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mc:AlternateContent xmlns:mc="http://schemas.openxmlformats.org/markup-compatibility/2006">
    <mc:Choice Requires="x15">
      <x15ac:absPath xmlns:x15ac="http://schemas.microsoft.com/office/spreadsheetml/2010/11/ac" url="https://solidariacomco-my.sharepoint.com/personal/yquilindo_solidaria_com_co/Documents/Escritorio/LICITACIONES/LICITACIONES 2025/MUNICIPIO DE PATIA GENERALES/"/>
    </mc:Choice>
  </mc:AlternateContent>
  <xr:revisionPtr revIDLastSave="110" documentId="8_{C3CA2662-0BCD-46D4-8667-6CC5A9F98E07}" xr6:coauthVersionLast="47" xr6:coauthVersionMax="47" xr10:uidLastSave="{C38F0724-6AAC-4032-8A40-0ABCFADEBF37}"/>
  <workbookProtection workbookAlgorithmName="SHA-512" workbookHashValue="lzao/7oFcd53Chq0N/sUOjVy+balBxuJSyTTlFlaeKmXjVSKYOyamFzkHcO7Dze5wSwjmHH3g7LyPajg2STP2g==" workbookSaltValue="TiA2EEgd+W4wOHxZRB9h7A==" workbookSpinCount="100000" lockStructure="1"/>
  <bookViews>
    <workbookView xWindow="-120" yWindow="-120" windowWidth="21840" windowHeight="13140" tabRatio="636" firstSheet="1" activeTab="5" xr2:uid="{00000000-000D-0000-FFFF-FFFF00000000}"/>
  </bookViews>
  <sheets>
    <sheet name="LIQUIDACION" sheetId="4" state="hidden" r:id="rId1"/>
    <sheet name="BIENES ASEGURADOS" sheetId="8" r:id="rId2"/>
    <sheet name="DT" sheetId="3" state="hidden" r:id="rId3"/>
    <sheet name="SINIESTRALIDAD" sheetId="5" r:id="rId4"/>
    <sheet name="IPC_Indices" sheetId="9" state="hidden" r:id="rId5"/>
    <sheet name="OFERTA ECONOMICA" sheetId="11" r:id="rId6"/>
    <sheet name="RT GENERALES" sheetId="1" r:id="rId7"/>
    <sheet name="LIQUIDACION IN. DE" sheetId="6" state="hidden" r:id="rId8"/>
    <sheet name="DT IN. DE" sheetId="7" state="hidden" r:id="rId9"/>
    <sheet name="BIENES ASEGURADOS IN.DE" sheetId="10" state="hidden" r:id="rId10"/>
  </sheets>
  <externalReferences>
    <externalReference r:id="rId11"/>
    <externalReference r:id="rId12"/>
  </externalReferences>
  <definedNames>
    <definedName name="_Toc140149825_1" localSheetId="5">[1]JURIDICA!#REF!</definedName>
    <definedName name="_Toc140149825_1">[1]JURIDICA!#REF!</definedName>
    <definedName name="_Toc140149825_59" localSheetId="5">#REF!</definedName>
    <definedName name="_Toc140149825_59">#REF!</definedName>
    <definedName name="_Toc142149825_60" localSheetId="5">#REF!</definedName>
    <definedName name="_Toc142149825_60">#REF!</definedName>
    <definedName name="AMOR" localSheetId="5">[1]JURIDICA!#REF!</definedName>
    <definedName name="AMOR">[1]JURIDICA!#REF!</definedName>
    <definedName name="_xlnm.Print_Area" localSheetId="5">'OFERTA ECONOMICA'!$B$2:$R$163</definedName>
    <definedName name="bg">#REF!</definedName>
    <definedName name="FFFFFFF" localSheetId="5">#REF!</definedName>
    <definedName name="FFFFFFF">#REF!</definedName>
    <definedName name="g">[1]JURIDICA!#REF!</definedName>
    <definedName name="GENERAL">[1]JURIDICA!#REF!</definedName>
    <definedName name="GG" localSheetId="5">[1]JURIDICA!#REF!</definedName>
    <definedName name="GG">[1]JURIDICA!#REF!</definedName>
    <definedName name="GGGGGG" localSheetId="5">#REF!</definedName>
    <definedName name="GGGGGG">#REF!</definedName>
    <definedName name="opcion2" localSheetId="5">'[2]CUADRO RESUMEN'!$L$21</definedName>
    <definedName name="opcion2">'[2]CUADRO RESUMEN'!$L$21</definedName>
    <definedName name="opcion3" localSheetId="5">'[2]CUADRO RESUMEN'!$L$22</definedName>
    <definedName name="opcion3">'[2]CUADRO RESUMEN'!$L$22</definedName>
    <definedName name="opcion4" localSheetId="5">'[2]CUADRO RESUMEN'!$L$23</definedName>
    <definedName name="opcion4">'[2]CUADRO RESUMEN'!$L$23</definedName>
    <definedName name="opcion5" localSheetId="5">'[2]CUADRO RESUMEN'!$L$24</definedName>
    <definedName name="opcion5">'[2]CUADRO RESUMEN'!$L$24</definedName>
    <definedName name="opcion6" localSheetId="5">'[2]CUADRO RESUMEN'!$L$25</definedName>
    <definedName name="opcion6">'[2]CUADRO RESUMEN'!$L$25</definedName>
  </definedNames>
  <calcPr calcId="191029"/>
</workbook>
</file>

<file path=xl/calcChain.xml><?xml version="1.0" encoding="utf-8"?>
<calcChain xmlns="http://schemas.openxmlformats.org/spreadsheetml/2006/main">
  <c r="I13" i="8" l="1"/>
  <c r="H13" i="8" l="1"/>
  <c r="G1039" i="4"/>
  <c r="E1039" i="4"/>
  <c r="C1039" i="4"/>
  <c r="G1038" i="4"/>
  <c r="E1038" i="4"/>
  <c r="C1038" i="4"/>
  <c r="G1037" i="4"/>
  <c r="E1037" i="4"/>
  <c r="C1037" i="4"/>
  <c r="G1036" i="4"/>
  <c r="E1036" i="4"/>
  <c r="C1036" i="4"/>
  <c r="G1035" i="4"/>
  <c r="E1035" i="4"/>
  <c r="C1035" i="4"/>
  <c r="G1034" i="4"/>
  <c r="E1034" i="4"/>
  <c r="C1034" i="4"/>
  <c r="G1033" i="4"/>
  <c r="E1033" i="4"/>
  <c r="C1033" i="4"/>
  <c r="G1032" i="4"/>
  <c r="E1032" i="4"/>
  <c r="C1032" i="4"/>
  <c r="G1031" i="4"/>
  <c r="E1031" i="4"/>
  <c r="C1031" i="4"/>
  <c r="G1030" i="4"/>
  <c r="E1030" i="4"/>
  <c r="C1030" i="4"/>
  <c r="G1029" i="4"/>
  <c r="E1029" i="4"/>
  <c r="C1029" i="4"/>
  <c r="G1028" i="4"/>
  <c r="E1028" i="4"/>
  <c r="C1028" i="4"/>
  <c r="G1027" i="4"/>
  <c r="E1027" i="4"/>
  <c r="C1027" i="4"/>
  <c r="G1026" i="4"/>
  <c r="E1026" i="4"/>
  <c r="C1026" i="4"/>
  <c r="G1025" i="4"/>
  <c r="E1025" i="4"/>
  <c r="C1025" i="4"/>
  <c r="G1024" i="4"/>
  <c r="E1024" i="4"/>
  <c r="C1024" i="4"/>
  <c r="G1023" i="4"/>
  <c r="E1023" i="4"/>
  <c r="C1023" i="4"/>
  <c r="G1022" i="4"/>
  <c r="E1022" i="4"/>
  <c r="C1022" i="4"/>
  <c r="G1021" i="4"/>
  <c r="E1021" i="4"/>
  <c r="C1021" i="4"/>
  <c r="G1020" i="4"/>
  <c r="E1020" i="4"/>
  <c r="C1020" i="4"/>
  <c r="G1019" i="4"/>
  <c r="E1019" i="4"/>
  <c r="C1019" i="4"/>
  <c r="G1018" i="4"/>
  <c r="E1018" i="4"/>
  <c r="C1018" i="4"/>
  <c r="G1017" i="4"/>
  <c r="E1017" i="4"/>
  <c r="C1017" i="4"/>
  <c r="G1016" i="4"/>
  <c r="E1016" i="4"/>
  <c r="C1016" i="4"/>
  <c r="G1015" i="4"/>
  <c r="E1015" i="4"/>
  <c r="C1015" i="4"/>
  <c r="G1014" i="4"/>
  <c r="E1014" i="4"/>
  <c r="C1014" i="4"/>
  <c r="G1013" i="4"/>
  <c r="E1013" i="4"/>
  <c r="C1013" i="4"/>
  <c r="G1012" i="4"/>
  <c r="E1012" i="4"/>
  <c r="C1012" i="4"/>
  <c r="G1011" i="4"/>
  <c r="E1011" i="4"/>
  <c r="C1011" i="4"/>
  <c r="G1010" i="4"/>
  <c r="E1010" i="4"/>
  <c r="C1010" i="4"/>
  <c r="G1009" i="4"/>
  <c r="E1009" i="4"/>
  <c r="C1009" i="4"/>
  <c r="G1008" i="4"/>
  <c r="E1008" i="4"/>
  <c r="C1008" i="4"/>
  <c r="G1007" i="4"/>
  <c r="E1007" i="4"/>
  <c r="C1007" i="4"/>
  <c r="G1006" i="4"/>
  <c r="E1006" i="4"/>
  <c r="C1006" i="4"/>
  <c r="G1005" i="4"/>
  <c r="E1005" i="4"/>
  <c r="C1005" i="4"/>
  <c r="G1004" i="4"/>
  <c r="E1004" i="4"/>
  <c r="C1004" i="4"/>
  <c r="G1003" i="4"/>
  <c r="E1003" i="4"/>
  <c r="C1003" i="4"/>
  <c r="G1002" i="4"/>
  <c r="E1002" i="4"/>
  <c r="C1002" i="4"/>
  <c r="G1001" i="4"/>
  <c r="E1001" i="4"/>
  <c r="C1001" i="4"/>
  <c r="G1000" i="4"/>
  <c r="E1000" i="4"/>
  <c r="C1000" i="4"/>
  <c r="G999" i="4"/>
  <c r="E999" i="4"/>
  <c r="C999" i="4"/>
  <c r="G998" i="4"/>
  <c r="E998" i="4"/>
  <c r="C998" i="4"/>
  <c r="G997" i="4"/>
  <c r="E997" i="4"/>
  <c r="C997" i="4"/>
  <c r="G996" i="4"/>
  <c r="E996" i="4"/>
  <c r="C996" i="4"/>
  <c r="G995" i="4"/>
  <c r="E995" i="4"/>
  <c r="C995" i="4"/>
  <c r="G994" i="4"/>
  <c r="E994" i="4"/>
  <c r="C994" i="4"/>
  <c r="G993" i="4"/>
  <c r="E993" i="4"/>
  <c r="C993" i="4"/>
  <c r="G992" i="4"/>
  <c r="E992" i="4"/>
  <c r="C992" i="4"/>
  <c r="G991" i="4"/>
  <c r="E991" i="4"/>
  <c r="C991" i="4"/>
  <c r="G990" i="4"/>
  <c r="E990" i="4"/>
  <c r="C990" i="4"/>
  <c r="G989" i="4"/>
  <c r="E989" i="4"/>
  <c r="C989" i="4"/>
  <c r="G988" i="4"/>
  <c r="E988" i="4"/>
  <c r="C988" i="4"/>
  <c r="G987" i="4"/>
  <c r="E987" i="4"/>
  <c r="C987" i="4"/>
  <c r="G986" i="4"/>
  <c r="E986" i="4"/>
  <c r="C986" i="4"/>
  <c r="G985" i="4"/>
  <c r="E985" i="4"/>
  <c r="C985" i="4"/>
  <c r="G984" i="4"/>
  <c r="E984" i="4"/>
  <c r="C984" i="4"/>
  <c r="G983" i="4"/>
  <c r="E983" i="4"/>
  <c r="C983" i="4"/>
  <c r="G982" i="4"/>
  <c r="E982" i="4"/>
  <c r="C982" i="4"/>
  <c r="G981" i="4"/>
  <c r="E981" i="4"/>
  <c r="C981" i="4"/>
  <c r="G980" i="4"/>
  <c r="E980" i="4"/>
  <c r="C980" i="4"/>
  <c r="G979" i="4"/>
  <c r="E979" i="4"/>
  <c r="C979" i="4"/>
  <c r="G978" i="4"/>
  <c r="E978" i="4"/>
  <c r="C978" i="4"/>
  <c r="G977" i="4"/>
  <c r="E977" i="4"/>
  <c r="C977" i="4"/>
  <c r="G976" i="4"/>
  <c r="E976" i="4"/>
  <c r="C976" i="4"/>
  <c r="G975" i="4"/>
  <c r="E975" i="4"/>
  <c r="C975" i="4"/>
  <c r="G974" i="4"/>
  <c r="E974" i="4"/>
  <c r="C974" i="4"/>
  <c r="G973" i="4"/>
  <c r="E973" i="4"/>
  <c r="C973" i="4"/>
  <c r="G972" i="4"/>
  <c r="E972" i="4"/>
  <c r="C972" i="4"/>
  <c r="G971" i="4"/>
  <c r="E971" i="4"/>
  <c r="C971" i="4"/>
  <c r="G970" i="4"/>
  <c r="E970" i="4"/>
  <c r="C970" i="4"/>
  <c r="G969" i="4"/>
  <c r="E969" i="4"/>
  <c r="C969" i="4"/>
  <c r="G968" i="4"/>
  <c r="E968" i="4"/>
  <c r="C968" i="4"/>
  <c r="G967" i="4"/>
  <c r="E967" i="4"/>
  <c r="C967" i="4"/>
  <c r="G966" i="4"/>
  <c r="E966" i="4"/>
  <c r="C966" i="4"/>
  <c r="G965" i="4"/>
  <c r="E965" i="4"/>
  <c r="C965" i="4"/>
  <c r="G964" i="4"/>
  <c r="E964" i="4"/>
  <c r="C964" i="4"/>
  <c r="G963" i="4"/>
  <c r="E963" i="4"/>
  <c r="C963" i="4"/>
  <c r="G962" i="4"/>
  <c r="E962" i="4"/>
  <c r="C962" i="4"/>
  <c r="G961" i="4"/>
  <c r="E961" i="4"/>
  <c r="C961" i="4"/>
  <c r="G960" i="4"/>
  <c r="E960" i="4"/>
  <c r="C960" i="4"/>
  <c r="G959" i="4"/>
  <c r="E959" i="4"/>
  <c r="C959" i="4"/>
  <c r="G958" i="4"/>
  <c r="E958" i="4"/>
  <c r="C958" i="4"/>
  <c r="G957" i="4"/>
  <c r="E957" i="4"/>
  <c r="C957" i="4"/>
  <c r="G956" i="4"/>
  <c r="E956" i="4"/>
  <c r="C956" i="4"/>
  <c r="G955" i="4"/>
  <c r="E955" i="4"/>
  <c r="C955" i="4"/>
  <c r="G954" i="4"/>
  <c r="E954" i="4"/>
  <c r="C954" i="4"/>
  <c r="G953" i="4"/>
  <c r="E953" i="4"/>
  <c r="C953" i="4"/>
  <c r="G952" i="4"/>
  <c r="E952" i="4"/>
  <c r="C952" i="4"/>
  <c r="G951" i="4"/>
  <c r="E951" i="4"/>
  <c r="C951" i="4"/>
  <c r="G950" i="4"/>
  <c r="E950" i="4"/>
  <c r="C950" i="4"/>
  <c r="G949" i="4"/>
  <c r="E949" i="4"/>
  <c r="C949" i="4"/>
  <c r="G948" i="4"/>
  <c r="E948" i="4"/>
  <c r="C948" i="4"/>
  <c r="G947" i="4"/>
  <c r="E947" i="4"/>
  <c r="C947" i="4"/>
  <c r="G946" i="4"/>
  <c r="E946" i="4"/>
  <c r="C946" i="4"/>
  <c r="G945" i="4"/>
  <c r="E945" i="4"/>
  <c r="C945" i="4"/>
  <c r="G944" i="4"/>
  <c r="E944" i="4"/>
  <c r="C944" i="4"/>
  <c r="G943" i="4"/>
  <c r="E943" i="4"/>
  <c r="C943" i="4"/>
  <c r="G942" i="4"/>
  <c r="E942" i="4"/>
  <c r="C942" i="4"/>
  <c r="G941" i="4"/>
  <c r="E941" i="4"/>
  <c r="C941" i="4"/>
  <c r="G940" i="4"/>
  <c r="E940" i="4"/>
  <c r="C940" i="4"/>
  <c r="G939" i="4"/>
  <c r="E939" i="4"/>
  <c r="C939" i="4"/>
  <c r="G938" i="4"/>
  <c r="E938" i="4"/>
  <c r="C938" i="4"/>
  <c r="G937" i="4"/>
  <c r="E937" i="4"/>
  <c r="C937" i="4"/>
  <c r="G936" i="4"/>
  <c r="E936" i="4"/>
  <c r="C936" i="4"/>
  <c r="G935" i="4"/>
  <c r="E935" i="4"/>
  <c r="C935" i="4"/>
  <c r="G934" i="4"/>
  <c r="E934" i="4"/>
  <c r="C934" i="4"/>
  <c r="G933" i="4"/>
  <c r="E933" i="4"/>
  <c r="C933" i="4"/>
  <c r="G932" i="4"/>
  <c r="E932" i="4"/>
  <c r="C932" i="4"/>
  <c r="G931" i="4"/>
  <c r="E931" i="4"/>
  <c r="C931" i="4"/>
  <c r="G930" i="4"/>
  <c r="E930" i="4"/>
  <c r="C930" i="4"/>
  <c r="G929" i="4"/>
  <c r="E929" i="4"/>
  <c r="C929" i="4"/>
  <c r="G928" i="4"/>
  <c r="E928" i="4"/>
  <c r="C928" i="4"/>
  <c r="G927" i="4"/>
  <c r="E927" i="4"/>
  <c r="C927" i="4"/>
  <c r="G926" i="4"/>
  <c r="E926" i="4"/>
  <c r="C926" i="4"/>
  <c r="G925" i="4"/>
  <c r="E925" i="4"/>
  <c r="C925" i="4"/>
  <c r="G924" i="4"/>
  <c r="E924" i="4"/>
  <c r="C924" i="4"/>
  <c r="G923" i="4"/>
  <c r="E923" i="4"/>
  <c r="C923" i="4"/>
  <c r="G922" i="4"/>
  <c r="E922" i="4"/>
  <c r="C922" i="4"/>
  <c r="G921" i="4"/>
  <c r="E921" i="4"/>
  <c r="C921" i="4"/>
  <c r="G920" i="4"/>
  <c r="E920" i="4"/>
  <c r="C920" i="4"/>
  <c r="G919" i="4"/>
  <c r="E919" i="4"/>
  <c r="C919" i="4"/>
  <c r="G918" i="4"/>
  <c r="E918" i="4"/>
  <c r="C918" i="4"/>
  <c r="G917" i="4"/>
  <c r="E917" i="4"/>
  <c r="C917" i="4"/>
  <c r="G916" i="4"/>
  <c r="E916" i="4"/>
  <c r="C916" i="4"/>
  <c r="G915" i="4"/>
  <c r="E915" i="4"/>
  <c r="C915" i="4"/>
  <c r="G914" i="4"/>
  <c r="E914" i="4"/>
  <c r="C914" i="4"/>
  <c r="G913" i="4"/>
  <c r="E913" i="4"/>
  <c r="C913" i="4"/>
  <c r="G912" i="4"/>
  <c r="E912" i="4"/>
  <c r="C912" i="4"/>
  <c r="G911" i="4"/>
  <c r="E911" i="4"/>
  <c r="C911" i="4"/>
  <c r="G910" i="4"/>
  <c r="E910" i="4"/>
  <c r="C910" i="4"/>
  <c r="G909" i="4"/>
  <c r="E909" i="4"/>
  <c r="C909" i="4"/>
  <c r="G908" i="4"/>
  <c r="E908" i="4"/>
  <c r="C908" i="4"/>
  <c r="G907" i="4"/>
  <c r="E907" i="4"/>
  <c r="C907" i="4"/>
  <c r="G906" i="4"/>
  <c r="E906" i="4"/>
  <c r="C906" i="4"/>
  <c r="G905" i="4"/>
  <c r="E905" i="4"/>
  <c r="C905" i="4"/>
  <c r="G904" i="4"/>
  <c r="E904" i="4"/>
  <c r="C904" i="4"/>
  <c r="G903" i="4"/>
  <c r="E903" i="4"/>
  <c r="C903" i="4"/>
  <c r="G902" i="4"/>
  <c r="E902" i="4"/>
  <c r="C902" i="4"/>
  <c r="G901" i="4"/>
  <c r="E901" i="4"/>
  <c r="C901" i="4"/>
  <c r="G900" i="4"/>
  <c r="E900" i="4"/>
  <c r="C900" i="4"/>
  <c r="G899" i="4"/>
  <c r="E899" i="4"/>
  <c r="C899" i="4"/>
  <c r="G898" i="4"/>
  <c r="E898" i="4"/>
  <c r="C898" i="4"/>
  <c r="G897" i="4"/>
  <c r="E897" i="4"/>
  <c r="C897" i="4"/>
  <c r="G896" i="4"/>
  <c r="E896" i="4"/>
  <c r="C896" i="4"/>
  <c r="G895" i="4"/>
  <c r="E895" i="4"/>
  <c r="C895" i="4"/>
  <c r="G894" i="4"/>
  <c r="E894" i="4"/>
  <c r="C894" i="4"/>
  <c r="G893" i="4"/>
  <c r="E893" i="4"/>
  <c r="C893" i="4"/>
  <c r="G892" i="4"/>
  <c r="E892" i="4"/>
  <c r="C892" i="4"/>
  <c r="G891" i="4"/>
  <c r="E891" i="4"/>
  <c r="C891" i="4"/>
  <c r="G890" i="4"/>
  <c r="E890" i="4"/>
  <c r="C890" i="4"/>
  <c r="G889" i="4"/>
  <c r="E889" i="4"/>
  <c r="C889" i="4"/>
  <c r="G888" i="4"/>
  <c r="E888" i="4"/>
  <c r="C888" i="4"/>
  <c r="G887" i="4"/>
  <c r="E887" i="4"/>
  <c r="C887" i="4"/>
  <c r="G886" i="4"/>
  <c r="E886" i="4"/>
  <c r="C886" i="4"/>
  <c r="G885" i="4"/>
  <c r="E885" i="4"/>
  <c r="C885" i="4"/>
  <c r="G884" i="4"/>
  <c r="E884" i="4"/>
  <c r="C884" i="4"/>
  <c r="G883" i="4"/>
  <c r="E883" i="4"/>
  <c r="C883" i="4"/>
  <c r="G882" i="4"/>
  <c r="E882" i="4"/>
  <c r="C882" i="4"/>
  <c r="G881" i="4"/>
  <c r="E881" i="4"/>
  <c r="C881" i="4"/>
  <c r="G880" i="4"/>
  <c r="E880" i="4"/>
  <c r="C880" i="4"/>
  <c r="G879" i="4"/>
  <c r="E879" i="4"/>
  <c r="C879" i="4"/>
  <c r="G878" i="4"/>
  <c r="E878" i="4"/>
  <c r="C878" i="4"/>
  <c r="G877" i="4"/>
  <c r="E877" i="4"/>
  <c r="C877" i="4"/>
  <c r="G876" i="4"/>
  <c r="E876" i="4"/>
  <c r="C876" i="4"/>
  <c r="G875" i="4"/>
  <c r="E875" i="4"/>
  <c r="C875" i="4"/>
  <c r="G874" i="4"/>
  <c r="E874" i="4"/>
  <c r="C874" i="4"/>
  <c r="G873" i="4"/>
  <c r="E873" i="4"/>
  <c r="C873" i="4"/>
  <c r="G872" i="4"/>
  <c r="E872" i="4"/>
  <c r="C872" i="4"/>
  <c r="G871" i="4"/>
  <c r="E871" i="4"/>
  <c r="C871" i="4"/>
  <c r="G870" i="4"/>
  <c r="E870" i="4"/>
  <c r="C870" i="4"/>
  <c r="G869" i="4"/>
  <c r="E869" i="4"/>
  <c r="C869" i="4"/>
  <c r="G868" i="4"/>
  <c r="E868" i="4"/>
  <c r="C868" i="4"/>
  <c r="G867" i="4"/>
  <c r="E867" i="4"/>
  <c r="C867" i="4"/>
  <c r="G866" i="4"/>
  <c r="E866" i="4"/>
  <c r="C866" i="4"/>
  <c r="G865" i="4"/>
  <c r="E865" i="4"/>
  <c r="C865" i="4"/>
  <c r="G864" i="4"/>
  <c r="E864" i="4"/>
  <c r="C864" i="4"/>
  <c r="G863" i="4"/>
  <c r="E863" i="4"/>
  <c r="C863" i="4"/>
  <c r="G862" i="4"/>
  <c r="E862" i="4"/>
  <c r="C862" i="4"/>
  <c r="G861" i="4"/>
  <c r="E861" i="4"/>
  <c r="C861" i="4"/>
  <c r="G860" i="4"/>
  <c r="E860" i="4"/>
  <c r="C860" i="4"/>
  <c r="G859" i="4"/>
  <c r="E859" i="4"/>
  <c r="C859" i="4"/>
  <c r="G858" i="4"/>
  <c r="E858" i="4"/>
  <c r="C858" i="4"/>
  <c r="G857" i="4"/>
  <c r="E857" i="4"/>
  <c r="C857" i="4"/>
  <c r="G856" i="4"/>
  <c r="E856" i="4"/>
  <c r="C856" i="4"/>
  <c r="G855" i="4"/>
  <c r="E855" i="4"/>
  <c r="C855" i="4"/>
  <c r="G854" i="4"/>
  <c r="E854" i="4"/>
  <c r="C854" i="4"/>
  <c r="G853" i="4"/>
  <c r="E853" i="4"/>
  <c r="C853" i="4"/>
  <c r="G852" i="4"/>
  <c r="E852" i="4"/>
  <c r="C852" i="4"/>
  <c r="G851" i="4"/>
  <c r="E851" i="4"/>
  <c r="C851" i="4"/>
  <c r="G850" i="4"/>
  <c r="E850" i="4"/>
  <c r="C850" i="4"/>
  <c r="G849" i="4"/>
  <c r="E849" i="4"/>
  <c r="C849" i="4"/>
  <c r="G848" i="4"/>
  <c r="E848" i="4"/>
  <c r="C848" i="4"/>
  <c r="G847" i="4"/>
  <c r="E847" i="4"/>
  <c r="C847" i="4"/>
  <c r="G846" i="4"/>
  <c r="E846" i="4"/>
  <c r="C846" i="4"/>
  <c r="G845" i="4"/>
  <c r="E845" i="4"/>
  <c r="C845" i="4"/>
  <c r="G844" i="4"/>
  <c r="E844" i="4"/>
  <c r="C844" i="4"/>
  <c r="G843" i="4"/>
  <c r="E843" i="4"/>
  <c r="C843" i="4"/>
  <c r="G842" i="4"/>
  <c r="E842" i="4"/>
  <c r="C842" i="4"/>
  <c r="G841" i="4"/>
  <c r="E841" i="4"/>
  <c r="C841" i="4"/>
  <c r="G840" i="4"/>
  <c r="E840" i="4"/>
  <c r="C840" i="4"/>
  <c r="G839" i="4"/>
  <c r="E839" i="4"/>
  <c r="C839" i="4"/>
  <c r="G838" i="4"/>
  <c r="E838" i="4"/>
  <c r="C838" i="4"/>
  <c r="G837" i="4"/>
  <c r="E837" i="4"/>
  <c r="C837" i="4"/>
  <c r="G836" i="4"/>
  <c r="E836" i="4"/>
  <c r="C836" i="4"/>
  <c r="G835" i="4"/>
  <c r="E835" i="4"/>
  <c r="C835" i="4"/>
  <c r="G834" i="4"/>
  <c r="E834" i="4"/>
  <c r="C834" i="4"/>
  <c r="G833" i="4"/>
  <c r="E833" i="4"/>
  <c r="C833" i="4"/>
  <c r="G832" i="4"/>
  <c r="E832" i="4"/>
  <c r="C832" i="4"/>
  <c r="G831" i="4"/>
  <c r="E831" i="4"/>
  <c r="C831" i="4"/>
  <c r="G830" i="4"/>
  <c r="E830" i="4"/>
  <c r="C830" i="4"/>
  <c r="G829" i="4"/>
  <c r="E829" i="4"/>
  <c r="C829" i="4"/>
  <c r="G828" i="4"/>
  <c r="E828" i="4"/>
  <c r="C828" i="4"/>
  <c r="G827" i="4"/>
  <c r="E827" i="4"/>
  <c r="C827" i="4"/>
  <c r="G826" i="4"/>
  <c r="E826" i="4"/>
  <c r="C826" i="4"/>
  <c r="G825" i="4"/>
  <c r="E825" i="4"/>
  <c r="C825" i="4"/>
  <c r="G824" i="4"/>
  <c r="E824" i="4"/>
  <c r="C824" i="4"/>
  <c r="G823" i="4"/>
  <c r="E823" i="4"/>
  <c r="C823" i="4"/>
  <c r="G822" i="4"/>
  <c r="E822" i="4"/>
  <c r="C822" i="4"/>
  <c r="G821" i="4"/>
  <c r="E821" i="4"/>
  <c r="C821" i="4"/>
  <c r="G820" i="4"/>
  <c r="E820" i="4"/>
  <c r="C820" i="4"/>
  <c r="G819" i="4"/>
  <c r="E819" i="4"/>
  <c r="C819" i="4"/>
  <c r="G818" i="4"/>
  <c r="E818" i="4"/>
  <c r="C818" i="4"/>
  <c r="G817" i="4"/>
  <c r="E817" i="4"/>
  <c r="C817" i="4"/>
  <c r="G816" i="4"/>
  <c r="E816" i="4"/>
  <c r="C816" i="4"/>
  <c r="G815" i="4"/>
  <c r="E815" i="4"/>
  <c r="C815" i="4"/>
  <c r="G814" i="4"/>
  <c r="E814" i="4"/>
  <c r="C814" i="4"/>
  <c r="G813" i="4"/>
  <c r="E813" i="4"/>
  <c r="C813" i="4"/>
  <c r="G812" i="4"/>
  <c r="E812" i="4"/>
  <c r="C812" i="4"/>
  <c r="G811" i="4"/>
  <c r="E811" i="4"/>
  <c r="C811" i="4"/>
  <c r="G810" i="4"/>
  <c r="E810" i="4"/>
  <c r="C810" i="4"/>
  <c r="G809" i="4"/>
  <c r="E809" i="4"/>
  <c r="C809" i="4"/>
  <c r="G808" i="4"/>
  <c r="E808" i="4"/>
  <c r="C808" i="4"/>
  <c r="G807" i="4"/>
  <c r="E807" i="4"/>
  <c r="C807" i="4"/>
  <c r="G806" i="4"/>
  <c r="E806" i="4"/>
  <c r="C806" i="4"/>
  <c r="G805" i="4"/>
  <c r="E805" i="4"/>
  <c r="C805" i="4"/>
  <c r="G804" i="4"/>
  <c r="E804" i="4"/>
  <c r="C804" i="4"/>
  <c r="G803" i="4"/>
  <c r="E803" i="4"/>
  <c r="C803" i="4"/>
  <c r="G802" i="4"/>
  <c r="E802" i="4"/>
  <c r="C802" i="4"/>
  <c r="G801" i="4"/>
  <c r="E801" i="4"/>
  <c r="C801" i="4"/>
  <c r="G800" i="4"/>
  <c r="E800" i="4"/>
  <c r="C800" i="4"/>
  <c r="G799" i="4"/>
  <c r="E799" i="4"/>
  <c r="C799" i="4"/>
  <c r="G798" i="4"/>
  <c r="E798" i="4"/>
  <c r="C798" i="4"/>
  <c r="G797" i="4"/>
  <c r="E797" i="4"/>
  <c r="C797" i="4"/>
  <c r="G796" i="4"/>
  <c r="E796" i="4"/>
  <c r="C796" i="4"/>
  <c r="G795" i="4"/>
  <c r="E795" i="4"/>
  <c r="C795" i="4"/>
  <c r="G794" i="4"/>
  <c r="E794" i="4"/>
  <c r="C794" i="4"/>
  <c r="G793" i="4"/>
  <c r="E793" i="4"/>
  <c r="C793" i="4"/>
  <c r="G792" i="4"/>
  <c r="E792" i="4"/>
  <c r="C792" i="4"/>
  <c r="G791" i="4"/>
  <c r="E791" i="4"/>
  <c r="C791" i="4"/>
  <c r="G790" i="4"/>
  <c r="E790" i="4"/>
  <c r="C790" i="4"/>
  <c r="G789" i="4"/>
  <c r="E789" i="4"/>
  <c r="C789" i="4"/>
  <c r="G788" i="4"/>
  <c r="E788" i="4"/>
  <c r="C788" i="4"/>
  <c r="G787" i="4"/>
  <c r="E787" i="4"/>
  <c r="C787" i="4"/>
  <c r="G786" i="4"/>
  <c r="E786" i="4"/>
  <c r="C786" i="4"/>
  <c r="G785" i="4"/>
  <c r="E785" i="4"/>
  <c r="C785" i="4"/>
  <c r="G784" i="4"/>
  <c r="E784" i="4"/>
  <c r="C784" i="4"/>
  <c r="G783" i="4"/>
  <c r="E783" i="4"/>
  <c r="C783" i="4"/>
  <c r="G782" i="4"/>
  <c r="E782" i="4"/>
  <c r="C782" i="4"/>
  <c r="G781" i="4"/>
  <c r="E781" i="4"/>
  <c r="C781" i="4"/>
  <c r="G780" i="4"/>
  <c r="E780" i="4"/>
  <c r="C780" i="4"/>
  <c r="G779" i="4"/>
  <c r="E779" i="4"/>
  <c r="C779" i="4"/>
  <c r="G778" i="4"/>
  <c r="E778" i="4"/>
  <c r="C778" i="4"/>
  <c r="G777" i="4"/>
  <c r="E777" i="4"/>
  <c r="C777" i="4"/>
  <c r="G776" i="4"/>
  <c r="E776" i="4"/>
  <c r="C776" i="4"/>
  <c r="G775" i="4"/>
  <c r="E775" i="4"/>
  <c r="C775" i="4"/>
  <c r="G774" i="4"/>
  <c r="E774" i="4"/>
  <c r="C774" i="4"/>
  <c r="G773" i="4"/>
  <c r="E773" i="4"/>
  <c r="C773" i="4"/>
  <c r="G772" i="4"/>
  <c r="E772" i="4"/>
  <c r="C772" i="4"/>
  <c r="G771" i="4"/>
  <c r="E771" i="4"/>
  <c r="C771" i="4"/>
  <c r="G770" i="4"/>
  <c r="E770" i="4"/>
  <c r="C770" i="4"/>
  <c r="G769" i="4"/>
  <c r="E769" i="4"/>
  <c r="C769" i="4"/>
  <c r="G768" i="4"/>
  <c r="E768" i="4"/>
  <c r="C768" i="4"/>
  <c r="G767" i="4"/>
  <c r="E767" i="4"/>
  <c r="C767" i="4"/>
  <c r="G766" i="4"/>
  <c r="E766" i="4"/>
  <c r="C766" i="4"/>
  <c r="G765" i="4"/>
  <c r="E765" i="4"/>
  <c r="C765" i="4"/>
  <c r="G764" i="4"/>
  <c r="E764" i="4"/>
  <c r="C764" i="4"/>
  <c r="G763" i="4"/>
  <c r="E763" i="4"/>
  <c r="C763" i="4"/>
  <c r="G762" i="4"/>
  <c r="E762" i="4"/>
  <c r="C762" i="4"/>
  <c r="G761" i="4"/>
  <c r="E761" i="4"/>
  <c r="C761" i="4"/>
  <c r="G760" i="4"/>
  <c r="E760" i="4"/>
  <c r="C760" i="4"/>
  <c r="G759" i="4"/>
  <c r="E759" i="4"/>
  <c r="C759" i="4"/>
  <c r="G758" i="4"/>
  <c r="E758" i="4"/>
  <c r="C758" i="4"/>
  <c r="G757" i="4"/>
  <c r="E757" i="4"/>
  <c r="C757" i="4"/>
  <c r="G756" i="4"/>
  <c r="E756" i="4"/>
  <c r="C756" i="4"/>
  <c r="G755" i="4"/>
  <c r="E755" i="4"/>
  <c r="C755" i="4"/>
  <c r="G754" i="4"/>
  <c r="E754" i="4"/>
  <c r="C754" i="4"/>
  <c r="G753" i="4"/>
  <c r="E753" i="4"/>
  <c r="C753" i="4"/>
  <c r="G752" i="4"/>
  <c r="E752" i="4"/>
  <c r="C752" i="4"/>
  <c r="G751" i="4"/>
  <c r="E751" i="4"/>
  <c r="C751" i="4"/>
  <c r="G750" i="4"/>
  <c r="E750" i="4"/>
  <c r="C750" i="4"/>
  <c r="G749" i="4"/>
  <c r="E749" i="4"/>
  <c r="C749" i="4"/>
  <c r="G748" i="4"/>
  <c r="E748" i="4"/>
  <c r="C748" i="4"/>
  <c r="G747" i="4"/>
  <c r="E747" i="4"/>
  <c r="C747" i="4"/>
  <c r="G746" i="4"/>
  <c r="E746" i="4"/>
  <c r="C746" i="4"/>
  <c r="G745" i="4"/>
  <c r="E745" i="4"/>
  <c r="C745" i="4"/>
  <c r="G744" i="4"/>
  <c r="E744" i="4"/>
  <c r="C744" i="4"/>
  <c r="G743" i="4"/>
  <c r="E743" i="4"/>
  <c r="C743" i="4"/>
  <c r="G742" i="4"/>
  <c r="E742" i="4"/>
  <c r="C742" i="4"/>
  <c r="G741" i="4"/>
  <c r="E741" i="4"/>
  <c r="C741" i="4"/>
  <c r="G740" i="4"/>
  <c r="E740" i="4"/>
  <c r="C740" i="4"/>
  <c r="G739" i="4"/>
  <c r="E739" i="4"/>
  <c r="C739" i="4"/>
  <c r="G738" i="4"/>
  <c r="E738" i="4"/>
  <c r="C738" i="4"/>
  <c r="G737" i="4"/>
  <c r="E737" i="4"/>
  <c r="C737" i="4"/>
  <c r="G736" i="4"/>
  <c r="E736" i="4"/>
  <c r="C736" i="4"/>
  <c r="G735" i="4"/>
  <c r="E735" i="4"/>
  <c r="C735" i="4"/>
  <c r="G734" i="4"/>
  <c r="E734" i="4"/>
  <c r="C734" i="4"/>
  <c r="G733" i="4"/>
  <c r="E733" i="4"/>
  <c r="C733" i="4"/>
  <c r="G732" i="4"/>
  <c r="E732" i="4"/>
  <c r="C732" i="4"/>
  <c r="G731" i="4"/>
  <c r="E731" i="4"/>
  <c r="C731" i="4"/>
  <c r="G730" i="4"/>
  <c r="E730" i="4"/>
  <c r="C730" i="4"/>
  <c r="G729" i="4"/>
  <c r="E729" i="4"/>
  <c r="C729" i="4"/>
  <c r="G728" i="4"/>
  <c r="E728" i="4"/>
  <c r="C728" i="4"/>
  <c r="G727" i="4"/>
  <c r="E727" i="4"/>
  <c r="C727" i="4"/>
  <c r="G726" i="4"/>
  <c r="E726" i="4"/>
  <c r="C726" i="4"/>
  <c r="G725" i="4"/>
  <c r="E725" i="4"/>
  <c r="C725" i="4"/>
  <c r="G724" i="4"/>
  <c r="E724" i="4"/>
  <c r="C724" i="4"/>
  <c r="G723" i="4"/>
  <c r="E723" i="4"/>
  <c r="C723" i="4"/>
  <c r="G722" i="4"/>
  <c r="E722" i="4"/>
  <c r="C722" i="4"/>
  <c r="G721" i="4"/>
  <c r="E721" i="4"/>
  <c r="C721" i="4"/>
  <c r="G720" i="4"/>
  <c r="E720" i="4"/>
  <c r="C720" i="4"/>
  <c r="G719" i="4"/>
  <c r="E719" i="4"/>
  <c r="C719" i="4"/>
  <c r="G718" i="4"/>
  <c r="E718" i="4"/>
  <c r="C718" i="4"/>
  <c r="G717" i="4"/>
  <c r="E717" i="4"/>
  <c r="C717" i="4"/>
  <c r="G716" i="4"/>
  <c r="E716" i="4"/>
  <c r="C716" i="4"/>
  <c r="G715" i="4"/>
  <c r="E715" i="4"/>
  <c r="C715" i="4"/>
  <c r="G714" i="4"/>
  <c r="E714" i="4"/>
  <c r="C714" i="4"/>
  <c r="G713" i="4"/>
  <c r="E713" i="4"/>
  <c r="C713" i="4"/>
  <c r="G712" i="4"/>
  <c r="E712" i="4"/>
  <c r="C712" i="4"/>
  <c r="G711" i="4"/>
  <c r="E711" i="4"/>
  <c r="C711" i="4"/>
  <c r="G710" i="4"/>
  <c r="E710" i="4"/>
  <c r="C710" i="4"/>
  <c r="G709" i="4"/>
  <c r="E709" i="4"/>
  <c r="C709" i="4"/>
  <c r="G708" i="4"/>
  <c r="E708" i="4"/>
  <c r="C708" i="4"/>
  <c r="G707" i="4"/>
  <c r="E707" i="4"/>
  <c r="C707" i="4"/>
  <c r="G706" i="4"/>
  <c r="E706" i="4"/>
  <c r="C706" i="4"/>
  <c r="G705" i="4"/>
  <c r="E705" i="4"/>
  <c r="C705" i="4"/>
  <c r="G704" i="4"/>
  <c r="E704" i="4"/>
  <c r="C704" i="4"/>
  <c r="G703" i="4"/>
  <c r="E703" i="4"/>
  <c r="C703" i="4"/>
  <c r="G702" i="4"/>
  <c r="E702" i="4"/>
  <c r="C702" i="4"/>
  <c r="G701" i="4"/>
  <c r="E701" i="4"/>
  <c r="C701" i="4"/>
  <c r="G700" i="4"/>
  <c r="E700" i="4"/>
  <c r="C700" i="4"/>
  <c r="G699" i="4"/>
  <c r="E699" i="4"/>
  <c r="C699" i="4"/>
  <c r="G698" i="4"/>
  <c r="E698" i="4"/>
  <c r="C698" i="4"/>
  <c r="G697" i="4"/>
  <c r="E697" i="4"/>
  <c r="C697" i="4"/>
  <c r="G696" i="4"/>
  <c r="E696" i="4"/>
  <c r="C696" i="4"/>
  <c r="G695" i="4"/>
  <c r="E695" i="4"/>
  <c r="C695" i="4"/>
  <c r="G694" i="4"/>
  <c r="E694" i="4"/>
  <c r="C694" i="4"/>
  <c r="G693" i="4"/>
  <c r="E693" i="4"/>
  <c r="C693" i="4"/>
  <c r="G692" i="4"/>
  <c r="E692" i="4"/>
  <c r="C692" i="4"/>
  <c r="G691" i="4"/>
  <c r="E691" i="4"/>
  <c r="C691" i="4"/>
  <c r="G690" i="4"/>
  <c r="E690" i="4"/>
  <c r="C690" i="4"/>
  <c r="G689" i="4"/>
  <c r="E689" i="4"/>
  <c r="C689" i="4"/>
  <c r="G688" i="4"/>
  <c r="E688" i="4"/>
  <c r="C688" i="4"/>
  <c r="G687" i="4"/>
  <c r="E687" i="4"/>
  <c r="C687" i="4"/>
  <c r="G686" i="4"/>
  <c r="E686" i="4"/>
  <c r="C686" i="4"/>
  <c r="G685" i="4"/>
  <c r="E685" i="4"/>
  <c r="C685" i="4"/>
  <c r="G684" i="4"/>
  <c r="E684" i="4"/>
  <c r="C684" i="4"/>
  <c r="G683" i="4"/>
  <c r="E683" i="4"/>
  <c r="C683" i="4"/>
  <c r="G682" i="4"/>
  <c r="E682" i="4"/>
  <c r="C682" i="4"/>
  <c r="G681" i="4"/>
  <c r="E681" i="4"/>
  <c r="C681" i="4"/>
  <c r="G680" i="4"/>
  <c r="E680" i="4"/>
  <c r="C680" i="4"/>
  <c r="G679" i="4"/>
  <c r="E679" i="4"/>
  <c r="C679" i="4"/>
  <c r="G678" i="4"/>
  <c r="E678" i="4"/>
  <c r="C678" i="4"/>
  <c r="G677" i="4"/>
  <c r="E677" i="4"/>
  <c r="C677" i="4"/>
  <c r="G676" i="4"/>
  <c r="E676" i="4"/>
  <c r="C676" i="4"/>
  <c r="G675" i="4"/>
  <c r="E675" i="4"/>
  <c r="C675" i="4"/>
  <c r="G674" i="4"/>
  <c r="E674" i="4"/>
  <c r="C674" i="4"/>
  <c r="G673" i="4"/>
  <c r="E673" i="4"/>
  <c r="C673" i="4"/>
  <c r="G672" i="4"/>
  <c r="E672" i="4"/>
  <c r="C672" i="4"/>
  <c r="G671" i="4"/>
  <c r="E671" i="4"/>
  <c r="C671" i="4"/>
  <c r="G670" i="4"/>
  <c r="E670" i="4"/>
  <c r="C670" i="4"/>
  <c r="G669" i="4"/>
  <c r="E669" i="4"/>
  <c r="C669" i="4"/>
  <c r="G668" i="4"/>
  <c r="E668" i="4"/>
  <c r="C668" i="4"/>
  <c r="G667" i="4"/>
  <c r="E667" i="4"/>
  <c r="C667" i="4"/>
  <c r="G666" i="4"/>
  <c r="E666" i="4"/>
  <c r="C666" i="4"/>
  <c r="G665" i="4"/>
  <c r="E665" i="4"/>
  <c r="C665" i="4"/>
  <c r="G664" i="4"/>
  <c r="E664" i="4"/>
  <c r="C664" i="4"/>
  <c r="G663" i="4"/>
  <c r="E663" i="4"/>
  <c r="C663" i="4"/>
  <c r="G662" i="4"/>
  <c r="E662" i="4"/>
  <c r="C662" i="4"/>
  <c r="G661" i="4"/>
  <c r="E661" i="4"/>
  <c r="C661" i="4"/>
  <c r="G660" i="4"/>
  <c r="E660" i="4"/>
  <c r="C660" i="4"/>
  <c r="G659" i="4"/>
  <c r="E659" i="4"/>
  <c r="C659" i="4"/>
  <c r="G658" i="4"/>
  <c r="E658" i="4"/>
  <c r="C658" i="4"/>
  <c r="G657" i="4"/>
  <c r="E657" i="4"/>
  <c r="C657" i="4"/>
  <c r="G656" i="4"/>
  <c r="E656" i="4"/>
  <c r="C656" i="4"/>
  <c r="G655" i="4"/>
  <c r="E655" i="4"/>
  <c r="C655" i="4"/>
  <c r="G654" i="4"/>
  <c r="E654" i="4"/>
  <c r="C654" i="4"/>
  <c r="G653" i="4"/>
  <c r="E653" i="4"/>
  <c r="C653" i="4"/>
  <c r="G652" i="4"/>
  <c r="E652" i="4"/>
  <c r="C652" i="4"/>
  <c r="G651" i="4"/>
  <c r="E651" i="4"/>
  <c r="C651" i="4"/>
  <c r="G650" i="4"/>
  <c r="E650" i="4"/>
  <c r="C650" i="4"/>
  <c r="G649" i="4"/>
  <c r="E649" i="4"/>
  <c r="C649" i="4"/>
  <c r="G648" i="4"/>
  <c r="E648" i="4"/>
  <c r="C648" i="4"/>
  <c r="G647" i="4"/>
  <c r="E647" i="4"/>
  <c r="C647" i="4"/>
  <c r="G646" i="4"/>
  <c r="E646" i="4"/>
  <c r="C646" i="4"/>
  <c r="G645" i="4"/>
  <c r="E645" i="4"/>
  <c r="C645" i="4"/>
  <c r="G644" i="4"/>
  <c r="E644" i="4"/>
  <c r="C644" i="4"/>
  <c r="G643" i="4"/>
  <c r="E643" i="4"/>
  <c r="C643" i="4"/>
  <c r="G642" i="4"/>
  <c r="E642" i="4"/>
  <c r="C642" i="4"/>
  <c r="G641" i="4"/>
  <c r="E641" i="4"/>
  <c r="C641" i="4"/>
  <c r="G640" i="4"/>
  <c r="E640" i="4"/>
  <c r="C640" i="4"/>
  <c r="G639" i="4"/>
  <c r="E639" i="4"/>
  <c r="C639" i="4"/>
  <c r="G638" i="4"/>
  <c r="E638" i="4"/>
  <c r="C638" i="4"/>
  <c r="G637" i="4"/>
  <c r="E637" i="4"/>
  <c r="C637" i="4"/>
  <c r="G636" i="4"/>
  <c r="E636" i="4"/>
  <c r="C636" i="4"/>
  <c r="G635" i="4"/>
  <c r="E635" i="4"/>
  <c r="C635" i="4"/>
  <c r="G634" i="4"/>
  <c r="E634" i="4"/>
  <c r="C634" i="4"/>
  <c r="G633" i="4"/>
  <c r="E633" i="4"/>
  <c r="C633" i="4"/>
  <c r="G632" i="4"/>
  <c r="E632" i="4"/>
  <c r="C632" i="4"/>
  <c r="G631" i="4"/>
  <c r="E631" i="4"/>
  <c r="C631" i="4"/>
  <c r="G630" i="4"/>
  <c r="E630" i="4"/>
  <c r="C630" i="4"/>
  <c r="G629" i="4"/>
  <c r="E629" i="4"/>
  <c r="C629" i="4"/>
  <c r="G628" i="4"/>
  <c r="E628" i="4"/>
  <c r="C628" i="4"/>
  <c r="G627" i="4"/>
  <c r="E627" i="4"/>
  <c r="C627" i="4"/>
  <c r="G626" i="4"/>
  <c r="E626" i="4"/>
  <c r="C626" i="4"/>
  <c r="G625" i="4"/>
  <c r="E625" i="4"/>
  <c r="C625" i="4"/>
  <c r="G624" i="4"/>
  <c r="E624" i="4"/>
  <c r="C624" i="4"/>
  <c r="G623" i="4"/>
  <c r="E623" i="4"/>
  <c r="C623" i="4"/>
  <c r="G622" i="4"/>
  <c r="E622" i="4"/>
  <c r="C622" i="4"/>
  <c r="G621" i="4"/>
  <c r="E621" i="4"/>
  <c r="C621" i="4"/>
  <c r="G620" i="4"/>
  <c r="E620" i="4"/>
  <c r="C620" i="4"/>
  <c r="G619" i="4"/>
  <c r="E619" i="4"/>
  <c r="C619" i="4"/>
  <c r="G618" i="4"/>
  <c r="E618" i="4"/>
  <c r="C618" i="4"/>
  <c r="G617" i="4"/>
  <c r="E617" i="4"/>
  <c r="C617" i="4"/>
  <c r="G616" i="4"/>
  <c r="E616" i="4"/>
  <c r="C616" i="4"/>
  <c r="G615" i="4"/>
  <c r="E615" i="4"/>
  <c r="C615" i="4"/>
  <c r="G614" i="4"/>
  <c r="E614" i="4"/>
  <c r="C614" i="4"/>
  <c r="G613" i="4"/>
  <c r="E613" i="4"/>
  <c r="C613" i="4"/>
  <c r="G612" i="4"/>
  <c r="E612" i="4"/>
  <c r="C612" i="4"/>
  <c r="G611" i="4"/>
  <c r="E611" i="4"/>
  <c r="C611" i="4"/>
  <c r="G610" i="4"/>
  <c r="E610" i="4"/>
  <c r="C610" i="4"/>
  <c r="G609" i="4"/>
  <c r="E609" i="4"/>
  <c r="C609" i="4"/>
  <c r="G608" i="4"/>
  <c r="E608" i="4"/>
  <c r="C608" i="4"/>
  <c r="G607" i="4"/>
  <c r="E607" i="4"/>
  <c r="C607" i="4"/>
  <c r="G606" i="4"/>
  <c r="E606" i="4"/>
  <c r="C606" i="4"/>
  <c r="G605" i="4"/>
  <c r="E605" i="4"/>
  <c r="C605" i="4"/>
  <c r="G604" i="4"/>
  <c r="E604" i="4"/>
  <c r="C604" i="4"/>
  <c r="G603" i="4"/>
  <c r="E603" i="4"/>
  <c r="C603" i="4"/>
  <c r="G602" i="4"/>
  <c r="E602" i="4"/>
  <c r="C602" i="4"/>
  <c r="G601" i="4"/>
  <c r="E601" i="4"/>
  <c r="C601" i="4"/>
  <c r="G600" i="4"/>
  <c r="E600" i="4"/>
  <c r="C600" i="4"/>
  <c r="G599" i="4"/>
  <c r="E599" i="4"/>
  <c r="C599" i="4"/>
  <c r="G598" i="4"/>
  <c r="E598" i="4"/>
  <c r="C598" i="4"/>
  <c r="G597" i="4"/>
  <c r="E597" i="4"/>
  <c r="C597" i="4"/>
  <c r="G596" i="4"/>
  <c r="E596" i="4"/>
  <c r="C596" i="4"/>
  <c r="G595" i="4"/>
  <c r="E595" i="4"/>
  <c r="C595" i="4"/>
  <c r="G594" i="4"/>
  <c r="E594" i="4"/>
  <c r="C594" i="4"/>
  <c r="G593" i="4"/>
  <c r="E593" i="4"/>
  <c r="C593" i="4"/>
  <c r="G592" i="4"/>
  <c r="E592" i="4"/>
  <c r="C592" i="4"/>
  <c r="G591" i="4"/>
  <c r="E591" i="4"/>
  <c r="C591" i="4"/>
  <c r="G590" i="4"/>
  <c r="E590" i="4"/>
  <c r="C590" i="4"/>
  <c r="G589" i="4"/>
  <c r="E589" i="4"/>
  <c r="C589" i="4"/>
  <c r="G588" i="4"/>
  <c r="E588" i="4"/>
  <c r="C588" i="4"/>
  <c r="G587" i="4"/>
  <c r="E587" i="4"/>
  <c r="C587" i="4"/>
  <c r="G586" i="4"/>
  <c r="E586" i="4"/>
  <c r="C586" i="4"/>
  <c r="G585" i="4"/>
  <c r="E585" i="4"/>
  <c r="C585" i="4"/>
  <c r="G584" i="4"/>
  <c r="E584" i="4"/>
  <c r="C584" i="4"/>
  <c r="G583" i="4"/>
  <c r="E583" i="4"/>
  <c r="C583" i="4"/>
  <c r="G582" i="4"/>
  <c r="E582" i="4"/>
  <c r="C582" i="4"/>
  <c r="G581" i="4"/>
  <c r="E581" i="4"/>
  <c r="C581" i="4"/>
  <c r="G580" i="4"/>
  <c r="E580" i="4"/>
  <c r="C580" i="4"/>
  <c r="G579" i="4"/>
  <c r="E579" i="4"/>
  <c r="C579" i="4"/>
  <c r="G578" i="4"/>
  <c r="E578" i="4"/>
  <c r="C578" i="4"/>
  <c r="G577" i="4"/>
  <c r="E577" i="4"/>
  <c r="C577" i="4"/>
  <c r="G576" i="4"/>
  <c r="E576" i="4"/>
  <c r="C576" i="4"/>
  <c r="G575" i="4"/>
  <c r="E575" i="4"/>
  <c r="C575" i="4"/>
  <c r="G574" i="4"/>
  <c r="E574" i="4"/>
  <c r="C574" i="4"/>
  <c r="G573" i="4"/>
  <c r="E573" i="4"/>
  <c r="C573" i="4"/>
  <c r="G572" i="4"/>
  <c r="E572" i="4"/>
  <c r="C572" i="4"/>
  <c r="G571" i="4"/>
  <c r="E571" i="4"/>
  <c r="C571" i="4"/>
  <c r="G570" i="4"/>
  <c r="E570" i="4"/>
  <c r="C570" i="4"/>
  <c r="G569" i="4"/>
  <c r="E569" i="4"/>
  <c r="C569" i="4"/>
  <c r="G568" i="4"/>
  <c r="E568" i="4"/>
  <c r="C568" i="4"/>
  <c r="G567" i="4"/>
  <c r="E567" i="4"/>
  <c r="C567" i="4"/>
  <c r="G566" i="4"/>
  <c r="E566" i="4"/>
  <c r="C566" i="4"/>
  <c r="G565" i="4"/>
  <c r="E565" i="4"/>
  <c r="C565" i="4"/>
  <c r="G564" i="4"/>
  <c r="E564" i="4"/>
  <c r="C564" i="4"/>
  <c r="G563" i="4"/>
  <c r="E563" i="4"/>
  <c r="C563" i="4"/>
  <c r="G562" i="4"/>
  <c r="E562" i="4"/>
  <c r="C562" i="4"/>
  <c r="G561" i="4"/>
  <c r="E561" i="4"/>
  <c r="C561" i="4"/>
  <c r="G560" i="4"/>
  <c r="E560" i="4"/>
  <c r="C560" i="4"/>
  <c r="G559" i="4"/>
  <c r="E559" i="4"/>
  <c r="C559" i="4"/>
  <c r="G558" i="4"/>
  <c r="E558" i="4"/>
  <c r="C558" i="4"/>
  <c r="G557" i="4"/>
  <c r="E557" i="4"/>
  <c r="C557" i="4"/>
  <c r="G556" i="4"/>
  <c r="E556" i="4"/>
  <c r="C556" i="4"/>
  <c r="G555" i="4"/>
  <c r="E555" i="4"/>
  <c r="C555" i="4"/>
  <c r="G554" i="4"/>
  <c r="E554" i="4"/>
  <c r="C554" i="4"/>
  <c r="G553" i="4"/>
  <c r="E553" i="4"/>
  <c r="C553" i="4"/>
  <c r="G552" i="4"/>
  <c r="E552" i="4"/>
  <c r="C552" i="4"/>
  <c r="G551" i="4"/>
  <c r="E551" i="4"/>
  <c r="C551" i="4"/>
  <c r="G550" i="4"/>
  <c r="E550" i="4"/>
  <c r="C550" i="4"/>
  <c r="G549" i="4"/>
  <c r="E549" i="4"/>
  <c r="C549" i="4"/>
  <c r="G548" i="4"/>
  <c r="E548" i="4"/>
  <c r="C548" i="4"/>
  <c r="G547" i="4"/>
  <c r="E547" i="4"/>
  <c r="C547" i="4"/>
  <c r="G546" i="4"/>
  <c r="E546" i="4"/>
  <c r="C546" i="4"/>
  <c r="G545" i="4"/>
  <c r="E545" i="4"/>
  <c r="C545" i="4"/>
  <c r="G544" i="4"/>
  <c r="E544" i="4"/>
  <c r="C544" i="4"/>
  <c r="G543" i="4"/>
  <c r="E543" i="4"/>
  <c r="C543" i="4"/>
  <c r="G542" i="4"/>
  <c r="E542" i="4"/>
  <c r="C542" i="4"/>
  <c r="G541" i="4"/>
  <c r="E541" i="4"/>
  <c r="C541" i="4"/>
  <c r="G540" i="4"/>
  <c r="E540" i="4"/>
  <c r="C540" i="4"/>
  <c r="G539" i="4"/>
  <c r="E539" i="4"/>
  <c r="C539" i="4"/>
  <c r="G538" i="4"/>
  <c r="E538" i="4"/>
  <c r="C538" i="4"/>
  <c r="G537" i="4"/>
  <c r="E537" i="4"/>
  <c r="C537" i="4"/>
  <c r="G536" i="4"/>
  <c r="E536" i="4"/>
  <c r="C536" i="4"/>
  <c r="G535" i="4"/>
  <c r="E535" i="4"/>
  <c r="C535" i="4"/>
  <c r="G534" i="4"/>
  <c r="E534" i="4"/>
  <c r="C534" i="4"/>
  <c r="G533" i="4"/>
  <c r="E533" i="4"/>
  <c r="C533" i="4"/>
  <c r="G532" i="4"/>
  <c r="E532" i="4"/>
  <c r="C532" i="4"/>
  <c r="G531" i="4"/>
  <c r="E531" i="4"/>
  <c r="C531" i="4"/>
  <c r="G530" i="4"/>
  <c r="E530" i="4"/>
  <c r="C530" i="4"/>
  <c r="G529" i="4"/>
  <c r="E529" i="4"/>
  <c r="C529" i="4"/>
  <c r="G528" i="4"/>
  <c r="E528" i="4"/>
  <c r="C528" i="4"/>
  <c r="G527" i="4"/>
  <c r="E527" i="4"/>
  <c r="C527" i="4"/>
  <c r="G526" i="4"/>
  <c r="E526" i="4"/>
  <c r="C526" i="4"/>
  <c r="G525" i="4"/>
  <c r="E525" i="4"/>
  <c r="C525" i="4"/>
  <c r="G524" i="4"/>
  <c r="E524" i="4"/>
  <c r="C524" i="4"/>
  <c r="G523" i="4"/>
  <c r="E523" i="4"/>
  <c r="C523" i="4"/>
  <c r="G522" i="4"/>
  <c r="E522" i="4"/>
  <c r="C522" i="4"/>
  <c r="G521" i="4"/>
  <c r="E521" i="4"/>
  <c r="C521" i="4"/>
  <c r="G520" i="4"/>
  <c r="E520" i="4"/>
  <c r="C520" i="4"/>
  <c r="G519" i="4"/>
  <c r="E519" i="4"/>
  <c r="C519" i="4"/>
  <c r="G518" i="4"/>
  <c r="E518" i="4"/>
  <c r="C518" i="4"/>
  <c r="G517" i="4"/>
  <c r="E517" i="4"/>
  <c r="C517" i="4"/>
  <c r="G516" i="4"/>
  <c r="E516" i="4"/>
  <c r="C516" i="4"/>
  <c r="G515" i="4"/>
  <c r="E515" i="4"/>
  <c r="C515" i="4"/>
  <c r="G514" i="4"/>
  <c r="E514" i="4"/>
  <c r="C514" i="4"/>
  <c r="G513" i="4"/>
  <c r="E513" i="4"/>
  <c r="C513" i="4"/>
  <c r="G512" i="4"/>
  <c r="E512" i="4"/>
  <c r="C512" i="4"/>
  <c r="G511" i="4"/>
  <c r="E511" i="4"/>
  <c r="C511" i="4"/>
  <c r="G510" i="4"/>
  <c r="E510" i="4"/>
  <c r="C510" i="4"/>
  <c r="G509" i="4"/>
  <c r="E509" i="4"/>
  <c r="C509" i="4"/>
  <c r="G508" i="4"/>
  <c r="E508" i="4"/>
  <c r="C508" i="4"/>
  <c r="G507" i="4"/>
  <c r="E507" i="4"/>
  <c r="C507" i="4"/>
  <c r="G506" i="4"/>
  <c r="E506" i="4"/>
  <c r="C506" i="4"/>
  <c r="G505" i="4"/>
  <c r="E505" i="4"/>
  <c r="C505" i="4"/>
  <c r="G504" i="4"/>
  <c r="E504" i="4"/>
  <c r="C504" i="4"/>
  <c r="D11" i="11"/>
  <c r="D10" i="11"/>
  <c r="D8" i="11"/>
  <c r="I8" i="8"/>
  <c r="I5" i="8" s="1"/>
  <c r="L1046" i="4"/>
  <c r="L1047" i="4"/>
  <c r="J24" i="5" l="1"/>
  <c r="J40" i="5" s="1"/>
  <c r="I24" i="5"/>
  <c r="H24" i="5"/>
  <c r="G24" i="5"/>
  <c r="F24" i="5"/>
  <c r="E24" i="5"/>
  <c r="D24" i="5"/>
  <c r="C24" i="5"/>
  <c r="K24" i="5"/>
  <c r="K41" i="5" s="1"/>
  <c r="K20" i="5"/>
  <c r="C22" i="5"/>
  <c r="N20" i="5"/>
  <c r="J20" i="5"/>
  <c r="K27" i="5" l="1"/>
  <c r="K31" i="5"/>
  <c r="K35" i="5"/>
  <c r="K39" i="5"/>
  <c r="K26" i="5"/>
  <c r="K30" i="5"/>
  <c r="K34" i="5"/>
  <c r="K38" i="5"/>
  <c r="K28" i="5"/>
  <c r="K32" i="5"/>
  <c r="K36" i="5"/>
  <c r="K40" i="5"/>
  <c r="K29" i="5"/>
  <c r="K33" i="5"/>
  <c r="K37" i="5"/>
  <c r="J30" i="5"/>
  <c r="J38" i="5"/>
  <c r="J29" i="5"/>
  <c r="J33" i="5"/>
  <c r="J37" i="5"/>
  <c r="J41" i="5"/>
  <c r="J26" i="5"/>
  <c r="J34" i="5"/>
  <c r="J27" i="5"/>
  <c r="J31" i="5"/>
  <c r="J35" i="5"/>
  <c r="J39" i="5"/>
  <c r="J28" i="5"/>
  <c r="J32" i="5"/>
  <c r="J36" i="5"/>
  <c r="E58" i="1"/>
  <c r="G6" i="4" l="1"/>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 i="4"/>
  <c r="D4" i="1"/>
  <c r="I38" i="11"/>
  <c r="I37" i="11"/>
  <c r="I36" i="11"/>
  <c r="I35" i="11"/>
  <c r="I34" i="11"/>
  <c r="I33" i="11"/>
  <c r="I31" i="11"/>
  <c r="I32" i="11"/>
  <c r="I30" i="11"/>
  <c r="I29" i="11"/>
  <c r="I28" i="11"/>
  <c r="I27" i="11"/>
  <c r="I26" i="11"/>
  <c r="I23" i="11"/>
  <c r="I25" i="11"/>
  <c r="I24" i="11"/>
  <c r="I22" i="11"/>
  <c r="I21" i="11"/>
  <c r="I20" i="11"/>
  <c r="I19" i="11" l="1"/>
  <c r="Q123" i="11"/>
  <c r="D114" i="11"/>
  <c r="D113" i="11"/>
  <c r="D108" i="11" l="1"/>
  <c r="D107" i="11"/>
  <c r="D112" i="11"/>
  <c r="H29" i="8"/>
  <c r="H30" i="8"/>
  <c r="H31" i="8"/>
  <c r="H32" i="8"/>
  <c r="H33" i="8"/>
  <c r="H34" i="8"/>
  <c r="H35" i="8"/>
  <c r="H36" i="8"/>
  <c r="H37" i="8"/>
  <c r="H38" i="8"/>
  <c r="H39" i="8"/>
  <c r="H40" i="8"/>
  <c r="G13" i="8"/>
  <c r="G14" i="8"/>
  <c r="G15" i="8"/>
  <c r="G16" i="8"/>
  <c r="G17" i="8"/>
  <c r="G18" i="8"/>
  <c r="G19" i="8"/>
  <c r="G20" i="8"/>
  <c r="G21" i="8"/>
  <c r="G22" i="8"/>
  <c r="G23" i="8"/>
  <c r="G24" i="8"/>
  <c r="G25" i="8"/>
  <c r="G26" i="8"/>
  <c r="G27" i="8"/>
  <c r="G28" i="8"/>
  <c r="G29" i="8"/>
  <c r="D21" i="4" s="1"/>
  <c r="G30" i="8"/>
  <c r="G31" i="8"/>
  <c r="G32" i="8"/>
  <c r="G33" i="8"/>
  <c r="G34" i="8"/>
  <c r="D22" i="4" l="1"/>
  <c r="D26" i="4"/>
  <c r="D25" i="4"/>
  <c r="D24" i="4"/>
  <c r="D23" i="4"/>
  <c r="AC29" i="8"/>
  <c r="AC34" i="8"/>
  <c r="AC33" i="8"/>
  <c r="AC32" i="8"/>
  <c r="AC31" i="8"/>
  <c r="AC30" i="8"/>
  <c r="AA1048" i="8"/>
  <c r="G42" i="11" s="1"/>
  <c r="D1048" i="8"/>
  <c r="G19" i="11" l="1"/>
  <c r="J42" i="11"/>
  <c r="J41" i="11"/>
  <c r="J40" i="11"/>
  <c r="J39" i="11"/>
  <c r="J38" i="11"/>
  <c r="J37" i="11"/>
  <c r="J36" i="11"/>
  <c r="J35" i="11"/>
  <c r="J34" i="11"/>
  <c r="J33" i="11"/>
  <c r="J32" i="11"/>
  <c r="J31" i="11"/>
  <c r="J30" i="11"/>
  <c r="J29" i="11"/>
  <c r="J28" i="11"/>
  <c r="J27" i="11"/>
  <c r="J26" i="11"/>
  <c r="J25" i="11"/>
  <c r="J24" i="11"/>
  <c r="J23" i="11"/>
  <c r="J22" i="11"/>
  <c r="J21" i="11"/>
  <c r="J20" i="11"/>
  <c r="E1068" i="4" l="1"/>
  <c r="E1067" i="4"/>
  <c r="T16" i="1" s="1"/>
  <c r="E1064" i="4"/>
  <c r="C1064" i="4"/>
  <c r="D90" i="11"/>
  <c r="J57" i="11"/>
  <c r="E1062" i="4" s="1"/>
  <c r="E1063" i="4"/>
  <c r="E1060" i="4"/>
  <c r="E1054" i="4"/>
  <c r="E1053" i="4"/>
  <c r="E1051" i="4"/>
  <c r="E1050" i="4"/>
  <c r="G59" i="11"/>
  <c r="C1062" i="4"/>
  <c r="C1068" i="4"/>
  <c r="C1067" i="4"/>
  <c r="C1063" i="4"/>
  <c r="C1060" i="4"/>
  <c r="C1057" i="4"/>
  <c r="C1054" i="4"/>
  <c r="C1053" i="4"/>
  <c r="C1051" i="4"/>
  <c r="C1050" i="4"/>
  <c r="D102" i="11"/>
  <c r="D82" i="11"/>
  <c r="D78" i="11"/>
  <c r="N58" i="11"/>
  <c r="D58" i="11"/>
  <c r="D57" i="11"/>
  <c r="J1166" i="6"/>
  <c r="G1165" i="6"/>
  <c r="H1044" i="4"/>
  <c r="N57" i="11" l="1"/>
  <c r="E1058" i="4"/>
  <c r="E1055" i="4"/>
  <c r="N52" i="11"/>
  <c r="Z2" i="1"/>
  <c r="D2" i="1" s="1"/>
  <c r="AL11" i="8"/>
  <c r="H1061" i="4"/>
  <c r="H1056" i="4"/>
  <c r="E1066" i="4" l="1"/>
  <c r="E1065" i="4"/>
  <c r="E1052" i="4"/>
  <c r="E1049" i="4"/>
  <c r="C1065" i="4"/>
  <c r="C1066" i="4"/>
  <c r="C1058" i="4"/>
  <c r="C1055" i="4"/>
  <c r="C1052" i="4"/>
  <c r="D86" i="11"/>
  <c r="C1049" i="4"/>
  <c r="D1043" i="4" l="1"/>
  <c r="Q149" i="11"/>
  <c r="D140" i="11"/>
  <c r="D136" i="11"/>
  <c r="D132" i="11"/>
  <c r="O118" i="11"/>
  <c r="Q118" i="11" s="1"/>
  <c r="Q119" i="11" s="1"/>
  <c r="D118" i="11"/>
  <c r="D98" i="11"/>
  <c r="D94" i="11"/>
  <c r="D74" i="11"/>
  <c r="D70" i="11"/>
  <c r="D66" i="11"/>
  <c r="D62" i="11"/>
  <c r="D106" i="11"/>
  <c r="H56" i="11"/>
  <c r="N56" i="11" s="1"/>
  <c r="D56" i="11"/>
  <c r="G53" i="11"/>
  <c r="D52" i="11"/>
  <c r="D51" i="11"/>
  <c r="H50" i="11"/>
  <c r="D50" i="11"/>
  <c r="D46" i="11"/>
  <c r="D42" i="11"/>
  <c r="D41" i="11"/>
  <c r="D40" i="11"/>
  <c r="D39" i="11"/>
  <c r="D38" i="11"/>
  <c r="D37" i="11"/>
  <c r="D36" i="11"/>
  <c r="D35" i="11"/>
  <c r="D34" i="11"/>
  <c r="D33" i="11"/>
  <c r="D32" i="11"/>
  <c r="D31" i="11"/>
  <c r="D30" i="11"/>
  <c r="D29" i="11"/>
  <c r="D28" i="11"/>
  <c r="D27" i="11"/>
  <c r="D26" i="11"/>
  <c r="D25" i="11"/>
  <c r="D24" i="11"/>
  <c r="D23" i="11"/>
  <c r="D22" i="11"/>
  <c r="D21" i="11"/>
  <c r="D20" i="11"/>
  <c r="D19" i="11"/>
  <c r="D12" i="11"/>
  <c r="D1046" i="4" s="1"/>
  <c r="E1056" i="4"/>
  <c r="E1061" i="4"/>
  <c r="C1056" i="4"/>
  <c r="G35" i="8"/>
  <c r="D27" i="4" s="1"/>
  <c r="G36" i="8"/>
  <c r="D28" i="4" s="1"/>
  <c r="G37" i="8"/>
  <c r="D29" i="4" s="1"/>
  <c r="G38" i="8"/>
  <c r="D30" i="4" s="1"/>
  <c r="G39" i="8"/>
  <c r="D31" i="4" s="1"/>
  <c r="G40" i="8"/>
  <c r="D32" i="4" s="1"/>
  <c r="G41" i="8"/>
  <c r="G42" i="8"/>
  <c r="G43" i="8"/>
  <c r="G44" i="8"/>
  <c r="G45" i="8"/>
  <c r="G46" i="8"/>
  <c r="G47" i="8"/>
  <c r="G48" i="8"/>
  <c r="G49" i="8"/>
  <c r="D5" i="4"/>
  <c r="H14" i="8"/>
  <c r="D6" i="4" s="1"/>
  <c r="H15" i="8"/>
  <c r="D7" i="4" s="1"/>
  <c r="H16" i="8"/>
  <c r="D8" i="4" s="1"/>
  <c r="H17" i="8"/>
  <c r="D9" i="4" s="1"/>
  <c r="H18" i="8"/>
  <c r="D10" i="4" s="1"/>
  <c r="H19" i="8"/>
  <c r="D11" i="4" s="1"/>
  <c r="H20" i="8"/>
  <c r="D12" i="4" s="1"/>
  <c r="H21" i="8"/>
  <c r="D13" i="4" s="1"/>
  <c r="H22" i="8"/>
  <c r="D14" i="4" s="1"/>
  <c r="H23" i="8"/>
  <c r="D15" i="4" s="1"/>
  <c r="H24" i="8"/>
  <c r="D16" i="4" s="1"/>
  <c r="H25" i="8"/>
  <c r="D17" i="4" s="1"/>
  <c r="H26" i="8"/>
  <c r="D18" i="4" s="1"/>
  <c r="H27" i="8"/>
  <c r="D19" i="4" s="1"/>
  <c r="H28" i="8"/>
  <c r="D20" i="4" s="1"/>
  <c r="H41" i="8"/>
  <c r="H42" i="8"/>
  <c r="H43" i="8"/>
  <c r="H44" i="8"/>
  <c r="H45" i="8"/>
  <c r="H46" i="8"/>
  <c r="H47" i="8"/>
  <c r="H48" i="8"/>
  <c r="H49" i="8"/>
  <c r="H50" i="8"/>
  <c r="D40" i="4" l="1"/>
  <c r="D34" i="4"/>
  <c r="D38" i="4"/>
  <c r="D37" i="4"/>
  <c r="D36" i="4"/>
  <c r="D41" i="4"/>
  <c r="D35" i="4"/>
  <c r="D39" i="4"/>
  <c r="D33" i="4"/>
  <c r="AC25" i="8"/>
  <c r="AC19" i="8"/>
  <c r="AC13" i="8"/>
  <c r="AC44" i="8"/>
  <c r="AC38" i="8"/>
  <c r="AC24" i="8"/>
  <c r="AC18" i="8"/>
  <c r="AC49" i="8"/>
  <c r="AC43" i="8"/>
  <c r="AC37" i="8"/>
  <c r="AC23" i="8"/>
  <c r="AC17" i="8"/>
  <c r="AC48" i="8"/>
  <c r="AC42" i="8"/>
  <c r="AC36" i="8"/>
  <c r="AC28" i="8"/>
  <c r="AC22" i="8"/>
  <c r="AC16" i="8"/>
  <c r="AC47" i="8"/>
  <c r="AC41" i="8"/>
  <c r="AC35" i="8"/>
  <c r="AC27" i="8"/>
  <c r="AC21" i="8"/>
  <c r="AC15" i="8"/>
  <c r="AC46" i="8"/>
  <c r="AC40" i="8"/>
  <c r="AC26" i="8"/>
  <c r="AC20" i="8"/>
  <c r="AC14" i="8"/>
  <c r="AC45" i="8"/>
  <c r="AC39" i="8"/>
  <c r="H53" i="11"/>
  <c r="N59" i="11"/>
  <c r="H59" i="11"/>
  <c r="N51" i="11"/>
  <c r="E1057" i="4"/>
  <c r="D9" i="11"/>
  <c r="C1061" i="4"/>
  <c r="G59" i="8"/>
  <c r="H59" i="8"/>
  <c r="G455" i="8"/>
  <c r="H455" i="8"/>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G50" i="8"/>
  <c r="D42" i="4" s="1"/>
  <c r="G51" i="8"/>
  <c r="H51" i="8"/>
  <c r="G52" i="8"/>
  <c r="H52" i="8"/>
  <c r="G53" i="8"/>
  <c r="H53" i="8"/>
  <c r="G54" i="8"/>
  <c r="H54" i="8"/>
  <c r="G55" i="8"/>
  <c r="H55" i="8"/>
  <c r="G56" i="8"/>
  <c r="H56" i="8"/>
  <c r="G57" i="8"/>
  <c r="H57" i="8"/>
  <c r="G58" i="8"/>
  <c r="H58" i="8"/>
  <c r="G60" i="8"/>
  <c r="H60" i="8"/>
  <c r="G61" i="8"/>
  <c r="H61" i="8"/>
  <c r="G62" i="8"/>
  <c r="H62" i="8"/>
  <c r="G63" i="8"/>
  <c r="H63" i="8"/>
  <c r="G64" i="8"/>
  <c r="H64" i="8"/>
  <c r="G65" i="8"/>
  <c r="H65" i="8"/>
  <c r="G66" i="8"/>
  <c r="H66" i="8"/>
  <c r="G67" i="8"/>
  <c r="H67" i="8"/>
  <c r="G68" i="8"/>
  <c r="H68" i="8"/>
  <c r="G69" i="8"/>
  <c r="H69" i="8"/>
  <c r="G70" i="8"/>
  <c r="H70" i="8"/>
  <c r="G71" i="8"/>
  <c r="H71" i="8"/>
  <c r="G72" i="8"/>
  <c r="H72" i="8"/>
  <c r="G73" i="8"/>
  <c r="H73" i="8"/>
  <c r="G74" i="8"/>
  <c r="H74" i="8"/>
  <c r="G75" i="8"/>
  <c r="H75" i="8"/>
  <c r="G76" i="8"/>
  <c r="H76" i="8"/>
  <c r="G77" i="8"/>
  <c r="H77" i="8"/>
  <c r="G78" i="8"/>
  <c r="H78" i="8"/>
  <c r="G79" i="8"/>
  <c r="H79" i="8"/>
  <c r="G80" i="8"/>
  <c r="H80" i="8"/>
  <c r="G81" i="8"/>
  <c r="H81" i="8"/>
  <c r="G82" i="8"/>
  <c r="H82" i="8"/>
  <c r="G83" i="8"/>
  <c r="H83" i="8"/>
  <c r="G84" i="8"/>
  <c r="H84" i="8"/>
  <c r="G85" i="8"/>
  <c r="H85" i="8"/>
  <c r="G86" i="8"/>
  <c r="H86" i="8"/>
  <c r="G87" i="8"/>
  <c r="H87" i="8"/>
  <c r="G88" i="8"/>
  <c r="H88" i="8"/>
  <c r="G89" i="8"/>
  <c r="H89" i="8"/>
  <c r="G90" i="8"/>
  <c r="H90" i="8"/>
  <c r="G91" i="8"/>
  <c r="H91" i="8"/>
  <c r="G92" i="8"/>
  <c r="H92" i="8"/>
  <c r="G93" i="8"/>
  <c r="H93" i="8"/>
  <c r="G94" i="8"/>
  <c r="H94" i="8"/>
  <c r="G95" i="8"/>
  <c r="H95" i="8"/>
  <c r="G96" i="8"/>
  <c r="H96" i="8"/>
  <c r="G97" i="8"/>
  <c r="H97" i="8"/>
  <c r="G98" i="8"/>
  <c r="H98" i="8"/>
  <c r="G99" i="8"/>
  <c r="H99" i="8"/>
  <c r="G100" i="8"/>
  <c r="H100" i="8"/>
  <c r="G101" i="8"/>
  <c r="H101" i="8"/>
  <c r="G102" i="8"/>
  <c r="H102" i="8"/>
  <c r="G103" i="8"/>
  <c r="H103" i="8"/>
  <c r="G104" i="8"/>
  <c r="H104" i="8"/>
  <c r="G105" i="8"/>
  <c r="H105" i="8"/>
  <c r="G106" i="8"/>
  <c r="H106" i="8"/>
  <c r="G107" i="8"/>
  <c r="H107" i="8"/>
  <c r="G108" i="8"/>
  <c r="H108" i="8"/>
  <c r="G109" i="8"/>
  <c r="H109" i="8"/>
  <c r="G110" i="8"/>
  <c r="H110" i="8"/>
  <c r="G111" i="8"/>
  <c r="H111" i="8"/>
  <c r="G112" i="8"/>
  <c r="H112" i="8"/>
  <c r="G113" i="8"/>
  <c r="H113" i="8"/>
  <c r="G114" i="8"/>
  <c r="H114" i="8"/>
  <c r="G115" i="8"/>
  <c r="H115" i="8"/>
  <c r="G116" i="8"/>
  <c r="H116" i="8"/>
  <c r="G117" i="8"/>
  <c r="H117" i="8"/>
  <c r="G118" i="8"/>
  <c r="H118" i="8"/>
  <c r="G119" i="8"/>
  <c r="H119" i="8"/>
  <c r="G120" i="8"/>
  <c r="H120" i="8"/>
  <c r="G121" i="8"/>
  <c r="H121" i="8"/>
  <c r="G122" i="8"/>
  <c r="H122" i="8"/>
  <c r="G123" i="8"/>
  <c r="H123" i="8"/>
  <c r="G124" i="8"/>
  <c r="H124" i="8"/>
  <c r="G125" i="8"/>
  <c r="H125" i="8"/>
  <c r="G126" i="8"/>
  <c r="H126" i="8"/>
  <c r="G127" i="8"/>
  <c r="H127" i="8"/>
  <c r="G128" i="8"/>
  <c r="H128" i="8"/>
  <c r="G129" i="8"/>
  <c r="H129" i="8"/>
  <c r="G130" i="8"/>
  <c r="H130" i="8"/>
  <c r="G131" i="8"/>
  <c r="H131" i="8"/>
  <c r="G132" i="8"/>
  <c r="H132" i="8"/>
  <c r="G133" i="8"/>
  <c r="H133" i="8"/>
  <c r="G134" i="8"/>
  <c r="H134" i="8"/>
  <c r="G135" i="8"/>
  <c r="H135" i="8"/>
  <c r="G136" i="8"/>
  <c r="H136" i="8"/>
  <c r="G137" i="8"/>
  <c r="H137" i="8"/>
  <c r="G138" i="8"/>
  <c r="H138" i="8"/>
  <c r="G139" i="8"/>
  <c r="H139" i="8"/>
  <c r="G140" i="8"/>
  <c r="H140" i="8"/>
  <c r="G141" i="8"/>
  <c r="H141" i="8"/>
  <c r="G142" i="8"/>
  <c r="H142" i="8"/>
  <c r="G143" i="8"/>
  <c r="H143" i="8"/>
  <c r="G144" i="8"/>
  <c r="H144" i="8"/>
  <c r="G145" i="8"/>
  <c r="H145" i="8"/>
  <c r="G146" i="8"/>
  <c r="H146" i="8"/>
  <c r="G147" i="8"/>
  <c r="H147" i="8"/>
  <c r="G148" i="8"/>
  <c r="H148" i="8"/>
  <c r="G149" i="8"/>
  <c r="H149" i="8"/>
  <c r="G150" i="8"/>
  <c r="H150" i="8"/>
  <c r="G151" i="8"/>
  <c r="H151" i="8"/>
  <c r="G152" i="8"/>
  <c r="H152" i="8"/>
  <c r="G153" i="8"/>
  <c r="H153" i="8"/>
  <c r="G154" i="8"/>
  <c r="H154" i="8"/>
  <c r="G155" i="8"/>
  <c r="H155" i="8"/>
  <c r="G156" i="8"/>
  <c r="H156" i="8"/>
  <c r="G157" i="8"/>
  <c r="H157" i="8"/>
  <c r="G158" i="8"/>
  <c r="H158" i="8"/>
  <c r="G159" i="8"/>
  <c r="H159" i="8"/>
  <c r="G160" i="8"/>
  <c r="H160" i="8"/>
  <c r="G161" i="8"/>
  <c r="H161" i="8"/>
  <c r="G162" i="8"/>
  <c r="H162" i="8"/>
  <c r="G163" i="8"/>
  <c r="H163" i="8"/>
  <c r="G164" i="8"/>
  <c r="H164" i="8"/>
  <c r="G165" i="8"/>
  <c r="H165" i="8"/>
  <c r="G166" i="8"/>
  <c r="H166" i="8"/>
  <c r="G167" i="8"/>
  <c r="H167" i="8"/>
  <c r="G168" i="8"/>
  <c r="H168" i="8"/>
  <c r="G169" i="8"/>
  <c r="H169" i="8"/>
  <c r="G170" i="8"/>
  <c r="H170" i="8"/>
  <c r="G171" i="8"/>
  <c r="H171" i="8"/>
  <c r="G172" i="8"/>
  <c r="H172" i="8"/>
  <c r="G173" i="8"/>
  <c r="H173" i="8"/>
  <c r="G174" i="8"/>
  <c r="H174" i="8"/>
  <c r="G175" i="8"/>
  <c r="H175" i="8"/>
  <c r="G176" i="8"/>
  <c r="H176" i="8"/>
  <c r="G177" i="8"/>
  <c r="H177" i="8"/>
  <c r="G178" i="8"/>
  <c r="H178" i="8"/>
  <c r="G179" i="8"/>
  <c r="H179" i="8"/>
  <c r="G180" i="8"/>
  <c r="H180" i="8"/>
  <c r="G181" i="8"/>
  <c r="H181" i="8"/>
  <c r="G182" i="8"/>
  <c r="H182" i="8"/>
  <c r="G183" i="8"/>
  <c r="H183" i="8"/>
  <c r="G184" i="8"/>
  <c r="H184" i="8"/>
  <c r="G185" i="8"/>
  <c r="H185" i="8"/>
  <c r="G186" i="8"/>
  <c r="H186" i="8"/>
  <c r="G187" i="8"/>
  <c r="H187" i="8"/>
  <c r="G188" i="8"/>
  <c r="H188" i="8"/>
  <c r="G189" i="8"/>
  <c r="H189" i="8"/>
  <c r="G190" i="8"/>
  <c r="H190" i="8"/>
  <c r="G191" i="8"/>
  <c r="H191" i="8"/>
  <c r="G192" i="8"/>
  <c r="H192" i="8"/>
  <c r="G193" i="8"/>
  <c r="H193" i="8"/>
  <c r="G194" i="8"/>
  <c r="H194" i="8"/>
  <c r="G195" i="8"/>
  <c r="H195" i="8"/>
  <c r="G196" i="8"/>
  <c r="H196" i="8"/>
  <c r="G197" i="8"/>
  <c r="H197" i="8"/>
  <c r="G198" i="8"/>
  <c r="H198" i="8"/>
  <c r="G199" i="8"/>
  <c r="H199" i="8"/>
  <c r="G200" i="8"/>
  <c r="H200" i="8"/>
  <c r="G201" i="8"/>
  <c r="H201" i="8"/>
  <c r="G202" i="8"/>
  <c r="H202" i="8"/>
  <c r="G203" i="8"/>
  <c r="H203" i="8"/>
  <c r="G204" i="8"/>
  <c r="H204" i="8"/>
  <c r="G205" i="8"/>
  <c r="H205" i="8"/>
  <c r="G206" i="8"/>
  <c r="H206" i="8"/>
  <c r="G207" i="8"/>
  <c r="H207" i="8"/>
  <c r="G208" i="8"/>
  <c r="H208" i="8"/>
  <c r="G209" i="8"/>
  <c r="H209" i="8"/>
  <c r="G210" i="8"/>
  <c r="H210" i="8"/>
  <c r="G211" i="8"/>
  <c r="H211" i="8"/>
  <c r="G212" i="8"/>
  <c r="H212" i="8"/>
  <c r="G213" i="8"/>
  <c r="H213" i="8"/>
  <c r="G214" i="8"/>
  <c r="H214" i="8"/>
  <c r="G215" i="8"/>
  <c r="H215" i="8"/>
  <c r="G216" i="8"/>
  <c r="H216" i="8"/>
  <c r="G217" i="8"/>
  <c r="H217" i="8"/>
  <c r="G218" i="8"/>
  <c r="H218" i="8"/>
  <c r="G219" i="8"/>
  <c r="H219" i="8"/>
  <c r="G220" i="8"/>
  <c r="H220" i="8"/>
  <c r="G221" i="8"/>
  <c r="H221" i="8"/>
  <c r="G222" i="8"/>
  <c r="H222" i="8"/>
  <c r="G223" i="8"/>
  <c r="H223" i="8"/>
  <c r="G224" i="8"/>
  <c r="H224" i="8"/>
  <c r="G225" i="8"/>
  <c r="H225" i="8"/>
  <c r="G226" i="8"/>
  <c r="H226" i="8"/>
  <c r="G227" i="8"/>
  <c r="H227" i="8"/>
  <c r="G228" i="8"/>
  <c r="H228" i="8"/>
  <c r="G229" i="8"/>
  <c r="H229" i="8"/>
  <c r="G230" i="8"/>
  <c r="H230" i="8"/>
  <c r="G231" i="8"/>
  <c r="H231" i="8"/>
  <c r="G232" i="8"/>
  <c r="H232" i="8"/>
  <c r="G233" i="8"/>
  <c r="H233" i="8"/>
  <c r="G234" i="8"/>
  <c r="H234" i="8"/>
  <c r="G235" i="8"/>
  <c r="H235" i="8"/>
  <c r="G236" i="8"/>
  <c r="H236" i="8"/>
  <c r="G237" i="8"/>
  <c r="H237" i="8"/>
  <c r="G238" i="8"/>
  <c r="H238" i="8"/>
  <c r="G239" i="8"/>
  <c r="H239" i="8"/>
  <c r="G240" i="8"/>
  <c r="H240" i="8"/>
  <c r="G241" i="8"/>
  <c r="H241" i="8"/>
  <c r="G242" i="8"/>
  <c r="H242" i="8"/>
  <c r="G243" i="8"/>
  <c r="H243" i="8"/>
  <c r="G244" i="8"/>
  <c r="H244" i="8"/>
  <c r="G245" i="8"/>
  <c r="H245" i="8"/>
  <c r="G246" i="8"/>
  <c r="H246" i="8"/>
  <c r="G247" i="8"/>
  <c r="H247" i="8"/>
  <c r="G248" i="8"/>
  <c r="H248" i="8"/>
  <c r="G249" i="8"/>
  <c r="H249" i="8"/>
  <c r="G250" i="8"/>
  <c r="H250" i="8"/>
  <c r="G251" i="8"/>
  <c r="H251" i="8"/>
  <c r="G252" i="8"/>
  <c r="H252" i="8"/>
  <c r="G253" i="8"/>
  <c r="H253" i="8"/>
  <c r="G254" i="8"/>
  <c r="H254" i="8"/>
  <c r="G255" i="8"/>
  <c r="H255" i="8"/>
  <c r="G256" i="8"/>
  <c r="H256" i="8"/>
  <c r="G257" i="8"/>
  <c r="H257" i="8"/>
  <c r="G258" i="8"/>
  <c r="H258" i="8"/>
  <c r="G259" i="8"/>
  <c r="H259" i="8"/>
  <c r="G260" i="8"/>
  <c r="H260" i="8"/>
  <c r="G261" i="8"/>
  <c r="H261" i="8"/>
  <c r="G262" i="8"/>
  <c r="H262" i="8"/>
  <c r="G263" i="8"/>
  <c r="H263" i="8"/>
  <c r="G264" i="8"/>
  <c r="H264" i="8"/>
  <c r="G265" i="8"/>
  <c r="H265" i="8"/>
  <c r="G266" i="8"/>
  <c r="H266" i="8"/>
  <c r="G267" i="8"/>
  <c r="H267" i="8"/>
  <c r="G268" i="8"/>
  <c r="H268" i="8"/>
  <c r="G269" i="8"/>
  <c r="H269" i="8"/>
  <c r="G270" i="8"/>
  <c r="H270" i="8"/>
  <c r="G271" i="8"/>
  <c r="H271" i="8"/>
  <c r="G272" i="8"/>
  <c r="H272" i="8"/>
  <c r="G273" i="8"/>
  <c r="H273" i="8"/>
  <c r="G274" i="8"/>
  <c r="H274" i="8"/>
  <c r="G275" i="8"/>
  <c r="H275" i="8"/>
  <c r="G276" i="8"/>
  <c r="H276" i="8"/>
  <c r="G277" i="8"/>
  <c r="H277" i="8"/>
  <c r="G278" i="8"/>
  <c r="H278" i="8"/>
  <c r="G279" i="8"/>
  <c r="H279" i="8"/>
  <c r="G280" i="8"/>
  <c r="H280" i="8"/>
  <c r="G281" i="8"/>
  <c r="H281" i="8"/>
  <c r="G282" i="8"/>
  <c r="H282" i="8"/>
  <c r="G283" i="8"/>
  <c r="H283" i="8"/>
  <c r="G284" i="8"/>
  <c r="H284" i="8"/>
  <c r="G285" i="8"/>
  <c r="H285" i="8"/>
  <c r="G286" i="8"/>
  <c r="H286" i="8"/>
  <c r="G287" i="8"/>
  <c r="H287" i="8"/>
  <c r="G288" i="8"/>
  <c r="H288" i="8"/>
  <c r="G289" i="8"/>
  <c r="H289" i="8"/>
  <c r="G290" i="8"/>
  <c r="H290" i="8"/>
  <c r="G291" i="8"/>
  <c r="H291" i="8"/>
  <c r="G292" i="8"/>
  <c r="H292" i="8"/>
  <c r="G293" i="8"/>
  <c r="H293" i="8"/>
  <c r="G294" i="8"/>
  <c r="H294" i="8"/>
  <c r="G295" i="8"/>
  <c r="H295" i="8"/>
  <c r="G296" i="8"/>
  <c r="H296" i="8"/>
  <c r="G297" i="8"/>
  <c r="H297" i="8"/>
  <c r="G298" i="8"/>
  <c r="H298" i="8"/>
  <c r="G299" i="8"/>
  <c r="H299" i="8"/>
  <c r="G300" i="8"/>
  <c r="H300" i="8"/>
  <c r="G301" i="8"/>
  <c r="H301" i="8"/>
  <c r="G302" i="8"/>
  <c r="H302" i="8"/>
  <c r="G303" i="8"/>
  <c r="H303" i="8"/>
  <c r="G304" i="8"/>
  <c r="H304" i="8"/>
  <c r="G305" i="8"/>
  <c r="H305" i="8"/>
  <c r="G306" i="8"/>
  <c r="H306" i="8"/>
  <c r="G307" i="8"/>
  <c r="H307" i="8"/>
  <c r="G308" i="8"/>
  <c r="H308" i="8"/>
  <c r="G309" i="8"/>
  <c r="H309" i="8"/>
  <c r="G310" i="8"/>
  <c r="H310" i="8"/>
  <c r="G311" i="8"/>
  <c r="H311" i="8"/>
  <c r="G312" i="8"/>
  <c r="H312" i="8"/>
  <c r="G313" i="8"/>
  <c r="H313" i="8"/>
  <c r="G314" i="8"/>
  <c r="H314" i="8"/>
  <c r="G315" i="8"/>
  <c r="H315" i="8"/>
  <c r="G316" i="8"/>
  <c r="H316" i="8"/>
  <c r="G317" i="8"/>
  <c r="H317" i="8"/>
  <c r="G318" i="8"/>
  <c r="H318" i="8"/>
  <c r="G319" i="8"/>
  <c r="H319" i="8"/>
  <c r="G320" i="8"/>
  <c r="H320" i="8"/>
  <c r="G321" i="8"/>
  <c r="H321" i="8"/>
  <c r="G322" i="8"/>
  <c r="H322" i="8"/>
  <c r="G323" i="8"/>
  <c r="H323" i="8"/>
  <c r="G324" i="8"/>
  <c r="H324" i="8"/>
  <c r="G325" i="8"/>
  <c r="H325" i="8"/>
  <c r="G326" i="8"/>
  <c r="H326" i="8"/>
  <c r="G327" i="8"/>
  <c r="H327" i="8"/>
  <c r="G328" i="8"/>
  <c r="H328" i="8"/>
  <c r="G329" i="8"/>
  <c r="H329" i="8"/>
  <c r="G330" i="8"/>
  <c r="H330" i="8"/>
  <c r="G331" i="8"/>
  <c r="H331" i="8"/>
  <c r="G332" i="8"/>
  <c r="H332" i="8"/>
  <c r="G333" i="8"/>
  <c r="H333" i="8"/>
  <c r="G334" i="8"/>
  <c r="H334" i="8"/>
  <c r="G335" i="8"/>
  <c r="H335" i="8"/>
  <c r="G336" i="8"/>
  <c r="H336" i="8"/>
  <c r="G337" i="8"/>
  <c r="H337" i="8"/>
  <c r="G338" i="8"/>
  <c r="H338" i="8"/>
  <c r="G339" i="8"/>
  <c r="H339" i="8"/>
  <c r="G340" i="8"/>
  <c r="H340" i="8"/>
  <c r="G341" i="8"/>
  <c r="H341" i="8"/>
  <c r="G342" i="8"/>
  <c r="H342" i="8"/>
  <c r="G343" i="8"/>
  <c r="H343" i="8"/>
  <c r="G344" i="8"/>
  <c r="H344" i="8"/>
  <c r="G345" i="8"/>
  <c r="H345" i="8"/>
  <c r="G346" i="8"/>
  <c r="H346" i="8"/>
  <c r="G347" i="8"/>
  <c r="H347" i="8"/>
  <c r="G348" i="8"/>
  <c r="H348" i="8"/>
  <c r="G349" i="8"/>
  <c r="H349" i="8"/>
  <c r="G350" i="8"/>
  <c r="H350" i="8"/>
  <c r="G351" i="8"/>
  <c r="H351" i="8"/>
  <c r="G352" i="8"/>
  <c r="H352" i="8"/>
  <c r="G353" i="8"/>
  <c r="H353" i="8"/>
  <c r="G354" i="8"/>
  <c r="H354" i="8"/>
  <c r="G355" i="8"/>
  <c r="H355" i="8"/>
  <c r="G356" i="8"/>
  <c r="H356" i="8"/>
  <c r="G357" i="8"/>
  <c r="H357" i="8"/>
  <c r="G358" i="8"/>
  <c r="H358" i="8"/>
  <c r="G359" i="8"/>
  <c r="H359" i="8"/>
  <c r="G360" i="8"/>
  <c r="H360" i="8"/>
  <c r="G361" i="8"/>
  <c r="H361" i="8"/>
  <c r="G362" i="8"/>
  <c r="H362" i="8"/>
  <c r="G363" i="8"/>
  <c r="H363" i="8"/>
  <c r="G364" i="8"/>
  <c r="H364" i="8"/>
  <c r="G365" i="8"/>
  <c r="H365" i="8"/>
  <c r="G366" i="8"/>
  <c r="H366" i="8"/>
  <c r="G367" i="8"/>
  <c r="H367" i="8"/>
  <c r="G368" i="8"/>
  <c r="H368" i="8"/>
  <c r="G369" i="8"/>
  <c r="H369" i="8"/>
  <c r="G370" i="8"/>
  <c r="H370" i="8"/>
  <c r="G371" i="8"/>
  <c r="H371" i="8"/>
  <c r="G372" i="8"/>
  <c r="H372" i="8"/>
  <c r="G373" i="8"/>
  <c r="H373" i="8"/>
  <c r="G374" i="8"/>
  <c r="H374" i="8"/>
  <c r="G375" i="8"/>
  <c r="H375" i="8"/>
  <c r="G376" i="8"/>
  <c r="H376" i="8"/>
  <c r="G377" i="8"/>
  <c r="H377" i="8"/>
  <c r="G378" i="8"/>
  <c r="H378" i="8"/>
  <c r="G379" i="8"/>
  <c r="H379" i="8"/>
  <c r="G380" i="8"/>
  <c r="H380" i="8"/>
  <c r="G381" i="8"/>
  <c r="H381" i="8"/>
  <c r="G382" i="8"/>
  <c r="H382" i="8"/>
  <c r="G383" i="8"/>
  <c r="H383" i="8"/>
  <c r="G384" i="8"/>
  <c r="H384" i="8"/>
  <c r="G385" i="8"/>
  <c r="H385" i="8"/>
  <c r="G386" i="8"/>
  <c r="H386" i="8"/>
  <c r="G387" i="8"/>
  <c r="H387" i="8"/>
  <c r="G388" i="8"/>
  <c r="H388" i="8"/>
  <c r="G389" i="8"/>
  <c r="H389" i="8"/>
  <c r="G390" i="8"/>
  <c r="H390" i="8"/>
  <c r="G391" i="8"/>
  <c r="H391" i="8"/>
  <c r="G392" i="8"/>
  <c r="H392" i="8"/>
  <c r="G393" i="8"/>
  <c r="H393" i="8"/>
  <c r="G394" i="8"/>
  <c r="H394" i="8"/>
  <c r="G395" i="8"/>
  <c r="H395" i="8"/>
  <c r="G396" i="8"/>
  <c r="H396" i="8"/>
  <c r="G397" i="8"/>
  <c r="H397" i="8"/>
  <c r="G398" i="8"/>
  <c r="H398" i="8"/>
  <c r="G399" i="8"/>
  <c r="H399" i="8"/>
  <c r="G400" i="8"/>
  <c r="H400" i="8"/>
  <c r="G401" i="8"/>
  <c r="H401" i="8"/>
  <c r="G402" i="8"/>
  <c r="H402" i="8"/>
  <c r="G403" i="8"/>
  <c r="H403" i="8"/>
  <c r="G404" i="8"/>
  <c r="H404" i="8"/>
  <c r="G405" i="8"/>
  <c r="H405" i="8"/>
  <c r="G406" i="8"/>
  <c r="H406" i="8"/>
  <c r="G407" i="8"/>
  <c r="H407" i="8"/>
  <c r="G408" i="8"/>
  <c r="H408" i="8"/>
  <c r="G409" i="8"/>
  <c r="H409" i="8"/>
  <c r="G410" i="8"/>
  <c r="H410" i="8"/>
  <c r="G411" i="8"/>
  <c r="H411" i="8"/>
  <c r="G412" i="8"/>
  <c r="H412" i="8"/>
  <c r="G413" i="8"/>
  <c r="H413" i="8"/>
  <c r="G414" i="8"/>
  <c r="H414" i="8"/>
  <c r="G415" i="8"/>
  <c r="H415" i="8"/>
  <c r="G416" i="8"/>
  <c r="H416" i="8"/>
  <c r="G417" i="8"/>
  <c r="H417" i="8"/>
  <c r="G418" i="8"/>
  <c r="H418" i="8"/>
  <c r="G419" i="8"/>
  <c r="H419" i="8"/>
  <c r="G420" i="8"/>
  <c r="H420" i="8"/>
  <c r="G421" i="8"/>
  <c r="H421" i="8"/>
  <c r="G422" i="8"/>
  <c r="H422" i="8"/>
  <c r="G423" i="8"/>
  <c r="H423" i="8"/>
  <c r="G424" i="8"/>
  <c r="H424" i="8"/>
  <c r="G425" i="8"/>
  <c r="H425" i="8"/>
  <c r="G426" i="8"/>
  <c r="H426" i="8"/>
  <c r="G427" i="8"/>
  <c r="H427" i="8"/>
  <c r="G428" i="8"/>
  <c r="H428" i="8"/>
  <c r="G429" i="8"/>
  <c r="H429" i="8"/>
  <c r="G430" i="8"/>
  <c r="H430" i="8"/>
  <c r="G431" i="8"/>
  <c r="H431" i="8"/>
  <c r="G432" i="8"/>
  <c r="H432" i="8"/>
  <c r="G433" i="8"/>
  <c r="H433" i="8"/>
  <c r="G434" i="8"/>
  <c r="H434" i="8"/>
  <c r="G435" i="8"/>
  <c r="H435" i="8"/>
  <c r="G436" i="8"/>
  <c r="H436" i="8"/>
  <c r="G437" i="8"/>
  <c r="H437" i="8"/>
  <c r="G438" i="8"/>
  <c r="H438" i="8"/>
  <c r="G439" i="8"/>
  <c r="H439" i="8"/>
  <c r="G440" i="8"/>
  <c r="H440" i="8"/>
  <c r="G441" i="8"/>
  <c r="H441" i="8"/>
  <c r="G442" i="8"/>
  <c r="H442" i="8"/>
  <c r="G443" i="8"/>
  <c r="H443" i="8"/>
  <c r="G444" i="8"/>
  <c r="H444" i="8"/>
  <c r="G445" i="8"/>
  <c r="H445" i="8"/>
  <c r="G446" i="8"/>
  <c r="H446" i="8"/>
  <c r="G447" i="8"/>
  <c r="H447" i="8"/>
  <c r="G448" i="8"/>
  <c r="H448" i="8"/>
  <c r="G449" i="8"/>
  <c r="H449" i="8"/>
  <c r="G450" i="8"/>
  <c r="H450" i="8"/>
  <c r="G451" i="8"/>
  <c r="H451" i="8"/>
  <c r="G452" i="8"/>
  <c r="H452" i="8"/>
  <c r="G453" i="8"/>
  <c r="H453" i="8"/>
  <c r="G454" i="8"/>
  <c r="H454" i="8"/>
  <c r="G456" i="8"/>
  <c r="H456" i="8"/>
  <c r="G457" i="8"/>
  <c r="H457" i="8"/>
  <c r="G458" i="8"/>
  <c r="H458" i="8"/>
  <c r="G459" i="8"/>
  <c r="H459" i="8"/>
  <c r="G460" i="8"/>
  <c r="H460" i="8"/>
  <c r="G461" i="8"/>
  <c r="H461" i="8"/>
  <c r="G462" i="8"/>
  <c r="H462" i="8"/>
  <c r="G463" i="8"/>
  <c r="H463" i="8"/>
  <c r="G464" i="8"/>
  <c r="H464" i="8"/>
  <c r="G465" i="8"/>
  <c r="H465" i="8"/>
  <c r="G466" i="8"/>
  <c r="H466" i="8"/>
  <c r="G467" i="8"/>
  <c r="H467" i="8"/>
  <c r="G468" i="8"/>
  <c r="H468" i="8"/>
  <c r="G469" i="8"/>
  <c r="H469" i="8"/>
  <c r="G470" i="8"/>
  <c r="H470" i="8"/>
  <c r="G471" i="8"/>
  <c r="H471" i="8"/>
  <c r="G472" i="8"/>
  <c r="H472" i="8"/>
  <c r="G473" i="8"/>
  <c r="H473" i="8"/>
  <c r="G474" i="8"/>
  <c r="H474" i="8"/>
  <c r="G475" i="8"/>
  <c r="H475" i="8"/>
  <c r="G476" i="8"/>
  <c r="H476" i="8"/>
  <c r="G477" i="8"/>
  <c r="H477" i="8"/>
  <c r="G478" i="8"/>
  <c r="H478" i="8"/>
  <c r="G479" i="8"/>
  <c r="H479" i="8"/>
  <c r="G480" i="8"/>
  <c r="H480" i="8"/>
  <c r="G481" i="8"/>
  <c r="H481" i="8"/>
  <c r="G482" i="8"/>
  <c r="H482" i="8"/>
  <c r="G483" i="8"/>
  <c r="H483" i="8"/>
  <c r="G484" i="8"/>
  <c r="H484" i="8"/>
  <c r="G485" i="8"/>
  <c r="H485" i="8"/>
  <c r="G486" i="8"/>
  <c r="H486" i="8"/>
  <c r="G487" i="8"/>
  <c r="H487" i="8"/>
  <c r="G488" i="8"/>
  <c r="H488" i="8"/>
  <c r="G489" i="8"/>
  <c r="H489" i="8"/>
  <c r="G490" i="8"/>
  <c r="H490" i="8"/>
  <c r="G491" i="8"/>
  <c r="H491" i="8"/>
  <c r="G492" i="8"/>
  <c r="H492" i="8"/>
  <c r="G493" i="8"/>
  <c r="H493" i="8"/>
  <c r="G494" i="8"/>
  <c r="H494" i="8"/>
  <c r="G495" i="8"/>
  <c r="H495" i="8"/>
  <c r="G496" i="8"/>
  <c r="H496" i="8"/>
  <c r="G497" i="8"/>
  <c r="H497" i="8"/>
  <c r="G498" i="8"/>
  <c r="H498" i="8"/>
  <c r="G499" i="8"/>
  <c r="H499" i="8"/>
  <c r="G500" i="8"/>
  <c r="H500" i="8"/>
  <c r="G501" i="8"/>
  <c r="H501" i="8"/>
  <c r="G502" i="8"/>
  <c r="H502" i="8"/>
  <c r="G503" i="8"/>
  <c r="H503" i="8"/>
  <c r="G504" i="8"/>
  <c r="H504" i="8"/>
  <c r="G505" i="8"/>
  <c r="H505" i="8"/>
  <c r="G506" i="8"/>
  <c r="H506" i="8"/>
  <c r="G507" i="8"/>
  <c r="H507" i="8"/>
  <c r="G508" i="8"/>
  <c r="H508" i="8"/>
  <c r="G509" i="8"/>
  <c r="H509" i="8"/>
  <c r="G510" i="8"/>
  <c r="H510" i="8"/>
  <c r="G511" i="8"/>
  <c r="H511" i="8"/>
  <c r="G512" i="8"/>
  <c r="H512" i="8"/>
  <c r="G513" i="8"/>
  <c r="H513" i="8"/>
  <c r="G514" i="8"/>
  <c r="H514" i="8"/>
  <c r="G515" i="8"/>
  <c r="H515" i="8"/>
  <c r="G516" i="8"/>
  <c r="H516" i="8"/>
  <c r="G517" i="8"/>
  <c r="H517" i="8"/>
  <c r="G518" i="8"/>
  <c r="H518" i="8"/>
  <c r="G519" i="8"/>
  <c r="H519" i="8"/>
  <c r="G520" i="8"/>
  <c r="H520" i="8"/>
  <c r="G521" i="8"/>
  <c r="H521" i="8"/>
  <c r="G522" i="8"/>
  <c r="H522" i="8"/>
  <c r="G523" i="8"/>
  <c r="H523" i="8"/>
  <c r="G524" i="8"/>
  <c r="H524" i="8"/>
  <c r="G525" i="8"/>
  <c r="H525" i="8"/>
  <c r="G526" i="8"/>
  <c r="H526" i="8"/>
  <c r="G527" i="8"/>
  <c r="H527" i="8"/>
  <c r="G528" i="8"/>
  <c r="H528" i="8"/>
  <c r="G529" i="8"/>
  <c r="H529" i="8"/>
  <c r="G530" i="8"/>
  <c r="H530" i="8"/>
  <c r="G531" i="8"/>
  <c r="H531" i="8"/>
  <c r="G532" i="8"/>
  <c r="H532" i="8"/>
  <c r="G533" i="8"/>
  <c r="H533" i="8"/>
  <c r="G534" i="8"/>
  <c r="H534" i="8"/>
  <c r="G535" i="8"/>
  <c r="H535" i="8"/>
  <c r="G536" i="8"/>
  <c r="H536" i="8"/>
  <c r="G537" i="8"/>
  <c r="H537" i="8"/>
  <c r="G538" i="8"/>
  <c r="H538" i="8"/>
  <c r="G539" i="8"/>
  <c r="H539" i="8"/>
  <c r="G540" i="8"/>
  <c r="H540" i="8"/>
  <c r="G541" i="8"/>
  <c r="H541" i="8"/>
  <c r="G542" i="8"/>
  <c r="H542" i="8"/>
  <c r="G543" i="8"/>
  <c r="H543" i="8"/>
  <c r="G544" i="8"/>
  <c r="H544" i="8"/>
  <c r="G545" i="8"/>
  <c r="H545" i="8"/>
  <c r="G546" i="8"/>
  <c r="H546" i="8"/>
  <c r="G547" i="8"/>
  <c r="H547" i="8"/>
  <c r="G548" i="8"/>
  <c r="H548" i="8"/>
  <c r="G549" i="8"/>
  <c r="H549" i="8"/>
  <c r="G550" i="8"/>
  <c r="H550" i="8"/>
  <c r="G551" i="8"/>
  <c r="H551" i="8"/>
  <c r="G552" i="8"/>
  <c r="H552" i="8"/>
  <c r="G553" i="8"/>
  <c r="H553" i="8"/>
  <c r="G554" i="8"/>
  <c r="H554" i="8"/>
  <c r="G555" i="8"/>
  <c r="H555" i="8"/>
  <c r="G556" i="8"/>
  <c r="H556" i="8"/>
  <c r="G557" i="8"/>
  <c r="H557" i="8"/>
  <c r="D549" i="4" s="1"/>
  <c r="G558" i="8"/>
  <c r="H558" i="8"/>
  <c r="G559" i="8"/>
  <c r="H559" i="8"/>
  <c r="G560" i="8"/>
  <c r="H560" i="8"/>
  <c r="G561" i="8"/>
  <c r="H561" i="8"/>
  <c r="G562" i="8"/>
  <c r="H562" i="8"/>
  <c r="G563" i="8"/>
  <c r="H563" i="8"/>
  <c r="D555" i="4" s="1"/>
  <c r="G564" i="8"/>
  <c r="H564" i="8"/>
  <c r="G565" i="8"/>
  <c r="H565" i="8"/>
  <c r="G566" i="8"/>
  <c r="H566" i="8"/>
  <c r="G567" i="8"/>
  <c r="H567" i="8"/>
  <c r="G568" i="8"/>
  <c r="H568" i="8"/>
  <c r="G569" i="8"/>
  <c r="H569" i="8"/>
  <c r="D561" i="4" s="1"/>
  <c r="G570" i="8"/>
  <c r="H570" i="8"/>
  <c r="G571" i="8"/>
  <c r="H571" i="8"/>
  <c r="G572" i="8"/>
  <c r="H572" i="8"/>
  <c r="G573" i="8"/>
  <c r="H573" i="8"/>
  <c r="G574" i="8"/>
  <c r="H574" i="8"/>
  <c r="G575" i="8"/>
  <c r="H575" i="8"/>
  <c r="D567" i="4" s="1"/>
  <c r="G576" i="8"/>
  <c r="H576" i="8"/>
  <c r="G577" i="8"/>
  <c r="H577" i="8"/>
  <c r="G578" i="8"/>
  <c r="H578" i="8"/>
  <c r="G579" i="8"/>
  <c r="H579" i="8"/>
  <c r="G580" i="8"/>
  <c r="H580" i="8"/>
  <c r="G581" i="8"/>
  <c r="H581" i="8"/>
  <c r="D573" i="4" s="1"/>
  <c r="G582" i="8"/>
  <c r="H582" i="8"/>
  <c r="G583" i="8"/>
  <c r="H583" i="8"/>
  <c r="G584" i="8"/>
  <c r="H584" i="8"/>
  <c r="G585" i="8"/>
  <c r="H585" i="8"/>
  <c r="G586" i="8"/>
  <c r="H586" i="8"/>
  <c r="G587" i="8"/>
  <c r="H587" i="8"/>
  <c r="D579" i="4" s="1"/>
  <c r="G588" i="8"/>
  <c r="H588" i="8"/>
  <c r="G589" i="8"/>
  <c r="H589" i="8"/>
  <c r="G590" i="8"/>
  <c r="H590" i="8"/>
  <c r="G591" i="8"/>
  <c r="H591" i="8"/>
  <c r="G592" i="8"/>
  <c r="H592" i="8"/>
  <c r="G593" i="8"/>
  <c r="H593" i="8"/>
  <c r="D585" i="4" s="1"/>
  <c r="G594" i="8"/>
  <c r="H594" i="8"/>
  <c r="G595" i="8"/>
  <c r="H595" i="8"/>
  <c r="G596" i="8"/>
  <c r="H596" i="8"/>
  <c r="G597" i="8"/>
  <c r="H597" i="8"/>
  <c r="G598" i="8"/>
  <c r="H598" i="8"/>
  <c r="G599" i="8"/>
  <c r="H599" i="8"/>
  <c r="D591" i="4" s="1"/>
  <c r="G600" i="8"/>
  <c r="H600" i="8"/>
  <c r="G601" i="8"/>
  <c r="H601" i="8"/>
  <c r="G602" i="8"/>
  <c r="H602" i="8"/>
  <c r="G603" i="8"/>
  <c r="H603" i="8"/>
  <c r="G604" i="8"/>
  <c r="H604" i="8"/>
  <c r="G605" i="8"/>
  <c r="H605" i="8"/>
  <c r="D597" i="4" s="1"/>
  <c r="G606" i="8"/>
  <c r="H606" i="8"/>
  <c r="G607" i="8"/>
  <c r="H607" i="8"/>
  <c r="G608" i="8"/>
  <c r="H608" i="8"/>
  <c r="G609" i="8"/>
  <c r="H609" i="8"/>
  <c r="G610" i="8"/>
  <c r="H610" i="8"/>
  <c r="G611" i="8"/>
  <c r="H611" i="8"/>
  <c r="D603" i="4" s="1"/>
  <c r="G612" i="8"/>
  <c r="H612" i="8"/>
  <c r="G613" i="8"/>
  <c r="H613" i="8"/>
  <c r="G614" i="8"/>
  <c r="H614" i="8"/>
  <c r="G615" i="8"/>
  <c r="H615" i="8"/>
  <c r="G616" i="8"/>
  <c r="H616" i="8"/>
  <c r="G617" i="8"/>
  <c r="H617" i="8"/>
  <c r="D609" i="4" s="1"/>
  <c r="G618" i="8"/>
  <c r="H618" i="8"/>
  <c r="G619" i="8"/>
  <c r="H619" i="8"/>
  <c r="G620" i="8"/>
  <c r="H620" i="8"/>
  <c r="G621" i="8"/>
  <c r="H621" i="8"/>
  <c r="G622" i="8"/>
  <c r="H622" i="8"/>
  <c r="G623" i="8"/>
  <c r="H623" i="8"/>
  <c r="D615" i="4" s="1"/>
  <c r="G624" i="8"/>
  <c r="H624" i="8"/>
  <c r="G625" i="8"/>
  <c r="H625" i="8"/>
  <c r="G626" i="8"/>
  <c r="H626" i="8"/>
  <c r="G627" i="8"/>
  <c r="H627" i="8"/>
  <c r="G628" i="8"/>
  <c r="H628" i="8"/>
  <c r="G629" i="8"/>
  <c r="H629" i="8"/>
  <c r="D621" i="4" s="1"/>
  <c r="G630" i="8"/>
  <c r="H630" i="8"/>
  <c r="G631" i="8"/>
  <c r="H631" i="8"/>
  <c r="G632" i="8"/>
  <c r="H632" i="8"/>
  <c r="G633" i="8"/>
  <c r="H633" i="8"/>
  <c r="G634" i="8"/>
  <c r="H634" i="8"/>
  <c r="G635" i="8"/>
  <c r="H635" i="8"/>
  <c r="D627" i="4" s="1"/>
  <c r="G636" i="8"/>
  <c r="H636" i="8"/>
  <c r="G637" i="8"/>
  <c r="H637" i="8"/>
  <c r="G638" i="8"/>
  <c r="H638" i="8"/>
  <c r="G639" i="8"/>
  <c r="H639" i="8"/>
  <c r="G640" i="8"/>
  <c r="H640" i="8"/>
  <c r="G641" i="8"/>
  <c r="H641" i="8"/>
  <c r="D633" i="4" s="1"/>
  <c r="G642" i="8"/>
  <c r="H642" i="8"/>
  <c r="G643" i="8"/>
  <c r="H643" i="8"/>
  <c r="G644" i="8"/>
  <c r="H644" i="8"/>
  <c r="G645" i="8"/>
  <c r="H645" i="8"/>
  <c r="G646" i="8"/>
  <c r="H646" i="8"/>
  <c r="G647" i="8"/>
  <c r="H647" i="8"/>
  <c r="D639" i="4" s="1"/>
  <c r="G648" i="8"/>
  <c r="H648" i="8"/>
  <c r="G649" i="8"/>
  <c r="H649" i="8"/>
  <c r="G650" i="8"/>
  <c r="H650" i="8"/>
  <c r="G651" i="8"/>
  <c r="H651" i="8"/>
  <c r="G652" i="8"/>
  <c r="H652" i="8"/>
  <c r="G653" i="8"/>
  <c r="H653" i="8"/>
  <c r="D645" i="4" s="1"/>
  <c r="G654" i="8"/>
  <c r="H654" i="8"/>
  <c r="G655" i="8"/>
  <c r="H655" i="8"/>
  <c r="G656" i="8"/>
  <c r="H656" i="8"/>
  <c r="G657" i="8"/>
  <c r="H657" i="8"/>
  <c r="G658" i="8"/>
  <c r="H658" i="8"/>
  <c r="G659" i="8"/>
  <c r="H659" i="8"/>
  <c r="D651" i="4" s="1"/>
  <c r="G660" i="8"/>
  <c r="H660" i="8"/>
  <c r="G661" i="8"/>
  <c r="H661" i="8"/>
  <c r="G662" i="8"/>
  <c r="H662" i="8"/>
  <c r="G663" i="8"/>
  <c r="H663" i="8"/>
  <c r="G664" i="8"/>
  <c r="H664" i="8"/>
  <c r="G665" i="8"/>
  <c r="H665" i="8"/>
  <c r="D657" i="4" s="1"/>
  <c r="G666" i="8"/>
  <c r="H666" i="8"/>
  <c r="G667" i="8"/>
  <c r="H667" i="8"/>
  <c r="G668" i="8"/>
  <c r="H668" i="8"/>
  <c r="G669" i="8"/>
  <c r="H669" i="8"/>
  <c r="G670" i="8"/>
  <c r="H670" i="8"/>
  <c r="G671" i="8"/>
  <c r="H671" i="8"/>
  <c r="D663" i="4" s="1"/>
  <c r="G672" i="8"/>
  <c r="H672" i="8"/>
  <c r="G673" i="8"/>
  <c r="H673" i="8"/>
  <c r="G674" i="8"/>
  <c r="H674" i="8"/>
  <c r="G675" i="8"/>
  <c r="H675" i="8"/>
  <c r="G676" i="8"/>
  <c r="H676" i="8"/>
  <c r="G677" i="8"/>
  <c r="H677" i="8"/>
  <c r="D669" i="4" s="1"/>
  <c r="G678" i="8"/>
  <c r="H678" i="8"/>
  <c r="G679" i="8"/>
  <c r="H679" i="8"/>
  <c r="G680" i="8"/>
  <c r="H680" i="8"/>
  <c r="G681" i="8"/>
  <c r="H681" i="8"/>
  <c r="G682" i="8"/>
  <c r="H682" i="8"/>
  <c r="G683" i="8"/>
  <c r="H683" i="8"/>
  <c r="D675" i="4" s="1"/>
  <c r="G684" i="8"/>
  <c r="H684" i="8"/>
  <c r="G685" i="8"/>
  <c r="H685" i="8"/>
  <c r="G686" i="8"/>
  <c r="H686" i="8"/>
  <c r="G687" i="8"/>
  <c r="H687" i="8"/>
  <c r="G688" i="8"/>
  <c r="H688" i="8"/>
  <c r="G689" i="8"/>
  <c r="H689" i="8"/>
  <c r="D681" i="4" s="1"/>
  <c r="G690" i="8"/>
  <c r="H690" i="8"/>
  <c r="G691" i="8"/>
  <c r="H691" i="8"/>
  <c r="G692" i="8"/>
  <c r="H692" i="8"/>
  <c r="G693" i="8"/>
  <c r="H693" i="8"/>
  <c r="G694" i="8"/>
  <c r="H694" i="8"/>
  <c r="G695" i="8"/>
  <c r="H695" i="8"/>
  <c r="D687" i="4" s="1"/>
  <c r="G696" i="8"/>
  <c r="H696" i="8"/>
  <c r="G697" i="8"/>
  <c r="H697" i="8"/>
  <c r="G698" i="8"/>
  <c r="H698" i="8"/>
  <c r="G699" i="8"/>
  <c r="H699" i="8"/>
  <c r="G700" i="8"/>
  <c r="H700" i="8"/>
  <c r="G701" i="8"/>
  <c r="H701" i="8"/>
  <c r="D693" i="4" s="1"/>
  <c r="G702" i="8"/>
  <c r="H702" i="8"/>
  <c r="G703" i="8"/>
  <c r="H703" i="8"/>
  <c r="G704" i="8"/>
  <c r="H704" i="8"/>
  <c r="G705" i="8"/>
  <c r="H705" i="8"/>
  <c r="G706" i="8"/>
  <c r="H706" i="8"/>
  <c r="G707" i="8"/>
  <c r="H707" i="8"/>
  <c r="D699" i="4" s="1"/>
  <c r="G708" i="8"/>
  <c r="H708" i="8"/>
  <c r="G709" i="8"/>
  <c r="H709" i="8"/>
  <c r="G710" i="8"/>
  <c r="H710" i="8"/>
  <c r="G711" i="8"/>
  <c r="H711" i="8"/>
  <c r="G712" i="8"/>
  <c r="H712" i="8"/>
  <c r="G713" i="8"/>
  <c r="H713" i="8"/>
  <c r="D705" i="4" s="1"/>
  <c r="G714" i="8"/>
  <c r="H714" i="8"/>
  <c r="G715" i="8"/>
  <c r="H715" i="8"/>
  <c r="G716" i="8"/>
  <c r="H716" i="8"/>
  <c r="G717" i="8"/>
  <c r="H717" i="8"/>
  <c r="G718" i="8"/>
  <c r="H718" i="8"/>
  <c r="G719" i="8"/>
  <c r="H719" i="8"/>
  <c r="D711" i="4" s="1"/>
  <c r="G720" i="8"/>
  <c r="H720" i="8"/>
  <c r="G721" i="8"/>
  <c r="H721" i="8"/>
  <c r="G722" i="8"/>
  <c r="H722" i="8"/>
  <c r="G723" i="8"/>
  <c r="H723" i="8"/>
  <c r="G724" i="8"/>
  <c r="H724" i="8"/>
  <c r="G725" i="8"/>
  <c r="H725" i="8"/>
  <c r="D717" i="4" s="1"/>
  <c r="G726" i="8"/>
  <c r="H726" i="8"/>
  <c r="G727" i="8"/>
  <c r="H727" i="8"/>
  <c r="G728" i="8"/>
  <c r="H728" i="8"/>
  <c r="G729" i="8"/>
  <c r="H729" i="8"/>
  <c r="G730" i="8"/>
  <c r="H730" i="8"/>
  <c r="G731" i="8"/>
  <c r="H731" i="8"/>
  <c r="D723" i="4" s="1"/>
  <c r="G732" i="8"/>
  <c r="H732" i="8"/>
  <c r="G733" i="8"/>
  <c r="H733" i="8"/>
  <c r="G734" i="8"/>
  <c r="H734" i="8"/>
  <c r="G735" i="8"/>
  <c r="H735" i="8"/>
  <c r="G736" i="8"/>
  <c r="H736" i="8"/>
  <c r="G737" i="8"/>
  <c r="H737" i="8"/>
  <c r="D729" i="4" s="1"/>
  <c r="G738" i="8"/>
  <c r="H738" i="8"/>
  <c r="G739" i="8"/>
  <c r="H739" i="8"/>
  <c r="D731" i="4" s="1"/>
  <c r="G740" i="8"/>
  <c r="H740" i="8"/>
  <c r="G741" i="8"/>
  <c r="H741" i="8"/>
  <c r="G742" i="8"/>
  <c r="H742" i="8"/>
  <c r="G743" i="8"/>
  <c r="H743" i="8"/>
  <c r="D735" i="4" s="1"/>
  <c r="G744" i="8"/>
  <c r="H744" i="8"/>
  <c r="G745" i="8"/>
  <c r="H745" i="8"/>
  <c r="D737" i="4" s="1"/>
  <c r="G746" i="8"/>
  <c r="H746" i="8"/>
  <c r="G747" i="8"/>
  <c r="H747" i="8"/>
  <c r="G748" i="8"/>
  <c r="H748" i="8"/>
  <c r="G749" i="8"/>
  <c r="H749" i="8"/>
  <c r="D741" i="4" s="1"/>
  <c r="G750" i="8"/>
  <c r="H750" i="8"/>
  <c r="G751" i="8"/>
  <c r="H751" i="8"/>
  <c r="D743" i="4" s="1"/>
  <c r="G752" i="8"/>
  <c r="H752" i="8"/>
  <c r="G753" i="8"/>
  <c r="H753" i="8"/>
  <c r="G754" i="8"/>
  <c r="H754" i="8"/>
  <c r="G755" i="8"/>
  <c r="H755" i="8"/>
  <c r="D747" i="4" s="1"/>
  <c r="G756" i="8"/>
  <c r="H756" i="8"/>
  <c r="G757" i="8"/>
  <c r="H757" i="8"/>
  <c r="D749" i="4" s="1"/>
  <c r="G758" i="8"/>
  <c r="H758" i="8"/>
  <c r="G759" i="8"/>
  <c r="H759" i="8"/>
  <c r="G760" i="8"/>
  <c r="H760" i="8"/>
  <c r="G761" i="8"/>
  <c r="H761" i="8"/>
  <c r="D753" i="4" s="1"/>
  <c r="G762" i="8"/>
  <c r="H762" i="8"/>
  <c r="G763" i="8"/>
  <c r="H763" i="8"/>
  <c r="D755" i="4" s="1"/>
  <c r="G764" i="8"/>
  <c r="H764" i="8"/>
  <c r="G765" i="8"/>
  <c r="H765" i="8"/>
  <c r="G766" i="8"/>
  <c r="H766" i="8"/>
  <c r="G767" i="8"/>
  <c r="H767" i="8"/>
  <c r="D759" i="4" s="1"/>
  <c r="G768" i="8"/>
  <c r="H768" i="8"/>
  <c r="G769" i="8"/>
  <c r="H769" i="8"/>
  <c r="D761" i="4" s="1"/>
  <c r="G770" i="8"/>
  <c r="H770" i="8"/>
  <c r="G771" i="8"/>
  <c r="H771" i="8"/>
  <c r="G772" i="8"/>
  <c r="H772" i="8"/>
  <c r="G773" i="8"/>
  <c r="H773" i="8"/>
  <c r="D765" i="4" s="1"/>
  <c r="G774" i="8"/>
  <c r="H774" i="8"/>
  <c r="G775" i="8"/>
  <c r="H775" i="8"/>
  <c r="D767" i="4" s="1"/>
  <c r="G776" i="8"/>
  <c r="H776" i="8"/>
  <c r="G777" i="8"/>
  <c r="H777" i="8"/>
  <c r="G778" i="8"/>
  <c r="H778" i="8"/>
  <c r="G779" i="8"/>
  <c r="H779" i="8"/>
  <c r="D771" i="4" s="1"/>
  <c r="G780" i="8"/>
  <c r="H780" i="8"/>
  <c r="G781" i="8"/>
  <c r="H781" i="8"/>
  <c r="D773" i="4" s="1"/>
  <c r="G782" i="8"/>
  <c r="H782" i="8"/>
  <c r="G783" i="8"/>
  <c r="H783" i="8"/>
  <c r="G784" i="8"/>
  <c r="H784" i="8"/>
  <c r="G785" i="8"/>
  <c r="H785" i="8"/>
  <c r="D777" i="4" s="1"/>
  <c r="G786" i="8"/>
  <c r="H786" i="8"/>
  <c r="G787" i="8"/>
  <c r="H787" i="8"/>
  <c r="D779" i="4" s="1"/>
  <c r="G788" i="8"/>
  <c r="H788" i="8"/>
  <c r="G789" i="8"/>
  <c r="H789" i="8"/>
  <c r="G790" i="8"/>
  <c r="H790" i="8"/>
  <c r="G791" i="8"/>
  <c r="H791" i="8"/>
  <c r="D783" i="4" s="1"/>
  <c r="G792" i="8"/>
  <c r="H792" i="8"/>
  <c r="G793" i="8"/>
  <c r="H793" i="8"/>
  <c r="D785" i="4" s="1"/>
  <c r="G794" i="8"/>
  <c r="H794" i="8"/>
  <c r="G795" i="8"/>
  <c r="H795" i="8"/>
  <c r="G796" i="8"/>
  <c r="H796" i="8"/>
  <c r="G797" i="8"/>
  <c r="H797" i="8"/>
  <c r="D789" i="4" s="1"/>
  <c r="G798" i="8"/>
  <c r="H798" i="8"/>
  <c r="G799" i="8"/>
  <c r="H799" i="8"/>
  <c r="D791" i="4" s="1"/>
  <c r="G800" i="8"/>
  <c r="H800" i="8"/>
  <c r="G801" i="8"/>
  <c r="H801" i="8"/>
  <c r="G802" i="8"/>
  <c r="H802" i="8"/>
  <c r="G803" i="8"/>
  <c r="H803" i="8"/>
  <c r="G804" i="8"/>
  <c r="H804" i="8"/>
  <c r="G805" i="8"/>
  <c r="H805" i="8"/>
  <c r="D797" i="4" s="1"/>
  <c r="G806" i="8"/>
  <c r="H806" i="8"/>
  <c r="G807" i="8"/>
  <c r="H807" i="8"/>
  <c r="G808" i="8"/>
  <c r="H808" i="8"/>
  <c r="G809" i="8"/>
  <c r="H809" i="8"/>
  <c r="G810" i="8"/>
  <c r="H810" i="8"/>
  <c r="G811" i="8"/>
  <c r="H811" i="8"/>
  <c r="D803" i="4" s="1"/>
  <c r="G812" i="8"/>
  <c r="H812" i="8"/>
  <c r="G813" i="8"/>
  <c r="H813" i="8"/>
  <c r="G814" i="8"/>
  <c r="H814" i="8"/>
  <c r="G815" i="8"/>
  <c r="H815" i="8"/>
  <c r="G816" i="8"/>
  <c r="H816" i="8"/>
  <c r="G817" i="8"/>
  <c r="H817" i="8"/>
  <c r="D809" i="4" s="1"/>
  <c r="G818" i="8"/>
  <c r="H818" i="8"/>
  <c r="G819" i="8"/>
  <c r="H819" i="8"/>
  <c r="G820" i="8"/>
  <c r="H820" i="8"/>
  <c r="G821" i="8"/>
  <c r="H821" i="8"/>
  <c r="G822" i="8"/>
  <c r="H822" i="8"/>
  <c r="G823" i="8"/>
  <c r="H823" i="8"/>
  <c r="D815" i="4" s="1"/>
  <c r="G824" i="8"/>
  <c r="H824" i="8"/>
  <c r="G825" i="8"/>
  <c r="H825" i="8"/>
  <c r="G826" i="8"/>
  <c r="H826" i="8"/>
  <c r="G827" i="8"/>
  <c r="H827" i="8"/>
  <c r="G828" i="8"/>
  <c r="H828" i="8"/>
  <c r="G829" i="8"/>
  <c r="H829" i="8"/>
  <c r="D821" i="4" s="1"/>
  <c r="G830" i="8"/>
  <c r="H830" i="8"/>
  <c r="G831" i="8"/>
  <c r="H831" i="8"/>
  <c r="G832" i="8"/>
  <c r="H832" i="8"/>
  <c r="G833" i="8"/>
  <c r="H833" i="8"/>
  <c r="G834" i="8"/>
  <c r="H834" i="8"/>
  <c r="G835" i="8"/>
  <c r="H835" i="8"/>
  <c r="D827" i="4" s="1"/>
  <c r="G836" i="8"/>
  <c r="H836" i="8"/>
  <c r="G837" i="8"/>
  <c r="H837" i="8"/>
  <c r="G838" i="8"/>
  <c r="H838" i="8"/>
  <c r="G839" i="8"/>
  <c r="H839" i="8"/>
  <c r="G840" i="8"/>
  <c r="H840" i="8"/>
  <c r="G841" i="8"/>
  <c r="H841" i="8"/>
  <c r="D833" i="4" s="1"/>
  <c r="G842" i="8"/>
  <c r="H842" i="8"/>
  <c r="G843" i="8"/>
  <c r="H843" i="8"/>
  <c r="G844" i="8"/>
  <c r="H844" i="8"/>
  <c r="G845" i="8"/>
  <c r="H845" i="8"/>
  <c r="G846" i="8"/>
  <c r="H846" i="8"/>
  <c r="G847" i="8"/>
  <c r="H847" i="8"/>
  <c r="D839" i="4" s="1"/>
  <c r="G848" i="8"/>
  <c r="H848" i="8"/>
  <c r="G849" i="8"/>
  <c r="H849" i="8"/>
  <c r="G850" i="8"/>
  <c r="H850" i="8"/>
  <c r="G851" i="8"/>
  <c r="H851" i="8"/>
  <c r="G852" i="8"/>
  <c r="H852" i="8"/>
  <c r="G853" i="8"/>
  <c r="H853" i="8"/>
  <c r="D845" i="4" s="1"/>
  <c r="G854" i="8"/>
  <c r="H854" i="8"/>
  <c r="G855" i="8"/>
  <c r="H855" i="8"/>
  <c r="G856" i="8"/>
  <c r="H856" i="8"/>
  <c r="G857" i="8"/>
  <c r="H857" i="8"/>
  <c r="G858" i="8"/>
  <c r="H858" i="8"/>
  <c r="G859" i="8"/>
  <c r="H859" i="8"/>
  <c r="D851" i="4" s="1"/>
  <c r="G860" i="8"/>
  <c r="H860" i="8"/>
  <c r="G861" i="8"/>
  <c r="H861" i="8"/>
  <c r="G862" i="8"/>
  <c r="H862" i="8"/>
  <c r="G863" i="8"/>
  <c r="H863" i="8"/>
  <c r="G864" i="8"/>
  <c r="H864" i="8"/>
  <c r="G865" i="8"/>
  <c r="H865" i="8"/>
  <c r="D857" i="4" s="1"/>
  <c r="G866" i="8"/>
  <c r="H866" i="8"/>
  <c r="G867" i="8"/>
  <c r="H867" i="8"/>
  <c r="G868" i="8"/>
  <c r="H868" i="8"/>
  <c r="G869" i="8"/>
  <c r="H869" i="8"/>
  <c r="G870" i="8"/>
  <c r="H870" i="8"/>
  <c r="G871" i="8"/>
  <c r="H871" i="8"/>
  <c r="D863" i="4" s="1"/>
  <c r="G872" i="8"/>
  <c r="H872" i="8"/>
  <c r="G873" i="8"/>
  <c r="H873" i="8"/>
  <c r="G874" i="8"/>
  <c r="H874" i="8"/>
  <c r="G875" i="8"/>
  <c r="H875" i="8"/>
  <c r="G876" i="8"/>
  <c r="H876" i="8"/>
  <c r="G877" i="8"/>
  <c r="H877" i="8"/>
  <c r="D869" i="4" s="1"/>
  <c r="G878" i="8"/>
  <c r="H878" i="8"/>
  <c r="G879" i="8"/>
  <c r="H879" i="8"/>
  <c r="G880" i="8"/>
  <c r="H880" i="8"/>
  <c r="G881" i="8"/>
  <c r="H881" i="8"/>
  <c r="G882" i="8"/>
  <c r="H882" i="8"/>
  <c r="G883" i="8"/>
  <c r="H883" i="8"/>
  <c r="D875" i="4" s="1"/>
  <c r="G884" i="8"/>
  <c r="H884" i="8"/>
  <c r="G885" i="8"/>
  <c r="H885" i="8"/>
  <c r="G886" i="8"/>
  <c r="H886" i="8"/>
  <c r="G887" i="8"/>
  <c r="H887" i="8"/>
  <c r="G888" i="8"/>
  <c r="H888" i="8"/>
  <c r="G889" i="8"/>
  <c r="H889" i="8"/>
  <c r="D881" i="4" s="1"/>
  <c r="G890" i="8"/>
  <c r="H890" i="8"/>
  <c r="G891" i="8"/>
  <c r="H891" i="8"/>
  <c r="G892" i="8"/>
  <c r="H892" i="8"/>
  <c r="G893" i="8"/>
  <c r="H893" i="8"/>
  <c r="G894" i="8"/>
  <c r="H894" i="8"/>
  <c r="G895" i="8"/>
  <c r="H895" i="8"/>
  <c r="D887" i="4" s="1"/>
  <c r="G896" i="8"/>
  <c r="H896" i="8"/>
  <c r="G897" i="8"/>
  <c r="H897" i="8"/>
  <c r="G898" i="8"/>
  <c r="H898" i="8"/>
  <c r="G899" i="8"/>
  <c r="H899" i="8"/>
  <c r="G900" i="8"/>
  <c r="H900" i="8"/>
  <c r="G901" i="8"/>
  <c r="H901" i="8"/>
  <c r="D893" i="4" s="1"/>
  <c r="G902" i="8"/>
  <c r="H902" i="8"/>
  <c r="G903" i="8"/>
  <c r="H903" i="8"/>
  <c r="G904" i="8"/>
  <c r="H904" i="8"/>
  <c r="G905" i="8"/>
  <c r="H905" i="8"/>
  <c r="G906" i="8"/>
  <c r="H906" i="8"/>
  <c r="G907" i="8"/>
  <c r="H907" i="8"/>
  <c r="D899" i="4" s="1"/>
  <c r="G908" i="8"/>
  <c r="H908" i="8"/>
  <c r="G909" i="8"/>
  <c r="H909" i="8"/>
  <c r="G910" i="8"/>
  <c r="H910" i="8"/>
  <c r="G911" i="8"/>
  <c r="H911" i="8"/>
  <c r="G912" i="8"/>
  <c r="H912" i="8"/>
  <c r="G913" i="8"/>
  <c r="H913" i="8"/>
  <c r="D905" i="4" s="1"/>
  <c r="G914" i="8"/>
  <c r="H914" i="8"/>
  <c r="G915" i="8"/>
  <c r="H915" i="8"/>
  <c r="G916" i="8"/>
  <c r="H916" i="8"/>
  <c r="G917" i="8"/>
  <c r="H917" i="8"/>
  <c r="G918" i="8"/>
  <c r="H918" i="8"/>
  <c r="G919" i="8"/>
  <c r="H919" i="8"/>
  <c r="D911" i="4" s="1"/>
  <c r="G920" i="8"/>
  <c r="H920" i="8"/>
  <c r="G921" i="8"/>
  <c r="H921" i="8"/>
  <c r="G922" i="8"/>
  <c r="H922" i="8"/>
  <c r="G923" i="8"/>
  <c r="H923" i="8"/>
  <c r="G924" i="8"/>
  <c r="H924" i="8"/>
  <c r="G925" i="8"/>
  <c r="H925" i="8"/>
  <c r="D917" i="4" s="1"/>
  <c r="G926" i="8"/>
  <c r="H926" i="8"/>
  <c r="G927" i="8"/>
  <c r="H927" i="8"/>
  <c r="G928" i="8"/>
  <c r="H928" i="8"/>
  <c r="G929" i="8"/>
  <c r="H929" i="8"/>
  <c r="G930" i="8"/>
  <c r="H930" i="8"/>
  <c r="G931" i="8"/>
  <c r="H931" i="8"/>
  <c r="D923" i="4" s="1"/>
  <c r="G932" i="8"/>
  <c r="H932" i="8"/>
  <c r="G933" i="8"/>
  <c r="H933" i="8"/>
  <c r="G934" i="8"/>
  <c r="H934" i="8"/>
  <c r="G935" i="8"/>
  <c r="H935" i="8"/>
  <c r="G936" i="8"/>
  <c r="H936" i="8"/>
  <c r="G937" i="8"/>
  <c r="H937" i="8"/>
  <c r="D929" i="4" s="1"/>
  <c r="G938" i="8"/>
  <c r="H938" i="8"/>
  <c r="G939" i="8"/>
  <c r="H939" i="8"/>
  <c r="G940" i="8"/>
  <c r="H940" i="8"/>
  <c r="G941" i="8"/>
  <c r="H941" i="8"/>
  <c r="G942" i="8"/>
  <c r="H942" i="8"/>
  <c r="G943" i="8"/>
  <c r="H943" i="8"/>
  <c r="D935" i="4" s="1"/>
  <c r="G944" i="8"/>
  <c r="H944" i="8"/>
  <c r="G945" i="8"/>
  <c r="H945" i="8"/>
  <c r="G946" i="8"/>
  <c r="H946" i="8"/>
  <c r="G947" i="8"/>
  <c r="H947" i="8"/>
  <c r="G948" i="8"/>
  <c r="H948" i="8"/>
  <c r="G949" i="8"/>
  <c r="H949" i="8"/>
  <c r="D941" i="4" s="1"/>
  <c r="G950" i="8"/>
  <c r="H950" i="8"/>
  <c r="G951" i="8"/>
  <c r="H951" i="8"/>
  <c r="G952" i="8"/>
  <c r="H952" i="8"/>
  <c r="G953" i="8"/>
  <c r="H953" i="8"/>
  <c r="G954" i="8"/>
  <c r="H954" i="8"/>
  <c r="G955" i="8"/>
  <c r="H955" i="8"/>
  <c r="D947" i="4" s="1"/>
  <c r="G956" i="8"/>
  <c r="H956" i="8"/>
  <c r="G957" i="8"/>
  <c r="H957" i="8"/>
  <c r="G958" i="8"/>
  <c r="H958" i="8"/>
  <c r="G959" i="8"/>
  <c r="H959" i="8"/>
  <c r="G960" i="8"/>
  <c r="H960" i="8"/>
  <c r="G961" i="8"/>
  <c r="H961" i="8"/>
  <c r="D953" i="4" s="1"/>
  <c r="G962" i="8"/>
  <c r="H962" i="8"/>
  <c r="G963" i="8"/>
  <c r="H963" i="8"/>
  <c r="G964" i="8"/>
  <c r="H964" i="8"/>
  <c r="G965" i="8"/>
  <c r="H965" i="8"/>
  <c r="G966" i="8"/>
  <c r="H966" i="8"/>
  <c r="G967" i="8"/>
  <c r="H967" i="8"/>
  <c r="D959" i="4" s="1"/>
  <c r="G968" i="8"/>
  <c r="H968" i="8"/>
  <c r="G969" i="8"/>
  <c r="H969" i="8"/>
  <c r="G970" i="8"/>
  <c r="H970" i="8"/>
  <c r="G971" i="8"/>
  <c r="H971" i="8"/>
  <c r="G972" i="8"/>
  <c r="H972" i="8"/>
  <c r="G973" i="8"/>
  <c r="H973" i="8"/>
  <c r="D965" i="4" s="1"/>
  <c r="G974" i="8"/>
  <c r="H974" i="8"/>
  <c r="G975" i="8"/>
  <c r="H975" i="8"/>
  <c r="G976" i="8"/>
  <c r="H976" i="8"/>
  <c r="G977" i="8"/>
  <c r="H977" i="8"/>
  <c r="G978" i="8"/>
  <c r="H978" i="8"/>
  <c r="G979" i="8"/>
  <c r="H979" i="8"/>
  <c r="D971" i="4" s="1"/>
  <c r="G980" i="8"/>
  <c r="H980" i="8"/>
  <c r="G981" i="8"/>
  <c r="H981" i="8"/>
  <c r="G982" i="8"/>
  <c r="H982" i="8"/>
  <c r="G983" i="8"/>
  <c r="H983" i="8"/>
  <c r="G984" i="8"/>
  <c r="H984" i="8"/>
  <c r="G985" i="8"/>
  <c r="H985" i="8"/>
  <c r="D977" i="4" s="1"/>
  <c r="G986" i="8"/>
  <c r="H986" i="8"/>
  <c r="G987" i="8"/>
  <c r="H987" i="8"/>
  <c r="G988" i="8"/>
  <c r="H988" i="8"/>
  <c r="G989" i="8"/>
  <c r="H989" i="8"/>
  <c r="G990" i="8"/>
  <c r="H990" i="8"/>
  <c r="G991" i="8"/>
  <c r="H991" i="8"/>
  <c r="D983" i="4" s="1"/>
  <c r="G992" i="8"/>
  <c r="H992" i="8"/>
  <c r="G993" i="8"/>
  <c r="H993" i="8"/>
  <c r="D985" i="4" s="1"/>
  <c r="G994" i="8"/>
  <c r="H994" i="8"/>
  <c r="G995" i="8"/>
  <c r="H995" i="8"/>
  <c r="G996" i="8"/>
  <c r="H996" i="8"/>
  <c r="G997" i="8"/>
  <c r="H997" i="8"/>
  <c r="D989" i="4" s="1"/>
  <c r="G998" i="8"/>
  <c r="H998" i="8"/>
  <c r="G999" i="8"/>
  <c r="H999" i="8"/>
  <c r="D991" i="4" s="1"/>
  <c r="G1000" i="8"/>
  <c r="H1000" i="8"/>
  <c r="G1001" i="8"/>
  <c r="H1001" i="8"/>
  <c r="G1002" i="8"/>
  <c r="H1002" i="8"/>
  <c r="G1003" i="8"/>
  <c r="H1003" i="8"/>
  <c r="D995" i="4" s="1"/>
  <c r="G1004" i="8"/>
  <c r="H1004" i="8"/>
  <c r="G1005" i="8"/>
  <c r="H1005" i="8"/>
  <c r="D997" i="4" s="1"/>
  <c r="G1006" i="8"/>
  <c r="H1006" i="8"/>
  <c r="G1007" i="8"/>
  <c r="H1007" i="8"/>
  <c r="G1008" i="8"/>
  <c r="H1008" i="8"/>
  <c r="G1009" i="8"/>
  <c r="H1009" i="8"/>
  <c r="D1001" i="4" s="1"/>
  <c r="G1010" i="8"/>
  <c r="H1010" i="8"/>
  <c r="G1011" i="8"/>
  <c r="H1011" i="8"/>
  <c r="D1003" i="4" s="1"/>
  <c r="G1012" i="8"/>
  <c r="H1012" i="8"/>
  <c r="G1013" i="8"/>
  <c r="H1013" i="8"/>
  <c r="G1014" i="8"/>
  <c r="H1014" i="8"/>
  <c r="G1015" i="8"/>
  <c r="H1015" i="8"/>
  <c r="D1007" i="4" s="1"/>
  <c r="G1016" i="8"/>
  <c r="H1016" i="8"/>
  <c r="G1017" i="8"/>
  <c r="H1017" i="8"/>
  <c r="D1009" i="4" s="1"/>
  <c r="G1018" i="8"/>
  <c r="H1018" i="8"/>
  <c r="G1019" i="8"/>
  <c r="H1019" i="8"/>
  <c r="G1020" i="8"/>
  <c r="H1020" i="8"/>
  <c r="G1021" i="8"/>
  <c r="H1021" i="8"/>
  <c r="D1013" i="4" s="1"/>
  <c r="G1022" i="8"/>
  <c r="H1022" i="8"/>
  <c r="G1023" i="8"/>
  <c r="H1023" i="8"/>
  <c r="D1015" i="4" s="1"/>
  <c r="G1024" i="8"/>
  <c r="H1024" i="8"/>
  <c r="G1025" i="8"/>
  <c r="H1025" i="8"/>
  <c r="G1026" i="8"/>
  <c r="H1026" i="8"/>
  <c r="G1027" i="8"/>
  <c r="H1027" i="8"/>
  <c r="D1019" i="4" s="1"/>
  <c r="G1028" i="8"/>
  <c r="H1028" i="8"/>
  <c r="G1029" i="8"/>
  <c r="H1029" i="8"/>
  <c r="D1021" i="4" s="1"/>
  <c r="G1030" i="8"/>
  <c r="H1030" i="8"/>
  <c r="G1031" i="8"/>
  <c r="H1031" i="8"/>
  <c r="G1032" i="8"/>
  <c r="H1032" i="8"/>
  <c r="G1033" i="8"/>
  <c r="H1033" i="8"/>
  <c r="D1025" i="4" s="1"/>
  <c r="G1034" i="8"/>
  <c r="H1034" i="8"/>
  <c r="G1035" i="8"/>
  <c r="H1035" i="8"/>
  <c r="D1027" i="4" s="1"/>
  <c r="G1036" i="8"/>
  <c r="H1036" i="8"/>
  <c r="G1037" i="8"/>
  <c r="H1037" i="8"/>
  <c r="G1038" i="8"/>
  <c r="H1038" i="8"/>
  <c r="G1039" i="8"/>
  <c r="H1039" i="8"/>
  <c r="D1031" i="4" s="1"/>
  <c r="G1040" i="8"/>
  <c r="H1040" i="8"/>
  <c r="G1041" i="8"/>
  <c r="H1041" i="8"/>
  <c r="D1033" i="4" s="1"/>
  <c r="G1042" i="8"/>
  <c r="H1042" i="8"/>
  <c r="G1043" i="8"/>
  <c r="H1043" i="8"/>
  <c r="G1044" i="8"/>
  <c r="H1044" i="8"/>
  <c r="G1045" i="8"/>
  <c r="H1045" i="8"/>
  <c r="D1037" i="4" s="1"/>
  <c r="G1046" i="8"/>
  <c r="H1046" i="8"/>
  <c r="G1047" i="8"/>
  <c r="H1047" i="8"/>
  <c r="D1039" i="4" s="1"/>
  <c r="Z1048" i="8"/>
  <c r="G41" i="11" s="1"/>
  <c r="AV11" i="8"/>
  <c r="AW11" i="8"/>
  <c r="AX11" i="8"/>
  <c r="G5" i="4"/>
  <c r="K55" i="1"/>
  <c r="J55" i="1"/>
  <c r="U53" i="1"/>
  <c r="U54" i="1" s="1"/>
  <c r="T53" i="1"/>
  <c r="T54" i="1" s="1"/>
  <c r="S53" i="1"/>
  <c r="S54" i="1" s="1"/>
  <c r="R53" i="1"/>
  <c r="R54" i="1" s="1"/>
  <c r="Q53" i="1"/>
  <c r="Q54" i="1" s="1"/>
  <c r="P53" i="1"/>
  <c r="P54" i="1" s="1"/>
  <c r="O53" i="1"/>
  <c r="O54" i="1" s="1"/>
  <c r="N53" i="1"/>
  <c r="N54" i="1" s="1"/>
  <c r="M53" i="1"/>
  <c r="M54" i="1" s="1"/>
  <c r="L53" i="1"/>
  <c r="L54" i="1" s="1"/>
  <c r="K53" i="1"/>
  <c r="K54" i="1" s="1"/>
  <c r="J53" i="1"/>
  <c r="J54" i="1" s="1"/>
  <c r="I53" i="1"/>
  <c r="I54" i="1" s="1"/>
  <c r="H53" i="1"/>
  <c r="H54" i="1" s="1"/>
  <c r="G53" i="1"/>
  <c r="G54" i="1" s="1"/>
  <c r="F53" i="1"/>
  <c r="F54" i="1" s="1"/>
  <c r="U9" i="1"/>
  <c r="T9" i="1"/>
  <c r="S9" i="1"/>
  <c r="R9" i="1"/>
  <c r="Q9" i="1"/>
  <c r="P9" i="1"/>
  <c r="D9" i="1"/>
  <c r="E9" i="1"/>
  <c r="F9" i="1"/>
  <c r="G9" i="1"/>
  <c r="H9" i="1"/>
  <c r="I9" i="1"/>
  <c r="J9" i="1"/>
  <c r="K9" i="1"/>
  <c r="L9" i="1"/>
  <c r="M9" i="1"/>
  <c r="N9" i="1"/>
  <c r="O9" i="1"/>
  <c r="D35" i="1"/>
  <c r="C26" i="5"/>
  <c r="I34" i="5"/>
  <c r="H35" i="5"/>
  <c r="G32" i="5"/>
  <c r="F35" i="5"/>
  <c r="E35" i="5"/>
  <c r="D35" i="5"/>
  <c r="C35" i="5"/>
  <c r="B27" i="5"/>
  <c r="B28" i="5"/>
  <c r="B29" i="5"/>
  <c r="B30" i="5"/>
  <c r="B31" i="5"/>
  <c r="B32" i="5"/>
  <c r="B33" i="5"/>
  <c r="B34" i="5"/>
  <c r="B35" i="5"/>
  <c r="B36" i="5"/>
  <c r="B37" i="5"/>
  <c r="B38" i="5"/>
  <c r="B39" i="5"/>
  <c r="B40" i="5"/>
  <c r="B41" i="5"/>
  <c r="B26" i="5"/>
  <c r="F1166" i="6"/>
  <c r="F1165" i="6"/>
  <c r="I1165" i="6"/>
  <c r="W3" i="6"/>
  <c r="O3" i="6"/>
  <c r="Z3" i="6"/>
  <c r="R3" i="6"/>
  <c r="I2" i="6"/>
  <c r="Y1048" i="8"/>
  <c r="X1048" i="8"/>
  <c r="W1048" i="8"/>
  <c r="V1048" i="8"/>
  <c r="U1048" i="8"/>
  <c r="T1048" i="8"/>
  <c r="S1048" i="8"/>
  <c r="R1048" i="8"/>
  <c r="Q1048" i="8"/>
  <c r="P1048" i="8"/>
  <c r="O1048" i="8"/>
  <c r="N1048" i="8"/>
  <c r="M1048" i="8"/>
  <c r="L1048" i="8"/>
  <c r="K1048" i="8"/>
  <c r="I1048" i="8"/>
  <c r="F1048" i="8"/>
  <c r="G21" i="11" s="1"/>
  <c r="H21" i="11" s="1"/>
  <c r="E1048" i="8"/>
  <c r="J1048" i="8"/>
  <c r="N16" i="1"/>
  <c r="I20" i="5"/>
  <c r="I28" i="5"/>
  <c r="I40" i="5"/>
  <c r="I31" i="5"/>
  <c r="I37" i="5"/>
  <c r="W8" i="1"/>
  <c r="E1160" i="6"/>
  <c r="D1160" i="6"/>
  <c r="C1160" i="6"/>
  <c r="E1159" i="6"/>
  <c r="D1159" i="6"/>
  <c r="C1159" i="6"/>
  <c r="E1158" i="6"/>
  <c r="D1158" i="6"/>
  <c r="C1158" i="6"/>
  <c r="E1157" i="6"/>
  <c r="D1157" i="6"/>
  <c r="C1157" i="6"/>
  <c r="E1156" i="6"/>
  <c r="D1156" i="6"/>
  <c r="C1156" i="6"/>
  <c r="E1155" i="6"/>
  <c r="D1155" i="6"/>
  <c r="C1155" i="6"/>
  <c r="E1154" i="6"/>
  <c r="D1154" i="6"/>
  <c r="C1154" i="6"/>
  <c r="E1153" i="6"/>
  <c r="D1153" i="6"/>
  <c r="C1153" i="6"/>
  <c r="E1152" i="6"/>
  <c r="D1152" i="6"/>
  <c r="C1152" i="6"/>
  <c r="E1151" i="6"/>
  <c r="D1151" i="6"/>
  <c r="C1151" i="6"/>
  <c r="E1150" i="6"/>
  <c r="D1150" i="6"/>
  <c r="C1150" i="6"/>
  <c r="E1149" i="6"/>
  <c r="D1149" i="6"/>
  <c r="C1149" i="6"/>
  <c r="E1148" i="6"/>
  <c r="D1148" i="6"/>
  <c r="C1148" i="6"/>
  <c r="E1147" i="6"/>
  <c r="D1147" i="6"/>
  <c r="C1147" i="6"/>
  <c r="E1146" i="6"/>
  <c r="D1146" i="6"/>
  <c r="C1146" i="6"/>
  <c r="E1145" i="6"/>
  <c r="D1145" i="6"/>
  <c r="C1145" i="6"/>
  <c r="E1144" i="6"/>
  <c r="D1144" i="6"/>
  <c r="C1144" i="6"/>
  <c r="E1143" i="6"/>
  <c r="D1143" i="6"/>
  <c r="C1143" i="6"/>
  <c r="E1142" i="6"/>
  <c r="D1142" i="6"/>
  <c r="C1142" i="6"/>
  <c r="E1141" i="6"/>
  <c r="D1141" i="6"/>
  <c r="C1141" i="6"/>
  <c r="E1140" i="6"/>
  <c r="D1140" i="6"/>
  <c r="C1140" i="6"/>
  <c r="E1139" i="6"/>
  <c r="D1139" i="6"/>
  <c r="C1139" i="6"/>
  <c r="E1138" i="6"/>
  <c r="D1138" i="6"/>
  <c r="C1138" i="6"/>
  <c r="E1137" i="6"/>
  <c r="D1137" i="6"/>
  <c r="C1137" i="6"/>
  <c r="E1136" i="6"/>
  <c r="D1136" i="6"/>
  <c r="C1136" i="6"/>
  <c r="E1135" i="6"/>
  <c r="D1135" i="6"/>
  <c r="C1135" i="6"/>
  <c r="E1134" i="6"/>
  <c r="D1134" i="6"/>
  <c r="C1134" i="6"/>
  <c r="E1133" i="6"/>
  <c r="D1133" i="6"/>
  <c r="C1133" i="6"/>
  <c r="E1132" i="6"/>
  <c r="D1132" i="6"/>
  <c r="C1132" i="6"/>
  <c r="E1131" i="6"/>
  <c r="D1131" i="6"/>
  <c r="C1131" i="6"/>
  <c r="E1130" i="6"/>
  <c r="D1130" i="6"/>
  <c r="C1130" i="6"/>
  <c r="E1129" i="6"/>
  <c r="D1129" i="6"/>
  <c r="C1129" i="6"/>
  <c r="E1128" i="6"/>
  <c r="D1128" i="6"/>
  <c r="C1128" i="6"/>
  <c r="E1127" i="6"/>
  <c r="D1127" i="6"/>
  <c r="C1127" i="6"/>
  <c r="E1126" i="6"/>
  <c r="D1126" i="6"/>
  <c r="C1126" i="6"/>
  <c r="E1125" i="6"/>
  <c r="D1125" i="6"/>
  <c r="C1125" i="6"/>
  <c r="E1124" i="6"/>
  <c r="D1124" i="6"/>
  <c r="C1124" i="6"/>
  <c r="E1123" i="6"/>
  <c r="D1123" i="6"/>
  <c r="C1123" i="6"/>
  <c r="E1122" i="6"/>
  <c r="D1122" i="6"/>
  <c r="C1122" i="6"/>
  <c r="E1121" i="6"/>
  <c r="D1121" i="6"/>
  <c r="C1121" i="6"/>
  <c r="E1120" i="6"/>
  <c r="D1120" i="6"/>
  <c r="C1120" i="6"/>
  <c r="E1119" i="6"/>
  <c r="D1119" i="6"/>
  <c r="C1119" i="6"/>
  <c r="E1118" i="6"/>
  <c r="D1118" i="6"/>
  <c r="C1118" i="6"/>
  <c r="E1117" i="6"/>
  <c r="D1117" i="6"/>
  <c r="C1117" i="6"/>
  <c r="E1116" i="6"/>
  <c r="D1116" i="6"/>
  <c r="C1116" i="6"/>
  <c r="E1115" i="6"/>
  <c r="D1115" i="6"/>
  <c r="C1115" i="6"/>
  <c r="E1114" i="6"/>
  <c r="D1114" i="6"/>
  <c r="C1114" i="6"/>
  <c r="E1113" i="6"/>
  <c r="D1113" i="6"/>
  <c r="C1113" i="6"/>
  <c r="E1112" i="6"/>
  <c r="D1112" i="6"/>
  <c r="C1112" i="6"/>
  <c r="E1111" i="6"/>
  <c r="D1111" i="6"/>
  <c r="C1111" i="6"/>
  <c r="E1110" i="6"/>
  <c r="D1110" i="6"/>
  <c r="C1110" i="6"/>
  <c r="E1109" i="6"/>
  <c r="D1109" i="6"/>
  <c r="C1109" i="6"/>
  <c r="E1108" i="6"/>
  <c r="D1108" i="6"/>
  <c r="C1108" i="6"/>
  <c r="E1107" i="6"/>
  <c r="D1107" i="6"/>
  <c r="C1107" i="6"/>
  <c r="E1106" i="6"/>
  <c r="D1106" i="6"/>
  <c r="C1106" i="6"/>
  <c r="E1105" i="6"/>
  <c r="D1105" i="6"/>
  <c r="C1105" i="6"/>
  <c r="E1104" i="6"/>
  <c r="D1104" i="6"/>
  <c r="C1104" i="6"/>
  <c r="E1103" i="6"/>
  <c r="D1103" i="6"/>
  <c r="C1103" i="6"/>
  <c r="E1102" i="6"/>
  <c r="D1102" i="6"/>
  <c r="C1102" i="6"/>
  <c r="E1101" i="6"/>
  <c r="D1101" i="6"/>
  <c r="C1101" i="6"/>
  <c r="E1100" i="6"/>
  <c r="D1100" i="6"/>
  <c r="C1100" i="6"/>
  <c r="E1099" i="6"/>
  <c r="D1099" i="6"/>
  <c r="C1099" i="6"/>
  <c r="E1098" i="6"/>
  <c r="D1098" i="6"/>
  <c r="C1098" i="6"/>
  <c r="E1097" i="6"/>
  <c r="D1097" i="6"/>
  <c r="C1097" i="6"/>
  <c r="E1096" i="6"/>
  <c r="D1096" i="6"/>
  <c r="C1096" i="6"/>
  <c r="E1095" i="6"/>
  <c r="D1095" i="6"/>
  <c r="C1095" i="6"/>
  <c r="E1094" i="6"/>
  <c r="D1094" i="6"/>
  <c r="C1094" i="6"/>
  <c r="E1093" i="6"/>
  <c r="D1093" i="6"/>
  <c r="C1093" i="6"/>
  <c r="E1092" i="6"/>
  <c r="D1092" i="6"/>
  <c r="C1092" i="6"/>
  <c r="E1091" i="6"/>
  <c r="D1091" i="6"/>
  <c r="C1091" i="6"/>
  <c r="E1090" i="6"/>
  <c r="D1090" i="6"/>
  <c r="C1090" i="6"/>
  <c r="E1089" i="6"/>
  <c r="D1089" i="6"/>
  <c r="C1089" i="6"/>
  <c r="E1088" i="6"/>
  <c r="D1088" i="6"/>
  <c r="C1088" i="6"/>
  <c r="E1087" i="6"/>
  <c r="D1087" i="6"/>
  <c r="C1087" i="6"/>
  <c r="E1086" i="6"/>
  <c r="D1086" i="6"/>
  <c r="C1086" i="6"/>
  <c r="E1085" i="6"/>
  <c r="D1085" i="6"/>
  <c r="C1085" i="6"/>
  <c r="E1084" i="6"/>
  <c r="D1084" i="6"/>
  <c r="C1084" i="6"/>
  <c r="E1083" i="6"/>
  <c r="D1083" i="6"/>
  <c r="C1083" i="6"/>
  <c r="E1082" i="6"/>
  <c r="D1082" i="6"/>
  <c r="C1082" i="6"/>
  <c r="E1081" i="6"/>
  <c r="D1081" i="6"/>
  <c r="C1081" i="6"/>
  <c r="E1080" i="6"/>
  <c r="D1080" i="6"/>
  <c r="C1080" i="6"/>
  <c r="E1079" i="6"/>
  <c r="D1079" i="6"/>
  <c r="C1079" i="6"/>
  <c r="E1078" i="6"/>
  <c r="D1078" i="6"/>
  <c r="C1078" i="6"/>
  <c r="E1077" i="6"/>
  <c r="D1077" i="6"/>
  <c r="C1077" i="6"/>
  <c r="E1076" i="6"/>
  <c r="D1076" i="6"/>
  <c r="C1076" i="6"/>
  <c r="E1075" i="6"/>
  <c r="D1075" i="6"/>
  <c r="C1075" i="6"/>
  <c r="E1074" i="6"/>
  <c r="D1074" i="6"/>
  <c r="C1074" i="6"/>
  <c r="E1073" i="6"/>
  <c r="D1073" i="6"/>
  <c r="C1073" i="6"/>
  <c r="E1072" i="6"/>
  <c r="D1072" i="6"/>
  <c r="C1072" i="6"/>
  <c r="E1071" i="6"/>
  <c r="D1071" i="6"/>
  <c r="C1071" i="6"/>
  <c r="E1070" i="6"/>
  <c r="D1070" i="6"/>
  <c r="C1070" i="6"/>
  <c r="E1069" i="6"/>
  <c r="D1069" i="6"/>
  <c r="C1069" i="6"/>
  <c r="E1068" i="6"/>
  <c r="D1068" i="6"/>
  <c r="C1068" i="6"/>
  <c r="E1067" i="6"/>
  <c r="D1067" i="6"/>
  <c r="C1067" i="6"/>
  <c r="E1066" i="6"/>
  <c r="D1066" i="6"/>
  <c r="C1066" i="6"/>
  <c r="E1065" i="6"/>
  <c r="D1065" i="6"/>
  <c r="C1065" i="6"/>
  <c r="E1064" i="6"/>
  <c r="D1064" i="6"/>
  <c r="C1064" i="6"/>
  <c r="E1063" i="6"/>
  <c r="D1063" i="6"/>
  <c r="C1063" i="6"/>
  <c r="E1062" i="6"/>
  <c r="D1062" i="6"/>
  <c r="C1062" i="6"/>
  <c r="E1061" i="6"/>
  <c r="D1061" i="6"/>
  <c r="C1061" i="6"/>
  <c r="E1060" i="6"/>
  <c r="D1060" i="6"/>
  <c r="C1060" i="6"/>
  <c r="E1059" i="6"/>
  <c r="D1059" i="6"/>
  <c r="C1059" i="6"/>
  <c r="E1058" i="6"/>
  <c r="D1058" i="6"/>
  <c r="C1058" i="6"/>
  <c r="E1057" i="6"/>
  <c r="D1057" i="6"/>
  <c r="C1057" i="6"/>
  <c r="E1056" i="6"/>
  <c r="D1056" i="6"/>
  <c r="C1056" i="6"/>
  <c r="E1055" i="6"/>
  <c r="D1055" i="6"/>
  <c r="C1055" i="6"/>
  <c r="E1054" i="6"/>
  <c r="D1054" i="6"/>
  <c r="C1054" i="6"/>
  <c r="E1053" i="6"/>
  <c r="D1053" i="6"/>
  <c r="C1053" i="6"/>
  <c r="E1052" i="6"/>
  <c r="D1052" i="6"/>
  <c r="C1052" i="6"/>
  <c r="E1051" i="6"/>
  <c r="D1051" i="6"/>
  <c r="C1051" i="6"/>
  <c r="E1050" i="6"/>
  <c r="D1050" i="6"/>
  <c r="C1050" i="6"/>
  <c r="E1049" i="6"/>
  <c r="D1049" i="6"/>
  <c r="C1049" i="6"/>
  <c r="E1048" i="6"/>
  <c r="D1048" i="6"/>
  <c r="C1048" i="6"/>
  <c r="E1047" i="6"/>
  <c r="D1047" i="6"/>
  <c r="C1047" i="6"/>
  <c r="E1046" i="6"/>
  <c r="D1046" i="6"/>
  <c r="C1046" i="6"/>
  <c r="E1045" i="6"/>
  <c r="D1045" i="6"/>
  <c r="C1045" i="6"/>
  <c r="E1044" i="6"/>
  <c r="D1044" i="6"/>
  <c r="C1044" i="6"/>
  <c r="E1043" i="6"/>
  <c r="D1043" i="6"/>
  <c r="C1043" i="6"/>
  <c r="E1042" i="6"/>
  <c r="D1042" i="6"/>
  <c r="C1042" i="6"/>
  <c r="E1041" i="6"/>
  <c r="D1041" i="6"/>
  <c r="C1041" i="6"/>
  <c r="E1040" i="6"/>
  <c r="D1040" i="6"/>
  <c r="C1040" i="6"/>
  <c r="E1039" i="6"/>
  <c r="D1039" i="6"/>
  <c r="C1039" i="6"/>
  <c r="E1038" i="6"/>
  <c r="D1038" i="6"/>
  <c r="C1038" i="6"/>
  <c r="E1037" i="6"/>
  <c r="D1037" i="6"/>
  <c r="C1037" i="6"/>
  <c r="E1036" i="6"/>
  <c r="D1036" i="6"/>
  <c r="C1036" i="6"/>
  <c r="E1035" i="6"/>
  <c r="D1035" i="6"/>
  <c r="C1035" i="6"/>
  <c r="E1034" i="6"/>
  <c r="D1034" i="6"/>
  <c r="C1034" i="6"/>
  <c r="E1033" i="6"/>
  <c r="D1033" i="6"/>
  <c r="C1033" i="6"/>
  <c r="E1032" i="6"/>
  <c r="D1032" i="6"/>
  <c r="C1032" i="6"/>
  <c r="E1031" i="6"/>
  <c r="D1031" i="6"/>
  <c r="C1031" i="6"/>
  <c r="E1030" i="6"/>
  <c r="D1030" i="6"/>
  <c r="C1030" i="6"/>
  <c r="E1029" i="6"/>
  <c r="D1029" i="6"/>
  <c r="C1029" i="6"/>
  <c r="E1028" i="6"/>
  <c r="D1028" i="6"/>
  <c r="C1028" i="6"/>
  <c r="E1027" i="6"/>
  <c r="D1027" i="6"/>
  <c r="C1027" i="6"/>
  <c r="E1026" i="6"/>
  <c r="D1026" i="6"/>
  <c r="C1026" i="6"/>
  <c r="E1025" i="6"/>
  <c r="D1025" i="6"/>
  <c r="C1025" i="6"/>
  <c r="E1024" i="6"/>
  <c r="D1024" i="6"/>
  <c r="C1024" i="6"/>
  <c r="E1023" i="6"/>
  <c r="D1023" i="6"/>
  <c r="C1023" i="6"/>
  <c r="E1022" i="6"/>
  <c r="D1022" i="6"/>
  <c r="C1022" i="6"/>
  <c r="E1021" i="6"/>
  <c r="D1021" i="6"/>
  <c r="C1021" i="6"/>
  <c r="E1020" i="6"/>
  <c r="D1020" i="6"/>
  <c r="C1020" i="6"/>
  <c r="E1019" i="6"/>
  <c r="D1019" i="6"/>
  <c r="C1019" i="6"/>
  <c r="E1018" i="6"/>
  <c r="D1018" i="6"/>
  <c r="C1018" i="6"/>
  <c r="E1017" i="6"/>
  <c r="D1017" i="6"/>
  <c r="C1017" i="6"/>
  <c r="E1016" i="6"/>
  <c r="D1016" i="6"/>
  <c r="C1016" i="6"/>
  <c r="E1015" i="6"/>
  <c r="D1015" i="6"/>
  <c r="C1015" i="6"/>
  <c r="E1014" i="6"/>
  <c r="D1014" i="6"/>
  <c r="C1014" i="6"/>
  <c r="E1013" i="6"/>
  <c r="D1013" i="6"/>
  <c r="C1013" i="6"/>
  <c r="E1012" i="6"/>
  <c r="D1012" i="6"/>
  <c r="C1012" i="6"/>
  <c r="E1011" i="6"/>
  <c r="D1011" i="6"/>
  <c r="C1011" i="6"/>
  <c r="E1010" i="6"/>
  <c r="D1010" i="6"/>
  <c r="C1010" i="6"/>
  <c r="E1009" i="6"/>
  <c r="D1009" i="6"/>
  <c r="C1009" i="6"/>
  <c r="E1008" i="6"/>
  <c r="D1008" i="6"/>
  <c r="C1008" i="6"/>
  <c r="E1007" i="6"/>
  <c r="D1007" i="6"/>
  <c r="C1007" i="6"/>
  <c r="E1006" i="6"/>
  <c r="D1006" i="6"/>
  <c r="C1006" i="6"/>
  <c r="E1005" i="6"/>
  <c r="D1005" i="6"/>
  <c r="C1005" i="6"/>
  <c r="E1004" i="6"/>
  <c r="D1004" i="6"/>
  <c r="C1004" i="6"/>
  <c r="E1003" i="6"/>
  <c r="D1003" i="6"/>
  <c r="C1003" i="6"/>
  <c r="E1002" i="6"/>
  <c r="D1002" i="6"/>
  <c r="C1002" i="6"/>
  <c r="E1001" i="6"/>
  <c r="D1001" i="6"/>
  <c r="C1001" i="6"/>
  <c r="E1000" i="6"/>
  <c r="D1000" i="6"/>
  <c r="C1000" i="6"/>
  <c r="E999" i="6"/>
  <c r="D999" i="6"/>
  <c r="C999" i="6"/>
  <c r="E998" i="6"/>
  <c r="D998" i="6"/>
  <c r="C998" i="6"/>
  <c r="E997" i="6"/>
  <c r="D997" i="6"/>
  <c r="C997" i="6"/>
  <c r="E996" i="6"/>
  <c r="D996" i="6"/>
  <c r="C996" i="6"/>
  <c r="E995" i="6"/>
  <c r="D995" i="6"/>
  <c r="C995" i="6"/>
  <c r="E994" i="6"/>
  <c r="D994" i="6"/>
  <c r="C994" i="6"/>
  <c r="E993" i="6"/>
  <c r="D993" i="6"/>
  <c r="C993" i="6"/>
  <c r="E992" i="6"/>
  <c r="D992" i="6"/>
  <c r="C992" i="6"/>
  <c r="E991" i="6"/>
  <c r="D991" i="6"/>
  <c r="C991" i="6"/>
  <c r="E990" i="6"/>
  <c r="D990" i="6"/>
  <c r="C990" i="6"/>
  <c r="E989" i="6"/>
  <c r="D989" i="6"/>
  <c r="C989" i="6"/>
  <c r="E988" i="6"/>
  <c r="D988" i="6"/>
  <c r="C988" i="6"/>
  <c r="E987" i="6"/>
  <c r="D987" i="6"/>
  <c r="C987" i="6"/>
  <c r="E986" i="6"/>
  <c r="D986" i="6"/>
  <c r="C986" i="6"/>
  <c r="E985" i="6"/>
  <c r="D985" i="6"/>
  <c r="C985" i="6"/>
  <c r="E984" i="6"/>
  <c r="D984" i="6"/>
  <c r="C984" i="6"/>
  <c r="E983" i="6"/>
  <c r="D983" i="6"/>
  <c r="C983" i="6"/>
  <c r="E982" i="6"/>
  <c r="D982" i="6"/>
  <c r="C982" i="6"/>
  <c r="E981" i="6"/>
  <c r="D981" i="6"/>
  <c r="C981" i="6"/>
  <c r="E980" i="6"/>
  <c r="D980" i="6"/>
  <c r="C980" i="6"/>
  <c r="E979" i="6"/>
  <c r="D979" i="6"/>
  <c r="C979" i="6"/>
  <c r="E978" i="6"/>
  <c r="D978" i="6"/>
  <c r="C978" i="6"/>
  <c r="E977" i="6"/>
  <c r="D977" i="6"/>
  <c r="C977" i="6"/>
  <c r="E976" i="6"/>
  <c r="D976" i="6"/>
  <c r="C976" i="6"/>
  <c r="E975" i="6"/>
  <c r="D975" i="6"/>
  <c r="C975" i="6"/>
  <c r="E974" i="6"/>
  <c r="D974" i="6"/>
  <c r="C974" i="6"/>
  <c r="E973" i="6"/>
  <c r="D973" i="6"/>
  <c r="C973" i="6"/>
  <c r="E972" i="6"/>
  <c r="D972" i="6"/>
  <c r="C972" i="6"/>
  <c r="E971" i="6"/>
  <c r="D971" i="6"/>
  <c r="C971" i="6"/>
  <c r="E970" i="6"/>
  <c r="D970" i="6"/>
  <c r="C970" i="6"/>
  <c r="E969" i="6"/>
  <c r="D969" i="6"/>
  <c r="C969" i="6"/>
  <c r="E968" i="6"/>
  <c r="D968" i="6"/>
  <c r="C968" i="6"/>
  <c r="E967" i="6"/>
  <c r="D967" i="6"/>
  <c r="C967" i="6"/>
  <c r="E966" i="6"/>
  <c r="D966" i="6"/>
  <c r="C966" i="6"/>
  <c r="E965" i="6"/>
  <c r="D965" i="6"/>
  <c r="C965" i="6"/>
  <c r="E964" i="6"/>
  <c r="D964" i="6"/>
  <c r="C964" i="6"/>
  <c r="E963" i="6"/>
  <c r="D963" i="6"/>
  <c r="C963" i="6"/>
  <c r="E962" i="6"/>
  <c r="D962" i="6"/>
  <c r="C962" i="6"/>
  <c r="E961" i="6"/>
  <c r="D961" i="6"/>
  <c r="C961" i="6"/>
  <c r="E960" i="6"/>
  <c r="D960" i="6"/>
  <c r="C960" i="6"/>
  <c r="E959" i="6"/>
  <c r="D959" i="6"/>
  <c r="C959" i="6"/>
  <c r="E958" i="6"/>
  <c r="D958" i="6"/>
  <c r="C958" i="6"/>
  <c r="E957" i="6"/>
  <c r="D957" i="6"/>
  <c r="C957" i="6"/>
  <c r="E956" i="6"/>
  <c r="D956" i="6"/>
  <c r="C956" i="6"/>
  <c r="E955" i="6"/>
  <c r="D955" i="6"/>
  <c r="C955" i="6"/>
  <c r="E954" i="6"/>
  <c r="D954" i="6"/>
  <c r="C954" i="6"/>
  <c r="E953" i="6"/>
  <c r="D953" i="6"/>
  <c r="C953" i="6"/>
  <c r="E952" i="6"/>
  <c r="D952" i="6"/>
  <c r="C952" i="6"/>
  <c r="E951" i="6"/>
  <c r="D951" i="6"/>
  <c r="C951" i="6"/>
  <c r="E950" i="6"/>
  <c r="D950" i="6"/>
  <c r="C950" i="6"/>
  <c r="E949" i="6"/>
  <c r="D949" i="6"/>
  <c r="C949" i="6"/>
  <c r="E948" i="6"/>
  <c r="D948" i="6"/>
  <c r="C948" i="6"/>
  <c r="E947" i="6"/>
  <c r="D947" i="6"/>
  <c r="C947" i="6"/>
  <c r="E946" i="6"/>
  <c r="D946" i="6"/>
  <c r="C946" i="6"/>
  <c r="E945" i="6"/>
  <c r="D945" i="6"/>
  <c r="C945" i="6"/>
  <c r="E944" i="6"/>
  <c r="D944" i="6"/>
  <c r="C944" i="6"/>
  <c r="E943" i="6"/>
  <c r="D943" i="6"/>
  <c r="C943" i="6"/>
  <c r="E942" i="6"/>
  <c r="D942" i="6"/>
  <c r="C942" i="6"/>
  <c r="E941" i="6"/>
  <c r="D941" i="6"/>
  <c r="C941" i="6"/>
  <c r="E940" i="6"/>
  <c r="D940" i="6"/>
  <c r="C940" i="6"/>
  <c r="E939" i="6"/>
  <c r="D939" i="6"/>
  <c r="C939" i="6"/>
  <c r="E938" i="6"/>
  <c r="D938" i="6"/>
  <c r="C938" i="6"/>
  <c r="E937" i="6"/>
  <c r="D937" i="6"/>
  <c r="C937" i="6"/>
  <c r="E936" i="6"/>
  <c r="D936" i="6"/>
  <c r="C936" i="6"/>
  <c r="E935" i="6"/>
  <c r="D935" i="6"/>
  <c r="C935" i="6"/>
  <c r="E934" i="6"/>
  <c r="D934" i="6"/>
  <c r="C934" i="6"/>
  <c r="E933" i="6"/>
  <c r="D933" i="6"/>
  <c r="C933" i="6"/>
  <c r="E932" i="6"/>
  <c r="D932" i="6"/>
  <c r="C932" i="6"/>
  <c r="E931" i="6"/>
  <c r="D931" i="6"/>
  <c r="C931" i="6"/>
  <c r="E930" i="6"/>
  <c r="D930" i="6"/>
  <c r="C930" i="6"/>
  <c r="E929" i="6"/>
  <c r="D929" i="6"/>
  <c r="C929" i="6"/>
  <c r="E928" i="6"/>
  <c r="D928" i="6"/>
  <c r="C928" i="6"/>
  <c r="E927" i="6"/>
  <c r="D927" i="6"/>
  <c r="C927" i="6"/>
  <c r="E926" i="6"/>
  <c r="D926" i="6"/>
  <c r="C926" i="6"/>
  <c r="E925" i="6"/>
  <c r="D925" i="6"/>
  <c r="C925" i="6"/>
  <c r="E924" i="6"/>
  <c r="D924" i="6"/>
  <c r="C924" i="6"/>
  <c r="E923" i="6"/>
  <c r="D923" i="6"/>
  <c r="C923" i="6"/>
  <c r="E922" i="6"/>
  <c r="D922" i="6"/>
  <c r="C922" i="6"/>
  <c r="E921" i="6"/>
  <c r="D921" i="6"/>
  <c r="C921" i="6"/>
  <c r="E920" i="6"/>
  <c r="D920" i="6"/>
  <c r="C920" i="6"/>
  <c r="E919" i="6"/>
  <c r="D919" i="6"/>
  <c r="C919" i="6"/>
  <c r="E918" i="6"/>
  <c r="D918" i="6"/>
  <c r="C918" i="6"/>
  <c r="E917" i="6"/>
  <c r="D917" i="6"/>
  <c r="C917" i="6"/>
  <c r="E916" i="6"/>
  <c r="D916" i="6"/>
  <c r="C916" i="6"/>
  <c r="E915" i="6"/>
  <c r="D915" i="6"/>
  <c r="C915" i="6"/>
  <c r="E914" i="6"/>
  <c r="D914" i="6"/>
  <c r="C914" i="6"/>
  <c r="E913" i="6"/>
  <c r="D913" i="6"/>
  <c r="C913" i="6"/>
  <c r="E912" i="6"/>
  <c r="D912" i="6"/>
  <c r="C912" i="6"/>
  <c r="E911" i="6"/>
  <c r="D911" i="6"/>
  <c r="C911" i="6"/>
  <c r="E910" i="6"/>
  <c r="D910" i="6"/>
  <c r="C910" i="6"/>
  <c r="E909" i="6"/>
  <c r="D909" i="6"/>
  <c r="C909" i="6"/>
  <c r="E908" i="6"/>
  <c r="D908" i="6"/>
  <c r="C908" i="6"/>
  <c r="E907" i="6"/>
  <c r="D907" i="6"/>
  <c r="C907" i="6"/>
  <c r="E906" i="6"/>
  <c r="D906" i="6"/>
  <c r="C906" i="6"/>
  <c r="E905" i="6"/>
  <c r="D905" i="6"/>
  <c r="C905" i="6"/>
  <c r="E904" i="6"/>
  <c r="D904" i="6"/>
  <c r="C904" i="6"/>
  <c r="E903" i="6"/>
  <c r="D903" i="6"/>
  <c r="C903" i="6"/>
  <c r="E902" i="6"/>
  <c r="D902" i="6"/>
  <c r="C902" i="6"/>
  <c r="E901" i="6"/>
  <c r="D901" i="6"/>
  <c r="C901" i="6"/>
  <c r="E900" i="6"/>
  <c r="D900" i="6"/>
  <c r="C900" i="6"/>
  <c r="E899" i="6"/>
  <c r="D899" i="6"/>
  <c r="C899" i="6"/>
  <c r="E898" i="6"/>
  <c r="D898" i="6"/>
  <c r="C898" i="6"/>
  <c r="E897" i="6"/>
  <c r="D897" i="6"/>
  <c r="C897" i="6"/>
  <c r="E896" i="6"/>
  <c r="D896" i="6"/>
  <c r="C896" i="6"/>
  <c r="E895" i="6"/>
  <c r="D895" i="6"/>
  <c r="C895" i="6"/>
  <c r="E894" i="6"/>
  <c r="D894" i="6"/>
  <c r="C894" i="6"/>
  <c r="E893" i="6"/>
  <c r="D893" i="6"/>
  <c r="C893" i="6"/>
  <c r="E892" i="6"/>
  <c r="D892" i="6"/>
  <c r="C892" i="6"/>
  <c r="E891" i="6"/>
  <c r="D891" i="6"/>
  <c r="C891" i="6"/>
  <c r="E890" i="6"/>
  <c r="D890" i="6"/>
  <c r="C890" i="6"/>
  <c r="E889" i="6"/>
  <c r="D889" i="6"/>
  <c r="C889" i="6"/>
  <c r="E888" i="6"/>
  <c r="D888" i="6"/>
  <c r="C888" i="6"/>
  <c r="E887" i="6"/>
  <c r="D887" i="6"/>
  <c r="C887" i="6"/>
  <c r="E886" i="6"/>
  <c r="D886" i="6"/>
  <c r="C886" i="6"/>
  <c r="E885" i="6"/>
  <c r="D885" i="6"/>
  <c r="C885" i="6"/>
  <c r="E884" i="6"/>
  <c r="D884" i="6"/>
  <c r="C884" i="6"/>
  <c r="E883" i="6"/>
  <c r="D883" i="6"/>
  <c r="C883" i="6"/>
  <c r="E882" i="6"/>
  <c r="D882" i="6"/>
  <c r="C882" i="6"/>
  <c r="E881" i="6"/>
  <c r="D881" i="6"/>
  <c r="C881" i="6"/>
  <c r="E880" i="6"/>
  <c r="D880" i="6"/>
  <c r="C880" i="6"/>
  <c r="E879" i="6"/>
  <c r="D879" i="6"/>
  <c r="C879" i="6"/>
  <c r="E878" i="6"/>
  <c r="D878" i="6"/>
  <c r="C878" i="6"/>
  <c r="E877" i="6"/>
  <c r="D877" i="6"/>
  <c r="C877" i="6"/>
  <c r="E876" i="6"/>
  <c r="D876" i="6"/>
  <c r="C876" i="6"/>
  <c r="E875" i="6"/>
  <c r="D875" i="6"/>
  <c r="C875" i="6"/>
  <c r="E874" i="6"/>
  <c r="D874" i="6"/>
  <c r="C874" i="6"/>
  <c r="E873" i="6"/>
  <c r="D873" i="6"/>
  <c r="C873" i="6"/>
  <c r="E872" i="6"/>
  <c r="D872" i="6"/>
  <c r="C872" i="6"/>
  <c r="E871" i="6"/>
  <c r="D871" i="6"/>
  <c r="C871" i="6"/>
  <c r="E870" i="6"/>
  <c r="D870" i="6"/>
  <c r="C870" i="6"/>
  <c r="E869" i="6"/>
  <c r="D869" i="6"/>
  <c r="C869" i="6"/>
  <c r="E868" i="6"/>
  <c r="D868" i="6"/>
  <c r="C868" i="6"/>
  <c r="E867" i="6"/>
  <c r="D867" i="6"/>
  <c r="C867" i="6"/>
  <c r="E866" i="6"/>
  <c r="D866" i="6"/>
  <c r="C866" i="6"/>
  <c r="E865" i="6"/>
  <c r="D865" i="6"/>
  <c r="C865" i="6"/>
  <c r="E864" i="6"/>
  <c r="D864" i="6"/>
  <c r="C864" i="6"/>
  <c r="E863" i="6"/>
  <c r="D863" i="6"/>
  <c r="C863" i="6"/>
  <c r="E862" i="6"/>
  <c r="D862" i="6"/>
  <c r="C862" i="6"/>
  <c r="E861" i="6"/>
  <c r="D861" i="6"/>
  <c r="C861" i="6"/>
  <c r="E860" i="6"/>
  <c r="D860" i="6"/>
  <c r="C860" i="6"/>
  <c r="E859" i="6"/>
  <c r="D859" i="6"/>
  <c r="C859" i="6"/>
  <c r="E858" i="6"/>
  <c r="D858" i="6"/>
  <c r="C858" i="6"/>
  <c r="E857" i="6"/>
  <c r="D857" i="6"/>
  <c r="C857" i="6"/>
  <c r="E856" i="6"/>
  <c r="D856" i="6"/>
  <c r="C856" i="6"/>
  <c r="E855" i="6"/>
  <c r="D855" i="6"/>
  <c r="C855" i="6"/>
  <c r="E854" i="6"/>
  <c r="D854" i="6"/>
  <c r="C854" i="6"/>
  <c r="E853" i="6"/>
  <c r="D853" i="6"/>
  <c r="C853" i="6"/>
  <c r="E852" i="6"/>
  <c r="D852" i="6"/>
  <c r="C852" i="6"/>
  <c r="E851" i="6"/>
  <c r="D851" i="6"/>
  <c r="C851" i="6"/>
  <c r="E850" i="6"/>
  <c r="D850" i="6"/>
  <c r="C850" i="6"/>
  <c r="E849" i="6"/>
  <c r="D849" i="6"/>
  <c r="C849" i="6"/>
  <c r="E848" i="6"/>
  <c r="D848" i="6"/>
  <c r="C848" i="6"/>
  <c r="E847" i="6"/>
  <c r="D847" i="6"/>
  <c r="C847" i="6"/>
  <c r="E846" i="6"/>
  <c r="D846" i="6"/>
  <c r="C846" i="6"/>
  <c r="E845" i="6"/>
  <c r="D845" i="6"/>
  <c r="C845" i="6"/>
  <c r="E844" i="6"/>
  <c r="D844" i="6"/>
  <c r="C844" i="6"/>
  <c r="E843" i="6"/>
  <c r="D843" i="6"/>
  <c r="C843" i="6"/>
  <c r="E842" i="6"/>
  <c r="D842" i="6"/>
  <c r="C842" i="6"/>
  <c r="E841" i="6"/>
  <c r="D841" i="6"/>
  <c r="C841" i="6"/>
  <c r="E840" i="6"/>
  <c r="D840" i="6"/>
  <c r="C840" i="6"/>
  <c r="E839" i="6"/>
  <c r="D839" i="6"/>
  <c r="C839" i="6"/>
  <c r="E838" i="6"/>
  <c r="D838" i="6"/>
  <c r="C838" i="6"/>
  <c r="E837" i="6"/>
  <c r="D837" i="6"/>
  <c r="C837" i="6"/>
  <c r="E836" i="6"/>
  <c r="D836" i="6"/>
  <c r="C836" i="6"/>
  <c r="E835" i="6"/>
  <c r="D835" i="6"/>
  <c r="C835" i="6"/>
  <c r="E834" i="6"/>
  <c r="D834" i="6"/>
  <c r="C834" i="6"/>
  <c r="E833" i="6"/>
  <c r="D833" i="6"/>
  <c r="C833" i="6"/>
  <c r="E832" i="6"/>
  <c r="D832" i="6"/>
  <c r="C832" i="6"/>
  <c r="E831" i="6"/>
  <c r="D831" i="6"/>
  <c r="C831" i="6"/>
  <c r="E830" i="6"/>
  <c r="D830" i="6"/>
  <c r="C830" i="6"/>
  <c r="E829" i="6"/>
  <c r="D829" i="6"/>
  <c r="C829" i="6"/>
  <c r="E828" i="6"/>
  <c r="D828" i="6"/>
  <c r="C828" i="6"/>
  <c r="E827" i="6"/>
  <c r="D827" i="6"/>
  <c r="C827" i="6"/>
  <c r="E826" i="6"/>
  <c r="D826" i="6"/>
  <c r="C826" i="6"/>
  <c r="E825" i="6"/>
  <c r="D825" i="6"/>
  <c r="C825" i="6"/>
  <c r="E824" i="6"/>
  <c r="D824" i="6"/>
  <c r="C824" i="6"/>
  <c r="E823" i="6"/>
  <c r="D823" i="6"/>
  <c r="C823" i="6"/>
  <c r="E822" i="6"/>
  <c r="D822" i="6"/>
  <c r="C822" i="6"/>
  <c r="E821" i="6"/>
  <c r="D821" i="6"/>
  <c r="C821" i="6"/>
  <c r="E820" i="6"/>
  <c r="D820" i="6"/>
  <c r="C820" i="6"/>
  <c r="E819" i="6"/>
  <c r="D819" i="6"/>
  <c r="C819" i="6"/>
  <c r="E818" i="6"/>
  <c r="D818" i="6"/>
  <c r="C818" i="6"/>
  <c r="E817" i="6"/>
  <c r="D817" i="6"/>
  <c r="C817" i="6"/>
  <c r="E816" i="6"/>
  <c r="D816" i="6"/>
  <c r="C816" i="6"/>
  <c r="E815" i="6"/>
  <c r="D815" i="6"/>
  <c r="C815" i="6"/>
  <c r="E814" i="6"/>
  <c r="D814" i="6"/>
  <c r="C814" i="6"/>
  <c r="E813" i="6"/>
  <c r="D813" i="6"/>
  <c r="C813" i="6"/>
  <c r="E812" i="6"/>
  <c r="D812" i="6"/>
  <c r="C812" i="6"/>
  <c r="E811" i="6"/>
  <c r="D811" i="6"/>
  <c r="C811" i="6"/>
  <c r="E810" i="6"/>
  <c r="D810" i="6"/>
  <c r="C810" i="6"/>
  <c r="E809" i="6"/>
  <c r="D809" i="6"/>
  <c r="C809" i="6"/>
  <c r="E808" i="6"/>
  <c r="D808" i="6"/>
  <c r="C808" i="6"/>
  <c r="E807" i="6"/>
  <c r="D807" i="6"/>
  <c r="C807" i="6"/>
  <c r="E806" i="6"/>
  <c r="D806" i="6"/>
  <c r="C806" i="6"/>
  <c r="E805" i="6"/>
  <c r="D805" i="6"/>
  <c r="C805" i="6"/>
  <c r="E804" i="6"/>
  <c r="D804" i="6"/>
  <c r="C804" i="6"/>
  <c r="E803" i="6"/>
  <c r="D803" i="6"/>
  <c r="C803" i="6"/>
  <c r="E802" i="6"/>
  <c r="D802" i="6"/>
  <c r="C802" i="6"/>
  <c r="E801" i="6"/>
  <c r="D801" i="6"/>
  <c r="C801" i="6"/>
  <c r="E800" i="6"/>
  <c r="D800" i="6"/>
  <c r="C800" i="6"/>
  <c r="E799" i="6"/>
  <c r="D799" i="6"/>
  <c r="C799" i="6"/>
  <c r="E798" i="6"/>
  <c r="D798" i="6"/>
  <c r="C798" i="6"/>
  <c r="E797" i="6"/>
  <c r="D797" i="6"/>
  <c r="C797" i="6"/>
  <c r="E796" i="6"/>
  <c r="D796" i="6"/>
  <c r="C796" i="6"/>
  <c r="E795" i="6"/>
  <c r="D795" i="6"/>
  <c r="C795" i="6"/>
  <c r="E794" i="6"/>
  <c r="D794" i="6"/>
  <c r="C794" i="6"/>
  <c r="E793" i="6"/>
  <c r="D793" i="6"/>
  <c r="C793" i="6"/>
  <c r="E792" i="6"/>
  <c r="D792" i="6"/>
  <c r="C792" i="6"/>
  <c r="E791" i="6"/>
  <c r="D791" i="6"/>
  <c r="C791" i="6"/>
  <c r="E790" i="6"/>
  <c r="D790" i="6"/>
  <c r="C790" i="6"/>
  <c r="E789" i="6"/>
  <c r="D789" i="6"/>
  <c r="C789" i="6"/>
  <c r="E788" i="6"/>
  <c r="D788" i="6"/>
  <c r="C788" i="6"/>
  <c r="E787" i="6"/>
  <c r="D787" i="6"/>
  <c r="C787" i="6"/>
  <c r="E786" i="6"/>
  <c r="D786" i="6"/>
  <c r="C786" i="6"/>
  <c r="E785" i="6"/>
  <c r="D785" i="6"/>
  <c r="C785" i="6"/>
  <c r="E784" i="6"/>
  <c r="D784" i="6"/>
  <c r="C784" i="6"/>
  <c r="E783" i="6"/>
  <c r="D783" i="6"/>
  <c r="C783" i="6"/>
  <c r="E782" i="6"/>
  <c r="D782" i="6"/>
  <c r="C782" i="6"/>
  <c r="E781" i="6"/>
  <c r="D781" i="6"/>
  <c r="C781" i="6"/>
  <c r="E780" i="6"/>
  <c r="D780" i="6"/>
  <c r="C780" i="6"/>
  <c r="E779" i="6"/>
  <c r="D779" i="6"/>
  <c r="C779" i="6"/>
  <c r="E778" i="6"/>
  <c r="D778" i="6"/>
  <c r="C778" i="6"/>
  <c r="E777" i="6"/>
  <c r="D777" i="6"/>
  <c r="C777" i="6"/>
  <c r="E776" i="6"/>
  <c r="D776" i="6"/>
  <c r="C776" i="6"/>
  <c r="E775" i="6"/>
  <c r="D775" i="6"/>
  <c r="C775" i="6"/>
  <c r="E774" i="6"/>
  <c r="D774" i="6"/>
  <c r="C774" i="6"/>
  <c r="E773" i="6"/>
  <c r="D773" i="6"/>
  <c r="C773" i="6"/>
  <c r="E772" i="6"/>
  <c r="D772" i="6"/>
  <c r="C772" i="6"/>
  <c r="E771" i="6"/>
  <c r="D771" i="6"/>
  <c r="C771" i="6"/>
  <c r="E770" i="6"/>
  <c r="D770" i="6"/>
  <c r="C770" i="6"/>
  <c r="E769" i="6"/>
  <c r="D769" i="6"/>
  <c r="C769" i="6"/>
  <c r="E768" i="6"/>
  <c r="D768" i="6"/>
  <c r="C768" i="6"/>
  <c r="E767" i="6"/>
  <c r="D767" i="6"/>
  <c r="C767" i="6"/>
  <c r="E766" i="6"/>
  <c r="D766" i="6"/>
  <c r="C766" i="6"/>
  <c r="E765" i="6"/>
  <c r="D765" i="6"/>
  <c r="C765" i="6"/>
  <c r="E764" i="6"/>
  <c r="D764" i="6"/>
  <c r="C764" i="6"/>
  <c r="E763" i="6"/>
  <c r="D763" i="6"/>
  <c r="C763" i="6"/>
  <c r="E762" i="6"/>
  <c r="D762" i="6"/>
  <c r="C762" i="6"/>
  <c r="E761" i="6"/>
  <c r="D761" i="6"/>
  <c r="C761" i="6"/>
  <c r="E760" i="6"/>
  <c r="D760" i="6"/>
  <c r="C760" i="6"/>
  <c r="E759" i="6"/>
  <c r="D759" i="6"/>
  <c r="C759" i="6"/>
  <c r="E758" i="6"/>
  <c r="D758" i="6"/>
  <c r="C758" i="6"/>
  <c r="E757" i="6"/>
  <c r="D757" i="6"/>
  <c r="C757" i="6"/>
  <c r="E756" i="6"/>
  <c r="D756" i="6"/>
  <c r="C756" i="6"/>
  <c r="E755" i="6"/>
  <c r="D755" i="6"/>
  <c r="C755" i="6"/>
  <c r="E754" i="6"/>
  <c r="D754" i="6"/>
  <c r="C754" i="6"/>
  <c r="E753" i="6"/>
  <c r="D753" i="6"/>
  <c r="C753" i="6"/>
  <c r="E752" i="6"/>
  <c r="D752" i="6"/>
  <c r="C752" i="6"/>
  <c r="E751" i="6"/>
  <c r="D751" i="6"/>
  <c r="C751" i="6"/>
  <c r="E750" i="6"/>
  <c r="D750" i="6"/>
  <c r="C750" i="6"/>
  <c r="E749" i="6"/>
  <c r="D749" i="6"/>
  <c r="C749" i="6"/>
  <c r="E748" i="6"/>
  <c r="D748" i="6"/>
  <c r="C748" i="6"/>
  <c r="E747" i="6"/>
  <c r="D747" i="6"/>
  <c r="C747" i="6"/>
  <c r="E746" i="6"/>
  <c r="D746" i="6"/>
  <c r="C746" i="6"/>
  <c r="E745" i="6"/>
  <c r="D745" i="6"/>
  <c r="C745" i="6"/>
  <c r="E744" i="6"/>
  <c r="D744" i="6"/>
  <c r="C744" i="6"/>
  <c r="E743" i="6"/>
  <c r="D743" i="6"/>
  <c r="C743" i="6"/>
  <c r="E742" i="6"/>
  <c r="D742" i="6"/>
  <c r="C742" i="6"/>
  <c r="E741" i="6"/>
  <c r="D741" i="6"/>
  <c r="C741" i="6"/>
  <c r="E740" i="6"/>
  <c r="D740" i="6"/>
  <c r="C740" i="6"/>
  <c r="E739" i="6"/>
  <c r="D739" i="6"/>
  <c r="C739" i="6"/>
  <c r="E738" i="6"/>
  <c r="D738" i="6"/>
  <c r="C738" i="6"/>
  <c r="E737" i="6"/>
  <c r="D737" i="6"/>
  <c r="C737" i="6"/>
  <c r="E736" i="6"/>
  <c r="D736" i="6"/>
  <c r="C736" i="6"/>
  <c r="E735" i="6"/>
  <c r="D735" i="6"/>
  <c r="C735" i="6"/>
  <c r="E734" i="6"/>
  <c r="D734" i="6"/>
  <c r="C734" i="6"/>
  <c r="E733" i="6"/>
  <c r="D733" i="6"/>
  <c r="C733" i="6"/>
  <c r="E732" i="6"/>
  <c r="D732" i="6"/>
  <c r="C732" i="6"/>
  <c r="E731" i="6"/>
  <c r="D731" i="6"/>
  <c r="C731" i="6"/>
  <c r="E730" i="6"/>
  <c r="D730" i="6"/>
  <c r="C730" i="6"/>
  <c r="E729" i="6"/>
  <c r="D729" i="6"/>
  <c r="C729" i="6"/>
  <c r="E728" i="6"/>
  <c r="D728" i="6"/>
  <c r="C728" i="6"/>
  <c r="E727" i="6"/>
  <c r="D727" i="6"/>
  <c r="C727" i="6"/>
  <c r="E726" i="6"/>
  <c r="D726" i="6"/>
  <c r="C726" i="6"/>
  <c r="E725" i="6"/>
  <c r="D725" i="6"/>
  <c r="C725" i="6"/>
  <c r="E724" i="6"/>
  <c r="D724" i="6"/>
  <c r="C724" i="6"/>
  <c r="E723" i="6"/>
  <c r="D723" i="6"/>
  <c r="C723" i="6"/>
  <c r="E722" i="6"/>
  <c r="D722" i="6"/>
  <c r="C722" i="6"/>
  <c r="E721" i="6"/>
  <c r="D721" i="6"/>
  <c r="C721" i="6"/>
  <c r="E720" i="6"/>
  <c r="D720" i="6"/>
  <c r="C720" i="6"/>
  <c r="E719" i="6"/>
  <c r="D719" i="6"/>
  <c r="C719" i="6"/>
  <c r="E718" i="6"/>
  <c r="D718" i="6"/>
  <c r="C718" i="6"/>
  <c r="E717" i="6"/>
  <c r="D717" i="6"/>
  <c r="C717" i="6"/>
  <c r="E716" i="6"/>
  <c r="D716" i="6"/>
  <c r="C716" i="6"/>
  <c r="E715" i="6"/>
  <c r="D715" i="6"/>
  <c r="C715" i="6"/>
  <c r="E714" i="6"/>
  <c r="D714" i="6"/>
  <c r="C714" i="6"/>
  <c r="E713" i="6"/>
  <c r="D713" i="6"/>
  <c r="C713" i="6"/>
  <c r="E712" i="6"/>
  <c r="D712" i="6"/>
  <c r="C712" i="6"/>
  <c r="E711" i="6"/>
  <c r="D711" i="6"/>
  <c r="C711" i="6"/>
  <c r="E710" i="6"/>
  <c r="D710" i="6"/>
  <c r="C710" i="6"/>
  <c r="E709" i="6"/>
  <c r="D709" i="6"/>
  <c r="C709" i="6"/>
  <c r="E708" i="6"/>
  <c r="D708" i="6"/>
  <c r="C708" i="6"/>
  <c r="E707" i="6"/>
  <c r="D707" i="6"/>
  <c r="C707" i="6"/>
  <c r="E706" i="6"/>
  <c r="D706" i="6"/>
  <c r="C706" i="6"/>
  <c r="E705" i="6"/>
  <c r="D705" i="6"/>
  <c r="C705" i="6"/>
  <c r="E704" i="6"/>
  <c r="D704" i="6"/>
  <c r="C704" i="6"/>
  <c r="E703" i="6"/>
  <c r="D703" i="6"/>
  <c r="C703" i="6"/>
  <c r="E702" i="6"/>
  <c r="D702" i="6"/>
  <c r="C702" i="6"/>
  <c r="E701" i="6"/>
  <c r="D701" i="6"/>
  <c r="C701" i="6"/>
  <c r="E700" i="6"/>
  <c r="D700" i="6"/>
  <c r="C700" i="6"/>
  <c r="E699" i="6"/>
  <c r="D699" i="6"/>
  <c r="C699" i="6"/>
  <c r="E698" i="6"/>
  <c r="D698" i="6"/>
  <c r="C698" i="6"/>
  <c r="E697" i="6"/>
  <c r="D697" i="6"/>
  <c r="C697" i="6"/>
  <c r="E696" i="6"/>
  <c r="D696" i="6"/>
  <c r="C696" i="6"/>
  <c r="E695" i="6"/>
  <c r="D695" i="6"/>
  <c r="C695" i="6"/>
  <c r="E694" i="6"/>
  <c r="D694" i="6"/>
  <c r="C694" i="6"/>
  <c r="E693" i="6"/>
  <c r="D693" i="6"/>
  <c r="C693" i="6"/>
  <c r="E692" i="6"/>
  <c r="D692" i="6"/>
  <c r="C692" i="6"/>
  <c r="E691" i="6"/>
  <c r="D691" i="6"/>
  <c r="C691" i="6"/>
  <c r="E690" i="6"/>
  <c r="D690" i="6"/>
  <c r="C690" i="6"/>
  <c r="E689" i="6"/>
  <c r="D689" i="6"/>
  <c r="C689" i="6"/>
  <c r="E688" i="6"/>
  <c r="D688" i="6"/>
  <c r="C688" i="6"/>
  <c r="E687" i="6"/>
  <c r="D687" i="6"/>
  <c r="C687" i="6"/>
  <c r="E686" i="6"/>
  <c r="D686" i="6"/>
  <c r="C686" i="6"/>
  <c r="E685" i="6"/>
  <c r="D685" i="6"/>
  <c r="C685" i="6"/>
  <c r="E684" i="6"/>
  <c r="D684" i="6"/>
  <c r="C684" i="6"/>
  <c r="E683" i="6"/>
  <c r="D683" i="6"/>
  <c r="C683" i="6"/>
  <c r="E682" i="6"/>
  <c r="D682" i="6"/>
  <c r="C682" i="6"/>
  <c r="E681" i="6"/>
  <c r="D681" i="6"/>
  <c r="C681" i="6"/>
  <c r="E680" i="6"/>
  <c r="D680" i="6"/>
  <c r="C680" i="6"/>
  <c r="E679" i="6"/>
  <c r="D679" i="6"/>
  <c r="C679" i="6"/>
  <c r="E678" i="6"/>
  <c r="D678" i="6"/>
  <c r="C678" i="6"/>
  <c r="E677" i="6"/>
  <c r="D677" i="6"/>
  <c r="C677" i="6"/>
  <c r="E676" i="6"/>
  <c r="D676" i="6"/>
  <c r="C676" i="6"/>
  <c r="E675" i="6"/>
  <c r="D675" i="6"/>
  <c r="C675" i="6"/>
  <c r="E674" i="6"/>
  <c r="D674" i="6"/>
  <c r="C674" i="6"/>
  <c r="E673" i="6"/>
  <c r="D673" i="6"/>
  <c r="C673" i="6"/>
  <c r="E672" i="6"/>
  <c r="D672" i="6"/>
  <c r="C672" i="6"/>
  <c r="E671" i="6"/>
  <c r="D671" i="6"/>
  <c r="C671" i="6"/>
  <c r="E670" i="6"/>
  <c r="D670" i="6"/>
  <c r="C670" i="6"/>
  <c r="E669" i="6"/>
  <c r="D669" i="6"/>
  <c r="C669" i="6"/>
  <c r="E668" i="6"/>
  <c r="D668" i="6"/>
  <c r="C668" i="6"/>
  <c r="E667" i="6"/>
  <c r="D667" i="6"/>
  <c r="C667" i="6"/>
  <c r="E666" i="6"/>
  <c r="D666" i="6"/>
  <c r="C666" i="6"/>
  <c r="E665" i="6"/>
  <c r="D665" i="6"/>
  <c r="C665" i="6"/>
  <c r="E664" i="6"/>
  <c r="D664" i="6"/>
  <c r="C664" i="6"/>
  <c r="E663" i="6"/>
  <c r="D663" i="6"/>
  <c r="C663" i="6"/>
  <c r="E662" i="6"/>
  <c r="D662" i="6"/>
  <c r="C662" i="6"/>
  <c r="E661" i="6"/>
  <c r="D661" i="6"/>
  <c r="C661" i="6"/>
  <c r="E660" i="6"/>
  <c r="D660" i="6"/>
  <c r="C660" i="6"/>
  <c r="E659" i="6"/>
  <c r="D659" i="6"/>
  <c r="C659" i="6"/>
  <c r="E658" i="6"/>
  <c r="D658" i="6"/>
  <c r="C658" i="6"/>
  <c r="E657" i="6"/>
  <c r="D657" i="6"/>
  <c r="C657" i="6"/>
  <c r="E656" i="6"/>
  <c r="D656" i="6"/>
  <c r="C656" i="6"/>
  <c r="E655" i="6"/>
  <c r="D655" i="6"/>
  <c r="C655" i="6"/>
  <c r="E654" i="6"/>
  <c r="D654" i="6"/>
  <c r="C654" i="6"/>
  <c r="E653" i="6"/>
  <c r="D653" i="6"/>
  <c r="C653" i="6"/>
  <c r="E652" i="6"/>
  <c r="D652" i="6"/>
  <c r="C652" i="6"/>
  <c r="E651" i="6"/>
  <c r="D651" i="6"/>
  <c r="C651" i="6"/>
  <c r="E650" i="6"/>
  <c r="D650" i="6"/>
  <c r="C650" i="6"/>
  <c r="E649" i="6"/>
  <c r="D649" i="6"/>
  <c r="C649" i="6"/>
  <c r="E648" i="6"/>
  <c r="D648" i="6"/>
  <c r="C648" i="6"/>
  <c r="E647" i="6"/>
  <c r="D647" i="6"/>
  <c r="C647" i="6"/>
  <c r="E646" i="6"/>
  <c r="D646" i="6"/>
  <c r="C646" i="6"/>
  <c r="E645" i="6"/>
  <c r="D645" i="6"/>
  <c r="C645" i="6"/>
  <c r="E644" i="6"/>
  <c r="D644" i="6"/>
  <c r="C644" i="6"/>
  <c r="E643" i="6"/>
  <c r="D643" i="6"/>
  <c r="C643" i="6"/>
  <c r="E642" i="6"/>
  <c r="D642" i="6"/>
  <c r="C642" i="6"/>
  <c r="E641" i="6"/>
  <c r="D641" i="6"/>
  <c r="C641" i="6"/>
  <c r="E640" i="6"/>
  <c r="D640" i="6"/>
  <c r="C640" i="6"/>
  <c r="E639" i="6"/>
  <c r="D639" i="6"/>
  <c r="C639" i="6"/>
  <c r="E638" i="6"/>
  <c r="D638" i="6"/>
  <c r="C638" i="6"/>
  <c r="E637" i="6"/>
  <c r="D637" i="6"/>
  <c r="C637" i="6"/>
  <c r="E636" i="6"/>
  <c r="D636" i="6"/>
  <c r="C636" i="6"/>
  <c r="E635" i="6"/>
  <c r="D635" i="6"/>
  <c r="C635" i="6"/>
  <c r="E634" i="6"/>
  <c r="D634" i="6"/>
  <c r="C634" i="6"/>
  <c r="E633" i="6"/>
  <c r="D633" i="6"/>
  <c r="C633" i="6"/>
  <c r="E632" i="6"/>
  <c r="D632" i="6"/>
  <c r="C632" i="6"/>
  <c r="E631" i="6"/>
  <c r="D631" i="6"/>
  <c r="C631" i="6"/>
  <c r="E630" i="6"/>
  <c r="D630" i="6"/>
  <c r="C630" i="6"/>
  <c r="E629" i="6"/>
  <c r="D629" i="6"/>
  <c r="C629" i="6"/>
  <c r="E628" i="6"/>
  <c r="D628" i="6"/>
  <c r="C628" i="6"/>
  <c r="E627" i="6"/>
  <c r="D627" i="6"/>
  <c r="C627" i="6"/>
  <c r="E626" i="6"/>
  <c r="D626" i="6"/>
  <c r="C626" i="6"/>
  <c r="E625" i="6"/>
  <c r="D625" i="6"/>
  <c r="C625" i="6"/>
  <c r="E624" i="6"/>
  <c r="D624" i="6"/>
  <c r="C624" i="6"/>
  <c r="E623" i="6"/>
  <c r="D623" i="6"/>
  <c r="C623" i="6"/>
  <c r="E622" i="6"/>
  <c r="D622" i="6"/>
  <c r="C622" i="6"/>
  <c r="E621" i="6"/>
  <c r="D621" i="6"/>
  <c r="C621" i="6"/>
  <c r="E620" i="6"/>
  <c r="D620" i="6"/>
  <c r="C620" i="6"/>
  <c r="E619" i="6"/>
  <c r="D619" i="6"/>
  <c r="C619" i="6"/>
  <c r="E618" i="6"/>
  <c r="D618" i="6"/>
  <c r="C618" i="6"/>
  <c r="E617" i="6"/>
  <c r="D617" i="6"/>
  <c r="C617" i="6"/>
  <c r="E616" i="6"/>
  <c r="D616" i="6"/>
  <c r="C616" i="6"/>
  <c r="E615" i="6"/>
  <c r="D615" i="6"/>
  <c r="C615" i="6"/>
  <c r="E614" i="6"/>
  <c r="D614" i="6"/>
  <c r="C614" i="6"/>
  <c r="E613" i="6"/>
  <c r="D613" i="6"/>
  <c r="C613" i="6"/>
  <c r="E612" i="6"/>
  <c r="D612" i="6"/>
  <c r="C612" i="6"/>
  <c r="E611" i="6"/>
  <c r="D611" i="6"/>
  <c r="C611" i="6"/>
  <c r="E610" i="6"/>
  <c r="D610" i="6"/>
  <c r="C610" i="6"/>
  <c r="E609" i="6"/>
  <c r="D609" i="6"/>
  <c r="C609" i="6"/>
  <c r="E608" i="6"/>
  <c r="D608" i="6"/>
  <c r="C608" i="6"/>
  <c r="E607" i="6"/>
  <c r="D607" i="6"/>
  <c r="C607" i="6"/>
  <c r="E606" i="6"/>
  <c r="D606" i="6"/>
  <c r="C606" i="6"/>
  <c r="E605" i="6"/>
  <c r="D605" i="6"/>
  <c r="C605" i="6"/>
  <c r="E604" i="6"/>
  <c r="D604" i="6"/>
  <c r="C604" i="6"/>
  <c r="E603" i="6"/>
  <c r="D603" i="6"/>
  <c r="C603" i="6"/>
  <c r="E602" i="6"/>
  <c r="D602" i="6"/>
  <c r="C602" i="6"/>
  <c r="E601" i="6"/>
  <c r="D601" i="6"/>
  <c r="C601" i="6"/>
  <c r="E600" i="6"/>
  <c r="D600" i="6"/>
  <c r="C600" i="6"/>
  <c r="E599" i="6"/>
  <c r="D599" i="6"/>
  <c r="C599" i="6"/>
  <c r="E598" i="6"/>
  <c r="D598" i="6"/>
  <c r="C598" i="6"/>
  <c r="E597" i="6"/>
  <c r="D597" i="6"/>
  <c r="C597" i="6"/>
  <c r="E596" i="6"/>
  <c r="D596" i="6"/>
  <c r="C596" i="6"/>
  <c r="E595" i="6"/>
  <c r="D595" i="6"/>
  <c r="C595" i="6"/>
  <c r="E594" i="6"/>
  <c r="D594" i="6"/>
  <c r="C594" i="6"/>
  <c r="E593" i="6"/>
  <c r="D593" i="6"/>
  <c r="C593" i="6"/>
  <c r="E592" i="6"/>
  <c r="D592" i="6"/>
  <c r="C592" i="6"/>
  <c r="E591" i="6"/>
  <c r="D591" i="6"/>
  <c r="C591" i="6"/>
  <c r="E590" i="6"/>
  <c r="D590" i="6"/>
  <c r="C590" i="6"/>
  <c r="E589" i="6"/>
  <c r="D589" i="6"/>
  <c r="C589" i="6"/>
  <c r="E588" i="6"/>
  <c r="D588" i="6"/>
  <c r="C588" i="6"/>
  <c r="E587" i="6"/>
  <c r="D587" i="6"/>
  <c r="C587" i="6"/>
  <c r="E586" i="6"/>
  <c r="D586" i="6"/>
  <c r="C586" i="6"/>
  <c r="E585" i="6"/>
  <c r="D585" i="6"/>
  <c r="C585" i="6"/>
  <c r="E584" i="6"/>
  <c r="D584" i="6"/>
  <c r="C584" i="6"/>
  <c r="E583" i="6"/>
  <c r="D583" i="6"/>
  <c r="C583" i="6"/>
  <c r="E582" i="6"/>
  <c r="D582" i="6"/>
  <c r="C582" i="6"/>
  <c r="E581" i="6"/>
  <c r="D581" i="6"/>
  <c r="C581" i="6"/>
  <c r="E580" i="6"/>
  <c r="D580" i="6"/>
  <c r="C580" i="6"/>
  <c r="E579" i="6"/>
  <c r="D579" i="6"/>
  <c r="C579" i="6"/>
  <c r="E578" i="6"/>
  <c r="D578" i="6"/>
  <c r="C578" i="6"/>
  <c r="E577" i="6"/>
  <c r="D577" i="6"/>
  <c r="C577" i="6"/>
  <c r="E576" i="6"/>
  <c r="D576" i="6"/>
  <c r="C576" i="6"/>
  <c r="E575" i="6"/>
  <c r="D575" i="6"/>
  <c r="C575" i="6"/>
  <c r="E574" i="6"/>
  <c r="D574" i="6"/>
  <c r="C574" i="6"/>
  <c r="E573" i="6"/>
  <c r="D573" i="6"/>
  <c r="C573" i="6"/>
  <c r="E572" i="6"/>
  <c r="D572" i="6"/>
  <c r="C572" i="6"/>
  <c r="E571" i="6"/>
  <c r="D571" i="6"/>
  <c r="C571" i="6"/>
  <c r="E570" i="6"/>
  <c r="D570" i="6"/>
  <c r="C570" i="6"/>
  <c r="E569" i="6"/>
  <c r="D569" i="6"/>
  <c r="C569" i="6"/>
  <c r="E568" i="6"/>
  <c r="D568" i="6"/>
  <c r="C568" i="6"/>
  <c r="E567" i="6"/>
  <c r="D567" i="6"/>
  <c r="C567" i="6"/>
  <c r="E566" i="6"/>
  <c r="D566" i="6"/>
  <c r="C566" i="6"/>
  <c r="E565" i="6"/>
  <c r="D565" i="6"/>
  <c r="C565" i="6"/>
  <c r="E564" i="6"/>
  <c r="D564" i="6"/>
  <c r="C564" i="6"/>
  <c r="E563" i="6"/>
  <c r="D563" i="6"/>
  <c r="C563" i="6"/>
  <c r="E562" i="6"/>
  <c r="D562" i="6"/>
  <c r="C562" i="6"/>
  <c r="E561" i="6"/>
  <c r="D561" i="6"/>
  <c r="C561" i="6"/>
  <c r="E560" i="6"/>
  <c r="D560" i="6"/>
  <c r="C560" i="6"/>
  <c r="E559" i="6"/>
  <c r="D559" i="6"/>
  <c r="C559" i="6"/>
  <c r="E558" i="6"/>
  <c r="D558" i="6"/>
  <c r="C558" i="6"/>
  <c r="E557" i="6"/>
  <c r="D557" i="6"/>
  <c r="C557" i="6"/>
  <c r="E556" i="6"/>
  <c r="D556" i="6"/>
  <c r="C556" i="6"/>
  <c r="E555" i="6"/>
  <c r="D555" i="6"/>
  <c r="C555" i="6"/>
  <c r="E554" i="6"/>
  <c r="D554" i="6"/>
  <c r="C554" i="6"/>
  <c r="E553" i="6"/>
  <c r="D553" i="6"/>
  <c r="C553" i="6"/>
  <c r="E552" i="6"/>
  <c r="D552" i="6"/>
  <c r="C552" i="6"/>
  <c r="E551" i="6"/>
  <c r="D551" i="6"/>
  <c r="C551" i="6"/>
  <c r="E550" i="6"/>
  <c r="D550" i="6"/>
  <c r="C550" i="6"/>
  <c r="E549" i="6"/>
  <c r="D549" i="6"/>
  <c r="C549" i="6"/>
  <c r="E548" i="6"/>
  <c r="D548" i="6"/>
  <c r="C548" i="6"/>
  <c r="E547" i="6"/>
  <c r="D547" i="6"/>
  <c r="C547" i="6"/>
  <c r="E546" i="6"/>
  <c r="D546" i="6"/>
  <c r="C546" i="6"/>
  <c r="E545" i="6"/>
  <c r="D545" i="6"/>
  <c r="C545" i="6"/>
  <c r="E544" i="6"/>
  <c r="D544" i="6"/>
  <c r="C544" i="6"/>
  <c r="E543" i="6"/>
  <c r="D543" i="6"/>
  <c r="C543" i="6"/>
  <c r="E542" i="6"/>
  <c r="D542" i="6"/>
  <c r="C542" i="6"/>
  <c r="E541" i="6"/>
  <c r="D541" i="6"/>
  <c r="C541" i="6"/>
  <c r="E540" i="6"/>
  <c r="D540" i="6"/>
  <c r="C540" i="6"/>
  <c r="E539" i="6"/>
  <c r="D539" i="6"/>
  <c r="C539" i="6"/>
  <c r="E538" i="6"/>
  <c r="D538" i="6"/>
  <c r="C538" i="6"/>
  <c r="E537" i="6"/>
  <c r="D537" i="6"/>
  <c r="C537" i="6"/>
  <c r="E536" i="6"/>
  <c r="D536" i="6"/>
  <c r="C536" i="6"/>
  <c r="E535" i="6"/>
  <c r="D535" i="6"/>
  <c r="C535" i="6"/>
  <c r="E534" i="6"/>
  <c r="D534" i="6"/>
  <c r="C534" i="6"/>
  <c r="E533" i="6"/>
  <c r="D533" i="6"/>
  <c r="C533" i="6"/>
  <c r="E532" i="6"/>
  <c r="D532" i="6"/>
  <c r="C532" i="6"/>
  <c r="E531" i="6"/>
  <c r="D531" i="6"/>
  <c r="C531" i="6"/>
  <c r="E530" i="6"/>
  <c r="D530" i="6"/>
  <c r="C530" i="6"/>
  <c r="E529" i="6"/>
  <c r="D529" i="6"/>
  <c r="C529" i="6"/>
  <c r="E528" i="6"/>
  <c r="D528" i="6"/>
  <c r="C528" i="6"/>
  <c r="E527" i="6"/>
  <c r="D527" i="6"/>
  <c r="C527" i="6"/>
  <c r="E526" i="6"/>
  <c r="D526" i="6"/>
  <c r="C526" i="6"/>
  <c r="E525" i="6"/>
  <c r="D525" i="6"/>
  <c r="C525" i="6"/>
  <c r="E524" i="6"/>
  <c r="D524" i="6"/>
  <c r="C524" i="6"/>
  <c r="E523" i="6"/>
  <c r="D523" i="6"/>
  <c r="C523" i="6"/>
  <c r="E522" i="6"/>
  <c r="D522" i="6"/>
  <c r="C522" i="6"/>
  <c r="E521" i="6"/>
  <c r="D521" i="6"/>
  <c r="C521" i="6"/>
  <c r="E520" i="6"/>
  <c r="D520" i="6"/>
  <c r="C520" i="6"/>
  <c r="E519" i="6"/>
  <c r="D519" i="6"/>
  <c r="C519" i="6"/>
  <c r="E518" i="6"/>
  <c r="D518" i="6"/>
  <c r="C518" i="6"/>
  <c r="E517" i="6"/>
  <c r="D517" i="6"/>
  <c r="C517" i="6"/>
  <c r="E516" i="6"/>
  <c r="D516" i="6"/>
  <c r="C516" i="6"/>
  <c r="E515" i="6"/>
  <c r="D515" i="6"/>
  <c r="C515" i="6"/>
  <c r="E514" i="6"/>
  <c r="D514" i="6"/>
  <c r="C514" i="6"/>
  <c r="E513" i="6"/>
  <c r="D513" i="6"/>
  <c r="C513" i="6"/>
  <c r="E512" i="6"/>
  <c r="D512" i="6"/>
  <c r="C512" i="6"/>
  <c r="E511" i="6"/>
  <c r="D511" i="6"/>
  <c r="C511" i="6"/>
  <c r="E510" i="6"/>
  <c r="D510" i="6"/>
  <c r="C510" i="6"/>
  <c r="E509" i="6"/>
  <c r="D509" i="6"/>
  <c r="C509" i="6"/>
  <c r="E508" i="6"/>
  <c r="D508" i="6"/>
  <c r="C508" i="6"/>
  <c r="E507" i="6"/>
  <c r="D507" i="6"/>
  <c r="C507" i="6"/>
  <c r="E506" i="6"/>
  <c r="D506" i="6"/>
  <c r="C506" i="6"/>
  <c r="E505" i="6"/>
  <c r="D505" i="6"/>
  <c r="C505" i="6"/>
  <c r="E504" i="6"/>
  <c r="D504" i="6"/>
  <c r="C504" i="6"/>
  <c r="E503" i="6"/>
  <c r="D503" i="6"/>
  <c r="C503" i="6"/>
  <c r="E502" i="6"/>
  <c r="D502" i="6"/>
  <c r="C502" i="6"/>
  <c r="E501" i="6"/>
  <c r="D501" i="6"/>
  <c r="C501" i="6"/>
  <c r="E500" i="6"/>
  <c r="D500" i="6"/>
  <c r="C500" i="6"/>
  <c r="E499" i="6"/>
  <c r="D499" i="6"/>
  <c r="C499" i="6"/>
  <c r="E498" i="6"/>
  <c r="D498" i="6"/>
  <c r="C498" i="6"/>
  <c r="E497" i="6"/>
  <c r="D497" i="6"/>
  <c r="C497" i="6"/>
  <c r="E496" i="6"/>
  <c r="D496" i="6"/>
  <c r="C496" i="6"/>
  <c r="E495" i="6"/>
  <c r="D495" i="6"/>
  <c r="C495" i="6"/>
  <c r="E494" i="6"/>
  <c r="D494" i="6"/>
  <c r="C494" i="6"/>
  <c r="E493" i="6"/>
  <c r="D493" i="6"/>
  <c r="C493" i="6"/>
  <c r="E492" i="6"/>
  <c r="D492" i="6"/>
  <c r="C492" i="6"/>
  <c r="E491" i="6"/>
  <c r="D491" i="6"/>
  <c r="C491" i="6"/>
  <c r="E490" i="6"/>
  <c r="D490" i="6"/>
  <c r="C490" i="6"/>
  <c r="E489" i="6"/>
  <c r="D489" i="6"/>
  <c r="C489" i="6"/>
  <c r="E488" i="6"/>
  <c r="D488" i="6"/>
  <c r="C488" i="6"/>
  <c r="E487" i="6"/>
  <c r="D487" i="6"/>
  <c r="C487" i="6"/>
  <c r="E486" i="6"/>
  <c r="D486" i="6"/>
  <c r="C486" i="6"/>
  <c r="E485" i="6"/>
  <c r="D485" i="6"/>
  <c r="C485" i="6"/>
  <c r="E484" i="6"/>
  <c r="D484" i="6"/>
  <c r="C484" i="6"/>
  <c r="E483" i="6"/>
  <c r="D483" i="6"/>
  <c r="C483" i="6"/>
  <c r="E482" i="6"/>
  <c r="D482" i="6"/>
  <c r="C482" i="6"/>
  <c r="E481" i="6"/>
  <c r="D481" i="6"/>
  <c r="C481" i="6"/>
  <c r="E480" i="6"/>
  <c r="D480" i="6"/>
  <c r="C480" i="6"/>
  <c r="E479" i="6"/>
  <c r="D479" i="6"/>
  <c r="C479" i="6"/>
  <c r="E478" i="6"/>
  <c r="D478" i="6"/>
  <c r="C478" i="6"/>
  <c r="E477" i="6"/>
  <c r="D477" i="6"/>
  <c r="C477" i="6"/>
  <c r="E476" i="6"/>
  <c r="D476" i="6"/>
  <c r="C476" i="6"/>
  <c r="E475" i="6"/>
  <c r="D475" i="6"/>
  <c r="C475" i="6"/>
  <c r="E474" i="6"/>
  <c r="D474" i="6"/>
  <c r="C474" i="6"/>
  <c r="E473" i="6"/>
  <c r="D473" i="6"/>
  <c r="C473" i="6"/>
  <c r="E472" i="6"/>
  <c r="D472" i="6"/>
  <c r="C472" i="6"/>
  <c r="E471" i="6"/>
  <c r="D471" i="6"/>
  <c r="C471" i="6"/>
  <c r="E470" i="6"/>
  <c r="D470" i="6"/>
  <c r="C470" i="6"/>
  <c r="E469" i="6"/>
  <c r="D469" i="6"/>
  <c r="C469" i="6"/>
  <c r="E468" i="6"/>
  <c r="D468" i="6"/>
  <c r="C468" i="6"/>
  <c r="E467" i="6"/>
  <c r="D467" i="6"/>
  <c r="C467" i="6"/>
  <c r="E466" i="6"/>
  <c r="D466" i="6"/>
  <c r="C466" i="6"/>
  <c r="E465" i="6"/>
  <c r="D465" i="6"/>
  <c r="C465" i="6"/>
  <c r="E464" i="6"/>
  <c r="D464" i="6"/>
  <c r="C464" i="6"/>
  <c r="E463" i="6"/>
  <c r="D463" i="6"/>
  <c r="C463" i="6"/>
  <c r="E462" i="6"/>
  <c r="D462" i="6"/>
  <c r="C462" i="6"/>
  <c r="E461" i="6"/>
  <c r="D461" i="6"/>
  <c r="C461" i="6"/>
  <c r="E460" i="6"/>
  <c r="D460" i="6"/>
  <c r="C460" i="6"/>
  <c r="E459" i="6"/>
  <c r="D459" i="6"/>
  <c r="C459" i="6"/>
  <c r="E458" i="6"/>
  <c r="D458" i="6"/>
  <c r="C458" i="6"/>
  <c r="E457" i="6"/>
  <c r="D457" i="6"/>
  <c r="C457" i="6"/>
  <c r="E456" i="6"/>
  <c r="D456" i="6"/>
  <c r="C456" i="6"/>
  <c r="E455" i="6"/>
  <c r="D455" i="6"/>
  <c r="C455" i="6"/>
  <c r="E454" i="6"/>
  <c r="D454" i="6"/>
  <c r="C454" i="6"/>
  <c r="E453" i="6"/>
  <c r="D453" i="6"/>
  <c r="C453" i="6"/>
  <c r="E452" i="6"/>
  <c r="D452" i="6"/>
  <c r="C452" i="6"/>
  <c r="E451" i="6"/>
  <c r="D451" i="6"/>
  <c r="C451" i="6"/>
  <c r="E450" i="6"/>
  <c r="D450" i="6"/>
  <c r="C450" i="6"/>
  <c r="E449" i="6"/>
  <c r="D449" i="6"/>
  <c r="C449" i="6"/>
  <c r="E448" i="6"/>
  <c r="D448" i="6"/>
  <c r="C448" i="6"/>
  <c r="E447" i="6"/>
  <c r="D447" i="6"/>
  <c r="C447" i="6"/>
  <c r="E446" i="6"/>
  <c r="D446" i="6"/>
  <c r="C446" i="6"/>
  <c r="E445" i="6"/>
  <c r="D445" i="6"/>
  <c r="C445" i="6"/>
  <c r="E444" i="6"/>
  <c r="D444" i="6"/>
  <c r="C444" i="6"/>
  <c r="E443" i="6"/>
  <c r="D443" i="6"/>
  <c r="C443" i="6"/>
  <c r="E442" i="6"/>
  <c r="D442" i="6"/>
  <c r="C442" i="6"/>
  <c r="E441" i="6"/>
  <c r="D441" i="6"/>
  <c r="C441" i="6"/>
  <c r="E440" i="6"/>
  <c r="D440" i="6"/>
  <c r="C440" i="6"/>
  <c r="E439" i="6"/>
  <c r="D439" i="6"/>
  <c r="C439" i="6"/>
  <c r="E438" i="6"/>
  <c r="D438" i="6"/>
  <c r="C438" i="6"/>
  <c r="E437" i="6"/>
  <c r="D437" i="6"/>
  <c r="C437" i="6"/>
  <c r="E436" i="6"/>
  <c r="D436" i="6"/>
  <c r="C436" i="6"/>
  <c r="E435" i="6"/>
  <c r="D435" i="6"/>
  <c r="C435" i="6"/>
  <c r="E434" i="6"/>
  <c r="D434" i="6"/>
  <c r="C434" i="6"/>
  <c r="E433" i="6"/>
  <c r="D433" i="6"/>
  <c r="C433" i="6"/>
  <c r="E432" i="6"/>
  <c r="D432" i="6"/>
  <c r="C432" i="6"/>
  <c r="E431" i="6"/>
  <c r="D431" i="6"/>
  <c r="C431" i="6"/>
  <c r="E430" i="6"/>
  <c r="D430" i="6"/>
  <c r="C430" i="6"/>
  <c r="E429" i="6"/>
  <c r="D429" i="6"/>
  <c r="C429" i="6"/>
  <c r="E428" i="6"/>
  <c r="D428" i="6"/>
  <c r="C428" i="6"/>
  <c r="E427" i="6"/>
  <c r="D427" i="6"/>
  <c r="C427" i="6"/>
  <c r="E426" i="6"/>
  <c r="D426" i="6"/>
  <c r="C426" i="6"/>
  <c r="E425" i="6"/>
  <c r="D425" i="6"/>
  <c r="C425" i="6"/>
  <c r="E424" i="6"/>
  <c r="D424" i="6"/>
  <c r="C424" i="6"/>
  <c r="E423" i="6"/>
  <c r="D423" i="6"/>
  <c r="C423" i="6"/>
  <c r="E422" i="6"/>
  <c r="D422" i="6"/>
  <c r="C422" i="6"/>
  <c r="E421" i="6"/>
  <c r="D421" i="6"/>
  <c r="C421" i="6"/>
  <c r="E420" i="6"/>
  <c r="D420" i="6"/>
  <c r="C420" i="6"/>
  <c r="E419" i="6"/>
  <c r="D419" i="6"/>
  <c r="C419" i="6"/>
  <c r="E418" i="6"/>
  <c r="D418" i="6"/>
  <c r="C418" i="6"/>
  <c r="E417" i="6"/>
  <c r="D417" i="6"/>
  <c r="C417" i="6"/>
  <c r="E416" i="6"/>
  <c r="D416" i="6"/>
  <c r="C416" i="6"/>
  <c r="E415" i="6"/>
  <c r="D415" i="6"/>
  <c r="C415" i="6"/>
  <c r="E414" i="6"/>
  <c r="D414" i="6"/>
  <c r="C414" i="6"/>
  <c r="E413" i="6"/>
  <c r="D413" i="6"/>
  <c r="C413" i="6"/>
  <c r="E412" i="6"/>
  <c r="D412" i="6"/>
  <c r="C412" i="6"/>
  <c r="E411" i="6"/>
  <c r="D411" i="6"/>
  <c r="C411" i="6"/>
  <c r="E410" i="6"/>
  <c r="D410" i="6"/>
  <c r="C410" i="6"/>
  <c r="E409" i="6"/>
  <c r="D409" i="6"/>
  <c r="C409" i="6"/>
  <c r="E408" i="6"/>
  <c r="D408" i="6"/>
  <c r="C408" i="6"/>
  <c r="E407" i="6"/>
  <c r="D407" i="6"/>
  <c r="C407" i="6"/>
  <c r="E406" i="6"/>
  <c r="D406" i="6"/>
  <c r="C406" i="6"/>
  <c r="E405" i="6"/>
  <c r="D405" i="6"/>
  <c r="C405" i="6"/>
  <c r="E404" i="6"/>
  <c r="D404" i="6"/>
  <c r="C404" i="6"/>
  <c r="E403" i="6"/>
  <c r="D403" i="6"/>
  <c r="C403" i="6"/>
  <c r="E402" i="6"/>
  <c r="D402" i="6"/>
  <c r="C402" i="6"/>
  <c r="E401" i="6"/>
  <c r="D401" i="6"/>
  <c r="C401" i="6"/>
  <c r="E400" i="6"/>
  <c r="D400" i="6"/>
  <c r="C400" i="6"/>
  <c r="E399" i="6"/>
  <c r="D399" i="6"/>
  <c r="C399" i="6"/>
  <c r="E398" i="6"/>
  <c r="D398" i="6"/>
  <c r="C398" i="6"/>
  <c r="E397" i="6"/>
  <c r="D397" i="6"/>
  <c r="C397" i="6"/>
  <c r="E396" i="6"/>
  <c r="D396" i="6"/>
  <c r="C396" i="6"/>
  <c r="E395" i="6"/>
  <c r="D395" i="6"/>
  <c r="C395" i="6"/>
  <c r="E394" i="6"/>
  <c r="D394" i="6"/>
  <c r="C394" i="6"/>
  <c r="E393" i="6"/>
  <c r="D393" i="6"/>
  <c r="C393" i="6"/>
  <c r="E392" i="6"/>
  <c r="D392" i="6"/>
  <c r="C392" i="6"/>
  <c r="E391" i="6"/>
  <c r="D391" i="6"/>
  <c r="C391" i="6"/>
  <c r="E390" i="6"/>
  <c r="D390" i="6"/>
  <c r="C390" i="6"/>
  <c r="E389" i="6"/>
  <c r="D389" i="6"/>
  <c r="C389" i="6"/>
  <c r="E388" i="6"/>
  <c r="D388" i="6"/>
  <c r="C388" i="6"/>
  <c r="E387" i="6"/>
  <c r="D387" i="6"/>
  <c r="C387" i="6"/>
  <c r="E386" i="6"/>
  <c r="D386" i="6"/>
  <c r="C386" i="6"/>
  <c r="E385" i="6"/>
  <c r="D385" i="6"/>
  <c r="C385" i="6"/>
  <c r="E384" i="6"/>
  <c r="D384" i="6"/>
  <c r="C384" i="6"/>
  <c r="E383" i="6"/>
  <c r="D383" i="6"/>
  <c r="C383" i="6"/>
  <c r="E382" i="6"/>
  <c r="D382" i="6"/>
  <c r="C382" i="6"/>
  <c r="E381" i="6"/>
  <c r="D381" i="6"/>
  <c r="C381" i="6"/>
  <c r="E380" i="6"/>
  <c r="D380" i="6"/>
  <c r="C380" i="6"/>
  <c r="E379" i="6"/>
  <c r="D379" i="6"/>
  <c r="C379" i="6"/>
  <c r="E378" i="6"/>
  <c r="D378" i="6"/>
  <c r="C378" i="6"/>
  <c r="E377" i="6"/>
  <c r="D377" i="6"/>
  <c r="C377" i="6"/>
  <c r="E376" i="6"/>
  <c r="D376" i="6"/>
  <c r="C376" i="6"/>
  <c r="E375" i="6"/>
  <c r="D375" i="6"/>
  <c r="C375" i="6"/>
  <c r="E374" i="6"/>
  <c r="D374" i="6"/>
  <c r="C374" i="6"/>
  <c r="E373" i="6"/>
  <c r="D373" i="6"/>
  <c r="C373" i="6"/>
  <c r="E372" i="6"/>
  <c r="D372" i="6"/>
  <c r="C372" i="6"/>
  <c r="E371" i="6"/>
  <c r="D371" i="6"/>
  <c r="C371" i="6"/>
  <c r="E370" i="6"/>
  <c r="D370" i="6"/>
  <c r="C370" i="6"/>
  <c r="E369" i="6"/>
  <c r="D369" i="6"/>
  <c r="C369" i="6"/>
  <c r="E368" i="6"/>
  <c r="D368" i="6"/>
  <c r="C368" i="6"/>
  <c r="E367" i="6"/>
  <c r="D367" i="6"/>
  <c r="C367" i="6"/>
  <c r="E366" i="6"/>
  <c r="D366" i="6"/>
  <c r="C366" i="6"/>
  <c r="E365" i="6"/>
  <c r="D365" i="6"/>
  <c r="C365" i="6"/>
  <c r="E364" i="6"/>
  <c r="D364" i="6"/>
  <c r="C364" i="6"/>
  <c r="E363" i="6"/>
  <c r="D363" i="6"/>
  <c r="C363" i="6"/>
  <c r="E362" i="6"/>
  <c r="D362" i="6"/>
  <c r="C362" i="6"/>
  <c r="E361" i="6"/>
  <c r="D361" i="6"/>
  <c r="C361" i="6"/>
  <c r="E360" i="6"/>
  <c r="D360" i="6"/>
  <c r="C360" i="6"/>
  <c r="E359" i="6"/>
  <c r="D359" i="6"/>
  <c r="C359" i="6"/>
  <c r="E358" i="6"/>
  <c r="D358" i="6"/>
  <c r="C358" i="6"/>
  <c r="E357" i="6"/>
  <c r="D357" i="6"/>
  <c r="C357" i="6"/>
  <c r="E356" i="6"/>
  <c r="D356" i="6"/>
  <c r="C356" i="6"/>
  <c r="E355" i="6"/>
  <c r="D355" i="6"/>
  <c r="C355" i="6"/>
  <c r="E354" i="6"/>
  <c r="D354" i="6"/>
  <c r="C354" i="6"/>
  <c r="E353" i="6"/>
  <c r="D353" i="6"/>
  <c r="C353" i="6"/>
  <c r="E352" i="6"/>
  <c r="D352" i="6"/>
  <c r="C352" i="6"/>
  <c r="E351" i="6"/>
  <c r="D351" i="6"/>
  <c r="C351" i="6"/>
  <c r="E350" i="6"/>
  <c r="D350" i="6"/>
  <c r="C350" i="6"/>
  <c r="E349" i="6"/>
  <c r="D349" i="6"/>
  <c r="C349" i="6"/>
  <c r="E348" i="6"/>
  <c r="D348" i="6"/>
  <c r="C348" i="6"/>
  <c r="E347" i="6"/>
  <c r="D347" i="6"/>
  <c r="C347" i="6"/>
  <c r="E346" i="6"/>
  <c r="D346" i="6"/>
  <c r="C346" i="6"/>
  <c r="E345" i="6"/>
  <c r="D345" i="6"/>
  <c r="C345" i="6"/>
  <c r="E344" i="6"/>
  <c r="D344" i="6"/>
  <c r="C344" i="6"/>
  <c r="E343" i="6"/>
  <c r="D343" i="6"/>
  <c r="C343" i="6"/>
  <c r="E342" i="6"/>
  <c r="D342" i="6"/>
  <c r="C342" i="6"/>
  <c r="E341" i="6"/>
  <c r="D341" i="6"/>
  <c r="C341" i="6"/>
  <c r="E340" i="6"/>
  <c r="D340" i="6"/>
  <c r="C340" i="6"/>
  <c r="E339" i="6"/>
  <c r="D339" i="6"/>
  <c r="C339" i="6"/>
  <c r="E338" i="6"/>
  <c r="D338" i="6"/>
  <c r="C338" i="6"/>
  <c r="E337" i="6"/>
  <c r="D337" i="6"/>
  <c r="C337" i="6"/>
  <c r="E336" i="6"/>
  <c r="D336" i="6"/>
  <c r="C336" i="6"/>
  <c r="E335" i="6"/>
  <c r="D335" i="6"/>
  <c r="C335" i="6"/>
  <c r="E334" i="6"/>
  <c r="D334" i="6"/>
  <c r="C334" i="6"/>
  <c r="E333" i="6"/>
  <c r="D333" i="6"/>
  <c r="C333" i="6"/>
  <c r="E332" i="6"/>
  <c r="D332" i="6"/>
  <c r="C332" i="6"/>
  <c r="E331" i="6"/>
  <c r="D331" i="6"/>
  <c r="C331" i="6"/>
  <c r="E330" i="6"/>
  <c r="D330" i="6"/>
  <c r="C330" i="6"/>
  <c r="E329" i="6"/>
  <c r="D329" i="6"/>
  <c r="C329" i="6"/>
  <c r="E328" i="6"/>
  <c r="D328" i="6"/>
  <c r="C328" i="6"/>
  <c r="E327" i="6"/>
  <c r="D327" i="6"/>
  <c r="C327" i="6"/>
  <c r="E326" i="6"/>
  <c r="D326" i="6"/>
  <c r="C326" i="6"/>
  <c r="E325" i="6"/>
  <c r="D325" i="6"/>
  <c r="C325" i="6"/>
  <c r="E324" i="6"/>
  <c r="D324" i="6"/>
  <c r="C324" i="6"/>
  <c r="E323" i="6"/>
  <c r="D323" i="6"/>
  <c r="C323" i="6"/>
  <c r="E322" i="6"/>
  <c r="D322" i="6"/>
  <c r="C322" i="6"/>
  <c r="E321" i="6"/>
  <c r="D321" i="6"/>
  <c r="C321" i="6"/>
  <c r="E320" i="6"/>
  <c r="D320" i="6"/>
  <c r="C320" i="6"/>
  <c r="E319" i="6"/>
  <c r="D319" i="6"/>
  <c r="C319" i="6"/>
  <c r="E318" i="6"/>
  <c r="D318" i="6"/>
  <c r="C318" i="6"/>
  <c r="E317" i="6"/>
  <c r="D317" i="6"/>
  <c r="C317" i="6"/>
  <c r="E316" i="6"/>
  <c r="D316" i="6"/>
  <c r="C316" i="6"/>
  <c r="E315" i="6"/>
  <c r="D315" i="6"/>
  <c r="C315" i="6"/>
  <c r="E314" i="6"/>
  <c r="D314" i="6"/>
  <c r="C314" i="6"/>
  <c r="E313" i="6"/>
  <c r="D313" i="6"/>
  <c r="C313" i="6"/>
  <c r="E312" i="6"/>
  <c r="D312" i="6"/>
  <c r="C312" i="6"/>
  <c r="E311" i="6"/>
  <c r="D311" i="6"/>
  <c r="C311" i="6"/>
  <c r="E310" i="6"/>
  <c r="D310" i="6"/>
  <c r="C310" i="6"/>
  <c r="E309" i="6"/>
  <c r="D309" i="6"/>
  <c r="C309" i="6"/>
  <c r="E308" i="6"/>
  <c r="D308" i="6"/>
  <c r="C308" i="6"/>
  <c r="E307" i="6"/>
  <c r="D307" i="6"/>
  <c r="C307" i="6"/>
  <c r="E306" i="6"/>
  <c r="D306" i="6"/>
  <c r="C306" i="6"/>
  <c r="E305" i="6"/>
  <c r="D305" i="6"/>
  <c r="C305" i="6"/>
  <c r="E304" i="6"/>
  <c r="D304" i="6"/>
  <c r="C304" i="6"/>
  <c r="E303" i="6"/>
  <c r="D303" i="6"/>
  <c r="C303" i="6"/>
  <c r="E302" i="6"/>
  <c r="D302" i="6"/>
  <c r="C302" i="6"/>
  <c r="E301" i="6"/>
  <c r="D301" i="6"/>
  <c r="C301" i="6"/>
  <c r="E300" i="6"/>
  <c r="D300" i="6"/>
  <c r="C300" i="6"/>
  <c r="E299" i="6"/>
  <c r="D299" i="6"/>
  <c r="C299" i="6"/>
  <c r="E298" i="6"/>
  <c r="D298" i="6"/>
  <c r="C298" i="6"/>
  <c r="E297" i="6"/>
  <c r="D297" i="6"/>
  <c r="C297" i="6"/>
  <c r="E296" i="6"/>
  <c r="D296" i="6"/>
  <c r="C296" i="6"/>
  <c r="E295" i="6"/>
  <c r="D295" i="6"/>
  <c r="C295" i="6"/>
  <c r="E294" i="6"/>
  <c r="D294" i="6"/>
  <c r="C294" i="6"/>
  <c r="E293" i="6"/>
  <c r="D293" i="6"/>
  <c r="C293" i="6"/>
  <c r="E292" i="6"/>
  <c r="D292" i="6"/>
  <c r="C292" i="6"/>
  <c r="E291" i="6"/>
  <c r="D291" i="6"/>
  <c r="C291" i="6"/>
  <c r="E290" i="6"/>
  <c r="D290" i="6"/>
  <c r="C290" i="6"/>
  <c r="E289" i="6"/>
  <c r="D289" i="6"/>
  <c r="C289" i="6"/>
  <c r="E288" i="6"/>
  <c r="D288" i="6"/>
  <c r="C288" i="6"/>
  <c r="E287" i="6"/>
  <c r="D287" i="6"/>
  <c r="C287" i="6"/>
  <c r="E286" i="6"/>
  <c r="D286" i="6"/>
  <c r="C286" i="6"/>
  <c r="E285" i="6"/>
  <c r="D285" i="6"/>
  <c r="C285" i="6"/>
  <c r="E284" i="6"/>
  <c r="D284" i="6"/>
  <c r="C284" i="6"/>
  <c r="E283" i="6"/>
  <c r="D283" i="6"/>
  <c r="C283" i="6"/>
  <c r="E282" i="6"/>
  <c r="D282" i="6"/>
  <c r="C282" i="6"/>
  <c r="E281" i="6"/>
  <c r="D281" i="6"/>
  <c r="C281" i="6"/>
  <c r="E280" i="6"/>
  <c r="D280" i="6"/>
  <c r="C280" i="6"/>
  <c r="E279" i="6"/>
  <c r="D279" i="6"/>
  <c r="C279" i="6"/>
  <c r="E278" i="6"/>
  <c r="D278" i="6"/>
  <c r="C278" i="6"/>
  <c r="E277" i="6"/>
  <c r="D277" i="6"/>
  <c r="C277" i="6"/>
  <c r="E276" i="6"/>
  <c r="D276" i="6"/>
  <c r="C276" i="6"/>
  <c r="E275" i="6"/>
  <c r="D275" i="6"/>
  <c r="C275" i="6"/>
  <c r="E274" i="6"/>
  <c r="D274" i="6"/>
  <c r="C274" i="6"/>
  <c r="E273" i="6"/>
  <c r="D273" i="6"/>
  <c r="C273" i="6"/>
  <c r="E272" i="6"/>
  <c r="D272" i="6"/>
  <c r="C272" i="6"/>
  <c r="E271" i="6"/>
  <c r="D271" i="6"/>
  <c r="C271" i="6"/>
  <c r="E270" i="6"/>
  <c r="D270" i="6"/>
  <c r="C270" i="6"/>
  <c r="E269" i="6"/>
  <c r="D269" i="6"/>
  <c r="C269" i="6"/>
  <c r="E268" i="6"/>
  <c r="D268" i="6"/>
  <c r="C268" i="6"/>
  <c r="E267" i="6"/>
  <c r="D267" i="6"/>
  <c r="C267" i="6"/>
  <c r="E266" i="6"/>
  <c r="D266" i="6"/>
  <c r="C266" i="6"/>
  <c r="E265" i="6"/>
  <c r="D265" i="6"/>
  <c r="C265" i="6"/>
  <c r="E264" i="6"/>
  <c r="D264" i="6"/>
  <c r="C264" i="6"/>
  <c r="E263" i="6"/>
  <c r="D263" i="6"/>
  <c r="C263" i="6"/>
  <c r="E262" i="6"/>
  <c r="D262" i="6"/>
  <c r="C262" i="6"/>
  <c r="E261" i="6"/>
  <c r="D261" i="6"/>
  <c r="C261" i="6"/>
  <c r="E260" i="6"/>
  <c r="D260" i="6"/>
  <c r="C260" i="6"/>
  <c r="E259" i="6"/>
  <c r="D259" i="6"/>
  <c r="C259" i="6"/>
  <c r="E258" i="6"/>
  <c r="D258" i="6"/>
  <c r="C258" i="6"/>
  <c r="E257" i="6"/>
  <c r="D257" i="6"/>
  <c r="C257" i="6"/>
  <c r="E256" i="6"/>
  <c r="D256" i="6"/>
  <c r="C256" i="6"/>
  <c r="E255" i="6"/>
  <c r="D255" i="6"/>
  <c r="C255" i="6"/>
  <c r="E254" i="6"/>
  <c r="D254" i="6"/>
  <c r="C254" i="6"/>
  <c r="E253" i="6"/>
  <c r="D253" i="6"/>
  <c r="C253" i="6"/>
  <c r="E252" i="6"/>
  <c r="D252" i="6"/>
  <c r="C252" i="6"/>
  <c r="E251" i="6"/>
  <c r="D251" i="6"/>
  <c r="C251" i="6"/>
  <c r="E250" i="6"/>
  <c r="D250" i="6"/>
  <c r="C250" i="6"/>
  <c r="E249" i="6"/>
  <c r="D249" i="6"/>
  <c r="C249" i="6"/>
  <c r="E248" i="6"/>
  <c r="D248" i="6"/>
  <c r="C248" i="6"/>
  <c r="E247" i="6"/>
  <c r="D247" i="6"/>
  <c r="C247" i="6"/>
  <c r="E246" i="6"/>
  <c r="D246" i="6"/>
  <c r="C246" i="6"/>
  <c r="E245" i="6"/>
  <c r="D245" i="6"/>
  <c r="C245" i="6"/>
  <c r="E244" i="6"/>
  <c r="D244" i="6"/>
  <c r="C244" i="6"/>
  <c r="E243" i="6"/>
  <c r="D243" i="6"/>
  <c r="C243" i="6"/>
  <c r="E242" i="6"/>
  <c r="D242" i="6"/>
  <c r="C242" i="6"/>
  <c r="E241" i="6"/>
  <c r="D241" i="6"/>
  <c r="C241" i="6"/>
  <c r="E240" i="6"/>
  <c r="D240" i="6"/>
  <c r="C240" i="6"/>
  <c r="E239" i="6"/>
  <c r="D239" i="6"/>
  <c r="C239" i="6"/>
  <c r="E238" i="6"/>
  <c r="D238" i="6"/>
  <c r="C238" i="6"/>
  <c r="E237" i="6"/>
  <c r="D237" i="6"/>
  <c r="C237" i="6"/>
  <c r="E236" i="6"/>
  <c r="D236" i="6"/>
  <c r="C236" i="6"/>
  <c r="E235" i="6"/>
  <c r="D235" i="6"/>
  <c r="C235" i="6"/>
  <c r="E234" i="6"/>
  <c r="D234" i="6"/>
  <c r="C234" i="6"/>
  <c r="E233" i="6"/>
  <c r="D233" i="6"/>
  <c r="C233" i="6"/>
  <c r="E232" i="6"/>
  <c r="D232" i="6"/>
  <c r="C232" i="6"/>
  <c r="E231" i="6"/>
  <c r="D231" i="6"/>
  <c r="C231" i="6"/>
  <c r="E230" i="6"/>
  <c r="D230" i="6"/>
  <c r="C230" i="6"/>
  <c r="E229" i="6"/>
  <c r="D229" i="6"/>
  <c r="C229" i="6"/>
  <c r="E228" i="6"/>
  <c r="D228" i="6"/>
  <c r="C228" i="6"/>
  <c r="E227" i="6"/>
  <c r="D227" i="6"/>
  <c r="C227" i="6"/>
  <c r="E226" i="6"/>
  <c r="D226" i="6"/>
  <c r="C226" i="6"/>
  <c r="E225" i="6"/>
  <c r="D225" i="6"/>
  <c r="C225" i="6"/>
  <c r="E224" i="6"/>
  <c r="D224" i="6"/>
  <c r="C224" i="6"/>
  <c r="E223" i="6"/>
  <c r="D223" i="6"/>
  <c r="C223" i="6"/>
  <c r="E222" i="6"/>
  <c r="D222" i="6"/>
  <c r="C222" i="6"/>
  <c r="E221" i="6"/>
  <c r="D221" i="6"/>
  <c r="C221" i="6"/>
  <c r="E220" i="6"/>
  <c r="D220" i="6"/>
  <c r="C220" i="6"/>
  <c r="E219" i="6"/>
  <c r="D219" i="6"/>
  <c r="C219" i="6"/>
  <c r="E218" i="6"/>
  <c r="D218" i="6"/>
  <c r="C218" i="6"/>
  <c r="E217" i="6"/>
  <c r="D217" i="6"/>
  <c r="C217" i="6"/>
  <c r="E216" i="6"/>
  <c r="D216" i="6"/>
  <c r="C216" i="6"/>
  <c r="E215" i="6"/>
  <c r="D215" i="6"/>
  <c r="C215" i="6"/>
  <c r="E214" i="6"/>
  <c r="D214" i="6"/>
  <c r="C214" i="6"/>
  <c r="E213" i="6"/>
  <c r="D213" i="6"/>
  <c r="C213" i="6"/>
  <c r="E212" i="6"/>
  <c r="D212" i="6"/>
  <c r="C212" i="6"/>
  <c r="E211" i="6"/>
  <c r="D211" i="6"/>
  <c r="C211" i="6"/>
  <c r="E210" i="6"/>
  <c r="D210" i="6"/>
  <c r="C210" i="6"/>
  <c r="E209" i="6"/>
  <c r="D209" i="6"/>
  <c r="C209" i="6"/>
  <c r="E208" i="6"/>
  <c r="D208" i="6"/>
  <c r="C208" i="6"/>
  <c r="E207" i="6"/>
  <c r="D207" i="6"/>
  <c r="C207" i="6"/>
  <c r="E206" i="6"/>
  <c r="D206" i="6"/>
  <c r="C206" i="6"/>
  <c r="E205" i="6"/>
  <c r="D205" i="6"/>
  <c r="C205" i="6"/>
  <c r="E204" i="6"/>
  <c r="D204" i="6"/>
  <c r="C204" i="6"/>
  <c r="E203" i="6"/>
  <c r="D203" i="6"/>
  <c r="C203" i="6"/>
  <c r="E202" i="6"/>
  <c r="D202" i="6"/>
  <c r="C202" i="6"/>
  <c r="E201" i="6"/>
  <c r="D201" i="6"/>
  <c r="C201" i="6"/>
  <c r="E200" i="6"/>
  <c r="D200" i="6"/>
  <c r="C200" i="6"/>
  <c r="E199" i="6"/>
  <c r="D199" i="6"/>
  <c r="C199" i="6"/>
  <c r="E198" i="6"/>
  <c r="D198" i="6"/>
  <c r="C198" i="6"/>
  <c r="E197" i="6"/>
  <c r="D197" i="6"/>
  <c r="C197" i="6"/>
  <c r="E196" i="6"/>
  <c r="D196" i="6"/>
  <c r="C196" i="6"/>
  <c r="E195" i="6"/>
  <c r="D195" i="6"/>
  <c r="C195" i="6"/>
  <c r="E194" i="6"/>
  <c r="D194" i="6"/>
  <c r="C194" i="6"/>
  <c r="E193" i="6"/>
  <c r="D193" i="6"/>
  <c r="C193" i="6"/>
  <c r="E192" i="6"/>
  <c r="D192" i="6"/>
  <c r="C192" i="6"/>
  <c r="E191" i="6"/>
  <c r="D191" i="6"/>
  <c r="C191" i="6"/>
  <c r="E190" i="6"/>
  <c r="D190" i="6"/>
  <c r="C190" i="6"/>
  <c r="E189" i="6"/>
  <c r="D189" i="6"/>
  <c r="C189" i="6"/>
  <c r="E188" i="6"/>
  <c r="D188" i="6"/>
  <c r="C188" i="6"/>
  <c r="E187" i="6"/>
  <c r="D187" i="6"/>
  <c r="C187" i="6"/>
  <c r="E186" i="6"/>
  <c r="D186" i="6"/>
  <c r="C186" i="6"/>
  <c r="E185" i="6"/>
  <c r="D185" i="6"/>
  <c r="C185" i="6"/>
  <c r="E184" i="6"/>
  <c r="D184" i="6"/>
  <c r="C184" i="6"/>
  <c r="E183" i="6"/>
  <c r="D183" i="6"/>
  <c r="C183" i="6"/>
  <c r="E182" i="6"/>
  <c r="D182" i="6"/>
  <c r="C182" i="6"/>
  <c r="E181" i="6"/>
  <c r="D181" i="6"/>
  <c r="C181" i="6"/>
  <c r="E180" i="6"/>
  <c r="D180" i="6"/>
  <c r="C180" i="6"/>
  <c r="E179" i="6"/>
  <c r="D179" i="6"/>
  <c r="C179" i="6"/>
  <c r="E178" i="6"/>
  <c r="D178" i="6"/>
  <c r="C178" i="6"/>
  <c r="E177" i="6"/>
  <c r="D177" i="6"/>
  <c r="C177" i="6"/>
  <c r="E176" i="6"/>
  <c r="D176" i="6"/>
  <c r="C176" i="6"/>
  <c r="E175" i="6"/>
  <c r="D175" i="6"/>
  <c r="C175" i="6"/>
  <c r="E174" i="6"/>
  <c r="D174" i="6"/>
  <c r="C174" i="6"/>
  <c r="E173" i="6"/>
  <c r="D173" i="6"/>
  <c r="C173" i="6"/>
  <c r="E172" i="6"/>
  <c r="D172" i="6"/>
  <c r="C172" i="6"/>
  <c r="E171" i="6"/>
  <c r="D171" i="6"/>
  <c r="C171" i="6"/>
  <c r="E170" i="6"/>
  <c r="D170" i="6"/>
  <c r="C170" i="6"/>
  <c r="E169" i="6"/>
  <c r="D169" i="6"/>
  <c r="C169" i="6"/>
  <c r="E168" i="6"/>
  <c r="D168" i="6"/>
  <c r="C168" i="6"/>
  <c r="E167" i="6"/>
  <c r="D167" i="6"/>
  <c r="C167" i="6"/>
  <c r="E166" i="6"/>
  <c r="D166" i="6"/>
  <c r="C166" i="6"/>
  <c r="E165" i="6"/>
  <c r="D165" i="6"/>
  <c r="C165" i="6"/>
  <c r="E164" i="6"/>
  <c r="D164" i="6"/>
  <c r="C164" i="6"/>
  <c r="E163" i="6"/>
  <c r="D163" i="6"/>
  <c r="C163" i="6"/>
  <c r="E162" i="6"/>
  <c r="D162" i="6"/>
  <c r="C162" i="6"/>
  <c r="E161" i="6"/>
  <c r="D161" i="6"/>
  <c r="C161" i="6"/>
  <c r="E160" i="6"/>
  <c r="D160" i="6"/>
  <c r="C160" i="6"/>
  <c r="E159" i="6"/>
  <c r="D159" i="6"/>
  <c r="C159" i="6"/>
  <c r="E158" i="6"/>
  <c r="D158" i="6"/>
  <c r="C158" i="6"/>
  <c r="E157" i="6"/>
  <c r="D157" i="6"/>
  <c r="C157" i="6"/>
  <c r="E156" i="6"/>
  <c r="D156" i="6"/>
  <c r="C156" i="6"/>
  <c r="E155" i="6"/>
  <c r="D155" i="6"/>
  <c r="C155" i="6"/>
  <c r="E154" i="6"/>
  <c r="D154" i="6"/>
  <c r="C154" i="6"/>
  <c r="E153" i="6"/>
  <c r="D153" i="6"/>
  <c r="C153" i="6"/>
  <c r="E152" i="6"/>
  <c r="D152" i="6"/>
  <c r="C152" i="6"/>
  <c r="E151" i="6"/>
  <c r="D151" i="6"/>
  <c r="C151" i="6"/>
  <c r="E150" i="6"/>
  <c r="D150" i="6"/>
  <c r="C150" i="6"/>
  <c r="E149" i="6"/>
  <c r="D149" i="6"/>
  <c r="C149" i="6"/>
  <c r="E148" i="6"/>
  <c r="D148" i="6"/>
  <c r="C148" i="6"/>
  <c r="E147" i="6"/>
  <c r="D147" i="6"/>
  <c r="C147" i="6"/>
  <c r="E146" i="6"/>
  <c r="D146" i="6"/>
  <c r="C146" i="6"/>
  <c r="E145" i="6"/>
  <c r="D145" i="6"/>
  <c r="C145" i="6"/>
  <c r="E144" i="6"/>
  <c r="D144" i="6"/>
  <c r="C144" i="6"/>
  <c r="E143" i="6"/>
  <c r="D143" i="6"/>
  <c r="C143" i="6"/>
  <c r="E142" i="6"/>
  <c r="D142" i="6"/>
  <c r="C142" i="6"/>
  <c r="E141" i="6"/>
  <c r="D141" i="6"/>
  <c r="C141" i="6"/>
  <c r="E140" i="6"/>
  <c r="D140" i="6"/>
  <c r="C140" i="6"/>
  <c r="E139" i="6"/>
  <c r="D139" i="6"/>
  <c r="C139" i="6"/>
  <c r="E138" i="6"/>
  <c r="D138" i="6"/>
  <c r="C138" i="6"/>
  <c r="E137" i="6"/>
  <c r="D137" i="6"/>
  <c r="C137" i="6"/>
  <c r="E136" i="6"/>
  <c r="D136" i="6"/>
  <c r="C136" i="6"/>
  <c r="E135" i="6"/>
  <c r="D135" i="6"/>
  <c r="C135" i="6"/>
  <c r="E134" i="6"/>
  <c r="D134" i="6"/>
  <c r="C134" i="6"/>
  <c r="E133" i="6"/>
  <c r="D133" i="6"/>
  <c r="C133" i="6"/>
  <c r="E132" i="6"/>
  <c r="D132" i="6"/>
  <c r="C132" i="6"/>
  <c r="E131" i="6"/>
  <c r="D131" i="6"/>
  <c r="C131" i="6"/>
  <c r="E130" i="6"/>
  <c r="D130" i="6"/>
  <c r="C130" i="6"/>
  <c r="E129" i="6"/>
  <c r="D129" i="6"/>
  <c r="C129" i="6"/>
  <c r="E128" i="6"/>
  <c r="D128" i="6"/>
  <c r="C128" i="6"/>
  <c r="E127" i="6"/>
  <c r="D127" i="6"/>
  <c r="C127" i="6"/>
  <c r="E126" i="6"/>
  <c r="D126" i="6"/>
  <c r="C126" i="6"/>
  <c r="E125" i="6"/>
  <c r="D125" i="6"/>
  <c r="C125" i="6"/>
  <c r="E124" i="6"/>
  <c r="D124" i="6"/>
  <c r="C124" i="6"/>
  <c r="E123" i="6"/>
  <c r="D123" i="6"/>
  <c r="C123" i="6"/>
  <c r="E122" i="6"/>
  <c r="D122" i="6"/>
  <c r="C122" i="6"/>
  <c r="E121" i="6"/>
  <c r="D121" i="6"/>
  <c r="C121" i="6"/>
  <c r="E120" i="6"/>
  <c r="D120" i="6"/>
  <c r="C120" i="6"/>
  <c r="E119" i="6"/>
  <c r="D119" i="6"/>
  <c r="C119" i="6"/>
  <c r="E118" i="6"/>
  <c r="D118" i="6"/>
  <c r="C118" i="6"/>
  <c r="E117" i="6"/>
  <c r="D117" i="6"/>
  <c r="C117" i="6"/>
  <c r="E116" i="6"/>
  <c r="D116" i="6"/>
  <c r="C116" i="6"/>
  <c r="E115" i="6"/>
  <c r="D115" i="6"/>
  <c r="C115" i="6"/>
  <c r="E114" i="6"/>
  <c r="D114" i="6"/>
  <c r="C114" i="6"/>
  <c r="E113" i="6"/>
  <c r="D113" i="6"/>
  <c r="C113" i="6"/>
  <c r="E112" i="6"/>
  <c r="D112" i="6"/>
  <c r="C112" i="6"/>
  <c r="E111" i="6"/>
  <c r="D111" i="6"/>
  <c r="C111" i="6"/>
  <c r="E110" i="6"/>
  <c r="D110" i="6"/>
  <c r="C110" i="6"/>
  <c r="E109" i="6"/>
  <c r="D109" i="6"/>
  <c r="C109" i="6"/>
  <c r="E108" i="6"/>
  <c r="D108" i="6"/>
  <c r="C108" i="6"/>
  <c r="E107" i="6"/>
  <c r="D107" i="6"/>
  <c r="C107" i="6"/>
  <c r="E106" i="6"/>
  <c r="D106" i="6"/>
  <c r="C106" i="6"/>
  <c r="E105" i="6"/>
  <c r="D105" i="6"/>
  <c r="C105" i="6"/>
  <c r="E104" i="6"/>
  <c r="D104" i="6"/>
  <c r="C104" i="6"/>
  <c r="E103" i="6"/>
  <c r="D103" i="6"/>
  <c r="C103" i="6"/>
  <c r="E102" i="6"/>
  <c r="D102" i="6"/>
  <c r="C102" i="6"/>
  <c r="E101" i="6"/>
  <c r="D101" i="6"/>
  <c r="C101" i="6"/>
  <c r="E100" i="6"/>
  <c r="D100" i="6"/>
  <c r="C100" i="6"/>
  <c r="E99" i="6"/>
  <c r="D99" i="6"/>
  <c r="C99" i="6"/>
  <c r="E98" i="6"/>
  <c r="D98" i="6"/>
  <c r="C98" i="6"/>
  <c r="E97" i="6"/>
  <c r="D97" i="6"/>
  <c r="C97" i="6"/>
  <c r="E96" i="6"/>
  <c r="D96" i="6"/>
  <c r="C96" i="6"/>
  <c r="E95" i="6"/>
  <c r="D95" i="6"/>
  <c r="C95" i="6"/>
  <c r="E94" i="6"/>
  <c r="D94" i="6"/>
  <c r="C94" i="6"/>
  <c r="E93" i="6"/>
  <c r="D93" i="6"/>
  <c r="C93" i="6"/>
  <c r="E92" i="6"/>
  <c r="D92" i="6"/>
  <c r="C92" i="6"/>
  <c r="E91" i="6"/>
  <c r="D91" i="6"/>
  <c r="C91" i="6"/>
  <c r="E90" i="6"/>
  <c r="D90" i="6"/>
  <c r="C90" i="6"/>
  <c r="E89" i="6"/>
  <c r="D89" i="6"/>
  <c r="C89" i="6"/>
  <c r="E88" i="6"/>
  <c r="D88" i="6"/>
  <c r="C88" i="6"/>
  <c r="E87" i="6"/>
  <c r="D87" i="6"/>
  <c r="C87" i="6"/>
  <c r="E86" i="6"/>
  <c r="D86" i="6"/>
  <c r="C86" i="6"/>
  <c r="E85" i="6"/>
  <c r="D85" i="6"/>
  <c r="C85" i="6"/>
  <c r="E84" i="6"/>
  <c r="D84" i="6"/>
  <c r="C84" i="6"/>
  <c r="E83" i="6"/>
  <c r="D83" i="6"/>
  <c r="C83" i="6"/>
  <c r="E82" i="6"/>
  <c r="D82" i="6"/>
  <c r="C82" i="6"/>
  <c r="E81" i="6"/>
  <c r="D81" i="6"/>
  <c r="C81" i="6"/>
  <c r="E80" i="6"/>
  <c r="D80" i="6"/>
  <c r="C80" i="6"/>
  <c r="E79" i="6"/>
  <c r="D79" i="6"/>
  <c r="C79" i="6"/>
  <c r="E78" i="6"/>
  <c r="D78" i="6"/>
  <c r="C78" i="6"/>
  <c r="E77" i="6"/>
  <c r="D77" i="6"/>
  <c r="C77" i="6"/>
  <c r="E76" i="6"/>
  <c r="D76" i="6"/>
  <c r="C76" i="6"/>
  <c r="E75" i="6"/>
  <c r="D75" i="6"/>
  <c r="C75" i="6"/>
  <c r="E74" i="6"/>
  <c r="D74" i="6"/>
  <c r="C74" i="6"/>
  <c r="E73" i="6"/>
  <c r="D73" i="6"/>
  <c r="C73" i="6"/>
  <c r="E72" i="6"/>
  <c r="D72" i="6"/>
  <c r="C72" i="6"/>
  <c r="E71" i="6"/>
  <c r="D71" i="6"/>
  <c r="C71" i="6"/>
  <c r="E70" i="6"/>
  <c r="D70" i="6"/>
  <c r="C70" i="6"/>
  <c r="E69" i="6"/>
  <c r="D69" i="6"/>
  <c r="C69" i="6"/>
  <c r="E68" i="6"/>
  <c r="D68" i="6"/>
  <c r="C68" i="6"/>
  <c r="E67" i="6"/>
  <c r="D67" i="6"/>
  <c r="C67" i="6"/>
  <c r="E66" i="6"/>
  <c r="D66" i="6"/>
  <c r="C66" i="6"/>
  <c r="E65" i="6"/>
  <c r="D65" i="6"/>
  <c r="C65" i="6"/>
  <c r="E64" i="6"/>
  <c r="D64" i="6"/>
  <c r="C64" i="6"/>
  <c r="E63" i="6"/>
  <c r="D63" i="6"/>
  <c r="C63" i="6"/>
  <c r="E62" i="6"/>
  <c r="D62" i="6"/>
  <c r="C62" i="6"/>
  <c r="E61" i="6"/>
  <c r="D61" i="6"/>
  <c r="C61" i="6"/>
  <c r="E60" i="6"/>
  <c r="D60" i="6"/>
  <c r="C60" i="6"/>
  <c r="E59" i="6"/>
  <c r="D59" i="6"/>
  <c r="C59" i="6"/>
  <c r="E58" i="6"/>
  <c r="D58" i="6"/>
  <c r="C58" i="6"/>
  <c r="E57" i="6"/>
  <c r="D57" i="6"/>
  <c r="C57" i="6"/>
  <c r="E56" i="6"/>
  <c r="D56" i="6"/>
  <c r="C56" i="6"/>
  <c r="E55" i="6"/>
  <c r="D55" i="6"/>
  <c r="C55" i="6"/>
  <c r="E54" i="6"/>
  <c r="D54" i="6"/>
  <c r="C54" i="6"/>
  <c r="E53" i="6"/>
  <c r="D53" i="6"/>
  <c r="C53" i="6"/>
  <c r="E52" i="6"/>
  <c r="D52" i="6"/>
  <c r="C52" i="6"/>
  <c r="E51" i="6"/>
  <c r="D51" i="6"/>
  <c r="C51" i="6"/>
  <c r="E50" i="6"/>
  <c r="D50" i="6"/>
  <c r="C50" i="6"/>
  <c r="E49" i="6"/>
  <c r="D49" i="6"/>
  <c r="C49" i="6"/>
  <c r="E48" i="6"/>
  <c r="D48" i="6"/>
  <c r="C48" i="6"/>
  <c r="E47" i="6"/>
  <c r="D47" i="6"/>
  <c r="C47" i="6"/>
  <c r="E46" i="6"/>
  <c r="D46" i="6"/>
  <c r="C46" i="6"/>
  <c r="E45" i="6"/>
  <c r="D45" i="6"/>
  <c r="C45" i="6"/>
  <c r="E44" i="6"/>
  <c r="D44" i="6"/>
  <c r="C44" i="6"/>
  <c r="E43" i="6"/>
  <c r="D43" i="6"/>
  <c r="C43" i="6"/>
  <c r="E42" i="6"/>
  <c r="D42" i="6"/>
  <c r="C42" i="6"/>
  <c r="E41" i="6"/>
  <c r="D41" i="6"/>
  <c r="C41" i="6"/>
  <c r="E40" i="6"/>
  <c r="D40" i="6"/>
  <c r="C40" i="6"/>
  <c r="E39" i="6"/>
  <c r="D39" i="6"/>
  <c r="C39" i="6"/>
  <c r="E38" i="6"/>
  <c r="D38" i="6"/>
  <c r="C38" i="6"/>
  <c r="E37" i="6"/>
  <c r="D37" i="6"/>
  <c r="C37" i="6"/>
  <c r="E36" i="6"/>
  <c r="D36" i="6"/>
  <c r="C36" i="6"/>
  <c r="E35" i="6"/>
  <c r="D35" i="6"/>
  <c r="C35" i="6"/>
  <c r="E34" i="6"/>
  <c r="D34" i="6"/>
  <c r="C34" i="6"/>
  <c r="E33" i="6"/>
  <c r="D33" i="6"/>
  <c r="C33" i="6"/>
  <c r="E32" i="6"/>
  <c r="D32" i="6"/>
  <c r="C32" i="6"/>
  <c r="E31" i="6"/>
  <c r="D31" i="6"/>
  <c r="C31" i="6"/>
  <c r="E30" i="6"/>
  <c r="D30" i="6"/>
  <c r="C30" i="6"/>
  <c r="E29" i="6"/>
  <c r="D29" i="6"/>
  <c r="C29" i="6"/>
  <c r="E28" i="6"/>
  <c r="D28" i="6"/>
  <c r="C28" i="6"/>
  <c r="E27" i="6"/>
  <c r="D27" i="6"/>
  <c r="C27" i="6"/>
  <c r="E26" i="6"/>
  <c r="D26" i="6"/>
  <c r="C26" i="6"/>
  <c r="E25" i="6"/>
  <c r="D25" i="6"/>
  <c r="C25" i="6"/>
  <c r="E24" i="6"/>
  <c r="D24" i="6"/>
  <c r="C24" i="6"/>
  <c r="E23" i="6"/>
  <c r="D23" i="6"/>
  <c r="C23" i="6"/>
  <c r="E22" i="6"/>
  <c r="D22" i="6"/>
  <c r="C22" i="6"/>
  <c r="E21" i="6"/>
  <c r="D21" i="6"/>
  <c r="C21" i="6"/>
  <c r="E20" i="6"/>
  <c r="D20" i="6"/>
  <c r="C20" i="6"/>
  <c r="E19" i="6"/>
  <c r="D19" i="6"/>
  <c r="C19" i="6"/>
  <c r="E18" i="6"/>
  <c r="D18" i="6"/>
  <c r="C18" i="6"/>
  <c r="E17" i="6"/>
  <c r="D17" i="6"/>
  <c r="C17" i="6"/>
  <c r="E16" i="6"/>
  <c r="D16" i="6"/>
  <c r="C16" i="6"/>
  <c r="E15" i="6"/>
  <c r="D15" i="6"/>
  <c r="C15" i="6"/>
  <c r="E14" i="6"/>
  <c r="D14" i="6"/>
  <c r="C14" i="6"/>
  <c r="E13" i="6"/>
  <c r="D13" i="6"/>
  <c r="C13" i="6"/>
  <c r="E12" i="6"/>
  <c r="D12" i="6"/>
  <c r="C12" i="6"/>
  <c r="E11" i="6"/>
  <c r="D11" i="6"/>
  <c r="C11" i="6"/>
  <c r="E10" i="6"/>
  <c r="D10" i="6"/>
  <c r="C10" i="6"/>
  <c r="E9" i="6"/>
  <c r="D9" i="6"/>
  <c r="C9" i="6"/>
  <c r="E8" i="6"/>
  <c r="D8" i="6"/>
  <c r="C8" i="6"/>
  <c r="E7" i="6"/>
  <c r="D7" i="6"/>
  <c r="C7" i="6"/>
  <c r="E6" i="6"/>
  <c r="D6" i="6"/>
  <c r="C6" i="6"/>
  <c r="E5" i="6"/>
  <c r="D5" i="6"/>
  <c r="C5" i="6"/>
  <c r="C1163" i="10"/>
  <c r="C1164" i="10"/>
  <c r="B1166" i="10"/>
  <c r="E1161" i="10"/>
  <c r="D1161" i="10"/>
  <c r="D16" i="1"/>
  <c r="E16" i="1"/>
  <c r="F28" i="5"/>
  <c r="F29" i="5"/>
  <c r="F30" i="5"/>
  <c r="F31" i="5"/>
  <c r="F32" i="5"/>
  <c r="F33" i="5"/>
  <c r="F34" i="5"/>
  <c r="F36" i="5"/>
  <c r="F37" i="5"/>
  <c r="F38" i="5"/>
  <c r="F39" i="5"/>
  <c r="F40" i="5"/>
  <c r="F41" i="5"/>
  <c r="F27" i="5"/>
  <c r="F26" i="5"/>
  <c r="G28" i="5"/>
  <c r="G34" i="5"/>
  <c r="G41" i="5"/>
  <c r="H26" i="5"/>
  <c r="H41" i="5"/>
  <c r="H27" i="5"/>
  <c r="H28" i="5"/>
  <c r="H29" i="5"/>
  <c r="H30" i="5"/>
  <c r="H31" i="5"/>
  <c r="H32" i="5"/>
  <c r="H33" i="5"/>
  <c r="H34" i="5"/>
  <c r="H36" i="5"/>
  <c r="H37" i="5"/>
  <c r="H38" i="5"/>
  <c r="H39" i="5"/>
  <c r="H40" i="5"/>
  <c r="C30" i="5"/>
  <c r="C36" i="5"/>
  <c r="C40" i="5"/>
  <c r="C28" i="5"/>
  <c r="C33" i="5"/>
  <c r="C38" i="5"/>
  <c r="C29" i="5"/>
  <c r="C31" i="5"/>
  <c r="C34" i="5"/>
  <c r="C39" i="5"/>
  <c r="C32" i="5"/>
  <c r="C37" i="5"/>
  <c r="C41" i="5"/>
  <c r="C27" i="5"/>
  <c r="D27" i="5"/>
  <c r="D28" i="5"/>
  <c r="D34" i="5"/>
  <c r="D41" i="5"/>
  <c r="D30" i="5"/>
  <c r="D37" i="5"/>
  <c r="D29" i="5"/>
  <c r="D36" i="5"/>
  <c r="D26" i="5"/>
  <c r="D31" i="5"/>
  <c r="D33" i="5"/>
  <c r="D38" i="5"/>
  <c r="D39" i="5"/>
  <c r="D40" i="5"/>
  <c r="D32" i="5"/>
  <c r="H20" i="5"/>
  <c r="C1165" i="6"/>
  <c r="C1164" i="6"/>
  <c r="W55" i="1"/>
  <c r="X54" i="1"/>
  <c r="W54" i="1"/>
  <c r="R16" i="1"/>
  <c r="V54" i="1"/>
  <c r="F20" i="5"/>
  <c r="W38" i="1"/>
  <c r="AF11" i="8"/>
  <c r="AG11" i="8"/>
  <c r="AH11" i="8"/>
  <c r="AI11" i="8"/>
  <c r="AJ11" i="8"/>
  <c r="AK11" i="8"/>
  <c r="AM11" i="8"/>
  <c r="AN11" i="8"/>
  <c r="AO11" i="8"/>
  <c r="AP11" i="8"/>
  <c r="AQ11" i="8"/>
  <c r="AR11" i="8"/>
  <c r="AS11" i="8"/>
  <c r="AT11" i="8"/>
  <c r="AU11" i="8"/>
  <c r="AE11" i="8"/>
  <c r="G16" i="1"/>
  <c r="C20" i="5"/>
  <c r="W2" i="6"/>
  <c r="O2" i="6"/>
  <c r="B1167" i="6"/>
  <c r="D58" i="1"/>
  <c r="D20" i="5"/>
  <c r="E20" i="5"/>
  <c r="F5" i="3"/>
  <c r="E5" i="3" s="1"/>
  <c r="P16" i="1"/>
  <c r="I16" i="1"/>
  <c r="Q16" i="1"/>
  <c r="C5" i="4"/>
  <c r="D1164" i="6"/>
  <c r="C5" i="7"/>
  <c r="E60" i="1" s="1"/>
  <c r="C6" i="7"/>
  <c r="G6" i="7" s="1"/>
  <c r="H6" i="7"/>
  <c r="F5" i="7"/>
  <c r="H5" i="7" s="1"/>
  <c r="O16" i="1"/>
  <c r="K16" i="1"/>
  <c r="H16" i="1"/>
  <c r="M16" i="1"/>
  <c r="F16" i="1"/>
  <c r="J16" i="1"/>
  <c r="L16" i="1"/>
  <c r="S16" i="1"/>
  <c r="U16" i="1"/>
  <c r="C5" i="3"/>
  <c r="M26" i="1"/>
  <c r="M28" i="1" s="1"/>
  <c r="M30" i="1" s="1"/>
  <c r="W48" i="1"/>
  <c r="W47" i="1"/>
  <c r="W27" i="1"/>
  <c r="W23" i="1"/>
  <c r="W22" i="1"/>
  <c r="W20" i="1"/>
  <c r="C6" i="3"/>
  <c r="G6" i="3" s="1"/>
  <c r="H6" i="3"/>
  <c r="P26" i="1"/>
  <c r="P28" i="1" s="1"/>
  <c r="P30" i="1" s="1"/>
  <c r="G20" i="5"/>
  <c r="D1036" i="4" l="1"/>
  <c r="D1034" i="4"/>
  <c r="D1030" i="4"/>
  <c r="D1028" i="4"/>
  <c r="D1024" i="4"/>
  <c r="D1022" i="4"/>
  <c r="D1018" i="4"/>
  <c r="D1016" i="4"/>
  <c r="D1012" i="4"/>
  <c r="D1010" i="4"/>
  <c r="D1006" i="4"/>
  <c r="D1004" i="4"/>
  <c r="D1000" i="4"/>
  <c r="D998" i="4"/>
  <c r="D994" i="4"/>
  <c r="D992" i="4"/>
  <c r="D988" i="4"/>
  <c r="D986" i="4"/>
  <c r="G46" i="11"/>
  <c r="D980" i="4"/>
  <c r="D974" i="4"/>
  <c r="D968" i="4"/>
  <c r="D962" i="4"/>
  <c r="D956" i="4"/>
  <c r="D950" i="4"/>
  <c r="D944" i="4"/>
  <c r="D938" i="4"/>
  <c r="D932" i="4"/>
  <c r="D926" i="4"/>
  <c r="D920" i="4"/>
  <c r="D914" i="4"/>
  <c r="D908" i="4"/>
  <c r="D902" i="4"/>
  <c r="D896" i="4"/>
  <c r="D890" i="4"/>
  <c r="D884" i="4"/>
  <c r="D878" i="4"/>
  <c r="D872" i="4"/>
  <c r="D866" i="4"/>
  <c r="D860" i="4"/>
  <c r="D854" i="4"/>
  <c r="D848" i="4"/>
  <c r="D842" i="4"/>
  <c r="D836" i="4"/>
  <c r="D830" i="4"/>
  <c r="D824" i="4"/>
  <c r="D818" i="4"/>
  <c r="D812" i="4"/>
  <c r="D806" i="4"/>
  <c r="D800" i="4"/>
  <c r="D794" i="4"/>
  <c r="D792" i="4"/>
  <c r="D788" i="4"/>
  <c r="D786" i="4"/>
  <c r="D782" i="4"/>
  <c r="D780" i="4"/>
  <c r="D776" i="4"/>
  <c r="D774" i="4"/>
  <c r="D770" i="4"/>
  <c r="D768" i="4"/>
  <c r="D764" i="4"/>
  <c r="D762" i="4"/>
  <c r="D758" i="4"/>
  <c r="D756" i="4"/>
  <c r="D752" i="4"/>
  <c r="D750" i="4"/>
  <c r="D746" i="4"/>
  <c r="D744" i="4"/>
  <c r="D740" i="4"/>
  <c r="D738" i="4"/>
  <c r="D734" i="4"/>
  <c r="D732" i="4"/>
  <c r="D728" i="4"/>
  <c r="D726" i="4"/>
  <c r="D720" i="4"/>
  <c r="D714" i="4"/>
  <c r="D708" i="4"/>
  <c r="D702" i="4"/>
  <c r="D696" i="4"/>
  <c r="D690" i="4"/>
  <c r="D684" i="4"/>
  <c r="D678" i="4"/>
  <c r="D672" i="4"/>
  <c r="D666" i="4"/>
  <c r="D660" i="4"/>
  <c r="D654" i="4"/>
  <c r="D648" i="4"/>
  <c r="D642" i="4"/>
  <c r="D636" i="4"/>
  <c r="D630" i="4"/>
  <c r="D624" i="4"/>
  <c r="D618" i="4"/>
  <c r="D612" i="4"/>
  <c r="D606" i="4"/>
  <c r="D600" i="4"/>
  <c r="D594" i="4"/>
  <c r="D588" i="4"/>
  <c r="D582" i="4"/>
  <c r="D576" i="4"/>
  <c r="D570" i="4"/>
  <c r="D564" i="4"/>
  <c r="D558" i="4"/>
  <c r="D552" i="4"/>
  <c r="D546" i="4"/>
  <c r="D51" i="4"/>
  <c r="D1038" i="4"/>
  <c r="D1035" i="4"/>
  <c r="D1032" i="4"/>
  <c r="D1029" i="4"/>
  <c r="D1026" i="4"/>
  <c r="D1023" i="4"/>
  <c r="D1020" i="4"/>
  <c r="D1017" i="4"/>
  <c r="D1014" i="4"/>
  <c r="D1011" i="4"/>
  <c r="D1008" i="4"/>
  <c r="D1005" i="4"/>
  <c r="D1002" i="4"/>
  <c r="D999" i="4"/>
  <c r="D996" i="4"/>
  <c r="D993" i="4"/>
  <c r="D990" i="4"/>
  <c r="D987" i="4"/>
  <c r="D984" i="4"/>
  <c r="D981" i="4"/>
  <c r="D978" i="4"/>
  <c r="D975" i="4"/>
  <c r="D972" i="4"/>
  <c r="D969" i="4"/>
  <c r="D966" i="4"/>
  <c r="D963" i="4"/>
  <c r="D960" i="4"/>
  <c r="D957" i="4"/>
  <c r="D954" i="4"/>
  <c r="D951" i="4"/>
  <c r="D948" i="4"/>
  <c r="D945" i="4"/>
  <c r="D942" i="4"/>
  <c r="D939" i="4"/>
  <c r="D936" i="4"/>
  <c r="D933" i="4"/>
  <c r="D930" i="4"/>
  <c r="D927" i="4"/>
  <c r="D924" i="4"/>
  <c r="D921" i="4"/>
  <c r="D918" i="4"/>
  <c r="D915" i="4"/>
  <c r="D912" i="4"/>
  <c r="D909" i="4"/>
  <c r="D906" i="4"/>
  <c r="D903" i="4"/>
  <c r="D900" i="4"/>
  <c r="D897" i="4"/>
  <c r="D894" i="4"/>
  <c r="D891" i="4"/>
  <c r="D888" i="4"/>
  <c r="D885" i="4"/>
  <c r="D882" i="4"/>
  <c r="D879" i="4"/>
  <c r="D876" i="4"/>
  <c r="D873" i="4"/>
  <c r="D870" i="4"/>
  <c r="D867" i="4"/>
  <c r="D864" i="4"/>
  <c r="D861" i="4"/>
  <c r="D858" i="4"/>
  <c r="D855" i="4"/>
  <c r="D852" i="4"/>
  <c r="D849" i="4"/>
  <c r="D846" i="4"/>
  <c r="D843" i="4"/>
  <c r="D840" i="4"/>
  <c r="D837" i="4"/>
  <c r="D834" i="4"/>
  <c r="D831" i="4"/>
  <c r="D828" i="4"/>
  <c r="D825" i="4"/>
  <c r="D822" i="4"/>
  <c r="D819" i="4"/>
  <c r="D816" i="4"/>
  <c r="D813" i="4"/>
  <c r="D810" i="4"/>
  <c r="D807" i="4"/>
  <c r="D804" i="4"/>
  <c r="D801" i="4"/>
  <c r="D798" i="4"/>
  <c r="D795" i="4"/>
  <c r="D982" i="4"/>
  <c r="D979" i="4"/>
  <c r="D976" i="4"/>
  <c r="D973" i="4"/>
  <c r="D970" i="4"/>
  <c r="D967" i="4"/>
  <c r="D964" i="4"/>
  <c r="D961" i="4"/>
  <c r="D958" i="4"/>
  <c r="D955" i="4"/>
  <c r="D952" i="4"/>
  <c r="D949" i="4"/>
  <c r="D946" i="4"/>
  <c r="D943" i="4"/>
  <c r="D940" i="4"/>
  <c r="D937" i="4"/>
  <c r="D934" i="4"/>
  <c r="D931" i="4"/>
  <c r="D928" i="4"/>
  <c r="D925" i="4"/>
  <c r="D922" i="4"/>
  <c r="D919" i="4"/>
  <c r="D916" i="4"/>
  <c r="D913" i="4"/>
  <c r="D910" i="4"/>
  <c r="D907" i="4"/>
  <c r="D904" i="4"/>
  <c r="D901" i="4"/>
  <c r="D898" i="4"/>
  <c r="D895" i="4"/>
  <c r="D892" i="4"/>
  <c r="D889" i="4"/>
  <c r="D886" i="4"/>
  <c r="D883" i="4"/>
  <c r="D880" i="4"/>
  <c r="D877" i="4"/>
  <c r="D874" i="4"/>
  <c r="D871" i="4"/>
  <c r="D868" i="4"/>
  <c r="D865" i="4"/>
  <c r="D862" i="4"/>
  <c r="D859" i="4"/>
  <c r="D856" i="4"/>
  <c r="D853" i="4"/>
  <c r="D850" i="4"/>
  <c r="D847" i="4"/>
  <c r="D844" i="4"/>
  <c r="D841" i="4"/>
  <c r="D838" i="4"/>
  <c r="D835" i="4"/>
  <c r="D832" i="4"/>
  <c r="D829" i="4"/>
  <c r="D826" i="4"/>
  <c r="D823" i="4"/>
  <c r="D820" i="4"/>
  <c r="D817" i="4"/>
  <c r="D814" i="4"/>
  <c r="D811" i="4"/>
  <c r="D808" i="4"/>
  <c r="D805" i="4"/>
  <c r="D802" i="4"/>
  <c r="D799" i="4"/>
  <c r="D796" i="4"/>
  <c r="D793" i="4"/>
  <c r="D790" i="4"/>
  <c r="D787" i="4"/>
  <c r="D784" i="4"/>
  <c r="D781" i="4"/>
  <c r="D778" i="4"/>
  <c r="D775" i="4"/>
  <c r="D772" i="4"/>
  <c r="D769" i="4"/>
  <c r="D766" i="4"/>
  <c r="D763" i="4"/>
  <c r="D760" i="4"/>
  <c r="D543" i="4"/>
  <c r="D540" i="4"/>
  <c r="D537" i="4"/>
  <c r="D534" i="4"/>
  <c r="D531" i="4"/>
  <c r="D528" i="4"/>
  <c r="D525" i="4"/>
  <c r="D522" i="4"/>
  <c r="D519" i="4"/>
  <c r="D516" i="4"/>
  <c r="D513" i="4"/>
  <c r="D510" i="4"/>
  <c r="D507" i="4"/>
  <c r="D504" i="4"/>
  <c r="D725" i="4"/>
  <c r="D722" i="4"/>
  <c r="D719" i="4"/>
  <c r="D716" i="4"/>
  <c r="D713" i="4"/>
  <c r="D710" i="4"/>
  <c r="D707" i="4"/>
  <c r="D704" i="4"/>
  <c r="D701" i="4"/>
  <c r="D698" i="4"/>
  <c r="D695" i="4"/>
  <c r="D692" i="4"/>
  <c r="D689" i="4"/>
  <c r="D686" i="4"/>
  <c r="D683" i="4"/>
  <c r="D680" i="4"/>
  <c r="D677" i="4"/>
  <c r="D674" i="4"/>
  <c r="D671" i="4"/>
  <c r="D668" i="4"/>
  <c r="D665" i="4"/>
  <c r="D662" i="4"/>
  <c r="D659" i="4"/>
  <c r="D656" i="4"/>
  <c r="D653" i="4"/>
  <c r="D650" i="4"/>
  <c r="D647" i="4"/>
  <c r="D644" i="4"/>
  <c r="D641" i="4"/>
  <c r="D638" i="4"/>
  <c r="D635" i="4"/>
  <c r="D632" i="4"/>
  <c r="D629" i="4"/>
  <c r="D626" i="4"/>
  <c r="D623" i="4"/>
  <c r="D620" i="4"/>
  <c r="D617" i="4"/>
  <c r="D614" i="4"/>
  <c r="D611" i="4"/>
  <c r="D608" i="4"/>
  <c r="D605" i="4"/>
  <c r="D602" i="4"/>
  <c r="D599" i="4"/>
  <c r="D596" i="4"/>
  <c r="D593" i="4"/>
  <c r="D590" i="4"/>
  <c r="D587" i="4"/>
  <c r="D584" i="4"/>
  <c r="D581" i="4"/>
  <c r="D578" i="4"/>
  <c r="D575" i="4"/>
  <c r="D572" i="4"/>
  <c r="D569" i="4"/>
  <c r="D566" i="4"/>
  <c r="D563" i="4"/>
  <c r="D560" i="4"/>
  <c r="D557" i="4"/>
  <c r="D554" i="4"/>
  <c r="D551" i="4"/>
  <c r="D548" i="4"/>
  <c r="D545" i="4"/>
  <c r="D542" i="4"/>
  <c r="D539" i="4"/>
  <c r="D536" i="4"/>
  <c r="D533" i="4"/>
  <c r="D530" i="4"/>
  <c r="D527" i="4"/>
  <c r="D524" i="4"/>
  <c r="D521" i="4"/>
  <c r="D518" i="4"/>
  <c r="D515" i="4"/>
  <c r="D512" i="4"/>
  <c r="D509" i="4"/>
  <c r="D506" i="4"/>
  <c r="D757" i="4"/>
  <c r="D754" i="4"/>
  <c r="D751" i="4"/>
  <c r="D748" i="4"/>
  <c r="D745" i="4"/>
  <c r="D742" i="4"/>
  <c r="D739" i="4"/>
  <c r="D736" i="4"/>
  <c r="D733" i="4"/>
  <c r="D730" i="4"/>
  <c r="D727" i="4"/>
  <c r="D724" i="4"/>
  <c r="D721" i="4"/>
  <c r="D718" i="4"/>
  <c r="D715" i="4"/>
  <c r="D712" i="4"/>
  <c r="D709" i="4"/>
  <c r="D706" i="4"/>
  <c r="D703" i="4"/>
  <c r="D700" i="4"/>
  <c r="D697" i="4"/>
  <c r="D694" i="4"/>
  <c r="D691" i="4"/>
  <c r="D688" i="4"/>
  <c r="D685" i="4"/>
  <c r="D682" i="4"/>
  <c r="D679" i="4"/>
  <c r="D676" i="4"/>
  <c r="D673" i="4"/>
  <c r="D670" i="4"/>
  <c r="D667" i="4"/>
  <c r="D664" i="4"/>
  <c r="D661" i="4"/>
  <c r="D658" i="4"/>
  <c r="D655" i="4"/>
  <c r="D652" i="4"/>
  <c r="D649" i="4"/>
  <c r="D646" i="4"/>
  <c r="D643" i="4"/>
  <c r="D640" i="4"/>
  <c r="D637" i="4"/>
  <c r="D634" i="4"/>
  <c r="D631" i="4"/>
  <c r="D628" i="4"/>
  <c r="D625" i="4"/>
  <c r="D622" i="4"/>
  <c r="D619" i="4"/>
  <c r="D616" i="4"/>
  <c r="D613" i="4"/>
  <c r="D610" i="4"/>
  <c r="D607" i="4"/>
  <c r="D604" i="4"/>
  <c r="D601" i="4"/>
  <c r="D598" i="4"/>
  <c r="D595" i="4"/>
  <c r="D592" i="4"/>
  <c r="D589" i="4"/>
  <c r="D586" i="4"/>
  <c r="D583" i="4"/>
  <c r="D580" i="4"/>
  <c r="D577" i="4"/>
  <c r="D574" i="4"/>
  <c r="D571" i="4"/>
  <c r="D568" i="4"/>
  <c r="D565" i="4"/>
  <c r="D562" i="4"/>
  <c r="D559" i="4"/>
  <c r="D556" i="4"/>
  <c r="D553" i="4"/>
  <c r="D550" i="4"/>
  <c r="D547" i="4"/>
  <c r="D544" i="4"/>
  <c r="D541" i="4"/>
  <c r="D538" i="4"/>
  <c r="D535" i="4"/>
  <c r="D532" i="4"/>
  <c r="D529" i="4"/>
  <c r="D526" i="4"/>
  <c r="D523" i="4"/>
  <c r="D520" i="4"/>
  <c r="D517" i="4"/>
  <c r="D514" i="4"/>
  <c r="D511" i="4"/>
  <c r="D508" i="4"/>
  <c r="D505" i="4"/>
  <c r="T10" i="5"/>
  <c r="T7" i="5"/>
  <c r="T18" i="5"/>
  <c r="T4" i="5"/>
  <c r="T20" i="5" s="1"/>
  <c r="T5" i="5"/>
  <c r="T17" i="5"/>
  <c r="T16" i="5"/>
  <c r="T14" i="5"/>
  <c r="T13" i="5"/>
  <c r="T19" i="5"/>
  <c r="T12" i="5"/>
  <c r="T11" i="5"/>
  <c r="T8" i="5"/>
  <c r="T15" i="5"/>
  <c r="T9" i="5"/>
  <c r="T6" i="5"/>
  <c r="E40" i="5"/>
  <c r="E33" i="5"/>
  <c r="E26" i="5"/>
  <c r="E37" i="5"/>
  <c r="E30" i="5"/>
  <c r="E27" i="5"/>
  <c r="E36" i="5"/>
  <c r="E29" i="5"/>
  <c r="N7" i="5" s="1"/>
  <c r="E41" i="5"/>
  <c r="E34" i="5"/>
  <c r="L12" i="5" s="1"/>
  <c r="E28" i="5"/>
  <c r="N6" i="5" s="1"/>
  <c r="E39" i="5"/>
  <c r="E32" i="5"/>
  <c r="E38" i="5"/>
  <c r="E31" i="5"/>
  <c r="G38" i="5"/>
  <c r="G31" i="5"/>
  <c r="G37" i="5"/>
  <c r="N15" i="5" s="1"/>
  <c r="G30" i="5"/>
  <c r="G27" i="5"/>
  <c r="G36" i="5"/>
  <c r="G29" i="5"/>
  <c r="G35" i="5"/>
  <c r="N13" i="5" s="1"/>
  <c r="G40" i="5"/>
  <c r="L18" i="5" s="1"/>
  <c r="G33" i="5"/>
  <c r="G26" i="5"/>
  <c r="G39" i="5"/>
  <c r="I26" i="5"/>
  <c r="I41" i="5"/>
  <c r="N19" i="5" s="1"/>
  <c r="I32" i="5"/>
  <c r="R10" i="5" s="1"/>
  <c r="I29" i="5"/>
  <c r="I39" i="5"/>
  <c r="I30" i="5"/>
  <c r="R8" i="5" s="1"/>
  <c r="I33" i="5"/>
  <c r="I35" i="5"/>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5" i="4"/>
  <c r="D443" i="4"/>
  <c r="D441"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9"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7" i="4"/>
  <c r="D315" i="4"/>
  <c r="D313" i="4"/>
  <c r="D311" i="4"/>
  <c r="D309" i="4"/>
  <c r="D307" i="4"/>
  <c r="D305" i="4"/>
  <c r="D303" i="4"/>
  <c r="D301" i="4"/>
  <c r="D299" i="4"/>
  <c r="D297" i="4"/>
  <c r="D295" i="4"/>
  <c r="D293" i="4"/>
  <c r="D291" i="4"/>
  <c r="D289" i="4"/>
  <c r="D287" i="4"/>
  <c r="D285" i="4"/>
  <c r="D283" i="4"/>
  <c r="D503"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6" i="4"/>
  <c r="D444" i="4"/>
  <c r="D442"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281" i="4"/>
  <c r="D279" i="4"/>
  <c r="D277" i="4"/>
  <c r="D275" i="4"/>
  <c r="D273" i="4"/>
  <c r="D271" i="4"/>
  <c r="D269" i="4"/>
  <c r="D267" i="4"/>
  <c r="D265" i="4"/>
  <c r="D263" i="4"/>
  <c r="D261" i="4"/>
  <c r="D259" i="4"/>
  <c r="D257" i="4"/>
  <c r="D255"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9" i="4"/>
  <c r="D197" i="4"/>
  <c r="D195" i="4"/>
  <c r="D193" i="4"/>
  <c r="D191" i="4"/>
  <c r="D189" i="4"/>
  <c r="D187" i="4"/>
  <c r="D185" i="4"/>
  <c r="D183" i="4"/>
  <c r="D181" i="4"/>
  <c r="D179" i="4"/>
  <c r="D177" i="4"/>
  <c r="D175" i="4"/>
  <c r="D173" i="4"/>
  <c r="D171" i="4"/>
  <c r="D169" i="4"/>
  <c r="D167" i="4"/>
  <c r="D165" i="4"/>
  <c r="D163" i="4"/>
  <c r="D161" i="4"/>
  <c r="D159" i="4"/>
  <c r="D157" i="4"/>
  <c r="D155" i="4"/>
  <c r="D153" i="4"/>
  <c r="D151" i="4"/>
  <c r="D149" i="4"/>
  <c r="D147" i="4"/>
  <c r="D145" i="4"/>
  <c r="D143" i="4"/>
  <c r="D141" i="4"/>
  <c r="D139" i="4"/>
  <c r="D137" i="4"/>
  <c r="D135" i="4"/>
  <c r="D133" i="4"/>
  <c r="D131" i="4"/>
  <c r="D129" i="4"/>
  <c r="D127" i="4"/>
  <c r="D125" i="4"/>
  <c r="D123" i="4"/>
  <c r="D121" i="4"/>
  <c r="D119" i="4"/>
  <c r="D117" i="4"/>
  <c r="D115" i="4"/>
  <c r="D113" i="4"/>
  <c r="D111" i="4"/>
  <c r="D109" i="4"/>
  <c r="D107" i="4"/>
  <c r="D105" i="4"/>
  <c r="D103" i="4"/>
  <c r="D101" i="4"/>
  <c r="D99" i="4"/>
  <c r="D97" i="4"/>
  <c r="D95" i="4"/>
  <c r="D93" i="4"/>
  <c r="D91" i="4"/>
  <c r="D89" i="4"/>
  <c r="D87" i="4"/>
  <c r="D85" i="4"/>
  <c r="D83" i="4"/>
  <c r="D81" i="4"/>
  <c r="D79" i="4"/>
  <c r="D77" i="4"/>
  <c r="D75" i="4"/>
  <c r="D73" i="4"/>
  <c r="D71" i="4"/>
  <c r="D69" i="4"/>
  <c r="D67" i="4"/>
  <c r="D65" i="4"/>
  <c r="D63" i="4"/>
  <c r="D61" i="4"/>
  <c r="D59" i="4"/>
  <c r="D57" i="4"/>
  <c r="D55" i="4"/>
  <c r="D53" i="4"/>
  <c r="D50" i="4"/>
  <c r="D48" i="4"/>
  <c r="D46" i="4"/>
  <c r="D44" i="4"/>
  <c r="D447" i="4"/>
  <c r="D384" i="4"/>
  <c r="D382" i="4"/>
  <c r="D380"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8"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6"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180" i="4"/>
  <c r="D178" i="4"/>
  <c r="D176" i="4"/>
  <c r="D174" i="4"/>
  <c r="D172" i="4"/>
  <c r="D170" i="4"/>
  <c r="D168" i="4"/>
  <c r="D166" i="4"/>
  <c r="D164" i="4"/>
  <c r="D162" i="4"/>
  <c r="D160" i="4"/>
  <c r="D158" i="4"/>
  <c r="D156" i="4"/>
  <c r="D154" i="4"/>
  <c r="D152" i="4"/>
  <c r="D150" i="4"/>
  <c r="D148" i="4"/>
  <c r="D146" i="4"/>
  <c r="D144" i="4"/>
  <c r="D142" i="4"/>
  <c r="D140" i="4"/>
  <c r="D138" i="4"/>
  <c r="D136" i="4"/>
  <c r="D134" i="4"/>
  <c r="D132" i="4"/>
  <c r="D130" i="4"/>
  <c r="D128" i="4"/>
  <c r="D126" i="4"/>
  <c r="D124" i="4"/>
  <c r="D122" i="4"/>
  <c r="D120" i="4"/>
  <c r="D118" i="4"/>
  <c r="D116" i="4"/>
  <c r="D114" i="4"/>
  <c r="D112" i="4"/>
  <c r="D110" i="4"/>
  <c r="D108" i="4"/>
  <c r="D106" i="4"/>
  <c r="D104" i="4"/>
  <c r="D102" i="4"/>
  <c r="D100" i="4"/>
  <c r="D98" i="4"/>
  <c r="D96" i="4"/>
  <c r="D94" i="4"/>
  <c r="D92" i="4"/>
  <c r="D90" i="4"/>
  <c r="D88" i="4"/>
  <c r="D86" i="4"/>
  <c r="D84" i="4"/>
  <c r="D82" i="4"/>
  <c r="D80" i="4"/>
  <c r="D78" i="4"/>
  <c r="D76" i="4"/>
  <c r="D74" i="4"/>
  <c r="D72" i="4"/>
  <c r="D70" i="4"/>
  <c r="D68" i="4"/>
  <c r="D66" i="4"/>
  <c r="D64" i="4"/>
  <c r="D62" i="4"/>
  <c r="D60" i="4"/>
  <c r="D58" i="4"/>
  <c r="D56" i="4"/>
  <c r="D54" i="4"/>
  <c r="D52" i="4"/>
  <c r="D49" i="4"/>
  <c r="D47" i="4"/>
  <c r="D43" i="4"/>
  <c r="D45" i="4"/>
  <c r="AC1045" i="8"/>
  <c r="AC1042" i="8"/>
  <c r="AC1039" i="8"/>
  <c r="AC1036" i="8"/>
  <c r="AC1033" i="8"/>
  <c r="AC1030" i="8"/>
  <c r="AC1027" i="8"/>
  <c r="AC1024" i="8"/>
  <c r="AC1021" i="8"/>
  <c r="AC1018" i="8"/>
  <c r="AC1015" i="8"/>
  <c r="AC1012" i="8"/>
  <c r="AC1009" i="8"/>
  <c r="AC1006" i="8"/>
  <c r="AC1003" i="8"/>
  <c r="AC1000" i="8"/>
  <c r="AC997" i="8"/>
  <c r="AC994" i="8"/>
  <c r="AC991" i="8"/>
  <c r="AC988" i="8"/>
  <c r="AC985" i="8"/>
  <c r="AC982" i="8"/>
  <c r="AC979" i="8"/>
  <c r="AC976" i="8"/>
  <c r="AC973" i="8"/>
  <c r="AC970" i="8"/>
  <c r="AC967" i="8"/>
  <c r="AC964" i="8"/>
  <c r="AC961" i="8"/>
  <c r="AC958" i="8"/>
  <c r="AC955" i="8"/>
  <c r="AC952" i="8"/>
  <c r="AC949" i="8"/>
  <c r="AC946" i="8"/>
  <c r="AC943" i="8"/>
  <c r="AC940" i="8"/>
  <c r="AC937" i="8"/>
  <c r="AC934" i="8"/>
  <c r="AC931" i="8"/>
  <c r="AC928" i="8"/>
  <c r="AC925" i="8"/>
  <c r="AC922" i="8"/>
  <c r="AC919" i="8"/>
  <c r="AC916" i="8"/>
  <c r="AC913" i="8"/>
  <c r="AC910" i="8"/>
  <c r="AC907" i="8"/>
  <c r="AC904" i="8"/>
  <c r="AC901" i="8"/>
  <c r="AC898" i="8"/>
  <c r="AC895" i="8"/>
  <c r="AC892" i="8"/>
  <c r="AC889" i="8"/>
  <c r="AC886" i="8"/>
  <c r="AC883" i="8"/>
  <c r="AC880" i="8"/>
  <c r="AC877" i="8"/>
  <c r="AC874" i="8"/>
  <c r="AC871" i="8"/>
  <c r="AC868" i="8"/>
  <c r="AC865" i="8"/>
  <c r="AC862" i="8"/>
  <c r="AC859" i="8"/>
  <c r="AC856" i="8"/>
  <c r="AC853" i="8"/>
  <c r="AC850" i="8"/>
  <c r="AC847" i="8"/>
  <c r="AC844" i="8"/>
  <c r="AC841" i="8"/>
  <c r="AC838" i="8"/>
  <c r="AC835" i="8"/>
  <c r="AC832" i="8"/>
  <c r="AC829" i="8"/>
  <c r="AC826" i="8"/>
  <c r="AC823" i="8"/>
  <c r="AC820" i="8"/>
  <c r="AC817" i="8"/>
  <c r="AC814" i="8"/>
  <c r="AC811" i="8"/>
  <c r="AC808" i="8"/>
  <c r="AC805" i="8"/>
  <c r="AC802" i="8"/>
  <c r="AC799" i="8"/>
  <c r="AC796" i="8"/>
  <c r="AC793" i="8"/>
  <c r="AC790" i="8"/>
  <c r="AC787" i="8"/>
  <c r="AC784" i="8"/>
  <c r="AC781" i="8"/>
  <c r="AC778" i="8"/>
  <c r="AC775" i="8"/>
  <c r="AC772" i="8"/>
  <c r="AC769" i="8"/>
  <c r="AC766" i="8"/>
  <c r="AC763" i="8"/>
  <c r="AC760" i="8"/>
  <c r="AC757" i="8"/>
  <c r="AC754" i="8"/>
  <c r="AC751" i="8"/>
  <c r="AC748" i="8"/>
  <c r="AC745" i="8"/>
  <c r="AC742" i="8"/>
  <c r="AC739" i="8"/>
  <c r="AC736" i="8"/>
  <c r="AC733" i="8"/>
  <c r="AC730" i="8"/>
  <c r="AC727" i="8"/>
  <c r="AC724" i="8"/>
  <c r="AC721" i="8"/>
  <c r="AC718" i="8"/>
  <c r="AC715" i="8"/>
  <c r="AC712" i="8"/>
  <c r="AC709" i="8"/>
  <c r="AC706" i="8"/>
  <c r="AC703" i="8"/>
  <c r="AC700" i="8"/>
  <c r="AC697" i="8"/>
  <c r="AC694" i="8"/>
  <c r="AC691" i="8"/>
  <c r="AC688" i="8"/>
  <c r="AC685" i="8"/>
  <c r="AC682" i="8"/>
  <c r="AC679" i="8"/>
  <c r="AC676" i="8"/>
  <c r="AC673" i="8"/>
  <c r="AC670" i="8"/>
  <c r="AC667" i="8"/>
  <c r="AC664" i="8"/>
  <c r="AC661" i="8"/>
  <c r="AC658" i="8"/>
  <c r="AC655" i="8"/>
  <c r="AC652" i="8"/>
  <c r="AC649" i="8"/>
  <c r="AC646" i="8"/>
  <c r="AC643" i="8"/>
  <c r="AC640" i="8"/>
  <c r="AC637" i="8"/>
  <c r="AC634" i="8"/>
  <c r="AC631" i="8"/>
  <c r="AC628" i="8"/>
  <c r="AC625" i="8"/>
  <c r="AC622" i="8"/>
  <c r="AC619" i="8"/>
  <c r="AC616" i="8"/>
  <c r="AC613" i="8"/>
  <c r="AC610" i="8"/>
  <c r="AC607" i="8"/>
  <c r="AC604" i="8"/>
  <c r="AC601" i="8"/>
  <c r="AC598" i="8"/>
  <c r="AC595" i="8"/>
  <c r="AC592" i="8"/>
  <c r="AC589" i="8"/>
  <c r="AC586" i="8"/>
  <c r="AC583" i="8"/>
  <c r="AC580" i="8"/>
  <c r="AC577" i="8"/>
  <c r="AC574" i="8"/>
  <c r="AC571" i="8"/>
  <c r="AC568" i="8"/>
  <c r="AC565" i="8"/>
  <c r="AC562" i="8"/>
  <c r="AC559" i="8"/>
  <c r="AC556" i="8"/>
  <c r="AC553" i="8"/>
  <c r="AC550" i="8"/>
  <c r="AC547" i="8"/>
  <c r="AC544" i="8"/>
  <c r="AC541" i="8"/>
  <c r="AC538" i="8"/>
  <c r="AC535" i="8"/>
  <c r="AC532" i="8"/>
  <c r="AC529" i="8"/>
  <c r="AC526" i="8"/>
  <c r="AC523" i="8"/>
  <c r="AC520" i="8"/>
  <c r="AC517" i="8"/>
  <c r="AC514" i="8"/>
  <c r="AC511" i="8"/>
  <c r="AC508" i="8"/>
  <c r="AC505" i="8"/>
  <c r="AC502" i="8"/>
  <c r="AC499" i="8"/>
  <c r="AC496" i="8"/>
  <c r="AC493" i="8"/>
  <c r="AC490" i="8"/>
  <c r="AC487" i="8"/>
  <c r="AC484" i="8"/>
  <c r="AC481" i="8"/>
  <c r="AC478" i="8"/>
  <c r="AC475" i="8"/>
  <c r="AC472" i="8"/>
  <c r="AC469" i="8"/>
  <c r="AC466" i="8"/>
  <c r="AC463" i="8"/>
  <c r="AC460" i="8"/>
  <c r="AC457" i="8"/>
  <c r="AC453" i="8"/>
  <c r="AC450" i="8"/>
  <c r="AC447" i="8"/>
  <c r="AC444" i="8"/>
  <c r="AC441" i="8"/>
  <c r="AC438" i="8"/>
  <c r="AC435" i="8"/>
  <c r="AC432" i="8"/>
  <c r="AC429" i="8"/>
  <c r="AC426" i="8"/>
  <c r="AC423" i="8"/>
  <c r="AC420" i="8"/>
  <c r="AC417" i="8"/>
  <c r="AC414" i="8"/>
  <c r="AC411" i="8"/>
  <c r="AC408" i="8"/>
  <c r="AC405" i="8"/>
  <c r="AC402" i="8"/>
  <c r="AC399" i="8"/>
  <c r="AC396" i="8"/>
  <c r="AC393" i="8"/>
  <c r="AC390" i="8"/>
  <c r="AC387" i="8"/>
  <c r="AC384" i="8"/>
  <c r="AC381" i="8"/>
  <c r="AC378" i="8"/>
  <c r="AC375" i="8"/>
  <c r="AC372" i="8"/>
  <c r="AC369" i="8"/>
  <c r="AC366" i="8"/>
  <c r="AC363" i="8"/>
  <c r="AC360" i="8"/>
  <c r="AC357" i="8"/>
  <c r="AC354" i="8"/>
  <c r="AC351" i="8"/>
  <c r="AC348" i="8"/>
  <c r="AC345" i="8"/>
  <c r="AC342" i="8"/>
  <c r="AC339" i="8"/>
  <c r="AC336" i="8"/>
  <c r="AC333" i="8"/>
  <c r="AC330" i="8"/>
  <c r="AC327" i="8"/>
  <c r="AC324" i="8"/>
  <c r="AC321" i="8"/>
  <c r="AC318" i="8"/>
  <c r="AC315" i="8"/>
  <c r="AC312" i="8"/>
  <c r="AC309" i="8"/>
  <c r="AC306" i="8"/>
  <c r="AC303" i="8"/>
  <c r="AC300" i="8"/>
  <c r="AC297" i="8"/>
  <c r="AC294" i="8"/>
  <c r="AC291" i="8"/>
  <c r="AC288" i="8"/>
  <c r="AC285" i="8"/>
  <c r="AC282" i="8"/>
  <c r="AC279" i="8"/>
  <c r="AC276" i="8"/>
  <c r="AC273" i="8"/>
  <c r="AC270" i="8"/>
  <c r="AC267" i="8"/>
  <c r="AC264" i="8"/>
  <c r="AC261" i="8"/>
  <c r="AC258" i="8"/>
  <c r="AC255" i="8"/>
  <c r="AC252" i="8"/>
  <c r="AC249" i="8"/>
  <c r="AC246" i="8"/>
  <c r="AC243" i="8"/>
  <c r="AC240" i="8"/>
  <c r="AC237" i="8"/>
  <c r="AC234" i="8"/>
  <c r="AC231" i="8"/>
  <c r="AC228" i="8"/>
  <c r="AC225" i="8"/>
  <c r="AC222" i="8"/>
  <c r="AC219" i="8"/>
  <c r="AC216" i="8"/>
  <c r="AC213" i="8"/>
  <c r="AC210" i="8"/>
  <c r="AC207" i="8"/>
  <c r="AC204" i="8"/>
  <c r="AC201" i="8"/>
  <c r="AC198" i="8"/>
  <c r="AC195" i="8"/>
  <c r="AC192" i="8"/>
  <c r="AC189" i="8"/>
  <c r="AC186" i="8"/>
  <c r="AC183" i="8"/>
  <c r="AC180" i="8"/>
  <c r="AC177" i="8"/>
  <c r="AC174" i="8"/>
  <c r="AC171" i="8"/>
  <c r="AC168" i="8"/>
  <c r="AC165" i="8"/>
  <c r="AC162" i="8"/>
  <c r="AC159" i="8"/>
  <c r="AC156" i="8"/>
  <c r="AC153" i="8"/>
  <c r="AC150" i="8"/>
  <c r="AC147" i="8"/>
  <c r="AC144" i="8"/>
  <c r="AC141" i="8"/>
  <c r="AC138" i="8"/>
  <c r="AC135" i="8"/>
  <c r="AC132" i="8"/>
  <c r="AC129" i="8"/>
  <c r="AC126" i="8"/>
  <c r="AC123" i="8"/>
  <c r="AC120" i="8"/>
  <c r="AC117" i="8"/>
  <c r="AC114" i="8"/>
  <c r="AC111" i="8"/>
  <c r="AC108" i="8"/>
  <c r="AC105" i="8"/>
  <c r="AC102" i="8"/>
  <c r="AC99" i="8"/>
  <c r="AC96" i="8"/>
  <c r="AC93" i="8"/>
  <c r="AC90" i="8"/>
  <c r="AC87" i="8"/>
  <c r="AC84" i="8"/>
  <c r="AC81" i="8"/>
  <c r="AC78" i="8"/>
  <c r="AC75" i="8"/>
  <c r="AC72" i="8"/>
  <c r="AC69" i="8"/>
  <c r="AC66" i="8"/>
  <c r="AC63" i="8"/>
  <c r="AC60" i="8"/>
  <c r="AC56" i="8"/>
  <c r="AC53" i="8"/>
  <c r="AC1047" i="8"/>
  <c r="AC1044" i="8"/>
  <c r="AC1041" i="8"/>
  <c r="AC1038" i="8"/>
  <c r="AC1035" i="8"/>
  <c r="AC1032" i="8"/>
  <c r="AC1029" i="8"/>
  <c r="AC1026" i="8"/>
  <c r="AC1023" i="8"/>
  <c r="AC1020" i="8"/>
  <c r="AC1017" i="8"/>
  <c r="AC1014" i="8"/>
  <c r="AC1011" i="8"/>
  <c r="AC1008" i="8"/>
  <c r="AC1005" i="8"/>
  <c r="AC1002" i="8"/>
  <c r="AC999" i="8"/>
  <c r="AC996" i="8"/>
  <c r="AC993" i="8"/>
  <c r="AC990" i="8"/>
  <c r="AC987" i="8"/>
  <c r="AC984" i="8"/>
  <c r="AC981" i="8"/>
  <c r="AC978" i="8"/>
  <c r="AC975" i="8"/>
  <c r="AC972" i="8"/>
  <c r="AC969" i="8"/>
  <c r="AC966" i="8"/>
  <c r="AC963" i="8"/>
  <c r="AC960" i="8"/>
  <c r="AC957" i="8"/>
  <c r="AC954" i="8"/>
  <c r="AC951" i="8"/>
  <c r="AC948" i="8"/>
  <c r="AC945" i="8"/>
  <c r="AC942" i="8"/>
  <c r="AC939" i="8"/>
  <c r="AC936" i="8"/>
  <c r="AC933" i="8"/>
  <c r="AC930" i="8"/>
  <c r="AC927" i="8"/>
  <c r="AC924" i="8"/>
  <c r="AC921" i="8"/>
  <c r="AC918" i="8"/>
  <c r="AC915" i="8"/>
  <c r="AC912" i="8"/>
  <c r="AC909" i="8"/>
  <c r="AC906" i="8"/>
  <c r="AC903" i="8"/>
  <c r="AC900" i="8"/>
  <c r="AC897" i="8"/>
  <c r="AC894" i="8"/>
  <c r="AC891" i="8"/>
  <c r="AC888" i="8"/>
  <c r="AC885" i="8"/>
  <c r="AC882" i="8"/>
  <c r="AC879" i="8"/>
  <c r="AC876" i="8"/>
  <c r="AC873" i="8"/>
  <c r="AC870" i="8"/>
  <c r="AC867" i="8"/>
  <c r="AC864" i="8"/>
  <c r="AC861" i="8"/>
  <c r="AC858" i="8"/>
  <c r="AC855" i="8"/>
  <c r="AC852" i="8"/>
  <c r="AC849" i="8"/>
  <c r="AC846" i="8"/>
  <c r="AC843" i="8"/>
  <c r="AC840" i="8"/>
  <c r="AC837" i="8"/>
  <c r="AC834" i="8"/>
  <c r="AC831" i="8"/>
  <c r="AC828" i="8"/>
  <c r="AC825" i="8"/>
  <c r="AC822" i="8"/>
  <c r="AC819" i="8"/>
  <c r="AC816" i="8"/>
  <c r="AC813" i="8"/>
  <c r="AC810" i="8"/>
  <c r="AC807" i="8"/>
  <c r="AC804" i="8"/>
  <c r="AC801" i="8"/>
  <c r="AC798" i="8"/>
  <c r="AC795" i="8"/>
  <c r="AC792" i="8"/>
  <c r="AC789" i="8"/>
  <c r="AC786" i="8"/>
  <c r="AC783" i="8"/>
  <c r="AC780" i="8"/>
  <c r="AC777" i="8"/>
  <c r="AC774" i="8"/>
  <c r="AC771" i="8"/>
  <c r="AC768" i="8"/>
  <c r="AC765" i="8"/>
  <c r="AC762" i="8"/>
  <c r="AC759" i="8"/>
  <c r="AC756" i="8"/>
  <c r="AC753" i="8"/>
  <c r="AC750" i="8"/>
  <c r="AC747" i="8"/>
  <c r="AC744" i="8"/>
  <c r="AC741" i="8"/>
  <c r="AC738" i="8"/>
  <c r="AC735" i="8"/>
  <c r="AC732" i="8"/>
  <c r="AC729" i="8"/>
  <c r="AC726" i="8"/>
  <c r="AC723" i="8"/>
  <c r="AC720" i="8"/>
  <c r="AC717" i="8"/>
  <c r="AC714" i="8"/>
  <c r="AC711" i="8"/>
  <c r="AC708" i="8"/>
  <c r="AC705" i="8"/>
  <c r="AC702" i="8"/>
  <c r="AC699" i="8"/>
  <c r="AC696" i="8"/>
  <c r="AC693" i="8"/>
  <c r="AC690" i="8"/>
  <c r="AC687" i="8"/>
  <c r="AC684" i="8"/>
  <c r="AC681" i="8"/>
  <c r="AC678" i="8"/>
  <c r="AC675" i="8"/>
  <c r="AC672" i="8"/>
  <c r="AC669" i="8"/>
  <c r="AC666" i="8"/>
  <c r="AC663" i="8"/>
  <c r="AC660" i="8"/>
  <c r="AC657" i="8"/>
  <c r="AC654" i="8"/>
  <c r="AC651" i="8"/>
  <c r="AC648" i="8"/>
  <c r="AC645" i="8"/>
  <c r="AC642" i="8"/>
  <c r="AC639" i="8"/>
  <c r="AC636" i="8"/>
  <c r="AC633" i="8"/>
  <c r="AC630" i="8"/>
  <c r="AC627" i="8"/>
  <c r="AC624" i="8"/>
  <c r="AC621" i="8"/>
  <c r="AC618" i="8"/>
  <c r="AC615" i="8"/>
  <c r="AC612" i="8"/>
  <c r="AC609" i="8"/>
  <c r="AC606" i="8"/>
  <c r="AC603" i="8"/>
  <c r="AC600" i="8"/>
  <c r="AC597" i="8"/>
  <c r="AC594" i="8"/>
  <c r="AC591" i="8"/>
  <c r="AC588" i="8"/>
  <c r="AC585" i="8"/>
  <c r="AC582" i="8"/>
  <c r="AC579" i="8"/>
  <c r="AC576" i="8"/>
  <c r="AC573" i="8"/>
  <c r="AC570" i="8"/>
  <c r="AC567" i="8"/>
  <c r="AC564" i="8"/>
  <c r="AC561" i="8"/>
  <c r="AC558" i="8"/>
  <c r="AC555" i="8"/>
  <c r="AC552" i="8"/>
  <c r="AC549" i="8"/>
  <c r="AC546" i="8"/>
  <c r="AC543" i="8"/>
  <c r="AC540" i="8"/>
  <c r="AC537" i="8"/>
  <c r="AC534" i="8"/>
  <c r="AC531" i="8"/>
  <c r="AC528" i="8"/>
  <c r="AC525" i="8"/>
  <c r="AC522" i="8"/>
  <c r="AC519" i="8"/>
  <c r="AC516" i="8"/>
  <c r="AC513" i="8"/>
  <c r="AC510" i="8"/>
  <c r="AC507" i="8"/>
  <c r="AC504" i="8"/>
  <c r="AC501" i="8"/>
  <c r="AC498" i="8"/>
  <c r="AC495" i="8"/>
  <c r="AC492" i="8"/>
  <c r="AC489" i="8"/>
  <c r="AC486" i="8"/>
  <c r="AC483" i="8"/>
  <c r="AC480" i="8"/>
  <c r="AC477" i="8"/>
  <c r="AC474" i="8"/>
  <c r="AC471" i="8"/>
  <c r="AC468" i="8"/>
  <c r="AC465" i="8"/>
  <c r="AC462" i="8"/>
  <c r="AC459" i="8"/>
  <c r="AC456" i="8"/>
  <c r="AC452" i="8"/>
  <c r="AC449" i="8"/>
  <c r="AC446" i="8"/>
  <c r="AC443" i="8"/>
  <c r="AC440" i="8"/>
  <c r="AC437" i="8"/>
  <c r="AC434" i="8"/>
  <c r="AC431" i="8"/>
  <c r="AC428" i="8"/>
  <c r="AC425" i="8"/>
  <c r="AC422" i="8"/>
  <c r="AC419" i="8"/>
  <c r="AC416" i="8"/>
  <c r="AC413" i="8"/>
  <c r="AC410" i="8"/>
  <c r="AC407" i="8"/>
  <c r="AC404" i="8"/>
  <c r="AC401" i="8"/>
  <c r="AC398" i="8"/>
  <c r="AC395" i="8"/>
  <c r="AC392" i="8"/>
  <c r="AC389" i="8"/>
  <c r="AC386" i="8"/>
  <c r="AC383" i="8"/>
  <c r="AC380" i="8"/>
  <c r="AC377" i="8"/>
  <c r="AC374" i="8"/>
  <c r="AC371" i="8"/>
  <c r="AC368" i="8"/>
  <c r="AC365" i="8"/>
  <c r="AC362" i="8"/>
  <c r="AC359" i="8"/>
  <c r="AC356" i="8"/>
  <c r="AC353" i="8"/>
  <c r="AC350" i="8"/>
  <c r="AC347" i="8"/>
  <c r="AC344" i="8"/>
  <c r="AC341" i="8"/>
  <c r="AC338" i="8"/>
  <c r="AC335" i="8"/>
  <c r="AC332" i="8"/>
  <c r="AC329" i="8"/>
  <c r="AC326" i="8"/>
  <c r="AC323" i="8"/>
  <c r="AC320" i="8"/>
  <c r="AC317" i="8"/>
  <c r="AC314" i="8"/>
  <c r="AC311" i="8"/>
  <c r="AC308" i="8"/>
  <c r="AC305" i="8"/>
  <c r="AC302" i="8"/>
  <c r="AC299" i="8"/>
  <c r="AC296" i="8"/>
  <c r="AC293" i="8"/>
  <c r="AC290" i="8"/>
  <c r="AC287" i="8"/>
  <c r="AC284" i="8"/>
  <c r="AC281" i="8"/>
  <c r="AC278" i="8"/>
  <c r="AC275" i="8"/>
  <c r="AC272" i="8"/>
  <c r="AC269" i="8"/>
  <c r="AC266" i="8"/>
  <c r="AC263" i="8"/>
  <c r="AC260" i="8"/>
  <c r="AC257" i="8"/>
  <c r="AC254" i="8"/>
  <c r="AC251" i="8"/>
  <c r="AC248" i="8"/>
  <c r="AC245" i="8"/>
  <c r="AC242" i="8"/>
  <c r="AC239" i="8"/>
  <c r="AC236" i="8"/>
  <c r="AC233" i="8"/>
  <c r="AC230" i="8"/>
  <c r="AC227" i="8"/>
  <c r="AC224" i="8"/>
  <c r="AC221" i="8"/>
  <c r="AC218" i="8"/>
  <c r="AC215" i="8"/>
  <c r="AC212" i="8"/>
  <c r="AC209" i="8"/>
  <c r="AC206" i="8"/>
  <c r="AC203" i="8"/>
  <c r="AC200" i="8"/>
  <c r="AC197" i="8"/>
  <c r="AC194" i="8"/>
  <c r="AC191" i="8"/>
  <c r="AC188" i="8"/>
  <c r="AC185" i="8"/>
  <c r="AC182" i="8"/>
  <c r="AC179" i="8"/>
  <c r="AC176" i="8"/>
  <c r="AC173" i="8"/>
  <c r="AC170" i="8"/>
  <c r="AC167" i="8"/>
  <c r="AC164" i="8"/>
  <c r="AC161" i="8"/>
  <c r="AC158" i="8"/>
  <c r="AC155" i="8"/>
  <c r="AC152" i="8"/>
  <c r="AC149" i="8"/>
  <c r="AC146" i="8"/>
  <c r="AC143" i="8"/>
  <c r="AC140" i="8"/>
  <c r="AC137" i="8"/>
  <c r="AC134" i="8"/>
  <c r="AC131" i="8"/>
  <c r="AC128" i="8"/>
  <c r="AC125" i="8"/>
  <c r="AC122" i="8"/>
  <c r="AC119" i="8"/>
  <c r="AC116" i="8"/>
  <c r="AC113" i="8"/>
  <c r="AC110" i="8"/>
  <c r="AC107" i="8"/>
  <c r="AC104" i="8"/>
  <c r="AC101" i="8"/>
  <c r="AC98" i="8"/>
  <c r="AC95" i="8"/>
  <c r="AC92" i="8"/>
  <c r="AC89" i="8"/>
  <c r="AC86" i="8"/>
  <c r="AC83" i="8"/>
  <c r="AC80" i="8"/>
  <c r="AC77" i="8"/>
  <c r="AC74" i="8"/>
  <c r="AC71" i="8"/>
  <c r="AC68" i="8"/>
  <c r="AC65" i="8"/>
  <c r="AC62" i="8"/>
  <c r="AC58" i="8"/>
  <c r="AC55" i="8"/>
  <c r="AC52" i="8"/>
  <c r="AC455" i="8"/>
  <c r="AC1046" i="8"/>
  <c r="AC1043" i="8"/>
  <c r="AC1040" i="8"/>
  <c r="AC1037" i="8"/>
  <c r="AC1034" i="8"/>
  <c r="AC1031" i="8"/>
  <c r="AC1028" i="8"/>
  <c r="AC1025" i="8"/>
  <c r="AC1022" i="8"/>
  <c r="AC1019" i="8"/>
  <c r="AC1016" i="8"/>
  <c r="AC1013" i="8"/>
  <c r="AC1010" i="8"/>
  <c r="AC1007" i="8"/>
  <c r="AC1004" i="8"/>
  <c r="AC1001" i="8"/>
  <c r="AC998" i="8"/>
  <c r="AC995" i="8"/>
  <c r="AC992" i="8"/>
  <c r="AC989" i="8"/>
  <c r="AC986" i="8"/>
  <c r="AC983" i="8"/>
  <c r="AC980" i="8"/>
  <c r="AC977" i="8"/>
  <c r="AC974" i="8"/>
  <c r="AC971" i="8"/>
  <c r="AC968" i="8"/>
  <c r="AC965" i="8"/>
  <c r="AC962" i="8"/>
  <c r="AC959" i="8"/>
  <c r="AC956" i="8"/>
  <c r="AC953" i="8"/>
  <c r="AC950" i="8"/>
  <c r="AC947" i="8"/>
  <c r="AC944" i="8"/>
  <c r="AC941" i="8"/>
  <c r="AC938" i="8"/>
  <c r="AC935" i="8"/>
  <c r="AC932" i="8"/>
  <c r="AC929" i="8"/>
  <c r="AC926" i="8"/>
  <c r="AC923" i="8"/>
  <c r="AC920" i="8"/>
  <c r="AC917" i="8"/>
  <c r="AC914" i="8"/>
  <c r="AC911" i="8"/>
  <c r="AC908" i="8"/>
  <c r="AC905" i="8"/>
  <c r="AC902" i="8"/>
  <c r="AC899" i="8"/>
  <c r="AC896" i="8"/>
  <c r="AC893" i="8"/>
  <c r="AC890" i="8"/>
  <c r="AC887" i="8"/>
  <c r="AC884" i="8"/>
  <c r="AC881" i="8"/>
  <c r="AC878" i="8"/>
  <c r="AC875" i="8"/>
  <c r="AC872" i="8"/>
  <c r="AC869" i="8"/>
  <c r="AC866" i="8"/>
  <c r="AC863" i="8"/>
  <c r="AC860" i="8"/>
  <c r="AC857" i="8"/>
  <c r="AC854" i="8"/>
  <c r="AC851" i="8"/>
  <c r="AC848" i="8"/>
  <c r="AC845" i="8"/>
  <c r="AC842" i="8"/>
  <c r="AC839" i="8"/>
  <c r="AC836" i="8"/>
  <c r="AC833" i="8"/>
  <c r="AC830" i="8"/>
  <c r="AC827" i="8"/>
  <c r="AC824" i="8"/>
  <c r="AC821" i="8"/>
  <c r="AC818" i="8"/>
  <c r="AC815" i="8"/>
  <c r="AC812" i="8"/>
  <c r="AC809" i="8"/>
  <c r="AC806" i="8"/>
  <c r="AC803" i="8"/>
  <c r="AC800" i="8"/>
  <c r="AC797" i="8"/>
  <c r="AC794" i="8"/>
  <c r="AC791" i="8"/>
  <c r="AC788" i="8"/>
  <c r="AC785" i="8"/>
  <c r="AC782" i="8"/>
  <c r="AC779" i="8"/>
  <c r="AC776" i="8"/>
  <c r="AC773" i="8"/>
  <c r="AC770" i="8"/>
  <c r="AC767" i="8"/>
  <c r="AC764" i="8"/>
  <c r="AC761" i="8"/>
  <c r="AC758" i="8"/>
  <c r="AC755" i="8"/>
  <c r="AC752" i="8"/>
  <c r="AC749" i="8"/>
  <c r="AC746" i="8"/>
  <c r="AC743" i="8"/>
  <c r="AC740" i="8"/>
  <c r="AC737" i="8"/>
  <c r="AC734" i="8"/>
  <c r="AC731" i="8"/>
  <c r="AC728" i="8"/>
  <c r="AC725" i="8"/>
  <c r="AC722" i="8"/>
  <c r="AC719" i="8"/>
  <c r="AC716" i="8"/>
  <c r="AC713" i="8"/>
  <c r="AC710" i="8"/>
  <c r="AC707" i="8"/>
  <c r="AC704" i="8"/>
  <c r="AC701" i="8"/>
  <c r="AC698" i="8"/>
  <c r="AC695" i="8"/>
  <c r="AC692" i="8"/>
  <c r="AC689" i="8"/>
  <c r="AC686" i="8"/>
  <c r="AC683" i="8"/>
  <c r="AC680" i="8"/>
  <c r="AC677" i="8"/>
  <c r="AC674" i="8"/>
  <c r="AC671" i="8"/>
  <c r="AC668" i="8"/>
  <c r="AC665" i="8"/>
  <c r="AC662" i="8"/>
  <c r="AC659" i="8"/>
  <c r="AC656" i="8"/>
  <c r="AC653" i="8"/>
  <c r="AC650" i="8"/>
  <c r="AC647" i="8"/>
  <c r="AC644" i="8"/>
  <c r="AC641" i="8"/>
  <c r="AC638" i="8"/>
  <c r="AC635" i="8"/>
  <c r="AC632" i="8"/>
  <c r="AC629" i="8"/>
  <c r="AC626" i="8"/>
  <c r="AC623" i="8"/>
  <c r="AC620" i="8"/>
  <c r="AC617" i="8"/>
  <c r="AC614" i="8"/>
  <c r="AC611" i="8"/>
  <c r="AC608" i="8"/>
  <c r="AC605" i="8"/>
  <c r="AC602" i="8"/>
  <c r="AC599" i="8"/>
  <c r="AC596" i="8"/>
  <c r="AC593" i="8"/>
  <c r="AC590" i="8"/>
  <c r="AC587" i="8"/>
  <c r="AC584" i="8"/>
  <c r="AC581" i="8"/>
  <c r="AC578" i="8"/>
  <c r="AC575" i="8"/>
  <c r="AC572" i="8"/>
  <c r="AC569" i="8"/>
  <c r="AC566" i="8"/>
  <c r="AC563" i="8"/>
  <c r="AC560" i="8"/>
  <c r="AC557" i="8"/>
  <c r="AC554" i="8"/>
  <c r="AC551" i="8"/>
  <c r="AC548" i="8"/>
  <c r="AC545" i="8"/>
  <c r="AC542" i="8"/>
  <c r="AC539" i="8"/>
  <c r="AC536" i="8"/>
  <c r="AC533" i="8"/>
  <c r="AC530" i="8"/>
  <c r="AC527" i="8"/>
  <c r="AC524" i="8"/>
  <c r="AC521" i="8"/>
  <c r="AC518" i="8"/>
  <c r="AC515" i="8"/>
  <c r="AC512" i="8"/>
  <c r="AC509" i="8"/>
  <c r="AC506" i="8"/>
  <c r="AC503" i="8"/>
  <c r="AC500" i="8"/>
  <c r="AC497" i="8"/>
  <c r="AC494" i="8"/>
  <c r="AC491" i="8"/>
  <c r="AC488" i="8"/>
  <c r="AC485" i="8"/>
  <c r="AC482" i="8"/>
  <c r="AC479" i="8"/>
  <c r="AC476" i="8"/>
  <c r="AC473" i="8"/>
  <c r="AC470" i="8"/>
  <c r="AC467" i="8"/>
  <c r="AC464" i="8"/>
  <c r="AC461" i="8"/>
  <c r="AC458" i="8"/>
  <c r="AC454" i="8"/>
  <c r="AC451" i="8"/>
  <c r="AC448" i="8"/>
  <c r="AC445" i="8"/>
  <c r="AC442" i="8"/>
  <c r="AC439" i="8"/>
  <c r="AC436" i="8"/>
  <c r="AC433" i="8"/>
  <c r="AC430" i="8"/>
  <c r="AC427" i="8"/>
  <c r="AC424" i="8"/>
  <c r="AC421" i="8"/>
  <c r="AC418" i="8"/>
  <c r="AC415" i="8"/>
  <c r="AC412" i="8"/>
  <c r="AC409" i="8"/>
  <c r="AC406" i="8"/>
  <c r="AC403" i="8"/>
  <c r="AC400" i="8"/>
  <c r="AC397" i="8"/>
  <c r="AC394" i="8"/>
  <c r="AC391" i="8"/>
  <c r="AC388" i="8"/>
  <c r="AC385" i="8"/>
  <c r="AC382" i="8"/>
  <c r="AC379" i="8"/>
  <c r="AC376" i="8"/>
  <c r="AC373" i="8"/>
  <c r="AC370" i="8"/>
  <c r="AC367" i="8"/>
  <c r="AC364" i="8"/>
  <c r="AC361" i="8"/>
  <c r="AC358" i="8"/>
  <c r="AC355" i="8"/>
  <c r="AC352" i="8"/>
  <c r="AC349" i="8"/>
  <c r="AC346" i="8"/>
  <c r="AC343" i="8"/>
  <c r="AC340" i="8"/>
  <c r="AC337" i="8"/>
  <c r="AC334" i="8"/>
  <c r="AC331" i="8"/>
  <c r="AC328" i="8"/>
  <c r="AC325" i="8"/>
  <c r="AC322" i="8"/>
  <c r="AC319" i="8"/>
  <c r="AC316" i="8"/>
  <c r="AC313" i="8"/>
  <c r="AC310" i="8"/>
  <c r="AC307" i="8"/>
  <c r="AC304" i="8"/>
  <c r="AC301" i="8"/>
  <c r="AC298" i="8"/>
  <c r="AC295" i="8"/>
  <c r="AC292" i="8"/>
  <c r="AC289" i="8"/>
  <c r="AC286" i="8"/>
  <c r="AC283" i="8"/>
  <c r="AC280" i="8"/>
  <c r="AC277" i="8"/>
  <c r="AC274" i="8"/>
  <c r="AC271" i="8"/>
  <c r="AC268" i="8"/>
  <c r="AC265" i="8"/>
  <c r="AC262" i="8"/>
  <c r="AC259" i="8"/>
  <c r="AC256" i="8"/>
  <c r="AC253" i="8"/>
  <c r="AC250" i="8"/>
  <c r="AC247" i="8"/>
  <c r="AC244" i="8"/>
  <c r="AC241" i="8"/>
  <c r="AC238" i="8"/>
  <c r="AC235" i="8"/>
  <c r="AC232" i="8"/>
  <c r="AC229" i="8"/>
  <c r="AC226" i="8"/>
  <c r="AC223" i="8"/>
  <c r="AC220" i="8"/>
  <c r="AC217" i="8"/>
  <c r="AC214" i="8"/>
  <c r="AC211" i="8"/>
  <c r="AC208" i="8"/>
  <c r="AC205" i="8"/>
  <c r="AC202" i="8"/>
  <c r="AC199" i="8"/>
  <c r="AC196" i="8"/>
  <c r="AC193" i="8"/>
  <c r="AC190" i="8"/>
  <c r="AC187" i="8"/>
  <c r="AC184" i="8"/>
  <c r="AC181" i="8"/>
  <c r="AC178" i="8"/>
  <c r="AC175" i="8"/>
  <c r="AC172" i="8"/>
  <c r="AC169" i="8"/>
  <c r="AC166" i="8"/>
  <c r="AC163" i="8"/>
  <c r="AC160" i="8"/>
  <c r="AC157" i="8"/>
  <c r="AC154" i="8"/>
  <c r="AC151" i="8"/>
  <c r="AC148" i="8"/>
  <c r="AC145" i="8"/>
  <c r="AC142" i="8"/>
  <c r="AC139" i="8"/>
  <c r="AC136" i="8"/>
  <c r="AC133" i="8"/>
  <c r="AC130" i="8"/>
  <c r="AC127" i="8"/>
  <c r="AC124" i="8"/>
  <c r="AC121" i="8"/>
  <c r="AC118" i="8"/>
  <c r="AC115" i="8"/>
  <c r="AC112" i="8"/>
  <c r="AC109" i="8"/>
  <c r="AC106" i="8"/>
  <c r="AC103" i="8"/>
  <c r="AC100" i="8"/>
  <c r="AC97" i="8"/>
  <c r="AC94" i="8"/>
  <c r="AC91" i="8"/>
  <c r="AC88" i="8"/>
  <c r="AC85" i="8"/>
  <c r="AC82" i="8"/>
  <c r="AC79" i="8"/>
  <c r="AC76" i="8"/>
  <c r="AC73" i="8"/>
  <c r="AC70" i="8"/>
  <c r="AC67" i="8"/>
  <c r="AC64" i="8"/>
  <c r="AC61" i="8"/>
  <c r="AC57" i="8"/>
  <c r="AC54" i="8"/>
  <c r="AC51" i="8"/>
  <c r="AC59" i="8"/>
  <c r="AC50" i="8"/>
  <c r="W9" i="1"/>
  <c r="E1161" i="6"/>
  <c r="E114" i="11"/>
  <c r="F114" i="11" s="1"/>
  <c r="M114" i="11" s="1"/>
  <c r="O114" i="11" s="1"/>
  <c r="P114" i="11" s="1"/>
  <c r="Q114" i="11" s="1"/>
  <c r="E113" i="11"/>
  <c r="F113" i="11" s="1"/>
  <c r="M113" i="11" s="1"/>
  <c r="O113" i="11" s="1"/>
  <c r="P113" i="11" s="1"/>
  <c r="Q113" i="11" s="1"/>
  <c r="E112" i="11"/>
  <c r="F112" i="11" s="1"/>
  <c r="M112" i="11" s="1"/>
  <c r="O112" i="11" s="1"/>
  <c r="P112" i="11" s="1"/>
  <c r="Q112" i="11" s="1"/>
  <c r="E107" i="11"/>
  <c r="F107" i="11" s="1"/>
  <c r="M107" i="11" s="1"/>
  <c r="O107" i="11" s="1"/>
  <c r="P107" i="11" s="1"/>
  <c r="Q107" i="11" s="1"/>
  <c r="E108" i="11"/>
  <c r="F108" i="11" s="1"/>
  <c r="M108" i="11" s="1"/>
  <c r="O108" i="11" s="1"/>
  <c r="P108" i="11" s="1"/>
  <c r="Q108" i="11" s="1"/>
  <c r="G24" i="11"/>
  <c r="H24" i="11" s="1"/>
  <c r="G31" i="11"/>
  <c r="H31" i="11" s="1"/>
  <c r="G37" i="11"/>
  <c r="H37" i="11" s="1"/>
  <c r="G30" i="11"/>
  <c r="H30" i="11" s="1"/>
  <c r="G26" i="11"/>
  <c r="H26" i="11" s="1"/>
  <c r="G32" i="11"/>
  <c r="H32" i="11" s="1"/>
  <c r="G38" i="11"/>
  <c r="H38" i="11" s="1"/>
  <c r="G36" i="11"/>
  <c r="H36" i="11" s="1"/>
  <c r="G25" i="11"/>
  <c r="H25" i="11" s="1"/>
  <c r="G27" i="11"/>
  <c r="H27" i="11" s="1"/>
  <c r="G33" i="11"/>
  <c r="H33" i="11" s="1"/>
  <c r="G39" i="11"/>
  <c r="G28" i="11"/>
  <c r="H28" i="11" s="1"/>
  <c r="G34" i="11"/>
  <c r="H34" i="11" s="1"/>
  <c r="G40" i="11"/>
  <c r="G29" i="11"/>
  <c r="H29" i="11" s="1"/>
  <c r="G35" i="11"/>
  <c r="H35" i="11" s="1"/>
  <c r="D60" i="1"/>
  <c r="D61" i="1"/>
  <c r="G20" i="11"/>
  <c r="H20" i="11" s="1"/>
  <c r="D1161" i="6"/>
  <c r="E102" i="11"/>
  <c r="F102" i="11" s="1"/>
  <c r="E90" i="11"/>
  <c r="F90" i="11" s="1"/>
  <c r="E82" i="11"/>
  <c r="F82" i="11" s="1"/>
  <c r="M82" i="11" s="1"/>
  <c r="O82" i="11" s="1"/>
  <c r="P82" i="11" s="1"/>
  <c r="Q82" i="11" s="1"/>
  <c r="Q83" i="11" s="1"/>
  <c r="E78" i="11"/>
  <c r="F78" i="11" s="1"/>
  <c r="M78" i="11" s="1"/>
  <c r="O78" i="11" s="1"/>
  <c r="E20" i="11"/>
  <c r="F20" i="11" s="1"/>
  <c r="E57" i="11"/>
  <c r="F57" i="11" s="1"/>
  <c r="M57" i="11" s="1"/>
  <c r="E58" i="11"/>
  <c r="F58" i="11" s="1"/>
  <c r="M58" i="11" s="1"/>
  <c r="O58" i="11" s="1"/>
  <c r="P58" i="11" s="1"/>
  <c r="Q58" i="11" s="1"/>
  <c r="E33" i="11"/>
  <c r="F33" i="11" s="1"/>
  <c r="E25" i="11"/>
  <c r="F25" i="11" s="1"/>
  <c r="E24" i="11"/>
  <c r="F24" i="11" s="1"/>
  <c r="E31" i="11"/>
  <c r="F31" i="11" s="1"/>
  <c r="E136" i="11"/>
  <c r="F136" i="11" s="1"/>
  <c r="M136" i="11" s="1"/>
  <c r="O136" i="11" s="1"/>
  <c r="Q136" i="11" s="1"/>
  <c r="Q137" i="11" s="1"/>
  <c r="E28" i="11"/>
  <c r="F28" i="11" s="1"/>
  <c r="E118" i="11"/>
  <c r="F118" i="11" s="1"/>
  <c r="E38" i="11"/>
  <c r="F38" i="11" s="1"/>
  <c r="E140" i="11"/>
  <c r="F140" i="11" s="1"/>
  <c r="M140" i="11" s="1"/>
  <c r="O140" i="11" s="1"/>
  <c r="Q140" i="11" s="1"/>
  <c r="Q141" i="11" s="1"/>
  <c r="E23" i="11"/>
  <c r="F23" i="11" s="1"/>
  <c r="E21" i="11"/>
  <c r="F21" i="11" s="1"/>
  <c r="N21" i="11" s="1"/>
  <c r="E41" i="11"/>
  <c r="F41" i="11" s="1"/>
  <c r="E70" i="11"/>
  <c r="F70" i="11" s="1"/>
  <c r="M70" i="11" s="1"/>
  <c r="O70" i="11" s="1"/>
  <c r="P70" i="11" s="1"/>
  <c r="Q70" i="11" s="1"/>
  <c r="Q71" i="11" s="1"/>
  <c r="E34" i="11"/>
  <c r="F34" i="11" s="1"/>
  <c r="E51" i="11"/>
  <c r="F51" i="11" s="1"/>
  <c r="M51" i="11" s="1"/>
  <c r="O51" i="11" s="1"/>
  <c r="E39" i="11"/>
  <c r="F39" i="11" s="1"/>
  <c r="E50" i="11"/>
  <c r="F50" i="11" s="1"/>
  <c r="E37" i="11"/>
  <c r="F37" i="11" s="1"/>
  <c r="E52" i="11"/>
  <c r="F52" i="11" s="1"/>
  <c r="M52" i="11" s="1"/>
  <c r="O52" i="11" s="1"/>
  <c r="P52" i="11" s="1"/>
  <c r="Q52" i="11" s="1"/>
  <c r="E27" i="11"/>
  <c r="F27" i="11" s="1"/>
  <c r="E42" i="11"/>
  <c r="F42" i="11" s="1"/>
  <c r="E86" i="11"/>
  <c r="F86" i="11" s="1"/>
  <c r="M86" i="11" s="1"/>
  <c r="O86" i="11" s="1"/>
  <c r="P86" i="11" s="1"/>
  <c r="Q86" i="11" s="1"/>
  <c r="Q87" i="11" s="1"/>
  <c r="E32" i="11"/>
  <c r="F32" i="11" s="1"/>
  <c r="E94" i="11"/>
  <c r="F94" i="11" s="1"/>
  <c r="E40" i="11"/>
  <c r="F40" i="11" s="1"/>
  <c r="E26" i="11"/>
  <c r="F26" i="11" s="1"/>
  <c r="E30" i="11"/>
  <c r="F30" i="11" s="1"/>
  <c r="E35" i="11"/>
  <c r="F35" i="11" s="1"/>
  <c r="E19" i="11"/>
  <c r="F19" i="11" s="1"/>
  <c r="E132" i="11"/>
  <c r="F132" i="11" s="1"/>
  <c r="M132" i="11" s="1"/>
  <c r="O132" i="11" s="1"/>
  <c r="Q132" i="11" s="1"/>
  <c r="Q133" i="11" s="1"/>
  <c r="E106" i="11"/>
  <c r="F106" i="11" s="1"/>
  <c r="E98" i="11"/>
  <c r="F98" i="11" s="1"/>
  <c r="E74" i="11"/>
  <c r="F74" i="11" s="1"/>
  <c r="M74" i="11" s="1"/>
  <c r="O74" i="11" s="1"/>
  <c r="P74" i="11" s="1"/>
  <c r="Q74" i="11" s="1"/>
  <c r="Q75" i="11" s="1"/>
  <c r="E36" i="11"/>
  <c r="F36" i="11" s="1"/>
  <c r="E66" i="11"/>
  <c r="F66" i="11" s="1"/>
  <c r="M66" i="11" s="1"/>
  <c r="O66" i="11" s="1"/>
  <c r="P66" i="11" s="1"/>
  <c r="Q66" i="11" s="1"/>
  <c r="Q67" i="11" s="1"/>
  <c r="E29" i="11"/>
  <c r="F29" i="11" s="1"/>
  <c r="E56" i="11"/>
  <c r="F56" i="11" s="1"/>
  <c r="M56" i="11" s="1"/>
  <c r="O56" i="11" s="1"/>
  <c r="P56" i="11" s="1"/>
  <c r="Q56" i="11" s="1"/>
  <c r="E22" i="11"/>
  <c r="F22" i="11" s="1"/>
  <c r="E46" i="11"/>
  <c r="F46" i="11" s="1"/>
  <c r="E62" i="11"/>
  <c r="F62" i="11" s="1"/>
  <c r="M62" i="11" s="1"/>
  <c r="O62" i="11" s="1"/>
  <c r="P62" i="11" s="1"/>
  <c r="Q62" i="11" s="1"/>
  <c r="Q63" i="11" s="1"/>
  <c r="E5" i="7"/>
  <c r="D1044" i="4"/>
  <c r="I36" i="5"/>
  <c r="I38" i="5"/>
  <c r="I27" i="5"/>
  <c r="H5" i="3"/>
  <c r="G5" i="3"/>
  <c r="D1163" i="10"/>
  <c r="G1040" i="4"/>
  <c r="D59" i="1"/>
  <c r="G1048" i="8"/>
  <c r="H1048" i="8"/>
  <c r="M106" i="11" l="1"/>
  <c r="O106" i="11" s="1"/>
  <c r="P106" i="11" s="1"/>
  <c r="Q106" i="11" s="1"/>
  <c r="Q109" i="11" s="1"/>
  <c r="R15" i="5"/>
  <c r="P12" i="5"/>
  <c r="N17" i="5"/>
  <c r="L11" i="5"/>
  <c r="L10" i="5"/>
  <c r="L5" i="5"/>
  <c r="R16" i="5"/>
  <c r="L17" i="5"/>
  <c r="P7" i="5"/>
  <c r="L19" i="5"/>
  <c r="P13" i="5"/>
  <c r="N8" i="5"/>
  <c r="L9" i="5"/>
  <c r="N14" i="5"/>
  <c r="N4" i="5"/>
  <c r="L13" i="5"/>
  <c r="P16" i="5"/>
  <c r="P5" i="5"/>
  <c r="N11" i="5"/>
  <c r="R13" i="5"/>
  <c r="L8" i="5"/>
  <c r="R18" i="5"/>
  <c r="P14" i="5"/>
  <c r="L6" i="5"/>
  <c r="N9" i="5"/>
  <c r="P15" i="5"/>
  <c r="P8" i="5"/>
  <c r="P11" i="5"/>
  <c r="N12" i="5"/>
  <c r="R19" i="5"/>
  <c r="L14" i="5"/>
  <c r="N16" i="5"/>
  <c r="P17" i="5"/>
  <c r="R5" i="5"/>
  <c r="R4" i="5"/>
  <c r="N18" i="5"/>
  <c r="L7" i="5"/>
  <c r="P10" i="5"/>
  <c r="P6" i="5"/>
  <c r="R9" i="5"/>
  <c r="R6" i="5"/>
  <c r="P9" i="5"/>
  <c r="L15" i="5"/>
  <c r="R11" i="5"/>
  <c r="R12" i="5"/>
  <c r="P19" i="5"/>
  <c r="R14" i="5"/>
  <c r="L16" i="5"/>
  <c r="R17" i="5"/>
  <c r="N5" i="5"/>
  <c r="L4" i="5"/>
  <c r="L20" i="5" s="1"/>
  <c r="P18" i="5"/>
  <c r="R7" i="5"/>
  <c r="N10" i="5"/>
  <c r="P4" i="5"/>
  <c r="N25" i="11"/>
  <c r="M50" i="11"/>
  <c r="M53" i="11" s="1"/>
  <c r="N50" i="11"/>
  <c r="N53" i="11" s="1"/>
  <c r="G5" i="7"/>
  <c r="E59" i="1"/>
  <c r="N26" i="11"/>
  <c r="D1040" i="4"/>
  <c r="AC1048" i="8"/>
  <c r="N28" i="11"/>
  <c r="N29" i="11"/>
  <c r="N27" i="11"/>
  <c r="N30" i="11"/>
  <c r="Q115" i="11"/>
  <c r="M102" i="11"/>
  <c r="O102" i="11" s="1"/>
  <c r="P102" i="11" s="1"/>
  <c r="Q102" i="11" s="1"/>
  <c r="Q103" i="11" s="1"/>
  <c r="H1068" i="4"/>
  <c r="F1068" i="4" s="1"/>
  <c r="U18" i="1" s="1"/>
  <c r="U41" i="1" s="1"/>
  <c r="M98" i="11"/>
  <c r="O98" i="11" s="1"/>
  <c r="P98" i="11" s="1"/>
  <c r="Q98" i="11" s="1"/>
  <c r="Q99" i="11" s="1"/>
  <c r="H1067" i="4"/>
  <c r="F1067" i="4" s="1"/>
  <c r="T18" i="1" s="1"/>
  <c r="T41" i="1" s="1"/>
  <c r="M94" i="11"/>
  <c r="O94" i="11" s="1"/>
  <c r="P94" i="11" s="1"/>
  <c r="Q94" i="11" s="1"/>
  <c r="Q95" i="11" s="1"/>
  <c r="H1066" i="4"/>
  <c r="F1066" i="4" s="1"/>
  <c r="S18" i="1" s="1"/>
  <c r="S41" i="1" s="1"/>
  <c r="M90" i="11"/>
  <c r="O90" i="11" s="1"/>
  <c r="P90" i="11" s="1"/>
  <c r="Q90" i="11" s="1"/>
  <c r="Q91" i="11" s="1"/>
  <c r="H1064" i="4"/>
  <c r="F1064" i="4" s="1"/>
  <c r="Q18" i="1" s="1"/>
  <c r="Q41" i="1" s="1"/>
  <c r="G23" i="11"/>
  <c r="H23" i="11" s="1"/>
  <c r="N23" i="11" s="1"/>
  <c r="G22" i="11"/>
  <c r="H22" i="11" s="1"/>
  <c r="N22" i="11" s="1"/>
  <c r="N20" i="11"/>
  <c r="M21" i="11"/>
  <c r="O21" i="11" s="1"/>
  <c r="P21" i="11" s="1"/>
  <c r="Q21" i="11" s="1"/>
  <c r="D1045" i="4"/>
  <c r="D1165" i="6"/>
  <c r="D1164" i="10" s="1"/>
  <c r="D1165" i="10" s="1"/>
  <c r="F451" i="10" s="1"/>
  <c r="X55" i="1"/>
  <c r="X57" i="1" s="1"/>
  <c r="Q143" i="11"/>
  <c r="Q145" i="11" s="1"/>
  <c r="M20" i="11"/>
  <c r="O57" i="11"/>
  <c r="M59" i="11"/>
  <c r="P78" i="11"/>
  <c r="Q78" i="11" s="1"/>
  <c r="Q79" i="11" s="1"/>
  <c r="P51" i="11"/>
  <c r="Q51" i="11" s="1"/>
  <c r="M24" i="11"/>
  <c r="N24" i="11"/>
  <c r="E1040" i="4"/>
  <c r="M1011" i="4" l="1"/>
  <c r="M970" i="4"/>
  <c r="M957" i="4"/>
  <c r="M914" i="4"/>
  <c r="M831" i="4"/>
  <c r="M774" i="4"/>
  <c r="M642" i="4"/>
  <c r="M1020" i="4"/>
  <c r="M1009" i="4"/>
  <c r="M953" i="4"/>
  <c r="M938" i="4"/>
  <c r="M910" i="4"/>
  <c r="M899" i="4"/>
  <c r="M867" i="4"/>
  <c r="M850" i="4"/>
  <c r="M694" i="4"/>
  <c r="M1012" i="4"/>
  <c r="M1005" i="4"/>
  <c r="M994" i="4"/>
  <c r="M985" i="4"/>
  <c r="M962" i="4"/>
  <c r="M949" i="4"/>
  <c r="M934" i="4"/>
  <c r="M906" i="4"/>
  <c r="M895" i="4"/>
  <c r="M882" i="4"/>
  <c r="M855" i="4"/>
  <c r="M823" i="4"/>
  <c r="M800" i="4"/>
  <c r="M686" i="4"/>
  <c r="M618" i="4"/>
  <c r="M1026" i="4"/>
  <c r="M918" i="4"/>
  <c r="M843" i="4"/>
  <c r="M786" i="4"/>
  <c r="M658" i="4"/>
  <c r="M930" i="4"/>
  <c r="M891" i="4"/>
  <c r="M809" i="4"/>
  <c r="M674" i="4"/>
  <c r="M537" i="4"/>
  <c r="M513" i="4"/>
  <c r="M533" i="4"/>
  <c r="M509" i="4"/>
  <c r="M557" i="4"/>
  <c r="M550" i="4"/>
  <c r="M965" i="4"/>
  <c r="M922" i="4"/>
  <c r="M887" i="4"/>
  <c r="M830" i="4"/>
  <c r="M662" i="4"/>
  <c r="M566" i="4"/>
  <c r="M562" i="4"/>
  <c r="M1030" i="4"/>
  <c r="M1021" i="4"/>
  <c r="M992" i="4"/>
  <c r="M945" i="4"/>
  <c r="M902" i="4"/>
  <c r="M626" i="4"/>
  <c r="M529" i="4"/>
  <c r="M505" i="4"/>
  <c r="M1001" i="4"/>
  <c r="M990" i="4"/>
  <c r="M853" i="4"/>
  <c r="M610" i="4"/>
  <c r="M870" i="4"/>
  <c r="M813" i="4"/>
  <c r="M790" i="4"/>
  <c r="M594" i="4"/>
  <c r="M565" i="4"/>
  <c r="M558" i="4"/>
  <c r="M553" i="4"/>
  <c r="M546" i="4"/>
  <c r="M541" i="4"/>
  <c r="M517" i="4"/>
  <c r="M570" i="4"/>
  <c r="M561" i="4"/>
  <c r="M554" i="4"/>
  <c r="M549" i="4"/>
  <c r="M542" i="4"/>
  <c r="M1034" i="4"/>
  <c r="M545" i="4"/>
  <c r="M525" i="4"/>
  <c r="M997" i="4"/>
  <c r="M792" i="4"/>
  <c r="M598" i="4"/>
  <c r="M521" i="4"/>
  <c r="M512" i="4"/>
  <c r="M604" i="4"/>
  <c r="M555" i="4"/>
  <c r="M538" i="4"/>
  <c r="M699" i="4"/>
  <c r="M524" i="4"/>
  <c r="M528" i="4"/>
  <c r="M586" i="4"/>
  <c r="M548" i="4"/>
  <c r="M633" i="4"/>
  <c r="M645" i="4"/>
  <c r="M657" i="4"/>
  <c r="M874" i="4"/>
  <c r="M915" i="4"/>
  <c r="M514" i="4"/>
  <c r="M695" i="4"/>
  <c r="M731" i="4"/>
  <c r="M757" i="4"/>
  <c r="M773" i="4"/>
  <c r="M900" i="4"/>
  <c r="M507" i="4"/>
  <c r="M595" i="4"/>
  <c r="M540" i="4"/>
  <c r="M711" i="4"/>
  <c r="M763" i="4"/>
  <c r="M666" i="4"/>
  <c r="M836" i="4"/>
  <c r="M926" i="4"/>
  <c r="M975" i="4"/>
  <c r="M1032" i="4"/>
  <c r="M697" i="4"/>
  <c r="M743" i="4"/>
  <c r="M556" i="4"/>
  <c r="M582" i="4"/>
  <c r="M613" i="4"/>
  <c r="M682" i="4"/>
  <c r="M1010" i="4"/>
  <c r="M689" i="4"/>
  <c r="M805" i="4"/>
  <c r="M847" i="4"/>
  <c r="M864" i="4"/>
  <c r="M907" i="4"/>
  <c r="M952" i="4"/>
  <c r="M1008" i="4"/>
  <c r="M620" i="4"/>
  <c r="M690" i="4"/>
  <c r="M806" i="4"/>
  <c r="M846" i="4"/>
  <c r="M865" i="4"/>
  <c r="M921" i="4"/>
  <c r="M996" i="4"/>
  <c r="M1029" i="4"/>
  <c r="M638" i="4"/>
  <c r="M671" i="4"/>
  <c r="M704" i="4"/>
  <c r="M716" i="4"/>
  <c r="M728" i="4"/>
  <c r="M740" i="4"/>
  <c r="M752" i="4"/>
  <c r="M764" i="4"/>
  <c r="M810" i="4"/>
  <c r="M901" i="4"/>
  <c r="M940" i="4"/>
  <c r="M991" i="4"/>
  <c r="M644" i="4"/>
  <c r="M656" i="4"/>
  <c r="M685" i="4"/>
  <c r="M793" i="4"/>
  <c r="M818" i="4"/>
  <c r="M839" i="4"/>
  <c r="M877" i="4"/>
  <c r="M905" i="4"/>
  <c r="M959" i="4"/>
  <c r="M980" i="4"/>
  <c r="M1022" i="4"/>
  <c r="M795" i="4"/>
  <c r="M879" i="4"/>
  <c r="M961" i="4"/>
  <c r="M851" i="4"/>
  <c r="M606" i="4"/>
  <c r="M569" i="4"/>
  <c r="M552" i="4"/>
  <c r="M707" i="4"/>
  <c r="M535" i="4"/>
  <c r="M539" i="4"/>
  <c r="M506" i="4"/>
  <c r="M560" i="4"/>
  <c r="M635" i="4"/>
  <c r="M647" i="4"/>
  <c r="M815" i="4"/>
  <c r="M876" i="4"/>
  <c r="M917" i="4"/>
  <c r="M527" i="4"/>
  <c r="M703" i="4"/>
  <c r="M739" i="4"/>
  <c r="M761" i="4"/>
  <c r="M775" i="4"/>
  <c r="M939" i="4"/>
  <c r="M518" i="4"/>
  <c r="M597" i="4"/>
  <c r="M577" i="4"/>
  <c r="M721" i="4"/>
  <c r="M601" i="4"/>
  <c r="M668" i="4"/>
  <c r="M838" i="4"/>
  <c r="M928" i="4"/>
  <c r="M977" i="4"/>
  <c r="M516" i="4"/>
  <c r="M705" i="4"/>
  <c r="M749" i="4"/>
  <c r="M568" i="4"/>
  <c r="M584" i="4"/>
  <c r="M615" i="4"/>
  <c r="M684" i="4"/>
  <c r="M621" i="4"/>
  <c r="M691" i="4"/>
  <c r="M807" i="4"/>
  <c r="M849" i="4"/>
  <c r="M866" i="4"/>
  <c r="M909" i="4"/>
  <c r="M963" i="4"/>
  <c r="M1013" i="4"/>
  <c r="M622" i="4"/>
  <c r="M692" i="4"/>
  <c r="M808" i="4"/>
  <c r="M848" i="4"/>
  <c r="M884" i="4"/>
  <c r="M936" i="4"/>
  <c r="M1007" i="4"/>
  <c r="M628" i="4"/>
  <c r="M640" i="4"/>
  <c r="M673" i="4"/>
  <c r="M706" i="4"/>
  <c r="M718" i="4"/>
  <c r="M730" i="4"/>
  <c r="M742" i="4"/>
  <c r="M754" i="4"/>
  <c r="M766" i="4"/>
  <c r="M812" i="4"/>
  <c r="M912" i="4"/>
  <c r="M942" i="4"/>
  <c r="M998" i="4"/>
  <c r="M646" i="4"/>
  <c r="M675" i="4"/>
  <c r="M820" i="4"/>
  <c r="M982" i="4"/>
  <c r="M536" i="4"/>
  <c r="M794" i="4"/>
  <c r="M543" i="4"/>
  <c r="M579" i="4"/>
  <c r="M737" i="4"/>
  <c r="M504" i="4"/>
  <c r="M572" i="4"/>
  <c r="M519" i="4"/>
  <c r="M627" i="4"/>
  <c r="M639" i="4"/>
  <c r="M651" i="4"/>
  <c r="M819" i="4"/>
  <c r="M880" i="4"/>
  <c r="M956" i="4"/>
  <c r="M573" i="4"/>
  <c r="M715" i="4"/>
  <c r="M747" i="4"/>
  <c r="M767" i="4"/>
  <c r="M781" i="4"/>
  <c r="M943" i="4"/>
  <c r="M531" i="4"/>
  <c r="M947" i="4"/>
  <c r="M593" i="4"/>
  <c r="M733" i="4"/>
  <c r="M607" i="4"/>
  <c r="M672" i="4"/>
  <c r="M842" i="4"/>
  <c r="M969" i="4"/>
  <c r="M981" i="4"/>
  <c r="M583" i="4"/>
  <c r="M723" i="4"/>
  <c r="M1036" i="4"/>
  <c r="M563" i="4"/>
  <c r="M590" i="4"/>
  <c r="M676" i="4"/>
  <c r="M868" i="4"/>
  <c r="M625" i="4"/>
  <c r="M788" i="4"/>
  <c r="M826" i="4"/>
  <c r="M858" i="4"/>
  <c r="M885" i="4"/>
  <c r="M935" i="4"/>
  <c r="M988" i="4"/>
  <c r="M1017" i="4"/>
  <c r="M659" i="4"/>
  <c r="M789" i="4"/>
  <c r="M827" i="4"/>
  <c r="M859" i="4"/>
  <c r="M897" i="4"/>
  <c r="M964" i="4"/>
  <c r="M1016" i="4"/>
  <c r="M632" i="4"/>
  <c r="M665" i="4"/>
  <c r="M698" i="4"/>
  <c r="M710" i="4"/>
  <c r="M722" i="4"/>
  <c r="M734" i="4"/>
  <c r="M746" i="4"/>
  <c r="M758" i="4"/>
  <c r="M770" i="4"/>
  <c r="M869" i="4"/>
  <c r="M925" i="4"/>
  <c r="M955" i="4"/>
  <c r="M1031" i="4"/>
  <c r="M650" i="4"/>
  <c r="M679" i="4"/>
  <c r="M780" i="4"/>
  <c r="M799" i="4"/>
  <c r="M833" i="4"/>
  <c r="M871" i="4"/>
  <c r="M892" i="4"/>
  <c r="M933" i="4"/>
  <c r="M974" i="4"/>
  <c r="M993" i="4"/>
  <c r="M1037" i="4"/>
  <c r="M600" i="4"/>
  <c r="M796" i="4"/>
  <c r="M567" i="4"/>
  <c r="M589" i="4"/>
  <c r="M779" i="4"/>
  <c r="M515" i="4"/>
  <c r="M576" i="4"/>
  <c r="M530" i="4"/>
  <c r="M629" i="4"/>
  <c r="M641" i="4"/>
  <c r="M602" i="4"/>
  <c r="M798" i="4"/>
  <c r="M510" i="4"/>
  <c r="M616" i="4"/>
  <c r="M511" i="4"/>
  <c r="M526" i="4"/>
  <c r="M580" i="4"/>
  <c r="M532" i="4"/>
  <c r="M631" i="4"/>
  <c r="M643" i="4"/>
  <c r="M655" i="4"/>
  <c r="M872" i="4"/>
  <c r="M913" i="4"/>
  <c r="M960" i="4"/>
  <c r="M587" i="4"/>
  <c r="M725" i="4"/>
  <c r="M755" i="4"/>
  <c r="M771" i="4"/>
  <c r="M785" i="4"/>
  <c r="M1038" i="4"/>
  <c r="M559" i="4"/>
  <c r="M1025" i="4"/>
  <c r="M701" i="4"/>
  <c r="M751" i="4"/>
  <c r="M664" i="4"/>
  <c r="M834" i="4"/>
  <c r="M924" i="4"/>
  <c r="M973" i="4"/>
  <c r="M999" i="4"/>
  <c r="M612" i="4"/>
  <c r="M735" i="4"/>
  <c r="M544" i="4"/>
  <c r="M578" i="4"/>
  <c r="M611" i="4"/>
  <c r="M680" i="4"/>
  <c r="M932" i="4"/>
  <c r="M687" i="4"/>
  <c r="M803" i="4"/>
  <c r="M845" i="4"/>
  <c r="M862" i="4"/>
  <c r="M898" i="4"/>
  <c r="M950" i="4"/>
  <c r="M1006" i="4"/>
  <c r="M1028" i="4"/>
  <c r="M688" i="4"/>
  <c r="M804" i="4"/>
  <c r="M844" i="4"/>
  <c r="M863" i="4"/>
  <c r="M919" i="4"/>
  <c r="M989" i="4"/>
  <c r="M1027" i="4"/>
  <c r="M636" i="4"/>
  <c r="M669" i="4"/>
  <c r="M702" i="4"/>
  <c r="M714" i="4"/>
  <c r="M726" i="4"/>
  <c r="M738" i="4"/>
  <c r="M750" i="4"/>
  <c r="M762" i="4"/>
  <c r="M791" i="4"/>
  <c r="M890" i="4"/>
  <c r="M929" i="4"/>
  <c r="M968" i="4"/>
  <c r="M617" i="4"/>
  <c r="M654" i="4"/>
  <c r="M683" i="4"/>
  <c r="M784" i="4"/>
  <c r="M816" i="4"/>
  <c r="M837" i="4"/>
  <c r="M875" i="4"/>
  <c r="M903" i="4"/>
  <c r="M948" i="4"/>
  <c r="M978" i="4"/>
  <c r="M1004" i="4"/>
  <c r="M776" i="4"/>
  <c r="M841" i="4"/>
  <c r="M916" i="4"/>
  <c r="M1024" i="4"/>
  <c r="M571" i="4"/>
  <c r="M637" i="4"/>
  <c r="M911" i="4"/>
  <c r="M719" i="4"/>
  <c r="M783" i="4"/>
  <c r="M1023" i="4"/>
  <c r="M609" i="4"/>
  <c r="M971" i="4"/>
  <c r="M729" i="4"/>
  <c r="M592" i="4"/>
  <c r="M660" i="4"/>
  <c r="M860" i="4"/>
  <c r="M995" i="4"/>
  <c r="M802" i="4"/>
  <c r="M908" i="4"/>
  <c r="M634" i="4"/>
  <c r="M712" i="4"/>
  <c r="M748" i="4"/>
  <c r="M888" i="4"/>
  <c r="M1033" i="4"/>
  <c r="M782" i="4"/>
  <c r="M873" i="4"/>
  <c r="M976" i="4"/>
  <c r="M717" i="4"/>
  <c r="M649" i="4"/>
  <c r="M954" i="4"/>
  <c r="M745" i="4"/>
  <c r="M941" i="4"/>
  <c r="M585" i="4"/>
  <c r="M670" i="4"/>
  <c r="M979" i="4"/>
  <c r="M759" i="4"/>
  <c r="M619" i="4"/>
  <c r="M693" i="4"/>
  <c r="M883" i="4"/>
  <c r="M1015" i="4"/>
  <c r="M825" i="4"/>
  <c r="M951" i="4"/>
  <c r="M663" i="4"/>
  <c r="M720" i="4"/>
  <c r="M756" i="4"/>
  <c r="M923" i="4"/>
  <c r="M648" i="4"/>
  <c r="M797" i="4"/>
  <c r="M881" i="4"/>
  <c r="M984" i="4"/>
  <c r="M696" i="4"/>
  <c r="M768" i="4"/>
  <c r="M677" i="4"/>
  <c r="M931" i="4"/>
  <c r="M608" i="4"/>
  <c r="M547" i="4"/>
  <c r="M591" i="4"/>
  <c r="M893" i="4"/>
  <c r="M937" i="4"/>
  <c r="M1018" i="4"/>
  <c r="M736" i="4"/>
  <c r="M966" i="4"/>
  <c r="M835" i="4"/>
  <c r="M1039" i="4"/>
  <c r="M523" i="4"/>
  <c r="M878" i="4"/>
  <c r="M777" i="4"/>
  <c r="M605" i="4"/>
  <c r="M713" i="4"/>
  <c r="M623" i="4"/>
  <c r="M986" i="4"/>
  <c r="M787" i="4"/>
  <c r="M630" i="4"/>
  <c r="M744" i="4"/>
  <c r="M1000" i="4"/>
  <c r="M854" i="4"/>
  <c r="M599" i="4"/>
  <c r="M653" i="4"/>
  <c r="M958" i="4"/>
  <c r="M753" i="4"/>
  <c r="M1003" i="4"/>
  <c r="M614" i="4"/>
  <c r="M832" i="4"/>
  <c r="M983" i="4"/>
  <c r="M522" i="4"/>
  <c r="M678" i="4"/>
  <c r="M801" i="4"/>
  <c r="M896" i="4"/>
  <c r="M1019" i="4"/>
  <c r="M829" i="4"/>
  <c r="M987" i="4"/>
  <c r="M667" i="4"/>
  <c r="M724" i="4"/>
  <c r="M760" i="4"/>
  <c r="M927" i="4"/>
  <c r="M652" i="4"/>
  <c r="M814" i="4"/>
  <c r="M894" i="4"/>
  <c r="M1002" i="4"/>
  <c r="M534" i="4"/>
  <c r="M551" i="4"/>
  <c r="M817" i="4"/>
  <c r="M564" i="4"/>
  <c r="M765" i="4"/>
  <c r="M520" i="4"/>
  <c r="M727" i="4"/>
  <c r="M840" i="4"/>
  <c r="M575" i="4"/>
  <c r="M603" i="4"/>
  <c r="M811" i="4"/>
  <c r="M824" i="4"/>
  <c r="M920" i="4"/>
  <c r="M624" i="4"/>
  <c r="M857" i="4"/>
  <c r="M1014" i="4"/>
  <c r="M732" i="4"/>
  <c r="M944" i="4"/>
  <c r="M822" i="4"/>
  <c r="M1035" i="4"/>
  <c r="M508" i="4"/>
  <c r="M821" i="4"/>
  <c r="M581" i="4"/>
  <c r="M769" i="4"/>
  <c r="M741" i="4"/>
  <c r="M889" i="4"/>
  <c r="M574" i="4"/>
  <c r="M828" i="4"/>
  <c r="M661" i="4"/>
  <c r="M861" i="4"/>
  <c r="M700" i="4"/>
  <c r="M772" i="4"/>
  <c r="M681" i="4"/>
  <c r="M946" i="4"/>
  <c r="M596" i="4"/>
  <c r="M709" i="4"/>
  <c r="M904" i="4"/>
  <c r="M967" i="4"/>
  <c r="M588" i="4"/>
  <c r="M856" i="4"/>
  <c r="M886" i="4"/>
  <c r="M708" i="4"/>
  <c r="M852" i="4"/>
  <c r="M778" i="4"/>
  <c r="M972" i="4"/>
  <c r="U49" i="1"/>
  <c r="U50" i="1" s="1"/>
  <c r="T49" i="1"/>
  <c r="T50" i="1" s="1"/>
  <c r="Q49" i="1"/>
  <c r="Q50" i="1" s="1"/>
  <c r="S49" i="1"/>
  <c r="S50" i="1" s="1"/>
  <c r="T42" i="1"/>
  <c r="U44" i="1"/>
  <c r="S42" i="1"/>
  <c r="Q42" i="1"/>
  <c r="R20" i="5"/>
  <c r="P20" i="5"/>
  <c r="O50" i="11"/>
  <c r="P50" i="11" s="1"/>
  <c r="G451" i="10"/>
  <c r="F451" i="6"/>
  <c r="AT1047" i="8"/>
  <c r="AS1047" i="8"/>
  <c r="AM1047" i="8"/>
  <c r="AE1047" i="8"/>
  <c r="AS1046" i="8"/>
  <c r="AM1046" i="8"/>
  <c r="AE1046" i="8"/>
  <c r="AS1045" i="8"/>
  <c r="AM1045" i="8"/>
  <c r="AE1045" i="8"/>
  <c r="AS1044" i="8"/>
  <c r="AM1044" i="8"/>
  <c r="AE1044" i="8"/>
  <c r="AS1043" i="8"/>
  <c r="AM1043" i="8"/>
  <c r="AE1043" i="8"/>
  <c r="AS1042" i="8"/>
  <c r="AM1042" i="8"/>
  <c r="AE1042" i="8"/>
  <c r="AS1041" i="8"/>
  <c r="AM1041" i="8"/>
  <c r="AE1041" i="8"/>
  <c r="AS1040" i="8"/>
  <c r="AM1040" i="8"/>
  <c r="AE1040" i="8"/>
  <c r="AS1039" i="8"/>
  <c r="AM1039" i="8"/>
  <c r="AE1039" i="8"/>
  <c r="AS1038" i="8"/>
  <c r="AM1038" i="8"/>
  <c r="AE1038" i="8"/>
  <c r="AS1037" i="8"/>
  <c r="AM1037" i="8"/>
  <c r="AE1037" i="8"/>
  <c r="AS1036" i="8"/>
  <c r="AM1036" i="8"/>
  <c r="AE1036" i="8"/>
  <c r="AS1035" i="8"/>
  <c r="AM1035" i="8"/>
  <c r="AE1035" i="8"/>
  <c r="AS1034" i="8"/>
  <c r="AM1034" i="8"/>
  <c r="AE1034" i="8"/>
  <c r="AS1033" i="8"/>
  <c r="AM1033" i="8"/>
  <c r="AE1033" i="8"/>
  <c r="AS1032" i="8"/>
  <c r="AX1047" i="8"/>
  <c r="AR1047" i="8"/>
  <c r="AL1047" i="8"/>
  <c r="AX1046" i="8"/>
  <c r="AR1046" i="8"/>
  <c r="AL1046" i="8"/>
  <c r="AX1045" i="8"/>
  <c r="AR1045" i="8"/>
  <c r="AL1045" i="8"/>
  <c r="AX1044" i="8"/>
  <c r="AR1044" i="8"/>
  <c r="AL1044" i="8"/>
  <c r="AX1043" i="8"/>
  <c r="AR1043" i="8"/>
  <c r="AL1043" i="8"/>
  <c r="AX1042" i="8"/>
  <c r="AR1042" i="8"/>
  <c r="AL1042" i="8"/>
  <c r="AX1041" i="8"/>
  <c r="AR1041" i="8"/>
  <c r="AL1041" i="8"/>
  <c r="AX1040" i="8"/>
  <c r="AR1040" i="8"/>
  <c r="AL1040" i="8"/>
  <c r="AX1039" i="8"/>
  <c r="AR1039" i="8"/>
  <c r="AL1039" i="8"/>
  <c r="AX1038" i="8"/>
  <c r="AR1038" i="8"/>
  <c r="AL1038" i="8"/>
  <c r="AX1037" i="8"/>
  <c r="AR1037" i="8"/>
  <c r="AL1037" i="8"/>
  <c r="AX1036" i="8"/>
  <c r="AR1036" i="8"/>
  <c r="AL1036" i="8"/>
  <c r="AX1035" i="8"/>
  <c r="AR1035" i="8"/>
  <c r="AL1035" i="8"/>
  <c r="AX1034" i="8"/>
  <c r="AR1034" i="8"/>
  <c r="AL1034" i="8"/>
  <c r="AX1033" i="8"/>
  <c r="AR1033" i="8"/>
  <c r="AL1033" i="8"/>
  <c r="AX1032" i="8"/>
  <c r="AR1032" i="8"/>
  <c r="AW1047" i="8"/>
  <c r="AQ1047" i="8"/>
  <c r="AK1047" i="8"/>
  <c r="AW1046" i="8"/>
  <c r="AQ1046" i="8"/>
  <c r="AK1046" i="8"/>
  <c r="AW1045" i="8"/>
  <c r="AQ1045" i="8"/>
  <c r="AK1045" i="8"/>
  <c r="AW1044" i="8"/>
  <c r="AQ1044" i="8"/>
  <c r="AK1044" i="8"/>
  <c r="AW1043" i="8"/>
  <c r="AQ1043" i="8"/>
  <c r="AK1043" i="8"/>
  <c r="AW1042" i="8"/>
  <c r="AQ1042" i="8"/>
  <c r="AK1042" i="8"/>
  <c r="AW1041" i="8"/>
  <c r="AQ1041" i="8"/>
  <c r="AK1041" i="8"/>
  <c r="AW1040" i="8"/>
  <c r="AQ1040" i="8"/>
  <c r="AK1040" i="8"/>
  <c r="AW1039" i="8"/>
  <c r="AQ1039" i="8"/>
  <c r="AK1039" i="8"/>
  <c r="AW1038" i="8"/>
  <c r="AQ1038" i="8"/>
  <c r="AK1038" i="8"/>
  <c r="AW1037" i="8"/>
  <c r="AQ1037" i="8"/>
  <c r="AK1037" i="8"/>
  <c r="AW1036" i="8"/>
  <c r="AQ1036" i="8"/>
  <c r="AK1036" i="8"/>
  <c r="AW1035" i="8"/>
  <c r="AQ1035" i="8"/>
  <c r="AK1035" i="8"/>
  <c r="AW1034" i="8"/>
  <c r="AQ1034" i="8"/>
  <c r="AK1034" i="8"/>
  <c r="AW1033" i="8"/>
  <c r="AQ1033" i="8"/>
  <c r="AK1033" i="8"/>
  <c r="AW1032" i="8"/>
  <c r="AQ1032" i="8"/>
  <c r="AV1047" i="8"/>
  <c r="AU1047" i="8"/>
  <c r="AN1047" i="8"/>
  <c r="AT1046" i="8"/>
  <c r="AF1046" i="8"/>
  <c r="AN1045" i="8"/>
  <c r="AT1044" i="8"/>
  <c r="AF1044" i="8"/>
  <c r="AN1043" i="8"/>
  <c r="AT1042" i="8"/>
  <c r="AF1042" i="8"/>
  <c r="AN1041" i="8"/>
  <c r="AT1040" i="8"/>
  <c r="AF1040" i="8"/>
  <c r="AN1039" i="8"/>
  <c r="AT1038" i="8"/>
  <c r="AF1038" i="8"/>
  <c r="AN1037" i="8"/>
  <c r="AT1036" i="8"/>
  <c r="AF1036" i="8"/>
  <c r="AN1035" i="8"/>
  <c r="AT1034" i="8"/>
  <c r="AF1034" i="8"/>
  <c r="AN1033" i="8"/>
  <c r="AT1032" i="8"/>
  <c r="AK1032" i="8"/>
  <c r="AW1031" i="8"/>
  <c r="AQ1031" i="8"/>
  <c r="AK1031" i="8"/>
  <c r="AW1030" i="8"/>
  <c r="AQ1030" i="8"/>
  <c r="AK1030" i="8"/>
  <c r="AW1029" i="8"/>
  <c r="AQ1029" i="8"/>
  <c r="AK1029" i="8"/>
  <c r="AW1028" i="8"/>
  <c r="AQ1028" i="8"/>
  <c r="AK1028" i="8"/>
  <c r="AW1027" i="8"/>
  <c r="AQ1027" i="8"/>
  <c r="AK1027" i="8"/>
  <c r="AW1026" i="8"/>
  <c r="AQ1026" i="8"/>
  <c r="AK1026" i="8"/>
  <c r="AW1025" i="8"/>
  <c r="AQ1025" i="8"/>
  <c r="AK1025" i="8"/>
  <c r="AW1024" i="8"/>
  <c r="AQ1024" i="8"/>
  <c r="AK1024" i="8"/>
  <c r="AW1023" i="8"/>
  <c r="AQ1023" i="8"/>
  <c r="AK1023" i="8"/>
  <c r="AW1022" i="8"/>
  <c r="AQ1022" i="8"/>
  <c r="AK1022" i="8"/>
  <c r="AW1021" i="8"/>
  <c r="AQ1021" i="8"/>
  <c r="AK1021" i="8"/>
  <c r="AW1020" i="8"/>
  <c r="AQ1020" i="8"/>
  <c r="AK1020" i="8"/>
  <c r="AW1019" i="8"/>
  <c r="AQ1019" i="8"/>
  <c r="AK1019" i="8"/>
  <c r="AW1018" i="8"/>
  <c r="AQ1018" i="8"/>
  <c r="AK1018" i="8"/>
  <c r="AW1017" i="8"/>
  <c r="AQ1017" i="8"/>
  <c r="AK1017" i="8"/>
  <c r="AW1016" i="8"/>
  <c r="AQ1016" i="8"/>
  <c r="AK1016" i="8"/>
  <c r="AW1015" i="8"/>
  <c r="AQ1015" i="8"/>
  <c r="AK1015" i="8"/>
  <c r="AW1014" i="8"/>
  <c r="AQ1014" i="8"/>
  <c r="AK1014" i="8"/>
  <c r="AW1013" i="8"/>
  <c r="AQ1013" i="8"/>
  <c r="AK1013" i="8"/>
  <c r="AW1012" i="8"/>
  <c r="AQ1012" i="8"/>
  <c r="AK1012" i="8"/>
  <c r="AW1011" i="8"/>
  <c r="AJ1047" i="8"/>
  <c r="AP1046" i="8"/>
  <c r="AV1045" i="8"/>
  <c r="AJ1045" i="8"/>
  <c r="AP1044" i="8"/>
  <c r="AV1043" i="8"/>
  <c r="AJ1043" i="8"/>
  <c r="AP1042" i="8"/>
  <c r="AV1041" i="8"/>
  <c r="AJ1041" i="8"/>
  <c r="AP1040" i="8"/>
  <c r="AV1039" i="8"/>
  <c r="AJ1039" i="8"/>
  <c r="AP1038" i="8"/>
  <c r="AV1037" i="8"/>
  <c r="AJ1037" i="8"/>
  <c r="AP1036" i="8"/>
  <c r="AV1035" i="8"/>
  <c r="AJ1035" i="8"/>
  <c r="AP1034" i="8"/>
  <c r="AV1033" i="8"/>
  <c r="AJ1033" i="8"/>
  <c r="AP1032" i="8"/>
  <c r="AJ1032" i="8"/>
  <c r="AV1031" i="8"/>
  <c r="AP1031" i="8"/>
  <c r="AJ1031" i="8"/>
  <c r="AV1030" i="8"/>
  <c r="AP1030" i="8"/>
  <c r="AJ1030" i="8"/>
  <c r="AV1029" i="8"/>
  <c r="AP1029" i="8"/>
  <c r="AJ1029" i="8"/>
  <c r="AV1028" i="8"/>
  <c r="AP1028" i="8"/>
  <c r="AJ1028" i="8"/>
  <c r="AV1027" i="8"/>
  <c r="AP1027" i="8"/>
  <c r="AJ1027" i="8"/>
  <c r="AV1026" i="8"/>
  <c r="AP1026" i="8"/>
  <c r="AJ1026" i="8"/>
  <c r="AV1025" i="8"/>
  <c r="AP1025" i="8"/>
  <c r="AJ1025" i="8"/>
  <c r="AV1024" i="8"/>
  <c r="AP1024" i="8"/>
  <c r="AJ1024" i="8"/>
  <c r="AV1023" i="8"/>
  <c r="AP1023" i="8"/>
  <c r="AJ1023" i="8"/>
  <c r="AV1022" i="8"/>
  <c r="AP1022" i="8"/>
  <c r="AJ1022" i="8"/>
  <c r="AV1021" i="8"/>
  <c r="AP1021" i="8"/>
  <c r="AJ1021" i="8"/>
  <c r="AV1020" i="8"/>
  <c r="AP1020" i="8"/>
  <c r="AJ1020" i="8"/>
  <c r="AV1019" i="8"/>
  <c r="AP1019" i="8"/>
  <c r="AJ1019" i="8"/>
  <c r="AV1018" i="8"/>
  <c r="AP1018" i="8"/>
  <c r="AJ1018" i="8"/>
  <c r="AV1017" i="8"/>
  <c r="AP1017" i="8"/>
  <c r="AJ1017" i="8"/>
  <c r="AV1016" i="8"/>
  <c r="AP1016" i="8"/>
  <c r="AJ1016" i="8"/>
  <c r="AV1015" i="8"/>
  <c r="AP1015" i="8"/>
  <c r="AJ1015" i="8"/>
  <c r="AV1014" i="8"/>
  <c r="AP1014" i="8"/>
  <c r="AJ1014" i="8"/>
  <c r="AV1013" i="8"/>
  <c r="AP1013" i="8"/>
  <c r="AJ1013" i="8"/>
  <c r="AV1012" i="8"/>
  <c r="AP1012" i="8"/>
  <c r="AJ1012" i="8"/>
  <c r="AV1011" i="8"/>
  <c r="AG1047" i="8"/>
  <c r="AO1046" i="8"/>
  <c r="AU1045" i="8"/>
  <c r="AG1045" i="8"/>
  <c r="AO1044" i="8"/>
  <c r="AU1043" i="8"/>
  <c r="AG1043" i="8"/>
  <c r="AO1042" i="8"/>
  <c r="AU1041" i="8"/>
  <c r="AG1041" i="8"/>
  <c r="AO1040" i="8"/>
  <c r="AU1039" i="8"/>
  <c r="AG1039" i="8"/>
  <c r="AO1038" i="8"/>
  <c r="AU1037" i="8"/>
  <c r="AG1037" i="8"/>
  <c r="AO1036" i="8"/>
  <c r="AU1035" i="8"/>
  <c r="AG1035" i="8"/>
  <c r="AO1034" i="8"/>
  <c r="AU1033" i="8"/>
  <c r="AG1033" i="8"/>
  <c r="AO1032" i="8"/>
  <c r="AG1032" i="8"/>
  <c r="AU1031" i="8"/>
  <c r="AO1031" i="8"/>
  <c r="AG1031" i="8"/>
  <c r="AU1030" i="8"/>
  <c r="AO1030" i="8"/>
  <c r="AG1030" i="8"/>
  <c r="AU1029" i="8"/>
  <c r="AO1029" i="8"/>
  <c r="AG1029" i="8"/>
  <c r="AU1028" i="8"/>
  <c r="AO1028" i="8"/>
  <c r="AG1028" i="8"/>
  <c r="AU1027" i="8"/>
  <c r="AO1027" i="8"/>
  <c r="AG1027" i="8"/>
  <c r="AU1026" i="8"/>
  <c r="AO1026" i="8"/>
  <c r="AG1026" i="8"/>
  <c r="AU1025" i="8"/>
  <c r="AO1025" i="8"/>
  <c r="AG1025" i="8"/>
  <c r="AU1024" i="8"/>
  <c r="AO1024" i="8"/>
  <c r="AG1024" i="8"/>
  <c r="AU1023" i="8"/>
  <c r="AO1023" i="8"/>
  <c r="AG1023" i="8"/>
  <c r="AU1022" i="8"/>
  <c r="AO1022" i="8"/>
  <c r="AG1022" i="8"/>
  <c r="AU1021" i="8"/>
  <c r="AO1021" i="8"/>
  <c r="AG1021" i="8"/>
  <c r="AU1020" i="8"/>
  <c r="AO1020" i="8"/>
  <c r="AG1020" i="8"/>
  <c r="AU1019" i="8"/>
  <c r="AO1019" i="8"/>
  <c r="AG1019" i="8"/>
  <c r="AU1018" i="8"/>
  <c r="AO1018" i="8"/>
  <c r="AG1018" i="8"/>
  <c r="AU1017" i="8"/>
  <c r="AO1017" i="8"/>
  <c r="AG1017" i="8"/>
  <c r="AU1016" i="8"/>
  <c r="AO1016" i="8"/>
  <c r="AG1016" i="8"/>
  <c r="AU1015" i="8"/>
  <c r="AO1015" i="8"/>
  <c r="AG1015" i="8"/>
  <c r="AU1014" i="8"/>
  <c r="AO1014" i="8"/>
  <c r="AG1014" i="8"/>
  <c r="AU1013" i="8"/>
  <c r="AO1013" i="8"/>
  <c r="AG1013" i="8"/>
  <c r="AU1012" i="8"/>
  <c r="AO1012" i="8"/>
  <c r="AG1012" i="8"/>
  <c r="AU1011" i="8"/>
  <c r="AO1011" i="8"/>
  <c r="AG1011" i="8"/>
  <c r="AU1010" i="8"/>
  <c r="AO1010" i="8"/>
  <c r="AG1010" i="8"/>
  <c r="AU1009" i="8"/>
  <c r="AO1009" i="8"/>
  <c r="AG1009" i="8"/>
  <c r="AU1008" i="8"/>
  <c r="AO1008" i="8"/>
  <c r="AG1008" i="8"/>
  <c r="AU1007" i="8"/>
  <c r="AO1007" i="8"/>
  <c r="AG1007" i="8"/>
  <c r="AU1006" i="8"/>
  <c r="AO1006" i="8"/>
  <c r="AG1006" i="8"/>
  <c r="AU1005" i="8"/>
  <c r="AO1005" i="8"/>
  <c r="AG1005" i="8"/>
  <c r="AU1004" i="8"/>
  <c r="AO1004" i="8"/>
  <c r="AG1004" i="8"/>
  <c r="AU1003" i="8"/>
  <c r="AO1003" i="8"/>
  <c r="AG1003" i="8"/>
  <c r="AF1047" i="8"/>
  <c r="AN1046" i="8"/>
  <c r="AT1045" i="8"/>
  <c r="AF1045" i="8"/>
  <c r="AN1044" i="8"/>
  <c r="AT1043" i="8"/>
  <c r="AF1043" i="8"/>
  <c r="AN1042" i="8"/>
  <c r="AT1041" i="8"/>
  <c r="AF1041" i="8"/>
  <c r="AN1040" i="8"/>
  <c r="AT1039" i="8"/>
  <c r="AF1039" i="8"/>
  <c r="AN1038" i="8"/>
  <c r="AT1037" i="8"/>
  <c r="AF1037" i="8"/>
  <c r="AN1036" i="8"/>
  <c r="AT1035" i="8"/>
  <c r="AF1035" i="8"/>
  <c r="AN1034" i="8"/>
  <c r="AT1033" i="8"/>
  <c r="AF1033" i="8"/>
  <c r="AN1032" i="8"/>
  <c r="AF1032" i="8"/>
  <c r="AT1031" i="8"/>
  <c r="AN1031" i="8"/>
  <c r="AF1031" i="8"/>
  <c r="AT1030" i="8"/>
  <c r="AN1030" i="8"/>
  <c r="AF1030" i="8"/>
  <c r="AT1029" i="8"/>
  <c r="AN1029" i="8"/>
  <c r="AF1029" i="8"/>
  <c r="AT1028" i="8"/>
  <c r="AN1028" i="8"/>
  <c r="AF1028" i="8"/>
  <c r="AT1027" i="8"/>
  <c r="AN1027" i="8"/>
  <c r="AF1027" i="8"/>
  <c r="AT1026" i="8"/>
  <c r="AN1026" i="8"/>
  <c r="AF1026" i="8"/>
  <c r="AT1025" i="8"/>
  <c r="AN1025" i="8"/>
  <c r="AF1025" i="8"/>
  <c r="AT1024" i="8"/>
  <c r="AN1024" i="8"/>
  <c r="AF1024" i="8"/>
  <c r="AT1023" i="8"/>
  <c r="AN1023" i="8"/>
  <c r="AF1023" i="8"/>
  <c r="AP1047" i="8"/>
  <c r="AV1046" i="8"/>
  <c r="AJ1046" i="8"/>
  <c r="AP1045" i="8"/>
  <c r="AV1044" i="8"/>
  <c r="AJ1044" i="8"/>
  <c r="AP1043" i="8"/>
  <c r="AV1042" i="8"/>
  <c r="AJ1042" i="8"/>
  <c r="AP1041" i="8"/>
  <c r="AV1040" i="8"/>
  <c r="AJ1040" i="8"/>
  <c r="AP1039" i="8"/>
  <c r="AV1038" i="8"/>
  <c r="AJ1038" i="8"/>
  <c r="AP1037" i="8"/>
  <c r="AV1036" i="8"/>
  <c r="AJ1036" i="8"/>
  <c r="AP1035" i="8"/>
  <c r="AV1034" i="8"/>
  <c r="AJ1034" i="8"/>
  <c r="AP1033" i="8"/>
  <c r="AV1032" i="8"/>
  <c r="AM1032" i="8"/>
  <c r="AE1032" i="8"/>
  <c r="AS1031" i="8"/>
  <c r="AM1031" i="8"/>
  <c r="AE1031" i="8"/>
  <c r="AS1030" i="8"/>
  <c r="AM1030" i="8"/>
  <c r="AE1030" i="8"/>
  <c r="AS1029" i="8"/>
  <c r="AM1029" i="8"/>
  <c r="AE1029" i="8"/>
  <c r="AS1028" i="8"/>
  <c r="AM1028" i="8"/>
  <c r="AE1028" i="8"/>
  <c r="AS1027" i="8"/>
  <c r="AM1027" i="8"/>
  <c r="AE1027" i="8"/>
  <c r="AS1026" i="8"/>
  <c r="AM1026" i="8"/>
  <c r="AE1026" i="8"/>
  <c r="AS1025" i="8"/>
  <c r="AM1025" i="8"/>
  <c r="AE1025" i="8"/>
  <c r="AS1024" i="8"/>
  <c r="AM1024" i="8"/>
  <c r="AE1024" i="8"/>
  <c r="AS1023" i="8"/>
  <c r="AM1023" i="8"/>
  <c r="AE1023" i="8"/>
  <c r="AS1022" i="8"/>
  <c r="AM1022" i="8"/>
  <c r="AE1022" i="8"/>
  <c r="AS1021" i="8"/>
  <c r="AM1021" i="8"/>
  <c r="AE1021" i="8"/>
  <c r="AS1020" i="8"/>
  <c r="AM1020" i="8"/>
  <c r="AE1020" i="8"/>
  <c r="AS1019" i="8"/>
  <c r="AM1019" i="8"/>
  <c r="AE1019" i="8"/>
  <c r="AS1018" i="8"/>
  <c r="AM1018" i="8"/>
  <c r="AE1018" i="8"/>
  <c r="AS1017" i="8"/>
  <c r="AM1017" i="8"/>
  <c r="AE1017" i="8"/>
  <c r="AS1016" i="8"/>
  <c r="AM1016" i="8"/>
  <c r="AE1016" i="8"/>
  <c r="AS1015" i="8"/>
  <c r="AM1015" i="8"/>
  <c r="AE1015" i="8"/>
  <c r="AS1014" i="8"/>
  <c r="AM1014" i="8"/>
  <c r="AE1014" i="8"/>
  <c r="AS1013" i="8"/>
  <c r="AM1013" i="8"/>
  <c r="AE1013" i="8"/>
  <c r="AS1012" i="8"/>
  <c r="AM1012" i="8"/>
  <c r="AE1012" i="8"/>
  <c r="AS1011" i="8"/>
  <c r="AM1011" i="8"/>
  <c r="AE1011" i="8"/>
  <c r="AS1010" i="8"/>
  <c r="AM1010" i="8"/>
  <c r="AE1010" i="8"/>
  <c r="AS1009" i="8"/>
  <c r="AM1009" i="8"/>
  <c r="AE1009" i="8"/>
  <c r="AS1008" i="8"/>
  <c r="AM1008" i="8"/>
  <c r="AE1008" i="8"/>
  <c r="AS1007" i="8"/>
  <c r="AM1007" i="8"/>
  <c r="AE1007" i="8"/>
  <c r="AS1006" i="8"/>
  <c r="AM1006" i="8"/>
  <c r="AE1006" i="8"/>
  <c r="AS1005" i="8"/>
  <c r="AM1005" i="8"/>
  <c r="AE1005" i="8"/>
  <c r="AS1004" i="8"/>
  <c r="AM1004" i="8"/>
  <c r="AE1004" i="8"/>
  <c r="AO1047" i="8"/>
  <c r="AU1046" i="8"/>
  <c r="AG1046" i="8"/>
  <c r="AO1045" i="8"/>
  <c r="AU1044" i="8"/>
  <c r="AG1044" i="8"/>
  <c r="AO1043" i="8"/>
  <c r="AU1042" i="8"/>
  <c r="AG1042" i="8"/>
  <c r="AO1041" i="8"/>
  <c r="AU1040" i="8"/>
  <c r="AG1040" i="8"/>
  <c r="AO1039" i="8"/>
  <c r="AU1038" i="8"/>
  <c r="AG1038" i="8"/>
  <c r="AO1037" i="8"/>
  <c r="AU1036" i="8"/>
  <c r="AG1036" i="8"/>
  <c r="AO1035" i="8"/>
  <c r="AU1034" i="8"/>
  <c r="AG1034" i="8"/>
  <c r="AO1033" i="8"/>
  <c r="AU1032" i="8"/>
  <c r="AL1032" i="8"/>
  <c r="AX1031" i="8"/>
  <c r="AR1031" i="8"/>
  <c r="AL1031" i="8"/>
  <c r="AX1030" i="8"/>
  <c r="AR1030" i="8"/>
  <c r="AL1030" i="8"/>
  <c r="AX1029" i="8"/>
  <c r="AR1029" i="8"/>
  <c r="AL1029" i="8"/>
  <c r="AX1028" i="8"/>
  <c r="AR1028" i="8"/>
  <c r="AL1028" i="8"/>
  <c r="AX1027" i="8"/>
  <c r="AR1027" i="8"/>
  <c r="AL1027" i="8"/>
  <c r="AX1026" i="8"/>
  <c r="AR1026" i="8"/>
  <c r="AL1026" i="8"/>
  <c r="AX1025" i="8"/>
  <c r="AR1025" i="8"/>
  <c r="AL1025" i="8"/>
  <c r="AL1024" i="8"/>
  <c r="AR1022" i="8"/>
  <c r="AR1021" i="8"/>
  <c r="AR1020" i="8"/>
  <c r="AR1019" i="8"/>
  <c r="AR1018" i="8"/>
  <c r="AR1017" i="8"/>
  <c r="AR1016" i="8"/>
  <c r="AR1015" i="8"/>
  <c r="AR1014" i="8"/>
  <c r="AR1013" i="8"/>
  <c r="AR1012" i="8"/>
  <c r="AR1011" i="8"/>
  <c r="AJ1011" i="8"/>
  <c r="AR1010" i="8"/>
  <c r="AJ1010" i="8"/>
  <c r="AR1009" i="8"/>
  <c r="AJ1009" i="8"/>
  <c r="AR1008" i="8"/>
  <c r="AJ1008" i="8"/>
  <c r="AR1007" i="8"/>
  <c r="AJ1007" i="8"/>
  <c r="AR1006" i="8"/>
  <c r="AJ1006" i="8"/>
  <c r="AR1005" i="8"/>
  <c r="AJ1005" i="8"/>
  <c r="AR1004" i="8"/>
  <c r="AJ1004" i="8"/>
  <c r="AS1003" i="8"/>
  <c r="AL1003" i="8"/>
  <c r="AW1002" i="8"/>
  <c r="AQ1002" i="8"/>
  <c r="AK1002" i="8"/>
  <c r="AW1001" i="8"/>
  <c r="AQ1001" i="8"/>
  <c r="AK1001" i="8"/>
  <c r="AW1000" i="8"/>
  <c r="AQ1000" i="8"/>
  <c r="AK1000" i="8"/>
  <c r="AW999" i="8"/>
  <c r="AQ999" i="8"/>
  <c r="AK999" i="8"/>
  <c r="AW998" i="8"/>
  <c r="AQ998" i="8"/>
  <c r="AK998" i="8"/>
  <c r="AW997" i="8"/>
  <c r="AQ997" i="8"/>
  <c r="AK997" i="8"/>
  <c r="AW996" i="8"/>
  <c r="AQ996" i="8"/>
  <c r="AK996" i="8"/>
  <c r="AW995" i="8"/>
  <c r="AQ995" i="8"/>
  <c r="AK995" i="8"/>
  <c r="AW994" i="8"/>
  <c r="AQ994" i="8"/>
  <c r="AK994" i="8"/>
  <c r="AW993" i="8"/>
  <c r="AQ993" i="8"/>
  <c r="AK993" i="8"/>
  <c r="AW992" i="8"/>
  <c r="AQ992" i="8"/>
  <c r="AK992" i="8"/>
  <c r="AW991" i="8"/>
  <c r="AQ991" i="8"/>
  <c r="AK991" i="8"/>
  <c r="AW990" i="8"/>
  <c r="AQ990" i="8"/>
  <c r="AK990" i="8"/>
  <c r="AW989" i="8"/>
  <c r="AQ989" i="8"/>
  <c r="AK989" i="8"/>
  <c r="AW988" i="8"/>
  <c r="AQ988" i="8"/>
  <c r="AK988" i="8"/>
  <c r="AW987" i="8"/>
  <c r="AQ987" i="8"/>
  <c r="AK987" i="8"/>
  <c r="AW986" i="8"/>
  <c r="AQ986" i="8"/>
  <c r="AK986" i="8"/>
  <c r="AW985" i="8"/>
  <c r="AQ985" i="8"/>
  <c r="AK985" i="8"/>
  <c r="AX1023" i="8"/>
  <c r="AN1022" i="8"/>
  <c r="AN1021" i="8"/>
  <c r="AN1020" i="8"/>
  <c r="AN1019" i="8"/>
  <c r="AN1018" i="8"/>
  <c r="AN1017" i="8"/>
  <c r="AN1016" i="8"/>
  <c r="AN1015" i="8"/>
  <c r="AN1014" i="8"/>
  <c r="AN1013" i="8"/>
  <c r="AN1012" i="8"/>
  <c r="AQ1011" i="8"/>
  <c r="AF1011" i="8"/>
  <c r="AQ1010" i="8"/>
  <c r="AF1010" i="8"/>
  <c r="AQ1009" i="8"/>
  <c r="AF1009" i="8"/>
  <c r="AQ1008" i="8"/>
  <c r="AF1008" i="8"/>
  <c r="AQ1007" i="8"/>
  <c r="AF1007" i="8"/>
  <c r="AQ1006" i="8"/>
  <c r="AF1006" i="8"/>
  <c r="AQ1005" i="8"/>
  <c r="AF1005" i="8"/>
  <c r="AQ1004" i="8"/>
  <c r="AF1004" i="8"/>
  <c r="AR1003" i="8"/>
  <c r="AK1003" i="8"/>
  <c r="AV1002" i="8"/>
  <c r="AP1002" i="8"/>
  <c r="AJ1002" i="8"/>
  <c r="AV1001" i="8"/>
  <c r="AP1001" i="8"/>
  <c r="AJ1001" i="8"/>
  <c r="AV1000" i="8"/>
  <c r="AP1000" i="8"/>
  <c r="AJ1000" i="8"/>
  <c r="AV999" i="8"/>
  <c r="AP999" i="8"/>
  <c r="AJ999" i="8"/>
  <c r="AV998" i="8"/>
  <c r="AP998" i="8"/>
  <c r="AJ998" i="8"/>
  <c r="AV997" i="8"/>
  <c r="AP997" i="8"/>
  <c r="AJ997" i="8"/>
  <c r="AV996" i="8"/>
  <c r="AP996" i="8"/>
  <c r="AJ996" i="8"/>
  <c r="AV995" i="8"/>
  <c r="AP995" i="8"/>
  <c r="AJ995" i="8"/>
  <c r="AV994" i="8"/>
  <c r="AP994" i="8"/>
  <c r="AJ994" i="8"/>
  <c r="AV993" i="8"/>
  <c r="AP993" i="8"/>
  <c r="AJ993" i="8"/>
  <c r="AV992" i="8"/>
  <c r="AP992" i="8"/>
  <c r="AJ992" i="8"/>
  <c r="AV991" i="8"/>
  <c r="AP991" i="8"/>
  <c r="AJ991" i="8"/>
  <c r="AV990" i="8"/>
  <c r="AP990" i="8"/>
  <c r="AJ990" i="8"/>
  <c r="AV989" i="8"/>
  <c r="AP989" i="8"/>
  <c r="AJ989" i="8"/>
  <c r="AV988" i="8"/>
  <c r="AP988" i="8"/>
  <c r="AJ988" i="8"/>
  <c r="AV987" i="8"/>
  <c r="AP987" i="8"/>
  <c r="AJ987" i="8"/>
  <c r="AV986" i="8"/>
  <c r="AP986" i="8"/>
  <c r="AJ986" i="8"/>
  <c r="AV985" i="8"/>
  <c r="AP985" i="8"/>
  <c r="AJ985" i="8"/>
  <c r="AV984" i="8"/>
  <c r="AL1023" i="8"/>
  <c r="AF1022" i="8"/>
  <c r="AF1021" i="8"/>
  <c r="AF1020" i="8"/>
  <c r="AF1019" i="8"/>
  <c r="AF1018" i="8"/>
  <c r="AF1017" i="8"/>
  <c r="AF1016" i="8"/>
  <c r="AF1015" i="8"/>
  <c r="AF1014" i="8"/>
  <c r="AF1013" i="8"/>
  <c r="AF1012" i="8"/>
  <c r="AN1011" i="8"/>
  <c r="AW1010" i="8"/>
  <c r="AN1010" i="8"/>
  <c r="AW1009" i="8"/>
  <c r="AN1009" i="8"/>
  <c r="AW1008" i="8"/>
  <c r="AN1008" i="8"/>
  <c r="AW1007" i="8"/>
  <c r="AN1007" i="8"/>
  <c r="AW1006" i="8"/>
  <c r="AN1006" i="8"/>
  <c r="AW1005" i="8"/>
  <c r="AN1005" i="8"/>
  <c r="AW1004" i="8"/>
  <c r="AN1004" i="8"/>
  <c r="AW1003" i="8"/>
  <c r="AP1003" i="8"/>
  <c r="AF1003" i="8"/>
  <c r="AT1002" i="8"/>
  <c r="AN1002" i="8"/>
  <c r="AF1002" i="8"/>
  <c r="AT1001" i="8"/>
  <c r="AN1001" i="8"/>
  <c r="AF1001" i="8"/>
  <c r="AT1000" i="8"/>
  <c r="AN1000" i="8"/>
  <c r="AF1000" i="8"/>
  <c r="AT999" i="8"/>
  <c r="AN999" i="8"/>
  <c r="AF999" i="8"/>
  <c r="AT998" i="8"/>
  <c r="AN998" i="8"/>
  <c r="AF998" i="8"/>
  <c r="AT997" i="8"/>
  <c r="AN997" i="8"/>
  <c r="AF997" i="8"/>
  <c r="AT996" i="8"/>
  <c r="AN996" i="8"/>
  <c r="AF996" i="8"/>
  <c r="AT995" i="8"/>
  <c r="AN995" i="8"/>
  <c r="AF995" i="8"/>
  <c r="AT994" i="8"/>
  <c r="AN994" i="8"/>
  <c r="AF994" i="8"/>
  <c r="AT993" i="8"/>
  <c r="AN993" i="8"/>
  <c r="AF993" i="8"/>
  <c r="AT992" i="8"/>
  <c r="AN992" i="8"/>
  <c r="AF992" i="8"/>
  <c r="AT991" i="8"/>
  <c r="AN991" i="8"/>
  <c r="AF991" i="8"/>
  <c r="AT990" i="8"/>
  <c r="AN990" i="8"/>
  <c r="AF990" i="8"/>
  <c r="AT989" i="8"/>
  <c r="AN989" i="8"/>
  <c r="AF989" i="8"/>
  <c r="AT988" i="8"/>
  <c r="AN988" i="8"/>
  <c r="AF988" i="8"/>
  <c r="AT987" i="8"/>
  <c r="AN987" i="8"/>
  <c r="AF987" i="8"/>
  <c r="AT986" i="8"/>
  <c r="AN986" i="8"/>
  <c r="AF986" i="8"/>
  <c r="AT985" i="8"/>
  <c r="AN985" i="8"/>
  <c r="AF985" i="8"/>
  <c r="AT984" i="8"/>
  <c r="AX1024" i="8"/>
  <c r="AX1022" i="8"/>
  <c r="AX1021" i="8"/>
  <c r="AX1020" i="8"/>
  <c r="AX1019" i="8"/>
  <c r="AX1018" i="8"/>
  <c r="AX1017" i="8"/>
  <c r="AX1016" i="8"/>
  <c r="AX1015" i="8"/>
  <c r="AX1014" i="8"/>
  <c r="AX1013" i="8"/>
  <c r="AX1012" i="8"/>
  <c r="AX1011" i="8"/>
  <c r="AL1011" i="8"/>
  <c r="AV1010" i="8"/>
  <c r="AL1010" i="8"/>
  <c r="AV1009" i="8"/>
  <c r="AL1009" i="8"/>
  <c r="AV1008" i="8"/>
  <c r="AL1008" i="8"/>
  <c r="AV1007" i="8"/>
  <c r="AL1007" i="8"/>
  <c r="AV1006" i="8"/>
  <c r="AL1006" i="8"/>
  <c r="AV1005" i="8"/>
  <c r="AL1005" i="8"/>
  <c r="AV1004" i="8"/>
  <c r="AL1004" i="8"/>
  <c r="AV1003" i="8"/>
  <c r="AN1003" i="8"/>
  <c r="AE1003" i="8"/>
  <c r="AS1002" i="8"/>
  <c r="AM1002" i="8"/>
  <c r="AE1002" i="8"/>
  <c r="AS1001" i="8"/>
  <c r="AM1001" i="8"/>
  <c r="AE1001" i="8"/>
  <c r="AS1000" i="8"/>
  <c r="AM1000" i="8"/>
  <c r="AE1000" i="8"/>
  <c r="AS999" i="8"/>
  <c r="AM999" i="8"/>
  <c r="AE999" i="8"/>
  <c r="AS998" i="8"/>
  <c r="AM998" i="8"/>
  <c r="AE998" i="8"/>
  <c r="AS997" i="8"/>
  <c r="AM997" i="8"/>
  <c r="AE997" i="8"/>
  <c r="AS996" i="8"/>
  <c r="AM996" i="8"/>
  <c r="AE996" i="8"/>
  <c r="AS995" i="8"/>
  <c r="AM995" i="8"/>
  <c r="AE995" i="8"/>
  <c r="AS994" i="8"/>
  <c r="AM994" i="8"/>
  <c r="AE994" i="8"/>
  <c r="AS993" i="8"/>
  <c r="AM993" i="8"/>
  <c r="AE993" i="8"/>
  <c r="AS992" i="8"/>
  <c r="AM992" i="8"/>
  <c r="AE992" i="8"/>
  <c r="AS991" i="8"/>
  <c r="AM991" i="8"/>
  <c r="AE991" i="8"/>
  <c r="AS990" i="8"/>
  <c r="AM990" i="8"/>
  <c r="AE990" i="8"/>
  <c r="AS989" i="8"/>
  <c r="AM989" i="8"/>
  <c r="AE989" i="8"/>
  <c r="AS988" i="8"/>
  <c r="AM988" i="8"/>
  <c r="AE988" i="8"/>
  <c r="AS987" i="8"/>
  <c r="AM987" i="8"/>
  <c r="AE987" i="8"/>
  <c r="AS986" i="8"/>
  <c r="AM986" i="8"/>
  <c r="AE986" i="8"/>
  <c r="AT1022" i="8"/>
  <c r="AT1019" i="8"/>
  <c r="AT1016" i="8"/>
  <c r="AT1013" i="8"/>
  <c r="AK1011" i="8"/>
  <c r="AT1009" i="8"/>
  <c r="AK1008" i="8"/>
  <c r="AT1006" i="8"/>
  <c r="AK1005" i="8"/>
  <c r="AT1003" i="8"/>
  <c r="AR1002" i="8"/>
  <c r="AR1001" i="8"/>
  <c r="AR1000" i="8"/>
  <c r="AR999" i="8"/>
  <c r="AR998" i="8"/>
  <c r="AR997" i="8"/>
  <c r="AR996" i="8"/>
  <c r="AR995" i="8"/>
  <c r="AR994" i="8"/>
  <c r="AR993" i="8"/>
  <c r="AR992" i="8"/>
  <c r="AR991" i="8"/>
  <c r="AR990" i="8"/>
  <c r="AR989" i="8"/>
  <c r="AR988" i="8"/>
  <c r="AR987" i="8"/>
  <c r="AR986" i="8"/>
  <c r="AS985" i="8"/>
  <c r="AE985" i="8"/>
  <c r="AQ984" i="8"/>
  <c r="AK984" i="8"/>
  <c r="AW983" i="8"/>
  <c r="AQ983" i="8"/>
  <c r="AK983" i="8"/>
  <c r="AW982" i="8"/>
  <c r="AQ982" i="8"/>
  <c r="AK982" i="8"/>
  <c r="AW981" i="8"/>
  <c r="AQ981" i="8"/>
  <c r="AK981" i="8"/>
  <c r="AW980" i="8"/>
  <c r="AL1022" i="8"/>
  <c r="AL1019" i="8"/>
  <c r="AL1016" i="8"/>
  <c r="AL1013" i="8"/>
  <c r="AX1010" i="8"/>
  <c r="AP1009" i="8"/>
  <c r="AX1007" i="8"/>
  <c r="AP1006" i="8"/>
  <c r="AX1004" i="8"/>
  <c r="AQ1003" i="8"/>
  <c r="AO1002" i="8"/>
  <c r="AO1001" i="8"/>
  <c r="AO1000" i="8"/>
  <c r="AO999" i="8"/>
  <c r="AO998" i="8"/>
  <c r="AO997" i="8"/>
  <c r="AO996" i="8"/>
  <c r="AO995" i="8"/>
  <c r="AO994" i="8"/>
  <c r="AO993" i="8"/>
  <c r="AO992" i="8"/>
  <c r="AO991" i="8"/>
  <c r="AO990" i="8"/>
  <c r="AO989" i="8"/>
  <c r="AO988" i="8"/>
  <c r="AO987" i="8"/>
  <c r="AO986" i="8"/>
  <c r="AR985" i="8"/>
  <c r="AX984" i="8"/>
  <c r="AP984" i="8"/>
  <c r="AJ984" i="8"/>
  <c r="AV983" i="8"/>
  <c r="AP983" i="8"/>
  <c r="AJ983" i="8"/>
  <c r="AV982" i="8"/>
  <c r="AP982" i="8"/>
  <c r="AJ982" i="8"/>
  <c r="AV981" i="8"/>
  <c r="AP981" i="8"/>
  <c r="AJ981" i="8"/>
  <c r="AV980" i="8"/>
  <c r="AT1021" i="8"/>
  <c r="AT1018" i="8"/>
  <c r="AT1015" i="8"/>
  <c r="AT1012" i="8"/>
  <c r="AT1010" i="8"/>
  <c r="AK1009" i="8"/>
  <c r="AT1007" i="8"/>
  <c r="AK1006" i="8"/>
  <c r="AT1004" i="8"/>
  <c r="AM1003" i="8"/>
  <c r="AL1002" i="8"/>
  <c r="AL1001" i="8"/>
  <c r="AL1000" i="8"/>
  <c r="AL999" i="8"/>
  <c r="AL998" i="8"/>
  <c r="AL997" i="8"/>
  <c r="AL996" i="8"/>
  <c r="AL995" i="8"/>
  <c r="AL994" i="8"/>
  <c r="AL993" i="8"/>
  <c r="AL992" i="8"/>
  <c r="AL991" i="8"/>
  <c r="AL990" i="8"/>
  <c r="AL989" i="8"/>
  <c r="AL988" i="8"/>
  <c r="AL987" i="8"/>
  <c r="AL986" i="8"/>
  <c r="AO985" i="8"/>
  <c r="AW984" i="8"/>
  <c r="AO984" i="8"/>
  <c r="AG984" i="8"/>
  <c r="AU983" i="8"/>
  <c r="AO983" i="8"/>
  <c r="AG983" i="8"/>
  <c r="AU982" i="8"/>
  <c r="AO982" i="8"/>
  <c r="AG982" i="8"/>
  <c r="AU981" i="8"/>
  <c r="AO981" i="8"/>
  <c r="AG981" i="8"/>
  <c r="AU980" i="8"/>
  <c r="AO980" i="8"/>
  <c r="AG980" i="8"/>
  <c r="AU979" i="8"/>
  <c r="AO979" i="8"/>
  <c r="AG979" i="8"/>
  <c r="AU978" i="8"/>
  <c r="AO978" i="8"/>
  <c r="AG978" i="8"/>
  <c r="AU977" i="8"/>
  <c r="AO977" i="8"/>
  <c r="AG977" i="8"/>
  <c r="AU976" i="8"/>
  <c r="AO976" i="8"/>
  <c r="AG976" i="8"/>
  <c r="AU975" i="8"/>
  <c r="AO975" i="8"/>
  <c r="AG975" i="8"/>
  <c r="AU974" i="8"/>
  <c r="AO974" i="8"/>
  <c r="AG974" i="8"/>
  <c r="AU973" i="8"/>
  <c r="AO973" i="8"/>
  <c r="AG973" i="8"/>
  <c r="AU972" i="8"/>
  <c r="AO972" i="8"/>
  <c r="AG972" i="8"/>
  <c r="AU971" i="8"/>
  <c r="AO971" i="8"/>
  <c r="AG971" i="8"/>
  <c r="AU970" i="8"/>
  <c r="AO970" i="8"/>
  <c r="AG970" i="8"/>
  <c r="AU969" i="8"/>
  <c r="AO969" i="8"/>
  <c r="AG969" i="8"/>
  <c r="AU968" i="8"/>
  <c r="AO968" i="8"/>
  <c r="AG968" i="8"/>
  <c r="AU967" i="8"/>
  <c r="AL1021" i="8"/>
  <c r="AL1018" i="8"/>
  <c r="AL1015" i="8"/>
  <c r="AL1012" i="8"/>
  <c r="AP1010" i="8"/>
  <c r="AX1008" i="8"/>
  <c r="AP1007" i="8"/>
  <c r="AX1005" i="8"/>
  <c r="AP1004" i="8"/>
  <c r="AJ1003" i="8"/>
  <c r="AG1002" i="8"/>
  <c r="AG1001" i="8"/>
  <c r="AG1000" i="8"/>
  <c r="AG999" i="8"/>
  <c r="AG998" i="8"/>
  <c r="AG997" i="8"/>
  <c r="AG996" i="8"/>
  <c r="AG995" i="8"/>
  <c r="AG994" i="8"/>
  <c r="AG993" i="8"/>
  <c r="AG992" i="8"/>
  <c r="AG991" i="8"/>
  <c r="AG990" i="8"/>
  <c r="AG989" i="8"/>
  <c r="AG988" i="8"/>
  <c r="AG987" i="8"/>
  <c r="AG986" i="8"/>
  <c r="AM985" i="8"/>
  <c r="AU984" i="8"/>
  <c r="AN984" i="8"/>
  <c r="AF984" i="8"/>
  <c r="AT983" i="8"/>
  <c r="AN983" i="8"/>
  <c r="AF983" i="8"/>
  <c r="AT982" i="8"/>
  <c r="AN982" i="8"/>
  <c r="AF982" i="8"/>
  <c r="AT981" i="8"/>
  <c r="AN981" i="8"/>
  <c r="AF981" i="8"/>
  <c r="AR1024" i="8"/>
  <c r="AT1020" i="8"/>
  <c r="AT1017" i="8"/>
  <c r="AT1014" i="8"/>
  <c r="AT1011" i="8"/>
  <c r="AK1010" i="8"/>
  <c r="AT1008" i="8"/>
  <c r="AK1007" i="8"/>
  <c r="AT1005" i="8"/>
  <c r="AK1004" i="8"/>
  <c r="AX1002" i="8"/>
  <c r="AX1001" i="8"/>
  <c r="AX1000" i="8"/>
  <c r="AX999" i="8"/>
  <c r="AX998" i="8"/>
  <c r="AX997" i="8"/>
  <c r="AX996" i="8"/>
  <c r="AX995" i="8"/>
  <c r="AX994" i="8"/>
  <c r="AX993" i="8"/>
  <c r="AX992" i="8"/>
  <c r="AX991" i="8"/>
  <c r="AX990" i="8"/>
  <c r="AX989" i="8"/>
  <c r="AX988" i="8"/>
  <c r="AX987" i="8"/>
  <c r="AX986" i="8"/>
  <c r="AX985" i="8"/>
  <c r="AL985" i="8"/>
  <c r="AS984" i="8"/>
  <c r="AM984" i="8"/>
  <c r="AE984" i="8"/>
  <c r="AS983" i="8"/>
  <c r="AM983" i="8"/>
  <c r="AE983" i="8"/>
  <c r="AS982" i="8"/>
  <c r="AM982" i="8"/>
  <c r="AE982" i="8"/>
  <c r="AS981" i="8"/>
  <c r="AM981" i="8"/>
  <c r="AE981" i="8"/>
  <c r="AS980" i="8"/>
  <c r="AM980" i="8"/>
  <c r="AE980" i="8"/>
  <c r="AS979" i="8"/>
  <c r="AM979" i="8"/>
  <c r="AE979" i="8"/>
  <c r="AS978" i="8"/>
  <c r="AM978" i="8"/>
  <c r="AE978" i="8"/>
  <c r="AS977" i="8"/>
  <c r="AM977" i="8"/>
  <c r="AE977" i="8"/>
  <c r="AS976" i="8"/>
  <c r="AM976" i="8"/>
  <c r="AE976" i="8"/>
  <c r="AS975" i="8"/>
  <c r="AM975" i="8"/>
  <c r="AE975" i="8"/>
  <c r="AS974" i="8"/>
  <c r="AM974" i="8"/>
  <c r="AE974" i="8"/>
  <c r="AS973" i="8"/>
  <c r="AM973" i="8"/>
  <c r="AE973" i="8"/>
  <c r="AS972" i="8"/>
  <c r="AM972" i="8"/>
  <c r="AE972" i="8"/>
  <c r="AS971" i="8"/>
  <c r="AM971" i="8"/>
  <c r="AE971" i="8"/>
  <c r="AS970" i="8"/>
  <c r="AM970" i="8"/>
  <c r="AE970" i="8"/>
  <c r="AS969" i="8"/>
  <c r="AM969" i="8"/>
  <c r="AE969" i="8"/>
  <c r="AS968" i="8"/>
  <c r="AM968" i="8"/>
  <c r="AE968" i="8"/>
  <c r="AS967" i="8"/>
  <c r="AR1023" i="8"/>
  <c r="AL1020" i="8"/>
  <c r="AL1017" i="8"/>
  <c r="AL1014" i="8"/>
  <c r="AP1011" i="8"/>
  <c r="AX1009" i="8"/>
  <c r="AP1008" i="8"/>
  <c r="AX1006" i="8"/>
  <c r="AP1005" i="8"/>
  <c r="AX1003" i="8"/>
  <c r="AU1002" i="8"/>
  <c r="AU1001" i="8"/>
  <c r="AU1000" i="8"/>
  <c r="AU999" i="8"/>
  <c r="AU998" i="8"/>
  <c r="AU997" i="8"/>
  <c r="AU996" i="8"/>
  <c r="AU995" i="8"/>
  <c r="AU994" i="8"/>
  <c r="AU993" i="8"/>
  <c r="AU992" i="8"/>
  <c r="AU991" i="8"/>
  <c r="AU990" i="8"/>
  <c r="AU989" i="8"/>
  <c r="AU988" i="8"/>
  <c r="AU987" i="8"/>
  <c r="AU986" i="8"/>
  <c r="AU985" i="8"/>
  <c r="AG985" i="8"/>
  <c r="AR984" i="8"/>
  <c r="AL984" i="8"/>
  <c r="AX983" i="8"/>
  <c r="AR983" i="8"/>
  <c r="AL983" i="8"/>
  <c r="AX982" i="8"/>
  <c r="AR982" i="8"/>
  <c r="AL982" i="8"/>
  <c r="AX981" i="8"/>
  <c r="AR981" i="8"/>
  <c r="AL981" i="8"/>
  <c r="AX980" i="8"/>
  <c r="AR980" i="8"/>
  <c r="AL980" i="8"/>
  <c r="AX979" i="8"/>
  <c r="AR979" i="8"/>
  <c r="AL979" i="8"/>
  <c r="AX978" i="8"/>
  <c r="AR978" i="8"/>
  <c r="AL978" i="8"/>
  <c r="AX977" i="8"/>
  <c r="AR977" i="8"/>
  <c r="AL977" i="8"/>
  <c r="AX976" i="8"/>
  <c r="AR976" i="8"/>
  <c r="AL976" i="8"/>
  <c r="AX975" i="8"/>
  <c r="AR975" i="8"/>
  <c r="AL975" i="8"/>
  <c r="AX974" i="8"/>
  <c r="AR974" i="8"/>
  <c r="AL974" i="8"/>
  <c r="AX973" i="8"/>
  <c r="AR973" i="8"/>
  <c r="AL973" i="8"/>
  <c r="AX972" i="8"/>
  <c r="AR972" i="8"/>
  <c r="AL972" i="8"/>
  <c r="AX971" i="8"/>
  <c r="AR971" i="8"/>
  <c r="AL971" i="8"/>
  <c r="AX970" i="8"/>
  <c r="AR970" i="8"/>
  <c r="AL970" i="8"/>
  <c r="AX969" i="8"/>
  <c r="AR969" i="8"/>
  <c r="AL969" i="8"/>
  <c r="AX968" i="8"/>
  <c r="AR968" i="8"/>
  <c r="AL968" i="8"/>
  <c r="AX967" i="8"/>
  <c r="AR967" i="8"/>
  <c r="AL967" i="8"/>
  <c r="AX966" i="8"/>
  <c r="AR966" i="8"/>
  <c r="AL966" i="8"/>
  <c r="AP980" i="8"/>
  <c r="AV979" i="8"/>
  <c r="AJ979" i="8"/>
  <c r="AP978" i="8"/>
  <c r="AV977" i="8"/>
  <c r="AJ977" i="8"/>
  <c r="AP976" i="8"/>
  <c r="AV975" i="8"/>
  <c r="AJ975" i="8"/>
  <c r="AP974" i="8"/>
  <c r="AV973" i="8"/>
  <c r="AJ973" i="8"/>
  <c r="AP972" i="8"/>
  <c r="AV971" i="8"/>
  <c r="AJ971" i="8"/>
  <c r="AP970" i="8"/>
  <c r="AV969" i="8"/>
  <c r="AJ969" i="8"/>
  <c r="AP968" i="8"/>
  <c r="AV967" i="8"/>
  <c r="AM967" i="8"/>
  <c r="AW966" i="8"/>
  <c r="AP966" i="8"/>
  <c r="AG966" i="8"/>
  <c r="AU965" i="8"/>
  <c r="AO965" i="8"/>
  <c r="AG965" i="8"/>
  <c r="AU964" i="8"/>
  <c r="AO964" i="8"/>
  <c r="AG964" i="8"/>
  <c r="AU963" i="8"/>
  <c r="AO963" i="8"/>
  <c r="AG963" i="8"/>
  <c r="AU962" i="8"/>
  <c r="AO962" i="8"/>
  <c r="AG962" i="8"/>
  <c r="AU961" i="8"/>
  <c r="AO961" i="8"/>
  <c r="AG961" i="8"/>
  <c r="AU960" i="8"/>
  <c r="AO960" i="8"/>
  <c r="AG960" i="8"/>
  <c r="AU959" i="8"/>
  <c r="AO959" i="8"/>
  <c r="AG959" i="8"/>
  <c r="AU958" i="8"/>
  <c r="AO958" i="8"/>
  <c r="AG958" i="8"/>
  <c r="AU957" i="8"/>
  <c r="AO957" i="8"/>
  <c r="AG957" i="8"/>
  <c r="AU956" i="8"/>
  <c r="AO956" i="8"/>
  <c r="AG956" i="8"/>
  <c r="AU955" i="8"/>
  <c r="AO955" i="8"/>
  <c r="AG955" i="8"/>
  <c r="AU954" i="8"/>
  <c r="AO954" i="8"/>
  <c r="AG954" i="8"/>
  <c r="AU953" i="8"/>
  <c r="AO953" i="8"/>
  <c r="AG953" i="8"/>
  <c r="AU952" i="8"/>
  <c r="AO952" i="8"/>
  <c r="AG952" i="8"/>
  <c r="AU951" i="8"/>
  <c r="AO951" i="8"/>
  <c r="AG951" i="8"/>
  <c r="AU950" i="8"/>
  <c r="AO950" i="8"/>
  <c r="AG950" i="8"/>
  <c r="AU949" i="8"/>
  <c r="AO949" i="8"/>
  <c r="AG949" i="8"/>
  <c r="AU948" i="8"/>
  <c r="AO948" i="8"/>
  <c r="AG948" i="8"/>
  <c r="AU947" i="8"/>
  <c r="AO947" i="8"/>
  <c r="AG947" i="8"/>
  <c r="AU946" i="8"/>
  <c r="AO946" i="8"/>
  <c r="AG946" i="8"/>
  <c r="AU945" i="8"/>
  <c r="AO945" i="8"/>
  <c r="AG945" i="8"/>
  <c r="AU944" i="8"/>
  <c r="AO944" i="8"/>
  <c r="AG944" i="8"/>
  <c r="AU943" i="8"/>
  <c r="AO943" i="8"/>
  <c r="AG943" i="8"/>
  <c r="AU942" i="8"/>
  <c r="AO942" i="8"/>
  <c r="AG942" i="8"/>
  <c r="AU941" i="8"/>
  <c r="AO941" i="8"/>
  <c r="AG941" i="8"/>
  <c r="AU940" i="8"/>
  <c r="AO940" i="8"/>
  <c r="AG940" i="8"/>
  <c r="AU939" i="8"/>
  <c r="AO939" i="8"/>
  <c r="AG939" i="8"/>
  <c r="AU938" i="8"/>
  <c r="AO938" i="8"/>
  <c r="AG938" i="8"/>
  <c r="AU937" i="8"/>
  <c r="AO937" i="8"/>
  <c r="AG937" i="8"/>
  <c r="AU936" i="8"/>
  <c r="AO936" i="8"/>
  <c r="AG936" i="8"/>
  <c r="AU935" i="8"/>
  <c r="AO935" i="8"/>
  <c r="AG935" i="8"/>
  <c r="AU934" i="8"/>
  <c r="AO934" i="8"/>
  <c r="AG934" i="8"/>
  <c r="AU933" i="8"/>
  <c r="AO933" i="8"/>
  <c r="AG933" i="8"/>
  <c r="AU932" i="8"/>
  <c r="AO932" i="8"/>
  <c r="AG932" i="8"/>
  <c r="AU931" i="8"/>
  <c r="AO931" i="8"/>
  <c r="AG931" i="8"/>
  <c r="AU930" i="8"/>
  <c r="AO930" i="8"/>
  <c r="AG930" i="8"/>
  <c r="AU929" i="8"/>
  <c r="AO929" i="8"/>
  <c r="AG929" i="8"/>
  <c r="AU928" i="8"/>
  <c r="AO928" i="8"/>
  <c r="AG928" i="8"/>
  <c r="AU927" i="8"/>
  <c r="AO927" i="8"/>
  <c r="AG927" i="8"/>
  <c r="AU926" i="8"/>
  <c r="AO926" i="8"/>
  <c r="AG926" i="8"/>
  <c r="AU925" i="8"/>
  <c r="AO925" i="8"/>
  <c r="AG925" i="8"/>
  <c r="AU924" i="8"/>
  <c r="AO924" i="8"/>
  <c r="AG924" i="8"/>
  <c r="AU923" i="8"/>
  <c r="AO923" i="8"/>
  <c r="AG923" i="8"/>
  <c r="AU922" i="8"/>
  <c r="AO922" i="8"/>
  <c r="AG922" i="8"/>
  <c r="AU921" i="8"/>
  <c r="AO921" i="8"/>
  <c r="AG921" i="8"/>
  <c r="AU920" i="8"/>
  <c r="AO920" i="8"/>
  <c r="AG920" i="8"/>
  <c r="AU919" i="8"/>
  <c r="AO919" i="8"/>
  <c r="AG919" i="8"/>
  <c r="AU918" i="8"/>
  <c r="AO918" i="8"/>
  <c r="AG918" i="8"/>
  <c r="AU917" i="8"/>
  <c r="AO917" i="8"/>
  <c r="AN980" i="8"/>
  <c r="AT979" i="8"/>
  <c r="AF979" i="8"/>
  <c r="AN978" i="8"/>
  <c r="AT977" i="8"/>
  <c r="AF977" i="8"/>
  <c r="AN976" i="8"/>
  <c r="AT975" i="8"/>
  <c r="AF975" i="8"/>
  <c r="AN974" i="8"/>
  <c r="AT973" i="8"/>
  <c r="AF973" i="8"/>
  <c r="AN972" i="8"/>
  <c r="AT971" i="8"/>
  <c r="AF971" i="8"/>
  <c r="AN970" i="8"/>
  <c r="AT969" i="8"/>
  <c r="AF969" i="8"/>
  <c r="AN968" i="8"/>
  <c r="AT967" i="8"/>
  <c r="AK967" i="8"/>
  <c r="AV966" i="8"/>
  <c r="AO966" i="8"/>
  <c r="AF966" i="8"/>
  <c r="AT965" i="8"/>
  <c r="AN965" i="8"/>
  <c r="AF965" i="8"/>
  <c r="AT964" i="8"/>
  <c r="AN964" i="8"/>
  <c r="AF964" i="8"/>
  <c r="AT963" i="8"/>
  <c r="AN963" i="8"/>
  <c r="AF963" i="8"/>
  <c r="AT962" i="8"/>
  <c r="AN962" i="8"/>
  <c r="AF962" i="8"/>
  <c r="AT961" i="8"/>
  <c r="AN961" i="8"/>
  <c r="AF961" i="8"/>
  <c r="AT960" i="8"/>
  <c r="AN960" i="8"/>
  <c r="AF960" i="8"/>
  <c r="AT959" i="8"/>
  <c r="AN959" i="8"/>
  <c r="AF959" i="8"/>
  <c r="AT958" i="8"/>
  <c r="AN958" i="8"/>
  <c r="AF958" i="8"/>
  <c r="AT957" i="8"/>
  <c r="AN957" i="8"/>
  <c r="AF957" i="8"/>
  <c r="AT956" i="8"/>
  <c r="AN956" i="8"/>
  <c r="AF956" i="8"/>
  <c r="AT955" i="8"/>
  <c r="AN955" i="8"/>
  <c r="AF955" i="8"/>
  <c r="AT954" i="8"/>
  <c r="AN954" i="8"/>
  <c r="AF954" i="8"/>
  <c r="AT953" i="8"/>
  <c r="AN953" i="8"/>
  <c r="AF953" i="8"/>
  <c r="AT952" i="8"/>
  <c r="AN952" i="8"/>
  <c r="AF952" i="8"/>
  <c r="AT951" i="8"/>
  <c r="AN951" i="8"/>
  <c r="AF951" i="8"/>
  <c r="AT950" i="8"/>
  <c r="AN950" i="8"/>
  <c r="AF950" i="8"/>
  <c r="AT949" i="8"/>
  <c r="AN949" i="8"/>
  <c r="AF949" i="8"/>
  <c r="AT948" i="8"/>
  <c r="AN948" i="8"/>
  <c r="AF948" i="8"/>
  <c r="AT947" i="8"/>
  <c r="AN947" i="8"/>
  <c r="AF947" i="8"/>
  <c r="AT946" i="8"/>
  <c r="AN946" i="8"/>
  <c r="AF946" i="8"/>
  <c r="AT945" i="8"/>
  <c r="AN945" i="8"/>
  <c r="AF945" i="8"/>
  <c r="AT944" i="8"/>
  <c r="AN944" i="8"/>
  <c r="AF944" i="8"/>
  <c r="AT943" i="8"/>
  <c r="AN943" i="8"/>
  <c r="AF943" i="8"/>
  <c r="AT942" i="8"/>
  <c r="AN942" i="8"/>
  <c r="AF942" i="8"/>
  <c r="AT941" i="8"/>
  <c r="AN941" i="8"/>
  <c r="AF941" i="8"/>
  <c r="AT940" i="8"/>
  <c r="AN940" i="8"/>
  <c r="AF940" i="8"/>
  <c r="AT939" i="8"/>
  <c r="AN939" i="8"/>
  <c r="AF939" i="8"/>
  <c r="AT938" i="8"/>
  <c r="AN938" i="8"/>
  <c r="AF938" i="8"/>
  <c r="AT937" i="8"/>
  <c r="AN937" i="8"/>
  <c r="AF937" i="8"/>
  <c r="AT936" i="8"/>
  <c r="AN936" i="8"/>
  <c r="AF936" i="8"/>
  <c r="AT935" i="8"/>
  <c r="AN935" i="8"/>
  <c r="AF935" i="8"/>
  <c r="AT934" i="8"/>
  <c r="AN934" i="8"/>
  <c r="AF934" i="8"/>
  <c r="AT933" i="8"/>
  <c r="AN933" i="8"/>
  <c r="AF933" i="8"/>
  <c r="AT932" i="8"/>
  <c r="AK980" i="8"/>
  <c r="AQ979" i="8"/>
  <c r="AW978" i="8"/>
  <c r="AK978" i="8"/>
  <c r="AQ977" i="8"/>
  <c r="AW976" i="8"/>
  <c r="AK976" i="8"/>
  <c r="AQ975" i="8"/>
  <c r="AW974" i="8"/>
  <c r="AK974" i="8"/>
  <c r="AQ973" i="8"/>
  <c r="AW972" i="8"/>
  <c r="AK972" i="8"/>
  <c r="AQ971" i="8"/>
  <c r="AW970" i="8"/>
  <c r="AK970" i="8"/>
  <c r="AQ969" i="8"/>
  <c r="AW968" i="8"/>
  <c r="AK968" i="8"/>
  <c r="AQ967" i="8"/>
  <c r="AJ967" i="8"/>
  <c r="AU966" i="8"/>
  <c r="AN966" i="8"/>
  <c r="AE966" i="8"/>
  <c r="AS965" i="8"/>
  <c r="AM965" i="8"/>
  <c r="AE965" i="8"/>
  <c r="AS964" i="8"/>
  <c r="AM964" i="8"/>
  <c r="AE964" i="8"/>
  <c r="AS963" i="8"/>
  <c r="AM963" i="8"/>
  <c r="AE963" i="8"/>
  <c r="AS962" i="8"/>
  <c r="AM962" i="8"/>
  <c r="AE962" i="8"/>
  <c r="AS961" i="8"/>
  <c r="AM961" i="8"/>
  <c r="AE961" i="8"/>
  <c r="AS960" i="8"/>
  <c r="AM960" i="8"/>
  <c r="AE960" i="8"/>
  <c r="AS959" i="8"/>
  <c r="AM959" i="8"/>
  <c r="AE959" i="8"/>
  <c r="AS958" i="8"/>
  <c r="AM958" i="8"/>
  <c r="AE958" i="8"/>
  <c r="AS957" i="8"/>
  <c r="AM957" i="8"/>
  <c r="AE957" i="8"/>
  <c r="AS956" i="8"/>
  <c r="AM956" i="8"/>
  <c r="AE956" i="8"/>
  <c r="AS955" i="8"/>
  <c r="AM955" i="8"/>
  <c r="AE955" i="8"/>
  <c r="AS954" i="8"/>
  <c r="AM954" i="8"/>
  <c r="AE954" i="8"/>
  <c r="AS953" i="8"/>
  <c r="AM953" i="8"/>
  <c r="AE953" i="8"/>
  <c r="AS952" i="8"/>
  <c r="AM952" i="8"/>
  <c r="AE952" i="8"/>
  <c r="AS951" i="8"/>
  <c r="AM951" i="8"/>
  <c r="AE951" i="8"/>
  <c r="AS950" i="8"/>
  <c r="AM950" i="8"/>
  <c r="AE950" i="8"/>
  <c r="AS949" i="8"/>
  <c r="AM949" i="8"/>
  <c r="AE949" i="8"/>
  <c r="AS948" i="8"/>
  <c r="AM948" i="8"/>
  <c r="AE948" i="8"/>
  <c r="AS947" i="8"/>
  <c r="AM947" i="8"/>
  <c r="AE947" i="8"/>
  <c r="AS946" i="8"/>
  <c r="AM946" i="8"/>
  <c r="AE946" i="8"/>
  <c r="AS945" i="8"/>
  <c r="AM945" i="8"/>
  <c r="AE945" i="8"/>
  <c r="AS944" i="8"/>
  <c r="AM944" i="8"/>
  <c r="AE944" i="8"/>
  <c r="AS943" i="8"/>
  <c r="AM943" i="8"/>
  <c r="AE943" i="8"/>
  <c r="AS942" i="8"/>
  <c r="AM942" i="8"/>
  <c r="AE942" i="8"/>
  <c r="AS941" i="8"/>
  <c r="AM941" i="8"/>
  <c r="AE941" i="8"/>
  <c r="AS940" i="8"/>
  <c r="AM940" i="8"/>
  <c r="AE940" i="8"/>
  <c r="AS939" i="8"/>
  <c r="AM939" i="8"/>
  <c r="AE939" i="8"/>
  <c r="AS938" i="8"/>
  <c r="AM938" i="8"/>
  <c r="AE938" i="8"/>
  <c r="AS937" i="8"/>
  <c r="AM937" i="8"/>
  <c r="AE937" i="8"/>
  <c r="AS936" i="8"/>
  <c r="AM936" i="8"/>
  <c r="AE936" i="8"/>
  <c r="AS935" i="8"/>
  <c r="AM935" i="8"/>
  <c r="AE935" i="8"/>
  <c r="AS934" i="8"/>
  <c r="AM934" i="8"/>
  <c r="AE934" i="8"/>
  <c r="AS933" i="8"/>
  <c r="AM933" i="8"/>
  <c r="AE933" i="8"/>
  <c r="AS932" i="8"/>
  <c r="AM932" i="8"/>
  <c r="AE932" i="8"/>
  <c r="AS931" i="8"/>
  <c r="AM931" i="8"/>
  <c r="AE931" i="8"/>
  <c r="AS930" i="8"/>
  <c r="AM930" i="8"/>
  <c r="AE930" i="8"/>
  <c r="AS929" i="8"/>
  <c r="AM929" i="8"/>
  <c r="AE929" i="8"/>
  <c r="AS928" i="8"/>
  <c r="AM928" i="8"/>
  <c r="AE928" i="8"/>
  <c r="AS927" i="8"/>
  <c r="AM927" i="8"/>
  <c r="AE927" i="8"/>
  <c r="AS926" i="8"/>
  <c r="AM926" i="8"/>
  <c r="AE926" i="8"/>
  <c r="AS925" i="8"/>
  <c r="AM925" i="8"/>
  <c r="AE925" i="8"/>
  <c r="AS924" i="8"/>
  <c r="AM924" i="8"/>
  <c r="AE924" i="8"/>
  <c r="AS923" i="8"/>
  <c r="AM923" i="8"/>
  <c r="AE923" i="8"/>
  <c r="AS922" i="8"/>
  <c r="AM922" i="8"/>
  <c r="AE922" i="8"/>
  <c r="AS921" i="8"/>
  <c r="AM921" i="8"/>
  <c r="AE921" i="8"/>
  <c r="AS920" i="8"/>
  <c r="AM920" i="8"/>
  <c r="AE920" i="8"/>
  <c r="AS919" i="8"/>
  <c r="AM919" i="8"/>
  <c r="AE919" i="8"/>
  <c r="AS918" i="8"/>
  <c r="AM918" i="8"/>
  <c r="AE918" i="8"/>
  <c r="AS917" i="8"/>
  <c r="AM917" i="8"/>
  <c r="AJ980" i="8"/>
  <c r="AP979" i="8"/>
  <c r="AV978" i="8"/>
  <c r="AJ978" i="8"/>
  <c r="AP977" i="8"/>
  <c r="AV976" i="8"/>
  <c r="AJ976" i="8"/>
  <c r="AP975" i="8"/>
  <c r="AV974" i="8"/>
  <c r="AJ974" i="8"/>
  <c r="AP973" i="8"/>
  <c r="AV972" i="8"/>
  <c r="AJ972" i="8"/>
  <c r="AP971" i="8"/>
  <c r="AV970" i="8"/>
  <c r="AJ970" i="8"/>
  <c r="AP969" i="8"/>
  <c r="AV968" i="8"/>
  <c r="AJ968" i="8"/>
  <c r="AP967" i="8"/>
  <c r="AG967" i="8"/>
  <c r="AT966" i="8"/>
  <c r="AM966" i="8"/>
  <c r="AX965" i="8"/>
  <c r="AR965" i="8"/>
  <c r="AL965" i="8"/>
  <c r="AX964" i="8"/>
  <c r="AR964" i="8"/>
  <c r="AL964" i="8"/>
  <c r="AX963" i="8"/>
  <c r="AR963" i="8"/>
  <c r="AL963" i="8"/>
  <c r="AX962" i="8"/>
  <c r="AR962" i="8"/>
  <c r="AL962" i="8"/>
  <c r="AX961" i="8"/>
  <c r="AR961" i="8"/>
  <c r="AL961" i="8"/>
  <c r="AX960" i="8"/>
  <c r="AR960" i="8"/>
  <c r="AL960" i="8"/>
  <c r="AX959" i="8"/>
  <c r="AR959" i="8"/>
  <c r="AL959" i="8"/>
  <c r="AX958" i="8"/>
  <c r="AR958" i="8"/>
  <c r="AL958" i="8"/>
  <c r="AX957" i="8"/>
  <c r="AR957" i="8"/>
  <c r="AL957" i="8"/>
  <c r="AX956" i="8"/>
  <c r="AR956" i="8"/>
  <c r="AL956" i="8"/>
  <c r="AX955" i="8"/>
  <c r="AR955" i="8"/>
  <c r="AL955" i="8"/>
  <c r="AX954" i="8"/>
  <c r="AR954" i="8"/>
  <c r="AL954" i="8"/>
  <c r="AX953" i="8"/>
  <c r="AR953" i="8"/>
  <c r="AL953" i="8"/>
  <c r="AX952" i="8"/>
  <c r="AR952" i="8"/>
  <c r="AL952" i="8"/>
  <c r="AX951" i="8"/>
  <c r="AR951" i="8"/>
  <c r="AL951" i="8"/>
  <c r="AX950" i="8"/>
  <c r="AR950" i="8"/>
  <c r="AL950" i="8"/>
  <c r="AX949" i="8"/>
  <c r="AR949" i="8"/>
  <c r="AL949" i="8"/>
  <c r="AX948" i="8"/>
  <c r="AR948" i="8"/>
  <c r="AL948" i="8"/>
  <c r="AX947" i="8"/>
  <c r="AR947" i="8"/>
  <c r="AL947" i="8"/>
  <c r="AX946" i="8"/>
  <c r="AR946" i="8"/>
  <c r="AL946" i="8"/>
  <c r="AX945" i="8"/>
  <c r="AR945" i="8"/>
  <c r="AL945" i="8"/>
  <c r="AX944" i="8"/>
  <c r="AR944" i="8"/>
  <c r="AL944" i="8"/>
  <c r="AX943" i="8"/>
  <c r="AR943" i="8"/>
  <c r="AL943" i="8"/>
  <c r="AX942" i="8"/>
  <c r="AR942" i="8"/>
  <c r="AL942" i="8"/>
  <c r="AX941" i="8"/>
  <c r="AR941" i="8"/>
  <c r="AL941" i="8"/>
  <c r="AX940" i="8"/>
  <c r="AR940" i="8"/>
  <c r="AL940" i="8"/>
  <c r="AX939" i="8"/>
  <c r="AR939" i="8"/>
  <c r="AL939" i="8"/>
  <c r="AX938" i="8"/>
  <c r="AR938" i="8"/>
  <c r="AL938" i="8"/>
  <c r="AX937" i="8"/>
  <c r="AR937" i="8"/>
  <c r="AL937" i="8"/>
  <c r="AX936" i="8"/>
  <c r="AR936" i="8"/>
  <c r="AL936" i="8"/>
  <c r="AX935" i="8"/>
  <c r="AR935" i="8"/>
  <c r="AL935" i="8"/>
  <c r="AX934" i="8"/>
  <c r="AR934" i="8"/>
  <c r="AL934" i="8"/>
  <c r="AX933" i="8"/>
  <c r="AR933" i="8"/>
  <c r="AL933" i="8"/>
  <c r="AX932" i="8"/>
  <c r="AT980" i="8"/>
  <c r="AF980" i="8"/>
  <c r="AN979" i="8"/>
  <c r="AT978" i="8"/>
  <c r="AF978" i="8"/>
  <c r="AN977" i="8"/>
  <c r="AT976" i="8"/>
  <c r="AF976" i="8"/>
  <c r="AN975" i="8"/>
  <c r="AT974" i="8"/>
  <c r="AF974" i="8"/>
  <c r="AN973" i="8"/>
  <c r="AT972" i="8"/>
  <c r="AF972" i="8"/>
  <c r="AN971" i="8"/>
  <c r="AT970" i="8"/>
  <c r="AF970" i="8"/>
  <c r="AN969" i="8"/>
  <c r="AT968" i="8"/>
  <c r="AF968" i="8"/>
  <c r="AO967" i="8"/>
  <c r="AF967" i="8"/>
  <c r="AS966" i="8"/>
  <c r="AK966" i="8"/>
  <c r="AW965" i="8"/>
  <c r="AQ965" i="8"/>
  <c r="AK965" i="8"/>
  <c r="AW964" i="8"/>
  <c r="AQ964" i="8"/>
  <c r="AK964" i="8"/>
  <c r="AW963" i="8"/>
  <c r="AQ963" i="8"/>
  <c r="AK963" i="8"/>
  <c r="AW962" i="8"/>
  <c r="AQ962" i="8"/>
  <c r="AK962" i="8"/>
  <c r="AW961" i="8"/>
  <c r="AQ961" i="8"/>
  <c r="AK961" i="8"/>
  <c r="AW960" i="8"/>
  <c r="AQ960" i="8"/>
  <c r="AK960" i="8"/>
  <c r="AW959" i="8"/>
  <c r="AQ959" i="8"/>
  <c r="AK959" i="8"/>
  <c r="AW958" i="8"/>
  <c r="AQ958" i="8"/>
  <c r="AK958" i="8"/>
  <c r="AW957" i="8"/>
  <c r="AQ957" i="8"/>
  <c r="AK957" i="8"/>
  <c r="AW956" i="8"/>
  <c r="AQ956" i="8"/>
  <c r="AK956" i="8"/>
  <c r="AW955" i="8"/>
  <c r="AQ955" i="8"/>
  <c r="AK955" i="8"/>
  <c r="AW954" i="8"/>
  <c r="AQ954" i="8"/>
  <c r="AK954" i="8"/>
  <c r="AW953" i="8"/>
  <c r="AQ953" i="8"/>
  <c r="AK953" i="8"/>
  <c r="AW952" i="8"/>
  <c r="AQ952" i="8"/>
  <c r="AK952" i="8"/>
  <c r="AW951" i="8"/>
  <c r="AQ951" i="8"/>
  <c r="AK951" i="8"/>
  <c r="AW950" i="8"/>
  <c r="AQ950" i="8"/>
  <c r="AK950" i="8"/>
  <c r="AW949" i="8"/>
  <c r="AQ949" i="8"/>
  <c r="AK949" i="8"/>
  <c r="AW948" i="8"/>
  <c r="AQ948" i="8"/>
  <c r="AK948" i="8"/>
  <c r="AW947" i="8"/>
  <c r="AQ947" i="8"/>
  <c r="AK947" i="8"/>
  <c r="AW946" i="8"/>
  <c r="AQ946" i="8"/>
  <c r="AK946" i="8"/>
  <c r="AW945" i="8"/>
  <c r="AQ945" i="8"/>
  <c r="AK945" i="8"/>
  <c r="AW944" i="8"/>
  <c r="AQ944" i="8"/>
  <c r="AK944" i="8"/>
  <c r="AW943" i="8"/>
  <c r="AQ943" i="8"/>
  <c r="AK943" i="8"/>
  <c r="AW942" i="8"/>
  <c r="AQ942" i="8"/>
  <c r="AK942" i="8"/>
  <c r="AW941" i="8"/>
  <c r="AQ941" i="8"/>
  <c r="AK941" i="8"/>
  <c r="AW940" i="8"/>
  <c r="AQ940" i="8"/>
  <c r="AK940" i="8"/>
  <c r="AW939" i="8"/>
  <c r="AQ939" i="8"/>
  <c r="AK939" i="8"/>
  <c r="AW938" i="8"/>
  <c r="AQ938" i="8"/>
  <c r="AK938" i="8"/>
  <c r="AW937" i="8"/>
  <c r="AQ937" i="8"/>
  <c r="AK937" i="8"/>
  <c r="AW936" i="8"/>
  <c r="AQ936" i="8"/>
  <c r="AK936" i="8"/>
  <c r="AW935" i="8"/>
  <c r="AQ935" i="8"/>
  <c r="AK935" i="8"/>
  <c r="AW934" i="8"/>
  <c r="AQ934" i="8"/>
  <c r="AK934" i="8"/>
  <c r="AW933" i="8"/>
  <c r="AQ933" i="8"/>
  <c r="AK933" i="8"/>
  <c r="AW932" i="8"/>
  <c r="AQ932" i="8"/>
  <c r="AK932" i="8"/>
  <c r="AW931" i="8"/>
  <c r="AQ931" i="8"/>
  <c r="AK931" i="8"/>
  <c r="AW930" i="8"/>
  <c r="AQ930" i="8"/>
  <c r="AK930" i="8"/>
  <c r="AW929" i="8"/>
  <c r="AQ929" i="8"/>
  <c r="AQ980" i="8"/>
  <c r="AW979" i="8"/>
  <c r="AK979" i="8"/>
  <c r="AQ978" i="8"/>
  <c r="AW977" i="8"/>
  <c r="AK977" i="8"/>
  <c r="AQ976" i="8"/>
  <c r="AW975" i="8"/>
  <c r="AK975" i="8"/>
  <c r="AQ974" i="8"/>
  <c r="AW973" i="8"/>
  <c r="AK973" i="8"/>
  <c r="AQ972" i="8"/>
  <c r="AW971" i="8"/>
  <c r="AK971" i="8"/>
  <c r="AQ970" i="8"/>
  <c r="AW969" i="8"/>
  <c r="AK969" i="8"/>
  <c r="AQ968" i="8"/>
  <c r="AW967" i="8"/>
  <c r="AN967" i="8"/>
  <c r="AE967" i="8"/>
  <c r="AQ966" i="8"/>
  <c r="AJ966" i="8"/>
  <c r="AV965" i="8"/>
  <c r="AP965" i="8"/>
  <c r="AJ965" i="8"/>
  <c r="AV964" i="8"/>
  <c r="AP964" i="8"/>
  <c r="AJ964" i="8"/>
  <c r="AV963" i="8"/>
  <c r="AP963" i="8"/>
  <c r="AJ963" i="8"/>
  <c r="AV962" i="8"/>
  <c r="AP962" i="8"/>
  <c r="AJ962" i="8"/>
  <c r="AV961" i="8"/>
  <c r="AP961" i="8"/>
  <c r="AJ961" i="8"/>
  <c r="AV960" i="8"/>
  <c r="AP960" i="8"/>
  <c r="AJ960" i="8"/>
  <c r="AV959" i="8"/>
  <c r="AP959" i="8"/>
  <c r="AJ959" i="8"/>
  <c r="AV958" i="8"/>
  <c r="AP958" i="8"/>
  <c r="AJ958" i="8"/>
  <c r="AV957" i="8"/>
  <c r="AP957" i="8"/>
  <c r="AJ957" i="8"/>
  <c r="AV956" i="8"/>
  <c r="AP956" i="8"/>
  <c r="AJ956" i="8"/>
  <c r="AV955" i="8"/>
  <c r="AP955" i="8"/>
  <c r="AJ955" i="8"/>
  <c r="AV954" i="8"/>
  <c r="AP954" i="8"/>
  <c r="AJ954" i="8"/>
  <c r="AV953" i="8"/>
  <c r="AP953" i="8"/>
  <c r="AJ953" i="8"/>
  <c r="AV952" i="8"/>
  <c r="AP952" i="8"/>
  <c r="AJ952" i="8"/>
  <c r="AV951" i="8"/>
  <c r="AP951" i="8"/>
  <c r="AJ951" i="8"/>
  <c r="AV950" i="8"/>
  <c r="AP950" i="8"/>
  <c r="AJ950" i="8"/>
  <c r="AV949" i="8"/>
  <c r="AP949" i="8"/>
  <c r="AJ949" i="8"/>
  <c r="AV948" i="8"/>
  <c r="AP948" i="8"/>
  <c r="AJ948" i="8"/>
  <c r="AV947" i="8"/>
  <c r="AP947" i="8"/>
  <c r="AJ947" i="8"/>
  <c r="AV946" i="8"/>
  <c r="AP946" i="8"/>
  <c r="AJ946" i="8"/>
  <c r="AV945" i="8"/>
  <c r="AP945" i="8"/>
  <c r="AJ945" i="8"/>
  <c r="AV944" i="8"/>
  <c r="AP944" i="8"/>
  <c r="AJ944" i="8"/>
  <c r="AV943" i="8"/>
  <c r="AP943" i="8"/>
  <c r="AJ943" i="8"/>
  <c r="AV942" i="8"/>
  <c r="AP942" i="8"/>
  <c r="AJ942" i="8"/>
  <c r="AV941" i="8"/>
  <c r="AP941" i="8"/>
  <c r="AJ941" i="8"/>
  <c r="AV940" i="8"/>
  <c r="AP940" i="8"/>
  <c r="AJ940" i="8"/>
  <c r="AV939" i="8"/>
  <c r="AP939" i="8"/>
  <c r="AJ939" i="8"/>
  <c r="AV938" i="8"/>
  <c r="AP938" i="8"/>
  <c r="AJ938" i="8"/>
  <c r="AV937" i="8"/>
  <c r="AP937" i="8"/>
  <c r="AJ937" i="8"/>
  <c r="AV936" i="8"/>
  <c r="AP936" i="8"/>
  <c r="AJ936" i="8"/>
  <c r="AV935" i="8"/>
  <c r="AP935" i="8"/>
  <c r="AJ935" i="8"/>
  <c r="AV934" i="8"/>
  <c r="AP934" i="8"/>
  <c r="AJ934" i="8"/>
  <c r="AV933" i="8"/>
  <c r="AP933" i="8"/>
  <c r="AJ933" i="8"/>
  <c r="AV932" i="8"/>
  <c r="AP932" i="8"/>
  <c r="AJ932" i="8"/>
  <c r="AV931" i="8"/>
  <c r="AP931" i="8"/>
  <c r="AJ931" i="8"/>
  <c r="AV930" i="8"/>
  <c r="AP930" i="8"/>
  <c r="AJ930" i="8"/>
  <c r="AV929" i="8"/>
  <c r="AP929" i="8"/>
  <c r="AJ929" i="8"/>
  <c r="AV928" i="8"/>
  <c r="AP928" i="8"/>
  <c r="AJ928" i="8"/>
  <c r="AV927" i="8"/>
  <c r="AP927" i="8"/>
  <c r="AJ927" i="8"/>
  <c r="AV926" i="8"/>
  <c r="AP926" i="8"/>
  <c r="AJ926" i="8"/>
  <c r="AV925" i="8"/>
  <c r="AP925" i="8"/>
  <c r="AJ925" i="8"/>
  <c r="AV924" i="8"/>
  <c r="AP924" i="8"/>
  <c r="AJ924" i="8"/>
  <c r="AV923" i="8"/>
  <c r="AP923" i="8"/>
  <c r="AJ923" i="8"/>
  <c r="AV922" i="8"/>
  <c r="AP922" i="8"/>
  <c r="AJ922" i="8"/>
  <c r="AV921" i="8"/>
  <c r="AP921" i="8"/>
  <c r="AJ921" i="8"/>
  <c r="AV920" i="8"/>
  <c r="AP920" i="8"/>
  <c r="AJ920" i="8"/>
  <c r="AV919" i="8"/>
  <c r="AP919" i="8"/>
  <c r="AJ919" i="8"/>
  <c r="AV918" i="8"/>
  <c r="AP918" i="8"/>
  <c r="AJ918" i="8"/>
  <c r="AV917" i="8"/>
  <c r="AP917" i="8"/>
  <c r="AL932" i="8"/>
  <c r="AL931" i="8"/>
  <c r="AL930" i="8"/>
  <c r="AL929" i="8"/>
  <c r="AR928" i="8"/>
  <c r="AX927" i="8"/>
  <c r="AL927" i="8"/>
  <c r="AR926" i="8"/>
  <c r="AX925" i="8"/>
  <c r="AL925" i="8"/>
  <c r="AR924" i="8"/>
  <c r="AX923" i="8"/>
  <c r="AL923" i="8"/>
  <c r="AR922" i="8"/>
  <c r="AX921" i="8"/>
  <c r="AL921" i="8"/>
  <c r="AR920" i="8"/>
  <c r="AX919" i="8"/>
  <c r="AL919" i="8"/>
  <c r="AR918" i="8"/>
  <c r="AX917" i="8"/>
  <c r="AL917" i="8"/>
  <c r="AX916" i="8"/>
  <c r="AR916" i="8"/>
  <c r="AL916" i="8"/>
  <c r="AX915" i="8"/>
  <c r="AR915" i="8"/>
  <c r="AL915" i="8"/>
  <c r="AX914" i="8"/>
  <c r="AR914" i="8"/>
  <c r="AL914" i="8"/>
  <c r="AX913" i="8"/>
  <c r="AR913" i="8"/>
  <c r="AL913" i="8"/>
  <c r="AX912" i="8"/>
  <c r="AR912" i="8"/>
  <c r="AL912" i="8"/>
  <c r="AX911" i="8"/>
  <c r="AR911" i="8"/>
  <c r="AL911" i="8"/>
  <c r="AX910" i="8"/>
  <c r="AR910" i="8"/>
  <c r="AL910" i="8"/>
  <c r="AX909" i="8"/>
  <c r="AR909" i="8"/>
  <c r="AL909" i="8"/>
  <c r="AX908" i="8"/>
  <c r="AR908" i="8"/>
  <c r="AL908" i="8"/>
  <c r="AX907" i="8"/>
  <c r="AR907" i="8"/>
  <c r="AL907" i="8"/>
  <c r="AX906" i="8"/>
  <c r="AR906" i="8"/>
  <c r="AL906" i="8"/>
  <c r="AX905" i="8"/>
  <c r="AR905" i="8"/>
  <c r="AL905" i="8"/>
  <c r="AX904" i="8"/>
  <c r="AR904" i="8"/>
  <c r="AL904" i="8"/>
  <c r="AX903" i="8"/>
  <c r="AR903" i="8"/>
  <c r="AL903" i="8"/>
  <c r="AX902" i="8"/>
  <c r="AR902" i="8"/>
  <c r="AL902" i="8"/>
  <c r="AX901" i="8"/>
  <c r="AR901" i="8"/>
  <c r="AL901" i="8"/>
  <c r="AX900" i="8"/>
  <c r="AR900" i="8"/>
  <c r="AL900" i="8"/>
  <c r="AX899" i="8"/>
  <c r="AR899" i="8"/>
  <c r="AL899" i="8"/>
  <c r="AX898" i="8"/>
  <c r="AR898" i="8"/>
  <c r="AL898" i="8"/>
  <c r="AX897" i="8"/>
  <c r="AR897" i="8"/>
  <c r="AL897" i="8"/>
  <c r="AX896" i="8"/>
  <c r="AR896" i="8"/>
  <c r="AL896" i="8"/>
  <c r="AX895" i="8"/>
  <c r="AR895" i="8"/>
  <c r="AL895" i="8"/>
  <c r="AX894" i="8"/>
  <c r="AR894" i="8"/>
  <c r="AL894" i="8"/>
  <c r="AX893" i="8"/>
  <c r="AR893" i="8"/>
  <c r="AL893" i="8"/>
  <c r="AX892" i="8"/>
  <c r="AR892" i="8"/>
  <c r="AL892" i="8"/>
  <c r="AX891" i="8"/>
  <c r="AR891" i="8"/>
  <c r="AL891" i="8"/>
  <c r="AX890" i="8"/>
  <c r="AR890" i="8"/>
  <c r="AL890" i="8"/>
  <c r="AX889" i="8"/>
  <c r="AR889" i="8"/>
  <c r="AL889" i="8"/>
  <c r="AX888" i="8"/>
  <c r="AR888" i="8"/>
  <c r="AL888" i="8"/>
  <c r="AX887" i="8"/>
  <c r="AR887" i="8"/>
  <c r="AL887" i="8"/>
  <c r="AX886" i="8"/>
  <c r="AR886" i="8"/>
  <c r="AL886" i="8"/>
  <c r="AX885" i="8"/>
  <c r="AR885" i="8"/>
  <c r="AL885" i="8"/>
  <c r="AX884" i="8"/>
  <c r="AR884" i="8"/>
  <c r="AL884" i="8"/>
  <c r="AX883" i="8"/>
  <c r="AR883" i="8"/>
  <c r="AL883" i="8"/>
  <c r="AX882" i="8"/>
  <c r="AR882" i="8"/>
  <c r="AL882" i="8"/>
  <c r="AF932" i="8"/>
  <c r="AF931" i="8"/>
  <c r="AF930" i="8"/>
  <c r="AK929" i="8"/>
  <c r="AQ928" i="8"/>
  <c r="AW927" i="8"/>
  <c r="AK927" i="8"/>
  <c r="AQ926" i="8"/>
  <c r="AW925" i="8"/>
  <c r="AK925" i="8"/>
  <c r="AQ924" i="8"/>
  <c r="AW923" i="8"/>
  <c r="AK923" i="8"/>
  <c r="AQ922" i="8"/>
  <c r="AW921" i="8"/>
  <c r="AK921" i="8"/>
  <c r="AQ920" i="8"/>
  <c r="AW919" i="8"/>
  <c r="AK919" i="8"/>
  <c r="AQ918" i="8"/>
  <c r="AW917" i="8"/>
  <c r="AK917" i="8"/>
  <c r="AW916" i="8"/>
  <c r="AQ916" i="8"/>
  <c r="AK916" i="8"/>
  <c r="AW915" i="8"/>
  <c r="AQ915" i="8"/>
  <c r="AK915" i="8"/>
  <c r="AW914" i="8"/>
  <c r="AQ914" i="8"/>
  <c r="AK914" i="8"/>
  <c r="AW913" i="8"/>
  <c r="AQ913" i="8"/>
  <c r="AK913" i="8"/>
  <c r="AW912" i="8"/>
  <c r="AQ912" i="8"/>
  <c r="AK912" i="8"/>
  <c r="AW911" i="8"/>
  <c r="AQ911" i="8"/>
  <c r="AK911" i="8"/>
  <c r="AW910" i="8"/>
  <c r="AQ910" i="8"/>
  <c r="AK910" i="8"/>
  <c r="AW909" i="8"/>
  <c r="AQ909" i="8"/>
  <c r="AK909" i="8"/>
  <c r="AW908" i="8"/>
  <c r="AQ908" i="8"/>
  <c r="AK908" i="8"/>
  <c r="AW907" i="8"/>
  <c r="AQ907" i="8"/>
  <c r="AK907" i="8"/>
  <c r="AW906" i="8"/>
  <c r="AQ906" i="8"/>
  <c r="AK906" i="8"/>
  <c r="AW905" i="8"/>
  <c r="AQ905" i="8"/>
  <c r="AK905" i="8"/>
  <c r="AW904" i="8"/>
  <c r="AQ904" i="8"/>
  <c r="AK904" i="8"/>
  <c r="AW903" i="8"/>
  <c r="AQ903" i="8"/>
  <c r="AK903" i="8"/>
  <c r="AW902" i="8"/>
  <c r="AQ902" i="8"/>
  <c r="AK902" i="8"/>
  <c r="AW901" i="8"/>
  <c r="AQ901" i="8"/>
  <c r="AK901" i="8"/>
  <c r="AW900" i="8"/>
  <c r="AQ900" i="8"/>
  <c r="AK900" i="8"/>
  <c r="AW899" i="8"/>
  <c r="AQ899" i="8"/>
  <c r="AK899" i="8"/>
  <c r="AW898" i="8"/>
  <c r="AQ898" i="8"/>
  <c r="AK898" i="8"/>
  <c r="AW897" i="8"/>
  <c r="AQ897" i="8"/>
  <c r="AK897" i="8"/>
  <c r="AW896" i="8"/>
  <c r="AQ896" i="8"/>
  <c r="AK896" i="8"/>
  <c r="AW895" i="8"/>
  <c r="AQ895" i="8"/>
  <c r="AK895" i="8"/>
  <c r="AW894" i="8"/>
  <c r="AQ894" i="8"/>
  <c r="AK894" i="8"/>
  <c r="AW893" i="8"/>
  <c r="AQ893" i="8"/>
  <c r="AK893" i="8"/>
  <c r="AW892" i="8"/>
  <c r="AQ892" i="8"/>
  <c r="AK892" i="8"/>
  <c r="AW891" i="8"/>
  <c r="AQ891" i="8"/>
  <c r="AK891" i="8"/>
  <c r="AW890" i="8"/>
  <c r="AQ890" i="8"/>
  <c r="AK890" i="8"/>
  <c r="AW889" i="8"/>
  <c r="AQ889" i="8"/>
  <c r="AK889" i="8"/>
  <c r="AW888" i="8"/>
  <c r="AQ888" i="8"/>
  <c r="AK888" i="8"/>
  <c r="AW887" i="8"/>
  <c r="AQ887" i="8"/>
  <c r="AK887" i="8"/>
  <c r="AW886" i="8"/>
  <c r="AQ886" i="8"/>
  <c r="AK886" i="8"/>
  <c r="AW885" i="8"/>
  <c r="AQ885" i="8"/>
  <c r="AK885" i="8"/>
  <c r="AW884" i="8"/>
  <c r="AQ884" i="8"/>
  <c r="AK884" i="8"/>
  <c r="AW883" i="8"/>
  <c r="AQ883" i="8"/>
  <c r="AK883" i="8"/>
  <c r="AW882" i="8"/>
  <c r="AQ882" i="8"/>
  <c r="AK882" i="8"/>
  <c r="AW881" i="8"/>
  <c r="AQ881" i="8"/>
  <c r="AK881" i="8"/>
  <c r="AW880" i="8"/>
  <c r="AQ880" i="8"/>
  <c r="AK880" i="8"/>
  <c r="AW879" i="8"/>
  <c r="AQ879" i="8"/>
  <c r="AK879" i="8"/>
  <c r="AW878" i="8"/>
  <c r="AQ878" i="8"/>
  <c r="AK878" i="8"/>
  <c r="AW877" i="8"/>
  <c r="AQ877" i="8"/>
  <c r="AK877" i="8"/>
  <c r="AW876" i="8"/>
  <c r="AQ876" i="8"/>
  <c r="AK876" i="8"/>
  <c r="AW875" i="8"/>
  <c r="AQ875" i="8"/>
  <c r="AK875" i="8"/>
  <c r="AW874" i="8"/>
  <c r="AQ874" i="8"/>
  <c r="AK874" i="8"/>
  <c r="AW873" i="8"/>
  <c r="AQ873" i="8"/>
  <c r="AK873" i="8"/>
  <c r="AW872" i="8"/>
  <c r="AQ872" i="8"/>
  <c r="AK872" i="8"/>
  <c r="AW871" i="8"/>
  <c r="AQ871" i="8"/>
  <c r="AK871" i="8"/>
  <c r="AW870" i="8"/>
  <c r="AQ870" i="8"/>
  <c r="AK870" i="8"/>
  <c r="AW869" i="8"/>
  <c r="AQ869" i="8"/>
  <c r="AK869" i="8"/>
  <c r="AW868" i="8"/>
  <c r="AQ868" i="8"/>
  <c r="AK868" i="8"/>
  <c r="AW867" i="8"/>
  <c r="AX931" i="8"/>
  <c r="AX930" i="8"/>
  <c r="AX929" i="8"/>
  <c r="AF929" i="8"/>
  <c r="AN928" i="8"/>
  <c r="AT927" i="8"/>
  <c r="AF927" i="8"/>
  <c r="AN926" i="8"/>
  <c r="AT925" i="8"/>
  <c r="AF925" i="8"/>
  <c r="AN924" i="8"/>
  <c r="AT923" i="8"/>
  <c r="AF923" i="8"/>
  <c r="AN922" i="8"/>
  <c r="AT921" i="8"/>
  <c r="AF921" i="8"/>
  <c r="AN920" i="8"/>
  <c r="AT919" i="8"/>
  <c r="AF919" i="8"/>
  <c r="AN918" i="8"/>
  <c r="AT917" i="8"/>
  <c r="AJ917" i="8"/>
  <c r="AV916" i="8"/>
  <c r="AP916" i="8"/>
  <c r="AJ916" i="8"/>
  <c r="AV915" i="8"/>
  <c r="AP915" i="8"/>
  <c r="AJ915" i="8"/>
  <c r="AV914" i="8"/>
  <c r="AP914" i="8"/>
  <c r="AJ914" i="8"/>
  <c r="AV913" i="8"/>
  <c r="AP913" i="8"/>
  <c r="AJ913" i="8"/>
  <c r="AV912" i="8"/>
  <c r="AP912" i="8"/>
  <c r="AJ912" i="8"/>
  <c r="AV911" i="8"/>
  <c r="AP911" i="8"/>
  <c r="AJ911" i="8"/>
  <c r="AV910" i="8"/>
  <c r="AP910" i="8"/>
  <c r="AJ910" i="8"/>
  <c r="AV909" i="8"/>
  <c r="AP909" i="8"/>
  <c r="AJ909" i="8"/>
  <c r="AV908" i="8"/>
  <c r="AP908" i="8"/>
  <c r="AJ908" i="8"/>
  <c r="AV907" i="8"/>
  <c r="AP907" i="8"/>
  <c r="AJ907" i="8"/>
  <c r="AV906" i="8"/>
  <c r="AP906" i="8"/>
  <c r="AJ906" i="8"/>
  <c r="AV905" i="8"/>
  <c r="AP905" i="8"/>
  <c r="AJ905" i="8"/>
  <c r="AV904" i="8"/>
  <c r="AP904" i="8"/>
  <c r="AJ904" i="8"/>
  <c r="AV903" i="8"/>
  <c r="AP903" i="8"/>
  <c r="AJ903" i="8"/>
  <c r="AV902" i="8"/>
  <c r="AP902" i="8"/>
  <c r="AJ902" i="8"/>
  <c r="AV901" i="8"/>
  <c r="AP901" i="8"/>
  <c r="AJ901" i="8"/>
  <c r="AV900" i="8"/>
  <c r="AP900" i="8"/>
  <c r="AJ900" i="8"/>
  <c r="AV899" i="8"/>
  <c r="AP899" i="8"/>
  <c r="AJ899" i="8"/>
  <c r="AV898" i="8"/>
  <c r="AP898" i="8"/>
  <c r="AJ898" i="8"/>
  <c r="AV897" i="8"/>
  <c r="AP897" i="8"/>
  <c r="AJ897" i="8"/>
  <c r="AV896" i="8"/>
  <c r="AP896" i="8"/>
  <c r="AJ896" i="8"/>
  <c r="AV895" i="8"/>
  <c r="AP895" i="8"/>
  <c r="AJ895" i="8"/>
  <c r="AV894" i="8"/>
  <c r="AP894" i="8"/>
  <c r="AJ894" i="8"/>
  <c r="AV893" i="8"/>
  <c r="AP893" i="8"/>
  <c r="AJ893" i="8"/>
  <c r="AV892" i="8"/>
  <c r="AP892" i="8"/>
  <c r="AJ892" i="8"/>
  <c r="AV891" i="8"/>
  <c r="AP891" i="8"/>
  <c r="AJ891" i="8"/>
  <c r="AV890" i="8"/>
  <c r="AP890" i="8"/>
  <c r="AJ890" i="8"/>
  <c r="AV889" i="8"/>
  <c r="AP889" i="8"/>
  <c r="AJ889" i="8"/>
  <c r="AV888" i="8"/>
  <c r="AP888" i="8"/>
  <c r="AJ888" i="8"/>
  <c r="AV887" i="8"/>
  <c r="AP887" i="8"/>
  <c r="AJ887" i="8"/>
  <c r="AV886" i="8"/>
  <c r="AP886" i="8"/>
  <c r="AJ886" i="8"/>
  <c r="AV885" i="8"/>
  <c r="AP885" i="8"/>
  <c r="AJ885" i="8"/>
  <c r="AV884" i="8"/>
  <c r="AP884" i="8"/>
  <c r="AJ884" i="8"/>
  <c r="AV883" i="8"/>
  <c r="AP883" i="8"/>
  <c r="AJ883" i="8"/>
  <c r="AV882" i="8"/>
  <c r="AP882" i="8"/>
  <c r="AJ882" i="8"/>
  <c r="AV881" i="8"/>
  <c r="AP881" i="8"/>
  <c r="AJ881" i="8"/>
  <c r="AV880" i="8"/>
  <c r="AP880" i="8"/>
  <c r="AJ880" i="8"/>
  <c r="AV879" i="8"/>
  <c r="AP879" i="8"/>
  <c r="AJ879" i="8"/>
  <c r="AV878" i="8"/>
  <c r="AP878" i="8"/>
  <c r="AJ878" i="8"/>
  <c r="AV877" i="8"/>
  <c r="AP877" i="8"/>
  <c r="AJ877" i="8"/>
  <c r="AV876" i="8"/>
  <c r="AT931" i="8"/>
  <c r="AT930" i="8"/>
  <c r="AT929" i="8"/>
  <c r="AX928" i="8"/>
  <c r="AL928" i="8"/>
  <c r="AR927" i="8"/>
  <c r="AX926" i="8"/>
  <c r="AL926" i="8"/>
  <c r="AR925" i="8"/>
  <c r="AX924" i="8"/>
  <c r="AL924" i="8"/>
  <c r="AR923" i="8"/>
  <c r="AX922" i="8"/>
  <c r="AL922" i="8"/>
  <c r="AR921" i="8"/>
  <c r="AX920" i="8"/>
  <c r="AL920" i="8"/>
  <c r="AR919" i="8"/>
  <c r="AX918" i="8"/>
  <c r="AL918" i="8"/>
  <c r="AR917" i="8"/>
  <c r="AG917" i="8"/>
  <c r="AU916" i="8"/>
  <c r="AO916" i="8"/>
  <c r="AG916" i="8"/>
  <c r="AU915" i="8"/>
  <c r="AO915" i="8"/>
  <c r="AG915" i="8"/>
  <c r="AU914" i="8"/>
  <c r="AO914" i="8"/>
  <c r="AG914" i="8"/>
  <c r="AU913" i="8"/>
  <c r="AO913" i="8"/>
  <c r="AG913" i="8"/>
  <c r="AU912" i="8"/>
  <c r="AO912" i="8"/>
  <c r="AG912" i="8"/>
  <c r="AU911" i="8"/>
  <c r="AO911" i="8"/>
  <c r="AG911" i="8"/>
  <c r="AU910" i="8"/>
  <c r="AO910" i="8"/>
  <c r="AG910" i="8"/>
  <c r="AU909" i="8"/>
  <c r="AO909" i="8"/>
  <c r="AG909" i="8"/>
  <c r="AU908" i="8"/>
  <c r="AO908" i="8"/>
  <c r="AG908" i="8"/>
  <c r="AU907" i="8"/>
  <c r="AO907" i="8"/>
  <c r="AG907" i="8"/>
  <c r="AU906" i="8"/>
  <c r="AO906" i="8"/>
  <c r="AG906" i="8"/>
  <c r="AU905" i="8"/>
  <c r="AO905" i="8"/>
  <c r="AG905" i="8"/>
  <c r="AU904" i="8"/>
  <c r="AO904" i="8"/>
  <c r="AG904" i="8"/>
  <c r="AU903" i="8"/>
  <c r="AO903" i="8"/>
  <c r="AG903" i="8"/>
  <c r="AU902" i="8"/>
  <c r="AO902" i="8"/>
  <c r="AG902" i="8"/>
  <c r="AU901" i="8"/>
  <c r="AO901" i="8"/>
  <c r="AG901" i="8"/>
  <c r="AU900" i="8"/>
  <c r="AO900" i="8"/>
  <c r="AG900" i="8"/>
  <c r="AU899" i="8"/>
  <c r="AO899" i="8"/>
  <c r="AG899" i="8"/>
  <c r="AU898" i="8"/>
  <c r="AO898" i="8"/>
  <c r="AG898" i="8"/>
  <c r="AU897" i="8"/>
  <c r="AO897" i="8"/>
  <c r="AG897" i="8"/>
  <c r="AU896" i="8"/>
  <c r="AO896" i="8"/>
  <c r="AG896" i="8"/>
  <c r="AU895" i="8"/>
  <c r="AO895" i="8"/>
  <c r="AG895" i="8"/>
  <c r="AU894" i="8"/>
  <c r="AO894" i="8"/>
  <c r="AG894" i="8"/>
  <c r="AU893" i="8"/>
  <c r="AO893" i="8"/>
  <c r="AG893" i="8"/>
  <c r="AU892" i="8"/>
  <c r="AO892" i="8"/>
  <c r="AG892" i="8"/>
  <c r="AU891" i="8"/>
  <c r="AO891" i="8"/>
  <c r="AG891" i="8"/>
  <c r="AU890" i="8"/>
  <c r="AO890" i="8"/>
  <c r="AG890" i="8"/>
  <c r="AU889" i="8"/>
  <c r="AO889" i="8"/>
  <c r="AG889" i="8"/>
  <c r="AU888" i="8"/>
  <c r="AO888" i="8"/>
  <c r="AG888" i="8"/>
  <c r="AU887" i="8"/>
  <c r="AO887" i="8"/>
  <c r="AG887" i="8"/>
  <c r="AU886" i="8"/>
  <c r="AO886" i="8"/>
  <c r="AG886" i="8"/>
  <c r="AU885" i="8"/>
  <c r="AO885" i="8"/>
  <c r="AG885" i="8"/>
  <c r="AU884" i="8"/>
  <c r="AO884" i="8"/>
  <c r="AG884" i="8"/>
  <c r="AU883" i="8"/>
  <c r="AO883" i="8"/>
  <c r="AG883" i="8"/>
  <c r="AU882" i="8"/>
  <c r="AO882" i="8"/>
  <c r="AR932" i="8"/>
  <c r="AR931" i="8"/>
  <c r="AR930" i="8"/>
  <c r="AR929" i="8"/>
  <c r="AW928" i="8"/>
  <c r="AK928" i="8"/>
  <c r="AQ927" i="8"/>
  <c r="AW926" i="8"/>
  <c r="AK926" i="8"/>
  <c r="AQ925" i="8"/>
  <c r="AW924" i="8"/>
  <c r="AK924" i="8"/>
  <c r="AQ923" i="8"/>
  <c r="AW922" i="8"/>
  <c r="AK922" i="8"/>
  <c r="AQ921" i="8"/>
  <c r="AW920" i="8"/>
  <c r="AK920" i="8"/>
  <c r="AQ919" i="8"/>
  <c r="AW918" i="8"/>
  <c r="AK918" i="8"/>
  <c r="AQ917" i="8"/>
  <c r="AF917" i="8"/>
  <c r="AT916" i="8"/>
  <c r="AN916" i="8"/>
  <c r="AF916" i="8"/>
  <c r="AT915" i="8"/>
  <c r="AN915" i="8"/>
  <c r="AF915" i="8"/>
  <c r="AT914" i="8"/>
  <c r="AN914" i="8"/>
  <c r="AF914" i="8"/>
  <c r="AT913" i="8"/>
  <c r="AN913" i="8"/>
  <c r="AF913" i="8"/>
  <c r="AT912" i="8"/>
  <c r="AN912" i="8"/>
  <c r="AF912" i="8"/>
  <c r="AT911" i="8"/>
  <c r="AN911" i="8"/>
  <c r="AF911" i="8"/>
  <c r="AT910" i="8"/>
  <c r="AN910" i="8"/>
  <c r="AF910" i="8"/>
  <c r="AT909" i="8"/>
  <c r="AN909" i="8"/>
  <c r="AF909" i="8"/>
  <c r="AT908" i="8"/>
  <c r="AN908" i="8"/>
  <c r="AF908" i="8"/>
  <c r="AT907" i="8"/>
  <c r="AN907" i="8"/>
  <c r="AF907" i="8"/>
  <c r="AT906" i="8"/>
  <c r="AN906" i="8"/>
  <c r="AF906" i="8"/>
  <c r="AT905" i="8"/>
  <c r="AN905" i="8"/>
  <c r="AF905" i="8"/>
  <c r="AT904" i="8"/>
  <c r="AN904" i="8"/>
  <c r="AF904" i="8"/>
  <c r="AT903" i="8"/>
  <c r="AN903" i="8"/>
  <c r="AF903" i="8"/>
  <c r="AT902" i="8"/>
  <c r="AN902" i="8"/>
  <c r="AF902" i="8"/>
  <c r="AT901" i="8"/>
  <c r="AN901" i="8"/>
  <c r="AF901" i="8"/>
  <c r="AT900" i="8"/>
  <c r="AN900" i="8"/>
  <c r="AF900" i="8"/>
  <c r="AT899" i="8"/>
  <c r="AN899" i="8"/>
  <c r="AF899" i="8"/>
  <c r="AT898" i="8"/>
  <c r="AN898" i="8"/>
  <c r="AF898" i="8"/>
  <c r="AT897" i="8"/>
  <c r="AN897" i="8"/>
  <c r="AF897" i="8"/>
  <c r="AT896" i="8"/>
  <c r="AN896" i="8"/>
  <c r="AF896" i="8"/>
  <c r="AT895" i="8"/>
  <c r="AN895" i="8"/>
  <c r="AF895" i="8"/>
  <c r="AT894" i="8"/>
  <c r="AN894" i="8"/>
  <c r="AF894" i="8"/>
  <c r="AT893" i="8"/>
  <c r="AN893" i="8"/>
  <c r="AF893" i="8"/>
  <c r="AT892" i="8"/>
  <c r="AN892" i="8"/>
  <c r="AF892" i="8"/>
  <c r="AT891" i="8"/>
  <c r="AN891" i="8"/>
  <c r="AF891" i="8"/>
  <c r="AT890" i="8"/>
  <c r="AN890" i="8"/>
  <c r="AF890" i="8"/>
  <c r="AT889" i="8"/>
  <c r="AN889" i="8"/>
  <c r="AF889" i="8"/>
  <c r="AT888" i="8"/>
  <c r="AN888" i="8"/>
  <c r="AF888" i="8"/>
  <c r="AT887" i="8"/>
  <c r="AN887" i="8"/>
  <c r="AF887" i="8"/>
  <c r="AT886" i="8"/>
  <c r="AN886" i="8"/>
  <c r="AF886" i="8"/>
  <c r="AT885" i="8"/>
  <c r="AN885" i="8"/>
  <c r="AF885" i="8"/>
  <c r="AT884" i="8"/>
  <c r="AN884" i="8"/>
  <c r="AF884" i="8"/>
  <c r="AT883" i="8"/>
  <c r="AN883" i="8"/>
  <c r="AF883" i="8"/>
  <c r="AT882" i="8"/>
  <c r="AN882" i="8"/>
  <c r="AF882" i="8"/>
  <c r="AT881" i="8"/>
  <c r="AN881" i="8"/>
  <c r="AF881" i="8"/>
  <c r="AT880" i="8"/>
  <c r="AN880" i="8"/>
  <c r="AF880" i="8"/>
  <c r="AT879" i="8"/>
  <c r="AN879" i="8"/>
  <c r="AF879" i="8"/>
  <c r="AT878" i="8"/>
  <c r="AN878" i="8"/>
  <c r="AF878" i="8"/>
  <c r="AT877" i="8"/>
  <c r="AN877" i="8"/>
  <c r="AF877" i="8"/>
  <c r="AT876" i="8"/>
  <c r="AN876" i="8"/>
  <c r="AF876" i="8"/>
  <c r="AT875" i="8"/>
  <c r="AN875" i="8"/>
  <c r="AF875" i="8"/>
  <c r="AT874" i="8"/>
  <c r="AN874" i="8"/>
  <c r="AF874" i="8"/>
  <c r="AT873" i="8"/>
  <c r="AN873" i="8"/>
  <c r="AF873" i="8"/>
  <c r="AT872" i="8"/>
  <c r="AN872" i="8"/>
  <c r="AF872" i="8"/>
  <c r="AT871" i="8"/>
  <c r="AN871" i="8"/>
  <c r="AF871" i="8"/>
  <c r="AT870" i="8"/>
  <c r="AN870" i="8"/>
  <c r="AF870" i="8"/>
  <c r="AT869" i="8"/>
  <c r="AN869" i="8"/>
  <c r="AF869" i="8"/>
  <c r="AT868" i="8"/>
  <c r="AN868" i="8"/>
  <c r="AF868" i="8"/>
  <c r="AN932" i="8"/>
  <c r="AN931" i="8"/>
  <c r="AN930" i="8"/>
  <c r="AN929" i="8"/>
  <c r="AT928" i="8"/>
  <c r="AF928" i="8"/>
  <c r="AN927" i="8"/>
  <c r="AT926" i="8"/>
  <c r="AF926" i="8"/>
  <c r="AN925" i="8"/>
  <c r="AT924" i="8"/>
  <c r="AF924" i="8"/>
  <c r="AN923" i="8"/>
  <c r="AT922" i="8"/>
  <c r="AF922" i="8"/>
  <c r="AN921" i="8"/>
  <c r="AT920" i="8"/>
  <c r="AF920" i="8"/>
  <c r="AN919" i="8"/>
  <c r="AT918" i="8"/>
  <c r="AF918" i="8"/>
  <c r="AN917" i="8"/>
  <c r="AE917" i="8"/>
  <c r="AS916" i="8"/>
  <c r="AM916" i="8"/>
  <c r="AE916" i="8"/>
  <c r="AS915" i="8"/>
  <c r="AM915" i="8"/>
  <c r="AE915" i="8"/>
  <c r="AS914" i="8"/>
  <c r="AM914" i="8"/>
  <c r="AE914" i="8"/>
  <c r="AS913" i="8"/>
  <c r="AM913" i="8"/>
  <c r="AE913" i="8"/>
  <c r="AS912" i="8"/>
  <c r="AM912" i="8"/>
  <c r="AE912" i="8"/>
  <c r="AS911" i="8"/>
  <c r="AM911" i="8"/>
  <c r="AE911" i="8"/>
  <c r="AS910" i="8"/>
  <c r="AM910" i="8"/>
  <c r="AE910" i="8"/>
  <c r="AS909" i="8"/>
  <c r="AM909" i="8"/>
  <c r="AE909" i="8"/>
  <c r="AS908" i="8"/>
  <c r="AM908" i="8"/>
  <c r="AE908" i="8"/>
  <c r="AS907" i="8"/>
  <c r="AM907" i="8"/>
  <c r="AE907" i="8"/>
  <c r="AS906" i="8"/>
  <c r="AM906" i="8"/>
  <c r="AE906" i="8"/>
  <c r="AS905" i="8"/>
  <c r="AM905" i="8"/>
  <c r="AE905" i="8"/>
  <c r="AS904" i="8"/>
  <c r="AM904" i="8"/>
  <c r="AE904" i="8"/>
  <c r="AS903" i="8"/>
  <c r="AM903" i="8"/>
  <c r="AE903" i="8"/>
  <c r="AS902" i="8"/>
  <c r="AM902" i="8"/>
  <c r="AE902" i="8"/>
  <c r="AS901" i="8"/>
  <c r="AM901" i="8"/>
  <c r="AE901" i="8"/>
  <c r="AS900" i="8"/>
  <c r="AM900" i="8"/>
  <c r="AE900" i="8"/>
  <c r="AS899" i="8"/>
  <c r="AM899" i="8"/>
  <c r="AE899" i="8"/>
  <c r="AS898" i="8"/>
  <c r="AM898" i="8"/>
  <c r="AE898" i="8"/>
  <c r="AS897" i="8"/>
  <c r="AM897" i="8"/>
  <c r="AE897" i="8"/>
  <c r="AS896" i="8"/>
  <c r="AM896" i="8"/>
  <c r="AE896" i="8"/>
  <c r="AS895" i="8"/>
  <c r="AM895" i="8"/>
  <c r="AE895" i="8"/>
  <c r="AS894" i="8"/>
  <c r="AM894" i="8"/>
  <c r="AE894" i="8"/>
  <c r="AS893" i="8"/>
  <c r="AM893" i="8"/>
  <c r="AE893" i="8"/>
  <c r="AS892" i="8"/>
  <c r="AM892" i="8"/>
  <c r="AE892" i="8"/>
  <c r="AS891" i="8"/>
  <c r="AM891" i="8"/>
  <c r="AE891" i="8"/>
  <c r="AS890" i="8"/>
  <c r="AM890" i="8"/>
  <c r="AE890" i="8"/>
  <c r="AS889" i="8"/>
  <c r="AM889" i="8"/>
  <c r="AE889" i="8"/>
  <c r="AS888" i="8"/>
  <c r="AM888" i="8"/>
  <c r="AE888" i="8"/>
  <c r="AS887" i="8"/>
  <c r="AM887" i="8"/>
  <c r="AE887" i="8"/>
  <c r="AS886" i="8"/>
  <c r="AM886" i="8"/>
  <c r="AE886" i="8"/>
  <c r="AS885" i="8"/>
  <c r="AM885" i="8"/>
  <c r="AE885" i="8"/>
  <c r="AS884" i="8"/>
  <c r="AM884" i="8"/>
  <c r="AE884" i="8"/>
  <c r="AS883" i="8"/>
  <c r="AM883" i="8"/>
  <c r="AE883" i="8"/>
  <c r="AS882" i="8"/>
  <c r="AM882" i="8"/>
  <c r="AE882" i="8"/>
  <c r="AS881" i="8"/>
  <c r="AM881" i="8"/>
  <c r="AE881" i="8"/>
  <c r="AS880" i="8"/>
  <c r="AM880" i="8"/>
  <c r="AE880" i="8"/>
  <c r="AS879" i="8"/>
  <c r="AM879" i="8"/>
  <c r="AE879" i="8"/>
  <c r="AS878" i="8"/>
  <c r="AM878" i="8"/>
  <c r="AE878" i="8"/>
  <c r="AS877" i="8"/>
  <c r="AM877" i="8"/>
  <c r="AE877" i="8"/>
  <c r="AS876" i="8"/>
  <c r="AM876" i="8"/>
  <c r="AE876" i="8"/>
  <c r="AS875" i="8"/>
  <c r="AM875" i="8"/>
  <c r="AE875" i="8"/>
  <c r="AS874" i="8"/>
  <c r="AM874" i="8"/>
  <c r="AE874" i="8"/>
  <c r="AS873" i="8"/>
  <c r="AM873" i="8"/>
  <c r="AE873" i="8"/>
  <c r="AS872" i="8"/>
  <c r="AU881" i="8"/>
  <c r="AU880" i="8"/>
  <c r="AU879" i="8"/>
  <c r="AU878" i="8"/>
  <c r="AU877" i="8"/>
  <c r="AU876" i="8"/>
  <c r="AG876" i="8"/>
  <c r="AO875" i="8"/>
  <c r="AU874" i="8"/>
  <c r="AG874" i="8"/>
  <c r="AO873" i="8"/>
  <c r="AU872" i="8"/>
  <c r="AJ872" i="8"/>
  <c r="AS871" i="8"/>
  <c r="AJ871" i="8"/>
  <c r="AS870" i="8"/>
  <c r="AJ870" i="8"/>
  <c r="AS869" i="8"/>
  <c r="AJ869" i="8"/>
  <c r="AS868" i="8"/>
  <c r="AJ868" i="8"/>
  <c r="AT867" i="8"/>
  <c r="AN867" i="8"/>
  <c r="AF867" i="8"/>
  <c r="AT866" i="8"/>
  <c r="AN866" i="8"/>
  <c r="AF866" i="8"/>
  <c r="AT865" i="8"/>
  <c r="AN865" i="8"/>
  <c r="AF865" i="8"/>
  <c r="AT864" i="8"/>
  <c r="AN864" i="8"/>
  <c r="AF864" i="8"/>
  <c r="AT863" i="8"/>
  <c r="AN863" i="8"/>
  <c r="AF863" i="8"/>
  <c r="AT862" i="8"/>
  <c r="AN862" i="8"/>
  <c r="AF862" i="8"/>
  <c r="AT861" i="8"/>
  <c r="AN861" i="8"/>
  <c r="AF861" i="8"/>
  <c r="AT860" i="8"/>
  <c r="AN860" i="8"/>
  <c r="AF860" i="8"/>
  <c r="AT859" i="8"/>
  <c r="AN859" i="8"/>
  <c r="AF859" i="8"/>
  <c r="AT858" i="8"/>
  <c r="AN858" i="8"/>
  <c r="AF858" i="8"/>
  <c r="AT857" i="8"/>
  <c r="AN857" i="8"/>
  <c r="AF857" i="8"/>
  <c r="AT856" i="8"/>
  <c r="AN856" i="8"/>
  <c r="AF856" i="8"/>
  <c r="AT855" i="8"/>
  <c r="AN855" i="8"/>
  <c r="AF855" i="8"/>
  <c r="AT854" i="8"/>
  <c r="AN854" i="8"/>
  <c r="AF854" i="8"/>
  <c r="AT853" i="8"/>
  <c r="AN853" i="8"/>
  <c r="AF853" i="8"/>
  <c r="AT852" i="8"/>
  <c r="AN852" i="8"/>
  <c r="AF852" i="8"/>
  <c r="AT851" i="8"/>
  <c r="AN851" i="8"/>
  <c r="AF851" i="8"/>
  <c r="AT850" i="8"/>
  <c r="AN850" i="8"/>
  <c r="AF850" i="8"/>
  <c r="AT849" i="8"/>
  <c r="AN849" i="8"/>
  <c r="AF849" i="8"/>
  <c r="AT848" i="8"/>
  <c r="AN848" i="8"/>
  <c r="AF848" i="8"/>
  <c r="AT847" i="8"/>
  <c r="AN847" i="8"/>
  <c r="AF847" i="8"/>
  <c r="AT846" i="8"/>
  <c r="AN846" i="8"/>
  <c r="AF846" i="8"/>
  <c r="AT845" i="8"/>
  <c r="AN845" i="8"/>
  <c r="AF845" i="8"/>
  <c r="AT844" i="8"/>
  <c r="AN844" i="8"/>
  <c r="AF844" i="8"/>
  <c r="AT843" i="8"/>
  <c r="AN843" i="8"/>
  <c r="AF843" i="8"/>
  <c r="AT842" i="8"/>
  <c r="AN842" i="8"/>
  <c r="AF842" i="8"/>
  <c r="AT841" i="8"/>
  <c r="AN841" i="8"/>
  <c r="AF841" i="8"/>
  <c r="AT840" i="8"/>
  <c r="AN840" i="8"/>
  <c r="AF840" i="8"/>
  <c r="AT839" i="8"/>
  <c r="AN839" i="8"/>
  <c r="AF839" i="8"/>
  <c r="AT838" i="8"/>
  <c r="AN838" i="8"/>
  <c r="AF838" i="8"/>
  <c r="AT837" i="8"/>
  <c r="AN837" i="8"/>
  <c r="AF837" i="8"/>
  <c r="AT836" i="8"/>
  <c r="AN836" i="8"/>
  <c r="AF836" i="8"/>
  <c r="AT835" i="8"/>
  <c r="AN835" i="8"/>
  <c r="AF835" i="8"/>
  <c r="AT834" i="8"/>
  <c r="AN834" i="8"/>
  <c r="AF834" i="8"/>
  <c r="AT833" i="8"/>
  <c r="AN833" i="8"/>
  <c r="AF833" i="8"/>
  <c r="AT832" i="8"/>
  <c r="AN832" i="8"/>
  <c r="AF832" i="8"/>
  <c r="AT831" i="8"/>
  <c r="AN831" i="8"/>
  <c r="AF831" i="8"/>
  <c r="AT830" i="8"/>
  <c r="AN830" i="8"/>
  <c r="AF830" i="8"/>
  <c r="AT829" i="8"/>
  <c r="AN829" i="8"/>
  <c r="AF829" i="8"/>
  <c r="AT828" i="8"/>
  <c r="AN828" i="8"/>
  <c r="AF828" i="8"/>
  <c r="AT827" i="8"/>
  <c r="AN827" i="8"/>
  <c r="AF827" i="8"/>
  <c r="AT826" i="8"/>
  <c r="AN826" i="8"/>
  <c r="AF826" i="8"/>
  <c r="AT825" i="8"/>
  <c r="AN825" i="8"/>
  <c r="AF825" i="8"/>
  <c r="AT824" i="8"/>
  <c r="AN824" i="8"/>
  <c r="AF824" i="8"/>
  <c r="AT823" i="8"/>
  <c r="AN823" i="8"/>
  <c r="AF823" i="8"/>
  <c r="AT822" i="8"/>
  <c r="AN822" i="8"/>
  <c r="AF822" i="8"/>
  <c r="AT821" i="8"/>
  <c r="AR881" i="8"/>
  <c r="AR880" i="8"/>
  <c r="AR879" i="8"/>
  <c r="AR878" i="8"/>
  <c r="AR877" i="8"/>
  <c r="AR876" i="8"/>
  <c r="AX875" i="8"/>
  <c r="AL875" i="8"/>
  <c r="AR874" i="8"/>
  <c r="AX873" i="8"/>
  <c r="AL873" i="8"/>
  <c r="AR872" i="8"/>
  <c r="AG872" i="8"/>
  <c r="AR871" i="8"/>
  <c r="AG871" i="8"/>
  <c r="AR870" i="8"/>
  <c r="AG870" i="8"/>
  <c r="AR869" i="8"/>
  <c r="AG869" i="8"/>
  <c r="AR868" i="8"/>
  <c r="AG868" i="8"/>
  <c r="AS867" i="8"/>
  <c r="AM867" i="8"/>
  <c r="AE867" i="8"/>
  <c r="AS866" i="8"/>
  <c r="AM866" i="8"/>
  <c r="AE866" i="8"/>
  <c r="AS865" i="8"/>
  <c r="AM865" i="8"/>
  <c r="AE865" i="8"/>
  <c r="AS864" i="8"/>
  <c r="AM864" i="8"/>
  <c r="AE864" i="8"/>
  <c r="AS863" i="8"/>
  <c r="AM863" i="8"/>
  <c r="AE863" i="8"/>
  <c r="AS862" i="8"/>
  <c r="AM862" i="8"/>
  <c r="AE862" i="8"/>
  <c r="AS861" i="8"/>
  <c r="AM861" i="8"/>
  <c r="AE861" i="8"/>
  <c r="AS860" i="8"/>
  <c r="AM860" i="8"/>
  <c r="AE860" i="8"/>
  <c r="AS859" i="8"/>
  <c r="AM859" i="8"/>
  <c r="AE859" i="8"/>
  <c r="AS858" i="8"/>
  <c r="AM858" i="8"/>
  <c r="AE858" i="8"/>
  <c r="AS857" i="8"/>
  <c r="AM857" i="8"/>
  <c r="AE857" i="8"/>
  <c r="AS856" i="8"/>
  <c r="AM856" i="8"/>
  <c r="AE856" i="8"/>
  <c r="AS855" i="8"/>
  <c r="AM855" i="8"/>
  <c r="AE855" i="8"/>
  <c r="AS854" i="8"/>
  <c r="AM854" i="8"/>
  <c r="AE854" i="8"/>
  <c r="AS853" i="8"/>
  <c r="AM853" i="8"/>
  <c r="AE853" i="8"/>
  <c r="AS852" i="8"/>
  <c r="AM852" i="8"/>
  <c r="AE852" i="8"/>
  <c r="AS851" i="8"/>
  <c r="AM851" i="8"/>
  <c r="AE851" i="8"/>
  <c r="AS850" i="8"/>
  <c r="AM850" i="8"/>
  <c r="AE850" i="8"/>
  <c r="AS849" i="8"/>
  <c r="AM849" i="8"/>
  <c r="AE849" i="8"/>
  <c r="AS848" i="8"/>
  <c r="AM848" i="8"/>
  <c r="AE848" i="8"/>
  <c r="AS847" i="8"/>
  <c r="AM847" i="8"/>
  <c r="AE847" i="8"/>
  <c r="AS846" i="8"/>
  <c r="AM846" i="8"/>
  <c r="AE846" i="8"/>
  <c r="AS845" i="8"/>
  <c r="AM845" i="8"/>
  <c r="AE845" i="8"/>
  <c r="AS844" i="8"/>
  <c r="AM844" i="8"/>
  <c r="AE844" i="8"/>
  <c r="AS843" i="8"/>
  <c r="AM843" i="8"/>
  <c r="AE843" i="8"/>
  <c r="AS842" i="8"/>
  <c r="AM842" i="8"/>
  <c r="AE842" i="8"/>
  <c r="AS841" i="8"/>
  <c r="AM841" i="8"/>
  <c r="AE841" i="8"/>
  <c r="AS840" i="8"/>
  <c r="AM840" i="8"/>
  <c r="AE840" i="8"/>
  <c r="AS839" i="8"/>
  <c r="AM839" i="8"/>
  <c r="AE839" i="8"/>
  <c r="AS838" i="8"/>
  <c r="AM838" i="8"/>
  <c r="AE838" i="8"/>
  <c r="AS837" i="8"/>
  <c r="AM837" i="8"/>
  <c r="AE837" i="8"/>
  <c r="AS836" i="8"/>
  <c r="AM836" i="8"/>
  <c r="AE836" i="8"/>
  <c r="AS835" i="8"/>
  <c r="AM835" i="8"/>
  <c r="AE835" i="8"/>
  <c r="AS834" i="8"/>
  <c r="AM834" i="8"/>
  <c r="AE834" i="8"/>
  <c r="AS833" i="8"/>
  <c r="AM833" i="8"/>
  <c r="AE833" i="8"/>
  <c r="AS832" i="8"/>
  <c r="AM832" i="8"/>
  <c r="AE832" i="8"/>
  <c r="AS831" i="8"/>
  <c r="AM831" i="8"/>
  <c r="AE831" i="8"/>
  <c r="AS830" i="8"/>
  <c r="AM830" i="8"/>
  <c r="AE830" i="8"/>
  <c r="AS829" i="8"/>
  <c r="AM829" i="8"/>
  <c r="AE829" i="8"/>
  <c r="AS828" i="8"/>
  <c r="AM828" i="8"/>
  <c r="AE828" i="8"/>
  <c r="AS827" i="8"/>
  <c r="AM827" i="8"/>
  <c r="AE827" i="8"/>
  <c r="AS826" i="8"/>
  <c r="AM826" i="8"/>
  <c r="AE826" i="8"/>
  <c r="AS825" i="8"/>
  <c r="AM825" i="8"/>
  <c r="AE825" i="8"/>
  <c r="AS824" i="8"/>
  <c r="AM824" i="8"/>
  <c r="AE824" i="8"/>
  <c r="AS823" i="8"/>
  <c r="AM823" i="8"/>
  <c r="AE823" i="8"/>
  <c r="AS822" i="8"/>
  <c r="AM822" i="8"/>
  <c r="AE822" i="8"/>
  <c r="AS821" i="8"/>
  <c r="AM821" i="8"/>
  <c r="AE821" i="8"/>
  <c r="AS820" i="8"/>
  <c r="AM820" i="8"/>
  <c r="AE820" i="8"/>
  <c r="AS819" i="8"/>
  <c r="AM819" i="8"/>
  <c r="AE819" i="8"/>
  <c r="AO881" i="8"/>
  <c r="AO880" i="8"/>
  <c r="AO879" i="8"/>
  <c r="AO878" i="8"/>
  <c r="AO877" i="8"/>
  <c r="AP876" i="8"/>
  <c r="AV875" i="8"/>
  <c r="AJ875" i="8"/>
  <c r="AP874" i="8"/>
  <c r="AV873" i="8"/>
  <c r="AJ873" i="8"/>
  <c r="AP872" i="8"/>
  <c r="AE872" i="8"/>
  <c r="AP871" i="8"/>
  <c r="AE871" i="8"/>
  <c r="AP870" i="8"/>
  <c r="AE870" i="8"/>
  <c r="AP869" i="8"/>
  <c r="AE869" i="8"/>
  <c r="AP868" i="8"/>
  <c r="AE868" i="8"/>
  <c r="AR867" i="8"/>
  <c r="AL867" i="8"/>
  <c r="AX866" i="8"/>
  <c r="AR866" i="8"/>
  <c r="AL866" i="8"/>
  <c r="AX865" i="8"/>
  <c r="AR865" i="8"/>
  <c r="AL865" i="8"/>
  <c r="AX864" i="8"/>
  <c r="AR864" i="8"/>
  <c r="AL864" i="8"/>
  <c r="AX863" i="8"/>
  <c r="AR863" i="8"/>
  <c r="AL863" i="8"/>
  <c r="AX862" i="8"/>
  <c r="AR862" i="8"/>
  <c r="AL862" i="8"/>
  <c r="AX861" i="8"/>
  <c r="AR861" i="8"/>
  <c r="AL861" i="8"/>
  <c r="AX860" i="8"/>
  <c r="AR860" i="8"/>
  <c r="AL860" i="8"/>
  <c r="AX859" i="8"/>
  <c r="AR859" i="8"/>
  <c r="AL859" i="8"/>
  <c r="AX858" i="8"/>
  <c r="AR858" i="8"/>
  <c r="AL858" i="8"/>
  <c r="AX857" i="8"/>
  <c r="AR857" i="8"/>
  <c r="AL857" i="8"/>
  <c r="AX856" i="8"/>
  <c r="AR856" i="8"/>
  <c r="AL856" i="8"/>
  <c r="AX855" i="8"/>
  <c r="AR855" i="8"/>
  <c r="AL855" i="8"/>
  <c r="AX854" i="8"/>
  <c r="AR854" i="8"/>
  <c r="AL854" i="8"/>
  <c r="AX853" i="8"/>
  <c r="AR853" i="8"/>
  <c r="AL853" i="8"/>
  <c r="AX852" i="8"/>
  <c r="AR852" i="8"/>
  <c r="AL852" i="8"/>
  <c r="AX851" i="8"/>
  <c r="AR851" i="8"/>
  <c r="AL851" i="8"/>
  <c r="AX850" i="8"/>
  <c r="AR850" i="8"/>
  <c r="AL850" i="8"/>
  <c r="AX849" i="8"/>
  <c r="AR849" i="8"/>
  <c r="AL849" i="8"/>
  <c r="AX848" i="8"/>
  <c r="AR848" i="8"/>
  <c r="AL848" i="8"/>
  <c r="AX847" i="8"/>
  <c r="AR847" i="8"/>
  <c r="AL847" i="8"/>
  <c r="AX846" i="8"/>
  <c r="AR846" i="8"/>
  <c r="AL846" i="8"/>
  <c r="AX845" i="8"/>
  <c r="AR845" i="8"/>
  <c r="AL845" i="8"/>
  <c r="AX844" i="8"/>
  <c r="AR844" i="8"/>
  <c r="AL844" i="8"/>
  <c r="AX843" i="8"/>
  <c r="AR843" i="8"/>
  <c r="AL843" i="8"/>
  <c r="AX842" i="8"/>
  <c r="AR842" i="8"/>
  <c r="AL842" i="8"/>
  <c r="AX841" i="8"/>
  <c r="AR841" i="8"/>
  <c r="AL841" i="8"/>
  <c r="AX840" i="8"/>
  <c r="AR840" i="8"/>
  <c r="AL840" i="8"/>
  <c r="AX839" i="8"/>
  <c r="AR839" i="8"/>
  <c r="AL839" i="8"/>
  <c r="AX838" i="8"/>
  <c r="AR838" i="8"/>
  <c r="AL838" i="8"/>
  <c r="AX837" i="8"/>
  <c r="AR837" i="8"/>
  <c r="AL837" i="8"/>
  <c r="AX836" i="8"/>
  <c r="AR836" i="8"/>
  <c r="AL836" i="8"/>
  <c r="AX835" i="8"/>
  <c r="AR835" i="8"/>
  <c r="AL835" i="8"/>
  <c r="AX834" i="8"/>
  <c r="AR834" i="8"/>
  <c r="AL834" i="8"/>
  <c r="AX833" i="8"/>
  <c r="AR833" i="8"/>
  <c r="AL833" i="8"/>
  <c r="AX832" i="8"/>
  <c r="AR832" i="8"/>
  <c r="AL832" i="8"/>
  <c r="AX831" i="8"/>
  <c r="AR831" i="8"/>
  <c r="AL831" i="8"/>
  <c r="AX830" i="8"/>
  <c r="AR830" i="8"/>
  <c r="AL830" i="8"/>
  <c r="AX829" i="8"/>
  <c r="AR829" i="8"/>
  <c r="AL829" i="8"/>
  <c r="AX828" i="8"/>
  <c r="AR828" i="8"/>
  <c r="AL828" i="8"/>
  <c r="AX827" i="8"/>
  <c r="AR827" i="8"/>
  <c r="AL827" i="8"/>
  <c r="AX826" i="8"/>
  <c r="AR826" i="8"/>
  <c r="AL826" i="8"/>
  <c r="AX825" i="8"/>
  <c r="AR825" i="8"/>
  <c r="AL825" i="8"/>
  <c r="AX824" i="8"/>
  <c r="AR824" i="8"/>
  <c r="AL824" i="8"/>
  <c r="AX823" i="8"/>
  <c r="AR823" i="8"/>
  <c r="AL823" i="8"/>
  <c r="AX822" i="8"/>
  <c r="AR822" i="8"/>
  <c r="AL822" i="8"/>
  <c r="AX821" i="8"/>
  <c r="AR821" i="8"/>
  <c r="AL881" i="8"/>
  <c r="AL880" i="8"/>
  <c r="AL879" i="8"/>
  <c r="AL878" i="8"/>
  <c r="AL877" i="8"/>
  <c r="AO876" i="8"/>
  <c r="AU875" i="8"/>
  <c r="AG875" i="8"/>
  <c r="AO874" i="8"/>
  <c r="AU873" i="8"/>
  <c r="AG873" i="8"/>
  <c r="AO872" i="8"/>
  <c r="AX871" i="8"/>
  <c r="AO871" i="8"/>
  <c r="AX870" i="8"/>
  <c r="AO870" i="8"/>
  <c r="AX869" i="8"/>
  <c r="AO869" i="8"/>
  <c r="AX868" i="8"/>
  <c r="AO868" i="8"/>
  <c r="AX867" i="8"/>
  <c r="AQ867" i="8"/>
  <c r="AK867" i="8"/>
  <c r="AW866" i="8"/>
  <c r="AQ866" i="8"/>
  <c r="AK866" i="8"/>
  <c r="AW865" i="8"/>
  <c r="AQ865" i="8"/>
  <c r="AK865" i="8"/>
  <c r="AW864" i="8"/>
  <c r="AQ864" i="8"/>
  <c r="AK864" i="8"/>
  <c r="AW863" i="8"/>
  <c r="AQ863" i="8"/>
  <c r="AK863" i="8"/>
  <c r="AW862" i="8"/>
  <c r="AQ862" i="8"/>
  <c r="AK862" i="8"/>
  <c r="AW861" i="8"/>
  <c r="AQ861" i="8"/>
  <c r="AK861" i="8"/>
  <c r="AW860" i="8"/>
  <c r="AQ860" i="8"/>
  <c r="AK860" i="8"/>
  <c r="AW859" i="8"/>
  <c r="AQ859" i="8"/>
  <c r="AK859" i="8"/>
  <c r="AW858" i="8"/>
  <c r="AQ858" i="8"/>
  <c r="AK858" i="8"/>
  <c r="AW857" i="8"/>
  <c r="AQ857" i="8"/>
  <c r="AK857" i="8"/>
  <c r="AW856" i="8"/>
  <c r="AQ856" i="8"/>
  <c r="AK856" i="8"/>
  <c r="AW855" i="8"/>
  <c r="AQ855" i="8"/>
  <c r="AK855" i="8"/>
  <c r="AW854" i="8"/>
  <c r="AQ854" i="8"/>
  <c r="AK854" i="8"/>
  <c r="AW853" i="8"/>
  <c r="AQ853" i="8"/>
  <c r="AK853" i="8"/>
  <c r="AW852" i="8"/>
  <c r="AQ852" i="8"/>
  <c r="AK852" i="8"/>
  <c r="AW851" i="8"/>
  <c r="AQ851" i="8"/>
  <c r="AK851" i="8"/>
  <c r="AW850" i="8"/>
  <c r="AQ850" i="8"/>
  <c r="AK850" i="8"/>
  <c r="AW849" i="8"/>
  <c r="AQ849" i="8"/>
  <c r="AK849" i="8"/>
  <c r="AW848" i="8"/>
  <c r="AQ848" i="8"/>
  <c r="AK848" i="8"/>
  <c r="AW847" i="8"/>
  <c r="AQ847" i="8"/>
  <c r="AK847" i="8"/>
  <c r="AW846" i="8"/>
  <c r="AQ846" i="8"/>
  <c r="AK846" i="8"/>
  <c r="AW845" i="8"/>
  <c r="AQ845" i="8"/>
  <c r="AK845" i="8"/>
  <c r="AW844" i="8"/>
  <c r="AQ844" i="8"/>
  <c r="AK844" i="8"/>
  <c r="AW843" i="8"/>
  <c r="AQ843" i="8"/>
  <c r="AK843" i="8"/>
  <c r="AW842" i="8"/>
  <c r="AQ842" i="8"/>
  <c r="AK842" i="8"/>
  <c r="AW841" i="8"/>
  <c r="AQ841" i="8"/>
  <c r="AK841" i="8"/>
  <c r="AW840" i="8"/>
  <c r="AQ840" i="8"/>
  <c r="AK840" i="8"/>
  <c r="AW839" i="8"/>
  <c r="AQ839" i="8"/>
  <c r="AK839" i="8"/>
  <c r="AW838" i="8"/>
  <c r="AQ838" i="8"/>
  <c r="AK838" i="8"/>
  <c r="AW837" i="8"/>
  <c r="AQ837" i="8"/>
  <c r="AK837" i="8"/>
  <c r="AW836" i="8"/>
  <c r="AQ836" i="8"/>
  <c r="AK836" i="8"/>
  <c r="AW835" i="8"/>
  <c r="AQ835" i="8"/>
  <c r="AK835" i="8"/>
  <c r="AW834" i="8"/>
  <c r="AQ834" i="8"/>
  <c r="AK834" i="8"/>
  <c r="AW833" i="8"/>
  <c r="AQ833" i="8"/>
  <c r="AK833" i="8"/>
  <c r="AW832" i="8"/>
  <c r="AQ832" i="8"/>
  <c r="AK832" i="8"/>
  <c r="AW831" i="8"/>
  <c r="AQ831" i="8"/>
  <c r="AK831" i="8"/>
  <c r="AW830" i="8"/>
  <c r="AQ830" i="8"/>
  <c r="AK830" i="8"/>
  <c r="AW829" i="8"/>
  <c r="AQ829" i="8"/>
  <c r="AK829" i="8"/>
  <c r="AW828" i="8"/>
  <c r="AQ828" i="8"/>
  <c r="AK828" i="8"/>
  <c r="AW827" i="8"/>
  <c r="AQ827" i="8"/>
  <c r="AK827" i="8"/>
  <c r="AW826" i="8"/>
  <c r="AQ826" i="8"/>
  <c r="AK826" i="8"/>
  <c r="AW825" i="8"/>
  <c r="AQ825" i="8"/>
  <c r="AK825" i="8"/>
  <c r="AW824" i="8"/>
  <c r="AQ824" i="8"/>
  <c r="AK824" i="8"/>
  <c r="AW823" i="8"/>
  <c r="AQ823" i="8"/>
  <c r="AK823" i="8"/>
  <c r="AW822" i="8"/>
  <c r="AQ822" i="8"/>
  <c r="AK822" i="8"/>
  <c r="AW821" i="8"/>
  <c r="AQ821" i="8"/>
  <c r="AK821" i="8"/>
  <c r="AW820" i="8"/>
  <c r="AQ820" i="8"/>
  <c r="AK820" i="8"/>
  <c r="AW819" i="8"/>
  <c r="AQ819" i="8"/>
  <c r="AK819" i="8"/>
  <c r="AW818" i="8"/>
  <c r="AQ818" i="8"/>
  <c r="AK818" i="8"/>
  <c r="AG882" i="8"/>
  <c r="AG881" i="8"/>
  <c r="AG880" i="8"/>
  <c r="AG879" i="8"/>
  <c r="AG878" i="8"/>
  <c r="AG877" i="8"/>
  <c r="AL876" i="8"/>
  <c r="AR875" i="8"/>
  <c r="AX874" i="8"/>
  <c r="AL874" i="8"/>
  <c r="AR873" i="8"/>
  <c r="AX872" i="8"/>
  <c r="AM872" i="8"/>
  <c r="AV871" i="8"/>
  <c r="AM871" i="8"/>
  <c r="AV870" i="8"/>
  <c r="AM870" i="8"/>
  <c r="AV869" i="8"/>
  <c r="AM869" i="8"/>
  <c r="AV868" i="8"/>
  <c r="AM868" i="8"/>
  <c r="AV867" i="8"/>
  <c r="AP867" i="8"/>
  <c r="AJ867" i="8"/>
  <c r="AV866" i="8"/>
  <c r="AP866" i="8"/>
  <c r="AJ866" i="8"/>
  <c r="AV865" i="8"/>
  <c r="AP865" i="8"/>
  <c r="AJ865" i="8"/>
  <c r="AV864" i="8"/>
  <c r="AP864" i="8"/>
  <c r="AJ864" i="8"/>
  <c r="AV863" i="8"/>
  <c r="AP863" i="8"/>
  <c r="AJ863" i="8"/>
  <c r="AV862" i="8"/>
  <c r="AP862" i="8"/>
  <c r="AJ862" i="8"/>
  <c r="AV861" i="8"/>
  <c r="AP861" i="8"/>
  <c r="AJ861" i="8"/>
  <c r="AV860" i="8"/>
  <c r="AP860" i="8"/>
  <c r="AJ860" i="8"/>
  <c r="AV859" i="8"/>
  <c r="AP859" i="8"/>
  <c r="AJ859" i="8"/>
  <c r="AV858" i="8"/>
  <c r="AP858" i="8"/>
  <c r="AJ858" i="8"/>
  <c r="AV857" i="8"/>
  <c r="AP857" i="8"/>
  <c r="AJ857" i="8"/>
  <c r="AV856" i="8"/>
  <c r="AP856" i="8"/>
  <c r="AJ856" i="8"/>
  <c r="AV855" i="8"/>
  <c r="AP855" i="8"/>
  <c r="AJ855" i="8"/>
  <c r="AV854" i="8"/>
  <c r="AP854" i="8"/>
  <c r="AJ854" i="8"/>
  <c r="AV853" i="8"/>
  <c r="AP853" i="8"/>
  <c r="AJ853" i="8"/>
  <c r="AV852" i="8"/>
  <c r="AP852" i="8"/>
  <c r="AJ852" i="8"/>
  <c r="AV851" i="8"/>
  <c r="AP851" i="8"/>
  <c r="AJ851" i="8"/>
  <c r="AV850" i="8"/>
  <c r="AP850" i="8"/>
  <c r="AJ850" i="8"/>
  <c r="AV849" i="8"/>
  <c r="AP849" i="8"/>
  <c r="AJ849" i="8"/>
  <c r="AV848" i="8"/>
  <c r="AP848" i="8"/>
  <c r="AJ848" i="8"/>
  <c r="AV847" i="8"/>
  <c r="AP847" i="8"/>
  <c r="AJ847" i="8"/>
  <c r="AV846" i="8"/>
  <c r="AP846" i="8"/>
  <c r="AJ846" i="8"/>
  <c r="AV845" i="8"/>
  <c r="AP845" i="8"/>
  <c r="AJ845" i="8"/>
  <c r="AV844" i="8"/>
  <c r="AP844" i="8"/>
  <c r="AJ844" i="8"/>
  <c r="AV843" i="8"/>
  <c r="AP843" i="8"/>
  <c r="AJ843" i="8"/>
  <c r="AV842" i="8"/>
  <c r="AP842" i="8"/>
  <c r="AJ842" i="8"/>
  <c r="AV841" i="8"/>
  <c r="AP841" i="8"/>
  <c r="AJ841" i="8"/>
  <c r="AV840" i="8"/>
  <c r="AP840" i="8"/>
  <c r="AJ840" i="8"/>
  <c r="AV839" i="8"/>
  <c r="AP839" i="8"/>
  <c r="AJ839" i="8"/>
  <c r="AV838" i="8"/>
  <c r="AP838" i="8"/>
  <c r="AJ838" i="8"/>
  <c r="AV837" i="8"/>
  <c r="AP837" i="8"/>
  <c r="AJ837" i="8"/>
  <c r="AV836" i="8"/>
  <c r="AP836" i="8"/>
  <c r="AJ836" i="8"/>
  <c r="AV835" i="8"/>
  <c r="AP835" i="8"/>
  <c r="AJ835" i="8"/>
  <c r="AV834" i="8"/>
  <c r="AP834" i="8"/>
  <c r="AJ834" i="8"/>
  <c r="AV833" i="8"/>
  <c r="AP833" i="8"/>
  <c r="AJ833" i="8"/>
  <c r="AV832" i="8"/>
  <c r="AP832" i="8"/>
  <c r="AJ832" i="8"/>
  <c r="AV831" i="8"/>
  <c r="AP831" i="8"/>
  <c r="AJ831" i="8"/>
  <c r="AV830" i="8"/>
  <c r="AP830" i="8"/>
  <c r="AJ830" i="8"/>
  <c r="AV829" i="8"/>
  <c r="AP829" i="8"/>
  <c r="AJ829" i="8"/>
  <c r="AV828" i="8"/>
  <c r="AP828" i="8"/>
  <c r="AJ828" i="8"/>
  <c r="AV827" i="8"/>
  <c r="AP827" i="8"/>
  <c r="AJ827" i="8"/>
  <c r="AV826" i="8"/>
  <c r="AP826" i="8"/>
  <c r="AJ826" i="8"/>
  <c r="AV825" i="8"/>
  <c r="AP825" i="8"/>
  <c r="AJ825" i="8"/>
  <c r="AV824" i="8"/>
  <c r="AP824" i="8"/>
  <c r="AJ824" i="8"/>
  <c r="AV823" i="8"/>
  <c r="AP823" i="8"/>
  <c r="AJ823" i="8"/>
  <c r="AV822" i="8"/>
  <c r="AP822" i="8"/>
  <c r="AJ822" i="8"/>
  <c r="AV821" i="8"/>
  <c r="AP821" i="8"/>
  <c r="AJ821" i="8"/>
  <c r="AV820" i="8"/>
  <c r="AP820" i="8"/>
  <c r="AJ820" i="8"/>
  <c r="AV819" i="8"/>
  <c r="AP819" i="8"/>
  <c r="AJ819" i="8"/>
  <c r="AV818" i="8"/>
  <c r="AP818" i="8"/>
  <c r="AJ818" i="8"/>
  <c r="AV817" i="8"/>
  <c r="AP817" i="8"/>
  <c r="AX881" i="8"/>
  <c r="AX880" i="8"/>
  <c r="AX879" i="8"/>
  <c r="AX878" i="8"/>
  <c r="AX877" i="8"/>
  <c r="AX876" i="8"/>
  <c r="AJ876" i="8"/>
  <c r="AP875" i="8"/>
  <c r="AV874" i="8"/>
  <c r="AJ874" i="8"/>
  <c r="AP873" i="8"/>
  <c r="AV872" i="8"/>
  <c r="AL872" i="8"/>
  <c r="AU871" i="8"/>
  <c r="AL871" i="8"/>
  <c r="AU870" i="8"/>
  <c r="AL870" i="8"/>
  <c r="AU869" i="8"/>
  <c r="AL869" i="8"/>
  <c r="AU868" i="8"/>
  <c r="AL868" i="8"/>
  <c r="AU867" i="8"/>
  <c r="AO867" i="8"/>
  <c r="AG867" i="8"/>
  <c r="AU866" i="8"/>
  <c r="AO866" i="8"/>
  <c r="AG866" i="8"/>
  <c r="AU865" i="8"/>
  <c r="AO865" i="8"/>
  <c r="AG865" i="8"/>
  <c r="AU864" i="8"/>
  <c r="AO864" i="8"/>
  <c r="AG864" i="8"/>
  <c r="AU863" i="8"/>
  <c r="AO863" i="8"/>
  <c r="AG863" i="8"/>
  <c r="AU862" i="8"/>
  <c r="AO862" i="8"/>
  <c r="AG862" i="8"/>
  <c r="AU861" i="8"/>
  <c r="AO861" i="8"/>
  <c r="AG861" i="8"/>
  <c r="AU860" i="8"/>
  <c r="AO860" i="8"/>
  <c r="AG860" i="8"/>
  <c r="AU859" i="8"/>
  <c r="AO859" i="8"/>
  <c r="AG859" i="8"/>
  <c r="AU858" i="8"/>
  <c r="AO858" i="8"/>
  <c r="AG858" i="8"/>
  <c r="AU857" i="8"/>
  <c r="AO857" i="8"/>
  <c r="AG857" i="8"/>
  <c r="AU856" i="8"/>
  <c r="AO856" i="8"/>
  <c r="AG856" i="8"/>
  <c r="AU855" i="8"/>
  <c r="AO855" i="8"/>
  <c r="AG855" i="8"/>
  <c r="AU854" i="8"/>
  <c r="AO854" i="8"/>
  <c r="AG854" i="8"/>
  <c r="AU853" i="8"/>
  <c r="AO853" i="8"/>
  <c r="AG853" i="8"/>
  <c r="AU852" i="8"/>
  <c r="AO852" i="8"/>
  <c r="AG852" i="8"/>
  <c r="AU851" i="8"/>
  <c r="AO851" i="8"/>
  <c r="AG851" i="8"/>
  <c r="AU850" i="8"/>
  <c r="AO850" i="8"/>
  <c r="AG850" i="8"/>
  <c r="AU849" i="8"/>
  <c r="AO849" i="8"/>
  <c r="AG849" i="8"/>
  <c r="AU848" i="8"/>
  <c r="AO848" i="8"/>
  <c r="AG848" i="8"/>
  <c r="AU847" i="8"/>
  <c r="AO847" i="8"/>
  <c r="AG847" i="8"/>
  <c r="AU846" i="8"/>
  <c r="AO846" i="8"/>
  <c r="AG846" i="8"/>
  <c r="AU845" i="8"/>
  <c r="AO845" i="8"/>
  <c r="AG845" i="8"/>
  <c r="AU844" i="8"/>
  <c r="AO844" i="8"/>
  <c r="AG844" i="8"/>
  <c r="AU843" i="8"/>
  <c r="AO843" i="8"/>
  <c r="AG843" i="8"/>
  <c r="AU842" i="8"/>
  <c r="AO842" i="8"/>
  <c r="AG842" i="8"/>
  <c r="AU841" i="8"/>
  <c r="AO841" i="8"/>
  <c r="AG841" i="8"/>
  <c r="AU840" i="8"/>
  <c r="AO840" i="8"/>
  <c r="AG840" i="8"/>
  <c r="AU839" i="8"/>
  <c r="AO839" i="8"/>
  <c r="AG839" i="8"/>
  <c r="AU838" i="8"/>
  <c r="AO838" i="8"/>
  <c r="AG838" i="8"/>
  <c r="AU837" i="8"/>
  <c r="AO837" i="8"/>
  <c r="AG837" i="8"/>
  <c r="AU836" i="8"/>
  <c r="AO836" i="8"/>
  <c r="AG836" i="8"/>
  <c r="AU835" i="8"/>
  <c r="AO835" i="8"/>
  <c r="AG835" i="8"/>
  <c r="AU834" i="8"/>
  <c r="AO834" i="8"/>
  <c r="AG834" i="8"/>
  <c r="AU833" i="8"/>
  <c r="AO833" i="8"/>
  <c r="AG833" i="8"/>
  <c r="AU832" i="8"/>
  <c r="AO832" i="8"/>
  <c r="AG832" i="8"/>
  <c r="AU831" i="8"/>
  <c r="AO831" i="8"/>
  <c r="AG831" i="8"/>
  <c r="AU830" i="8"/>
  <c r="AO830" i="8"/>
  <c r="AG830" i="8"/>
  <c r="AU829" i="8"/>
  <c r="AO829" i="8"/>
  <c r="AG829" i="8"/>
  <c r="AU828" i="8"/>
  <c r="AO828" i="8"/>
  <c r="AG828" i="8"/>
  <c r="AU827" i="8"/>
  <c r="AO827" i="8"/>
  <c r="AG827" i="8"/>
  <c r="AU826" i="8"/>
  <c r="AO826" i="8"/>
  <c r="AG826" i="8"/>
  <c r="AU825" i="8"/>
  <c r="AO825" i="8"/>
  <c r="AG825" i="8"/>
  <c r="AU824" i="8"/>
  <c r="AO824" i="8"/>
  <c r="AG824" i="8"/>
  <c r="AU823" i="8"/>
  <c r="AO823" i="8"/>
  <c r="AG823" i="8"/>
  <c r="AU822" i="8"/>
  <c r="AO822" i="8"/>
  <c r="AG822" i="8"/>
  <c r="AU821" i="8"/>
  <c r="AL821" i="8"/>
  <c r="AR820" i="8"/>
  <c r="AX819" i="8"/>
  <c r="AL819" i="8"/>
  <c r="AS818" i="8"/>
  <c r="AG818" i="8"/>
  <c r="AT817" i="8"/>
  <c r="AM817" i="8"/>
  <c r="AE817" i="8"/>
  <c r="AS816" i="8"/>
  <c r="AM816" i="8"/>
  <c r="AE816" i="8"/>
  <c r="AS815" i="8"/>
  <c r="AM815" i="8"/>
  <c r="AE815" i="8"/>
  <c r="AS814" i="8"/>
  <c r="AM814" i="8"/>
  <c r="AE814" i="8"/>
  <c r="AS813" i="8"/>
  <c r="AM813" i="8"/>
  <c r="AE813" i="8"/>
  <c r="AS812" i="8"/>
  <c r="AM812" i="8"/>
  <c r="AE812" i="8"/>
  <c r="AS811" i="8"/>
  <c r="AM811" i="8"/>
  <c r="AE811" i="8"/>
  <c r="AS810" i="8"/>
  <c r="AM810" i="8"/>
  <c r="AE810" i="8"/>
  <c r="AS809" i="8"/>
  <c r="AM809" i="8"/>
  <c r="AE809" i="8"/>
  <c r="AS808" i="8"/>
  <c r="AM808" i="8"/>
  <c r="AE808" i="8"/>
  <c r="AS807" i="8"/>
  <c r="AM807" i="8"/>
  <c r="AE807" i="8"/>
  <c r="AS806" i="8"/>
  <c r="AM806" i="8"/>
  <c r="AE806" i="8"/>
  <c r="AS805" i="8"/>
  <c r="AM805" i="8"/>
  <c r="AE805" i="8"/>
  <c r="AS804" i="8"/>
  <c r="AM804" i="8"/>
  <c r="AE804" i="8"/>
  <c r="AS803" i="8"/>
  <c r="AM803" i="8"/>
  <c r="AE803" i="8"/>
  <c r="AS802" i="8"/>
  <c r="AM802" i="8"/>
  <c r="AE802" i="8"/>
  <c r="AS801" i="8"/>
  <c r="AM801" i="8"/>
  <c r="AE801" i="8"/>
  <c r="AS800" i="8"/>
  <c r="AM800" i="8"/>
  <c r="AE800" i="8"/>
  <c r="AS799" i="8"/>
  <c r="AM799" i="8"/>
  <c r="AE799" i="8"/>
  <c r="AS798" i="8"/>
  <c r="AM798" i="8"/>
  <c r="AE798" i="8"/>
  <c r="AS797" i="8"/>
  <c r="AM797" i="8"/>
  <c r="AE797" i="8"/>
  <c r="AS796" i="8"/>
  <c r="AM796" i="8"/>
  <c r="AE796" i="8"/>
  <c r="AS795" i="8"/>
  <c r="AM795" i="8"/>
  <c r="AE795" i="8"/>
  <c r="AS794" i="8"/>
  <c r="AM794" i="8"/>
  <c r="AE794" i="8"/>
  <c r="AS793" i="8"/>
  <c r="AM793" i="8"/>
  <c r="AE793" i="8"/>
  <c r="AS792" i="8"/>
  <c r="AM792" i="8"/>
  <c r="AE792" i="8"/>
  <c r="AS791" i="8"/>
  <c r="AM791" i="8"/>
  <c r="AE791" i="8"/>
  <c r="AS790" i="8"/>
  <c r="AM790" i="8"/>
  <c r="AE790" i="8"/>
  <c r="AS789" i="8"/>
  <c r="AM789" i="8"/>
  <c r="AE789" i="8"/>
  <c r="AS788" i="8"/>
  <c r="AM788" i="8"/>
  <c r="AE788" i="8"/>
  <c r="AS787" i="8"/>
  <c r="AM787" i="8"/>
  <c r="AE787" i="8"/>
  <c r="AS786" i="8"/>
  <c r="AM786" i="8"/>
  <c r="AE786" i="8"/>
  <c r="AS785" i="8"/>
  <c r="AM785" i="8"/>
  <c r="AE785" i="8"/>
  <c r="AS784" i="8"/>
  <c r="AM784" i="8"/>
  <c r="AE784" i="8"/>
  <c r="AS783" i="8"/>
  <c r="AM783" i="8"/>
  <c r="AE783" i="8"/>
  <c r="AS782" i="8"/>
  <c r="AM782" i="8"/>
  <c r="AE782" i="8"/>
  <c r="AS781" i="8"/>
  <c r="AM781" i="8"/>
  <c r="AE781" i="8"/>
  <c r="AS780" i="8"/>
  <c r="AM780" i="8"/>
  <c r="AE780" i="8"/>
  <c r="AS779" i="8"/>
  <c r="AM779" i="8"/>
  <c r="AE779" i="8"/>
  <c r="AS778" i="8"/>
  <c r="AM778" i="8"/>
  <c r="AE778" i="8"/>
  <c r="AS777" i="8"/>
  <c r="AM777" i="8"/>
  <c r="AE777" i="8"/>
  <c r="AS776" i="8"/>
  <c r="AM776" i="8"/>
  <c r="AE776" i="8"/>
  <c r="AS775" i="8"/>
  <c r="AM775" i="8"/>
  <c r="AE775" i="8"/>
  <c r="AS774" i="8"/>
  <c r="AM774" i="8"/>
  <c r="AE774" i="8"/>
  <c r="AS773" i="8"/>
  <c r="AM773" i="8"/>
  <c r="AE773" i="8"/>
  <c r="AS772" i="8"/>
  <c r="AM772" i="8"/>
  <c r="AE772" i="8"/>
  <c r="AS771" i="8"/>
  <c r="AM771" i="8"/>
  <c r="AE771" i="8"/>
  <c r="AS770" i="8"/>
  <c r="AM770" i="8"/>
  <c r="AE770" i="8"/>
  <c r="AS769" i="8"/>
  <c r="AM769" i="8"/>
  <c r="AE769" i="8"/>
  <c r="AS768" i="8"/>
  <c r="AM768" i="8"/>
  <c r="AE768" i="8"/>
  <c r="AS767" i="8"/>
  <c r="AM767" i="8"/>
  <c r="AE767" i="8"/>
  <c r="AS766" i="8"/>
  <c r="AM766" i="8"/>
  <c r="AE766" i="8"/>
  <c r="AS765" i="8"/>
  <c r="AM765" i="8"/>
  <c r="AE765" i="8"/>
  <c r="AS764" i="8"/>
  <c r="AM764" i="8"/>
  <c r="AE764" i="8"/>
  <c r="AS763" i="8"/>
  <c r="AM763" i="8"/>
  <c r="AG821" i="8"/>
  <c r="AO820" i="8"/>
  <c r="AU819" i="8"/>
  <c r="AG819" i="8"/>
  <c r="AR818" i="8"/>
  <c r="AF818" i="8"/>
  <c r="AS817" i="8"/>
  <c r="AL817" i="8"/>
  <c r="AX816" i="8"/>
  <c r="AR816" i="8"/>
  <c r="AL816" i="8"/>
  <c r="AX815" i="8"/>
  <c r="AR815" i="8"/>
  <c r="AL815" i="8"/>
  <c r="AX814" i="8"/>
  <c r="AR814" i="8"/>
  <c r="AL814" i="8"/>
  <c r="AX813" i="8"/>
  <c r="AR813" i="8"/>
  <c r="AL813" i="8"/>
  <c r="AX812" i="8"/>
  <c r="AR812" i="8"/>
  <c r="AL812" i="8"/>
  <c r="AX811" i="8"/>
  <c r="AR811" i="8"/>
  <c r="AL811" i="8"/>
  <c r="AX810" i="8"/>
  <c r="AR810" i="8"/>
  <c r="AL810" i="8"/>
  <c r="AX809" i="8"/>
  <c r="AR809" i="8"/>
  <c r="AL809" i="8"/>
  <c r="AX808" i="8"/>
  <c r="AR808" i="8"/>
  <c r="AL808" i="8"/>
  <c r="AX807" i="8"/>
  <c r="AR807" i="8"/>
  <c r="AL807" i="8"/>
  <c r="AX806" i="8"/>
  <c r="AR806" i="8"/>
  <c r="AL806" i="8"/>
  <c r="AX805" i="8"/>
  <c r="AR805" i="8"/>
  <c r="AL805" i="8"/>
  <c r="AX804" i="8"/>
  <c r="AR804" i="8"/>
  <c r="AL804" i="8"/>
  <c r="AX803" i="8"/>
  <c r="AR803" i="8"/>
  <c r="AL803" i="8"/>
  <c r="AX802" i="8"/>
  <c r="AR802" i="8"/>
  <c r="AL802" i="8"/>
  <c r="AX801" i="8"/>
  <c r="AR801" i="8"/>
  <c r="AL801" i="8"/>
  <c r="AX800" i="8"/>
  <c r="AR800" i="8"/>
  <c r="AL800" i="8"/>
  <c r="AX799" i="8"/>
  <c r="AR799" i="8"/>
  <c r="AL799" i="8"/>
  <c r="AX798" i="8"/>
  <c r="AR798" i="8"/>
  <c r="AL798" i="8"/>
  <c r="AX797" i="8"/>
  <c r="AR797" i="8"/>
  <c r="AL797" i="8"/>
  <c r="AX796" i="8"/>
  <c r="AR796" i="8"/>
  <c r="AL796" i="8"/>
  <c r="AX795" i="8"/>
  <c r="AR795" i="8"/>
  <c r="AL795" i="8"/>
  <c r="AX794" i="8"/>
  <c r="AR794" i="8"/>
  <c r="AL794" i="8"/>
  <c r="AX793" i="8"/>
  <c r="AR793" i="8"/>
  <c r="AL793" i="8"/>
  <c r="AX792" i="8"/>
  <c r="AR792" i="8"/>
  <c r="AL792" i="8"/>
  <c r="AX791" i="8"/>
  <c r="AR791" i="8"/>
  <c r="AL791" i="8"/>
  <c r="AX790" i="8"/>
  <c r="AR790" i="8"/>
  <c r="AL790" i="8"/>
  <c r="AX789" i="8"/>
  <c r="AR789" i="8"/>
  <c r="AL789" i="8"/>
  <c r="AX788" i="8"/>
  <c r="AR788" i="8"/>
  <c r="AL788" i="8"/>
  <c r="AX787" i="8"/>
  <c r="AR787" i="8"/>
  <c r="AL787" i="8"/>
  <c r="AX786" i="8"/>
  <c r="AR786" i="8"/>
  <c r="AL786" i="8"/>
  <c r="AX785" i="8"/>
  <c r="AR785" i="8"/>
  <c r="AL785" i="8"/>
  <c r="AX784" i="8"/>
  <c r="AR784" i="8"/>
  <c r="AL784" i="8"/>
  <c r="AX783" i="8"/>
  <c r="AR783" i="8"/>
  <c r="AL783" i="8"/>
  <c r="AX782" i="8"/>
  <c r="AR782" i="8"/>
  <c r="AL782" i="8"/>
  <c r="AX781" i="8"/>
  <c r="AR781" i="8"/>
  <c r="AL781" i="8"/>
  <c r="AX780" i="8"/>
  <c r="AR780" i="8"/>
  <c r="AL780" i="8"/>
  <c r="AX779" i="8"/>
  <c r="AR779" i="8"/>
  <c r="AL779" i="8"/>
  <c r="AX778" i="8"/>
  <c r="AR778" i="8"/>
  <c r="AL778" i="8"/>
  <c r="AX777" i="8"/>
  <c r="AR777" i="8"/>
  <c r="AL777" i="8"/>
  <c r="AX776" i="8"/>
  <c r="AR776" i="8"/>
  <c r="AL776" i="8"/>
  <c r="AX775" i="8"/>
  <c r="AR775" i="8"/>
  <c r="AL775" i="8"/>
  <c r="AX774" i="8"/>
  <c r="AR774" i="8"/>
  <c r="AL774" i="8"/>
  <c r="AX773" i="8"/>
  <c r="AR773" i="8"/>
  <c r="AL773" i="8"/>
  <c r="AX772" i="8"/>
  <c r="AR772" i="8"/>
  <c r="AL772" i="8"/>
  <c r="AX771" i="8"/>
  <c r="AR771" i="8"/>
  <c r="AL771" i="8"/>
  <c r="AX770" i="8"/>
  <c r="AF821" i="8"/>
  <c r="AN820" i="8"/>
  <c r="AT819" i="8"/>
  <c r="AF819" i="8"/>
  <c r="AO818" i="8"/>
  <c r="AE818" i="8"/>
  <c r="AR817" i="8"/>
  <c r="AK817" i="8"/>
  <c r="AW816" i="8"/>
  <c r="AQ816" i="8"/>
  <c r="AK816" i="8"/>
  <c r="AW815" i="8"/>
  <c r="AQ815" i="8"/>
  <c r="AK815" i="8"/>
  <c r="AW814" i="8"/>
  <c r="AQ814" i="8"/>
  <c r="AK814" i="8"/>
  <c r="AW813" i="8"/>
  <c r="AQ813" i="8"/>
  <c r="AK813" i="8"/>
  <c r="AW812" i="8"/>
  <c r="AQ812" i="8"/>
  <c r="AK812" i="8"/>
  <c r="AW811" i="8"/>
  <c r="AQ811" i="8"/>
  <c r="AK811" i="8"/>
  <c r="AW810" i="8"/>
  <c r="AQ810" i="8"/>
  <c r="AK810" i="8"/>
  <c r="AW809" i="8"/>
  <c r="AQ809" i="8"/>
  <c r="AK809" i="8"/>
  <c r="AW808" i="8"/>
  <c r="AQ808" i="8"/>
  <c r="AK808" i="8"/>
  <c r="AW807" i="8"/>
  <c r="AQ807" i="8"/>
  <c r="AK807" i="8"/>
  <c r="AW806" i="8"/>
  <c r="AQ806" i="8"/>
  <c r="AK806" i="8"/>
  <c r="AW805" i="8"/>
  <c r="AQ805" i="8"/>
  <c r="AK805" i="8"/>
  <c r="AW804" i="8"/>
  <c r="AQ804" i="8"/>
  <c r="AK804" i="8"/>
  <c r="AW803" i="8"/>
  <c r="AQ803" i="8"/>
  <c r="AK803" i="8"/>
  <c r="AW802" i="8"/>
  <c r="AQ802" i="8"/>
  <c r="AK802" i="8"/>
  <c r="AW801" i="8"/>
  <c r="AQ801" i="8"/>
  <c r="AK801" i="8"/>
  <c r="AW800" i="8"/>
  <c r="AQ800" i="8"/>
  <c r="AK800" i="8"/>
  <c r="AW799" i="8"/>
  <c r="AQ799" i="8"/>
  <c r="AK799" i="8"/>
  <c r="AW798" i="8"/>
  <c r="AQ798" i="8"/>
  <c r="AK798" i="8"/>
  <c r="AW797" i="8"/>
  <c r="AQ797" i="8"/>
  <c r="AK797" i="8"/>
  <c r="AW796" i="8"/>
  <c r="AQ796" i="8"/>
  <c r="AK796" i="8"/>
  <c r="AW795" i="8"/>
  <c r="AQ795" i="8"/>
  <c r="AK795" i="8"/>
  <c r="AW794" i="8"/>
  <c r="AQ794" i="8"/>
  <c r="AK794" i="8"/>
  <c r="AW793" i="8"/>
  <c r="AQ793" i="8"/>
  <c r="AK793" i="8"/>
  <c r="AW792" i="8"/>
  <c r="AQ792" i="8"/>
  <c r="AK792" i="8"/>
  <c r="AW791" i="8"/>
  <c r="AQ791" i="8"/>
  <c r="AK791" i="8"/>
  <c r="AW790" i="8"/>
  <c r="AQ790" i="8"/>
  <c r="AK790" i="8"/>
  <c r="AW789" i="8"/>
  <c r="AQ789" i="8"/>
  <c r="AK789" i="8"/>
  <c r="AW788" i="8"/>
  <c r="AQ788" i="8"/>
  <c r="AK788" i="8"/>
  <c r="AW787" i="8"/>
  <c r="AQ787" i="8"/>
  <c r="AK787" i="8"/>
  <c r="AW786" i="8"/>
  <c r="AQ786" i="8"/>
  <c r="AK786" i="8"/>
  <c r="AW785" i="8"/>
  <c r="AQ785" i="8"/>
  <c r="AK785" i="8"/>
  <c r="AW784" i="8"/>
  <c r="AQ784" i="8"/>
  <c r="AK784" i="8"/>
  <c r="AW783" i="8"/>
  <c r="AQ783" i="8"/>
  <c r="AK783" i="8"/>
  <c r="AW782" i="8"/>
  <c r="AQ782" i="8"/>
  <c r="AK782" i="8"/>
  <c r="AW781" i="8"/>
  <c r="AQ781" i="8"/>
  <c r="AK781" i="8"/>
  <c r="AW780" i="8"/>
  <c r="AQ780" i="8"/>
  <c r="AK780" i="8"/>
  <c r="AW779" i="8"/>
  <c r="AQ779" i="8"/>
  <c r="AK779" i="8"/>
  <c r="AW778" i="8"/>
  <c r="AQ778" i="8"/>
  <c r="AK778" i="8"/>
  <c r="AW777" i="8"/>
  <c r="AQ777" i="8"/>
  <c r="AK777" i="8"/>
  <c r="AW776" i="8"/>
  <c r="AQ776" i="8"/>
  <c r="AK776" i="8"/>
  <c r="AW775" i="8"/>
  <c r="AQ775" i="8"/>
  <c r="AK775" i="8"/>
  <c r="AW774" i="8"/>
  <c r="AQ774" i="8"/>
  <c r="AK774" i="8"/>
  <c r="AW773" i="8"/>
  <c r="AQ773" i="8"/>
  <c r="AK773" i="8"/>
  <c r="AW772" i="8"/>
  <c r="AQ772" i="8"/>
  <c r="AK772" i="8"/>
  <c r="AW771" i="8"/>
  <c r="AQ771" i="8"/>
  <c r="AK771" i="8"/>
  <c r="AW770" i="8"/>
  <c r="AQ770" i="8"/>
  <c r="AK770" i="8"/>
  <c r="AW769" i="8"/>
  <c r="AQ769" i="8"/>
  <c r="AK769" i="8"/>
  <c r="AW768" i="8"/>
  <c r="AQ768" i="8"/>
  <c r="AK768" i="8"/>
  <c r="AW767" i="8"/>
  <c r="AQ767" i="8"/>
  <c r="AK767" i="8"/>
  <c r="AW766" i="8"/>
  <c r="AQ766" i="8"/>
  <c r="AK766" i="8"/>
  <c r="AW765" i="8"/>
  <c r="AQ765" i="8"/>
  <c r="AK765" i="8"/>
  <c r="AW764" i="8"/>
  <c r="AQ764" i="8"/>
  <c r="AK764" i="8"/>
  <c r="AW763" i="8"/>
  <c r="AQ763" i="8"/>
  <c r="AK763" i="8"/>
  <c r="AX820" i="8"/>
  <c r="AL820" i="8"/>
  <c r="AR819" i="8"/>
  <c r="AX818" i="8"/>
  <c r="AN818" i="8"/>
  <c r="AX817" i="8"/>
  <c r="AQ817" i="8"/>
  <c r="AJ817" i="8"/>
  <c r="AV816" i="8"/>
  <c r="AP816" i="8"/>
  <c r="AJ816" i="8"/>
  <c r="AV815" i="8"/>
  <c r="AP815" i="8"/>
  <c r="AJ815" i="8"/>
  <c r="AV814" i="8"/>
  <c r="AP814" i="8"/>
  <c r="AJ814" i="8"/>
  <c r="AV813" i="8"/>
  <c r="AP813" i="8"/>
  <c r="AJ813" i="8"/>
  <c r="AV812" i="8"/>
  <c r="AP812" i="8"/>
  <c r="AJ812" i="8"/>
  <c r="AV811" i="8"/>
  <c r="AP811" i="8"/>
  <c r="AJ811" i="8"/>
  <c r="AV810" i="8"/>
  <c r="AP810" i="8"/>
  <c r="AJ810" i="8"/>
  <c r="AV809" i="8"/>
  <c r="AP809" i="8"/>
  <c r="AJ809" i="8"/>
  <c r="AV808" i="8"/>
  <c r="AP808" i="8"/>
  <c r="AJ808" i="8"/>
  <c r="AV807" i="8"/>
  <c r="AP807" i="8"/>
  <c r="AJ807" i="8"/>
  <c r="AV806" i="8"/>
  <c r="AP806" i="8"/>
  <c r="AJ806" i="8"/>
  <c r="AV805" i="8"/>
  <c r="AP805" i="8"/>
  <c r="AJ805" i="8"/>
  <c r="AV804" i="8"/>
  <c r="AP804" i="8"/>
  <c r="AJ804" i="8"/>
  <c r="AV803" i="8"/>
  <c r="AP803" i="8"/>
  <c r="AJ803" i="8"/>
  <c r="AV802" i="8"/>
  <c r="AP802" i="8"/>
  <c r="AJ802" i="8"/>
  <c r="AV801" i="8"/>
  <c r="AP801" i="8"/>
  <c r="AJ801" i="8"/>
  <c r="AV800" i="8"/>
  <c r="AP800" i="8"/>
  <c r="AJ800" i="8"/>
  <c r="AV799" i="8"/>
  <c r="AP799" i="8"/>
  <c r="AJ799" i="8"/>
  <c r="AV798" i="8"/>
  <c r="AP798" i="8"/>
  <c r="AJ798" i="8"/>
  <c r="AV797" i="8"/>
  <c r="AP797" i="8"/>
  <c r="AJ797" i="8"/>
  <c r="AV796" i="8"/>
  <c r="AP796" i="8"/>
  <c r="AJ796" i="8"/>
  <c r="AV795" i="8"/>
  <c r="AP795" i="8"/>
  <c r="AJ795" i="8"/>
  <c r="AV794" i="8"/>
  <c r="AP794" i="8"/>
  <c r="AJ794" i="8"/>
  <c r="AV793" i="8"/>
  <c r="AP793" i="8"/>
  <c r="AJ793" i="8"/>
  <c r="AV792" i="8"/>
  <c r="AP792" i="8"/>
  <c r="AJ792" i="8"/>
  <c r="AV791" i="8"/>
  <c r="AP791" i="8"/>
  <c r="AJ791" i="8"/>
  <c r="AV790" i="8"/>
  <c r="AP790" i="8"/>
  <c r="AJ790" i="8"/>
  <c r="AV789" i="8"/>
  <c r="AP789" i="8"/>
  <c r="AJ789" i="8"/>
  <c r="AV788" i="8"/>
  <c r="AP788" i="8"/>
  <c r="AJ788" i="8"/>
  <c r="AV787" i="8"/>
  <c r="AP787" i="8"/>
  <c r="AJ787" i="8"/>
  <c r="AV786" i="8"/>
  <c r="AP786" i="8"/>
  <c r="AJ786" i="8"/>
  <c r="AV785" i="8"/>
  <c r="AP785" i="8"/>
  <c r="AJ785" i="8"/>
  <c r="AV784" i="8"/>
  <c r="AP784" i="8"/>
  <c r="AJ784" i="8"/>
  <c r="AV783" i="8"/>
  <c r="AP783" i="8"/>
  <c r="AJ783" i="8"/>
  <c r="AV782" i="8"/>
  <c r="AP782" i="8"/>
  <c r="AJ782" i="8"/>
  <c r="AV781" i="8"/>
  <c r="AP781" i="8"/>
  <c r="AJ781" i="8"/>
  <c r="AV780" i="8"/>
  <c r="AP780" i="8"/>
  <c r="AJ780" i="8"/>
  <c r="AV779" i="8"/>
  <c r="AP779" i="8"/>
  <c r="AJ779" i="8"/>
  <c r="AV778" i="8"/>
  <c r="AP778" i="8"/>
  <c r="AJ778" i="8"/>
  <c r="AV777" i="8"/>
  <c r="AP777" i="8"/>
  <c r="AJ777" i="8"/>
  <c r="AV776" i="8"/>
  <c r="AP776" i="8"/>
  <c r="AJ776" i="8"/>
  <c r="AV775" i="8"/>
  <c r="AP775" i="8"/>
  <c r="AJ775" i="8"/>
  <c r="AV774" i="8"/>
  <c r="AP774" i="8"/>
  <c r="AJ774" i="8"/>
  <c r="AV773" i="8"/>
  <c r="AP773" i="8"/>
  <c r="AJ773" i="8"/>
  <c r="AV772" i="8"/>
  <c r="AP772" i="8"/>
  <c r="AJ772" i="8"/>
  <c r="AV771" i="8"/>
  <c r="AP771" i="8"/>
  <c r="AJ771" i="8"/>
  <c r="AV770" i="8"/>
  <c r="AP770" i="8"/>
  <c r="AJ770" i="8"/>
  <c r="AV769" i="8"/>
  <c r="AP769" i="8"/>
  <c r="AJ769" i="8"/>
  <c r="AV768" i="8"/>
  <c r="AP768" i="8"/>
  <c r="AJ768" i="8"/>
  <c r="AV767" i="8"/>
  <c r="AP767" i="8"/>
  <c r="AJ767" i="8"/>
  <c r="AV766" i="8"/>
  <c r="AP766" i="8"/>
  <c r="AJ766" i="8"/>
  <c r="AV765" i="8"/>
  <c r="AP765" i="8"/>
  <c r="AJ765" i="8"/>
  <c r="AV764" i="8"/>
  <c r="AP764" i="8"/>
  <c r="AJ764" i="8"/>
  <c r="AV763" i="8"/>
  <c r="AP763" i="8"/>
  <c r="AJ763" i="8"/>
  <c r="AO821" i="8"/>
  <c r="AU820" i="8"/>
  <c r="AG820" i="8"/>
  <c r="AO819" i="8"/>
  <c r="AU818" i="8"/>
  <c r="AM818" i="8"/>
  <c r="AW817" i="8"/>
  <c r="AO817" i="8"/>
  <c r="AG817" i="8"/>
  <c r="AU816" i="8"/>
  <c r="AO816" i="8"/>
  <c r="AG816" i="8"/>
  <c r="AU815" i="8"/>
  <c r="AO815" i="8"/>
  <c r="AG815" i="8"/>
  <c r="AU814" i="8"/>
  <c r="AO814" i="8"/>
  <c r="AG814" i="8"/>
  <c r="AU813" i="8"/>
  <c r="AO813" i="8"/>
  <c r="AG813" i="8"/>
  <c r="AU812" i="8"/>
  <c r="AO812" i="8"/>
  <c r="AG812" i="8"/>
  <c r="AU811" i="8"/>
  <c r="AO811" i="8"/>
  <c r="AG811" i="8"/>
  <c r="AU810" i="8"/>
  <c r="AO810" i="8"/>
  <c r="AG810" i="8"/>
  <c r="AU809" i="8"/>
  <c r="AO809" i="8"/>
  <c r="AG809" i="8"/>
  <c r="AU808" i="8"/>
  <c r="AO808" i="8"/>
  <c r="AG808" i="8"/>
  <c r="AU807" i="8"/>
  <c r="AO807" i="8"/>
  <c r="AG807" i="8"/>
  <c r="AU806" i="8"/>
  <c r="AO806" i="8"/>
  <c r="AG806" i="8"/>
  <c r="AU805" i="8"/>
  <c r="AO805" i="8"/>
  <c r="AG805" i="8"/>
  <c r="AU804" i="8"/>
  <c r="AO804" i="8"/>
  <c r="AG804" i="8"/>
  <c r="AU803" i="8"/>
  <c r="AO803" i="8"/>
  <c r="AG803" i="8"/>
  <c r="AU802" i="8"/>
  <c r="AO802" i="8"/>
  <c r="AG802" i="8"/>
  <c r="AU801" i="8"/>
  <c r="AO801" i="8"/>
  <c r="AG801" i="8"/>
  <c r="AU800" i="8"/>
  <c r="AO800" i="8"/>
  <c r="AG800" i="8"/>
  <c r="AU799" i="8"/>
  <c r="AO799" i="8"/>
  <c r="AG799" i="8"/>
  <c r="AU798" i="8"/>
  <c r="AO798" i="8"/>
  <c r="AG798" i="8"/>
  <c r="AU797" i="8"/>
  <c r="AO797" i="8"/>
  <c r="AG797" i="8"/>
  <c r="AU796" i="8"/>
  <c r="AO796" i="8"/>
  <c r="AG796" i="8"/>
  <c r="AU795" i="8"/>
  <c r="AO795" i="8"/>
  <c r="AG795" i="8"/>
  <c r="AU794" i="8"/>
  <c r="AO794" i="8"/>
  <c r="AG794" i="8"/>
  <c r="AU793" i="8"/>
  <c r="AO793" i="8"/>
  <c r="AG793" i="8"/>
  <c r="AU792" i="8"/>
  <c r="AO792" i="8"/>
  <c r="AG792" i="8"/>
  <c r="AU791" i="8"/>
  <c r="AO791" i="8"/>
  <c r="AG791" i="8"/>
  <c r="AU790" i="8"/>
  <c r="AO790" i="8"/>
  <c r="AG790" i="8"/>
  <c r="AU789" i="8"/>
  <c r="AO789" i="8"/>
  <c r="AG789" i="8"/>
  <c r="AU788" i="8"/>
  <c r="AO788" i="8"/>
  <c r="AG788" i="8"/>
  <c r="AU787" i="8"/>
  <c r="AO787" i="8"/>
  <c r="AG787" i="8"/>
  <c r="AU786" i="8"/>
  <c r="AO786" i="8"/>
  <c r="AG786" i="8"/>
  <c r="AU785" i="8"/>
  <c r="AO785" i="8"/>
  <c r="AG785" i="8"/>
  <c r="AU784" i="8"/>
  <c r="AO784" i="8"/>
  <c r="AG784" i="8"/>
  <c r="AU783" i="8"/>
  <c r="AO783" i="8"/>
  <c r="AG783" i="8"/>
  <c r="AU782" i="8"/>
  <c r="AO782" i="8"/>
  <c r="AG782" i="8"/>
  <c r="AU781" i="8"/>
  <c r="AO781" i="8"/>
  <c r="AG781" i="8"/>
  <c r="AU780" i="8"/>
  <c r="AO780" i="8"/>
  <c r="AG780" i="8"/>
  <c r="AU779" i="8"/>
  <c r="AO779" i="8"/>
  <c r="AG779" i="8"/>
  <c r="AU778" i="8"/>
  <c r="AO778" i="8"/>
  <c r="AG778" i="8"/>
  <c r="AU777" i="8"/>
  <c r="AO777" i="8"/>
  <c r="AG777" i="8"/>
  <c r="AU776" i="8"/>
  <c r="AO776" i="8"/>
  <c r="AG776" i="8"/>
  <c r="AU775" i="8"/>
  <c r="AO775" i="8"/>
  <c r="AG775" i="8"/>
  <c r="AU774" i="8"/>
  <c r="AO774" i="8"/>
  <c r="AG774" i="8"/>
  <c r="AU773" i="8"/>
  <c r="AO773" i="8"/>
  <c r="AN821" i="8"/>
  <c r="AT820" i="8"/>
  <c r="AF820" i="8"/>
  <c r="AN819" i="8"/>
  <c r="AT818" i="8"/>
  <c r="AL818" i="8"/>
  <c r="AU817" i="8"/>
  <c r="AN817" i="8"/>
  <c r="AF817" i="8"/>
  <c r="AT816" i="8"/>
  <c r="AN816" i="8"/>
  <c r="AF816" i="8"/>
  <c r="AT815" i="8"/>
  <c r="AN815" i="8"/>
  <c r="AF815" i="8"/>
  <c r="AT814" i="8"/>
  <c r="AN814" i="8"/>
  <c r="AF814" i="8"/>
  <c r="AT813" i="8"/>
  <c r="AN813" i="8"/>
  <c r="AF813" i="8"/>
  <c r="AT812" i="8"/>
  <c r="AN812" i="8"/>
  <c r="AF812" i="8"/>
  <c r="AT811" i="8"/>
  <c r="AN811" i="8"/>
  <c r="AF811" i="8"/>
  <c r="AT810" i="8"/>
  <c r="AN810" i="8"/>
  <c r="AF810" i="8"/>
  <c r="AT809" i="8"/>
  <c r="AN809" i="8"/>
  <c r="AF809" i="8"/>
  <c r="AT808" i="8"/>
  <c r="AN808" i="8"/>
  <c r="AF808" i="8"/>
  <c r="AT807" i="8"/>
  <c r="AN807" i="8"/>
  <c r="AF807" i="8"/>
  <c r="AT806" i="8"/>
  <c r="AN806" i="8"/>
  <c r="AF806" i="8"/>
  <c r="AT805" i="8"/>
  <c r="AN805" i="8"/>
  <c r="AF805" i="8"/>
  <c r="AT804" i="8"/>
  <c r="AN804" i="8"/>
  <c r="AF804" i="8"/>
  <c r="AT803" i="8"/>
  <c r="AN803" i="8"/>
  <c r="AF803" i="8"/>
  <c r="AT802" i="8"/>
  <c r="AN802" i="8"/>
  <c r="AF802" i="8"/>
  <c r="AT801" i="8"/>
  <c r="AN801" i="8"/>
  <c r="AF801" i="8"/>
  <c r="AT800" i="8"/>
  <c r="AN800" i="8"/>
  <c r="AF800" i="8"/>
  <c r="AT799" i="8"/>
  <c r="AN799" i="8"/>
  <c r="AF799" i="8"/>
  <c r="AT798" i="8"/>
  <c r="AN798" i="8"/>
  <c r="AF798" i="8"/>
  <c r="AT797" i="8"/>
  <c r="AN797" i="8"/>
  <c r="AF797" i="8"/>
  <c r="AT796" i="8"/>
  <c r="AN796" i="8"/>
  <c r="AF796" i="8"/>
  <c r="AT795" i="8"/>
  <c r="AN795" i="8"/>
  <c r="AF795" i="8"/>
  <c r="AT794" i="8"/>
  <c r="AN794" i="8"/>
  <c r="AF794" i="8"/>
  <c r="AT793" i="8"/>
  <c r="AN793" i="8"/>
  <c r="AF793" i="8"/>
  <c r="AT792" i="8"/>
  <c r="AN792" i="8"/>
  <c r="AF792" i="8"/>
  <c r="AT791" i="8"/>
  <c r="AN791" i="8"/>
  <c r="AF791" i="8"/>
  <c r="AT790" i="8"/>
  <c r="AN790" i="8"/>
  <c r="AF790" i="8"/>
  <c r="AT789" i="8"/>
  <c r="AN789" i="8"/>
  <c r="AF789" i="8"/>
  <c r="AT788" i="8"/>
  <c r="AN788" i="8"/>
  <c r="AF788" i="8"/>
  <c r="AT787" i="8"/>
  <c r="AN787" i="8"/>
  <c r="AF787" i="8"/>
  <c r="AT786" i="8"/>
  <c r="AN786" i="8"/>
  <c r="AF786" i="8"/>
  <c r="AT785" i="8"/>
  <c r="AN785" i="8"/>
  <c r="AF785" i="8"/>
  <c r="AT784" i="8"/>
  <c r="AN784" i="8"/>
  <c r="AF784" i="8"/>
  <c r="AT783" i="8"/>
  <c r="AN783" i="8"/>
  <c r="AF783" i="8"/>
  <c r="AT782" i="8"/>
  <c r="AN782" i="8"/>
  <c r="AF782" i="8"/>
  <c r="AT781" i="8"/>
  <c r="AN781" i="8"/>
  <c r="AF781" i="8"/>
  <c r="AT780" i="8"/>
  <c r="AN780" i="8"/>
  <c r="AF780" i="8"/>
  <c r="AT779" i="8"/>
  <c r="AN779" i="8"/>
  <c r="AF779" i="8"/>
  <c r="AT778" i="8"/>
  <c r="AN778" i="8"/>
  <c r="AF778" i="8"/>
  <c r="AT777" i="8"/>
  <c r="AN777" i="8"/>
  <c r="AF777" i="8"/>
  <c r="AT776" i="8"/>
  <c r="AN776" i="8"/>
  <c r="AF776" i="8"/>
  <c r="AT775" i="8"/>
  <c r="AN775" i="8"/>
  <c r="AF775" i="8"/>
  <c r="AT774" i="8"/>
  <c r="AN774" i="8"/>
  <c r="AF774" i="8"/>
  <c r="AT773" i="8"/>
  <c r="AN773" i="8"/>
  <c r="AF773" i="8"/>
  <c r="AT772" i="8"/>
  <c r="AN772" i="8"/>
  <c r="AF772" i="8"/>
  <c r="AT771" i="8"/>
  <c r="AN771" i="8"/>
  <c r="AF771" i="8"/>
  <c r="AT770" i="8"/>
  <c r="AN770" i="8"/>
  <c r="AF770" i="8"/>
  <c r="AT769" i="8"/>
  <c r="AN769" i="8"/>
  <c r="AF769" i="8"/>
  <c r="AT768" i="8"/>
  <c r="AN768" i="8"/>
  <c r="AF768" i="8"/>
  <c r="AT767" i="8"/>
  <c r="AN767" i="8"/>
  <c r="AF767" i="8"/>
  <c r="AT766" i="8"/>
  <c r="AN766" i="8"/>
  <c r="AF766" i="8"/>
  <c r="AT765" i="8"/>
  <c r="AN765" i="8"/>
  <c r="AF765" i="8"/>
  <c r="AT764" i="8"/>
  <c r="AN764" i="8"/>
  <c r="AF764" i="8"/>
  <c r="AT763" i="8"/>
  <c r="AN763" i="8"/>
  <c r="AO772" i="8"/>
  <c r="AR770" i="8"/>
  <c r="AR769" i="8"/>
  <c r="AR768" i="8"/>
  <c r="AR767" i="8"/>
  <c r="AR766" i="8"/>
  <c r="AR765" i="8"/>
  <c r="AR764" i="8"/>
  <c r="AR763" i="8"/>
  <c r="AX762" i="8"/>
  <c r="AR762" i="8"/>
  <c r="AL762" i="8"/>
  <c r="AX761" i="8"/>
  <c r="AR761" i="8"/>
  <c r="AL761" i="8"/>
  <c r="AX760" i="8"/>
  <c r="AR760" i="8"/>
  <c r="AL760" i="8"/>
  <c r="AX759" i="8"/>
  <c r="AR759" i="8"/>
  <c r="AL759" i="8"/>
  <c r="AX758" i="8"/>
  <c r="AR758" i="8"/>
  <c r="AL758" i="8"/>
  <c r="AX757" i="8"/>
  <c r="AR757" i="8"/>
  <c r="AL757" i="8"/>
  <c r="AX756" i="8"/>
  <c r="AR756" i="8"/>
  <c r="AL756" i="8"/>
  <c r="AX755" i="8"/>
  <c r="AR755" i="8"/>
  <c r="AL755" i="8"/>
  <c r="AX754" i="8"/>
  <c r="AR754" i="8"/>
  <c r="AL754" i="8"/>
  <c r="AX753" i="8"/>
  <c r="AR753" i="8"/>
  <c r="AL753" i="8"/>
  <c r="AX752" i="8"/>
  <c r="AR752" i="8"/>
  <c r="AL752" i="8"/>
  <c r="AX751" i="8"/>
  <c r="AR751" i="8"/>
  <c r="AL751" i="8"/>
  <c r="AX750" i="8"/>
  <c r="AR750" i="8"/>
  <c r="AL750" i="8"/>
  <c r="AX749" i="8"/>
  <c r="AR749" i="8"/>
  <c r="AL749" i="8"/>
  <c r="AX748" i="8"/>
  <c r="AR748" i="8"/>
  <c r="AL748" i="8"/>
  <c r="AX747" i="8"/>
  <c r="AR747" i="8"/>
  <c r="AL747" i="8"/>
  <c r="AX746" i="8"/>
  <c r="AR746" i="8"/>
  <c r="AL746" i="8"/>
  <c r="AX745" i="8"/>
  <c r="AR745" i="8"/>
  <c r="AL745" i="8"/>
  <c r="AX744" i="8"/>
  <c r="AR744" i="8"/>
  <c r="AL744" i="8"/>
  <c r="AX743" i="8"/>
  <c r="AR743" i="8"/>
  <c r="AL743" i="8"/>
  <c r="AX742" i="8"/>
  <c r="AR742" i="8"/>
  <c r="AL742" i="8"/>
  <c r="AX741" i="8"/>
  <c r="AR741" i="8"/>
  <c r="AL741" i="8"/>
  <c r="AX740" i="8"/>
  <c r="AR740" i="8"/>
  <c r="AL740" i="8"/>
  <c r="AX739" i="8"/>
  <c r="AR739" i="8"/>
  <c r="AL739" i="8"/>
  <c r="AX738" i="8"/>
  <c r="AR738" i="8"/>
  <c r="AL738" i="8"/>
  <c r="AX737" i="8"/>
  <c r="AR737" i="8"/>
  <c r="AL737" i="8"/>
  <c r="AX736" i="8"/>
  <c r="AR736" i="8"/>
  <c r="AL736" i="8"/>
  <c r="AX735" i="8"/>
  <c r="AR735" i="8"/>
  <c r="AL735" i="8"/>
  <c r="AX734" i="8"/>
  <c r="AR734" i="8"/>
  <c r="AL734" i="8"/>
  <c r="AX733" i="8"/>
  <c r="AR733" i="8"/>
  <c r="AL733" i="8"/>
  <c r="AX732" i="8"/>
  <c r="AR732" i="8"/>
  <c r="AL732" i="8"/>
  <c r="AX731" i="8"/>
  <c r="AR731" i="8"/>
  <c r="AL731" i="8"/>
  <c r="AX730" i="8"/>
  <c r="AR730" i="8"/>
  <c r="AL730" i="8"/>
  <c r="AX729" i="8"/>
  <c r="AR729" i="8"/>
  <c r="AL729" i="8"/>
  <c r="AX728" i="8"/>
  <c r="AR728" i="8"/>
  <c r="AL728" i="8"/>
  <c r="AX727" i="8"/>
  <c r="AR727" i="8"/>
  <c r="AL727" i="8"/>
  <c r="AX726" i="8"/>
  <c r="AR726" i="8"/>
  <c r="AL726" i="8"/>
  <c r="AX725" i="8"/>
  <c r="AR725" i="8"/>
  <c r="AL725" i="8"/>
  <c r="AX724" i="8"/>
  <c r="AR724" i="8"/>
  <c r="AL724" i="8"/>
  <c r="AX723" i="8"/>
  <c r="AR723" i="8"/>
  <c r="AL723" i="8"/>
  <c r="AX722" i="8"/>
  <c r="AR722" i="8"/>
  <c r="AL722" i="8"/>
  <c r="AX721" i="8"/>
  <c r="AR721" i="8"/>
  <c r="AL721" i="8"/>
  <c r="AX720" i="8"/>
  <c r="AR720" i="8"/>
  <c r="AL720" i="8"/>
  <c r="AX719" i="8"/>
  <c r="AR719" i="8"/>
  <c r="AL719" i="8"/>
  <c r="AX718" i="8"/>
  <c r="AR718" i="8"/>
  <c r="AL718" i="8"/>
  <c r="AX717" i="8"/>
  <c r="AR717" i="8"/>
  <c r="AL717" i="8"/>
  <c r="AX716" i="8"/>
  <c r="AR716" i="8"/>
  <c r="AL716" i="8"/>
  <c r="AX715" i="8"/>
  <c r="AR715" i="8"/>
  <c r="AL715" i="8"/>
  <c r="AX714" i="8"/>
  <c r="AR714" i="8"/>
  <c r="AL714" i="8"/>
  <c r="AX713" i="8"/>
  <c r="AR713" i="8"/>
  <c r="AL713" i="8"/>
  <c r="AX712" i="8"/>
  <c r="AR712" i="8"/>
  <c r="AL712" i="8"/>
  <c r="AX711" i="8"/>
  <c r="AR711" i="8"/>
  <c r="AL711" i="8"/>
  <c r="AX710" i="8"/>
  <c r="AR710" i="8"/>
  <c r="AL710" i="8"/>
  <c r="AX709" i="8"/>
  <c r="AR709" i="8"/>
  <c r="AG772" i="8"/>
  <c r="AO770" i="8"/>
  <c r="AO769" i="8"/>
  <c r="AO768" i="8"/>
  <c r="AO767" i="8"/>
  <c r="AO766" i="8"/>
  <c r="AO765" i="8"/>
  <c r="AO764" i="8"/>
  <c r="AO763" i="8"/>
  <c r="AW762" i="8"/>
  <c r="AQ762" i="8"/>
  <c r="AK762" i="8"/>
  <c r="AW761" i="8"/>
  <c r="AQ761" i="8"/>
  <c r="AK761" i="8"/>
  <c r="AW760" i="8"/>
  <c r="AQ760" i="8"/>
  <c r="AK760" i="8"/>
  <c r="AW759" i="8"/>
  <c r="AQ759" i="8"/>
  <c r="AK759" i="8"/>
  <c r="AW758" i="8"/>
  <c r="AQ758" i="8"/>
  <c r="AK758" i="8"/>
  <c r="AW757" i="8"/>
  <c r="AQ757" i="8"/>
  <c r="AK757" i="8"/>
  <c r="AW756" i="8"/>
  <c r="AQ756" i="8"/>
  <c r="AK756" i="8"/>
  <c r="AW755" i="8"/>
  <c r="AQ755" i="8"/>
  <c r="AK755" i="8"/>
  <c r="AW754" i="8"/>
  <c r="AQ754" i="8"/>
  <c r="AK754" i="8"/>
  <c r="AW753" i="8"/>
  <c r="AQ753" i="8"/>
  <c r="AK753" i="8"/>
  <c r="AW752" i="8"/>
  <c r="AQ752" i="8"/>
  <c r="AK752" i="8"/>
  <c r="AW751" i="8"/>
  <c r="AQ751" i="8"/>
  <c r="AK751" i="8"/>
  <c r="AW750" i="8"/>
  <c r="AQ750" i="8"/>
  <c r="AK750" i="8"/>
  <c r="AW749" i="8"/>
  <c r="AQ749" i="8"/>
  <c r="AK749" i="8"/>
  <c r="AW748" i="8"/>
  <c r="AQ748" i="8"/>
  <c r="AK748" i="8"/>
  <c r="AW747" i="8"/>
  <c r="AQ747" i="8"/>
  <c r="AK747" i="8"/>
  <c r="AW746" i="8"/>
  <c r="AQ746" i="8"/>
  <c r="AK746" i="8"/>
  <c r="AW745" i="8"/>
  <c r="AQ745" i="8"/>
  <c r="AK745" i="8"/>
  <c r="AW744" i="8"/>
  <c r="AQ744" i="8"/>
  <c r="AK744" i="8"/>
  <c r="AW743" i="8"/>
  <c r="AQ743" i="8"/>
  <c r="AK743" i="8"/>
  <c r="AW742" i="8"/>
  <c r="AQ742" i="8"/>
  <c r="AK742" i="8"/>
  <c r="AW741" i="8"/>
  <c r="AQ741" i="8"/>
  <c r="AK741" i="8"/>
  <c r="AW740" i="8"/>
  <c r="AQ740" i="8"/>
  <c r="AK740" i="8"/>
  <c r="AW739" i="8"/>
  <c r="AQ739" i="8"/>
  <c r="AK739" i="8"/>
  <c r="AW738" i="8"/>
  <c r="AQ738" i="8"/>
  <c r="AK738" i="8"/>
  <c r="AW737" i="8"/>
  <c r="AQ737" i="8"/>
  <c r="AK737" i="8"/>
  <c r="AW736" i="8"/>
  <c r="AQ736" i="8"/>
  <c r="AK736" i="8"/>
  <c r="AW735" i="8"/>
  <c r="AQ735" i="8"/>
  <c r="AK735" i="8"/>
  <c r="AW734" i="8"/>
  <c r="AQ734" i="8"/>
  <c r="AK734" i="8"/>
  <c r="AW733" i="8"/>
  <c r="AQ733" i="8"/>
  <c r="AK733" i="8"/>
  <c r="AW732" i="8"/>
  <c r="AQ732" i="8"/>
  <c r="AK732" i="8"/>
  <c r="AW731" i="8"/>
  <c r="AQ731" i="8"/>
  <c r="AK731" i="8"/>
  <c r="AW730" i="8"/>
  <c r="AQ730" i="8"/>
  <c r="AK730" i="8"/>
  <c r="AW729" i="8"/>
  <c r="AQ729" i="8"/>
  <c r="AK729" i="8"/>
  <c r="AW728" i="8"/>
  <c r="AQ728" i="8"/>
  <c r="AK728" i="8"/>
  <c r="AW727" i="8"/>
  <c r="AQ727" i="8"/>
  <c r="AK727" i="8"/>
  <c r="AW726" i="8"/>
  <c r="AQ726" i="8"/>
  <c r="AK726" i="8"/>
  <c r="AW725" i="8"/>
  <c r="AQ725" i="8"/>
  <c r="AK725" i="8"/>
  <c r="AW724" i="8"/>
  <c r="AQ724" i="8"/>
  <c r="AK724" i="8"/>
  <c r="AW723" i="8"/>
  <c r="AQ723" i="8"/>
  <c r="AK723" i="8"/>
  <c r="AW722" i="8"/>
  <c r="AQ722" i="8"/>
  <c r="AK722" i="8"/>
  <c r="AW721" i="8"/>
  <c r="AQ721" i="8"/>
  <c r="AK721" i="8"/>
  <c r="AW720" i="8"/>
  <c r="AQ720" i="8"/>
  <c r="AK720" i="8"/>
  <c r="AW719" i="8"/>
  <c r="AQ719" i="8"/>
  <c r="AK719" i="8"/>
  <c r="AW718" i="8"/>
  <c r="AQ718" i="8"/>
  <c r="AK718" i="8"/>
  <c r="AW717" i="8"/>
  <c r="AQ717" i="8"/>
  <c r="AK717" i="8"/>
  <c r="AW716" i="8"/>
  <c r="AQ716" i="8"/>
  <c r="AK716" i="8"/>
  <c r="AW715" i="8"/>
  <c r="AQ715" i="8"/>
  <c r="AK715" i="8"/>
  <c r="AW714" i="8"/>
  <c r="AQ714" i="8"/>
  <c r="AK714" i="8"/>
  <c r="AW713" i="8"/>
  <c r="AQ713" i="8"/>
  <c r="AK713" i="8"/>
  <c r="AW712" i="8"/>
  <c r="AQ712" i="8"/>
  <c r="AK712" i="8"/>
  <c r="AW711" i="8"/>
  <c r="AQ711" i="8"/>
  <c r="AK711" i="8"/>
  <c r="AW710" i="8"/>
  <c r="AQ710" i="8"/>
  <c r="AK710" i="8"/>
  <c r="AW709" i="8"/>
  <c r="AQ709" i="8"/>
  <c r="AU771" i="8"/>
  <c r="AL770" i="8"/>
  <c r="AL769" i="8"/>
  <c r="AL768" i="8"/>
  <c r="AL767" i="8"/>
  <c r="AL766" i="8"/>
  <c r="AL765" i="8"/>
  <c r="AL764" i="8"/>
  <c r="AL763" i="8"/>
  <c r="AV762" i="8"/>
  <c r="AP762" i="8"/>
  <c r="AJ762" i="8"/>
  <c r="AV761" i="8"/>
  <c r="AP761" i="8"/>
  <c r="AJ761" i="8"/>
  <c r="AV760" i="8"/>
  <c r="AP760" i="8"/>
  <c r="AJ760" i="8"/>
  <c r="AV759" i="8"/>
  <c r="AP759" i="8"/>
  <c r="AJ759" i="8"/>
  <c r="AV758" i="8"/>
  <c r="AP758" i="8"/>
  <c r="AJ758" i="8"/>
  <c r="AV757" i="8"/>
  <c r="AP757" i="8"/>
  <c r="AJ757" i="8"/>
  <c r="AV756" i="8"/>
  <c r="AP756" i="8"/>
  <c r="AJ756" i="8"/>
  <c r="AV755" i="8"/>
  <c r="AP755" i="8"/>
  <c r="AJ755" i="8"/>
  <c r="AV754" i="8"/>
  <c r="AP754" i="8"/>
  <c r="AJ754" i="8"/>
  <c r="AV753" i="8"/>
  <c r="AP753" i="8"/>
  <c r="AJ753" i="8"/>
  <c r="AV752" i="8"/>
  <c r="AP752" i="8"/>
  <c r="AJ752" i="8"/>
  <c r="AV751" i="8"/>
  <c r="AP751" i="8"/>
  <c r="AJ751" i="8"/>
  <c r="AV750" i="8"/>
  <c r="AP750" i="8"/>
  <c r="AJ750" i="8"/>
  <c r="AV749" i="8"/>
  <c r="AP749" i="8"/>
  <c r="AJ749" i="8"/>
  <c r="AV748" i="8"/>
  <c r="AP748" i="8"/>
  <c r="AJ748" i="8"/>
  <c r="AV747" i="8"/>
  <c r="AP747" i="8"/>
  <c r="AJ747" i="8"/>
  <c r="AV746" i="8"/>
  <c r="AP746" i="8"/>
  <c r="AJ746" i="8"/>
  <c r="AV745" i="8"/>
  <c r="AP745" i="8"/>
  <c r="AJ745" i="8"/>
  <c r="AV744" i="8"/>
  <c r="AP744" i="8"/>
  <c r="AJ744" i="8"/>
  <c r="AV743" i="8"/>
  <c r="AP743" i="8"/>
  <c r="AJ743" i="8"/>
  <c r="AV742" i="8"/>
  <c r="AP742" i="8"/>
  <c r="AJ742" i="8"/>
  <c r="AV741" i="8"/>
  <c r="AP741" i="8"/>
  <c r="AJ741" i="8"/>
  <c r="AV740" i="8"/>
  <c r="AP740" i="8"/>
  <c r="AJ740" i="8"/>
  <c r="AV739" i="8"/>
  <c r="AP739" i="8"/>
  <c r="AJ739" i="8"/>
  <c r="AV738" i="8"/>
  <c r="AP738" i="8"/>
  <c r="AJ738" i="8"/>
  <c r="AV737" i="8"/>
  <c r="AP737" i="8"/>
  <c r="AJ737" i="8"/>
  <c r="AV736" i="8"/>
  <c r="AP736" i="8"/>
  <c r="AJ736" i="8"/>
  <c r="AV735" i="8"/>
  <c r="AP735" i="8"/>
  <c r="AJ735" i="8"/>
  <c r="AV734" i="8"/>
  <c r="AP734" i="8"/>
  <c r="AJ734" i="8"/>
  <c r="AV733" i="8"/>
  <c r="AP733" i="8"/>
  <c r="AJ733" i="8"/>
  <c r="AV732" i="8"/>
  <c r="AP732" i="8"/>
  <c r="AJ732" i="8"/>
  <c r="AV731" i="8"/>
  <c r="AP731" i="8"/>
  <c r="AJ731" i="8"/>
  <c r="AV730" i="8"/>
  <c r="AP730" i="8"/>
  <c r="AJ730" i="8"/>
  <c r="AV729" i="8"/>
  <c r="AP729" i="8"/>
  <c r="AJ729" i="8"/>
  <c r="AV728" i="8"/>
  <c r="AP728" i="8"/>
  <c r="AJ728" i="8"/>
  <c r="AV727" i="8"/>
  <c r="AP727" i="8"/>
  <c r="AJ727" i="8"/>
  <c r="AV726" i="8"/>
  <c r="AP726" i="8"/>
  <c r="AO771" i="8"/>
  <c r="AG770" i="8"/>
  <c r="AG769" i="8"/>
  <c r="AG768" i="8"/>
  <c r="AG767" i="8"/>
  <c r="AG766" i="8"/>
  <c r="AG765" i="8"/>
  <c r="AG764" i="8"/>
  <c r="AG763" i="8"/>
  <c r="AU762" i="8"/>
  <c r="AO762" i="8"/>
  <c r="AG762" i="8"/>
  <c r="AU761" i="8"/>
  <c r="AO761" i="8"/>
  <c r="AG761" i="8"/>
  <c r="AU760" i="8"/>
  <c r="AO760" i="8"/>
  <c r="AG760" i="8"/>
  <c r="AU759" i="8"/>
  <c r="AO759" i="8"/>
  <c r="AG759" i="8"/>
  <c r="AU758" i="8"/>
  <c r="AO758" i="8"/>
  <c r="AG758" i="8"/>
  <c r="AU757" i="8"/>
  <c r="AO757" i="8"/>
  <c r="AG757" i="8"/>
  <c r="AU756" i="8"/>
  <c r="AO756" i="8"/>
  <c r="AG756" i="8"/>
  <c r="AU755" i="8"/>
  <c r="AO755" i="8"/>
  <c r="AG755" i="8"/>
  <c r="AU754" i="8"/>
  <c r="AO754" i="8"/>
  <c r="AG754" i="8"/>
  <c r="AU753" i="8"/>
  <c r="AO753" i="8"/>
  <c r="AG753" i="8"/>
  <c r="AU752" i="8"/>
  <c r="AO752" i="8"/>
  <c r="AG752" i="8"/>
  <c r="AU751" i="8"/>
  <c r="AO751" i="8"/>
  <c r="AG751" i="8"/>
  <c r="AU750" i="8"/>
  <c r="AO750" i="8"/>
  <c r="AG750" i="8"/>
  <c r="AU749" i="8"/>
  <c r="AO749" i="8"/>
  <c r="AG749" i="8"/>
  <c r="AU748" i="8"/>
  <c r="AO748" i="8"/>
  <c r="AG748" i="8"/>
  <c r="AU747" i="8"/>
  <c r="AO747" i="8"/>
  <c r="AG747" i="8"/>
  <c r="AU746" i="8"/>
  <c r="AO746" i="8"/>
  <c r="AG746" i="8"/>
  <c r="AU745" i="8"/>
  <c r="AO745" i="8"/>
  <c r="AG745" i="8"/>
  <c r="AU744" i="8"/>
  <c r="AO744" i="8"/>
  <c r="AG744" i="8"/>
  <c r="AU743" i="8"/>
  <c r="AO743" i="8"/>
  <c r="AG743" i="8"/>
  <c r="AU742" i="8"/>
  <c r="AO742" i="8"/>
  <c r="AG742" i="8"/>
  <c r="AU741" i="8"/>
  <c r="AO741" i="8"/>
  <c r="AG741" i="8"/>
  <c r="AU740" i="8"/>
  <c r="AO740" i="8"/>
  <c r="AG740" i="8"/>
  <c r="AU739" i="8"/>
  <c r="AO739" i="8"/>
  <c r="AG739" i="8"/>
  <c r="AU738" i="8"/>
  <c r="AO738" i="8"/>
  <c r="AG738" i="8"/>
  <c r="AU737" i="8"/>
  <c r="AO737" i="8"/>
  <c r="AG737" i="8"/>
  <c r="AU736" i="8"/>
  <c r="AO736" i="8"/>
  <c r="AG736" i="8"/>
  <c r="AU735" i="8"/>
  <c r="AO735" i="8"/>
  <c r="AG735" i="8"/>
  <c r="AU734" i="8"/>
  <c r="AO734" i="8"/>
  <c r="AG734" i="8"/>
  <c r="AU733" i="8"/>
  <c r="AO733" i="8"/>
  <c r="AG733" i="8"/>
  <c r="AU732" i="8"/>
  <c r="AO732" i="8"/>
  <c r="AG732" i="8"/>
  <c r="AU731" i="8"/>
  <c r="AO731" i="8"/>
  <c r="AG731" i="8"/>
  <c r="AU730" i="8"/>
  <c r="AO730" i="8"/>
  <c r="AG730" i="8"/>
  <c r="AU729" i="8"/>
  <c r="AO729" i="8"/>
  <c r="AG729" i="8"/>
  <c r="AU728" i="8"/>
  <c r="AO728" i="8"/>
  <c r="AG728" i="8"/>
  <c r="AU727" i="8"/>
  <c r="AO727" i="8"/>
  <c r="AG727" i="8"/>
  <c r="AU726" i="8"/>
  <c r="AO726" i="8"/>
  <c r="AG726" i="8"/>
  <c r="AU725" i="8"/>
  <c r="AO725" i="8"/>
  <c r="AG725" i="8"/>
  <c r="AU724" i="8"/>
  <c r="AO724" i="8"/>
  <c r="AG724" i="8"/>
  <c r="AU723" i="8"/>
  <c r="AO723" i="8"/>
  <c r="AG723" i="8"/>
  <c r="AU722" i="8"/>
  <c r="AO722" i="8"/>
  <c r="AG722" i="8"/>
  <c r="AU721" i="8"/>
  <c r="AO721" i="8"/>
  <c r="AG721" i="8"/>
  <c r="AU720" i="8"/>
  <c r="AO720" i="8"/>
  <c r="AG720" i="8"/>
  <c r="AU719" i="8"/>
  <c r="AO719" i="8"/>
  <c r="AG719" i="8"/>
  <c r="AU718" i="8"/>
  <c r="AO718" i="8"/>
  <c r="AG718" i="8"/>
  <c r="AU717" i="8"/>
  <c r="AO717" i="8"/>
  <c r="AG717" i="8"/>
  <c r="AU716" i="8"/>
  <c r="AO716" i="8"/>
  <c r="AG716" i="8"/>
  <c r="AU715" i="8"/>
  <c r="AO715" i="8"/>
  <c r="AG715" i="8"/>
  <c r="AU714" i="8"/>
  <c r="AO714" i="8"/>
  <c r="AG714" i="8"/>
  <c r="AU713" i="8"/>
  <c r="AO713" i="8"/>
  <c r="AG713" i="8"/>
  <c r="AU712" i="8"/>
  <c r="AO712" i="8"/>
  <c r="AG712" i="8"/>
  <c r="AU711" i="8"/>
  <c r="AO711" i="8"/>
  <c r="AG711" i="8"/>
  <c r="AU710" i="8"/>
  <c r="AO710" i="8"/>
  <c r="AG710" i="8"/>
  <c r="AG773" i="8"/>
  <c r="AG771" i="8"/>
  <c r="AX769" i="8"/>
  <c r="AX768" i="8"/>
  <c r="AX767" i="8"/>
  <c r="AX766" i="8"/>
  <c r="AX765" i="8"/>
  <c r="AX764" i="8"/>
  <c r="AX763" i="8"/>
  <c r="AF763" i="8"/>
  <c r="AT762" i="8"/>
  <c r="AN762" i="8"/>
  <c r="AF762" i="8"/>
  <c r="AT761" i="8"/>
  <c r="AN761" i="8"/>
  <c r="AF761" i="8"/>
  <c r="AT760" i="8"/>
  <c r="AN760" i="8"/>
  <c r="AF760" i="8"/>
  <c r="AT759" i="8"/>
  <c r="AN759" i="8"/>
  <c r="AF759" i="8"/>
  <c r="AT758" i="8"/>
  <c r="AN758" i="8"/>
  <c r="AF758" i="8"/>
  <c r="AT757" i="8"/>
  <c r="AN757" i="8"/>
  <c r="AF757" i="8"/>
  <c r="AT756" i="8"/>
  <c r="AN756" i="8"/>
  <c r="AF756" i="8"/>
  <c r="AT755" i="8"/>
  <c r="AN755" i="8"/>
  <c r="AF755" i="8"/>
  <c r="AT754" i="8"/>
  <c r="AN754" i="8"/>
  <c r="AF754" i="8"/>
  <c r="AT753" i="8"/>
  <c r="AN753" i="8"/>
  <c r="AF753" i="8"/>
  <c r="AT752" i="8"/>
  <c r="AN752" i="8"/>
  <c r="AF752" i="8"/>
  <c r="AT751" i="8"/>
  <c r="AN751" i="8"/>
  <c r="AF751" i="8"/>
  <c r="AT750" i="8"/>
  <c r="AN750" i="8"/>
  <c r="AF750" i="8"/>
  <c r="AT749" i="8"/>
  <c r="AN749" i="8"/>
  <c r="AF749" i="8"/>
  <c r="AT748" i="8"/>
  <c r="AN748" i="8"/>
  <c r="AF748" i="8"/>
  <c r="AT747" i="8"/>
  <c r="AN747" i="8"/>
  <c r="AF747" i="8"/>
  <c r="AT746" i="8"/>
  <c r="AN746" i="8"/>
  <c r="AF746" i="8"/>
  <c r="AT745" i="8"/>
  <c r="AN745" i="8"/>
  <c r="AF745" i="8"/>
  <c r="AT744" i="8"/>
  <c r="AN744" i="8"/>
  <c r="AF744" i="8"/>
  <c r="AT743" i="8"/>
  <c r="AN743" i="8"/>
  <c r="AF743" i="8"/>
  <c r="AT742" i="8"/>
  <c r="AN742" i="8"/>
  <c r="AF742" i="8"/>
  <c r="AT741" i="8"/>
  <c r="AN741" i="8"/>
  <c r="AF741" i="8"/>
  <c r="AT740" i="8"/>
  <c r="AN740" i="8"/>
  <c r="AF740" i="8"/>
  <c r="AT739" i="8"/>
  <c r="AN739" i="8"/>
  <c r="AF739" i="8"/>
  <c r="AT738" i="8"/>
  <c r="AN738" i="8"/>
  <c r="AF738" i="8"/>
  <c r="AT737" i="8"/>
  <c r="AN737" i="8"/>
  <c r="AF737" i="8"/>
  <c r="AT736" i="8"/>
  <c r="AN736" i="8"/>
  <c r="AF736" i="8"/>
  <c r="AT735" i="8"/>
  <c r="AN735" i="8"/>
  <c r="AF735" i="8"/>
  <c r="AT734" i="8"/>
  <c r="AN734" i="8"/>
  <c r="AF734" i="8"/>
  <c r="AT733" i="8"/>
  <c r="AN733" i="8"/>
  <c r="AF733" i="8"/>
  <c r="AT732" i="8"/>
  <c r="AN732" i="8"/>
  <c r="AF732" i="8"/>
  <c r="AT731" i="8"/>
  <c r="AN731" i="8"/>
  <c r="AF731" i="8"/>
  <c r="AT730" i="8"/>
  <c r="AN730" i="8"/>
  <c r="AF730" i="8"/>
  <c r="AT729" i="8"/>
  <c r="AN729" i="8"/>
  <c r="AF729" i="8"/>
  <c r="AT728" i="8"/>
  <c r="AN728" i="8"/>
  <c r="AF728" i="8"/>
  <c r="AT727" i="8"/>
  <c r="AN727" i="8"/>
  <c r="AF727" i="8"/>
  <c r="AT726" i="8"/>
  <c r="AN726" i="8"/>
  <c r="AF726" i="8"/>
  <c r="AT725" i="8"/>
  <c r="AN725" i="8"/>
  <c r="AF725" i="8"/>
  <c r="AT724" i="8"/>
  <c r="AN724" i="8"/>
  <c r="AF724" i="8"/>
  <c r="AT723" i="8"/>
  <c r="AN723" i="8"/>
  <c r="AF723" i="8"/>
  <c r="AT722" i="8"/>
  <c r="AN722" i="8"/>
  <c r="AF722" i="8"/>
  <c r="AT721" i="8"/>
  <c r="AN721" i="8"/>
  <c r="AF721" i="8"/>
  <c r="AT720" i="8"/>
  <c r="AN720" i="8"/>
  <c r="AF720" i="8"/>
  <c r="AT719" i="8"/>
  <c r="AN719" i="8"/>
  <c r="AF719" i="8"/>
  <c r="AT718" i="8"/>
  <c r="AN718" i="8"/>
  <c r="AF718" i="8"/>
  <c r="AT717" i="8"/>
  <c r="AN717" i="8"/>
  <c r="AF717" i="8"/>
  <c r="AT716" i="8"/>
  <c r="AN716" i="8"/>
  <c r="AF716" i="8"/>
  <c r="AT715" i="8"/>
  <c r="AN715" i="8"/>
  <c r="AF715" i="8"/>
  <c r="AT714" i="8"/>
  <c r="AN714" i="8"/>
  <c r="AF714" i="8"/>
  <c r="AT713" i="8"/>
  <c r="AN713" i="8"/>
  <c r="AF713" i="8"/>
  <c r="AT712" i="8"/>
  <c r="AN712" i="8"/>
  <c r="AF712" i="8"/>
  <c r="AT711" i="8"/>
  <c r="AN711" i="8"/>
  <c r="AF711" i="8"/>
  <c r="AT710" i="8"/>
  <c r="AN710" i="8"/>
  <c r="AF710" i="8"/>
  <c r="AU772" i="8"/>
  <c r="AU770" i="8"/>
  <c r="AU769" i="8"/>
  <c r="AU768" i="8"/>
  <c r="AU767" i="8"/>
  <c r="AU766" i="8"/>
  <c r="AU765" i="8"/>
  <c r="AU764" i="8"/>
  <c r="AU763" i="8"/>
  <c r="AE763" i="8"/>
  <c r="AS762" i="8"/>
  <c r="AM762" i="8"/>
  <c r="AE762" i="8"/>
  <c r="AS761" i="8"/>
  <c r="AM761" i="8"/>
  <c r="AE761" i="8"/>
  <c r="AS760" i="8"/>
  <c r="AM760" i="8"/>
  <c r="AE760" i="8"/>
  <c r="AS759" i="8"/>
  <c r="AM759" i="8"/>
  <c r="AE759" i="8"/>
  <c r="AS758" i="8"/>
  <c r="AM758" i="8"/>
  <c r="AE758" i="8"/>
  <c r="AS757" i="8"/>
  <c r="AM757" i="8"/>
  <c r="AE757" i="8"/>
  <c r="AS756" i="8"/>
  <c r="AM756" i="8"/>
  <c r="AE756" i="8"/>
  <c r="AS755" i="8"/>
  <c r="AM755" i="8"/>
  <c r="AE755" i="8"/>
  <c r="AS754" i="8"/>
  <c r="AM754" i="8"/>
  <c r="AE754" i="8"/>
  <c r="AS753" i="8"/>
  <c r="AM753" i="8"/>
  <c r="AE753" i="8"/>
  <c r="AS752" i="8"/>
  <c r="AM752" i="8"/>
  <c r="AE752" i="8"/>
  <c r="AS751" i="8"/>
  <c r="AM751" i="8"/>
  <c r="AE751" i="8"/>
  <c r="AS750" i="8"/>
  <c r="AM750" i="8"/>
  <c r="AE750" i="8"/>
  <c r="AS749" i="8"/>
  <c r="AM749" i="8"/>
  <c r="AE749" i="8"/>
  <c r="AS748" i="8"/>
  <c r="AM748" i="8"/>
  <c r="AE748" i="8"/>
  <c r="AS747" i="8"/>
  <c r="AM747" i="8"/>
  <c r="AE747" i="8"/>
  <c r="AS746" i="8"/>
  <c r="AM746" i="8"/>
  <c r="AE746" i="8"/>
  <c r="AS745" i="8"/>
  <c r="AM745" i="8"/>
  <c r="AE745" i="8"/>
  <c r="AS744" i="8"/>
  <c r="AM744" i="8"/>
  <c r="AE744" i="8"/>
  <c r="AS743" i="8"/>
  <c r="AM743" i="8"/>
  <c r="AE743" i="8"/>
  <c r="AS742" i="8"/>
  <c r="AM742" i="8"/>
  <c r="AE742" i="8"/>
  <c r="AS741" i="8"/>
  <c r="AM741" i="8"/>
  <c r="AE741" i="8"/>
  <c r="AS740" i="8"/>
  <c r="AM740" i="8"/>
  <c r="AE740" i="8"/>
  <c r="AS739" i="8"/>
  <c r="AM739" i="8"/>
  <c r="AE739" i="8"/>
  <c r="AS738" i="8"/>
  <c r="AM738" i="8"/>
  <c r="AE738" i="8"/>
  <c r="AS737" i="8"/>
  <c r="AM737" i="8"/>
  <c r="AE737" i="8"/>
  <c r="AS736" i="8"/>
  <c r="AM736" i="8"/>
  <c r="AE736" i="8"/>
  <c r="AS735" i="8"/>
  <c r="AM735" i="8"/>
  <c r="AE735" i="8"/>
  <c r="AS734" i="8"/>
  <c r="AM734" i="8"/>
  <c r="AE734" i="8"/>
  <c r="AS733" i="8"/>
  <c r="AM733" i="8"/>
  <c r="AE733" i="8"/>
  <c r="AS732" i="8"/>
  <c r="AM732" i="8"/>
  <c r="AE732" i="8"/>
  <c r="AS731" i="8"/>
  <c r="AM731" i="8"/>
  <c r="AE731" i="8"/>
  <c r="AS730" i="8"/>
  <c r="AM730" i="8"/>
  <c r="AE730" i="8"/>
  <c r="AS729" i="8"/>
  <c r="AM729" i="8"/>
  <c r="AE729" i="8"/>
  <c r="AS728" i="8"/>
  <c r="AM728" i="8"/>
  <c r="AE728" i="8"/>
  <c r="AS727" i="8"/>
  <c r="AM727" i="8"/>
  <c r="AE727" i="8"/>
  <c r="AS726" i="8"/>
  <c r="AE726" i="8"/>
  <c r="AE725" i="8"/>
  <c r="AE724" i="8"/>
  <c r="AE723" i="8"/>
  <c r="AE722" i="8"/>
  <c r="AE721" i="8"/>
  <c r="AE720" i="8"/>
  <c r="AE719" i="8"/>
  <c r="AE718" i="8"/>
  <c r="AE717" i="8"/>
  <c r="AE716" i="8"/>
  <c r="AE715" i="8"/>
  <c r="AE714" i="8"/>
  <c r="AE713" i="8"/>
  <c r="AE712" i="8"/>
  <c r="AE711" i="8"/>
  <c r="AE710" i="8"/>
  <c r="AO709" i="8"/>
  <c r="AG709" i="8"/>
  <c r="AU708" i="8"/>
  <c r="AO708" i="8"/>
  <c r="AG708" i="8"/>
  <c r="AU707" i="8"/>
  <c r="AO707" i="8"/>
  <c r="AG707" i="8"/>
  <c r="AU706" i="8"/>
  <c r="AO706" i="8"/>
  <c r="AG706" i="8"/>
  <c r="AU705" i="8"/>
  <c r="AO705" i="8"/>
  <c r="AG705" i="8"/>
  <c r="AU704" i="8"/>
  <c r="AO704" i="8"/>
  <c r="AG704" i="8"/>
  <c r="AU703" i="8"/>
  <c r="AO703" i="8"/>
  <c r="AG703" i="8"/>
  <c r="AU702" i="8"/>
  <c r="AO702" i="8"/>
  <c r="AG702" i="8"/>
  <c r="AU701" i="8"/>
  <c r="AO701" i="8"/>
  <c r="AG701" i="8"/>
  <c r="AU700" i="8"/>
  <c r="AO700" i="8"/>
  <c r="AG700" i="8"/>
  <c r="AU699" i="8"/>
  <c r="AO699" i="8"/>
  <c r="AG699" i="8"/>
  <c r="AU698" i="8"/>
  <c r="AO698" i="8"/>
  <c r="AG698" i="8"/>
  <c r="AU697" i="8"/>
  <c r="AO697" i="8"/>
  <c r="AG697" i="8"/>
  <c r="AU696" i="8"/>
  <c r="AO696" i="8"/>
  <c r="AG696" i="8"/>
  <c r="AU695" i="8"/>
  <c r="AO695" i="8"/>
  <c r="AG695" i="8"/>
  <c r="AU694" i="8"/>
  <c r="AO694" i="8"/>
  <c r="AG694" i="8"/>
  <c r="AU693" i="8"/>
  <c r="AO693" i="8"/>
  <c r="AG693" i="8"/>
  <c r="AU692" i="8"/>
  <c r="AO692" i="8"/>
  <c r="AG692" i="8"/>
  <c r="AU691" i="8"/>
  <c r="AO691" i="8"/>
  <c r="AG691" i="8"/>
  <c r="AU690" i="8"/>
  <c r="AO690" i="8"/>
  <c r="AG690" i="8"/>
  <c r="AU689" i="8"/>
  <c r="AO689" i="8"/>
  <c r="AG689" i="8"/>
  <c r="AU688" i="8"/>
  <c r="AO688" i="8"/>
  <c r="AG688" i="8"/>
  <c r="AU687" i="8"/>
  <c r="AO687" i="8"/>
  <c r="AG687" i="8"/>
  <c r="AU686" i="8"/>
  <c r="AO686" i="8"/>
  <c r="AG686" i="8"/>
  <c r="AU685" i="8"/>
  <c r="AO685" i="8"/>
  <c r="AG685" i="8"/>
  <c r="AU684" i="8"/>
  <c r="AO684" i="8"/>
  <c r="AG684" i="8"/>
  <c r="AU683" i="8"/>
  <c r="AO683" i="8"/>
  <c r="AG683" i="8"/>
  <c r="AU682" i="8"/>
  <c r="AO682" i="8"/>
  <c r="AG682" i="8"/>
  <c r="AU681" i="8"/>
  <c r="AO681" i="8"/>
  <c r="AG681" i="8"/>
  <c r="AU680" i="8"/>
  <c r="AO680" i="8"/>
  <c r="AG680" i="8"/>
  <c r="AU679" i="8"/>
  <c r="AO679" i="8"/>
  <c r="AG679" i="8"/>
  <c r="AU678" i="8"/>
  <c r="AO678" i="8"/>
  <c r="AG678" i="8"/>
  <c r="AU677" i="8"/>
  <c r="AO677" i="8"/>
  <c r="AG677" i="8"/>
  <c r="AU676" i="8"/>
  <c r="AO676" i="8"/>
  <c r="AG676" i="8"/>
  <c r="AU675" i="8"/>
  <c r="AO675" i="8"/>
  <c r="AG675" i="8"/>
  <c r="AU674" i="8"/>
  <c r="AO674" i="8"/>
  <c r="AG674" i="8"/>
  <c r="AU673" i="8"/>
  <c r="AO673" i="8"/>
  <c r="AG673" i="8"/>
  <c r="AU672" i="8"/>
  <c r="AO672" i="8"/>
  <c r="AG672" i="8"/>
  <c r="AU671" i="8"/>
  <c r="AO671" i="8"/>
  <c r="AG671" i="8"/>
  <c r="AU670" i="8"/>
  <c r="AO670" i="8"/>
  <c r="AG670" i="8"/>
  <c r="AU669" i="8"/>
  <c r="AO669" i="8"/>
  <c r="AG669" i="8"/>
  <c r="AU668" i="8"/>
  <c r="AO668" i="8"/>
  <c r="AG668" i="8"/>
  <c r="AU667" i="8"/>
  <c r="AO667" i="8"/>
  <c r="AG667" i="8"/>
  <c r="AU666" i="8"/>
  <c r="AO666" i="8"/>
  <c r="AG666" i="8"/>
  <c r="AU665" i="8"/>
  <c r="AO665" i="8"/>
  <c r="AG665" i="8"/>
  <c r="AU664" i="8"/>
  <c r="AO664" i="8"/>
  <c r="AG664" i="8"/>
  <c r="AU663" i="8"/>
  <c r="AO663" i="8"/>
  <c r="AG663" i="8"/>
  <c r="AU662" i="8"/>
  <c r="AO662" i="8"/>
  <c r="AG662" i="8"/>
  <c r="AU661" i="8"/>
  <c r="AO661" i="8"/>
  <c r="AG661" i="8"/>
  <c r="AU660" i="8"/>
  <c r="AO660" i="8"/>
  <c r="AG660" i="8"/>
  <c r="AU659" i="8"/>
  <c r="AO659" i="8"/>
  <c r="AG659" i="8"/>
  <c r="AU658" i="8"/>
  <c r="AO658" i="8"/>
  <c r="AG658" i="8"/>
  <c r="AU657" i="8"/>
  <c r="AO657" i="8"/>
  <c r="AG657" i="8"/>
  <c r="AU656" i="8"/>
  <c r="AO656" i="8"/>
  <c r="AG656" i="8"/>
  <c r="AU655" i="8"/>
  <c r="AO655" i="8"/>
  <c r="AG655" i="8"/>
  <c r="AU654" i="8"/>
  <c r="AO654" i="8"/>
  <c r="AG654" i="8"/>
  <c r="AU653" i="8"/>
  <c r="AO653" i="8"/>
  <c r="AG653" i="8"/>
  <c r="AU652" i="8"/>
  <c r="AO652" i="8"/>
  <c r="AG652" i="8"/>
  <c r="AU651" i="8"/>
  <c r="AO651" i="8"/>
  <c r="AG651" i="8"/>
  <c r="AU650" i="8"/>
  <c r="AO650" i="8"/>
  <c r="AG650" i="8"/>
  <c r="AU649" i="8"/>
  <c r="AO649" i="8"/>
  <c r="AG649" i="8"/>
  <c r="AU648" i="8"/>
  <c r="AO648" i="8"/>
  <c r="AG648" i="8"/>
  <c r="AU647" i="8"/>
  <c r="AO647" i="8"/>
  <c r="AG647" i="8"/>
  <c r="AU646" i="8"/>
  <c r="AO646" i="8"/>
  <c r="AG646" i="8"/>
  <c r="AU645" i="8"/>
  <c r="AO645" i="8"/>
  <c r="AG645" i="8"/>
  <c r="AU644" i="8"/>
  <c r="AO644" i="8"/>
  <c r="AG644" i="8"/>
  <c r="AU643" i="8"/>
  <c r="AO643" i="8"/>
  <c r="AG643" i="8"/>
  <c r="AU642" i="8"/>
  <c r="AO642" i="8"/>
  <c r="AG642" i="8"/>
  <c r="AU641" i="8"/>
  <c r="AO641" i="8"/>
  <c r="AG641" i="8"/>
  <c r="AU640" i="8"/>
  <c r="AO640" i="8"/>
  <c r="AG640" i="8"/>
  <c r="AU639" i="8"/>
  <c r="AV725" i="8"/>
  <c r="AV724" i="8"/>
  <c r="AV723" i="8"/>
  <c r="AV722" i="8"/>
  <c r="AV721" i="8"/>
  <c r="AV720" i="8"/>
  <c r="AV719" i="8"/>
  <c r="AV718" i="8"/>
  <c r="AV717" i="8"/>
  <c r="AV716" i="8"/>
  <c r="AV715" i="8"/>
  <c r="AV714" i="8"/>
  <c r="AV713" i="8"/>
  <c r="AV712" i="8"/>
  <c r="AV711" i="8"/>
  <c r="AV710" i="8"/>
  <c r="AV709" i="8"/>
  <c r="AN709" i="8"/>
  <c r="AF709" i="8"/>
  <c r="AT708" i="8"/>
  <c r="AN708" i="8"/>
  <c r="AF708" i="8"/>
  <c r="AT707" i="8"/>
  <c r="AN707" i="8"/>
  <c r="AF707" i="8"/>
  <c r="AT706" i="8"/>
  <c r="AN706" i="8"/>
  <c r="AF706" i="8"/>
  <c r="AT705" i="8"/>
  <c r="AN705" i="8"/>
  <c r="AF705" i="8"/>
  <c r="AT704" i="8"/>
  <c r="AN704" i="8"/>
  <c r="AF704" i="8"/>
  <c r="AT703" i="8"/>
  <c r="AN703" i="8"/>
  <c r="AF703" i="8"/>
  <c r="AT702" i="8"/>
  <c r="AN702" i="8"/>
  <c r="AF702" i="8"/>
  <c r="AT701" i="8"/>
  <c r="AN701" i="8"/>
  <c r="AF701" i="8"/>
  <c r="AT700" i="8"/>
  <c r="AN700" i="8"/>
  <c r="AF700" i="8"/>
  <c r="AT699" i="8"/>
  <c r="AN699" i="8"/>
  <c r="AF699" i="8"/>
  <c r="AT698" i="8"/>
  <c r="AN698" i="8"/>
  <c r="AF698" i="8"/>
  <c r="AT697" i="8"/>
  <c r="AN697" i="8"/>
  <c r="AF697" i="8"/>
  <c r="AT696" i="8"/>
  <c r="AN696" i="8"/>
  <c r="AF696" i="8"/>
  <c r="AT695" i="8"/>
  <c r="AN695" i="8"/>
  <c r="AF695" i="8"/>
  <c r="AT694" i="8"/>
  <c r="AN694" i="8"/>
  <c r="AF694" i="8"/>
  <c r="AT693" i="8"/>
  <c r="AN693" i="8"/>
  <c r="AF693" i="8"/>
  <c r="AT692" i="8"/>
  <c r="AN692" i="8"/>
  <c r="AF692" i="8"/>
  <c r="AT691" i="8"/>
  <c r="AN691" i="8"/>
  <c r="AF691" i="8"/>
  <c r="AT690" i="8"/>
  <c r="AN690" i="8"/>
  <c r="AF690" i="8"/>
  <c r="AT689" i="8"/>
  <c r="AN689" i="8"/>
  <c r="AF689" i="8"/>
  <c r="AT688" i="8"/>
  <c r="AN688" i="8"/>
  <c r="AF688" i="8"/>
  <c r="AT687" i="8"/>
  <c r="AN687" i="8"/>
  <c r="AF687" i="8"/>
  <c r="AT686" i="8"/>
  <c r="AN686" i="8"/>
  <c r="AF686" i="8"/>
  <c r="AT685" i="8"/>
  <c r="AN685" i="8"/>
  <c r="AF685" i="8"/>
  <c r="AT684" i="8"/>
  <c r="AN684" i="8"/>
  <c r="AF684" i="8"/>
  <c r="AT683" i="8"/>
  <c r="AN683" i="8"/>
  <c r="AF683" i="8"/>
  <c r="AT682" i="8"/>
  <c r="AN682" i="8"/>
  <c r="AF682" i="8"/>
  <c r="AT681" i="8"/>
  <c r="AN681" i="8"/>
  <c r="AF681" i="8"/>
  <c r="AT680" i="8"/>
  <c r="AN680" i="8"/>
  <c r="AF680" i="8"/>
  <c r="AT679" i="8"/>
  <c r="AN679" i="8"/>
  <c r="AF679" i="8"/>
  <c r="AT678" i="8"/>
  <c r="AN678" i="8"/>
  <c r="AF678" i="8"/>
  <c r="AT677" i="8"/>
  <c r="AN677" i="8"/>
  <c r="AF677" i="8"/>
  <c r="AT676" i="8"/>
  <c r="AN676" i="8"/>
  <c r="AF676" i="8"/>
  <c r="AT675" i="8"/>
  <c r="AN675" i="8"/>
  <c r="AF675" i="8"/>
  <c r="AT674" i="8"/>
  <c r="AN674" i="8"/>
  <c r="AF674" i="8"/>
  <c r="AT673" i="8"/>
  <c r="AN673" i="8"/>
  <c r="AF673" i="8"/>
  <c r="AT672" i="8"/>
  <c r="AN672" i="8"/>
  <c r="AF672" i="8"/>
  <c r="AT671" i="8"/>
  <c r="AN671" i="8"/>
  <c r="AF671" i="8"/>
  <c r="AT670" i="8"/>
  <c r="AN670" i="8"/>
  <c r="AF670" i="8"/>
  <c r="AT669" i="8"/>
  <c r="AN669" i="8"/>
  <c r="AF669" i="8"/>
  <c r="AT668" i="8"/>
  <c r="AN668" i="8"/>
  <c r="AF668" i="8"/>
  <c r="AT667" i="8"/>
  <c r="AN667" i="8"/>
  <c r="AF667" i="8"/>
  <c r="AT666" i="8"/>
  <c r="AN666" i="8"/>
  <c r="AF666" i="8"/>
  <c r="AT665" i="8"/>
  <c r="AN665" i="8"/>
  <c r="AF665" i="8"/>
  <c r="AT664" i="8"/>
  <c r="AN664" i="8"/>
  <c r="AF664" i="8"/>
  <c r="AT663" i="8"/>
  <c r="AN663" i="8"/>
  <c r="AF663" i="8"/>
  <c r="AT662" i="8"/>
  <c r="AN662" i="8"/>
  <c r="AF662" i="8"/>
  <c r="AT661" i="8"/>
  <c r="AN661" i="8"/>
  <c r="AF661" i="8"/>
  <c r="AT660" i="8"/>
  <c r="AN660" i="8"/>
  <c r="AF660" i="8"/>
  <c r="AT659" i="8"/>
  <c r="AN659" i="8"/>
  <c r="AF659" i="8"/>
  <c r="AT658" i="8"/>
  <c r="AN658" i="8"/>
  <c r="AF658" i="8"/>
  <c r="AT657" i="8"/>
  <c r="AN657" i="8"/>
  <c r="AF657" i="8"/>
  <c r="AT656" i="8"/>
  <c r="AN656" i="8"/>
  <c r="AF656" i="8"/>
  <c r="AT655" i="8"/>
  <c r="AN655" i="8"/>
  <c r="AF655" i="8"/>
  <c r="AT654" i="8"/>
  <c r="AN654" i="8"/>
  <c r="AF654" i="8"/>
  <c r="AT653" i="8"/>
  <c r="AN653" i="8"/>
  <c r="AF653" i="8"/>
  <c r="AT652" i="8"/>
  <c r="AN652" i="8"/>
  <c r="AF652" i="8"/>
  <c r="AT651" i="8"/>
  <c r="AN651" i="8"/>
  <c r="AF651" i="8"/>
  <c r="AT650" i="8"/>
  <c r="AN650" i="8"/>
  <c r="AF650" i="8"/>
  <c r="AT649" i="8"/>
  <c r="AN649" i="8"/>
  <c r="AF649" i="8"/>
  <c r="AT648" i="8"/>
  <c r="AN648" i="8"/>
  <c r="AF648" i="8"/>
  <c r="AT647" i="8"/>
  <c r="AN647" i="8"/>
  <c r="AF647" i="8"/>
  <c r="AT646" i="8"/>
  <c r="AN646" i="8"/>
  <c r="AF646" i="8"/>
  <c r="AT645" i="8"/>
  <c r="AN645" i="8"/>
  <c r="AF645" i="8"/>
  <c r="AT644" i="8"/>
  <c r="AN644" i="8"/>
  <c r="AF644" i="8"/>
  <c r="AT643" i="8"/>
  <c r="AN643" i="8"/>
  <c r="AF643" i="8"/>
  <c r="AT642" i="8"/>
  <c r="AN642" i="8"/>
  <c r="AF642" i="8"/>
  <c r="AT641" i="8"/>
  <c r="AN641" i="8"/>
  <c r="AF641" i="8"/>
  <c r="AT640" i="8"/>
  <c r="AN640" i="8"/>
  <c r="AF640" i="8"/>
  <c r="AS725" i="8"/>
  <c r="AS724" i="8"/>
  <c r="AS723" i="8"/>
  <c r="AS722" i="8"/>
  <c r="AS721" i="8"/>
  <c r="AS720" i="8"/>
  <c r="AS719" i="8"/>
  <c r="AS718" i="8"/>
  <c r="AS717" i="8"/>
  <c r="AS716" i="8"/>
  <c r="AS715" i="8"/>
  <c r="AS714" i="8"/>
  <c r="AS713" i="8"/>
  <c r="AS712" i="8"/>
  <c r="AS711" i="8"/>
  <c r="AS710" i="8"/>
  <c r="AU709" i="8"/>
  <c r="AM709" i="8"/>
  <c r="AE709" i="8"/>
  <c r="AS708" i="8"/>
  <c r="AM708" i="8"/>
  <c r="AE708" i="8"/>
  <c r="AS707" i="8"/>
  <c r="AM707" i="8"/>
  <c r="AE707" i="8"/>
  <c r="AS706" i="8"/>
  <c r="AM706" i="8"/>
  <c r="AE706" i="8"/>
  <c r="AS705" i="8"/>
  <c r="AM705" i="8"/>
  <c r="AE705" i="8"/>
  <c r="AS704" i="8"/>
  <c r="AM704" i="8"/>
  <c r="AE704" i="8"/>
  <c r="AS703" i="8"/>
  <c r="AM703" i="8"/>
  <c r="AE703" i="8"/>
  <c r="AS702" i="8"/>
  <c r="AM702" i="8"/>
  <c r="AE702" i="8"/>
  <c r="AS701" i="8"/>
  <c r="AM701" i="8"/>
  <c r="AE701" i="8"/>
  <c r="AS700" i="8"/>
  <c r="AM700" i="8"/>
  <c r="AE700" i="8"/>
  <c r="AS699" i="8"/>
  <c r="AM699" i="8"/>
  <c r="AE699" i="8"/>
  <c r="AS698" i="8"/>
  <c r="AM698" i="8"/>
  <c r="AE698" i="8"/>
  <c r="AS697" i="8"/>
  <c r="AM697" i="8"/>
  <c r="AE697" i="8"/>
  <c r="AS696" i="8"/>
  <c r="AM696" i="8"/>
  <c r="AE696" i="8"/>
  <c r="AS695" i="8"/>
  <c r="AM695" i="8"/>
  <c r="AE695" i="8"/>
  <c r="AS694" i="8"/>
  <c r="AM694" i="8"/>
  <c r="AE694" i="8"/>
  <c r="AS693" i="8"/>
  <c r="AM693" i="8"/>
  <c r="AE693" i="8"/>
  <c r="AS692" i="8"/>
  <c r="AM692" i="8"/>
  <c r="AE692" i="8"/>
  <c r="AS691" i="8"/>
  <c r="AM691" i="8"/>
  <c r="AE691" i="8"/>
  <c r="AS690" i="8"/>
  <c r="AM690" i="8"/>
  <c r="AE690" i="8"/>
  <c r="AS689" i="8"/>
  <c r="AM689" i="8"/>
  <c r="AE689" i="8"/>
  <c r="AS688" i="8"/>
  <c r="AM688" i="8"/>
  <c r="AE688" i="8"/>
  <c r="AS687" i="8"/>
  <c r="AM687" i="8"/>
  <c r="AE687" i="8"/>
  <c r="AS686" i="8"/>
  <c r="AM686" i="8"/>
  <c r="AE686" i="8"/>
  <c r="AS685" i="8"/>
  <c r="AM685" i="8"/>
  <c r="AE685" i="8"/>
  <c r="AS684" i="8"/>
  <c r="AM684" i="8"/>
  <c r="AE684" i="8"/>
  <c r="AS683" i="8"/>
  <c r="AM683" i="8"/>
  <c r="AE683" i="8"/>
  <c r="AS682" i="8"/>
  <c r="AM682" i="8"/>
  <c r="AE682" i="8"/>
  <c r="AS681" i="8"/>
  <c r="AM681" i="8"/>
  <c r="AE681" i="8"/>
  <c r="AS680" i="8"/>
  <c r="AM680" i="8"/>
  <c r="AE680" i="8"/>
  <c r="AS679" i="8"/>
  <c r="AM679" i="8"/>
  <c r="AE679" i="8"/>
  <c r="AS678" i="8"/>
  <c r="AM678" i="8"/>
  <c r="AE678" i="8"/>
  <c r="AS677" i="8"/>
  <c r="AM677" i="8"/>
  <c r="AE677" i="8"/>
  <c r="AS676" i="8"/>
  <c r="AM676" i="8"/>
  <c r="AE676" i="8"/>
  <c r="AS675" i="8"/>
  <c r="AM675" i="8"/>
  <c r="AE675" i="8"/>
  <c r="AS674" i="8"/>
  <c r="AM674" i="8"/>
  <c r="AE674" i="8"/>
  <c r="AS673" i="8"/>
  <c r="AM673" i="8"/>
  <c r="AE673" i="8"/>
  <c r="AS672" i="8"/>
  <c r="AM672" i="8"/>
  <c r="AE672" i="8"/>
  <c r="AS671" i="8"/>
  <c r="AM671" i="8"/>
  <c r="AE671" i="8"/>
  <c r="AS670" i="8"/>
  <c r="AM670" i="8"/>
  <c r="AE670" i="8"/>
  <c r="AS669" i="8"/>
  <c r="AM669" i="8"/>
  <c r="AE669" i="8"/>
  <c r="AS668" i="8"/>
  <c r="AM668" i="8"/>
  <c r="AE668" i="8"/>
  <c r="AS667" i="8"/>
  <c r="AM667" i="8"/>
  <c r="AE667" i="8"/>
  <c r="AS666" i="8"/>
  <c r="AM666" i="8"/>
  <c r="AE666" i="8"/>
  <c r="AS665" i="8"/>
  <c r="AM665" i="8"/>
  <c r="AE665" i="8"/>
  <c r="AS664" i="8"/>
  <c r="AM664" i="8"/>
  <c r="AE664" i="8"/>
  <c r="AS663" i="8"/>
  <c r="AM663" i="8"/>
  <c r="AE663" i="8"/>
  <c r="AS662" i="8"/>
  <c r="AM662" i="8"/>
  <c r="AE662" i="8"/>
  <c r="AS661" i="8"/>
  <c r="AM661" i="8"/>
  <c r="AE661" i="8"/>
  <c r="AS660" i="8"/>
  <c r="AM660" i="8"/>
  <c r="AE660" i="8"/>
  <c r="AS659" i="8"/>
  <c r="AM659" i="8"/>
  <c r="AE659" i="8"/>
  <c r="AS658" i="8"/>
  <c r="AM658" i="8"/>
  <c r="AE658" i="8"/>
  <c r="AS657" i="8"/>
  <c r="AM657" i="8"/>
  <c r="AE657" i="8"/>
  <c r="AS656" i="8"/>
  <c r="AM656" i="8"/>
  <c r="AE656" i="8"/>
  <c r="AS655" i="8"/>
  <c r="AM655" i="8"/>
  <c r="AE655" i="8"/>
  <c r="AS654" i="8"/>
  <c r="AM654" i="8"/>
  <c r="AE654" i="8"/>
  <c r="AS653" i="8"/>
  <c r="AM653" i="8"/>
  <c r="AE653" i="8"/>
  <c r="AS652" i="8"/>
  <c r="AM652" i="8"/>
  <c r="AE652" i="8"/>
  <c r="AS651" i="8"/>
  <c r="AM651" i="8"/>
  <c r="AE651" i="8"/>
  <c r="AS650" i="8"/>
  <c r="AM650" i="8"/>
  <c r="AE650" i="8"/>
  <c r="AS649" i="8"/>
  <c r="AM649" i="8"/>
  <c r="AE649" i="8"/>
  <c r="AS648" i="8"/>
  <c r="AM648" i="8"/>
  <c r="AE648" i="8"/>
  <c r="AS647" i="8"/>
  <c r="AM647" i="8"/>
  <c r="AE647" i="8"/>
  <c r="AS646" i="8"/>
  <c r="AM646" i="8"/>
  <c r="AE646" i="8"/>
  <c r="AS645" i="8"/>
  <c r="AM645" i="8"/>
  <c r="AE645" i="8"/>
  <c r="AS644" i="8"/>
  <c r="AM644" i="8"/>
  <c r="AE644" i="8"/>
  <c r="AS643" i="8"/>
  <c r="AM643" i="8"/>
  <c r="AE643" i="8"/>
  <c r="AS642" i="8"/>
  <c r="AM642" i="8"/>
  <c r="AE642" i="8"/>
  <c r="AS641" i="8"/>
  <c r="AM641" i="8"/>
  <c r="AE641" i="8"/>
  <c r="AS640" i="8"/>
  <c r="AM640" i="8"/>
  <c r="AE640" i="8"/>
  <c r="AS639" i="8"/>
  <c r="AP725" i="8"/>
  <c r="AP724" i="8"/>
  <c r="AP723" i="8"/>
  <c r="AP722" i="8"/>
  <c r="AP721" i="8"/>
  <c r="AP720" i="8"/>
  <c r="AP719" i="8"/>
  <c r="AP718" i="8"/>
  <c r="AP717" i="8"/>
  <c r="AP716" i="8"/>
  <c r="AP715" i="8"/>
  <c r="AP714" i="8"/>
  <c r="AP713" i="8"/>
  <c r="AP712" i="8"/>
  <c r="AP711" i="8"/>
  <c r="AP710" i="8"/>
  <c r="AT709" i="8"/>
  <c r="AL709" i="8"/>
  <c r="AX708" i="8"/>
  <c r="AR708" i="8"/>
  <c r="AL708" i="8"/>
  <c r="AX707" i="8"/>
  <c r="AR707" i="8"/>
  <c r="AL707" i="8"/>
  <c r="AX706" i="8"/>
  <c r="AR706" i="8"/>
  <c r="AL706" i="8"/>
  <c r="AX705" i="8"/>
  <c r="AR705" i="8"/>
  <c r="AL705" i="8"/>
  <c r="AX704" i="8"/>
  <c r="AR704" i="8"/>
  <c r="AL704" i="8"/>
  <c r="AX703" i="8"/>
  <c r="AR703" i="8"/>
  <c r="AL703" i="8"/>
  <c r="AX702" i="8"/>
  <c r="AR702" i="8"/>
  <c r="AL702" i="8"/>
  <c r="AX701" i="8"/>
  <c r="AR701" i="8"/>
  <c r="AL701" i="8"/>
  <c r="AX700" i="8"/>
  <c r="AR700" i="8"/>
  <c r="AL700" i="8"/>
  <c r="AX699" i="8"/>
  <c r="AR699" i="8"/>
  <c r="AL699" i="8"/>
  <c r="AX698" i="8"/>
  <c r="AR698" i="8"/>
  <c r="AL698" i="8"/>
  <c r="AX697" i="8"/>
  <c r="AR697" i="8"/>
  <c r="AL697" i="8"/>
  <c r="AX696" i="8"/>
  <c r="AR696" i="8"/>
  <c r="AL696" i="8"/>
  <c r="AX695" i="8"/>
  <c r="AR695" i="8"/>
  <c r="AL695" i="8"/>
  <c r="AX694" i="8"/>
  <c r="AR694" i="8"/>
  <c r="AL694" i="8"/>
  <c r="AX693" i="8"/>
  <c r="AR693" i="8"/>
  <c r="AL693" i="8"/>
  <c r="AX692" i="8"/>
  <c r="AR692" i="8"/>
  <c r="AL692" i="8"/>
  <c r="AX691" i="8"/>
  <c r="AR691" i="8"/>
  <c r="AL691" i="8"/>
  <c r="AX690" i="8"/>
  <c r="AR690" i="8"/>
  <c r="AL690" i="8"/>
  <c r="AX689" i="8"/>
  <c r="AR689" i="8"/>
  <c r="AL689" i="8"/>
  <c r="AX688" i="8"/>
  <c r="AR688" i="8"/>
  <c r="AL688" i="8"/>
  <c r="AX687" i="8"/>
  <c r="AR687" i="8"/>
  <c r="AL687" i="8"/>
  <c r="AX686" i="8"/>
  <c r="AR686" i="8"/>
  <c r="AL686" i="8"/>
  <c r="AX685" i="8"/>
  <c r="AR685" i="8"/>
  <c r="AL685" i="8"/>
  <c r="AX684" i="8"/>
  <c r="AR684" i="8"/>
  <c r="AL684" i="8"/>
  <c r="AX683" i="8"/>
  <c r="AR683" i="8"/>
  <c r="AL683" i="8"/>
  <c r="AX682" i="8"/>
  <c r="AR682" i="8"/>
  <c r="AL682" i="8"/>
  <c r="AX681" i="8"/>
  <c r="AR681" i="8"/>
  <c r="AL681" i="8"/>
  <c r="AX680" i="8"/>
  <c r="AR680" i="8"/>
  <c r="AL680" i="8"/>
  <c r="AX679" i="8"/>
  <c r="AR679" i="8"/>
  <c r="AL679" i="8"/>
  <c r="AX678" i="8"/>
  <c r="AR678" i="8"/>
  <c r="AL678" i="8"/>
  <c r="AX677" i="8"/>
  <c r="AR677" i="8"/>
  <c r="AL677" i="8"/>
  <c r="AX676" i="8"/>
  <c r="AR676" i="8"/>
  <c r="AL676" i="8"/>
  <c r="AX675" i="8"/>
  <c r="AR675" i="8"/>
  <c r="AL675" i="8"/>
  <c r="AX674" i="8"/>
  <c r="AR674" i="8"/>
  <c r="AL674" i="8"/>
  <c r="AX673" i="8"/>
  <c r="AR673" i="8"/>
  <c r="AL673" i="8"/>
  <c r="AX672" i="8"/>
  <c r="AR672" i="8"/>
  <c r="AL672" i="8"/>
  <c r="AX671" i="8"/>
  <c r="AR671" i="8"/>
  <c r="AL671" i="8"/>
  <c r="AX670" i="8"/>
  <c r="AR670" i="8"/>
  <c r="AL670" i="8"/>
  <c r="AX669" i="8"/>
  <c r="AR669" i="8"/>
  <c r="AL669" i="8"/>
  <c r="AX668" i="8"/>
  <c r="AR668" i="8"/>
  <c r="AL668" i="8"/>
  <c r="AX667" i="8"/>
  <c r="AR667" i="8"/>
  <c r="AL667" i="8"/>
  <c r="AX666" i="8"/>
  <c r="AR666" i="8"/>
  <c r="AL666" i="8"/>
  <c r="AX665" i="8"/>
  <c r="AR665" i="8"/>
  <c r="AL665" i="8"/>
  <c r="AX664" i="8"/>
  <c r="AR664" i="8"/>
  <c r="AL664" i="8"/>
  <c r="AX663" i="8"/>
  <c r="AR663" i="8"/>
  <c r="AL663" i="8"/>
  <c r="AX662" i="8"/>
  <c r="AR662" i="8"/>
  <c r="AL662" i="8"/>
  <c r="AX661" i="8"/>
  <c r="AR661" i="8"/>
  <c r="AL661" i="8"/>
  <c r="AX660" i="8"/>
  <c r="AR660" i="8"/>
  <c r="AL660" i="8"/>
  <c r="AX659" i="8"/>
  <c r="AR659" i="8"/>
  <c r="AL659" i="8"/>
  <c r="AX658" i="8"/>
  <c r="AR658" i="8"/>
  <c r="AL658" i="8"/>
  <c r="AX657" i="8"/>
  <c r="AR657" i="8"/>
  <c r="AL657" i="8"/>
  <c r="AX656" i="8"/>
  <c r="AR656" i="8"/>
  <c r="AL656" i="8"/>
  <c r="AX655" i="8"/>
  <c r="AR655" i="8"/>
  <c r="AL655" i="8"/>
  <c r="AX654" i="8"/>
  <c r="AR654" i="8"/>
  <c r="AL654" i="8"/>
  <c r="AX653" i="8"/>
  <c r="AR653" i="8"/>
  <c r="AL653" i="8"/>
  <c r="AX652" i="8"/>
  <c r="AR652" i="8"/>
  <c r="AL652" i="8"/>
  <c r="AX651" i="8"/>
  <c r="AR651" i="8"/>
  <c r="AL651" i="8"/>
  <c r="AX650" i="8"/>
  <c r="AR650" i="8"/>
  <c r="AL650" i="8"/>
  <c r="AX649" i="8"/>
  <c r="AR649" i="8"/>
  <c r="AL649" i="8"/>
  <c r="AX648" i="8"/>
  <c r="AR648" i="8"/>
  <c r="AL648" i="8"/>
  <c r="AX647" i="8"/>
  <c r="AR647" i="8"/>
  <c r="AL647" i="8"/>
  <c r="AM726" i="8"/>
  <c r="AM725" i="8"/>
  <c r="AM724" i="8"/>
  <c r="AM723" i="8"/>
  <c r="AM722" i="8"/>
  <c r="AM721" i="8"/>
  <c r="AM720" i="8"/>
  <c r="AM719" i="8"/>
  <c r="AM718" i="8"/>
  <c r="AM717" i="8"/>
  <c r="AM716" i="8"/>
  <c r="AM715" i="8"/>
  <c r="AM714" i="8"/>
  <c r="AM713" i="8"/>
  <c r="AM712" i="8"/>
  <c r="AM711" i="8"/>
  <c r="AM710" i="8"/>
  <c r="AS709" i="8"/>
  <c r="AK709" i="8"/>
  <c r="AW708" i="8"/>
  <c r="AQ708" i="8"/>
  <c r="AK708" i="8"/>
  <c r="AW707" i="8"/>
  <c r="AQ707" i="8"/>
  <c r="AK707" i="8"/>
  <c r="AW706" i="8"/>
  <c r="AQ706" i="8"/>
  <c r="AK706" i="8"/>
  <c r="AW705" i="8"/>
  <c r="AQ705" i="8"/>
  <c r="AK705" i="8"/>
  <c r="AW704" i="8"/>
  <c r="AQ704" i="8"/>
  <c r="AK704" i="8"/>
  <c r="AW703" i="8"/>
  <c r="AQ703" i="8"/>
  <c r="AK703" i="8"/>
  <c r="AW702" i="8"/>
  <c r="AQ702" i="8"/>
  <c r="AK702" i="8"/>
  <c r="AW701" i="8"/>
  <c r="AQ701" i="8"/>
  <c r="AK701" i="8"/>
  <c r="AW700" i="8"/>
  <c r="AQ700" i="8"/>
  <c r="AK700" i="8"/>
  <c r="AW699" i="8"/>
  <c r="AQ699" i="8"/>
  <c r="AK699" i="8"/>
  <c r="AW698" i="8"/>
  <c r="AQ698" i="8"/>
  <c r="AK698" i="8"/>
  <c r="AW697" i="8"/>
  <c r="AQ697" i="8"/>
  <c r="AK697" i="8"/>
  <c r="AW696" i="8"/>
  <c r="AQ696" i="8"/>
  <c r="AK696" i="8"/>
  <c r="AW695" i="8"/>
  <c r="AQ695" i="8"/>
  <c r="AK695" i="8"/>
  <c r="AW694" i="8"/>
  <c r="AQ694" i="8"/>
  <c r="AK694" i="8"/>
  <c r="AW693" i="8"/>
  <c r="AQ693" i="8"/>
  <c r="AK693" i="8"/>
  <c r="AW692" i="8"/>
  <c r="AQ692" i="8"/>
  <c r="AK692" i="8"/>
  <c r="AW691" i="8"/>
  <c r="AQ691" i="8"/>
  <c r="AK691" i="8"/>
  <c r="AW690" i="8"/>
  <c r="AQ690" i="8"/>
  <c r="AK690" i="8"/>
  <c r="AW689" i="8"/>
  <c r="AQ689" i="8"/>
  <c r="AK689" i="8"/>
  <c r="AW688" i="8"/>
  <c r="AQ688" i="8"/>
  <c r="AK688" i="8"/>
  <c r="AW687" i="8"/>
  <c r="AQ687" i="8"/>
  <c r="AK687" i="8"/>
  <c r="AW686" i="8"/>
  <c r="AQ686" i="8"/>
  <c r="AK686" i="8"/>
  <c r="AW685" i="8"/>
  <c r="AQ685" i="8"/>
  <c r="AK685" i="8"/>
  <c r="AW684" i="8"/>
  <c r="AQ684" i="8"/>
  <c r="AK684" i="8"/>
  <c r="AW683" i="8"/>
  <c r="AQ683" i="8"/>
  <c r="AK683" i="8"/>
  <c r="AW682" i="8"/>
  <c r="AQ682" i="8"/>
  <c r="AK682" i="8"/>
  <c r="AW681" i="8"/>
  <c r="AQ681" i="8"/>
  <c r="AK681" i="8"/>
  <c r="AW680" i="8"/>
  <c r="AQ680" i="8"/>
  <c r="AK680" i="8"/>
  <c r="AW679" i="8"/>
  <c r="AQ679" i="8"/>
  <c r="AK679" i="8"/>
  <c r="AW678" i="8"/>
  <c r="AQ678" i="8"/>
  <c r="AK678" i="8"/>
  <c r="AW677" i="8"/>
  <c r="AQ677" i="8"/>
  <c r="AK677" i="8"/>
  <c r="AW676" i="8"/>
  <c r="AQ676" i="8"/>
  <c r="AK676" i="8"/>
  <c r="AW675" i="8"/>
  <c r="AQ675" i="8"/>
  <c r="AK675" i="8"/>
  <c r="AW674" i="8"/>
  <c r="AQ674" i="8"/>
  <c r="AK674" i="8"/>
  <c r="AW673" i="8"/>
  <c r="AQ673" i="8"/>
  <c r="AK673" i="8"/>
  <c r="AW672" i="8"/>
  <c r="AQ672" i="8"/>
  <c r="AK672" i="8"/>
  <c r="AW671" i="8"/>
  <c r="AQ671" i="8"/>
  <c r="AK671" i="8"/>
  <c r="AW670" i="8"/>
  <c r="AQ670" i="8"/>
  <c r="AK670" i="8"/>
  <c r="AW669" i="8"/>
  <c r="AQ669" i="8"/>
  <c r="AK669" i="8"/>
  <c r="AW668" i="8"/>
  <c r="AQ668" i="8"/>
  <c r="AK668" i="8"/>
  <c r="AW667" i="8"/>
  <c r="AQ667" i="8"/>
  <c r="AK667" i="8"/>
  <c r="AW666" i="8"/>
  <c r="AQ666" i="8"/>
  <c r="AK666" i="8"/>
  <c r="AW665" i="8"/>
  <c r="AQ665" i="8"/>
  <c r="AK665" i="8"/>
  <c r="AW664" i="8"/>
  <c r="AQ664" i="8"/>
  <c r="AK664" i="8"/>
  <c r="AW663" i="8"/>
  <c r="AQ663" i="8"/>
  <c r="AK663" i="8"/>
  <c r="AW662" i="8"/>
  <c r="AQ662" i="8"/>
  <c r="AK662" i="8"/>
  <c r="AW661" i="8"/>
  <c r="AQ661" i="8"/>
  <c r="AK661" i="8"/>
  <c r="AW660" i="8"/>
  <c r="AQ660" i="8"/>
  <c r="AK660" i="8"/>
  <c r="AW659" i="8"/>
  <c r="AQ659" i="8"/>
  <c r="AK659" i="8"/>
  <c r="AW658" i="8"/>
  <c r="AQ658" i="8"/>
  <c r="AK658" i="8"/>
  <c r="AW657" i="8"/>
  <c r="AQ657" i="8"/>
  <c r="AK657" i="8"/>
  <c r="AW656" i="8"/>
  <c r="AQ656" i="8"/>
  <c r="AK656" i="8"/>
  <c r="AW655" i="8"/>
  <c r="AQ655" i="8"/>
  <c r="AK655" i="8"/>
  <c r="AW654" i="8"/>
  <c r="AQ654" i="8"/>
  <c r="AK654" i="8"/>
  <c r="AW653" i="8"/>
  <c r="AQ653" i="8"/>
  <c r="AK653" i="8"/>
  <c r="AW652" i="8"/>
  <c r="AQ652" i="8"/>
  <c r="AK652" i="8"/>
  <c r="AW651" i="8"/>
  <c r="AQ651" i="8"/>
  <c r="AK651" i="8"/>
  <c r="AW650" i="8"/>
  <c r="AQ650" i="8"/>
  <c r="AK650" i="8"/>
  <c r="AW649" i="8"/>
  <c r="AQ649" i="8"/>
  <c r="AK649" i="8"/>
  <c r="AW648" i="8"/>
  <c r="AQ648" i="8"/>
  <c r="AK648" i="8"/>
  <c r="AW647" i="8"/>
  <c r="AQ647" i="8"/>
  <c r="AK647" i="8"/>
  <c r="AW646" i="8"/>
  <c r="AQ646" i="8"/>
  <c r="AK646" i="8"/>
  <c r="AW645" i="8"/>
  <c r="AQ645" i="8"/>
  <c r="AK645" i="8"/>
  <c r="AW644" i="8"/>
  <c r="AQ644" i="8"/>
  <c r="AK644" i="8"/>
  <c r="AW643" i="8"/>
  <c r="AQ643" i="8"/>
  <c r="AK643" i="8"/>
  <c r="AW642" i="8"/>
  <c r="AQ642" i="8"/>
  <c r="AK642" i="8"/>
  <c r="AW641" i="8"/>
  <c r="AQ641" i="8"/>
  <c r="AK641" i="8"/>
  <c r="AW640" i="8"/>
  <c r="AQ640" i="8"/>
  <c r="AK640" i="8"/>
  <c r="AW639" i="8"/>
  <c r="AQ639" i="8"/>
  <c r="AK639" i="8"/>
  <c r="AW638" i="8"/>
  <c r="AQ638" i="8"/>
  <c r="AJ726" i="8"/>
  <c r="AJ725" i="8"/>
  <c r="AJ724" i="8"/>
  <c r="AJ723" i="8"/>
  <c r="AJ722" i="8"/>
  <c r="AJ721" i="8"/>
  <c r="AJ720" i="8"/>
  <c r="AJ719" i="8"/>
  <c r="AJ718" i="8"/>
  <c r="AJ717" i="8"/>
  <c r="AJ716" i="8"/>
  <c r="AJ715" i="8"/>
  <c r="AJ714" i="8"/>
  <c r="AJ713" i="8"/>
  <c r="AJ712" i="8"/>
  <c r="AJ711" i="8"/>
  <c r="AJ710" i="8"/>
  <c r="AP709" i="8"/>
  <c r="AJ709" i="8"/>
  <c r="AV708" i="8"/>
  <c r="AP708" i="8"/>
  <c r="AJ708" i="8"/>
  <c r="AV707" i="8"/>
  <c r="AP707" i="8"/>
  <c r="AJ707" i="8"/>
  <c r="AV706" i="8"/>
  <c r="AP706" i="8"/>
  <c r="AJ706" i="8"/>
  <c r="AV705" i="8"/>
  <c r="AP705" i="8"/>
  <c r="AJ705" i="8"/>
  <c r="AV704" i="8"/>
  <c r="AP704" i="8"/>
  <c r="AJ704" i="8"/>
  <c r="AV703" i="8"/>
  <c r="AP703" i="8"/>
  <c r="AJ703" i="8"/>
  <c r="AV702" i="8"/>
  <c r="AP702" i="8"/>
  <c r="AJ702" i="8"/>
  <c r="AV701" i="8"/>
  <c r="AP701" i="8"/>
  <c r="AJ701" i="8"/>
  <c r="AV700" i="8"/>
  <c r="AP700" i="8"/>
  <c r="AJ700" i="8"/>
  <c r="AV699" i="8"/>
  <c r="AP699" i="8"/>
  <c r="AJ699" i="8"/>
  <c r="AV698" i="8"/>
  <c r="AP698" i="8"/>
  <c r="AJ698" i="8"/>
  <c r="AV697" i="8"/>
  <c r="AP697" i="8"/>
  <c r="AJ697" i="8"/>
  <c r="AV696" i="8"/>
  <c r="AP696" i="8"/>
  <c r="AJ696" i="8"/>
  <c r="AV695" i="8"/>
  <c r="AP695" i="8"/>
  <c r="AJ695" i="8"/>
  <c r="AV694" i="8"/>
  <c r="AP694" i="8"/>
  <c r="AJ694" i="8"/>
  <c r="AV693" i="8"/>
  <c r="AP693" i="8"/>
  <c r="AJ693" i="8"/>
  <c r="AV692" i="8"/>
  <c r="AP692" i="8"/>
  <c r="AJ692" i="8"/>
  <c r="AV691" i="8"/>
  <c r="AP691" i="8"/>
  <c r="AJ691" i="8"/>
  <c r="AV690" i="8"/>
  <c r="AP690" i="8"/>
  <c r="AJ690" i="8"/>
  <c r="AV689" i="8"/>
  <c r="AP689" i="8"/>
  <c r="AJ689" i="8"/>
  <c r="AV688" i="8"/>
  <c r="AP688" i="8"/>
  <c r="AJ688" i="8"/>
  <c r="AV687" i="8"/>
  <c r="AP687" i="8"/>
  <c r="AJ687" i="8"/>
  <c r="AV686" i="8"/>
  <c r="AP686" i="8"/>
  <c r="AJ686" i="8"/>
  <c r="AV685" i="8"/>
  <c r="AP685" i="8"/>
  <c r="AJ685" i="8"/>
  <c r="AV684" i="8"/>
  <c r="AP684" i="8"/>
  <c r="AJ684" i="8"/>
  <c r="AV683" i="8"/>
  <c r="AP683" i="8"/>
  <c r="AJ683" i="8"/>
  <c r="AV682" i="8"/>
  <c r="AP682" i="8"/>
  <c r="AJ682" i="8"/>
  <c r="AV681" i="8"/>
  <c r="AP681" i="8"/>
  <c r="AJ681" i="8"/>
  <c r="AV680" i="8"/>
  <c r="AP680" i="8"/>
  <c r="AJ680" i="8"/>
  <c r="AV679" i="8"/>
  <c r="AP679" i="8"/>
  <c r="AJ679" i="8"/>
  <c r="AV678" i="8"/>
  <c r="AP678" i="8"/>
  <c r="AJ678" i="8"/>
  <c r="AV677" i="8"/>
  <c r="AP677" i="8"/>
  <c r="AJ677" i="8"/>
  <c r="AV676" i="8"/>
  <c r="AP676" i="8"/>
  <c r="AJ676" i="8"/>
  <c r="AV675" i="8"/>
  <c r="AP675" i="8"/>
  <c r="AJ675" i="8"/>
  <c r="AV674" i="8"/>
  <c r="AP674" i="8"/>
  <c r="AJ674" i="8"/>
  <c r="AV673" i="8"/>
  <c r="AP673" i="8"/>
  <c r="AJ673" i="8"/>
  <c r="AV672" i="8"/>
  <c r="AP672" i="8"/>
  <c r="AJ672" i="8"/>
  <c r="AV671" i="8"/>
  <c r="AP671" i="8"/>
  <c r="AJ671" i="8"/>
  <c r="AV670" i="8"/>
  <c r="AP670" i="8"/>
  <c r="AJ670" i="8"/>
  <c r="AV669" i="8"/>
  <c r="AP669" i="8"/>
  <c r="AJ669" i="8"/>
  <c r="AV668" i="8"/>
  <c r="AP668" i="8"/>
  <c r="AJ668" i="8"/>
  <c r="AV667" i="8"/>
  <c r="AP667" i="8"/>
  <c r="AJ667" i="8"/>
  <c r="AV666" i="8"/>
  <c r="AP666" i="8"/>
  <c r="AJ666" i="8"/>
  <c r="AV665" i="8"/>
  <c r="AP665" i="8"/>
  <c r="AJ665" i="8"/>
  <c r="AV664" i="8"/>
  <c r="AP664" i="8"/>
  <c r="AJ664" i="8"/>
  <c r="AV663" i="8"/>
  <c r="AP663" i="8"/>
  <c r="AJ663" i="8"/>
  <c r="AV662" i="8"/>
  <c r="AP662" i="8"/>
  <c r="AJ662" i="8"/>
  <c r="AV661" i="8"/>
  <c r="AP661" i="8"/>
  <c r="AJ661" i="8"/>
  <c r="AV660" i="8"/>
  <c r="AP660" i="8"/>
  <c r="AJ660" i="8"/>
  <c r="AV659" i="8"/>
  <c r="AP659" i="8"/>
  <c r="AJ659" i="8"/>
  <c r="AV658" i="8"/>
  <c r="AV657" i="8"/>
  <c r="AV655" i="8"/>
  <c r="AV653" i="8"/>
  <c r="AV651" i="8"/>
  <c r="AV649" i="8"/>
  <c r="AV647" i="8"/>
  <c r="AP646" i="8"/>
  <c r="AP645" i="8"/>
  <c r="AP644" i="8"/>
  <c r="AP643" i="8"/>
  <c r="AP642" i="8"/>
  <c r="AP641" i="8"/>
  <c r="AP640" i="8"/>
  <c r="AR639" i="8"/>
  <c r="AJ639" i="8"/>
  <c r="AU638" i="8"/>
  <c r="AN638" i="8"/>
  <c r="AF638" i="8"/>
  <c r="AT637" i="8"/>
  <c r="AN637" i="8"/>
  <c r="AF637" i="8"/>
  <c r="AT636" i="8"/>
  <c r="AN636" i="8"/>
  <c r="AF636" i="8"/>
  <c r="AT635" i="8"/>
  <c r="AN635" i="8"/>
  <c r="AF635" i="8"/>
  <c r="AT634" i="8"/>
  <c r="AN634" i="8"/>
  <c r="AF634" i="8"/>
  <c r="AT633" i="8"/>
  <c r="AN633" i="8"/>
  <c r="AF633" i="8"/>
  <c r="AT632" i="8"/>
  <c r="AN632" i="8"/>
  <c r="AF632" i="8"/>
  <c r="AT631" i="8"/>
  <c r="AN631" i="8"/>
  <c r="AF631" i="8"/>
  <c r="AT630" i="8"/>
  <c r="AN630" i="8"/>
  <c r="AF630" i="8"/>
  <c r="AT629" i="8"/>
  <c r="AN629" i="8"/>
  <c r="AF629" i="8"/>
  <c r="AT628" i="8"/>
  <c r="AN628" i="8"/>
  <c r="AF628" i="8"/>
  <c r="AT627" i="8"/>
  <c r="AN627" i="8"/>
  <c r="AF627" i="8"/>
  <c r="AT626" i="8"/>
  <c r="AN626" i="8"/>
  <c r="AF626" i="8"/>
  <c r="AT625" i="8"/>
  <c r="AN625" i="8"/>
  <c r="AF625" i="8"/>
  <c r="AT624" i="8"/>
  <c r="AN624" i="8"/>
  <c r="AF624" i="8"/>
  <c r="AT623" i="8"/>
  <c r="AN623" i="8"/>
  <c r="AF623" i="8"/>
  <c r="AT622" i="8"/>
  <c r="AN622" i="8"/>
  <c r="AF622" i="8"/>
  <c r="AT621" i="8"/>
  <c r="AN621" i="8"/>
  <c r="AF621" i="8"/>
  <c r="AT620" i="8"/>
  <c r="AN620" i="8"/>
  <c r="AF620" i="8"/>
  <c r="AT619" i="8"/>
  <c r="AN619" i="8"/>
  <c r="AF619" i="8"/>
  <c r="AT618" i="8"/>
  <c r="AN618" i="8"/>
  <c r="AF618" i="8"/>
  <c r="AT617" i="8"/>
  <c r="AN617" i="8"/>
  <c r="AF617" i="8"/>
  <c r="AT616" i="8"/>
  <c r="AN616" i="8"/>
  <c r="AF616" i="8"/>
  <c r="AT615" i="8"/>
  <c r="AN615" i="8"/>
  <c r="AF615" i="8"/>
  <c r="AT614" i="8"/>
  <c r="AN614" i="8"/>
  <c r="AF614" i="8"/>
  <c r="AT613" i="8"/>
  <c r="AN613" i="8"/>
  <c r="AF613" i="8"/>
  <c r="AT612" i="8"/>
  <c r="AN612" i="8"/>
  <c r="AF612" i="8"/>
  <c r="AT611" i="8"/>
  <c r="AN611" i="8"/>
  <c r="AF611" i="8"/>
  <c r="AT610" i="8"/>
  <c r="AN610" i="8"/>
  <c r="AF610" i="8"/>
  <c r="AT609" i="8"/>
  <c r="AN609" i="8"/>
  <c r="AF609" i="8"/>
  <c r="AT608" i="8"/>
  <c r="AN608" i="8"/>
  <c r="AF608" i="8"/>
  <c r="AT607" i="8"/>
  <c r="AN607" i="8"/>
  <c r="AF607" i="8"/>
  <c r="AT606" i="8"/>
  <c r="AN606" i="8"/>
  <c r="AF606" i="8"/>
  <c r="AT605" i="8"/>
  <c r="AN605" i="8"/>
  <c r="AF605" i="8"/>
  <c r="AT604" i="8"/>
  <c r="AN604" i="8"/>
  <c r="AF604" i="8"/>
  <c r="AT603" i="8"/>
  <c r="AN603" i="8"/>
  <c r="AF603" i="8"/>
  <c r="AT602" i="8"/>
  <c r="AN602" i="8"/>
  <c r="AF602" i="8"/>
  <c r="AT601" i="8"/>
  <c r="AN601" i="8"/>
  <c r="AF601" i="8"/>
  <c r="AT600" i="8"/>
  <c r="AN600" i="8"/>
  <c r="AF600" i="8"/>
  <c r="AT599" i="8"/>
  <c r="AN599" i="8"/>
  <c r="AF599" i="8"/>
  <c r="AT598" i="8"/>
  <c r="AN598" i="8"/>
  <c r="AF598" i="8"/>
  <c r="AT597" i="8"/>
  <c r="AN597" i="8"/>
  <c r="AF597" i="8"/>
  <c r="AT596" i="8"/>
  <c r="AN596" i="8"/>
  <c r="AF596" i="8"/>
  <c r="AT595" i="8"/>
  <c r="AN595" i="8"/>
  <c r="AF595" i="8"/>
  <c r="AT594" i="8"/>
  <c r="AN594" i="8"/>
  <c r="AF594" i="8"/>
  <c r="AT593" i="8"/>
  <c r="AN593" i="8"/>
  <c r="AF593" i="8"/>
  <c r="AT592" i="8"/>
  <c r="AN592" i="8"/>
  <c r="AF592" i="8"/>
  <c r="AT591" i="8"/>
  <c r="AN591" i="8"/>
  <c r="AF591" i="8"/>
  <c r="AT590" i="8"/>
  <c r="AN590" i="8"/>
  <c r="AF590" i="8"/>
  <c r="AT589" i="8"/>
  <c r="AN589" i="8"/>
  <c r="AF589" i="8"/>
  <c r="AT588" i="8"/>
  <c r="AN588" i="8"/>
  <c r="AF588" i="8"/>
  <c r="AT587" i="8"/>
  <c r="AN587" i="8"/>
  <c r="AF587" i="8"/>
  <c r="AT586" i="8"/>
  <c r="AN586" i="8"/>
  <c r="AF586" i="8"/>
  <c r="AT585" i="8"/>
  <c r="AN585" i="8"/>
  <c r="AF585" i="8"/>
  <c r="AT584" i="8"/>
  <c r="AN584" i="8"/>
  <c r="AF584" i="8"/>
  <c r="AT583" i="8"/>
  <c r="AN583" i="8"/>
  <c r="AF583" i="8"/>
  <c r="AT582" i="8"/>
  <c r="AN582" i="8"/>
  <c r="AF582" i="8"/>
  <c r="AT581" i="8"/>
  <c r="AN581" i="8"/>
  <c r="AF581" i="8"/>
  <c r="AT580" i="8"/>
  <c r="AN580" i="8"/>
  <c r="AF580" i="8"/>
  <c r="AT579" i="8"/>
  <c r="AN579" i="8"/>
  <c r="AF579" i="8"/>
  <c r="AT578" i="8"/>
  <c r="AN578" i="8"/>
  <c r="AF578" i="8"/>
  <c r="AT577" i="8"/>
  <c r="AN577" i="8"/>
  <c r="AF577" i="8"/>
  <c r="AT576" i="8"/>
  <c r="AN576" i="8"/>
  <c r="AF576" i="8"/>
  <c r="AT575" i="8"/>
  <c r="AN575" i="8"/>
  <c r="AF575" i="8"/>
  <c r="AT574" i="8"/>
  <c r="AN574" i="8"/>
  <c r="AF574" i="8"/>
  <c r="AT573" i="8"/>
  <c r="AN573" i="8"/>
  <c r="AF573" i="8"/>
  <c r="AT572" i="8"/>
  <c r="AN572" i="8"/>
  <c r="AF572" i="8"/>
  <c r="AT571" i="8"/>
  <c r="AN571" i="8"/>
  <c r="AF571" i="8"/>
  <c r="AT570" i="8"/>
  <c r="AN570" i="8"/>
  <c r="AF570" i="8"/>
  <c r="AT569" i="8"/>
  <c r="AN569" i="8"/>
  <c r="AF569" i="8"/>
  <c r="AT568" i="8"/>
  <c r="AN568" i="8"/>
  <c r="AF568" i="8"/>
  <c r="AT567" i="8"/>
  <c r="AN567" i="8"/>
  <c r="AF567" i="8"/>
  <c r="AT566" i="8"/>
  <c r="AN566" i="8"/>
  <c r="AF566" i="8"/>
  <c r="AT565" i="8"/>
  <c r="AN565" i="8"/>
  <c r="AF565" i="8"/>
  <c r="AT564" i="8"/>
  <c r="AN564" i="8"/>
  <c r="AF564" i="8"/>
  <c r="AT563" i="8"/>
  <c r="AN563" i="8"/>
  <c r="AF563" i="8"/>
  <c r="AT562" i="8"/>
  <c r="AN562" i="8"/>
  <c r="AF562" i="8"/>
  <c r="AT561" i="8"/>
  <c r="AN561" i="8"/>
  <c r="AF561" i="8"/>
  <c r="AT560" i="8"/>
  <c r="AN560" i="8"/>
  <c r="AF560" i="8"/>
  <c r="AT559" i="8"/>
  <c r="AN559" i="8"/>
  <c r="AF559" i="8"/>
  <c r="AT558" i="8"/>
  <c r="AN558" i="8"/>
  <c r="AF558" i="8"/>
  <c r="AT557" i="8"/>
  <c r="AN557" i="8"/>
  <c r="AF557" i="8"/>
  <c r="AT556" i="8"/>
  <c r="AN556" i="8"/>
  <c r="AF556" i="8"/>
  <c r="AT555" i="8"/>
  <c r="AN555" i="8"/>
  <c r="AF555" i="8"/>
  <c r="AT554" i="8"/>
  <c r="AN554" i="8"/>
  <c r="AF554" i="8"/>
  <c r="AT553" i="8"/>
  <c r="AN553" i="8"/>
  <c r="AF553" i="8"/>
  <c r="AT552" i="8"/>
  <c r="AN552" i="8"/>
  <c r="AF552" i="8"/>
  <c r="AT551" i="8"/>
  <c r="AN551" i="8"/>
  <c r="AF551" i="8"/>
  <c r="AT550" i="8"/>
  <c r="AN550" i="8"/>
  <c r="AF550" i="8"/>
  <c r="AT549" i="8"/>
  <c r="AN549" i="8"/>
  <c r="AF549" i="8"/>
  <c r="AT548" i="8"/>
  <c r="AN548" i="8"/>
  <c r="AF548" i="8"/>
  <c r="AT547" i="8"/>
  <c r="AN547" i="8"/>
  <c r="AF547" i="8"/>
  <c r="AT546" i="8"/>
  <c r="AN546" i="8"/>
  <c r="AF546" i="8"/>
  <c r="AT545" i="8"/>
  <c r="AN545" i="8"/>
  <c r="AF545" i="8"/>
  <c r="AT544" i="8"/>
  <c r="AN544" i="8"/>
  <c r="AF544" i="8"/>
  <c r="AT543" i="8"/>
  <c r="AN543" i="8"/>
  <c r="AF543" i="8"/>
  <c r="AT542" i="8"/>
  <c r="AN542" i="8"/>
  <c r="AF542" i="8"/>
  <c r="AT541" i="8"/>
  <c r="AN541" i="8"/>
  <c r="AF541" i="8"/>
  <c r="AT540" i="8"/>
  <c r="AN540" i="8"/>
  <c r="AF540" i="8"/>
  <c r="AT539" i="8"/>
  <c r="AN539" i="8"/>
  <c r="AF539" i="8"/>
  <c r="AT538" i="8"/>
  <c r="AN538" i="8"/>
  <c r="AF538" i="8"/>
  <c r="AT537" i="8"/>
  <c r="AN537" i="8"/>
  <c r="AF537" i="8"/>
  <c r="AT536" i="8"/>
  <c r="AN536" i="8"/>
  <c r="AF536" i="8"/>
  <c r="AT535" i="8"/>
  <c r="AN535" i="8"/>
  <c r="AF535" i="8"/>
  <c r="AT534" i="8"/>
  <c r="AN534" i="8"/>
  <c r="AF534" i="8"/>
  <c r="AT533" i="8"/>
  <c r="AN533" i="8"/>
  <c r="AF533" i="8"/>
  <c r="AT532" i="8"/>
  <c r="AN532" i="8"/>
  <c r="AF532" i="8"/>
  <c r="AT531" i="8"/>
  <c r="AN531" i="8"/>
  <c r="AF531" i="8"/>
  <c r="AT530" i="8"/>
  <c r="AN530" i="8"/>
  <c r="AP657" i="8"/>
  <c r="AP655" i="8"/>
  <c r="AP653" i="8"/>
  <c r="AP651" i="8"/>
  <c r="AP649" i="8"/>
  <c r="AP647" i="8"/>
  <c r="AL646" i="8"/>
  <c r="AL645" i="8"/>
  <c r="AL644" i="8"/>
  <c r="AL643" i="8"/>
  <c r="AL642" i="8"/>
  <c r="AL641" i="8"/>
  <c r="AL640" i="8"/>
  <c r="AP639" i="8"/>
  <c r="AG639" i="8"/>
  <c r="AT638" i="8"/>
  <c r="AM638" i="8"/>
  <c r="AE638" i="8"/>
  <c r="AS637" i="8"/>
  <c r="AM637" i="8"/>
  <c r="AE637" i="8"/>
  <c r="AS636" i="8"/>
  <c r="AM636" i="8"/>
  <c r="AE636" i="8"/>
  <c r="AS635" i="8"/>
  <c r="AM635" i="8"/>
  <c r="AE635" i="8"/>
  <c r="AS634" i="8"/>
  <c r="AM634" i="8"/>
  <c r="AE634" i="8"/>
  <c r="AS633" i="8"/>
  <c r="AM633" i="8"/>
  <c r="AE633" i="8"/>
  <c r="AS632" i="8"/>
  <c r="AM632" i="8"/>
  <c r="AE632" i="8"/>
  <c r="AS631" i="8"/>
  <c r="AM631" i="8"/>
  <c r="AE631" i="8"/>
  <c r="AS630" i="8"/>
  <c r="AM630" i="8"/>
  <c r="AE630" i="8"/>
  <c r="AS629" i="8"/>
  <c r="AM629" i="8"/>
  <c r="AE629" i="8"/>
  <c r="AS628" i="8"/>
  <c r="AM628" i="8"/>
  <c r="AE628" i="8"/>
  <c r="AS627" i="8"/>
  <c r="AM627" i="8"/>
  <c r="AE627" i="8"/>
  <c r="AS626" i="8"/>
  <c r="AM626" i="8"/>
  <c r="AE626" i="8"/>
  <c r="AS625" i="8"/>
  <c r="AM625" i="8"/>
  <c r="AE625" i="8"/>
  <c r="AS624" i="8"/>
  <c r="AM624" i="8"/>
  <c r="AE624" i="8"/>
  <c r="AS623" i="8"/>
  <c r="AM623" i="8"/>
  <c r="AE623" i="8"/>
  <c r="AS622" i="8"/>
  <c r="AM622" i="8"/>
  <c r="AE622" i="8"/>
  <c r="AS621" i="8"/>
  <c r="AM621" i="8"/>
  <c r="AE621" i="8"/>
  <c r="AS620" i="8"/>
  <c r="AM620" i="8"/>
  <c r="AE620" i="8"/>
  <c r="AS619" i="8"/>
  <c r="AM619" i="8"/>
  <c r="AE619" i="8"/>
  <c r="AS618" i="8"/>
  <c r="AM618" i="8"/>
  <c r="AE618" i="8"/>
  <c r="AS617" i="8"/>
  <c r="AM617" i="8"/>
  <c r="AE617" i="8"/>
  <c r="AS616" i="8"/>
  <c r="AM616" i="8"/>
  <c r="AE616" i="8"/>
  <c r="AS615" i="8"/>
  <c r="AM615" i="8"/>
  <c r="AE615" i="8"/>
  <c r="AS614" i="8"/>
  <c r="AM614" i="8"/>
  <c r="AE614" i="8"/>
  <c r="AS613" i="8"/>
  <c r="AM613" i="8"/>
  <c r="AE613" i="8"/>
  <c r="AS612" i="8"/>
  <c r="AM612" i="8"/>
  <c r="AE612" i="8"/>
  <c r="AS611" i="8"/>
  <c r="AM611" i="8"/>
  <c r="AE611" i="8"/>
  <c r="AS610" i="8"/>
  <c r="AM610" i="8"/>
  <c r="AE610" i="8"/>
  <c r="AS609" i="8"/>
  <c r="AM609" i="8"/>
  <c r="AE609" i="8"/>
  <c r="AS608" i="8"/>
  <c r="AM608" i="8"/>
  <c r="AE608" i="8"/>
  <c r="AS607" i="8"/>
  <c r="AM607" i="8"/>
  <c r="AE607" i="8"/>
  <c r="AS606" i="8"/>
  <c r="AM606" i="8"/>
  <c r="AE606" i="8"/>
  <c r="AS605" i="8"/>
  <c r="AM605" i="8"/>
  <c r="AE605" i="8"/>
  <c r="AS604" i="8"/>
  <c r="AM604" i="8"/>
  <c r="AE604" i="8"/>
  <c r="AS603" i="8"/>
  <c r="AM603" i="8"/>
  <c r="AE603" i="8"/>
  <c r="AS602" i="8"/>
  <c r="AM602" i="8"/>
  <c r="AE602" i="8"/>
  <c r="AS601" i="8"/>
  <c r="AM601" i="8"/>
  <c r="AE601" i="8"/>
  <c r="AS600" i="8"/>
  <c r="AM600" i="8"/>
  <c r="AE600" i="8"/>
  <c r="AS599" i="8"/>
  <c r="AM599" i="8"/>
  <c r="AE599" i="8"/>
  <c r="AS598" i="8"/>
  <c r="AM598" i="8"/>
  <c r="AE598" i="8"/>
  <c r="AS597" i="8"/>
  <c r="AM597" i="8"/>
  <c r="AE597" i="8"/>
  <c r="AS596" i="8"/>
  <c r="AM596" i="8"/>
  <c r="AE596" i="8"/>
  <c r="AS595" i="8"/>
  <c r="AM595" i="8"/>
  <c r="AE595" i="8"/>
  <c r="AS594" i="8"/>
  <c r="AM594" i="8"/>
  <c r="AE594" i="8"/>
  <c r="AS593" i="8"/>
  <c r="AM593" i="8"/>
  <c r="AE593" i="8"/>
  <c r="AS592" i="8"/>
  <c r="AM592" i="8"/>
  <c r="AE592" i="8"/>
  <c r="AS591" i="8"/>
  <c r="AM591" i="8"/>
  <c r="AE591" i="8"/>
  <c r="AS590" i="8"/>
  <c r="AM590" i="8"/>
  <c r="AE590" i="8"/>
  <c r="AS589" i="8"/>
  <c r="AM589" i="8"/>
  <c r="AE589" i="8"/>
  <c r="AS588" i="8"/>
  <c r="AM588" i="8"/>
  <c r="AE588" i="8"/>
  <c r="AS587" i="8"/>
  <c r="AM587" i="8"/>
  <c r="AE587" i="8"/>
  <c r="AS586" i="8"/>
  <c r="AM586" i="8"/>
  <c r="AE586" i="8"/>
  <c r="AS585" i="8"/>
  <c r="AM585" i="8"/>
  <c r="AE585" i="8"/>
  <c r="AS584" i="8"/>
  <c r="AM584" i="8"/>
  <c r="AE584" i="8"/>
  <c r="AS583" i="8"/>
  <c r="AM583" i="8"/>
  <c r="AE583" i="8"/>
  <c r="AS582" i="8"/>
  <c r="AM582" i="8"/>
  <c r="AE582" i="8"/>
  <c r="AS581" i="8"/>
  <c r="AM581" i="8"/>
  <c r="AE581" i="8"/>
  <c r="AS580" i="8"/>
  <c r="AM580" i="8"/>
  <c r="AE580" i="8"/>
  <c r="AS579" i="8"/>
  <c r="AM579" i="8"/>
  <c r="AE579" i="8"/>
  <c r="AS578" i="8"/>
  <c r="AM578" i="8"/>
  <c r="AE578" i="8"/>
  <c r="AS577" i="8"/>
  <c r="AM577" i="8"/>
  <c r="AE577" i="8"/>
  <c r="AS576" i="8"/>
  <c r="AM576" i="8"/>
  <c r="AE576" i="8"/>
  <c r="AS575" i="8"/>
  <c r="AM575" i="8"/>
  <c r="AE575" i="8"/>
  <c r="AS574" i="8"/>
  <c r="AM574" i="8"/>
  <c r="AE574" i="8"/>
  <c r="AS573" i="8"/>
  <c r="AM573" i="8"/>
  <c r="AE573" i="8"/>
  <c r="AS572" i="8"/>
  <c r="AM572" i="8"/>
  <c r="AE572" i="8"/>
  <c r="AS571" i="8"/>
  <c r="AM571" i="8"/>
  <c r="AE571" i="8"/>
  <c r="AS570" i="8"/>
  <c r="AM570" i="8"/>
  <c r="AE570" i="8"/>
  <c r="AS569" i="8"/>
  <c r="AM569" i="8"/>
  <c r="AE569" i="8"/>
  <c r="AS568" i="8"/>
  <c r="AM568" i="8"/>
  <c r="AE568" i="8"/>
  <c r="AS567" i="8"/>
  <c r="AM567" i="8"/>
  <c r="AE567" i="8"/>
  <c r="AS566" i="8"/>
  <c r="AM566" i="8"/>
  <c r="AE566" i="8"/>
  <c r="AS565" i="8"/>
  <c r="AM565" i="8"/>
  <c r="AE565" i="8"/>
  <c r="AS564" i="8"/>
  <c r="AM564" i="8"/>
  <c r="AE564" i="8"/>
  <c r="AS563" i="8"/>
  <c r="AM563" i="8"/>
  <c r="AE563" i="8"/>
  <c r="AS562" i="8"/>
  <c r="AM562" i="8"/>
  <c r="AE562" i="8"/>
  <c r="AS561" i="8"/>
  <c r="AM561" i="8"/>
  <c r="AE561" i="8"/>
  <c r="AS560" i="8"/>
  <c r="AM560" i="8"/>
  <c r="AE560" i="8"/>
  <c r="AS559" i="8"/>
  <c r="AM559" i="8"/>
  <c r="AE559" i="8"/>
  <c r="AS558" i="8"/>
  <c r="AM558" i="8"/>
  <c r="AE558" i="8"/>
  <c r="AS557" i="8"/>
  <c r="AM557" i="8"/>
  <c r="AE557" i="8"/>
  <c r="AS556" i="8"/>
  <c r="AM556" i="8"/>
  <c r="AE556" i="8"/>
  <c r="AS555" i="8"/>
  <c r="AM555" i="8"/>
  <c r="AE555" i="8"/>
  <c r="AS554" i="8"/>
  <c r="AM554" i="8"/>
  <c r="AE554" i="8"/>
  <c r="AS553" i="8"/>
  <c r="AM553" i="8"/>
  <c r="AE553" i="8"/>
  <c r="AS552" i="8"/>
  <c r="AM552" i="8"/>
  <c r="AE552" i="8"/>
  <c r="AS551" i="8"/>
  <c r="AM551" i="8"/>
  <c r="AE551" i="8"/>
  <c r="AS550" i="8"/>
  <c r="AM550" i="8"/>
  <c r="AE550" i="8"/>
  <c r="AS549" i="8"/>
  <c r="AM549" i="8"/>
  <c r="AE549" i="8"/>
  <c r="AS548" i="8"/>
  <c r="AM548" i="8"/>
  <c r="AE548" i="8"/>
  <c r="AS547" i="8"/>
  <c r="AM547" i="8"/>
  <c r="AE547" i="8"/>
  <c r="AS546" i="8"/>
  <c r="AM546" i="8"/>
  <c r="AE546" i="8"/>
  <c r="AS545" i="8"/>
  <c r="AM545" i="8"/>
  <c r="AE545" i="8"/>
  <c r="AS544" i="8"/>
  <c r="AM544" i="8"/>
  <c r="AE544" i="8"/>
  <c r="AS543" i="8"/>
  <c r="AM543" i="8"/>
  <c r="AE543" i="8"/>
  <c r="AS542" i="8"/>
  <c r="AM542" i="8"/>
  <c r="AE542" i="8"/>
  <c r="AS541" i="8"/>
  <c r="AM541" i="8"/>
  <c r="AE541" i="8"/>
  <c r="AS540" i="8"/>
  <c r="AM540" i="8"/>
  <c r="AE540" i="8"/>
  <c r="AS539" i="8"/>
  <c r="AM539" i="8"/>
  <c r="AE539" i="8"/>
  <c r="AS538" i="8"/>
  <c r="AM538" i="8"/>
  <c r="AE538" i="8"/>
  <c r="AS537" i="8"/>
  <c r="AM537" i="8"/>
  <c r="AE537" i="8"/>
  <c r="AS536" i="8"/>
  <c r="AM536" i="8"/>
  <c r="AE536" i="8"/>
  <c r="AS535" i="8"/>
  <c r="AM535" i="8"/>
  <c r="AE535" i="8"/>
  <c r="AS534" i="8"/>
  <c r="AM534" i="8"/>
  <c r="AE534" i="8"/>
  <c r="AS533" i="8"/>
  <c r="AM533" i="8"/>
  <c r="AE533" i="8"/>
  <c r="AS532" i="8"/>
  <c r="AM532" i="8"/>
  <c r="AE532" i="8"/>
  <c r="AS531" i="8"/>
  <c r="AM531" i="8"/>
  <c r="AJ657" i="8"/>
  <c r="AJ655" i="8"/>
  <c r="AJ653" i="8"/>
  <c r="AJ651" i="8"/>
  <c r="AJ649" i="8"/>
  <c r="AJ647" i="8"/>
  <c r="AJ646" i="8"/>
  <c r="AJ645" i="8"/>
  <c r="AJ644" i="8"/>
  <c r="AJ643" i="8"/>
  <c r="AJ642" i="8"/>
  <c r="AJ641" i="8"/>
  <c r="AJ640" i="8"/>
  <c r="AO639" i="8"/>
  <c r="AF639" i="8"/>
  <c r="AS638" i="8"/>
  <c r="AL638" i="8"/>
  <c r="AX637" i="8"/>
  <c r="AR637" i="8"/>
  <c r="AL637" i="8"/>
  <c r="AX636" i="8"/>
  <c r="AR636" i="8"/>
  <c r="AL636" i="8"/>
  <c r="AX635" i="8"/>
  <c r="AR635" i="8"/>
  <c r="AL635" i="8"/>
  <c r="AX634" i="8"/>
  <c r="AR634" i="8"/>
  <c r="AL634" i="8"/>
  <c r="AX633" i="8"/>
  <c r="AR633" i="8"/>
  <c r="AL633" i="8"/>
  <c r="AX632" i="8"/>
  <c r="AR632" i="8"/>
  <c r="AL632" i="8"/>
  <c r="AX631" i="8"/>
  <c r="AR631" i="8"/>
  <c r="AL631" i="8"/>
  <c r="AX630" i="8"/>
  <c r="AR630" i="8"/>
  <c r="AL630" i="8"/>
  <c r="AX629" i="8"/>
  <c r="AR629" i="8"/>
  <c r="AL629" i="8"/>
  <c r="AX628" i="8"/>
  <c r="AR628" i="8"/>
  <c r="AL628" i="8"/>
  <c r="AX627" i="8"/>
  <c r="AR627" i="8"/>
  <c r="AL627" i="8"/>
  <c r="AX626" i="8"/>
  <c r="AR626" i="8"/>
  <c r="AL626" i="8"/>
  <c r="AX625" i="8"/>
  <c r="AR625" i="8"/>
  <c r="AL625" i="8"/>
  <c r="AX624" i="8"/>
  <c r="AR624" i="8"/>
  <c r="AL624" i="8"/>
  <c r="AX623" i="8"/>
  <c r="AR623" i="8"/>
  <c r="AL623" i="8"/>
  <c r="AX622" i="8"/>
  <c r="AR622" i="8"/>
  <c r="AL622" i="8"/>
  <c r="AX621" i="8"/>
  <c r="AR621" i="8"/>
  <c r="AL621" i="8"/>
  <c r="AX620" i="8"/>
  <c r="AR620" i="8"/>
  <c r="AL620" i="8"/>
  <c r="AX619" i="8"/>
  <c r="AR619" i="8"/>
  <c r="AL619" i="8"/>
  <c r="AX618" i="8"/>
  <c r="AR618" i="8"/>
  <c r="AL618" i="8"/>
  <c r="AX617" i="8"/>
  <c r="AR617" i="8"/>
  <c r="AL617" i="8"/>
  <c r="AX616" i="8"/>
  <c r="AR616" i="8"/>
  <c r="AL616" i="8"/>
  <c r="AX615" i="8"/>
  <c r="AR615" i="8"/>
  <c r="AL615" i="8"/>
  <c r="AX614" i="8"/>
  <c r="AR614" i="8"/>
  <c r="AL614" i="8"/>
  <c r="AX613" i="8"/>
  <c r="AR613" i="8"/>
  <c r="AL613" i="8"/>
  <c r="AX612" i="8"/>
  <c r="AR612" i="8"/>
  <c r="AL612" i="8"/>
  <c r="AX611" i="8"/>
  <c r="AR611" i="8"/>
  <c r="AL611" i="8"/>
  <c r="AX610" i="8"/>
  <c r="AR610" i="8"/>
  <c r="AL610" i="8"/>
  <c r="AX609" i="8"/>
  <c r="AR609" i="8"/>
  <c r="AL609" i="8"/>
  <c r="AX608" i="8"/>
  <c r="AR608" i="8"/>
  <c r="AL608" i="8"/>
  <c r="AX607" i="8"/>
  <c r="AR607" i="8"/>
  <c r="AL607" i="8"/>
  <c r="AX606" i="8"/>
  <c r="AR606" i="8"/>
  <c r="AL606" i="8"/>
  <c r="AX605" i="8"/>
  <c r="AR605" i="8"/>
  <c r="AL605" i="8"/>
  <c r="AX604" i="8"/>
  <c r="AR604" i="8"/>
  <c r="AL604" i="8"/>
  <c r="AX603" i="8"/>
  <c r="AR603" i="8"/>
  <c r="AL603" i="8"/>
  <c r="AX602" i="8"/>
  <c r="AR602" i="8"/>
  <c r="AL602" i="8"/>
  <c r="AX601" i="8"/>
  <c r="AR601" i="8"/>
  <c r="AL601" i="8"/>
  <c r="AX600" i="8"/>
  <c r="AR600" i="8"/>
  <c r="AL600" i="8"/>
  <c r="AX599" i="8"/>
  <c r="AR599" i="8"/>
  <c r="AL599" i="8"/>
  <c r="AX598" i="8"/>
  <c r="AR598" i="8"/>
  <c r="AL598" i="8"/>
  <c r="AX597" i="8"/>
  <c r="AR597" i="8"/>
  <c r="AL597" i="8"/>
  <c r="AX596" i="8"/>
  <c r="AR596" i="8"/>
  <c r="AL596" i="8"/>
  <c r="AX595" i="8"/>
  <c r="AR595" i="8"/>
  <c r="AL595" i="8"/>
  <c r="AX594" i="8"/>
  <c r="AR594" i="8"/>
  <c r="AL594" i="8"/>
  <c r="AX593" i="8"/>
  <c r="AR593" i="8"/>
  <c r="AL593" i="8"/>
  <c r="AX592" i="8"/>
  <c r="AR592" i="8"/>
  <c r="AL592" i="8"/>
  <c r="AX591" i="8"/>
  <c r="AR591" i="8"/>
  <c r="AL591" i="8"/>
  <c r="AX590" i="8"/>
  <c r="AR590" i="8"/>
  <c r="AL590" i="8"/>
  <c r="AX589" i="8"/>
  <c r="AR589" i="8"/>
  <c r="AL589" i="8"/>
  <c r="AX588" i="8"/>
  <c r="AR588" i="8"/>
  <c r="AL588" i="8"/>
  <c r="AX587" i="8"/>
  <c r="AR587" i="8"/>
  <c r="AL587" i="8"/>
  <c r="AX586" i="8"/>
  <c r="AR586" i="8"/>
  <c r="AL586" i="8"/>
  <c r="AX585" i="8"/>
  <c r="AR585" i="8"/>
  <c r="AL585" i="8"/>
  <c r="AX584" i="8"/>
  <c r="AR584" i="8"/>
  <c r="AL584" i="8"/>
  <c r="AX583" i="8"/>
  <c r="AR583" i="8"/>
  <c r="AL583" i="8"/>
  <c r="AX582" i="8"/>
  <c r="AR582" i="8"/>
  <c r="AL582" i="8"/>
  <c r="AX581" i="8"/>
  <c r="AR581" i="8"/>
  <c r="AL581" i="8"/>
  <c r="AX580" i="8"/>
  <c r="AR580" i="8"/>
  <c r="AL580" i="8"/>
  <c r="AX579" i="8"/>
  <c r="AR579" i="8"/>
  <c r="AL579" i="8"/>
  <c r="AX578" i="8"/>
  <c r="AR578" i="8"/>
  <c r="AL578" i="8"/>
  <c r="AX577" i="8"/>
  <c r="AR577" i="8"/>
  <c r="AL577" i="8"/>
  <c r="AX576" i="8"/>
  <c r="AR576" i="8"/>
  <c r="AL576" i="8"/>
  <c r="AX575" i="8"/>
  <c r="AR575" i="8"/>
  <c r="AL575" i="8"/>
  <c r="AX574" i="8"/>
  <c r="AR574" i="8"/>
  <c r="AL574" i="8"/>
  <c r="AX573" i="8"/>
  <c r="AR573" i="8"/>
  <c r="AL573" i="8"/>
  <c r="AX572" i="8"/>
  <c r="AR572" i="8"/>
  <c r="AL572" i="8"/>
  <c r="AX571" i="8"/>
  <c r="AR571" i="8"/>
  <c r="AL571" i="8"/>
  <c r="AX570" i="8"/>
  <c r="AR570" i="8"/>
  <c r="AL570" i="8"/>
  <c r="AX569" i="8"/>
  <c r="AR569" i="8"/>
  <c r="AL569" i="8"/>
  <c r="AX568" i="8"/>
  <c r="AR568" i="8"/>
  <c r="AL568" i="8"/>
  <c r="AX567" i="8"/>
  <c r="AR567" i="8"/>
  <c r="AL567" i="8"/>
  <c r="AX566" i="8"/>
  <c r="AR566" i="8"/>
  <c r="AL566" i="8"/>
  <c r="AX565" i="8"/>
  <c r="AR565" i="8"/>
  <c r="AL565" i="8"/>
  <c r="AX564" i="8"/>
  <c r="AR564" i="8"/>
  <c r="AL564" i="8"/>
  <c r="AX563" i="8"/>
  <c r="AR563" i="8"/>
  <c r="AL563" i="8"/>
  <c r="AX562" i="8"/>
  <c r="AR562" i="8"/>
  <c r="AL562" i="8"/>
  <c r="AX561" i="8"/>
  <c r="AR561" i="8"/>
  <c r="AL561" i="8"/>
  <c r="AX560" i="8"/>
  <c r="AR560" i="8"/>
  <c r="AL560" i="8"/>
  <c r="AX559" i="8"/>
  <c r="AR559" i="8"/>
  <c r="AL559" i="8"/>
  <c r="AX558" i="8"/>
  <c r="AR558" i="8"/>
  <c r="AL558" i="8"/>
  <c r="AX557" i="8"/>
  <c r="AR557" i="8"/>
  <c r="AL557" i="8"/>
  <c r="AX556" i="8"/>
  <c r="AR556" i="8"/>
  <c r="AL556" i="8"/>
  <c r="AX555" i="8"/>
  <c r="AR555" i="8"/>
  <c r="AL555" i="8"/>
  <c r="AX554" i="8"/>
  <c r="AR554" i="8"/>
  <c r="AL554" i="8"/>
  <c r="AX553" i="8"/>
  <c r="AR553" i="8"/>
  <c r="AL553" i="8"/>
  <c r="AX552" i="8"/>
  <c r="AR552" i="8"/>
  <c r="AL552" i="8"/>
  <c r="AX551" i="8"/>
  <c r="AR551" i="8"/>
  <c r="AL551" i="8"/>
  <c r="AX550" i="8"/>
  <c r="AR550" i="8"/>
  <c r="AL550" i="8"/>
  <c r="AX549" i="8"/>
  <c r="AR549" i="8"/>
  <c r="AL549" i="8"/>
  <c r="AX548" i="8"/>
  <c r="AR548" i="8"/>
  <c r="AL548" i="8"/>
  <c r="AX547" i="8"/>
  <c r="AR547" i="8"/>
  <c r="AL547" i="8"/>
  <c r="AX546" i="8"/>
  <c r="AR546" i="8"/>
  <c r="AL546" i="8"/>
  <c r="AX545" i="8"/>
  <c r="AR545" i="8"/>
  <c r="AL545" i="8"/>
  <c r="AX544" i="8"/>
  <c r="AR544" i="8"/>
  <c r="AL544" i="8"/>
  <c r="AX543" i="8"/>
  <c r="AR543" i="8"/>
  <c r="AL543" i="8"/>
  <c r="AX542" i="8"/>
  <c r="AR542" i="8"/>
  <c r="AL542" i="8"/>
  <c r="AX541" i="8"/>
  <c r="AR541" i="8"/>
  <c r="AL541" i="8"/>
  <c r="AX540" i="8"/>
  <c r="AR540" i="8"/>
  <c r="AL540" i="8"/>
  <c r="AX539" i="8"/>
  <c r="AR539" i="8"/>
  <c r="AL539" i="8"/>
  <c r="AX538" i="8"/>
  <c r="AR538" i="8"/>
  <c r="AL538" i="8"/>
  <c r="AX537" i="8"/>
  <c r="AR537" i="8"/>
  <c r="AL537" i="8"/>
  <c r="AX536" i="8"/>
  <c r="AR536" i="8"/>
  <c r="AL536" i="8"/>
  <c r="AX535" i="8"/>
  <c r="AR535" i="8"/>
  <c r="AL535" i="8"/>
  <c r="AX534" i="8"/>
  <c r="AR534" i="8"/>
  <c r="AL534" i="8"/>
  <c r="AX533" i="8"/>
  <c r="AR533" i="8"/>
  <c r="AL533" i="8"/>
  <c r="AX532" i="8"/>
  <c r="AR532" i="8"/>
  <c r="AL532" i="8"/>
  <c r="AX531" i="8"/>
  <c r="AR531" i="8"/>
  <c r="AL531" i="8"/>
  <c r="AX530" i="8"/>
  <c r="AR530" i="8"/>
  <c r="AL530" i="8"/>
  <c r="AV656" i="8"/>
  <c r="AV654" i="8"/>
  <c r="AV652" i="8"/>
  <c r="AV650" i="8"/>
  <c r="AV648" i="8"/>
  <c r="AX646" i="8"/>
  <c r="AX645" i="8"/>
  <c r="AX644" i="8"/>
  <c r="AX643" i="8"/>
  <c r="AX642" i="8"/>
  <c r="AX641" i="8"/>
  <c r="AX640" i="8"/>
  <c r="AX639" i="8"/>
  <c r="AN639" i="8"/>
  <c r="AE639" i="8"/>
  <c r="AR638" i="8"/>
  <c r="AK638" i="8"/>
  <c r="AW637" i="8"/>
  <c r="AQ637" i="8"/>
  <c r="AK637" i="8"/>
  <c r="AW636" i="8"/>
  <c r="AQ636" i="8"/>
  <c r="AK636" i="8"/>
  <c r="AW635" i="8"/>
  <c r="AQ635" i="8"/>
  <c r="AK635" i="8"/>
  <c r="AW634" i="8"/>
  <c r="AQ634" i="8"/>
  <c r="AK634" i="8"/>
  <c r="AW633" i="8"/>
  <c r="AQ633" i="8"/>
  <c r="AK633" i="8"/>
  <c r="AW632" i="8"/>
  <c r="AQ632" i="8"/>
  <c r="AK632" i="8"/>
  <c r="AW631" i="8"/>
  <c r="AQ631" i="8"/>
  <c r="AK631" i="8"/>
  <c r="AW630" i="8"/>
  <c r="AQ630" i="8"/>
  <c r="AK630" i="8"/>
  <c r="AW629" i="8"/>
  <c r="AQ629" i="8"/>
  <c r="AK629" i="8"/>
  <c r="AW628" i="8"/>
  <c r="AQ628" i="8"/>
  <c r="AK628" i="8"/>
  <c r="AW627" i="8"/>
  <c r="AQ627" i="8"/>
  <c r="AK627" i="8"/>
  <c r="AW626" i="8"/>
  <c r="AQ626" i="8"/>
  <c r="AK626" i="8"/>
  <c r="AW625" i="8"/>
  <c r="AQ625" i="8"/>
  <c r="AK625" i="8"/>
  <c r="AW624" i="8"/>
  <c r="AQ624" i="8"/>
  <c r="AK624" i="8"/>
  <c r="AW623" i="8"/>
  <c r="AQ623" i="8"/>
  <c r="AK623" i="8"/>
  <c r="AW622" i="8"/>
  <c r="AQ622" i="8"/>
  <c r="AK622" i="8"/>
  <c r="AW621" i="8"/>
  <c r="AQ621" i="8"/>
  <c r="AK621" i="8"/>
  <c r="AW620" i="8"/>
  <c r="AQ620" i="8"/>
  <c r="AK620" i="8"/>
  <c r="AW619" i="8"/>
  <c r="AQ619" i="8"/>
  <c r="AK619" i="8"/>
  <c r="AW618" i="8"/>
  <c r="AQ618" i="8"/>
  <c r="AK618" i="8"/>
  <c r="AW617" i="8"/>
  <c r="AQ617" i="8"/>
  <c r="AK617" i="8"/>
  <c r="AW616" i="8"/>
  <c r="AQ616" i="8"/>
  <c r="AK616" i="8"/>
  <c r="AW615" i="8"/>
  <c r="AQ615" i="8"/>
  <c r="AK615" i="8"/>
  <c r="AW614" i="8"/>
  <c r="AQ614" i="8"/>
  <c r="AK614" i="8"/>
  <c r="AW613" i="8"/>
  <c r="AQ613" i="8"/>
  <c r="AK613" i="8"/>
  <c r="AW612" i="8"/>
  <c r="AQ612" i="8"/>
  <c r="AK612" i="8"/>
  <c r="AW611" i="8"/>
  <c r="AQ611" i="8"/>
  <c r="AK611" i="8"/>
  <c r="AW610" i="8"/>
  <c r="AQ610" i="8"/>
  <c r="AK610" i="8"/>
  <c r="AW609" i="8"/>
  <c r="AQ609" i="8"/>
  <c r="AK609" i="8"/>
  <c r="AW608" i="8"/>
  <c r="AQ608" i="8"/>
  <c r="AK608" i="8"/>
  <c r="AW607" i="8"/>
  <c r="AQ607" i="8"/>
  <c r="AK607" i="8"/>
  <c r="AW606" i="8"/>
  <c r="AQ606" i="8"/>
  <c r="AK606" i="8"/>
  <c r="AW605" i="8"/>
  <c r="AQ605" i="8"/>
  <c r="AK605" i="8"/>
  <c r="AW604" i="8"/>
  <c r="AQ604" i="8"/>
  <c r="AK604" i="8"/>
  <c r="AW603" i="8"/>
  <c r="AQ603" i="8"/>
  <c r="AK603" i="8"/>
  <c r="AW602" i="8"/>
  <c r="AQ602" i="8"/>
  <c r="AK602" i="8"/>
  <c r="AW601" i="8"/>
  <c r="AQ601" i="8"/>
  <c r="AK601" i="8"/>
  <c r="AW600" i="8"/>
  <c r="AQ600" i="8"/>
  <c r="AK600" i="8"/>
  <c r="AW599" i="8"/>
  <c r="AQ599" i="8"/>
  <c r="AK599" i="8"/>
  <c r="AW598" i="8"/>
  <c r="AQ598" i="8"/>
  <c r="AK598" i="8"/>
  <c r="AW597" i="8"/>
  <c r="AQ597" i="8"/>
  <c r="AK597" i="8"/>
  <c r="AW596" i="8"/>
  <c r="AQ596" i="8"/>
  <c r="AK596" i="8"/>
  <c r="AW595" i="8"/>
  <c r="AQ595" i="8"/>
  <c r="AK595" i="8"/>
  <c r="AW594" i="8"/>
  <c r="AQ594" i="8"/>
  <c r="AK594" i="8"/>
  <c r="AW593" i="8"/>
  <c r="AQ593" i="8"/>
  <c r="AK593" i="8"/>
  <c r="AW592" i="8"/>
  <c r="AQ592" i="8"/>
  <c r="AK592" i="8"/>
  <c r="AW591" i="8"/>
  <c r="AQ591" i="8"/>
  <c r="AK591" i="8"/>
  <c r="AW590" i="8"/>
  <c r="AQ590" i="8"/>
  <c r="AK590" i="8"/>
  <c r="AW589" i="8"/>
  <c r="AQ589" i="8"/>
  <c r="AK589" i="8"/>
  <c r="AW588" i="8"/>
  <c r="AQ588" i="8"/>
  <c r="AK588" i="8"/>
  <c r="AW587" i="8"/>
  <c r="AQ587" i="8"/>
  <c r="AK587" i="8"/>
  <c r="AW586" i="8"/>
  <c r="AQ586" i="8"/>
  <c r="AK586" i="8"/>
  <c r="AW585" i="8"/>
  <c r="AQ585" i="8"/>
  <c r="AK585" i="8"/>
  <c r="AW584" i="8"/>
  <c r="AQ584" i="8"/>
  <c r="AK584" i="8"/>
  <c r="AW583" i="8"/>
  <c r="AQ583" i="8"/>
  <c r="AK583" i="8"/>
  <c r="AW582" i="8"/>
  <c r="AQ582" i="8"/>
  <c r="AK582" i="8"/>
  <c r="AW581" i="8"/>
  <c r="AQ581" i="8"/>
  <c r="AK581" i="8"/>
  <c r="AW580" i="8"/>
  <c r="AQ580" i="8"/>
  <c r="AK580" i="8"/>
  <c r="AW579" i="8"/>
  <c r="AQ579" i="8"/>
  <c r="AK579" i="8"/>
  <c r="AW578" i="8"/>
  <c r="AQ578" i="8"/>
  <c r="AK578" i="8"/>
  <c r="AW577" i="8"/>
  <c r="AQ577" i="8"/>
  <c r="AK577" i="8"/>
  <c r="AW576" i="8"/>
  <c r="AQ576" i="8"/>
  <c r="AK576" i="8"/>
  <c r="AW575" i="8"/>
  <c r="AQ575" i="8"/>
  <c r="AK575" i="8"/>
  <c r="AW574" i="8"/>
  <c r="AQ574" i="8"/>
  <c r="AK574" i="8"/>
  <c r="AW573" i="8"/>
  <c r="AQ573" i="8"/>
  <c r="AK573" i="8"/>
  <c r="AW572" i="8"/>
  <c r="AQ572" i="8"/>
  <c r="AK572" i="8"/>
  <c r="AW571" i="8"/>
  <c r="AQ571" i="8"/>
  <c r="AK571" i="8"/>
  <c r="AW570" i="8"/>
  <c r="AQ570" i="8"/>
  <c r="AK570" i="8"/>
  <c r="AW569" i="8"/>
  <c r="AQ569" i="8"/>
  <c r="AK569" i="8"/>
  <c r="AW568" i="8"/>
  <c r="AQ568" i="8"/>
  <c r="AK568" i="8"/>
  <c r="AW567" i="8"/>
  <c r="AQ567" i="8"/>
  <c r="AK567" i="8"/>
  <c r="AW566" i="8"/>
  <c r="AQ566" i="8"/>
  <c r="AK566" i="8"/>
  <c r="AW565" i="8"/>
  <c r="AQ565" i="8"/>
  <c r="AK565" i="8"/>
  <c r="AW564" i="8"/>
  <c r="AQ564" i="8"/>
  <c r="AK564" i="8"/>
  <c r="AW563" i="8"/>
  <c r="AQ563" i="8"/>
  <c r="AK563" i="8"/>
  <c r="AW562" i="8"/>
  <c r="AQ562" i="8"/>
  <c r="AK562" i="8"/>
  <c r="AW561" i="8"/>
  <c r="AQ561" i="8"/>
  <c r="AK561" i="8"/>
  <c r="AW560" i="8"/>
  <c r="AQ560" i="8"/>
  <c r="AK560" i="8"/>
  <c r="AW559" i="8"/>
  <c r="AQ559" i="8"/>
  <c r="AK559" i="8"/>
  <c r="AW558" i="8"/>
  <c r="AQ558" i="8"/>
  <c r="AK558" i="8"/>
  <c r="AW557" i="8"/>
  <c r="AQ557" i="8"/>
  <c r="AK557" i="8"/>
  <c r="AW556" i="8"/>
  <c r="AQ556" i="8"/>
  <c r="AK556" i="8"/>
  <c r="AW555" i="8"/>
  <c r="AQ555" i="8"/>
  <c r="AK555" i="8"/>
  <c r="AW554" i="8"/>
  <c r="AQ554" i="8"/>
  <c r="AK554" i="8"/>
  <c r="AW553" i="8"/>
  <c r="AQ553" i="8"/>
  <c r="AK553" i="8"/>
  <c r="AW552" i="8"/>
  <c r="AQ552" i="8"/>
  <c r="AK552" i="8"/>
  <c r="AW551" i="8"/>
  <c r="AQ551" i="8"/>
  <c r="AK551" i="8"/>
  <c r="AW550" i="8"/>
  <c r="AQ550" i="8"/>
  <c r="AK550" i="8"/>
  <c r="AW549" i="8"/>
  <c r="AQ549" i="8"/>
  <c r="AK549" i="8"/>
  <c r="AW548" i="8"/>
  <c r="AQ548" i="8"/>
  <c r="AK548" i="8"/>
  <c r="AW547" i="8"/>
  <c r="AQ547" i="8"/>
  <c r="AK547" i="8"/>
  <c r="AW546" i="8"/>
  <c r="AQ546" i="8"/>
  <c r="AK546" i="8"/>
  <c r="AW545" i="8"/>
  <c r="AQ545" i="8"/>
  <c r="AK545" i="8"/>
  <c r="AW544" i="8"/>
  <c r="AQ544" i="8"/>
  <c r="AK544" i="8"/>
  <c r="AW543" i="8"/>
  <c r="AQ543" i="8"/>
  <c r="AK543" i="8"/>
  <c r="AW542" i="8"/>
  <c r="AQ542" i="8"/>
  <c r="AK542" i="8"/>
  <c r="AW541" i="8"/>
  <c r="AQ541" i="8"/>
  <c r="AK541" i="8"/>
  <c r="AW540" i="8"/>
  <c r="AQ540" i="8"/>
  <c r="AK540" i="8"/>
  <c r="AW539" i="8"/>
  <c r="AQ539" i="8"/>
  <c r="AK539" i="8"/>
  <c r="AW538" i="8"/>
  <c r="AQ538" i="8"/>
  <c r="AK538" i="8"/>
  <c r="AW537" i="8"/>
  <c r="AQ537" i="8"/>
  <c r="AK537" i="8"/>
  <c r="AW536" i="8"/>
  <c r="AQ536" i="8"/>
  <c r="AK536" i="8"/>
  <c r="AW535" i="8"/>
  <c r="AQ535" i="8"/>
  <c r="AK535" i="8"/>
  <c r="AW534" i="8"/>
  <c r="AQ534" i="8"/>
  <c r="AK534" i="8"/>
  <c r="AW533" i="8"/>
  <c r="AQ533" i="8"/>
  <c r="AK533" i="8"/>
  <c r="AW532" i="8"/>
  <c r="AQ532" i="8"/>
  <c r="AK532" i="8"/>
  <c r="AW531" i="8"/>
  <c r="AQ531" i="8"/>
  <c r="AK531" i="8"/>
  <c r="AP658" i="8"/>
  <c r="AP656" i="8"/>
  <c r="AP654" i="8"/>
  <c r="AP652" i="8"/>
  <c r="AP650" i="8"/>
  <c r="AP648" i="8"/>
  <c r="AV646" i="8"/>
  <c r="AV645" i="8"/>
  <c r="AV644" i="8"/>
  <c r="AV643" i="8"/>
  <c r="AV642" i="8"/>
  <c r="AV641" i="8"/>
  <c r="AV640" i="8"/>
  <c r="AV639" i="8"/>
  <c r="AM639" i="8"/>
  <c r="AX638" i="8"/>
  <c r="AP638" i="8"/>
  <c r="AJ638" i="8"/>
  <c r="AV637" i="8"/>
  <c r="AP637" i="8"/>
  <c r="AJ637" i="8"/>
  <c r="AV636" i="8"/>
  <c r="AP636" i="8"/>
  <c r="AJ636" i="8"/>
  <c r="AV635" i="8"/>
  <c r="AP635" i="8"/>
  <c r="AJ635" i="8"/>
  <c r="AV634" i="8"/>
  <c r="AP634" i="8"/>
  <c r="AJ634" i="8"/>
  <c r="AV633" i="8"/>
  <c r="AP633" i="8"/>
  <c r="AJ633" i="8"/>
  <c r="AV632" i="8"/>
  <c r="AP632" i="8"/>
  <c r="AJ632" i="8"/>
  <c r="AV631" i="8"/>
  <c r="AP631" i="8"/>
  <c r="AJ631" i="8"/>
  <c r="AV630" i="8"/>
  <c r="AP630" i="8"/>
  <c r="AJ630" i="8"/>
  <c r="AV629" i="8"/>
  <c r="AP629" i="8"/>
  <c r="AJ629" i="8"/>
  <c r="AV628" i="8"/>
  <c r="AP628" i="8"/>
  <c r="AJ628" i="8"/>
  <c r="AV627" i="8"/>
  <c r="AP627" i="8"/>
  <c r="AJ627" i="8"/>
  <c r="AV626" i="8"/>
  <c r="AP626" i="8"/>
  <c r="AJ626" i="8"/>
  <c r="AV625" i="8"/>
  <c r="AP625" i="8"/>
  <c r="AJ625" i="8"/>
  <c r="AV624" i="8"/>
  <c r="AP624" i="8"/>
  <c r="AJ624" i="8"/>
  <c r="AV623" i="8"/>
  <c r="AP623" i="8"/>
  <c r="AJ623" i="8"/>
  <c r="AV622" i="8"/>
  <c r="AP622" i="8"/>
  <c r="AJ622" i="8"/>
  <c r="AV621" i="8"/>
  <c r="AP621" i="8"/>
  <c r="AJ621" i="8"/>
  <c r="AV620" i="8"/>
  <c r="AP620" i="8"/>
  <c r="AJ620" i="8"/>
  <c r="AV619" i="8"/>
  <c r="AP619" i="8"/>
  <c r="AJ619" i="8"/>
  <c r="AV618" i="8"/>
  <c r="AP618" i="8"/>
  <c r="AJ618" i="8"/>
  <c r="AV617" i="8"/>
  <c r="AP617" i="8"/>
  <c r="AJ617" i="8"/>
  <c r="AV616" i="8"/>
  <c r="AP616" i="8"/>
  <c r="AJ616" i="8"/>
  <c r="AV615" i="8"/>
  <c r="AP615" i="8"/>
  <c r="AJ615" i="8"/>
  <c r="AV614" i="8"/>
  <c r="AP614" i="8"/>
  <c r="AJ614" i="8"/>
  <c r="AV613" i="8"/>
  <c r="AP613" i="8"/>
  <c r="AJ613" i="8"/>
  <c r="AV612" i="8"/>
  <c r="AP612" i="8"/>
  <c r="AJ612" i="8"/>
  <c r="AV611" i="8"/>
  <c r="AP611" i="8"/>
  <c r="AJ611" i="8"/>
  <c r="AV610" i="8"/>
  <c r="AP610" i="8"/>
  <c r="AJ610" i="8"/>
  <c r="AV609" i="8"/>
  <c r="AP609" i="8"/>
  <c r="AJ609" i="8"/>
  <c r="AV608" i="8"/>
  <c r="AP608" i="8"/>
  <c r="AJ608" i="8"/>
  <c r="AV607" i="8"/>
  <c r="AP607" i="8"/>
  <c r="AJ607" i="8"/>
  <c r="AV606" i="8"/>
  <c r="AP606" i="8"/>
  <c r="AJ606" i="8"/>
  <c r="AV605" i="8"/>
  <c r="AP605" i="8"/>
  <c r="AJ605" i="8"/>
  <c r="AV604" i="8"/>
  <c r="AP604" i="8"/>
  <c r="AJ604" i="8"/>
  <c r="AV603" i="8"/>
  <c r="AP603" i="8"/>
  <c r="AJ603" i="8"/>
  <c r="AV602" i="8"/>
  <c r="AP602" i="8"/>
  <c r="AJ602" i="8"/>
  <c r="AV601" i="8"/>
  <c r="AP601" i="8"/>
  <c r="AJ601" i="8"/>
  <c r="AV600" i="8"/>
  <c r="AP600" i="8"/>
  <c r="AJ600" i="8"/>
  <c r="AV599" i="8"/>
  <c r="AP599" i="8"/>
  <c r="AJ599" i="8"/>
  <c r="AV598" i="8"/>
  <c r="AP598" i="8"/>
  <c r="AJ598" i="8"/>
  <c r="AV597" i="8"/>
  <c r="AP597" i="8"/>
  <c r="AJ597" i="8"/>
  <c r="AV596" i="8"/>
  <c r="AP596" i="8"/>
  <c r="AJ596" i="8"/>
  <c r="AV595" i="8"/>
  <c r="AP595" i="8"/>
  <c r="AJ595" i="8"/>
  <c r="AV594" i="8"/>
  <c r="AP594" i="8"/>
  <c r="AJ594" i="8"/>
  <c r="AV593" i="8"/>
  <c r="AP593" i="8"/>
  <c r="AJ593" i="8"/>
  <c r="AV592" i="8"/>
  <c r="AP592" i="8"/>
  <c r="AJ592" i="8"/>
  <c r="AV591" i="8"/>
  <c r="AP591" i="8"/>
  <c r="AJ591" i="8"/>
  <c r="AV590" i="8"/>
  <c r="AP590" i="8"/>
  <c r="AJ590" i="8"/>
  <c r="AV589" i="8"/>
  <c r="AP589" i="8"/>
  <c r="AJ589" i="8"/>
  <c r="AV588" i="8"/>
  <c r="AP588" i="8"/>
  <c r="AJ588" i="8"/>
  <c r="AV587" i="8"/>
  <c r="AP587" i="8"/>
  <c r="AJ587" i="8"/>
  <c r="AV586" i="8"/>
  <c r="AP586" i="8"/>
  <c r="AJ586" i="8"/>
  <c r="AV585" i="8"/>
  <c r="AP585" i="8"/>
  <c r="AJ585" i="8"/>
  <c r="AV584" i="8"/>
  <c r="AP584" i="8"/>
  <c r="AJ584" i="8"/>
  <c r="AV583" i="8"/>
  <c r="AP583" i="8"/>
  <c r="AJ583" i="8"/>
  <c r="AV582" i="8"/>
  <c r="AP582" i="8"/>
  <c r="AJ582" i="8"/>
  <c r="AV581" i="8"/>
  <c r="AP581" i="8"/>
  <c r="AJ581" i="8"/>
  <c r="AV580" i="8"/>
  <c r="AP580" i="8"/>
  <c r="AJ580" i="8"/>
  <c r="AV579" i="8"/>
  <c r="AP579" i="8"/>
  <c r="AJ579" i="8"/>
  <c r="AV578" i="8"/>
  <c r="AP578" i="8"/>
  <c r="AJ578" i="8"/>
  <c r="AV577" i="8"/>
  <c r="AP577" i="8"/>
  <c r="AJ577" i="8"/>
  <c r="AV576" i="8"/>
  <c r="AP576" i="8"/>
  <c r="AJ576" i="8"/>
  <c r="AV575" i="8"/>
  <c r="AP575" i="8"/>
  <c r="AJ575" i="8"/>
  <c r="AV574" i="8"/>
  <c r="AP574" i="8"/>
  <c r="AJ574" i="8"/>
  <c r="AV573" i="8"/>
  <c r="AP573" i="8"/>
  <c r="AJ573" i="8"/>
  <c r="AV572" i="8"/>
  <c r="AP572" i="8"/>
  <c r="AJ572" i="8"/>
  <c r="AV571" i="8"/>
  <c r="AP571" i="8"/>
  <c r="AJ571" i="8"/>
  <c r="AV570" i="8"/>
  <c r="AP570" i="8"/>
  <c r="AJ570" i="8"/>
  <c r="AV569" i="8"/>
  <c r="AP569" i="8"/>
  <c r="AJ569" i="8"/>
  <c r="AV568" i="8"/>
  <c r="AP568" i="8"/>
  <c r="AJ568" i="8"/>
  <c r="AV567" i="8"/>
  <c r="AP567" i="8"/>
  <c r="AJ567" i="8"/>
  <c r="AV566" i="8"/>
  <c r="AP566" i="8"/>
  <c r="AJ566" i="8"/>
  <c r="AV565" i="8"/>
  <c r="AP565" i="8"/>
  <c r="AJ565" i="8"/>
  <c r="AV564" i="8"/>
  <c r="AP564" i="8"/>
  <c r="AJ564" i="8"/>
  <c r="AV563" i="8"/>
  <c r="AP563" i="8"/>
  <c r="AJ563" i="8"/>
  <c r="AV562" i="8"/>
  <c r="AP562" i="8"/>
  <c r="AJ562" i="8"/>
  <c r="AV561" i="8"/>
  <c r="AP561" i="8"/>
  <c r="AJ561" i="8"/>
  <c r="AV560" i="8"/>
  <c r="AP560" i="8"/>
  <c r="AJ560" i="8"/>
  <c r="AV559" i="8"/>
  <c r="AP559" i="8"/>
  <c r="AJ559" i="8"/>
  <c r="AV558" i="8"/>
  <c r="AP558" i="8"/>
  <c r="AJ558" i="8"/>
  <c r="AV557" i="8"/>
  <c r="AP557" i="8"/>
  <c r="AJ557" i="8"/>
  <c r="AV556" i="8"/>
  <c r="AP556" i="8"/>
  <c r="AJ556" i="8"/>
  <c r="AV555" i="8"/>
  <c r="AP555" i="8"/>
  <c r="AJ555" i="8"/>
  <c r="AV554" i="8"/>
  <c r="AP554" i="8"/>
  <c r="AJ554" i="8"/>
  <c r="AV553" i="8"/>
  <c r="AP553" i="8"/>
  <c r="AJ553" i="8"/>
  <c r="AV552" i="8"/>
  <c r="AP552" i="8"/>
  <c r="AJ552" i="8"/>
  <c r="AV551" i="8"/>
  <c r="AP551" i="8"/>
  <c r="AJ551" i="8"/>
  <c r="AV550" i="8"/>
  <c r="AP550" i="8"/>
  <c r="AJ550" i="8"/>
  <c r="AV549" i="8"/>
  <c r="AP549" i="8"/>
  <c r="AJ549" i="8"/>
  <c r="AV548" i="8"/>
  <c r="AP548" i="8"/>
  <c r="AJ548" i="8"/>
  <c r="AV547" i="8"/>
  <c r="AP547" i="8"/>
  <c r="AJ547" i="8"/>
  <c r="AV546" i="8"/>
  <c r="AP546" i="8"/>
  <c r="AJ546" i="8"/>
  <c r="AV545" i="8"/>
  <c r="AP545" i="8"/>
  <c r="AJ545" i="8"/>
  <c r="AV544" i="8"/>
  <c r="AP544" i="8"/>
  <c r="AJ544" i="8"/>
  <c r="AV543" i="8"/>
  <c r="AP543" i="8"/>
  <c r="AJ543" i="8"/>
  <c r="AV542" i="8"/>
  <c r="AP542" i="8"/>
  <c r="AJ542" i="8"/>
  <c r="AV541" i="8"/>
  <c r="AP541" i="8"/>
  <c r="AJ541" i="8"/>
  <c r="AV540" i="8"/>
  <c r="AP540" i="8"/>
  <c r="AJ540" i="8"/>
  <c r="AV539" i="8"/>
  <c r="AP539" i="8"/>
  <c r="AJ539" i="8"/>
  <c r="AV538" i="8"/>
  <c r="AP538" i="8"/>
  <c r="AJ538" i="8"/>
  <c r="AV537" i="8"/>
  <c r="AP537" i="8"/>
  <c r="AJ537" i="8"/>
  <c r="AV536" i="8"/>
  <c r="AP536" i="8"/>
  <c r="AJ536" i="8"/>
  <c r="AV535" i="8"/>
  <c r="AP535" i="8"/>
  <c r="AJ535" i="8"/>
  <c r="AV534" i="8"/>
  <c r="AP534" i="8"/>
  <c r="AJ534" i="8"/>
  <c r="AV533" i="8"/>
  <c r="AP533" i="8"/>
  <c r="AJ533" i="8"/>
  <c r="AV532" i="8"/>
  <c r="AP532" i="8"/>
  <c r="AJ532" i="8"/>
  <c r="AV531" i="8"/>
  <c r="AP531" i="8"/>
  <c r="AJ531" i="8"/>
  <c r="AJ658" i="8"/>
  <c r="AJ656" i="8"/>
  <c r="AJ654" i="8"/>
  <c r="AJ652" i="8"/>
  <c r="AJ650" i="8"/>
  <c r="AJ648" i="8"/>
  <c r="AR646" i="8"/>
  <c r="AR645" i="8"/>
  <c r="AR644" i="8"/>
  <c r="AR643" i="8"/>
  <c r="AR642" i="8"/>
  <c r="AR641" i="8"/>
  <c r="AR640" i="8"/>
  <c r="AT639" i="8"/>
  <c r="AL639" i="8"/>
  <c r="AV638" i="8"/>
  <c r="AO638" i="8"/>
  <c r="AG638" i="8"/>
  <c r="AU637" i="8"/>
  <c r="AO637" i="8"/>
  <c r="AG637" i="8"/>
  <c r="AU636" i="8"/>
  <c r="AO636" i="8"/>
  <c r="AG636" i="8"/>
  <c r="AU635" i="8"/>
  <c r="AO635" i="8"/>
  <c r="AG635" i="8"/>
  <c r="AU634" i="8"/>
  <c r="AO634" i="8"/>
  <c r="AG634" i="8"/>
  <c r="AU633" i="8"/>
  <c r="AO633" i="8"/>
  <c r="AG633" i="8"/>
  <c r="AU632" i="8"/>
  <c r="AO632" i="8"/>
  <c r="AG632" i="8"/>
  <c r="AU631" i="8"/>
  <c r="AO631" i="8"/>
  <c r="AG631" i="8"/>
  <c r="AU630" i="8"/>
  <c r="AO630" i="8"/>
  <c r="AG630" i="8"/>
  <c r="AU629" i="8"/>
  <c r="AO629" i="8"/>
  <c r="AG629" i="8"/>
  <c r="AU628" i="8"/>
  <c r="AO628" i="8"/>
  <c r="AG628" i="8"/>
  <c r="AU627" i="8"/>
  <c r="AO627" i="8"/>
  <c r="AG627" i="8"/>
  <c r="AU626" i="8"/>
  <c r="AO626" i="8"/>
  <c r="AG626" i="8"/>
  <c r="AU625" i="8"/>
  <c r="AO625" i="8"/>
  <c r="AG625" i="8"/>
  <c r="AU624" i="8"/>
  <c r="AO624" i="8"/>
  <c r="AG624" i="8"/>
  <c r="AU623" i="8"/>
  <c r="AO623" i="8"/>
  <c r="AG623" i="8"/>
  <c r="AU622" i="8"/>
  <c r="AO622" i="8"/>
  <c r="AG622" i="8"/>
  <c r="AU621" i="8"/>
  <c r="AO621" i="8"/>
  <c r="AG621" i="8"/>
  <c r="AU620" i="8"/>
  <c r="AO620" i="8"/>
  <c r="AG620" i="8"/>
  <c r="AU619" i="8"/>
  <c r="AO619" i="8"/>
  <c r="AG619" i="8"/>
  <c r="AU618" i="8"/>
  <c r="AO618" i="8"/>
  <c r="AG618" i="8"/>
  <c r="AU617" i="8"/>
  <c r="AO617" i="8"/>
  <c r="AG617" i="8"/>
  <c r="AU616" i="8"/>
  <c r="AO616" i="8"/>
  <c r="AG616" i="8"/>
  <c r="AU615" i="8"/>
  <c r="AO615" i="8"/>
  <c r="AG615" i="8"/>
  <c r="AU614" i="8"/>
  <c r="AO614" i="8"/>
  <c r="AG614" i="8"/>
  <c r="AU613" i="8"/>
  <c r="AO613" i="8"/>
  <c r="AG613" i="8"/>
  <c r="AU612" i="8"/>
  <c r="AO612" i="8"/>
  <c r="AG612" i="8"/>
  <c r="AU611" i="8"/>
  <c r="AO611" i="8"/>
  <c r="AG611" i="8"/>
  <c r="AU610" i="8"/>
  <c r="AO610" i="8"/>
  <c r="AG610" i="8"/>
  <c r="AU609" i="8"/>
  <c r="AO609" i="8"/>
  <c r="AG609" i="8"/>
  <c r="AU608" i="8"/>
  <c r="AO608" i="8"/>
  <c r="AG608" i="8"/>
  <c r="AU607" i="8"/>
  <c r="AO607" i="8"/>
  <c r="AG607" i="8"/>
  <c r="AU606" i="8"/>
  <c r="AO606" i="8"/>
  <c r="AG606" i="8"/>
  <c r="AU605" i="8"/>
  <c r="AO605" i="8"/>
  <c r="AG605" i="8"/>
  <c r="AU604" i="8"/>
  <c r="AO604" i="8"/>
  <c r="AG604" i="8"/>
  <c r="AU603" i="8"/>
  <c r="AO603" i="8"/>
  <c r="AG603" i="8"/>
  <c r="AU602" i="8"/>
  <c r="AO602" i="8"/>
  <c r="AG602" i="8"/>
  <c r="AU601" i="8"/>
  <c r="AO601" i="8"/>
  <c r="AG601" i="8"/>
  <c r="AU600" i="8"/>
  <c r="AO600" i="8"/>
  <c r="AG600" i="8"/>
  <c r="AU599" i="8"/>
  <c r="AO599" i="8"/>
  <c r="AG599" i="8"/>
  <c r="AU598" i="8"/>
  <c r="AO598" i="8"/>
  <c r="AG598" i="8"/>
  <c r="AU597" i="8"/>
  <c r="AO597" i="8"/>
  <c r="AG597" i="8"/>
  <c r="AU596" i="8"/>
  <c r="AO596" i="8"/>
  <c r="AG596" i="8"/>
  <c r="AU595" i="8"/>
  <c r="AO595" i="8"/>
  <c r="AG595" i="8"/>
  <c r="AU594" i="8"/>
  <c r="AO594" i="8"/>
  <c r="AG594" i="8"/>
  <c r="AU593" i="8"/>
  <c r="AO593" i="8"/>
  <c r="AG593" i="8"/>
  <c r="AU592" i="8"/>
  <c r="AO592" i="8"/>
  <c r="AG592" i="8"/>
  <c r="AU591" i="8"/>
  <c r="AO591" i="8"/>
  <c r="AG591" i="8"/>
  <c r="AU590" i="8"/>
  <c r="AO590" i="8"/>
  <c r="AG590" i="8"/>
  <c r="AU589" i="8"/>
  <c r="AO589" i="8"/>
  <c r="AG589" i="8"/>
  <c r="AU588" i="8"/>
  <c r="AO588" i="8"/>
  <c r="AG588" i="8"/>
  <c r="AU587" i="8"/>
  <c r="AO587" i="8"/>
  <c r="AG587" i="8"/>
  <c r="AU586" i="8"/>
  <c r="AO586" i="8"/>
  <c r="AG586" i="8"/>
  <c r="AU585" i="8"/>
  <c r="AO585" i="8"/>
  <c r="AG585" i="8"/>
  <c r="AU584" i="8"/>
  <c r="AO584" i="8"/>
  <c r="AG584" i="8"/>
  <c r="AU583" i="8"/>
  <c r="AO583" i="8"/>
  <c r="AG583" i="8"/>
  <c r="AU582" i="8"/>
  <c r="AO582" i="8"/>
  <c r="AG582" i="8"/>
  <c r="AU581" i="8"/>
  <c r="AO581" i="8"/>
  <c r="AG581" i="8"/>
  <c r="AU580" i="8"/>
  <c r="AO580" i="8"/>
  <c r="AG580" i="8"/>
  <c r="AU579" i="8"/>
  <c r="AO579" i="8"/>
  <c r="AG579" i="8"/>
  <c r="AU578" i="8"/>
  <c r="AO578" i="8"/>
  <c r="AG578" i="8"/>
  <c r="AU577" i="8"/>
  <c r="AO577" i="8"/>
  <c r="AG577" i="8"/>
  <c r="AU576" i="8"/>
  <c r="AO576" i="8"/>
  <c r="AG576" i="8"/>
  <c r="AU575" i="8"/>
  <c r="AO575" i="8"/>
  <c r="AG575" i="8"/>
  <c r="AU574" i="8"/>
  <c r="AO574" i="8"/>
  <c r="AG574" i="8"/>
  <c r="AU573" i="8"/>
  <c r="AO573" i="8"/>
  <c r="AG573" i="8"/>
  <c r="AU572" i="8"/>
  <c r="AO572" i="8"/>
  <c r="AG572" i="8"/>
  <c r="AU571" i="8"/>
  <c r="AO571" i="8"/>
  <c r="AG571" i="8"/>
  <c r="AU570" i="8"/>
  <c r="AO570" i="8"/>
  <c r="AG570" i="8"/>
  <c r="AU569" i="8"/>
  <c r="AO569" i="8"/>
  <c r="AG569" i="8"/>
  <c r="AU568" i="8"/>
  <c r="AO568" i="8"/>
  <c r="AG568" i="8"/>
  <c r="AU567" i="8"/>
  <c r="AO567" i="8"/>
  <c r="AG567" i="8"/>
  <c r="AU566" i="8"/>
  <c r="AO566" i="8"/>
  <c r="AG566" i="8"/>
  <c r="AU565" i="8"/>
  <c r="AO565" i="8"/>
  <c r="AG565" i="8"/>
  <c r="AU564" i="8"/>
  <c r="AO564" i="8"/>
  <c r="AG564" i="8"/>
  <c r="AU563" i="8"/>
  <c r="AO563" i="8"/>
  <c r="AG563" i="8"/>
  <c r="AU562" i="8"/>
  <c r="AO562" i="8"/>
  <c r="AG562" i="8"/>
  <c r="AU561" i="8"/>
  <c r="AO561" i="8"/>
  <c r="AG561" i="8"/>
  <c r="AU560" i="8"/>
  <c r="AO560" i="8"/>
  <c r="AG560" i="8"/>
  <c r="AU559" i="8"/>
  <c r="AO559" i="8"/>
  <c r="AG559" i="8"/>
  <c r="AU558" i="8"/>
  <c r="AO558" i="8"/>
  <c r="AG558" i="8"/>
  <c r="AU557" i="8"/>
  <c r="AO557" i="8"/>
  <c r="AG557" i="8"/>
  <c r="AU556" i="8"/>
  <c r="AO556" i="8"/>
  <c r="AG556" i="8"/>
  <c r="AU555" i="8"/>
  <c r="AO555" i="8"/>
  <c r="AG555" i="8"/>
  <c r="AU554" i="8"/>
  <c r="AO554" i="8"/>
  <c r="AG554" i="8"/>
  <c r="AU553" i="8"/>
  <c r="AO553" i="8"/>
  <c r="AG553" i="8"/>
  <c r="AU552" i="8"/>
  <c r="AO552" i="8"/>
  <c r="AG552" i="8"/>
  <c r="AU551" i="8"/>
  <c r="AO551" i="8"/>
  <c r="AG551" i="8"/>
  <c r="AU550" i="8"/>
  <c r="AO550" i="8"/>
  <c r="AG550" i="8"/>
  <c r="AU549" i="8"/>
  <c r="AO549" i="8"/>
  <c r="AG549" i="8"/>
  <c r="AU548" i="8"/>
  <c r="AO548" i="8"/>
  <c r="AG548" i="8"/>
  <c r="AU547" i="8"/>
  <c r="AO547" i="8"/>
  <c r="AG547" i="8"/>
  <c r="AU546" i="8"/>
  <c r="AO546" i="8"/>
  <c r="AG546" i="8"/>
  <c r="AU545" i="8"/>
  <c r="AO545" i="8"/>
  <c r="AG545" i="8"/>
  <c r="AU544" i="8"/>
  <c r="AU543" i="8"/>
  <c r="AU541" i="8"/>
  <c r="AU539" i="8"/>
  <c r="AU537" i="8"/>
  <c r="AU535" i="8"/>
  <c r="AU533" i="8"/>
  <c r="AU531" i="8"/>
  <c r="AU530" i="8"/>
  <c r="AK530" i="8"/>
  <c r="AW529" i="8"/>
  <c r="AQ529" i="8"/>
  <c r="AK529" i="8"/>
  <c r="AW528" i="8"/>
  <c r="AQ528" i="8"/>
  <c r="AK528" i="8"/>
  <c r="AW527" i="8"/>
  <c r="AQ527" i="8"/>
  <c r="AK527" i="8"/>
  <c r="AW526" i="8"/>
  <c r="AQ526" i="8"/>
  <c r="AK526" i="8"/>
  <c r="AW525" i="8"/>
  <c r="AQ525" i="8"/>
  <c r="AK525" i="8"/>
  <c r="AW524" i="8"/>
  <c r="AQ524" i="8"/>
  <c r="AK524" i="8"/>
  <c r="AW523" i="8"/>
  <c r="AQ523" i="8"/>
  <c r="AK523" i="8"/>
  <c r="AW522" i="8"/>
  <c r="AQ522" i="8"/>
  <c r="AK522" i="8"/>
  <c r="AW521" i="8"/>
  <c r="AQ521" i="8"/>
  <c r="AK521" i="8"/>
  <c r="AW520" i="8"/>
  <c r="AQ520" i="8"/>
  <c r="AK520" i="8"/>
  <c r="AW519" i="8"/>
  <c r="AQ519" i="8"/>
  <c r="AK519" i="8"/>
  <c r="AW518" i="8"/>
  <c r="AQ518" i="8"/>
  <c r="AK518" i="8"/>
  <c r="AW517" i="8"/>
  <c r="AQ517" i="8"/>
  <c r="AK517" i="8"/>
  <c r="AW516" i="8"/>
  <c r="AQ516" i="8"/>
  <c r="AK516" i="8"/>
  <c r="AW515" i="8"/>
  <c r="AQ515" i="8"/>
  <c r="AK515" i="8"/>
  <c r="AW514" i="8"/>
  <c r="AQ514" i="8"/>
  <c r="AK514" i="8"/>
  <c r="AW513" i="8"/>
  <c r="AQ513" i="8"/>
  <c r="AK513" i="8"/>
  <c r="AW512" i="8"/>
  <c r="AQ512" i="8"/>
  <c r="AK512" i="8"/>
  <c r="AW511" i="8"/>
  <c r="AQ511" i="8"/>
  <c r="AK511" i="8"/>
  <c r="AW510" i="8"/>
  <c r="AQ510" i="8"/>
  <c r="AK510" i="8"/>
  <c r="AW509" i="8"/>
  <c r="AQ509" i="8"/>
  <c r="AK509" i="8"/>
  <c r="AW508" i="8"/>
  <c r="AQ508" i="8"/>
  <c r="AK508" i="8"/>
  <c r="AW507" i="8"/>
  <c r="AQ507" i="8"/>
  <c r="AK507" i="8"/>
  <c r="AW506" i="8"/>
  <c r="AQ506" i="8"/>
  <c r="AK506" i="8"/>
  <c r="AW505" i="8"/>
  <c r="AQ505" i="8"/>
  <c r="AK505" i="8"/>
  <c r="AW504" i="8"/>
  <c r="AQ504" i="8"/>
  <c r="AK504" i="8"/>
  <c r="AW503" i="8"/>
  <c r="AQ503" i="8"/>
  <c r="AK503" i="8"/>
  <c r="AW502" i="8"/>
  <c r="AQ502" i="8"/>
  <c r="AK502" i="8"/>
  <c r="AW501" i="8"/>
  <c r="AQ501" i="8"/>
  <c r="AK501" i="8"/>
  <c r="AW500" i="8"/>
  <c r="AQ500" i="8"/>
  <c r="AK500" i="8"/>
  <c r="AW499" i="8"/>
  <c r="AQ499" i="8"/>
  <c r="AK499" i="8"/>
  <c r="AW498" i="8"/>
  <c r="AQ498" i="8"/>
  <c r="AK498" i="8"/>
  <c r="AW497" i="8"/>
  <c r="AQ497" i="8"/>
  <c r="AK497" i="8"/>
  <c r="AW496" i="8"/>
  <c r="AQ496" i="8"/>
  <c r="AK496" i="8"/>
  <c r="AW495" i="8"/>
  <c r="AQ495" i="8"/>
  <c r="AK495" i="8"/>
  <c r="AW494" i="8"/>
  <c r="AQ494" i="8"/>
  <c r="AK494" i="8"/>
  <c r="AW493" i="8"/>
  <c r="AQ493" i="8"/>
  <c r="AK493" i="8"/>
  <c r="AW492" i="8"/>
  <c r="AQ492" i="8"/>
  <c r="AK492" i="8"/>
  <c r="AW491" i="8"/>
  <c r="AQ491" i="8"/>
  <c r="AK491" i="8"/>
  <c r="AW490" i="8"/>
  <c r="AQ490" i="8"/>
  <c r="AK490" i="8"/>
  <c r="AW489" i="8"/>
  <c r="AQ489" i="8"/>
  <c r="AK489" i="8"/>
  <c r="AW488" i="8"/>
  <c r="AQ488" i="8"/>
  <c r="AK488" i="8"/>
  <c r="AW487" i="8"/>
  <c r="AQ487" i="8"/>
  <c r="AK487" i="8"/>
  <c r="AW486" i="8"/>
  <c r="AQ486" i="8"/>
  <c r="AK486" i="8"/>
  <c r="AW485" i="8"/>
  <c r="AQ485" i="8"/>
  <c r="AK485" i="8"/>
  <c r="AW484" i="8"/>
  <c r="AQ484" i="8"/>
  <c r="AK484" i="8"/>
  <c r="AW483" i="8"/>
  <c r="AQ483" i="8"/>
  <c r="AK483" i="8"/>
  <c r="AW482" i="8"/>
  <c r="AQ482" i="8"/>
  <c r="AK482" i="8"/>
  <c r="AW481" i="8"/>
  <c r="AQ481" i="8"/>
  <c r="AK481" i="8"/>
  <c r="AW480" i="8"/>
  <c r="AQ480" i="8"/>
  <c r="AK480" i="8"/>
  <c r="AW479" i="8"/>
  <c r="AQ479" i="8"/>
  <c r="AK479" i="8"/>
  <c r="AW478" i="8"/>
  <c r="AQ478" i="8"/>
  <c r="AK478" i="8"/>
  <c r="AW477" i="8"/>
  <c r="AQ477" i="8"/>
  <c r="AK477" i="8"/>
  <c r="AW476" i="8"/>
  <c r="AQ476" i="8"/>
  <c r="AK476" i="8"/>
  <c r="AW475" i="8"/>
  <c r="AQ475" i="8"/>
  <c r="AK475" i="8"/>
  <c r="AW474" i="8"/>
  <c r="AQ474" i="8"/>
  <c r="AK474" i="8"/>
  <c r="AW473" i="8"/>
  <c r="AQ473" i="8"/>
  <c r="AK473" i="8"/>
  <c r="AW472" i="8"/>
  <c r="AQ472" i="8"/>
  <c r="AK472" i="8"/>
  <c r="AW471" i="8"/>
  <c r="AQ471" i="8"/>
  <c r="AK471" i="8"/>
  <c r="AW470" i="8"/>
  <c r="AQ470" i="8"/>
  <c r="AK470" i="8"/>
  <c r="AW469" i="8"/>
  <c r="AQ469" i="8"/>
  <c r="AK469" i="8"/>
  <c r="AW468" i="8"/>
  <c r="AQ468" i="8"/>
  <c r="AK468" i="8"/>
  <c r="AW467" i="8"/>
  <c r="AQ467" i="8"/>
  <c r="AK467" i="8"/>
  <c r="AW466" i="8"/>
  <c r="AQ466" i="8"/>
  <c r="AK466" i="8"/>
  <c r="AW465" i="8"/>
  <c r="AQ465" i="8"/>
  <c r="AK465" i="8"/>
  <c r="AW464" i="8"/>
  <c r="AQ464" i="8"/>
  <c r="AK464" i="8"/>
  <c r="AW463" i="8"/>
  <c r="AQ463" i="8"/>
  <c r="AK463" i="8"/>
  <c r="AW462" i="8"/>
  <c r="AQ462" i="8"/>
  <c r="AK462" i="8"/>
  <c r="AW461" i="8"/>
  <c r="AQ461" i="8"/>
  <c r="AK461" i="8"/>
  <c r="AW460" i="8"/>
  <c r="AQ460" i="8"/>
  <c r="AK460" i="8"/>
  <c r="AW459" i="8"/>
  <c r="AQ459" i="8"/>
  <c r="AK459" i="8"/>
  <c r="AW458" i="8"/>
  <c r="AQ458" i="8"/>
  <c r="AK458" i="8"/>
  <c r="AW457" i="8"/>
  <c r="AQ457" i="8"/>
  <c r="AK457" i="8"/>
  <c r="AW456" i="8"/>
  <c r="AQ456" i="8"/>
  <c r="AK456" i="8"/>
  <c r="AW455" i="8"/>
  <c r="AQ455" i="8"/>
  <c r="AK455" i="8"/>
  <c r="AW454" i="8"/>
  <c r="AQ454" i="8"/>
  <c r="AK454" i="8"/>
  <c r="AW453" i="8"/>
  <c r="AQ453" i="8"/>
  <c r="AK453" i="8"/>
  <c r="AW452" i="8"/>
  <c r="AQ452" i="8"/>
  <c r="AK452" i="8"/>
  <c r="AW451" i="8"/>
  <c r="AQ451" i="8"/>
  <c r="AK451" i="8"/>
  <c r="AW450" i="8"/>
  <c r="AQ450" i="8"/>
  <c r="AK450" i="8"/>
  <c r="AW449" i="8"/>
  <c r="AQ449" i="8"/>
  <c r="AK449" i="8"/>
  <c r="AW448" i="8"/>
  <c r="AQ448" i="8"/>
  <c r="AK448" i="8"/>
  <c r="AW447" i="8"/>
  <c r="AQ447" i="8"/>
  <c r="AK447" i="8"/>
  <c r="AW446" i="8"/>
  <c r="AQ446" i="8"/>
  <c r="AK446" i="8"/>
  <c r="AW445" i="8"/>
  <c r="AQ445" i="8"/>
  <c r="AK445" i="8"/>
  <c r="AW444" i="8"/>
  <c r="AQ444" i="8"/>
  <c r="AK444" i="8"/>
  <c r="AW443" i="8"/>
  <c r="AQ443" i="8"/>
  <c r="AK443" i="8"/>
  <c r="AW442" i="8"/>
  <c r="AQ442" i="8"/>
  <c r="AK442" i="8"/>
  <c r="AW441" i="8"/>
  <c r="AQ441" i="8"/>
  <c r="AK441" i="8"/>
  <c r="AW440" i="8"/>
  <c r="AQ440" i="8"/>
  <c r="AK440" i="8"/>
  <c r="AW439" i="8"/>
  <c r="AQ439" i="8"/>
  <c r="AK439" i="8"/>
  <c r="AW438" i="8"/>
  <c r="AQ438" i="8"/>
  <c r="AK438" i="8"/>
  <c r="AW437" i="8"/>
  <c r="AQ437" i="8"/>
  <c r="AK437" i="8"/>
  <c r="AW436" i="8"/>
  <c r="AQ436" i="8"/>
  <c r="AK436" i="8"/>
  <c r="AW435" i="8"/>
  <c r="AQ435" i="8"/>
  <c r="AK435" i="8"/>
  <c r="AW434" i="8"/>
  <c r="AQ434" i="8"/>
  <c r="AK434" i="8"/>
  <c r="AW433" i="8"/>
  <c r="AQ433" i="8"/>
  <c r="AK433" i="8"/>
  <c r="AW432" i="8"/>
  <c r="AQ432" i="8"/>
  <c r="AK432" i="8"/>
  <c r="AW431" i="8"/>
  <c r="AQ431" i="8"/>
  <c r="AK431" i="8"/>
  <c r="AW430" i="8"/>
  <c r="AQ430" i="8"/>
  <c r="AK430" i="8"/>
  <c r="AW429" i="8"/>
  <c r="AQ429" i="8"/>
  <c r="AK429" i="8"/>
  <c r="AW428" i="8"/>
  <c r="AQ428" i="8"/>
  <c r="AK428" i="8"/>
  <c r="AW427" i="8"/>
  <c r="AQ427" i="8"/>
  <c r="AK427" i="8"/>
  <c r="AW426" i="8"/>
  <c r="AQ426" i="8"/>
  <c r="AK426" i="8"/>
  <c r="AW425" i="8"/>
  <c r="AQ425" i="8"/>
  <c r="AK425" i="8"/>
  <c r="AW424" i="8"/>
  <c r="AQ424" i="8"/>
  <c r="AK424" i="8"/>
  <c r="AW423" i="8"/>
  <c r="AQ423" i="8"/>
  <c r="AK423" i="8"/>
  <c r="AW422" i="8"/>
  <c r="AQ422" i="8"/>
  <c r="AK422" i="8"/>
  <c r="AW421" i="8"/>
  <c r="AQ421" i="8"/>
  <c r="AK421" i="8"/>
  <c r="AW420" i="8"/>
  <c r="AQ420" i="8"/>
  <c r="AK420" i="8"/>
  <c r="AO543" i="8"/>
  <c r="AO541" i="8"/>
  <c r="AO539" i="8"/>
  <c r="AO537" i="8"/>
  <c r="AO535" i="8"/>
  <c r="AO533" i="8"/>
  <c r="AO531" i="8"/>
  <c r="AS530" i="8"/>
  <c r="AJ530" i="8"/>
  <c r="AV529" i="8"/>
  <c r="AP529" i="8"/>
  <c r="AJ529" i="8"/>
  <c r="AV528" i="8"/>
  <c r="AP528" i="8"/>
  <c r="AJ528" i="8"/>
  <c r="AV527" i="8"/>
  <c r="AP527" i="8"/>
  <c r="AJ527" i="8"/>
  <c r="AV526" i="8"/>
  <c r="AP526" i="8"/>
  <c r="AJ526" i="8"/>
  <c r="AV525" i="8"/>
  <c r="AP525" i="8"/>
  <c r="AJ525" i="8"/>
  <c r="AV524" i="8"/>
  <c r="AP524" i="8"/>
  <c r="AJ524" i="8"/>
  <c r="AV523" i="8"/>
  <c r="AP523" i="8"/>
  <c r="AJ523" i="8"/>
  <c r="AV522" i="8"/>
  <c r="AP522" i="8"/>
  <c r="AJ522" i="8"/>
  <c r="AV521" i="8"/>
  <c r="AP521" i="8"/>
  <c r="AJ521" i="8"/>
  <c r="AV520" i="8"/>
  <c r="AP520" i="8"/>
  <c r="AJ520" i="8"/>
  <c r="AV519" i="8"/>
  <c r="AP519" i="8"/>
  <c r="AJ519" i="8"/>
  <c r="AV518" i="8"/>
  <c r="AP518" i="8"/>
  <c r="AJ518" i="8"/>
  <c r="AV517" i="8"/>
  <c r="AP517" i="8"/>
  <c r="AJ517" i="8"/>
  <c r="AV516" i="8"/>
  <c r="AP516" i="8"/>
  <c r="AJ516" i="8"/>
  <c r="AV515" i="8"/>
  <c r="AP515" i="8"/>
  <c r="AJ515" i="8"/>
  <c r="AV514" i="8"/>
  <c r="AP514" i="8"/>
  <c r="AJ514" i="8"/>
  <c r="AV513" i="8"/>
  <c r="AP513" i="8"/>
  <c r="AJ513" i="8"/>
  <c r="AV512" i="8"/>
  <c r="AP512" i="8"/>
  <c r="AJ512" i="8"/>
  <c r="AV511" i="8"/>
  <c r="AP511" i="8"/>
  <c r="AJ511" i="8"/>
  <c r="AV510" i="8"/>
  <c r="AP510" i="8"/>
  <c r="AJ510" i="8"/>
  <c r="AV509" i="8"/>
  <c r="AP509" i="8"/>
  <c r="AJ509" i="8"/>
  <c r="AV508" i="8"/>
  <c r="AP508" i="8"/>
  <c r="AJ508" i="8"/>
  <c r="AV507" i="8"/>
  <c r="AP507" i="8"/>
  <c r="AJ507" i="8"/>
  <c r="AV506" i="8"/>
  <c r="AP506" i="8"/>
  <c r="AJ506" i="8"/>
  <c r="AV505" i="8"/>
  <c r="AP505" i="8"/>
  <c r="AJ505" i="8"/>
  <c r="AV504" i="8"/>
  <c r="AP504" i="8"/>
  <c r="AJ504" i="8"/>
  <c r="AV503" i="8"/>
  <c r="AP503" i="8"/>
  <c r="AJ503" i="8"/>
  <c r="AV502" i="8"/>
  <c r="AP502" i="8"/>
  <c r="AJ502" i="8"/>
  <c r="AV501" i="8"/>
  <c r="AP501" i="8"/>
  <c r="AJ501" i="8"/>
  <c r="AV500" i="8"/>
  <c r="AP500" i="8"/>
  <c r="AJ500" i="8"/>
  <c r="AV499" i="8"/>
  <c r="AP499" i="8"/>
  <c r="AJ499" i="8"/>
  <c r="AV498" i="8"/>
  <c r="AP498" i="8"/>
  <c r="AJ498" i="8"/>
  <c r="AV497" i="8"/>
  <c r="AP497" i="8"/>
  <c r="AJ497" i="8"/>
  <c r="AV496" i="8"/>
  <c r="AP496" i="8"/>
  <c r="AJ496" i="8"/>
  <c r="AV495" i="8"/>
  <c r="AP495" i="8"/>
  <c r="AJ495" i="8"/>
  <c r="AV494" i="8"/>
  <c r="AP494" i="8"/>
  <c r="AJ494" i="8"/>
  <c r="AV493" i="8"/>
  <c r="AP493" i="8"/>
  <c r="AJ493" i="8"/>
  <c r="AV492" i="8"/>
  <c r="AP492" i="8"/>
  <c r="AJ492" i="8"/>
  <c r="AV491" i="8"/>
  <c r="AP491" i="8"/>
  <c r="AJ491" i="8"/>
  <c r="AV490" i="8"/>
  <c r="AP490" i="8"/>
  <c r="AJ490" i="8"/>
  <c r="AV489" i="8"/>
  <c r="AP489" i="8"/>
  <c r="AJ489" i="8"/>
  <c r="AV488" i="8"/>
  <c r="AP488" i="8"/>
  <c r="AJ488" i="8"/>
  <c r="AV487" i="8"/>
  <c r="AP487" i="8"/>
  <c r="AJ487" i="8"/>
  <c r="AV486" i="8"/>
  <c r="AP486" i="8"/>
  <c r="AJ486" i="8"/>
  <c r="AV485" i="8"/>
  <c r="AP485" i="8"/>
  <c r="AJ485" i="8"/>
  <c r="AV484" i="8"/>
  <c r="AP484" i="8"/>
  <c r="AJ484" i="8"/>
  <c r="AV483" i="8"/>
  <c r="AP483" i="8"/>
  <c r="AJ483" i="8"/>
  <c r="AV482" i="8"/>
  <c r="AP482" i="8"/>
  <c r="AJ482" i="8"/>
  <c r="AV481" i="8"/>
  <c r="AP481" i="8"/>
  <c r="AJ481" i="8"/>
  <c r="AV480" i="8"/>
  <c r="AP480" i="8"/>
  <c r="AJ480" i="8"/>
  <c r="AV479" i="8"/>
  <c r="AP479" i="8"/>
  <c r="AJ479" i="8"/>
  <c r="AV478" i="8"/>
  <c r="AP478" i="8"/>
  <c r="AJ478" i="8"/>
  <c r="AV477" i="8"/>
  <c r="AP477" i="8"/>
  <c r="AJ477" i="8"/>
  <c r="AV476" i="8"/>
  <c r="AP476" i="8"/>
  <c r="AJ476" i="8"/>
  <c r="AV475" i="8"/>
  <c r="AP475" i="8"/>
  <c r="AJ475" i="8"/>
  <c r="AV474" i="8"/>
  <c r="AP474" i="8"/>
  <c r="AJ474" i="8"/>
  <c r="AV473" i="8"/>
  <c r="AP473" i="8"/>
  <c r="AJ473" i="8"/>
  <c r="AV472" i="8"/>
  <c r="AP472" i="8"/>
  <c r="AJ472" i="8"/>
  <c r="AV471" i="8"/>
  <c r="AP471" i="8"/>
  <c r="AJ471" i="8"/>
  <c r="AV470" i="8"/>
  <c r="AP470" i="8"/>
  <c r="AJ470" i="8"/>
  <c r="AV469" i="8"/>
  <c r="AP469" i="8"/>
  <c r="AJ469" i="8"/>
  <c r="AV468" i="8"/>
  <c r="AP468" i="8"/>
  <c r="AJ468" i="8"/>
  <c r="AV467" i="8"/>
  <c r="AP467" i="8"/>
  <c r="AJ467" i="8"/>
  <c r="AV466" i="8"/>
  <c r="AP466" i="8"/>
  <c r="AJ466" i="8"/>
  <c r="AV465" i="8"/>
  <c r="AP465" i="8"/>
  <c r="AJ465" i="8"/>
  <c r="AV464" i="8"/>
  <c r="AP464" i="8"/>
  <c r="AJ464" i="8"/>
  <c r="AV463" i="8"/>
  <c r="AP463" i="8"/>
  <c r="AJ463" i="8"/>
  <c r="AV462" i="8"/>
  <c r="AP462" i="8"/>
  <c r="AJ462" i="8"/>
  <c r="AV461" i="8"/>
  <c r="AP461" i="8"/>
  <c r="AJ461" i="8"/>
  <c r="AV460" i="8"/>
  <c r="AP460" i="8"/>
  <c r="AJ460" i="8"/>
  <c r="AV459" i="8"/>
  <c r="AP459" i="8"/>
  <c r="AJ459" i="8"/>
  <c r="AV458" i="8"/>
  <c r="AP458" i="8"/>
  <c r="AJ458" i="8"/>
  <c r="AV457" i="8"/>
  <c r="AP457" i="8"/>
  <c r="AJ457" i="8"/>
  <c r="AV456" i="8"/>
  <c r="AP456" i="8"/>
  <c r="AJ456" i="8"/>
  <c r="AV455" i="8"/>
  <c r="AP455" i="8"/>
  <c r="AJ455" i="8"/>
  <c r="AV454" i="8"/>
  <c r="AP454" i="8"/>
  <c r="AJ454" i="8"/>
  <c r="AV453" i="8"/>
  <c r="AP453" i="8"/>
  <c r="AJ453" i="8"/>
  <c r="AV452" i="8"/>
  <c r="AP452" i="8"/>
  <c r="AJ452" i="8"/>
  <c r="AV451" i="8"/>
  <c r="AP451" i="8"/>
  <c r="AJ451" i="8"/>
  <c r="AV450" i="8"/>
  <c r="AP450" i="8"/>
  <c r="AJ450" i="8"/>
  <c r="AV449" i="8"/>
  <c r="AP449" i="8"/>
  <c r="AJ449" i="8"/>
  <c r="AV448" i="8"/>
  <c r="AP448" i="8"/>
  <c r="AJ448" i="8"/>
  <c r="AV447" i="8"/>
  <c r="AP447" i="8"/>
  <c r="AJ447" i="8"/>
  <c r="AV446" i="8"/>
  <c r="AP446" i="8"/>
  <c r="AJ446" i="8"/>
  <c r="AV445" i="8"/>
  <c r="AP445" i="8"/>
  <c r="AJ445" i="8"/>
  <c r="AV444" i="8"/>
  <c r="AP444" i="8"/>
  <c r="AJ444" i="8"/>
  <c r="AV443" i="8"/>
  <c r="AP443" i="8"/>
  <c r="AJ443" i="8"/>
  <c r="AV442" i="8"/>
  <c r="AP442" i="8"/>
  <c r="AJ442" i="8"/>
  <c r="AV441" i="8"/>
  <c r="AP441" i="8"/>
  <c r="AJ441" i="8"/>
  <c r="AV440" i="8"/>
  <c r="AP440" i="8"/>
  <c r="AJ440" i="8"/>
  <c r="AV439" i="8"/>
  <c r="AP439" i="8"/>
  <c r="AJ439" i="8"/>
  <c r="AV438" i="8"/>
  <c r="AP438" i="8"/>
  <c r="AJ438" i="8"/>
  <c r="AV437" i="8"/>
  <c r="AP437" i="8"/>
  <c r="AJ437" i="8"/>
  <c r="AV436" i="8"/>
  <c r="AP436" i="8"/>
  <c r="AJ436" i="8"/>
  <c r="AV435" i="8"/>
  <c r="AP435" i="8"/>
  <c r="AJ435" i="8"/>
  <c r="AV434" i="8"/>
  <c r="AP434" i="8"/>
  <c r="AJ434" i="8"/>
  <c r="AV433" i="8"/>
  <c r="AP433" i="8"/>
  <c r="AJ433" i="8"/>
  <c r="AV432" i="8"/>
  <c r="AP432" i="8"/>
  <c r="AJ432" i="8"/>
  <c r="AV431" i="8"/>
  <c r="AP431" i="8"/>
  <c r="AJ431" i="8"/>
  <c r="AV430" i="8"/>
  <c r="AP430" i="8"/>
  <c r="AJ430" i="8"/>
  <c r="AV429" i="8"/>
  <c r="AP429" i="8"/>
  <c r="AJ429" i="8"/>
  <c r="AV428" i="8"/>
  <c r="AP428" i="8"/>
  <c r="AJ428" i="8"/>
  <c r="AV427" i="8"/>
  <c r="AP427" i="8"/>
  <c r="AJ427" i="8"/>
  <c r="AV426" i="8"/>
  <c r="AP426" i="8"/>
  <c r="AJ426" i="8"/>
  <c r="AV425" i="8"/>
  <c r="AP425" i="8"/>
  <c r="AJ425" i="8"/>
  <c r="AV424" i="8"/>
  <c r="AP424" i="8"/>
  <c r="AJ424" i="8"/>
  <c r="AV423" i="8"/>
  <c r="AP423" i="8"/>
  <c r="AJ423" i="8"/>
  <c r="AV422" i="8"/>
  <c r="AP422" i="8"/>
  <c r="AJ422" i="8"/>
  <c r="AV421" i="8"/>
  <c r="AP421" i="8"/>
  <c r="AJ421" i="8"/>
  <c r="AV420" i="8"/>
  <c r="AP420" i="8"/>
  <c r="AG543" i="8"/>
  <c r="AG541" i="8"/>
  <c r="AG539" i="8"/>
  <c r="AG537" i="8"/>
  <c r="AG535" i="8"/>
  <c r="AG533" i="8"/>
  <c r="AG531" i="8"/>
  <c r="AQ530" i="8"/>
  <c r="AG530" i="8"/>
  <c r="AU529" i="8"/>
  <c r="AO529" i="8"/>
  <c r="AG529" i="8"/>
  <c r="AU528" i="8"/>
  <c r="AO528" i="8"/>
  <c r="AG528" i="8"/>
  <c r="AU527" i="8"/>
  <c r="AO527" i="8"/>
  <c r="AG527" i="8"/>
  <c r="AU526" i="8"/>
  <c r="AO526" i="8"/>
  <c r="AG526" i="8"/>
  <c r="AU525" i="8"/>
  <c r="AO525" i="8"/>
  <c r="AG525" i="8"/>
  <c r="AU524" i="8"/>
  <c r="AO524" i="8"/>
  <c r="AG524" i="8"/>
  <c r="AU523" i="8"/>
  <c r="AO523" i="8"/>
  <c r="AG523" i="8"/>
  <c r="AU522" i="8"/>
  <c r="AO522" i="8"/>
  <c r="AG522" i="8"/>
  <c r="AU521" i="8"/>
  <c r="AO521" i="8"/>
  <c r="AG521" i="8"/>
  <c r="AU520" i="8"/>
  <c r="AO520" i="8"/>
  <c r="AG520" i="8"/>
  <c r="AU519" i="8"/>
  <c r="AO519" i="8"/>
  <c r="AG519" i="8"/>
  <c r="AU518" i="8"/>
  <c r="AO518" i="8"/>
  <c r="AG518" i="8"/>
  <c r="AU517" i="8"/>
  <c r="AO517" i="8"/>
  <c r="AG517" i="8"/>
  <c r="AU516" i="8"/>
  <c r="AO516" i="8"/>
  <c r="AG516" i="8"/>
  <c r="AU515" i="8"/>
  <c r="AO515" i="8"/>
  <c r="AG515" i="8"/>
  <c r="AU514" i="8"/>
  <c r="AO514" i="8"/>
  <c r="AG514" i="8"/>
  <c r="AU513" i="8"/>
  <c r="AO513" i="8"/>
  <c r="AG513" i="8"/>
  <c r="AU512" i="8"/>
  <c r="AO512" i="8"/>
  <c r="AG512" i="8"/>
  <c r="AU511" i="8"/>
  <c r="AO511" i="8"/>
  <c r="AG511" i="8"/>
  <c r="AU510" i="8"/>
  <c r="AO510" i="8"/>
  <c r="AG510" i="8"/>
  <c r="AU509" i="8"/>
  <c r="AO509" i="8"/>
  <c r="AG509" i="8"/>
  <c r="AU508" i="8"/>
  <c r="AO508" i="8"/>
  <c r="AG508" i="8"/>
  <c r="AU507" i="8"/>
  <c r="AO507" i="8"/>
  <c r="AG507" i="8"/>
  <c r="AU506" i="8"/>
  <c r="AO506" i="8"/>
  <c r="AG506" i="8"/>
  <c r="AU505" i="8"/>
  <c r="AO505" i="8"/>
  <c r="AG505" i="8"/>
  <c r="AU504" i="8"/>
  <c r="AO504" i="8"/>
  <c r="AG504" i="8"/>
  <c r="AU503" i="8"/>
  <c r="AO503" i="8"/>
  <c r="AG503" i="8"/>
  <c r="AU502" i="8"/>
  <c r="AO502" i="8"/>
  <c r="AG502" i="8"/>
  <c r="AU501" i="8"/>
  <c r="AO501" i="8"/>
  <c r="AG501" i="8"/>
  <c r="AU500" i="8"/>
  <c r="AO500" i="8"/>
  <c r="AG500" i="8"/>
  <c r="AU499" i="8"/>
  <c r="AO499" i="8"/>
  <c r="AG499" i="8"/>
  <c r="AU498" i="8"/>
  <c r="AO498" i="8"/>
  <c r="AG498" i="8"/>
  <c r="AU497" i="8"/>
  <c r="AO497" i="8"/>
  <c r="AG497" i="8"/>
  <c r="AU496" i="8"/>
  <c r="AO496" i="8"/>
  <c r="AG496" i="8"/>
  <c r="AU495" i="8"/>
  <c r="AO495" i="8"/>
  <c r="AG495" i="8"/>
  <c r="AU494" i="8"/>
  <c r="AO494" i="8"/>
  <c r="AG494" i="8"/>
  <c r="AU493" i="8"/>
  <c r="AO493" i="8"/>
  <c r="AG493" i="8"/>
  <c r="AU492" i="8"/>
  <c r="AO492" i="8"/>
  <c r="AG492" i="8"/>
  <c r="AU491" i="8"/>
  <c r="AO491" i="8"/>
  <c r="AG491" i="8"/>
  <c r="AU490" i="8"/>
  <c r="AO490" i="8"/>
  <c r="AG490" i="8"/>
  <c r="AU489" i="8"/>
  <c r="AO489" i="8"/>
  <c r="AG489" i="8"/>
  <c r="AU488" i="8"/>
  <c r="AO488" i="8"/>
  <c r="AG488" i="8"/>
  <c r="AU487" i="8"/>
  <c r="AO487" i="8"/>
  <c r="AG487" i="8"/>
  <c r="AU486" i="8"/>
  <c r="AO486" i="8"/>
  <c r="AG486" i="8"/>
  <c r="AU485" i="8"/>
  <c r="AO485" i="8"/>
  <c r="AG485" i="8"/>
  <c r="AU484" i="8"/>
  <c r="AO484" i="8"/>
  <c r="AG484" i="8"/>
  <c r="AU483" i="8"/>
  <c r="AO483" i="8"/>
  <c r="AG483" i="8"/>
  <c r="AU482" i="8"/>
  <c r="AO482" i="8"/>
  <c r="AG482" i="8"/>
  <c r="AU481" i="8"/>
  <c r="AO481" i="8"/>
  <c r="AG481" i="8"/>
  <c r="AU480" i="8"/>
  <c r="AO480" i="8"/>
  <c r="AG480" i="8"/>
  <c r="AU479" i="8"/>
  <c r="AO479" i="8"/>
  <c r="AG479" i="8"/>
  <c r="AU478" i="8"/>
  <c r="AO478" i="8"/>
  <c r="AG478" i="8"/>
  <c r="AU477" i="8"/>
  <c r="AO477" i="8"/>
  <c r="AG477" i="8"/>
  <c r="AU476" i="8"/>
  <c r="AO476" i="8"/>
  <c r="AG476" i="8"/>
  <c r="AU475" i="8"/>
  <c r="AO475" i="8"/>
  <c r="AG475" i="8"/>
  <c r="AU474" i="8"/>
  <c r="AO474" i="8"/>
  <c r="AG474" i="8"/>
  <c r="AU473" i="8"/>
  <c r="AO473" i="8"/>
  <c r="AG473" i="8"/>
  <c r="AU472" i="8"/>
  <c r="AO472" i="8"/>
  <c r="AG472" i="8"/>
  <c r="AU471" i="8"/>
  <c r="AO471" i="8"/>
  <c r="AG471" i="8"/>
  <c r="AU470" i="8"/>
  <c r="AO470" i="8"/>
  <c r="AG470" i="8"/>
  <c r="AU469" i="8"/>
  <c r="AO469" i="8"/>
  <c r="AG469" i="8"/>
  <c r="AU468" i="8"/>
  <c r="AO468" i="8"/>
  <c r="AG468" i="8"/>
  <c r="AU467" i="8"/>
  <c r="AO467" i="8"/>
  <c r="AG467" i="8"/>
  <c r="AU466" i="8"/>
  <c r="AO466" i="8"/>
  <c r="AG466" i="8"/>
  <c r="AU465" i="8"/>
  <c r="AO465" i="8"/>
  <c r="AG465" i="8"/>
  <c r="AU464" i="8"/>
  <c r="AO464" i="8"/>
  <c r="AG464" i="8"/>
  <c r="AU463" i="8"/>
  <c r="AO463" i="8"/>
  <c r="AG463" i="8"/>
  <c r="AU462" i="8"/>
  <c r="AO462" i="8"/>
  <c r="AG462" i="8"/>
  <c r="AU461" i="8"/>
  <c r="AO461" i="8"/>
  <c r="AG461" i="8"/>
  <c r="AU460" i="8"/>
  <c r="AO460" i="8"/>
  <c r="AG460" i="8"/>
  <c r="AU459" i="8"/>
  <c r="AO459" i="8"/>
  <c r="AG459" i="8"/>
  <c r="AU458" i="8"/>
  <c r="AO458" i="8"/>
  <c r="AG458" i="8"/>
  <c r="AU457" i="8"/>
  <c r="AO457" i="8"/>
  <c r="AG457" i="8"/>
  <c r="AU456" i="8"/>
  <c r="AO456" i="8"/>
  <c r="AG456" i="8"/>
  <c r="AU455" i="8"/>
  <c r="AO455" i="8"/>
  <c r="AG455" i="8"/>
  <c r="AU454" i="8"/>
  <c r="AO454" i="8"/>
  <c r="AG454" i="8"/>
  <c r="AU453" i="8"/>
  <c r="AO453" i="8"/>
  <c r="AG453" i="8"/>
  <c r="AU452" i="8"/>
  <c r="AO452" i="8"/>
  <c r="AG452" i="8"/>
  <c r="AU451" i="8"/>
  <c r="AO451" i="8"/>
  <c r="AG451" i="8"/>
  <c r="AU450" i="8"/>
  <c r="AO450" i="8"/>
  <c r="AG450" i="8"/>
  <c r="AU449" i="8"/>
  <c r="AO449" i="8"/>
  <c r="AG449" i="8"/>
  <c r="AU448" i="8"/>
  <c r="AO448" i="8"/>
  <c r="AG448" i="8"/>
  <c r="AU447" i="8"/>
  <c r="AO447" i="8"/>
  <c r="AG447" i="8"/>
  <c r="AU446" i="8"/>
  <c r="AO446" i="8"/>
  <c r="AG446" i="8"/>
  <c r="AU445" i="8"/>
  <c r="AO445" i="8"/>
  <c r="AG445" i="8"/>
  <c r="AU444" i="8"/>
  <c r="AO444" i="8"/>
  <c r="AG444" i="8"/>
  <c r="AU443" i="8"/>
  <c r="AO443" i="8"/>
  <c r="AG443" i="8"/>
  <c r="AU442" i="8"/>
  <c r="AO442" i="8"/>
  <c r="AG442" i="8"/>
  <c r="AU441" i="8"/>
  <c r="AO441" i="8"/>
  <c r="AG441" i="8"/>
  <c r="AU440" i="8"/>
  <c r="AO440" i="8"/>
  <c r="AG440" i="8"/>
  <c r="AU439" i="8"/>
  <c r="AO439" i="8"/>
  <c r="AG439" i="8"/>
  <c r="AU438" i="8"/>
  <c r="AO438" i="8"/>
  <c r="AG438" i="8"/>
  <c r="AU437" i="8"/>
  <c r="AO437" i="8"/>
  <c r="AG437" i="8"/>
  <c r="AU436" i="8"/>
  <c r="AO436" i="8"/>
  <c r="AG436" i="8"/>
  <c r="AU435" i="8"/>
  <c r="AO435" i="8"/>
  <c r="AG435" i="8"/>
  <c r="AU434" i="8"/>
  <c r="AO434" i="8"/>
  <c r="AG434" i="8"/>
  <c r="AU433" i="8"/>
  <c r="AO433" i="8"/>
  <c r="AG433" i="8"/>
  <c r="AU432" i="8"/>
  <c r="AO432" i="8"/>
  <c r="AG432" i="8"/>
  <c r="AU431" i="8"/>
  <c r="AO431" i="8"/>
  <c r="AG431" i="8"/>
  <c r="AU430" i="8"/>
  <c r="AO430" i="8"/>
  <c r="AG430" i="8"/>
  <c r="AU429" i="8"/>
  <c r="AO429" i="8"/>
  <c r="AG429" i="8"/>
  <c r="AU428" i="8"/>
  <c r="AO428" i="8"/>
  <c r="AG428" i="8"/>
  <c r="AU427" i="8"/>
  <c r="AO427" i="8"/>
  <c r="AG427" i="8"/>
  <c r="AU426" i="8"/>
  <c r="AO426" i="8"/>
  <c r="AG426" i="8"/>
  <c r="AU425" i="8"/>
  <c r="AO425" i="8"/>
  <c r="AG425" i="8"/>
  <c r="AU424" i="8"/>
  <c r="AO424" i="8"/>
  <c r="AG424" i="8"/>
  <c r="AU423" i="8"/>
  <c r="AO423" i="8"/>
  <c r="AG423" i="8"/>
  <c r="AU422" i="8"/>
  <c r="AO422" i="8"/>
  <c r="AG422" i="8"/>
  <c r="AU421" i="8"/>
  <c r="AO421" i="8"/>
  <c r="AG421" i="8"/>
  <c r="AU420" i="8"/>
  <c r="AO420" i="8"/>
  <c r="AU542" i="8"/>
  <c r="AU540" i="8"/>
  <c r="AU538" i="8"/>
  <c r="AU536" i="8"/>
  <c r="AU534" i="8"/>
  <c r="AU532" i="8"/>
  <c r="AE531" i="8"/>
  <c r="AP530" i="8"/>
  <c r="AF530" i="8"/>
  <c r="AT529" i="8"/>
  <c r="AN529" i="8"/>
  <c r="AF529" i="8"/>
  <c r="AT528" i="8"/>
  <c r="AN528" i="8"/>
  <c r="AF528" i="8"/>
  <c r="AT527" i="8"/>
  <c r="AN527" i="8"/>
  <c r="AF527" i="8"/>
  <c r="AT526" i="8"/>
  <c r="AN526" i="8"/>
  <c r="AF526" i="8"/>
  <c r="AT525" i="8"/>
  <c r="AN525" i="8"/>
  <c r="AF525" i="8"/>
  <c r="AT524" i="8"/>
  <c r="AN524" i="8"/>
  <c r="AF524" i="8"/>
  <c r="AT523" i="8"/>
  <c r="AN523" i="8"/>
  <c r="AF523" i="8"/>
  <c r="AT522" i="8"/>
  <c r="AN522" i="8"/>
  <c r="AF522" i="8"/>
  <c r="AT521" i="8"/>
  <c r="AN521" i="8"/>
  <c r="AF521" i="8"/>
  <c r="AT520" i="8"/>
  <c r="AN520" i="8"/>
  <c r="AF520" i="8"/>
  <c r="AT519" i="8"/>
  <c r="AN519" i="8"/>
  <c r="AF519" i="8"/>
  <c r="AT518" i="8"/>
  <c r="AN518" i="8"/>
  <c r="AF518" i="8"/>
  <c r="AT517" i="8"/>
  <c r="AN517" i="8"/>
  <c r="AF517" i="8"/>
  <c r="AT516" i="8"/>
  <c r="AN516" i="8"/>
  <c r="AF516" i="8"/>
  <c r="AT515" i="8"/>
  <c r="AN515" i="8"/>
  <c r="AF515" i="8"/>
  <c r="AT514" i="8"/>
  <c r="AN514" i="8"/>
  <c r="AF514" i="8"/>
  <c r="AT513" i="8"/>
  <c r="AN513" i="8"/>
  <c r="AF513" i="8"/>
  <c r="AT512" i="8"/>
  <c r="AN512" i="8"/>
  <c r="AF512" i="8"/>
  <c r="AT511" i="8"/>
  <c r="AN511" i="8"/>
  <c r="AF511" i="8"/>
  <c r="AT510" i="8"/>
  <c r="AN510" i="8"/>
  <c r="AF510" i="8"/>
  <c r="AT509" i="8"/>
  <c r="AN509" i="8"/>
  <c r="AF509" i="8"/>
  <c r="AT508" i="8"/>
  <c r="AN508" i="8"/>
  <c r="AF508" i="8"/>
  <c r="AT507" i="8"/>
  <c r="AN507" i="8"/>
  <c r="AF507" i="8"/>
  <c r="AT506" i="8"/>
  <c r="AN506" i="8"/>
  <c r="AF506" i="8"/>
  <c r="AT505" i="8"/>
  <c r="AN505" i="8"/>
  <c r="AF505" i="8"/>
  <c r="AT504" i="8"/>
  <c r="AN504" i="8"/>
  <c r="AF504" i="8"/>
  <c r="AT503" i="8"/>
  <c r="AN503" i="8"/>
  <c r="AF503" i="8"/>
  <c r="AT502" i="8"/>
  <c r="AN502" i="8"/>
  <c r="AF502" i="8"/>
  <c r="AT501" i="8"/>
  <c r="AN501" i="8"/>
  <c r="AF501" i="8"/>
  <c r="AT500" i="8"/>
  <c r="AN500" i="8"/>
  <c r="AF500" i="8"/>
  <c r="AT499" i="8"/>
  <c r="AN499" i="8"/>
  <c r="AF499" i="8"/>
  <c r="AT498" i="8"/>
  <c r="AN498" i="8"/>
  <c r="AF498" i="8"/>
  <c r="AT497" i="8"/>
  <c r="AN497" i="8"/>
  <c r="AF497" i="8"/>
  <c r="AT496" i="8"/>
  <c r="AN496" i="8"/>
  <c r="AF496" i="8"/>
  <c r="AT495" i="8"/>
  <c r="AN495" i="8"/>
  <c r="AF495" i="8"/>
  <c r="AT494" i="8"/>
  <c r="AN494" i="8"/>
  <c r="AF494" i="8"/>
  <c r="AT493" i="8"/>
  <c r="AN493" i="8"/>
  <c r="AF493" i="8"/>
  <c r="AT492" i="8"/>
  <c r="AN492" i="8"/>
  <c r="AF492" i="8"/>
  <c r="AT491" i="8"/>
  <c r="AN491" i="8"/>
  <c r="AF491" i="8"/>
  <c r="AT490" i="8"/>
  <c r="AN490" i="8"/>
  <c r="AF490" i="8"/>
  <c r="AT489" i="8"/>
  <c r="AN489" i="8"/>
  <c r="AF489" i="8"/>
  <c r="AT488" i="8"/>
  <c r="AN488" i="8"/>
  <c r="AF488" i="8"/>
  <c r="AT487" i="8"/>
  <c r="AN487" i="8"/>
  <c r="AF487" i="8"/>
  <c r="AT486" i="8"/>
  <c r="AN486" i="8"/>
  <c r="AF486" i="8"/>
  <c r="AT485" i="8"/>
  <c r="AN485" i="8"/>
  <c r="AF485" i="8"/>
  <c r="AT484" i="8"/>
  <c r="AN484" i="8"/>
  <c r="AF484" i="8"/>
  <c r="AT483" i="8"/>
  <c r="AN483" i="8"/>
  <c r="AF483" i="8"/>
  <c r="AT482" i="8"/>
  <c r="AN482" i="8"/>
  <c r="AF482" i="8"/>
  <c r="AT481" i="8"/>
  <c r="AN481" i="8"/>
  <c r="AF481" i="8"/>
  <c r="AT480" i="8"/>
  <c r="AN480" i="8"/>
  <c r="AF480" i="8"/>
  <c r="AT479" i="8"/>
  <c r="AN479" i="8"/>
  <c r="AF479" i="8"/>
  <c r="AT478" i="8"/>
  <c r="AN478" i="8"/>
  <c r="AF478" i="8"/>
  <c r="AT477" i="8"/>
  <c r="AN477" i="8"/>
  <c r="AF477" i="8"/>
  <c r="AT476" i="8"/>
  <c r="AN476" i="8"/>
  <c r="AF476" i="8"/>
  <c r="AT475" i="8"/>
  <c r="AN475" i="8"/>
  <c r="AF475" i="8"/>
  <c r="AT474" i="8"/>
  <c r="AN474" i="8"/>
  <c r="AF474" i="8"/>
  <c r="AT473" i="8"/>
  <c r="AN473" i="8"/>
  <c r="AF473" i="8"/>
  <c r="AT472" i="8"/>
  <c r="AN472" i="8"/>
  <c r="AF472" i="8"/>
  <c r="AT471" i="8"/>
  <c r="AN471" i="8"/>
  <c r="AF471" i="8"/>
  <c r="AT470" i="8"/>
  <c r="AN470" i="8"/>
  <c r="AF470" i="8"/>
  <c r="AT469" i="8"/>
  <c r="AN469" i="8"/>
  <c r="AF469" i="8"/>
  <c r="AT468" i="8"/>
  <c r="AN468" i="8"/>
  <c r="AF468" i="8"/>
  <c r="AT467" i="8"/>
  <c r="AN467" i="8"/>
  <c r="AF467" i="8"/>
  <c r="AT466" i="8"/>
  <c r="AN466" i="8"/>
  <c r="AF466" i="8"/>
  <c r="AT465" i="8"/>
  <c r="AN465" i="8"/>
  <c r="AF465" i="8"/>
  <c r="AT464" i="8"/>
  <c r="AN464" i="8"/>
  <c r="AF464" i="8"/>
  <c r="AT463" i="8"/>
  <c r="AN463" i="8"/>
  <c r="AF463" i="8"/>
  <c r="AT462" i="8"/>
  <c r="AN462" i="8"/>
  <c r="AF462" i="8"/>
  <c r="AT461" i="8"/>
  <c r="AN461" i="8"/>
  <c r="AF461" i="8"/>
  <c r="AT460" i="8"/>
  <c r="AN460" i="8"/>
  <c r="AF460" i="8"/>
  <c r="AT459" i="8"/>
  <c r="AN459" i="8"/>
  <c r="AF459" i="8"/>
  <c r="AT458" i="8"/>
  <c r="AN458" i="8"/>
  <c r="AF458" i="8"/>
  <c r="AT457" i="8"/>
  <c r="AN457" i="8"/>
  <c r="AF457" i="8"/>
  <c r="AT456" i="8"/>
  <c r="AN456" i="8"/>
  <c r="AF456" i="8"/>
  <c r="AT455" i="8"/>
  <c r="AN455" i="8"/>
  <c r="AF455" i="8"/>
  <c r="AT454" i="8"/>
  <c r="AN454" i="8"/>
  <c r="AF454" i="8"/>
  <c r="AT453" i="8"/>
  <c r="AN453" i="8"/>
  <c r="AF453" i="8"/>
  <c r="AT452" i="8"/>
  <c r="AN452" i="8"/>
  <c r="AF452" i="8"/>
  <c r="AT451" i="8"/>
  <c r="AN451" i="8"/>
  <c r="AF451" i="8"/>
  <c r="AT450" i="8"/>
  <c r="AN450" i="8"/>
  <c r="AF450" i="8"/>
  <c r="AT449" i="8"/>
  <c r="AN449" i="8"/>
  <c r="AF449" i="8"/>
  <c r="AT448" i="8"/>
  <c r="AN448" i="8"/>
  <c r="AF448" i="8"/>
  <c r="AT447" i="8"/>
  <c r="AN447" i="8"/>
  <c r="AF447" i="8"/>
  <c r="AT446" i="8"/>
  <c r="AN446" i="8"/>
  <c r="AF446" i="8"/>
  <c r="AT445" i="8"/>
  <c r="AN445" i="8"/>
  <c r="AF445" i="8"/>
  <c r="AT444" i="8"/>
  <c r="AN444" i="8"/>
  <c r="AF444" i="8"/>
  <c r="AT443" i="8"/>
  <c r="AN443" i="8"/>
  <c r="AF443" i="8"/>
  <c r="AT442" i="8"/>
  <c r="AN442" i="8"/>
  <c r="AF442" i="8"/>
  <c r="AT441" i="8"/>
  <c r="AN441" i="8"/>
  <c r="AF441" i="8"/>
  <c r="AT440" i="8"/>
  <c r="AN440" i="8"/>
  <c r="AF440" i="8"/>
  <c r="AT439" i="8"/>
  <c r="AN439" i="8"/>
  <c r="AF439" i="8"/>
  <c r="AT438" i="8"/>
  <c r="AN438" i="8"/>
  <c r="AF438" i="8"/>
  <c r="AT437" i="8"/>
  <c r="AN437" i="8"/>
  <c r="AF437" i="8"/>
  <c r="AT436" i="8"/>
  <c r="AN436" i="8"/>
  <c r="AF436" i="8"/>
  <c r="AT435" i="8"/>
  <c r="AN435" i="8"/>
  <c r="AF435" i="8"/>
  <c r="AT434" i="8"/>
  <c r="AN434" i="8"/>
  <c r="AF434" i="8"/>
  <c r="AT433" i="8"/>
  <c r="AN433" i="8"/>
  <c r="AF433" i="8"/>
  <c r="AT432" i="8"/>
  <c r="AN432" i="8"/>
  <c r="AF432" i="8"/>
  <c r="AT431" i="8"/>
  <c r="AN431" i="8"/>
  <c r="AF431" i="8"/>
  <c r="AT430" i="8"/>
  <c r="AN430" i="8"/>
  <c r="AF430" i="8"/>
  <c r="AT429" i="8"/>
  <c r="AN429" i="8"/>
  <c r="AF429" i="8"/>
  <c r="AT428" i="8"/>
  <c r="AN428" i="8"/>
  <c r="AF428" i="8"/>
  <c r="AT427" i="8"/>
  <c r="AN427" i="8"/>
  <c r="AF427" i="8"/>
  <c r="AT426" i="8"/>
  <c r="AN426" i="8"/>
  <c r="AF426" i="8"/>
  <c r="AT425" i="8"/>
  <c r="AN425" i="8"/>
  <c r="AF425" i="8"/>
  <c r="AT424" i="8"/>
  <c r="AN424" i="8"/>
  <c r="AF424" i="8"/>
  <c r="AT423" i="8"/>
  <c r="AN423" i="8"/>
  <c r="AF423" i="8"/>
  <c r="AT422" i="8"/>
  <c r="AN422" i="8"/>
  <c r="AF422" i="8"/>
  <c r="AT421" i="8"/>
  <c r="AN421" i="8"/>
  <c r="AF421" i="8"/>
  <c r="AT420" i="8"/>
  <c r="AN420" i="8"/>
  <c r="AF420" i="8"/>
  <c r="AO544" i="8"/>
  <c r="AO542" i="8"/>
  <c r="AO540" i="8"/>
  <c r="AO538" i="8"/>
  <c r="AO536" i="8"/>
  <c r="AO534" i="8"/>
  <c r="AO532" i="8"/>
  <c r="AW530" i="8"/>
  <c r="AO530" i="8"/>
  <c r="AE530" i="8"/>
  <c r="AS529" i="8"/>
  <c r="AM529" i="8"/>
  <c r="AE529" i="8"/>
  <c r="AS528" i="8"/>
  <c r="AM528" i="8"/>
  <c r="AE528" i="8"/>
  <c r="AS527" i="8"/>
  <c r="AM527" i="8"/>
  <c r="AE527" i="8"/>
  <c r="AS526" i="8"/>
  <c r="AM526" i="8"/>
  <c r="AE526" i="8"/>
  <c r="AS525" i="8"/>
  <c r="AM525" i="8"/>
  <c r="AE525" i="8"/>
  <c r="AS524" i="8"/>
  <c r="AM524" i="8"/>
  <c r="AE524" i="8"/>
  <c r="AS523" i="8"/>
  <c r="AM523" i="8"/>
  <c r="AE523" i="8"/>
  <c r="AS522" i="8"/>
  <c r="AM522" i="8"/>
  <c r="AE522" i="8"/>
  <c r="AS521" i="8"/>
  <c r="AM521" i="8"/>
  <c r="AE521" i="8"/>
  <c r="AS520" i="8"/>
  <c r="AM520" i="8"/>
  <c r="AE520" i="8"/>
  <c r="AS519" i="8"/>
  <c r="AM519" i="8"/>
  <c r="AE519" i="8"/>
  <c r="AS518" i="8"/>
  <c r="AM518" i="8"/>
  <c r="AE518" i="8"/>
  <c r="AS517" i="8"/>
  <c r="AM517" i="8"/>
  <c r="AE517" i="8"/>
  <c r="AS516" i="8"/>
  <c r="AM516" i="8"/>
  <c r="AE516" i="8"/>
  <c r="AS515" i="8"/>
  <c r="AM515" i="8"/>
  <c r="AE515" i="8"/>
  <c r="AS514" i="8"/>
  <c r="AM514" i="8"/>
  <c r="AE514" i="8"/>
  <c r="AS513" i="8"/>
  <c r="AM513" i="8"/>
  <c r="AE513" i="8"/>
  <c r="AS512" i="8"/>
  <c r="AM512" i="8"/>
  <c r="AE512" i="8"/>
  <c r="AS511" i="8"/>
  <c r="AM511" i="8"/>
  <c r="AE511" i="8"/>
  <c r="AS510" i="8"/>
  <c r="AM510" i="8"/>
  <c r="AE510" i="8"/>
  <c r="AS509" i="8"/>
  <c r="AM509" i="8"/>
  <c r="AE509" i="8"/>
  <c r="AS508" i="8"/>
  <c r="AM508" i="8"/>
  <c r="AE508" i="8"/>
  <c r="AS507" i="8"/>
  <c r="AM507" i="8"/>
  <c r="AE507" i="8"/>
  <c r="AS506" i="8"/>
  <c r="AM506" i="8"/>
  <c r="AE506" i="8"/>
  <c r="AS505" i="8"/>
  <c r="AM505" i="8"/>
  <c r="AE505" i="8"/>
  <c r="AS504" i="8"/>
  <c r="AM504" i="8"/>
  <c r="AE504" i="8"/>
  <c r="AS503" i="8"/>
  <c r="AM503" i="8"/>
  <c r="AE503" i="8"/>
  <c r="AS502" i="8"/>
  <c r="AM502" i="8"/>
  <c r="AE502" i="8"/>
  <c r="AS501" i="8"/>
  <c r="AM501" i="8"/>
  <c r="AE501" i="8"/>
  <c r="AS500" i="8"/>
  <c r="AM500" i="8"/>
  <c r="AE500" i="8"/>
  <c r="AS499" i="8"/>
  <c r="AM499" i="8"/>
  <c r="AE499" i="8"/>
  <c r="AS498" i="8"/>
  <c r="AM498" i="8"/>
  <c r="AE498" i="8"/>
  <c r="AS497" i="8"/>
  <c r="AM497" i="8"/>
  <c r="AE497" i="8"/>
  <c r="AS496" i="8"/>
  <c r="AM496" i="8"/>
  <c r="AE496" i="8"/>
  <c r="AS495" i="8"/>
  <c r="AM495" i="8"/>
  <c r="AE495" i="8"/>
  <c r="AS494" i="8"/>
  <c r="AM494" i="8"/>
  <c r="AE494" i="8"/>
  <c r="AS493" i="8"/>
  <c r="AM493" i="8"/>
  <c r="AE493" i="8"/>
  <c r="AS492" i="8"/>
  <c r="AM492" i="8"/>
  <c r="AE492" i="8"/>
  <c r="AS491" i="8"/>
  <c r="AM491" i="8"/>
  <c r="AE491" i="8"/>
  <c r="AS490" i="8"/>
  <c r="AM490" i="8"/>
  <c r="AE490" i="8"/>
  <c r="AS489" i="8"/>
  <c r="AM489" i="8"/>
  <c r="AE489" i="8"/>
  <c r="AS488" i="8"/>
  <c r="AM488" i="8"/>
  <c r="AE488" i="8"/>
  <c r="AS487" i="8"/>
  <c r="AM487" i="8"/>
  <c r="AE487" i="8"/>
  <c r="AS486" i="8"/>
  <c r="AM486" i="8"/>
  <c r="AE486" i="8"/>
  <c r="AS485" i="8"/>
  <c r="AM485" i="8"/>
  <c r="AE485" i="8"/>
  <c r="AS484" i="8"/>
  <c r="AM484" i="8"/>
  <c r="AE484" i="8"/>
  <c r="AS483" i="8"/>
  <c r="AM483" i="8"/>
  <c r="AE483" i="8"/>
  <c r="AS482" i="8"/>
  <c r="AM482" i="8"/>
  <c r="AE482" i="8"/>
  <c r="AS481" i="8"/>
  <c r="AM481" i="8"/>
  <c r="AE481" i="8"/>
  <c r="AS480" i="8"/>
  <c r="AM480" i="8"/>
  <c r="AE480" i="8"/>
  <c r="AS479" i="8"/>
  <c r="AM479" i="8"/>
  <c r="AE479" i="8"/>
  <c r="AS478" i="8"/>
  <c r="AM478" i="8"/>
  <c r="AE478" i="8"/>
  <c r="AS477" i="8"/>
  <c r="AM477" i="8"/>
  <c r="AE477" i="8"/>
  <c r="AS476" i="8"/>
  <c r="AM476" i="8"/>
  <c r="AE476" i="8"/>
  <c r="AS475" i="8"/>
  <c r="AM475" i="8"/>
  <c r="AE475" i="8"/>
  <c r="AS474" i="8"/>
  <c r="AM474" i="8"/>
  <c r="AE474" i="8"/>
  <c r="AS473" i="8"/>
  <c r="AM473" i="8"/>
  <c r="AE473" i="8"/>
  <c r="AS472" i="8"/>
  <c r="AM472" i="8"/>
  <c r="AE472" i="8"/>
  <c r="AS471" i="8"/>
  <c r="AM471" i="8"/>
  <c r="AE471" i="8"/>
  <c r="AS470" i="8"/>
  <c r="AM470" i="8"/>
  <c r="AE470" i="8"/>
  <c r="AS469" i="8"/>
  <c r="AM469" i="8"/>
  <c r="AE469" i="8"/>
  <c r="AS468" i="8"/>
  <c r="AM468" i="8"/>
  <c r="AE468" i="8"/>
  <c r="AS467" i="8"/>
  <c r="AM467" i="8"/>
  <c r="AE467" i="8"/>
  <c r="AS466" i="8"/>
  <c r="AM466" i="8"/>
  <c r="AE466" i="8"/>
  <c r="AS465" i="8"/>
  <c r="AM465" i="8"/>
  <c r="AE465" i="8"/>
  <c r="AS464" i="8"/>
  <c r="AM464" i="8"/>
  <c r="AE464" i="8"/>
  <c r="AS463" i="8"/>
  <c r="AM463" i="8"/>
  <c r="AE463" i="8"/>
  <c r="AS462" i="8"/>
  <c r="AM462" i="8"/>
  <c r="AE462" i="8"/>
  <c r="AS461" i="8"/>
  <c r="AM461" i="8"/>
  <c r="AE461" i="8"/>
  <c r="AS460" i="8"/>
  <c r="AM460" i="8"/>
  <c r="AE460" i="8"/>
  <c r="AS459" i="8"/>
  <c r="AM459" i="8"/>
  <c r="AE459" i="8"/>
  <c r="AS458" i="8"/>
  <c r="AM458" i="8"/>
  <c r="AE458" i="8"/>
  <c r="AS457" i="8"/>
  <c r="AM457" i="8"/>
  <c r="AE457" i="8"/>
  <c r="AS456" i="8"/>
  <c r="AM456" i="8"/>
  <c r="AE456" i="8"/>
  <c r="AS455" i="8"/>
  <c r="AM455" i="8"/>
  <c r="AE455" i="8"/>
  <c r="AS454" i="8"/>
  <c r="AM454" i="8"/>
  <c r="AE454" i="8"/>
  <c r="AS453" i="8"/>
  <c r="AM453" i="8"/>
  <c r="AE453" i="8"/>
  <c r="AS452" i="8"/>
  <c r="AM452" i="8"/>
  <c r="AE452" i="8"/>
  <c r="AS451" i="8"/>
  <c r="AM451" i="8"/>
  <c r="AE451" i="8"/>
  <c r="AS450" i="8"/>
  <c r="AM450" i="8"/>
  <c r="AE450" i="8"/>
  <c r="AS449" i="8"/>
  <c r="AM449" i="8"/>
  <c r="AE449" i="8"/>
  <c r="AS448" i="8"/>
  <c r="AM448" i="8"/>
  <c r="AE448" i="8"/>
  <c r="AS447" i="8"/>
  <c r="AM447" i="8"/>
  <c r="AE447" i="8"/>
  <c r="AS446" i="8"/>
  <c r="AM446" i="8"/>
  <c r="AE446" i="8"/>
  <c r="AS445" i="8"/>
  <c r="AM445" i="8"/>
  <c r="AE445" i="8"/>
  <c r="AS444" i="8"/>
  <c r="AM444" i="8"/>
  <c r="AE444" i="8"/>
  <c r="AS443" i="8"/>
  <c r="AM443" i="8"/>
  <c r="AE443" i="8"/>
  <c r="AS442" i="8"/>
  <c r="AM442" i="8"/>
  <c r="AE442" i="8"/>
  <c r="AS441" i="8"/>
  <c r="AM441" i="8"/>
  <c r="AE441" i="8"/>
  <c r="AS440" i="8"/>
  <c r="AM440" i="8"/>
  <c r="AE440" i="8"/>
  <c r="AS439" i="8"/>
  <c r="AM439" i="8"/>
  <c r="AE439" i="8"/>
  <c r="AS438" i="8"/>
  <c r="AM438" i="8"/>
  <c r="AE438" i="8"/>
  <c r="AS437" i="8"/>
  <c r="AM437" i="8"/>
  <c r="AE437" i="8"/>
  <c r="AS436" i="8"/>
  <c r="AM436" i="8"/>
  <c r="AE436" i="8"/>
  <c r="AS435" i="8"/>
  <c r="AM435" i="8"/>
  <c r="AE435" i="8"/>
  <c r="AS434" i="8"/>
  <c r="AM434" i="8"/>
  <c r="AE434" i="8"/>
  <c r="AS433" i="8"/>
  <c r="AM433" i="8"/>
  <c r="AE433" i="8"/>
  <c r="AS432" i="8"/>
  <c r="AM432" i="8"/>
  <c r="AE432" i="8"/>
  <c r="AS431" i="8"/>
  <c r="AM431" i="8"/>
  <c r="AE431" i="8"/>
  <c r="AS430" i="8"/>
  <c r="AM430" i="8"/>
  <c r="AE430" i="8"/>
  <c r="AS429" i="8"/>
  <c r="AM429" i="8"/>
  <c r="AE429" i="8"/>
  <c r="AS428" i="8"/>
  <c r="AM428" i="8"/>
  <c r="AE428" i="8"/>
  <c r="AS427" i="8"/>
  <c r="AM427" i="8"/>
  <c r="AE427" i="8"/>
  <c r="AS426" i="8"/>
  <c r="AM426" i="8"/>
  <c r="AE426" i="8"/>
  <c r="AS425" i="8"/>
  <c r="AM425" i="8"/>
  <c r="AE425" i="8"/>
  <c r="AS424" i="8"/>
  <c r="AM424" i="8"/>
  <c r="AE424" i="8"/>
  <c r="AS423" i="8"/>
  <c r="AM423" i="8"/>
  <c r="AE423" i="8"/>
  <c r="AS422" i="8"/>
  <c r="AM422" i="8"/>
  <c r="AE422" i="8"/>
  <c r="AS421" i="8"/>
  <c r="AM421" i="8"/>
  <c r="AE421" i="8"/>
  <c r="AS420" i="8"/>
  <c r="AM420" i="8"/>
  <c r="AE420" i="8"/>
  <c r="AS419" i="8"/>
  <c r="AG544" i="8"/>
  <c r="AG542" i="8"/>
  <c r="AG540" i="8"/>
  <c r="AG538" i="8"/>
  <c r="AG536" i="8"/>
  <c r="AG534" i="8"/>
  <c r="AG532" i="8"/>
  <c r="AV530" i="8"/>
  <c r="AM530" i="8"/>
  <c r="AX529" i="8"/>
  <c r="AR529" i="8"/>
  <c r="AL529" i="8"/>
  <c r="AX528" i="8"/>
  <c r="AR528" i="8"/>
  <c r="AL528" i="8"/>
  <c r="AX527" i="8"/>
  <c r="AR527" i="8"/>
  <c r="AL527" i="8"/>
  <c r="AX526" i="8"/>
  <c r="AR526" i="8"/>
  <c r="AL526" i="8"/>
  <c r="AX525" i="8"/>
  <c r="AR525" i="8"/>
  <c r="AL525" i="8"/>
  <c r="AX524" i="8"/>
  <c r="AR524" i="8"/>
  <c r="AL524" i="8"/>
  <c r="AX523" i="8"/>
  <c r="AR523" i="8"/>
  <c r="AL523" i="8"/>
  <c r="AX522" i="8"/>
  <c r="AR522" i="8"/>
  <c r="AL522" i="8"/>
  <c r="AX521" i="8"/>
  <c r="AR521" i="8"/>
  <c r="AL521" i="8"/>
  <c r="AX520" i="8"/>
  <c r="AR520" i="8"/>
  <c r="AL520" i="8"/>
  <c r="AX519" i="8"/>
  <c r="AR519" i="8"/>
  <c r="AL519" i="8"/>
  <c r="AX518" i="8"/>
  <c r="AR518" i="8"/>
  <c r="AL518" i="8"/>
  <c r="AX517" i="8"/>
  <c r="AR517" i="8"/>
  <c r="AL517" i="8"/>
  <c r="AX516" i="8"/>
  <c r="AR516" i="8"/>
  <c r="AL516" i="8"/>
  <c r="AX515" i="8"/>
  <c r="AR515" i="8"/>
  <c r="AL515" i="8"/>
  <c r="AX514" i="8"/>
  <c r="AR514" i="8"/>
  <c r="AL514" i="8"/>
  <c r="AX513" i="8"/>
  <c r="AR513" i="8"/>
  <c r="AL513" i="8"/>
  <c r="AX512" i="8"/>
  <c r="AR512" i="8"/>
  <c r="AL512" i="8"/>
  <c r="AX511" i="8"/>
  <c r="AR511" i="8"/>
  <c r="AL511" i="8"/>
  <c r="AX510" i="8"/>
  <c r="AR510" i="8"/>
  <c r="AL510" i="8"/>
  <c r="AX509" i="8"/>
  <c r="AR509" i="8"/>
  <c r="AL509" i="8"/>
  <c r="AX508" i="8"/>
  <c r="AR508" i="8"/>
  <c r="AL508" i="8"/>
  <c r="AX507" i="8"/>
  <c r="AR507" i="8"/>
  <c r="AL507" i="8"/>
  <c r="AX506" i="8"/>
  <c r="AR506" i="8"/>
  <c r="AL506" i="8"/>
  <c r="AX505" i="8"/>
  <c r="AR505" i="8"/>
  <c r="AL505" i="8"/>
  <c r="AX504" i="8"/>
  <c r="AR504" i="8"/>
  <c r="AL504" i="8"/>
  <c r="AX503" i="8"/>
  <c r="AR503" i="8"/>
  <c r="AL503" i="8"/>
  <c r="AX502" i="8"/>
  <c r="AR502" i="8"/>
  <c r="AL502" i="8"/>
  <c r="AX501" i="8"/>
  <c r="AR501" i="8"/>
  <c r="AL501" i="8"/>
  <c r="AX500" i="8"/>
  <c r="AR500" i="8"/>
  <c r="AL500" i="8"/>
  <c r="AX499" i="8"/>
  <c r="AR499" i="8"/>
  <c r="AL499" i="8"/>
  <c r="AX498" i="8"/>
  <c r="AR498" i="8"/>
  <c r="AL498" i="8"/>
  <c r="AX497" i="8"/>
  <c r="AR497" i="8"/>
  <c r="AL497" i="8"/>
  <c r="AX496" i="8"/>
  <c r="AR496" i="8"/>
  <c r="AL496" i="8"/>
  <c r="AX495" i="8"/>
  <c r="AR495" i="8"/>
  <c r="AL495" i="8"/>
  <c r="AX494" i="8"/>
  <c r="AR494" i="8"/>
  <c r="AL494" i="8"/>
  <c r="AX493" i="8"/>
  <c r="AR493" i="8"/>
  <c r="AL493" i="8"/>
  <c r="AX492" i="8"/>
  <c r="AR492" i="8"/>
  <c r="AL492" i="8"/>
  <c r="AX491" i="8"/>
  <c r="AR491" i="8"/>
  <c r="AL491" i="8"/>
  <c r="AX490" i="8"/>
  <c r="AR490" i="8"/>
  <c r="AL490" i="8"/>
  <c r="AX489" i="8"/>
  <c r="AR489" i="8"/>
  <c r="AL489" i="8"/>
  <c r="AX488" i="8"/>
  <c r="AR488" i="8"/>
  <c r="AL488" i="8"/>
  <c r="AX487" i="8"/>
  <c r="AR487" i="8"/>
  <c r="AL487" i="8"/>
  <c r="AX486" i="8"/>
  <c r="AR486" i="8"/>
  <c r="AL486" i="8"/>
  <c r="AX485" i="8"/>
  <c r="AR485" i="8"/>
  <c r="AL485" i="8"/>
  <c r="AX484" i="8"/>
  <c r="AR484" i="8"/>
  <c r="AL484" i="8"/>
  <c r="AX483" i="8"/>
  <c r="AR483" i="8"/>
  <c r="AL483" i="8"/>
  <c r="AX482" i="8"/>
  <c r="AR482" i="8"/>
  <c r="AL482" i="8"/>
  <c r="AX481" i="8"/>
  <c r="AR481" i="8"/>
  <c r="AL481" i="8"/>
  <c r="AX480" i="8"/>
  <c r="AR480" i="8"/>
  <c r="AL480" i="8"/>
  <c r="AX479" i="8"/>
  <c r="AR479" i="8"/>
  <c r="AL479" i="8"/>
  <c r="AX478" i="8"/>
  <c r="AR478" i="8"/>
  <c r="AL478" i="8"/>
  <c r="AX477" i="8"/>
  <c r="AR477" i="8"/>
  <c r="AL477" i="8"/>
  <c r="AX476" i="8"/>
  <c r="AR476" i="8"/>
  <c r="AL476" i="8"/>
  <c r="AX475" i="8"/>
  <c r="AR475" i="8"/>
  <c r="AL475" i="8"/>
  <c r="AX474" i="8"/>
  <c r="AR474" i="8"/>
  <c r="AL474" i="8"/>
  <c r="AX473" i="8"/>
  <c r="AR473" i="8"/>
  <c r="AL473" i="8"/>
  <c r="AX472" i="8"/>
  <c r="AR472" i="8"/>
  <c r="AL472" i="8"/>
  <c r="AX471" i="8"/>
  <c r="AR471" i="8"/>
  <c r="AL471" i="8"/>
  <c r="AX470" i="8"/>
  <c r="AR470" i="8"/>
  <c r="AL470" i="8"/>
  <c r="AX469" i="8"/>
  <c r="AR469" i="8"/>
  <c r="AL469" i="8"/>
  <c r="AX468" i="8"/>
  <c r="AR468" i="8"/>
  <c r="AL468" i="8"/>
  <c r="AX467" i="8"/>
  <c r="AR467" i="8"/>
  <c r="AL467" i="8"/>
  <c r="AX466" i="8"/>
  <c r="AR466" i="8"/>
  <c r="AL466" i="8"/>
  <c r="AX465" i="8"/>
  <c r="AR465" i="8"/>
  <c r="AL465" i="8"/>
  <c r="AX464" i="8"/>
  <c r="AR464" i="8"/>
  <c r="AL464" i="8"/>
  <c r="AX463" i="8"/>
  <c r="AR463" i="8"/>
  <c r="AL463" i="8"/>
  <c r="AX462" i="8"/>
  <c r="AR462" i="8"/>
  <c r="AL462" i="8"/>
  <c r="AX461" i="8"/>
  <c r="AR461" i="8"/>
  <c r="AL461" i="8"/>
  <c r="AX460" i="8"/>
  <c r="AR460" i="8"/>
  <c r="AL460" i="8"/>
  <c r="AX459" i="8"/>
  <c r="AR459" i="8"/>
  <c r="AL459" i="8"/>
  <c r="AX458" i="8"/>
  <c r="AR458" i="8"/>
  <c r="AL458" i="8"/>
  <c r="AX457" i="8"/>
  <c r="AR457" i="8"/>
  <c r="AL457" i="8"/>
  <c r="AX456" i="8"/>
  <c r="AR456" i="8"/>
  <c r="AL456" i="8"/>
  <c r="AX455" i="8"/>
  <c r="AR455" i="8"/>
  <c r="AL455" i="8"/>
  <c r="AX454" i="8"/>
  <c r="AR454" i="8"/>
  <c r="AL454" i="8"/>
  <c r="AX453" i="8"/>
  <c r="AR453" i="8"/>
  <c r="AL453" i="8"/>
  <c r="AX452" i="8"/>
  <c r="AR452" i="8"/>
  <c r="AL452" i="8"/>
  <c r="AX451" i="8"/>
  <c r="AR451" i="8"/>
  <c r="AL451" i="8"/>
  <c r="AX450" i="8"/>
  <c r="AR450" i="8"/>
  <c r="AL450" i="8"/>
  <c r="AX449" i="8"/>
  <c r="AR449" i="8"/>
  <c r="AL449" i="8"/>
  <c r="AX448" i="8"/>
  <c r="AR448" i="8"/>
  <c r="AL448" i="8"/>
  <c r="AX447" i="8"/>
  <c r="AR447" i="8"/>
  <c r="AL447" i="8"/>
  <c r="AX446" i="8"/>
  <c r="AR446" i="8"/>
  <c r="AL446" i="8"/>
  <c r="AX445" i="8"/>
  <c r="AR445" i="8"/>
  <c r="AL445" i="8"/>
  <c r="AX444" i="8"/>
  <c r="AR444" i="8"/>
  <c r="AL444" i="8"/>
  <c r="AX443" i="8"/>
  <c r="AR443" i="8"/>
  <c r="AL443" i="8"/>
  <c r="AX442" i="8"/>
  <c r="AR442" i="8"/>
  <c r="AL442" i="8"/>
  <c r="AX441" i="8"/>
  <c r="AR441" i="8"/>
  <c r="AL441" i="8"/>
  <c r="AX440" i="8"/>
  <c r="AR440" i="8"/>
  <c r="AL440" i="8"/>
  <c r="AX439" i="8"/>
  <c r="AR439" i="8"/>
  <c r="AL439" i="8"/>
  <c r="AX438" i="8"/>
  <c r="AR438" i="8"/>
  <c r="AL438" i="8"/>
  <c r="AX437" i="8"/>
  <c r="AR437" i="8"/>
  <c r="AL437" i="8"/>
  <c r="AX436" i="8"/>
  <c r="AR436" i="8"/>
  <c r="AL436" i="8"/>
  <c r="AX435" i="8"/>
  <c r="AR435" i="8"/>
  <c r="AL435" i="8"/>
  <c r="AX434" i="8"/>
  <c r="AR434" i="8"/>
  <c r="AL434" i="8"/>
  <c r="AX433" i="8"/>
  <c r="AR433" i="8"/>
  <c r="AL433" i="8"/>
  <c r="AX432" i="8"/>
  <c r="AR432" i="8"/>
  <c r="AL432" i="8"/>
  <c r="AX431" i="8"/>
  <c r="AR431" i="8"/>
  <c r="AL431" i="8"/>
  <c r="AX430" i="8"/>
  <c r="AR430" i="8"/>
  <c r="AL430" i="8"/>
  <c r="AL429" i="8"/>
  <c r="AL427" i="8"/>
  <c r="AL425" i="8"/>
  <c r="AL423" i="8"/>
  <c r="AL421" i="8"/>
  <c r="AX419" i="8"/>
  <c r="AQ419" i="8"/>
  <c r="AK419" i="8"/>
  <c r="AW418" i="8"/>
  <c r="AQ418" i="8"/>
  <c r="AK418" i="8"/>
  <c r="AW417" i="8"/>
  <c r="AQ417" i="8"/>
  <c r="AK417" i="8"/>
  <c r="AW416" i="8"/>
  <c r="AQ416" i="8"/>
  <c r="AK416" i="8"/>
  <c r="AW415" i="8"/>
  <c r="AQ415" i="8"/>
  <c r="AK415" i="8"/>
  <c r="AW414" i="8"/>
  <c r="AQ414" i="8"/>
  <c r="AK414" i="8"/>
  <c r="AW413" i="8"/>
  <c r="AQ413" i="8"/>
  <c r="AK413" i="8"/>
  <c r="AW412" i="8"/>
  <c r="AQ412" i="8"/>
  <c r="AK412" i="8"/>
  <c r="AW411" i="8"/>
  <c r="AQ411" i="8"/>
  <c r="AK411" i="8"/>
  <c r="AW410" i="8"/>
  <c r="AQ410" i="8"/>
  <c r="AK410" i="8"/>
  <c r="AW409" i="8"/>
  <c r="AQ409" i="8"/>
  <c r="AK409" i="8"/>
  <c r="AW408" i="8"/>
  <c r="AQ408" i="8"/>
  <c r="AK408" i="8"/>
  <c r="AW407" i="8"/>
  <c r="AQ407" i="8"/>
  <c r="AK407" i="8"/>
  <c r="AW406" i="8"/>
  <c r="AQ406" i="8"/>
  <c r="AK406" i="8"/>
  <c r="AW405" i="8"/>
  <c r="AQ405" i="8"/>
  <c r="AK405" i="8"/>
  <c r="AW404" i="8"/>
  <c r="AQ404" i="8"/>
  <c r="AK404" i="8"/>
  <c r="AW403" i="8"/>
  <c r="AQ403" i="8"/>
  <c r="AK403" i="8"/>
  <c r="AW402" i="8"/>
  <c r="AQ402" i="8"/>
  <c r="AK402" i="8"/>
  <c r="AW401" i="8"/>
  <c r="AQ401" i="8"/>
  <c r="AK401" i="8"/>
  <c r="AW400" i="8"/>
  <c r="AQ400" i="8"/>
  <c r="AK400" i="8"/>
  <c r="AW399" i="8"/>
  <c r="AQ399" i="8"/>
  <c r="AK399" i="8"/>
  <c r="AW398" i="8"/>
  <c r="AQ398" i="8"/>
  <c r="AK398" i="8"/>
  <c r="AW397" i="8"/>
  <c r="AQ397" i="8"/>
  <c r="AK397" i="8"/>
  <c r="AW396" i="8"/>
  <c r="AQ396" i="8"/>
  <c r="AK396" i="8"/>
  <c r="AW395" i="8"/>
  <c r="AQ395" i="8"/>
  <c r="AK395" i="8"/>
  <c r="AW394" i="8"/>
  <c r="AQ394" i="8"/>
  <c r="AK394" i="8"/>
  <c r="AW393" i="8"/>
  <c r="AQ393" i="8"/>
  <c r="AK393" i="8"/>
  <c r="AW392" i="8"/>
  <c r="AQ392" i="8"/>
  <c r="AK392" i="8"/>
  <c r="AW391" i="8"/>
  <c r="AQ391" i="8"/>
  <c r="AK391" i="8"/>
  <c r="AW390" i="8"/>
  <c r="AQ390" i="8"/>
  <c r="AK390" i="8"/>
  <c r="AW389" i="8"/>
  <c r="AQ389" i="8"/>
  <c r="AK389" i="8"/>
  <c r="AW388" i="8"/>
  <c r="AQ388" i="8"/>
  <c r="AK388" i="8"/>
  <c r="AW387" i="8"/>
  <c r="AQ387" i="8"/>
  <c r="AK387" i="8"/>
  <c r="AW386" i="8"/>
  <c r="AQ386" i="8"/>
  <c r="AK386" i="8"/>
  <c r="AW385" i="8"/>
  <c r="AQ385" i="8"/>
  <c r="AK385" i="8"/>
  <c r="AW384" i="8"/>
  <c r="AQ384" i="8"/>
  <c r="AK384" i="8"/>
  <c r="AW383" i="8"/>
  <c r="AQ383" i="8"/>
  <c r="AK383" i="8"/>
  <c r="AW382" i="8"/>
  <c r="AQ382" i="8"/>
  <c r="AK382" i="8"/>
  <c r="AW381" i="8"/>
  <c r="AQ381" i="8"/>
  <c r="AK381" i="8"/>
  <c r="AW380" i="8"/>
  <c r="AQ380" i="8"/>
  <c r="AK380" i="8"/>
  <c r="AW379" i="8"/>
  <c r="AQ379" i="8"/>
  <c r="AK379" i="8"/>
  <c r="AW378" i="8"/>
  <c r="AQ378" i="8"/>
  <c r="AK378" i="8"/>
  <c r="AW377" i="8"/>
  <c r="AQ377" i="8"/>
  <c r="AK377" i="8"/>
  <c r="AW376" i="8"/>
  <c r="AQ376" i="8"/>
  <c r="AK376" i="8"/>
  <c r="AW375" i="8"/>
  <c r="AQ375" i="8"/>
  <c r="AK375" i="8"/>
  <c r="AW374" i="8"/>
  <c r="AQ374" i="8"/>
  <c r="AK374" i="8"/>
  <c r="AW373" i="8"/>
  <c r="AQ373" i="8"/>
  <c r="AK373" i="8"/>
  <c r="AW372" i="8"/>
  <c r="AQ372" i="8"/>
  <c r="AK372" i="8"/>
  <c r="AW371" i="8"/>
  <c r="AQ371" i="8"/>
  <c r="AK371" i="8"/>
  <c r="AW370" i="8"/>
  <c r="AQ370" i="8"/>
  <c r="AK370" i="8"/>
  <c r="AW369" i="8"/>
  <c r="AQ369" i="8"/>
  <c r="AK369" i="8"/>
  <c r="AW368" i="8"/>
  <c r="AQ368" i="8"/>
  <c r="AK368" i="8"/>
  <c r="AW367" i="8"/>
  <c r="AQ367" i="8"/>
  <c r="AK367" i="8"/>
  <c r="AW366" i="8"/>
  <c r="AQ366" i="8"/>
  <c r="AK366" i="8"/>
  <c r="AW365" i="8"/>
  <c r="AQ365" i="8"/>
  <c r="AK365" i="8"/>
  <c r="AW364" i="8"/>
  <c r="AQ364" i="8"/>
  <c r="AK364" i="8"/>
  <c r="AW363" i="8"/>
  <c r="AQ363" i="8"/>
  <c r="AK363" i="8"/>
  <c r="AW362" i="8"/>
  <c r="AQ362" i="8"/>
  <c r="AK362" i="8"/>
  <c r="AW361" i="8"/>
  <c r="AQ361" i="8"/>
  <c r="AK361" i="8"/>
  <c r="AW360" i="8"/>
  <c r="AQ360" i="8"/>
  <c r="AK360" i="8"/>
  <c r="AW359" i="8"/>
  <c r="AQ359" i="8"/>
  <c r="AK359" i="8"/>
  <c r="AW358" i="8"/>
  <c r="AQ358" i="8"/>
  <c r="AK358" i="8"/>
  <c r="AW357" i="8"/>
  <c r="AQ357" i="8"/>
  <c r="AK357" i="8"/>
  <c r="AW356" i="8"/>
  <c r="AQ356" i="8"/>
  <c r="AK356" i="8"/>
  <c r="AW355" i="8"/>
  <c r="AQ355" i="8"/>
  <c r="AK355" i="8"/>
  <c r="AW354" i="8"/>
  <c r="AQ354" i="8"/>
  <c r="AK354" i="8"/>
  <c r="AW353" i="8"/>
  <c r="AQ353" i="8"/>
  <c r="AK353" i="8"/>
  <c r="AW352" i="8"/>
  <c r="AQ352" i="8"/>
  <c r="AK352" i="8"/>
  <c r="AW351" i="8"/>
  <c r="AQ351" i="8"/>
  <c r="AK351" i="8"/>
  <c r="AW350" i="8"/>
  <c r="AQ350" i="8"/>
  <c r="AK350" i="8"/>
  <c r="AW349" i="8"/>
  <c r="AQ349" i="8"/>
  <c r="AK349" i="8"/>
  <c r="AW348" i="8"/>
  <c r="AQ348" i="8"/>
  <c r="AK348" i="8"/>
  <c r="AW347" i="8"/>
  <c r="AQ347" i="8"/>
  <c r="AK347" i="8"/>
  <c r="AW346" i="8"/>
  <c r="AQ346" i="8"/>
  <c r="AK346" i="8"/>
  <c r="AW345" i="8"/>
  <c r="AQ345" i="8"/>
  <c r="AK345" i="8"/>
  <c r="AW344" i="8"/>
  <c r="AQ344" i="8"/>
  <c r="AK344" i="8"/>
  <c r="AW343" i="8"/>
  <c r="AQ343" i="8"/>
  <c r="AK343" i="8"/>
  <c r="AW342" i="8"/>
  <c r="AQ342" i="8"/>
  <c r="AK342" i="8"/>
  <c r="AW341" i="8"/>
  <c r="AQ341" i="8"/>
  <c r="AK341" i="8"/>
  <c r="AW340" i="8"/>
  <c r="AQ340" i="8"/>
  <c r="AK340" i="8"/>
  <c r="AW339" i="8"/>
  <c r="AQ339" i="8"/>
  <c r="AK339" i="8"/>
  <c r="AW338" i="8"/>
  <c r="AQ338" i="8"/>
  <c r="AK338" i="8"/>
  <c r="AW337" i="8"/>
  <c r="AQ337" i="8"/>
  <c r="AK337" i="8"/>
  <c r="AW336" i="8"/>
  <c r="AQ336" i="8"/>
  <c r="AK336" i="8"/>
  <c r="AW335" i="8"/>
  <c r="AQ335" i="8"/>
  <c r="AK335" i="8"/>
  <c r="AW334" i="8"/>
  <c r="AQ334" i="8"/>
  <c r="AK334" i="8"/>
  <c r="AW333" i="8"/>
  <c r="AQ333" i="8"/>
  <c r="AK333" i="8"/>
  <c r="AW332" i="8"/>
  <c r="AQ332" i="8"/>
  <c r="AK332" i="8"/>
  <c r="AW331" i="8"/>
  <c r="AQ331" i="8"/>
  <c r="AK331" i="8"/>
  <c r="AW330" i="8"/>
  <c r="AQ330" i="8"/>
  <c r="AK330" i="8"/>
  <c r="AW329" i="8"/>
  <c r="AQ329" i="8"/>
  <c r="AK329" i="8"/>
  <c r="AW328" i="8"/>
  <c r="AQ328" i="8"/>
  <c r="AK328" i="8"/>
  <c r="AW327" i="8"/>
  <c r="AQ327" i="8"/>
  <c r="AK327" i="8"/>
  <c r="AW326" i="8"/>
  <c r="AQ326" i="8"/>
  <c r="AK326" i="8"/>
  <c r="AW325" i="8"/>
  <c r="AQ325" i="8"/>
  <c r="AK325" i="8"/>
  <c r="AW324" i="8"/>
  <c r="AQ324" i="8"/>
  <c r="AK324" i="8"/>
  <c r="AW323" i="8"/>
  <c r="AQ323" i="8"/>
  <c r="AK323" i="8"/>
  <c r="AW322" i="8"/>
  <c r="AQ322" i="8"/>
  <c r="AK322" i="8"/>
  <c r="AW321" i="8"/>
  <c r="AQ321" i="8"/>
  <c r="AK321" i="8"/>
  <c r="AW320" i="8"/>
  <c r="AQ320" i="8"/>
  <c r="AK320" i="8"/>
  <c r="AW319" i="8"/>
  <c r="AQ319" i="8"/>
  <c r="AK319" i="8"/>
  <c r="AW318" i="8"/>
  <c r="AQ318" i="8"/>
  <c r="AK318" i="8"/>
  <c r="AW317" i="8"/>
  <c r="AQ317" i="8"/>
  <c r="AK317" i="8"/>
  <c r="AW316" i="8"/>
  <c r="AQ316" i="8"/>
  <c r="AK316" i="8"/>
  <c r="AW315" i="8"/>
  <c r="AQ315" i="8"/>
  <c r="AK315" i="8"/>
  <c r="AW314" i="8"/>
  <c r="AQ314" i="8"/>
  <c r="AK314" i="8"/>
  <c r="AW313" i="8"/>
  <c r="AQ313" i="8"/>
  <c r="AK313" i="8"/>
  <c r="AW312" i="8"/>
  <c r="AQ312" i="8"/>
  <c r="AK312" i="8"/>
  <c r="AW311" i="8"/>
  <c r="AQ311" i="8"/>
  <c r="AK311" i="8"/>
  <c r="AW310" i="8"/>
  <c r="AQ310" i="8"/>
  <c r="AK310" i="8"/>
  <c r="AW309" i="8"/>
  <c r="AQ309" i="8"/>
  <c r="AK309" i="8"/>
  <c r="AW308" i="8"/>
  <c r="AQ308" i="8"/>
  <c r="AK308" i="8"/>
  <c r="AW307" i="8"/>
  <c r="AQ307" i="8"/>
  <c r="AK307" i="8"/>
  <c r="AX428" i="8"/>
  <c r="AX426" i="8"/>
  <c r="AX424" i="8"/>
  <c r="AX422" i="8"/>
  <c r="AX420" i="8"/>
  <c r="AW419" i="8"/>
  <c r="AP419" i="8"/>
  <c r="AJ419" i="8"/>
  <c r="AV418" i="8"/>
  <c r="AP418" i="8"/>
  <c r="AJ418" i="8"/>
  <c r="AV417" i="8"/>
  <c r="AP417" i="8"/>
  <c r="AJ417" i="8"/>
  <c r="AV416" i="8"/>
  <c r="AP416" i="8"/>
  <c r="AJ416" i="8"/>
  <c r="AV415" i="8"/>
  <c r="AP415" i="8"/>
  <c r="AJ415" i="8"/>
  <c r="AV414" i="8"/>
  <c r="AP414" i="8"/>
  <c r="AJ414" i="8"/>
  <c r="AV413" i="8"/>
  <c r="AP413" i="8"/>
  <c r="AJ413" i="8"/>
  <c r="AV412" i="8"/>
  <c r="AP412" i="8"/>
  <c r="AJ412" i="8"/>
  <c r="AV411" i="8"/>
  <c r="AP411" i="8"/>
  <c r="AJ411" i="8"/>
  <c r="AV410" i="8"/>
  <c r="AP410" i="8"/>
  <c r="AJ410" i="8"/>
  <c r="AV409" i="8"/>
  <c r="AP409" i="8"/>
  <c r="AJ409" i="8"/>
  <c r="AV408" i="8"/>
  <c r="AP408" i="8"/>
  <c r="AJ408" i="8"/>
  <c r="AV407" i="8"/>
  <c r="AP407" i="8"/>
  <c r="AJ407" i="8"/>
  <c r="AV406" i="8"/>
  <c r="AP406" i="8"/>
  <c r="AJ406" i="8"/>
  <c r="AV405" i="8"/>
  <c r="AP405" i="8"/>
  <c r="AJ405" i="8"/>
  <c r="AV404" i="8"/>
  <c r="AP404" i="8"/>
  <c r="AJ404" i="8"/>
  <c r="AV403" i="8"/>
  <c r="AP403" i="8"/>
  <c r="AJ403" i="8"/>
  <c r="AV402" i="8"/>
  <c r="AP402" i="8"/>
  <c r="AJ402" i="8"/>
  <c r="AV401" i="8"/>
  <c r="AP401" i="8"/>
  <c r="AJ401" i="8"/>
  <c r="AV400" i="8"/>
  <c r="AP400" i="8"/>
  <c r="AJ400" i="8"/>
  <c r="AV399" i="8"/>
  <c r="AP399" i="8"/>
  <c r="AJ399" i="8"/>
  <c r="AV398" i="8"/>
  <c r="AP398" i="8"/>
  <c r="AJ398" i="8"/>
  <c r="AV397" i="8"/>
  <c r="AP397" i="8"/>
  <c r="AJ397" i="8"/>
  <c r="AV396" i="8"/>
  <c r="AP396" i="8"/>
  <c r="AJ396" i="8"/>
  <c r="AV395" i="8"/>
  <c r="AP395" i="8"/>
  <c r="AJ395" i="8"/>
  <c r="AV394" i="8"/>
  <c r="AP394" i="8"/>
  <c r="AJ394" i="8"/>
  <c r="AV393" i="8"/>
  <c r="AP393" i="8"/>
  <c r="AJ393" i="8"/>
  <c r="AV392" i="8"/>
  <c r="AP392" i="8"/>
  <c r="AJ392" i="8"/>
  <c r="AV391" i="8"/>
  <c r="AP391" i="8"/>
  <c r="AJ391" i="8"/>
  <c r="AV390" i="8"/>
  <c r="AP390" i="8"/>
  <c r="AJ390" i="8"/>
  <c r="AV389" i="8"/>
  <c r="AP389" i="8"/>
  <c r="AJ389" i="8"/>
  <c r="AV388" i="8"/>
  <c r="AP388" i="8"/>
  <c r="AJ388" i="8"/>
  <c r="AV387" i="8"/>
  <c r="AP387" i="8"/>
  <c r="AJ387" i="8"/>
  <c r="AV386" i="8"/>
  <c r="AP386" i="8"/>
  <c r="AJ386" i="8"/>
  <c r="AV385" i="8"/>
  <c r="AP385" i="8"/>
  <c r="AJ385" i="8"/>
  <c r="AV384" i="8"/>
  <c r="AP384" i="8"/>
  <c r="AJ384" i="8"/>
  <c r="AV383" i="8"/>
  <c r="AP383" i="8"/>
  <c r="AJ383" i="8"/>
  <c r="AV382" i="8"/>
  <c r="AP382" i="8"/>
  <c r="AJ382" i="8"/>
  <c r="AV381" i="8"/>
  <c r="AP381" i="8"/>
  <c r="AJ381" i="8"/>
  <c r="AV380" i="8"/>
  <c r="AP380" i="8"/>
  <c r="AJ380" i="8"/>
  <c r="AV379" i="8"/>
  <c r="AP379" i="8"/>
  <c r="AJ379" i="8"/>
  <c r="AV378" i="8"/>
  <c r="AP378" i="8"/>
  <c r="AJ378" i="8"/>
  <c r="AV377" i="8"/>
  <c r="AP377" i="8"/>
  <c r="AJ377" i="8"/>
  <c r="AV376" i="8"/>
  <c r="AP376" i="8"/>
  <c r="AJ376" i="8"/>
  <c r="AV375" i="8"/>
  <c r="AP375" i="8"/>
  <c r="AJ375" i="8"/>
  <c r="AV374" i="8"/>
  <c r="AP374" i="8"/>
  <c r="AJ374" i="8"/>
  <c r="AV373" i="8"/>
  <c r="AP373" i="8"/>
  <c r="AJ373" i="8"/>
  <c r="AV372" i="8"/>
  <c r="AP372" i="8"/>
  <c r="AJ372" i="8"/>
  <c r="AV371" i="8"/>
  <c r="AP371" i="8"/>
  <c r="AJ371" i="8"/>
  <c r="AV370" i="8"/>
  <c r="AP370" i="8"/>
  <c r="AJ370" i="8"/>
  <c r="AV369" i="8"/>
  <c r="AP369" i="8"/>
  <c r="AJ369" i="8"/>
  <c r="AV368" i="8"/>
  <c r="AP368" i="8"/>
  <c r="AJ368" i="8"/>
  <c r="AV367" i="8"/>
  <c r="AP367" i="8"/>
  <c r="AJ367" i="8"/>
  <c r="AV366" i="8"/>
  <c r="AP366" i="8"/>
  <c r="AJ366" i="8"/>
  <c r="AV365" i="8"/>
  <c r="AP365" i="8"/>
  <c r="AJ365" i="8"/>
  <c r="AV364" i="8"/>
  <c r="AP364" i="8"/>
  <c r="AJ364" i="8"/>
  <c r="AV363" i="8"/>
  <c r="AP363" i="8"/>
  <c r="AJ363" i="8"/>
  <c r="AV362" i="8"/>
  <c r="AP362" i="8"/>
  <c r="AJ362" i="8"/>
  <c r="AV361" i="8"/>
  <c r="AP361" i="8"/>
  <c r="AJ361" i="8"/>
  <c r="AV360" i="8"/>
  <c r="AP360" i="8"/>
  <c r="AJ360" i="8"/>
  <c r="AV359" i="8"/>
  <c r="AP359" i="8"/>
  <c r="AJ359" i="8"/>
  <c r="AV358" i="8"/>
  <c r="AP358" i="8"/>
  <c r="AJ358" i="8"/>
  <c r="AV357" i="8"/>
  <c r="AP357" i="8"/>
  <c r="AJ357" i="8"/>
  <c r="AV356" i="8"/>
  <c r="AP356" i="8"/>
  <c r="AJ356" i="8"/>
  <c r="AV355" i="8"/>
  <c r="AP355" i="8"/>
  <c r="AJ355" i="8"/>
  <c r="AV354" i="8"/>
  <c r="AP354" i="8"/>
  <c r="AJ354" i="8"/>
  <c r="AV353" i="8"/>
  <c r="AP353" i="8"/>
  <c r="AJ353" i="8"/>
  <c r="AV352" i="8"/>
  <c r="AP352" i="8"/>
  <c r="AJ352" i="8"/>
  <c r="AV351" i="8"/>
  <c r="AP351" i="8"/>
  <c r="AJ351" i="8"/>
  <c r="AV350" i="8"/>
  <c r="AP350" i="8"/>
  <c r="AJ350" i="8"/>
  <c r="AV349" i="8"/>
  <c r="AP349" i="8"/>
  <c r="AJ349" i="8"/>
  <c r="AV348" i="8"/>
  <c r="AP348" i="8"/>
  <c r="AJ348" i="8"/>
  <c r="AV347" i="8"/>
  <c r="AP347" i="8"/>
  <c r="AJ347" i="8"/>
  <c r="AV346" i="8"/>
  <c r="AP346" i="8"/>
  <c r="AJ346" i="8"/>
  <c r="AV345" i="8"/>
  <c r="AP345" i="8"/>
  <c r="AJ345" i="8"/>
  <c r="AV344" i="8"/>
  <c r="AP344" i="8"/>
  <c r="AJ344" i="8"/>
  <c r="AV343" i="8"/>
  <c r="AP343" i="8"/>
  <c r="AJ343" i="8"/>
  <c r="AV342" i="8"/>
  <c r="AP342" i="8"/>
  <c r="AJ342" i="8"/>
  <c r="AV341" i="8"/>
  <c r="AP341" i="8"/>
  <c r="AJ341" i="8"/>
  <c r="AV340" i="8"/>
  <c r="AP340" i="8"/>
  <c r="AJ340" i="8"/>
  <c r="AV339" i="8"/>
  <c r="AP339" i="8"/>
  <c r="AJ339" i="8"/>
  <c r="AV338" i="8"/>
  <c r="AP338" i="8"/>
  <c r="AJ338" i="8"/>
  <c r="AV337" i="8"/>
  <c r="AP337" i="8"/>
  <c r="AJ337" i="8"/>
  <c r="AV336" i="8"/>
  <c r="AP336" i="8"/>
  <c r="AJ336" i="8"/>
  <c r="AV335" i="8"/>
  <c r="AP335" i="8"/>
  <c r="AJ335" i="8"/>
  <c r="AV334" i="8"/>
  <c r="AR428" i="8"/>
  <c r="AR426" i="8"/>
  <c r="AR424" i="8"/>
  <c r="AR422" i="8"/>
  <c r="AR420" i="8"/>
  <c r="AV419" i="8"/>
  <c r="AO419" i="8"/>
  <c r="AG419" i="8"/>
  <c r="AU418" i="8"/>
  <c r="AO418" i="8"/>
  <c r="AG418" i="8"/>
  <c r="AU417" i="8"/>
  <c r="AO417" i="8"/>
  <c r="AG417" i="8"/>
  <c r="AU416" i="8"/>
  <c r="AO416" i="8"/>
  <c r="AG416" i="8"/>
  <c r="AU415" i="8"/>
  <c r="AO415" i="8"/>
  <c r="AG415" i="8"/>
  <c r="AU414" i="8"/>
  <c r="AO414" i="8"/>
  <c r="AG414" i="8"/>
  <c r="AU413" i="8"/>
  <c r="AO413" i="8"/>
  <c r="AG413" i="8"/>
  <c r="AU412" i="8"/>
  <c r="AO412" i="8"/>
  <c r="AG412" i="8"/>
  <c r="AU411" i="8"/>
  <c r="AO411" i="8"/>
  <c r="AG411" i="8"/>
  <c r="AU410" i="8"/>
  <c r="AO410" i="8"/>
  <c r="AG410" i="8"/>
  <c r="AU409" i="8"/>
  <c r="AO409" i="8"/>
  <c r="AG409" i="8"/>
  <c r="AU408" i="8"/>
  <c r="AO408" i="8"/>
  <c r="AG408" i="8"/>
  <c r="AU407" i="8"/>
  <c r="AO407" i="8"/>
  <c r="AG407" i="8"/>
  <c r="AU406" i="8"/>
  <c r="AO406" i="8"/>
  <c r="AG406" i="8"/>
  <c r="AU405" i="8"/>
  <c r="AO405" i="8"/>
  <c r="AG405" i="8"/>
  <c r="AU404" i="8"/>
  <c r="AO404" i="8"/>
  <c r="AG404" i="8"/>
  <c r="AU403" i="8"/>
  <c r="AO403" i="8"/>
  <c r="AG403" i="8"/>
  <c r="AU402" i="8"/>
  <c r="AO402" i="8"/>
  <c r="AG402" i="8"/>
  <c r="AU401" i="8"/>
  <c r="AO401" i="8"/>
  <c r="AG401" i="8"/>
  <c r="AU400" i="8"/>
  <c r="AO400" i="8"/>
  <c r="AG400" i="8"/>
  <c r="AU399" i="8"/>
  <c r="AO399" i="8"/>
  <c r="AG399" i="8"/>
  <c r="AU398" i="8"/>
  <c r="AO398" i="8"/>
  <c r="AG398" i="8"/>
  <c r="AU397" i="8"/>
  <c r="AO397" i="8"/>
  <c r="AG397" i="8"/>
  <c r="AU396" i="8"/>
  <c r="AO396" i="8"/>
  <c r="AG396" i="8"/>
  <c r="AU395" i="8"/>
  <c r="AO395" i="8"/>
  <c r="AG395" i="8"/>
  <c r="AU394" i="8"/>
  <c r="AO394" i="8"/>
  <c r="AG394" i="8"/>
  <c r="AU393" i="8"/>
  <c r="AO393" i="8"/>
  <c r="AG393" i="8"/>
  <c r="AU392" i="8"/>
  <c r="AO392" i="8"/>
  <c r="AG392" i="8"/>
  <c r="AU391" i="8"/>
  <c r="AO391" i="8"/>
  <c r="AG391" i="8"/>
  <c r="AU390" i="8"/>
  <c r="AO390" i="8"/>
  <c r="AG390" i="8"/>
  <c r="AU389" i="8"/>
  <c r="AO389" i="8"/>
  <c r="AG389" i="8"/>
  <c r="AU388" i="8"/>
  <c r="AO388" i="8"/>
  <c r="AG388" i="8"/>
  <c r="AU387" i="8"/>
  <c r="AO387" i="8"/>
  <c r="AG387" i="8"/>
  <c r="AU386" i="8"/>
  <c r="AO386" i="8"/>
  <c r="AG386" i="8"/>
  <c r="AU385" i="8"/>
  <c r="AO385" i="8"/>
  <c r="AG385" i="8"/>
  <c r="AU384" i="8"/>
  <c r="AO384" i="8"/>
  <c r="AG384" i="8"/>
  <c r="AU383" i="8"/>
  <c r="AO383" i="8"/>
  <c r="AG383" i="8"/>
  <c r="AU382" i="8"/>
  <c r="AO382" i="8"/>
  <c r="AG382" i="8"/>
  <c r="AU381" i="8"/>
  <c r="AO381" i="8"/>
  <c r="AG381" i="8"/>
  <c r="AU380" i="8"/>
  <c r="AO380" i="8"/>
  <c r="AG380" i="8"/>
  <c r="AU379" i="8"/>
  <c r="AO379" i="8"/>
  <c r="AG379" i="8"/>
  <c r="AU378" i="8"/>
  <c r="AO378" i="8"/>
  <c r="AG378" i="8"/>
  <c r="AU377" i="8"/>
  <c r="AO377" i="8"/>
  <c r="AG377" i="8"/>
  <c r="AU376" i="8"/>
  <c r="AO376" i="8"/>
  <c r="AG376" i="8"/>
  <c r="AU375" i="8"/>
  <c r="AO375" i="8"/>
  <c r="AG375" i="8"/>
  <c r="AU374" i="8"/>
  <c r="AO374" i="8"/>
  <c r="AG374" i="8"/>
  <c r="AU373" i="8"/>
  <c r="AO373" i="8"/>
  <c r="AG373" i="8"/>
  <c r="AU372" i="8"/>
  <c r="AO372" i="8"/>
  <c r="AG372" i="8"/>
  <c r="AU371" i="8"/>
  <c r="AO371" i="8"/>
  <c r="AG371" i="8"/>
  <c r="AU370" i="8"/>
  <c r="AO370" i="8"/>
  <c r="AG370" i="8"/>
  <c r="AU369" i="8"/>
  <c r="AO369" i="8"/>
  <c r="AG369" i="8"/>
  <c r="AU368" i="8"/>
  <c r="AO368" i="8"/>
  <c r="AG368" i="8"/>
  <c r="AU367" i="8"/>
  <c r="AO367" i="8"/>
  <c r="AG367" i="8"/>
  <c r="AU366" i="8"/>
  <c r="AO366" i="8"/>
  <c r="AG366" i="8"/>
  <c r="AU365" i="8"/>
  <c r="AO365" i="8"/>
  <c r="AG365" i="8"/>
  <c r="AU364" i="8"/>
  <c r="AO364" i="8"/>
  <c r="AG364" i="8"/>
  <c r="AU363" i="8"/>
  <c r="AO363" i="8"/>
  <c r="AG363" i="8"/>
  <c r="AU362" i="8"/>
  <c r="AO362" i="8"/>
  <c r="AG362" i="8"/>
  <c r="AU361" i="8"/>
  <c r="AO361" i="8"/>
  <c r="AG361" i="8"/>
  <c r="AU360" i="8"/>
  <c r="AO360" i="8"/>
  <c r="AG360" i="8"/>
  <c r="AU359" i="8"/>
  <c r="AO359" i="8"/>
  <c r="AG359" i="8"/>
  <c r="AU358" i="8"/>
  <c r="AO358" i="8"/>
  <c r="AG358" i="8"/>
  <c r="AU357" i="8"/>
  <c r="AO357" i="8"/>
  <c r="AG357" i="8"/>
  <c r="AU356" i="8"/>
  <c r="AO356" i="8"/>
  <c r="AG356" i="8"/>
  <c r="AU355" i="8"/>
  <c r="AO355" i="8"/>
  <c r="AG355" i="8"/>
  <c r="AU354" i="8"/>
  <c r="AO354" i="8"/>
  <c r="AG354" i="8"/>
  <c r="AU353" i="8"/>
  <c r="AO353" i="8"/>
  <c r="AG353" i="8"/>
  <c r="AU352" i="8"/>
  <c r="AO352" i="8"/>
  <c r="AG352" i="8"/>
  <c r="AU351" i="8"/>
  <c r="AO351" i="8"/>
  <c r="AG351" i="8"/>
  <c r="AU350" i="8"/>
  <c r="AO350" i="8"/>
  <c r="AG350" i="8"/>
  <c r="AU349" i="8"/>
  <c r="AO349" i="8"/>
  <c r="AG349" i="8"/>
  <c r="AU348" i="8"/>
  <c r="AO348" i="8"/>
  <c r="AG348" i="8"/>
  <c r="AU347" i="8"/>
  <c r="AO347" i="8"/>
  <c r="AG347" i="8"/>
  <c r="AU346" i="8"/>
  <c r="AO346" i="8"/>
  <c r="AG346" i="8"/>
  <c r="AU345" i="8"/>
  <c r="AO345" i="8"/>
  <c r="AG345" i="8"/>
  <c r="AU344" i="8"/>
  <c r="AO344" i="8"/>
  <c r="AG344" i="8"/>
  <c r="AU343" i="8"/>
  <c r="AO343" i="8"/>
  <c r="AG343" i="8"/>
  <c r="AU342" i="8"/>
  <c r="AO342" i="8"/>
  <c r="AG342" i="8"/>
  <c r="AU341" i="8"/>
  <c r="AO341" i="8"/>
  <c r="AG341" i="8"/>
  <c r="AU340" i="8"/>
  <c r="AO340" i="8"/>
  <c r="AG340" i="8"/>
  <c r="AU339" i="8"/>
  <c r="AO339" i="8"/>
  <c r="AG339" i="8"/>
  <c r="AU338" i="8"/>
  <c r="AO338" i="8"/>
  <c r="AG338" i="8"/>
  <c r="AU337" i="8"/>
  <c r="AO337" i="8"/>
  <c r="AG337" i="8"/>
  <c r="AU336" i="8"/>
  <c r="AO336" i="8"/>
  <c r="AG336" i="8"/>
  <c r="AU335" i="8"/>
  <c r="AO335" i="8"/>
  <c r="AG335" i="8"/>
  <c r="AU334" i="8"/>
  <c r="AO334" i="8"/>
  <c r="AG334" i="8"/>
  <c r="AU333" i="8"/>
  <c r="AO333" i="8"/>
  <c r="AG333" i="8"/>
  <c r="AU332" i="8"/>
  <c r="AO332" i="8"/>
  <c r="AG332" i="8"/>
  <c r="AU331" i="8"/>
  <c r="AO331" i="8"/>
  <c r="AG331" i="8"/>
  <c r="AU330" i="8"/>
  <c r="AO330" i="8"/>
  <c r="AG330" i="8"/>
  <c r="AU329" i="8"/>
  <c r="AO329" i="8"/>
  <c r="AG329" i="8"/>
  <c r="AU328" i="8"/>
  <c r="AO328" i="8"/>
  <c r="AG328" i="8"/>
  <c r="AU327" i="8"/>
  <c r="AO327" i="8"/>
  <c r="AG327" i="8"/>
  <c r="AU326" i="8"/>
  <c r="AO326" i="8"/>
  <c r="AG326" i="8"/>
  <c r="AU325" i="8"/>
  <c r="AO325" i="8"/>
  <c r="AG325" i="8"/>
  <c r="AU324" i="8"/>
  <c r="AO324" i="8"/>
  <c r="AG324" i="8"/>
  <c r="AU323" i="8"/>
  <c r="AO323" i="8"/>
  <c r="AG323" i="8"/>
  <c r="AU322" i="8"/>
  <c r="AO322" i="8"/>
  <c r="AG322" i="8"/>
  <c r="AU321" i="8"/>
  <c r="AO321" i="8"/>
  <c r="AG321" i="8"/>
  <c r="AU320" i="8"/>
  <c r="AO320" i="8"/>
  <c r="AG320" i="8"/>
  <c r="AU319" i="8"/>
  <c r="AO319" i="8"/>
  <c r="AG319" i="8"/>
  <c r="AU318" i="8"/>
  <c r="AO318" i="8"/>
  <c r="AG318" i="8"/>
  <c r="AU317" i="8"/>
  <c r="AO317" i="8"/>
  <c r="AG317" i="8"/>
  <c r="AU316" i="8"/>
  <c r="AO316" i="8"/>
  <c r="AG316" i="8"/>
  <c r="AU315" i="8"/>
  <c r="AO315" i="8"/>
  <c r="AG315" i="8"/>
  <c r="AU314" i="8"/>
  <c r="AO314" i="8"/>
  <c r="AG314" i="8"/>
  <c r="AU313" i="8"/>
  <c r="AO313" i="8"/>
  <c r="AG313" i="8"/>
  <c r="AU312" i="8"/>
  <c r="AO312" i="8"/>
  <c r="AG312" i="8"/>
  <c r="AU311" i="8"/>
  <c r="AO311" i="8"/>
  <c r="AG311" i="8"/>
  <c r="AU310" i="8"/>
  <c r="AO310" i="8"/>
  <c r="AG310" i="8"/>
  <c r="AU309" i="8"/>
  <c r="AO309" i="8"/>
  <c r="AG309" i="8"/>
  <c r="AU308" i="8"/>
  <c r="AO308" i="8"/>
  <c r="AG308" i="8"/>
  <c r="AL428" i="8"/>
  <c r="AL426" i="8"/>
  <c r="AL424" i="8"/>
  <c r="AL422" i="8"/>
  <c r="AL420" i="8"/>
  <c r="AU419" i="8"/>
  <c r="AN419" i="8"/>
  <c r="AF419" i="8"/>
  <c r="AT418" i="8"/>
  <c r="AN418" i="8"/>
  <c r="AF418" i="8"/>
  <c r="AT417" i="8"/>
  <c r="AN417" i="8"/>
  <c r="AF417" i="8"/>
  <c r="AT416" i="8"/>
  <c r="AN416" i="8"/>
  <c r="AF416" i="8"/>
  <c r="AT415" i="8"/>
  <c r="AN415" i="8"/>
  <c r="AF415" i="8"/>
  <c r="AT414" i="8"/>
  <c r="AN414" i="8"/>
  <c r="AF414" i="8"/>
  <c r="AT413" i="8"/>
  <c r="AN413" i="8"/>
  <c r="AF413" i="8"/>
  <c r="AT412" i="8"/>
  <c r="AN412" i="8"/>
  <c r="AF412" i="8"/>
  <c r="AT411" i="8"/>
  <c r="AN411" i="8"/>
  <c r="AF411" i="8"/>
  <c r="AT410" i="8"/>
  <c r="AN410" i="8"/>
  <c r="AF410" i="8"/>
  <c r="AT409" i="8"/>
  <c r="AN409" i="8"/>
  <c r="AF409" i="8"/>
  <c r="AT408" i="8"/>
  <c r="AN408" i="8"/>
  <c r="AF408" i="8"/>
  <c r="AT407" i="8"/>
  <c r="AN407" i="8"/>
  <c r="AF407" i="8"/>
  <c r="AT406" i="8"/>
  <c r="AN406" i="8"/>
  <c r="AF406" i="8"/>
  <c r="AT405" i="8"/>
  <c r="AN405" i="8"/>
  <c r="AF405" i="8"/>
  <c r="AT404" i="8"/>
  <c r="AN404" i="8"/>
  <c r="AF404" i="8"/>
  <c r="AT403" i="8"/>
  <c r="AN403" i="8"/>
  <c r="AF403" i="8"/>
  <c r="AT402" i="8"/>
  <c r="AN402" i="8"/>
  <c r="AF402" i="8"/>
  <c r="AT401" i="8"/>
  <c r="AN401" i="8"/>
  <c r="AF401" i="8"/>
  <c r="AT400" i="8"/>
  <c r="AN400" i="8"/>
  <c r="AF400" i="8"/>
  <c r="AT399" i="8"/>
  <c r="AN399" i="8"/>
  <c r="AF399" i="8"/>
  <c r="AT398" i="8"/>
  <c r="AN398" i="8"/>
  <c r="AF398" i="8"/>
  <c r="AT397" i="8"/>
  <c r="AN397" i="8"/>
  <c r="AF397" i="8"/>
  <c r="AT396" i="8"/>
  <c r="AN396" i="8"/>
  <c r="AF396" i="8"/>
  <c r="AT395" i="8"/>
  <c r="AN395" i="8"/>
  <c r="AF395" i="8"/>
  <c r="AT394" i="8"/>
  <c r="AN394" i="8"/>
  <c r="AF394" i="8"/>
  <c r="AT393" i="8"/>
  <c r="AN393" i="8"/>
  <c r="AF393" i="8"/>
  <c r="AT392" i="8"/>
  <c r="AN392" i="8"/>
  <c r="AF392" i="8"/>
  <c r="AT391" i="8"/>
  <c r="AN391" i="8"/>
  <c r="AF391" i="8"/>
  <c r="AT390" i="8"/>
  <c r="AN390" i="8"/>
  <c r="AF390" i="8"/>
  <c r="AT389" i="8"/>
  <c r="AN389" i="8"/>
  <c r="AF389" i="8"/>
  <c r="AT388" i="8"/>
  <c r="AN388" i="8"/>
  <c r="AF388" i="8"/>
  <c r="AT387" i="8"/>
  <c r="AN387" i="8"/>
  <c r="AF387" i="8"/>
  <c r="AT386" i="8"/>
  <c r="AN386" i="8"/>
  <c r="AF386" i="8"/>
  <c r="AT385" i="8"/>
  <c r="AN385" i="8"/>
  <c r="AF385" i="8"/>
  <c r="AT384" i="8"/>
  <c r="AN384" i="8"/>
  <c r="AF384" i="8"/>
  <c r="AT383" i="8"/>
  <c r="AN383" i="8"/>
  <c r="AF383" i="8"/>
  <c r="AT382" i="8"/>
  <c r="AN382" i="8"/>
  <c r="AF382" i="8"/>
  <c r="AT381" i="8"/>
  <c r="AN381" i="8"/>
  <c r="AF381" i="8"/>
  <c r="AT380" i="8"/>
  <c r="AN380" i="8"/>
  <c r="AF380" i="8"/>
  <c r="AT379" i="8"/>
  <c r="AN379" i="8"/>
  <c r="AF379" i="8"/>
  <c r="AT378" i="8"/>
  <c r="AN378" i="8"/>
  <c r="AF378" i="8"/>
  <c r="AT377" i="8"/>
  <c r="AN377" i="8"/>
  <c r="AF377" i="8"/>
  <c r="AT376" i="8"/>
  <c r="AN376" i="8"/>
  <c r="AF376" i="8"/>
  <c r="AT375" i="8"/>
  <c r="AN375" i="8"/>
  <c r="AF375" i="8"/>
  <c r="AT374" i="8"/>
  <c r="AN374" i="8"/>
  <c r="AF374" i="8"/>
  <c r="AT373" i="8"/>
  <c r="AN373" i="8"/>
  <c r="AF373" i="8"/>
  <c r="AT372" i="8"/>
  <c r="AN372" i="8"/>
  <c r="AF372" i="8"/>
  <c r="AT371" i="8"/>
  <c r="AN371" i="8"/>
  <c r="AF371" i="8"/>
  <c r="AT370" i="8"/>
  <c r="AN370" i="8"/>
  <c r="AF370" i="8"/>
  <c r="AT369" i="8"/>
  <c r="AN369" i="8"/>
  <c r="AF369" i="8"/>
  <c r="AT368" i="8"/>
  <c r="AN368" i="8"/>
  <c r="AF368" i="8"/>
  <c r="AT367" i="8"/>
  <c r="AN367" i="8"/>
  <c r="AF367" i="8"/>
  <c r="AT366" i="8"/>
  <c r="AN366" i="8"/>
  <c r="AF366" i="8"/>
  <c r="AT365" i="8"/>
  <c r="AN365" i="8"/>
  <c r="AF365" i="8"/>
  <c r="AT364" i="8"/>
  <c r="AN364" i="8"/>
  <c r="AF364" i="8"/>
  <c r="AT363" i="8"/>
  <c r="AN363" i="8"/>
  <c r="AF363" i="8"/>
  <c r="AT362" i="8"/>
  <c r="AN362" i="8"/>
  <c r="AF362" i="8"/>
  <c r="AT361" i="8"/>
  <c r="AN361" i="8"/>
  <c r="AF361" i="8"/>
  <c r="AT360" i="8"/>
  <c r="AN360" i="8"/>
  <c r="AF360" i="8"/>
  <c r="AT359" i="8"/>
  <c r="AN359" i="8"/>
  <c r="AF359" i="8"/>
  <c r="AT358" i="8"/>
  <c r="AN358" i="8"/>
  <c r="AF358" i="8"/>
  <c r="AT357" i="8"/>
  <c r="AN357" i="8"/>
  <c r="AF357" i="8"/>
  <c r="AT356" i="8"/>
  <c r="AN356" i="8"/>
  <c r="AF356" i="8"/>
  <c r="AT355" i="8"/>
  <c r="AN355" i="8"/>
  <c r="AF355" i="8"/>
  <c r="AT354" i="8"/>
  <c r="AN354" i="8"/>
  <c r="AF354" i="8"/>
  <c r="AT353" i="8"/>
  <c r="AN353" i="8"/>
  <c r="AF353" i="8"/>
  <c r="AT352" i="8"/>
  <c r="AN352" i="8"/>
  <c r="AF352" i="8"/>
  <c r="AT351" i="8"/>
  <c r="AN351" i="8"/>
  <c r="AF351" i="8"/>
  <c r="AT350" i="8"/>
  <c r="AN350" i="8"/>
  <c r="AF350" i="8"/>
  <c r="AT349" i="8"/>
  <c r="AN349" i="8"/>
  <c r="AF349" i="8"/>
  <c r="AT348" i="8"/>
  <c r="AN348" i="8"/>
  <c r="AF348" i="8"/>
  <c r="AT347" i="8"/>
  <c r="AN347" i="8"/>
  <c r="AF347" i="8"/>
  <c r="AT346" i="8"/>
  <c r="AN346" i="8"/>
  <c r="AF346" i="8"/>
  <c r="AT345" i="8"/>
  <c r="AN345" i="8"/>
  <c r="AF345" i="8"/>
  <c r="AT344" i="8"/>
  <c r="AN344" i="8"/>
  <c r="AF344" i="8"/>
  <c r="AT343" i="8"/>
  <c r="AN343" i="8"/>
  <c r="AF343" i="8"/>
  <c r="AT342" i="8"/>
  <c r="AN342" i="8"/>
  <c r="AF342" i="8"/>
  <c r="AT341" i="8"/>
  <c r="AN341" i="8"/>
  <c r="AF341" i="8"/>
  <c r="AT340" i="8"/>
  <c r="AN340" i="8"/>
  <c r="AF340" i="8"/>
  <c r="AT339" i="8"/>
  <c r="AN339" i="8"/>
  <c r="AF339" i="8"/>
  <c r="AT338" i="8"/>
  <c r="AN338" i="8"/>
  <c r="AF338" i="8"/>
  <c r="AT337" i="8"/>
  <c r="AN337" i="8"/>
  <c r="AF337" i="8"/>
  <c r="AT336" i="8"/>
  <c r="AN336" i="8"/>
  <c r="AF336" i="8"/>
  <c r="AT335" i="8"/>
  <c r="AN335" i="8"/>
  <c r="AF335" i="8"/>
  <c r="AT334" i="8"/>
  <c r="AN334" i="8"/>
  <c r="AF334" i="8"/>
  <c r="AT333" i="8"/>
  <c r="AN333" i="8"/>
  <c r="AF333" i="8"/>
  <c r="AT332" i="8"/>
  <c r="AN332" i="8"/>
  <c r="AF332" i="8"/>
  <c r="AT331" i="8"/>
  <c r="AN331" i="8"/>
  <c r="AF331" i="8"/>
  <c r="AT330" i="8"/>
  <c r="AN330" i="8"/>
  <c r="AF330" i="8"/>
  <c r="AT329" i="8"/>
  <c r="AN329" i="8"/>
  <c r="AF329" i="8"/>
  <c r="AT328" i="8"/>
  <c r="AN328" i="8"/>
  <c r="AF328" i="8"/>
  <c r="AT327" i="8"/>
  <c r="AN327" i="8"/>
  <c r="AF327" i="8"/>
  <c r="AT326" i="8"/>
  <c r="AN326" i="8"/>
  <c r="AF326" i="8"/>
  <c r="AT325" i="8"/>
  <c r="AN325" i="8"/>
  <c r="AF325" i="8"/>
  <c r="AT324" i="8"/>
  <c r="AN324" i="8"/>
  <c r="AF324" i="8"/>
  <c r="AT323" i="8"/>
  <c r="AN323" i="8"/>
  <c r="AF323" i="8"/>
  <c r="AT322" i="8"/>
  <c r="AN322" i="8"/>
  <c r="AF322" i="8"/>
  <c r="AT321" i="8"/>
  <c r="AN321" i="8"/>
  <c r="AF321" i="8"/>
  <c r="AT320" i="8"/>
  <c r="AN320" i="8"/>
  <c r="AF320" i="8"/>
  <c r="AT319" i="8"/>
  <c r="AN319" i="8"/>
  <c r="AF319" i="8"/>
  <c r="AT318" i="8"/>
  <c r="AN318" i="8"/>
  <c r="AF318" i="8"/>
  <c r="AT317" i="8"/>
  <c r="AN317" i="8"/>
  <c r="AF317" i="8"/>
  <c r="AT316" i="8"/>
  <c r="AN316" i="8"/>
  <c r="AF316" i="8"/>
  <c r="AT315" i="8"/>
  <c r="AN315" i="8"/>
  <c r="AF315" i="8"/>
  <c r="AT314" i="8"/>
  <c r="AN314" i="8"/>
  <c r="AF314" i="8"/>
  <c r="AT313" i="8"/>
  <c r="AN313" i="8"/>
  <c r="AF313" i="8"/>
  <c r="AT312" i="8"/>
  <c r="AN312" i="8"/>
  <c r="AF312" i="8"/>
  <c r="AT311" i="8"/>
  <c r="AN311" i="8"/>
  <c r="AF311" i="8"/>
  <c r="AT310" i="8"/>
  <c r="AN310" i="8"/>
  <c r="AF310" i="8"/>
  <c r="AT309" i="8"/>
  <c r="AN309" i="8"/>
  <c r="AF309" i="8"/>
  <c r="AT308" i="8"/>
  <c r="AN308" i="8"/>
  <c r="AF308" i="8"/>
  <c r="AX429" i="8"/>
  <c r="AX427" i="8"/>
  <c r="AX425" i="8"/>
  <c r="AX423" i="8"/>
  <c r="AX421" i="8"/>
  <c r="AJ420" i="8"/>
  <c r="AT419" i="8"/>
  <c r="AM419" i="8"/>
  <c r="AE419" i="8"/>
  <c r="AS418" i="8"/>
  <c r="AM418" i="8"/>
  <c r="AE418" i="8"/>
  <c r="AS417" i="8"/>
  <c r="AM417" i="8"/>
  <c r="AE417" i="8"/>
  <c r="AS416" i="8"/>
  <c r="AM416" i="8"/>
  <c r="AE416" i="8"/>
  <c r="AS415" i="8"/>
  <c r="AM415" i="8"/>
  <c r="AE415" i="8"/>
  <c r="AS414" i="8"/>
  <c r="AM414" i="8"/>
  <c r="AE414" i="8"/>
  <c r="AS413" i="8"/>
  <c r="AM413" i="8"/>
  <c r="AE413" i="8"/>
  <c r="AS412" i="8"/>
  <c r="AM412" i="8"/>
  <c r="AE412" i="8"/>
  <c r="AS411" i="8"/>
  <c r="AM411" i="8"/>
  <c r="AE411" i="8"/>
  <c r="AS410" i="8"/>
  <c r="AM410" i="8"/>
  <c r="AE410" i="8"/>
  <c r="AS409" i="8"/>
  <c r="AM409" i="8"/>
  <c r="AE409" i="8"/>
  <c r="AS408" i="8"/>
  <c r="AM408" i="8"/>
  <c r="AE408" i="8"/>
  <c r="AS407" i="8"/>
  <c r="AM407" i="8"/>
  <c r="AE407" i="8"/>
  <c r="AS406" i="8"/>
  <c r="AM406" i="8"/>
  <c r="AE406" i="8"/>
  <c r="AS405" i="8"/>
  <c r="AM405" i="8"/>
  <c r="AE405" i="8"/>
  <c r="AS404" i="8"/>
  <c r="AM404" i="8"/>
  <c r="AE404" i="8"/>
  <c r="AS403" i="8"/>
  <c r="AM403" i="8"/>
  <c r="AE403" i="8"/>
  <c r="AS402" i="8"/>
  <c r="AM402" i="8"/>
  <c r="AE402" i="8"/>
  <c r="AS401" i="8"/>
  <c r="AM401" i="8"/>
  <c r="AE401" i="8"/>
  <c r="AS400" i="8"/>
  <c r="AM400" i="8"/>
  <c r="AE400" i="8"/>
  <c r="AS399" i="8"/>
  <c r="AM399" i="8"/>
  <c r="AE399" i="8"/>
  <c r="AS398" i="8"/>
  <c r="AM398" i="8"/>
  <c r="AE398" i="8"/>
  <c r="AS397" i="8"/>
  <c r="AM397" i="8"/>
  <c r="AE397" i="8"/>
  <c r="AS396" i="8"/>
  <c r="AM396" i="8"/>
  <c r="AE396" i="8"/>
  <c r="AS395" i="8"/>
  <c r="AM395" i="8"/>
  <c r="AE395" i="8"/>
  <c r="AS394" i="8"/>
  <c r="AM394" i="8"/>
  <c r="AE394" i="8"/>
  <c r="AS393" i="8"/>
  <c r="AM393" i="8"/>
  <c r="AE393" i="8"/>
  <c r="AS392" i="8"/>
  <c r="AM392" i="8"/>
  <c r="AE392" i="8"/>
  <c r="AS391" i="8"/>
  <c r="AM391" i="8"/>
  <c r="AE391" i="8"/>
  <c r="AS390" i="8"/>
  <c r="AM390" i="8"/>
  <c r="AE390" i="8"/>
  <c r="AS389" i="8"/>
  <c r="AM389" i="8"/>
  <c r="AE389" i="8"/>
  <c r="AS388" i="8"/>
  <c r="AM388" i="8"/>
  <c r="AE388" i="8"/>
  <c r="AS387" i="8"/>
  <c r="AM387" i="8"/>
  <c r="AE387" i="8"/>
  <c r="AS386" i="8"/>
  <c r="AM386" i="8"/>
  <c r="AE386" i="8"/>
  <c r="AS385" i="8"/>
  <c r="AM385" i="8"/>
  <c r="AE385" i="8"/>
  <c r="AS384" i="8"/>
  <c r="AM384" i="8"/>
  <c r="AE384" i="8"/>
  <c r="AS383" i="8"/>
  <c r="AM383" i="8"/>
  <c r="AE383" i="8"/>
  <c r="AS382" i="8"/>
  <c r="AM382" i="8"/>
  <c r="AE382" i="8"/>
  <c r="AS381" i="8"/>
  <c r="AM381" i="8"/>
  <c r="AE381" i="8"/>
  <c r="AS380" i="8"/>
  <c r="AM380" i="8"/>
  <c r="AE380" i="8"/>
  <c r="AS379" i="8"/>
  <c r="AM379" i="8"/>
  <c r="AE379" i="8"/>
  <c r="AS378" i="8"/>
  <c r="AM378" i="8"/>
  <c r="AE378" i="8"/>
  <c r="AS377" i="8"/>
  <c r="AM377" i="8"/>
  <c r="AE377" i="8"/>
  <c r="AS376" i="8"/>
  <c r="AM376" i="8"/>
  <c r="AE376" i="8"/>
  <c r="AS375" i="8"/>
  <c r="AM375" i="8"/>
  <c r="AE375" i="8"/>
  <c r="AS374" i="8"/>
  <c r="AM374" i="8"/>
  <c r="AE374" i="8"/>
  <c r="AS373" i="8"/>
  <c r="AM373" i="8"/>
  <c r="AE373" i="8"/>
  <c r="AS372" i="8"/>
  <c r="AM372" i="8"/>
  <c r="AE372" i="8"/>
  <c r="AS371" i="8"/>
  <c r="AM371" i="8"/>
  <c r="AE371" i="8"/>
  <c r="AS370" i="8"/>
  <c r="AM370" i="8"/>
  <c r="AE370" i="8"/>
  <c r="AS369" i="8"/>
  <c r="AM369" i="8"/>
  <c r="AE369" i="8"/>
  <c r="AS368" i="8"/>
  <c r="AM368" i="8"/>
  <c r="AE368" i="8"/>
  <c r="AS367" i="8"/>
  <c r="AM367" i="8"/>
  <c r="AE367" i="8"/>
  <c r="AS366" i="8"/>
  <c r="AM366" i="8"/>
  <c r="AE366" i="8"/>
  <c r="AS365" i="8"/>
  <c r="AM365" i="8"/>
  <c r="AE365" i="8"/>
  <c r="AS364" i="8"/>
  <c r="AM364" i="8"/>
  <c r="AE364" i="8"/>
  <c r="AS363" i="8"/>
  <c r="AM363" i="8"/>
  <c r="AE363" i="8"/>
  <c r="AS362" i="8"/>
  <c r="AM362" i="8"/>
  <c r="AE362" i="8"/>
  <c r="AS361" i="8"/>
  <c r="AM361" i="8"/>
  <c r="AE361" i="8"/>
  <c r="AS360" i="8"/>
  <c r="AM360" i="8"/>
  <c r="AE360" i="8"/>
  <c r="AS359" i="8"/>
  <c r="AM359" i="8"/>
  <c r="AE359" i="8"/>
  <c r="AS358" i="8"/>
  <c r="AM358" i="8"/>
  <c r="AE358" i="8"/>
  <c r="AS357" i="8"/>
  <c r="AM357" i="8"/>
  <c r="AE357" i="8"/>
  <c r="AS356" i="8"/>
  <c r="AM356" i="8"/>
  <c r="AE356" i="8"/>
  <c r="AS355" i="8"/>
  <c r="AM355" i="8"/>
  <c r="AE355" i="8"/>
  <c r="AS354" i="8"/>
  <c r="AM354" i="8"/>
  <c r="AE354" i="8"/>
  <c r="AS353" i="8"/>
  <c r="AM353" i="8"/>
  <c r="AE353" i="8"/>
  <c r="AS352" i="8"/>
  <c r="AM352" i="8"/>
  <c r="AE352" i="8"/>
  <c r="AS351" i="8"/>
  <c r="AM351" i="8"/>
  <c r="AE351" i="8"/>
  <c r="AS350" i="8"/>
  <c r="AM350" i="8"/>
  <c r="AE350" i="8"/>
  <c r="AS349" i="8"/>
  <c r="AM349" i="8"/>
  <c r="AE349" i="8"/>
  <c r="AS348" i="8"/>
  <c r="AM348" i="8"/>
  <c r="AE348" i="8"/>
  <c r="AS347" i="8"/>
  <c r="AM347" i="8"/>
  <c r="AE347" i="8"/>
  <c r="AS346" i="8"/>
  <c r="AM346" i="8"/>
  <c r="AE346" i="8"/>
  <c r="AS345" i="8"/>
  <c r="AM345" i="8"/>
  <c r="AE345" i="8"/>
  <c r="AS344" i="8"/>
  <c r="AM344" i="8"/>
  <c r="AE344" i="8"/>
  <c r="AS343" i="8"/>
  <c r="AM343" i="8"/>
  <c r="AE343" i="8"/>
  <c r="AS342" i="8"/>
  <c r="AM342" i="8"/>
  <c r="AE342" i="8"/>
  <c r="AS341" i="8"/>
  <c r="AM341" i="8"/>
  <c r="AE341" i="8"/>
  <c r="AS340" i="8"/>
  <c r="AM340" i="8"/>
  <c r="AE340" i="8"/>
  <c r="AS339" i="8"/>
  <c r="AM339" i="8"/>
  <c r="AE339" i="8"/>
  <c r="AS338" i="8"/>
  <c r="AM338" i="8"/>
  <c r="AE338" i="8"/>
  <c r="AS337" i="8"/>
  <c r="AM337" i="8"/>
  <c r="AE337" i="8"/>
  <c r="AS336" i="8"/>
  <c r="AM336" i="8"/>
  <c r="AE336" i="8"/>
  <c r="AS335" i="8"/>
  <c r="AM335" i="8"/>
  <c r="AE335" i="8"/>
  <c r="AS334" i="8"/>
  <c r="AM334" i="8"/>
  <c r="AE334" i="8"/>
  <c r="AS333" i="8"/>
  <c r="AM333" i="8"/>
  <c r="AE333" i="8"/>
  <c r="AS332" i="8"/>
  <c r="AM332" i="8"/>
  <c r="AE332" i="8"/>
  <c r="AS331" i="8"/>
  <c r="AM331" i="8"/>
  <c r="AE331" i="8"/>
  <c r="AS330" i="8"/>
  <c r="AM330" i="8"/>
  <c r="AE330" i="8"/>
  <c r="AS329" i="8"/>
  <c r="AM329" i="8"/>
  <c r="AE329" i="8"/>
  <c r="AS328" i="8"/>
  <c r="AM328" i="8"/>
  <c r="AE328" i="8"/>
  <c r="AS327" i="8"/>
  <c r="AM327" i="8"/>
  <c r="AE327" i="8"/>
  <c r="AS326" i="8"/>
  <c r="AM326" i="8"/>
  <c r="AE326" i="8"/>
  <c r="AS325" i="8"/>
  <c r="AM325" i="8"/>
  <c r="AE325" i="8"/>
  <c r="AS324" i="8"/>
  <c r="AM324" i="8"/>
  <c r="AE324" i="8"/>
  <c r="AS323" i="8"/>
  <c r="AM323" i="8"/>
  <c r="AE323" i="8"/>
  <c r="AS322" i="8"/>
  <c r="AM322" i="8"/>
  <c r="AE322" i="8"/>
  <c r="AS321" i="8"/>
  <c r="AM321" i="8"/>
  <c r="AE321" i="8"/>
  <c r="AS320" i="8"/>
  <c r="AM320" i="8"/>
  <c r="AE320" i="8"/>
  <c r="AS319" i="8"/>
  <c r="AM319" i="8"/>
  <c r="AE319" i="8"/>
  <c r="AS318" i="8"/>
  <c r="AM318" i="8"/>
  <c r="AE318" i="8"/>
  <c r="AS317" i="8"/>
  <c r="AM317" i="8"/>
  <c r="AE317" i="8"/>
  <c r="AS316" i="8"/>
  <c r="AM316" i="8"/>
  <c r="AE316" i="8"/>
  <c r="AS315" i="8"/>
  <c r="AM315" i="8"/>
  <c r="AE315" i="8"/>
  <c r="AS314" i="8"/>
  <c r="AM314" i="8"/>
  <c r="AE314" i="8"/>
  <c r="AS313" i="8"/>
  <c r="AM313" i="8"/>
  <c r="AE313" i="8"/>
  <c r="AS312" i="8"/>
  <c r="AM312" i="8"/>
  <c r="AE312" i="8"/>
  <c r="AS311" i="8"/>
  <c r="AM311" i="8"/>
  <c r="AE311" i="8"/>
  <c r="AS310" i="8"/>
  <c r="AM310" i="8"/>
  <c r="AE310" i="8"/>
  <c r="AS309" i="8"/>
  <c r="AM309" i="8"/>
  <c r="AE309" i="8"/>
  <c r="AS308" i="8"/>
  <c r="AM308" i="8"/>
  <c r="AR429" i="8"/>
  <c r="AR427" i="8"/>
  <c r="AR425" i="8"/>
  <c r="AR423" i="8"/>
  <c r="AR421" i="8"/>
  <c r="AG420" i="8"/>
  <c r="AR419" i="8"/>
  <c r="AL419" i="8"/>
  <c r="AX418" i="8"/>
  <c r="AR418" i="8"/>
  <c r="AL418" i="8"/>
  <c r="AX417" i="8"/>
  <c r="AR417" i="8"/>
  <c r="AL417" i="8"/>
  <c r="AX416" i="8"/>
  <c r="AR416" i="8"/>
  <c r="AL416" i="8"/>
  <c r="AX415" i="8"/>
  <c r="AR415" i="8"/>
  <c r="AL415" i="8"/>
  <c r="AX414" i="8"/>
  <c r="AR414" i="8"/>
  <c r="AL414" i="8"/>
  <c r="AX413" i="8"/>
  <c r="AR413" i="8"/>
  <c r="AL413" i="8"/>
  <c r="AX412" i="8"/>
  <c r="AR412" i="8"/>
  <c r="AL412" i="8"/>
  <c r="AX411" i="8"/>
  <c r="AR411" i="8"/>
  <c r="AL411" i="8"/>
  <c r="AX410" i="8"/>
  <c r="AR410" i="8"/>
  <c r="AL410" i="8"/>
  <c r="AX409" i="8"/>
  <c r="AR409" i="8"/>
  <c r="AL409" i="8"/>
  <c r="AX408" i="8"/>
  <c r="AR408" i="8"/>
  <c r="AL408" i="8"/>
  <c r="AX407" i="8"/>
  <c r="AR407" i="8"/>
  <c r="AL407" i="8"/>
  <c r="AX406" i="8"/>
  <c r="AR406" i="8"/>
  <c r="AL406" i="8"/>
  <c r="AX405" i="8"/>
  <c r="AR405" i="8"/>
  <c r="AL405" i="8"/>
  <c r="AX404" i="8"/>
  <c r="AR404" i="8"/>
  <c r="AL404" i="8"/>
  <c r="AX403" i="8"/>
  <c r="AR403" i="8"/>
  <c r="AL403" i="8"/>
  <c r="AX402" i="8"/>
  <c r="AR402" i="8"/>
  <c r="AL402" i="8"/>
  <c r="AX401" i="8"/>
  <c r="AR401" i="8"/>
  <c r="AL401" i="8"/>
  <c r="AX400" i="8"/>
  <c r="AR400" i="8"/>
  <c r="AL400" i="8"/>
  <c r="AX399" i="8"/>
  <c r="AR399" i="8"/>
  <c r="AL399" i="8"/>
  <c r="AX398" i="8"/>
  <c r="AR398" i="8"/>
  <c r="AL398" i="8"/>
  <c r="AX397" i="8"/>
  <c r="AR397" i="8"/>
  <c r="AL397" i="8"/>
  <c r="AX396" i="8"/>
  <c r="AR396" i="8"/>
  <c r="AL396" i="8"/>
  <c r="AX395" i="8"/>
  <c r="AR395" i="8"/>
  <c r="AL395" i="8"/>
  <c r="AX394" i="8"/>
  <c r="AR394" i="8"/>
  <c r="AL394" i="8"/>
  <c r="AX393" i="8"/>
  <c r="AR393" i="8"/>
  <c r="AL393" i="8"/>
  <c r="AX392" i="8"/>
  <c r="AR392" i="8"/>
  <c r="AL392" i="8"/>
  <c r="AX391" i="8"/>
  <c r="AR391" i="8"/>
  <c r="AL391" i="8"/>
  <c r="AX390" i="8"/>
  <c r="AR390" i="8"/>
  <c r="AL390" i="8"/>
  <c r="AX389" i="8"/>
  <c r="AR389" i="8"/>
  <c r="AL389" i="8"/>
  <c r="AX388" i="8"/>
  <c r="AR388" i="8"/>
  <c r="AL388" i="8"/>
  <c r="AX387" i="8"/>
  <c r="AR387" i="8"/>
  <c r="AL387" i="8"/>
  <c r="AX386" i="8"/>
  <c r="AR386" i="8"/>
  <c r="AL386" i="8"/>
  <c r="AX385" i="8"/>
  <c r="AR385" i="8"/>
  <c r="AL385" i="8"/>
  <c r="AX384" i="8"/>
  <c r="AR384" i="8"/>
  <c r="AL384" i="8"/>
  <c r="AX383" i="8"/>
  <c r="AR383" i="8"/>
  <c r="AL383" i="8"/>
  <c r="AX382" i="8"/>
  <c r="AR382" i="8"/>
  <c r="AL382" i="8"/>
  <c r="AX381" i="8"/>
  <c r="AR381" i="8"/>
  <c r="AL381" i="8"/>
  <c r="AX380" i="8"/>
  <c r="AR380" i="8"/>
  <c r="AL380" i="8"/>
  <c r="AX379" i="8"/>
  <c r="AR379" i="8"/>
  <c r="AL379" i="8"/>
  <c r="AX378" i="8"/>
  <c r="AR378" i="8"/>
  <c r="AL378" i="8"/>
  <c r="AX377" i="8"/>
  <c r="AR377" i="8"/>
  <c r="AL377" i="8"/>
  <c r="AX376" i="8"/>
  <c r="AR376" i="8"/>
  <c r="AL376" i="8"/>
  <c r="AX375" i="8"/>
  <c r="AR375" i="8"/>
  <c r="AL375" i="8"/>
  <c r="AX374" i="8"/>
  <c r="AR374" i="8"/>
  <c r="AL374" i="8"/>
  <c r="AX373" i="8"/>
  <c r="AR373" i="8"/>
  <c r="AL373" i="8"/>
  <c r="AX372" i="8"/>
  <c r="AR372" i="8"/>
  <c r="AL372" i="8"/>
  <c r="AX371" i="8"/>
  <c r="AR371" i="8"/>
  <c r="AL371" i="8"/>
  <c r="AX370" i="8"/>
  <c r="AR370" i="8"/>
  <c r="AL370" i="8"/>
  <c r="AX369" i="8"/>
  <c r="AR369" i="8"/>
  <c r="AL369" i="8"/>
  <c r="AX368" i="8"/>
  <c r="AR368" i="8"/>
  <c r="AL368" i="8"/>
  <c r="AX367" i="8"/>
  <c r="AR367" i="8"/>
  <c r="AL367" i="8"/>
  <c r="AX366" i="8"/>
  <c r="AR366" i="8"/>
  <c r="AL366" i="8"/>
  <c r="AX365" i="8"/>
  <c r="AR365" i="8"/>
  <c r="AL365" i="8"/>
  <c r="AX364" i="8"/>
  <c r="AR364" i="8"/>
  <c r="AL364" i="8"/>
  <c r="AX363" i="8"/>
  <c r="AR363" i="8"/>
  <c r="AL363" i="8"/>
  <c r="AX362" i="8"/>
  <c r="AR362" i="8"/>
  <c r="AL362" i="8"/>
  <c r="AX361" i="8"/>
  <c r="AR361" i="8"/>
  <c r="AL361" i="8"/>
  <c r="AX360" i="8"/>
  <c r="AR360" i="8"/>
  <c r="AL360" i="8"/>
  <c r="AX359" i="8"/>
  <c r="AR359" i="8"/>
  <c r="AL359" i="8"/>
  <c r="AX358" i="8"/>
  <c r="AR358" i="8"/>
  <c r="AL358" i="8"/>
  <c r="AX357" i="8"/>
  <c r="AR357" i="8"/>
  <c r="AL357" i="8"/>
  <c r="AX356" i="8"/>
  <c r="AR356" i="8"/>
  <c r="AL356" i="8"/>
  <c r="AX355" i="8"/>
  <c r="AR355" i="8"/>
  <c r="AL355" i="8"/>
  <c r="AX354" i="8"/>
  <c r="AR354" i="8"/>
  <c r="AL354" i="8"/>
  <c r="AX353" i="8"/>
  <c r="AR353" i="8"/>
  <c r="AL353" i="8"/>
  <c r="AX352" i="8"/>
  <c r="AR352" i="8"/>
  <c r="AL352" i="8"/>
  <c r="AX351" i="8"/>
  <c r="AR351" i="8"/>
  <c r="AL351" i="8"/>
  <c r="AX350" i="8"/>
  <c r="AR350" i="8"/>
  <c r="AL350" i="8"/>
  <c r="AX349" i="8"/>
  <c r="AR349" i="8"/>
  <c r="AL349" i="8"/>
  <c r="AX348" i="8"/>
  <c r="AR348" i="8"/>
  <c r="AL348" i="8"/>
  <c r="AX347" i="8"/>
  <c r="AR347" i="8"/>
  <c r="AL347" i="8"/>
  <c r="AX346" i="8"/>
  <c r="AR346" i="8"/>
  <c r="AL346" i="8"/>
  <c r="AX345" i="8"/>
  <c r="AR345" i="8"/>
  <c r="AL345" i="8"/>
  <c r="AX344" i="8"/>
  <c r="AR344" i="8"/>
  <c r="AL344" i="8"/>
  <c r="AX343" i="8"/>
  <c r="AR343" i="8"/>
  <c r="AL343" i="8"/>
  <c r="AX342" i="8"/>
  <c r="AR342" i="8"/>
  <c r="AL342" i="8"/>
  <c r="AX341" i="8"/>
  <c r="AR341" i="8"/>
  <c r="AL341" i="8"/>
  <c r="AX340" i="8"/>
  <c r="AR340" i="8"/>
  <c r="AL340" i="8"/>
  <c r="AX339" i="8"/>
  <c r="AR339" i="8"/>
  <c r="AL339" i="8"/>
  <c r="AX338" i="8"/>
  <c r="AR338" i="8"/>
  <c r="AL338" i="8"/>
  <c r="AX337" i="8"/>
  <c r="AR337" i="8"/>
  <c r="AL337" i="8"/>
  <c r="AX336" i="8"/>
  <c r="AR336" i="8"/>
  <c r="AL336" i="8"/>
  <c r="AX335" i="8"/>
  <c r="AR335" i="8"/>
  <c r="AL335" i="8"/>
  <c r="AX334" i="8"/>
  <c r="AR334" i="8"/>
  <c r="AL334" i="8"/>
  <c r="AX333" i="8"/>
  <c r="AR333" i="8"/>
  <c r="AL333" i="8"/>
  <c r="AX332" i="8"/>
  <c r="AR332" i="8"/>
  <c r="AL332" i="8"/>
  <c r="AX331" i="8"/>
  <c r="AR331" i="8"/>
  <c r="AL331" i="8"/>
  <c r="AX330" i="8"/>
  <c r="AR330" i="8"/>
  <c r="AL330" i="8"/>
  <c r="AX329" i="8"/>
  <c r="AR329" i="8"/>
  <c r="AL329" i="8"/>
  <c r="AX328" i="8"/>
  <c r="AR328" i="8"/>
  <c r="AL328" i="8"/>
  <c r="AX327" i="8"/>
  <c r="AR327" i="8"/>
  <c r="AL327" i="8"/>
  <c r="AX326" i="8"/>
  <c r="AR326" i="8"/>
  <c r="AL326" i="8"/>
  <c r="AX325" i="8"/>
  <c r="AR325" i="8"/>
  <c r="AL325" i="8"/>
  <c r="AX324" i="8"/>
  <c r="AR324" i="8"/>
  <c r="AL324" i="8"/>
  <c r="AX323" i="8"/>
  <c r="AR323" i="8"/>
  <c r="AL323" i="8"/>
  <c r="AX322" i="8"/>
  <c r="AR322" i="8"/>
  <c r="AL322" i="8"/>
  <c r="AX321" i="8"/>
  <c r="AR321" i="8"/>
  <c r="AL321" i="8"/>
  <c r="AX320" i="8"/>
  <c r="AR320" i="8"/>
  <c r="AL320" i="8"/>
  <c r="AX319" i="8"/>
  <c r="AR319" i="8"/>
  <c r="AL319" i="8"/>
  <c r="AX318" i="8"/>
  <c r="AR318" i="8"/>
  <c r="AL318" i="8"/>
  <c r="AX317" i="8"/>
  <c r="AR317" i="8"/>
  <c r="AL317" i="8"/>
  <c r="AX316" i="8"/>
  <c r="AR316" i="8"/>
  <c r="AL316" i="8"/>
  <c r="AX315" i="8"/>
  <c r="AR315" i="8"/>
  <c r="AL315" i="8"/>
  <c r="AX314" i="8"/>
  <c r="AR314" i="8"/>
  <c r="AL314" i="8"/>
  <c r="AX313" i="8"/>
  <c r="AR313" i="8"/>
  <c r="AL313" i="8"/>
  <c r="AX312" i="8"/>
  <c r="AR312" i="8"/>
  <c r="AL312" i="8"/>
  <c r="AX311" i="8"/>
  <c r="AR311" i="8"/>
  <c r="AL311" i="8"/>
  <c r="AX310" i="8"/>
  <c r="AR310" i="8"/>
  <c r="AL310" i="8"/>
  <c r="AX309" i="8"/>
  <c r="AR309" i="8"/>
  <c r="AV333" i="8"/>
  <c r="AV331" i="8"/>
  <c r="AV329" i="8"/>
  <c r="AV327" i="8"/>
  <c r="AV325" i="8"/>
  <c r="AV323" i="8"/>
  <c r="AV321" i="8"/>
  <c r="AV319" i="8"/>
  <c r="AV317" i="8"/>
  <c r="AV315" i="8"/>
  <c r="AV313" i="8"/>
  <c r="AV311" i="8"/>
  <c r="AV309" i="8"/>
  <c r="AR308" i="8"/>
  <c r="AV307" i="8"/>
  <c r="AO307" i="8"/>
  <c r="AF307" i="8"/>
  <c r="AT306" i="8"/>
  <c r="AN306" i="8"/>
  <c r="AF306" i="8"/>
  <c r="AT305" i="8"/>
  <c r="AN305" i="8"/>
  <c r="AF305" i="8"/>
  <c r="AT304" i="8"/>
  <c r="AN304" i="8"/>
  <c r="AF304" i="8"/>
  <c r="AT303" i="8"/>
  <c r="AN303" i="8"/>
  <c r="AF303" i="8"/>
  <c r="AT302" i="8"/>
  <c r="AN302" i="8"/>
  <c r="AF302" i="8"/>
  <c r="AT301" i="8"/>
  <c r="AN301" i="8"/>
  <c r="AF301" i="8"/>
  <c r="AT300" i="8"/>
  <c r="AN300" i="8"/>
  <c r="AF300" i="8"/>
  <c r="AT299" i="8"/>
  <c r="AN299" i="8"/>
  <c r="AF299" i="8"/>
  <c r="AT298" i="8"/>
  <c r="AN298" i="8"/>
  <c r="AF298" i="8"/>
  <c r="AT297" i="8"/>
  <c r="AN297" i="8"/>
  <c r="AF297" i="8"/>
  <c r="AT296" i="8"/>
  <c r="AN296" i="8"/>
  <c r="AF296" i="8"/>
  <c r="AT295" i="8"/>
  <c r="AN295" i="8"/>
  <c r="AF295" i="8"/>
  <c r="AT294" i="8"/>
  <c r="AN294" i="8"/>
  <c r="AF294" i="8"/>
  <c r="AT293" i="8"/>
  <c r="AN293" i="8"/>
  <c r="AF293" i="8"/>
  <c r="AT292" i="8"/>
  <c r="AN292" i="8"/>
  <c r="AF292" i="8"/>
  <c r="AT291" i="8"/>
  <c r="AN291" i="8"/>
  <c r="AF291" i="8"/>
  <c r="AT290" i="8"/>
  <c r="AN290" i="8"/>
  <c r="AF290" i="8"/>
  <c r="AT289" i="8"/>
  <c r="AN289" i="8"/>
  <c r="AF289" i="8"/>
  <c r="AT288" i="8"/>
  <c r="AN288" i="8"/>
  <c r="AF288" i="8"/>
  <c r="AT287" i="8"/>
  <c r="AN287" i="8"/>
  <c r="AF287" i="8"/>
  <c r="AT286" i="8"/>
  <c r="AN286" i="8"/>
  <c r="AF286" i="8"/>
  <c r="AT285" i="8"/>
  <c r="AN285" i="8"/>
  <c r="AF285" i="8"/>
  <c r="AT284" i="8"/>
  <c r="AN284" i="8"/>
  <c r="AF284" i="8"/>
  <c r="AT283" i="8"/>
  <c r="AN283" i="8"/>
  <c r="AF283" i="8"/>
  <c r="AT282" i="8"/>
  <c r="AN282" i="8"/>
  <c r="AF282" i="8"/>
  <c r="AT281" i="8"/>
  <c r="AN281" i="8"/>
  <c r="AF281" i="8"/>
  <c r="AT280" i="8"/>
  <c r="AN280" i="8"/>
  <c r="AF280" i="8"/>
  <c r="AT279" i="8"/>
  <c r="AN279" i="8"/>
  <c r="AF279" i="8"/>
  <c r="AT278" i="8"/>
  <c r="AN278" i="8"/>
  <c r="AF278" i="8"/>
  <c r="AT277" i="8"/>
  <c r="AN277" i="8"/>
  <c r="AF277" i="8"/>
  <c r="AT276" i="8"/>
  <c r="AN276" i="8"/>
  <c r="AF276" i="8"/>
  <c r="AT275" i="8"/>
  <c r="AN275" i="8"/>
  <c r="AF275" i="8"/>
  <c r="AT274" i="8"/>
  <c r="AN274" i="8"/>
  <c r="AF274" i="8"/>
  <c r="AT273" i="8"/>
  <c r="AN273" i="8"/>
  <c r="AF273" i="8"/>
  <c r="AT272" i="8"/>
  <c r="AN272" i="8"/>
  <c r="AF272" i="8"/>
  <c r="AT271" i="8"/>
  <c r="AN271" i="8"/>
  <c r="AF271" i="8"/>
  <c r="AT270" i="8"/>
  <c r="AN270" i="8"/>
  <c r="AF270" i="8"/>
  <c r="AT269" i="8"/>
  <c r="AN269" i="8"/>
  <c r="AF269" i="8"/>
  <c r="AT268" i="8"/>
  <c r="AN268" i="8"/>
  <c r="AF268" i="8"/>
  <c r="AT267" i="8"/>
  <c r="AN267" i="8"/>
  <c r="AF267" i="8"/>
  <c r="AT266" i="8"/>
  <c r="AN266" i="8"/>
  <c r="AF266" i="8"/>
  <c r="AT265" i="8"/>
  <c r="AN265" i="8"/>
  <c r="AF265" i="8"/>
  <c r="AT264" i="8"/>
  <c r="AN264" i="8"/>
  <c r="AF264" i="8"/>
  <c r="AT263" i="8"/>
  <c r="AN263" i="8"/>
  <c r="AF263" i="8"/>
  <c r="AT262" i="8"/>
  <c r="AN262" i="8"/>
  <c r="AF262" i="8"/>
  <c r="AT261" i="8"/>
  <c r="AN261" i="8"/>
  <c r="AF261" i="8"/>
  <c r="AT260" i="8"/>
  <c r="AN260" i="8"/>
  <c r="AF260" i="8"/>
  <c r="AT259" i="8"/>
  <c r="AN259" i="8"/>
  <c r="AF259" i="8"/>
  <c r="AT258" i="8"/>
  <c r="AN258" i="8"/>
  <c r="AF258" i="8"/>
  <c r="AT257" i="8"/>
  <c r="AN257" i="8"/>
  <c r="AF257" i="8"/>
  <c r="AT256" i="8"/>
  <c r="AN256" i="8"/>
  <c r="AF256" i="8"/>
  <c r="AT255" i="8"/>
  <c r="AN255" i="8"/>
  <c r="AF255" i="8"/>
  <c r="AT254" i="8"/>
  <c r="AN254" i="8"/>
  <c r="AF254" i="8"/>
  <c r="AT253" i="8"/>
  <c r="AN253" i="8"/>
  <c r="AF253" i="8"/>
  <c r="AT252" i="8"/>
  <c r="AN252" i="8"/>
  <c r="AF252" i="8"/>
  <c r="AT251" i="8"/>
  <c r="AN251" i="8"/>
  <c r="AF251" i="8"/>
  <c r="AT250" i="8"/>
  <c r="AN250" i="8"/>
  <c r="AF250" i="8"/>
  <c r="AT249" i="8"/>
  <c r="AN249" i="8"/>
  <c r="AF249" i="8"/>
  <c r="AT248" i="8"/>
  <c r="AN248" i="8"/>
  <c r="AF248" i="8"/>
  <c r="AT247" i="8"/>
  <c r="AN247" i="8"/>
  <c r="AF247" i="8"/>
  <c r="AT246" i="8"/>
  <c r="AN246" i="8"/>
  <c r="AF246" i="8"/>
  <c r="AT245" i="8"/>
  <c r="AN245" i="8"/>
  <c r="AF245" i="8"/>
  <c r="AT244" i="8"/>
  <c r="AN244" i="8"/>
  <c r="AF244" i="8"/>
  <c r="AT243" i="8"/>
  <c r="AN243" i="8"/>
  <c r="AF243" i="8"/>
  <c r="AT242" i="8"/>
  <c r="AN242" i="8"/>
  <c r="AF242" i="8"/>
  <c r="AT241" i="8"/>
  <c r="AN241" i="8"/>
  <c r="AF241" i="8"/>
  <c r="AT240" i="8"/>
  <c r="AN240" i="8"/>
  <c r="AF240" i="8"/>
  <c r="AT239" i="8"/>
  <c r="AN239" i="8"/>
  <c r="AF239" i="8"/>
  <c r="AT238" i="8"/>
  <c r="AN238" i="8"/>
  <c r="AF238" i="8"/>
  <c r="AT237" i="8"/>
  <c r="AN237" i="8"/>
  <c r="AF237" i="8"/>
  <c r="AT236" i="8"/>
  <c r="AN236" i="8"/>
  <c r="AF236" i="8"/>
  <c r="AT235" i="8"/>
  <c r="AN235" i="8"/>
  <c r="AF235" i="8"/>
  <c r="AT234" i="8"/>
  <c r="AN234" i="8"/>
  <c r="AF234" i="8"/>
  <c r="AT233" i="8"/>
  <c r="AN233" i="8"/>
  <c r="AF233" i="8"/>
  <c r="AT232" i="8"/>
  <c r="AN232" i="8"/>
  <c r="AF232" i="8"/>
  <c r="AT231" i="8"/>
  <c r="AN231" i="8"/>
  <c r="AF231" i="8"/>
  <c r="AT230" i="8"/>
  <c r="AN230" i="8"/>
  <c r="AF230" i="8"/>
  <c r="AT229" i="8"/>
  <c r="AN229" i="8"/>
  <c r="AF229" i="8"/>
  <c r="AT228" i="8"/>
  <c r="AN228" i="8"/>
  <c r="AF228" i="8"/>
  <c r="AT227" i="8"/>
  <c r="AN227" i="8"/>
  <c r="AF227" i="8"/>
  <c r="AT226" i="8"/>
  <c r="AN226" i="8"/>
  <c r="AF226" i="8"/>
  <c r="AT225" i="8"/>
  <c r="AN225" i="8"/>
  <c r="AF225" i="8"/>
  <c r="AT224" i="8"/>
  <c r="AN224" i="8"/>
  <c r="AF224" i="8"/>
  <c r="AT223" i="8"/>
  <c r="AN223" i="8"/>
  <c r="AF223" i="8"/>
  <c r="AT222" i="8"/>
  <c r="AN222" i="8"/>
  <c r="AF222" i="8"/>
  <c r="AT221" i="8"/>
  <c r="AN221" i="8"/>
  <c r="AF221" i="8"/>
  <c r="AT220" i="8"/>
  <c r="AN220" i="8"/>
  <c r="AF220" i="8"/>
  <c r="AT219" i="8"/>
  <c r="AN219" i="8"/>
  <c r="AF219" i="8"/>
  <c r="AT218" i="8"/>
  <c r="AN218" i="8"/>
  <c r="AF218" i="8"/>
  <c r="AT217" i="8"/>
  <c r="AN217" i="8"/>
  <c r="AF217" i="8"/>
  <c r="AT216" i="8"/>
  <c r="AN216" i="8"/>
  <c r="AF216" i="8"/>
  <c r="AT215" i="8"/>
  <c r="AN215" i="8"/>
  <c r="AF215" i="8"/>
  <c r="AT214" i="8"/>
  <c r="AN214" i="8"/>
  <c r="AF214" i="8"/>
  <c r="AT213" i="8"/>
  <c r="AN213" i="8"/>
  <c r="AF213" i="8"/>
  <c r="AT212" i="8"/>
  <c r="AN212" i="8"/>
  <c r="AF212" i="8"/>
  <c r="AT211" i="8"/>
  <c r="AN211" i="8"/>
  <c r="AF211" i="8"/>
  <c r="AT210" i="8"/>
  <c r="AN210" i="8"/>
  <c r="AF210" i="8"/>
  <c r="AT209" i="8"/>
  <c r="AN209" i="8"/>
  <c r="AF209" i="8"/>
  <c r="AT208" i="8"/>
  <c r="AN208" i="8"/>
  <c r="AF208" i="8"/>
  <c r="AT207" i="8"/>
  <c r="AN207" i="8"/>
  <c r="AF207" i="8"/>
  <c r="AT206" i="8"/>
  <c r="AN206" i="8"/>
  <c r="AF206" i="8"/>
  <c r="AT205" i="8"/>
  <c r="AN205" i="8"/>
  <c r="AF205" i="8"/>
  <c r="AT204" i="8"/>
  <c r="AN204" i="8"/>
  <c r="AF204" i="8"/>
  <c r="AT203" i="8"/>
  <c r="AN203" i="8"/>
  <c r="AF203" i="8"/>
  <c r="AT202" i="8"/>
  <c r="AN202" i="8"/>
  <c r="AF202" i="8"/>
  <c r="AT201" i="8"/>
  <c r="AN201" i="8"/>
  <c r="AF201" i="8"/>
  <c r="AP333" i="8"/>
  <c r="AP331" i="8"/>
  <c r="AP329" i="8"/>
  <c r="AP327" i="8"/>
  <c r="AP325" i="8"/>
  <c r="AP323" i="8"/>
  <c r="AP321" i="8"/>
  <c r="AP319" i="8"/>
  <c r="AP317" i="8"/>
  <c r="AP315" i="8"/>
  <c r="AP313" i="8"/>
  <c r="AP311" i="8"/>
  <c r="AP309" i="8"/>
  <c r="AP308" i="8"/>
  <c r="AU307" i="8"/>
  <c r="AN307" i="8"/>
  <c r="AE307" i="8"/>
  <c r="AS306" i="8"/>
  <c r="AM306" i="8"/>
  <c r="AE306" i="8"/>
  <c r="AS305" i="8"/>
  <c r="AM305" i="8"/>
  <c r="AE305" i="8"/>
  <c r="AS304" i="8"/>
  <c r="AM304" i="8"/>
  <c r="AE304" i="8"/>
  <c r="AS303" i="8"/>
  <c r="AM303" i="8"/>
  <c r="AE303" i="8"/>
  <c r="AS302" i="8"/>
  <c r="AM302" i="8"/>
  <c r="AE302" i="8"/>
  <c r="AS301" i="8"/>
  <c r="AM301" i="8"/>
  <c r="AE301" i="8"/>
  <c r="AS300" i="8"/>
  <c r="AM300" i="8"/>
  <c r="AE300" i="8"/>
  <c r="AS299" i="8"/>
  <c r="AM299" i="8"/>
  <c r="AE299" i="8"/>
  <c r="AS298" i="8"/>
  <c r="AM298" i="8"/>
  <c r="AE298" i="8"/>
  <c r="AS297" i="8"/>
  <c r="AM297" i="8"/>
  <c r="AE297" i="8"/>
  <c r="AS296" i="8"/>
  <c r="AM296" i="8"/>
  <c r="AE296" i="8"/>
  <c r="AS295" i="8"/>
  <c r="AM295" i="8"/>
  <c r="AE295" i="8"/>
  <c r="AS294" i="8"/>
  <c r="AM294" i="8"/>
  <c r="AE294" i="8"/>
  <c r="AS293" i="8"/>
  <c r="AM293" i="8"/>
  <c r="AE293" i="8"/>
  <c r="AS292" i="8"/>
  <c r="AM292" i="8"/>
  <c r="AE292" i="8"/>
  <c r="AS291" i="8"/>
  <c r="AM291" i="8"/>
  <c r="AE291" i="8"/>
  <c r="AS290" i="8"/>
  <c r="AM290" i="8"/>
  <c r="AE290" i="8"/>
  <c r="AS289" i="8"/>
  <c r="AM289" i="8"/>
  <c r="AE289" i="8"/>
  <c r="AS288" i="8"/>
  <c r="AM288" i="8"/>
  <c r="AE288" i="8"/>
  <c r="AS287" i="8"/>
  <c r="AM287" i="8"/>
  <c r="AE287" i="8"/>
  <c r="AS286" i="8"/>
  <c r="AM286" i="8"/>
  <c r="AE286" i="8"/>
  <c r="AS285" i="8"/>
  <c r="AM285" i="8"/>
  <c r="AE285" i="8"/>
  <c r="AS284" i="8"/>
  <c r="AM284" i="8"/>
  <c r="AE284" i="8"/>
  <c r="AS283" i="8"/>
  <c r="AM283" i="8"/>
  <c r="AE283" i="8"/>
  <c r="AS282" i="8"/>
  <c r="AM282" i="8"/>
  <c r="AE282" i="8"/>
  <c r="AS281" i="8"/>
  <c r="AM281" i="8"/>
  <c r="AE281" i="8"/>
  <c r="AS280" i="8"/>
  <c r="AM280" i="8"/>
  <c r="AE280" i="8"/>
  <c r="AS279" i="8"/>
  <c r="AM279" i="8"/>
  <c r="AE279" i="8"/>
  <c r="AS278" i="8"/>
  <c r="AM278" i="8"/>
  <c r="AE278" i="8"/>
  <c r="AS277" i="8"/>
  <c r="AM277" i="8"/>
  <c r="AE277" i="8"/>
  <c r="AS276" i="8"/>
  <c r="AM276" i="8"/>
  <c r="AE276" i="8"/>
  <c r="AS275" i="8"/>
  <c r="AM275" i="8"/>
  <c r="AE275" i="8"/>
  <c r="AS274" i="8"/>
  <c r="AM274" i="8"/>
  <c r="AE274" i="8"/>
  <c r="AS273" i="8"/>
  <c r="AM273" i="8"/>
  <c r="AE273" i="8"/>
  <c r="AS272" i="8"/>
  <c r="AM272" i="8"/>
  <c r="AE272" i="8"/>
  <c r="AS271" i="8"/>
  <c r="AM271" i="8"/>
  <c r="AE271" i="8"/>
  <c r="AS270" i="8"/>
  <c r="AM270" i="8"/>
  <c r="AE270" i="8"/>
  <c r="AS269" i="8"/>
  <c r="AM269" i="8"/>
  <c r="AE269" i="8"/>
  <c r="AS268" i="8"/>
  <c r="AM268" i="8"/>
  <c r="AE268" i="8"/>
  <c r="AS267" i="8"/>
  <c r="AM267" i="8"/>
  <c r="AE267" i="8"/>
  <c r="AS266" i="8"/>
  <c r="AM266" i="8"/>
  <c r="AE266" i="8"/>
  <c r="AS265" i="8"/>
  <c r="AM265" i="8"/>
  <c r="AE265" i="8"/>
  <c r="AS264" i="8"/>
  <c r="AM264" i="8"/>
  <c r="AE264" i="8"/>
  <c r="AS263" i="8"/>
  <c r="AM263" i="8"/>
  <c r="AE263" i="8"/>
  <c r="AS262" i="8"/>
  <c r="AM262" i="8"/>
  <c r="AE262" i="8"/>
  <c r="AS261" i="8"/>
  <c r="AM261" i="8"/>
  <c r="AE261" i="8"/>
  <c r="AS260" i="8"/>
  <c r="AM260" i="8"/>
  <c r="AE260" i="8"/>
  <c r="AS259" i="8"/>
  <c r="AM259" i="8"/>
  <c r="AE259" i="8"/>
  <c r="AS258" i="8"/>
  <c r="AM258" i="8"/>
  <c r="AE258" i="8"/>
  <c r="AS257" i="8"/>
  <c r="AM257" i="8"/>
  <c r="AE257" i="8"/>
  <c r="AS256" i="8"/>
  <c r="AM256" i="8"/>
  <c r="AE256" i="8"/>
  <c r="AS255" i="8"/>
  <c r="AM255" i="8"/>
  <c r="AE255" i="8"/>
  <c r="AS254" i="8"/>
  <c r="AM254" i="8"/>
  <c r="AE254" i="8"/>
  <c r="AS253" i="8"/>
  <c r="AM253" i="8"/>
  <c r="AE253" i="8"/>
  <c r="AS252" i="8"/>
  <c r="AM252" i="8"/>
  <c r="AE252" i="8"/>
  <c r="AS251" i="8"/>
  <c r="AM251" i="8"/>
  <c r="AE251" i="8"/>
  <c r="AS250" i="8"/>
  <c r="AM250" i="8"/>
  <c r="AE250" i="8"/>
  <c r="AS249" i="8"/>
  <c r="AM249" i="8"/>
  <c r="AE249" i="8"/>
  <c r="AS248" i="8"/>
  <c r="AM248" i="8"/>
  <c r="AE248" i="8"/>
  <c r="AS247" i="8"/>
  <c r="AM247" i="8"/>
  <c r="AE247" i="8"/>
  <c r="AS246" i="8"/>
  <c r="AM246" i="8"/>
  <c r="AE246" i="8"/>
  <c r="AS245" i="8"/>
  <c r="AM245" i="8"/>
  <c r="AE245" i="8"/>
  <c r="AS244" i="8"/>
  <c r="AM244" i="8"/>
  <c r="AE244" i="8"/>
  <c r="AS243" i="8"/>
  <c r="AM243" i="8"/>
  <c r="AE243" i="8"/>
  <c r="AS242" i="8"/>
  <c r="AM242" i="8"/>
  <c r="AE242" i="8"/>
  <c r="AS241" i="8"/>
  <c r="AM241" i="8"/>
  <c r="AE241" i="8"/>
  <c r="AS240" i="8"/>
  <c r="AM240" i="8"/>
  <c r="AE240" i="8"/>
  <c r="AS239" i="8"/>
  <c r="AM239" i="8"/>
  <c r="AE239" i="8"/>
  <c r="AS238" i="8"/>
  <c r="AM238" i="8"/>
  <c r="AE238" i="8"/>
  <c r="AS237" i="8"/>
  <c r="AM237" i="8"/>
  <c r="AE237" i="8"/>
  <c r="AS236" i="8"/>
  <c r="AM236" i="8"/>
  <c r="AE236" i="8"/>
  <c r="AS235" i="8"/>
  <c r="AM235" i="8"/>
  <c r="AE235" i="8"/>
  <c r="AS234" i="8"/>
  <c r="AM234" i="8"/>
  <c r="AE234" i="8"/>
  <c r="AS233" i="8"/>
  <c r="AM233" i="8"/>
  <c r="AE233" i="8"/>
  <c r="AS232" i="8"/>
  <c r="AM232" i="8"/>
  <c r="AE232" i="8"/>
  <c r="AS231" i="8"/>
  <c r="AM231" i="8"/>
  <c r="AE231" i="8"/>
  <c r="AS230" i="8"/>
  <c r="AM230" i="8"/>
  <c r="AE230" i="8"/>
  <c r="AS229" i="8"/>
  <c r="AM229" i="8"/>
  <c r="AE229" i="8"/>
  <c r="AS228" i="8"/>
  <c r="AM228" i="8"/>
  <c r="AE228" i="8"/>
  <c r="AS227" i="8"/>
  <c r="AM227" i="8"/>
  <c r="AE227" i="8"/>
  <c r="AS226" i="8"/>
  <c r="AM226" i="8"/>
  <c r="AE226" i="8"/>
  <c r="AS225" i="8"/>
  <c r="AM225" i="8"/>
  <c r="AE225" i="8"/>
  <c r="AS224" i="8"/>
  <c r="AM224" i="8"/>
  <c r="AE224" i="8"/>
  <c r="AS223" i="8"/>
  <c r="AM223" i="8"/>
  <c r="AE223" i="8"/>
  <c r="AS222" i="8"/>
  <c r="AM222" i="8"/>
  <c r="AE222" i="8"/>
  <c r="AS221" i="8"/>
  <c r="AM221" i="8"/>
  <c r="AE221" i="8"/>
  <c r="AS220" i="8"/>
  <c r="AM220" i="8"/>
  <c r="AE220" i="8"/>
  <c r="AS219" i="8"/>
  <c r="AM219" i="8"/>
  <c r="AE219" i="8"/>
  <c r="AS218" i="8"/>
  <c r="AM218" i="8"/>
  <c r="AE218" i="8"/>
  <c r="AS217" i="8"/>
  <c r="AM217" i="8"/>
  <c r="AE217" i="8"/>
  <c r="AS216" i="8"/>
  <c r="AM216" i="8"/>
  <c r="AE216" i="8"/>
  <c r="AS215" i="8"/>
  <c r="AM215" i="8"/>
  <c r="AE215" i="8"/>
  <c r="AS214" i="8"/>
  <c r="AM214" i="8"/>
  <c r="AE214" i="8"/>
  <c r="AS213" i="8"/>
  <c r="AM213" i="8"/>
  <c r="AE213" i="8"/>
  <c r="AS212" i="8"/>
  <c r="AM212" i="8"/>
  <c r="AE212" i="8"/>
  <c r="AS211" i="8"/>
  <c r="AM211" i="8"/>
  <c r="AE211" i="8"/>
  <c r="AS210" i="8"/>
  <c r="AM210" i="8"/>
  <c r="AE210" i="8"/>
  <c r="AS209" i="8"/>
  <c r="AM209" i="8"/>
  <c r="AE209" i="8"/>
  <c r="AS208" i="8"/>
  <c r="AM208" i="8"/>
  <c r="AE208" i="8"/>
  <c r="AS207" i="8"/>
  <c r="AM207" i="8"/>
  <c r="AE207" i="8"/>
  <c r="AS206" i="8"/>
  <c r="AM206" i="8"/>
  <c r="AE206" i="8"/>
  <c r="AS205" i="8"/>
  <c r="AM205" i="8"/>
  <c r="AE205" i="8"/>
  <c r="AS204" i="8"/>
  <c r="AM204" i="8"/>
  <c r="AE204" i="8"/>
  <c r="AS203" i="8"/>
  <c r="AM203" i="8"/>
  <c r="AE203" i="8"/>
  <c r="AS202" i="8"/>
  <c r="AM202" i="8"/>
  <c r="AE202" i="8"/>
  <c r="AS201" i="8"/>
  <c r="AM201" i="8"/>
  <c r="AE201" i="8"/>
  <c r="AJ333" i="8"/>
  <c r="AJ331" i="8"/>
  <c r="AJ329" i="8"/>
  <c r="AJ327" i="8"/>
  <c r="AJ325" i="8"/>
  <c r="AJ323" i="8"/>
  <c r="AJ321" i="8"/>
  <c r="AJ319" i="8"/>
  <c r="AJ317" i="8"/>
  <c r="AJ315" i="8"/>
  <c r="AJ313" i="8"/>
  <c r="AJ311" i="8"/>
  <c r="AL309" i="8"/>
  <c r="AL308" i="8"/>
  <c r="AT307" i="8"/>
  <c r="AM307" i="8"/>
  <c r="AX306" i="8"/>
  <c r="AR306" i="8"/>
  <c r="AL306" i="8"/>
  <c r="AX305" i="8"/>
  <c r="AR305" i="8"/>
  <c r="AL305" i="8"/>
  <c r="AX304" i="8"/>
  <c r="AR304" i="8"/>
  <c r="AL304" i="8"/>
  <c r="AX303" i="8"/>
  <c r="AR303" i="8"/>
  <c r="AL303" i="8"/>
  <c r="AX302" i="8"/>
  <c r="AR302" i="8"/>
  <c r="AL302" i="8"/>
  <c r="AX301" i="8"/>
  <c r="AR301" i="8"/>
  <c r="AL301" i="8"/>
  <c r="AX300" i="8"/>
  <c r="AR300" i="8"/>
  <c r="AL300" i="8"/>
  <c r="AX299" i="8"/>
  <c r="AR299" i="8"/>
  <c r="AL299" i="8"/>
  <c r="AX298" i="8"/>
  <c r="AR298" i="8"/>
  <c r="AL298" i="8"/>
  <c r="AX297" i="8"/>
  <c r="AR297" i="8"/>
  <c r="AL297" i="8"/>
  <c r="AX296" i="8"/>
  <c r="AR296" i="8"/>
  <c r="AL296" i="8"/>
  <c r="AX295" i="8"/>
  <c r="AR295" i="8"/>
  <c r="AL295" i="8"/>
  <c r="AX294" i="8"/>
  <c r="AR294" i="8"/>
  <c r="AL294" i="8"/>
  <c r="AX293" i="8"/>
  <c r="AR293" i="8"/>
  <c r="AL293" i="8"/>
  <c r="AX292" i="8"/>
  <c r="AR292" i="8"/>
  <c r="AL292" i="8"/>
  <c r="AX291" i="8"/>
  <c r="AR291" i="8"/>
  <c r="AL291" i="8"/>
  <c r="AX290" i="8"/>
  <c r="AR290" i="8"/>
  <c r="AL290" i="8"/>
  <c r="AX289" i="8"/>
  <c r="AR289" i="8"/>
  <c r="AL289" i="8"/>
  <c r="AX288" i="8"/>
  <c r="AR288" i="8"/>
  <c r="AL288" i="8"/>
  <c r="AX287" i="8"/>
  <c r="AR287" i="8"/>
  <c r="AL287" i="8"/>
  <c r="AX286" i="8"/>
  <c r="AR286" i="8"/>
  <c r="AL286" i="8"/>
  <c r="AX285" i="8"/>
  <c r="AR285" i="8"/>
  <c r="AL285" i="8"/>
  <c r="AX284" i="8"/>
  <c r="AR284" i="8"/>
  <c r="AL284" i="8"/>
  <c r="AX283" i="8"/>
  <c r="AR283" i="8"/>
  <c r="AL283" i="8"/>
  <c r="AX282" i="8"/>
  <c r="AR282" i="8"/>
  <c r="AL282" i="8"/>
  <c r="AX281" i="8"/>
  <c r="AR281" i="8"/>
  <c r="AL281" i="8"/>
  <c r="AX280" i="8"/>
  <c r="AR280" i="8"/>
  <c r="AL280" i="8"/>
  <c r="AX279" i="8"/>
  <c r="AR279" i="8"/>
  <c r="AL279" i="8"/>
  <c r="AX278" i="8"/>
  <c r="AR278" i="8"/>
  <c r="AL278" i="8"/>
  <c r="AX277" i="8"/>
  <c r="AR277" i="8"/>
  <c r="AL277" i="8"/>
  <c r="AX276" i="8"/>
  <c r="AR276" i="8"/>
  <c r="AL276" i="8"/>
  <c r="AX275" i="8"/>
  <c r="AR275" i="8"/>
  <c r="AL275" i="8"/>
  <c r="AX274" i="8"/>
  <c r="AR274" i="8"/>
  <c r="AL274" i="8"/>
  <c r="AX273" i="8"/>
  <c r="AR273" i="8"/>
  <c r="AL273" i="8"/>
  <c r="AX272" i="8"/>
  <c r="AR272" i="8"/>
  <c r="AL272" i="8"/>
  <c r="AX271" i="8"/>
  <c r="AR271" i="8"/>
  <c r="AL271" i="8"/>
  <c r="AX270" i="8"/>
  <c r="AR270" i="8"/>
  <c r="AL270" i="8"/>
  <c r="AX269" i="8"/>
  <c r="AR269" i="8"/>
  <c r="AL269" i="8"/>
  <c r="AX268" i="8"/>
  <c r="AR268" i="8"/>
  <c r="AL268" i="8"/>
  <c r="AX267" i="8"/>
  <c r="AR267" i="8"/>
  <c r="AL267" i="8"/>
  <c r="AX266" i="8"/>
  <c r="AR266" i="8"/>
  <c r="AL266" i="8"/>
  <c r="AX265" i="8"/>
  <c r="AR265" i="8"/>
  <c r="AL265" i="8"/>
  <c r="AX264" i="8"/>
  <c r="AR264" i="8"/>
  <c r="AL264" i="8"/>
  <c r="AX263" i="8"/>
  <c r="AR263" i="8"/>
  <c r="AL263" i="8"/>
  <c r="AX262" i="8"/>
  <c r="AR262" i="8"/>
  <c r="AL262" i="8"/>
  <c r="AX261" i="8"/>
  <c r="AR261" i="8"/>
  <c r="AL261" i="8"/>
  <c r="AX260" i="8"/>
  <c r="AR260" i="8"/>
  <c r="AL260" i="8"/>
  <c r="AX259" i="8"/>
  <c r="AR259" i="8"/>
  <c r="AL259" i="8"/>
  <c r="AX258" i="8"/>
  <c r="AR258" i="8"/>
  <c r="AL258" i="8"/>
  <c r="AX257" i="8"/>
  <c r="AR257" i="8"/>
  <c r="AL257" i="8"/>
  <c r="AX256" i="8"/>
  <c r="AR256" i="8"/>
  <c r="AL256" i="8"/>
  <c r="AX255" i="8"/>
  <c r="AR255" i="8"/>
  <c r="AL255" i="8"/>
  <c r="AX254" i="8"/>
  <c r="AR254" i="8"/>
  <c r="AL254" i="8"/>
  <c r="AX253" i="8"/>
  <c r="AR253" i="8"/>
  <c r="AL253" i="8"/>
  <c r="AX252" i="8"/>
  <c r="AR252" i="8"/>
  <c r="AL252" i="8"/>
  <c r="AX251" i="8"/>
  <c r="AR251" i="8"/>
  <c r="AL251" i="8"/>
  <c r="AX250" i="8"/>
  <c r="AR250" i="8"/>
  <c r="AL250" i="8"/>
  <c r="AX249" i="8"/>
  <c r="AR249" i="8"/>
  <c r="AL249" i="8"/>
  <c r="AX248" i="8"/>
  <c r="AR248" i="8"/>
  <c r="AL248" i="8"/>
  <c r="AX247" i="8"/>
  <c r="AR247" i="8"/>
  <c r="AL247" i="8"/>
  <c r="AX246" i="8"/>
  <c r="AR246" i="8"/>
  <c r="AL246" i="8"/>
  <c r="AX245" i="8"/>
  <c r="AR245" i="8"/>
  <c r="AL245" i="8"/>
  <c r="AX244" i="8"/>
  <c r="AR244" i="8"/>
  <c r="AL244" i="8"/>
  <c r="AX243" i="8"/>
  <c r="AR243" i="8"/>
  <c r="AL243" i="8"/>
  <c r="AX242" i="8"/>
  <c r="AR242" i="8"/>
  <c r="AL242" i="8"/>
  <c r="AX241" i="8"/>
  <c r="AR241" i="8"/>
  <c r="AL241" i="8"/>
  <c r="AX240" i="8"/>
  <c r="AR240" i="8"/>
  <c r="AL240" i="8"/>
  <c r="AX239" i="8"/>
  <c r="AR239" i="8"/>
  <c r="AL239" i="8"/>
  <c r="AX238" i="8"/>
  <c r="AR238" i="8"/>
  <c r="AL238" i="8"/>
  <c r="AX237" i="8"/>
  <c r="AR237" i="8"/>
  <c r="AL237" i="8"/>
  <c r="AX236" i="8"/>
  <c r="AR236" i="8"/>
  <c r="AL236" i="8"/>
  <c r="AX235" i="8"/>
  <c r="AR235" i="8"/>
  <c r="AL235" i="8"/>
  <c r="AX234" i="8"/>
  <c r="AR234" i="8"/>
  <c r="AL234" i="8"/>
  <c r="AX233" i="8"/>
  <c r="AR233" i="8"/>
  <c r="AL233" i="8"/>
  <c r="AX232" i="8"/>
  <c r="AR232" i="8"/>
  <c r="AL232" i="8"/>
  <c r="AX231" i="8"/>
  <c r="AR231" i="8"/>
  <c r="AL231" i="8"/>
  <c r="AX230" i="8"/>
  <c r="AR230" i="8"/>
  <c r="AL230" i="8"/>
  <c r="AX229" i="8"/>
  <c r="AR229" i="8"/>
  <c r="AL229" i="8"/>
  <c r="AX228" i="8"/>
  <c r="AR228" i="8"/>
  <c r="AL228" i="8"/>
  <c r="AX227" i="8"/>
  <c r="AR227" i="8"/>
  <c r="AL227" i="8"/>
  <c r="AX226" i="8"/>
  <c r="AR226" i="8"/>
  <c r="AL226" i="8"/>
  <c r="AX225" i="8"/>
  <c r="AR225" i="8"/>
  <c r="AL225" i="8"/>
  <c r="AX224" i="8"/>
  <c r="AR224" i="8"/>
  <c r="AL224" i="8"/>
  <c r="AX223" i="8"/>
  <c r="AR223" i="8"/>
  <c r="AL223" i="8"/>
  <c r="AX222" i="8"/>
  <c r="AR222" i="8"/>
  <c r="AL222" i="8"/>
  <c r="AX221" i="8"/>
  <c r="AR221" i="8"/>
  <c r="AL221" i="8"/>
  <c r="AX220" i="8"/>
  <c r="AR220" i="8"/>
  <c r="AL220" i="8"/>
  <c r="AX219" i="8"/>
  <c r="AR219" i="8"/>
  <c r="AL219" i="8"/>
  <c r="AX218" i="8"/>
  <c r="AR218" i="8"/>
  <c r="AL218" i="8"/>
  <c r="AX217" i="8"/>
  <c r="AR217" i="8"/>
  <c r="AL217" i="8"/>
  <c r="AX216" i="8"/>
  <c r="AR216" i="8"/>
  <c r="AL216" i="8"/>
  <c r="AX215" i="8"/>
  <c r="AR215" i="8"/>
  <c r="AL215" i="8"/>
  <c r="AX214" i="8"/>
  <c r="AR214" i="8"/>
  <c r="AL214" i="8"/>
  <c r="AX213" i="8"/>
  <c r="AR213" i="8"/>
  <c r="AL213" i="8"/>
  <c r="AX212" i="8"/>
  <c r="AR212" i="8"/>
  <c r="AL212" i="8"/>
  <c r="AX211" i="8"/>
  <c r="AR211" i="8"/>
  <c r="AL211" i="8"/>
  <c r="AX210" i="8"/>
  <c r="AR210" i="8"/>
  <c r="AL210" i="8"/>
  <c r="AX209" i="8"/>
  <c r="AR209" i="8"/>
  <c r="AL209" i="8"/>
  <c r="AX208" i="8"/>
  <c r="AR208" i="8"/>
  <c r="AL208" i="8"/>
  <c r="AX207" i="8"/>
  <c r="AR207" i="8"/>
  <c r="AL207" i="8"/>
  <c r="AX206" i="8"/>
  <c r="AR206" i="8"/>
  <c r="AL206" i="8"/>
  <c r="AX205" i="8"/>
  <c r="AR205" i="8"/>
  <c r="AL205" i="8"/>
  <c r="AX204" i="8"/>
  <c r="AR204" i="8"/>
  <c r="AL204" i="8"/>
  <c r="AX203" i="8"/>
  <c r="AR203" i="8"/>
  <c r="AL203" i="8"/>
  <c r="AX202" i="8"/>
  <c r="AR202" i="8"/>
  <c r="AL202" i="8"/>
  <c r="AX201" i="8"/>
  <c r="AR201" i="8"/>
  <c r="AL201" i="8"/>
  <c r="AX200" i="8"/>
  <c r="AR200" i="8"/>
  <c r="AL200" i="8"/>
  <c r="AX199" i="8"/>
  <c r="AR199" i="8"/>
  <c r="AL199" i="8"/>
  <c r="AX198" i="8"/>
  <c r="AV332" i="8"/>
  <c r="AV330" i="8"/>
  <c r="AV328" i="8"/>
  <c r="AV326" i="8"/>
  <c r="AV324" i="8"/>
  <c r="AV322" i="8"/>
  <c r="AV320" i="8"/>
  <c r="AV318" i="8"/>
  <c r="AV316" i="8"/>
  <c r="AV314" i="8"/>
  <c r="AV312" i="8"/>
  <c r="AV310" i="8"/>
  <c r="AJ309" i="8"/>
  <c r="AJ308" i="8"/>
  <c r="AS307" i="8"/>
  <c r="AL307" i="8"/>
  <c r="AW306" i="8"/>
  <c r="AQ306" i="8"/>
  <c r="AK306" i="8"/>
  <c r="AW305" i="8"/>
  <c r="AQ305" i="8"/>
  <c r="AK305" i="8"/>
  <c r="AW304" i="8"/>
  <c r="AQ304" i="8"/>
  <c r="AK304" i="8"/>
  <c r="AW303" i="8"/>
  <c r="AQ303" i="8"/>
  <c r="AK303" i="8"/>
  <c r="AW302" i="8"/>
  <c r="AQ302" i="8"/>
  <c r="AK302" i="8"/>
  <c r="AW301" i="8"/>
  <c r="AQ301" i="8"/>
  <c r="AK301" i="8"/>
  <c r="AW300" i="8"/>
  <c r="AQ300" i="8"/>
  <c r="AK300" i="8"/>
  <c r="AW299" i="8"/>
  <c r="AQ299" i="8"/>
  <c r="AK299" i="8"/>
  <c r="AW298" i="8"/>
  <c r="AQ298" i="8"/>
  <c r="AK298" i="8"/>
  <c r="AW297" i="8"/>
  <c r="AQ297" i="8"/>
  <c r="AK297" i="8"/>
  <c r="AW296" i="8"/>
  <c r="AQ296" i="8"/>
  <c r="AK296" i="8"/>
  <c r="AW295" i="8"/>
  <c r="AQ295" i="8"/>
  <c r="AK295" i="8"/>
  <c r="AW294" i="8"/>
  <c r="AQ294" i="8"/>
  <c r="AK294" i="8"/>
  <c r="AW293" i="8"/>
  <c r="AQ293" i="8"/>
  <c r="AK293" i="8"/>
  <c r="AW292" i="8"/>
  <c r="AQ292" i="8"/>
  <c r="AK292" i="8"/>
  <c r="AW291" i="8"/>
  <c r="AQ291" i="8"/>
  <c r="AK291" i="8"/>
  <c r="AW290" i="8"/>
  <c r="AQ290" i="8"/>
  <c r="AK290" i="8"/>
  <c r="AW289" i="8"/>
  <c r="AQ289" i="8"/>
  <c r="AK289" i="8"/>
  <c r="AW288" i="8"/>
  <c r="AQ288" i="8"/>
  <c r="AK288" i="8"/>
  <c r="AW287" i="8"/>
  <c r="AQ287" i="8"/>
  <c r="AK287" i="8"/>
  <c r="AW286" i="8"/>
  <c r="AQ286" i="8"/>
  <c r="AK286" i="8"/>
  <c r="AW285" i="8"/>
  <c r="AQ285" i="8"/>
  <c r="AK285" i="8"/>
  <c r="AW284" i="8"/>
  <c r="AQ284" i="8"/>
  <c r="AK284" i="8"/>
  <c r="AW283" i="8"/>
  <c r="AQ283" i="8"/>
  <c r="AK283" i="8"/>
  <c r="AW282" i="8"/>
  <c r="AQ282" i="8"/>
  <c r="AK282" i="8"/>
  <c r="AW281" i="8"/>
  <c r="AQ281" i="8"/>
  <c r="AK281" i="8"/>
  <c r="AW280" i="8"/>
  <c r="AQ280" i="8"/>
  <c r="AK280" i="8"/>
  <c r="AW279" i="8"/>
  <c r="AQ279" i="8"/>
  <c r="AK279" i="8"/>
  <c r="AW278" i="8"/>
  <c r="AQ278" i="8"/>
  <c r="AK278" i="8"/>
  <c r="AW277" i="8"/>
  <c r="AQ277" i="8"/>
  <c r="AK277" i="8"/>
  <c r="AW276" i="8"/>
  <c r="AQ276" i="8"/>
  <c r="AK276" i="8"/>
  <c r="AW275" i="8"/>
  <c r="AQ275" i="8"/>
  <c r="AK275" i="8"/>
  <c r="AW274" i="8"/>
  <c r="AQ274" i="8"/>
  <c r="AK274" i="8"/>
  <c r="AW273" i="8"/>
  <c r="AQ273" i="8"/>
  <c r="AK273" i="8"/>
  <c r="AW272" i="8"/>
  <c r="AQ272" i="8"/>
  <c r="AK272" i="8"/>
  <c r="AW271" i="8"/>
  <c r="AQ271" i="8"/>
  <c r="AK271" i="8"/>
  <c r="AW270" i="8"/>
  <c r="AQ270" i="8"/>
  <c r="AK270" i="8"/>
  <c r="AW269" i="8"/>
  <c r="AQ269" i="8"/>
  <c r="AK269" i="8"/>
  <c r="AW268" i="8"/>
  <c r="AQ268" i="8"/>
  <c r="AK268" i="8"/>
  <c r="AW267" i="8"/>
  <c r="AQ267" i="8"/>
  <c r="AK267" i="8"/>
  <c r="AW266" i="8"/>
  <c r="AQ266" i="8"/>
  <c r="AK266" i="8"/>
  <c r="AW265" i="8"/>
  <c r="AQ265" i="8"/>
  <c r="AK265" i="8"/>
  <c r="AW264" i="8"/>
  <c r="AQ264" i="8"/>
  <c r="AK264" i="8"/>
  <c r="AW263" i="8"/>
  <c r="AQ263" i="8"/>
  <c r="AK263" i="8"/>
  <c r="AW262" i="8"/>
  <c r="AQ262" i="8"/>
  <c r="AK262" i="8"/>
  <c r="AW261" i="8"/>
  <c r="AQ261" i="8"/>
  <c r="AK261" i="8"/>
  <c r="AW260" i="8"/>
  <c r="AQ260" i="8"/>
  <c r="AK260" i="8"/>
  <c r="AW259" i="8"/>
  <c r="AQ259" i="8"/>
  <c r="AK259" i="8"/>
  <c r="AW258" i="8"/>
  <c r="AQ258" i="8"/>
  <c r="AK258" i="8"/>
  <c r="AW257" i="8"/>
  <c r="AQ257" i="8"/>
  <c r="AK257" i="8"/>
  <c r="AW256" i="8"/>
  <c r="AQ256" i="8"/>
  <c r="AK256" i="8"/>
  <c r="AW255" i="8"/>
  <c r="AQ255" i="8"/>
  <c r="AK255" i="8"/>
  <c r="AW254" i="8"/>
  <c r="AQ254" i="8"/>
  <c r="AK254" i="8"/>
  <c r="AW253" i="8"/>
  <c r="AQ253" i="8"/>
  <c r="AK253" i="8"/>
  <c r="AW252" i="8"/>
  <c r="AQ252" i="8"/>
  <c r="AK252" i="8"/>
  <c r="AW251" i="8"/>
  <c r="AQ251" i="8"/>
  <c r="AK251" i="8"/>
  <c r="AW250" i="8"/>
  <c r="AQ250" i="8"/>
  <c r="AK250" i="8"/>
  <c r="AW249" i="8"/>
  <c r="AQ249" i="8"/>
  <c r="AK249" i="8"/>
  <c r="AW248" i="8"/>
  <c r="AQ248" i="8"/>
  <c r="AK248" i="8"/>
  <c r="AW247" i="8"/>
  <c r="AQ247" i="8"/>
  <c r="AK247" i="8"/>
  <c r="AW246" i="8"/>
  <c r="AQ246" i="8"/>
  <c r="AK246" i="8"/>
  <c r="AW245" i="8"/>
  <c r="AQ245" i="8"/>
  <c r="AK245" i="8"/>
  <c r="AW244" i="8"/>
  <c r="AQ244" i="8"/>
  <c r="AK244" i="8"/>
  <c r="AW243" i="8"/>
  <c r="AQ243" i="8"/>
  <c r="AK243" i="8"/>
  <c r="AW242" i="8"/>
  <c r="AQ242" i="8"/>
  <c r="AK242" i="8"/>
  <c r="AW241" i="8"/>
  <c r="AQ241" i="8"/>
  <c r="AK241" i="8"/>
  <c r="AW240" i="8"/>
  <c r="AQ240" i="8"/>
  <c r="AK240" i="8"/>
  <c r="AW239" i="8"/>
  <c r="AQ239" i="8"/>
  <c r="AK239" i="8"/>
  <c r="AW238" i="8"/>
  <c r="AQ238" i="8"/>
  <c r="AK238" i="8"/>
  <c r="AW237" i="8"/>
  <c r="AQ237" i="8"/>
  <c r="AK237" i="8"/>
  <c r="AW236" i="8"/>
  <c r="AQ236" i="8"/>
  <c r="AK236" i="8"/>
  <c r="AW235" i="8"/>
  <c r="AQ235" i="8"/>
  <c r="AK235" i="8"/>
  <c r="AW234" i="8"/>
  <c r="AQ234" i="8"/>
  <c r="AK234" i="8"/>
  <c r="AW233" i="8"/>
  <c r="AQ233" i="8"/>
  <c r="AK233" i="8"/>
  <c r="AW232" i="8"/>
  <c r="AQ232" i="8"/>
  <c r="AK232" i="8"/>
  <c r="AW231" i="8"/>
  <c r="AQ231" i="8"/>
  <c r="AK231" i="8"/>
  <c r="AW230" i="8"/>
  <c r="AQ230" i="8"/>
  <c r="AK230" i="8"/>
  <c r="AW229" i="8"/>
  <c r="AQ229" i="8"/>
  <c r="AK229" i="8"/>
  <c r="AW228" i="8"/>
  <c r="AQ228" i="8"/>
  <c r="AK228" i="8"/>
  <c r="AW227" i="8"/>
  <c r="AQ227" i="8"/>
  <c r="AK227" i="8"/>
  <c r="AW226" i="8"/>
  <c r="AQ226" i="8"/>
  <c r="AK226" i="8"/>
  <c r="AW225" i="8"/>
  <c r="AQ225" i="8"/>
  <c r="AK225" i="8"/>
  <c r="AW224" i="8"/>
  <c r="AQ224" i="8"/>
  <c r="AK224" i="8"/>
  <c r="AW223" i="8"/>
  <c r="AQ223" i="8"/>
  <c r="AK223" i="8"/>
  <c r="AW222" i="8"/>
  <c r="AQ222" i="8"/>
  <c r="AK222" i="8"/>
  <c r="AW221" i="8"/>
  <c r="AQ221" i="8"/>
  <c r="AK221" i="8"/>
  <c r="AW220" i="8"/>
  <c r="AQ220" i="8"/>
  <c r="AK220" i="8"/>
  <c r="AW219" i="8"/>
  <c r="AQ219" i="8"/>
  <c r="AK219" i="8"/>
  <c r="AW218" i="8"/>
  <c r="AQ218" i="8"/>
  <c r="AK218" i="8"/>
  <c r="AW217" i="8"/>
  <c r="AQ217" i="8"/>
  <c r="AK217" i="8"/>
  <c r="AW216" i="8"/>
  <c r="AQ216" i="8"/>
  <c r="AK216" i="8"/>
  <c r="AW215" i="8"/>
  <c r="AQ215" i="8"/>
  <c r="AK215" i="8"/>
  <c r="AW214" i="8"/>
  <c r="AQ214" i="8"/>
  <c r="AK214" i="8"/>
  <c r="AW213" i="8"/>
  <c r="AQ213" i="8"/>
  <c r="AK213" i="8"/>
  <c r="AW212" i="8"/>
  <c r="AQ212" i="8"/>
  <c r="AK212" i="8"/>
  <c r="AW211" i="8"/>
  <c r="AQ211" i="8"/>
  <c r="AK211" i="8"/>
  <c r="AW210" i="8"/>
  <c r="AQ210" i="8"/>
  <c r="AK210" i="8"/>
  <c r="AW209" i="8"/>
  <c r="AQ209" i="8"/>
  <c r="AK209" i="8"/>
  <c r="AW208" i="8"/>
  <c r="AQ208" i="8"/>
  <c r="AK208" i="8"/>
  <c r="AW207" i="8"/>
  <c r="AQ207" i="8"/>
  <c r="AK207" i="8"/>
  <c r="AW206" i="8"/>
  <c r="AQ206" i="8"/>
  <c r="AK206" i="8"/>
  <c r="AW205" i="8"/>
  <c r="AQ205" i="8"/>
  <c r="AK205" i="8"/>
  <c r="AW204" i="8"/>
  <c r="AQ204" i="8"/>
  <c r="AK204" i="8"/>
  <c r="AW203" i="8"/>
  <c r="AQ203" i="8"/>
  <c r="AK203" i="8"/>
  <c r="AW202" i="8"/>
  <c r="AQ202" i="8"/>
  <c r="AK202" i="8"/>
  <c r="AW201" i="8"/>
  <c r="AQ201" i="8"/>
  <c r="AK201" i="8"/>
  <c r="AW200" i="8"/>
  <c r="AQ200" i="8"/>
  <c r="AK200" i="8"/>
  <c r="AW199" i="8"/>
  <c r="AQ199" i="8"/>
  <c r="AP334" i="8"/>
  <c r="AP332" i="8"/>
  <c r="AP330" i="8"/>
  <c r="AP328" i="8"/>
  <c r="AP326" i="8"/>
  <c r="AP324" i="8"/>
  <c r="AP322" i="8"/>
  <c r="AP320" i="8"/>
  <c r="AP318" i="8"/>
  <c r="AP316" i="8"/>
  <c r="AP314" i="8"/>
  <c r="AP312" i="8"/>
  <c r="AP310" i="8"/>
  <c r="AX308" i="8"/>
  <c r="AE308" i="8"/>
  <c r="AR307" i="8"/>
  <c r="AJ307" i="8"/>
  <c r="AV306" i="8"/>
  <c r="AP306" i="8"/>
  <c r="AJ306" i="8"/>
  <c r="AV305" i="8"/>
  <c r="AP305" i="8"/>
  <c r="AJ305" i="8"/>
  <c r="AV304" i="8"/>
  <c r="AP304" i="8"/>
  <c r="AJ304" i="8"/>
  <c r="AV303" i="8"/>
  <c r="AP303" i="8"/>
  <c r="AJ303" i="8"/>
  <c r="AV302" i="8"/>
  <c r="AP302" i="8"/>
  <c r="AJ302" i="8"/>
  <c r="AV301" i="8"/>
  <c r="AP301" i="8"/>
  <c r="AJ301" i="8"/>
  <c r="AV300" i="8"/>
  <c r="AP300" i="8"/>
  <c r="AJ300" i="8"/>
  <c r="AV299" i="8"/>
  <c r="AP299" i="8"/>
  <c r="AJ299" i="8"/>
  <c r="AV298" i="8"/>
  <c r="AP298" i="8"/>
  <c r="AJ298" i="8"/>
  <c r="AV297" i="8"/>
  <c r="AP297" i="8"/>
  <c r="AJ297" i="8"/>
  <c r="AV296" i="8"/>
  <c r="AP296" i="8"/>
  <c r="AJ296" i="8"/>
  <c r="AV295" i="8"/>
  <c r="AP295" i="8"/>
  <c r="AJ295" i="8"/>
  <c r="AV294" i="8"/>
  <c r="AP294" i="8"/>
  <c r="AJ294" i="8"/>
  <c r="AV293" i="8"/>
  <c r="AP293" i="8"/>
  <c r="AJ293" i="8"/>
  <c r="AV292" i="8"/>
  <c r="AP292" i="8"/>
  <c r="AJ292" i="8"/>
  <c r="AV291" i="8"/>
  <c r="AP291" i="8"/>
  <c r="AJ291" i="8"/>
  <c r="AV290" i="8"/>
  <c r="AP290" i="8"/>
  <c r="AJ290" i="8"/>
  <c r="AV289" i="8"/>
  <c r="AP289" i="8"/>
  <c r="AJ289" i="8"/>
  <c r="AV288" i="8"/>
  <c r="AP288" i="8"/>
  <c r="AJ288" i="8"/>
  <c r="AV287" i="8"/>
  <c r="AP287" i="8"/>
  <c r="AJ287" i="8"/>
  <c r="AV286" i="8"/>
  <c r="AP286" i="8"/>
  <c r="AJ286" i="8"/>
  <c r="AV285" i="8"/>
  <c r="AP285" i="8"/>
  <c r="AJ285" i="8"/>
  <c r="AV284" i="8"/>
  <c r="AP284" i="8"/>
  <c r="AJ284" i="8"/>
  <c r="AV283" i="8"/>
  <c r="AP283" i="8"/>
  <c r="AJ283" i="8"/>
  <c r="AV282" i="8"/>
  <c r="AP282" i="8"/>
  <c r="AJ282" i="8"/>
  <c r="AV281" i="8"/>
  <c r="AP281" i="8"/>
  <c r="AJ281" i="8"/>
  <c r="AV280" i="8"/>
  <c r="AP280" i="8"/>
  <c r="AJ280" i="8"/>
  <c r="AV279" i="8"/>
  <c r="AP279" i="8"/>
  <c r="AJ279" i="8"/>
  <c r="AV278" i="8"/>
  <c r="AP278" i="8"/>
  <c r="AJ278" i="8"/>
  <c r="AV277" i="8"/>
  <c r="AP277" i="8"/>
  <c r="AJ277" i="8"/>
  <c r="AV276" i="8"/>
  <c r="AP276" i="8"/>
  <c r="AJ276" i="8"/>
  <c r="AV275" i="8"/>
  <c r="AP275" i="8"/>
  <c r="AJ275" i="8"/>
  <c r="AV274" i="8"/>
  <c r="AP274" i="8"/>
  <c r="AJ274" i="8"/>
  <c r="AV273" i="8"/>
  <c r="AP273" i="8"/>
  <c r="AJ273" i="8"/>
  <c r="AV272" i="8"/>
  <c r="AP272" i="8"/>
  <c r="AJ272" i="8"/>
  <c r="AV271" i="8"/>
  <c r="AP271" i="8"/>
  <c r="AJ271" i="8"/>
  <c r="AV270" i="8"/>
  <c r="AP270" i="8"/>
  <c r="AJ270" i="8"/>
  <c r="AV269" i="8"/>
  <c r="AP269" i="8"/>
  <c r="AJ269" i="8"/>
  <c r="AV268" i="8"/>
  <c r="AP268" i="8"/>
  <c r="AJ268" i="8"/>
  <c r="AV267" i="8"/>
  <c r="AP267" i="8"/>
  <c r="AJ267" i="8"/>
  <c r="AV266" i="8"/>
  <c r="AP266" i="8"/>
  <c r="AJ266" i="8"/>
  <c r="AV265" i="8"/>
  <c r="AP265" i="8"/>
  <c r="AJ265" i="8"/>
  <c r="AV264" i="8"/>
  <c r="AP264" i="8"/>
  <c r="AJ264" i="8"/>
  <c r="AV263" i="8"/>
  <c r="AP263" i="8"/>
  <c r="AJ263" i="8"/>
  <c r="AV262" i="8"/>
  <c r="AP262" i="8"/>
  <c r="AJ262" i="8"/>
  <c r="AV261" i="8"/>
  <c r="AP261" i="8"/>
  <c r="AJ261" i="8"/>
  <c r="AV260" i="8"/>
  <c r="AP260" i="8"/>
  <c r="AJ260" i="8"/>
  <c r="AV259" i="8"/>
  <c r="AP259" i="8"/>
  <c r="AJ259" i="8"/>
  <c r="AV258" i="8"/>
  <c r="AP258" i="8"/>
  <c r="AJ258" i="8"/>
  <c r="AV257" i="8"/>
  <c r="AP257" i="8"/>
  <c r="AJ257" i="8"/>
  <c r="AV256" i="8"/>
  <c r="AP256" i="8"/>
  <c r="AJ256" i="8"/>
  <c r="AV255" i="8"/>
  <c r="AP255" i="8"/>
  <c r="AJ255" i="8"/>
  <c r="AV254" i="8"/>
  <c r="AP254" i="8"/>
  <c r="AJ254" i="8"/>
  <c r="AV253" i="8"/>
  <c r="AP253" i="8"/>
  <c r="AJ253" i="8"/>
  <c r="AV252" i="8"/>
  <c r="AP252" i="8"/>
  <c r="AJ252" i="8"/>
  <c r="AV251" i="8"/>
  <c r="AP251" i="8"/>
  <c r="AJ251" i="8"/>
  <c r="AV250" i="8"/>
  <c r="AP250" i="8"/>
  <c r="AJ250" i="8"/>
  <c r="AV249" i="8"/>
  <c r="AP249" i="8"/>
  <c r="AJ249" i="8"/>
  <c r="AV248" i="8"/>
  <c r="AP248" i="8"/>
  <c r="AJ248" i="8"/>
  <c r="AV247" i="8"/>
  <c r="AP247" i="8"/>
  <c r="AJ247" i="8"/>
  <c r="AV246" i="8"/>
  <c r="AP246" i="8"/>
  <c r="AJ246" i="8"/>
  <c r="AV245" i="8"/>
  <c r="AP245" i="8"/>
  <c r="AJ245" i="8"/>
  <c r="AV244" i="8"/>
  <c r="AP244" i="8"/>
  <c r="AJ244" i="8"/>
  <c r="AV243" i="8"/>
  <c r="AP243" i="8"/>
  <c r="AJ243" i="8"/>
  <c r="AV242" i="8"/>
  <c r="AP242" i="8"/>
  <c r="AJ242" i="8"/>
  <c r="AV241" i="8"/>
  <c r="AP241" i="8"/>
  <c r="AJ241" i="8"/>
  <c r="AV240" i="8"/>
  <c r="AP240" i="8"/>
  <c r="AJ240" i="8"/>
  <c r="AV239" i="8"/>
  <c r="AP239" i="8"/>
  <c r="AJ239" i="8"/>
  <c r="AV238" i="8"/>
  <c r="AP238" i="8"/>
  <c r="AJ238" i="8"/>
  <c r="AV237" i="8"/>
  <c r="AP237" i="8"/>
  <c r="AJ237" i="8"/>
  <c r="AV236" i="8"/>
  <c r="AP236" i="8"/>
  <c r="AJ236" i="8"/>
  <c r="AV235" i="8"/>
  <c r="AP235" i="8"/>
  <c r="AJ235" i="8"/>
  <c r="AV234" i="8"/>
  <c r="AP234" i="8"/>
  <c r="AJ234" i="8"/>
  <c r="AV233" i="8"/>
  <c r="AP233" i="8"/>
  <c r="AJ233" i="8"/>
  <c r="AV232" i="8"/>
  <c r="AP232" i="8"/>
  <c r="AJ232" i="8"/>
  <c r="AV231" i="8"/>
  <c r="AP231" i="8"/>
  <c r="AJ231" i="8"/>
  <c r="AV230" i="8"/>
  <c r="AP230" i="8"/>
  <c r="AJ230" i="8"/>
  <c r="AV229" i="8"/>
  <c r="AP229" i="8"/>
  <c r="AJ229" i="8"/>
  <c r="AV228" i="8"/>
  <c r="AP228" i="8"/>
  <c r="AJ228" i="8"/>
  <c r="AV227" i="8"/>
  <c r="AP227" i="8"/>
  <c r="AJ227" i="8"/>
  <c r="AV226" i="8"/>
  <c r="AP226" i="8"/>
  <c r="AJ226" i="8"/>
  <c r="AV225" i="8"/>
  <c r="AP225" i="8"/>
  <c r="AJ225" i="8"/>
  <c r="AV224" i="8"/>
  <c r="AP224" i="8"/>
  <c r="AJ224" i="8"/>
  <c r="AV223" i="8"/>
  <c r="AP223" i="8"/>
  <c r="AJ223" i="8"/>
  <c r="AV222" i="8"/>
  <c r="AP222" i="8"/>
  <c r="AJ222" i="8"/>
  <c r="AV221" i="8"/>
  <c r="AP221" i="8"/>
  <c r="AJ221" i="8"/>
  <c r="AV220" i="8"/>
  <c r="AP220" i="8"/>
  <c r="AJ220" i="8"/>
  <c r="AV219" i="8"/>
  <c r="AP219" i="8"/>
  <c r="AJ219" i="8"/>
  <c r="AV218" i="8"/>
  <c r="AP218" i="8"/>
  <c r="AJ218" i="8"/>
  <c r="AV217" i="8"/>
  <c r="AP217" i="8"/>
  <c r="AJ217" i="8"/>
  <c r="AV216" i="8"/>
  <c r="AP216" i="8"/>
  <c r="AJ216" i="8"/>
  <c r="AV215" i="8"/>
  <c r="AP215" i="8"/>
  <c r="AJ215" i="8"/>
  <c r="AV214" i="8"/>
  <c r="AP214" i="8"/>
  <c r="AJ214" i="8"/>
  <c r="AV213" i="8"/>
  <c r="AP213" i="8"/>
  <c r="AJ213" i="8"/>
  <c r="AV212" i="8"/>
  <c r="AP212" i="8"/>
  <c r="AJ212" i="8"/>
  <c r="AV211" i="8"/>
  <c r="AP211" i="8"/>
  <c r="AJ211" i="8"/>
  <c r="AV210" i="8"/>
  <c r="AP210" i="8"/>
  <c r="AJ210" i="8"/>
  <c r="AV209" i="8"/>
  <c r="AP209" i="8"/>
  <c r="AJ209" i="8"/>
  <c r="AV208" i="8"/>
  <c r="AP208" i="8"/>
  <c r="AJ208" i="8"/>
  <c r="AV207" i="8"/>
  <c r="AP207" i="8"/>
  <c r="AJ207" i="8"/>
  <c r="AV206" i="8"/>
  <c r="AP206" i="8"/>
  <c r="AJ206" i="8"/>
  <c r="AV205" i="8"/>
  <c r="AP205" i="8"/>
  <c r="AJ205" i="8"/>
  <c r="AV204" i="8"/>
  <c r="AP204" i="8"/>
  <c r="AJ204" i="8"/>
  <c r="AV203" i="8"/>
  <c r="AP203" i="8"/>
  <c r="AJ203" i="8"/>
  <c r="AV202" i="8"/>
  <c r="AP202" i="8"/>
  <c r="AJ202" i="8"/>
  <c r="AV201" i="8"/>
  <c r="AP201" i="8"/>
  <c r="AJ334" i="8"/>
  <c r="AJ332" i="8"/>
  <c r="AJ330" i="8"/>
  <c r="AJ328" i="8"/>
  <c r="AJ326" i="8"/>
  <c r="AJ324" i="8"/>
  <c r="AJ322" i="8"/>
  <c r="AJ320" i="8"/>
  <c r="AJ318" i="8"/>
  <c r="AJ316" i="8"/>
  <c r="AJ314" i="8"/>
  <c r="AJ312" i="8"/>
  <c r="AJ310" i="8"/>
  <c r="AV308" i="8"/>
  <c r="AX307" i="8"/>
  <c r="AP307" i="8"/>
  <c r="AG307" i="8"/>
  <c r="AU306" i="8"/>
  <c r="AO306" i="8"/>
  <c r="AG306" i="8"/>
  <c r="AU305" i="8"/>
  <c r="AO305" i="8"/>
  <c r="AG305" i="8"/>
  <c r="AU304" i="8"/>
  <c r="AO304" i="8"/>
  <c r="AG304" i="8"/>
  <c r="AU303" i="8"/>
  <c r="AO303" i="8"/>
  <c r="AG303" i="8"/>
  <c r="AU302" i="8"/>
  <c r="AO302" i="8"/>
  <c r="AG302" i="8"/>
  <c r="AU301" i="8"/>
  <c r="AO301" i="8"/>
  <c r="AG301" i="8"/>
  <c r="AU300" i="8"/>
  <c r="AO300" i="8"/>
  <c r="AG300" i="8"/>
  <c r="AU299" i="8"/>
  <c r="AO299" i="8"/>
  <c r="AG299" i="8"/>
  <c r="AU298" i="8"/>
  <c r="AO298" i="8"/>
  <c r="AG298" i="8"/>
  <c r="AU297" i="8"/>
  <c r="AO297" i="8"/>
  <c r="AG297" i="8"/>
  <c r="AU296" i="8"/>
  <c r="AO296" i="8"/>
  <c r="AG296" i="8"/>
  <c r="AU295" i="8"/>
  <c r="AO295" i="8"/>
  <c r="AG295" i="8"/>
  <c r="AU294" i="8"/>
  <c r="AO294" i="8"/>
  <c r="AG294" i="8"/>
  <c r="AU293" i="8"/>
  <c r="AO293" i="8"/>
  <c r="AG293" i="8"/>
  <c r="AU292" i="8"/>
  <c r="AO292" i="8"/>
  <c r="AG292" i="8"/>
  <c r="AU291" i="8"/>
  <c r="AO291" i="8"/>
  <c r="AG291" i="8"/>
  <c r="AU290" i="8"/>
  <c r="AO290" i="8"/>
  <c r="AG290" i="8"/>
  <c r="AU289" i="8"/>
  <c r="AO289" i="8"/>
  <c r="AG289" i="8"/>
  <c r="AU288" i="8"/>
  <c r="AO288" i="8"/>
  <c r="AG288" i="8"/>
  <c r="AU287" i="8"/>
  <c r="AO287" i="8"/>
  <c r="AG287" i="8"/>
  <c r="AU286" i="8"/>
  <c r="AO286" i="8"/>
  <c r="AG286" i="8"/>
  <c r="AU285" i="8"/>
  <c r="AO285" i="8"/>
  <c r="AG285" i="8"/>
  <c r="AU284" i="8"/>
  <c r="AO284" i="8"/>
  <c r="AG284" i="8"/>
  <c r="AU283" i="8"/>
  <c r="AO283" i="8"/>
  <c r="AG283" i="8"/>
  <c r="AU282" i="8"/>
  <c r="AO282" i="8"/>
  <c r="AG282" i="8"/>
  <c r="AU281" i="8"/>
  <c r="AO281" i="8"/>
  <c r="AG281" i="8"/>
  <c r="AU280" i="8"/>
  <c r="AO280" i="8"/>
  <c r="AG280" i="8"/>
  <c r="AU279" i="8"/>
  <c r="AO279" i="8"/>
  <c r="AG279" i="8"/>
  <c r="AU278" i="8"/>
  <c r="AO278" i="8"/>
  <c r="AG278" i="8"/>
  <c r="AU277" i="8"/>
  <c r="AO277" i="8"/>
  <c r="AG277" i="8"/>
  <c r="AU276" i="8"/>
  <c r="AO276" i="8"/>
  <c r="AG276" i="8"/>
  <c r="AU275" i="8"/>
  <c r="AO275" i="8"/>
  <c r="AG275" i="8"/>
  <c r="AU274" i="8"/>
  <c r="AO274" i="8"/>
  <c r="AG274" i="8"/>
  <c r="AU273" i="8"/>
  <c r="AO273" i="8"/>
  <c r="AG273" i="8"/>
  <c r="AU272" i="8"/>
  <c r="AO272" i="8"/>
  <c r="AG272" i="8"/>
  <c r="AU271" i="8"/>
  <c r="AO271" i="8"/>
  <c r="AG271" i="8"/>
  <c r="AU270" i="8"/>
  <c r="AO270" i="8"/>
  <c r="AG270" i="8"/>
  <c r="AU269" i="8"/>
  <c r="AO269" i="8"/>
  <c r="AG269" i="8"/>
  <c r="AU268" i="8"/>
  <c r="AO268" i="8"/>
  <c r="AG268" i="8"/>
  <c r="AU267" i="8"/>
  <c r="AO267" i="8"/>
  <c r="AG267" i="8"/>
  <c r="AU266" i="8"/>
  <c r="AO266" i="8"/>
  <c r="AG266" i="8"/>
  <c r="AU265" i="8"/>
  <c r="AO265" i="8"/>
  <c r="AG265" i="8"/>
  <c r="AU264" i="8"/>
  <c r="AO264" i="8"/>
  <c r="AG264" i="8"/>
  <c r="AU263" i="8"/>
  <c r="AO263" i="8"/>
  <c r="AG263" i="8"/>
  <c r="AU262" i="8"/>
  <c r="AO262" i="8"/>
  <c r="AG262" i="8"/>
  <c r="AU261" i="8"/>
  <c r="AO261" i="8"/>
  <c r="AG261" i="8"/>
  <c r="AU260" i="8"/>
  <c r="AO260" i="8"/>
  <c r="AG260" i="8"/>
  <c r="AU259" i="8"/>
  <c r="AO259" i="8"/>
  <c r="AG259" i="8"/>
  <c r="AU258" i="8"/>
  <c r="AO258" i="8"/>
  <c r="AG258" i="8"/>
  <c r="AU257" i="8"/>
  <c r="AO257" i="8"/>
  <c r="AG257" i="8"/>
  <c r="AU256" i="8"/>
  <c r="AO256" i="8"/>
  <c r="AG256" i="8"/>
  <c r="AU255" i="8"/>
  <c r="AO255" i="8"/>
  <c r="AG255" i="8"/>
  <c r="AU254" i="8"/>
  <c r="AO254" i="8"/>
  <c r="AG254" i="8"/>
  <c r="AU253" i="8"/>
  <c r="AO253" i="8"/>
  <c r="AG253" i="8"/>
  <c r="AU252" i="8"/>
  <c r="AO252" i="8"/>
  <c r="AG252" i="8"/>
  <c r="AU251" i="8"/>
  <c r="AO251" i="8"/>
  <c r="AG251" i="8"/>
  <c r="AU250" i="8"/>
  <c r="AO250" i="8"/>
  <c r="AG250" i="8"/>
  <c r="AU249" i="8"/>
  <c r="AO249" i="8"/>
  <c r="AG249" i="8"/>
  <c r="AU248" i="8"/>
  <c r="AO248" i="8"/>
  <c r="AG248" i="8"/>
  <c r="AU247" i="8"/>
  <c r="AO247" i="8"/>
  <c r="AG247" i="8"/>
  <c r="AU246" i="8"/>
  <c r="AO246" i="8"/>
  <c r="AG246" i="8"/>
  <c r="AU245" i="8"/>
  <c r="AO245" i="8"/>
  <c r="AG245" i="8"/>
  <c r="AU244" i="8"/>
  <c r="AO244" i="8"/>
  <c r="AG244" i="8"/>
  <c r="AU243" i="8"/>
  <c r="AO243" i="8"/>
  <c r="AG243" i="8"/>
  <c r="AU242" i="8"/>
  <c r="AO242" i="8"/>
  <c r="AG242" i="8"/>
  <c r="AU241" i="8"/>
  <c r="AO241" i="8"/>
  <c r="AG241" i="8"/>
  <c r="AU240" i="8"/>
  <c r="AO240" i="8"/>
  <c r="AG240" i="8"/>
  <c r="AU239" i="8"/>
  <c r="AO239" i="8"/>
  <c r="AG239" i="8"/>
  <c r="AU238" i="8"/>
  <c r="AO238" i="8"/>
  <c r="AG238" i="8"/>
  <c r="AU237" i="8"/>
  <c r="AO237" i="8"/>
  <c r="AG237" i="8"/>
  <c r="AU236" i="8"/>
  <c r="AO236" i="8"/>
  <c r="AG236" i="8"/>
  <c r="AU235" i="8"/>
  <c r="AO235" i="8"/>
  <c r="AG235" i="8"/>
  <c r="AU234" i="8"/>
  <c r="AO234" i="8"/>
  <c r="AG234" i="8"/>
  <c r="AU233" i="8"/>
  <c r="AO233" i="8"/>
  <c r="AG233" i="8"/>
  <c r="AU232" i="8"/>
  <c r="AO232" i="8"/>
  <c r="AG232" i="8"/>
  <c r="AU231" i="8"/>
  <c r="AO231" i="8"/>
  <c r="AG231" i="8"/>
  <c r="AU230" i="8"/>
  <c r="AO230" i="8"/>
  <c r="AG230" i="8"/>
  <c r="AU229" i="8"/>
  <c r="AO229" i="8"/>
  <c r="AG229" i="8"/>
  <c r="AU228" i="8"/>
  <c r="AO228" i="8"/>
  <c r="AG228" i="8"/>
  <c r="AU227" i="8"/>
  <c r="AO227" i="8"/>
  <c r="AG227" i="8"/>
  <c r="AU226" i="8"/>
  <c r="AO226" i="8"/>
  <c r="AG226" i="8"/>
  <c r="AU225" i="8"/>
  <c r="AO225" i="8"/>
  <c r="AG225" i="8"/>
  <c r="AU224" i="8"/>
  <c r="AO224" i="8"/>
  <c r="AG224" i="8"/>
  <c r="AU223" i="8"/>
  <c r="AO223" i="8"/>
  <c r="AG223" i="8"/>
  <c r="AU222" i="8"/>
  <c r="AO222" i="8"/>
  <c r="AG222" i="8"/>
  <c r="AU221" i="8"/>
  <c r="AO221" i="8"/>
  <c r="AG221" i="8"/>
  <c r="AU220" i="8"/>
  <c r="AO220" i="8"/>
  <c r="AG220" i="8"/>
  <c r="AU219" i="8"/>
  <c r="AO219" i="8"/>
  <c r="AG219" i="8"/>
  <c r="AU218" i="8"/>
  <c r="AO218" i="8"/>
  <c r="AG218" i="8"/>
  <c r="AU217" i="8"/>
  <c r="AO217" i="8"/>
  <c r="AG217" i="8"/>
  <c r="AU216" i="8"/>
  <c r="AO216" i="8"/>
  <c r="AG216" i="8"/>
  <c r="AU215" i="8"/>
  <c r="AO215" i="8"/>
  <c r="AG215" i="8"/>
  <c r="AU214" i="8"/>
  <c r="AO214" i="8"/>
  <c r="AG214" i="8"/>
  <c r="AU213" i="8"/>
  <c r="AO213" i="8"/>
  <c r="AG213" i="8"/>
  <c r="AU212" i="8"/>
  <c r="AO212" i="8"/>
  <c r="AG212" i="8"/>
  <c r="AU211" i="8"/>
  <c r="AO211" i="8"/>
  <c r="AG211" i="8"/>
  <c r="AU210" i="8"/>
  <c r="AO210" i="8"/>
  <c r="AG210" i="8"/>
  <c r="AU209" i="8"/>
  <c r="AO209" i="8"/>
  <c r="AG209" i="8"/>
  <c r="AU208" i="8"/>
  <c r="AO208" i="8"/>
  <c r="AG208" i="8"/>
  <c r="AU207" i="8"/>
  <c r="AO207" i="8"/>
  <c r="AG207" i="8"/>
  <c r="AU206" i="8"/>
  <c r="AO206" i="8"/>
  <c r="AG206" i="8"/>
  <c r="AU205" i="8"/>
  <c r="AO205" i="8"/>
  <c r="AG205" i="8"/>
  <c r="AU204" i="8"/>
  <c r="AO204" i="8"/>
  <c r="AG204" i="8"/>
  <c r="AU203" i="8"/>
  <c r="AO203" i="8"/>
  <c r="AG203" i="8"/>
  <c r="AU202" i="8"/>
  <c r="AO202" i="8"/>
  <c r="AG202" i="8"/>
  <c r="AU201" i="8"/>
  <c r="AO201" i="8"/>
  <c r="AG201" i="8"/>
  <c r="AU200" i="8"/>
  <c r="AO200" i="8"/>
  <c r="AG200" i="8"/>
  <c r="AU199" i="8"/>
  <c r="AT200" i="8"/>
  <c r="AF200" i="8"/>
  <c r="AO199" i="8"/>
  <c r="AF199" i="8"/>
  <c r="AS198" i="8"/>
  <c r="AM198" i="8"/>
  <c r="AE198" i="8"/>
  <c r="AS197" i="8"/>
  <c r="AM197" i="8"/>
  <c r="AE197" i="8"/>
  <c r="AS196" i="8"/>
  <c r="AM196" i="8"/>
  <c r="AE196" i="8"/>
  <c r="AS195" i="8"/>
  <c r="AM195" i="8"/>
  <c r="AE195" i="8"/>
  <c r="AS194" i="8"/>
  <c r="AM194" i="8"/>
  <c r="AE194" i="8"/>
  <c r="AS193" i="8"/>
  <c r="AM193" i="8"/>
  <c r="AE193" i="8"/>
  <c r="AS192" i="8"/>
  <c r="AM192" i="8"/>
  <c r="AE192" i="8"/>
  <c r="AS191" i="8"/>
  <c r="AM191" i="8"/>
  <c r="AE191" i="8"/>
  <c r="AS190" i="8"/>
  <c r="AM190" i="8"/>
  <c r="AE190" i="8"/>
  <c r="AS189" i="8"/>
  <c r="AM189" i="8"/>
  <c r="AE189" i="8"/>
  <c r="AS188" i="8"/>
  <c r="AM188" i="8"/>
  <c r="AE188" i="8"/>
  <c r="AS187" i="8"/>
  <c r="AM187" i="8"/>
  <c r="AE187" i="8"/>
  <c r="AS186" i="8"/>
  <c r="AM186" i="8"/>
  <c r="AE186" i="8"/>
  <c r="AS185" i="8"/>
  <c r="AM185" i="8"/>
  <c r="AE185" i="8"/>
  <c r="AS184" i="8"/>
  <c r="AM184" i="8"/>
  <c r="AE184" i="8"/>
  <c r="AS183" i="8"/>
  <c r="AM183" i="8"/>
  <c r="AE183" i="8"/>
  <c r="AS182" i="8"/>
  <c r="AM182" i="8"/>
  <c r="AE182" i="8"/>
  <c r="AS181" i="8"/>
  <c r="AM181" i="8"/>
  <c r="AE181" i="8"/>
  <c r="AS180" i="8"/>
  <c r="AM180" i="8"/>
  <c r="AE180" i="8"/>
  <c r="AS179" i="8"/>
  <c r="AM179" i="8"/>
  <c r="AE179" i="8"/>
  <c r="AS178" i="8"/>
  <c r="AM178" i="8"/>
  <c r="AE178" i="8"/>
  <c r="AS177" i="8"/>
  <c r="AM177" i="8"/>
  <c r="AE177" i="8"/>
  <c r="AS176" i="8"/>
  <c r="AM176" i="8"/>
  <c r="AE176" i="8"/>
  <c r="AS175" i="8"/>
  <c r="AM175" i="8"/>
  <c r="AE175" i="8"/>
  <c r="AS174" i="8"/>
  <c r="AM174" i="8"/>
  <c r="AE174" i="8"/>
  <c r="AS173" i="8"/>
  <c r="AM173" i="8"/>
  <c r="AE173" i="8"/>
  <c r="AS172" i="8"/>
  <c r="AM172" i="8"/>
  <c r="AE172" i="8"/>
  <c r="AS171" i="8"/>
  <c r="AM171" i="8"/>
  <c r="AE171" i="8"/>
  <c r="AS170" i="8"/>
  <c r="AM170" i="8"/>
  <c r="AE170" i="8"/>
  <c r="AS169" i="8"/>
  <c r="AM169" i="8"/>
  <c r="AE169" i="8"/>
  <c r="AS168" i="8"/>
  <c r="AM168" i="8"/>
  <c r="AE168" i="8"/>
  <c r="AS167" i="8"/>
  <c r="AM167" i="8"/>
  <c r="AE167" i="8"/>
  <c r="AS166" i="8"/>
  <c r="AM166" i="8"/>
  <c r="AE166" i="8"/>
  <c r="AS165" i="8"/>
  <c r="AM165" i="8"/>
  <c r="AE165" i="8"/>
  <c r="AS164" i="8"/>
  <c r="AM164" i="8"/>
  <c r="AE164" i="8"/>
  <c r="AS163" i="8"/>
  <c r="AM163" i="8"/>
  <c r="AE163" i="8"/>
  <c r="AS162" i="8"/>
  <c r="AM162" i="8"/>
  <c r="AE162" i="8"/>
  <c r="AS161" i="8"/>
  <c r="AM161" i="8"/>
  <c r="AE161" i="8"/>
  <c r="AS160" i="8"/>
  <c r="AM160" i="8"/>
  <c r="AE160" i="8"/>
  <c r="AS159" i="8"/>
  <c r="AM159" i="8"/>
  <c r="AE159" i="8"/>
  <c r="AS158" i="8"/>
  <c r="AM158" i="8"/>
  <c r="AE158" i="8"/>
  <c r="AS157" i="8"/>
  <c r="AM157" i="8"/>
  <c r="AE157" i="8"/>
  <c r="AS156" i="8"/>
  <c r="AM156" i="8"/>
  <c r="AE156" i="8"/>
  <c r="AS155" i="8"/>
  <c r="AM155" i="8"/>
  <c r="AE155" i="8"/>
  <c r="AS154" i="8"/>
  <c r="AM154" i="8"/>
  <c r="AE154" i="8"/>
  <c r="AS153" i="8"/>
  <c r="AM153" i="8"/>
  <c r="AE153" i="8"/>
  <c r="AS152" i="8"/>
  <c r="AM152" i="8"/>
  <c r="AE152" i="8"/>
  <c r="AS151" i="8"/>
  <c r="AM151" i="8"/>
  <c r="AE151" i="8"/>
  <c r="AS150" i="8"/>
  <c r="AM150" i="8"/>
  <c r="AE150" i="8"/>
  <c r="AS149" i="8"/>
  <c r="AM149" i="8"/>
  <c r="AE149" i="8"/>
  <c r="AS148" i="8"/>
  <c r="AM148" i="8"/>
  <c r="AE148" i="8"/>
  <c r="AS147" i="8"/>
  <c r="AM147" i="8"/>
  <c r="AE147" i="8"/>
  <c r="AS146" i="8"/>
  <c r="AM146" i="8"/>
  <c r="AE146" i="8"/>
  <c r="AS145" i="8"/>
  <c r="AM145" i="8"/>
  <c r="AE145" i="8"/>
  <c r="AS144" i="8"/>
  <c r="AM144" i="8"/>
  <c r="AE144" i="8"/>
  <c r="AS143" i="8"/>
  <c r="AM143" i="8"/>
  <c r="AE143" i="8"/>
  <c r="AS142" i="8"/>
  <c r="AM142" i="8"/>
  <c r="AE142" i="8"/>
  <c r="AS141" i="8"/>
  <c r="AM141" i="8"/>
  <c r="AE141" i="8"/>
  <c r="AS140" i="8"/>
  <c r="AM140" i="8"/>
  <c r="AE140" i="8"/>
  <c r="AS139" i="8"/>
  <c r="AM139" i="8"/>
  <c r="AE139" i="8"/>
  <c r="AS138" i="8"/>
  <c r="AM138" i="8"/>
  <c r="AE138" i="8"/>
  <c r="AS137" i="8"/>
  <c r="AM137" i="8"/>
  <c r="AE137" i="8"/>
  <c r="AS136" i="8"/>
  <c r="AM136" i="8"/>
  <c r="AE136" i="8"/>
  <c r="AS135" i="8"/>
  <c r="AM135" i="8"/>
  <c r="AE135" i="8"/>
  <c r="AS134" i="8"/>
  <c r="AM134" i="8"/>
  <c r="AE134" i="8"/>
  <c r="AS133" i="8"/>
  <c r="AM133" i="8"/>
  <c r="AE133" i="8"/>
  <c r="AS132" i="8"/>
  <c r="AM132" i="8"/>
  <c r="AE132" i="8"/>
  <c r="AS131" i="8"/>
  <c r="AM131" i="8"/>
  <c r="AE131" i="8"/>
  <c r="AS130" i="8"/>
  <c r="AM130" i="8"/>
  <c r="AE130" i="8"/>
  <c r="AS129" i="8"/>
  <c r="AM129" i="8"/>
  <c r="AE129" i="8"/>
  <c r="AS128" i="8"/>
  <c r="AM128" i="8"/>
  <c r="AE128" i="8"/>
  <c r="AS127" i="8"/>
  <c r="AM127" i="8"/>
  <c r="AE127" i="8"/>
  <c r="AS126" i="8"/>
  <c r="AM126" i="8"/>
  <c r="AE126" i="8"/>
  <c r="AS125" i="8"/>
  <c r="AM125" i="8"/>
  <c r="AE125" i="8"/>
  <c r="AS124" i="8"/>
  <c r="AM124" i="8"/>
  <c r="AE124" i="8"/>
  <c r="AS123" i="8"/>
  <c r="AM123" i="8"/>
  <c r="AE123" i="8"/>
  <c r="AS122" i="8"/>
  <c r="AM122" i="8"/>
  <c r="AE122" i="8"/>
  <c r="AS121" i="8"/>
  <c r="AM121" i="8"/>
  <c r="AE121" i="8"/>
  <c r="AS120" i="8"/>
  <c r="AM120" i="8"/>
  <c r="AE120" i="8"/>
  <c r="AS119" i="8"/>
  <c r="AM119" i="8"/>
  <c r="AE119" i="8"/>
  <c r="AS118" i="8"/>
  <c r="AM118" i="8"/>
  <c r="AE118" i="8"/>
  <c r="AS117" i="8"/>
  <c r="AM117" i="8"/>
  <c r="AE117" i="8"/>
  <c r="AS116" i="8"/>
  <c r="AM116" i="8"/>
  <c r="AE116" i="8"/>
  <c r="AS115" i="8"/>
  <c r="AM115" i="8"/>
  <c r="AE115" i="8"/>
  <c r="AS114" i="8"/>
  <c r="AM114" i="8"/>
  <c r="AE114" i="8"/>
  <c r="AS113" i="8"/>
  <c r="AM113" i="8"/>
  <c r="AE113" i="8"/>
  <c r="AS112" i="8"/>
  <c r="AM112" i="8"/>
  <c r="AE112" i="8"/>
  <c r="AS111" i="8"/>
  <c r="AM111" i="8"/>
  <c r="AE111" i="8"/>
  <c r="AS110" i="8"/>
  <c r="AM110" i="8"/>
  <c r="AE110" i="8"/>
  <c r="AS109" i="8"/>
  <c r="AM109" i="8"/>
  <c r="AE109" i="8"/>
  <c r="AS108" i="8"/>
  <c r="AM108" i="8"/>
  <c r="AE108" i="8"/>
  <c r="AS107" i="8"/>
  <c r="AM107" i="8"/>
  <c r="AE107" i="8"/>
  <c r="AS106" i="8"/>
  <c r="AM106" i="8"/>
  <c r="AE106" i="8"/>
  <c r="AS105" i="8"/>
  <c r="AM105" i="8"/>
  <c r="AE105" i="8"/>
  <c r="AS104" i="8"/>
  <c r="AM104" i="8"/>
  <c r="AE104" i="8"/>
  <c r="AS103" i="8"/>
  <c r="AM103" i="8"/>
  <c r="AE103" i="8"/>
  <c r="AS102" i="8"/>
  <c r="AM102" i="8"/>
  <c r="AE102" i="8"/>
  <c r="AS101" i="8"/>
  <c r="AM101" i="8"/>
  <c r="AE101" i="8"/>
  <c r="AS100" i="8"/>
  <c r="AM100" i="8"/>
  <c r="AE100" i="8"/>
  <c r="AS99" i="8"/>
  <c r="AM99" i="8"/>
  <c r="AE99" i="8"/>
  <c r="AS98" i="8"/>
  <c r="AM98" i="8"/>
  <c r="AE98" i="8"/>
  <c r="AS97" i="8"/>
  <c r="AM97" i="8"/>
  <c r="AE97" i="8"/>
  <c r="AS96" i="8"/>
  <c r="AM96" i="8"/>
  <c r="AE96" i="8"/>
  <c r="AS95" i="8"/>
  <c r="AM95" i="8"/>
  <c r="AE95" i="8"/>
  <c r="AS94" i="8"/>
  <c r="AM94" i="8"/>
  <c r="AE94" i="8"/>
  <c r="AS93" i="8"/>
  <c r="AM93" i="8"/>
  <c r="AE93" i="8"/>
  <c r="AS92" i="8"/>
  <c r="AM92" i="8"/>
  <c r="AE92" i="8"/>
  <c r="AS91" i="8"/>
  <c r="AM91" i="8"/>
  <c r="AE91" i="8"/>
  <c r="AS90" i="8"/>
  <c r="AM90" i="8"/>
  <c r="AE90" i="8"/>
  <c r="AS89" i="8"/>
  <c r="AM89" i="8"/>
  <c r="AE89" i="8"/>
  <c r="AS88" i="8"/>
  <c r="AM88" i="8"/>
  <c r="AE88" i="8"/>
  <c r="AS87" i="8"/>
  <c r="AM87" i="8"/>
  <c r="AE87" i="8"/>
  <c r="AS86" i="8"/>
  <c r="AM86" i="8"/>
  <c r="AS200" i="8"/>
  <c r="AE200" i="8"/>
  <c r="AN199" i="8"/>
  <c r="AE199" i="8"/>
  <c r="AR198" i="8"/>
  <c r="AL198" i="8"/>
  <c r="AX197" i="8"/>
  <c r="AR197" i="8"/>
  <c r="AL197" i="8"/>
  <c r="AX196" i="8"/>
  <c r="AR196" i="8"/>
  <c r="AL196" i="8"/>
  <c r="AX195" i="8"/>
  <c r="AR195" i="8"/>
  <c r="AL195" i="8"/>
  <c r="AX194" i="8"/>
  <c r="AR194" i="8"/>
  <c r="AL194" i="8"/>
  <c r="AX193" i="8"/>
  <c r="AR193" i="8"/>
  <c r="AL193" i="8"/>
  <c r="AX192" i="8"/>
  <c r="AR192" i="8"/>
  <c r="AL192" i="8"/>
  <c r="AX191" i="8"/>
  <c r="AR191" i="8"/>
  <c r="AL191" i="8"/>
  <c r="AX190" i="8"/>
  <c r="AR190" i="8"/>
  <c r="AL190" i="8"/>
  <c r="AX189" i="8"/>
  <c r="AR189" i="8"/>
  <c r="AL189" i="8"/>
  <c r="AX188" i="8"/>
  <c r="AR188" i="8"/>
  <c r="AL188" i="8"/>
  <c r="AX187" i="8"/>
  <c r="AR187" i="8"/>
  <c r="AL187" i="8"/>
  <c r="AX186" i="8"/>
  <c r="AR186" i="8"/>
  <c r="AL186" i="8"/>
  <c r="AX185" i="8"/>
  <c r="AR185" i="8"/>
  <c r="AL185" i="8"/>
  <c r="AX184" i="8"/>
  <c r="AR184" i="8"/>
  <c r="AL184" i="8"/>
  <c r="AX183" i="8"/>
  <c r="AR183" i="8"/>
  <c r="AL183" i="8"/>
  <c r="AX182" i="8"/>
  <c r="AR182" i="8"/>
  <c r="AL182" i="8"/>
  <c r="AX181" i="8"/>
  <c r="AR181" i="8"/>
  <c r="AL181" i="8"/>
  <c r="AX180" i="8"/>
  <c r="AR180" i="8"/>
  <c r="AL180" i="8"/>
  <c r="AX179" i="8"/>
  <c r="AR179" i="8"/>
  <c r="AL179" i="8"/>
  <c r="AX178" i="8"/>
  <c r="AR178" i="8"/>
  <c r="AL178" i="8"/>
  <c r="AX177" i="8"/>
  <c r="AR177" i="8"/>
  <c r="AL177" i="8"/>
  <c r="AX176" i="8"/>
  <c r="AR176" i="8"/>
  <c r="AL176" i="8"/>
  <c r="AX175" i="8"/>
  <c r="AR175" i="8"/>
  <c r="AL175" i="8"/>
  <c r="AX174" i="8"/>
  <c r="AR174" i="8"/>
  <c r="AL174" i="8"/>
  <c r="AX173" i="8"/>
  <c r="AR173" i="8"/>
  <c r="AL173" i="8"/>
  <c r="AX172" i="8"/>
  <c r="AR172" i="8"/>
  <c r="AL172" i="8"/>
  <c r="AX171" i="8"/>
  <c r="AR171" i="8"/>
  <c r="AL171" i="8"/>
  <c r="AX170" i="8"/>
  <c r="AR170" i="8"/>
  <c r="AL170" i="8"/>
  <c r="AX169" i="8"/>
  <c r="AR169" i="8"/>
  <c r="AL169" i="8"/>
  <c r="AX168" i="8"/>
  <c r="AR168" i="8"/>
  <c r="AL168" i="8"/>
  <c r="AX167" i="8"/>
  <c r="AR167" i="8"/>
  <c r="AL167" i="8"/>
  <c r="AX166" i="8"/>
  <c r="AR166" i="8"/>
  <c r="AL166" i="8"/>
  <c r="AX165" i="8"/>
  <c r="AR165" i="8"/>
  <c r="AL165" i="8"/>
  <c r="AX164" i="8"/>
  <c r="AR164" i="8"/>
  <c r="AL164" i="8"/>
  <c r="AX163" i="8"/>
  <c r="AR163" i="8"/>
  <c r="AL163" i="8"/>
  <c r="AX162" i="8"/>
  <c r="AR162" i="8"/>
  <c r="AL162" i="8"/>
  <c r="AX161" i="8"/>
  <c r="AR161" i="8"/>
  <c r="AL161" i="8"/>
  <c r="AX160" i="8"/>
  <c r="AR160" i="8"/>
  <c r="AL160" i="8"/>
  <c r="AX159" i="8"/>
  <c r="AR159" i="8"/>
  <c r="AL159" i="8"/>
  <c r="AX158" i="8"/>
  <c r="AR158" i="8"/>
  <c r="AL158" i="8"/>
  <c r="AX157" i="8"/>
  <c r="AR157" i="8"/>
  <c r="AL157" i="8"/>
  <c r="AX156" i="8"/>
  <c r="AR156" i="8"/>
  <c r="AL156" i="8"/>
  <c r="AX155" i="8"/>
  <c r="AR155" i="8"/>
  <c r="AL155" i="8"/>
  <c r="AX154" i="8"/>
  <c r="AR154" i="8"/>
  <c r="AL154" i="8"/>
  <c r="AX153" i="8"/>
  <c r="AR153" i="8"/>
  <c r="AL153" i="8"/>
  <c r="AX152" i="8"/>
  <c r="AR152" i="8"/>
  <c r="AL152" i="8"/>
  <c r="AX151" i="8"/>
  <c r="AR151" i="8"/>
  <c r="AL151" i="8"/>
  <c r="AX150" i="8"/>
  <c r="AR150" i="8"/>
  <c r="AL150" i="8"/>
  <c r="AX149" i="8"/>
  <c r="AR149" i="8"/>
  <c r="AL149" i="8"/>
  <c r="AX148" i="8"/>
  <c r="AR148" i="8"/>
  <c r="AL148" i="8"/>
  <c r="AX147" i="8"/>
  <c r="AR147" i="8"/>
  <c r="AL147" i="8"/>
  <c r="AX146" i="8"/>
  <c r="AR146" i="8"/>
  <c r="AL146" i="8"/>
  <c r="AX145" i="8"/>
  <c r="AR145" i="8"/>
  <c r="AL145" i="8"/>
  <c r="AX144" i="8"/>
  <c r="AR144" i="8"/>
  <c r="AL144" i="8"/>
  <c r="AX143" i="8"/>
  <c r="AR143" i="8"/>
  <c r="AL143" i="8"/>
  <c r="AX142" i="8"/>
  <c r="AR142" i="8"/>
  <c r="AL142" i="8"/>
  <c r="AX141" i="8"/>
  <c r="AR141" i="8"/>
  <c r="AL141" i="8"/>
  <c r="AX140" i="8"/>
  <c r="AR140" i="8"/>
  <c r="AL140" i="8"/>
  <c r="AX139" i="8"/>
  <c r="AR139" i="8"/>
  <c r="AL139" i="8"/>
  <c r="AX138" i="8"/>
  <c r="AR138" i="8"/>
  <c r="AL138" i="8"/>
  <c r="AX137" i="8"/>
  <c r="AR137" i="8"/>
  <c r="AL137" i="8"/>
  <c r="AX136" i="8"/>
  <c r="AR136" i="8"/>
  <c r="AL136" i="8"/>
  <c r="AX135" i="8"/>
  <c r="AR135" i="8"/>
  <c r="AL135" i="8"/>
  <c r="AX134" i="8"/>
  <c r="AR134" i="8"/>
  <c r="AL134" i="8"/>
  <c r="AX133" i="8"/>
  <c r="AR133" i="8"/>
  <c r="AL133" i="8"/>
  <c r="AX132" i="8"/>
  <c r="AR132" i="8"/>
  <c r="AL132" i="8"/>
  <c r="AX131" i="8"/>
  <c r="AR131" i="8"/>
  <c r="AL131" i="8"/>
  <c r="AX130" i="8"/>
  <c r="AR130" i="8"/>
  <c r="AL130" i="8"/>
  <c r="AX129" i="8"/>
  <c r="AR129" i="8"/>
  <c r="AL129" i="8"/>
  <c r="AX128" i="8"/>
  <c r="AR128" i="8"/>
  <c r="AL128" i="8"/>
  <c r="AX127" i="8"/>
  <c r="AR127" i="8"/>
  <c r="AL127" i="8"/>
  <c r="AX126" i="8"/>
  <c r="AR126" i="8"/>
  <c r="AL126" i="8"/>
  <c r="AX125" i="8"/>
  <c r="AR125" i="8"/>
  <c r="AL125" i="8"/>
  <c r="AX124" i="8"/>
  <c r="AR124" i="8"/>
  <c r="AL124" i="8"/>
  <c r="AX123" i="8"/>
  <c r="AR123" i="8"/>
  <c r="AL123" i="8"/>
  <c r="AX122" i="8"/>
  <c r="AR122" i="8"/>
  <c r="AL122" i="8"/>
  <c r="AX121" i="8"/>
  <c r="AR121" i="8"/>
  <c r="AL121" i="8"/>
  <c r="AX120" i="8"/>
  <c r="AR120" i="8"/>
  <c r="AL120" i="8"/>
  <c r="AX119" i="8"/>
  <c r="AR119" i="8"/>
  <c r="AL119" i="8"/>
  <c r="AX118" i="8"/>
  <c r="AR118" i="8"/>
  <c r="AL118" i="8"/>
  <c r="AX117" i="8"/>
  <c r="AR117" i="8"/>
  <c r="AL117" i="8"/>
  <c r="AX116" i="8"/>
  <c r="AR116" i="8"/>
  <c r="AL116" i="8"/>
  <c r="AX115" i="8"/>
  <c r="AR115" i="8"/>
  <c r="AL115" i="8"/>
  <c r="AX114" i="8"/>
  <c r="AR114" i="8"/>
  <c r="AL114" i="8"/>
  <c r="AX113" i="8"/>
  <c r="AR113" i="8"/>
  <c r="AL113" i="8"/>
  <c r="AX112" i="8"/>
  <c r="AR112" i="8"/>
  <c r="AL112" i="8"/>
  <c r="AX111" i="8"/>
  <c r="AR111" i="8"/>
  <c r="AL111" i="8"/>
  <c r="AX110" i="8"/>
  <c r="AR110" i="8"/>
  <c r="AL110" i="8"/>
  <c r="AX109" i="8"/>
  <c r="AR109" i="8"/>
  <c r="AL109" i="8"/>
  <c r="AX108" i="8"/>
  <c r="AR108" i="8"/>
  <c r="AL108" i="8"/>
  <c r="AX107" i="8"/>
  <c r="AR107" i="8"/>
  <c r="AL107" i="8"/>
  <c r="AX106" i="8"/>
  <c r="AR106" i="8"/>
  <c r="AL106" i="8"/>
  <c r="AX105" i="8"/>
  <c r="AR105" i="8"/>
  <c r="AL105" i="8"/>
  <c r="AX104" i="8"/>
  <c r="AR104" i="8"/>
  <c r="AL104" i="8"/>
  <c r="AX103" i="8"/>
  <c r="AR103" i="8"/>
  <c r="AL103" i="8"/>
  <c r="AX102" i="8"/>
  <c r="AR102" i="8"/>
  <c r="AL102" i="8"/>
  <c r="AP200" i="8"/>
  <c r="AV199" i="8"/>
  <c r="AM199" i="8"/>
  <c r="AW198" i="8"/>
  <c r="AQ198" i="8"/>
  <c r="AK198" i="8"/>
  <c r="AW197" i="8"/>
  <c r="AQ197" i="8"/>
  <c r="AK197" i="8"/>
  <c r="AW196" i="8"/>
  <c r="AQ196" i="8"/>
  <c r="AK196" i="8"/>
  <c r="AW195" i="8"/>
  <c r="AQ195" i="8"/>
  <c r="AK195" i="8"/>
  <c r="AW194" i="8"/>
  <c r="AQ194" i="8"/>
  <c r="AK194" i="8"/>
  <c r="AW193" i="8"/>
  <c r="AQ193" i="8"/>
  <c r="AK193" i="8"/>
  <c r="AW192" i="8"/>
  <c r="AQ192" i="8"/>
  <c r="AK192" i="8"/>
  <c r="AW191" i="8"/>
  <c r="AQ191" i="8"/>
  <c r="AK191" i="8"/>
  <c r="AW190" i="8"/>
  <c r="AQ190" i="8"/>
  <c r="AK190" i="8"/>
  <c r="AW189" i="8"/>
  <c r="AQ189" i="8"/>
  <c r="AK189" i="8"/>
  <c r="AW188" i="8"/>
  <c r="AQ188" i="8"/>
  <c r="AK188" i="8"/>
  <c r="AW187" i="8"/>
  <c r="AQ187" i="8"/>
  <c r="AK187" i="8"/>
  <c r="AW186" i="8"/>
  <c r="AQ186" i="8"/>
  <c r="AK186" i="8"/>
  <c r="AW185" i="8"/>
  <c r="AQ185" i="8"/>
  <c r="AK185" i="8"/>
  <c r="AW184" i="8"/>
  <c r="AQ184" i="8"/>
  <c r="AK184" i="8"/>
  <c r="AW183" i="8"/>
  <c r="AQ183" i="8"/>
  <c r="AK183" i="8"/>
  <c r="AW182" i="8"/>
  <c r="AQ182" i="8"/>
  <c r="AK182" i="8"/>
  <c r="AW181" i="8"/>
  <c r="AQ181" i="8"/>
  <c r="AK181" i="8"/>
  <c r="AW180" i="8"/>
  <c r="AQ180" i="8"/>
  <c r="AK180" i="8"/>
  <c r="AW179" i="8"/>
  <c r="AQ179" i="8"/>
  <c r="AK179" i="8"/>
  <c r="AW178" i="8"/>
  <c r="AQ178" i="8"/>
  <c r="AK178" i="8"/>
  <c r="AW177" i="8"/>
  <c r="AQ177" i="8"/>
  <c r="AK177" i="8"/>
  <c r="AW176" i="8"/>
  <c r="AQ176" i="8"/>
  <c r="AK176" i="8"/>
  <c r="AW175" i="8"/>
  <c r="AQ175" i="8"/>
  <c r="AK175" i="8"/>
  <c r="AW174" i="8"/>
  <c r="AQ174" i="8"/>
  <c r="AK174" i="8"/>
  <c r="AW173" i="8"/>
  <c r="AQ173" i="8"/>
  <c r="AK173" i="8"/>
  <c r="AW172" i="8"/>
  <c r="AQ172" i="8"/>
  <c r="AK172" i="8"/>
  <c r="AW171" i="8"/>
  <c r="AQ171" i="8"/>
  <c r="AK171" i="8"/>
  <c r="AW170" i="8"/>
  <c r="AQ170" i="8"/>
  <c r="AK170" i="8"/>
  <c r="AW169" i="8"/>
  <c r="AQ169" i="8"/>
  <c r="AK169" i="8"/>
  <c r="AW168" i="8"/>
  <c r="AQ168" i="8"/>
  <c r="AK168" i="8"/>
  <c r="AW167" i="8"/>
  <c r="AQ167" i="8"/>
  <c r="AK167" i="8"/>
  <c r="AW166" i="8"/>
  <c r="AQ166" i="8"/>
  <c r="AK166" i="8"/>
  <c r="AW165" i="8"/>
  <c r="AQ165" i="8"/>
  <c r="AK165" i="8"/>
  <c r="AW164" i="8"/>
  <c r="AQ164" i="8"/>
  <c r="AK164" i="8"/>
  <c r="AW163" i="8"/>
  <c r="AQ163" i="8"/>
  <c r="AK163" i="8"/>
  <c r="AW162" i="8"/>
  <c r="AQ162" i="8"/>
  <c r="AK162" i="8"/>
  <c r="AW161" i="8"/>
  <c r="AQ161" i="8"/>
  <c r="AK161" i="8"/>
  <c r="AW160" i="8"/>
  <c r="AQ160" i="8"/>
  <c r="AK160" i="8"/>
  <c r="AW159" i="8"/>
  <c r="AQ159" i="8"/>
  <c r="AK159" i="8"/>
  <c r="AW158" i="8"/>
  <c r="AQ158" i="8"/>
  <c r="AK158" i="8"/>
  <c r="AW157" i="8"/>
  <c r="AQ157" i="8"/>
  <c r="AK157" i="8"/>
  <c r="AW156" i="8"/>
  <c r="AQ156" i="8"/>
  <c r="AK156" i="8"/>
  <c r="AW155" i="8"/>
  <c r="AQ155" i="8"/>
  <c r="AK155" i="8"/>
  <c r="AW154" i="8"/>
  <c r="AQ154" i="8"/>
  <c r="AK154" i="8"/>
  <c r="AW153" i="8"/>
  <c r="AQ153" i="8"/>
  <c r="AK153" i="8"/>
  <c r="AW152" i="8"/>
  <c r="AQ152" i="8"/>
  <c r="AK152" i="8"/>
  <c r="AW151" i="8"/>
  <c r="AQ151" i="8"/>
  <c r="AK151" i="8"/>
  <c r="AW150" i="8"/>
  <c r="AQ150" i="8"/>
  <c r="AK150" i="8"/>
  <c r="AW149" i="8"/>
  <c r="AQ149" i="8"/>
  <c r="AK149" i="8"/>
  <c r="AW148" i="8"/>
  <c r="AQ148" i="8"/>
  <c r="AK148" i="8"/>
  <c r="AW147" i="8"/>
  <c r="AQ147" i="8"/>
  <c r="AK147" i="8"/>
  <c r="AW146" i="8"/>
  <c r="AQ146" i="8"/>
  <c r="AK146" i="8"/>
  <c r="AW145" i="8"/>
  <c r="AQ145" i="8"/>
  <c r="AK145" i="8"/>
  <c r="AW144" i="8"/>
  <c r="AQ144" i="8"/>
  <c r="AK144" i="8"/>
  <c r="AW143" i="8"/>
  <c r="AQ143" i="8"/>
  <c r="AK143" i="8"/>
  <c r="AW142" i="8"/>
  <c r="AQ142" i="8"/>
  <c r="AK142" i="8"/>
  <c r="AW141" i="8"/>
  <c r="AQ141" i="8"/>
  <c r="AK141" i="8"/>
  <c r="AW140" i="8"/>
  <c r="AQ140" i="8"/>
  <c r="AK140" i="8"/>
  <c r="AW139" i="8"/>
  <c r="AQ139" i="8"/>
  <c r="AK139" i="8"/>
  <c r="AW138" i="8"/>
  <c r="AQ138" i="8"/>
  <c r="AK138" i="8"/>
  <c r="AW137" i="8"/>
  <c r="AQ137" i="8"/>
  <c r="AK137" i="8"/>
  <c r="AW136" i="8"/>
  <c r="AQ136" i="8"/>
  <c r="AK136" i="8"/>
  <c r="AW135" i="8"/>
  <c r="AQ135" i="8"/>
  <c r="AK135" i="8"/>
  <c r="AW134" i="8"/>
  <c r="AQ134" i="8"/>
  <c r="AK134" i="8"/>
  <c r="AW133" i="8"/>
  <c r="AQ133" i="8"/>
  <c r="AK133" i="8"/>
  <c r="AW132" i="8"/>
  <c r="AQ132" i="8"/>
  <c r="AK132" i="8"/>
  <c r="AW131" i="8"/>
  <c r="AQ131" i="8"/>
  <c r="AK131" i="8"/>
  <c r="AW130" i="8"/>
  <c r="AQ130" i="8"/>
  <c r="AK130" i="8"/>
  <c r="AW129" i="8"/>
  <c r="AQ129" i="8"/>
  <c r="AK129" i="8"/>
  <c r="AW128" i="8"/>
  <c r="AQ128" i="8"/>
  <c r="AK128" i="8"/>
  <c r="AW127" i="8"/>
  <c r="AQ127" i="8"/>
  <c r="AK127" i="8"/>
  <c r="AW126" i="8"/>
  <c r="AQ126" i="8"/>
  <c r="AK126" i="8"/>
  <c r="AW125" i="8"/>
  <c r="AQ125" i="8"/>
  <c r="AK125" i="8"/>
  <c r="AW124" i="8"/>
  <c r="AQ124" i="8"/>
  <c r="AK124" i="8"/>
  <c r="AW123" i="8"/>
  <c r="AQ123" i="8"/>
  <c r="AK123" i="8"/>
  <c r="AW122" i="8"/>
  <c r="AQ122" i="8"/>
  <c r="AK122" i="8"/>
  <c r="AW121" i="8"/>
  <c r="AQ121" i="8"/>
  <c r="AK121" i="8"/>
  <c r="AW120" i="8"/>
  <c r="AQ120" i="8"/>
  <c r="AK120" i="8"/>
  <c r="AW119" i="8"/>
  <c r="AQ119" i="8"/>
  <c r="AK119" i="8"/>
  <c r="AW118" i="8"/>
  <c r="AQ118" i="8"/>
  <c r="AK118" i="8"/>
  <c r="AW117" i="8"/>
  <c r="AQ117" i="8"/>
  <c r="AK117" i="8"/>
  <c r="AW116" i="8"/>
  <c r="AQ116" i="8"/>
  <c r="AK116" i="8"/>
  <c r="AW115" i="8"/>
  <c r="AQ115" i="8"/>
  <c r="AK115" i="8"/>
  <c r="AW114" i="8"/>
  <c r="AQ114" i="8"/>
  <c r="AK114" i="8"/>
  <c r="AW113" i="8"/>
  <c r="AQ113" i="8"/>
  <c r="AK113" i="8"/>
  <c r="AW112" i="8"/>
  <c r="AQ112" i="8"/>
  <c r="AK112" i="8"/>
  <c r="AW111" i="8"/>
  <c r="AQ111" i="8"/>
  <c r="AK111" i="8"/>
  <c r="AW110" i="8"/>
  <c r="AQ110" i="8"/>
  <c r="AK110" i="8"/>
  <c r="AW109" i="8"/>
  <c r="AQ109" i="8"/>
  <c r="AK109" i="8"/>
  <c r="AW108" i="8"/>
  <c r="AQ108" i="8"/>
  <c r="AK108" i="8"/>
  <c r="AW107" i="8"/>
  <c r="AQ107" i="8"/>
  <c r="AK107" i="8"/>
  <c r="AW106" i="8"/>
  <c r="AQ106" i="8"/>
  <c r="AK106" i="8"/>
  <c r="AW105" i="8"/>
  <c r="AQ105" i="8"/>
  <c r="AK105" i="8"/>
  <c r="AW104" i="8"/>
  <c r="AQ104" i="8"/>
  <c r="AK104" i="8"/>
  <c r="AW103" i="8"/>
  <c r="AQ103" i="8"/>
  <c r="AK103" i="8"/>
  <c r="AW102" i="8"/>
  <c r="AQ102" i="8"/>
  <c r="AK102" i="8"/>
  <c r="AW101" i="8"/>
  <c r="AQ101" i="8"/>
  <c r="AK101" i="8"/>
  <c r="AW100" i="8"/>
  <c r="AQ100" i="8"/>
  <c r="AK100" i="8"/>
  <c r="AW99" i="8"/>
  <c r="AQ99" i="8"/>
  <c r="AK99" i="8"/>
  <c r="AW98" i="8"/>
  <c r="AQ98" i="8"/>
  <c r="AK98" i="8"/>
  <c r="AW97" i="8"/>
  <c r="AQ97" i="8"/>
  <c r="AK97" i="8"/>
  <c r="AW96" i="8"/>
  <c r="AQ96" i="8"/>
  <c r="AK96" i="8"/>
  <c r="AW95" i="8"/>
  <c r="AQ95" i="8"/>
  <c r="AK95" i="8"/>
  <c r="AW94" i="8"/>
  <c r="AQ94" i="8"/>
  <c r="AK94" i="8"/>
  <c r="AW93" i="8"/>
  <c r="AQ93" i="8"/>
  <c r="AK93" i="8"/>
  <c r="AW92" i="8"/>
  <c r="AQ92" i="8"/>
  <c r="AK92" i="8"/>
  <c r="AW91" i="8"/>
  <c r="AQ91" i="8"/>
  <c r="AK91" i="8"/>
  <c r="AW90" i="8"/>
  <c r="AQ90" i="8"/>
  <c r="AK90" i="8"/>
  <c r="AW89" i="8"/>
  <c r="AQ89" i="8"/>
  <c r="AK89" i="8"/>
  <c r="AW88" i="8"/>
  <c r="AQ88" i="8"/>
  <c r="AK88" i="8"/>
  <c r="AW87" i="8"/>
  <c r="AQ87" i="8"/>
  <c r="AK87" i="8"/>
  <c r="AW86" i="8"/>
  <c r="AN200" i="8"/>
  <c r="AT199" i="8"/>
  <c r="AK199" i="8"/>
  <c r="AV198" i="8"/>
  <c r="AP198" i="8"/>
  <c r="AJ198" i="8"/>
  <c r="AV197" i="8"/>
  <c r="AP197" i="8"/>
  <c r="AJ197" i="8"/>
  <c r="AV196" i="8"/>
  <c r="AP196" i="8"/>
  <c r="AJ196" i="8"/>
  <c r="AV195" i="8"/>
  <c r="AP195" i="8"/>
  <c r="AJ195" i="8"/>
  <c r="AV194" i="8"/>
  <c r="AP194" i="8"/>
  <c r="AJ194" i="8"/>
  <c r="AV193" i="8"/>
  <c r="AP193" i="8"/>
  <c r="AJ193" i="8"/>
  <c r="AV192" i="8"/>
  <c r="AP192" i="8"/>
  <c r="AJ192" i="8"/>
  <c r="AV191" i="8"/>
  <c r="AP191" i="8"/>
  <c r="AJ191" i="8"/>
  <c r="AV190" i="8"/>
  <c r="AP190" i="8"/>
  <c r="AJ190" i="8"/>
  <c r="AV189" i="8"/>
  <c r="AP189" i="8"/>
  <c r="AJ189" i="8"/>
  <c r="AV188" i="8"/>
  <c r="AP188" i="8"/>
  <c r="AJ188" i="8"/>
  <c r="AV187" i="8"/>
  <c r="AP187" i="8"/>
  <c r="AJ187" i="8"/>
  <c r="AV186" i="8"/>
  <c r="AP186" i="8"/>
  <c r="AJ186" i="8"/>
  <c r="AV185" i="8"/>
  <c r="AP185" i="8"/>
  <c r="AJ185" i="8"/>
  <c r="AV184" i="8"/>
  <c r="AP184" i="8"/>
  <c r="AJ184" i="8"/>
  <c r="AV183" i="8"/>
  <c r="AP183" i="8"/>
  <c r="AJ183" i="8"/>
  <c r="AV182" i="8"/>
  <c r="AP182" i="8"/>
  <c r="AJ182" i="8"/>
  <c r="AV181" i="8"/>
  <c r="AP181" i="8"/>
  <c r="AJ181" i="8"/>
  <c r="AV180" i="8"/>
  <c r="AP180" i="8"/>
  <c r="AJ180" i="8"/>
  <c r="AV179" i="8"/>
  <c r="AP179" i="8"/>
  <c r="AJ179" i="8"/>
  <c r="AV178" i="8"/>
  <c r="AP178" i="8"/>
  <c r="AJ178" i="8"/>
  <c r="AV177" i="8"/>
  <c r="AP177" i="8"/>
  <c r="AJ177" i="8"/>
  <c r="AV176" i="8"/>
  <c r="AP176" i="8"/>
  <c r="AJ176" i="8"/>
  <c r="AV175" i="8"/>
  <c r="AP175" i="8"/>
  <c r="AJ175" i="8"/>
  <c r="AV174" i="8"/>
  <c r="AP174" i="8"/>
  <c r="AJ174" i="8"/>
  <c r="AV173" i="8"/>
  <c r="AP173" i="8"/>
  <c r="AJ173" i="8"/>
  <c r="AV172" i="8"/>
  <c r="AP172" i="8"/>
  <c r="AJ172" i="8"/>
  <c r="AV171" i="8"/>
  <c r="AP171" i="8"/>
  <c r="AJ171" i="8"/>
  <c r="AV170" i="8"/>
  <c r="AP170" i="8"/>
  <c r="AJ170" i="8"/>
  <c r="AV169" i="8"/>
  <c r="AP169" i="8"/>
  <c r="AJ169" i="8"/>
  <c r="AV168" i="8"/>
  <c r="AP168" i="8"/>
  <c r="AJ168" i="8"/>
  <c r="AV167" i="8"/>
  <c r="AP167" i="8"/>
  <c r="AJ167" i="8"/>
  <c r="AV166" i="8"/>
  <c r="AP166" i="8"/>
  <c r="AJ166" i="8"/>
  <c r="AV165" i="8"/>
  <c r="AP165" i="8"/>
  <c r="AJ165" i="8"/>
  <c r="AV164" i="8"/>
  <c r="AP164" i="8"/>
  <c r="AJ164" i="8"/>
  <c r="AV163" i="8"/>
  <c r="AP163" i="8"/>
  <c r="AJ163" i="8"/>
  <c r="AV162" i="8"/>
  <c r="AP162" i="8"/>
  <c r="AJ162" i="8"/>
  <c r="AV161" i="8"/>
  <c r="AP161" i="8"/>
  <c r="AJ161" i="8"/>
  <c r="AV160" i="8"/>
  <c r="AP160" i="8"/>
  <c r="AJ160" i="8"/>
  <c r="AV159" i="8"/>
  <c r="AP159" i="8"/>
  <c r="AJ159" i="8"/>
  <c r="AV158" i="8"/>
  <c r="AP158" i="8"/>
  <c r="AJ158" i="8"/>
  <c r="AV157" i="8"/>
  <c r="AP157" i="8"/>
  <c r="AJ157" i="8"/>
  <c r="AV156" i="8"/>
  <c r="AP156" i="8"/>
  <c r="AJ156" i="8"/>
  <c r="AV155" i="8"/>
  <c r="AP155" i="8"/>
  <c r="AJ155" i="8"/>
  <c r="AV154" i="8"/>
  <c r="AP154" i="8"/>
  <c r="AJ154" i="8"/>
  <c r="AV153" i="8"/>
  <c r="AP153" i="8"/>
  <c r="AJ153" i="8"/>
  <c r="AV152" i="8"/>
  <c r="AP152" i="8"/>
  <c r="AJ152" i="8"/>
  <c r="AV151" i="8"/>
  <c r="AP151" i="8"/>
  <c r="AJ151" i="8"/>
  <c r="AV150" i="8"/>
  <c r="AP150" i="8"/>
  <c r="AJ150" i="8"/>
  <c r="AV149" i="8"/>
  <c r="AP149" i="8"/>
  <c r="AJ149" i="8"/>
  <c r="AV148" i="8"/>
  <c r="AP148" i="8"/>
  <c r="AJ148" i="8"/>
  <c r="AV147" i="8"/>
  <c r="AP147" i="8"/>
  <c r="AJ147" i="8"/>
  <c r="AV146" i="8"/>
  <c r="AP146" i="8"/>
  <c r="AJ146" i="8"/>
  <c r="AV145" i="8"/>
  <c r="AP145" i="8"/>
  <c r="AJ145" i="8"/>
  <c r="AV144" i="8"/>
  <c r="AP144" i="8"/>
  <c r="AJ144" i="8"/>
  <c r="AV143" i="8"/>
  <c r="AP143" i="8"/>
  <c r="AJ143" i="8"/>
  <c r="AV142" i="8"/>
  <c r="AP142" i="8"/>
  <c r="AJ142" i="8"/>
  <c r="AV141" i="8"/>
  <c r="AP141" i="8"/>
  <c r="AJ141" i="8"/>
  <c r="AV140" i="8"/>
  <c r="AP140" i="8"/>
  <c r="AJ140" i="8"/>
  <c r="AV139" i="8"/>
  <c r="AP139" i="8"/>
  <c r="AJ139" i="8"/>
  <c r="AV138" i="8"/>
  <c r="AP138" i="8"/>
  <c r="AJ138" i="8"/>
  <c r="AV137" i="8"/>
  <c r="AP137" i="8"/>
  <c r="AJ137" i="8"/>
  <c r="AV136" i="8"/>
  <c r="AP136" i="8"/>
  <c r="AJ136" i="8"/>
  <c r="AV135" i="8"/>
  <c r="AP135" i="8"/>
  <c r="AJ135" i="8"/>
  <c r="AV134" i="8"/>
  <c r="AP134" i="8"/>
  <c r="AJ134" i="8"/>
  <c r="AV133" i="8"/>
  <c r="AP133" i="8"/>
  <c r="AJ133" i="8"/>
  <c r="AV132" i="8"/>
  <c r="AP132" i="8"/>
  <c r="AJ132" i="8"/>
  <c r="AV131" i="8"/>
  <c r="AP131" i="8"/>
  <c r="AJ131" i="8"/>
  <c r="AV130" i="8"/>
  <c r="AP130" i="8"/>
  <c r="AJ130" i="8"/>
  <c r="AV129" i="8"/>
  <c r="AP129" i="8"/>
  <c r="AJ129" i="8"/>
  <c r="AV128" i="8"/>
  <c r="AP128" i="8"/>
  <c r="AJ128" i="8"/>
  <c r="AV127" i="8"/>
  <c r="AP127" i="8"/>
  <c r="AJ127" i="8"/>
  <c r="AV126" i="8"/>
  <c r="AP126" i="8"/>
  <c r="AJ126" i="8"/>
  <c r="AV125" i="8"/>
  <c r="AP125" i="8"/>
  <c r="AJ125" i="8"/>
  <c r="AV124" i="8"/>
  <c r="AP124" i="8"/>
  <c r="AJ124" i="8"/>
  <c r="AV123" i="8"/>
  <c r="AP123" i="8"/>
  <c r="AJ123" i="8"/>
  <c r="AV122" i="8"/>
  <c r="AP122" i="8"/>
  <c r="AJ122" i="8"/>
  <c r="AV121" i="8"/>
  <c r="AP121" i="8"/>
  <c r="AJ121" i="8"/>
  <c r="AV120" i="8"/>
  <c r="AP120" i="8"/>
  <c r="AJ120" i="8"/>
  <c r="AV119" i="8"/>
  <c r="AP119" i="8"/>
  <c r="AJ119" i="8"/>
  <c r="AV118" i="8"/>
  <c r="AP118" i="8"/>
  <c r="AJ118" i="8"/>
  <c r="AV117" i="8"/>
  <c r="AP117" i="8"/>
  <c r="AJ117" i="8"/>
  <c r="AV116" i="8"/>
  <c r="AP116" i="8"/>
  <c r="AJ116" i="8"/>
  <c r="AV115" i="8"/>
  <c r="AP115" i="8"/>
  <c r="AJ115" i="8"/>
  <c r="AV114" i="8"/>
  <c r="AP114" i="8"/>
  <c r="AJ114" i="8"/>
  <c r="AV113" i="8"/>
  <c r="AP113" i="8"/>
  <c r="AJ113" i="8"/>
  <c r="AV112" i="8"/>
  <c r="AP112" i="8"/>
  <c r="AJ112" i="8"/>
  <c r="AV111" i="8"/>
  <c r="AP111" i="8"/>
  <c r="AJ111" i="8"/>
  <c r="AV110" i="8"/>
  <c r="AP110" i="8"/>
  <c r="AJ110" i="8"/>
  <c r="AV109" i="8"/>
  <c r="AP109" i="8"/>
  <c r="AJ109" i="8"/>
  <c r="AV108" i="8"/>
  <c r="AP108" i="8"/>
  <c r="AJ108" i="8"/>
  <c r="AV107" i="8"/>
  <c r="AP107" i="8"/>
  <c r="AJ107" i="8"/>
  <c r="AV106" i="8"/>
  <c r="AP106" i="8"/>
  <c r="AJ106" i="8"/>
  <c r="AV105" i="8"/>
  <c r="AP105" i="8"/>
  <c r="AJ105" i="8"/>
  <c r="AV104" i="8"/>
  <c r="AP104" i="8"/>
  <c r="AJ104" i="8"/>
  <c r="AV103" i="8"/>
  <c r="AP103" i="8"/>
  <c r="AJ103" i="8"/>
  <c r="AV102" i="8"/>
  <c r="AP102" i="8"/>
  <c r="AJ102" i="8"/>
  <c r="AV101" i="8"/>
  <c r="AP101" i="8"/>
  <c r="AJ101" i="8"/>
  <c r="AV100" i="8"/>
  <c r="AP100" i="8"/>
  <c r="AJ100" i="8"/>
  <c r="AV99" i="8"/>
  <c r="AP99" i="8"/>
  <c r="AJ99" i="8"/>
  <c r="AV98" i="8"/>
  <c r="AP98" i="8"/>
  <c r="AJ98" i="8"/>
  <c r="AV97" i="8"/>
  <c r="AP97" i="8"/>
  <c r="AJ97" i="8"/>
  <c r="AV96" i="8"/>
  <c r="AP96" i="8"/>
  <c r="AJ96" i="8"/>
  <c r="AV95" i="8"/>
  <c r="AP95" i="8"/>
  <c r="AJ95" i="8"/>
  <c r="AV94" i="8"/>
  <c r="AP94" i="8"/>
  <c r="AJ94" i="8"/>
  <c r="AV93" i="8"/>
  <c r="AP93" i="8"/>
  <c r="AJ93" i="8"/>
  <c r="AV92" i="8"/>
  <c r="AP92" i="8"/>
  <c r="AJ92" i="8"/>
  <c r="AV91" i="8"/>
  <c r="AP91" i="8"/>
  <c r="AJ91" i="8"/>
  <c r="AV90" i="8"/>
  <c r="AP90" i="8"/>
  <c r="AJ90" i="8"/>
  <c r="AV89" i="8"/>
  <c r="AP89" i="8"/>
  <c r="AJ89" i="8"/>
  <c r="AV88" i="8"/>
  <c r="AP88" i="8"/>
  <c r="AJ88" i="8"/>
  <c r="AV87" i="8"/>
  <c r="AP87" i="8"/>
  <c r="AJ87" i="8"/>
  <c r="AV86" i="8"/>
  <c r="AJ201" i="8"/>
  <c r="AM200" i="8"/>
  <c r="AS199" i="8"/>
  <c r="AJ199" i="8"/>
  <c r="AU198" i="8"/>
  <c r="AO198" i="8"/>
  <c r="AG198" i="8"/>
  <c r="AU197" i="8"/>
  <c r="AO197" i="8"/>
  <c r="AG197" i="8"/>
  <c r="AU196" i="8"/>
  <c r="AO196" i="8"/>
  <c r="AG196" i="8"/>
  <c r="AU195" i="8"/>
  <c r="AO195" i="8"/>
  <c r="AG195" i="8"/>
  <c r="AU194" i="8"/>
  <c r="AO194" i="8"/>
  <c r="AG194" i="8"/>
  <c r="AU193" i="8"/>
  <c r="AO193" i="8"/>
  <c r="AG193" i="8"/>
  <c r="AU192" i="8"/>
  <c r="AO192" i="8"/>
  <c r="AG192" i="8"/>
  <c r="AU191" i="8"/>
  <c r="AO191" i="8"/>
  <c r="AG191" i="8"/>
  <c r="AU190" i="8"/>
  <c r="AO190" i="8"/>
  <c r="AG190" i="8"/>
  <c r="AU189" i="8"/>
  <c r="AO189" i="8"/>
  <c r="AG189" i="8"/>
  <c r="AU188" i="8"/>
  <c r="AO188" i="8"/>
  <c r="AG188" i="8"/>
  <c r="AU187" i="8"/>
  <c r="AO187" i="8"/>
  <c r="AG187" i="8"/>
  <c r="AU186" i="8"/>
  <c r="AO186" i="8"/>
  <c r="AG186" i="8"/>
  <c r="AU185" i="8"/>
  <c r="AO185" i="8"/>
  <c r="AG185" i="8"/>
  <c r="AU184" i="8"/>
  <c r="AO184" i="8"/>
  <c r="AG184" i="8"/>
  <c r="AU183" i="8"/>
  <c r="AO183" i="8"/>
  <c r="AG183" i="8"/>
  <c r="AU182" i="8"/>
  <c r="AO182" i="8"/>
  <c r="AG182" i="8"/>
  <c r="AU181" i="8"/>
  <c r="AO181" i="8"/>
  <c r="AG181" i="8"/>
  <c r="AU180" i="8"/>
  <c r="AO180" i="8"/>
  <c r="AG180" i="8"/>
  <c r="AU179" i="8"/>
  <c r="AO179" i="8"/>
  <c r="AG179" i="8"/>
  <c r="AU178" i="8"/>
  <c r="AO178" i="8"/>
  <c r="AG178" i="8"/>
  <c r="AU177" i="8"/>
  <c r="AO177" i="8"/>
  <c r="AG177" i="8"/>
  <c r="AU176" i="8"/>
  <c r="AO176" i="8"/>
  <c r="AG176" i="8"/>
  <c r="AU175" i="8"/>
  <c r="AO175" i="8"/>
  <c r="AG175" i="8"/>
  <c r="AU174" i="8"/>
  <c r="AO174" i="8"/>
  <c r="AG174" i="8"/>
  <c r="AU173" i="8"/>
  <c r="AO173" i="8"/>
  <c r="AG173" i="8"/>
  <c r="AU172" i="8"/>
  <c r="AO172" i="8"/>
  <c r="AG172" i="8"/>
  <c r="AU171" i="8"/>
  <c r="AO171" i="8"/>
  <c r="AG171" i="8"/>
  <c r="AU170" i="8"/>
  <c r="AO170" i="8"/>
  <c r="AG170" i="8"/>
  <c r="AU169" i="8"/>
  <c r="AO169" i="8"/>
  <c r="AG169" i="8"/>
  <c r="AU168" i="8"/>
  <c r="AO168" i="8"/>
  <c r="AG168" i="8"/>
  <c r="AU167" i="8"/>
  <c r="AO167" i="8"/>
  <c r="AG167" i="8"/>
  <c r="AU166" i="8"/>
  <c r="AO166" i="8"/>
  <c r="AG166" i="8"/>
  <c r="AU165" i="8"/>
  <c r="AO165" i="8"/>
  <c r="AG165" i="8"/>
  <c r="AU164" i="8"/>
  <c r="AO164" i="8"/>
  <c r="AG164" i="8"/>
  <c r="AU163" i="8"/>
  <c r="AO163" i="8"/>
  <c r="AG163" i="8"/>
  <c r="AU162" i="8"/>
  <c r="AO162" i="8"/>
  <c r="AG162" i="8"/>
  <c r="AU161" i="8"/>
  <c r="AO161" i="8"/>
  <c r="AG161" i="8"/>
  <c r="AU160" i="8"/>
  <c r="AO160" i="8"/>
  <c r="AG160" i="8"/>
  <c r="AU159" i="8"/>
  <c r="AO159" i="8"/>
  <c r="AG159" i="8"/>
  <c r="AU158" i="8"/>
  <c r="AO158" i="8"/>
  <c r="AG158" i="8"/>
  <c r="AU157" i="8"/>
  <c r="AO157" i="8"/>
  <c r="AG157" i="8"/>
  <c r="AU156" i="8"/>
  <c r="AO156" i="8"/>
  <c r="AG156" i="8"/>
  <c r="AU155" i="8"/>
  <c r="AO155" i="8"/>
  <c r="AG155" i="8"/>
  <c r="AU154" i="8"/>
  <c r="AO154" i="8"/>
  <c r="AG154" i="8"/>
  <c r="AU153" i="8"/>
  <c r="AO153" i="8"/>
  <c r="AG153" i="8"/>
  <c r="AU152" i="8"/>
  <c r="AO152" i="8"/>
  <c r="AG152" i="8"/>
  <c r="AU151" i="8"/>
  <c r="AO151" i="8"/>
  <c r="AG151" i="8"/>
  <c r="AU150" i="8"/>
  <c r="AO150" i="8"/>
  <c r="AG150" i="8"/>
  <c r="AU149" i="8"/>
  <c r="AO149" i="8"/>
  <c r="AG149" i="8"/>
  <c r="AU148" i="8"/>
  <c r="AO148" i="8"/>
  <c r="AG148" i="8"/>
  <c r="AU147" i="8"/>
  <c r="AO147" i="8"/>
  <c r="AG147" i="8"/>
  <c r="AU146" i="8"/>
  <c r="AO146" i="8"/>
  <c r="AG146" i="8"/>
  <c r="AU145" i="8"/>
  <c r="AO145" i="8"/>
  <c r="AG145" i="8"/>
  <c r="AU144" i="8"/>
  <c r="AO144" i="8"/>
  <c r="AG144" i="8"/>
  <c r="AU143" i="8"/>
  <c r="AO143" i="8"/>
  <c r="AG143" i="8"/>
  <c r="AU142" i="8"/>
  <c r="AO142" i="8"/>
  <c r="AG142" i="8"/>
  <c r="AU141" i="8"/>
  <c r="AO141" i="8"/>
  <c r="AG141" i="8"/>
  <c r="AU140" i="8"/>
  <c r="AO140" i="8"/>
  <c r="AG140" i="8"/>
  <c r="AU139" i="8"/>
  <c r="AO139" i="8"/>
  <c r="AG139" i="8"/>
  <c r="AU138" i="8"/>
  <c r="AO138" i="8"/>
  <c r="AG138" i="8"/>
  <c r="AU137" i="8"/>
  <c r="AO137" i="8"/>
  <c r="AG137" i="8"/>
  <c r="AU136" i="8"/>
  <c r="AO136" i="8"/>
  <c r="AG136" i="8"/>
  <c r="AU135" i="8"/>
  <c r="AO135" i="8"/>
  <c r="AG135" i="8"/>
  <c r="AU134" i="8"/>
  <c r="AO134" i="8"/>
  <c r="AG134" i="8"/>
  <c r="AU133" i="8"/>
  <c r="AO133" i="8"/>
  <c r="AG133" i="8"/>
  <c r="AU132" i="8"/>
  <c r="AO132" i="8"/>
  <c r="AG132" i="8"/>
  <c r="AU131" i="8"/>
  <c r="AO131" i="8"/>
  <c r="AG131" i="8"/>
  <c r="AU130" i="8"/>
  <c r="AO130" i="8"/>
  <c r="AG130" i="8"/>
  <c r="AU129" i="8"/>
  <c r="AO129" i="8"/>
  <c r="AG129" i="8"/>
  <c r="AU128" i="8"/>
  <c r="AO128" i="8"/>
  <c r="AG128" i="8"/>
  <c r="AU127" i="8"/>
  <c r="AO127" i="8"/>
  <c r="AG127" i="8"/>
  <c r="AU126" i="8"/>
  <c r="AO126" i="8"/>
  <c r="AG126" i="8"/>
  <c r="AU125" i="8"/>
  <c r="AO125" i="8"/>
  <c r="AG125" i="8"/>
  <c r="AU124" i="8"/>
  <c r="AO124" i="8"/>
  <c r="AG124" i="8"/>
  <c r="AU123" i="8"/>
  <c r="AO123" i="8"/>
  <c r="AG123" i="8"/>
  <c r="AU122" i="8"/>
  <c r="AO122" i="8"/>
  <c r="AG122" i="8"/>
  <c r="AU121" i="8"/>
  <c r="AO121" i="8"/>
  <c r="AG121" i="8"/>
  <c r="AU120" i="8"/>
  <c r="AO120" i="8"/>
  <c r="AG120" i="8"/>
  <c r="AU119" i="8"/>
  <c r="AO119" i="8"/>
  <c r="AG119" i="8"/>
  <c r="AU118" i="8"/>
  <c r="AO118" i="8"/>
  <c r="AG118" i="8"/>
  <c r="AU117" i="8"/>
  <c r="AO117" i="8"/>
  <c r="AG117" i="8"/>
  <c r="AU116" i="8"/>
  <c r="AO116" i="8"/>
  <c r="AG116" i="8"/>
  <c r="AU115" i="8"/>
  <c r="AO115" i="8"/>
  <c r="AG115" i="8"/>
  <c r="AU114" i="8"/>
  <c r="AO114" i="8"/>
  <c r="AG114" i="8"/>
  <c r="AU113" i="8"/>
  <c r="AO113" i="8"/>
  <c r="AG113" i="8"/>
  <c r="AU112" i="8"/>
  <c r="AO112" i="8"/>
  <c r="AG112" i="8"/>
  <c r="AU111" i="8"/>
  <c r="AO111" i="8"/>
  <c r="AG111" i="8"/>
  <c r="AU110" i="8"/>
  <c r="AO110" i="8"/>
  <c r="AG110" i="8"/>
  <c r="AU109" i="8"/>
  <c r="AO109" i="8"/>
  <c r="AG109" i="8"/>
  <c r="AU108" i="8"/>
  <c r="AO108" i="8"/>
  <c r="AG108" i="8"/>
  <c r="AU107" i="8"/>
  <c r="AO107" i="8"/>
  <c r="AG107" i="8"/>
  <c r="AU106" i="8"/>
  <c r="AO106" i="8"/>
  <c r="AG106" i="8"/>
  <c r="AU105" i="8"/>
  <c r="AO105" i="8"/>
  <c r="AG105" i="8"/>
  <c r="AU104" i="8"/>
  <c r="AO104" i="8"/>
  <c r="AG104" i="8"/>
  <c r="AU103" i="8"/>
  <c r="AO103" i="8"/>
  <c r="AG103" i="8"/>
  <c r="AU102" i="8"/>
  <c r="AO102" i="8"/>
  <c r="AG102" i="8"/>
  <c r="AU101" i="8"/>
  <c r="AO101" i="8"/>
  <c r="AG101" i="8"/>
  <c r="AU100" i="8"/>
  <c r="AO100" i="8"/>
  <c r="AG100" i="8"/>
  <c r="AU99" i="8"/>
  <c r="AO99" i="8"/>
  <c r="AG99" i="8"/>
  <c r="AU98" i="8"/>
  <c r="AO98" i="8"/>
  <c r="AG98" i="8"/>
  <c r="AU97" i="8"/>
  <c r="AO97" i="8"/>
  <c r="AG97" i="8"/>
  <c r="AU96" i="8"/>
  <c r="AO96" i="8"/>
  <c r="AG96" i="8"/>
  <c r="AU95" i="8"/>
  <c r="AO95" i="8"/>
  <c r="AG95" i="8"/>
  <c r="AU94" i="8"/>
  <c r="AO94" i="8"/>
  <c r="AG94" i="8"/>
  <c r="AU93" i="8"/>
  <c r="AO93" i="8"/>
  <c r="AG93" i="8"/>
  <c r="AU92" i="8"/>
  <c r="AO92" i="8"/>
  <c r="AG92" i="8"/>
  <c r="AU91" i="8"/>
  <c r="AO91" i="8"/>
  <c r="AG91" i="8"/>
  <c r="AU90" i="8"/>
  <c r="AO90" i="8"/>
  <c r="AG90" i="8"/>
  <c r="AU89" i="8"/>
  <c r="AO89" i="8"/>
  <c r="AG89" i="8"/>
  <c r="AU88" i="8"/>
  <c r="AO88" i="8"/>
  <c r="AG88" i="8"/>
  <c r="AU87" i="8"/>
  <c r="AO87" i="8"/>
  <c r="AG87" i="8"/>
  <c r="AV200" i="8"/>
  <c r="AJ200" i="8"/>
  <c r="AP199" i="8"/>
  <c r="AG199" i="8"/>
  <c r="AT198" i="8"/>
  <c r="AN198" i="8"/>
  <c r="AF198" i="8"/>
  <c r="AT197" i="8"/>
  <c r="AN197" i="8"/>
  <c r="AF197" i="8"/>
  <c r="AT196" i="8"/>
  <c r="AN196" i="8"/>
  <c r="AF196" i="8"/>
  <c r="AT195" i="8"/>
  <c r="AN195" i="8"/>
  <c r="AF195" i="8"/>
  <c r="AT194" i="8"/>
  <c r="AN194" i="8"/>
  <c r="AF194" i="8"/>
  <c r="AT193" i="8"/>
  <c r="AN193" i="8"/>
  <c r="AF193" i="8"/>
  <c r="AT192" i="8"/>
  <c r="AN192" i="8"/>
  <c r="AF192" i="8"/>
  <c r="AT191" i="8"/>
  <c r="AN191" i="8"/>
  <c r="AF191" i="8"/>
  <c r="AT190" i="8"/>
  <c r="AN190" i="8"/>
  <c r="AF190" i="8"/>
  <c r="AT189" i="8"/>
  <c r="AN189" i="8"/>
  <c r="AF189" i="8"/>
  <c r="AT188" i="8"/>
  <c r="AN188" i="8"/>
  <c r="AF188" i="8"/>
  <c r="AT187" i="8"/>
  <c r="AN187" i="8"/>
  <c r="AF187" i="8"/>
  <c r="AT186" i="8"/>
  <c r="AN186" i="8"/>
  <c r="AF186" i="8"/>
  <c r="AT185" i="8"/>
  <c r="AN185" i="8"/>
  <c r="AF185" i="8"/>
  <c r="AT184" i="8"/>
  <c r="AN184" i="8"/>
  <c r="AF184" i="8"/>
  <c r="AT183" i="8"/>
  <c r="AN183" i="8"/>
  <c r="AF183" i="8"/>
  <c r="AT182" i="8"/>
  <c r="AN182" i="8"/>
  <c r="AF182" i="8"/>
  <c r="AT181" i="8"/>
  <c r="AN181" i="8"/>
  <c r="AF181" i="8"/>
  <c r="AT180" i="8"/>
  <c r="AN180" i="8"/>
  <c r="AF180" i="8"/>
  <c r="AT179" i="8"/>
  <c r="AN179" i="8"/>
  <c r="AF179" i="8"/>
  <c r="AT178" i="8"/>
  <c r="AN178" i="8"/>
  <c r="AF178" i="8"/>
  <c r="AT177" i="8"/>
  <c r="AN177" i="8"/>
  <c r="AF177" i="8"/>
  <c r="AT176" i="8"/>
  <c r="AN176" i="8"/>
  <c r="AF176" i="8"/>
  <c r="AT175" i="8"/>
  <c r="AN175" i="8"/>
  <c r="AF175" i="8"/>
  <c r="AT174" i="8"/>
  <c r="AN174" i="8"/>
  <c r="AF174" i="8"/>
  <c r="AT173" i="8"/>
  <c r="AN173" i="8"/>
  <c r="AF173" i="8"/>
  <c r="AT172" i="8"/>
  <c r="AN172" i="8"/>
  <c r="AF172" i="8"/>
  <c r="AT171" i="8"/>
  <c r="AN171" i="8"/>
  <c r="AF171" i="8"/>
  <c r="AT170" i="8"/>
  <c r="AN170" i="8"/>
  <c r="AF170" i="8"/>
  <c r="AT169" i="8"/>
  <c r="AN169" i="8"/>
  <c r="AF169" i="8"/>
  <c r="AT168" i="8"/>
  <c r="AN168" i="8"/>
  <c r="AF168" i="8"/>
  <c r="AT167" i="8"/>
  <c r="AN167" i="8"/>
  <c r="AF167" i="8"/>
  <c r="AT166" i="8"/>
  <c r="AN166" i="8"/>
  <c r="AF166" i="8"/>
  <c r="AT165" i="8"/>
  <c r="AN165" i="8"/>
  <c r="AF165" i="8"/>
  <c r="AT164" i="8"/>
  <c r="AN164" i="8"/>
  <c r="AF164" i="8"/>
  <c r="AT163" i="8"/>
  <c r="AN163" i="8"/>
  <c r="AF163" i="8"/>
  <c r="AT162" i="8"/>
  <c r="AN162" i="8"/>
  <c r="AF162" i="8"/>
  <c r="AT161" i="8"/>
  <c r="AN161" i="8"/>
  <c r="AF161" i="8"/>
  <c r="AT160" i="8"/>
  <c r="AN160" i="8"/>
  <c r="AF160" i="8"/>
  <c r="AT159" i="8"/>
  <c r="AN159" i="8"/>
  <c r="AF159" i="8"/>
  <c r="AT158" i="8"/>
  <c r="AN158" i="8"/>
  <c r="AF158" i="8"/>
  <c r="AT157" i="8"/>
  <c r="AN157" i="8"/>
  <c r="AF157" i="8"/>
  <c r="AT156" i="8"/>
  <c r="AN156" i="8"/>
  <c r="AF156" i="8"/>
  <c r="AT155" i="8"/>
  <c r="AN155" i="8"/>
  <c r="AF155" i="8"/>
  <c r="AT154" i="8"/>
  <c r="AN154" i="8"/>
  <c r="AF154" i="8"/>
  <c r="AT153" i="8"/>
  <c r="AN153" i="8"/>
  <c r="AF153" i="8"/>
  <c r="AT152" i="8"/>
  <c r="AN152" i="8"/>
  <c r="AF152" i="8"/>
  <c r="AT151" i="8"/>
  <c r="AN151" i="8"/>
  <c r="AF151" i="8"/>
  <c r="AT150" i="8"/>
  <c r="AN150" i="8"/>
  <c r="AF150" i="8"/>
  <c r="AT149" i="8"/>
  <c r="AN149" i="8"/>
  <c r="AF149" i="8"/>
  <c r="AT148" i="8"/>
  <c r="AN148" i="8"/>
  <c r="AF148" i="8"/>
  <c r="AT147" i="8"/>
  <c r="AN147" i="8"/>
  <c r="AF147" i="8"/>
  <c r="AT146" i="8"/>
  <c r="AN146" i="8"/>
  <c r="AF146" i="8"/>
  <c r="AT145" i="8"/>
  <c r="AN145" i="8"/>
  <c r="AF145" i="8"/>
  <c r="AT144" i="8"/>
  <c r="AN144" i="8"/>
  <c r="AF144" i="8"/>
  <c r="AT143" i="8"/>
  <c r="AN143" i="8"/>
  <c r="AF143" i="8"/>
  <c r="AT142" i="8"/>
  <c r="AN142" i="8"/>
  <c r="AF142" i="8"/>
  <c r="AT141" i="8"/>
  <c r="AN141" i="8"/>
  <c r="AF141" i="8"/>
  <c r="AT140" i="8"/>
  <c r="AN140" i="8"/>
  <c r="AF140" i="8"/>
  <c r="AT139" i="8"/>
  <c r="AN139" i="8"/>
  <c r="AF139" i="8"/>
  <c r="AT138" i="8"/>
  <c r="AN138" i="8"/>
  <c r="AF138" i="8"/>
  <c r="AT137" i="8"/>
  <c r="AN137" i="8"/>
  <c r="AF137" i="8"/>
  <c r="AT136" i="8"/>
  <c r="AN136" i="8"/>
  <c r="AF136" i="8"/>
  <c r="AT135" i="8"/>
  <c r="AN135" i="8"/>
  <c r="AF135" i="8"/>
  <c r="AT134" i="8"/>
  <c r="AN134" i="8"/>
  <c r="AF134" i="8"/>
  <c r="AT133" i="8"/>
  <c r="AN133" i="8"/>
  <c r="AF133" i="8"/>
  <c r="AT132" i="8"/>
  <c r="AN132" i="8"/>
  <c r="AF132" i="8"/>
  <c r="AT131" i="8"/>
  <c r="AN131" i="8"/>
  <c r="AF131" i="8"/>
  <c r="AT130" i="8"/>
  <c r="AN130" i="8"/>
  <c r="AF130" i="8"/>
  <c r="AT129" i="8"/>
  <c r="AN129" i="8"/>
  <c r="AF129" i="8"/>
  <c r="AT128" i="8"/>
  <c r="AN128" i="8"/>
  <c r="AF128" i="8"/>
  <c r="AT127" i="8"/>
  <c r="AN127" i="8"/>
  <c r="AF127" i="8"/>
  <c r="AT126" i="8"/>
  <c r="AN126" i="8"/>
  <c r="AF126" i="8"/>
  <c r="AT125" i="8"/>
  <c r="AN125" i="8"/>
  <c r="AF125" i="8"/>
  <c r="AT124" i="8"/>
  <c r="AN124" i="8"/>
  <c r="AF124" i="8"/>
  <c r="AT123" i="8"/>
  <c r="AN123" i="8"/>
  <c r="AF123" i="8"/>
  <c r="AT122" i="8"/>
  <c r="AN122" i="8"/>
  <c r="AF122" i="8"/>
  <c r="AT121" i="8"/>
  <c r="AN121" i="8"/>
  <c r="AF121" i="8"/>
  <c r="AT120" i="8"/>
  <c r="AN120" i="8"/>
  <c r="AF120" i="8"/>
  <c r="AT119" i="8"/>
  <c r="AN119" i="8"/>
  <c r="AF119" i="8"/>
  <c r="AT118" i="8"/>
  <c r="AN118" i="8"/>
  <c r="AF118" i="8"/>
  <c r="AT117" i="8"/>
  <c r="AN117" i="8"/>
  <c r="AF117" i="8"/>
  <c r="AT116" i="8"/>
  <c r="AN116" i="8"/>
  <c r="AF116" i="8"/>
  <c r="AT115" i="8"/>
  <c r="AN115" i="8"/>
  <c r="AF115" i="8"/>
  <c r="AT114" i="8"/>
  <c r="AN114" i="8"/>
  <c r="AF114" i="8"/>
  <c r="AT113" i="8"/>
  <c r="AN113" i="8"/>
  <c r="AF113" i="8"/>
  <c r="AT112" i="8"/>
  <c r="AN112" i="8"/>
  <c r="AF112" i="8"/>
  <c r="AT111" i="8"/>
  <c r="AN111" i="8"/>
  <c r="AF111" i="8"/>
  <c r="AT110" i="8"/>
  <c r="AN110" i="8"/>
  <c r="AF110" i="8"/>
  <c r="AT109" i="8"/>
  <c r="AN109" i="8"/>
  <c r="AF109" i="8"/>
  <c r="AT108" i="8"/>
  <c r="AN108" i="8"/>
  <c r="AF108" i="8"/>
  <c r="AT107" i="8"/>
  <c r="AN107" i="8"/>
  <c r="AF107" i="8"/>
  <c r="AT106" i="8"/>
  <c r="AN106" i="8"/>
  <c r="AF106" i="8"/>
  <c r="AT105" i="8"/>
  <c r="AN105" i="8"/>
  <c r="AF105" i="8"/>
  <c r="AT104" i="8"/>
  <c r="AN104" i="8"/>
  <c r="AF104" i="8"/>
  <c r="AT103" i="8"/>
  <c r="AN103" i="8"/>
  <c r="AF103" i="8"/>
  <c r="AT102" i="8"/>
  <c r="AN102" i="8"/>
  <c r="AF102" i="8"/>
  <c r="AT101" i="8"/>
  <c r="AN101" i="8"/>
  <c r="AF101" i="8"/>
  <c r="AT100" i="8"/>
  <c r="AN100" i="8"/>
  <c r="AF100" i="8"/>
  <c r="AT99" i="8"/>
  <c r="AN99" i="8"/>
  <c r="AF99" i="8"/>
  <c r="AT98" i="8"/>
  <c r="AN98" i="8"/>
  <c r="AF98" i="8"/>
  <c r="AT97" i="8"/>
  <c r="AN97" i="8"/>
  <c r="AF97" i="8"/>
  <c r="AT96" i="8"/>
  <c r="AN96" i="8"/>
  <c r="AF96" i="8"/>
  <c r="AT95" i="8"/>
  <c r="AN95" i="8"/>
  <c r="AF95" i="8"/>
  <c r="AT94" i="8"/>
  <c r="AN94" i="8"/>
  <c r="AF94" i="8"/>
  <c r="AT93" i="8"/>
  <c r="AN93" i="8"/>
  <c r="AF93" i="8"/>
  <c r="AT92" i="8"/>
  <c r="AN92" i="8"/>
  <c r="AF92" i="8"/>
  <c r="AT91" i="8"/>
  <c r="AN91" i="8"/>
  <c r="AF91" i="8"/>
  <c r="AT90" i="8"/>
  <c r="AN90" i="8"/>
  <c r="AF90" i="8"/>
  <c r="AT89" i="8"/>
  <c r="AN89" i="8"/>
  <c r="AF89" i="8"/>
  <c r="AT88" i="8"/>
  <c r="AN88" i="8"/>
  <c r="AF88" i="8"/>
  <c r="AT87" i="8"/>
  <c r="AN87" i="8"/>
  <c r="AF87" i="8"/>
  <c r="AT86" i="8"/>
  <c r="AL101" i="8"/>
  <c r="AL99" i="8"/>
  <c r="AL97" i="8"/>
  <c r="AL95" i="8"/>
  <c r="AL93" i="8"/>
  <c r="AL91" i="8"/>
  <c r="AL89" i="8"/>
  <c r="AL87" i="8"/>
  <c r="AO86" i="8"/>
  <c r="AF86" i="8"/>
  <c r="AT85" i="8"/>
  <c r="AN85" i="8"/>
  <c r="AF85" i="8"/>
  <c r="AT84" i="8"/>
  <c r="AN84" i="8"/>
  <c r="AF84" i="8"/>
  <c r="AT83" i="8"/>
  <c r="AN83" i="8"/>
  <c r="AF83" i="8"/>
  <c r="AT82" i="8"/>
  <c r="AN82" i="8"/>
  <c r="AF82" i="8"/>
  <c r="AT81" i="8"/>
  <c r="AN81" i="8"/>
  <c r="AF81" i="8"/>
  <c r="AT80" i="8"/>
  <c r="AN80" i="8"/>
  <c r="AF80" i="8"/>
  <c r="AT79" i="8"/>
  <c r="AN79" i="8"/>
  <c r="AF79" i="8"/>
  <c r="AT78" i="8"/>
  <c r="AN78" i="8"/>
  <c r="AF78" i="8"/>
  <c r="AT77" i="8"/>
  <c r="AN77" i="8"/>
  <c r="AF77" i="8"/>
  <c r="AT76" i="8"/>
  <c r="AN76" i="8"/>
  <c r="AF76" i="8"/>
  <c r="AT75" i="8"/>
  <c r="AN75" i="8"/>
  <c r="AF75" i="8"/>
  <c r="AT74" i="8"/>
  <c r="AN74" i="8"/>
  <c r="AF74" i="8"/>
  <c r="AT73" i="8"/>
  <c r="AN73" i="8"/>
  <c r="AF73" i="8"/>
  <c r="AT72" i="8"/>
  <c r="AN72" i="8"/>
  <c r="AF72" i="8"/>
  <c r="AT71" i="8"/>
  <c r="AN71" i="8"/>
  <c r="AF71" i="8"/>
  <c r="AT70" i="8"/>
  <c r="AN70" i="8"/>
  <c r="AF70" i="8"/>
  <c r="AT69" i="8"/>
  <c r="AN69" i="8"/>
  <c r="AF69" i="8"/>
  <c r="AT68" i="8"/>
  <c r="AN68" i="8"/>
  <c r="AF68" i="8"/>
  <c r="AT67" i="8"/>
  <c r="AN67" i="8"/>
  <c r="AF67" i="8"/>
  <c r="AT66" i="8"/>
  <c r="AN66" i="8"/>
  <c r="AF66" i="8"/>
  <c r="AT65" i="8"/>
  <c r="AN65" i="8"/>
  <c r="AF65" i="8"/>
  <c r="AT64" i="8"/>
  <c r="AN64" i="8"/>
  <c r="AF64" i="8"/>
  <c r="AT63" i="8"/>
  <c r="AN63" i="8"/>
  <c r="AF63" i="8"/>
  <c r="AT62" i="8"/>
  <c r="AN62" i="8"/>
  <c r="AF62" i="8"/>
  <c r="AT61" i="8"/>
  <c r="AN61" i="8"/>
  <c r="AF61" i="8"/>
  <c r="AT60" i="8"/>
  <c r="AN60" i="8"/>
  <c r="AF60" i="8"/>
  <c r="AT59" i="8"/>
  <c r="AN59" i="8"/>
  <c r="AF59" i="8"/>
  <c r="AT58" i="8"/>
  <c r="AN58" i="8"/>
  <c r="AF58" i="8"/>
  <c r="AT57" i="8"/>
  <c r="AN57" i="8"/>
  <c r="AF57" i="8"/>
  <c r="AT56" i="8"/>
  <c r="AN56" i="8"/>
  <c r="AF56" i="8"/>
  <c r="AT55" i="8"/>
  <c r="AN55" i="8"/>
  <c r="AF55" i="8"/>
  <c r="AT54" i="8"/>
  <c r="AN54" i="8"/>
  <c r="AF54" i="8"/>
  <c r="AT53" i="8"/>
  <c r="AN53" i="8"/>
  <c r="AF53" i="8"/>
  <c r="AT52" i="8"/>
  <c r="AN52" i="8"/>
  <c r="AF52" i="8"/>
  <c r="AT51" i="8"/>
  <c r="AN51" i="8"/>
  <c r="AF51" i="8"/>
  <c r="AT50" i="8"/>
  <c r="AN50" i="8"/>
  <c r="AF50" i="8"/>
  <c r="AT49" i="8"/>
  <c r="AN49" i="8"/>
  <c r="AF49" i="8"/>
  <c r="AT48" i="8"/>
  <c r="AN48" i="8"/>
  <c r="AF48" i="8"/>
  <c r="AT47" i="8"/>
  <c r="AN47" i="8"/>
  <c r="AF47" i="8"/>
  <c r="AT46" i="8"/>
  <c r="AN46" i="8"/>
  <c r="AF46" i="8"/>
  <c r="AT45" i="8"/>
  <c r="AN45" i="8"/>
  <c r="AF45" i="8"/>
  <c r="AT44" i="8"/>
  <c r="AN44" i="8"/>
  <c r="AF44" i="8"/>
  <c r="AT43" i="8"/>
  <c r="AN43" i="8"/>
  <c r="AF43" i="8"/>
  <c r="AT42" i="8"/>
  <c r="AN42" i="8"/>
  <c r="AF42" i="8"/>
  <c r="AT41" i="8"/>
  <c r="AN41" i="8"/>
  <c r="AF41" i="8"/>
  <c r="AT40" i="8"/>
  <c r="AN40" i="8"/>
  <c r="AF40" i="8"/>
  <c r="AT39" i="8"/>
  <c r="AN39" i="8"/>
  <c r="AF39" i="8"/>
  <c r="AT38" i="8"/>
  <c r="AN38" i="8"/>
  <c r="AF38" i="8"/>
  <c r="AT37" i="8"/>
  <c r="AN37" i="8"/>
  <c r="AF37" i="8"/>
  <c r="AT36" i="8"/>
  <c r="AN36" i="8"/>
  <c r="AF36" i="8"/>
  <c r="AT35" i="8"/>
  <c r="AN35" i="8"/>
  <c r="AF35" i="8"/>
  <c r="AT34" i="8"/>
  <c r="AN34" i="8"/>
  <c r="AF34" i="8"/>
  <c r="AT33" i="8"/>
  <c r="AN33" i="8"/>
  <c r="AF33" i="8"/>
  <c r="AT32" i="8"/>
  <c r="AN32" i="8"/>
  <c r="AF32" i="8"/>
  <c r="AT31" i="8"/>
  <c r="AN31" i="8"/>
  <c r="AF31" i="8"/>
  <c r="AT30" i="8"/>
  <c r="AN30" i="8"/>
  <c r="AF30" i="8"/>
  <c r="AT29" i="8"/>
  <c r="AN29" i="8"/>
  <c r="AF29" i="8"/>
  <c r="AT28" i="8"/>
  <c r="AN28" i="8"/>
  <c r="AF28" i="8"/>
  <c r="AT27" i="8"/>
  <c r="AN27" i="8"/>
  <c r="AF27" i="8"/>
  <c r="AT26" i="8"/>
  <c r="AN26" i="8"/>
  <c r="AF26" i="8"/>
  <c r="AT25" i="8"/>
  <c r="AN25" i="8"/>
  <c r="AF25" i="8"/>
  <c r="AT24" i="8"/>
  <c r="AN24" i="8"/>
  <c r="AF24" i="8"/>
  <c r="AT23" i="8"/>
  <c r="AN23" i="8"/>
  <c r="AF23" i="8"/>
  <c r="AT22" i="8"/>
  <c r="AN22" i="8"/>
  <c r="AF22" i="8"/>
  <c r="AT21" i="8"/>
  <c r="AN21" i="8"/>
  <c r="AF21" i="8"/>
  <c r="AT20" i="8"/>
  <c r="AN20" i="8"/>
  <c r="AF20" i="8"/>
  <c r="AT13" i="8"/>
  <c r="AN13" i="8"/>
  <c r="AF13" i="8"/>
  <c r="AT14" i="8"/>
  <c r="AN14" i="8"/>
  <c r="AF14" i="8"/>
  <c r="AT15" i="8"/>
  <c r="AN15" i="8"/>
  <c r="AF15" i="8"/>
  <c r="AT16" i="8"/>
  <c r="AN16" i="8"/>
  <c r="AF16" i="8"/>
  <c r="AT17" i="8"/>
  <c r="AN17" i="8"/>
  <c r="AF17" i="8"/>
  <c r="AT18" i="8"/>
  <c r="AN18" i="8"/>
  <c r="AF18" i="8"/>
  <c r="AT19" i="8"/>
  <c r="AN19" i="8"/>
  <c r="AF19" i="8"/>
  <c r="AM19" i="8"/>
  <c r="AE19" i="8"/>
  <c r="AP19" i="8"/>
  <c r="AX100" i="8"/>
  <c r="AX98" i="8"/>
  <c r="AX96" i="8"/>
  <c r="AX94" i="8"/>
  <c r="AX92" i="8"/>
  <c r="AX90" i="8"/>
  <c r="AX88" i="8"/>
  <c r="AX86" i="8"/>
  <c r="AN86" i="8"/>
  <c r="AE86" i="8"/>
  <c r="AS85" i="8"/>
  <c r="AM85" i="8"/>
  <c r="AE85" i="8"/>
  <c r="AS84" i="8"/>
  <c r="AM84" i="8"/>
  <c r="AE84" i="8"/>
  <c r="AS83" i="8"/>
  <c r="AM83" i="8"/>
  <c r="AE83" i="8"/>
  <c r="AS82" i="8"/>
  <c r="AM82" i="8"/>
  <c r="AE82" i="8"/>
  <c r="AS81" i="8"/>
  <c r="AM81" i="8"/>
  <c r="AE81" i="8"/>
  <c r="AS80" i="8"/>
  <c r="AM80" i="8"/>
  <c r="AE80" i="8"/>
  <c r="AS79" i="8"/>
  <c r="AM79" i="8"/>
  <c r="AE79" i="8"/>
  <c r="AS78" i="8"/>
  <c r="AM78" i="8"/>
  <c r="AE78" i="8"/>
  <c r="AS77" i="8"/>
  <c r="AM77" i="8"/>
  <c r="AE77" i="8"/>
  <c r="AS76" i="8"/>
  <c r="AM76" i="8"/>
  <c r="AE76" i="8"/>
  <c r="AS75" i="8"/>
  <c r="AM75" i="8"/>
  <c r="AE75" i="8"/>
  <c r="AS74" i="8"/>
  <c r="AM74" i="8"/>
  <c r="AE74" i="8"/>
  <c r="AS73" i="8"/>
  <c r="AM73" i="8"/>
  <c r="AE73" i="8"/>
  <c r="AS72" i="8"/>
  <c r="AM72" i="8"/>
  <c r="AE72" i="8"/>
  <c r="AS71" i="8"/>
  <c r="AM71" i="8"/>
  <c r="AE71" i="8"/>
  <c r="AS70" i="8"/>
  <c r="AM70" i="8"/>
  <c r="AE70" i="8"/>
  <c r="AS69" i="8"/>
  <c r="AM69" i="8"/>
  <c r="AE69" i="8"/>
  <c r="AS68" i="8"/>
  <c r="AM68" i="8"/>
  <c r="AE68" i="8"/>
  <c r="AS67" i="8"/>
  <c r="AM67" i="8"/>
  <c r="AE67" i="8"/>
  <c r="AS66" i="8"/>
  <c r="AM66" i="8"/>
  <c r="AE66" i="8"/>
  <c r="AS65" i="8"/>
  <c r="AM65" i="8"/>
  <c r="AE65" i="8"/>
  <c r="AS64" i="8"/>
  <c r="AM64" i="8"/>
  <c r="AE64" i="8"/>
  <c r="AS63" i="8"/>
  <c r="AM63" i="8"/>
  <c r="AE63" i="8"/>
  <c r="AS62" i="8"/>
  <c r="AM62" i="8"/>
  <c r="AE62" i="8"/>
  <c r="AS61" i="8"/>
  <c r="AM61" i="8"/>
  <c r="AE61" i="8"/>
  <c r="AS60" i="8"/>
  <c r="AM60" i="8"/>
  <c r="AE60" i="8"/>
  <c r="AS59" i="8"/>
  <c r="AM59" i="8"/>
  <c r="AE59" i="8"/>
  <c r="AS58" i="8"/>
  <c r="AM58" i="8"/>
  <c r="AE58" i="8"/>
  <c r="AS57" i="8"/>
  <c r="AM57" i="8"/>
  <c r="AE57" i="8"/>
  <c r="AS56" i="8"/>
  <c r="AM56" i="8"/>
  <c r="AE56" i="8"/>
  <c r="AS55" i="8"/>
  <c r="AM55" i="8"/>
  <c r="AE55" i="8"/>
  <c r="AS54" i="8"/>
  <c r="AM54" i="8"/>
  <c r="AE54" i="8"/>
  <c r="AS53" i="8"/>
  <c r="AM53" i="8"/>
  <c r="AE53" i="8"/>
  <c r="AS52" i="8"/>
  <c r="AM52" i="8"/>
  <c r="AE52" i="8"/>
  <c r="AS51" i="8"/>
  <c r="AM51" i="8"/>
  <c r="AE51" i="8"/>
  <c r="AS50" i="8"/>
  <c r="AM50" i="8"/>
  <c r="AE50" i="8"/>
  <c r="AS49" i="8"/>
  <c r="AM49" i="8"/>
  <c r="AE49" i="8"/>
  <c r="AS48" i="8"/>
  <c r="AM48" i="8"/>
  <c r="AE48" i="8"/>
  <c r="AS47" i="8"/>
  <c r="AM47" i="8"/>
  <c r="AE47" i="8"/>
  <c r="AS46" i="8"/>
  <c r="AM46" i="8"/>
  <c r="AE46" i="8"/>
  <c r="AS45" i="8"/>
  <c r="AM45" i="8"/>
  <c r="AE45" i="8"/>
  <c r="AS44" i="8"/>
  <c r="AM44" i="8"/>
  <c r="AE44" i="8"/>
  <c r="AS43" i="8"/>
  <c r="AM43" i="8"/>
  <c r="AE43" i="8"/>
  <c r="AS42" i="8"/>
  <c r="AM42" i="8"/>
  <c r="AE42" i="8"/>
  <c r="AS41" i="8"/>
  <c r="AM41" i="8"/>
  <c r="AE41" i="8"/>
  <c r="AS40" i="8"/>
  <c r="AM40" i="8"/>
  <c r="AE40" i="8"/>
  <c r="AS39" i="8"/>
  <c r="AM39" i="8"/>
  <c r="AE39" i="8"/>
  <c r="AS38" i="8"/>
  <c r="AM38" i="8"/>
  <c r="AE38" i="8"/>
  <c r="AS37" i="8"/>
  <c r="AM37" i="8"/>
  <c r="AE37" i="8"/>
  <c r="AS36" i="8"/>
  <c r="AM36" i="8"/>
  <c r="AE36" i="8"/>
  <c r="AS35" i="8"/>
  <c r="AM35" i="8"/>
  <c r="AE35" i="8"/>
  <c r="AS34" i="8"/>
  <c r="AM34" i="8"/>
  <c r="AE34" i="8"/>
  <c r="AS33" i="8"/>
  <c r="AM33" i="8"/>
  <c r="AE33" i="8"/>
  <c r="AS32" i="8"/>
  <c r="AM32" i="8"/>
  <c r="AE32" i="8"/>
  <c r="AS31" i="8"/>
  <c r="AM31" i="8"/>
  <c r="AE31" i="8"/>
  <c r="AS30" i="8"/>
  <c r="AM30" i="8"/>
  <c r="AE30" i="8"/>
  <c r="AS29" i="8"/>
  <c r="AM29" i="8"/>
  <c r="AE29" i="8"/>
  <c r="AS28" i="8"/>
  <c r="AM28" i="8"/>
  <c r="AE28" i="8"/>
  <c r="AS27" i="8"/>
  <c r="AM27" i="8"/>
  <c r="AE27" i="8"/>
  <c r="AS26" i="8"/>
  <c r="AM26" i="8"/>
  <c r="AE26" i="8"/>
  <c r="AS25" i="8"/>
  <c r="AM25" i="8"/>
  <c r="AE25" i="8"/>
  <c r="AS24" i="8"/>
  <c r="AM24" i="8"/>
  <c r="AE24" i="8"/>
  <c r="AS23" i="8"/>
  <c r="AM23" i="8"/>
  <c r="AE23" i="8"/>
  <c r="AS22" i="8"/>
  <c r="AM22" i="8"/>
  <c r="AE22" i="8"/>
  <c r="AS21" i="8"/>
  <c r="AM21" i="8"/>
  <c r="AE21" i="8"/>
  <c r="AS20" i="8"/>
  <c r="AM20" i="8"/>
  <c r="AE20" i="8"/>
  <c r="AS13" i="8"/>
  <c r="AM13" i="8"/>
  <c r="AE13" i="8"/>
  <c r="AS14" i="8"/>
  <c r="AM14" i="8"/>
  <c r="AE14" i="8"/>
  <c r="AS15" i="8"/>
  <c r="AM15" i="8"/>
  <c r="AE15" i="8"/>
  <c r="AS16" i="8"/>
  <c r="AM16" i="8"/>
  <c r="AE16" i="8"/>
  <c r="AS17" i="8"/>
  <c r="AM17" i="8"/>
  <c r="AE17" i="8"/>
  <c r="AS18" i="8"/>
  <c r="AM18" i="8"/>
  <c r="AE18" i="8"/>
  <c r="AS19" i="8"/>
  <c r="AR100" i="8"/>
  <c r="AR98" i="8"/>
  <c r="AR96" i="8"/>
  <c r="AR94" i="8"/>
  <c r="AR92" i="8"/>
  <c r="AR90" i="8"/>
  <c r="AR88" i="8"/>
  <c r="AU86" i="8"/>
  <c r="AL86" i="8"/>
  <c r="AX85" i="8"/>
  <c r="AR85" i="8"/>
  <c r="AL85" i="8"/>
  <c r="AX84" i="8"/>
  <c r="AR84" i="8"/>
  <c r="AL84" i="8"/>
  <c r="AX83" i="8"/>
  <c r="AR83" i="8"/>
  <c r="AL83" i="8"/>
  <c r="AX82" i="8"/>
  <c r="AR82" i="8"/>
  <c r="AL82" i="8"/>
  <c r="AX81" i="8"/>
  <c r="AR81" i="8"/>
  <c r="AL81" i="8"/>
  <c r="AX80" i="8"/>
  <c r="AR80" i="8"/>
  <c r="AL80" i="8"/>
  <c r="AX79" i="8"/>
  <c r="AR79" i="8"/>
  <c r="AL79" i="8"/>
  <c r="AX78" i="8"/>
  <c r="AR78" i="8"/>
  <c r="AL78" i="8"/>
  <c r="AX77" i="8"/>
  <c r="AR77" i="8"/>
  <c r="AL77" i="8"/>
  <c r="AX76" i="8"/>
  <c r="AR76" i="8"/>
  <c r="AL76" i="8"/>
  <c r="AX75" i="8"/>
  <c r="AR75" i="8"/>
  <c r="AL75" i="8"/>
  <c r="AX74" i="8"/>
  <c r="AR74" i="8"/>
  <c r="AL74" i="8"/>
  <c r="AX73" i="8"/>
  <c r="AR73" i="8"/>
  <c r="AL73" i="8"/>
  <c r="AX72" i="8"/>
  <c r="AR72" i="8"/>
  <c r="AL72" i="8"/>
  <c r="AX71" i="8"/>
  <c r="AR71" i="8"/>
  <c r="AL71" i="8"/>
  <c r="AX70" i="8"/>
  <c r="AR70" i="8"/>
  <c r="AL70" i="8"/>
  <c r="AX69" i="8"/>
  <c r="AR69" i="8"/>
  <c r="AL69" i="8"/>
  <c r="AX68" i="8"/>
  <c r="AR68" i="8"/>
  <c r="AL68" i="8"/>
  <c r="AX67" i="8"/>
  <c r="AR67" i="8"/>
  <c r="AL67" i="8"/>
  <c r="AX66" i="8"/>
  <c r="AR66" i="8"/>
  <c r="AL66" i="8"/>
  <c r="AX65" i="8"/>
  <c r="AR65" i="8"/>
  <c r="AL65" i="8"/>
  <c r="AX64" i="8"/>
  <c r="AR64" i="8"/>
  <c r="AL64" i="8"/>
  <c r="AX63" i="8"/>
  <c r="AR63" i="8"/>
  <c r="AL63" i="8"/>
  <c r="AX62" i="8"/>
  <c r="AR62" i="8"/>
  <c r="AL62" i="8"/>
  <c r="AX61" i="8"/>
  <c r="AR61" i="8"/>
  <c r="AL61" i="8"/>
  <c r="AX60" i="8"/>
  <c r="AR60" i="8"/>
  <c r="AL60" i="8"/>
  <c r="AX59" i="8"/>
  <c r="AR59" i="8"/>
  <c r="AL59" i="8"/>
  <c r="AX58" i="8"/>
  <c r="AR58" i="8"/>
  <c r="AL58" i="8"/>
  <c r="AX57" i="8"/>
  <c r="AR57" i="8"/>
  <c r="AL57" i="8"/>
  <c r="AX56" i="8"/>
  <c r="AR56" i="8"/>
  <c r="AL56" i="8"/>
  <c r="AX55" i="8"/>
  <c r="AR55" i="8"/>
  <c r="AL55" i="8"/>
  <c r="AX54" i="8"/>
  <c r="AR54" i="8"/>
  <c r="AL54" i="8"/>
  <c r="AX53" i="8"/>
  <c r="AR53" i="8"/>
  <c r="AL53" i="8"/>
  <c r="AX52" i="8"/>
  <c r="AR52" i="8"/>
  <c r="AL52" i="8"/>
  <c r="AX51" i="8"/>
  <c r="AR51" i="8"/>
  <c r="AL51" i="8"/>
  <c r="AX50" i="8"/>
  <c r="AR50" i="8"/>
  <c r="AL50" i="8"/>
  <c r="AX49" i="8"/>
  <c r="AR49" i="8"/>
  <c r="AL49" i="8"/>
  <c r="AX48" i="8"/>
  <c r="AR48" i="8"/>
  <c r="AL48" i="8"/>
  <c r="AX47" i="8"/>
  <c r="AR47" i="8"/>
  <c r="AL47" i="8"/>
  <c r="AX46" i="8"/>
  <c r="AR46" i="8"/>
  <c r="AL46" i="8"/>
  <c r="AX45" i="8"/>
  <c r="AR45" i="8"/>
  <c r="AL45" i="8"/>
  <c r="AX44" i="8"/>
  <c r="AR44" i="8"/>
  <c r="AL44" i="8"/>
  <c r="AX43" i="8"/>
  <c r="AR43" i="8"/>
  <c r="AL43" i="8"/>
  <c r="AX42" i="8"/>
  <c r="AR42" i="8"/>
  <c r="AL42" i="8"/>
  <c r="AX41" i="8"/>
  <c r="AR41" i="8"/>
  <c r="AL41" i="8"/>
  <c r="AX40" i="8"/>
  <c r="AR40" i="8"/>
  <c r="AL40" i="8"/>
  <c r="AX39" i="8"/>
  <c r="AR39" i="8"/>
  <c r="AL39" i="8"/>
  <c r="AX38" i="8"/>
  <c r="AR38" i="8"/>
  <c r="AL38" i="8"/>
  <c r="AX37" i="8"/>
  <c r="AR37" i="8"/>
  <c r="AL37" i="8"/>
  <c r="AX36" i="8"/>
  <c r="AR36" i="8"/>
  <c r="AL36" i="8"/>
  <c r="AX35" i="8"/>
  <c r="AR35" i="8"/>
  <c r="AL35" i="8"/>
  <c r="AX34" i="8"/>
  <c r="AR34" i="8"/>
  <c r="AL34" i="8"/>
  <c r="AX33" i="8"/>
  <c r="AR33" i="8"/>
  <c r="AL33" i="8"/>
  <c r="AX32" i="8"/>
  <c r="AR32" i="8"/>
  <c r="AL32" i="8"/>
  <c r="AX31" i="8"/>
  <c r="AR31" i="8"/>
  <c r="AL31" i="8"/>
  <c r="AX30" i="8"/>
  <c r="AR30" i="8"/>
  <c r="AL30" i="8"/>
  <c r="AX29" i="8"/>
  <c r="AR29" i="8"/>
  <c r="AL29" i="8"/>
  <c r="AX28" i="8"/>
  <c r="AR28" i="8"/>
  <c r="AL28" i="8"/>
  <c r="AX27" i="8"/>
  <c r="AR27" i="8"/>
  <c r="AL27" i="8"/>
  <c r="AX26" i="8"/>
  <c r="AR26" i="8"/>
  <c r="AL26" i="8"/>
  <c r="AX25" i="8"/>
  <c r="AR25" i="8"/>
  <c r="AL25" i="8"/>
  <c r="AX24" i="8"/>
  <c r="AR24" i="8"/>
  <c r="AL24" i="8"/>
  <c r="AX23" i="8"/>
  <c r="AR23" i="8"/>
  <c r="AL23" i="8"/>
  <c r="AX22" i="8"/>
  <c r="AR22" i="8"/>
  <c r="AL22" i="8"/>
  <c r="AX21" i="8"/>
  <c r="AR21" i="8"/>
  <c r="AL21" i="8"/>
  <c r="AX20" i="8"/>
  <c r="AR20" i="8"/>
  <c r="AL20" i="8"/>
  <c r="AX13" i="8"/>
  <c r="AR13" i="8"/>
  <c r="AL13" i="8"/>
  <c r="AX14" i="8"/>
  <c r="AR14" i="8"/>
  <c r="AL14" i="8"/>
  <c r="AX15" i="8"/>
  <c r="AR15" i="8"/>
  <c r="AL15" i="8"/>
  <c r="AX16" i="8"/>
  <c r="AR16" i="8"/>
  <c r="AL16" i="8"/>
  <c r="AX17" i="8"/>
  <c r="AR17" i="8"/>
  <c r="AL17" i="8"/>
  <c r="AX18" i="8"/>
  <c r="AR18" i="8"/>
  <c r="AL18" i="8"/>
  <c r="AX19" i="8"/>
  <c r="AR19" i="8"/>
  <c r="AL19" i="8"/>
  <c r="AL100" i="8"/>
  <c r="AL98" i="8"/>
  <c r="AL96" i="8"/>
  <c r="AL94" i="8"/>
  <c r="AL92" i="8"/>
  <c r="AL90" i="8"/>
  <c r="AL88" i="8"/>
  <c r="AR86" i="8"/>
  <c r="AK86" i="8"/>
  <c r="AW85" i="8"/>
  <c r="AQ85" i="8"/>
  <c r="AK85" i="8"/>
  <c r="AW84" i="8"/>
  <c r="AQ84" i="8"/>
  <c r="AK84" i="8"/>
  <c r="AW83" i="8"/>
  <c r="AQ83" i="8"/>
  <c r="AK83" i="8"/>
  <c r="AW82" i="8"/>
  <c r="AQ82" i="8"/>
  <c r="AK82" i="8"/>
  <c r="AW81" i="8"/>
  <c r="AQ81" i="8"/>
  <c r="AK81" i="8"/>
  <c r="AW80" i="8"/>
  <c r="AQ80" i="8"/>
  <c r="AK80" i="8"/>
  <c r="AW79" i="8"/>
  <c r="AQ79" i="8"/>
  <c r="AK79" i="8"/>
  <c r="AW78" i="8"/>
  <c r="AQ78" i="8"/>
  <c r="AK78" i="8"/>
  <c r="AW77" i="8"/>
  <c r="AQ77" i="8"/>
  <c r="AK77" i="8"/>
  <c r="AW76" i="8"/>
  <c r="AQ76" i="8"/>
  <c r="AK76" i="8"/>
  <c r="AW75" i="8"/>
  <c r="AQ75" i="8"/>
  <c r="AK75" i="8"/>
  <c r="AW74" i="8"/>
  <c r="AQ74" i="8"/>
  <c r="AK74" i="8"/>
  <c r="AW73" i="8"/>
  <c r="AQ73" i="8"/>
  <c r="AK73" i="8"/>
  <c r="AW72" i="8"/>
  <c r="AQ72" i="8"/>
  <c r="AK72" i="8"/>
  <c r="AW71" i="8"/>
  <c r="AQ71" i="8"/>
  <c r="AK71" i="8"/>
  <c r="AW70" i="8"/>
  <c r="AQ70" i="8"/>
  <c r="AK70" i="8"/>
  <c r="AW69" i="8"/>
  <c r="AQ69" i="8"/>
  <c r="AK69" i="8"/>
  <c r="AW68" i="8"/>
  <c r="AQ68" i="8"/>
  <c r="AK68" i="8"/>
  <c r="AW67" i="8"/>
  <c r="AQ67" i="8"/>
  <c r="AK67" i="8"/>
  <c r="AW66" i="8"/>
  <c r="AQ66" i="8"/>
  <c r="AK66" i="8"/>
  <c r="AW65" i="8"/>
  <c r="AQ65" i="8"/>
  <c r="AK65" i="8"/>
  <c r="AW64" i="8"/>
  <c r="AQ64" i="8"/>
  <c r="AK64" i="8"/>
  <c r="AW63" i="8"/>
  <c r="AQ63" i="8"/>
  <c r="AK63" i="8"/>
  <c r="AW62" i="8"/>
  <c r="AQ62" i="8"/>
  <c r="AK62" i="8"/>
  <c r="AW61" i="8"/>
  <c r="AQ61" i="8"/>
  <c r="AK61" i="8"/>
  <c r="AW60" i="8"/>
  <c r="AQ60" i="8"/>
  <c r="AK60" i="8"/>
  <c r="AW59" i="8"/>
  <c r="AQ59" i="8"/>
  <c r="AK59" i="8"/>
  <c r="AW58" i="8"/>
  <c r="AQ58" i="8"/>
  <c r="AK58" i="8"/>
  <c r="AW57" i="8"/>
  <c r="AQ57" i="8"/>
  <c r="AK57" i="8"/>
  <c r="AW56" i="8"/>
  <c r="AQ56" i="8"/>
  <c r="AK56" i="8"/>
  <c r="AW55" i="8"/>
  <c r="AQ55" i="8"/>
  <c r="AK55" i="8"/>
  <c r="AW54" i="8"/>
  <c r="AQ54" i="8"/>
  <c r="AK54" i="8"/>
  <c r="AW53" i="8"/>
  <c r="AQ53" i="8"/>
  <c r="AK53" i="8"/>
  <c r="AW52" i="8"/>
  <c r="AQ52" i="8"/>
  <c r="AK52" i="8"/>
  <c r="AW51" i="8"/>
  <c r="AQ51" i="8"/>
  <c r="AK51" i="8"/>
  <c r="AW50" i="8"/>
  <c r="AQ50" i="8"/>
  <c r="AK50" i="8"/>
  <c r="AW49" i="8"/>
  <c r="AQ49" i="8"/>
  <c r="AK49" i="8"/>
  <c r="AW48" i="8"/>
  <c r="AQ48" i="8"/>
  <c r="AK48" i="8"/>
  <c r="AW47" i="8"/>
  <c r="AQ47" i="8"/>
  <c r="AK47" i="8"/>
  <c r="AW46" i="8"/>
  <c r="AQ46" i="8"/>
  <c r="AK46" i="8"/>
  <c r="AW45" i="8"/>
  <c r="AQ45" i="8"/>
  <c r="AK45" i="8"/>
  <c r="AW44" i="8"/>
  <c r="AQ44" i="8"/>
  <c r="AK44" i="8"/>
  <c r="AW43" i="8"/>
  <c r="AQ43" i="8"/>
  <c r="AK43" i="8"/>
  <c r="AW42" i="8"/>
  <c r="AQ42" i="8"/>
  <c r="AK42" i="8"/>
  <c r="AW41" i="8"/>
  <c r="AQ41" i="8"/>
  <c r="AK41" i="8"/>
  <c r="AW40" i="8"/>
  <c r="AQ40" i="8"/>
  <c r="AK40" i="8"/>
  <c r="AW39" i="8"/>
  <c r="AQ39" i="8"/>
  <c r="AK39" i="8"/>
  <c r="AW38" i="8"/>
  <c r="AQ38" i="8"/>
  <c r="AK38" i="8"/>
  <c r="AW37" i="8"/>
  <c r="AQ37" i="8"/>
  <c r="AK37" i="8"/>
  <c r="AW36" i="8"/>
  <c r="AQ36" i="8"/>
  <c r="AK36" i="8"/>
  <c r="AW35" i="8"/>
  <c r="AQ35" i="8"/>
  <c r="AK35" i="8"/>
  <c r="AW34" i="8"/>
  <c r="AQ34" i="8"/>
  <c r="AK34" i="8"/>
  <c r="AW33" i="8"/>
  <c r="AQ33" i="8"/>
  <c r="AK33" i="8"/>
  <c r="AW32" i="8"/>
  <c r="AQ32" i="8"/>
  <c r="AK32" i="8"/>
  <c r="AW31" i="8"/>
  <c r="AQ31" i="8"/>
  <c r="AK31" i="8"/>
  <c r="AW30" i="8"/>
  <c r="AQ30" i="8"/>
  <c r="AK30" i="8"/>
  <c r="AW29" i="8"/>
  <c r="AQ29" i="8"/>
  <c r="AK29" i="8"/>
  <c r="AW28" i="8"/>
  <c r="AQ28" i="8"/>
  <c r="AK28" i="8"/>
  <c r="AW27" i="8"/>
  <c r="AQ27" i="8"/>
  <c r="AK27" i="8"/>
  <c r="AW26" i="8"/>
  <c r="AQ26" i="8"/>
  <c r="AK26" i="8"/>
  <c r="AW25" i="8"/>
  <c r="AQ25" i="8"/>
  <c r="AK25" i="8"/>
  <c r="AW24" i="8"/>
  <c r="AQ24" i="8"/>
  <c r="AK24" i="8"/>
  <c r="AW23" i="8"/>
  <c r="AQ23" i="8"/>
  <c r="AK23" i="8"/>
  <c r="AW22" i="8"/>
  <c r="AQ22" i="8"/>
  <c r="AK22" i="8"/>
  <c r="AW21" i="8"/>
  <c r="AQ21" i="8"/>
  <c r="AK21" i="8"/>
  <c r="AW20" i="8"/>
  <c r="AQ20" i="8"/>
  <c r="AK20" i="8"/>
  <c r="AW13" i="8"/>
  <c r="AQ13" i="8"/>
  <c r="AK13" i="8"/>
  <c r="AW14" i="8"/>
  <c r="AQ14" i="8"/>
  <c r="AK14" i="8"/>
  <c r="AW15" i="8"/>
  <c r="AQ15" i="8"/>
  <c r="AK15" i="8"/>
  <c r="AW16" i="8"/>
  <c r="AQ16" i="8"/>
  <c r="AK16" i="8"/>
  <c r="AW17" i="8"/>
  <c r="AQ17" i="8"/>
  <c r="AK17" i="8"/>
  <c r="AW18" i="8"/>
  <c r="AQ18" i="8"/>
  <c r="AK18" i="8"/>
  <c r="AW19" i="8"/>
  <c r="AQ19" i="8"/>
  <c r="AK19" i="8"/>
  <c r="AP15" i="8"/>
  <c r="AJ15" i="8"/>
  <c r="AV16" i="8"/>
  <c r="AP16" i="8"/>
  <c r="AJ16" i="8"/>
  <c r="AV17" i="8"/>
  <c r="AP17" i="8"/>
  <c r="AJ17" i="8"/>
  <c r="AV18" i="8"/>
  <c r="AP18" i="8"/>
  <c r="AJ18" i="8"/>
  <c r="AV19" i="8"/>
  <c r="AJ19" i="8"/>
  <c r="AX101" i="8"/>
  <c r="AX99" i="8"/>
  <c r="AX97" i="8"/>
  <c r="AX95" i="8"/>
  <c r="AX93" i="8"/>
  <c r="AX91" i="8"/>
  <c r="AX89" i="8"/>
  <c r="AX87" i="8"/>
  <c r="AQ86" i="8"/>
  <c r="AJ86" i="8"/>
  <c r="AV85" i="8"/>
  <c r="AP85" i="8"/>
  <c r="AJ85" i="8"/>
  <c r="AV84" i="8"/>
  <c r="AP84" i="8"/>
  <c r="AJ84" i="8"/>
  <c r="AV83" i="8"/>
  <c r="AP83" i="8"/>
  <c r="AJ83" i="8"/>
  <c r="AV82" i="8"/>
  <c r="AP82" i="8"/>
  <c r="AJ82" i="8"/>
  <c r="AV81" i="8"/>
  <c r="AP81" i="8"/>
  <c r="AJ81" i="8"/>
  <c r="AV80" i="8"/>
  <c r="AP80" i="8"/>
  <c r="AJ80" i="8"/>
  <c r="AV79" i="8"/>
  <c r="AP79" i="8"/>
  <c r="AJ79" i="8"/>
  <c r="AV78" i="8"/>
  <c r="AP78" i="8"/>
  <c r="AJ78" i="8"/>
  <c r="AV77" i="8"/>
  <c r="AP77" i="8"/>
  <c r="AJ77" i="8"/>
  <c r="AV76" i="8"/>
  <c r="AP76" i="8"/>
  <c r="AJ76" i="8"/>
  <c r="AV75" i="8"/>
  <c r="AP75" i="8"/>
  <c r="AJ75" i="8"/>
  <c r="AV74" i="8"/>
  <c r="AP74" i="8"/>
  <c r="AJ74" i="8"/>
  <c r="AV73" i="8"/>
  <c r="AP73" i="8"/>
  <c r="AJ73" i="8"/>
  <c r="AV72" i="8"/>
  <c r="AP72" i="8"/>
  <c r="AJ72" i="8"/>
  <c r="AV71" i="8"/>
  <c r="AP71" i="8"/>
  <c r="AJ71" i="8"/>
  <c r="AV70" i="8"/>
  <c r="AP70" i="8"/>
  <c r="AJ70" i="8"/>
  <c r="AV69" i="8"/>
  <c r="AP69" i="8"/>
  <c r="AJ69" i="8"/>
  <c r="AV68" i="8"/>
  <c r="AP68" i="8"/>
  <c r="AJ68" i="8"/>
  <c r="AV67" i="8"/>
  <c r="AP67" i="8"/>
  <c r="AJ67" i="8"/>
  <c r="AV66" i="8"/>
  <c r="AP66" i="8"/>
  <c r="AJ66" i="8"/>
  <c r="AV65" i="8"/>
  <c r="AP65" i="8"/>
  <c r="AJ65" i="8"/>
  <c r="AV64" i="8"/>
  <c r="AP64" i="8"/>
  <c r="AJ64" i="8"/>
  <c r="AV63" i="8"/>
  <c r="AP63" i="8"/>
  <c r="AJ63" i="8"/>
  <c r="AV62" i="8"/>
  <c r="AP62" i="8"/>
  <c r="AJ62" i="8"/>
  <c r="AV61" i="8"/>
  <c r="AP61" i="8"/>
  <c r="AJ61" i="8"/>
  <c r="AV60" i="8"/>
  <c r="AP60" i="8"/>
  <c r="AJ60" i="8"/>
  <c r="AV59" i="8"/>
  <c r="AP59" i="8"/>
  <c r="AJ59" i="8"/>
  <c r="AV58" i="8"/>
  <c r="AP58" i="8"/>
  <c r="AJ58" i="8"/>
  <c r="AV57" i="8"/>
  <c r="AP57" i="8"/>
  <c r="AJ57" i="8"/>
  <c r="AV56" i="8"/>
  <c r="AP56" i="8"/>
  <c r="AJ56" i="8"/>
  <c r="AV55" i="8"/>
  <c r="AP55" i="8"/>
  <c r="AJ55" i="8"/>
  <c r="AV54" i="8"/>
  <c r="AP54" i="8"/>
  <c r="AJ54" i="8"/>
  <c r="AV53" i="8"/>
  <c r="AP53" i="8"/>
  <c r="AJ53" i="8"/>
  <c r="AV52" i="8"/>
  <c r="AP52" i="8"/>
  <c r="AJ52" i="8"/>
  <c r="AV51" i="8"/>
  <c r="AP51" i="8"/>
  <c r="AJ51" i="8"/>
  <c r="AV50" i="8"/>
  <c r="AP50" i="8"/>
  <c r="AJ50" i="8"/>
  <c r="AV49" i="8"/>
  <c r="AP49" i="8"/>
  <c r="AJ49" i="8"/>
  <c r="AV48" i="8"/>
  <c r="AP48" i="8"/>
  <c r="AJ48" i="8"/>
  <c r="AV47" i="8"/>
  <c r="AP47" i="8"/>
  <c r="AJ47" i="8"/>
  <c r="AV46" i="8"/>
  <c r="AP46" i="8"/>
  <c r="AJ46" i="8"/>
  <c r="AV45" i="8"/>
  <c r="AP45" i="8"/>
  <c r="AJ45" i="8"/>
  <c r="AV44" i="8"/>
  <c r="AP44" i="8"/>
  <c r="AJ44" i="8"/>
  <c r="AV43" i="8"/>
  <c r="AP43" i="8"/>
  <c r="AJ43" i="8"/>
  <c r="AV42" i="8"/>
  <c r="AP42" i="8"/>
  <c r="AJ42" i="8"/>
  <c r="AV41" i="8"/>
  <c r="AP41" i="8"/>
  <c r="AJ41" i="8"/>
  <c r="AV40" i="8"/>
  <c r="AP40" i="8"/>
  <c r="AJ40" i="8"/>
  <c r="AV39" i="8"/>
  <c r="AP39" i="8"/>
  <c r="AJ39" i="8"/>
  <c r="AV38" i="8"/>
  <c r="AP38" i="8"/>
  <c r="AJ38" i="8"/>
  <c r="AV37" i="8"/>
  <c r="AP37" i="8"/>
  <c r="AJ37" i="8"/>
  <c r="AV36" i="8"/>
  <c r="AP36" i="8"/>
  <c r="AJ36" i="8"/>
  <c r="AV35" i="8"/>
  <c r="AP35" i="8"/>
  <c r="AJ35" i="8"/>
  <c r="AV34" i="8"/>
  <c r="AP34" i="8"/>
  <c r="AJ34" i="8"/>
  <c r="AV33" i="8"/>
  <c r="AP33" i="8"/>
  <c r="AJ33" i="8"/>
  <c r="AV32" i="8"/>
  <c r="AP32" i="8"/>
  <c r="AJ32" i="8"/>
  <c r="AV31" i="8"/>
  <c r="AP31" i="8"/>
  <c r="AJ31" i="8"/>
  <c r="AV30" i="8"/>
  <c r="AP30" i="8"/>
  <c r="AJ30" i="8"/>
  <c r="AV29" i="8"/>
  <c r="AP29" i="8"/>
  <c r="AJ29" i="8"/>
  <c r="AV28" i="8"/>
  <c r="AP28" i="8"/>
  <c r="AJ28" i="8"/>
  <c r="AV27" i="8"/>
  <c r="AP27" i="8"/>
  <c r="AJ27" i="8"/>
  <c r="AV26" i="8"/>
  <c r="AP26" i="8"/>
  <c r="AJ26" i="8"/>
  <c r="AV25" i="8"/>
  <c r="AP25" i="8"/>
  <c r="AJ25" i="8"/>
  <c r="AV24" i="8"/>
  <c r="AP24" i="8"/>
  <c r="AJ24" i="8"/>
  <c r="AV23" i="8"/>
  <c r="AP23" i="8"/>
  <c r="AJ23" i="8"/>
  <c r="AV22" i="8"/>
  <c r="AP22" i="8"/>
  <c r="AJ22" i="8"/>
  <c r="AV21" i="8"/>
  <c r="AP21" i="8"/>
  <c r="AJ21" i="8"/>
  <c r="AV20" i="8"/>
  <c r="AP20" i="8"/>
  <c r="AJ20" i="8"/>
  <c r="AV13" i="8"/>
  <c r="AP13" i="8"/>
  <c r="AJ13" i="8"/>
  <c r="AV14" i="8"/>
  <c r="AP14" i="8"/>
  <c r="AJ14" i="8"/>
  <c r="AV15" i="8"/>
  <c r="AR101" i="8"/>
  <c r="AR99" i="8"/>
  <c r="AR97" i="8"/>
  <c r="AR95" i="8"/>
  <c r="AR93" i="8"/>
  <c r="AR91" i="8"/>
  <c r="AR89" i="8"/>
  <c r="AR87" i="8"/>
  <c r="AP86" i="8"/>
  <c r="AG86" i="8"/>
  <c r="AU85" i="8"/>
  <c r="AO85" i="8"/>
  <c r="AG85" i="8"/>
  <c r="AU84" i="8"/>
  <c r="AO84" i="8"/>
  <c r="AG84" i="8"/>
  <c r="AU83" i="8"/>
  <c r="AO83" i="8"/>
  <c r="AG83" i="8"/>
  <c r="AU82" i="8"/>
  <c r="AO82" i="8"/>
  <c r="AG82" i="8"/>
  <c r="AU81" i="8"/>
  <c r="AO81" i="8"/>
  <c r="AG81" i="8"/>
  <c r="AU80" i="8"/>
  <c r="AO80" i="8"/>
  <c r="AG80" i="8"/>
  <c r="AU79" i="8"/>
  <c r="AO79" i="8"/>
  <c r="AG79" i="8"/>
  <c r="AU78" i="8"/>
  <c r="AO78" i="8"/>
  <c r="AG78" i="8"/>
  <c r="AU77" i="8"/>
  <c r="AO77" i="8"/>
  <c r="AG77" i="8"/>
  <c r="AU76" i="8"/>
  <c r="AO76" i="8"/>
  <c r="AG76" i="8"/>
  <c r="AU75" i="8"/>
  <c r="AO75" i="8"/>
  <c r="AG75" i="8"/>
  <c r="AU74" i="8"/>
  <c r="AO74" i="8"/>
  <c r="AG74" i="8"/>
  <c r="AU73" i="8"/>
  <c r="AO73" i="8"/>
  <c r="AG73" i="8"/>
  <c r="AU72" i="8"/>
  <c r="AO72" i="8"/>
  <c r="AG72" i="8"/>
  <c r="AU71" i="8"/>
  <c r="AO71" i="8"/>
  <c r="AG71" i="8"/>
  <c r="AU70" i="8"/>
  <c r="AO70" i="8"/>
  <c r="AG70" i="8"/>
  <c r="AU69" i="8"/>
  <c r="AO69" i="8"/>
  <c r="AG69" i="8"/>
  <c r="AU68" i="8"/>
  <c r="AO68" i="8"/>
  <c r="AG68" i="8"/>
  <c r="AU67" i="8"/>
  <c r="AO67" i="8"/>
  <c r="AG67" i="8"/>
  <c r="AU66" i="8"/>
  <c r="AO66" i="8"/>
  <c r="AG66" i="8"/>
  <c r="AU65" i="8"/>
  <c r="AO65" i="8"/>
  <c r="AG65" i="8"/>
  <c r="AU64" i="8"/>
  <c r="AO64" i="8"/>
  <c r="AG64" i="8"/>
  <c r="AU63" i="8"/>
  <c r="AO63" i="8"/>
  <c r="AG63" i="8"/>
  <c r="AU62" i="8"/>
  <c r="AO62" i="8"/>
  <c r="AG62" i="8"/>
  <c r="AU61" i="8"/>
  <c r="AO61" i="8"/>
  <c r="AG61" i="8"/>
  <c r="AU60" i="8"/>
  <c r="AO60" i="8"/>
  <c r="AG60" i="8"/>
  <c r="AU59" i="8"/>
  <c r="AO59" i="8"/>
  <c r="AG59" i="8"/>
  <c r="AU58" i="8"/>
  <c r="AO58" i="8"/>
  <c r="AG58" i="8"/>
  <c r="AU57" i="8"/>
  <c r="AO57" i="8"/>
  <c r="AG57" i="8"/>
  <c r="AU56" i="8"/>
  <c r="AO56" i="8"/>
  <c r="AG56" i="8"/>
  <c r="AU55" i="8"/>
  <c r="AO55" i="8"/>
  <c r="AG55" i="8"/>
  <c r="AU54" i="8"/>
  <c r="AO54" i="8"/>
  <c r="AG54" i="8"/>
  <c r="AU53" i="8"/>
  <c r="AO53" i="8"/>
  <c r="AG53" i="8"/>
  <c r="AU52" i="8"/>
  <c r="AO52" i="8"/>
  <c r="AG52" i="8"/>
  <c r="AU51" i="8"/>
  <c r="AO51" i="8"/>
  <c r="AG51" i="8"/>
  <c r="AU50" i="8"/>
  <c r="AO50" i="8"/>
  <c r="AG50" i="8"/>
  <c r="AU49" i="8"/>
  <c r="AO49" i="8"/>
  <c r="AG49" i="8"/>
  <c r="AU48" i="8"/>
  <c r="AO48" i="8"/>
  <c r="AG48" i="8"/>
  <c r="AU47" i="8"/>
  <c r="AO47" i="8"/>
  <c r="AG47" i="8"/>
  <c r="AU46" i="8"/>
  <c r="AO46" i="8"/>
  <c r="AG46" i="8"/>
  <c r="AU45" i="8"/>
  <c r="AO45" i="8"/>
  <c r="AG45" i="8"/>
  <c r="AU44" i="8"/>
  <c r="AO44" i="8"/>
  <c r="AG44" i="8"/>
  <c r="AU43" i="8"/>
  <c r="AO43" i="8"/>
  <c r="AG43" i="8"/>
  <c r="AU42" i="8"/>
  <c r="AO42" i="8"/>
  <c r="AG42" i="8"/>
  <c r="AU41" i="8"/>
  <c r="AO41" i="8"/>
  <c r="AG41" i="8"/>
  <c r="AU40" i="8"/>
  <c r="AO40" i="8"/>
  <c r="AG40" i="8"/>
  <c r="AU39" i="8"/>
  <c r="AO39" i="8"/>
  <c r="AG39" i="8"/>
  <c r="AU38" i="8"/>
  <c r="AO38" i="8"/>
  <c r="AG38" i="8"/>
  <c r="AU37" i="8"/>
  <c r="AO37" i="8"/>
  <c r="AG37" i="8"/>
  <c r="AU36" i="8"/>
  <c r="AO36" i="8"/>
  <c r="AG36" i="8"/>
  <c r="AU35" i="8"/>
  <c r="AO35" i="8"/>
  <c r="AG35" i="8"/>
  <c r="AU34" i="8"/>
  <c r="AO34" i="8"/>
  <c r="AG34" i="8"/>
  <c r="AU33" i="8"/>
  <c r="AO33" i="8"/>
  <c r="AG33" i="8"/>
  <c r="AU32" i="8"/>
  <c r="AO32" i="8"/>
  <c r="AG32" i="8"/>
  <c r="AU31" i="8"/>
  <c r="AO31" i="8"/>
  <c r="AG31" i="8"/>
  <c r="AU30" i="8"/>
  <c r="AO30" i="8"/>
  <c r="AG30" i="8"/>
  <c r="AU29" i="8"/>
  <c r="AO29" i="8"/>
  <c r="AG29" i="8"/>
  <c r="AU28" i="8"/>
  <c r="AO28" i="8"/>
  <c r="AG28" i="8"/>
  <c r="AU27" i="8"/>
  <c r="AO27" i="8"/>
  <c r="AG27" i="8"/>
  <c r="AU26" i="8"/>
  <c r="AO26" i="8"/>
  <c r="AG26" i="8"/>
  <c r="AU25" i="8"/>
  <c r="AO25" i="8"/>
  <c r="AG25" i="8"/>
  <c r="AU24" i="8"/>
  <c r="AO24" i="8"/>
  <c r="AG24" i="8"/>
  <c r="AU23" i="8"/>
  <c r="AO23" i="8"/>
  <c r="AG23" i="8"/>
  <c r="AU22" i="8"/>
  <c r="AO22" i="8"/>
  <c r="AG22" i="8"/>
  <c r="AU21" i="8"/>
  <c r="AO21" i="8"/>
  <c r="AG21" i="8"/>
  <c r="AU20" i="8"/>
  <c r="AO20" i="8"/>
  <c r="AG20" i="8"/>
  <c r="AU13" i="8"/>
  <c r="AO13" i="8"/>
  <c r="AG13" i="8"/>
  <c r="AU14" i="8"/>
  <c r="AO14" i="8"/>
  <c r="AG14" i="8"/>
  <c r="AU15" i="8"/>
  <c r="AO15" i="8"/>
  <c r="AG15" i="8"/>
  <c r="AU16" i="8"/>
  <c r="AO16" i="8"/>
  <c r="AG16" i="8"/>
  <c r="AU17" i="8"/>
  <c r="AO17" i="8"/>
  <c r="AG17" i="8"/>
  <c r="AU18" i="8"/>
  <c r="AO18" i="8"/>
  <c r="AG18" i="8"/>
  <c r="AU19" i="8"/>
  <c r="AO19" i="8"/>
  <c r="AG19" i="8"/>
  <c r="AI35" i="8"/>
  <c r="AI32" i="8"/>
  <c r="AH23" i="8"/>
  <c r="AH16" i="8"/>
  <c r="AH31" i="8"/>
  <c r="AH24" i="8"/>
  <c r="AI38" i="8"/>
  <c r="AI40" i="8"/>
  <c r="AI29" i="8"/>
  <c r="AH17" i="8"/>
  <c r="AH32" i="8"/>
  <c r="AH25" i="8"/>
  <c r="AH18" i="8"/>
  <c r="AH29" i="8"/>
  <c r="AH30" i="8"/>
  <c r="AI34" i="8"/>
  <c r="AI37" i="8"/>
  <c r="AH33" i="8"/>
  <c r="AH26" i="8"/>
  <c r="AH19" i="8"/>
  <c r="AH22" i="8"/>
  <c r="AI39" i="8"/>
  <c r="AI31" i="8"/>
  <c r="AH34" i="8"/>
  <c r="AH27" i="8"/>
  <c r="AH20" i="8"/>
  <c r="AH13" i="8"/>
  <c r="AI30" i="8"/>
  <c r="AH15" i="8"/>
  <c r="AI33" i="8"/>
  <c r="AI36" i="8"/>
  <c r="AH28" i="8"/>
  <c r="AH21" i="8"/>
  <c r="AH14" i="8"/>
  <c r="AI43" i="8"/>
  <c r="AI45" i="8"/>
  <c r="AI19" i="8"/>
  <c r="AI23" i="8"/>
  <c r="AI22" i="8"/>
  <c r="AI21" i="8"/>
  <c r="AI14" i="8"/>
  <c r="AH37" i="8"/>
  <c r="AI41" i="8"/>
  <c r="AI42" i="8"/>
  <c r="AH38" i="8"/>
  <c r="AH49" i="8"/>
  <c r="AH42" i="8"/>
  <c r="AH41" i="8"/>
  <c r="AH40" i="8"/>
  <c r="AH48" i="8"/>
  <c r="AH39" i="8"/>
  <c r="AI46" i="8"/>
  <c r="AI50" i="8"/>
  <c r="AI13" i="8"/>
  <c r="AI24" i="8"/>
  <c r="AI17" i="8"/>
  <c r="AI16" i="8"/>
  <c r="AI15" i="8"/>
  <c r="AI26" i="8"/>
  <c r="AH44" i="8"/>
  <c r="AI49" i="8"/>
  <c r="AI44" i="8"/>
  <c r="AH43" i="8"/>
  <c r="AH36" i="8"/>
  <c r="AH35" i="8"/>
  <c r="AH45" i="8"/>
  <c r="AH47" i="8"/>
  <c r="AH46" i="8"/>
  <c r="AI48" i="8"/>
  <c r="AI25" i="8"/>
  <c r="AI18" i="8"/>
  <c r="AI28" i="8"/>
  <c r="AI27" i="8"/>
  <c r="AI20" i="8"/>
  <c r="AI47" i="8"/>
  <c r="AI1046" i="8"/>
  <c r="AI1028" i="8"/>
  <c r="AI1010" i="8"/>
  <c r="AI992" i="8"/>
  <c r="AI974" i="8"/>
  <c r="AI956" i="8"/>
  <c r="AI938" i="8"/>
  <c r="AI920" i="8"/>
  <c r="AI902" i="8"/>
  <c r="AI884" i="8"/>
  <c r="AI866" i="8"/>
  <c r="AI848" i="8"/>
  <c r="AI830" i="8"/>
  <c r="AI812" i="8"/>
  <c r="AI794" i="8"/>
  <c r="AI776" i="8"/>
  <c r="AI758" i="8"/>
  <c r="AI740" i="8"/>
  <c r="AI722" i="8"/>
  <c r="AI704" i="8"/>
  <c r="AI686" i="8"/>
  <c r="AI668" i="8"/>
  <c r="AI650" i="8"/>
  <c r="AI632" i="8"/>
  <c r="AI614" i="8"/>
  <c r="AI596" i="8"/>
  <c r="AI578" i="8"/>
  <c r="AI560" i="8"/>
  <c r="AI542" i="8"/>
  <c r="AI524" i="8"/>
  <c r="AI506" i="8"/>
  <c r="AI488" i="8"/>
  <c r="AI470" i="8"/>
  <c r="AI451" i="8"/>
  <c r="AI433" i="8"/>
  <c r="AI415" i="8"/>
  <c r="AI397" i="8"/>
  <c r="AI379" i="8"/>
  <c r="AI361" i="8"/>
  <c r="AI343" i="8"/>
  <c r="AI325" i="8"/>
  <c r="AI307" i="8"/>
  <c r="AI289" i="8"/>
  <c r="AI271" i="8"/>
  <c r="AI253" i="8"/>
  <c r="AI235" i="8"/>
  <c r="AI217" i="8"/>
  <c r="AI199" i="8"/>
  <c r="AI181" i="8"/>
  <c r="AI163" i="8"/>
  <c r="AI145" i="8"/>
  <c r="AI127" i="8"/>
  <c r="AI109" i="8"/>
  <c r="AI91" i="8"/>
  <c r="AI73" i="8"/>
  <c r="AI54" i="8"/>
  <c r="AI1036" i="8"/>
  <c r="AI1018" i="8"/>
  <c r="AI1000" i="8"/>
  <c r="AI982" i="8"/>
  <c r="AI964" i="8"/>
  <c r="AI946" i="8"/>
  <c r="AI928" i="8"/>
  <c r="AI910" i="8"/>
  <c r="AI892" i="8"/>
  <c r="AI874" i="8"/>
  <c r="AI856" i="8"/>
  <c r="AI838" i="8"/>
  <c r="AI820" i="8"/>
  <c r="AI802" i="8"/>
  <c r="AI784" i="8"/>
  <c r="AI766" i="8"/>
  <c r="AI748" i="8"/>
  <c r="AI730" i="8"/>
  <c r="AI712" i="8"/>
  <c r="AI1043" i="8"/>
  <c r="AI1025" i="8"/>
  <c r="AI1007" i="8"/>
  <c r="AI989" i="8"/>
  <c r="AI971" i="8"/>
  <c r="AI953" i="8"/>
  <c r="AI935" i="8"/>
  <c r="AI917" i="8"/>
  <c r="AI899" i="8"/>
  <c r="AI881" i="8"/>
  <c r="AI863" i="8"/>
  <c r="AI845" i="8"/>
  <c r="AI827" i="8"/>
  <c r="AI809" i="8"/>
  <c r="AI791" i="8"/>
  <c r="AI773" i="8"/>
  <c r="AI755" i="8"/>
  <c r="AI737" i="8"/>
  <c r="AI719" i="8"/>
  <c r="AI701" i="8"/>
  <c r="AI683" i="8"/>
  <c r="AI665" i="8"/>
  <c r="AI647" i="8"/>
  <c r="AI629" i="8"/>
  <c r="AI611" i="8"/>
  <c r="AI593" i="8"/>
  <c r="AI575" i="8"/>
  <c r="AI557" i="8"/>
  <c r="AI539" i="8"/>
  <c r="AI521" i="8"/>
  <c r="AI503" i="8"/>
  <c r="AI485" i="8"/>
  <c r="AI467" i="8"/>
  <c r="AI448" i="8"/>
  <c r="AI430" i="8"/>
  <c r="AI412" i="8"/>
  <c r="AI394" i="8"/>
  <c r="AI376" i="8"/>
  <c r="AI358" i="8"/>
  <c r="AI340" i="8"/>
  <c r="AI322" i="8"/>
  <c r="AI304" i="8"/>
  <c r="AI286" i="8"/>
  <c r="AI268" i="8"/>
  <c r="AI250" i="8"/>
  <c r="AI232" i="8"/>
  <c r="AI214" i="8"/>
  <c r="AI196" i="8"/>
  <c r="AI178" i="8"/>
  <c r="AI160" i="8"/>
  <c r="AI142" i="8"/>
  <c r="AI124" i="8"/>
  <c r="AI106" i="8"/>
  <c r="AI88" i="8"/>
  <c r="AI70" i="8"/>
  <c r="AI51" i="8"/>
  <c r="AI1033" i="8"/>
  <c r="AI1015" i="8"/>
  <c r="AI997" i="8"/>
  <c r="AI979" i="8"/>
  <c r="AI961" i="8"/>
  <c r="AI943" i="8"/>
  <c r="AI925" i="8"/>
  <c r="AI907" i="8"/>
  <c r="AI889" i="8"/>
  <c r="AI871" i="8"/>
  <c r="AI853" i="8"/>
  <c r="AI835" i="8"/>
  <c r="AI817" i="8"/>
  <c r="AI799" i="8"/>
  <c r="AI781" i="8"/>
  <c r="AI763" i="8"/>
  <c r="AI745" i="8"/>
  <c r="AI727" i="8"/>
  <c r="AI709" i="8"/>
  <c r="AI691" i="8"/>
  <c r="AI673" i="8"/>
  <c r="AI655" i="8"/>
  <c r="AI637" i="8"/>
  <c r="AI619" i="8"/>
  <c r="AI601" i="8"/>
  <c r="AI583" i="8"/>
  <c r="AI565" i="8"/>
  <c r="AI547" i="8"/>
  <c r="AI529" i="8"/>
  <c r="AI511" i="8"/>
  <c r="AI493" i="8"/>
  <c r="AI475" i="8"/>
  <c r="AI457" i="8"/>
  <c r="AI438" i="8"/>
  <c r="AI420" i="8"/>
  <c r="AI402" i="8"/>
  <c r="AI384" i="8"/>
  <c r="AI366" i="8"/>
  <c r="AI348" i="8"/>
  <c r="AI330" i="8"/>
  <c r="AI312" i="8"/>
  <c r="AI294" i="8"/>
  <c r="AI276" i="8"/>
  <c r="AI258" i="8"/>
  <c r="AI240" i="8"/>
  <c r="AI222" i="8"/>
  <c r="AI204" i="8"/>
  <c r="AI186" i="8"/>
  <c r="AI168" i="8"/>
  <c r="AI150" i="8"/>
  <c r="AI132" i="8"/>
  <c r="AI114" i="8"/>
  <c r="AI96" i="8"/>
  <c r="AI78" i="8"/>
  <c r="AI60" i="8"/>
  <c r="AI1038" i="8"/>
  <c r="AI1020" i="8"/>
  <c r="AI1002" i="8"/>
  <c r="AI984" i="8"/>
  <c r="AI966" i="8"/>
  <c r="AI948" i="8"/>
  <c r="AI930" i="8"/>
  <c r="AI912" i="8"/>
  <c r="AI894" i="8"/>
  <c r="AI876" i="8"/>
  <c r="AI858" i="8"/>
  <c r="AI840" i="8"/>
  <c r="AI822" i="8"/>
  <c r="AI804" i="8"/>
  <c r="AI786" i="8"/>
  <c r="AI768" i="8"/>
  <c r="AI750" i="8"/>
  <c r="AI732" i="8"/>
  <c r="AI714" i="8"/>
  <c r="AI696" i="8"/>
  <c r="AI678" i="8"/>
  <c r="AI660" i="8"/>
  <c r="AI642" i="8"/>
  <c r="AI624" i="8"/>
  <c r="AI606" i="8"/>
  <c r="AI588" i="8"/>
  <c r="AI570" i="8"/>
  <c r="AI552" i="8"/>
  <c r="AI534" i="8"/>
  <c r="AI516" i="8"/>
  <c r="AI498" i="8"/>
  <c r="AI480" i="8"/>
  <c r="AI462" i="8"/>
  <c r="AI443" i="8"/>
  <c r="AI425" i="8"/>
  <c r="AI407" i="8"/>
  <c r="AI389" i="8"/>
  <c r="AI371" i="8"/>
  <c r="AI353" i="8"/>
  <c r="AI335" i="8"/>
  <c r="AI317" i="8"/>
  <c r="AI299" i="8"/>
  <c r="AI281" i="8"/>
  <c r="AI263" i="8"/>
  <c r="AI245" i="8"/>
  <c r="AI227" i="8"/>
  <c r="AI209" i="8"/>
  <c r="AI191" i="8"/>
  <c r="AI173" i="8"/>
  <c r="AI155" i="8"/>
  <c r="AI137" i="8"/>
  <c r="AI119" i="8"/>
  <c r="AI101" i="8"/>
  <c r="AI83" i="8"/>
  <c r="AI65" i="8"/>
  <c r="AH1039" i="8"/>
  <c r="AH1030" i="8"/>
  <c r="AH1021" i="8"/>
  <c r="AH1012" i="8"/>
  <c r="AH1003" i="8"/>
  <c r="AH994" i="8"/>
  <c r="AH985" i="8"/>
  <c r="AH976" i="8"/>
  <c r="AH967" i="8"/>
  <c r="AH958" i="8"/>
  <c r="AH949" i="8"/>
  <c r="AH940" i="8"/>
  <c r="AH931" i="8"/>
  <c r="AH922" i="8"/>
  <c r="AH913" i="8"/>
  <c r="AH904" i="8"/>
  <c r="AH895" i="8"/>
  <c r="AH886" i="8"/>
  <c r="AH877" i="8"/>
  <c r="AH868" i="8"/>
  <c r="AH859" i="8"/>
  <c r="AH850" i="8"/>
  <c r="AH841" i="8"/>
  <c r="AH832" i="8"/>
  <c r="AH823" i="8"/>
  <c r="AH814" i="8"/>
  <c r="AH805" i="8"/>
  <c r="AH796" i="8"/>
  <c r="AH787" i="8"/>
  <c r="AH778" i="8"/>
  <c r="AH769" i="8"/>
  <c r="AH760" i="8"/>
  <c r="AH751" i="8"/>
  <c r="AH742" i="8"/>
  <c r="AH733" i="8"/>
  <c r="AH724" i="8"/>
  <c r="AH715" i="8"/>
  <c r="AH706" i="8"/>
  <c r="AH697" i="8"/>
  <c r="AH688" i="8"/>
  <c r="AH679" i="8"/>
  <c r="AH670" i="8"/>
  <c r="AH661" i="8"/>
  <c r="AH652" i="8"/>
  <c r="AH643" i="8"/>
  <c r="AH634" i="8"/>
  <c r="AH625" i="8"/>
  <c r="AH616" i="8"/>
  <c r="AH607" i="8"/>
  <c r="AH598" i="8"/>
  <c r="AH589" i="8"/>
  <c r="AH580" i="8"/>
  <c r="AH571" i="8"/>
  <c r="AH562" i="8"/>
  <c r="AH553" i="8"/>
  <c r="AH544" i="8"/>
  <c r="AH535" i="8"/>
  <c r="AH526" i="8"/>
  <c r="AH517" i="8"/>
  <c r="AH508" i="8"/>
  <c r="AH499" i="8"/>
  <c r="AH490" i="8"/>
  <c r="AH481" i="8"/>
  <c r="AH472" i="8"/>
  <c r="AH463" i="8"/>
  <c r="AH453" i="8"/>
  <c r="AH444" i="8"/>
  <c r="AH435" i="8"/>
  <c r="AH426" i="8"/>
  <c r="AH417" i="8"/>
  <c r="AH408" i="8"/>
  <c r="AH399" i="8"/>
  <c r="AH390" i="8"/>
  <c r="AH381" i="8"/>
  <c r="AH372" i="8"/>
  <c r="AH363" i="8"/>
  <c r="AH354" i="8"/>
  <c r="AH345" i="8"/>
  <c r="AH336" i="8"/>
  <c r="AH327" i="8"/>
  <c r="AH318" i="8"/>
  <c r="AH309" i="8"/>
  <c r="AH300" i="8"/>
  <c r="AH291" i="8"/>
  <c r="AH282" i="8"/>
  <c r="AH273" i="8"/>
  <c r="AH264" i="8"/>
  <c r="AH255" i="8"/>
  <c r="AH246" i="8"/>
  <c r="AH237" i="8"/>
  <c r="AH228" i="8"/>
  <c r="AH219" i="8"/>
  <c r="AH210" i="8"/>
  <c r="AH201" i="8"/>
  <c r="AH192" i="8"/>
  <c r="AH183" i="8"/>
  <c r="AH174" i="8"/>
  <c r="AH165" i="8"/>
  <c r="AH156" i="8"/>
  <c r="AH147" i="8"/>
  <c r="AH138" i="8"/>
  <c r="AH129" i="8"/>
  <c r="AH120" i="8"/>
  <c r="AH111" i="8"/>
  <c r="AH102" i="8"/>
  <c r="AH93" i="8"/>
  <c r="AH84" i="8"/>
  <c r="AH75" i="8"/>
  <c r="AH66" i="8"/>
  <c r="AH56" i="8"/>
  <c r="AH1044" i="8"/>
  <c r="AH1035" i="8"/>
  <c r="AH1026" i="8"/>
  <c r="AH1017" i="8"/>
  <c r="AH1008" i="8"/>
  <c r="AH999" i="8"/>
  <c r="AH990" i="8"/>
  <c r="AH981" i="8"/>
  <c r="AH972" i="8"/>
  <c r="AH963" i="8"/>
  <c r="AH954" i="8"/>
  <c r="AH945" i="8"/>
  <c r="AH936" i="8"/>
  <c r="AH927" i="8"/>
  <c r="AH918" i="8"/>
  <c r="AH909" i="8"/>
  <c r="AH900" i="8"/>
  <c r="AH891" i="8"/>
  <c r="AH882" i="8"/>
  <c r="AH873" i="8"/>
  <c r="AH864" i="8"/>
  <c r="AH855" i="8"/>
  <c r="AH846" i="8"/>
  <c r="AH837" i="8"/>
  <c r="AH828" i="8"/>
  <c r="AH819" i="8"/>
  <c r="AH810" i="8"/>
  <c r="AH801" i="8"/>
  <c r="AH792" i="8"/>
  <c r="AH783" i="8"/>
  <c r="AH774" i="8"/>
  <c r="AH765" i="8"/>
  <c r="AH756" i="8"/>
  <c r="AH747" i="8"/>
  <c r="AH738" i="8"/>
  <c r="AH729" i="8"/>
  <c r="AH720" i="8"/>
  <c r="AH711" i="8"/>
  <c r="AH702" i="8"/>
  <c r="AH693" i="8"/>
  <c r="AH684" i="8"/>
  <c r="AH675" i="8"/>
  <c r="AH666" i="8"/>
  <c r="AH657" i="8"/>
  <c r="AH648" i="8"/>
  <c r="AH639" i="8"/>
  <c r="AH630" i="8"/>
  <c r="AH621" i="8"/>
  <c r="AH612" i="8"/>
  <c r="AH603" i="8"/>
  <c r="AH594" i="8"/>
  <c r="AH585" i="8"/>
  <c r="AH576" i="8"/>
  <c r="AH567" i="8"/>
  <c r="AH558" i="8"/>
  <c r="AH549" i="8"/>
  <c r="AH540" i="8"/>
  <c r="AH531" i="8"/>
  <c r="AH522" i="8"/>
  <c r="AH513" i="8"/>
  <c r="AH504" i="8"/>
  <c r="AH495" i="8"/>
  <c r="AH486" i="8"/>
  <c r="AH477" i="8"/>
  <c r="AH468" i="8"/>
  <c r="AI1040" i="8"/>
  <c r="AI1022" i="8"/>
  <c r="AI1004" i="8"/>
  <c r="AI986" i="8"/>
  <c r="AI968" i="8"/>
  <c r="AI950" i="8"/>
  <c r="AI932" i="8"/>
  <c r="AI914" i="8"/>
  <c r="AI896" i="8"/>
  <c r="AI878" i="8"/>
  <c r="AI860" i="8"/>
  <c r="AI842" i="8"/>
  <c r="AI824" i="8"/>
  <c r="AI806" i="8"/>
  <c r="AI788" i="8"/>
  <c r="AI770" i="8"/>
  <c r="AI752" i="8"/>
  <c r="AI734" i="8"/>
  <c r="AI716" i="8"/>
  <c r="AI698" i="8"/>
  <c r="AI680" i="8"/>
  <c r="AI662" i="8"/>
  <c r="AI644" i="8"/>
  <c r="AI626" i="8"/>
  <c r="AI608" i="8"/>
  <c r="AI590" i="8"/>
  <c r="AI572" i="8"/>
  <c r="AI554" i="8"/>
  <c r="AI536" i="8"/>
  <c r="AI518" i="8"/>
  <c r="AI500" i="8"/>
  <c r="AI482" i="8"/>
  <c r="AI464" i="8"/>
  <c r="AI445" i="8"/>
  <c r="AI427" i="8"/>
  <c r="AI409" i="8"/>
  <c r="AI391" i="8"/>
  <c r="AI373" i="8"/>
  <c r="AI355" i="8"/>
  <c r="AI337" i="8"/>
  <c r="AI319" i="8"/>
  <c r="AI301" i="8"/>
  <c r="AI283" i="8"/>
  <c r="AI265" i="8"/>
  <c r="AI247" i="8"/>
  <c r="AI229" i="8"/>
  <c r="AI211" i="8"/>
  <c r="AI193" i="8"/>
  <c r="AI175" i="8"/>
  <c r="AI157" i="8"/>
  <c r="AI139" i="8"/>
  <c r="AI121" i="8"/>
  <c r="AI103" i="8"/>
  <c r="AI85" i="8"/>
  <c r="AI67" i="8"/>
  <c r="AI59" i="8"/>
  <c r="AI1030" i="8"/>
  <c r="AI1012" i="8"/>
  <c r="AI994" i="8"/>
  <c r="AI976" i="8"/>
  <c r="AI958" i="8"/>
  <c r="AI940" i="8"/>
  <c r="AI922" i="8"/>
  <c r="AI904" i="8"/>
  <c r="AI886" i="8"/>
  <c r="AI868" i="8"/>
  <c r="AI850" i="8"/>
  <c r="AI832" i="8"/>
  <c r="AI814" i="8"/>
  <c r="AI796" i="8"/>
  <c r="AI778" i="8"/>
  <c r="AI760" i="8"/>
  <c r="AI742" i="8"/>
  <c r="AI724" i="8"/>
  <c r="AI706" i="8"/>
  <c r="AI688" i="8"/>
  <c r="AI670" i="8"/>
  <c r="AI652" i="8"/>
  <c r="AI634" i="8"/>
  <c r="AI616" i="8"/>
  <c r="AI598" i="8"/>
  <c r="AI580" i="8"/>
  <c r="AI562" i="8"/>
  <c r="AI544" i="8"/>
  <c r="AI526" i="8"/>
  <c r="AI508" i="8"/>
  <c r="AI490" i="8"/>
  <c r="AI472" i="8"/>
  <c r="AI453" i="8"/>
  <c r="AI435" i="8"/>
  <c r="AI417" i="8"/>
  <c r="AI399" i="8"/>
  <c r="AI381" i="8"/>
  <c r="AI363" i="8"/>
  <c r="AI345" i="8"/>
  <c r="AI327" i="8"/>
  <c r="AI309" i="8"/>
  <c r="AI291" i="8"/>
  <c r="AI273" i="8"/>
  <c r="AI255" i="8"/>
  <c r="AI237" i="8"/>
  <c r="AI219" i="8"/>
  <c r="AI201" i="8"/>
  <c r="AI183" i="8"/>
  <c r="AI165" i="8"/>
  <c r="AI147" i="8"/>
  <c r="AI129" i="8"/>
  <c r="AI111" i="8"/>
  <c r="AI93" i="8"/>
  <c r="AI75" i="8"/>
  <c r="AI56" i="8"/>
  <c r="AI1035" i="8"/>
  <c r="AI1017" i="8"/>
  <c r="AI999" i="8"/>
  <c r="AI981" i="8"/>
  <c r="AI963" i="8"/>
  <c r="AI945" i="8"/>
  <c r="AI927" i="8"/>
  <c r="AI909" i="8"/>
  <c r="AI891" i="8"/>
  <c r="AI873" i="8"/>
  <c r="AI855" i="8"/>
  <c r="AI837" i="8"/>
  <c r="AI819" i="8"/>
  <c r="AI801" i="8"/>
  <c r="AI783" i="8"/>
  <c r="AI765" i="8"/>
  <c r="AI747" i="8"/>
  <c r="AI729" i="8"/>
  <c r="AI711" i="8"/>
  <c r="AI693" i="8"/>
  <c r="AI675" i="8"/>
  <c r="AI657" i="8"/>
  <c r="AI639" i="8"/>
  <c r="AI621" i="8"/>
  <c r="AI603" i="8"/>
  <c r="AI585" i="8"/>
  <c r="AI567" i="8"/>
  <c r="AI549" i="8"/>
  <c r="AI531" i="8"/>
  <c r="AI513" i="8"/>
  <c r="AI495" i="8"/>
  <c r="AI477" i="8"/>
  <c r="AI459" i="8"/>
  <c r="AI440" i="8"/>
  <c r="AI422" i="8"/>
  <c r="AI404" i="8"/>
  <c r="AI386" i="8"/>
  <c r="AI368" i="8"/>
  <c r="AI350" i="8"/>
  <c r="AI332" i="8"/>
  <c r="AI314" i="8"/>
  <c r="AI296" i="8"/>
  <c r="AI278" i="8"/>
  <c r="AI260" i="8"/>
  <c r="AI242" i="8"/>
  <c r="AI224" i="8"/>
  <c r="AI206" i="8"/>
  <c r="AI188" i="8"/>
  <c r="AI170" i="8"/>
  <c r="AI152" i="8"/>
  <c r="AI134" i="8"/>
  <c r="AI116" i="8"/>
  <c r="AI98" i="8"/>
  <c r="AI80" i="8"/>
  <c r="AI62" i="8"/>
  <c r="AI1037" i="8"/>
  <c r="AI1019" i="8"/>
  <c r="AI1001" i="8"/>
  <c r="AI983" i="8"/>
  <c r="AI965" i="8"/>
  <c r="AI947" i="8"/>
  <c r="AI929" i="8"/>
  <c r="AI911" i="8"/>
  <c r="AI893" i="8"/>
  <c r="AI875" i="8"/>
  <c r="AI857" i="8"/>
  <c r="AI839" i="8"/>
  <c r="AI821" i="8"/>
  <c r="AI803" i="8"/>
  <c r="AI785" i="8"/>
  <c r="AI767" i="8"/>
  <c r="AI749" i="8"/>
  <c r="AI731" i="8"/>
  <c r="AI713" i="8"/>
  <c r="AI695" i="8"/>
  <c r="AI677" i="8"/>
  <c r="AI659" i="8"/>
  <c r="AI641" i="8"/>
  <c r="AI623" i="8"/>
  <c r="AI605" i="8"/>
  <c r="AI587" i="8"/>
  <c r="AI569" i="8"/>
  <c r="AI551" i="8"/>
  <c r="AI533" i="8"/>
  <c r="AI515" i="8"/>
  <c r="AI497" i="8"/>
  <c r="AI479" i="8"/>
  <c r="AI461" i="8"/>
  <c r="AI442" i="8"/>
  <c r="AI424" i="8"/>
  <c r="AI406" i="8"/>
  <c r="AI388" i="8"/>
  <c r="AI370" i="8"/>
  <c r="AI352" i="8"/>
  <c r="AI334" i="8"/>
  <c r="AI316" i="8"/>
  <c r="AI298" i="8"/>
  <c r="AI280" i="8"/>
  <c r="AI262" i="8"/>
  <c r="AI244" i="8"/>
  <c r="AI226" i="8"/>
  <c r="AI208" i="8"/>
  <c r="AI190" i="8"/>
  <c r="AI172" i="8"/>
  <c r="AI154" i="8"/>
  <c r="AI136" i="8"/>
  <c r="AI118" i="8"/>
  <c r="AI100" i="8"/>
  <c r="AI82" i="8"/>
  <c r="AI64" i="8"/>
  <c r="AI1045" i="8"/>
  <c r="AI1027" i="8"/>
  <c r="AI1009" i="8"/>
  <c r="AI991" i="8"/>
  <c r="AI973" i="8"/>
  <c r="AI955" i="8"/>
  <c r="AI937" i="8"/>
  <c r="AI919" i="8"/>
  <c r="AI901" i="8"/>
  <c r="AI883" i="8"/>
  <c r="AI865" i="8"/>
  <c r="AI847" i="8"/>
  <c r="AI829" i="8"/>
  <c r="AI811" i="8"/>
  <c r="AI793" i="8"/>
  <c r="AI775" i="8"/>
  <c r="AI757" i="8"/>
  <c r="AI739" i="8"/>
  <c r="AI721" i="8"/>
  <c r="AI703" i="8"/>
  <c r="AI685" i="8"/>
  <c r="AI667" i="8"/>
  <c r="AI649" i="8"/>
  <c r="AI631" i="8"/>
  <c r="AI613" i="8"/>
  <c r="AI595" i="8"/>
  <c r="AI577" i="8"/>
  <c r="AI559" i="8"/>
  <c r="AI541" i="8"/>
  <c r="AI523" i="8"/>
  <c r="AI505" i="8"/>
  <c r="AI487" i="8"/>
  <c r="AI469" i="8"/>
  <c r="AI450" i="8"/>
  <c r="AI432" i="8"/>
  <c r="AI414" i="8"/>
  <c r="AI396" i="8"/>
  <c r="AI378" i="8"/>
  <c r="AI360" i="8"/>
  <c r="AI342" i="8"/>
  <c r="AI324" i="8"/>
  <c r="AI306" i="8"/>
  <c r="AI288" i="8"/>
  <c r="AI270" i="8"/>
  <c r="AI252" i="8"/>
  <c r="AI234" i="8"/>
  <c r="AI216" i="8"/>
  <c r="AI198" i="8"/>
  <c r="AI180" i="8"/>
  <c r="AI162" i="8"/>
  <c r="AI144" i="8"/>
  <c r="AI126" i="8"/>
  <c r="AI108" i="8"/>
  <c r="AI90" i="8"/>
  <c r="AI72" i="8"/>
  <c r="AI53" i="8"/>
  <c r="AI1032" i="8"/>
  <c r="AI1014" i="8"/>
  <c r="AI996" i="8"/>
  <c r="AI978" i="8"/>
  <c r="AI960" i="8"/>
  <c r="AI942" i="8"/>
  <c r="AI924" i="8"/>
  <c r="AI906" i="8"/>
  <c r="AI888" i="8"/>
  <c r="AI870" i="8"/>
  <c r="AI852" i="8"/>
  <c r="AI834" i="8"/>
  <c r="AI816" i="8"/>
  <c r="AI798" i="8"/>
  <c r="AI780" i="8"/>
  <c r="AI762" i="8"/>
  <c r="AI744" i="8"/>
  <c r="AI726" i="8"/>
  <c r="AI708" i="8"/>
  <c r="AI690" i="8"/>
  <c r="AI672" i="8"/>
  <c r="AI654" i="8"/>
  <c r="AI636" i="8"/>
  <c r="AI618" i="8"/>
  <c r="AI600" i="8"/>
  <c r="AI582" i="8"/>
  <c r="AI564" i="8"/>
  <c r="AI546" i="8"/>
  <c r="AI528" i="8"/>
  <c r="AI510" i="8"/>
  <c r="AI492" i="8"/>
  <c r="AI474" i="8"/>
  <c r="AI456" i="8"/>
  <c r="AI437" i="8"/>
  <c r="AI419" i="8"/>
  <c r="AI401" i="8"/>
  <c r="AI383" i="8"/>
  <c r="AI365" i="8"/>
  <c r="AI347" i="8"/>
  <c r="AI329" i="8"/>
  <c r="AI311" i="8"/>
  <c r="AI293" i="8"/>
  <c r="AI275" i="8"/>
  <c r="AI257" i="8"/>
  <c r="AI239" i="8"/>
  <c r="AI221" i="8"/>
  <c r="AI203" i="8"/>
  <c r="AI185" i="8"/>
  <c r="AI167" i="8"/>
  <c r="AI149" i="8"/>
  <c r="AI131" i="8"/>
  <c r="AI113" i="8"/>
  <c r="AI95" i="8"/>
  <c r="AI77" i="8"/>
  <c r="AI58" i="8"/>
  <c r="AH1045" i="8"/>
  <c r="AH1036" i="8"/>
  <c r="AH1027" i="8"/>
  <c r="AH1018" i="8"/>
  <c r="AH1009" i="8"/>
  <c r="AH1000" i="8"/>
  <c r="AH991" i="8"/>
  <c r="AH982" i="8"/>
  <c r="AH973" i="8"/>
  <c r="AH964" i="8"/>
  <c r="AH955" i="8"/>
  <c r="AH946" i="8"/>
  <c r="AH937" i="8"/>
  <c r="AH928" i="8"/>
  <c r="AH919" i="8"/>
  <c r="AH910" i="8"/>
  <c r="AH901" i="8"/>
  <c r="AH892" i="8"/>
  <c r="AH883" i="8"/>
  <c r="AH874" i="8"/>
  <c r="AH865" i="8"/>
  <c r="AH856" i="8"/>
  <c r="AH847" i="8"/>
  <c r="AH838" i="8"/>
  <c r="AH829" i="8"/>
  <c r="AH820" i="8"/>
  <c r="AH811" i="8"/>
  <c r="AH802" i="8"/>
  <c r="AH793" i="8"/>
  <c r="AH784" i="8"/>
  <c r="AH775" i="8"/>
  <c r="AH766" i="8"/>
  <c r="AH757" i="8"/>
  <c r="AH748" i="8"/>
  <c r="AH739" i="8"/>
  <c r="AH730" i="8"/>
  <c r="AH721" i="8"/>
  <c r="AH712" i="8"/>
  <c r="AH703" i="8"/>
  <c r="AH694" i="8"/>
  <c r="AH685" i="8"/>
  <c r="AH676" i="8"/>
  <c r="AH667" i="8"/>
  <c r="AH658" i="8"/>
  <c r="AH649" i="8"/>
  <c r="AH640" i="8"/>
  <c r="AH631" i="8"/>
  <c r="AH622" i="8"/>
  <c r="AH613" i="8"/>
  <c r="AH604" i="8"/>
  <c r="AH595" i="8"/>
  <c r="AH586" i="8"/>
  <c r="AH577" i="8"/>
  <c r="AH568" i="8"/>
  <c r="AH559" i="8"/>
  <c r="AH550" i="8"/>
  <c r="AH541" i="8"/>
  <c r="AH532" i="8"/>
  <c r="AH523" i="8"/>
  <c r="AH514" i="8"/>
  <c r="AH505" i="8"/>
  <c r="AH496" i="8"/>
  <c r="AH487" i="8"/>
  <c r="AH478" i="8"/>
  <c r="AH469" i="8"/>
  <c r="AH460" i="8"/>
  <c r="AH450" i="8"/>
  <c r="AH441" i="8"/>
  <c r="AH432" i="8"/>
  <c r="AH423" i="8"/>
  <c r="AH414" i="8"/>
  <c r="AH405" i="8"/>
  <c r="AH396" i="8"/>
  <c r="AH387" i="8"/>
  <c r="AH378" i="8"/>
  <c r="AH369" i="8"/>
  <c r="AH360" i="8"/>
  <c r="AH351" i="8"/>
  <c r="AH342" i="8"/>
  <c r="AH333" i="8"/>
  <c r="AH324" i="8"/>
  <c r="AH315" i="8"/>
  <c r="AH306" i="8"/>
  <c r="AH297" i="8"/>
  <c r="AH288" i="8"/>
  <c r="AH279" i="8"/>
  <c r="AH270" i="8"/>
  <c r="AH261" i="8"/>
  <c r="AH252" i="8"/>
  <c r="AH243" i="8"/>
  <c r="AH234" i="8"/>
  <c r="AH225" i="8"/>
  <c r="AH216" i="8"/>
  <c r="AH207" i="8"/>
  <c r="AH198" i="8"/>
  <c r="AH189" i="8"/>
  <c r="AH180" i="8"/>
  <c r="AH171" i="8"/>
  <c r="AH162" i="8"/>
  <c r="AH153" i="8"/>
  <c r="AH144" i="8"/>
  <c r="AH135" i="8"/>
  <c r="AH126" i="8"/>
  <c r="AH117" i="8"/>
  <c r="AH108" i="8"/>
  <c r="AH99" i="8"/>
  <c r="AH90" i="8"/>
  <c r="AH81" i="8"/>
  <c r="AH72" i="8"/>
  <c r="AH63" i="8"/>
  <c r="AH53" i="8"/>
  <c r="AH1041" i="8"/>
  <c r="AH1032" i="8"/>
  <c r="AH1023" i="8"/>
  <c r="AH1014" i="8"/>
  <c r="AH1005" i="8"/>
  <c r="AH996" i="8"/>
  <c r="AH987" i="8"/>
  <c r="AH978" i="8"/>
  <c r="AH969" i="8"/>
  <c r="AH960" i="8"/>
  <c r="AH951" i="8"/>
  <c r="AH942" i="8"/>
  <c r="AH933" i="8"/>
  <c r="AH924" i="8"/>
  <c r="AH915" i="8"/>
  <c r="AH906" i="8"/>
  <c r="AH897" i="8"/>
  <c r="AH888" i="8"/>
  <c r="AH879" i="8"/>
  <c r="AH870" i="8"/>
  <c r="AH861" i="8"/>
  <c r="AH852" i="8"/>
  <c r="AH843" i="8"/>
  <c r="AH834" i="8"/>
  <c r="AH825" i="8"/>
  <c r="AH816" i="8"/>
  <c r="AH807" i="8"/>
  <c r="AH798" i="8"/>
  <c r="AH789" i="8"/>
  <c r="AH780" i="8"/>
  <c r="AH771" i="8"/>
  <c r="AH762" i="8"/>
  <c r="AH753" i="8"/>
  <c r="AH744" i="8"/>
  <c r="AH735" i="8"/>
  <c r="AH726" i="8"/>
  <c r="AH717" i="8"/>
  <c r="AH708" i="8"/>
  <c r="AH699" i="8"/>
  <c r="AH690" i="8"/>
  <c r="AH681" i="8"/>
  <c r="AH672" i="8"/>
  <c r="AH663" i="8"/>
  <c r="AH654" i="8"/>
  <c r="AI1034" i="8"/>
  <c r="AI1016" i="8"/>
  <c r="AI998" i="8"/>
  <c r="AI980" i="8"/>
  <c r="AI962" i="8"/>
  <c r="AI944" i="8"/>
  <c r="AI926" i="8"/>
  <c r="AI908" i="8"/>
  <c r="AI890" i="8"/>
  <c r="AI872" i="8"/>
  <c r="AI854" i="8"/>
  <c r="AI836" i="8"/>
  <c r="AI818" i="8"/>
  <c r="AI800" i="8"/>
  <c r="AI782" i="8"/>
  <c r="AI764" i="8"/>
  <c r="AI746" i="8"/>
  <c r="AI728" i="8"/>
  <c r="AI710" i="8"/>
  <c r="AI692" i="8"/>
  <c r="AI674" i="8"/>
  <c r="AI656" i="8"/>
  <c r="AI638" i="8"/>
  <c r="AI620" i="8"/>
  <c r="AI602" i="8"/>
  <c r="AI584" i="8"/>
  <c r="AI566" i="8"/>
  <c r="AI548" i="8"/>
  <c r="AI530" i="8"/>
  <c r="AI512" i="8"/>
  <c r="AI494" i="8"/>
  <c r="AI476" i="8"/>
  <c r="AI458" i="8"/>
  <c r="AI439" i="8"/>
  <c r="AI421" i="8"/>
  <c r="AI403" i="8"/>
  <c r="AI385" i="8"/>
  <c r="AI367" i="8"/>
  <c r="AI349" i="8"/>
  <c r="AI331" i="8"/>
  <c r="AI313" i="8"/>
  <c r="AI295" i="8"/>
  <c r="AI277" i="8"/>
  <c r="AI259" i="8"/>
  <c r="AI241" i="8"/>
  <c r="AI223" i="8"/>
  <c r="AI205" i="8"/>
  <c r="AI187" i="8"/>
  <c r="AI169" i="8"/>
  <c r="AI151" i="8"/>
  <c r="AI133" i="8"/>
  <c r="AI115" i="8"/>
  <c r="AI97" i="8"/>
  <c r="AI79" i="8"/>
  <c r="AI61" i="8"/>
  <c r="AI1042" i="8"/>
  <c r="AI1024" i="8"/>
  <c r="AI1006" i="8"/>
  <c r="AI988" i="8"/>
  <c r="AI970" i="8"/>
  <c r="AI952" i="8"/>
  <c r="AI934" i="8"/>
  <c r="AI916" i="8"/>
  <c r="AI898" i="8"/>
  <c r="AI880" i="8"/>
  <c r="AI862" i="8"/>
  <c r="AI844" i="8"/>
  <c r="AI826" i="8"/>
  <c r="AI808" i="8"/>
  <c r="AI790" i="8"/>
  <c r="AI772" i="8"/>
  <c r="AI754" i="8"/>
  <c r="AI736" i="8"/>
  <c r="AI718" i="8"/>
  <c r="AI700" i="8"/>
  <c r="AI682" i="8"/>
  <c r="AI664" i="8"/>
  <c r="AI646" i="8"/>
  <c r="AI628" i="8"/>
  <c r="AI610" i="8"/>
  <c r="AI592" i="8"/>
  <c r="AI574" i="8"/>
  <c r="AI556" i="8"/>
  <c r="AI538" i="8"/>
  <c r="AI520" i="8"/>
  <c r="AI502" i="8"/>
  <c r="AI484" i="8"/>
  <c r="AI466" i="8"/>
  <c r="AI447" i="8"/>
  <c r="AI429" i="8"/>
  <c r="AI411" i="8"/>
  <c r="AI393" i="8"/>
  <c r="AI375" i="8"/>
  <c r="AI357" i="8"/>
  <c r="AI339" i="8"/>
  <c r="AI321" i="8"/>
  <c r="AI303" i="8"/>
  <c r="AI285" i="8"/>
  <c r="AI267" i="8"/>
  <c r="AI249" i="8"/>
  <c r="AI231" i="8"/>
  <c r="AI213" i="8"/>
  <c r="AI195" i="8"/>
  <c r="AI177" i="8"/>
  <c r="AI159" i="8"/>
  <c r="AI141" i="8"/>
  <c r="AI123" i="8"/>
  <c r="AI105" i="8"/>
  <c r="AI87" i="8"/>
  <c r="AI69" i="8"/>
  <c r="AI1047" i="8"/>
  <c r="AI1029" i="8"/>
  <c r="AI1011" i="8"/>
  <c r="AI993" i="8"/>
  <c r="AI975" i="8"/>
  <c r="AI957" i="8"/>
  <c r="AI939" i="8"/>
  <c r="AI921" i="8"/>
  <c r="AI903" i="8"/>
  <c r="AI885" i="8"/>
  <c r="AI867" i="8"/>
  <c r="AI849" i="8"/>
  <c r="AI831" i="8"/>
  <c r="AI813" i="8"/>
  <c r="AI795" i="8"/>
  <c r="AI777" i="8"/>
  <c r="AI759" i="8"/>
  <c r="AI741" i="8"/>
  <c r="AI723" i="8"/>
  <c r="AI705" i="8"/>
  <c r="AI687" i="8"/>
  <c r="AI669" i="8"/>
  <c r="AI651" i="8"/>
  <c r="AI633" i="8"/>
  <c r="AI615" i="8"/>
  <c r="AI597" i="8"/>
  <c r="AI579" i="8"/>
  <c r="AI561" i="8"/>
  <c r="AI543" i="8"/>
  <c r="AI525" i="8"/>
  <c r="AI507" i="8"/>
  <c r="AI489" i="8"/>
  <c r="AI471" i="8"/>
  <c r="AI452" i="8"/>
  <c r="AI434" i="8"/>
  <c r="AI416" i="8"/>
  <c r="AI398" i="8"/>
  <c r="AI380" i="8"/>
  <c r="AI362" i="8"/>
  <c r="AI344" i="8"/>
  <c r="AI326" i="8"/>
  <c r="AI308" i="8"/>
  <c r="AI290" i="8"/>
  <c r="AI272" i="8"/>
  <c r="AI254" i="8"/>
  <c r="AI236" i="8"/>
  <c r="AI218" i="8"/>
  <c r="AI200" i="8"/>
  <c r="AI182" i="8"/>
  <c r="AI164" i="8"/>
  <c r="AI146" i="8"/>
  <c r="AI128" i="8"/>
  <c r="AI110" i="8"/>
  <c r="AI92" i="8"/>
  <c r="AI74" i="8"/>
  <c r="AI55" i="8"/>
  <c r="AI1031" i="8"/>
  <c r="AI1013" i="8"/>
  <c r="AI995" i="8"/>
  <c r="AI977" i="8"/>
  <c r="AI959" i="8"/>
  <c r="AI941" i="8"/>
  <c r="AI923" i="8"/>
  <c r="AI905" i="8"/>
  <c r="AI887" i="8"/>
  <c r="AI869" i="8"/>
  <c r="AI851" i="8"/>
  <c r="AI833" i="8"/>
  <c r="AI815" i="8"/>
  <c r="AI797" i="8"/>
  <c r="AI779" i="8"/>
  <c r="AI761" i="8"/>
  <c r="AI743" i="8"/>
  <c r="AI725" i="8"/>
  <c r="AI707" i="8"/>
  <c r="AI689" i="8"/>
  <c r="AI671" i="8"/>
  <c r="AI653" i="8"/>
  <c r="AI635" i="8"/>
  <c r="AI617" i="8"/>
  <c r="AI599" i="8"/>
  <c r="AI581" i="8"/>
  <c r="AI563" i="8"/>
  <c r="AI545" i="8"/>
  <c r="AI527" i="8"/>
  <c r="AI509" i="8"/>
  <c r="AI491" i="8"/>
  <c r="AI473" i="8"/>
  <c r="AI454" i="8"/>
  <c r="AI436" i="8"/>
  <c r="AI418" i="8"/>
  <c r="AI400" i="8"/>
  <c r="AI382" i="8"/>
  <c r="AI364" i="8"/>
  <c r="AI346" i="8"/>
  <c r="AI328" i="8"/>
  <c r="AI310" i="8"/>
  <c r="AI292" i="8"/>
  <c r="AI274" i="8"/>
  <c r="AI256" i="8"/>
  <c r="AI238" i="8"/>
  <c r="AI220" i="8"/>
  <c r="AI202" i="8"/>
  <c r="AI94" i="8"/>
  <c r="AI985" i="8"/>
  <c r="AI877" i="8"/>
  <c r="AI769" i="8"/>
  <c r="AI679" i="8"/>
  <c r="AI625" i="8"/>
  <c r="AI571" i="8"/>
  <c r="AI517" i="8"/>
  <c r="AI463" i="8"/>
  <c r="AI408" i="8"/>
  <c r="AI354" i="8"/>
  <c r="AI300" i="8"/>
  <c r="AI246" i="8"/>
  <c r="AI192" i="8"/>
  <c r="AI138" i="8"/>
  <c r="AI84" i="8"/>
  <c r="AI1026" i="8"/>
  <c r="AI972" i="8"/>
  <c r="AI918" i="8"/>
  <c r="AI864" i="8"/>
  <c r="AI810" i="8"/>
  <c r="AI756" i="8"/>
  <c r="AI702" i="8"/>
  <c r="AI648" i="8"/>
  <c r="AI594" i="8"/>
  <c r="AI540" i="8"/>
  <c r="AI486" i="8"/>
  <c r="AI431" i="8"/>
  <c r="AI377" i="8"/>
  <c r="AI323" i="8"/>
  <c r="AI269" i="8"/>
  <c r="AI215" i="8"/>
  <c r="AI161" i="8"/>
  <c r="AI107" i="8"/>
  <c r="AI52" i="8"/>
  <c r="AH645" i="8"/>
  <c r="AH624" i="8"/>
  <c r="AH591" i="8"/>
  <c r="AH570" i="8"/>
  <c r="AH537" i="8"/>
  <c r="AH516" i="8"/>
  <c r="AH483" i="8"/>
  <c r="AH462" i="8"/>
  <c r="AH452" i="8"/>
  <c r="AH443" i="8"/>
  <c r="AH434" i="8"/>
  <c r="AH425" i="8"/>
  <c r="AH416" i="8"/>
  <c r="AH407" i="8"/>
  <c r="AH398" i="8"/>
  <c r="AH389" i="8"/>
  <c r="AH380" i="8"/>
  <c r="AH371" i="8"/>
  <c r="AH362" i="8"/>
  <c r="AH353" i="8"/>
  <c r="AH344" i="8"/>
  <c r="AH335" i="8"/>
  <c r="AH326" i="8"/>
  <c r="AH317" i="8"/>
  <c r="AH308" i="8"/>
  <c r="AH299" i="8"/>
  <c r="AH290" i="8"/>
  <c r="AH281" i="8"/>
  <c r="AH272" i="8"/>
  <c r="AH263" i="8"/>
  <c r="AH254" i="8"/>
  <c r="AH245" i="8"/>
  <c r="AH236" i="8"/>
  <c r="AH227" i="8"/>
  <c r="AH218" i="8"/>
  <c r="AH209" i="8"/>
  <c r="AH200" i="8"/>
  <c r="AH191" i="8"/>
  <c r="AH182" i="8"/>
  <c r="AH173" i="8"/>
  <c r="AH164" i="8"/>
  <c r="AH155" i="8"/>
  <c r="AH146" i="8"/>
  <c r="AH137" i="8"/>
  <c r="AH128" i="8"/>
  <c r="AH119" i="8"/>
  <c r="AH110" i="8"/>
  <c r="AH101" i="8"/>
  <c r="AH92" i="8"/>
  <c r="AH83" i="8"/>
  <c r="AH74" i="8"/>
  <c r="AH65" i="8"/>
  <c r="AH55" i="8"/>
  <c r="AH1046" i="8"/>
  <c r="AH1037" i="8"/>
  <c r="AH1028" i="8"/>
  <c r="AH1019" i="8"/>
  <c r="AH1010" i="8"/>
  <c r="AH1001" i="8"/>
  <c r="AH992" i="8"/>
  <c r="AH983" i="8"/>
  <c r="AH974" i="8"/>
  <c r="AH965" i="8"/>
  <c r="AH956" i="8"/>
  <c r="AH947" i="8"/>
  <c r="AH938" i="8"/>
  <c r="AH929" i="8"/>
  <c r="AH920" i="8"/>
  <c r="AH911" i="8"/>
  <c r="AH902" i="8"/>
  <c r="AH893" i="8"/>
  <c r="AH884" i="8"/>
  <c r="AH875" i="8"/>
  <c r="AH866" i="8"/>
  <c r="AH857" i="8"/>
  <c r="AH848" i="8"/>
  <c r="AH839" i="8"/>
  <c r="AH830" i="8"/>
  <c r="AH821" i="8"/>
  <c r="AH812" i="8"/>
  <c r="AH803" i="8"/>
  <c r="AH794" i="8"/>
  <c r="AH785" i="8"/>
  <c r="AH776" i="8"/>
  <c r="AH767" i="8"/>
  <c r="AH758" i="8"/>
  <c r="AH749" i="8"/>
  <c r="AH740" i="8"/>
  <c r="AH731" i="8"/>
  <c r="AH722" i="8"/>
  <c r="AH713" i="8"/>
  <c r="AH704" i="8"/>
  <c r="AH695" i="8"/>
  <c r="AH686" i="8"/>
  <c r="AH677" i="8"/>
  <c r="AH668" i="8"/>
  <c r="AH659" i="8"/>
  <c r="AH650" i="8"/>
  <c r="AH641" i="8"/>
  <c r="AH632" i="8"/>
  <c r="AH623" i="8"/>
  <c r="AH614" i="8"/>
  <c r="AH605" i="8"/>
  <c r="AH596" i="8"/>
  <c r="AH587" i="8"/>
  <c r="AH578" i="8"/>
  <c r="AH569" i="8"/>
  <c r="AH560" i="8"/>
  <c r="AH551" i="8"/>
  <c r="AH542" i="8"/>
  <c r="AH533" i="8"/>
  <c r="AH524" i="8"/>
  <c r="AH515" i="8"/>
  <c r="AH506" i="8"/>
  <c r="AH497" i="8"/>
  <c r="AH488" i="8"/>
  <c r="AH479" i="8"/>
  <c r="AH470" i="8"/>
  <c r="AH461" i="8"/>
  <c r="AH451" i="8"/>
  <c r="AH442" i="8"/>
  <c r="AH433" i="8"/>
  <c r="AH424" i="8"/>
  <c r="AH415" i="8"/>
  <c r="AH406" i="8"/>
  <c r="AH397" i="8"/>
  <c r="AH388" i="8"/>
  <c r="AH379" i="8"/>
  <c r="AH370" i="8"/>
  <c r="AH361" i="8"/>
  <c r="AH352" i="8"/>
  <c r="AH343" i="8"/>
  <c r="AH334" i="8"/>
  <c r="AH325" i="8"/>
  <c r="AH316" i="8"/>
  <c r="AH307" i="8"/>
  <c r="AH298" i="8"/>
  <c r="AH289" i="8"/>
  <c r="AH280" i="8"/>
  <c r="AH271" i="8"/>
  <c r="AH262" i="8"/>
  <c r="AH253" i="8"/>
  <c r="AH244" i="8"/>
  <c r="AH235" i="8"/>
  <c r="AH226" i="8"/>
  <c r="AH217" i="8"/>
  <c r="AH208" i="8"/>
  <c r="AH199" i="8"/>
  <c r="AH190" i="8"/>
  <c r="AH181" i="8"/>
  <c r="AH172" i="8"/>
  <c r="AH163" i="8"/>
  <c r="AH154" i="8"/>
  <c r="AH145" i="8"/>
  <c r="AH136" i="8"/>
  <c r="AH127" i="8"/>
  <c r="AH118" i="8"/>
  <c r="AH109" i="8"/>
  <c r="AH100" i="8"/>
  <c r="AH91" i="8"/>
  <c r="AH82" i="8"/>
  <c r="AH73" i="8"/>
  <c r="AH64" i="8"/>
  <c r="AH54" i="8"/>
  <c r="AH50" i="8"/>
  <c r="AH806" i="8"/>
  <c r="AH545" i="8"/>
  <c r="AH482" i="8"/>
  <c r="AH418" i="8"/>
  <c r="AH391" i="8"/>
  <c r="AH355" i="8"/>
  <c r="AH319" i="8"/>
  <c r="AH292" i="8"/>
  <c r="AH256" i="8"/>
  <c r="AH229" i="8"/>
  <c r="AH202" i="8"/>
  <c r="AH166" i="8"/>
  <c r="AH130" i="8"/>
  <c r="AH94" i="8"/>
  <c r="AH67" i="8"/>
  <c r="AI895" i="8"/>
  <c r="AI261" i="8"/>
  <c r="AI1041" i="8"/>
  <c r="AI771" i="8"/>
  <c r="AI555" i="8"/>
  <c r="AI338" i="8"/>
  <c r="AI122" i="8"/>
  <c r="AH988" i="8"/>
  <c r="AH907" i="8"/>
  <c r="AH772" i="8"/>
  <c r="AH691" i="8"/>
  <c r="AH529" i="8"/>
  <c r="AH447" i="8"/>
  <c r="AH312" i="8"/>
  <c r="AH204" i="8"/>
  <c r="AH69" i="8"/>
  <c r="AH1038" i="8"/>
  <c r="AH957" i="8"/>
  <c r="AH822" i="8"/>
  <c r="AH768" i="8"/>
  <c r="AH636" i="8"/>
  <c r="AH561" i="8"/>
  <c r="AI184" i="8"/>
  <c r="AI76" i="8"/>
  <c r="AI967" i="8"/>
  <c r="AI859" i="8"/>
  <c r="AI751" i="8"/>
  <c r="AI676" i="8"/>
  <c r="AI622" i="8"/>
  <c r="AI568" i="8"/>
  <c r="AI514" i="8"/>
  <c r="AI460" i="8"/>
  <c r="AI405" i="8"/>
  <c r="AI351" i="8"/>
  <c r="AI297" i="8"/>
  <c r="AI243" i="8"/>
  <c r="AI189" i="8"/>
  <c r="AI135" i="8"/>
  <c r="AI81" i="8"/>
  <c r="AI1023" i="8"/>
  <c r="AI969" i="8"/>
  <c r="AI915" i="8"/>
  <c r="AI861" i="8"/>
  <c r="AI807" i="8"/>
  <c r="AI753" i="8"/>
  <c r="AI699" i="8"/>
  <c r="AI645" i="8"/>
  <c r="AI591" i="8"/>
  <c r="AI537" i="8"/>
  <c r="AI483" i="8"/>
  <c r="AI428" i="8"/>
  <c r="AI374" i="8"/>
  <c r="AI320" i="8"/>
  <c r="AI266" i="8"/>
  <c r="AI212" i="8"/>
  <c r="AI158" i="8"/>
  <c r="AI104" i="8"/>
  <c r="AI455" i="8"/>
  <c r="AH1024" i="8"/>
  <c r="AH997" i="8"/>
  <c r="AH970" i="8"/>
  <c r="AH943" i="8"/>
  <c r="AH916" i="8"/>
  <c r="AH889" i="8"/>
  <c r="AH862" i="8"/>
  <c r="AH835" i="8"/>
  <c r="AH808" i="8"/>
  <c r="AH781" i="8"/>
  <c r="AH754" i="8"/>
  <c r="AH727" i="8"/>
  <c r="AH700" i="8"/>
  <c r="AH673" i="8"/>
  <c r="AH646" i="8"/>
  <c r="AH619" i="8"/>
  <c r="AH592" i="8"/>
  <c r="AH565" i="8"/>
  <c r="AH538" i="8"/>
  <c r="AH511" i="8"/>
  <c r="AH484" i="8"/>
  <c r="AH457" i="8"/>
  <c r="AH429" i="8"/>
  <c r="AH402" i="8"/>
  <c r="AH375" i="8"/>
  <c r="AH348" i="8"/>
  <c r="AH321" i="8"/>
  <c r="AH294" i="8"/>
  <c r="AH267" i="8"/>
  <c r="AH240" i="8"/>
  <c r="AH213" i="8"/>
  <c r="AH186" i="8"/>
  <c r="AH159" i="8"/>
  <c r="AH132" i="8"/>
  <c r="AH105" i="8"/>
  <c r="AH78" i="8"/>
  <c r="AH1047" i="8"/>
  <c r="AH1020" i="8"/>
  <c r="AH993" i="8"/>
  <c r="AH966" i="8"/>
  <c r="AH939" i="8"/>
  <c r="AH912" i="8"/>
  <c r="AH885" i="8"/>
  <c r="AH858" i="8"/>
  <c r="AH831" i="8"/>
  <c r="AH804" i="8"/>
  <c r="AH777" i="8"/>
  <c r="AH750" i="8"/>
  <c r="AH723" i="8"/>
  <c r="AH696" i="8"/>
  <c r="AH669" i="8"/>
  <c r="AH633" i="8"/>
  <c r="AH600" i="8"/>
  <c r="AH579" i="8"/>
  <c r="AH546" i="8"/>
  <c r="AH525" i="8"/>
  <c r="AH492" i="8"/>
  <c r="AH471" i="8"/>
  <c r="AH476" i="8"/>
  <c r="AH403" i="8"/>
  <c r="AH385" i="8"/>
  <c r="AH367" i="8"/>
  <c r="AH349" i="8"/>
  <c r="AH331" i="8"/>
  <c r="AH322" i="8"/>
  <c r="AH304" i="8"/>
  <c r="AH286" i="8"/>
  <c r="AH268" i="8"/>
  <c r="AH250" i="8"/>
  <c r="AH241" i="8"/>
  <c r="AH223" i="8"/>
  <c r="AH205" i="8"/>
  <c r="AH196" i="8"/>
  <c r="AH178" i="8"/>
  <c r="AH160" i="8"/>
  <c r="AH142" i="8"/>
  <c r="AH133" i="8"/>
  <c r="AH115" i="8"/>
  <c r="AH97" i="8"/>
  <c r="AH79" i="8"/>
  <c r="AH61" i="8"/>
  <c r="AH51" i="8"/>
  <c r="AH257" i="8"/>
  <c r="AH1022" i="8"/>
  <c r="AH986" i="8"/>
  <c r="AH959" i="8"/>
  <c r="AH932" i="8"/>
  <c r="AH905" i="8"/>
  <c r="AH860" i="8"/>
  <c r="AH833" i="8"/>
  <c r="AH797" i="8"/>
  <c r="AH779" i="8"/>
  <c r="AH752" i="8"/>
  <c r="AH725" i="8"/>
  <c r="AH698" i="8"/>
  <c r="AH671" i="8"/>
  <c r="AH644" i="8"/>
  <c r="AH617" i="8"/>
  <c r="AH590" i="8"/>
  <c r="AH563" i="8"/>
  <c r="AH527" i="8"/>
  <c r="AH500" i="8"/>
  <c r="AH473" i="8"/>
  <c r="AH445" i="8"/>
  <c r="AH409" i="8"/>
  <c r="AH364" i="8"/>
  <c r="AH328" i="8"/>
  <c r="AH283" i="8"/>
  <c r="AH247" i="8"/>
  <c r="AH211" i="8"/>
  <c r="AH175" i="8"/>
  <c r="AH139" i="8"/>
  <c r="AH112" i="8"/>
  <c r="AH76" i="8"/>
  <c r="AI787" i="8"/>
  <c r="AI478" i="8"/>
  <c r="AI315" i="8"/>
  <c r="AI153" i="8"/>
  <c r="AI933" i="8"/>
  <c r="AI717" i="8"/>
  <c r="AI446" i="8"/>
  <c r="AI230" i="8"/>
  <c r="AH1042" i="8"/>
  <c r="AH934" i="8"/>
  <c r="AH853" i="8"/>
  <c r="AH718" i="8"/>
  <c r="AH637" i="8"/>
  <c r="AH502" i="8"/>
  <c r="AH420" i="8"/>
  <c r="AH339" i="8"/>
  <c r="AH258" i="8"/>
  <c r="AH123" i="8"/>
  <c r="AH930" i="8"/>
  <c r="AH849" i="8"/>
  <c r="AH687" i="8"/>
  <c r="AH582" i="8"/>
  <c r="AH507" i="8"/>
  <c r="AI166" i="8"/>
  <c r="AI57" i="8"/>
  <c r="AI949" i="8"/>
  <c r="AI841" i="8"/>
  <c r="AI733" i="8"/>
  <c r="AI661" i="8"/>
  <c r="AI607" i="8"/>
  <c r="AI553" i="8"/>
  <c r="AI499" i="8"/>
  <c r="AI444" i="8"/>
  <c r="AI390" i="8"/>
  <c r="AI336" i="8"/>
  <c r="AI282" i="8"/>
  <c r="AI228" i="8"/>
  <c r="AI174" i="8"/>
  <c r="AI120" i="8"/>
  <c r="AI66" i="8"/>
  <c r="AI1008" i="8"/>
  <c r="AI954" i="8"/>
  <c r="AI900" i="8"/>
  <c r="AI846" i="8"/>
  <c r="AI792" i="8"/>
  <c r="AI738" i="8"/>
  <c r="AI684" i="8"/>
  <c r="AI630" i="8"/>
  <c r="AI576" i="8"/>
  <c r="AI522" i="8"/>
  <c r="AI468" i="8"/>
  <c r="AI413" i="8"/>
  <c r="AI359" i="8"/>
  <c r="AI305" i="8"/>
  <c r="AI251" i="8"/>
  <c r="AI197" i="8"/>
  <c r="AI143" i="8"/>
  <c r="AI89" i="8"/>
  <c r="AH642" i="8"/>
  <c r="AH609" i="8"/>
  <c r="AH588" i="8"/>
  <c r="AH555" i="8"/>
  <c r="AH534" i="8"/>
  <c r="AH501" i="8"/>
  <c r="AH480" i="8"/>
  <c r="AH459" i="8"/>
  <c r="AH449" i="8"/>
  <c r="AH440" i="8"/>
  <c r="AH431" i="8"/>
  <c r="AH422" i="8"/>
  <c r="AH413" i="8"/>
  <c r="AH404" i="8"/>
  <c r="AH395" i="8"/>
  <c r="AH386" i="8"/>
  <c r="AH377" i="8"/>
  <c r="AH368" i="8"/>
  <c r="AH359" i="8"/>
  <c r="AH350" i="8"/>
  <c r="AH341" i="8"/>
  <c r="AH332" i="8"/>
  <c r="AH323" i="8"/>
  <c r="AH314" i="8"/>
  <c r="AH305" i="8"/>
  <c r="AH296" i="8"/>
  <c r="AH287" i="8"/>
  <c r="AH278" i="8"/>
  <c r="AH269" i="8"/>
  <c r="AH260" i="8"/>
  <c r="AH251" i="8"/>
  <c r="AH242" i="8"/>
  <c r="AH233" i="8"/>
  <c r="AH224" i="8"/>
  <c r="AH215" i="8"/>
  <c r="AH206" i="8"/>
  <c r="AH197" i="8"/>
  <c r="AH188" i="8"/>
  <c r="AH179" i="8"/>
  <c r="AH170" i="8"/>
  <c r="AH161" i="8"/>
  <c r="AH152" i="8"/>
  <c r="AH143" i="8"/>
  <c r="AH134" i="8"/>
  <c r="AH125" i="8"/>
  <c r="AH116" i="8"/>
  <c r="AH107" i="8"/>
  <c r="AH98" i="8"/>
  <c r="AH89" i="8"/>
  <c r="AH80" i="8"/>
  <c r="AH71" i="8"/>
  <c r="AH62" i="8"/>
  <c r="AH52" i="8"/>
  <c r="AH1043" i="8"/>
  <c r="AH1034" i="8"/>
  <c r="AH1025" i="8"/>
  <c r="AH1016" i="8"/>
  <c r="AH1007" i="8"/>
  <c r="AH998" i="8"/>
  <c r="AH989" i="8"/>
  <c r="AH980" i="8"/>
  <c r="AH971" i="8"/>
  <c r="AH962" i="8"/>
  <c r="AH953" i="8"/>
  <c r="AH944" i="8"/>
  <c r="AH935" i="8"/>
  <c r="AH926" i="8"/>
  <c r="AH917" i="8"/>
  <c r="AH908" i="8"/>
  <c r="AH899" i="8"/>
  <c r="AH890" i="8"/>
  <c r="AH881" i="8"/>
  <c r="AH872" i="8"/>
  <c r="AH863" i="8"/>
  <c r="AH854" i="8"/>
  <c r="AH845" i="8"/>
  <c r="AH836" i="8"/>
  <c r="AH827" i="8"/>
  <c r="AH818" i="8"/>
  <c r="AH809" i="8"/>
  <c r="AH800" i="8"/>
  <c r="AH791" i="8"/>
  <c r="AH782" i="8"/>
  <c r="AH773" i="8"/>
  <c r="AH764" i="8"/>
  <c r="AH755" i="8"/>
  <c r="AH746" i="8"/>
  <c r="AH737" i="8"/>
  <c r="AH728" i="8"/>
  <c r="AH719" i="8"/>
  <c r="AH710" i="8"/>
  <c r="AH701" i="8"/>
  <c r="AH692" i="8"/>
  <c r="AH683" i="8"/>
  <c r="AH674" i="8"/>
  <c r="AH665" i="8"/>
  <c r="AH656" i="8"/>
  <c r="AH647" i="8"/>
  <c r="AH638" i="8"/>
  <c r="AH629" i="8"/>
  <c r="AH620" i="8"/>
  <c r="AH611" i="8"/>
  <c r="AH602" i="8"/>
  <c r="AH593" i="8"/>
  <c r="AH584" i="8"/>
  <c r="AH575" i="8"/>
  <c r="AH566" i="8"/>
  <c r="AH557" i="8"/>
  <c r="AH548" i="8"/>
  <c r="AH539" i="8"/>
  <c r="AH530" i="8"/>
  <c r="AH521" i="8"/>
  <c r="AH512" i="8"/>
  <c r="AH503" i="8"/>
  <c r="AH494" i="8"/>
  <c r="AH485" i="8"/>
  <c r="AH467" i="8"/>
  <c r="AH458" i="8"/>
  <c r="AH448" i="8"/>
  <c r="AH439" i="8"/>
  <c r="AH430" i="8"/>
  <c r="AH421" i="8"/>
  <c r="AH412" i="8"/>
  <c r="AH394" i="8"/>
  <c r="AH376" i="8"/>
  <c r="AH358" i="8"/>
  <c r="AH340" i="8"/>
  <c r="AH313" i="8"/>
  <c r="AH295" i="8"/>
  <c r="AH277" i="8"/>
  <c r="AH259" i="8"/>
  <c r="AH232" i="8"/>
  <c r="AH214" i="8"/>
  <c r="AH187" i="8"/>
  <c r="AH169" i="8"/>
  <c r="AH151" i="8"/>
  <c r="AH124" i="8"/>
  <c r="AH106" i="8"/>
  <c r="AH88" i="8"/>
  <c r="AH70" i="8"/>
  <c r="AH239" i="8"/>
  <c r="AH1040" i="8"/>
  <c r="AH995" i="8"/>
  <c r="AH968" i="8"/>
  <c r="AH941" i="8"/>
  <c r="AH914" i="8"/>
  <c r="AH887" i="8"/>
  <c r="AH869" i="8"/>
  <c r="AH842" i="8"/>
  <c r="AH824" i="8"/>
  <c r="AH788" i="8"/>
  <c r="AH761" i="8"/>
  <c r="AH734" i="8"/>
  <c r="AH707" i="8"/>
  <c r="AH680" i="8"/>
  <c r="AH662" i="8"/>
  <c r="AH635" i="8"/>
  <c r="AH608" i="8"/>
  <c r="AH581" i="8"/>
  <c r="AH554" i="8"/>
  <c r="AH518" i="8"/>
  <c r="AH491" i="8"/>
  <c r="AH454" i="8"/>
  <c r="AH436" i="8"/>
  <c r="AH400" i="8"/>
  <c r="AH373" i="8"/>
  <c r="AH346" i="8"/>
  <c r="AH310" i="8"/>
  <c r="AH265" i="8"/>
  <c r="AH220" i="8"/>
  <c r="AH184" i="8"/>
  <c r="AH157" i="8"/>
  <c r="AH121" i="8"/>
  <c r="AH85" i="8"/>
  <c r="AH59" i="8"/>
  <c r="AI112" i="8"/>
  <c r="AI369" i="8"/>
  <c r="AI99" i="8"/>
  <c r="AI879" i="8"/>
  <c r="AI663" i="8"/>
  <c r="AI501" i="8"/>
  <c r="AI284" i="8"/>
  <c r="AI68" i="8"/>
  <c r="AH1015" i="8"/>
  <c r="AH826" i="8"/>
  <c r="AH745" i="8"/>
  <c r="AH664" i="8"/>
  <c r="AH583" i="8"/>
  <c r="AH393" i="8"/>
  <c r="AH366" i="8"/>
  <c r="AH231" i="8"/>
  <c r="AH150" i="8"/>
  <c r="AH984" i="8"/>
  <c r="AH903" i="8"/>
  <c r="AH795" i="8"/>
  <c r="AH714" i="8"/>
  <c r="AH615" i="8"/>
  <c r="AH474" i="8"/>
  <c r="AI148" i="8"/>
  <c r="AI1039" i="8"/>
  <c r="AI931" i="8"/>
  <c r="AI823" i="8"/>
  <c r="AI715" i="8"/>
  <c r="AI658" i="8"/>
  <c r="AI604" i="8"/>
  <c r="AI550" i="8"/>
  <c r="AI496" i="8"/>
  <c r="AI441" i="8"/>
  <c r="AI387" i="8"/>
  <c r="AI333" i="8"/>
  <c r="AI279" i="8"/>
  <c r="AI225" i="8"/>
  <c r="AI171" i="8"/>
  <c r="AI117" i="8"/>
  <c r="AI63" i="8"/>
  <c r="AI1005" i="8"/>
  <c r="AI951" i="8"/>
  <c r="AI897" i="8"/>
  <c r="AI843" i="8"/>
  <c r="AI789" i="8"/>
  <c r="AI735" i="8"/>
  <c r="AI681" i="8"/>
  <c r="AI627" i="8"/>
  <c r="AI573" i="8"/>
  <c r="AI519" i="8"/>
  <c r="AI465" i="8"/>
  <c r="AI410" i="8"/>
  <c r="AI356" i="8"/>
  <c r="AI302" i="8"/>
  <c r="AI248" i="8"/>
  <c r="AI194" i="8"/>
  <c r="AI140" i="8"/>
  <c r="AI86" i="8"/>
  <c r="AH1033" i="8"/>
  <c r="AH1006" i="8"/>
  <c r="AH979" i="8"/>
  <c r="AH952" i="8"/>
  <c r="AH925" i="8"/>
  <c r="AH898" i="8"/>
  <c r="AH871" i="8"/>
  <c r="AH844" i="8"/>
  <c r="AH817" i="8"/>
  <c r="AH790" i="8"/>
  <c r="AH763" i="8"/>
  <c r="AH736" i="8"/>
  <c r="AH709" i="8"/>
  <c r="AH682" i="8"/>
  <c r="AH655" i="8"/>
  <c r="AH628" i="8"/>
  <c r="AH601" i="8"/>
  <c r="AH574" i="8"/>
  <c r="AH547" i="8"/>
  <c r="AH520" i="8"/>
  <c r="AH493" i="8"/>
  <c r="AH466" i="8"/>
  <c r="AH438" i="8"/>
  <c r="AH411" i="8"/>
  <c r="AH384" i="8"/>
  <c r="AH357" i="8"/>
  <c r="AH330" i="8"/>
  <c r="AH303" i="8"/>
  <c r="AH276" i="8"/>
  <c r="AH249" i="8"/>
  <c r="AH222" i="8"/>
  <c r="AH195" i="8"/>
  <c r="AH168" i="8"/>
  <c r="AH141" i="8"/>
  <c r="AH114" i="8"/>
  <c r="AH87" i="8"/>
  <c r="AH60" i="8"/>
  <c r="AH1029" i="8"/>
  <c r="AH1002" i="8"/>
  <c r="AH975" i="8"/>
  <c r="AH948" i="8"/>
  <c r="AH921" i="8"/>
  <c r="AH894" i="8"/>
  <c r="AH867" i="8"/>
  <c r="AH840" i="8"/>
  <c r="AH813" i="8"/>
  <c r="AH786" i="8"/>
  <c r="AH759" i="8"/>
  <c r="AH732" i="8"/>
  <c r="AH705" i="8"/>
  <c r="AH678" i="8"/>
  <c r="AH651" i="8"/>
  <c r="AH618" i="8"/>
  <c r="AH597" i="8"/>
  <c r="AH564" i="8"/>
  <c r="AH543" i="8"/>
  <c r="AH510" i="8"/>
  <c r="AH489" i="8"/>
  <c r="AH374" i="8"/>
  <c r="AH347" i="8"/>
  <c r="AH338" i="8"/>
  <c r="AH329" i="8"/>
  <c r="AH320" i="8"/>
  <c r="AH311" i="8"/>
  <c r="AH302" i="8"/>
  <c r="AH293" i="8"/>
  <c r="AH284" i="8"/>
  <c r="AH275" i="8"/>
  <c r="AH266" i="8"/>
  <c r="AH248" i="8"/>
  <c r="AH230" i="8"/>
  <c r="AH221" i="8"/>
  <c r="AH212" i="8"/>
  <c r="AH203" i="8"/>
  <c r="AH194" i="8"/>
  <c r="AH185" i="8"/>
  <c r="AH176" i="8"/>
  <c r="AH167" i="8"/>
  <c r="AH158" i="8"/>
  <c r="AH149" i="8"/>
  <c r="AH140" i="8"/>
  <c r="AH131" i="8"/>
  <c r="AH122" i="8"/>
  <c r="AH113" i="8"/>
  <c r="AH104" i="8"/>
  <c r="AH95" i="8"/>
  <c r="AH86" i="8"/>
  <c r="AH77" i="8"/>
  <c r="AH68" i="8"/>
  <c r="AH58" i="8"/>
  <c r="AH455" i="8"/>
  <c r="AH1031" i="8"/>
  <c r="AH1013" i="8"/>
  <c r="AH1004" i="8"/>
  <c r="AH977" i="8"/>
  <c r="AH950" i="8"/>
  <c r="AH923" i="8"/>
  <c r="AH896" i="8"/>
  <c r="AH878" i="8"/>
  <c r="AH851" i="8"/>
  <c r="AH815" i="8"/>
  <c r="AH770" i="8"/>
  <c r="AH743" i="8"/>
  <c r="AH716" i="8"/>
  <c r="AH689" i="8"/>
  <c r="AH653" i="8"/>
  <c r="AH626" i="8"/>
  <c r="AH599" i="8"/>
  <c r="AH572" i="8"/>
  <c r="AH536" i="8"/>
  <c r="AH509" i="8"/>
  <c r="AH464" i="8"/>
  <c r="AH427" i="8"/>
  <c r="AH382" i="8"/>
  <c r="AH337" i="8"/>
  <c r="AH301" i="8"/>
  <c r="AH274" i="8"/>
  <c r="AH238" i="8"/>
  <c r="AH193" i="8"/>
  <c r="AH148" i="8"/>
  <c r="AH103" i="8"/>
  <c r="AH57" i="8"/>
  <c r="AI1003" i="8"/>
  <c r="AI694" i="8"/>
  <c r="AI640" i="8"/>
  <c r="AI586" i="8"/>
  <c r="AI532" i="8"/>
  <c r="AI423" i="8"/>
  <c r="AI207" i="8"/>
  <c r="AI987" i="8"/>
  <c r="AI825" i="8"/>
  <c r="AI609" i="8"/>
  <c r="AI392" i="8"/>
  <c r="AI176" i="8"/>
  <c r="AH961" i="8"/>
  <c r="AH880" i="8"/>
  <c r="AH799" i="8"/>
  <c r="AH610" i="8"/>
  <c r="AH556" i="8"/>
  <c r="AH475" i="8"/>
  <c r="AH285" i="8"/>
  <c r="AH177" i="8"/>
  <c r="AH96" i="8"/>
  <c r="AH1011" i="8"/>
  <c r="AH876" i="8"/>
  <c r="AH741" i="8"/>
  <c r="AH660" i="8"/>
  <c r="AH528" i="8"/>
  <c r="AI130" i="8"/>
  <c r="AI1021" i="8"/>
  <c r="AI913" i="8"/>
  <c r="AI805" i="8"/>
  <c r="AI697" i="8"/>
  <c r="AI643" i="8"/>
  <c r="AI589" i="8"/>
  <c r="AI535" i="8"/>
  <c r="AI481" i="8"/>
  <c r="AI426" i="8"/>
  <c r="AI372" i="8"/>
  <c r="AI318" i="8"/>
  <c r="AI264" i="8"/>
  <c r="AI210" i="8"/>
  <c r="AI156" i="8"/>
  <c r="AI102" i="8"/>
  <c r="AI1044" i="8"/>
  <c r="AI990" i="8"/>
  <c r="AI936" i="8"/>
  <c r="AI882" i="8"/>
  <c r="AI828" i="8"/>
  <c r="AI774" i="8"/>
  <c r="AI720" i="8"/>
  <c r="AI666" i="8"/>
  <c r="AI612" i="8"/>
  <c r="AI558" i="8"/>
  <c r="AI504" i="8"/>
  <c r="AI449" i="8"/>
  <c r="AI395" i="8"/>
  <c r="AI341" i="8"/>
  <c r="AI287" i="8"/>
  <c r="AI233" i="8"/>
  <c r="AI179" i="8"/>
  <c r="AI125" i="8"/>
  <c r="AI71" i="8"/>
  <c r="AH627" i="8"/>
  <c r="AH606" i="8"/>
  <c r="AH573" i="8"/>
  <c r="AH552" i="8"/>
  <c r="AH519" i="8"/>
  <c r="AH498" i="8"/>
  <c r="AH465" i="8"/>
  <c r="AH456" i="8"/>
  <c r="AH446" i="8"/>
  <c r="AH437" i="8"/>
  <c r="AH428" i="8"/>
  <c r="AH419" i="8"/>
  <c r="AH410" i="8"/>
  <c r="AH401" i="8"/>
  <c r="AH392" i="8"/>
  <c r="AH383" i="8"/>
  <c r="AH365" i="8"/>
  <c r="AH356" i="8"/>
  <c r="M22" i="11"/>
  <c r="O22" i="11" s="1"/>
  <c r="P22" i="11" s="1"/>
  <c r="Q22" i="11" s="1"/>
  <c r="M23" i="11"/>
  <c r="O23" i="11" s="1"/>
  <c r="P23" i="11" s="1"/>
  <c r="Q23" i="11" s="1"/>
  <c r="O20" i="11"/>
  <c r="P20" i="11" s="1"/>
  <c r="Q20" i="11" s="1"/>
  <c r="T44" i="1"/>
  <c r="T31" i="1"/>
  <c r="T19" i="1"/>
  <c r="T35" i="1" s="1"/>
  <c r="S25" i="1"/>
  <c r="S26" i="1" s="1"/>
  <c r="S28" i="1" s="1"/>
  <c r="S30" i="1" s="1"/>
  <c r="D1166" i="6"/>
  <c r="D25" i="1"/>
  <c r="I25" i="1"/>
  <c r="I26" i="1" s="1"/>
  <c r="I28" i="1" s="1"/>
  <c r="I30" i="1" s="1"/>
  <c r="R25" i="1"/>
  <c r="R26" i="1" s="1"/>
  <c r="R28" i="1" s="1"/>
  <c r="R30" i="1" s="1"/>
  <c r="S31" i="1"/>
  <c r="S19" i="1"/>
  <c r="S35" i="1" s="1"/>
  <c r="F25" i="1"/>
  <c r="F26" i="1" s="1"/>
  <c r="F28" i="1" s="1"/>
  <c r="F30" i="1" s="1"/>
  <c r="L25" i="1"/>
  <c r="L26" i="1" s="1"/>
  <c r="L28" i="1" s="1"/>
  <c r="L30" i="1" s="1"/>
  <c r="U25" i="1"/>
  <c r="U26" i="1" s="1"/>
  <c r="U28" i="1" s="1"/>
  <c r="U30" i="1" s="1"/>
  <c r="F1062" i="4"/>
  <c r="S44" i="1"/>
  <c r="O25" i="1"/>
  <c r="O26" i="1" s="1"/>
  <c r="O28" i="1" s="1"/>
  <c r="O30" i="1" s="1"/>
  <c r="J25" i="1"/>
  <c r="J26" i="1" s="1"/>
  <c r="J28" i="1" s="1"/>
  <c r="J30" i="1" s="1"/>
  <c r="F1061" i="4"/>
  <c r="M360" i="4"/>
  <c r="F1065" i="4"/>
  <c r="R18" i="1" s="1"/>
  <c r="R49" i="1" s="1"/>
  <c r="H25" i="1"/>
  <c r="K25" i="1"/>
  <c r="K26" i="1" s="1"/>
  <c r="K28" i="1" s="1"/>
  <c r="K30" i="1" s="1"/>
  <c r="M352" i="4"/>
  <c r="M67" i="4"/>
  <c r="M44" i="4"/>
  <c r="E25" i="1"/>
  <c r="M190" i="4"/>
  <c r="M69" i="4"/>
  <c r="M494" i="4"/>
  <c r="M204" i="4"/>
  <c r="M28" i="4"/>
  <c r="M61" i="4"/>
  <c r="M223" i="4"/>
  <c r="M416" i="4"/>
  <c r="M433" i="4"/>
  <c r="M222" i="4"/>
  <c r="M350" i="4"/>
  <c r="M394" i="4"/>
  <c r="M489" i="4"/>
  <c r="M339" i="4"/>
  <c r="M177" i="4"/>
  <c r="M221" i="4"/>
  <c r="M325" i="4"/>
  <c r="M406" i="4"/>
  <c r="M460" i="4"/>
  <c r="M242" i="4"/>
  <c r="M363" i="4"/>
  <c r="M410" i="4"/>
  <c r="M202" i="4"/>
  <c r="M462" i="4"/>
  <c r="M306" i="4"/>
  <c r="M50" i="4"/>
  <c r="M280" i="4"/>
  <c r="M88" i="4"/>
  <c r="M324" i="4"/>
  <c r="M106" i="4"/>
  <c r="M282" i="4"/>
  <c r="M351" i="4"/>
  <c r="M183" i="4"/>
  <c r="M107" i="4"/>
  <c r="M30" i="4"/>
  <c r="M454" i="4"/>
  <c r="M446" i="4"/>
  <c r="M302" i="4"/>
  <c r="M60" i="4"/>
  <c r="M439" i="4"/>
  <c r="M248" i="4"/>
  <c r="M490" i="4"/>
  <c r="M348" i="4"/>
  <c r="M126" i="4"/>
  <c r="M309" i="4"/>
  <c r="M122" i="4"/>
  <c r="M180" i="4"/>
  <c r="M300" i="4"/>
  <c r="M108" i="4"/>
  <c r="M411" i="4"/>
  <c r="M261" i="4"/>
  <c r="M81" i="4"/>
  <c r="M359" i="4"/>
  <c r="M268" i="4"/>
  <c r="M372" i="4"/>
  <c r="M441" i="4"/>
  <c r="M220" i="4"/>
  <c r="M338" i="4"/>
  <c r="M374" i="4"/>
  <c r="M182" i="4"/>
  <c r="M452" i="4"/>
  <c r="M283" i="4"/>
  <c r="M114" i="4"/>
  <c r="M237" i="4"/>
  <c r="M76" i="4"/>
  <c r="M52" i="4"/>
  <c r="M91" i="4"/>
  <c r="M495" i="4"/>
  <c r="M375" i="4"/>
  <c r="M213" i="4"/>
  <c r="M51" i="4"/>
  <c r="M478" i="4"/>
  <c r="M440" i="4"/>
  <c r="M141" i="4"/>
  <c r="M310" i="4"/>
  <c r="M162" i="4"/>
  <c r="M496" i="4"/>
  <c r="M328" i="4"/>
  <c r="M128" i="4"/>
  <c r="M409" i="4"/>
  <c r="M218" i="4"/>
  <c r="M370" i="4"/>
  <c r="M199" i="4"/>
  <c r="M38" i="4"/>
  <c r="M8" i="4"/>
  <c r="M40" i="4"/>
  <c r="M465" i="4"/>
  <c r="M315" i="4"/>
  <c r="M165" i="4"/>
  <c r="M27" i="4"/>
  <c r="M185" i="4"/>
  <c r="M493" i="4"/>
  <c r="M421" i="4"/>
  <c r="M376" i="4"/>
  <c r="M98" i="4"/>
  <c r="M458" i="4"/>
  <c r="M270" i="4"/>
  <c r="M84" i="4"/>
  <c r="M367" i="4"/>
  <c r="M151" i="4"/>
  <c r="M332" i="4"/>
  <c r="M139" i="4"/>
  <c r="M96" i="4"/>
  <c r="M216" i="4"/>
  <c r="M24" i="4"/>
  <c r="M491" i="4"/>
  <c r="M467" i="4"/>
  <c r="M437" i="4"/>
  <c r="M407" i="4"/>
  <c r="M377" i="4"/>
  <c r="M347" i="4"/>
  <c r="M317" i="4"/>
  <c r="M293" i="4"/>
  <c r="M269" i="4"/>
  <c r="M239" i="4"/>
  <c r="M203" i="4"/>
  <c r="M167" i="4"/>
  <c r="M143" i="4"/>
  <c r="M113" i="4"/>
  <c r="M83" i="4"/>
  <c r="M53" i="4"/>
  <c r="M17" i="4"/>
  <c r="M502" i="4"/>
  <c r="F1060" i="4"/>
  <c r="M250" i="4"/>
  <c r="Q25" i="1"/>
  <c r="Q26" i="1" s="1"/>
  <c r="Q28" i="1" s="1"/>
  <c r="Q30" i="1" s="1"/>
  <c r="G25" i="1"/>
  <c r="G26" i="1" s="1"/>
  <c r="G28" i="1" s="1"/>
  <c r="G30" i="1" s="1"/>
  <c r="M448" i="4"/>
  <c r="M212" i="4"/>
  <c r="M487" i="4"/>
  <c r="M94" i="4"/>
  <c r="M326" i="4"/>
  <c r="M313" i="4"/>
  <c r="M470" i="4"/>
  <c r="M254" i="4"/>
  <c r="M323" i="4"/>
  <c r="M355" i="4"/>
  <c r="M294" i="4"/>
  <c r="M224" i="4"/>
  <c r="M142" i="4"/>
  <c r="M74" i="4"/>
  <c r="M308" i="4"/>
  <c r="M133" i="4"/>
  <c r="M459" i="4"/>
  <c r="M321" i="4"/>
  <c r="M123" i="4"/>
  <c r="M137" i="4"/>
  <c r="M144" i="4"/>
  <c r="M230" i="4"/>
  <c r="M403" i="4"/>
  <c r="M184" i="4"/>
  <c r="M295" i="4"/>
  <c r="M349" i="4"/>
  <c r="M152" i="4"/>
  <c r="M428" i="4"/>
  <c r="M247" i="4"/>
  <c r="M390" i="4"/>
  <c r="M217" i="4"/>
  <c r="M54" i="4"/>
  <c r="M25" i="4"/>
  <c r="M68" i="4"/>
  <c r="M471" i="4"/>
  <c r="M297" i="4"/>
  <c r="M117" i="4"/>
  <c r="M35" i="4"/>
  <c r="M296" i="4"/>
  <c r="M396" i="4"/>
  <c r="M451" i="4"/>
  <c r="M235" i="4"/>
  <c r="M344" i="4"/>
  <c r="M400" i="4"/>
  <c r="M196" i="4"/>
  <c r="M457" i="4"/>
  <c r="M290" i="4"/>
  <c r="M6" i="4"/>
  <c r="M271" i="4"/>
  <c r="M82" i="4"/>
  <c r="M57" i="4"/>
  <c r="M97" i="4"/>
  <c r="M312" i="4"/>
  <c r="M369" i="4"/>
  <c r="M231" i="4"/>
  <c r="M39" i="4"/>
  <c r="M5" i="4"/>
  <c r="M488" i="4"/>
  <c r="M170" i="4"/>
  <c r="M364" i="4"/>
  <c r="M169" i="4"/>
  <c r="M229" i="4"/>
  <c r="M336" i="4"/>
  <c r="M136" i="4"/>
  <c r="M414" i="4"/>
  <c r="M225" i="4"/>
  <c r="M380" i="4"/>
  <c r="M205" i="4"/>
  <c r="M43" i="4"/>
  <c r="M14" i="4"/>
  <c r="M56" i="4"/>
  <c r="M477" i="4"/>
  <c r="M303" i="4"/>
  <c r="M189" i="4"/>
  <c r="M21" i="4"/>
  <c r="M214" i="4"/>
  <c r="M500" i="4"/>
  <c r="M450" i="4"/>
  <c r="M90" i="4"/>
  <c r="M109" i="4"/>
  <c r="M463" i="4"/>
  <c r="M277" i="4"/>
  <c r="M10" i="4"/>
  <c r="M373" i="4"/>
  <c r="M158" i="4"/>
  <c r="M337" i="4"/>
  <c r="M148" i="4"/>
  <c r="M66" i="4"/>
  <c r="M186" i="4"/>
  <c r="M7" i="4"/>
  <c r="M423" i="4"/>
  <c r="M279" i="4"/>
  <c r="M129" i="4"/>
  <c r="M71" i="4"/>
  <c r="M378" i="4"/>
  <c r="M426" i="4"/>
  <c r="M480" i="4"/>
  <c r="M259" i="4"/>
  <c r="M388" i="4"/>
  <c r="M420" i="4"/>
  <c r="M226" i="4"/>
  <c r="M476" i="4"/>
  <c r="M319" i="4"/>
  <c r="M92" i="4"/>
  <c r="M292" i="4"/>
  <c r="M104" i="4"/>
  <c r="M264" i="4"/>
  <c r="M118" i="4"/>
  <c r="M192" i="4"/>
  <c r="M485" i="4"/>
  <c r="M455" i="4"/>
  <c r="M425" i="4"/>
  <c r="M401" i="4"/>
  <c r="M371" i="4"/>
  <c r="M341" i="4"/>
  <c r="M311" i="4"/>
  <c r="M287" i="4"/>
  <c r="M263" i="4"/>
  <c r="M233" i="4"/>
  <c r="M197" i="4"/>
  <c r="M161" i="4"/>
  <c r="M131" i="4"/>
  <c r="M101" i="4"/>
  <c r="M77" i="4"/>
  <c r="M47" i="4"/>
  <c r="M11" i="4"/>
  <c r="F1063" i="4"/>
  <c r="P18" i="1" s="1"/>
  <c r="P49" i="1" s="1"/>
  <c r="F1054" i="4"/>
  <c r="K18" i="1" s="1"/>
  <c r="K49" i="1" s="1"/>
  <c r="F1051" i="4"/>
  <c r="H18" i="1" s="1"/>
  <c r="H49" i="1" s="1"/>
  <c r="M26" i="4"/>
  <c r="M415" i="4"/>
  <c r="M412" i="4"/>
  <c r="M384" i="4"/>
  <c r="M31" i="4"/>
  <c r="M398" i="4"/>
  <c r="M417" i="4"/>
  <c r="M75" i="4"/>
  <c r="M475" i="4"/>
  <c r="M193" i="4"/>
  <c r="M482" i="4"/>
  <c r="M85" i="4"/>
  <c r="M181" i="4"/>
  <c r="M171" i="4"/>
  <c r="M102" i="4"/>
  <c r="M429" i="4"/>
  <c r="M63" i="4"/>
  <c r="M391" i="4"/>
  <c r="M272" i="4"/>
  <c r="M145" i="4"/>
  <c r="M238" i="4"/>
  <c r="M211" i="4"/>
  <c r="M19" i="4"/>
  <c r="M483" i="4"/>
  <c r="M195" i="4"/>
  <c r="M244" i="4"/>
  <c r="M469" i="4"/>
  <c r="M121" i="4"/>
  <c r="M284" i="4"/>
  <c r="M379" i="4"/>
  <c r="M342" i="4"/>
  <c r="M36" i="4"/>
  <c r="M13" i="4"/>
  <c r="M273" i="4"/>
  <c r="M257" i="4"/>
  <c r="M435" i="4"/>
  <c r="M266" i="4"/>
  <c r="M424" i="4"/>
  <c r="M481" i="4"/>
  <c r="M103" i="4"/>
  <c r="M110" i="4"/>
  <c r="M124" i="4"/>
  <c r="M393" i="4"/>
  <c r="M87" i="4"/>
  <c r="M178" i="4"/>
  <c r="M422" i="4"/>
  <c r="M316" i="4"/>
  <c r="M166" i="4"/>
  <c r="M262" i="4"/>
  <c r="M227" i="4"/>
  <c r="M37" i="4"/>
  <c r="M449" i="4"/>
  <c r="M389" i="4"/>
  <c r="M335" i="4"/>
  <c r="M281" i="4"/>
  <c r="M215" i="4"/>
  <c r="M155" i="4"/>
  <c r="M95" i="4"/>
  <c r="M41" i="4"/>
  <c r="M23" i="4"/>
  <c r="M243" i="4"/>
  <c r="M173" i="4"/>
  <c r="M345" i="4"/>
  <c r="M206" i="4"/>
  <c r="M368" i="4"/>
  <c r="M442" i="4"/>
  <c r="M228" i="4"/>
  <c r="M70" i="4"/>
  <c r="M86" i="4"/>
  <c r="M357" i="4"/>
  <c r="M45" i="4"/>
  <c r="M402" i="4"/>
  <c r="M253" i="4"/>
  <c r="M492" i="4"/>
  <c r="M105" i="4"/>
  <c r="M208" i="4"/>
  <c r="M194" i="4"/>
  <c r="M42" i="4"/>
  <c r="M503" i="4"/>
  <c r="M443" i="4"/>
  <c r="M383" i="4"/>
  <c r="M329" i="4"/>
  <c r="M275" i="4"/>
  <c r="M209" i="4"/>
  <c r="M149" i="4"/>
  <c r="M89" i="4"/>
  <c r="M29" i="4"/>
  <c r="T25" i="1"/>
  <c r="T26" i="1" s="1"/>
  <c r="T28" i="1" s="1"/>
  <c r="T30" i="1" s="1"/>
  <c r="M159" i="4"/>
  <c r="M120" i="4"/>
  <c r="M187" i="4"/>
  <c r="M260" i="4"/>
  <c r="M255" i="4"/>
  <c r="M258" i="4"/>
  <c r="M301" i="4"/>
  <c r="M356" i="4"/>
  <c r="M22" i="4"/>
  <c r="M461" i="4"/>
  <c r="M176" i="4"/>
  <c r="M385" i="4"/>
  <c r="M49" i="4"/>
  <c r="M327" i="4"/>
  <c r="M436" i="4"/>
  <c r="M468" i="4"/>
  <c r="M154" i="4"/>
  <c r="M447" i="4"/>
  <c r="M397" i="4"/>
  <c r="M234" i="4"/>
  <c r="M334" i="4"/>
  <c r="M168" i="4"/>
  <c r="M497" i="4"/>
  <c r="M362" i="4"/>
  <c r="M438" i="4"/>
  <c r="M80" i="4"/>
  <c r="M419" i="4"/>
  <c r="M251" i="4"/>
  <c r="M125" i="4"/>
  <c r="F1056" i="4"/>
  <c r="F1052" i="4"/>
  <c r="I18" i="1" s="1"/>
  <c r="I49" i="1" s="1"/>
  <c r="M58" i="4"/>
  <c r="F1058" i="4"/>
  <c r="M18" i="1" s="1"/>
  <c r="F1050" i="4"/>
  <c r="G18" i="1" s="1"/>
  <c r="G49" i="1" s="1"/>
  <c r="M112" i="4"/>
  <c r="M286" i="4"/>
  <c r="M466" i="4"/>
  <c r="M382" i="4"/>
  <c r="M157" i="4"/>
  <c r="M72" i="4"/>
  <c r="M246" i="4"/>
  <c r="M381" i="4"/>
  <c r="M9" i="4"/>
  <c r="M464" i="4"/>
  <c r="M322" i="4"/>
  <c r="M444" i="4"/>
  <c r="M318" i="4"/>
  <c r="M135" i="4"/>
  <c r="M127" i="4"/>
  <c r="M276" i="4"/>
  <c r="M387" i="4"/>
  <c r="M15" i="4"/>
  <c r="M456" i="4"/>
  <c r="M163" i="4"/>
  <c r="M472" i="4"/>
  <c r="M73" i="4"/>
  <c r="M172" i="4"/>
  <c r="M160" i="4"/>
  <c r="M132" i="4"/>
  <c r="M453" i="4"/>
  <c r="M111" i="4"/>
  <c r="M427" i="4"/>
  <c r="M408" i="4"/>
  <c r="M174" i="4"/>
  <c r="M241" i="4"/>
  <c r="M340" i="4"/>
  <c r="M304" i="4"/>
  <c r="M210" i="4"/>
  <c r="M138" i="4"/>
  <c r="M361" i="4"/>
  <c r="F1053" i="4"/>
  <c r="J18" i="1" s="1"/>
  <c r="J49" i="1" s="1"/>
  <c r="M395" i="4"/>
  <c r="M307" i="4"/>
  <c r="M358" i="4"/>
  <c r="M140" i="4"/>
  <c r="M392" i="4"/>
  <c r="M267" i="4"/>
  <c r="M200" i="4"/>
  <c r="M418" i="4"/>
  <c r="M62" i="4"/>
  <c r="M134" i="4"/>
  <c r="M55" i="4"/>
  <c r="M156" i="4"/>
  <c r="M147" i="4"/>
  <c r="M288" i="4"/>
  <c r="M298" i="4"/>
  <c r="M249" i="4"/>
  <c r="M198" i="4"/>
  <c r="M399" i="4"/>
  <c r="M479" i="4"/>
  <c r="M365" i="4"/>
  <c r="M191" i="4"/>
  <c r="M65" i="4"/>
  <c r="F1057" i="4"/>
  <c r="D6" i="1"/>
  <c r="M20" i="4"/>
  <c r="M343" i="4"/>
  <c r="M33" i="4"/>
  <c r="M164" i="4"/>
  <c r="M499" i="4"/>
  <c r="M240" i="4"/>
  <c r="M289" i="4"/>
  <c r="M64" i="4"/>
  <c r="M305" i="4"/>
  <c r="M99" i="4"/>
  <c r="M474" i="4"/>
  <c r="M16" i="4"/>
  <c r="M150" i="4"/>
  <c r="M498" i="4"/>
  <c r="M346" i="4"/>
  <c r="M431" i="4"/>
  <c r="M486" i="4"/>
  <c r="M405" i="4"/>
  <c r="M331" i="4"/>
  <c r="M46" i="4"/>
  <c r="M100" i="4"/>
  <c r="M366" i="4"/>
  <c r="M473" i="4"/>
  <c r="M245" i="4"/>
  <c r="M188" i="4"/>
  <c r="M79" i="4"/>
  <c r="M291" i="4"/>
  <c r="M278" i="4"/>
  <c r="M274" i="4"/>
  <c r="M314" i="4"/>
  <c r="M119" i="4"/>
  <c r="F1049" i="4"/>
  <c r="F18" i="1" s="1"/>
  <c r="M48" i="4"/>
  <c r="M207" i="4"/>
  <c r="M256" i="4"/>
  <c r="M78" i="4"/>
  <c r="M130" i="4"/>
  <c r="M12" i="4"/>
  <c r="M445" i="4"/>
  <c r="M115" i="4"/>
  <c r="M93" i="4"/>
  <c r="M175" i="4"/>
  <c r="M501" i="4"/>
  <c r="M153" i="4"/>
  <c r="M32" i="4"/>
  <c r="M413" i="4"/>
  <c r="M179" i="4"/>
  <c r="M252" i="4"/>
  <c r="N25" i="1"/>
  <c r="N26" i="1" s="1"/>
  <c r="N28" i="1" s="1"/>
  <c r="N30" i="1" s="1"/>
  <c r="M354" i="4"/>
  <c r="M219" i="4"/>
  <c r="M18" i="4"/>
  <c r="M116" i="4"/>
  <c r="M236" i="4"/>
  <c r="M201" i="4"/>
  <c r="M34" i="4"/>
  <c r="M353" i="4"/>
  <c r="F1055" i="4"/>
  <c r="F1059" i="4"/>
  <c r="N18" i="1" s="1"/>
  <c r="M146" i="4"/>
  <c r="M265" i="4"/>
  <c r="M484" i="4"/>
  <c r="M320" i="4"/>
  <c r="M333" i="4"/>
  <c r="M386" i="4"/>
  <c r="M285" i="4"/>
  <c r="M434" i="4"/>
  <c r="M330" i="4"/>
  <c r="M432" i="4"/>
  <c r="M232" i="4"/>
  <c r="M430" i="4"/>
  <c r="M404" i="4"/>
  <c r="M299" i="4"/>
  <c r="M59" i="4"/>
  <c r="Q19" i="1"/>
  <c r="Q35" i="1" s="1"/>
  <c r="Q31" i="1"/>
  <c r="Q44" i="1"/>
  <c r="P57" i="11"/>
  <c r="O59" i="11"/>
  <c r="U42" i="1"/>
  <c r="U19" i="1"/>
  <c r="U31" i="1"/>
  <c r="F744" i="10"/>
  <c r="F1016" i="10"/>
  <c r="F355" i="10"/>
  <c r="F705" i="10"/>
  <c r="F209" i="10"/>
  <c r="F754" i="10"/>
  <c r="F123" i="10"/>
  <c r="F203" i="10"/>
  <c r="F590" i="10"/>
  <c r="F724" i="10"/>
  <c r="F1035" i="10"/>
  <c r="F908" i="10"/>
  <c r="F688" i="10"/>
  <c r="F715" i="10"/>
  <c r="F210" i="10"/>
  <c r="F189" i="10"/>
  <c r="F110" i="10"/>
  <c r="F420" i="10"/>
  <c r="F288" i="10"/>
  <c r="F576" i="10"/>
  <c r="F60" i="10"/>
  <c r="F428" i="10"/>
  <c r="F141" i="10"/>
  <c r="F1111" i="10"/>
  <c r="F1107" i="10"/>
  <c r="F1072" i="10"/>
  <c r="F308" i="10"/>
  <c r="F1099" i="10"/>
  <c r="F1137" i="10"/>
  <c r="F997" i="10"/>
  <c r="F951" i="10"/>
  <c r="F758" i="10"/>
  <c r="F1152" i="10"/>
  <c r="F1098" i="10"/>
  <c r="F1143" i="10"/>
  <c r="F155" i="10"/>
  <c r="F108" i="10"/>
  <c r="F143" i="10"/>
  <c r="F683" i="10"/>
  <c r="F459" i="10"/>
  <c r="F415" i="10"/>
  <c r="F685" i="10"/>
  <c r="F825" i="10"/>
  <c r="F841" i="10"/>
  <c r="F977" i="10"/>
  <c r="F1117" i="10"/>
  <c r="F828" i="10"/>
  <c r="F958" i="10"/>
  <c r="F419" i="10"/>
  <c r="F863" i="10"/>
  <c r="F1011" i="10"/>
  <c r="F236" i="10"/>
  <c r="F787" i="10"/>
  <c r="F664" i="10"/>
  <c r="F617" i="10"/>
  <c r="F761" i="10"/>
  <c r="F770" i="10"/>
  <c r="F957" i="10"/>
  <c r="F1101" i="10"/>
  <c r="F788" i="10"/>
  <c r="F1002" i="10"/>
  <c r="F650" i="10"/>
  <c r="F631" i="10"/>
  <c r="F827" i="10"/>
  <c r="F704" i="10"/>
  <c r="F645" i="10"/>
  <c r="F789" i="10"/>
  <c r="F778" i="10"/>
  <c r="F937" i="10"/>
  <c r="F1081" i="10"/>
  <c r="F796" i="10"/>
  <c r="F962" i="10"/>
  <c r="F547" i="10"/>
  <c r="F891" i="10"/>
  <c r="F1039" i="10"/>
  <c r="F635" i="10"/>
  <c r="F251" i="10"/>
  <c r="F712" i="10"/>
  <c r="F649" i="10"/>
  <c r="F793" i="10"/>
  <c r="F833" i="10"/>
  <c r="F989" i="10"/>
  <c r="F1129" i="10"/>
  <c r="F842" i="10"/>
  <c r="F966" i="10"/>
  <c r="F291" i="10"/>
  <c r="F871" i="10"/>
  <c r="F1003" i="10"/>
  <c r="F707" i="10"/>
  <c r="F701" i="10"/>
  <c r="F1065" i="10"/>
  <c r="F1038" i="10"/>
  <c r="F1027" i="10"/>
  <c r="F784" i="10"/>
  <c r="F5" i="10"/>
  <c r="F606" i="10"/>
  <c r="F1128" i="10"/>
  <c r="F183" i="10"/>
  <c r="F7" i="10"/>
  <c r="F231" i="10"/>
  <c r="F192" i="10"/>
  <c r="F89" i="10"/>
  <c r="F729" i="10"/>
  <c r="F1021" i="10"/>
  <c r="F994" i="10"/>
  <c r="F1007" i="10"/>
  <c r="F1136" i="10"/>
  <c r="F1122" i="10"/>
  <c r="F728" i="10"/>
  <c r="F244" i="10"/>
  <c r="F63" i="10"/>
  <c r="F147" i="10"/>
  <c r="F260" i="10"/>
  <c r="F161" i="10"/>
  <c r="F605" i="10"/>
  <c r="F901" i="10"/>
  <c r="F890" i="10"/>
  <c r="F927" i="10"/>
  <c r="F1076" i="10"/>
  <c r="F968" i="10"/>
  <c r="F976" i="10"/>
  <c r="F719" i="10"/>
  <c r="F584" i="10"/>
  <c r="F543" i="10"/>
  <c r="F709" i="10"/>
  <c r="F515" i="10"/>
  <c r="F861" i="10"/>
  <c r="F1001" i="10"/>
  <c r="F1141" i="10"/>
  <c r="F854" i="10"/>
  <c r="F974" i="10"/>
  <c r="F634" i="10"/>
  <c r="F883" i="10"/>
  <c r="F1031" i="10"/>
  <c r="F623" i="10"/>
  <c r="F823" i="10"/>
  <c r="F700" i="10"/>
  <c r="F641" i="10"/>
  <c r="F785" i="10"/>
  <c r="F818" i="10"/>
  <c r="F981" i="10"/>
  <c r="F1121" i="10"/>
  <c r="F834" i="10"/>
  <c r="F1026" i="10"/>
  <c r="F734" i="10"/>
  <c r="F659" i="10"/>
  <c r="F363" i="10"/>
  <c r="F319" i="10"/>
  <c r="F669" i="10"/>
  <c r="F813" i="10"/>
  <c r="F826" i="10"/>
  <c r="F961" i="10"/>
  <c r="F1125" i="10"/>
  <c r="F838" i="10"/>
  <c r="F982" i="10"/>
  <c r="F666" i="10"/>
  <c r="F911" i="10"/>
  <c r="F1059" i="10"/>
  <c r="F667" i="10"/>
  <c r="F395" i="10"/>
  <c r="F351" i="10"/>
  <c r="F673" i="10"/>
  <c r="F323" i="10"/>
  <c r="F873" i="10"/>
  <c r="F1013" i="10"/>
  <c r="F275" i="10"/>
  <c r="F866" i="10"/>
  <c r="F986" i="10"/>
  <c r="F586" i="10"/>
  <c r="F895" i="10"/>
  <c r="F1019" i="10"/>
  <c r="F803" i="10"/>
  <c r="F773" i="10"/>
  <c r="F1133" i="10"/>
  <c r="F750" i="10"/>
  <c r="F638" i="10"/>
  <c r="F904" i="10"/>
  <c r="F848" i="10"/>
  <c r="F792" i="10"/>
  <c r="F1154" i="10"/>
  <c r="F39" i="10"/>
  <c r="F94" i="10"/>
  <c r="F59" i="10"/>
  <c r="F48" i="10"/>
  <c r="F647" i="10"/>
  <c r="F801" i="10"/>
  <c r="F1093" i="10"/>
  <c r="F1062" i="10"/>
  <c r="F1047" i="10"/>
  <c r="F1160" i="10"/>
  <c r="F1148" i="10"/>
  <c r="F1020" i="10"/>
  <c r="F127" i="10"/>
  <c r="F150" i="10"/>
  <c r="F202" i="10"/>
  <c r="F120" i="10"/>
  <c r="F170" i="10"/>
  <c r="F677" i="10"/>
  <c r="F969" i="10"/>
  <c r="F954" i="10"/>
  <c r="F971" i="10"/>
  <c r="F1115" i="10"/>
  <c r="F1048" i="10"/>
  <c r="F1056" i="10"/>
  <c r="F751" i="10"/>
  <c r="F620" i="10"/>
  <c r="F589" i="10"/>
  <c r="F733" i="10"/>
  <c r="F642" i="10"/>
  <c r="F885" i="10"/>
  <c r="F1025" i="10"/>
  <c r="F467" i="10"/>
  <c r="F878" i="10"/>
  <c r="F998" i="10"/>
  <c r="F726" i="10"/>
  <c r="F923" i="10"/>
  <c r="F1051" i="10"/>
  <c r="F655" i="10"/>
  <c r="F347" i="10"/>
  <c r="F303" i="10"/>
  <c r="F665" i="10"/>
  <c r="F809" i="10"/>
  <c r="F845" i="10"/>
  <c r="F1005" i="10"/>
  <c r="F1145" i="10"/>
  <c r="F858" i="10"/>
  <c r="F1050" i="10"/>
  <c r="F814" i="10"/>
  <c r="F695" i="10"/>
  <c r="F507" i="10"/>
  <c r="F463" i="10"/>
  <c r="F693" i="10"/>
  <c r="F259" i="10"/>
  <c r="F849" i="10"/>
  <c r="F985" i="10"/>
  <c r="F1149" i="10"/>
  <c r="F862" i="10"/>
  <c r="F1006" i="10"/>
  <c r="F742" i="10"/>
  <c r="F931" i="10"/>
  <c r="F776" i="10"/>
  <c r="F703" i="10"/>
  <c r="F539" i="10"/>
  <c r="F495" i="10"/>
  <c r="F697" i="10"/>
  <c r="F594" i="10"/>
  <c r="F897" i="10"/>
  <c r="F1037" i="10"/>
  <c r="F598" i="10"/>
  <c r="F886" i="10"/>
  <c r="F1010" i="10"/>
  <c r="F682" i="10"/>
  <c r="F915" i="10"/>
  <c r="F307" i="10"/>
  <c r="F555" i="10"/>
  <c r="F387" i="10"/>
  <c r="F710" i="10"/>
  <c r="F855" i="10"/>
  <c r="F932" i="10"/>
  <c r="F1000" i="10"/>
  <c r="F928" i="10"/>
  <c r="F892" i="10"/>
  <c r="F1075" i="10"/>
  <c r="F98" i="10"/>
  <c r="F165" i="10"/>
  <c r="F118" i="10"/>
  <c r="F167" i="10"/>
  <c r="F299" i="10"/>
  <c r="F626" i="10"/>
  <c r="F403" i="10"/>
  <c r="F618" i="10"/>
  <c r="F852" i="10"/>
  <c r="F654" i="10"/>
  <c r="F768" i="10"/>
  <c r="F1088" i="10"/>
  <c r="F186" i="10"/>
  <c r="F6" i="10"/>
  <c r="F30" i="10"/>
  <c r="F239" i="10"/>
  <c r="F671" i="10"/>
  <c r="F749" i="10"/>
  <c r="F1041" i="10"/>
  <c r="F1014" i="10"/>
  <c r="F1015" i="10"/>
  <c r="F1142" i="10"/>
  <c r="F1127" i="10"/>
  <c r="F1119" i="10"/>
  <c r="F69" i="10"/>
  <c r="F779" i="10"/>
  <c r="F656" i="10"/>
  <c r="F613" i="10"/>
  <c r="F757" i="10"/>
  <c r="F722" i="10"/>
  <c r="F909" i="10"/>
  <c r="F1049" i="10"/>
  <c r="F646" i="10"/>
  <c r="F898" i="10"/>
  <c r="F1022" i="10"/>
  <c r="F766" i="10"/>
  <c r="F947" i="10"/>
  <c r="F702" i="10"/>
  <c r="F691" i="10"/>
  <c r="F491" i="10"/>
  <c r="F447" i="10"/>
  <c r="F689" i="10"/>
  <c r="F829" i="10"/>
  <c r="F865" i="10"/>
  <c r="F1029" i="10"/>
  <c r="F531" i="10"/>
  <c r="F882" i="10"/>
  <c r="F1066" i="10"/>
  <c r="F843" i="10"/>
  <c r="F731" i="10"/>
  <c r="F596" i="10"/>
  <c r="F571" i="10"/>
  <c r="F717" i="10"/>
  <c r="F572" i="10"/>
  <c r="F869" i="10"/>
  <c r="F1009" i="10"/>
  <c r="F580" i="10"/>
  <c r="F902" i="10"/>
  <c r="F1030" i="10"/>
  <c r="F774" i="10"/>
  <c r="F955" i="10"/>
  <c r="F900" i="10"/>
  <c r="F739" i="10"/>
  <c r="F604" i="10"/>
  <c r="F579" i="10"/>
  <c r="F721" i="10"/>
  <c r="F690" i="10"/>
  <c r="F921" i="10"/>
  <c r="F1061" i="10"/>
  <c r="F694" i="10"/>
  <c r="F906" i="10"/>
  <c r="F1034" i="10"/>
  <c r="F782" i="10"/>
  <c r="F935" i="10"/>
  <c r="F808" i="10"/>
  <c r="F680" i="10"/>
  <c r="F853" i="10"/>
  <c r="F846" i="10"/>
  <c r="F903" i="10"/>
  <c r="F1044" i="10"/>
  <c r="F1071" i="10"/>
  <c r="F992" i="10"/>
  <c r="F972" i="10"/>
  <c r="F1130" i="10"/>
  <c r="F169" i="10"/>
  <c r="F21" i="10"/>
  <c r="F217" i="10"/>
  <c r="F47" i="10"/>
  <c r="F616" i="10"/>
  <c r="F802" i="10"/>
  <c r="F772" i="10"/>
  <c r="F798" i="10"/>
  <c r="F996" i="10"/>
  <c r="F856" i="10"/>
  <c r="F896" i="10"/>
  <c r="F1118" i="10"/>
  <c r="F10" i="10"/>
  <c r="F77" i="10"/>
  <c r="F129" i="10"/>
  <c r="F95" i="10"/>
  <c r="F411" i="10"/>
  <c r="F817" i="10"/>
  <c r="F1109" i="10"/>
  <c r="F1078" i="10"/>
  <c r="F1055" i="10"/>
  <c r="F736" i="10"/>
  <c r="F1153" i="10"/>
  <c r="F435" i="10"/>
  <c r="F100" i="10"/>
  <c r="F815" i="10"/>
  <c r="F692" i="10"/>
  <c r="F637" i="10"/>
  <c r="F781" i="10"/>
  <c r="F762" i="10"/>
  <c r="F933" i="10"/>
  <c r="F1073" i="10"/>
  <c r="F732" i="10"/>
  <c r="F918" i="10"/>
  <c r="F1046" i="10"/>
  <c r="F806" i="10"/>
  <c r="F967" i="10"/>
  <c r="F868" i="10"/>
  <c r="F727" i="10"/>
  <c r="F592" i="10"/>
  <c r="F559" i="10"/>
  <c r="F713" i="10"/>
  <c r="F658" i="10"/>
  <c r="F889" i="10"/>
  <c r="F1053" i="10"/>
  <c r="F662" i="10"/>
  <c r="F922" i="10"/>
  <c r="F1090" i="10"/>
  <c r="F867" i="10"/>
  <c r="F763" i="10"/>
  <c r="F632" i="10"/>
  <c r="F597" i="10"/>
  <c r="F741" i="10"/>
  <c r="F674" i="10"/>
  <c r="F893" i="10"/>
  <c r="F1033" i="10"/>
  <c r="F678" i="10"/>
  <c r="F926" i="10"/>
  <c r="F1070" i="10"/>
  <c r="F822" i="10"/>
  <c r="F975" i="10"/>
  <c r="F125" i="10"/>
  <c r="F767" i="10"/>
  <c r="F640" i="10"/>
  <c r="F601" i="10"/>
  <c r="F745" i="10"/>
  <c r="F746" i="10"/>
  <c r="F941" i="10"/>
  <c r="F1085" i="10"/>
  <c r="F756" i="10"/>
  <c r="F930" i="10"/>
  <c r="F1054" i="10"/>
  <c r="F830" i="10"/>
  <c r="F959" i="10"/>
  <c r="F916" i="10"/>
  <c r="F511" i="10"/>
  <c r="F925" i="10"/>
  <c r="F611" i="10"/>
  <c r="F315" i="10"/>
  <c r="F271" i="10"/>
  <c r="F661" i="10"/>
  <c r="F805" i="10"/>
  <c r="F810" i="10"/>
  <c r="F953" i="10"/>
  <c r="F1097" i="10"/>
  <c r="F780" i="10"/>
  <c r="F942" i="10"/>
  <c r="F1086" i="10"/>
  <c r="F839" i="10"/>
  <c r="F991" i="10"/>
  <c r="F948" i="10"/>
  <c r="F755" i="10"/>
  <c r="F628" i="10"/>
  <c r="F593" i="10"/>
  <c r="F737" i="10"/>
  <c r="F730" i="10"/>
  <c r="F913" i="10"/>
  <c r="F1077" i="10"/>
  <c r="F740" i="10"/>
  <c r="F978" i="10"/>
  <c r="F483" i="10"/>
  <c r="F352" i="10"/>
  <c r="F791" i="10"/>
  <c r="F668" i="10"/>
  <c r="F621" i="10"/>
  <c r="F765" i="10"/>
  <c r="F738" i="10"/>
  <c r="F917" i="10"/>
  <c r="F1057" i="10"/>
  <c r="F748" i="10"/>
  <c r="F946" i="10"/>
  <c r="F1094" i="10"/>
  <c r="F847" i="10"/>
  <c r="F999" i="10"/>
  <c r="F444" i="10"/>
  <c r="F799" i="10"/>
  <c r="F676" i="10"/>
  <c r="F625" i="10"/>
  <c r="F769" i="10"/>
  <c r="F786" i="10"/>
  <c r="F965" i="10"/>
  <c r="F1105" i="10"/>
  <c r="F804" i="10"/>
  <c r="F950" i="10"/>
  <c r="F1074" i="10"/>
  <c r="F851" i="10"/>
  <c r="F979" i="10"/>
  <c r="F472" i="10"/>
  <c r="F629" i="10"/>
  <c r="F993" i="10"/>
  <c r="F970" i="10"/>
  <c r="F987" i="10"/>
  <c r="F943" i="10"/>
  <c r="F1135" i="10"/>
  <c r="F151" i="10"/>
  <c r="F233" i="10"/>
  <c r="F938" i="10"/>
  <c r="F1095" i="10"/>
  <c r="F235" i="10"/>
  <c r="F62" i="10"/>
  <c r="F812" i="10"/>
  <c r="F872" i="10"/>
  <c r="F1036" i="10"/>
  <c r="F128" i="10"/>
  <c r="F207" i="10"/>
  <c r="F52" i="10"/>
  <c r="F240" i="10"/>
  <c r="F137" i="10"/>
  <c r="F794" i="10"/>
  <c r="F790" i="10"/>
  <c r="F1040" i="10"/>
  <c r="F1151" i="10"/>
  <c r="F34" i="10"/>
  <c r="F144" i="10"/>
  <c r="F399" i="10"/>
  <c r="F1082" i="10"/>
  <c r="F752" i="10"/>
  <c r="F1052" i="10"/>
  <c r="F20" i="10"/>
  <c r="F743" i="10"/>
  <c r="F1017" i="10"/>
  <c r="F963" i="10"/>
  <c r="F1032" i="10"/>
  <c r="F924" i="10"/>
  <c r="F178" i="10"/>
  <c r="F24" i="10"/>
  <c r="F609" i="10"/>
  <c r="F1018" i="10"/>
  <c r="F1120" i="10"/>
  <c r="F1124" i="10"/>
  <c r="F179" i="10"/>
  <c r="F191" i="10"/>
  <c r="F824" i="10"/>
  <c r="F929" i="10"/>
  <c r="F66" i="10"/>
  <c r="F859" i="10"/>
  <c r="F28" i="10"/>
  <c r="F1126" i="10"/>
  <c r="F1092" i="10"/>
  <c r="F1064" i="10"/>
  <c r="F304" i="10"/>
  <c r="F255" i="10"/>
  <c r="F879" i="10"/>
  <c r="F960" i="10"/>
  <c r="F364" i="10"/>
  <c r="F644" i="10"/>
  <c r="F698" i="10"/>
  <c r="F800" i="10"/>
  <c r="F1096" i="10"/>
  <c r="F243" i="10"/>
  <c r="F35" i="10"/>
  <c r="F115" i="10"/>
  <c r="F96" i="10"/>
  <c r="F643" i="10"/>
  <c r="F945" i="10"/>
  <c r="F836" i="10"/>
  <c r="F1146" i="10"/>
  <c r="F264" i="10"/>
  <c r="F392" i="10"/>
  <c r="F119" i="10"/>
  <c r="F681" i="10"/>
  <c r="F835" i="10"/>
  <c r="F984" i="10"/>
  <c r="F1008" i="10"/>
  <c r="F146" i="10"/>
  <c r="F608" i="10"/>
  <c r="F339" i="10"/>
  <c r="F1043" i="10"/>
  <c r="F1116" i="10"/>
  <c r="F1080" i="10"/>
  <c r="F105" i="10"/>
  <c r="F230" i="10"/>
  <c r="F753" i="10"/>
  <c r="F714" i="10"/>
  <c r="F1159" i="10"/>
  <c r="F956" i="10"/>
  <c r="F122" i="10"/>
  <c r="F158" i="10"/>
  <c r="F864" i="10"/>
  <c r="F633" i="10"/>
  <c r="F11" i="10"/>
  <c r="F850" i="10"/>
  <c r="F176" i="10"/>
  <c r="F995" i="10"/>
  <c r="F371" i="10"/>
  <c r="F1102" i="10"/>
  <c r="F136" i="10"/>
  <c r="F657" i="10"/>
  <c r="F919" i="10"/>
  <c r="F1155" i="10"/>
  <c r="F224" i="10"/>
  <c r="F367" i="10"/>
  <c r="F887" i="10"/>
  <c r="F912" i="10"/>
  <c r="F1123" i="10"/>
  <c r="F99" i="10"/>
  <c r="F221" i="10"/>
  <c r="F174" i="10"/>
  <c r="F215" i="10"/>
  <c r="F267" i="10"/>
  <c r="F1089" i="10"/>
  <c r="F1131" i="10"/>
  <c r="F844" i="10"/>
  <c r="F32" i="10"/>
  <c r="F80" i="10"/>
  <c r="F86" i="10"/>
  <c r="F821" i="10"/>
  <c r="F939" i="10"/>
  <c r="F1100" i="10"/>
  <c r="F211" i="10"/>
  <c r="F73" i="10"/>
  <c r="F585" i="10"/>
  <c r="F870" i="10"/>
  <c r="F980" i="10"/>
  <c r="F686" i="10"/>
  <c r="F1139" i="10"/>
  <c r="F248" i="10"/>
  <c r="F185" i="10"/>
  <c r="F905" i="10"/>
  <c r="F899" i="10"/>
  <c r="F888" i="10"/>
  <c r="F1150" i="10"/>
  <c r="F164" i="10"/>
  <c r="F113" i="10"/>
  <c r="F920" i="10"/>
  <c r="F492" i="10"/>
  <c r="F1134" i="10"/>
  <c r="F857" i="10"/>
  <c r="F1140" i="10"/>
  <c r="F1042" i="10"/>
  <c r="F619" i="10"/>
  <c r="F1106" i="10"/>
  <c r="F200" i="10"/>
  <c r="F45" i="10"/>
  <c r="F881" i="10"/>
  <c r="F1068" i="10"/>
  <c r="F1144" i="10"/>
  <c r="F9" i="10"/>
  <c r="F706" i="10"/>
  <c r="F884" i="10"/>
  <c r="F760" i="10"/>
  <c r="F622" i="10"/>
  <c r="F154" i="10"/>
  <c r="F49" i="10"/>
  <c r="F101" i="10"/>
  <c r="F71" i="10"/>
  <c r="F716" i="10"/>
  <c r="F764" i="10"/>
  <c r="F936" i="10"/>
  <c r="F1004" i="10"/>
  <c r="F214" i="10"/>
  <c r="F234" i="10"/>
  <c r="F41" i="10"/>
  <c r="F973" i="10"/>
  <c r="F1023" i="10"/>
  <c r="F1157" i="10"/>
  <c r="F126" i="10"/>
  <c r="F332" i="10"/>
  <c r="F725" i="10"/>
  <c r="F990" i="10"/>
  <c r="F1104" i="10"/>
  <c r="F944" i="10"/>
  <c r="F1091" i="10"/>
  <c r="F175" i="10"/>
  <c r="F171" i="10"/>
  <c r="F1045" i="10"/>
  <c r="F983" i="10"/>
  <c r="F1063" i="10"/>
  <c r="F104" i="10"/>
  <c r="F87" i="10"/>
  <c r="F90" i="10"/>
  <c r="F1060" i="10"/>
  <c r="F65" i="10"/>
  <c r="F499" i="10"/>
  <c r="F23" i="10"/>
  <c r="F988" i="10"/>
  <c r="F1069" i="10"/>
  <c r="F412" i="10"/>
  <c r="F500" i="10"/>
  <c r="F436" i="10"/>
  <c r="F117" i="10"/>
  <c r="F46" i="10"/>
  <c r="F218" i="10"/>
  <c r="F159" i="10"/>
  <c r="F88" i="10"/>
  <c r="F228" i="10"/>
  <c r="F344" i="10"/>
  <c r="F121" i="10"/>
  <c r="F50" i="10"/>
  <c r="F222" i="10"/>
  <c r="F163" i="10"/>
  <c r="F92" i="10"/>
  <c r="F232" i="10"/>
  <c r="F348" i="10"/>
  <c r="F139" i="10"/>
  <c r="F468" i="10"/>
  <c r="F564" i="10"/>
  <c r="F313" i="10"/>
  <c r="F385" i="10"/>
  <c r="F457" i="10"/>
  <c r="F529" i="10"/>
  <c r="F262" i="10"/>
  <c r="F334" i="10"/>
  <c r="F406" i="10"/>
  <c r="F478" i="10"/>
  <c r="F550" i="10"/>
  <c r="F391" i="10"/>
  <c r="F603" i="10"/>
  <c r="F256" i="10"/>
  <c r="F520" i="10"/>
  <c r="F269" i="10"/>
  <c r="F341" i="10"/>
  <c r="F413" i="10"/>
  <c r="F485" i="10"/>
  <c r="F557" i="10"/>
  <c r="F290" i="10"/>
  <c r="F1138" i="10"/>
  <c r="F84" i="10"/>
  <c r="F452" i="10"/>
  <c r="F949" i="10"/>
  <c r="F1110" i="10"/>
  <c r="F1103" i="10"/>
  <c r="F380" i="10"/>
  <c r="F837" i="10"/>
  <c r="F1012" i="10"/>
  <c r="F860" i="10"/>
  <c r="F1114" i="10"/>
  <c r="F225" i="10"/>
  <c r="F336" i="10"/>
  <c r="F476" i="10"/>
  <c r="F182" i="10"/>
  <c r="F653" i="10"/>
  <c r="F934" i="10"/>
  <c r="F1087" i="10"/>
  <c r="F1112" i="10"/>
  <c r="F109" i="10"/>
  <c r="F157" i="10"/>
  <c r="F679" i="10"/>
  <c r="F1113" i="10"/>
  <c r="F1084" i="10"/>
  <c r="F1067" i="10"/>
  <c r="F25" i="10"/>
  <c r="F72" i="10"/>
  <c r="F610" i="10"/>
  <c r="F602" i="10"/>
  <c r="F1156" i="10"/>
  <c r="F1108" i="10"/>
  <c r="F152" i="10"/>
  <c r="F58" i="10"/>
  <c r="F775" i="10"/>
  <c r="F630" i="10"/>
  <c r="F563" i="10"/>
  <c r="F1132" i="10"/>
  <c r="F67" i="10"/>
  <c r="F245" i="10"/>
  <c r="F133" i="10"/>
  <c r="F907" i="10"/>
  <c r="F168" i="10"/>
  <c r="F816" i="10"/>
  <c r="F13" i="10"/>
  <c r="F1024" i="10"/>
  <c r="F777" i="10"/>
  <c r="F226" i="10"/>
  <c r="F320" i="10"/>
  <c r="F910" i="10"/>
  <c r="F1083" i="10"/>
  <c r="F56" i="10"/>
  <c r="F134" i="10"/>
  <c r="F874" i="10"/>
  <c r="F952" i="10"/>
  <c r="F81" i="10"/>
  <c r="F206" i="10"/>
  <c r="F614" i="10"/>
  <c r="F718" i="10"/>
  <c r="F940" i="10"/>
  <c r="F220" i="10"/>
  <c r="F53" i="10"/>
  <c r="F196" i="10"/>
  <c r="F356" i="10"/>
  <c r="F38" i="10"/>
  <c r="F797" i="10"/>
  <c r="F1058" i="10"/>
  <c r="F880" i="10"/>
  <c r="F1158" i="10"/>
  <c r="F91" i="10"/>
  <c r="F404" i="10"/>
  <c r="F443" i="10"/>
  <c r="F820" i="10"/>
  <c r="F1147" i="10"/>
  <c r="F876" i="10"/>
  <c r="F193" i="10"/>
  <c r="F14" i="10"/>
  <c r="F877" i="10"/>
  <c r="F875" i="10"/>
  <c r="F840" i="10"/>
  <c r="F670" i="10"/>
  <c r="F42" i="10"/>
  <c r="F284" i="10"/>
  <c r="F652" i="10"/>
  <c r="F894" i="10"/>
  <c r="F1028" i="10"/>
  <c r="F832" i="10"/>
  <c r="F197" i="10"/>
  <c r="F216" i="10"/>
  <c r="F70" i="10"/>
  <c r="F914" i="10"/>
  <c r="F31" i="10"/>
  <c r="F964" i="10"/>
  <c r="F276" i="10"/>
  <c r="F1079" i="10"/>
  <c r="F811" i="10"/>
  <c r="F54" i="10"/>
  <c r="F173" i="10"/>
  <c r="F102" i="10"/>
  <c r="F43" i="10"/>
  <c r="F219" i="10"/>
  <c r="F132" i="10"/>
  <c r="F268" i="10"/>
  <c r="F376" i="10"/>
  <c r="F44" i="10"/>
  <c r="F201" i="10"/>
  <c r="F190" i="10"/>
  <c r="F8" i="10"/>
  <c r="F204" i="10"/>
  <c r="F33" i="10"/>
  <c r="F237" i="10"/>
  <c r="F194" i="10"/>
  <c r="F195" i="10"/>
  <c r="F140" i="10"/>
  <c r="F296" i="10"/>
  <c r="F26" i="10"/>
  <c r="F440" i="10"/>
  <c r="F253" i="10"/>
  <c r="F337" i="10"/>
  <c r="F421" i="10"/>
  <c r="F505" i="10"/>
  <c r="F250" i="10"/>
  <c r="F346" i="10"/>
  <c r="F430" i="10"/>
  <c r="F514" i="10"/>
  <c r="F295" i="10"/>
  <c r="F591" i="10"/>
  <c r="F372" i="10"/>
  <c r="F544" i="10"/>
  <c r="F305" i="10"/>
  <c r="F389" i="10"/>
  <c r="F473" i="10"/>
  <c r="F569" i="10"/>
  <c r="F314" i="10"/>
  <c r="F458" i="10"/>
  <c r="F311" i="10"/>
  <c r="F583" i="10"/>
  <c r="F55" i="10"/>
  <c r="F456" i="10"/>
  <c r="F396" i="10"/>
  <c r="F285" i="10"/>
  <c r="F573" i="10"/>
  <c r="F522" i="10"/>
  <c r="F663" i="10"/>
  <c r="F427" i="10"/>
  <c r="F383" i="10"/>
  <c r="F273" i="10"/>
  <c r="F510" i="10"/>
  <c r="F229" i="10"/>
  <c r="F15" i="10"/>
  <c r="F36" i="10"/>
  <c r="F238" i="10"/>
  <c r="F61" i="10"/>
  <c r="F22" i="10"/>
  <c r="F19" i="10"/>
  <c r="F223" i="10"/>
  <c r="F160" i="10"/>
  <c r="F316" i="10"/>
  <c r="F198" i="10"/>
  <c r="F496" i="10"/>
  <c r="F265" i="10"/>
  <c r="F349" i="10"/>
  <c r="F433" i="10"/>
  <c r="F517" i="10"/>
  <c r="F274" i="10"/>
  <c r="F358" i="10"/>
  <c r="F442" i="10"/>
  <c r="F526" i="10"/>
  <c r="F343" i="10"/>
  <c r="F153" i="10"/>
  <c r="F416" i="10"/>
  <c r="F556" i="10"/>
  <c r="F317" i="10"/>
  <c r="F401" i="10"/>
  <c r="F497" i="10"/>
  <c r="F581" i="10"/>
  <c r="F326" i="10"/>
  <c r="F398" i="10"/>
  <c r="F470" i="10"/>
  <c r="F542" i="10"/>
  <c r="F359" i="10"/>
  <c r="F595" i="10"/>
  <c r="F227" i="10"/>
  <c r="F484" i="10"/>
  <c r="F460" i="10"/>
  <c r="F309" i="10"/>
  <c r="F453" i="10"/>
  <c r="F258" i="10"/>
  <c r="F402" i="10"/>
  <c r="F546" i="10"/>
  <c r="F599" i="10"/>
  <c r="F675" i="10"/>
  <c r="F747" i="10"/>
  <c r="F819" i="10"/>
  <c r="F475" i="10"/>
  <c r="F624" i="10"/>
  <c r="F696" i="10"/>
  <c r="F431" i="10"/>
  <c r="F400" i="10"/>
  <c r="F432" i="10"/>
  <c r="F297" i="10"/>
  <c r="F441" i="10"/>
  <c r="F246" i="10"/>
  <c r="F390" i="10"/>
  <c r="F534" i="10"/>
  <c r="F587" i="10"/>
  <c r="F378" i="10"/>
  <c r="F29" i="10"/>
  <c r="F18" i="10"/>
  <c r="F75" i="10"/>
  <c r="F64" i="10"/>
  <c r="F292" i="10"/>
  <c r="F93" i="10"/>
  <c r="F78" i="10"/>
  <c r="F51" i="10"/>
  <c r="F12" i="10"/>
  <c r="F184" i="10"/>
  <c r="F328" i="10"/>
  <c r="F76" i="10"/>
  <c r="F516" i="10"/>
  <c r="F277" i="10"/>
  <c r="F361" i="10"/>
  <c r="F445" i="10"/>
  <c r="F541" i="10"/>
  <c r="F286" i="10"/>
  <c r="F370" i="10"/>
  <c r="F454" i="10"/>
  <c r="F538" i="10"/>
  <c r="F439" i="10"/>
  <c r="F82" i="10"/>
  <c r="F448" i="10"/>
  <c r="F242" i="10"/>
  <c r="F329" i="10"/>
  <c r="F425" i="10"/>
  <c r="F509" i="10"/>
  <c r="F254" i="10"/>
  <c r="F338" i="10"/>
  <c r="F410" i="10"/>
  <c r="F482" i="10"/>
  <c r="F554" i="10"/>
  <c r="F407" i="10"/>
  <c r="F607" i="10"/>
  <c r="F148" i="10"/>
  <c r="F508" i="10"/>
  <c r="F512" i="10"/>
  <c r="F333" i="10"/>
  <c r="F477" i="10"/>
  <c r="F282" i="10"/>
  <c r="F426" i="10"/>
  <c r="F570" i="10"/>
  <c r="F615" i="10"/>
  <c r="F687" i="10"/>
  <c r="F759" i="10"/>
  <c r="F831" i="10"/>
  <c r="F523" i="10"/>
  <c r="F636" i="10"/>
  <c r="F708" i="10"/>
  <c r="F479" i="10"/>
  <c r="F464" i="10"/>
  <c r="F488" i="10"/>
  <c r="F321" i="10"/>
  <c r="F465" i="10"/>
  <c r="F270" i="10"/>
  <c r="F414" i="10"/>
  <c r="F558" i="10"/>
  <c r="F807" i="10"/>
  <c r="F57" i="10"/>
  <c r="F74" i="10"/>
  <c r="F103" i="10"/>
  <c r="F112" i="10"/>
  <c r="F312" i="10"/>
  <c r="F149" i="10"/>
  <c r="F106" i="10"/>
  <c r="F79" i="10"/>
  <c r="F40" i="10"/>
  <c r="F208" i="10"/>
  <c r="F368" i="10"/>
  <c r="F212" i="10"/>
  <c r="F528" i="10"/>
  <c r="F289" i="10"/>
  <c r="F373" i="10"/>
  <c r="F469" i="10"/>
  <c r="F553" i="10"/>
  <c r="F298" i="10"/>
  <c r="F382" i="10"/>
  <c r="F466" i="10"/>
  <c r="F562" i="10"/>
  <c r="F487" i="10"/>
  <c r="F27" i="10"/>
  <c r="F480" i="10"/>
  <c r="F257" i="10"/>
  <c r="F353" i="10"/>
  <c r="F437" i="10"/>
  <c r="F521" i="10"/>
  <c r="F266" i="10"/>
  <c r="F350" i="10"/>
  <c r="F422" i="10"/>
  <c r="F494" i="10"/>
  <c r="F566" i="10"/>
  <c r="F455" i="10"/>
  <c r="F17" i="10"/>
  <c r="F280" i="10"/>
  <c r="F213" i="10"/>
  <c r="F536" i="10"/>
  <c r="F357" i="10"/>
  <c r="F501" i="10"/>
  <c r="F306" i="10"/>
  <c r="F450" i="10"/>
  <c r="F279" i="10"/>
  <c r="F627" i="10"/>
  <c r="F699" i="10"/>
  <c r="F771" i="10"/>
  <c r="F283" i="10"/>
  <c r="F568" i="10"/>
  <c r="F648" i="10"/>
  <c r="F720" i="10"/>
  <c r="F527" i="10"/>
  <c r="F37" i="10"/>
  <c r="F524" i="10"/>
  <c r="F345" i="10"/>
  <c r="F489" i="10"/>
  <c r="F294" i="10"/>
  <c r="F438" i="10"/>
  <c r="F582" i="10"/>
  <c r="F429" i="10"/>
  <c r="F366" i="10"/>
  <c r="F85" i="10"/>
  <c r="F130" i="10"/>
  <c r="F131" i="10"/>
  <c r="F156" i="10"/>
  <c r="F324" i="10"/>
  <c r="F177" i="10"/>
  <c r="F138" i="10"/>
  <c r="F107" i="10"/>
  <c r="F68" i="10"/>
  <c r="F252" i="10"/>
  <c r="F384" i="10"/>
  <c r="F340" i="10"/>
  <c r="F540" i="10"/>
  <c r="F301" i="10"/>
  <c r="F397" i="10"/>
  <c r="F481" i="10"/>
  <c r="F565" i="10"/>
  <c r="F310" i="10"/>
  <c r="F394" i="10"/>
  <c r="F490" i="10"/>
  <c r="F574" i="10"/>
  <c r="F535" i="10"/>
  <c r="F199" i="10"/>
  <c r="F504" i="10"/>
  <c r="F281" i="10"/>
  <c r="F365" i="10"/>
  <c r="F449" i="10"/>
  <c r="F533" i="10"/>
  <c r="F278" i="10"/>
  <c r="F362" i="10"/>
  <c r="F434" i="10"/>
  <c r="F506" i="10"/>
  <c r="F578" i="10"/>
  <c r="F503" i="10"/>
  <c r="F181" i="10"/>
  <c r="F388" i="10"/>
  <c r="F83" i="10"/>
  <c r="F560" i="10"/>
  <c r="F381" i="10"/>
  <c r="F525" i="10"/>
  <c r="F330" i="10"/>
  <c r="F474" i="10"/>
  <c r="F375" i="10"/>
  <c r="F639" i="10"/>
  <c r="F711" i="10"/>
  <c r="F783" i="10"/>
  <c r="F331" i="10"/>
  <c r="F588" i="10"/>
  <c r="F660" i="10"/>
  <c r="F287" i="10"/>
  <c r="F241" i="10"/>
  <c r="F142" i="10"/>
  <c r="F548" i="10"/>
  <c r="F369" i="10"/>
  <c r="F513" i="10"/>
  <c r="F318" i="10"/>
  <c r="F462" i="10"/>
  <c r="F327" i="10"/>
  <c r="F672" i="10"/>
  <c r="F530" i="10"/>
  <c r="F735" i="10"/>
  <c r="F684" i="10"/>
  <c r="F300" i="10"/>
  <c r="F417" i="10"/>
  <c r="F519" i="10"/>
  <c r="F145" i="10"/>
  <c r="F162" i="10"/>
  <c r="F187" i="10"/>
  <c r="F180" i="10"/>
  <c r="F360" i="10"/>
  <c r="F205" i="10"/>
  <c r="F166" i="10"/>
  <c r="F135" i="10"/>
  <c r="F116" i="10"/>
  <c r="F272" i="10"/>
  <c r="F97" i="10"/>
  <c r="F408" i="10"/>
  <c r="F552" i="10"/>
  <c r="F325" i="10"/>
  <c r="F409" i="10"/>
  <c r="F493" i="10"/>
  <c r="F577" i="10"/>
  <c r="F322" i="10"/>
  <c r="F418" i="10"/>
  <c r="F502" i="10"/>
  <c r="F247" i="10"/>
  <c r="F575" i="10"/>
  <c r="F124" i="10"/>
  <c r="F532" i="10"/>
  <c r="F293" i="10"/>
  <c r="F377" i="10"/>
  <c r="F461" i="10"/>
  <c r="F545" i="10"/>
  <c r="F302" i="10"/>
  <c r="F374" i="10"/>
  <c r="F446" i="10"/>
  <c r="F518" i="10"/>
  <c r="F263" i="10"/>
  <c r="F551" i="10"/>
  <c r="F114" i="10"/>
  <c r="F424" i="10"/>
  <c r="F172" i="10"/>
  <c r="F261" i="10"/>
  <c r="F405" i="10"/>
  <c r="F549" i="10"/>
  <c r="F354" i="10"/>
  <c r="F498" i="10"/>
  <c r="F471" i="10"/>
  <c r="F651" i="10"/>
  <c r="F723" i="10"/>
  <c r="F795" i="10"/>
  <c r="F379" i="10"/>
  <c r="F600" i="10"/>
  <c r="F335" i="10"/>
  <c r="F111" i="10"/>
  <c r="F16" i="10"/>
  <c r="F249" i="10"/>
  <c r="F393" i="10"/>
  <c r="F537" i="10"/>
  <c r="F342" i="10"/>
  <c r="F486" i="10"/>
  <c r="F423" i="10"/>
  <c r="F386" i="10"/>
  <c r="F567" i="10"/>
  <c r="F612" i="10"/>
  <c r="F188" i="10"/>
  <c r="F561" i="10"/>
  <c r="O24" i="11"/>
  <c r="P24" i="11" s="1"/>
  <c r="Q24" i="11" s="1"/>
  <c r="M25" i="11"/>
  <c r="O25" i="11" s="1"/>
  <c r="F49" i="1" l="1"/>
  <c r="F50" i="1" s="1"/>
  <c r="F41" i="1"/>
  <c r="N49" i="1"/>
  <c r="N50" i="1" s="1"/>
  <c r="N41" i="1"/>
  <c r="M49" i="1"/>
  <c r="M50" i="1" s="1"/>
  <c r="M41" i="1"/>
  <c r="R50" i="1"/>
  <c r="I50" i="1"/>
  <c r="J50" i="1"/>
  <c r="H50" i="1"/>
  <c r="K50" i="1"/>
  <c r="P50" i="1"/>
  <c r="G50" i="1"/>
  <c r="O53" i="11"/>
  <c r="Q50" i="11"/>
  <c r="Q53" i="11" s="1"/>
  <c r="P53" i="11"/>
  <c r="AB556" i="8"/>
  <c r="F548" i="4" s="1"/>
  <c r="AB743" i="8"/>
  <c r="F735" i="4" s="1"/>
  <c r="AB455" i="8"/>
  <c r="F447" i="4" s="1"/>
  <c r="AB158" i="8"/>
  <c r="F150" i="4" s="1"/>
  <c r="AB894" i="8"/>
  <c r="F886" i="4" s="1"/>
  <c r="AB222" i="8"/>
  <c r="F214" i="4" s="1"/>
  <c r="K214" i="4" s="1"/>
  <c r="AB547" i="8"/>
  <c r="F539" i="4" s="1"/>
  <c r="AB871" i="8"/>
  <c r="F863" i="4" s="1"/>
  <c r="AB150" i="8"/>
  <c r="F142" i="4" s="1"/>
  <c r="AB310" i="8"/>
  <c r="F302" i="4" s="1"/>
  <c r="L302" i="4" s="1"/>
  <c r="AB662" i="8"/>
  <c r="F654" i="4" s="1"/>
  <c r="AB968" i="8"/>
  <c r="F960" i="4" s="1"/>
  <c r="AB232" i="8"/>
  <c r="F224" i="4" s="1"/>
  <c r="K224" i="4" s="1"/>
  <c r="AB439" i="8"/>
  <c r="F431" i="4" s="1"/>
  <c r="H431" i="4" s="1"/>
  <c r="AC431" i="4" s="1"/>
  <c r="AB557" i="8"/>
  <c r="F549" i="4" s="1"/>
  <c r="AB665" i="8"/>
  <c r="F657" i="4" s="1"/>
  <c r="AB773" i="8"/>
  <c r="F765" i="4" s="1"/>
  <c r="AB881" i="8"/>
  <c r="F873" i="4" s="1"/>
  <c r="AB989" i="8"/>
  <c r="F981" i="4" s="1"/>
  <c r="AB582" i="8"/>
  <c r="F574" i="4" s="1"/>
  <c r="AB934" i="8"/>
  <c r="F926" i="4" s="1"/>
  <c r="AB139" i="8"/>
  <c r="F131" i="4" s="1"/>
  <c r="L131" i="4" s="1"/>
  <c r="AB905" i="8"/>
  <c r="F897" i="4" s="1"/>
  <c r="AB142" i="8"/>
  <c r="F134" i="4" s="1"/>
  <c r="AB331" i="8"/>
  <c r="F323" i="4" s="1"/>
  <c r="J323" i="4" s="1"/>
  <c r="AB633" i="8"/>
  <c r="F625" i="4" s="1"/>
  <c r="AB966" i="8"/>
  <c r="F958" i="4" s="1"/>
  <c r="AB294" i="8"/>
  <c r="F286" i="4" s="1"/>
  <c r="J286" i="4" s="1"/>
  <c r="AB619" i="8"/>
  <c r="F611" i="4" s="1"/>
  <c r="AB943" i="8"/>
  <c r="F935" i="4" s="1"/>
  <c r="AB391" i="8"/>
  <c r="F383" i="4" s="1"/>
  <c r="AB109" i="8"/>
  <c r="F101" i="4" s="1"/>
  <c r="L101" i="4" s="1"/>
  <c r="AB217" i="8"/>
  <c r="F209" i="4" s="1"/>
  <c r="AB325" i="8"/>
  <c r="F317" i="4" s="1"/>
  <c r="AB433" i="8"/>
  <c r="F425" i="4" s="1"/>
  <c r="AB542" i="8"/>
  <c r="F534" i="4" s="1"/>
  <c r="AB650" i="8"/>
  <c r="F642" i="4" s="1"/>
  <c r="AB758" i="8"/>
  <c r="F750" i="4" s="1"/>
  <c r="AB866" i="8"/>
  <c r="F858" i="4" s="1"/>
  <c r="AB974" i="8"/>
  <c r="F966" i="4" s="1"/>
  <c r="AB191" i="8"/>
  <c r="F183" i="4" s="1"/>
  <c r="J183" i="4" s="1"/>
  <c r="AB407" i="8"/>
  <c r="F399" i="4" s="1"/>
  <c r="H399" i="4" s="1"/>
  <c r="AC399" i="4" s="1"/>
  <c r="AB624" i="8"/>
  <c r="F616" i="4" s="1"/>
  <c r="AB672" i="8"/>
  <c r="F664" i="4" s="1"/>
  <c r="AB888" i="8"/>
  <c r="F880" i="4" s="1"/>
  <c r="AB108" i="8"/>
  <c r="F100" i="4" s="1"/>
  <c r="AB324" i="8"/>
  <c r="F316" i="4" s="1"/>
  <c r="K316" i="4" s="1"/>
  <c r="O18" i="1"/>
  <c r="L18" i="1"/>
  <c r="AB437" i="8"/>
  <c r="F429" i="4" s="1"/>
  <c r="L429" i="4" s="1"/>
  <c r="AB572" i="8"/>
  <c r="F564" i="4" s="1"/>
  <c r="AB709" i="8"/>
  <c r="F701" i="4" s="1"/>
  <c r="AB358" i="8"/>
  <c r="F350" i="4" s="1"/>
  <c r="AB260" i="8"/>
  <c r="F252" i="4" s="1"/>
  <c r="K252" i="4" s="1"/>
  <c r="AB364" i="8"/>
  <c r="F356" i="4" s="1"/>
  <c r="H356" i="4" s="1"/>
  <c r="AC356" i="4" s="1"/>
  <c r="AB725" i="8"/>
  <c r="F717" i="4" s="1"/>
  <c r="AB245" i="8"/>
  <c r="F237" i="4" s="1"/>
  <c r="K237" i="4" s="1"/>
  <c r="AB462" i="8"/>
  <c r="F454" i="4" s="1"/>
  <c r="H454" i="4" s="1"/>
  <c r="AC454" i="4" s="1"/>
  <c r="AB726" i="8"/>
  <c r="F718" i="4" s="1"/>
  <c r="AB942" i="8"/>
  <c r="F934" i="4" s="1"/>
  <c r="AB337" i="8"/>
  <c r="F329" i="4" s="1"/>
  <c r="AB564" i="8"/>
  <c r="F556" i="4" s="1"/>
  <c r="AB83" i="8"/>
  <c r="F75" i="4" s="1"/>
  <c r="AB299" i="8"/>
  <c r="F291" i="4" s="1"/>
  <c r="AB780" i="8"/>
  <c r="F772" i="4" s="1"/>
  <c r="AB996" i="8"/>
  <c r="F988" i="4" s="1"/>
  <c r="AB216" i="8"/>
  <c r="F208" i="4" s="1"/>
  <c r="AB432" i="8"/>
  <c r="F424" i="4" s="1"/>
  <c r="H424" i="4" s="1"/>
  <c r="AC424" i="4" s="1"/>
  <c r="AB103" i="8"/>
  <c r="F95" i="4" s="1"/>
  <c r="K95" i="4" s="1"/>
  <c r="AB212" i="8"/>
  <c r="F204" i="4" s="1"/>
  <c r="AB732" i="8"/>
  <c r="F724" i="4" s="1"/>
  <c r="AB60" i="8"/>
  <c r="F52" i="4" s="1"/>
  <c r="L52" i="4" s="1"/>
  <c r="AB384" i="8"/>
  <c r="F376" i="4" s="1"/>
  <c r="H376" i="4" s="1"/>
  <c r="AC376" i="4" s="1"/>
  <c r="AB1033" i="8"/>
  <c r="F1025" i="4" s="1"/>
  <c r="AB474" i="8"/>
  <c r="F466" i="4" s="1"/>
  <c r="J466" i="4" s="1"/>
  <c r="AB85" i="8"/>
  <c r="F77" i="4" s="1"/>
  <c r="AB824" i="8"/>
  <c r="F816" i="4" s="1"/>
  <c r="AB106" i="8"/>
  <c r="F98" i="4" s="1"/>
  <c r="K98" i="4" s="1"/>
  <c r="AB152" i="8"/>
  <c r="F144" i="4" s="1"/>
  <c r="L144" i="4" s="1"/>
  <c r="AB368" i="8"/>
  <c r="F360" i="4" s="1"/>
  <c r="J360" i="4" s="1"/>
  <c r="AB51" i="8"/>
  <c r="F43" i="4" s="1"/>
  <c r="H43" i="4" s="1"/>
  <c r="AC43" i="4" s="1"/>
  <c r="AB241" i="8"/>
  <c r="F233" i="4" s="1"/>
  <c r="J233" i="4" s="1"/>
  <c r="AB804" i="8"/>
  <c r="F796" i="4" s="1"/>
  <c r="AB132" i="8"/>
  <c r="F124" i="4" s="1"/>
  <c r="AB457" i="8"/>
  <c r="F449" i="4" s="1"/>
  <c r="H449" i="4" s="1"/>
  <c r="AC449" i="4" s="1"/>
  <c r="AB781" i="8"/>
  <c r="F773" i="4" s="1"/>
  <c r="AB54" i="8"/>
  <c r="F46" i="4" s="1"/>
  <c r="H46" i="4" s="1"/>
  <c r="AC46" i="4" s="1"/>
  <c r="AB163" i="8"/>
  <c r="F155" i="4" s="1"/>
  <c r="AB271" i="8"/>
  <c r="F263" i="4" s="1"/>
  <c r="K263" i="4" s="1"/>
  <c r="AB379" i="8"/>
  <c r="F371" i="4" s="1"/>
  <c r="K371" i="4" s="1"/>
  <c r="AB488" i="8"/>
  <c r="F480" i="4" s="1"/>
  <c r="AB596" i="8"/>
  <c r="F588" i="4" s="1"/>
  <c r="AB704" i="8"/>
  <c r="F696" i="4" s="1"/>
  <c r="AB812" i="8"/>
  <c r="F804" i="4" s="1"/>
  <c r="AB920" i="8"/>
  <c r="F912" i="4" s="1"/>
  <c r="AB338" i="8"/>
  <c r="F330" i="4" s="1"/>
  <c r="H330" i="4" s="1"/>
  <c r="AC330" i="4" s="1"/>
  <c r="AB202" i="8"/>
  <c r="F194" i="4" s="1"/>
  <c r="J194" i="4" s="1"/>
  <c r="AB137" i="8"/>
  <c r="F129" i="4" s="1"/>
  <c r="L129" i="4" s="1"/>
  <c r="AB353" i="8"/>
  <c r="F345" i="4" s="1"/>
  <c r="AB834" i="8"/>
  <c r="F826" i="4" s="1"/>
  <c r="AB383" i="8"/>
  <c r="F375" i="4" s="1"/>
  <c r="L375" i="4" s="1"/>
  <c r="AB552" i="8"/>
  <c r="F544" i="4" s="1"/>
  <c r="AB876" i="8"/>
  <c r="F868" i="4" s="1"/>
  <c r="AB745" i="8"/>
  <c r="F737" i="4" s="1"/>
  <c r="AB503" i="8"/>
  <c r="F495" i="4" s="1"/>
  <c r="L495" i="4" s="1"/>
  <c r="AB611" i="8"/>
  <c r="F603" i="4" s="1"/>
  <c r="AB719" i="8"/>
  <c r="F711" i="4" s="1"/>
  <c r="AB827" i="8"/>
  <c r="F819" i="4" s="1"/>
  <c r="AB935" i="8"/>
  <c r="F927" i="4" s="1"/>
  <c r="AB1043" i="8"/>
  <c r="F1035" i="4" s="1"/>
  <c r="AB98" i="8"/>
  <c r="F90" i="4" s="1"/>
  <c r="H90" i="4" s="1"/>
  <c r="AC90" i="4" s="1"/>
  <c r="AB206" i="8"/>
  <c r="F198" i="4" s="1"/>
  <c r="AB314" i="8"/>
  <c r="F306" i="4" s="1"/>
  <c r="H306" i="4" s="1"/>
  <c r="AC306" i="4" s="1"/>
  <c r="AB422" i="8"/>
  <c r="F414" i="4" s="1"/>
  <c r="K414" i="4" s="1"/>
  <c r="AB563" i="8"/>
  <c r="F555" i="4" s="1"/>
  <c r="AB768" i="8"/>
  <c r="F760" i="4" s="1"/>
  <c r="AB312" i="8"/>
  <c r="F304" i="4" s="1"/>
  <c r="J304" i="4" s="1"/>
  <c r="AB392" i="8"/>
  <c r="F384" i="4" s="1"/>
  <c r="J384" i="4" s="1"/>
  <c r="AB1011" i="8"/>
  <c r="F1003" i="4" s="1"/>
  <c r="AB599" i="8"/>
  <c r="F591" i="4" s="1"/>
  <c r="AB167" i="8"/>
  <c r="F159" i="4" s="1"/>
  <c r="AB759" i="8"/>
  <c r="F751" i="4" s="1"/>
  <c r="AB736" i="8"/>
  <c r="F728" i="4" s="1"/>
  <c r="AB826" i="8"/>
  <c r="F818" i="4" s="1"/>
  <c r="AB680" i="8"/>
  <c r="F672" i="4" s="1"/>
  <c r="AB376" i="8"/>
  <c r="F368" i="4" s="1"/>
  <c r="L368" i="4" s="1"/>
  <c r="AB728" i="8"/>
  <c r="F720" i="4" s="1"/>
  <c r="AB52" i="8"/>
  <c r="F44" i="4" s="1"/>
  <c r="L44" i="4" s="1"/>
  <c r="AB175" i="8"/>
  <c r="F167" i="4" s="1"/>
  <c r="AB61" i="8"/>
  <c r="F53" i="4" s="1"/>
  <c r="J53" i="4" s="1"/>
  <c r="AB669" i="8"/>
  <c r="F661" i="4" s="1"/>
  <c r="AB484" i="8"/>
  <c r="F476" i="4" s="1"/>
  <c r="H476" i="4" s="1"/>
  <c r="AC476" i="4" s="1"/>
  <c r="AB970" i="8"/>
  <c r="F962" i="4" s="1"/>
  <c r="AB229" i="8"/>
  <c r="F221" i="4" s="1"/>
  <c r="L221" i="4" s="1"/>
  <c r="AB172" i="8"/>
  <c r="F164" i="4" s="1"/>
  <c r="AB388" i="8"/>
  <c r="F380" i="4" s="1"/>
  <c r="AB659" i="8"/>
  <c r="F651" i="4" s="1"/>
  <c r="AB875" i="8"/>
  <c r="F867" i="4" s="1"/>
  <c r="AB1037" i="8"/>
  <c r="F1029" i="4" s="1"/>
  <c r="AB766" i="8"/>
  <c r="F758" i="4" s="1"/>
  <c r="AB982" i="8"/>
  <c r="F974" i="4" s="1"/>
  <c r="AB573" i="8"/>
  <c r="F565" i="4" s="1"/>
  <c r="AB382" i="8"/>
  <c r="F374" i="4" s="1"/>
  <c r="H374" i="4" s="1"/>
  <c r="AC374" i="4" s="1"/>
  <c r="AB113" i="8"/>
  <c r="F105" i="4" s="1"/>
  <c r="K105" i="4" s="1"/>
  <c r="AB597" i="8"/>
  <c r="F589" i="4" s="1"/>
  <c r="AB411" i="8"/>
  <c r="F403" i="4" s="1"/>
  <c r="L403" i="4" s="1"/>
  <c r="AB842" i="8"/>
  <c r="F834" i="4" s="1"/>
  <c r="AB448" i="8"/>
  <c r="F440" i="4" s="1"/>
  <c r="K440" i="4" s="1"/>
  <c r="AB674" i="8"/>
  <c r="F666" i="4" s="1"/>
  <c r="AB890" i="8"/>
  <c r="F882" i="4" s="1"/>
  <c r="AB161" i="8"/>
  <c r="F153" i="4" s="1"/>
  <c r="AB377" i="8"/>
  <c r="F369" i="4" s="1"/>
  <c r="H369" i="4" s="1"/>
  <c r="AC369" i="4" s="1"/>
  <c r="AB752" i="8"/>
  <c r="F744" i="4" s="1"/>
  <c r="AB349" i="8"/>
  <c r="F341" i="4" s="1"/>
  <c r="AB993" i="8"/>
  <c r="F985" i="4" s="1"/>
  <c r="AB808" i="8"/>
  <c r="F800" i="4" s="1"/>
  <c r="AB822" i="8"/>
  <c r="F814" i="4" s="1"/>
  <c r="AB418" i="8"/>
  <c r="F410" i="4" s="1"/>
  <c r="L410" i="4" s="1"/>
  <c r="AB280" i="8"/>
  <c r="F272" i="4" s="1"/>
  <c r="K272" i="4" s="1"/>
  <c r="AB497" i="8"/>
  <c r="F489" i="4" s="1"/>
  <c r="L489" i="4" s="1"/>
  <c r="AB821" i="8"/>
  <c r="F813" i="4" s="1"/>
  <c r="AB200" i="8"/>
  <c r="F192" i="4" s="1"/>
  <c r="H192" i="4" s="1"/>
  <c r="AC192" i="4" s="1"/>
  <c r="AB928" i="8"/>
  <c r="F920" i="4" s="1"/>
  <c r="AB950" i="8"/>
  <c r="F942" i="4" s="1"/>
  <c r="AB293" i="8"/>
  <c r="F285" i="4" s="1"/>
  <c r="AB87" i="8"/>
  <c r="F79" i="4" s="1"/>
  <c r="J79" i="4" s="1"/>
  <c r="AB898" i="8"/>
  <c r="F890" i="4" s="1"/>
  <c r="AB121" i="8"/>
  <c r="F113" i="4" s="1"/>
  <c r="K113" i="4" s="1"/>
  <c r="AB995" i="8"/>
  <c r="F987" i="4" s="1"/>
  <c r="AB512" i="8"/>
  <c r="F504" i="4" s="1"/>
  <c r="AB782" i="8"/>
  <c r="F774" i="4" s="1"/>
  <c r="AB998" i="8"/>
  <c r="F990" i="4" s="1"/>
  <c r="AB431" i="8"/>
  <c r="F423" i="4" s="1"/>
  <c r="H423" i="4" s="1"/>
  <c r="AC423" i="4" s="1"/>
  <c r="AB1042" i="8"/>
  <c r="F1034" i="4" s="1"/>
  <c r="AB590" i="8"/>
  <c r="F582" i="4" s="1"/>
  <c r="AB250" i="8"/>
  <c r="F242" i="4" s="1"/>
  <c r="H242" i="4" s="1"/>
  <c r="AC242" i="4" s="1"/>
  <c r="AB159" i="8"/>
  <c r="F151" i="4" s="1"/>
  <c r="H151" i="4" s="1"/>
  <c r="AC151" i="4" s="1"/>
  <c r="AB118" i="8"/>
  <c r="F110" i="4" s="1"/>
  <c r="AB442" i="8"/>
  <c r="F434" i="4" s="1"/>
  <c r="J434" i="4" s="1"/>
  <c r="AB713" i="8"/>
  <c r="F705" i="4" s="1"/>
  <c r="AB983" i="8"/>
  <c r="F975" i="4" s="1"/>
  <c r="AB874" i="8"/>
  <c r="F866" i="4" s="1"/>
  <c r="AB770" i="8"/>
  <c r="F762" i="4" s="1"/>
  <c r="AB221" i="8"/>
  <c r="F213" i="4" s="1"/>
  <c r="AB921" i="8"/>
  <c r="F913" i="4" s="1"/>
  <c r="AB574" i="8"/>
  <c r="F566" i="4" s="1"/>
  <c r="AB615" i="8"/>
  <c r="F607" i="4" s="1"/>
  <c r="AB346" i="8"/>
  <c r="F338" i="4" s="1"/>
  <c r="L338" i="4" s="1"/>
  <c r="AB124" i="8"/>
  <c r="F116" i="4" s="1"/>
  <c r="L116" i="4" s="1"/>
  <c r="AB566" i="8"/>
  <c r="F558" i="4" s="1"/>
  <c r="AB944" i="8"/>
  <c r="F936" i="4" s="1"/>
  <c r="AB269" i="8"/>
  <c r="F261" i="4" s="1"/>
  <c r="L261" i="4" s="1"/>
  <c r="AB534" i="8"/>
  <c r="F526" i="4" s="1"/>
  <c r="AB409" i="8"/>
  <c r="F401" i="4" s="1"/>
  <c r="J401" i="4" s="1"/>
  <c r="AB160" i="8"/>
  <c r="F152" i="4" s="1"/>
  <c r="AB831" i="8"/>
  <c r="F823" i="4" s="1"/>
  <c r="AB646" i="8"/>
  <c r="F638" i="4" s="1"/>
  <c r="AB226" i="8"/>
  <c r="F218" i="4" s="1"/>
  <c r="L218" i="4" s="1"/>
  <c r="AB605" i="8"/>
  <c r="F597" i="4" s="1"/>
  <c r="AB929" i="8"/>
  <c r="F921" i="4" s="1"/>
  <c r="AB308" i="8"/>
  <c r="F300" i="4" s="1"/>
  <c r="J300" i="4" s="1"/>
  <c r="AB1036" i="8"/>
  <c r="F1028" i="4" s="1"/>
  <c r="AB356" i="8"/>
  <c r="F348" i="4" s="1"/>
  <c r="K348" i="4" s="1"/>
  <c r="AB419" i="8"/>
  <c r="F411" i="4" s="1"/>
  <c r="H411" i="4" s="1"/>
  <c r="AC411" i="4" s="1"/>
  <c r="AB498" i="8"/>
  <c r="F490" i="4" s="1"/>
  <c r="AB660" i="8"/>
  <c r="F652" i="4" s="1"/>
  <c r="AB961" i="8"/>
  <c r="F953" i="4" s="1"/>
  <c r="AB274" i="8"/>
  <c r="F266" i="4" s="1"/>
  <c r="H266" i="4" s="1"/>
  <c r="AC266" i="4" s="1"/>
  <c r="AB509" i="8"/>
  <c r="F501" i="4" s="1"/>
  <c r="K501" i="4" s="1"/>
  <c r="AB689" i="8"/>
  <c r="F681" i="4" s="1"/>
  <c r="AB878" i="8"/>
  <c r="F870" i="4" s="1"/>
  <c r="AB1013" i="8"/>
  <c r="F1005" i="4" s="1"/>
  <c r="AB86" i="8"/>
  <c r="F78" i="4" s="1"/>
  <c r="AB194" i="8"/>
  <c r="F186" i="4" s="1"/>
  <c r="J186" i="4" s="1"/>
  <c r="AB266" i="8"/>
  <c r="F258" i="4" s="1"/>
  <c r="H258" i="4" s="1"/>
  <c r="AC258" i="4" s="1"/>
  <c r="AB320" i="8"/>
  <c r="F312" i="4" s="1"/>
  <c r="L312" i="4" s="1"/>
  <c r="AB510" i="8"/>
  <c r="F502" i="4" s="1"/>
  <c r="AB678" i="8"/>
  <c r="F670" i="4" s="1"/>
  <c r="AB446" i="8"/>
  <c r="F438" i="4" s="1"/>
  <c r="AB610" i="8"/>
  <c r="F602" i="4" s="1"/>
  <c r="AB58" i="8"/>
  <c r="F50" i="4" s="1"/>
  <c r="K50" i="4" s="1"/>
  <c r="AB347" i="8"/>
  <c r="F339" i="4" s="1"/>
  <c r="AB249" i="8"/>
  <c r="F241" i="4" s="1"/>
  <c r="L241" i="4" s="1"/>
  <c r="AB518" i="8"/>
  <c r="F510" i="4" s="1"/>
  <c r="AB259" i="8"/>
  <c r="F251" i="4" s="1"/>
  <c r="AB620" i="8"/>
  <c r="F612" i="4" s="1"/>
  <c r="AB836" i="8"/>
  <c r="F828" i="4" s="1"/>
  <c r="AB107" i="8"/>
  <c r="F99" i="4" s="1"/>
  <c r="AB323" i="8"/>
  <c r="F315" i="4" s="1"/>
  <c r="L315" i="4" s="1"/>
  <c r="AB420" i="8"/>
  <c r="F412" i="4" s="1"/>
  <c r="AB932" i="8"/>
  <c r="F924" i="4" s="1"/>
  <c r="AB492" i="8"/>
  <c r="F484" i="4" s="1"/>
  <c r="J484" i="4" s="1"/>
  <c r="AB321" i="8"/>
  <c r="F313" i="4" s="1"/>
  <c r="AB64" i="8"/>
  <c r="F56" i="4" s="1"/>
  <c r="L56" i="4" s="1"/>
  <c r="AB334" i="8"/>
  <c r="F326" i="4" s="1"/>
  <c r="AB551" i="8"/>
  <c r="F543" i="4" s="1"/>
  <c r="AB767" i="8"/>
  <c r="F759" i="4" s="1"/>
  <c r="AB92" i="8"/>
  <c r="F84" i="4" s="1"/>
  <c r="J84" i="4" s="1"/>
  <c r="AB416" i="8"/>
  <c r="F408" i="4" s="1"/>
  <c r="AB712" i="8"/>
  <c r="F704" i="4" s="1"/>
  <c r="AB820" i="8"/>
  <c r="F812" i="4" s="1"/>
  <c r="AB285" i="8"/>
  <c r="F277" i="4" s="1"/>
  <c r="L277" i="4" s="1"/>
  <c r="AB401" i="8"/>
  <c r="F393" i="4" s="1"/>
  <c r="AB456" i="8"/>
  <c r="F448" i="4" s="1"/>
  <c r="H448" i="4" s="1"/>
  <c r="AC448" i="4" s="1"/>
  <c r="AB606" i="8"/>
  <c r="F598" i="4" s="1"/>
  <c r="AB96" i="8"/>
  <c r="F88" i="4" s="1"/>
  <c r="H88" i="4" s="1"/>
  <c r="AC88" i="4" s="1"/>
  <c r="AB799" i="8"/>
  <c r="F791" i="4" s="1"/>
  <c r="AB193" i="8"/>
  <c r="F185" i="4" s="1"/>
  <c r="L185" i="4" s="1"/>
  <c r="AB427" i="8"/>
  <c r="F419" i="4" s="1"/>
  <c r="H419" i="4" s="1"/>
  <c r="AC419" i="4" s="1"/>
  <c r="AB626" i="8"/>
  <c r="F618" i="4" s="1"/>
  <c r="AB815" i="8"/>
  <c r="F807" i="4" s="1"/>
  <c r="AB977" i="8"/>
  <c r="F969" i="4" s="1"/>
  <c r="AB68" i="8"/>
  <c r="F60" i="4" s="1"/>
  <c r="K60" i="4" s="1"/>
  <c r="AB122" i="8"/>
  <c r="F114" i="4" s="1"/>
  <c r="AB230" i="8"/>
  <c r="F222" i="4" s="1"/>
  <c r="H222" i="4" s="1"/>
  <c r="AC222" i="4" s="1"/>
  <c r="AB374" i="8"/>
  <c r="F366" i="4" s="1"/>
  <c r="K366" i="4" s="1"/>
  <c r="AB618" i="8"/>
  <c r="F610" i="4" s="1"/>
  <c r="AB786" i="8"/>
  <c r="F778" i="4" s="1"/>
  <c r="AB948" i="8"/>
  <c r="F940" i="4" s="1"/>
  <c r="AB114" i="8"/>
  <c r="F106" i="4" s="1"/>
  <c r="AB276" i="8"/>
  <c r="F268" i="4" s="1"/>
  <c r="J268" i="4" s="1"/>
  <c r="AB438" i="8"/>
  <c r="F430" i="4" s="1"/>
  <c r="AB601" i="8"/>
  <c r="F593" i="4" s="1"/>
  <c r="AB763" i="8"/>
  <c r="F755" i="4" s="1"/>
  <c r="AB925" i="8"/>
  <c r="F917" i="4" s="1"/>
  <c r="AB714" i="8"/>
  <c r="F706" i="4" s="1"/>
  <c r="AB366" i="8"/>
  <c r="F358" i="4" s="1"/>
  <c r="K358" i="4" s="1"/>
  <c r="AB1015" i="8"/>
  <c r="F1007" i="4" s="1"/>
  <c r="AB157" i="8"/>
  <c r="F149" i="4" s="1"/>
  <c r="H149" i="4" s="1"/>
  <c r="AC149" i="4" s="1"/>
  <c r="AB373" i="8"/>
  <c r="F365" i="4" s="1"/>
  <c r="J365" i="4" s="1"/>
  <c r="AB554" i="8"/>
  <c r="F546" i="4" s="1"/>
  <c r="AB707" i="8"/>
  <c r="F699" i="4" s="1"/>
  <c r="AB869" i="8"/>
  <c r="F861" i="4" s="1"/>
  <c r="AB1040" i="8"/>
  <c r="F1032" i="4" s="1"/>
  <c r="AB151" i="8"/>
  <c r="F143" i="4" s="1"/>
  <c r="K143" i="4" s="1"/>
  <c r="AB277" i="8"/>
  <c r="F269" i="4" s="1"/>
  <c r="AB394" i="8"/>
  <c r="F386" i="4" s="1"/>
  <c r="AB458" i="8"/>
  <c r="F450" i="4" s="1"/>
  <c r="AB521" i="8"/>
  <c r="F513" i="4" s="1"/>
  <c r="AB575" i="8"/>
  <c r="F567" i="4" s="1"/>
  <c r="AB629" i="8"/>
  <c r="F621" i="4" s="1"/>
  <c r="AB683" i="8"/>
  <c r="F675" i="4" s="1"/>
  <c r="AB737" i="8"/>
  <c r="F729" i="4" s="1"/>
  <c r="AB791" i="8"/>
  <c r="F783" i="4" s="1"/>
  <c r="AB845" i="8"/>
  <c r="F837" i="4" s="1"/>
  <c r="AB899" i="8"/>
  <c r="F891" i="4" s="1"/>
  <c r="AB953" i="8"/>
  <c r="F945" i="4" s="1"/>
  <c r="AB1007" i="8"/>
  <c r="F999" i="4" s="1"/>
  <c r="AB62" i="8"/>
  <c r="F54" i="4" s="1"/>
  <c r="K54" i="4" s="1"/>
  <c r="AB116" i="8"/>
  <c r="F108" i="4" s="1"/>
  <c r="AB410" i="8"/>
  <c r="F402" i="4" s="1"/>
  <c r="L402" i="4" s="1"/>
  <c r="AB465" i="8"/>
  <c r="F457" i="4" s="1"/>
  <c r="H457" i="4" s="1"/>
  <c r="AC457" i="4" s="1"/>
  <c r="AB528" i="8"/>
  <c r="F520" i="4" s="1"/>
  <c r="AB177" i="8"/>
  <c r="F169" i="4" s="1"/>
  <c r="K169" i="4" s="1"/>
  <c r="AB880" i="8"/>
  <c r="F872" i="4" s="1"/>
  <c r="AB238" i="8"/>
  <c r="F230" i="4" s="1"/>
  <c r="L230" i="4" s="1"/>
  <c r="AB464" i="8"/>
  <c r="F456" i="4" s="1"/>
  <c r="J456" i="4" s="1"/>
  <c r="AB653" i="8"/>
  <c r="F645" i="4" s="1"/>
  <c r="AB851" i="8"/>
  <c r="F843" i="4" s="1"/>
  <c r="AB1004" i="8"/>
  <c r="F996" i="4" s="1"/>
  <c r="AB77" i="8"/>
  <c r="F69" i="4" s="1"/>
  <c r="AB131" i="8"/>
  <c r="F123" i="4" s="1"/>
  <c r="H123" i="4" s="1"/>
  <c r="AC123" i="4" s="1"/>
  <c r="AB185" i="8"/>
  <c r="F177" i="4" s="1"/>
  <c r="K177" i="4" s="1"/>
  <c r="AB248" i="8"/>
  <c r="F240" i="4" s="1"/>
  <c r="H240" i="4" s="1"/>
  <c r="AC240" i="4" s="1"/>
  <c r="AB311" i="8"/>
  <c r="F303" i="4" s="1"/>
  <c r="K303" i="4" s="1"/>
  <c r="AB489" i="8"/>
  <c r="F481" i="4" s="1"/>
  <c r="AB651" i="8"/>
  <c r="F643" i="4" s="1"/>
  <c r="AB813" i="8"/>
  <c r="F805" i="4" s="1"/>
  <c r="AB975" i="8"/>
  <c r="F967" i="4" s="1"/>
  <c r="AB141" i="8"/>
  <c r="F133" i="4" s="1"/>
  <c r="J133" i="4" s="1"/>
  <c r="AB303" i="8"/>
  <c r="F295" i="4" s="1"/>
  <c r="AB466" i="8"/>
  <c r="F458" i="4" s="1"/>
  <c r="AB628" i="8"/>
  <c r="F620" i="4" s="1"/>
  <c r="AB790" i="8"/>
  <c r="F782" i="4" s="1"/>
  <c r="AB952" i="8"/>
  <c r="F944" i="4" s="1"/>
  <c r="AB393" i="8"/>
  <c r="F385" i="4" s="1"/>
  <c r="H385" i="4" s="1"/>
  <c r="AC385" i="4" s="1"/>
  <c r="AB184" i="8"/>
  <c r="F176" i="4" s="1"/>
  <c r="J176" i="4" s="1"/>
  <c r="AB400" i="8"/>
  <c r="F392" i="4" s="1"/>
  <c r="K392" i="4" s="1"/>
  <c r="AB581" i="8"/>
  <c r="F573" i="4" s="1"/>
  <c r="AB734" i="8"/>
  <c r="F726" i="4" s="1"/>
  <c r="AB887" i="8"/>
  <c r="F879" i="4" s="1"/>
  <c r="AB239" i="8"/>
  <c r="F231" i="4" s="1"/>
  <c r="L231" i="4" s="1"/>
  <c r="AB169" i="8"/>
  <c r="F161" i="4" s="1"/>
  <c r="H161" i="4" s="1"/>
  <c r="AC161" i="4" s="1"/>
  <c r="AB295" i="8"/>
  <c r="F287" i="4" s="1"/>
  <c r="L287" i="4" s="1"/>
  <c r="AB412" i="8"/>
  <c r="F404" i="4" s="1"/>
  <c r="AB467" i="8"/>
  <c r="F459" i="4" s="1"/>
  <c r="H459" i="4" s="1"/>
  <c r="AC459" i="4" s="1"/>
  <c r="AB584" i="8"/>
  <c r="F576" i="4" s="1"/>
  <c r="AB692" i="8"/>
  <c r="F684" i="4" s="1"/>
  <c r="AB800" i="8"/>
  <c r="F792" i="4" s="1"/>
  <c r="AB840" i="8"/>
  <c r="F832" i="4" s="1"/>
  <c r="AB1002" i="8"/>
  <c r="F994" i="4" s="1"/>
  <c r="AB168" i="8"/>
  <c r="F160" i="4" s="1"/>
  <c r="J160" i="4" s="1"/>
  <c r="AB330" i="8"/>
  <c r="F322" i="4" s="1"/>
  <c r="AB493" i="8"/>
  <c r="F485" i="4" s="1"/>
  <c r="AB655" i="8"/>
  <c r="F647" i="4" s="1"/>
  <c r="AB817" i="8"/>
  <c r="F809" i="4" s="1"/>
  <c r="AB979" i="8"/>
  <c r="F971" i="4" s="1"/>
  <c r="AB903" i="8"/>
  <c r="F895" i="4" s="1"/>
  <c r="AB583" i="8"/>
  <c r="F575" i="4" s="1"/>
  <c r="AB220" i="8"/>
  <c r="F212" i="4" s="1"/>
  <c r="K212" i="4" s="1"/>
  <c r="AB436" i="8"/>
  <c r="F428" i="4" s="1"/>
  <c r="K428" i="4" s="1"/>
  <c r="AB608" i="8"/>
  <c r="F600" i="4" s="1"/>
  <c r="AB761" i="8"/>
  <c r="F753" i="4" s="1"/>
  <c r="AB914" i="8"/>
  <c r="F906" i="4" s="1"/>
  <c r="AB70" i="8"/>
  <c r="F62" i="4" s="1"/>
  <c r="J62" i="4" s="1"/>
  <c r="AB187" i="8"/>
  <c r="F179" i="4" s="1"/>
  <c r="K179" i="4" s="1"/>
  <c r="AB485" i="8"/>
  <c r="F477" i="4" s="1"/>
  <c r="L477" i="4" s="1"/>
  <c r="AB539" i="8"/>
  <c r="F531" i="4" s="1"/>
  <c r="AB593" i="8"/>
  <c r="F585" i="4" s="1"/>
  <c r="AB647" i="8"/>
  <c r="F639" i="4" s="1"/>
  <c r="AB701" i="8"/>
  <c r="F693" i="4" s="1"/>
  <c r="AB755" i="8"/>
  <c r="F747" i="4" s="1"/>
  <c r="AB809" i="8"/>
  <c r="F801" i="4" s="1"/>
  <c r="AB863" i="8"/>
  <c r="F855" i="4" s="1"/>
  <c r="AB917" i="8"/>
  <c r="F909" i="4" s="1"/>
  <c r="AB971" i="8"/>
  <c r="F963" i="4" s="1"/>
  <c r="AB1025" i="8"/>
  <c r="F1017" i="4" s="1"/>
  <c r="AB80" i="8"/>
  <c r="F72" i="4" s="1"/>
  <c r="AB134" i="8"/>
  <c r="F126" i="4" s="1"/>
  <c r="H126" i="4" s="1"/>
  <c r="AC126" i="4" s="1"/>
  <c r="AB188" i="8"/>
  <c r="F180" i="4" s="1"/>
  <c r="K180" i="4" s="1"/>
  <c r="AB242" i="8"/>
  <c r="F234" i="4" s="1"/>
  <c r="H234" i="4" s="1"/>
  <c r="AC234" i="4" s="1"/>
  <c r="AB296" i="8"/>
  <c r="F288" i="4" s="1"/>
  <c r="AB350" i="8"/>
  <c r="F342" i="4" s="1"/>
  <c r="AB404" i="8"/>
  <c r="F396" i="4" s="1"/>
  <c r="L396" i="4" s="1"/>
  <c r="AB459" i="8"/>
  <c r="F451" i="4" s="1"/>
  <c r="L451" i="4" s="1"/>
  <c r="AB718" i="8"/>
  <c r="F710" i="4" s="1"/>
  <c r="AB76" i="8"/>
  <c r="F68" i="4" s="1"/>
  <c r="AB283" i="8"/>
  <c r="F275" i="4" s="1"/>
  <c r="J275" i="4" s="1"/>
  <c r="AB500" i="8"/>
  <c r="F492" i="4" s="1"/>
  <c r="AB671" i="8"/>
  <c r="F663" i="4" s="1"/>
  <c r="AB833" i="8"/>
  <c r="F825" i="4" s="1"/>
  <c r="AB1022" i="8"/>
  <c r="F1014" i="4" s="1"/>
  <c r="AB115" i="8"/>
  <c r="F107" i="4" s="1"/>
  <c r="K107" i="4" s="1"/>
  <c r="AB304" i="8"/>
  <c r="F296" i="4" s="1"/>
  <c r="AB403" i="8"/>
  <c r="F395" i="4" s="1"/>
  <c r="AB750" i="8"/>
  <c r="F742" i="4" s="1"/>
  <c r="AB912" i="8"/>
  <c r="F904" i="4" s="1"/>
  <c r="AB78" i="8"/>
  <c r="F70" i="4" s="1"/>
  <c r="H70" i="4" s="1"/>
  <c r="AC70" i="4" s="1"/>
  <c r="AB240" i="8"/>
  <c r="F232" i="4" s="1"/>
  <c r="K232" i="4" s="1"/>
  <c r="AB402" i="8"/>
  <c r="F394" i="4" s="1"/>
  <c r="AB565" i="8"/>
  <c r="F557" i="4" s="1"/>
  <c r="AB727" i="8"/>
  <c r="F719" i="4" s="1"/>
  <c r="AB889" i="8"/>
  <c r="F881" i="4" s="1"/>
  <c r="AB561" i="8"/>
  <c r="F553" i="4" s="1"/>
  <c r="AB69" i="8"/>
  <c r="F61" i="4" s="1"/>
  <c r="K61" i="4" s="1"/>
  <c r="AB319" i="8"/>
  <c r="F311" i="4" s="1"/>
  <c r="AB806" i="8"/>
  <c r="F798" i="4" s="1"/>
  <c r="AB91" i="8"/>
  <c r="F83" i="4" s="1"/>
  <c r="AB145" i="8"/>
  <c r="F137" i="4" s="1"/>
  <c r="H137" i="4" s="1"/>
  <c r="AC137" i="4" s="1"/>
  <c r="AB199" i="8"/>
  <c r="F191" i="4" s="1"/>
  <c r="AB253" i="8"/>
  <c r="F245" i="4" s="1"/>
  <c r="AB307" i="8"/>
  <c r="F299" i="4" s="1"/>
  <c r="AB361" i="8"/>
  <c r="F353" i="4" s="1"/>
  <c r="J353" i="4" s="1"/>
  <c r="AB415" i="8"/>
  <c r="F407" i="4" s="1"/>
  <c r="AB470" i="8"/>
  <c r="F462" i="4" s="1"/>
  <c r="L462" i="4" s="1"/>
  <c r="AB524" i="8"/>
  <c r="F516" i="4" s="1"/>
  <c r="AB578" i="8"/>
  <c r="F570" i="4" s="1"/>
  <c r="AB632" i="8"/>
  <c r="F624" i="4" s="1"/>
  <c r="AB686" i="8"/>
  <c r="F678" i="4" s="1"/>
  <c r="AB740" i="8"/>
  <c r="F732" i="4" s="1"/>
  <c r="AB794" i="8"/>
  <c r="F786" i="4" s="1"/>
  <c r="AB848" i="8"/>
  <c r="F840" i="4" s="1"/>
  <c r="AB902" i="8"/>
  <c r="F894" i="4" s="1"/>
  <c r="AB956" i="8"/>
  <c r="F948" i="4" s="1"/>
  <c r="AB1010" i="8"/>
  <c r="F1002" i="4" s="1"/>
  <c r="AB65" i="8"/>
  <c r="F57" i="4" s="1"/>
  <c r="J57" i="4" s="1"/>
  <c r="AB119" i="8"/>
  <c r="F111" i="4" s="1"/>
  <c r="L111" i="4" s="1"/>
  <c r="AB173" i="8"/>
  <c r="F165" i="4" s="1"/>
  <c r="H165" i="4" s="1"/>
  <c r="AC165" i="4" s="1"/>
  <c r="AB227" i="8"/>
  <c r="F219" i="4" s="1"/>
  <c r="AB281" i="8"/>
  <c r="F273" i="4" s="1"/>
  <c r="K273" i="4" s="1"/>
  <c r="AB335" i="8"/>
  <c r="F327" i="4" s="1"/>
  <c r="J327" i="4" s="1"/>
  <c r="AB389" i="8"/>
  <c r="F381" i="4" s="1"/>
  <c r="AB443" i="8"/>
  <c r="F435" i="4" s="1"/>
  <c r="K435" i="4" s="1"/>
  <c r="AB570" i="8"/>
  <c r="F562" i="4" s="1"/>
  <c r="AB365" i="8"/>
  <c r="F357" i="4" s="1"/>
  <c r="AB428" i="8"/>
  <c r="F420" i="4" s="1"/>
  <c r="AB519" i="8"/>
  <c r="F511" i="4" s="1"/>
  <c r="AB741" i="8"/>
  <c r="F733" i="4" s="1"/>
  <c r="AB475" i="8"/>
  <c r="F467" i="4" s="1"/>
  <c r="L467" i="4" s="1"/>
  <c r="AB57" i="8"/>
  <c r="F49" i="4" s="1"/>
  <c r="AB301" i="8"/>
  <c r="F293" i="4" s="1"/>
  <c r="J293" i="4" s="1"/>
  <c r="AB536" i="8"/>
  <c r="F528" i="4" s="1"/>
  <c r="AB716" i="8"/>
  <c r="F708" i="4" s="1"/>
  <c r="AB896" i="8"/>
  <c r="F888" i="4" s="1"/>
  <c r="AB1031" i="8"/>
  <c r="F1023" i="4" s="1"/>
  <c r="AB95" i="8"/>
  <c r="F87" i="4" s="1"/>
  <c r="AB149" i="8"/>
  <c r="F141" i="4" s="1"/>
  <c r="AB203" i="8"/>
  <c r="F195" i="4" s="1"/>
  <c r="AB275" i="8"/>
  <c r="F267" i="4" s="1"/>
  <c r="AB329" i="8"/>
  <c r="F321" i="4" s="1"/>
  <c r="AB543" i="8"/>
  <c r="F535" i="4" s="1"/>
  <c r="AB705" i="8"/>
  <c r="F697" i="4" s="1"/>
  <c r="AB867" i="8"/>
  <c r="F859" i="4" s="1"/>
  <c r="AB1029" i="8"/>
  <c r="F1021" i="4" s="1"/>
  <c r="AB195" i="8"/>
  <c r="F187" i="4" s="1"/>
  <c r="L187" i="4" s="1"/>
  <c r="AB357" i="8"/>
  <c r="F349" i="4" s="1"/>
  <c r="K349" i="4" s="1"/>
  <c r="AB520" i="8"/>
  <c r="F512" i="4" s="1"/>
  <c r="AB682" i="8"/>
  <c r="F674" i="4" s="1"/>
  <c r="AB844" i="8"/>
  <c r="F836" i="4" s="1"/>
  <c r="AB1006" i="8"/>
  <c r="F998" i="4" s="1"/>
  <c r="AB984" i="8"/>
  <c r="F976" i="4" s="1"/>
  <c r="AB664" i="8"/>
  <c r="F656" i="4" s="1"/>
  <c r="AB59" i="8"/>
  <c r="F51" i="4" s="1"/>
  <c r="AB265" i="8"/>
  <c r="F257" i="4" s="1"/>
  <c r="AB454" i="8"/>
  <c r="F446" i="4" s="1"/>
  <c r="AB635" i="8"/>
  <c r="F627" i="4" s="1"/>
  <c r="AB788" i="8"/>
  <c r="F780" i="4" s="1"/>
  <c r="AB941" i="8"/>
  <c r="F933" i="4" s="1"/>
  <c r="AB88" i="8"/>
  <c r="F80" i="4" s="1"/>
  <c r="L80" i="4" s="1"/>
  <c r="AB214" i="8"/>
  <c r="F206" i="4" s="1"/>
  <c r="AB340" i="8"/>
  <c r="F332" i="4" s="1"/>
  <c r="L332" i="4" s="1"/>
  <c r="AB430" i="8"/>
  <c r="F422" i="4" s="1"/>
  <c r="AB494" i="8"/>
  <c r="F486" i="4" s="1"/>
  <c r="L486" i="4" s="1"/>
  <c r="AB548" i="8"/>
  <c r="F540" i="4" s="1"/>
  <c r="AB602" i="8"/>
  <c r="F594" i="4" s="1"/>
  <c r="AB656" i="8"/>
  <c r="F648" i="4" s="1"/>
  <c r="AB710" i="8"/>
  <c r="F702" i="4" s="1"/>
  <c r="AB764" i="8"/>
  <c r="F756" i="4" s="1"/>
  <c r="AB818" i="8"/>
  <c r="F810" i="4" s="1"/>
  <c r="AB872" i="8"/>
  <c r="F864" i="4" s="1"/>
  <c r="AB926" i="8"/>
  <c r="F918" i="4" s="1"/>
  <c r="AB980" i="8"/>
  <c r="F972" i="4" s="1"/>
  <c r="AB1034" i="8"/>
  <c r="F1026" i="4" s="1"/>
  <c r="AB89" i="8"/>
  <c r="F81" i="4" s="1"/>
  <c r="AB170" i="8"/>
  <c r="F162" i="4" s="1"/>
  <c r="K162" i="4" s="1"/>
  <c r="AB224" i="8"/>
  <c r="F216" i="4" s="1"/>
  <c r="L216" i="4" s="1"/>
  <c r="AB278" i="8"/>
  <c r="F270" i="4" s="1"/>
  <c r="AB332" i="8"/>
  <c r="F324" i="4" s="1"/>
  <c r="AB386" i="8"/>
  <c r="F378" i="4" s="1"/>
  <c r="L378" i="4" s="1"/>
  <c r="AB440" i="8"/>
  <c r="F432" i="4" s="1"/>
  <c r="K432" i="4" s="1"/>
  <c r="AB555" i="8"/>
  <c r="F547" i="4" s="1"/>
  <c r="AB849" i="8"/>
  <c r="F841" i="4" s="1"/>
  <c r="AB502" i="8"/>
  <c r="F494" i="4" s="1"/>
  <c r="L494" i="4" s="1"/>
  <c r="AB211" i="8"/>
  <c r="F203" i="4" s="1"/>
  <c r="K203" i="4" s="1"/>
  <c r="AB445" i="8"/>
  <c r="F437" i="4" s="1"/>
  <c r="H437" i="4" s="1"/>
  <c r="AC437" i="4" s="1"/>
  <c r="AB617" i="8"/>
  <c r="F609" i="4" s="1"/>
  <c r="AB779" i="8"/>
  <c r="F771" i="4" s="1"/>
  <c r="AB959" i="8"/>
  <c r="F951" i="4" s="1"/>
  <c r="AB79" i="8"/>
  <c r="F71" i="4" s="1"/>
  <c r="J71" i="4" s="1"/>
  <c r="AB178" i="8"/>
  <c r="F170" i="4" s="1"/>
  <c r="J170" i="4" s="1"/>
  <c r="AB268" i="8"/>
  <c r="F260" i="4" s="1"/>
  <c r="K260" i="4" s="1"/>
  <c r="AB367" i="8"/>
  <c r="F359" i="4" s="1"/>
  <c r="H359" i="4" s="1"/>
  <c r="AC359" i="4" s="1"/>
  <c r="AB525" i="8"/>
  <c r="F517" i="4" s="1"/>
  <c r="AB696" i="8"/>
  <c r="F688" i="4" s="1"/>
  <c r="AB858" i="8"/>
  <c r="F850" i="4" s="1"/>
  <c r="AB1020" i="8"/>
  <c r="F1012" i="4" s="1"/>
  <c r="AB186" i="8"/>
  <c r="F178" i="4" s="1"/>
  <c r="AB348" i="8"/>
  <c r="F340" i="4" s="1"/>
  <c r="H340" i="4" s="1"/>
  <c r="AC340" i="4" s="1"/>
  <c r="AB511" i="8"/>
  <c r="F503" i="4" s="1"/>
  <c r="H503" i="4" s="1"/>
  <c r="AC503" i="4" s="1"/>
  <c r="AB673" i="8"/>
  <c r="F665" i="4" s="1"/>
  <c r="AB835" i="8"/>
  <c r="F827" i="4" s="1"/>
  <c r="AB997" i="8"/>
  <c r="F989" i="4" s="1"/>
  <c r="AB957" i="8"/>
  <c r="F949" i="4" s="1"/>
  <c r="AB529" i="8"/>
  <c r="F521" i="4" s="1"/>
  <c r="AB67" i="8"/>
  <c r="F59" i="4" s="1"/>
  <c r="J59" i="4" s="1"/>
  <c r="AB256" i="8"/>
  <c r="F248" i="4" s="1"/>
  <c r="AB482" i="8"/>
  <c r="F474" i="4" s="1"/>
  <c r="AB73" i="8"/>
  <c r="F65" i="4" s="1"/>
  <c r="L65" i="4" s="1"/>
  <c r="AB127" i="8"/>
  <c r="F119" i="4" s="1"/>
  <c r="J119" i="4" s="1"/>
  <c r="AB181" i="8"/>
  <c r="F173" i="4" s="1"/>
  <c r="K173" i="4" s="1"/>
  <c r="AB235" i="8"/>
  <c r="F227" i="4" s="1"/>
  <c r="AB289" i="8"/>
  <c r="F281" i="4" s="1"/>
  <c r="AB343" i="8"/>
  <c r="F335" i="4" s="1"/>
  <c r="K335" i="4" s="1"/>
  <c r="AB397" i="8"/>
  <c r="F389" i="4" s="1"/>
  <c r="K389" i="4" s="1"/>
  <c r="AB451" i="8"/>
  <c r="F443" i="4" s="1"/>
  <c r="AB506" i="8"/>
  <c r="F498" i="4" s="1"/>
  <c r="AB560" i="8"/>
  <c r="F552" i="4" s="1"/>
  <c r="AB614" i="8"/>
  <c r="F606" i="4" s="1"/>
  <c r="AB668" i="8"/>
  <c r="F660" i="4" s="1"/>
  <c r="AB722" i="8"/>
  <c r="F714" i="4" s="1"/>
  <c r="AB776" i="8"/>
  <c r="F768" i="4" s="1"/>
  <c r="AB830" i="8"/>
  <c r="F822" i="4" s="1"/>
  <c r="AB884" i="8"/>
  <c r="F876" i="4" s="1"/>
  <c r="AB938" i="8"/>
  <c r="F930" i="4" s="1"/>
  <c r="AB992" i="8"/>
  <c r="F984" i="4" s="1"/>
  <c r="AB1046" i="8"/>
  <c r="F1038" i="4" s="1"/>
  <c r="AB101" i="8"/>
  <c r="F93" i="4" s="1"/>
  <c r="J93" i="4" s="1"/>
  <c r="AB209" i="8"/>
  <c r="F201" i="4" s="1"/>
  <c r="J201" i="4" s="1"/>
  <c r="AB317" i="8"/>
  <c r="F309" i="4" s="1"/>
  <c r="K309" i="4" s="1"/>
  <c r="AB425" i="8"/>
  <c r="F417" i="4" s="1"/>
  <c r="H417" i="4" s="1"/>
  <c r="AC417" i="4" s="1"/>
  <c r="AB516" i="8"/>
  <c r="F508" i="4" s="1"/>
  <c r="AB690" i="8"/>
  <c r="F682" i="4" s="1"/>
  <c r="AB798" i="8"/>
  <c r="F790" i="4" s="1"/>
  <c r="AB906" i="8"/>
  <c r="F898" i="4" s="1"/>
  <c r="AB1014" i="8"/>
  <c r="F1006" i="4" s="1"/>
  <c r="AB126" i="8"/>
  <c r="F118" i="4" s="1"/>
  <c r="AB234" i="8"/>
  <c r="F226" i="4" s="1"/>
  <c r="L226" i="4" s="1"/>
  <c r="AB342" i="8"/>
  <c r="F334" i="4" s="1"/>
  <c r="AB450" i="8"/>
  <c r="F442" i="4" s="1"/>
  <c r="AB559" i="8"/>
  <c r="F551" i="4" s="1"/>
  <c r="AB667" i="8"/>
  <c r="F659" i="4" s="1"/>
  <c r="AB775" i="8"/>
  <c r="F767" i="4" s="1"/>
  <c r="AB883" i="8"/>
  <c r="F875" i="4" s="1"/>
  <c r="AB991" i="8"/>
  <c r="F983" i="4" s="1"/>
  <c r="AB46" i="8"/>
  <c r="F38" i="4" s="1"/>
  <c r="J38" i="4" s="1"/>
  <c r="AB908" i="8"/>
  <c r="F900" i="4" s="1"/>
  <c r="AB1016" i="8"/>
  <c r="F1008" i="4" s="1"/>
  <c r="AB588" i="8"/>
  <c r="F580" i="4" s="1"/>
  <c r="AB930" i="8"/>
  <c r="F922" i="4" s="1"/>
  <c r="AB637" i="8"/>
  <c r="F629" i="4" s="1"/>
  <c r="AB247" i="8"/>
  <c r="F239" i="4" s="1"/>
  <c r="AB473" i="8"/>
  <c r="F465" i="4" s="1"/>
  <c r="AB644" i="8"/>
  <c r="F636" i="4" s="1"/>
  <c r="AB797" i="8"/>
  <c r="F789" i="4" s="1"/>
  <c r="AB986" i="8"/>
  <c r="F978" i="4" s="1"/>
  <c r="AB196" i="8"/>
  <c r="F188" i="4" s="1"/>
  <c r="AB286" i="8"/>
  <c r="F278" i="4" s="1"/>
  <c r="J278" i="4" s="1"/>
  <c r="AB385" i="8"/>
  <c r="F377" i="4" s="1"/>
  <c r="AB546" i="8"/>
  <c r="F538" i="4" s="1"/>
  <c r="AB723" i="8"/>
  <c r="F715" i="4" s="1"/>
  <c r="AB885" i="8"/>
  <c r="F877" i="4" s="1"/>
  <c r="AB1047" i="8"/>
  <c r="F1039" i="4" s="1"/>
  <c r="AB213" i="8"/>
  <c r="F205" i="4" s="1"/>
  <c r="K205" i="4" s="1"/>
  <c r="AB375" i="8"/>
  <c r="F367" i="4" s="1"/>
  <c r="K367" i="4" s="1"/>
  <c r="AB538" i="8"/>
  <c r="F530" i="4" s="1"/>
  <c r="AB700" i="8"/>
  <c r="F692" i="4" s="1"/>
  <c r="AB862" i="8"/>
  <c r="F854" i="4" s="1"/>
  <c r="AB1024" i="8"/>
  <c r="F1016" i="4" s="1"/>
  <c r="AB1038" i="8"/>
  <c r="F1030" i="4" s="1"/>
  <c r="AB691" i="8"/>
  <c r="F683" i="4" s="1"/>
  <c r="AB94" i="8"/>
  <c r="F86" i="4" s="1"/>
  <c r="AB292" i="8"/>
  <c r="F284" i="4" s="1"/>
  <c r="AB545" i="8"/>
  <c r="F537" i="4" s="1"/>
  <c r="AB82" i="8"/>
  <c r="F74" i="4" s="1"/>
  <c r="H74" i="4" s="1"/>
  <c r="AC74" i="4" s="1"/>
  <c r="AB136" i="8"/>
  <c r="F128" i="4" s="1"/>
  <c r="AB190" i="8"/>
  <c r="F182" i="4" s="1"/>
  <c r="J182" i="4" s="1"/>
  <c r="AB244" i="8"/>
  <c r="F236" i="4" s="1"/>
  <c r="AB298" i="8"/>
  <c r="F290" i="4" s="1"/>
  <c r="AB352" i="8"/>
  <c r="F344" i="4" s="1"/>
  <c r="AB406" i="8"/>
  <c r="F398" i="4" s="1"/>
  <c r="J398" i="4" s="1"/>
  <c r="AB461" i="8"/>
  <c r="F453" i="4" s="1"/>
  <c r="AB515" i="8"/>
  <c r="F507" i="4" s="1"/>
  <c r="AB569" i="8"/>
  <c r="F561" i="4" s="1"/>
  <c r="AB623" i="8"/>
  <c r="F615" i="4" s="1"/>
  <c r="AB677" i="8"/>
  <c r="F669" i="4" s="1"/>
  <c r="AB731" i="8"/>
  <c r="F723" i="4" s="1"/>
  <c r="AB785" i="8"/>
  <c r="F777" i="4" s="1"/>
  <c r="AB839" i="8"/>
  <c r="F831" i="4" s="1"/>
  <c r="AB893" i="8"/>
  <c r="F885" i="4" s="1"/>
  <c r="AB947" i="8"/>
  <c r="F939" i="4" s="1"/>
  <c r="AB1001" i="8"/>
  <c r="F993" i="4" s="1"/>
  <c r="AB55" i="8"/>
  <c r="F47" i="4" s="1"/>
  <c r="L47" i="4" s="1"/>
  <c r="AB110" i="8"/>
  <c r="F102" i="4" s="1"/>
  <c r="K102" i="4" s="1"/>
  <c r="AB164" i="8"/>
  <c r="F156" i="4" s="1"/>
  <c r="L156" i="4" s="1"/>
  <c r="AB218" i="8"/>
  <c r="F210" i="4" s="1"/>
  <c r="K210" i="4" s="1"/>
  <c r="AB272" i="8"/>
  <c r="F264" i="4" s="1"/>
  <c r="AB326" i="8"/>
  <c r="F318" i="4" s="1"/>
  <c r="AB380" i="8"/>
  <c r="F372" i="4" s="1"/>
  <c r="AB434" i="8"/>
  <c r="F426" i="4" s="1"/>
  <c r="H426" i="4" s="1"/>
  <c r="AC426" i="4" s="1"/>
  <c r="AB784" i="8"/>
  <c r="F776" i="4" s="1"/>
  <c r="AB892" i="8"/>
  <c r="F884" i="4" s="1"/>
  <c r="AB1000" i="8"/>
  <c r="F992" i="4" s="1"/>
  <c r="AB24" i="8"/>
  <c r="F16" i="4" s="1"/>
  <c r="AB40" i="8"/>
  <c r="F32" i="4" s="1"/>
  <c r="H32" i="4" s="1"/>
  <c r="AC32" i="4" s="1"/>
  <c r="AB654" i="8"/>
  <c r="F646" i="4" s="1"/>
  <c r="AB708" i="8"/>
  <c r="F700" i="4" s="1"/>
  <c r="AB762" i="8"/>
  <c r="F754" i="4" s="1"/>
  <c r="AB816" i="8"/>
  <c r="F808" i="4" s="1"/>
  <c r="AB870" i="8"/>
  <c r="F862" i="4" s="1"/>
  <c r="AB924" i="8"/>
  <c r="F916" i="4" s="1"/>
  <c r="AB978" i="8"/>
  <c r="F970" i="4" s="1"/>
  <c r="AB1032" i="8"/>
  <c r="F1024" i="4" s="1"/>
  <c r="AB90" i="8"/>
  <c r="F82" i="4" s="1"/>
  <c r="J82" i="4" s="1"/>
  <c r="AB144" i="8"/>
  <c r="F136" i="4" s="1"/>
  <c r="L136" i="4" s="1"/>
  <c r="AB198" i="8"/>
  <c r="F190" i="4" s="1"/>
  <c r="J190" i="4" s="1"/>
  <c r="AB252" i="8"/>
  <c r="F244" i="4" s="1"/>
  <c r="AB306" i="8"/>
  <c r="F298" i="4" s="1"/>
  <c r="J298" i="4" s="1"/>
  <c r="AB360" i="8"/>
  <c r="F352" i="4" s="1"/>
  <c r="AB414" i="8"/>
  <c r="F406" i="4" s="1"/>
  <c r="K406" i="4" s="1"/>
  <c r="AB469" i="8"/>
  <c r="F461" i="4" s="1"/>
  <c r="H461" i="4" s="1"/>
  <c r="AC461" i="4" s="1"/>
  <c r="AB523" i="8"/>
  <c r="F515" i="4" s="1"/>
  <c r="AB577" i="8"/>
  <c r="F569" i="4" s="1"/>
  <c r="AB631" i="8"/>
  <c r="F623" i="4" s="1"/>
  <c r="AB685" i="8"/>
  <c r="F677" i="4" s="1"/>
  <c r="AB739" i="8"/>
  <c r="F731" i="4" s="1"/>
  <c r="AB793" i="8"/>
  <c r="F785" i="4" s="1"/>
  <c r="AB847" i="8"/>
  <c r="F839" i="4" s="1"/>
  <c r="AB901" i="8"/>
  <c r="F893" i="4" s="1"/>
  <c r="AB955" i="8"/>
  <c r="F947" i="4" s="1"/>
  <c r="AB1009" i="8"/>
  <c r="F1001" i="4" s="1"/>
  <c r="AB28" i="8"/>
  <c r="F20" i="4" s="1"/>
  <c r="AB44" i="8"/>
  <c r="F36" i="4" s="1"/>
  <c r="L36" i="4" s="1"/>
  <c r="AB143" i="8"/>
  <c r="F135" i="4" s="1"/>
  <c r="H135" i="4" s="1"/>
  <c r="AC135" i="4" s="1"/>
  <c r="AB197" i="8"/>
  <c r="F189" i="4" s="1"/>
  <c r="H189" i="4" s="1"/>
  <c r="AC189" i="4" s="1"/>
  <c r="AB251" i="8"/>
  <c r="F243" i="4" s="1"/>
  <c r="AB305" i="8"/>
  <c r="F297" i="4" s="1"/>
  <c r="AB359" i="8"/>
  <c r="F351" i="4" s="1"/>
  <c r="K351" i="4" s="1"/>
  <c r="AB413" i="8"/>
  <c r="F405" i="4" s="1"/>
  <c r="AB480" i="8"/>
  <c r="F472" i="4" s="1"/>
  <c r="AB642" i="8"/>
  <c r="F634" i="4" s="1"/>
  <c r="AB507" i="8"/>
  <c r="F499" i="4" s="1"/>
  <c r="K499" i="4" s="1"/>
  <c r="AB258" i="8"/>
  <c r="F250" i="4" s="1"/>
  <c r="H250" i="4" s="1"/>
  <c r="AC250" i="4" s="1"/>
  <c r="AB853" i="8"/>
  <c r="F845" i="4" s="1"/>
  <c r="AB112" i="8"/>
  <c r="F104" i="4" s="1"/>
  <c r="K104" i="4" s="1"/>
  <c r="AB328" i="8"/>
  <c r="F320" i="4" s="1"/>
  <c r="H320" i="4" s="1"/>
  <c r="AC320" i="4" s="1"/>
  <c r="AB527" i="8"/>
  <c r="F519" i="4" s="1"/>
  <c r="AB698" i="8"/>
  <c r="F690" i="4" s="1"/>
  <c r="AB860" i="8"/>
  <c r="F852" i="4" s="1"/>
  <c r="AB257" i="8"/>
  <c r="F249" i="4" s="1"/>
  <c r="H249" i="4" s="1"/>
  <c r="AC249" i="4" s="1"/>
  <c r="AB133" i="8"/>
  <c r="F125" i="4" s="1"/>
  <c r="H125" i="4" s="1"/>
  <c r="AC125" i="4" s="1"/>
  <c r="AB223" i="8"/>
  <c r="F215" i="4" s="1"/>
  <c r="H215" i="4" s="1"/>
  <c r="AC215" i="4" s="1"/>
  <c r="AB322" i="8"/>
  <c r="F314" i="4" s="1"/>
  <c r="AB476" i="8"/>
  <c r="F468" i="4" s="1"/>
  <c r="J468" i="4" s="1"/>
  <c r="AB600" i="8"/>
  <c r="F592" i="4" s="1"/>
  <c r="AB777" i="8"/>
  <c r="F769" i="4" s="1"/>
  <c r="AB939" i="8"/>
  <c r="F931" i="4" s="1"/>
  <c r="AB105" i="8"/>
  <c r="F97" i="4" s="1"/>
  <c r="L97" i="4" s="1"/>
  <c r="AB267" i="8"/>
  <c r="F259" i="4" s="1"/>
  <c r="AB429" i="8"/>
  <c r="F421" i="4" s="1"/>
  <c r="AB592" i="8"/>
  <c r="F584" i="4" s="1"/>
  <c r="AB754" i="8"/>
  <c r="F746" i="4" s="1"/>
  <c r="AB916" i="8"/>
  <c r="F908" i="4" s="1"/>
  <c r="AB636" i="8"/>
  <c r="F628" i="4" s="1"/>
  <c r="AB204" i="8"/>
  <c r="F196" i="4" s="1"/>
  <c r="AB907" i="8"/>
  <c r="F899" i="4" s="1"/>
  <c r="AB166" i="8"/>
  <c r="F158" i="4" s="1"/>
  <c r="J158" i="4" s="1"/>
  <c r="AB355" i="8"/>
  <c r="F347" i="4" s="1"/>
  <c r="AB50" i="8"/>
  <c r="F42" i="4" s="1"/>
  <c r="K42" i="4" s="1"/>
  <c r="AB100" i="8"/>
  <c r="F92" i="4" s="1"/>
  <c r="AB154" i="8"/>
  <c r="F146" i="4" s="1"/>
  <c r="K146" i="4" s="1"/>
  <c r="AB208" i="8"/>
  <c r="F200" i="4" s="1"/>
  <c r="L200" i="4" s="1"/>
  <c r="AB262" i="8"/>
  <c r="F254" i="4" s="1"/>
  <c r="L254" i="4" s="1"/>
  <c r="AB316" i="8"/>
  <c r="F308" i="4" s="1"/>
  <c r="H308" i="4" s="1"/>
  <c r="AC308" i="4" s="1"/>
  <c r="AB370" i="8"/>
  <c r="F362" i="4" s="1"/>
  <c r="AB424" i="8"/>
  <c r="F416" i="4" s="1"/>
  <c r="L416" i="4" s="1"/>
  <c r="AB479" i="8"/>
  <c r="F471" i="4" s="1"/>
  <c r="AB533" i="8"/>
  <c r="F525" i="4" s="1"/>
  <c r="AB587" i="8"/>
  <c r="F579" i="4" s="1"/>
  <c r="AB641" i="8"/>
  <c r="F633" i="4" s="1"/>
  <c r="AB695" i="8"/>
  <c r="F687" i="4" s="1"/>
  <c r="AB749" i="8"/>
  <c r="F741" i="4" s="1"/>
  <c r="AB803" i="8"/>
  <c r="F795" i="4" s="1"/>
  <c r="AB857" i="8"/>
  <c r="F849" i="4" s="1"/>
  <c r="AB911" i="8"/>
  <c r="F903" i="4" s="1"/>
  <c r="AB965" i="8"/>
  <c r="F957" i="4" s="1"/>
  <c r="AB1019" i="8"/>
  <c r="F1011" i="4" s="1"/>
  <c r="AB74" i="8"/>
  <c r="F66" i="4" s="1"/>
  <c r="AB128" i="8"/>
  <c r="F120" i="4" s="1"/>
  <c r="K120" i="4" s="1"/>
  <c r="AB182" i="8"/>
  <c r="F174" i="4" s="1"/>
  <c r="AB236" i="8"/>
  <c r="F228" i="4" s="1"/>
  <c r="H228" i="4" s="1"/>
  <c r="AC228" i="4" s="1"/>
  <c r="AB290" i="8"/>
  <c r="F282" i="4" s="1"/>
  <c r="AB344" i="8"/>
  <c r="F336" i="4" s="1"/>
  <c r="L336" i="4" s="1"/>
  <c r="AB398" i="8"/>
  <c r="F390" i="4" s="1"/>
  <c r="J390" i="4" s="1"/>
  <c r="AB452" i="8"/>
  <c r="F444" i="4" s="1"/>
  <c r="J444" i="4" s="1"/>
  <c r="AB591" i="8"/>
  <c r="F583" i="4" s="1"/>
  <c r="AB663" i="8"/>
  <c r="F655" i="4" s="1"/>
  <c r="AB717" i="8"/>
  <c r="F709" i="4" s="1"/>
  <c r="AB771" i="8"/>
  <c r="F763" i="4" s="1"/>
  <c r="AB879" i="8"/>
  <c r="F871" i="4" s="1"/>
  <c r="AB153" i="8"/>
  <c r="F145" i="4" s="1"/>
  <c r="L145" i="4" s="1"/>
  <c r="AB261" i="8"/>
  <c r="F253" i="4" s="1"/>
  <c r="AB315" i="8"/>
  <c r="F307" i="4" s="1"/>
  <c r="K307" i="4" s="1"/>
  <c r="AB478" i="8"/>
  <c r="F470" i="4" s="1"/>
  <c r="H470" i="4" s="1"/>
  <c r="AC470" i="4" s="1"/>
  <c r="AB748" i="8"/>
  <c r="F740" i="4" s="1"/>
  <c r="AB802" i="8"/>
  <c r="F794" i="4" s="1"/>
  <c r="AB856" i="8"/>
  <c r="F848" i="4" s="1"/>
  <c r="AB910" i="8"/>
  <c r="F902" i="4" s="1"/>
  <c r="AB964" i="8"/>
  <c r="F956" i="4" s="1"/>
  <c r="AB1018" i="8"/>
  <c r="F1010" i="4" s="1"/>
  <c r="AB769" i="8"/>
  <c r="F761" i="4" s="1"/>
  <c r="AB877" i="8"/>
  <c r="F869" i="4" s="1"/>
  <c r="AB18" i="8"/>
  <c r="F10" i="4" s="1"/>
  <c r="J10" i="4" s="1"/>
  <c r="AB35" i="8"/>
  <c r="F27" i="4" s="1"/>
  <c r="L27" i="4" s="1"/>
  <c r="AB26" i="8"/>
  <c r="F18" i="4" s="1"/>
  <c r="AB42" i="8"/>
  <c r="F34" i="4" s="1"/>
  <c r="AB14" i="8"/>
  <c r="F6" i="4" s="1"/>
  <c r="AB32" i="8"/>
  <c r="F24" i="4" s="1"/>
  <c r="G342" i="10"/>
  <c r="F342" i="6"/>
  <c r="J342" i="6" s="1"/>
  <c r="G293" i="10"/>
  <c r="F293" i="6"/>
  <c r="G530" i="10"/>
  <c r="F530" i="6"/>
  <c r="J530" i="6" s="1"/>
  <c r="G362" i="10"/>
  <c r="F362" i="6"/>
  <c r="I362" i="6" s="1"/>
  <c r="G366" i="10"/>
  <c r="F366" i="6"/>
  <c r="K366" i="6" s="1"/>
  <c r="G480" i="10"/>
  <c r="F480" i="6"/>
  <c r="J480" i="6" s="1"/>
  <c r="G831" i="10"/>
  <c r="F831" i="6"/>
  <c r="G831" i="6" s="1"/>
  <c r="AB831" i="6" s="1"/>
  <c r="G328" i="10"/>
  <c r="F328" i="6"/>
  <c r="G258" i="10"/>
  <c r="F258" i="6"/>
  <c r="K258" i="6" s="1"/>
  <c r="G383" i="10"/>
  <c r="F383" i="6"/>
  <c r="K383" i="6" s="1"/>
  <c r="G31" i="10"/>
  <c r="F31" i="6"/>
  <c r="J31" i="6" s="1"/>
  <c r="G179" i="10"/>
  <c r="F179" i="6"/>
  <c r="I179" i="6" s="1"/>
  <c r="G532" i="10"/>
  <c r="F532" i="6"/>
  <c r="I532" i="6" s="1"/>
  <c r="G205" i="10"/>
  <c r="F205" i="6"/>
  <c r="I205" i="6" s="1"/>
  <c r="G672" i="10"/>
  <c r="F672" i="6"/>
  <c r="G331" i="10"/>
  <c r="F331" i="6"/>
  <c r="J331" i="6" s="1"/>
  <c r="G330" i="10"/>
  <c r="F330" i="6"/>
  <c r="G181" i="10"/>
  <c r="F181" i="6"/>
  <c r="I181" i="6" s="1"/>
  <c r="G199" i="10"/>
  <c r="F199" i="6"/>
  <c r="I199" i="6" s="1"/>
  <c r="G565" i="10"/>
  <c r="F565" i="6"/>
  <c r="K565" i="6" s="1"/>
  <c r="G384" i="10"/>
  <c r="F384" i="6"/>
  <c r="G324" i="10"/>
  <c r="F324" i="6"/>
  <c r="K324" i="6" s="1"/>
  <c r="G429" i="10"/>
  <c r="F429" i="6"/>
  <c r="G524" i="10"/>
  <c r="F524" i="6"/>
  <c r="G283" i="10"/>
  <c r="F283" i="6"/>
  <c r="K283" i="6" s="1"/>
  <c r="G306" i="10"/>
  <c r="F306" i="6"/>
  <c r="G17" i="10"/>
  <c r="F17" i="6"/>
  <c r="G266" i="10"/>
  <c r="F266" i="6"/>
  <c r="G27" i="10"/>
  <c r="F27" i="6"/>
  <c r="G553" i="10"/>
  <c r="F553" i="6"/>
  <c r="K553" i="6" s="1"/>
  <c r="G368" i="10"/>
  <c r="F368" i="6"/>
  <c r="G312" i="10"/>
  <c r="F312" i="6"/>
  <c r="I312" i="6" s="1"/>
  <c r="G558" i="10"/>
  <c r="F558" i="6"/>
  <c r="I558" i="6" s="1"/>
  <c r="G464" i="10"/>
  <c r="F464" i="6"/>
  <c r="G464" i="6" s="1"/>
  <c r="AB464" i="6" s="1"/>
  <c r="G759" i="10"/>
  <c r="F759" i="6"/>
  <c r="G759" i="6" s="1"/>
  <c r="AB759" i="6" s="1"/>
  <c r="G477" i="10"/>
  <c r="F477" i="6"/>
  <c r="G477" i="6" s="1"/>
  <c r="AB477" i="6" s="1"/>
  <c r="G407" i="10"/>
  <c r="F407" i="6"/>
  <c r="G407" i="6" s="1"/>
  <c r="AB407" i="6" s="1"/>
  <c r="G509" i="10"/>
  <c r="F509" i="6"/>
  <c r="G509" i="6" s="1"/>
  <c r="AB509" i="6" s="1"/>
  <c r="G439" i="10"/>
  <c r="F439" i="6"/>
  <c r="I439" i="6" s="1"/>
  <c r="G445" i="10"/>
  <c r="F445" i="6"/>
  <c r="J445" i="6" s="1"/>
  <c r="G184" i="10"/>
  <c r="F184" i="6"/>
  <c r="G64" i="10"/>
  <c r="F64" i="6"/>
  <c r="I64" i="6" s="1"/>
  <c r="G534" i="10"/>
  <c r="F534" i="6"/>
  <c r="K534" i="6" s="1"/>
  <c r="G400" i="10"/>
  <c r="F400" i="6"/>
  <c r="I400" i="6" s="1"/>
  <c r="G747" i="10"/>
  <c r="F747" i="6"/>
  <c r="G453" i="10"/>
  <c r="F453" i="6"/>
  <c r="G359" i="10"/>
  <c r="F359" i="6"/>
  <c r="I359" i="6" s="1"/>
  <c r="G497" i="10"/>
  <c r="F497" i="6"/>
  <c r="G343" i="10"/>
  <c r="F343" i="6"/>
  <c r="G433" i="10"/>
  <c r="F433" i="6"/>
  <c r="G433" i="6" s="1"/>
  <c r="AB433" i="6" s="1"/>
  <c r="G160" i="10"/>
  <c r="F160" i="6"/>
  <c r="G160" i="6" s="1"/>
  <c r="AB160" i="6" s="1"/>
  <c r="G36" i="10"/>
  <c r="F36" i="6"/>
  <c r="J36" i="6" s="1"/>
  <c r="G427" i="10"/>
  <c r="F427" i="6"/>
  <c r="J427" i="6" s="1"/>
  <c r="G456" i="10"/>
  <c r="F456" i="6"/>
  <c r="I456" i="6" s="1"/>
  <c r="G569" i="10"/>
  <c r="F569" i="6"/>
  <c r="G591" i="10"/>
  <c r="F591" i="6"/>
  <c r="K591" i="6" s="1"/>
  <c r="G505" i="10"/>
  <c r="F505" i="6"/>
  <c r="G296" i="10"/>
  <c r="F296" i="6"/>
  <c r="G204" i="10"/>
  <c r="F204" i="6"/>
  <c r="G268" i="10"/>
  <c r="F268" i="6"/>
  <c r="I268" i="6" s="1"/>
  <c r="G54" i="10"/>
  <c r="F54" i="6"/>
  <c r="K54" i="6" s="1"/>
  <c r="G914" i="10"/>
  <c r="F914" i="6"/>
  <c r="G894" i="10"/>
  <c r="F894" i="6"/>
  <c r="K894" i="6" s="1"/>
  <c r="G875" i="10"/>
  <c r="F875" i="6"/>
  <c r="G820" i="10"/>
  <c r="F820" i="6"/>
  <c r="G820" i="6" s="1"/>
  <c r="AB820" i="6" s="1"/>
  <c r="G1058" i="10"/>
  <c r="F1058" i="6"/>
  <c r="G1058" i="6" s="1"/>
  <c r="AB1058" i="6" s="1"/>
  <c r="G220" i="10"/>
  <c r="F220" i="6"/>
  <c r="J220" i="6" s="1"/>
  <c r="G952" i="10"/>
  <c r="F952" i="6"/>
  <c r="G320" i="10"/>
  <c r="F320" i="6"/>
  <c r="I320" i="6" s="1"/>
  <c r="G168" i="10"/>
  <c r="F168" i="6"/>
  <c r="I168" i="6" s="1"/>
  <c r="G563" i="10"/>
  <c r="F563" i="6"/>
  <c r="I563" i="6" s="1"/>
  <c r="G1156" i="10"/>
  <c r="F1156" i="6"/>
  <c r="K1156" i="6" s="1"/>
  <c r="G1084" i="10"/>
  <c r="F1084" i="6"/>
  <c r="G1087" i="10"/>
  <c r="F1087" i="6"/>
  <c r="G225" i="10"/>
  <c r="F225" i="6"/>
  <c r="I225" i="6" s="1"/>
  <c r="G1103" i="10"/>
  <c r="F1103" i="6"/>
  <c r="I1103" i="6" s="1"/>
  <c r="G290" i="10"/>
  <c r="F290" i="6"/>
  <c r="J290" i="6" s="1"/>
  <c r="G520" i="10"/>
  <c r="F520" i="6"/>
  <c r="G406" i="10"/>
  <c r="F406" i="6"/>
  <c r="G406" i="6" s="1"/>
  <c r="AB406" i="6" s="1"/>
  <c r="G313" i="10"/>
  <c r="F313" i="6"/>
  <c r="I313" i="6" s="1"/>
  <c r="G92" i="10"/>
  <c r="F92" i="6"/>
  <c r="J92" i="6" s="1"/>
  <c r="G228" i="10"/>
  <c r="F228" i="6"/>
  <c r="G436" i="10"/>
  <c r="F436" i="6"/>
  <c r="G499" i="10"/>
  <c r="F499" i="6"/>
  <c r="K499" i="6" s="1"/>
  <c r="G1063" i="10"/>
  <c r="F1063" i="6"/>
  <c r="G944" i="10"/>
  <c r="F944" i="6"/>
  <c r="G1157" i="10"/>
  <c r="F1157" i="6"/>
  <c r="I1157" i="6" s="1"/>
  <c r="G1004" i="10"/>
  <c r="F1004" i="6"/>
  <c r="K1004" i="6" s="1"/>
  <c r="G49" i="10"/>
  <c r="F49" i="6"/>
  <c r="K49" i="6" s="1"/>
  <c r="G9" i="10"/>
  <c r="F9" i="6"/>
  <c r="G1106" i="10"/>
  <c r="F1106" i="6"/>
  <c r="G492" i="10"/>
  <c r="F492" i="6"/>
  <c r="I492" i="6" s="1"/>
  <c r="G899" i="10"/>
  <c r="F899" i="6"/>
  <c r="G980" i="10"/>
  <c r="F980" i="6"/>
  <c r="I980" i="6" s="1"/>
  <c r="G939" i="10"/>
  <c r="F939" i="6"/>
  <c r="G939" i="6" s="1"/>
  <c r="AB939" i="6" s="1"/>
  <c r="G1131" i="10"/>
  <c r="F1131" i="6"/>
  <c r="I1131" i="6" s="1"/>
  <c r="G99" i="10"/>
  <c r="F99" i="6"/>
  <c r="G1155" i="10"/>
  <c r="F1155" i="6"/>
  <c r="I1155" i="6" s="1"/>
  <c r="G995" i="10"/>
  <c r="F995" i="6"/>
  <c r="J995" i="6" s="1"/>
  <c r="G158" i="10"/>
  <c r="F158" i="6"/>
  <c r="G158" i="6" s="1"/>
  <c r="AB158" i="6" s="1"/>
  <c r="G230" i="10"/>
  <c r="F230" i="6"/>
  <c r="I230" i="6" s="1"/>
  <c r="G608" i="10"/>
  <c r="F608" i="6"/>
  <c r="J608" i="6" s="1"/>
  <c r="G119" i="10"/>
  <c r="F119" i="6"/>
  <c r="G119" i="6" s="1"/>
  <c r="AB119" i="6" s="1"/>
  <c r="G643" i="10"/>
  <c r="F643" i="6"/>
  <c r="J643" i="6" s="1"/>
  <c r="G800" i="10"/>
  <c r="F800" i="6"/>
  <c r="K800" i="6" s="1"/>
  <c r="G255" i="10"/>
  <c r="F255" i="6"/>
  <c r="G859" i="10"/>
  <c r="F859" i="6"/>
  <c r="G1124" i="10"/>
  <c r="F1124" i="6"/>
  <c r="G924" i="10"/>
  <c r="F924" i="6"/>
  <c r="G924" i="6" s="1"/>
  <c r="AB924" i="6" s="1"/>
  <c r="G1052" i="10"/>
  <c r="F1052" i="6"/>
  <c r="G1151" i="10"/>
  <c r="F1151" i="6"/>
  <c r="J1151" i="6" s="1"/>
  <c r="G52" i="10"/>
  <c r="F52" i="6"/>
  <c r="K52" i="6" s="1"/>
  <c r="G62" i="10"/>
  <c r="F62" i="6"/>
  <c r="I62" i="6" s="1"/>
  <c r="G1135" i="10"/>
  <c r="F1135" i="6"/>
  <c r="G472" i="10"/>
  <c r="F472" i="6"/>
  <c r="I472" i="6" s="1"/>
  <c r="G1105" i="10"/>
  <c r="F1105" i="6"/>
  <c r="G799" i="10"/>
  <c r="F799" i="6"/>
  <c r="J799" i="6" s="1"/>
  <c r="G748" i="10"/>
  <c r="F748" i="6"/>
  <c r="I748" i="6" s="1"/>
  <c r="G668" i="10"/>
  <c r="F668" i="6"/>
  <c r="J668" i="6" s="1"/>
  <c r="G1077" i="10"/>
  <c r="F1077" i="6"/>
  <c r="I1077" i="6" s="1"/>
  <c r="G755" i="10"/>
  <c r="F755" i="6"/>
  <c r="I755" i="6" s="1"/>
  <c r="G780" i="10"/>
  <c r="F780" i="6"/>
  <c r="J780" i="6" s="1"/>
  <c r="G271" i="10"/>
  <c r="F271" i="6"/>
  <c r="G271" i="6" s="1"/>
  <c r="AB271" i="6" s="1"/>
  <c r="G959" i="10"/>
  <c r="F959" i="6"/>
  <c r="G941" i="10"/>
  <c r="F941" i="6"/>
  <c r="G125" i="10"/>
  <c r="F125" i="6"/>
  <c r="G1033" i="10"/>
  <c r="F1033" i="6"/>
  <c r="K1033" i="6" s="1"/>
  <c r="G763" i="10"/>
  <c r="F763" i="6"/>
  <c r="J763" i="6" s="1"/>
  <c r="G889" i="10"/>
  <c r="F889" i="6"/>
  <c r="G868" i="10"/>
  <c r="F868" i="6"/>
  <c r="K868" i="6" s="1"/>
  <c r="G1073" i="10"/>
  <c r="F1073" i="6"/>
  <c r="K1073" i="6" s="1"/>
  <c r="G815" i="10"/>
  <c r="F815" i="6"/>
  <c r="J815" i="6" s="1"/>
  <c r="G1078" i="10"/>
  <c r="F1078" i="6"/>
  <c r="K1078" i="6" s="1"/>
  <c r="G77" i="10"/>
  <c r="F77" i="6"/>
  <c r="G798" i="10"/>
  <c r="F798" i="6"/>
  <c r="G21" i="10"/>
  <c r="F21" i="6"/>
  <c r="G1044" i="10"/>
  <c r="F1044" i="6"/>
  <c r="G935" i="10"/>
  <c r="F935" i="6"/>
  <c r="G921" i="10"/>
  <c r="F921" i="6"/>
  <c r="I921" i="6" s="1"/>
  <c r="G900" i="10"/>
  <c r="F900" i="6"/>
  <c r="G1009" i="10"/>
  <c r="F1009" i="6"/>
  <c r="I1009" i="6" s="1"/>
  <c r="G731" i="10"/>
  <c r="F731" i="6"/>
  <c r="G865" i="10"/>
  <c r="F865" i="6"/>
  <c r="G865" i="6" s="1"/>
  <c r="AB865" i="6" s="1"/>
  <c r="G702" i="10"/>
  <c r="F702" i="6"/>
  <c r="K702" i="6" s="1"/>
  <c r="G1049" i="10"/>
  <c r="F1049" i="6"/>
  <c r="I1049" i="6" s="1"/>
  <c r="G779" i="10"/>
  <c r="F779" i="6"/>
  <c r="G1014" i="10"/>
  <c r="F1014" i="6"/>
  <c r="G1014" i="6" s="1"/>
  <c r="AB1014" i="6" s="1"/>
  <c r="G6" i="10"/>
  <c r="F6" i="6"/>
  <c r="G6" i="6" s="1"/>
  <c r="AB6" i="6" s="1"/>
  <c r="G618" i="10"/>
  <c r="F618" i="6"/>
  <c r="I618" i="6" s="1"/>
  <c r="G165" i="10"/>
  <c r="F165" i="6"/>
  <c r="I165" i="6" s="1"/>
  <c r="G932" i="10"/>
  <c r="F932" i="6"/>
  <c r="G915" i="10"/>
  <c r="F915" i="6"/>
  <c r="I915" i="6" s="1"/>
  <c r="G897" i="10"/>
  <c r="F897" i="6"/>
  <c r="G776" i="10"/>
  <c r="F776" i="6"/>
  <c r="G776" i="6" s="1"/>
  <c r="AB776" i="6" s="1"/>
  <c r="G985" i="10"/>
  <c r="F985" i="6"/>
  <c r="G985" i="6" s="1"/>
  <c r="AB985" i="6" s="1"/>
  <c r="G695" i="10"/>
  <c r="F695" i="6"/>
  <c r="K695" i="6" s="1"/>
  <c r="G845" i="10"/>
  <c r="F845" i="6"/>
  <c r="G845" i="6" s="1"/>
  <c r="AB845" i="6" s="1"/>
  <c r="G1051" i="10"/>
  <c r="F1051" i="6"/>
  <c r="G1051" i="6" s="1"/>
  <c r="AB1051" i="6" s="1"/>
  <c r="G1025" i="10"/>
  <c r="F1025" i="6"/>
  <c r="I1025" i="6" s="1"/>
  <c r="G751" i="10"/>
  <c r="F751" i="6"/>
  <c r="I751" i="6" s="1"/>
  <c r="G969" i="10"/>
  <c r="F969" i="6"/>
  <c r="J969" i="6" s="1"/>
  <c r="G127" i="10"/>
  <c r="F127" i="6"/>
  <c r="I127" i="6" s="1"/>
  <c r="G1093" i="10"/>
  <c r="F1093" i="6"/>
  <c r="I1093" i="6" s="1"/>
  <c r="G39" i="10"/>
  <c r="F39" i="6"/>
  <c r="I39" i="6" s="1"/>
  <c r="G750" i="10"/>
  <c r="F750" i="6"/>
  <c r="J750" i="6" s="1"/>
  <c r="G586" i="10"/>
  <c r="F586" i="6"/>
  <c r="G323" i="10"/>
  <c r="F323" i="6"/>
  <c r="J323" i="6" s="1"/>
  <c r="G911" i="10"/>
  <c r="F911" i="6"/>
  <c r="I911" i="6" s="1"/>
  <c r="G826" i="10"/>
  <c r="F826" i="6"/>
  <c r="G734" i="10"/>
  <c r="F734" i="6"/>
  <c r="G734" i="6" s="1"/>
  <c r="AB734" i="6" s="1"/>
  <c r="G785" i="10"/>
  <c r="F785" i="6"/>
  <c r="J785" i="6" s="1"/>
  <c r="G883" i="10"/>
  <c r="F883" i="6"/>
  <c r="G883" i="6" s="1"/>
  <c r="AB883" i="6" s="1"/>
  <c r="G861" i="10"/>
  <c r="F861" i="6"/>
  <c r="G861" i="6" s="1"/>
  <c r="AB861" i="6" s="1"/>
  <c r="G976" i="10"/>
  <c r="F976" i="6"/>
  <c r="G605" i="10"/>
  <c r="F605" i="6"/>
  <c r="G605" i="6" s="1"/>
  <c r="AB605" i="6" s="1"/>
  <c r="G728" i="10"/>
  <c r="F728" i="6"/>
  <c r="G729" i="10"/>
  <c r="F729" i="6"/>
  <c r="I729" i="6" s="1"/>
  <c r="G1128" i="10"/>
  <c r="F1128" i="6"/>
  <c r="G1065" i="10"/>
  <c r="F1065" i="6"/>
  <c r="I1065" i="6" s="1"/>
  <c r="G966" i="10"/>
  <c r="F966" i="6"/>
  <c r="J966" i="6" s="1"/>
  <c r="G649" i="10"/>
  <c r="F649" i="6"/>
  <c r="G547" i="10"/>
  <c r="F547" i="6"/>
  <c r="I547" i="6" s="1"/>
  <c r="G789" i="10"/>
  <c r="F789" i="6"/>
  <c r="K789" i="6" s="1"/>
  <c r="G1002" i="10"/>
  <c r="F1002" i="6"/>
  <c r="I1002" i="6" s="1"/>
  <c r="G617" i="10"/>
  <c r="F617" i="6"/>
  <c r="I617" i="6" s="1"/>
  <c r="G419" i="10"/>
  <c r="F419" i="6"/>
  <c r="G419" i="6" s="1"/>
  <c r="AB419" i="6" s="1"/>
  <c r="G825" i="10"/>
  <c r="F825" i="6"/>
  <c r="G825" i="6" s="1"/>
  <c r="AB825" i="6" s="1"/>
  <c r="G143" i="10"/>
  <c r="F143" i="6"/>
  <c r="J143" i="6" s="1"/>
  <c r="G758" i="10"/>
  <c r="F758" i="6"/>
  <c r="G758" i="6" s="1"/>
  <c r="AB758" i="6" s="1"/>
  <c r="G1072" i="10"/>
  <c r="F1072" i="6"/>
  <c r="G1072" i="6" s="1"/>
  <c r="AB1072" i="6" s="1"/>
  <c r="G576" i="10"/>
  <c r="F576" i="6"/>
  <c r="G715" i="10"/>
  <c r="F715" i="6"/>
  <c r="G203" i="10"/>
  <c r="F203" i="6"/>
  <c r="K203" i="6" s="1"/>
  <c r="G1016" i="10"/>
  <c r="F1016" i="6"/>
  <c r="AB923" i="8"/>
  <c r="F915" i="4" s="1"/>
  <c r="AB104" i="8"/>
  <c r="F96" i="4" s="1"/>
  <c r="AB284" i="8"/>
  <c r="F276" i="4" s="1"/>
  <c r="AB491" i="8"/>
  <c r="F483" i="4" s="1"/>
  <c r="L483" i="4" s="1"/>
  <c r="AB501" i="8"/>
  <c r="F493" i="4" s="1"/>
  <c r="AB339" i="8"/>
  <c r="F331" i="4" s="1"/>
  <c r="AB471" i="8"/>
  <c r="F463" i="4" s="1"/>
  <c r="AB988" i="8"/>
  <c r="F980" i="4" s="1"/>
  <c r="AB1028" i="8"/>
  <c r="F1020" i="4" s="1"/>
  <c r="AB53" i="8"/>
  <c r="F45" i="4" s="1"/>
  <c r="K45" i="4" s="1"/>
  <c r="AB162" i="8"/>
  <c r="F154" i="4" s="1"/>
  <c r="J154" i="4" s="1"/>
  <c r="AB270" i="8"/>
  <c r="F262" i="4" s="1"/>
  <c r="AB378" i="8"/>
  <c r="F370" i="4" s="1"/>
  <c r="AB487" i="8"/>
  <c r="F479" i="4" s="1"/>
  <c r="AB541" i="8"/>
  <c r="F533" i="4" s="1"/>
  <c r="AB595" i="8"/>
  <c r="F587" i="4" s="1"/>
  <c r="AB649" i="8"/>
  <c r="F641" i="4" s="1"/>
  <c r="AB703" i="8"/>
  <c r="F695" i="4" s="1"/>
  <c r="AB757" i="8"/>
  <c r="F749" i="4" s="1"/>
  <c r="AB811" i="8"/>
  <c r="F803" i="4" s="1"/>
  <c r="AB865" i="8"/>
  <c r="F857" i="4" s="1"/>
  <c r="AB919" i="8"/>
  <c r="F911" i="4" s="1"/>
  <c r="AB973" i="8"/>
  <c r="F965" i="4" s="1"/>
  <c r="AB1027" i="8"/>
  <c r="F1019" i="4" s="1"/>
  <c r="AB477" i="8"/>
  <c r="F469" i="4" s="1"/>
  <c r="L469" i="4" s="1"/>
  <c r="AB531" i="8"/>
  <c r="F523" i="4" s="1"/>
  <c r="AB585" i="8"/>
  <c r="F577" i="4" s="1"/>
  <c r="AB639" i="8"/>
  <c r="F631" i="4" s="1"/>
  <c r="AB693" i="8"/>
  <c r="F685" i="4" s="1"/>
  <c r="AB747" i="8"/>
  <c r="F739" i="4" s="1"/>
  <c r="AB801" i="8"/>
  <c r="F793" i="4" s="1"/>
  <c r="AB855" i="8"/>
  <c r="F847" i="4" s="1"/>
  <c r="AB909" i="8"/>
  <c r="F901" i="4" s="1"/>
  <c r="AB963" i="8"/>
  <c r="F955" i="4" s="1"/>
  <c r="AB1017" i="8"/>
  <c r="F1009" i="4" s="1"/>
  <c r="AB75" i="8"/>
  <c r="F67" i="4" s="1"/>
  <c r="J67" i="4" s="1"/>
  <c r="AB129" i="8"/>
  <c r="F121" i="4" s="1"/>
  <c r="AB183" i="8"/>
  <c r="F175" i="4" s="1"/>
  <c r="AB237" i="8"/>
  <c r="F229" i="4" s="1"/>
  <c r="K229" i="4" s="1"/>
  <c r="AB291" i="8"/>
  <c r="F283" i="4" s="1"/>
  <c r="AB345" i="8"/>
  <c r="F337" i="4" s="1"/>
  <c r="H337" i="4" s="1"/>
  <c r="AC337" i="4" s="1"/>
  <c r="AB399" i="8"/>
  <c r="F391" i="4" s="1"/>
  <c r="J391" i="4" s="1"/>
  <c r="AB453" i="8"/>
  <c r="F445" i="4" s="1"/>
  <c r="J445" i="4" s="1"/>
  <c r="AB508" i="8"/>
  <c r="F500" i="4" s="1"/>
  <c r="AB562" i="8"/>
  <c r="F554" i="4" s="1"/>
  <c r="AB616" i="8"/>
  <c r="F608" i="4" s="1"/>
  <c r="AB670" i="8"/>
  <c r="F662" i="4" s="1"/>
  <c r="AB724" i="8"/>
  <c r="F716" i="4" s="1"/>
  <c r="AB778" i="8"/>
  <c r="F770" i="4" s="1"/>
  <c r="AB832" i="8"/>
  <c r="F824" i="4" s="1"/>
  <c r="AB886" i="8"/>
  <c r="F878" i="4" s="1"/>
  <c r="AB940" i="8"/>
  <c r="F932" i="4" s="1"/>
  <c r="AB994" i="8"/>
  <c r="F986" i="4" s="1"/>
  <c r="AB25" i="8"/>
  <c r="F17" i="4" s="1"/>
  <c r="H17" i="4" s="1"/>
  <c r="AC17" i="4" s="1"/>
  <c r="AB36" i="8"/>
  <c r="F28" i="4" s="1"/>
  <c r="J28" i="4" s="1"/>
  <c r="AB15" i="8"/>
  <c r="F7" i="4" s="1"/>
  <c r="AB49" i="8"/>
  <c r="F41" i="4" s="1"/>
  <c r="AB21" i="8"/>
  <c r="F13" i="4" s="1"/>
  <c r="L13" i="4" s="1"/>
  <c r="G188" i="10"/>
  <c r="F188" i="6"/>
  <c r="G418" i="10"/>
  <c r="F418" i="6"/>
  <c r="K418" i="6" s="1"/>
  <c r="G588" i="10"/>
  <c r="F588" i="6"/>
  <c r="I588" i="6" s="1"/>
  <c r="G310" i="10"/>
  <c r="F310" i="6"/>
  <c r="K310" i="6" s="1"/>
  <c r="G345" i="10"/>
  <c r="F345" i="6"/>
  <c r="K345" i="6" s="1"/>
  <c r="G212" i="10"/>
  <c r="F212" i="6"/>
  <c r="K212" i="6" s="1"/>
  <c r="G607" i="10"/>
  <c r="F607" i="6"/>
  <c r="G607" i="6" s="1"/>
  <c r="AB607" i="6" s="1"/>
  <c r="G587" i="10"/>
  <c r="F587" i="6"/>
  <c r="K587" i="6" s="1"/>
  <c r="G581" i="10"/>
  <c r="F581" i="6"/>
  <c r="I581" i="6" s="1"/>
  <c r="G238" i="10"/>
  <c r="F238" i="6"/>
  <c r="J238" i="6" s="1"/>
  <c r="G314" i="10"/>
  <c r="F314" i="6"/>
  <c r="G314" i="6" s="1"/>
  <c r="AB314" i="6" s="1"/>
  <c r="G26" i="10"/>
  <c r="F26" i="6"/>
  <c r="J26" i="6" s="1"/>
  <c r="G1028" i="10"/>
  <c r="F1028" i="6"/>
  <c r="K1028" i="6" s="1"/>
  <c r="G880" i="10"/>
  <c r="F880" i="6"/>
  <c r="G910" i="10"/>
  <c r="F910" i="6"/>
  <c r="G1108" i="10"/>
  <c r="F1108" i="6"/>
  <c r="G336" i="10"/>
  <c r="F336" i="6"/>
  <c r="I336" i="6" s="1"/>
  <c r="G1138" i="10"/>
  <c r="F1138" i="6"/>
  <c r="G385" i="10"/>
  <c r="F385" i="6"/>
  <c r="G344" i="10"/>
  <c r="F344" i="6"/>
  <c r="G104" i="10"/>
  <c r="F104" i="6"/>
  <c r="G214" i="10"/>
  <c r="F214" i="6"/>
  <c r="G214" i="6" s="1"/>
  <c r="AB214" i="6" s="1"/>
  <c r="G200" i="10"/>
  <c r="F200" i="6"/>
  <c r="G686" i="10"/>
  <c r="F686" i="6"/>
  <c r="G844" i="10"/>
  <c r="F844" i="6"/>
  <c r="G371" i="10"/>
  <c r="F371" i="6"/>
  <c r="G371" i="6" s="1"/>
  <c r="AB371" i="6" s="1"/>
  <c r="G339" i="10"/>
  <c r="F339" i="6"/>
  <c r="J339" i="6" s="1"/>
  <c r="G1096" i="10"/>
  <c r="F1096" i="6"/>
  <c r="J1096" i="6" s="1"/>
  <c r="G20" i="10"/>
  <c r="F20" i="6"/>
  <c r="G151" i="10"/>
  <c r="F151" i="6"/>
  <c r="I151" i="6" s="1"/>
  <c r="G691" i="10"/>
  <c r="F691" i="6"/>
  <c r="J691" i="6" s="1"/>
  <c r="G612" i="10"/>
  <c r="F612" i="6"/>
  <c r="I612" i="6" s="1"/>
  <c r="G537" i="10"/>
  <c r="F537" i="6"/>
  <c r="G537" i="6" s="1"/>
  <c r="AB537" i="6" s="1"/>
  <c r="G600" i="10"/>
  <c r="F600" i="6"/>
  <c r="G498" i="10"/>
  <c r="F498" i="6"/>
  <c r="K498" i="6" s="1"/>
  <c r="G424" i="10"/>
  <c r="F424" i="6"/>
  <c r="I424" i="6" s="1"/>
  <c r="G374" i="10"/>
  <c r="F374" i="6"/>
  <c r="J374" i="6" s="1"/>
  <c r="G322" i="10"/>
  <c r="F322" i="6"/>
  <c r="J322" i="6" s="1"/>
  <c r="G408" i="10"/>
  <c r="F408" i="6"/>
  <c r="J408" i="6" s="1"/>
  <c r="G519" i="10"/>
  <c r="F519" i="6"/>
  <c r="K519" i="6" s="1"/>
  <c r="G548" i="10"/>
  <c r="F548" i="6"/>
  <c r="K548" i="6" s="1"/>
  <c r="G278" i="10"/>
  <c r="F278" i="6"/>
  <c r="G278" i="6" s="1"/>
  <c r="AB278" i="6" s="1"/>
  <c r="G567" i="10"/>
  <c r="F567" i="6"/>
  <c r="J567" i="6" s="1"/>
  <c r="G393" i="10"/>
  <c r="F393" i="6"/>
  <c r="G379" i="10"/>
  <c r="F379" i="6"/>
  <c r="G379" i="6" s="1"/>
  <c r="AB379" i="6" s="1"/>
  <c r="G354" i="10"/>
  <c r="F354" i="6"/>
  <c r="I354" i="6" s="1"/>
  <c r="G114" i="10"/>
  <c r="F114" i="6"/>
  <c r="K114" i="6" s="1"/>
  <c r="G302" i="10"/>
  <c r="F302" i="6"/>
  <c r="I302" i="6" s="1"/>
  <c r="G124" i="10"/>
  <c r="F124" i="6"/>
  <c r="G577" i="10"/>
  <c r="F577" i="6"/>
  <c r="G97" i="10"/>
  <c r="F97" i="6"/>
  <c r="J97" i="6" s="1"/>
  <c r="G360" i="10"/>
  <c r="F360" i="6"/>
  <c r="K360" i="6" s="1"/>
  <c r="G417" i="10"/>
  <c r="F417" i="6"/>
  <c r="J417" i="6" s="1"/>
  <c r="G327" i="10"/>
  <c r="F327" i="6"/>
  <c r="G142" i="10"/>
  <c r="F142" i="6"/>
  <c r="K142" i="6" s="1"/>
  <c r="G783" i="10"/>
  <c r="F783" i="6"/>
  <c r="G525" i="10"/>
  <c r="F525" i="6"/>
  <c r="G503" i="10"/>
  <c r="F503" i="6"/>
  <c r="K503" i="6" s="1"/>
  <c r="G533" i="10"/>
  <c r="F533" i="6"/>
  <c r="I533" i="6" s="1"/>
  <c r="G535" i="10"/>
  <c r="F535" i="6"/>
  <c r="I535" i="6" s="1"/>
  <c r="G481" i="10"/>
  <c r="F481" i="6"/>
  <c r="K481" i="6" s="1"/>
  <c r="G252" i="10"/>
  <c r="F252" i="6"/>
  <c r="G252" i="6" s="1"/>
  <c r="AB252" i="6" s="1"/>
  <c r="G156" i="10"/>
  <c r="F156" i="6"/>
  <c r="G582" i="10"/>
  <c r="F582" i="6"/>
  <c r="J582" i="6" s="1"/>
  <c r="G37" i="10"/>
  <c r="F37" i="6"/>
  <c r="J37" i="6" s="1"/>
  <c r="G771" i="10"/>
  <c r="F771" i="6"/>
  <c r="G501" i="10"/>
  <c r="F501" i="6"/>
  <c r="G455" i="10"/>
  <c r="F455" i="6"/>
  <c r="J455" i="6" s="1"/>
  <c r="G521" i="10"/>
  <c r="F521" i="6"/>
  <c r="G487" i="10"/>
  <c r="F487" i="6"/>
  <c r="K487" i="6" s="1"/>
  <c r="G469" i="10"/>
  <c r="F469" i="6"/>
  <c r="G208" i="10"/>
  <c r="F208" i="6"/>
  <c r="G208" i="6" s="1"/>
  <c r="AB208" i="6" s="1"/>
  <c r="G112" i="10"/>
  <c r="F112" i="6"/>
  <c r="K112" i="6" s="1"/>
  <c r="G414" i="10"/>
  <c r="F414" i="6"/>
  <c r="G479" i="10"/>
  <c r="F479" i="6"/>
  <c r="I479" i="6" s="1"/>
  <c r="G687" i="10"/>
  <c r="F687" i="6"/>
  <c r="G333" i="10"/>
  <c r="F333" i="6"/>
  <c r="I333" i="6" s="1"/>
  <c r="G554" i="10"/>
  <c r="F554" i="6"/>
  <c r="G425" i="10"/>
  <c r="F425" i="6"/>
  <c r="G538" i="10"/>
  <c r="F538" i="6"/>
  <c r="J538" i="6" s="1"/>
  <c r="G361" i="10"/>
  <c r="F361" i="6"/>
  <c r="G12" i="10"/>
  <c r="F12" i="6"/>
  <c r="G75" i="10"/>
  <c r="F75" i="6"/>
  <c r="I75" i="6" s="1"/>
  <c r="G390" i="10"/>
  <c r="F390" i="6"/>
  <c r="K390" i="6" s="1"/>
  <c r="G431" i="10"/>
  <c r="F431" i="6"/>
  <c r="G431" i="6" s="1"/>
  <c r="AB431" i="6" s="1"/>
  <c r="G675" i="10"/>
  <c r="F675" i="6"/>
  <c r="K675" i="6" s="1"/>
  <c r="G309" i="10"/>
  <c r="F309" i="6"/>
  <c r="G542" i="10"/>
  <c r="F542" i="6"/>
  <c r="G542" i="6" s="1"/>
  <c r="AB542" i="6" s="1"/>
  <c r="G401" i="10"/>
  <c r="F401" i="6"/>
  <c r="G526" i="10"/>
  <c r="F526" i="6"/>
  <c r="G526" i="6" s="1"/>
  <c r="AB526" i="6" s="1"/>
  <c r="G349" i="10"/>
  <c r="F349" i="6"/>
  <c r="I349" i="6" s="1"/>
  <c r="G223" i="10"/>
  <c r="F223" i="6"/>
  <c r="G15" i="10"/>
  <c r="F15" i="6"/>
  <c r="K15" i="6" s="1"/>
  <c r="G663" i="10"/>
  <c r="F663" i="6"/>
  <c r="J663" i="6" s="1"/>
  <c r="G55" i="10"/>
  <c r="F55" i="6"/>
  <c r="I55" i="6" s="1"/>
  <c r="G473" i="10"/>
  <c r="F473" i="6"/>
  <c r="I473" i="6" s="1"/>
  <c r="G295" i="10"/>
  <c r="F295" i="6"/>
  <c r="G295" i="6" s="1"/>
  <c r="AB295" i="6" s="1"/>
  <c r="G421" i="10"/>
  <c r="F421" i="6"/>
  <c r="G140" i="10"/>
  <c r="F140" i="6"/>
  <c r="I140" i="6" s="1"/>
  <c r="G132" i="10"/>
  <c r="F132" i="6"/>
  <c r="K132" i="6" s="1"/>
  <c r="G811" i="10"/>
  <c r="F811" i="6"/>
  <c r="G70" i="10"/>
  <c r="F70" i="6"/>
  <c r="K70" i="6" s="1"/>
  <c r="G652" i="10"/>
  <c r="F652" i="6"/>
  <c r="G652" i="6" s="1"/>
  <c r="AB652" i="6" s="1"/>
  <c r="G877" i="10"/>
  <c r="F877" i="6"/>
  <c r="K877" i="6" s="1"/>
  <c r="G443" i="10"/>
  <c r="F443" i="6"/>
  <c r="K443" i="6" s="1"/>
  <c r="G797" i="10"/>
  <c r="F797" i="6"/>
  <c r="G940" i="10"/>
  <c r="F940" i="6"/>
  <c r="G940" i="6" s="1"/>
  <c r="AB940" i="6" s="1"/>
  <c r="G874" i="10"/>
  <c r="F874" i="6"/>
  <c r="G226" i="10"/>
  <c r="F226" i="6"/>
  <c r="J226" i="6" s="1"/>
  <c r="G907" i="10"/>
  <c r="F907" i="6"/>
  <c r="G630" i="10"/>
  <c r="F630" i="6"/>
  <c r="J630" i="6" s="1"/>
  <c r="G602" i="10"/>
  <c r="F602" i="6"/>
  <c r="K602" i="6" s="1"/>
  <c r="G1113" i="10"/>
  <c r="F1113" i="6"/>
  <c r="K1113" i="6" s="1"/>
  <c r="G934" i="10"/>
  <c r="F934" i="6"/>
  <c r="K934" i="6" s="1"/>
  <c r="G1114" i="10"/>
  <c r="F1114" i="6"/>
  <c r="K1114" i="6" s="1"/>
  <c r="G1110" i="10"/>
  <c r="F1110" i="6"/>
  <c r="J1110" i="6" s="1"/>
  <c r="G557" i="10"/>
  <c r="F557" i="6"/>
  <c r="G256" i="10"/>
  <c r="F256" i="6"/>
  <c r="K256" i="6" s="1"/>
  <c r="G334" i="10"/>
  <c r="F334" i="6"/>
  <c r="G334" i="6" s="1"/>
  <c r="AB334" i="6" s="1"/>
  <c r="G564" i="10"/>
  <c r="F564" i="6"/>
  <c r="J564" i="6" s="1"/>
  <c r="G163" i="10"/>
  <c r="F163" i="6"/>
  <c r="G88" i="10"/>
  <c r="F88" i="6"/>
  <c r="G500" i="10"/>
  <c r="F500" i="6"/>
  <c r="J500" i="6" s="1"/>
  <c r="G65" i="10"/>
  <c r="F65" i="6"/>
  <c r="K65" i="6" s="1"/>
  <c r="G983" i="10"/>
  <c r="F983" i="6"/>
  <c r="J983" i="6" s="1"/>
  <c r="G1104" i="10"/>
  <c r="F1104" i="6"/>
  <c r="I1104" i="6" s="1"/>
  <c r="G1023" i="10"/>
  <c r="F1023" i="6"/>
  <c r="K1023" i="6" s="1"/>
  <c r="G936" i="10"/>
  <c r="F936" i="6"/>
  <c r="J936" i="6" s="1"/>
  <c r="G154" i="10"/>
  <c r="F154" i="6"/>
  <c r="J154" i="6" s="1"/>
  <c r="G1144" i="10"/>
  <c r="F1144" i="6"/>
  <c r="G1144" i="6" s="1"/>
  <c r="AB1144" i="6" s="1"/>
  <c r="G619" i="10"/>
  <c r="F619" i="6"/>
  <c r="G619" i="6" s="1"/>
  <c r="AB619" i="6" s="1"/>
  <c r="G920" i="10"/>
  <c r="F920" i="6"/>
  <c r="I920" i="6" s="1"/>
  <c r="G905" i="10"/>
  <c r="F905" i="6"/>
  <c r="G905" i="6" s="1"/>
  <c r="AB905" i="6" s="1"/>
  <c r="G870" i="10"/>
  <c r="F870" i="6"/>
  <c r="J870" i="6" s="1"/>
  <c r="G821" i="10"/>
  <c r="F821" i="6"/>
  <c r="G821" i="6" s="1"/>
  <c r="AB821" i="6" s="1"/>
  <c r="G1089" i="10"/>
  <c r="F1089" i="6"/>
  <c r="G1123" i="10"/>
  <c r="F1123" i="6"/>
  <c r="J1123" i="6" s="1"/>
  <c r="G919" i="10"/>
  <c r="F919" i="6"/>
  <c r="G176" i="10"/>
  <c r="F176" i="6"/>
  <c r="I176" i="6" s="1"/>
  <c r="G122" i="10"/>
  <c r="F122" i="6"/>
  <c r="G105" i="10"/>
  <c r="F105" i="6"/>
  <c r="I105" i="6" s="1"/>
  <c r="G146" i="10"/>
  <c r="F146" i="6"/>
  <c r="I146" i="6" s="1"/>
  <c r="G392" i="10"/>
  <c r="F392" i="6"/>
  <c r="G392" i="6" s="1"/>
  <c r="AB392" i="6" s="1"/>
  <c r="G96" i="10"/>
  <c r="F96" i="6"/>
  <c r="G96" i="6" s="1"/>
  <c r="AB96" i="6" s="1"/>
  <c r="G698" i="10"/>
  <c r="F698" i="6"/>
  <c r="I698" i="6" s="1"/>
  <c r="G304" i="10"/>
  <c r="F304" i="6"/>
  <c r="G66" i="10"/>
  <c r="F66" i="6"/>
  <c r="J66" i="6" s="1"/>
  <c r="G1120" i="10"/>
  <c r="F1120" i="6"/>
  <c r="G1032" i="10"/>
  <c r="F1032" i="6"/>
  <c r="G1032" i="6" s="1"/>
  <c r="AB1032" i="6" s="1"/>
  <c r="G752" i="10"/>
  <c r="F752" i="6"/>
  <c r="G1040" i="10"/>
  <c r="F1040" i="6"/>
  <c r="G207" i="10"/>
  <c r="F207" i="6"/>
  <c r="J207" i="6" s="1"/>
  <c r="G235" i="10"/>
  <c r="F235" i="6"/>
  <c r="K235" i="6" s="1"/>
  <c r="G943" i="10"/>
  <c r="F943" i="6"/>
  <c r="G979" i="10"/>
  <c r="F979" i="6"/>
  <c r="G965" i="10"/>
  <c r="F965" i="6"/>
  <c r="K965" i="6" s="1"/>
  <c r="G444" i="10"/>
  <c r="F444" i="6"/>
  <c r="J444" i="6" s="1"/>
  <c r="G1057" i="10"/>
  <c r="F1057" i="6"/>
  <c r="G791" i="10"/>
  <c r="F791" i="6"/>
  <c r="K791" i="6" s="1"/>
  <c r="G913" i="10"/>
  <c r="F913" i="6"/>
  <c r="K913" i="6" s="1"/>
  <c r="G948" i="10"/>
  <c r="F948" i="6"/>
  <c r="G1097" i="10"/>
  <c r="F1097" i="6"/>
  <c r="G315" i="10"/>
  <c r="F315" i="6"/>
  <c r="K315" i="6" s="1"/>
  <c r="G830" i="10"/>
  <c r="F830" i="6"/>
  <c r="K830" i="6" s="1"/>
  <c r="G746" i="10"/>
  <c r="F746" i="6"/>
  <c r="G746" i="6" s="1"/>
  <c r="AB746" i="6" s="1"/>
  <c r="G975" i="10"/>
  <c r="F975" i="6"/>
  <c r="G975" i="6" s="1"/>
  <c r="AB975" i="6" s="1"/>
  <c r="G893" i="10"/>
  <c r="F893" i="6"/>
  <c r="G867" i="10"/>
  <c r="F867" i="6"/>
  <c r="I867" i="6" s="1"/>
  <c r="G658" i="10"/>
  <c r="F658" i="6"/>
  <c r="I658" i="6" s="1"/>
  <c r="G967" i="10"/>
  <c r="F967" i="6"/>
  <c r="G967" i="6" s="1"/>
  <c r="AB967" i="6" s="1"/>
  <c r="G933" i="10"/>
  <c r="F933" i="6"/>
  <c r="I933" i="6" s="1"/>
  <c r="G100" i="10"/>
  <c r="F100" i="6"/>
  <c r="J100" i="6" s="1"/>
  <c r="G1109" i="10"/>
  <c r="F1109" i="6"/>
  <c r="G1109" i="6" s="1"/>
  <c r="AB1109" i="6" s="1"/>
  <c r="G10" i="10"/>
  <c r="F10" i="6"/>
  <c r="G10" i="6" s="1"/>
  <c r="AB10" i="6" s="1"/>
  <c r="G772" i="10"/>
  <c r="F772" i="6"/>
  <c r="G169" i="10"/>
  <c r="F169" i="6"/>
  <c r="J169" i="6" s="1"/>
  <c r="G903" i="10"/>
  <c r="F903" i="6"/>
  <c r="G782" i="10"/>
  <c r="F782" i="6"/>
  <c r="J782" i="6" s="1"/>
  <c r="G690" i="10"/>
  <c r="F690" i="6"/>
  <c r="J690" i="6" s="1"/>
  <c r="G955" i="10"/>
  <c r="F955" i="6"/>
  <c r="G955" i="6" s="1"/>
  <c r="AB955" i="6" s="1"/>
  <c r="G869" i="10"/>
  <c r="F869" i="6"/>
  <c r="K869" i="6" s="1"/>
  <c r="G843" i="10"/>
  <c r="F843" i="6"/>
  <c r="G829" i="10"/>
  <c r="F829" i="6"/>
  <c r="G947" i="10"/>
  <c r="F947" i="6"/>
  <c r="G947" i="6" s="1"/>
  <c r="AB947" i="6" s="1"/>
  <c r="G909" i="10"/>
  <c r="F909" i="6"/>
  <c r="G69" i="10"/>
  <c r="F69" i="6"/>
  <c r="J69" i="6" s="1"/>
  <c r="G1041" i="10"/>
  <c r="F1041" i="6"/>
  <c r="K1041" i="6" s="1"/>
  <c r="G186" i="10"/>
  <c r="F186" i="6"/>
  <c r="G186" i="6" s="1"/>
  <c r="AB186" i="6" s="1"/>
  <c r="G403" i="10"/>
  <c r="F403" i="6"/>
  <c r="G403" i="6" s="1"/>
  <c r="AB403" i="6" s="1"/>
  <c r="G98" i="10"/>
  <c r="F98" i="6"/>
  <c r="G855" i="10"/>
  <c r="F855" i="6"/>
  <c r="J855" i="6" s="1"/>
  <c r="G682" i="10"/>
  <c r="F682" i="6"/>
  <c r="J682" i="6" s="1"/>
  <c r="G594" i="10"/>
  <c r="F594" i="6"/>
  <c r="G594" i="6" s="1"/>
  <c r="AB594" i="6" s="1"/>
  <c r="G931" i="10"/>
  <c r="F931" i="6"/>
  <c r="J931" i="6" s="1"/>
  <c r="G849" i="10"/>
  <c r="F849" i="6"/>
  <c r="G849" i="6" s="1"/>
  <c r="AB849" i="6" s="1"/>
  <c r="G814" i="10"/>
  <c r="F814" i="6"/>
  <c r="I814" i="6" s="1"/>
  <c r="G809" i="10"/>
  <c r="F809" i="6"/>
  <c r="K809" i="6" s="1"/>
  <c r="G923" i="10"/>
  <c r="F923" i="6"/>
  <c r="J923" i="6" s="1"/>
  <c r="G885" i="10"/>
  <c r="F885" i="6"/>
  <c r="G1056" i="10"/>
  <c r="F1056" i="6"/>
  <c r="I1056" i="6" s="1"/>
  <c r="G677" i="10"/>
  <c r="F677" i="6"/>
  <c r="I677" i="6" s="1"/>
  <c r="G1020" i="10"/>
  <c r="F1020" i="6"/>
  <c r="I1020" i="6" s="1"/>
  <c r="G801" i="10"/>
  <c r="F801" i="6"/>
  <c r="K801" i="6" s="1"/>
  <c r="G1154" i="10"/>
  <c r="F1154" i="6"/>
  <c r="G1133" i="10"/>
  <c r="F1133" i="6"/>
  <c r="I1133" i="6" s="1"/>
  <c r="G986" i="10"/>
  <c r="F986" i="6"/>
  <c r="J986" i="6" s="1"/>
  <c r="G673" i="10"/>
  <c r="F673" i="6"/>
  <c r="G666" i="10"/>
  <c r="F666" i="6"/>
  <c r="I666" i="6" s="1"/>
  <c r="G813" i="10"/>
  <c r="F813" i="6"/>
  <c r="K813" i="6" s="1"/>
  <c r="G1026" i="10"/>
  <c r="F1026" i="6"/>
  <c r="G641" i="10"/>
  <c r="F641" i="6"/>
  <c r="G634" i="10"/>
  <c r="F634" i="6"/>
  <c r="J634" i="6" s="1"/>
  <c r="G515" i="10"/>
  <c r="F515" i="6"/>
  <c r="I515" i="6" s="1"/>
  <c r="G968" i="10"/>
  <c r="F968" i="6"/>
  <c r="K968" i="6" s="1"/>
  <c r="G161" i="10"/>
  <c r="F161" i="6"/>
  <c r="I161" i="6" s="1"/>
  <c r="G1122" i="10"/>
  <c r="F1122" i="6"/>
  <c r="K1122" i="6" s="1"/>
  <c r="G89" i="10"/>
  <c r="F89" i="6"/>
  <c r="I89" i="6" s="1"/>
  <c r="G606" i="10"/>
  <c r="F606" i="6"/>
  <c r="J606" i="6" s="1"/>
  <c r="G701" i="10"/>
  <c r="F701" i="6"/>
  <c r="G842" i="10"/>
  <c r="F842" i="6"/>
  <c r="G712" i="10"/>
  <c r="F712" i="6"/>
  <c r="K712" i="6" s="1"/>
  <c r="G962" i="10"/>
  <c r="F962" i="6"/>
  <c r="J962" i="6" s="1"/>
  <c r="G645" i="10"/>
  <c r="F645" i="6"/>
  <c r="J645" i="6" s="1"/>
  <c r="G788" i="10"/>
  <c r="F788" i="6"/>
  <c r="G788" i="6" s="1"/>
  <c r="AB788" i="6" s="1"/>
  <c r="G664" i="10"/>
  <c r="F664" i="6"/>
  <c r="J664" i="6" s="1"/>
  <c r="G958" i="10"/>
  <c r="F958" i="6"/>
  <c r="G958" i="6" s="1"/>
  <c r="AB958" i="6" s="1"/>
  <c r="G685" i="10"/>
  <c r="F685" i="6"/>
  <c r="G108" i="10"/>
  <c r="F108" i="6"/>
  <c r="G951" i="10"/>
  <c r="F951" i="6"/>
  <c r="I951" i="6" s="1"/>
  <c r="G1107" i="10"/>
  <c r="F1107" i="6"/>
  <c r="K1107" i="6" s="1"/>
  <c r="G288" i="10"/>
  <c r="F288" i="6"/>
  <c r="J288" i="6" s="1"/>
  <c r="G688" i="10"/>
  <c r="F688" i="6"/>
  <c r="J688" i="6" s="1"/>
  <c r="G123" i="10"/>
  <c r="F123" i="6"/>
  <c r="G123" i="6" s="1"/>
  <c r="AB123" i="6" s="1"/>
  <c r="G744" i="10"/>
  <c r="F744" i="6"/>
  <c r="AB148" i="8"/>
  <c r="F140" i="4" s="1"/>
  <c r="L140" i="4" s="1"/>
  <c r="AB231" i="8"/>
  <c r="F223" i="4" s="1"/>
  <c r="AB215" i="8"/>
  <c r="F207" i="4" s="1"/>
  <c r="H207" i="4" s="1"/>
  <c r="AC207" i="4" s="1"/>
  <c r="AB687" i="8"/>
  <c r="F679" i="4" s="1"/>
  <c r="AB447" i="8"/>
  <c r="F439" i="4" s="1"/>
  <c r="H439" i="4" s="1"/>
  <c r="AC439" i="4" s="1"/>
  <c r="AB146" i="8"/>
  <c r="F138" i="4" s="1"/>
  <c r="K138" i="4" s="1"/>
  <c r="AB254" i="8"/>
  <c r="F246" i="4" s="1"/>
  <c r="AB362" i="8"/>
  <c r="F354" i="4" s="1"/>
  <c r="AB483" i="8"/>
  <c r="F475" i="4" s="1"/>
  <c r="L475" i="4" s="1"/>
  <c r="AB645" i="8"/>
  <c r="F637" i="4" s="1"/>
  <c r="AB681" i="8"/>
  <c r="F673" i="4" s="1"/>
  <c r="AB735" i="8"/>
  <c r="F727" i="4" s="1"/>
  <c r="AB789" i="8"/>
  <c r="F781" i="4" s="1"/>
  <c r="AB843" i="8"/>
  <c r="F835" i="4" s="1"/>
  <c r="AB897" i="8"/>
  <c r="F889" i="4" s="1"/>
  <c r="AB951" i="8"/>
  <c r="F943" i="4" s="1"/>
  <c r="AB1005" i="8"/>
  <c r="F997" i="4" s="1"/>
  <c r="AB63" i="8"/>
  <c r="F55" i="4" s="1"/>
  <c r="AB117" i="8"/>
  <c r="F109" i="4" s="1"/>
  <c r="AB171" i="8"/>
  <c r="F163" i="4" s="1"/>
  <c r="K163" i="4" s="1"/>
  <c r="AB225" i="8"/>
  <c r="F217" i="4" s="1"/>
  <c r="K217" i="4" s="1"/>
  <c r="AB279" i="8"/>
  <c r="F271" i="4" s="1"/>
  <c r="AB333" i="8"/>
  <c r="F325" i="4" s="1"/>
  <c r="AB387" i="8"/>
  <c r="F379" i="4" s="1"/>
  <c r="J379" i="4" s="1"/>
  <c r="AB441" i="8"/>
  <c r="F433" i="4" s="1"/>
  <c r="L433" i="4" s="1"/>
  <c r="AB496" i="8"/>
  <c r="F488" i="4" s="1"/>
  <c r="AB550" i="8"/>
  <c r="F542" i="4" s="1"/>
  <c r="AB604" i="8"/>
  <c r="F596" i="4" s="1"/>
  <c r="AB658" i="8"/>
  <c r="F650" i="4" s="1"/>
  <c r="AB486" i="8"/>
  <c r="F478" i="4" s="1"/>
  <c r="K478" i="4" s="1"/>
  <c r="AB540" i="8"/>
  <c r="F532" i="4" s="1"/>
  <c r="AB594" i="8"/>
  <c r="F586" i="4" s="1"/>
  <c r="AB648" i="8"/>
  <c r="F640" i="4" s="1"/>
  <c r="AB702" i="8"/>
  <c r="F694" i="4" s="1"/>
  <c r="AB756" i="8"/>
  <c r="F748" i="4" s="1"/>
  <c r="AB810" i="8"/>
  <c r="F802" i="4" s="1"/>
  <c r="AB864" i="8"/>
  <c r="F856" i="4" s="1"/>
  <c r="AB918" i="8"/>
  <c r="F910" i="4" s="1"/>
  <c r="AB972" i="8"/>
  <c r="F964" i="4" s="1"/>
  <c r="AB1026" i="8"/>
  <c r="F1018" i="4" s="1"/>
  <c r="AB84" i="8"/>
  <c r="F76" i="4" s="1"/>
  <c r="AB138" i="8"/>
  <c r="F130" i="4" s="1"/>
  <c r="H130" i="4" s="1"/>
  <c r="AC130" i="4" s="1"/>
  <c r="AB192" i="8"/>
  <c r="F184" i="4" s="1"/>
  <c r="L184" i="4" s="1"/>
  <c r="AB246" i="8"/>
  <c r="F238" i="4" s="1"/>
  <c r="H238" i="4" s="1"/>
  <c r="AC238" i="4" s="1"/>
  <c r="AB300" i="8"/>
  <c r="F292" i="4" s="1"/>
  <c r="AB354" i="8"/>
  <c r="F346" i="4" s="1"/>
  <c r="H346" i="4" s="1"/>
  <c r="AC346" i="4" s="1"/>
  <c r="AB408" i="8"/>
  <c r="F400" i="4" s="1"/>
  <c r="AB463" i="8"/>
  <c r="F455" i="4" s="1"/>
  <c r="K455" i="4" s="1"/>
  <c r="AB517" i="8"/>
  <c r="F509" i="4" s="1"/>
  <c r="AB571" i="8"/>
  <c r="F563" i="4" s="1"/>
  <c r="AB625" i="8"/>
  <c r="F617" i="4" s="1"/>
  <c r="AB679" i="8"/>
  <c r="F671" i="4" s="1"/>
  <c r="AB733" i="8"/>
  <c r="F725" i="4" s="1"/>
  <c r="AB787" i="8"/>
  <c r="F779" i="4" s="1"/>
  <c r="AB841" i="8"/>
  <c r="F833" i="4" s="1"/>
  <c r="AB895" i="8"/>
  <c r="F887" i="4" s="1"/>
  <c r="AB949" i="8"/>
  <c r="F941" i="4" s="1"/>
  <c r="AB1003" i="8"/>
  <c r="F995" i="4" s="1"/>
  <c r="AB43" i="8"/>
  <c r="F35" i="4" s="1"/>
  <c r="J35" i="4" s="1"/>
  <c r="AB16" i="8"/>
  <c r="F8" i="4" s="1"/>
  <c r="K8" i="4" s="1"/>
  <c r="AB39" i="8"/>
  <c r="F31" i="4" s="1"/>
  <c r="L31" i="4" s="1"/>
  <c r="AB38" i="8"/>
  <c r="F30" i="4" s="1"/>
  <c r="J30" i="4" s="1"/>
  <c r="AB22" i="8"/>
  <c r="F14" i="4" s="1"/>
  <c r="K14" i="4" s="1"/>
  <c r="AB30" i="8"/>
  <c r="F22" i="4" s="1"/>
  <c r="J22" i="4" s="1"/>
  <c r="G446" i="10"/>
  <c r="F446" i="6"/>
  <c r="G369" i="10"/>
  <c r="F369" i="6"/>
  <c r="J369" i="6" s="1"/>
  <c r="G340" i="10"/>
  <c r="F340" i="6"/>
  <c r="G340" i="6" s="1"/>
  <c r="AB340" i="6" s="1"/>
  <c r="G280" i="10"/>
  <c r="F280" i="6"/>
  <c r="G149" i="10"/>
  <c r="F149" i="6"/>
  <c r="J149" i="6" s="1"/>
  <c r="G82" i="10"/>
  <c r="F82" i="6"/>
  <c r="K82" i="6" s="1"/>
  <c r="G432" i="10"/>
  <c r="F432" i="6"/>
  <c r="K432" i="6" s="1"/>
  <c r="G595" i="10"/>
  <c r="F595" i="6"/>
  <c r="I595" i="6" s="1"/>
  <c r="G517" i="10"/>
  <c r="F517" i="6"/>
  <c r="G396" i="10"/>
  <c r="F396" i="6"/>
  <c r="J396" i="6" s="1"/>
  <c r="G250" i="10"/>
  <c r="F250" i="6"/>
  <c r="K250" i="6" s="1"/>
  <c r="G376" i="10"/>
  <c r="F376" i="6"/>
  <c r="I376" i="6" s="1"/>
  <c r="G840" i="10"/>
  <c r="F840" i="6"/>
  <c r="K840" i="6" s="1"/>
  <c r="G53" i="10"/>
  <c r="F53" i="6"/>
  <c r="G816" i="10"/>
  <c r="F816" i="6"/>
  <c r="G1112" i="10"/>
  <c r="F1112" i="6"/>
  <c r="I1112" i="6" s="1"/>
  <c r="G380" i="10"/>
  <c r="F380" i="6"/>
  <c r="G380" i="6" s="1"/>
  <c r="AB380" i="6" s="1"/>
  <c r="G478" i="10"/>
  <c r="F478" i="6"/>
  <c r="G478" i="6" s="1"/>
  <c r="AB478" i="6" s="1"/>
  <c r="G232" i="10"/>
  <c r="F232" i="6"/>
  <c r="J232" i="6" s="1"/>
  <c r="G23" i="10"/>
  <c r="F23" i="6"/>
  <c r="J23" i="6" s="1"/>
  <c r="G126" i="10"/>
  <c r="F126" i="6"/>
  <c r="I126" i="6" s="1"/>
  <c r="G706" i="10"/>
  <c r="F706" i="6"/>
  <c r="K706" i="6" s="1"/>
  <c r="G1134" i="10"/>
  <c r="F1134" i="6"/>
  <c r="G1100" i="10"/>
  <c r="F1100" i="6"/>
  <c r="G224" i="10"/>
  <c r="F224" i="6"/>
  <c r="G224" i="6" s="1"/>
  <c r="AB224" i="6" s="1"/>
  <c r="G753" i="10"/>
  <c r="F753" i="6"/>
  <c r="K753" i="6" s="1"/>
  <c r="G681" i="10"/>
  <c r="F681" i="6"/>
  <c r="G879" i="10"/>
  <c r="F879" i="6"/>
  <c r="G879" i="6" s="1"/>
  <c r="AB879" i="6" s="1"/>
  <c r="G178" i="10"/>
  <c r="F178" i="6"/>
  <c r="I178" i="6" s="1"/>
  <c r="G240" i="10"/>
  <c r="F240" i="6"/>
  <c r="I240" i="6" s="1"/>
  <c r="G804" i="10"/>
  <c r="F804" i="6"/>
  <c r="G1071" i="10"/>
  <c r="F1071" i="6"/>
  <c r="G386" i="10"/>
  <c r="F386" i="6"/>
  <c r="I386" i="6" s="1"/>
  <c r="G249" i="10"/>
  <c r="F249" i="6"/>
  <c r="J249" i="6" s="1"/>
  <c r="G795" i="10"/>
  <c r="F795" i="6"/>
  <c r="I795" i="6" s="1"/>
  <c r="G549" i="10"/>
  <c r="F549" i="6"/>
  <c r="K549" i="6" s="1"/>
  <c r="G551" i="10"/>
  <c r="F551" i="6"/>
  <c r="G551" i="6" s="1"/>
  <c r="AB551" i="6" s="1"/>
  <c r="G545" i="10"/>
  <c r="F545" i="6"/>
  <c r="G575" i="10"/>
  <c r="F575" i="6"/>
  <c r="J575" i="6" s="1"/>
  <c r="G493" i="10"/>
  <c r="F493" i="6"/>
  <c r="J493" i="6" s="1"/>
  <c r="G272" i="10"/>
  <c r="F272" i="6"/>
  <c r="G180" i="10"/>
  <c r="F180" i="6"/>
  <c r="J180" i="6" s="1"/>
  <c r="G300" i="10"/>
  <c r="F300" i="6"/>
  <c r="J300" i="6" s="1"/>
  <c r="G462" i="10"/>
  <c r="F462" i="6"/>
  <c r="G241" i="10"/>
  <c r="F241" i="6"/>
  <c r="G711" i="10"/>
  <c r="F711" i="6"/>
  <c r="G711" i="6" s="1"/>
  <c r="AB711" i="6" s="1"/>
  <c r="G381" i="10"/>
  <c r="F381" i="6"/>
  <c r="I381" i="6" s="1"/>
  <c r="G578" i="10"/>
  <c r="F578" i="6"/>
  <c r="J578" i="6" s="1"/>
  <c r="G449" i="10"/>
  <c r="F449" i="6"/>
  <c r="I449" i="6" s="1"/>
  <c r="G574" i="10"/>
  <c r="F574" i="6"/>
  <c r="G397" i="10"/>
  <c r="F397" i="6"/>
  <c r="G68" i="10"/>
  <c r="F68" i="6"/>
  <c r="K68" i="6" s="1"/>
  <c r="G131" i="10"/>
  <c r="F131" i="6"/>
  <c r="G131" i="6" s="1"/>
  <c r="AB131" i="6" s="1"/>
  <c r="G438" i="10"/>
  <c r="F438" i="6"/>
  <c r="K438" i="6" s="1"/>
  <c r="G527" i="10"/>
  <c r="F527" i="6"/>
  <c r="I527" i="6" s="1"/>
  <c r="G699" i="10"/>
  <c r="F699" i="6"/>
  <c r="G357" i="10"/>
  <c r="F357" i="6"/>
  <c r="J357" i="6" s="1"/>
  <c r="G566" i="10"/>
  <c r="F566" i="6"/>
  <c r="G437" i="10"/>
  <c r="F437" i="6"/>
  <c r="J437" i="6" s="1"/>
  <c r="G562" i="10"/>
  <c r="F562" i="6"/>
  <c r="G562" i="6" s="1"/>
  <c r="AB562" i="6" s="1"/>
  <c r="G373" i="10"/>
  <c r="F373" i="6"/>
  <c r="J373" i="6" s="1"/>
  <c r="G40" i="10"/>
  <c r="F40" i="6"/>
  <c r="G103" i="10"/>
  <c r="F103" i="6"/>
  <c r="I103" i="6" s="1"/>
  <c r="G270" i="10"/>
  <c r="F270" i="6"/>
  <c r="I270" i="6" s="1"/>
  <c r="G708" i="10"/>
  <c r="F708" i="6"/>
  <c r="K708" i="6" s="1"/>
  <c r="G615" i="10"/>
  <c r="F615" i="6"/>
  <c r="G512" i="10"/>
  <c r="F512" i="6"/>
  <c r="G482" i="10"/>
  <c r="F482" i="6"/>
  <c r="K482" i="6" s="1"/>
  <c r="G329" i="10"/>
  <c r="F329" i="6"/>
  <c r="K329" i="6" s="1"/>
  <c r="G454" i="10"/>
  <c r="F454" i="6"/>
  <c r="G454" i="6" s="1"/>
  <c r="AB454" i="6" s="1"/>
  <c r="G277" i="10"/>
  <c r="F277" i="6"/>
  <c r="G51" i="10"/>
  <c r="F51" i="6"/>
  <c r="I51" i="6" s="1"/>
  <c r="G18" i="10"/>
  <c r="F18" i="6"/>
  <c r="G246" i="10"/>
  <c r="F246" i="6"/>
  <c r="G246" i="6" s="1"/>
  <c r="AB246" i="6" s="1"/>
  <c r="G696" i="10"/>
  <c r="F696" i="6"/>
  <c r="G696" i="6" s="1"/>
  <c r="AB696" i="6" s="1"/>
  <c r="G599" i="10"/>
  <c r="F599" i="6"/>
  <c r="J599" i="6" s="1"/>
  <c r="G460" i="10"/>
  <c r="F460" i="6"/>
  <c r="J460" i="6" s="1"/>
  <c r="G470" i="10"/>
  <c r="F470" i="6"/>
  <c r="I470" i="6" s="1"/>
  <c r="G317" i="10"/>
  <c r="F317" i="6"/>
  <c r="G317" i="6" s="1"/>
  <c r="AB317" i="6" s="1"/>
  <c r="G442" i="10"/>
  <c r="F442" i="6"/>
  <c r="I442" i="6" s="1"/>
  <c r="G265" i="10"/>
  <c r="F265" i="6"/>
  <c r="K265" i="6" s="1"/>
  <c r="G19" i="10"/>
  <c r="F19" i="6"/>
  <c r="G229" i="10"/>
  <c r="F229" i="6"/>
  <c r="J229" i="6" s="1"/>
  <c r="G522" i="10"/>
  <c r="F522" i="6"/>
  <c r="G583" i="10"/>
  <c r="F583" i="6"/>
  <c r="J583" i="6" s="1"/>
  <c r="G389" i="10"/>
  <c r="F389" i="6"/>
  <c r="J389" i="6" s="1"/>
  <c r="G514" i="10"/>
  <c r="F514" i="6"/>
  <c r="K514" i="6" s="1"/>
  <c r="G337" i="10"/>
  <c r="F337" i="6"/>
  <c r="K337" i="6" s="1"/>
  <c r="G195" i="10"/>
  <c r="F195" i="6"/>
  <c r="I195" i="6" s="1"/>
  <c r="G190" i="10"/>
  <c r="F190" i="6"/>
  <c r="G219" i="10"/>
  <c r="F219" i="6"/>
  <c r="K219" i="6" s="1"/>
  <c r="G1079" i="10"/>
  <c r="F1079" i="6"/>
  <c r="G1079" i="6" s="1"/>
  <c r="AB1079" i="6" s="1"/>
  <c r="G216" i="10"/>
  <c r="F216" i="6"/>
  <c r="I216" i="6" s="1"/>
  <c r="G284" i="10"/>
  <c r="F284" i="6"/>
  <c r="I284" i="6" s="1"/>
  <c r="G14" i="10"/>
  <c r="F14" i="6"/>
  <c r="G14" i="6" s="1"/>
  <c r="AB14" i="6" s="1"/>
  <c r="G404" i="10"/>
  <c r="F404" i="6"/>
  <c r="G404" i="6" s="1"/>
  <c r="AB404" i="6" s="1"/>
  <c r="G38" i="10"/>
  <c r="F38" i="6"/>
  <c r="I38" i="6" s="1"/>
  <c r="G718" i="10"/>
  <c r="F718" i="6"/>
  <c r="K718" i="6" s="1"/>
  <c r="G134" i="10"/>
  <c r="F134" i="6"/>
  <c r="K134" i="6" s="1"/>
  <c r="G777" i="10"/>
  <c r="F777" i="6"/>
  <c r="G777" i="6" s="1"/>
  <c r="AB777" i="6" s="1"/>
  <c r="G133" i="10"/>
  <c r="F133" i="6"/>
  <c r="J133" i="6" s="1"/>
  <c r="G775" i="10"/>
  <c r="F775" i="6"/>
  <c r="G775" i="6" s="1"/>
  <c r="AB775" i="6" s="1"/>
  <c r="G610" i="10"/>
  <c r="F610" i="6"/>
  <c r="I610" i="6" s="1"/>
  <c r="G679" i="10"/>
  <c r="F679" i="6"/>
  <c r="K679" i="6" s="1"/>
  <c r="G653" i="10"/>
  <c r="F653" i="6"/>
  <c r="G860" i="10"/>
  <c r="F860" i="6"/>
  <c r="I860" i="6" s="1"/>
  <c r="G949" i="10"/>
  <c r="F949" i="6"/>
  <c r="G949" i="6" s="1"/>
  <c r="AB949" i="6" s="1"/>
  <c r="G485" i="10"/>
  <c r="F485" i="6"/>
  <c r="G603" i="10"/>
  <c r="F603" i="6"/>
  <c r="J603" i="6" s="1"/>
  <c r="G262" i="10"/>
  <c r="F262" i="6"/>
  <c r="J262" i="6" s="1"/>
  <c r="G468" i="10"/>
  <c r="F468" i="6"/>
  <c r="G222" i="10"/>
  <c r="F222" i="6"/>
  <c r="G222" i="6" s="1"/>
  <c r="AB222" i="6" s="1"/>
  <c r="G159" i="10"/>
  <c r="F159" i="6"/>
  <c r="G412" i="10"/>
  <c r="F412" i="6"/>
  <c r="G1060" i="10"/>
  <c r="F1060" i="6"/>
  <c r="J1060" i="6" s="1"/>
  <c r="G1045" i="10"/>
  <c r="F1045" i="6"/>
  <c r="J1045" i="6" s="1"/>
  <c r="G990" i="10"/>
  <c r="F990" i="6"/>
  <c r="J990" i="6" s="1"/>
  <c r="G973" i="10"/>
  <c r="F973" i="6"/>
  <c r="G764" i="10"/>
  <c r="F764" i="6"/>
  <c r="G764" i="6" s="1"/>
  <c r="AB764" i="6" s="1"/>
  <c r="G622" i="10"/>
  <c r="F622" i="6"/>
  <c r="G1068" i="10"/>
  <c r="F1068" i="6"/>
  <c r="G1042" i="10"/>
  <c r="F1042" i="6"/>
  <c r="J1042" i="6" s="1"/>
  <c r="G113" i="10"/>
  <c r="F113" i="6"/>
  <c r="J113" i="6" s="1"/>
  <c r="G185" i="10"/>
  <c r="F185" i="6"/>
  <c r="G185" i="6" s="1"/>
  <c r="AB185" i="6" s="1"/>
  <c r="G585" i="10"/>
  <c r="F585" i="6"/>
  <c r="G86" i="10"/>
  <c r="F86" i="6"/>
  <c r="G267" i="10"/>
  <c r="F267" i="6"/>
  <c r="G912" i="10"/>
  <c r="F912" i="6"/>
  <c r="J912" i="6" s="1"/>
  <c r="G657" i="10"/>
  <c r="F657" i="6"/>
  <c r="G850" i="10"/>
  <c r="F850" i="6"/>
  <c r="I850" i="6" s="1"/>
  <c r="G956" i="10"/>
  <c r="F956" i="6"/>
  <c r="K956" i="6" s="1"/>
  <c r="G1080" i="10"/>
  <c r="F1080" i="6"/>
  <c r="G1080" i="6" s="1"/>
  <c r="AB1080" i="6" s="1"/>
  <c r="G1008" i="10"/>
  <c r="F1008" i="6"/>
  <c r="I1008" i="6" s="1"/>
  <c r="G264" i="10"/>
  <c r="F264" i="6"/>
  <c r="K264" i="6" s="1"/>
  <c r="G115" i="10"/>
  <c r="F115" i="6"/>
  <c r="G644" i="10"/>
  <c r="F644" i="6"/>
  <c r="I644" i="6" s="1"/>
  <c r="G1064" i="10"/>
  <c r="F1064" i="6"/>
  <c r="G929" i="10"/>
  <c r="F929" i="6"/>
  <c r="I929" i="6" s="1"/>
  <c r="G1018" i="10"/>
  <c r="F1018" i="6"/>
  <c r="J1018" i="6" s="1"/>
  <c r="G963" i="10"/>
  <c r="F963" i="6"/>
  <c r="G1082" i="10"/>
  <c r="F1082" i="6"/>
  <c r="I1082" i="6" s="1"/>
  <c r="G790" i="10"/>
  <c r="F790" i="6"/>
  <c r="J790" i="6" s="1"/>
  <c r="G128" i="10"/>
  <c r="F128" i="6"/>
  <c r="K128" i="6" s="1"/>
  <c r="G1095" i="10"/>
  <c r="F1095" i="6"/>
  <c r="G987" i="10"/>
  <c r="F987" i="6"/>
  <c r="I987" i="6" s="1"/>
  <c r="G851" i="10"/>
  <c r="F851" i="6"/>
  <c r="J851" i="6" s="1"/>
  <c r="G786" i="10"/>
  <c r="F786" i="6"/>
  <c r="I786" i="6" s="1"/>
  <c r="G999" i="10"/>
  <c r="F999" i="6"/>
  <c r="I999" i="6" s="1"/>
  <c r="G917" i="10"/>
  <c r="F917" i="6"/>
  <c r="I917" i="6" s="1"/>
  <c r="G352" i="10"/>
  <c r="F352" i="6"/>
  <c r="K352" i="6" s="1"/>
  <c r="G730" i="10"/>
  <c r="F730" i="6"/>
  <c r="I730" i="6" s="1"/>
  <c r="G991" i="10"/>
  <c r="F991" i="6"/>
  <c r="G991" i="6" s="1"/>
  <c r="AB991" i="6" s="1"/>
  <c r="G953" i="10"/>
  <c r="F953" i="6"/>
  <c r="G611" i="10"/>
  <c r="F611" i="6"/>
  <c r="K611" i="6" s="1"/>
  <c r="G1054" i="10"/>
  <c r="F1054" i="6"/>
  <c r="G745" i="10"/>
  <c r="F745" i="6"/>
  <c r="G822" i="10"/>
  <c r="F822" i="6"/>
  <c r="K822" i="6" s="1"/>
  <c r="G674" i="10"/>
  <c r="F674" i="6"/>
  <c r="K674" i="6" s="1"/>
  <c r="G1090" i="10"/>
  <c r="F1090" i="6"/>
  <c r="G713" i="10"/>
  <c r="F713" i="6"/>
  <c r="K713" i="6" s="1"/>
  <c r="G806" i="10"/>
  <c r="F806" i="6"/>
  <c r="G806" i="6" s="1"/>
  <c r="AB806" i="6" s="1"/>
  <c r="G762" i="10"/>
  <c r="F762" i="6"/>
  <c r="G762" i="6" s="1"/>
  <c r="AB762" i="6" s="1"/>
  <c r="G435" i="10"/>
  <c r="F435" i="6"/>
  <c r="I435" i="6" s="1"/>
  <c r="G817" i="10"/>
  <c r="F817" i="6"/>
  <c r="I817" i="6" s="1"/>
  <c r="G1118" i="10"/>
  <c r="F1118" i="6"/>
  <c r="I1118" i="6" s="1"/>
  <c r="G802" i="10"/>
  <c r="F802" i="6"/>
  <c r="G802" i="6" s="1"/>
  <c r="AB802" i="6" s="1"/>
  <c r="G1130" i="10"/>
  <c r="F1130" i="6"/>
  <c r="K1130" i="6" s="1"/>
  <c r="G846" i="10"/>
  <c r="F846" i="6"/>
  <c r="J846" i="6" s="1"/>
  <c r="G1034" i="10"/>
  <c r="F1034" i="6"/>
  <c r="G721" i="10"/>
  <c r="F721" i="6"/>
  <c r="J721" i="6" s="1"/>
  <c r="G774" i="10"/>
  <c r="F774" i="6"/>
  <c r="J774" i="6" s="1"/>
  <c r="G572" i="10"/>
  <c r="F572" i="6"/>
  <c r="G1066" i="10"/>
  <c r="F1066" i="6"/>
  <c r="G1066" i="6" s="1"/>
  <c r="AB1066" i="6" s="1"/>
  <c r="G689" i="10"/>
  <c r="F689" i="6"/>
  <c r="K689" i="6" s="1"/>
  <c r="G766" i="10"/>
  <c r="F766" i="6"/>
  <c r="J766" i="6" s="1"/>
  <c r="G722" i="10"/>
  <c r="F722" i="6"/>
  <c r="J722" i="6" s="1"/>
  <c r="G1119" i="10"/>
  <c r="F1119" i="6"/>
  <c r="G749" i="10"/>
  <c r="F749" i="6"/>
  <c r="G749" i="6" s="1"/>
  <c r="AB749" i="6" s="1"/>
  <c r="G1088" i="10"/>
  <c r="F1088" i="6"/>
  <c r="G1088" i="6" s="1"/>
  <c r="AB1088" i="6" s="1"/>
  <c r="G626" i="10"/>
  <c r="F626" i="6"/>
  <c r="K626" i="6" s="1"/>
  <c r="G1075" i="10"/>
  <c r="F1075" i="6"/>
  <c r="K1075" i="6" s="1"/>
  <c r="G710" i="10"/>
  <c r="F710" i="6"/>
  <c r="G710" i="6" s="1"/>
  <c r="AB710" i="6" s="1"/>
  <c r="G1010" i="10"/>
  <c r="F1010" i="6"/>
  <c r="G697" i="10"/>
  <c r="F697" i="6"/>
  <c r="J697" i="6" s="1"/>
  <c r="G742" i="10"/>
  <c r="F742" i="6"/>
  <c r="I742" i="6" s="1"/>
  <c r="G259" i="10"/>
  <c r="F259" i="6"/>
  <c r="G259" i="6" s="1"/>
  <c r="AB259" i="6" s="1"/>
  <c r="G1050" i="10"/>
  <c r="F1050" i="6"/>
  <c r="G1050" i="6" s="1"/>
  <c r="AB1050" i="6" s="1"/>
  <c r="G665" i="10"/>
  <c r="F665" i="6"/>
  <c r="G665" i="6" s="1"/>
  <c r="AB665" i="6" s="1"/>
  <c r="G726" i="10"/>
  <c r="F726" i="6"/>
  <c r="G642" i="10"/>
  <c r="F642" i="6"/>
  <c r="G642" i="6" s="1"/>
  <c r="AB642" i="6" s="1"/>
  <c r="G1048" i="10"/>
  <c r="F1048" i="6"/>
  <c r="I1048" i="6" s="1"/>
  <c r="G170" i="10"/>
  <c r="F170" i="6"/>
  <c r="K170" i="6" s="1"/>
  <c r="G1148" i="10"/>
  <c r="F1148" i="6"/>
  <c r="J1148" i="6" s="1"/>
  <c r="G647" i="10"/>
  <c r="F647" i="6"/>
  <c r="I647" i="6" s="1"/>
  <c r="G792" i="10"/>
  <c r="F792" i="6"/>
  <c r="I792" i="6" s="1"/>
  <c r="G773" i="10"/>
  <c r="F773" i="6"/>
  <c r="G773" i="6" s="1"/>
  <c r="AB773" i="6" s="1"/>
  <c r="G866" i="10"/>
  <c r="F866" i="6"/>
  <c r="K866" i="6" s="1"/>
  <c r="G351" i="10"/>
  <c r="F351" i="6"/>
  <c r="I351" i="6" s="1"/>
  <c r="G982" i="10"/>
  <c r="F982" i="6"/>
  <c r="G669" i="10"/>
  <c r="F669" i="6"/>
  <c r="G834" i="10"/>
  <c r="F834" i="6"/>
  <c r="K834" i="6" s="1"/>
  <c r="G700" i="10"/>
  <c r="F700" i="6"/>
  <c r="K700" i="6" s="1"/>
  <c r="G974" i="10"/>
  <c r="F974" i="6"/>
  <c r="K974" i="6" s="1"/>
  <c r="G709" i="10"/>
  <c r="F709" i="6"/>
  <c r="K709" i="6" s="1"/>
  <c r="G1076" i="10"/>
  <c r="F1076" i="6"/>
  <c r="I1076" i="6" s="1"/>
  <c r="G260" i="10"/>
  <c r="F260" i="6"/>
  <c r="I260" i="6" s="1"/>
  <c r="G1136" i="10"/>
  <c r="F1136" i="6"/>
  <c r="I1136" i="6" s="1"/>
  <c r="G192" i="10"/>
  <c r="F192" i="6"/>
  <c r="I192" i="6" s="1"/>
  <c r="G5" i="10"/>
  <c r="F5" i="6"/>
  <c r="G5" i="6" s="1"/>
  <c r="AB5" i="6" s="1"/>
  <c r="G707" i="10"/>
  <c r="F707" i="6"/>
  <c r="J707" i="6" s="1"/>
  <c r="G1129" i="10"/>
  <c r="F1129" i="6"/>
  <c r="J1129" i="6" s="1"/>
  <c r="G251" i="10"/>
  <c r="F251" i="6"/>
  <c r="G796" i="10"/>
  <c r="F796" i="6"/>
  <c r="J796" i="6" s="1"/>
  <c r="G704" i="10"/>
  <c r="F704" i="6"/>
  <c r="G704" i="6" s="1"/>
  <c r="AB704" i="6" s="1"/>
  <c r="G1101" i="10"/>
  <c r="F1101" i="6"/>
  <c r="J1101" i="6" s="1"/>
  <c r="G787" i="10"/>
  <c r="F787" i="6"/>
  <c r="G828" i="10"/>
  <c r="F828" i="6"/>
  <c r="J828" i="6" s="1"/>
  <c r="G415" i="10"/>
  <c r="F415" i="6"/>
  <c r="G155" i="10"/>
  <c r="F155" i="6"/>
  <c r="I155" i="6" s="1"/>
  <c r="G997" i="10"/>
  <c r="F997" i="6"/>
  <c r="J997" i="6" s="1"/>
  <c r="G1111" i="10"/>
  <c r="F1111" i="6"/>
  <c r="G420" i="10"/>
  <c r="F420" i="6"/>
  <c r="G908" i="10"/>
  <c r="F908" i="6"/>
  <c r="I908" i="6" s="1"/>
  <c r="G754" i="10"/>
  <c r="F754" i="6"/>
  <c r="AB176" i="8"/>
  <c r="F168" i="4" s="1"/>
  <c r="H168" i="4" s="1"/>
  <c r="AC168" i="4" s="1"/>
  <c r="AB302" i="8"/>
  <c r="F294" i="4" s="1"/>
  <c r="K294" i="4" s="1"/>
  <c r="AB155" i="8"/>
  <c r="F147" i="4" s="1"/>
  <c r="J147" i="4" s="1"/>
  <c r="AB263" i="8"/>
  <c r="F255" i="4" s="1"/>
  <c r="AB371" i="8"/>
  <c r="F363" i="4" s="1"/>
  <c r="K363" i="4" s="1"/>
  <c r="AB744" i="8"/>
  <c r="F736" i="4" s="1"/>
  <c r="AB852" i="8"/>
  <c r="F844" i="4" s="1"/>
  <c r="AB960" i="8"/>
  <c r="F952" i="4" s="1"/>
  <c r="AB72" i="8"/>
  <c r="F64" i="4" s="1"/>
  <c r="AB180" i="8"/>
  <c r="F172" i="4" s="1"/>
  <c r="H172" i="4" s="1"/>
  <c r="AC172" i="4" s="1"/>
  <c r="AB288" i="8"/>
  <c r="F280" i="4" s="1"/>
  <c r="AB396" i="8"/>
  <c r="F388" i="4" s="1"/>
  <c r="L388" i="4" s="1"/>
  <c r="AB505" i="8"/>
  <c r="F497" i="4" s="1"/>
  <c r="AB613" i="8"/>
  <c r="F605" i="4" s="1"/>
  <c r="AB721" i="8"/>
  <c r="F713" i="4" s="1"/>
  <c r="AB829" i="8"/>
  <c r="F821" i="4" s="1"/>
  <c r="AB937" i="8"/>
  <c r="F929" i="4" s="1"/>
  <c r="AB1045" i="8"/>
  <c r="F1037" i="4" s="1"/>
  <c r="AB495" i="8"/>
  <c r="F487" i="4" s="1"/>
  <c r="K487" i="4" s="1"/>
  <c r="AB549" i="8"/>
  <c r="F541" i="4" s="1"/>
  <c r="AB603" i="8"/>
  <c r="F595" i="4" s="1"/>
  <c r="AB657" i="8"/>
  <c r="F649" i="4" s="1"/>
  <c r="AB711" i="8"/>
  <c r="F703" i="4" s="1"/>
  <c r="AB765" i="8"/>
  <c r="F757" i="4" s="1"/>
  <c r="AB819" i="8"/>
  <c r="F811" i="4" s="1"/>
  <c r="AB873" i="8"/>
  <c r="F865" i="4" s="1"/>
  <c r="AB927" i="8"/>
  <c r="F919" i="4" s="1"/>
  <c r="AB981" i="8"/>
  <c r="F973" i="4" s="1"/>
  <c r="AB1035" i="8"/>
  <c r="F1027" i="4" s="1"/>
  <c r="AB93" i="8"/>
  <c r="F85" i="4" s="1"/>
  <c r="AB147" i="8"/>
  <c r="F139" i="4" s="1"/>
  <c r="K139" i="4" s="1"/>
  <c r="AB201" i="8"/>
  <c r="F193" i="4" s="1"/>
  <c r="AB255" i="8"/>
  <c r="F247" i="4" s="1"/>
  <c r="H247" i="4" s="1"/>
  <c r="AC247" i="4" s="1"/>
  <c r="AB309" i="8"/>
  <c r="F301" i="4" s="1"/>
  <c r="K301" i="4" s="1"/>
  <c r="AB363" i="8"/>
  <c r="F355" i="4" s="1"/>
  <c r="L355" i="4" s="1"/>
  <c r="AB417" i="8"/>
  <c r="F409" i="4" s="1"/>
  <c r="L409" i="4" s="1"/>
  <c r="AB472" i="8"/>
  <c r="F464" i="4" s="1"/>
  <c r="AB526" i="8"/>
  <c r="F518" i="4" s="1"/>
  <c r="AB580" i="8"/>
  <c r="F572" i="4" s="1"/>
  <c r="AB634" i="8"/>
  <c r="F626" i="4" s="1"/>
  <c r="AB688" i="8"/>
  <c r="F680" i="4" s="1"/>
  <c r="AB742" i="8"/>
  <c r="F734" i="4" s="1"/>
  <c r="AB796" i="8"/>
  <c r="F788" i="4" s="1"/>
  <c r="AB850" i="8"/>
  <c r="F842" i="4" s="1"/>
  <c r="AB904" i="8"/>
  <c r="F896" i="4" s="1"/>
  <c r="AB958" i="8"/>
  <c r="F950" i="4" s="1"/>
  <c r="AB1012" i="8"/>
  <c r="F1004" i="4" s="1"/>
  <c r="AB20" i="8"/>
  <c r="F12" i="4" s="1"/>
  <c r="K12" i="4" s="1"/>
  <c r="AB17" i="8"/>
  <c r="F9" i="4" s="1"/>
  <c r="L9" i="4" s="1"/>
  <c r="AB48" i="8"/>
  <c r="F40" i="4" s="1"/>
  <c r="AB23" i="8"/>
  <c r="F15" i="4" s="1"/>
  <c r="J15" i="4" s="1"/>
  <c r="AB29" i="8"/>
  <c r="F21" i="4" s="1"/>
  <c r="H21" i="4" s="1"/>
  <c r="AC21" i="4" s="1"/>
  <c r="G172" i="10"/>
  <c r="F172" i="6"/>
  <c r="J172" i="6" s="1"/>
  <c r="G166" i="10"/>
  <c r="F166" i="6"/>
  <c r="J166" i="6" s="1"/>
  <c r="G474" i="10"/>
  <c r="F474" i="6"/>
  <c r="I474" i="6" s="1"/>
  <c r="G177" i="10"/>
  <c r="F177" i="6"/>
  <c r="I177" i="6" s="1"/>
  <c r="G350" i="10"/>
  <c r="F350" i="6"/>
  <c r="G298" i="10"/>
  <c r="F298" i="6"/>
  <c r="G488" i="10"/>
  <c r="F488" i="6"/>
  <c r="G488" i="6" s="1"/>
  <c r="AB488" i="6" s="1"/>
  <c r="G254" i="10"/>
  <c r="F254" i="6"/>
  <c r="G292" i="10"/>
  <c r="F292" i="6"/>
  <c r="J292" i="6" s="1"/>
  <c r="G153" i="10"/>
  <c r="F153" i="6"/>
  <c r="G153" i="6" s="1"/>
  <c r="AB153" i="6" s="1"/>
  <c r="G1132" i="10"/>
  <c r="F1132" i="6"/>
  <c r="I1132" i="6" s="1"/>
  <c r="G423" i="10"/>
  <c r="F423" i="6"/>
  <c r="J423" i="6" s="1"/>
  <c r="G723" i="10"/>
  <c r="F723" i="6"/>
  <c r="G723" i="6" s="1"/>
  <c r="AB723" i="6" s="1"/>
  <c r="G461" i="10"/>
  <c r="F461" i="6"/>
  <c r="J461" i="6" s="1"/>
  <c r="G409" i="10"/>
  <c r="F409" i="6"/>
  <c r="J409" i="6" s="1"/>
  <c r="G187" i="10"/>
  <c r="F187" i="6"/>
  <c r="G187" i="6" s="1"/>
  <c r="AB187" i="6" s="1"/>
  <c r="G287" i="10"/>
  <c r="F287" i="6"/>
  <c r="K287" i="6" s="1"/>
  <c r="G560" i="10"/>
  <c r="F560" i="6"/>
  <c r="G490" i="10"/>
  <c r="F490" i="6"/>
  <c r="G490" i="6" s="1"/>
  <c r="AB490" i="6" s="1"/>
  <c r="G107" i="10"/>
  <c r="F107" i="6"/>
  <c r="G294" i="10"/>
  <c r="F294" i="6"/>
  <c r="J294" i="6" s="1"/>
  <c r="G536" i="10"/>
  <c r="F536" i="6"/>
  <c r="J536" i="6" s="1"/>
  <c r="G353" i="10"/>
  <c r="F353" i="6"/>
  <c r="G289" i="10"/>
  <c r="F289" i="6"/>
  <c r="G74" i="10"/>
  <c r="F74" i="6"/>
  <c r="G74" i="6" s="1"/>
  <c r="AB74" i="6" s="1"/>
  <c r="G465" i="10"/>
  <c r="F465" i="6"/>
  <c r="G636" i="10"/>
  <c r="F636" i="6"/>
  <c r="G636" i="6" s="1"/>
  <c r="AB636" i="6" s="1"/>
  <c r="G570" i="10"/>
  <c r="F570" i="6"/>
  <c r="J570" i="6" s="1"/>
  <c r="G410" i="10"/>
  <c r="F410" i="6"/>
  <c r="K410" i="6" s="1"/>
  <c r="G242" i="10"/>
  <c r="F242" i="6"/>
  <c r="G242" i="6" s="1"/>
  <c r="AB242" i="6" s="1"/>
  <c r="G370" i="10"/>
  <c r="F370" i="6"/>
  <c r="G370" i="6" s="1"/>
  <c r="AB370" i="6" s="1"/>
  <c r="G516" i="10"/>
  <c r="F516" i="6"/>
  <c r="G78" i="10"/>
  <c r="F78" i="6"/>
  <c r="G78" i="6" s="1"/>
  <c r="AB78" i="6" s="1"/>
  <c r="G29" i="10"/>
  <c r="F29" i="6"/>
  <c r="G29" i="6" s="1"/>
  <c r="AB29" i="6" s="1"/>
  <c r="G441" i="10"/>
  <c r="F441" i="6"/>
  <c r="I441" i="6" s="1"/>
  <c r="G624" i="10"/>
  <c r="F624" i="6"/>
  <c r="I624" i="6" s="1"/>
  <c r="G546" i="10"/>
  <c r="F546" i="6"/>
  <c r="G484" i="10"/>
  <c r="F484" i="6"/>
  <c r="G398" i="10"/>
  <c r="F398" i="6"/>
  <c r="J398" i="6" s="1"/>
  <c r="G556" i="10"/>
  <c r="F556" i="6"/>
  <c r="G358" i="10"/>
  <c r="F358" i="6"/>
  <c r="I358" i="6" s="1"/>
  <c r="G496" i="10"/>
  <c r="F496" i="6"/>
  <c r="G496" i="6" s="1"/>
  <c r="AB496" i="6" s="1"/>
  <c r="G22" i="10"/>
  <c r="F22" i="6"/>
  <c r="G510" i="10"/>
  <c r="F510" i="6"/>
  <c r="G510" i="6" s="1"/>
  <c r="AB510" i="6" s="1"/>
  <c r="G573" i="10"/>
  <c r="F573" i="6"/>
  <c r="G311" i="10"/>
  <c r="F311" i="6"/>
  <c r="I311" i="6" s="1"/>
  <c r="G305" i="10"/>
  <c r="F305" i="6"/>
  <c r="G430" i="10"/>
  <c r="F430" i="6"/>
  <c r="G253" i="10"/>
  <c r="F253" i="6"/>
  <c r="I253" i="6" s="1"/>
  <c r="G194" i="10"/>
  <c r="F194" i="6"/>
  <c r="J194" i="6" s="1"/>
  <c r="G201" i="10"/>
  <c r="F201" i="6"/>
  <c r="J201" i="6" s="1"/>
  <c r="G43" i="10"/>
  <c r="F43" i="6"/>
  <c r="G276" i="10"/>
  <c r="F276" i="6"/>
  <c r="G276" i="6" s="1"/>
  <c r="AB276" i="6" s="1"/>
  <c r="G197" i="10"/>
  <c r="F197" i="6"/>
  <c r="G42" i="10"/>
  <c r="F42" i="6"/>
  <c r="J42" i="6" s="1"/>
  <c r="G193" i="10"/>
  <c r="F193" i="6"/>
  <c r="I193" i="6" s="1"/>
  <c r="G91" i="10"/>
  <c r="F91" i="6"/>
  <c r="G91" i="6" s="1"/>
  <c r="AB91" i="6" s="1"/>
  <c r="G356" i="10"/>
  <c r="F356" i="6"/>
  <c r="G356" i="6" s="1"/>
  <c r="AB356" i="6" s="1"/>
  <c r="G614" i="10"/>
  <c r="F614" i="6"/>
  <c r="J614" i="6" s="1"/>
  <c r="G56" i="10"/>
  <c r="F56" i="6"/>
  <c r="G56" i="6" s="1"/>
  <c r="AB56" i="6" s="1"/>
  <c r="G1024" i="10"/>
  <c r="F1024" i="6"/>
  <c r="I1024" i="6" s="1"/>
  <c r="G245" i="10"/>
  <c r="F245" i="6"/>
  <c r="J245" i="6" s="1"/>
  <c r="G58" i="10"/>
  <c r="F58" i="6"/>
  <c r="J58" i="6" s="1"/>
  <c r="G72" i="10"/>
  <c r="F72" i="6"/>
  <c r="G157" i="10"/>
  <c r="F157" i="6"/>
  <c r="G182" i="10"/>
  <c r="F182" i="6"/>
  <c r="G1012" i="10"/>
  <c r="F1012" i="6"/>
  <c r="K1012" i="6" s="1"/>
  <c r="G452" i="10"/>
  <c r="F452" i="6"/>
  <c r="G413" i="10"/>
  <c r="F413" i="6"/>
  <c r="K413" i="6" s="1"/>
  <c r="G391" i="10"/>
  <c r="F391" i="6"/>
  <c r="G529" i="10"/>
  <c r="F529" i="6"/>
  <c r="G139" i="10"/>
  <c r="F139" i="6"/>
  <c r="G139" i="6" s="1"/>
  <c r="AB139" i="6" s="1"/>
  <c r="G50" i="10"/>
  <c r="F50" i="6"/>
  <c r="J50" i="6" s="1"/>
  <c r="G218" i="10"/>
  <c r="F218" i="6"/>
  <c r="J218" i="6" s="1"/>
  <c r="G1069" i="10"/>
  <c r="F1069" i="6"/>
  <c r="G1069" i="6" s="1"/>
  <c r="AB1069" i="6" s="1"/>
  <c r="G90" i="10"/>
  <c r="F90" i="6"/>
  <c r="I90" i="6" s="1"/>
  <c r="G171" i="10"/>
  <c r="F171" i="6"/>
  <c r="I171" i="6" s="1"/>
  <c r="G725" i="10"/>
  <c r="F725" i="6"/>
  <c r="J725" i="6" s="1"/>
  <c r="G41" i="10"/>
  <c r="F41" i="6"/>
  <c r="J41" i="6" s="1"/>
  <c r="G716" i="10"/>
  <c r="F716" i="6"/>
  <c r="G760" i="10"/>
  <c r="F760" i="6"/>
  <c r="I760" i="6" s="1"/>
  <c r="G881" i="10"/>
  <c r="F881" i="6"/>
  <c r="G1140" i="10"/>
  <c r="F1140" i="6"/>
  <c r="I1140" i="6" s="1"/>
  <c r="G164" i="10"/>
  <c r="F164" i="6"/>
  <c r="K164" i="6" s="1"/>
  <c r="G248" i="10"/>
  <c r="F248" i="6"/>
  <c r="J248" i="6" s="1"/>
  <c r="G73" i="10"/>
  <c r="F73" i="6"/>
  <c r="G80" i="10"/>
  <c r="F80" i="6"/>
  <c r="G215" i="10"/>
  <c r="F215" i="6"/>
  <c r="I215" i="6" s="1"/>
  <c r="G887" i="10"/>
  <c r="F887" i="6"/>
  <c r="I887" i="6" s="1"/>
  <c r="G136" i="10"/>
  <c r="F136" i="6"/>
  <c r="G11" i="10"/>
  <c r="F11" i="6"/>
  <c r="I11" i="6" s="1"/>
  <c r="G1159" i="10"/>
  <c r="F1159" i="6"/>
  <c r="K1159" i="6" s="1"/>
  <c r="G1116" i="10"/>
  <c r="F1116" i="6"/>
  <c r="K1116" i="6" s="1"/>
  <c r="G984" i="10"/>
  <c r="F984" i="6"/>
  <c r="J984" i="6" s="1"/>
  <c r="G1146" i="10"/>
  <c r="F1146" i="6"/>
  <c r="K1146" i="6" s="1"/>
  <c r="G35" i="10"/>
  <c r="F35" i="6"/>
  <c r="G35" i="6" s="1"/>
  <c r="AB35" i="6" s="1"/>
  <c r="G364" i="10"/>
  <c r="F364" i="6"/>
  <c r="K364" i="6" s="1"/>
  <c r="G1092" i="10"/>
  <c r="F1092" i="6"/>
  <c r="G1092" i="6" s="1"/>
  <c r="AB1092" i="6" s="1"/>
  <c r="G824" i="10"/>
  <c r="F824" i="6"/>
  <c r="J824" i="6" s="1"/>
  <c r="G609" i="10"/>
  <c r="F609" i="6"/>
  <c r="J609" i="6" s="1"/>
  <c r="G1017" i="10"/>
  <c r="F1017" i="6"/>
  <c r="I1017" i="6" s="1"/>
  <c r="G399" i="10"/>
  <c r="F399" i="6"/>
  <c r="K399" i="6" s="1"/>
  <c r="G794" i="10"/>
  <c r="F794" i="6"/>
  <c r="G794" i="6" s="1"/>
  <c r="AB794" i="6" s="1"/>
  <c r="G1036" i="10"/>
  <c r="F1036" i="6"/>
  <c r="G938" i="10"/>
  <c r="F938" i="6"/>
  <c r="I938" i="6" s="1"/>
  <c r="G970" i="10"/>
  <c r="F970" i="6"/>
  <c r="J970" i="6" s="1"/>
  <c r="G1074" i="10"/>
  <c r="F1074" i="6"/>
  <c r="I1074" i="6" s="1"/>
  <c r="G769" i="10"/>
  <c r="F769" i="6"/>
  <c r="G847" i="10"/>
  <c r="F847" i="6"/>
  <c r="G738" i="10"/>
  <c r="F738" i="6"/>
  <c r="I738" i="6" s="1"/>
  <c r="G483" i="10"/>
  <c r="F483" i="6"/>
  <c r="G737" i="10"/>
  <c r="F737" i="6"/>
  <c r="G839" i="10"/>
  <c r="F839" i="6"/>
  <c r="G810" i="10"/>
  <c r="F810" i="6"/>
  <c r="G925" i="10"/>
  <c r="F925" i="6"/>
  <c r="G925" i="6" s="1"/>
  <c r="AB925" i="6" s="1"/>
  <c r="G930" i="10"/>
  <c r="F930" i="6"/>
  <c r="G601" i="10"/>
  <c r="F601" i="6"/>
  <c r="G1070" i="10"/>
  <c r="F1070" i="6"/>
  <c r="G741" i="10"/>
  <c r="F741" i="6"/>
  <c r="J741" i="6" s="1"/>
  <c r="G922" i="10"/>
  <c r="F922" i="6"/>
  <c r="G559" i="10"/>
  <c r="F559" i="6"/>
  <c r="I559" i="6" s="1"/>
  <c r="G1046" i="10"/>
  <c r="F1046" i="6"/>
  <c r="I1046" i="6" s="1"/>
  <c r="G781" i="10"/>
  <c r="F781" i="6"/>
  <c r="G781" i="6" s="1"/>
  <c r="AB781" i="6" s="1"/>
  <c r="G1153" i="10"/>
  <c r="F1153" i="6"/>
  <c r="I1153" i="6" s="1"/>
  <c r="G411" i="10"/>
  <c r="F411" i="6"/>
  <c r="G411" i="6" s="1"/>
  <c r="AB411" i="6" s="1"/>
  <c r="G896" i="10"/>
  <c r="F896" i="6"/>
  <c r="J896" i="6" s="1"/>
  <c r="G616" i="10"/>
  <c r="F616" i="6"/>
  <c r="J616" i="6" s="1"/>
  <c r="G972" i="10"/>
  <c r="F972" i="6"/>
  <c r="K972" i="6" s="1"/>
  <c r="G853" i="10"/>
  <c r="F853" i="6"/>
  <c r="J853" i="6" s="1"/>
  <c r="G906" i="10"/>
  <c r="F906" i="6"/>
  <c r="G579" i="10"/>
  <c r="F579" i="6"/>
  <c r="G1030" i="10"/>
  <c r="F1030" i="6"/>
  <c r="G1030" i="6" s="1"/>
  <c r="AB1030" i="6" s="1"/>
  <c r="G717" i="10"/>
  <c r="F717" i="6"/>
  <c r="K717" i="6" s="1"/>
  <c r="G882" i="10"/>
  <c r="F882" i="6"/>
  <c r="G447" i="10"/>
  <c r="F447" i="6"/>
  <c r="K447" i="6" s="1"/>
  <c r="G1022" i="10"/>
  <c r="F1022" i="6"/>
  <c r="K1022" i="6" s="1"/>
  <c r="G757" i="10"/>
  <c r="F757" i="6"/>
  <c r="K757" i="6" s="1"/>
  <c r="G1127" i="10"/>
  <c r="F1127" i="6"/>
  <c r="G671" i="10"/>
  <c r="F671" i="6"/>
  <c r="G671" i="6" s="1"/>
  <c r="AB671" i="6" s="1"/>
  <c r="G768" i="10"/>
  <c r="F768" i="6"/>
  <c r="J768" i="6" s="1"/>
  <c r="G299" i="10"/>
  <c r="F299" i="6"/>
  <c r="I299" i="6" s="1"/>
  <c r="G892" i="10"/>
  <c r="F892" i="6"/>
  <c r="I892" i="6" s="1"/>
  <c r="G387" i="10"/>
  <c r="F387" i="6"/>
  <c r="G387" i="6" s="1"/>
  <c r="AB387" i="6" s="1"/>
  <c r="G886" i="10"/>
  <c r="F886" i="6"/>
  <c r="K886" i="6" s="1"/>
  <c r="G495" i="10"/>
  <c r="F495" i="6"/>
  <c r="K495" i="6" s="1"/>
  <c r="G1006" i="10"/>
  <c r="F1006" i="6"/>
  <c r="G693" i="10"/>
  <c r="F693" i="6"/>
  <c r="I693" i="6" s="1"/>
  <c r="G858" i="10"/>
  <c r="F858" i="6"/>
  <c r="J858" i="6" s="1"/>
  <c r="G303" i="10"/>
  <c r="F303" i="6"/>
  <c r="I303" i="6" s="1"/>
  <c r="G998" i="10"/>
  <c r="F998" i="6"/>
  <c r="G998" i="6" s="1"/>
  <c r="AB998" i="6" s="1"/>
  <c r="G733" i="10"/>
  <c r="F733" i="6"/>
  <c r="G1115" i="10"/>
  <c r="F1115" i="6"/>
  <c r="I1115" i="6" s="1"/>
  <c r="G120" i="10"/>
  <c r="F120" i="6"/>
  <c r="K120" i="6" s="1"/>
  <c r="G1160" i="10"/>
  <c r="F1160" i="6"/>
  <c r="G48" i="10"/>
  <c r="F48" i="6"/>
  <c r="K48" i="6" s="1"/>
  <c r="G848" i="10"/>
  <c r="F848" i="6"/>
  <c r="K848" i="6" s="1"/>
  <c r="G803" i="10"/>
  <c r="F803" i="6"/>
  <c r="G275" i="10"/>
  <c r="F275" i="6"/>
  <c r="G275" i="6" s="1"/>
  <c r="AB275" i="6" s="1"/>
  <c r="G395" i="10"/>
  <c r="F395" i="6"/>
  <c r="G838" i="10"/>
  <c r="F838" i="6"/>
  <c r="J838" i="6" s="1"/>
  <c r="G319" i="10"/>
  <c r="F319" i="6"/>
  <c r="J319" i="6" s="1"/>
  <c r="G1121" i="10"/>
  <c r="F1121" i="6"/>
  <c r="G823" i="10"/>
  <c r="F823" i="6"/>
  <c r="I823" i="6" s="1"/>
  <c r="G854" i="10"/>
  <c r="F854" i="6"/>
  <c r="J854" i="6" s="1"/>
  <c r="G543" i="10"/>
  <c r="F543" i="6"/>
  <c r="G543" i="6" s="1"/>
  <c r="AB543" i="6" s="1"/>
  <c r="G927" i="10"/>
  <c r="F927" i="6"/>
  <c r="G927" i="6" s="1"/>
  <c r="AB927" i="6" s="1"/>
  <c r="G147" i="10"/>
  <c r="F147" i="6"/>
  <c r="I147" i="6" s="1"/>
  <c r="G1007" i="10"/>
  <c r="F1007" i="6"/>
  <c r="G231" i="10"/>
  <c r="F231" i="6"/>
  <c r="J231" i="6" s="1"/>
  <c r="G784" i="10"/>
  <c r="F784" i="6"/>
  <c r="G784" i="6" s="1"/>
  <c r="AB784" i="6" s="1"/>
  <c r="G1003" i="10"/>
  <c r="F1003" i="6"/>
  <c r="I1003" i="6" s="1"/>
  <c r="G989" i="10"/>
  <c r="F989" i="6"/>
  <c r="J989" i="6" s="1"/>
  <c r="G635" i="10"/>
  <c r="F635" i="6"/>
  <c r="G635" i="6" s="1"/>
  <c r="AB635" i="6" s="1"/>
  <c r="G1081" i="10"/>
  <c r="F1081" i="6"/>
  <c r="I1081" i="6" s="1"/>
  <c r="G827" i="10"/>
  <c r="F827" i="6"/>
  <c r="I827" i="6" s="1"/>
  <c r="G957" i="10"/>
  <c r="F957" i="6"/>
  <c r="G957" i="6" s="1"/>
  <c r="AB957" i="6" s="1"/>
  <c r="G236" i="10"/>
  <c r="F236" i="6"/>
  <c r="K236" i="6" s="1"/>
  <c r="G1117" i="10"/>
  <c r="F1117" i="6"/>
  <c r="J1117" i="6" s="1"/>
  <c r="G459" i="10"/>
  <c r="F459" i="6"/>
  <c r="J459" i="6" s="1"/>
  <c r="G1143" i="10"/>
  <c r="F1143" i="6"/>
  <c r="G1137" i="10"/>
  <c r="F1137" i="6"/>
  <c r="G1137" i="6" s="1"/>
  <c r="AB1137" i="6" s="1"/>
  <c r="G141" i="10"/>
  <c r="F141" i="6"/>
  <c r="I141" i="6" s="1"/>
  <c r="G110" i="10"/>
  <c r="F110" i="6"/>
  <c r="G1035" i="10"/>
  <c r="F1035" i="6"/>
  <c r="J1035" i="6" s="1"/>
  <c r="G209" i="10"/>
  <c r="F209" i="6"/>
  <c r="J209" i="6" s="1"/>
  <c r="AB627" i="8"/>
  <c r="F619" i="4" s="1"/>
  <c r="AB795" i="8"/>
  <c r="F787" i="4" s="1"/>
  <c r="AB530" i="8"/>
  <c r="F522" i="4" s="1"/>
  <c r="AB638" i="8"/>
  <c r="F630" i="4" s="1"/>
  <c r="AB746" i="8"/>
  <c r="F738" i="4" s="1"/>
  <c r="AB854" i="8"/>
  <c r="F846" i="4" s="1"/>
  <c r="AB962" i="8"/>
  <c r="F954" i="4" s="1"/>
  <c r="AB71" i="8"/>
  <c r="F63" i="4" s="1"/>
  <c r="K63" i="4" s="1"/>
  <c r="AB125" i="8"/>
  <c r="F117" i="4" s="1"/>
  <c r="AB179" i="8"/>
  <c r="F171" i="4" s="1"/>
  <c r="K171" i="4" s="1"/>
  <c r="AB233" i="8"/>
  <c r="F225" i="4" s="1"/>
  <c r="AB287" i="8"/>
  <c r="F279" i="4" s="1"/>
  <c r="L279" i="4" s="1"/>
  <c r="AB341" i="8"/>
  <c r="F333" i="4" s="1"/>
  <c r="AB395" i="8"/>
  <c r="F387" i="4" s="1"/>
  <c r="H387" i="4" s="1"/>
  <c r="AC387" i="4" s="1"/>
  <c r="AB449" i="8"/>
  <c r="F441" i="4" s="1"/>
  <c r="AB97" i="8"/>
  <c r="F89" i="4" s="1"/>
  <c r="AB537" i="8"/>
  <c r="F529" i="4" s="1"/>
  <c r="AB699" i="8"/>
  <c r="F691" i="4" s="1"/>
  <c r="AB753" i="8"/>
  <c r="F745" i="4" s="1"/>
  <c r="AB807" i="8"/>
  <c r="F799" i="4" s="1"/>
  <c r="AB861" i="8"/>
  <c r="F853" i="4" s="1"/>
  <c r="AB915" i="8"/>
  <c r="F907" i="4" s="1"/>
  <c r="AB969" i="8"/>
  <c r="F961" i="4" s="1"/>
  <c r="AB1023" i="8"/>
  <c r="F1015" i="4" s="1"/>
  <c r="AB81" i="8"/>
  <c r="F73" i="4" s="1"/>
  <c r="AB135" i="8"/>
  <c r="F127" i="4" s="1"/>
  <c r="H127" i="4" s="1"/>
  <c r="AC127" i="4" s="1"/>
  <c r="AB189" i="8"/>
  <c r="F181" i="4" s="1"/>
  <c r="AB243" i="8"/>
  <c r="F235" i="4" s="1"/>
  <c r="H235" i="4" s="1"/>
  <c r="AC235" i="4" s="1"/>
  <c r="AB297" i="8"/>
  <c r="F289" i="4" s="1"/>
  <c r="K289" i="4" s="1"/>
  <c r="AB351" i="8"/>
  <c r="F343" i="4" s="1"/>
  <c r="K343" i="4" s="1"/>
  <c r="AB405" i="8"/>
  <c r="F397" i="4" s="1"/>
  <c r="K397" i="4" s="1"/>
  <c r="AB460" i="8"/>
  <c r="F452" i="4" s="1"/>
  <c r="H452" i="4" s="1"/>
  <c r="AC452" i="4" s="1"/>
  <c r="AB514" i="8"/>
  <c r="F506" i="4" s="1"/>
  <c r="AB568" i="8"/>
  <c r="F560" i="4" s="1"/>
  <c r="AB622" i="8"/>
  <c r="F614" i="4" s="1"/>
  <c r="AB676" i="8"/>
  <c r="F668" i="4" s="1"/>
  <c r="AB730" i="8"/>
  <c r="F722" i="4" s="1"/>
  <c r="AB838" i="8"/>
  <c r="F830" i="4" s="1"/>
  <c r="AB946" i="8"/>
  <c r="F938" i="4" s="1"/>
  <c r="AB504" i="8"/>
  <c r="F496" i="4" s="1"/>
  <c r="J496" i="4" s="1"/>
  <c r="AB558" i="8"/>
  <c r="F550" i="4" s="1"/>
  <c r="AB612" i="8"/>
  <c r="F604" i="4" s="1"/>
  <c r="AB666" i="8"/>
  <c r="F658" i="4" s="1"/>
  <c r="AB720" i="8"/>
  <c r="F712" i="4" s="1"/>
  <c r="AB774" i="8"/>
  <c r="F766" i="4" s="1"/>
  <c r="AB828" i="8"/>
  <c r="F820" i="4" s="1"/>
  <c r="AB882" i="8"/>
  <c r="F874" i="4" s="1"/>
  <c r="AB936" i="8"/>
  <c r="F928" i="4" s="1"/>
  <c r="AB990" i="8"/>
  <c r="F982" i="4" s="1"/>
  <c r="AB1044" i="8"/>
  <c r="F1036" i="4" s="1"/>
  <c r="AB102" i="8"/>
  <c r="F94" i="4" s="1"/>
  <c r="J94" i="4" s="1"/>
  <c r="AB156" i="8"/>
  <c r="F148" i="4" s="1"/>
  <c r="L148" i="4" s="1"/>
  <c r="AB210" i="8"/>
  <c r="F202" i="4" s="1"/>
  <c r="J202" i="4" s="1"/>
  <c r="AB264" i="8"/>
  <c r="F256" i="4" s="1"/>
  <c r="K256" i="4" s="1"/>
  <c r="AB318" i="8"/>
  <c r="F310" i="4" s="1"/>
  <c r="K310" i="4" s="1"/>
  <c r="AB372" i="8"/>
  <c r="F364" i="4" s="1"/>
  <c r="L364" i="4" s="1"/>
  <c r="AB426" i="8"/>
  <c r="F418" i="4" s="1"/>
  <c r="AB481" i="8"/>
  <c r="F473" i="4" s="1"/>
  <c r="L473" i="4" s="1"/>
  <c r="AB535" i="8"/>
  <c r="F527" i="4" s="1"/>
  <c r="AB589" i="8"/>
  <c r="F581" i="4" s="1"/>
  <c r="AB643" i="8"/>
  <c r="F635" i="4" s="1"/>
  <c r="AB697" i="8"/>
  <c r="F689" i="4" s="1"/>
  <c r="AB751" i="8"/>
  <c r="F743" i="4" s="1"/>
  <c r="AB805" i="8"/>
  <c r="F797" i="4" s="1"/>
  <c r="AB859" i="8"/>
  <c r="F851" i="4" s="1"/>
  <c r="AB913" i="8"/>
  <c r="F905" i="4" s="1"/>
  <c r="AB967" i="8"/>
  <c r="F959" i="4" s="1"/>
  <c r="AB1021" i="8"/>
  <c r="F1013" i="4" s="1"/>
  <c r="AB27" i="8"/>
  <c r="F19" i="4" s="1"/>
  <c r="AB47" i="8"/>
  <c r="F39" i="4" s="1"/>
  <c r="AB19" i="8"/>
  <c r="F11" i="4" s="1"/>
  <c r="G471" i="10"/>
  <c r="F471" i="6"/>
  <c r="K471" i="6" s="1"/>
  <c r="G145" i="10"/>
  <c r="F145" i="6"/>
  <c r="G504" i="10"/>
  <c r="F504" i="6"/>
  <c r="J504" i="6" s="1"/>
  <c r="G450" i="10"/>
  <c r="F450" i="6"/>
  <c r="J450" i="6" s="1"/>
  <c r="G282" i="10"/>
  <c r="F282" i="6"/>
  <c r="I282" i="6" s="1"/>
  <c r="G33" i="10"/>
  <c r="F33" i="6"/>
  <c r="K33" i="6" s="1"/>
  <c r="G16" i="10"/>
  <c r="F16" i="6"/>
  <c r="G405" i="10"/>
  <c r="F405" i="6"/>
  <c r="I405" i="6" s="1"/>
  <c r="G263" i="10"/>
  <c r="F263" i="6"/>
  <c r="G263" i="6" s="1"/>
  <c r="AB263" i="6" s="1"/>
  <c r="G247" i="10"/>
  <c r="F247" i="6"/>
  <c r="G116" i="10"/>
  <c r="F116" i="6"/>
  <c r="G684" i="10"/>
  <c r="F684" i="6"/>
  <c r="G318" i="10"/>
  <c r="F318" i="6"/>
  <c r="K318" i="6" s="1"/>
  <c r="G639" i="10"/>
  <c r="F639" i="6"/>
  <c r="G639" i="6" s="1"/>
  <c r="AB639" i="6" s="1"/>
  <c r="G506" i="10"/>
  <c r="F506" i="6"/>
  <c r="K506" i="6" s="1"/>
  <c r="G365" i="10"/>
  <c r="F365" i="6"/>
  <c r="I365" i="6" s="1"/>
  <c r="G301" i="10"/>
  <c r="F301" i="6"/>
  <c r="I301" i="6" s="1"/>
  <c r="G130" i="10"/>
  <c r="F130" i="6"/>
  <c r="G130" i="6" s="1"/>
  <c r="AB130" i="6" s="1"/>
  <c r="G720" i="10"/>
  <c r="F720" i="6"/>
  <c r="G627" i="10"/>
  <c r="F627" i="6"/>
  <c r="I627" i="6" s="1"/>
  <c r="G494" i="10"/>
  <c r="F494" i="6"/>
  <c r="J494" i="6" s="1"/>
  <c r="G466" i="10"/>
  <c r="F466" i="6"/>
  <c r="G466" i="6" s="1"/>
  <c r="AB466" i="6" s="1"/>
  <c r="G79" i="10"/>
  <c r="F79" i="6"/>
  <c r="I79" i="6" s="1"/>
  <c r="G508" i="10"/>
  <c r="F508" i="6"/>
  <c r="G508" i="6" s="1"/>
  <c r="AB508" i="6" s="1"/>
  <c r="G561" i="10"/>
  <c r="F561" i="6"/>
  <c r="I561" i="6" s="1"/>
  <c r="G486" i="10"/>
  <c r="F486" i="6"/>
  <c r="I486" i="6" s="1"/>
  <c r="G111" i="10"/>
  <c r="F111" i="6"/>
  <c r="K111" i="6" s="1"/>
  <c r="G651" i="10"/>
  <c r="F651" i="6"/>
  <c r="K651" i="6" s="1"/>
  <c r="G261" i="10"/>
  <c r="F261" i="6"/>
  <c r="K261" i="6" s="1"/>
  <c r="G518" i="10"/>
  <c r="F518" i="6"/>
  <c r="G518" i="6" s="1"/>
  <c r="AB518" i="6" s="1"/>
  <c r="G377" i="10"/>
  <c r="F377" i="6"/>
  <c r="G502" i="10"/>
  <c r="F502" i="6"/>
  <c r="K502" i="6" s="1"/>
  <c r="G325" i="10"/>
  <c r="F325" i="6"/>
  <c r="G325" i="6" s="1"/>
  <c r="AB325" i="6" s="1"/>
  <c r="G135" i="10"/>
  <c r="F135" i="6"/>
  <c r="G162" i="10"/>
  <c r="F162" i="6"/>
  <c r="J162" i="6" s="1"/>
  <c r="G735" i="10"/>
  <c r="F735" i="6"/>
  <c r="J735" i="6" s="1"/>
  <c r="G513" i="10"/>
  <c r="F513" i="6"/>
  <c r="K513" i="6" s="1"/>
  <c r="G660" i="10"/>
  <c r="F660" i="6"/>
  <c r="G660" i="6" s="1"/>
  <c r="AB660" i="6" s="1"/>
  <c r="G375" i="10"/>
  <c r="F375" i="6"/>
  <c r="G375" i="6" s="1"/>
  <c r="AB375" i="6" s="1"/>
  <c r="G83" i="10"/>
  <c r="F83" i="6"/>
  <c r="G434" i="10"/>
  <c r="F434" i="6"/>
  <c r="I434" i="6" s="1"/>
  <c r="G281" i="10"/>
  <c r="F281" i="6"/>
  <c r="G281" i="6" s="1"/>
  <c r="AB281" i="6" s="1"/>
  <c r="G394" i="10"/>
  <c r="F394" i="6"/>
  <c r="G540" i="10"/>
  <c r="F540" i="6"/>
  <c r="G138" i="10"/>
  <c r="F138" i="6"/>
  <c r="K138" i="6" s="1"/>
  <c r="G85" i="10"/>
  <c r="F85" i="6"/>
  <c r="G489" i="10"/>
  <c r="F489" i="6"/>
  <c r="G648" i="10"/>
  <c r="F648" i="6"/>
  <c r="G279" i="10"/>
  <c r="F279" i="6"/>
  <c r="G279" i="6" s="1"/>
  <c r="AB279" i="6" s="1"/>
  <c r="G213" i="10"/>
  <c r="F213" i="6"/>
  <c r="G213" i="6" s="1"/>
  <c r="AB213" i="6" s="1"/>
  <c r="G422" i="10"/>
  <c r="F422" i="6"/>
  <c r="J422" i="6" s="1"/>
  <c r="G257" i="10"/>
  <c r="F257" i="6"/>
  <c r="G382" i="10"/>
  <c r="F382" i="6"/>
  <c r="J382" i="6" s="1"/>
  <c r="G528" i="10"/>
  <c r="F528" i="6"/>
  <c r="K528" i="6" s="1"/>
  <c r="G106" i="10"/>
  <c r="F106" i="6"/>
  <c r="J106" i="6" s="1"/>
  <c r="G57" i="10"/>
  <c r="F57" i="6"/>
  <c r="G57" i="6" s="1"/>
  <c r="AB57" i="6" s="1"/>
  <c r="G321" i="10"/>
  <c r="F321" i="6"/>
  <c r="G523" i="10"/>
  <c r="F523" i="6"/>
  <c r="I523" i="6" s="1"/>
  <c r="G426" i="10"/>
  <c r="F426" i="6"/>
  <c r="K426" i="6" s="1"/>
  <c r="G148" i="10"/>
  <c r="F148" i="6"/>
  <c r="G338" i="10"/>
  <c r="F338" i="6"/>
  <c r="G448" i="10"/>
  <c r="F448" i="6"/>
  <c r="K448" i="6" s="1"/>
  <c r="G286" i="10"/>
  <c r="F286" i="6"/>
  <c r="I286" i="6" s="1"/>
  <c r="G76" i="10"/>
  <c r="F76" i="6"/>
  <c r="G93" i="10"/>
  <c r="F93" i="6"/>
  <c r="J93" i="6" s="1"/>
  <c r="G378" i="10"/>
  <c r="F378" i="6"/>
  <c r="I378" i="6" s="1"/>
  <c r="G297" i="10"/>
  <c r="F297" i="6"/>
  <c r="G475" i="10"/>
  <c r="F475" i="6"/>
  <c r="G402" i="10"/>
  <c r="F402" i="6"/>
  <c r="J402" i="6" s="1"/>
  <c r="G227" i="10"/>
  <c r="F227" i="6"/>
  <c r="J227" i="6" s="1"/>
  <c r="G326" i="10"/>
  <c r="F326" i="6"/>
  <c r="K326" i="6" s="1"/>
  <c r="G416" i="10"/>
  <c r="F416" i="6"/>
  <c r="G274" i="10"/>
  <c r="F274" i="6"/>
  <c r="I274" i="6" s="1"/>
  <c r="G198" i="10"/>
  <c r="F198" i="6"/>
  <c r="G198" i="6" s="1"/>
  <c r="AB198" i="6" s="1"/>
  <c r="G61" i="10"/>
  <c r="F61" i="6"/>
  <c r="G61" i="6" s="1"/>
  <c r="AB61" i="6" s="1"/>
  <c r="G273" i="10"/>
  <c r="F273" i="6"/>
  <c r="K273" i="6" s="1"/>
  <c r="G285" i="10"/>
  <c r="F285" i="6"/>
  <c r="G285" i="6" s="1"/>
  <c r="AB285" i="6" s="1"/>
  <c r="G458" i="10"/>
  <c r="F458" i="6"/>
  <c r="G544" i="10"/>
  <c r="F544" i="6"/>
  <c r="K544" i="6" s="1"/>
  <c r="G346" i="10"/>
  <c r="F346" i="6"/>
  <c r="G440" i="10"/>
  <c r="F440" i="6"/>
  <c r="G440" i="6" s="1"/>
  <c r="AB440" i="6" s="1"/>
  <c r="G237" i="10"/>
  <c r="F237" i="6"/>
  <c r="I237" i="6" s="1"/>
  <c r="G44" i="10"/>
  <c r="F44" i="6"/>
  <c r="I44" i="6" s="1"/>
  <c r="G102" i="10"/>
  <c r="F102" i="6"/>
  <c r="K102" i="6" s="1"/>
  <c r="G964" i="10"/>
  <c r="F964" i="6"/>
  <c r="J964" i="6" s="1"/>
  <c r="G832" i="10"/>
  <c r="F832" i="6"/>
  <c r="G670" i="10"/>
  <c r="F670" i="6"/>
  <c r="G876" i="10"/>
  <c r="F876" i="6"/>
  <c r="G1158" i="10"/>
  <c r="F1158" i="6"/>
  <c r="I1158" i="6" s="1"/>
  <c r="G196" i="10"/>
  <c r="F196" i="6"/>
  <c r="G196" i="6" s="1"/>
  <c r="AB196" i="6" s="1"/>
  <c r="G206" i="10"/>
  <c r="F206" i="6"/>
  <c r="J206" i="6" s="1"/>
  <c r="G1083" i="10"/>
  <c r="F1083" i="6"/>
  <c r="K1083" i="6" s="1"/>
  <c r="G13" i="10"/>
  <c r="F13" i="6"/>
  <c r="I13" i="6" s="1"/>
  <c r="G67" i="10"/>
  <c r="F67" i="6"/>
  <c r="G67" i="6" s="1"/>
  <c r="AB67" i="6" s="1"/>
  <c r="G152" i="10"/>
  <c r="F152" i="6"/>
  <c r="G25" i="10"/>
  <c r="F25" i="6"/>
  <c r="J25" i="6" s="1"/>
  <c r="G109" i="10"/>
  <c r="F109" i="6"/>
  <c r="G476" i="10"/>
  <c r="F476" i="6"/>
  <c r="G476" i="6" s="1"/>
  <c r="AB476" i="6" s="1"/>
  <c r="G837" i="10"/>
  <c r="F837" i="6"/>
  <c r="G84" i="10"/>
  <c r="F84" i="6"/>
  <c r="I84" i="6" s="1"/>
  <c r="G341" i="10"/>
  <c r="F341" i="6"/>
  <c r="G341" i="6" s="1"/>
  <c r="AB341" i="6" s="1"/>
  <c r="G550" i="10"/>
  <c r="F550" i="6"/>
  <c r="K550" i="6" s="1"/>
  <c r="G457" i="10"/>
  <c r="F457" i="6"/>
  <c r="G348" i="10"/>
  <c r="F348" i="6"/>
  <c r="K348" i="6" s="1"/>
  <c r="G121" i="10"/>
  <c r="F121" i="6"/>
  <c r="K121" i="6" s="1"/>
  <c r="G46" i="10"/>
  <c r="F46" i="6"/>
  <c r="G46" i="6" s="1"/>
  <c r="AB46" i="6" s="1"/>
  <c r="G988" i="10"/>
  <c r="F988" i="6"/>
  <c r="I988" i="6" s="1"/>
  <c r="G87" i="10"/>
  <c r="F87" i="6"/>
  <c r="J87" i="6" s="1"/>
  <c r="G175" i="10"/>
  <c r="F175" i="6"/>
  <c r="I175" i="6" s="1"/>
  <c r="G332" i="10"/>
  <c r="F332" i="6"/>
  <c r="I332" i="6" s="1"/>
  <c r="G234" i="10"/>
  <c r="F234" i="6"/>
  <c r="G71" i="10"/>
  <c r="F71" i="6"/>
  <c r="K71" i="6" s="1"/>
  <c r="G884" i="10"/>
  <c r="F884" i="6"/>
  <c r="J884" i="6" s="1"/>
  <c r="G45" i="10"/>
  <c r="F45" i="6"/>
  <c r="G857" i="10"/>
  <c r="F857" i="6"/>
  <c r="G857" i="6" s="1"/>
  <c r="AB857" i="6" s="1"/>
  <c r="G1150" i="10"/>
  <c r="F1150" i="6"/>
  <c r="I1150" i="6" s="1"/>
  <c r="G1139" i="10"/>
  <c r="F1139" i="6"/>
  <c r="G1139" i="6" s="1"/>
  <c r="AB1139" i="6" s="1"/>
  <c r="G211" i="10"/>
  <c r="F211" i="6"/>
  <c r="I211" i="6" s="1"/>
  <c r="G32" i="10"/>
  <c r="F32" i="6"/>
  <c r="I32" i="6" s="1"/>
  <c r="G174" i="10"/>
  <c r="F174" i="6"/>
  <c r="K174" i="6" s="1"/>
  <c r="G367" i="10"/>
  <c r="F367" i="6"/>
  <c r="K367" i="6" s="1"/>
  <c r="G1102" i="10"/>
  <c r="F1102" i="6"/>
  <c r="I1102" i="6" s="1"/>
  <c r="G633" i="10"/>
  <c r="F633" i="6"/>
  <c r="G714" i="10"/>
  <c r="F714" i="6"/>
  <c r="K714" i="6" s="1"/>
  <c r="G1043" i="10"/>
  <c r="F1043" i="6"/>
  <c r="G1043" i="6" s="1"/>
  <c r="AB1043" i="6" s="1"/>
  <c r="G835" i="10"/>
  <c r="F835" i="6"/>
  <c r="G835" i="6" s="1"/>
  <c r="AB835" i="6" s="1"/>
  <c r="G836" i="10"/>
  <c r="F836" i="6"/>
  <c r="G243" i="10"/>
  <c r="F243" i="6"/>
  <c r="G960" i="10"/>
  <c r="F960" i="6"/>
  <c r="J960" i="6" s="1"/>
  <c r="G1126" i="10"/>
  <c r="F1126" i="6"/>
  <c r="G1126" i="6" s="1"/>
  <c r="AB1126" i="6" s="1"/>
  <c r="G191" i="10"/>
  <c r="F191" i="6"/>
  <c r="I191" i="6" s="1"/>
  <c r="G24" i="10"/>
  <c r="F24" i="6"/>
  <c r="K24" i="6" s="1"/>
  <c r="G743" i="10"/>
  <c r="F743" i="6"/>
  <c r="G144" i="10"/>
  <c r="F144" i="6"/>
  <c r="J144" i="6" s="1"/>
  <c r="G137" i="10"/>
  <c r="F137" i="6"/>
  <c r="G872" i="10"/>
  <c r="F872" i="6"/>
  <c r="J872" i="6" s="1"/>
  <c r="G233" i="10"/>
  <c r="F233" i="6"/>
  <c r="K233" i="6" s="1"/>
  <c r="G993" i="10"/>
  <c r="F993" i="6"/>
  <c r="J993" i="6" s="1"/>
  <c r="G950" i="10"/>
  <c r="F950" i="6"/>
  <c r="G625" i="10"/>
  <c r="F625" i="6"/>
  <c r="G625" i="6" s="1"/>
  <c r="AB625" i="6" s="1"/>
  <c r="G1094" i="10"/>
  <c r="F1094" i="6"/>
  <c r="I1094" i="6" s="1"/>
  <c r="G765" i="10"/>
  <c r="F765" i="6"/>
  <c r="G765" i="6" s="1"/>
  <c r="AB765" i="6" s="1"/>
  <c r="G978" i="10"/>
  <c r="F978" i="6"/>
  <c r="G593" i="10"/>
  <c r="F593" i="6"/>
  <c r="J593" i="6" s="1"/>
  <c r="G1086" i="10"/>
  <c r="F1086" i="6"/>
  <c r="K1086" i="6" s="1"/>
  <c r="G805" i="10"/>
  <c r="F805" i="6"/>
  <c r="J805" i="6" s="1"/>
  <c r="G511" i="10"/>
  <c r="F511" i="6"/>
  <c r="K511" i="6" s="1"/>
  <c r="G756" i="10"/>
  <c r="F756" i="6"/>
  <c r="G640" i="10"/>
  <c r="F640" i="6"/>
  <c r="G926" i="10"/>
  <c r="F926" i="6"/>
  <c r="I926" i="6" s="1"/>
  <c r="G597" i="10"/>
  <c r="F597" i="6"/>
  <c r="G597" i="6" s="1"/>
  <c r="AB597" i="6" s="1"/>
  <c r="G662" i="10"/>
  <c r="F662" i="6"/>
  <c r="J662" i="6" s="1"/>
  <c r="G592" i="10"/>
  <c r="F592" i="6"/>
  <c r="G592" i="6" s="1"/>
  <c r="AB592" i="6" s="1"/>
  <c r="G918" i="10"/>
  <c r="F918" i="6"/>
  <c r="G637" i="10"/>
  <c r="F637" i="6"/>
  <c r="K637" i="6" s="1"/>
  <c r="G736" i="10"/>
  <c r="F736" i="6"/>
  <c r="G736" i="6" s="1"/>
  <c r="AB736" i="6" s="1"/>
  <c r="G95" i="10"/>
  <c r="F95" i="6"/>
  <c r="G95" i="6" s="1"/>
  <c r="AB95" i="6" s="1"/>
  <c r="G856" i="10"/>
  <c r="F856" i="6"/>
  <c r="K856" i="6" s="1"/>
  <c r="G47" i="10"/>
  <c r="F47" i="6"/>
  <c r="G992" i="10"/>
  <c r="F992" i="6"/>
  <c r="G992" i="6" s="1"/>
  <c r="AB992" i="6" s="1"/>
  <c r="G680" i="10"/>
  <c r="F680" i="6"/>
  <c r="G694" i="10"/>
  <c r="F694" i="6"/>
  <c r="J694" i="6" s="1"/>
  <c r="G604" i="10"/>
  <c r="F604" i="6"/>
  <c r="K604" i="6" s="1"/>
  <c r="G902" i="10"/>
  <c r="F902" i="6"/>
  <c r="G571" i="10"/>
  <c r="F571" i="6"/>
  <c r="G531" i="10"/>
  <c r="F531" i="6"/>
  <c r="G531" i="6" s="1"/>
  <c r="AB531" i="6" s="1"/>
  <c r="G491" i="10"/>
  <c r="F491" i="6"/>
  <c r="J491" i="6" s="1"/>
  <c r="G898" i="10"/>
  <c r="F898" i="6"/>
  <c r="G613" i="10"/>
  <c r="F613" i="6"/>
  <c r="G613" i="6" s="1"/>
  <c r="AB613" i="6" s="1"/>
  <c r="G1142" i="10"/>
  <c r="F1142" i="6"/>
  <c r="G1142" i="6" s="1"/>
  <c r="AB1142" i="6" s="1"/>
  <c r="G239" i="10"/>
  <c r="F239" i="6"/>
  <c r="J239" i="6" s="1"/>
  <c r="G654" i="10"/>
  <c r="F654" i="6"/>
  <c r="J654" i="6" s="1"/>
  <c r="G167" i="10"/>
  <c r="F167" i="6"/>
  <c r="G928" i="10"/>
  <c r="F928" i="6"/>
  <c r="K928" i="6" s="1"/>
  <c r="G555" i="10"/>
  <c r="F555" i="6"/>
  <c r="G555" i="6" s="1"/>
  <c r="AB555" i="6" s="1"/>
  <c r="G598" i="10"/>
  <c r="F598" i="6"/>
  <c r="I598" i="6" s="1"/>
  <c r="G539" i="10"/>
  <c r="F539" i="6"/>
  <c r="G539" i="6" s="1"/>
  <c r="AB539" i="6" s="1"/>
  <c r="G862" i="10"/>
  <c r="F862" i="6"/>
  <c r="G862" i="6" s="1"/>
  <c r="AB862" i="6" s="1"/>
  <c r="G463" i="10"/>
  <c r="F463" i="6"/>
  <c r="I463" i="6" s="1"/>
  <c r="G1145" i="10"/>
  <c r="F1145" i="6"/>
  <c r="G347" i="10"/>
  <c r="F347" i="6"/>
  <c r="G347" i="6" s="1"/>
  <c r="AB347" i="6" s="1"/>
  <c r="G878" i="10"/>
  <c r="F878" i="6"/>
  <c r="G878" i="6" s="1"/>
  <c r="AB878" i="6" s="1"/>
  <c r="G589" i="10"/>
  <c r="F589" i="6"/>
  <c r="G589" i="6" s="1"/>
  <c r="AB589" i="6" s="1"/>
  <c r="G971" i="10"/>
  <c r="F971" i="6"/>
  <c r="J971" i="6" s="1"/>
  <c r="G202" i="10"/>
  <c r="F202" i="6"/>
  <c r="I202" i="6" s="1"/>
  <c r="G1047" i="10"/>
  <c r="F1047" i="6"/>
  <c r="G1047" i="6" s="1"/>
  <c r="AB1047" i="6" s="1"/>
  <c r="G59" i="10"/>
  <c r="F59" i="6"/>
  <c r="G904" i="10"/>
  <c r="F904" i="6"/>
  <c r="I904" i="6" s="1"/>
  <c r="G1019" i="10"/>
  <c r="F1019" i="6"/>
  <c r="G1013" i="10"/>
  <c r="F1013" i="6"/>
  <c r="J1013" i="6" s="1"/>
  <c r="G667" i="10"/>
  <c r="F667" i="6"/>
  <c r="G667" i="6" s="1"/>
  <c r="AB667" i="6" s="1"/>
  <c r="G1125" i="10"/>
  <c r="F1125" i="6"/>
  <c r="I1125" i="6" s="1"/>
  <c r="G363" i="10"/>
  <c r="F363" i="6"/>
  <c r="J363" i="6" s="1"/>
  <c r="G981" i="10"/>
  <c r="F981" i="6"/>
  <c r="G981" i="6" s="1"/>
  <c r="AB981" i="6" s="1"/>
  <c r="G623" i="10"/>
  <c r="F623" i="6"/>
  <c r="G1141" i="10"/>
  <c r="F1141" i="6"/>
  <c r="G1141" i="6" s="1"/>
  <c r="AB1141" i="6" s="1"/>
  <c r="G584" i="10"/>
  <c r="F584" i="6"/>
  <c r="G890" i="10"/>
  <c r="F890" i="6"/>
  <c r="G63" i="10"/>
  <c r="F63" i="6"/>
  <c r="K63" i="6" s="1"/>
  <c r="G994" i="10"/>
  <c r="F994" i="6"/>
  <c r="J994" i="6" s="1"/>
  <c r="G1027" i="10"/>
  <c r="F1027" i="6"/>
  <c r="G871" i="10"/>
  <c r="F871" i="6"/>
  <c r="J871" i="6" s="1"/>
  <c r="G833" i="10"/>
  <c r="F833" i="6"/>
  <c r="G1039" i="10"/>
  <c r="F1039" i="6"/>
  <c r="K1039" i="6" s="1"/>
  <c r="G937" i="10"/>
  <c r="F937" i="6"/>
  <c r="I937" i="6" s="1"/>
  <c r="G631" i="10"/>
  <c r="F631" i="6"/>
  <c r="K631" i="6" s="1"/>
  <c r="G770" i="10"/>
  <c r="F770" i="6"/>
  <c r="K770" i="6" s="1"/>
  <c r="G1011" i="10"/>
  <c r="F1011" i="6"/>
  <c r="G977" i="10"/>
  <c r="F977" i="6"/>
  <c r="I977" i="6" s="1"/>
  <c r="G683" i="10"/>
  <c r="F683" i="6"/>
  <c r="K683" i="6" s="1"/>
  <c r="G1098" i="10"/>
  <c r="F1098" i="6"/>
  <c r="K1098" i="6" s="1"/>
  <c r="G1099" i="10"/>
  <c r="F1099" i="6"/>
  <c r="I1099" i="6" s="1"/>
  <c r="G428" i="10"/>
  <c r="F428" i="6"/>
  <c r="G428" i="6" s="1"/>
  <c r="AB428" i="6" s="1"/>
  <c r="G189" i="10"/>
  <c r="F189" i="6"/>
  <c r="K189" i="6" s="1"/>
  <c r="G724" i="10"/>
  <c r="F724" i="6"/>
  <c r="G705" i="10"/>
  <c r="F705" i="6"/>
  <c r="J705" i="6" s="1"/>
  <c r="AB140" i="8"/>
  <c r="F132" i="4" s="1"/>
  <c r="J132" i="4" s="1"/>
  <c r="AB313" i="8"/>
  <c r="F305" i="4" s="1"/>
  <c r="L305" i="4" s="1"/>
  <c r="AB421" i="8"/>
  <c r="F413" i="4" s="1"/>
  <c r="AB609" i="8"/>
  <c r="F601" i="4" s="1"/>
  <c r="AB123" i="8"/>
  <c r="F115" i="4" s="1"/>
  <c r="L115" i="4" s="1"/>
  <c r="AB205" i="8"/>
  <c r="F197" i="4" s="1"/>
  <c r="K197" i="4" s="1"/>
  <c r="AB579" i="8"/>
  <c r="F571" i="4" s="1"/>
  <c r="AB772" i="8"/>
  <c r="F764" i="4" s="1"/>
  <c r="AB130" i="8"/>
  <c r="F122" i="4" s="1"/>
  <c r="AB513" i="8"/>
  <c r="F505" i="4" s="1"/>
  <c r="AB567" i="8"/>
  <c r="F559" i="4" s="1"/>
  <c r="AB621" i="8"/>
  <c r="F613" i="4" s="1"/>
  <c r="AB675" i="8"/>
  <c r="F667" i="4" s="1"/>
  <c r="AB729" i="8"/>
  <c r="F721" i="4" s="1"/>
  <c r="AB783" i="8"/>
  <c r="F775" i="4" s="1"/>
  <c r="AB837" i="8"/>
  <c r="F829" i="4" s="1"/>
  <c r="AB891" i="8"/>
  <c r="F883" i="4" s="1"/>
  <c r="AB945" i="8"/>
  <c r="F937" i="4" s="1"/>
  <c r="AB999" i="8"/>
  <c r="F991" i="4" s="1"/>
  <c r="AB56" i="8"/>
  <c r="F48" i="4" s="1"/>
  <c r="AB111" i="8"/>
  <c r="F103" i="4" s="1"/>
  <c r="AB165" i="8"/>
  <c r="F157" i="4" s="1"/>
  <c r="L157" i="4" s="1"/>
  <c r="AB219" i="8"/>
  <c r="F211" i="4" s="1"/>
  <c r="J211" i="4" s="1"/>
  <c r="AB273" i="8"/>
  <c r="F265" i="4" s="1"/>
  <c r="AB327" i="8"/>
  <c r="F319" i="4" s="1"/>
  <c r="H319" i="4" s="1"/>
  <c r="AC319" i="4" s="1"/>
  <c r="AB381" i="8"/>
  <c r="F373" i="4" s="1"/>
  <c r="K373" i="4" s="1"/>
  <c r="AB435" i="8"/>
  <c r="F427" i="4" s="1"/>
  <c r="K427" i="4" s="1"/>
  <c r="AB490" i="8"/>
  <c r="F482" i="4" s="1"/>
  <c r="AB544" i="8"/>
  <c r="F536" i="4" s="1"/>
  <c r="AB598" i="8"/>
  <c r="F590" i="4" s="1"/>
  <c r="AB652" i="8"/>
  <c r="F644" i="4" s="1"/>
  <c r="AB706" i="8"/>
  <c r="F698" i="4" s="1"/>
  <c r="AB760" i="8"/>
  <c r="F752" i="4" s="1"/>
  <c r="AB814" i="8"/>
  <c r="F806" i="4" s="1"/>
  <c r="AB868" i="8"/>
  <c r="F860" i="4" s="1"/>
  <c r="AB922" i="8"/>
  <c r="F914" i="4" s="1"/>
  <c r="AB976" i="8"/>
  <c r="F968" i="4" s="1"/>
  <c r="AB1030" i="8"/>
  <c r="F1022" i="4" s="1"/>
  <c r="AB45" i="8"/>
  <c r="F37" i="4" s="1"/>
  <c r="J37" i="4" s="1"/>
  <c r="AB13" i="8"/>
  <c r="F5" i="4" s="1"/>
  <c r="H5" i="4" s="1"/>
  <c r="AC5" i="4" s="1"/>
  <c r="AB41" i="8"/>
  <c r="F33" i="4" s="1"/>
  <c r="J33" i="4" s="1"/>
  <c r="AB37" i="8"/>
  <c r="F29" i="4" s="1"/>
  <c r="J29" i="4" s="1"/>
  <c r="AB34" i="8"/>
  <c r="F26" i="4" s="1"/>
  <c r="L26" i="4" s="1"/>
  <c r="AB33" i="8"/>
  <c r="F25" i="4" s="1"/>
  <c r="J25" i="4" s="1"/>
  <c r="G335" i="10"/>
  <c r="F335" i="6"/>
  <c r="G335" i="6" s="1"/>
  <c r="AB335" i="6" s="1"/>
  <c r="G552" i="10"/>
  <c r="F552" i="6"/>
  <c r="K552" i="6" s="1"/>
  <c r="G388" i="10"/>
  <c r="F388" i="6"/>
  <c r="I388" i="6" s="1"/>
  <c r="G568" i="10"/>
  <c r="F568" i="6"/>
  <c r="K568" i="6" s="1"/>
  <c r="G807" i="10"/>
  <c r="F807" i="6"/>
  <c r="K807" i="6" s="1"/>
  <c r="G541" i="10"/>
  <c r="F541" i="6"/>
  <c r="I541" i="6" s="1"/>
  <c r="G819" i="10"/>
  <c r="F819" i="6"/>
  <c r="G819" i="6" s="1"/>
  <c r="AB819" i="6" s="1"/>
  <c r="G316" i="10"/>
  <c r="F316" i="6"/>
  <c r="G372" i="10"/>
  <c r="F372" i="6"/>
  <c r="I372" i="6" s="1"/>
  <c r="G173" i="10"/>
  <c r="F173" i="6"/>
  <c r="K173" i="6" s="1"/>
  <c r="G1147" i="10"/>
  <c r="F1147" i="6"/>
  <c r="I1147" i="6" s="1"/>
  <c r="G81" i="10"/>
  <c r="F81" i="6"/>
  <c r="G81" i="6" s="1"/>
  <c r="AB81" i="6" s="1"/>
  <c r="G1067" i="10"/>
  <c r="F1067" i="6"/>
  <c r="J1067" i="6" s="1"/>
  <c r="G269" i="10"/>
  <c r="F269" i="6"/>
  <c r="G269" i="6" s="1"/>
  <c r="AB269" i="6" s="1"/>
  <c r="G117" i="10"/>
  <c r="F117" i="6"/>
  <c r="G1091" i="10"/>
  <c r="F1091" i="6"/>
  <c r="G1091" i="6" s="1"/>
  <c r="AB1091" i="6" s="1"/>
  <c r="G101" i="10"/>
  <c r="F101" i="6"/>
  <c r="G888" i="10"/>
  <c r="F888" i="6"/>
  <c r="K888" i="6" s="1"/>
  <c r="G221" i="10"/>
  <c r="F221" i="6"/>
  <c r="G221" i="6" s="1"/>
  <c r="AB221" i="6" s="1"/>
  <c r="G864" i="10"/>
  <c r="F864" i="6"/>
  <c r="G945" i="10"/>
  <c r="F945" i="6"/>
  <c r="K945" i="6" s="1"/>
  <c r="G28" i="10"/>
  <c r="F28" i="6"/>
  <c r="G34" i="10"/>
  <c r="F34" i="6"/>
  <c r="G34" i="6" s="1"/>
  <c r="AB34" i="6" s="1"/>
  <c r="G812" i="10"/>
  <c r="F812" i="6"/>
  <c r="K812" i="6" s="1"/>
  <c r="G629" i="10"/>
  <c r="F629" i="6"/>
  <c r="J629" i="6" s="1"/>
  <c r="G676" i="10"/>
  <c r="F676" i="6"/>
  <c r="G946" i="10"/>
  <c r="F946" i="6"/>
  <c r="I946" i="6" s="1"/>
  <c r="G621" i="10"/>
  <c r="F621" i="6"/>
  <c r="K621" i="6" s="1"/>
  <c r="G740" i="10"/>
  <c r="F740" i="6"/>
  <c r="J740" i="6" s="1"/>
  <c r="G628" i="10"/>
  <c r="F628" i="6"/>
  <c r="K628" i="6" s="1"/>
  <c r="G942" i="10"/>
  <c r="F942" i="6"/>
  <c r="K942" i="6" s="1"/>
  <c r="G661" i="10"/>
  <c r="F661" i="6"/>
  <c r="J661" i="6" s="1"/>
  <c r="G916" i="10"/>
  <c r="F916" i="6"/>
  <c r="I916" i="6" s="1"/>
  <c r="G1085" i="10"/>
  <c r="F1085" i="6"/>
  <c r="K1085" i="6" s="1"/>
  <c r="G767" i="10"/>
  <c r="F767" i="6"/>
  <c r="K767" i="6" s="1"/>
  <c r="G678" i="10"/>
  <c r="F678" i="6"/>
  <c r="K678" i="6" s="1"/>
  <c r="G632" i="10"/>
  <c r="F632" i="6"/>
  <c r="G1053" i="10"/>
  <c r="F1053" i="6"/>
  <c r="G727" i="10"/>
  <c r="F727" i="6"/>
  <c r="K727" i="6" s="1"/>
  <c r="G732" i="10"/>
  <c r="F732" i="6"/>
  <c r="K732" i="6" s="1"/>
  <c r="G692" i="10"/>
  <c r="F692" i="6"/>
  <c r="G1055" i="10"/>
  <c r="F1055" i="6"/>
  <c r="G129" i="10"/>
  <c r="F129" i="6"/>
  <c r="K129" i="6" s="1"/>
  <c r="G996" i="10"/>
  <c r="F996" i="6"/>
  <c r="J996" i="6" s="1"/>
  <c r="G217" i="10"/>
  <c r="F217" i="6"/>
  <c r="G808" i="10"/>
  <c r="F808" i="6"/>
  <c r="G1061" i="10"/>
  <c r="F1061" i="6"/>
  <c r="J1061" i="6" s="1"/>
  <c r="G739" i="10"/>
  <c r="F739" i="6"/>
  <c r="G580" i="10"/>
  <c r="F580" i="6"/>
  <c r="K580" i="6" s="1"/>
  <c r="G596" i="10"/>
  <c r="F596" i="6"/>
  <c r="G1029" i="10"/>
  <c r="F1029" i="6"/>
  <c r="G646" i="10"/>
  <c r="F646" i="6"/>
  <c r="I646" i="6" s="1"/>
  <c r="G656" i="10"/>
  <c r="F656" i="6"/>
  <c r="I656" i="6" s="1"/>
  <c r="G1015" i="10"/>
  <c r="F1015" i="6"/>
  <c r="J1015" i="6" s="1"/>
  <c r="G30" i="10"/>
  <c r="F30" i="6"/>
  <c r="K30" i="6" s="1"/>
  <c r="G852" i="10"/>
  <c r="F852" i="6"/>
  <c r="K852" i="6" s="1"/>
  <c r="G118" i="10"/>
  <c r="F118" i="6"/>
  <c r="G118" i="6" s="1"/>
  <c r="AB118" i="6" s="1"/>
  <c r="G1000" i="10"/>
  <c r="F1000" i="6"/>
  <c r="G1000" i="6" s="1"/>
  <c r="AB1000" i="6" s="1"/>
  <c r="G307" i="10"/>
  <c r="F307" i="6"/>
  <c r="I307" i="6" s="1"/>
  <c r="G1037" i="10"/>
  <c r="F1037" i="6"/>
  <c r="G1037" i="6" s="1"/>
  <c r="AB1037" i="6" s="1"/>
  <c r="G703" i="10"/>
  <c r="F703" i="6"/>
  <c r="G703" i="6" s="1"/>
  <c r="AB703" i="6" s="1"/>
  <c r="G1149" i="10"/>
  <c r="F1149" i="6"/>
  <c r="I1149" i="6" s="1"/>
  <c r="G507" i="10"/>
  <c r="F507" i="6"/>
  <c r="G507" i="6" s="1"/>
  <c r="AB507" i="6" s="1"/>
  <c r="G1005" i="10"/>
  <c r="F1005" i="6"/>
  <c r="J1005" i="6" s="1"/>
  <c r="G655" i="10"/>
  <c r="F655" i="6"/>
  <c r="J655" i="6" s="1"/>
  <c r="G467" i="10"/>
  <c r="F467" i="6"/>
  <c r="G467" i="6" s="1"/>
  <c r="AB467" i="6" s="1"/>
  <c r="G620" i="10"/>
  <c r="F620" i="6"/>
  <c r="I620" i="6" s="1"/>
  <c r="G954" i="10"/>
  <c r="F954" i="6"/>
  <c r="G150" i="10"/>
  <c r="F150" i="6"/>
  <c r="G1062" i="10"/>
  <c r="F1062" i="6"/>
  <c r="G94" i="10"/>
  <c r="F94" i="6"/>
  <c r="J94" i="6" s="1"/>
  <c r="G638" i="10"/>
  <c r="F638" i="6"/>
  <c r="K638" i="6" s="1"/>
  <c r="G895" i="10"/>
  <c r="F895" i="6"/>
  <c r="G895" i="6" s="1"/>
  <c r="AB895" i="6" s="1"/>
  <c r="G873" i="10"/>
  <c r="F873" i="6"/>
  <c r="J873" i="6" s="1"/>
  <c r="G1059" i="10"/>
  <c r="F1059" i="6"/>
  <c r="G1059" i="6" s="1"/>
  <c r="AB1059" i="6" s="1"/>
  <c r="G961" i="10"/>
  <c r="F961" i="6"/>
  <c r="G659" i="10"/>
  <c r="F659" i="6"/>
  <c r="J659" i="6" s="1"/>
  <c r="G818" i="10"/>
  <c r="F818" i="6"/>
  <c r="K818" i="6" s="1"/>
  <c r="G1031" i="10"/>
  <c r="F1031" i="6"/>
  <c r="K1031" i="6" s="1"/>
  <c r="G1001" i="10"/>
  <c r="F1001" i="6"/>
  <c r="J1001" i="6" s="1"/>
  <c r="G719" i="10"/>
  <c r="F719" i="6"/>
  <c r="G901" i="10"/>
  <c r="F901" i="6"/>
  <c r="J901" i="6" s="1"/>
  <c r="G244" i="10"/>
  <c r="F244" i="6"/>
  <c r="K244" i="6" s="1"/>
  <c r="G1021" i="10"/>
  <c r="F1021" i="6"/>
  <c r="J1021" i="6" s="1"/>
  <c r="G183" i="10"/>
  <c r="F183" i="6"/>
  <c r="G1038" i="10"/>
  <c r="F1038" i="6"/>
  <c r="K1038" i="6" s="1"/>
  <c r="G291" i="10"/>
  <c r="F291" i="6"/>
  <c r="I291" i="6" s="1"/>
  <c r="G793" i="10"/>
  <c r="F793" i="6"/>
  <c r="G793" i="6" s="1"/>
  <c r="AB793" i="6" s="1"/>
  <c r="G891" i="10"/>
  <c r="F891" i="6"/>
  <c r="G778" i="10"/>
  <c r="F778" i="6"/>
  <c r="G778" i="6" s="1"/>
  <c r="AB778" i="6" s="1"/>
  <c r="G650" i="10"/>
  <c r="F650" i="6"/>
  <c r="K650" i="6" s="1"/>
  <c r="G761" i="10"/>
  <c r="F761" i="6"/>
  <c r="G761" i="6" s="1"/>
  <c r="AB761" i="6" s="1"/>
  <c r="G863" i="10"/>
  <c r="F863" i="6"/>
  <c r="G863" i="6" s="1"/>
  <c r="AB863" i="6" s="1"/>
  <c r="G841" i="10"/>
  <c r="F841" i="6"/>
  <c r="G841" i="6" s="1"/>
  <c r="AB841" i="6" s="1"/>
  <c r="G1152" i="10"/>
  <c r="F1152" i="6"/>
  <c r="I1152" i="6" s="1"/>
  <c r="G308" i="10"/>
  <c r="F308" i="6"/>
  <c r="J308" i="6" s="1"/>
  <c r="G60" i="10"/>
  <c r="F60" i="6"/>
  <c r="I60" i="6" s="1"/>
  <c r="G210" i="10"/>
  <c r="F210" i="6"/>
  <c r="J210" i="6" s="1"/>
  <c r="G590" i="10"/>
  <c r="F590" i="6"/>
  <c r="G355" i="10"/>
  <c r="F355" i="6"/>
  <c r="I355" i="6" s="1"/>
  <c r="AB825" i="8"/>
  <c r="F817" i="4" s="1"/>
  <c r="AB933" i="8"/>
  <c r="F925" i="4" s="1"/>
  <c r="AB987" i="8"/>
  <c r="F979" i="4" s="1"/>
  <c r="AB1041" i="8"/>
  <c r="F1033" i="4" s="1"/>
  <c r="AB99" i="8"/>
  <c r="F91" i="4" s="1"/>
  <c r="J91" i="4" s="1"/>
  <c r="AB207" i="8"/>
  <c r="F199" i="4" s="1"/>
  <c r="K199" i="4" s="1"/>
  <c r="AB369" i="8"/>
  <c r="F361" i="4" s="1"/>
  <c r="AB423" i="8"/>
  <c r="F415" i="4" s="1"/>
  <c r="AB532" i="8"/>
  <c r="F524" i="4" s="1"/>
  <c r="AB586" i="8"/>
  <c r="F578" i="4" s="1"/>
  <c r="AB640" i="8"/>
  <c r="F632" i="4" s="1"/>
  <c r="AB694" i="8"/>
  <c r="F686" i="4" s="1"/>
  <c r="AB468" i="8"/>
  <c r="F460" i="4" s="1"/>
  <c r="AB522" i="8"/>
  <c r="F514" i="4" s="1"/>
  <c r="AB576" i="8"/>
  <c r="F568" i="4" s="1"/>
  <c r="AB630" i="8"/>
  <c r="F622" i="4" s="1"/>
  <c r="AB684" i="8"/>
  <c r="F676" i="4" s="1"/>
  <c r="AB738" i="8"/>
  <c r="F730" i="4" s="1"/>
  <c r="AB792" i="8"/>
  <c r="F784" i="4" s="1"/>
  <c r="AB846" i="8"/>
  <c r="F838" i="4" s="1"/>
  <c r="AB900" i="8"/>
  <c r="F892" i="4" s="1"/>
  <c r="AB954" i="8"/>
  <c r="F946" i="4" s="1"/>
  <c r="AB1008" i="8"/>
  <c r="F1000" i="4" s="1"/>
  <c r="AB66" i="8"/>
  <c r="F58" i="4" s="1"/>
  <c r="AB120" i="8"/>
  <c r="F112" i="4" s="1"/>
  <c r="AB174" i="8"/>
  <c r="F166" i="4" s="1"/>
  <c r="L166" i="4" s="1"/>
  <c r="AB228" i="8"/>
  <c r="F220" i="4" s="1"/>
  <c r="K220" i="4" s="1"/>
  <c r="AB282" i="8"/>
  <c r="F274" i="4" s="1"/>
  <c r="J274" i="4" s="1"/>
  <c r="AB336" i="8"/>
  <c r="F328" i="4" s="1"/>
  <c r="J328" i="4" s="1"/>
  <c r="AB390" i="8"/>
  <c r="F382" i="4" s="1"/>
  <c r="H382" i="4" s="1"/>
  <c r="AC382" i="4" s="1"/>
  <c r="AB444" i="8"/>
  <c r="F436" i="4" s="1"/>
  <c r="AB499" i="8"/>
  <c r="F491" i="4" s="1"/>
  <c r="AB553" i="8"/>
  <c r="F545" i="4" s="1"/>
  <c r="AB607" i="8"/>
  <c r="F599" i="4" s="1"/>
  <c r="AB661" i="8"/>
  <c r="F653" i="4" s="1"/>
  <c r="AB715" i="8"/>
  <c r="F707" i="4" s="1"/>
  <c r="AB823" i="8"/>
  <c r="F815" i="4" s="1"/>
  <c r="AB931" i="8"/>
  <c r="F923" i="4" s="1"/>
  <c r="AB985" i="8"/>
  <c r="F977" i="4" s="1"/>
  <c r="AB1039" i="8"/>
  <c r="F1031" i="4" s="1"/>
  <c r="AB31" i="8"/>
  <c r="F23" i="4" s="1"/>
  <c r="G8" i="10"/>
  <c r="F8" i="6"/>
  <c r="G8" i="6" s="1"/>
  <c r="AB8" i="6" s="1"/>
  <c r="G7" i="10"/>
  <c r="F7" i="6"/>
  <c r="T36" i="1"/>
  <c r="J826" i="6"/>
  <c r="T21" i="1"/>
  <c r="T24" i="1" s="1"/>
  <c r="S36" i="1"/>
  <c r="Q36" i="1"/>
  <c r="S21" i="1"/>
  <c r="S24" i="1" s="1"/>
  <c r="I158" i="6"/>
  <c r="J451" i="6"/>
  <c r="Q21" i="1"/>
  <c r="Q24" i="1" s="1"/>
  <c r="W25" i="1"/>
  <c r="I42" i="1"/>
  <c r="I31" i="1"/>
  <c r="I44" i="1"/>
  <c r="I19" i="1"/>
  <c r="H19" i="1"/>
  <c r="H44" i="1"/>
  <c r="H42" i="1"/>
  <c r="H31" i="1"/>
  <c r="R44" i="1"/>
  <c r="R31" i="1"/>
  <c r="R42" i="1"/>
  <c r="R19" i="1"/>
  <c r="G19" i="1"/>
  <c r="G44" i="1"/>
  <c r="G31" i="1"/>
  <c r="G42" i="1"/>
  <c r="K42" i="1"/>
  <c r="K31" i="1"/>
  <c r="K19" i="1"/>
  <c r="K44" i="1"/>
  <c r="F31" i="1"/>
  <c r="F19" i="1"/>
  <c r="F44" i="1"/>
  <c r="F42" i="1"/>
  <c r="M42" i="1"/>
  <c r="M44" i="1"/>
  <c r="M31" i="1"/>
  <c r="M19" i="1"/>
  <c r="P19" i="1"/>
  <c r="P44" i="1"/>
  <c r="P31" i="1"/>
  <c r="P42" i="1"/>
  <c r="M1040" i="4"/>
  <c r="N19" i="1"/>
  <c r="N35" i="1" s="1"/>
  <c r="N44" i="1"/>
  <c r="N31" i="1"/>
  <c r="N42" i="1"/>
  <c r="J44" i="1"/>
  <c r="J19" i="1"/>
  <c r="J31" i="1"/>
  <c r="J42" i="1"/>
  <c r="H26" i="1"/>
  <c r="H28" i="1" s="1"/>
  <c r="H30" i="1" s="1"/>
  <c r="Q57" i="11"/>
  <c r="Q59" i="11" s="1"/>
  <c r="P59" i="11"/>
  <c r="U35" i="1"/>
  <c r="U36" i="1" s="1"/>
  <c r="U21" i="1"/>
  <c r="U24" i="1" s="1"/>
  <c r="G451" i="6"/>
  <c r="AB451" i="6" s="1"/>
  <c r="F1161" i="10"/>
  <c r="P25" i="11"/>
  <c r="Q25" i="11" s="1"/>
  <c r="M26" i="11"/>
  <c r="J1102" i="6" l="1"/>
  <c r="J10" i="6"/>
  <c r="J212" i="6"/>
  <c r="I403" i="6"/>
  <c r="I52" i="6"/>
  <c r="I232" i="6"/>
  <c r="K403" i="6"/>
  <c r="L49" i="1"/>
  <c r="L50" i="1" s="1"/>
  <c r="L41" i="1"/>
  <c r="K883" i="4"/>
  <c r="L883" i="4"/>
  <c r="J883" i="4"/>
  <c r="H883" i="4"/>
  <c r="L560" i="4"/>
  <c r="H560" i="4"/>
  <c r="K560" i="4"/>
  <c r="J560" i="4"/>
  <c r="J907" i="4"/>
  <c r="H907" i="4"/>
  <c r="K907" i="4"/>
  <c r="L907" i="4"/>
  <c r="J734" i="4"/>
  <c r="H734" i="4"/>
  <c r="L734" i="4"/>
  <c r="K734" i="4"/>
  <c r="H1037" i="4"/>
  <c r="J1037" i="4"/>
  <c r="K1037" i="4"/>
  <c r="L1037" i="4"/>
  <c r="J887" i="4"/>
  <c r="H887" i="4"/>
  <c r="K887" i="4"/>
  <c r="L887" i="4"/>
  <c r="K730" i="4"/>
  <c r="H730" i="4"/>
  <c r="J730" i="4"/>
  <c r="L730" i="4"/>
  <c r="K686" i="4"/>
  <c r="J686" i="4"/>
  <c r="H686" i="4"/>
  <c r="L686" i="4"/>
  <c r="H505" i="4"/>
  <c r="J505" i="4"/>
  <c r="L505" i="4"/>
  <c r="K505" i="4"/>
  <c r="J938" i="4"/>
  <c r="K938" i="4"/>
  <c r="L938" i="4"/>
  <c r="H938" i="4"/>
  <c r="J853" i="4"/>
  <c r="K853" i="4"/>
  <c r="H853" i="4"/>
  <c r="L853" i="4"/>
  <c r="L522" i="4"/>
  <c r="H522" i="4"/>
  <c r="J522" i="4"/>
  <c r="K522" i="4"/>
  <c r="L680" i="4"/>
  <c r="K680" i="4"/>
  <c r="J680" i="4"/>
  <c r="H680" i="4"/>
  <c r="K703" i="4"/>
  <c r="H703" i="4"/>
  <c r="J703" i="4"/>
  <c r="L703" i="4"/>
  <c r="J929" i="4"/>
  <c r="K929" i="4"/>
  <c r="H929" i="4"/>
  <c r="L929" i="4"/>
  <c r="J856" i="4"/>
  <c r="H856" i="4"/>
  <c r="L856" i="4"/>
  <c r="K856" i="4"/>
  <c r="K579" i="4"/>
  <c r="J579" i="4"/>
  <c r="L579" i="4"/>
  <c r="H579" i="4"/>
  <c r="J592" i="4"/>
  <c r="L592" i="4"/>
  <c r="H592" i="4"/>
  <c r="K592" i="4"/>
  <c r="L1001" i="4"/>
  <c r="H1001" i="4"/>
  <c r="K1001" i="4"/>
  <c r="J1001" i="4"/>
  <c r="J1024" i="4"/>
  <c r="K1024" i="4"/>
  <c r="H1024" i="4"/>
  <c r="L1024" i="4"/>
  <c r="J898" i="4"/>
  <c r="H898" i="4"/>
  <c r="K898" i="4"/>
  <c r="L898" i="4"/>
  <c r="J1005" i="4"/>
  <c r="L1005" i="4"/>
  <c r="H1005" i="4"/>
  <c r="K1005" i="4"/>
  <c r="J921" i="4"/>
  <c r="H921" i="4"/>
  <c r="K921" i="4"/>
  <c r="L921" i="4"/>
  <c r="H977" i="4"/>
  <c r="K977" i="4"/>
  <c r="L977" i="4"/>
  <c r="J977" i="4"/>
  <c r="K545" i="4"/>
  <c r="J545" i="4"/>
  <c r="H545" i="4"/>
  <c r="L545" i="4"/>
  <c r="K892" i="4"/>
  <c r="L892" i="4"/>
  <c r="H892" i="4"/>
  <c r="J892" i="4"/>
  <c r="L568" i="4"/>
  <c r="K568" i="4"/>
  <c r="H568" i="4"/>
  <c r="J568" i="4"/>
  <c r="L524" i="4"/>
  <c r="J524" i="4"/>
  <c r="K524" i="4"/>
  <c r="H524" i="4"/>
  <c r="J979" i="4"/>
  <c r="L979" i="4"/>
  <c r="H979" i="4"/>
  <c r="K979" i="4"/>
  <c r="K968" i="4"/>
  <c r="H968" i="4"/>
  <c r="J968" i="4"/>
  <c r="L968" i="4"/>
  <c r="L644" i="4"/>
  <c r="K644" i="4"/>
  <c r="H644" i="4"/>
  <c r="J644" i="4"/>
  <c r="L991" i="4"/>
  <c r="J991" i="4"/>
  <c r="H991" i="4"/>
  <c r="K991" i="4"/>
  <c r="J667" i="4"/>
  <c r="H667" i="4"/>
  <c r="K667" i="4"/>
  <c r="L667" i="4"/>
  <c r="K571" i="4"/>
  <c r="L571" i="4"/>
  <c r="H571" i="4"/>
  <c r="J571" i="4"/>
  <c r="K905" i="4"/>
  <c r="H905" i="4"/>
  <c r="J905" i="4"/>
  <c r="L905" i="4"/>
  <c r="L581" i="4"/>
  <c r="J581" i="4"/>
  <c r="H581" i="4"/>
  <c r="K581" i="4"/>
  <c r="L928" i="4"/>
  <c r="J928" i="4"/>
  <c r="K928" i="4"/>
  <c r="H928" i="4"/>
  <c r="K604" i="4"/>
  <c r="H604" i="4"/>
  <c r="J604" i="4"/>
  <c r="L604" i="4"/>
  <c r="K668" i="4"/>
  <c r="L668" i="4"/>
  <c r="H668" i="4"/>
  <c r="J668" i="4"/>
  <c r="K1015" i="4"/>
  <c r="L1015" i="4"/>
  <c r="J1015" i="4"/>
  <c r="H1015" i="4"/>
  <c r="H691" i="4"/>
  <c r="L691" i="4"/>
  <c r="K691" i="4"/>
  <c r="J691" i="4"/>
  <c r="L846" i="4"/>
  <c r="K846" i="4"/>
  <c r="H846" i="4"/>
  <c r="J846" i="4"/>
  <c r="K842" i="4"/>
  <c r="H842" i="4"/>
  <c r="L842" i="4"/>
  <c r="J842" i="4"/>
  <c r="L518" i="4"/>
  <c r="K518" i="4"/>
  <c r="H518" i="4"/>
  <c r="J518" i="4"/>
  <c r="L865" i="4"/>
  <c r="K865" i="4"/>
  <c r="H865" i="4"/>
  <c r="J865" i="4"/>
  <c r="L541" i="4"/>
  <c r="H541" i="4"/>
  <c r="K541" i="4"/>
  <c r="J541" i="4"/>
  <c r="H605" i="4"/>
  <c r="K605" i="4"/>
  <c r="J605" i="4"/>
  <c r="L605" i="4"/>
  <c r="J952" i="4"/>
  <c r="H952" i="4"/>
  <c r="L952" i="4"/>
  <c r="K952" i="4"/>
  <c r="H995" i="4"/>
  <c r="K995" i="4"/>
  <c r="L995" i="4"/>
  <c r="J995" i="4"/>
  <c r="H671" i="4"/>
  <c r="J671" i="4"/>
  <c r="K671" i="4"/>
  <c r="L671" i="4"/>
  <c r="K1018" i="4"/>
  <c r="H1018" i="4"/>
  <c r="J1018" i="4"/>
  <c r="L1018" i="4"/>
  <c r="K694" i="4"/>
  <c r="L694" i="4"/>
  <c r="H694" i="4"/>
  <c r="J694" i="4"/>
  <c r="H596" i="4"/>
  <c r="J596" i="4"/>
  <c r="K596" i="4"/>
  <c r="L596" i="4"/>
  <c r="H943" i="4"/>
  <c r="J943" i="4"/>
  <c r="L943" i="4"/>
  <c r="K943" i="4"/>
  <c r="J637" i="4"/>
  <c r="L637" i="4"/>
  <c r="H637" i="4"/>
  <c r="K637" i="4"/>
  <c r="H679" i="4"/>
  <c r="J679" i="4"/>
  <c r="K679" i="4"/>
  <c r="L679" i="4"/>
  <c r="J824" i="4"/>
  <c r="H824" i="4"/>
  <c r="K824" i="4"/>
  <c r="L824" i="4"/>
  <c r="L847" i="4"/>
  <c r="K847" i="4"/>
  <c r="J847" i="4"/>
  <c r="H847" i="4"/>
  <c r="H523" i="4"/>
  <c r="J523" i="4"/>
  <c r="K523" i="4"/>
  <c r="L523" i="4"/>
  <c r="J803" i="4"/>
  <c r="L803" i="4"/>
  <c r="H803" i="4"/>
  <c r="K803" i="4"/>
  <c r="K980" i="4"/>
  <c r="H980" i="4"/>
  <c r="L980" i="4"/>
  <c r="J980" i="4"/>
  <c r="H869" i="4"/>
  <c r="L869" i="4"/>
  <c r="J869" i="4"/>
  <c r="K869" i="4"/>
  <c r="K794" i="4"/>
  <c r="J794" i="4"/>
  <c r="H794" i="4"/>
  <c r="L794" i="4"/>
  <c r="J871" i="4"/>
  <c r="K871" i="4"/>
  <c r="L871" i="4"/>
  <c r="H871" i="4"/>
  <c r="H741" i="4"/>
  <c r="L741" i="4"/>
  <c r="K741" i="4"/>
  <c r="J741" i="4"/>
  <c r="L628" i="4"/>
  <c r="K628" i="4"/>
  <c r="J628" i="4"/>
  <c r="H628" i="4"/>
  <c r="H839" i="4"/>
  <c r="L839" i="4"/>
  <c r="J839" i="4"/>
  <c r="K839" i="4"/>
  <c r="H515" i="4"/>
  <c r="L515" i="4"/>
  <c r="J515" i="4"/>
  <c r="K515" i="4"/>
  <c r="L862" i="4"/>
  <c r="J862" i="4"/>
  <c r="K862" i="4"/>
  <c r="H862" i="4"/>
  <c r="H993" i="4"/>
  <c r="L993" i="4"/>
  <c r="K993" i="4"/>
  <c r="J993" i="4"/>
  <c r="L669" i="4"/>
  <c r="J669" i="4"/>
  <c r="H669" i="4"/>
  <c r="K669" i="4"/>
  <c r="L537" i="4"/>
  <c r="J537" i="4"/>
  <c r="H537" i="4"/>
  <c r="K537" i="4"/>
  <c r="L854" i="4"/>
  <c r="H854" i="4"/>
  <c r="K854" i="4"/>
  <c r="J854" i="4"/>
  <c r="L877" i="4"/>
  <c r="H877" i="4"/>
  <c r="K877" i="4"/>
  <c r="J877" i="4"/>
  <c r="H978" i="4"/>
  <c r="J978" i="4"/>
  <c r="L978" i="4"/>
  <c r="K978" i="4"/>
  <c r="K922" i="4"/>
  <c r="L922" i="4"/>
  <c r="J922" i="4"/>
  <c r="H922" i="4"/>
  <c r="K875" i="4"/>
  <c r="J875" i="4"/>
  <c r="H875" i="4"/>
  <c r="L875" i="4"/>
  <c r="L508" i="4"/>
  <c r="K508" i="4"/>
  <c r="J508" i="4"/>
  <c r="H508" i="4"/>
  <c r="L984" i="4"/>
  <c r="H984" i="4"/>
  <c r="J984" i="4"/>
  <c r="K984" i="4"/>
  <c r="J660" i="4"/>
  <c r="H660" i="4"/>
  <c r="K660" i="4"/>
  <c r="L660" i="4"/>
  <c r="K827" i="4"/>
  <c r="J827" i="4"/>
  <c r="H827" i="4"/>
  <c r="L827" i="4"/>
  <c r="L850" i="4"/>
  <c r="H850" i="4"/>
  <c r="J850" i="4"/>
  <c r="K850" i="4"/>
  <c r="K918" i="4"/>
  <c r="H918" i="4"/>
  <c r="L918" i="4"/>
  <c r="J918" i="4"/>
  <c r="H594" i="4"/>
  <c r="J594" i="4"/>
  <c r="L594" i="4"/>
  <c r="K594" i="4"/>
  <c r="L512" i="4"/>
  <c r="H512" i="4"/>
  <c r="J512" i="4"/>
  <c r="K512" i="4"/>
  <c r="K535" i="4"/>
  <c r="H535" i="4"/>
  <c r="L535" i="4"/>
  <c r="J535" i="4"/>
  <c r="H1023" i="4"/>
  <c r="J1023" i="4"/>
  <c r="L1023" i="4"/>
  <c r="K1023" i="4"/>
  <c r="H786" i="4"/>
  <c r="L786" i="4"/>
  <c r="J786" i="4"/>
  <c r="K786" i="4"/>
  <c r="K881" i="4"/>
  <c r="H881" i="4"/>
  <c r="L881" i="4"/>
  <c r="J881" i="4"/>
  <c r="L904" i="4"/>
  <c r="K904" i="4"/>
  <c r="H904" i="4"/>
  <c r="J904" i="4"/>
  <c r="L825" i="4"/>
  <c r="H825" i="4"/>
  <c r="K825" i="4"/>
  <c r="J825" i="4"/>
  <c r="K801" i="4"/>
  <c r="L801" i="4"/>
  <c r="H801" i="4"/>
  <c r="J801" i="4"/>
  <c r="L647" i="4"/>
  <c r="H647" i="4"/>
  <c r="K647" i="4"/>
  <c r="J647" i="4"/>
  <c r="J792" i="4"/>
  <c r="L792" i="4"/>
  <c r="K792" i="4"/>
  <c r="H792" i="4"/>
  <c r="H843" i="4"/>
  <c r="K843" i="4"/>
  <c r="J843" i="4"/>
  <c r="L843" i="4"/>
  <c r="L520" i="4"/>
  <c r="H520" i="4"/>
  <c r="K520" i="4"/>
  <c r="J520" i="4"/>
  <c r="J945" i="4"/>
  <c r="H945" i="4"/>
  <c r="K945" i="4"/>
  <c r="L945" i="4"/>
  <c r="L621" i="4"/>
  <c r="H621" i="4"/>
  <c r="K621" i="4"/>
  <c r="J621" i="4"/>
  <c r="L593" i="4"/>
  <c r="K593" i="4"/>
  <c r="J593" i="4"/>
  <c r="H593" i="4"/>
  <c r="H610" i="4"/>
  <c r="K610" i="4"/>
  <c r="J610" i="4"/>
  <c r="L610" i="4"/>
  <c r="L807" i="4"/>
  <c r="J807" i="4"/>
  <c r="K807" i="4"/>
  <c r="H807" i="4"/>
  <c r="H598" i="4"/>
  <c r="K598" i="4"/>
  <c r="L598" i="4"/>
  <c r="J598" i="4"/>
  <c r="H828" i="4"/>
  <c r="K828" i="4"/>
  <c r="L828" i="4"/>
  <c r="J828" i="4"/>
  <c r="K638" i="4"/>
  <c r="J638" i="4"/>
  <c r="H638" i="4"/>
  <c r="L638" i="4"/>
  <c r="L936" i="4"/>
  <c r="K936" i="4"/>
  <c r="H936" i="4"/>
  <c r="J936" i="4"/>
  <c r="K913" i="4"/>
  <c r="H913" i="4"/>
  <c r="J913" i="4"/>
  <c r="L913" i="4"/>
  <c r="L890" i="4"/>
  <c r="H890" i="4"/>
  <c r="J890" i="4"/>
  <c r="K890" i="4"/>
  <c r="K813" i="4"/>
  <c r="L813" i="4"/>
  <c r="H813" i="4"/>
  <c r="J813" i="4"/>
  <c r="H985" i="4"/>
  <c r="K985" i="4"/>
  <c r="L985" i="4"/>
  <c r="J985" i="4"/>
  <c r="J666" i="4"/>
  <c r="K666" i="4"/>
  <c r="H666" i="4"/>
  <c r="L666" i="4"/>
  <c r="L651" i="4"/>
  <c r="K651" i="4"/>
  <c r="J651" i="4"/>
  <c r="H651" i="4"/>
  <c r="J661" i="4"/>
  <c r="L661" i="4"/>
  <c r="H661" i="4"/>
  <c r="K661" i="4"/>
  <c r="K672" i="4"/>
  <c r="L672" i="4"/>
  <c r="J672" i="4"/>
  <c r="H672" i="4"/>
  <c r="J1003" i="4"/>
  <c r="K1003" i="4"/>
  <c r="H1003" i="4"/>
  <c r="L1003" i="4"/>
  <c r="H711" i="4"/>
  <c r="J711" i="4"/>
  <c r="L711" i="4"/>
  <c r="K711" i="4"/>
  <c r="H912" i="4"/>
  <c r="L912" i="4"/>
  <c r="J912" i="4"/>
  <c r="K912" i="4"/>
  <c r="L796" i="4"/>
  <c r="K796" i="4"/>
  <c r="J796" i="4"/>
  <c r="H796" i="4"/>
  <c r="K816" i="4"/>
  <c r="J816" i="4"/>
  <c r="L816" i="4"/>
  <c r="H816" i="4"/>
  <c r="L724" i="4"/>
  <c r="H724" i="4"/>
  <c r="K724" i="4"/>
  <c r="J724" i="4"/>
  <c r="J772" i="4"/>
  <c r="H772" i="4"/>
  <c r="K772" i="4"/>
  <c r="L772" i="4"/>
  <c r="K718" i="4"/>
  <c r="H718" i="4"/>
  <c r="L718" i="4"/>
  <c r="J718" i="4"/>
  <c r="H611" i="4"/>
  <c r="J611" i="4"/>
  <c r="L611" i="4"/>
  <c r="K611" i="4"/>
  <c r="H897" i="4"/>
  <c r="L897" i="4"/>
  <c r="J897" i="4"/>
  <c r="K897" i="4"/>
  <c r="H765" i="4"/>
  <c r="K765" i="4"/>
  <c r="J765" i="4"/>
  <c r="L765" i="4"/>
  <c r="J654" i="4"/>
  <c r="K654" i="4"/>
  <c r="H654" i="4"/>
  <c r="L654" i="4"/>
  <c r="H886" i="4"/>
  <c r="K886" i="4"/>
  <c r="J886" i="4"/>
  <c r="L886" i="4"/>
  <c r="K677" i="4"/>
  <c r="J677" i="4"/>
  <c r="H677" i="4"/>
  <c r="L677" i="4"/>
  <c r="L700" i="4"/>
  <c r="J700" i="4"/>
  <c r="K700" i="4"/>
  <c r="H700" i="4"/>
  <c r="K507" i="4"/>
  <c r="H507" i="4"/>
  <c r="J507" i="4"/>
  <c r="L507" i="4"/>
  <c r="K551" i="4"/>
  <c r="H551" i="4"/>
  <c r="L551" i="4"/>
  <c r="J551" i="4"/>
  <c r="K822" i="4"/>
  <c r="L822" i="4"/>
  <c r="H822" i="4"/>
  <c r="J822" i="4"/>
  <c r="L948" i="4"/>
  <c r="K948" i="4"/>
  <c r="H948" i="4"/>
  <c r="J948" i="4"/>
  <c r="H963" i="4"/>
  <c r="K963" i="4"/>
  <c r="L963" i="4"/>
  <c r="J963" i="4"/>
  <c r="J895" i="4"/>
  <c r="H895" i="4"/>
  <c r="L895" i="4"/>
  <c r="K895" i="4"/>
  <c r="L699" i="4"/>
  <c r="J699" i="4"/>
  <c r="K699" i="4"/>
  <c r="H699" i="4"/>
  <c r="L510" i="4"/>
  <c r="J510" i="4"/>
  <c r="K510" i="4"/>
  <c r="H510" i="4"/>
  <c r="J866" i="4"/>
  <c r="L866" i="4"/>
  <c r="K866" i="4"/>
  <c r="H866" i="4"/>
  <c r="J942" i="4"/>
  <c r="K942" i="4"/>
  <c r="H942" i="4"/>
  <c r="L942" i="4"/>
  <c r="H751" i="4"/>
  <c r="J751" i="4"/>
  <c r="K751" i="4"/>
  <c r="L751" i="4"/>
  <c r="J737" i="4"/>
  <c r="L737" i="4"/>
  <c r="H737" i="4"/>
  <c r="K737" i="4"/>
  <c r="L923" i="4"/>
  <c r="H923" i="4"/>
  <c r="K923" i="4"/>
  <c r="J923" i="4"/>
  <c r="K838" i="4"/>
  <c r="J838" i="4"/>
  <c r="H838" i="4"/>
  <c r="L838" i="4"/>
  <c r="L514" i="4"/>
  <c r="K514" i="4"/>
  <c r="J514" i="4"/>
  <c r="H514" i="4"/>
  <c r="H925" i="4"/>
  <c r="J925" i="4"/>
  <c r="L925" i="4"/>
  <c r="K925" i="4"/>
  <c r="J914" i="4"/>
  <c r="K914" i="4"/>
  <c r="H914" i="4"/>
  <c r="L914" i="4"/>
  <c r="J590" i="4"/>
  <c r="K590" i="4"/>
  <c r="H590" i="4"/>
  <c r="L590" i="4"/>
  <c r="L937" i="4"/>
  <c r="H937" i="4"/>
  <c r="K937" i="4"/>
  <c r="J937" i="4"/>
  <c r="K613" i="4"/>
  <c r="H613" i="4"/>
  <c r="L613" i="4"/>
  <c r="J613" i="4"/>
  <c r="L851" i="4"/>
  <c r="J851" i="4"/>
  <c r="K851" i="4"/>
  <c r="H851" i="4"/>
  <c r="K527" i="4"/>
  <c r="H527" i="4"/>
  <c r="L527" i="4"/>
  <c r="J527" i="4"/>
  <c r="L874" i="4"/>
  <c r="K874" i="4"/>
  <c r="J874" i="4"/>
  <c r="H874" i="4"/>
  <c r="J550" i="4"/>
  <c r="K550" i="4"/>
  <c r="H550" i="4"/>
  <c r="L550" i="4"/>
  <c r="L614" i="4"/>
  <c r="H614" i="4"/>
  <c r="K614" i="4"/>
  <c r="J614" i="4"/>
  <c r="K961" i="4"/>
  <c r="H961" i="4"/>
  <c r="L961" i="4"/>
  <c r="J961" i="4"/>
  <c r="H529" i="4"/>
  <c r="J529" i="4"/>
  <c r="L529" i="4"/>
  <c r="K529" i="4"/>
  <c r="H738" i="4"/>
  <c r="J738" i="4"/>
  <c r="L738" i="4"/>
  <c r="K738" i="4"/>
  <c r="H788" i="4"/>
  <c r="L788" i="4"/>
  <c r="J788" i="4"/>
  <c r="K788" i="4"/>
  <c r="J811" i="4"/>
  <c r="K811" i="4"/>
  <c r="L811" i="4"/>
  <c r="H811" i="4"/>
  <c r="K844" i="4"/>
  <c r="H844" i="4"/>
  <c r="J844" i="4"/>
  <c r="L844" i="4"/>
  <c r="J941" i="4"/>
  <c r="K941" i="4"/>
  <c r="H941" i="4"/>
  <c r="L941" i="4"/>
  <c r="L617" i="4"/>
  <c r="H617" i="4"/>
  <c r="K617" i="4"/>
  <c r="J617" i="4"/>
  <c r="J964" i="4"/>
  <c r="L964" i="4"/>
  <c r="K964" i="4"/>
  <c r="H964" i="4"/>
  <c r="J640" i="4"/>
  <c r="K640" i="4"/>
  <c r="L640" i="4"/>
  <c r="H640" i="4"/>
  <c r="K542" i="4"/>
  <c r="J542" i="4"/>
  <c r="L542" i="4"/>
  <c r="H542" i="4"/>
  <c r="K889" i="4"/>
  <c r="J889" i="4"/>
  <c r="H889" i="4"/>
  <c r="L889" i="4"/>
  <c r="K770" i="4"/>
  <c r="H770" i="4"/>
  <c r="J770" i="4"/>
  <c r="L770" i="4"/>
  <c r="J793" i="4"/>
  <c r="K793" i="4"/>
  <c r="L793" i="4"/>
  <c r="H793" i="4"/>
  <c r="J749" i="4"/>
  <c r="H749" i="4"/>
  <c r="L749" i="4"/>
  <c r="K749" i="4"/>
  <c r="L915" i="4"/>
  <c r="K915" i="4"/>
  <c r="J915" i="4"/>
  <c r="H915" i="4"/>
  <c r="J761" i="4"/>
  <c r="L761" i="4"/>
  <c r="K761" i="4"/>
  <c r="H761" i="4"/>
  <c r="J740" i="4"/>
  <c r="L740" i="4"/>
  <c r="K740" i="4"/>
  <c r="H740" i="4"/>
  <c r="L763" i="4"/>
  <c r="K763" i="4"/>
  <c r="H763" i="4"/>
  <c r="J763" i="4"/>
  <c r="K1011" i="4"/>
  <c r="L1011" i="4"/>
  <c r="J1011" i="4"/>
  <c r="H1011" i="4"/>
  <c r="J687" i="4"/>
  <c r="L687" i="4"/>
  <c r="K687" i="4"/>
  <c r="H687" i="4"/>
  <c r="K908" i="4"/>
  <c r="L908" i="4"/>
  <c r="H908" i="4"/>
  <c r="J908" i="4"/>
  <c r="J931" i="4"/>
  <c r="L931" i="4"/>
  <c r="H931" i="4"/>
  <c r="K931" i="4"/>
  <c r="J785" i="4"/>
  <c r="L785" i="4"/>
  <c r="K785" i="4"/>
  <c r="H785" i="4"/>
  <c r="L808" i="4"/>
  <c r="K808" i="4"/>
  <c r="J808" i="4"/>
  <c r="H808" i="4"/>
  <c r="J992" i="4"/>
  <c r="L992" i="4"/>
  <c r="K992" i="4"/>
  <c r="H992" i="4"/>
  <c r="L939" i="4"/>
  <c r="H939" i="4"/>
  <c r="J939" i="4"/>
  <c r="K939" i="4"/>
  <c r="L615" i="4"/>
  <c r="H615" i="4"/>
  <c r="K615" i="4"/>
  <c r="J615" i="4"/>
  <c r="L692" i="4"/>
  <c r="K692" i="4"/>
  <c r="H692" i="4"/>
  <c r="J692" i="4"/>
  <c r="J715" i="4"/>
  <c r="K715" i="4"/>
  <c r="H715" i="4"/>
  <c r="L715" i="4"/>
  <c r="J789" i="4"/>
  <c r="H789" i="4"/>
  <c r="K789" i="4"/>
  <c r="L789" i="4"/>
  <c r="K580" i="4"/>
  <c r="J580" i="4"/>
  <c r="L580" i="4"/>
  <c r="H580" i="4"/>
  <c r="K767" i="4"/>
  <c r="J767" i="4"/>
  <c r="L767" i="4"/>
  <c r="H767" i="4"/>
  <c r="K930" i="4"/>
  <c r="J930" i="4"/>
  <c r="H930" i="4"/>
  <c r="L930" i="4"/>
  <c r="K606" i="4"/>
  <c r="J606" i="4"/>
  <c r="H606" i="4"/>
  <c r="L606" i="4"/>
  <c r="K665" i="4"/>
  <c r="L665" i="4"/>
  <c r="J665" i="4"/>
  <c r="H665" i="4"/>
  <c r="L688" i="4"/>
  <c r="H688" i="4"/>
  <c r="J688" i="4"/>
  <c r="K688" i="4"/>
  <c r="K951" i="4"/>
  <c r="J951" i="4"/>
  <c r="H951" i="4"/>
  <c r="L951" i="4"/>
  <c r="K841" i="4"/>
  <c r="L841" i="4"/>
  <c r="H841" i="4"/>
  <c r="J841" i="4"/>
  <c r="H864" i="4"/>
  <c r="L864" i="4"/>
  <c r="J864" i="4"/>
  <c r="K864" i="4"/>
  <c r="L540" i="4"/>
  <c r="H540" i="4"/>
  <c r="K540" i="4"/>
  <c r="J540" i="4"/>
  <c r="K933" i="4"/>
  <c r="L933" i="4"/>
  <c r="H933" i="4"/>
  <c r="J933" i="4"/>
  <c r="J656" i="4"/>
  <c r="K656" i="4"/>
  <c r="H656" i="4"/>
  <c r="L656" i="4"/>
  <c r="H888" i="4"/>
  <c r="J888" i="4"/>
  <c r="K888" i="4"/>
  <c r="L888" i="4"/>
  <c r="J733" i="4"/>
  <c r="H733" i="4"/>
  <c r="L733" i="4"/>
  <c r="K733" i="4"/>
  <c r="L732" i="4"/>
  <c r="K732" i="4"/>
  <c r="H732" i="4"/>
  <c r="J732" i="4"/>
  <c r="L719" i="4"/>
  <c r="H719" i="4"/>
  <c r="K719" i="4"/>
  <c r="J719" i="4"/>
  <c r="K742" i="4"/>
  <c r="L742" i="4"/>
  <c r="J742" i="4"/>
  <c r="H742" i="4"/>
  <c r="H663" i="4"/>
  <c r="J663" i="4"/>
  <c r="L663" i="4"/>
  <c r="K663" i="4"/>
  <c r="H747" i="4"/>
  <c r="L747" i="4"/>
  <c r="J747" i="4"/>
  <c r="K747" i="4"/>
  <c r="H684" i="4"/>
  <c r="K684" i="4"/>
  <c r="J684" i="4"/>
  <c r="L684" i="4"/>
  <c r="L645" i="4"/>
  <c r="K645" i="4"/>
  <c r="H645" i="4"/>
  <c r="J645" i="4"/>
  <c r="L891" i="4"/>
  <c r="K891" i="4"/>
  <c r="H891" i="4"/>
  <c r="J891" i="4"/>
  <c r="H567" i="4"/>
  <c r="J567" i="4"/>
  <c r="L567" i="4"/>
  <c r="K567" i="4"/>
  <c r="J1032" i="4"/>
  <c r="L1032" i="4"/>
  <c r="H1032" i="4"/>
  <c r="K1032" i="4"/>
  <c r="L1007" i="4"/>
  <c r="H1007" i="4"/>
  <c r="K1007" i="4"/>
  <c r="J1007" i="4"/>
  <c r="J618" i="4"/>
  <c r="L618" i="4"/>
  <c r="K618" i="4"/>
  <c r="H618" i="4"/>
  <c r="L612" i="4"/>
  <c r="K612" i="4"/>
  <c r="J612" i="4"/>
  <c r="H612" i="4"/>
  <c r="J602" i="4"/>
  <c r="K602" i="4"/>
  <c r="L602" i="4"/>
  <c r="H602" i="4"/>
  <c r="H1028" i="4"/>
  <c r="J1028" i="4"/>
  <c r="L1028" i="4"/>
  <c r="K1028" i="4"/>
  <c r="K823" i="4"/>
  <c r="J823" i="4"/>
  <c r="H823" i="4"/>
  <c r="L823" i="4"/>
  <c r="K558" i="4"/>
  <c r="J558" i="4"/>
  <c r="H558" i="4"/>
  <c r="L558" i="4"/>
  <c r="H990" i="4"/>
  <c r="L990" i="4"/>
  <c r="K990" i="4"/>
  <c r="J990" i="4"/>
  <c r="H565" i="4"/>
  <c r="K565" i="4"/>
  <c r="L565" i="4"/>
  <c r="J565" i="4"/>
  <c r="J818" i="4"/>
  <c r="H818" i="4"/>
  <c r="K818" i="4"/>
  <c r="L818" i="4"/>
  <c r="H603" i="4"/>
  <c r="J603" i="4"/>
  <c r="K603" i="4"/>
  <c r="L603" i="4"/>
  <c r="H826" i="4"/>
  <c r="L826" i="4"/>
  <c r="K826" i="4"/>
  <c r="J826" i="4"/>
  <c r="L804" i="4"/>
  <c r="J804" i="4"/>
  <c r="H804" i="4"/>
  <c r="K804" i="4"/>
  <c r="H701" i="4"/>
  <c r="L701" i="4"/>
  <c r="J701" i="4"/>
  <c r="K701" i="4"/>
  <c r="J966" i="4"/>
  <c r="H966" i="4"/>
  <c r="K966" i="4"/>
  <c r="L966" i="4"/>
  <c r="L657" i="4"/>
  <c r="K657" i="4"/>
  <c r="H657" i="4"/>
  <c r="J657" i="4"/>
  <c r="J784" i="4"/>
  <c r="K784" i="4"/>
  <c r="L784" i="4"/>
  <c r="H784" i="4"/>
  <c r="L536" i="4"/>
  <c r="H536" i="4"/>
  <c r="K536" i="4"/>
  <c r="J536" i="4"/>
  <c r="H797" i="4"/>
  <c r="K797" i="4"/>
  <c r="J797" i="4"/>
  <c r="L797" i="4"/>
  <c r="H563" i="4"/>
  <c r="J563" i="4"/>
  <c r="L563" i="4"/>
  <c r="K563" i="4"/>
  <c r="J716" i="4"/>
  <c r="L716" i="4"/>
  <c r="H716" i="4"/>
  <c r="K716" i="4"/>
  <c r="J739" i="4"/>
  <c r="L739" i="4"/>
  <c r="K739" i="4"/>
  <c r="H739" i="4"/>
  <c r="H1019" i="4"/>
  <c r="K1019" i="4"/>
  <c r="J1019" i="4"/>
  <c r="L1019" i="4"/>
  <c r="J1010" i="4"/>
  <c r="K1010" i="4"/>
  <c r="H1010" i="4"/>
  <c r="L1010" i="4"/>
  <c r="H709" i="4"/>
  <c r="K709" i="4"/>
  <c r="J709" i="4"/>
  <c r="L709" i="4"/>
  <c r="L957" i="4"/>
  <c r="J957" i="4"/>
  <c r="H957" i="4"/>
  <c r="K957" i="4"/>
  <c r="K633" i="4"/>
  <c r="L633" i="4"/>
  <c r="J633" i="4"/>
  <c r="H633" i="4"/>
  <c r="L845" i="4"/>
  <c r="K845" i="4"/>
  <c r="J845" i="4"/>
  <c r="H845" i="4"/>
  <c r="K731" i="4"/>
  <c r="J731" i="4"/>
  <c r="L731" i="4"/>
  <c r="H731" i="4"/>
  <c r="K754" i="4"/>
  <c r="H754" i="4"/>
  <c r="J754" i="4"/>
  <c r="L754" i="4"/>
  <c r="J884" i="4"/>
  <c r="L884" i="4"/>
  <c r="K884" i="4"/>
  <c r="H884" i="4"/>
  <c r="L885" i="4"/>
  <c r="K885" i="4"/>
  <c r="H885" i="4"/>
  <c r="J885" i="4"/>
  <c r="L561" i="4"/>
  <c r="K561" i="4"/>
  <c r="J561" i="4"/>
  <c r="H561" i="4"/>
  <c r="K530" i="4"/>
  <c r="J530" i="4"/>
  <c r="H530" i="4"/>
  <c r="L530" i="4"/>
  <c r="H538" i="4"/>
  <c r="K538" i="4"/>
  <c r="L538" i="4"/>
  <c r="J538" i="4"/>
  <c r="K636" i="4"/>
  <c r="L636" i="4"/>
  <c r="J636" i="4"/>
  <c r="H636" i="4"/>
  <c r="K1008" i="4"/>
  <c r="H1008" i="4"/>
  <c r="J1008" i="4"/>
  <c r="L1008" i="4"/>
  <c r="J659" i="4"/>
  <c r="K659" i="4"/>
  <c r="L659" i="4"/>
  <c r="H659" i="4"/>
  <c r="J1006" i="4"/>
  <c r="L1006" i="4"/>
  <c r="K1006" i="4"/>
  <c r="H1006" i="4"/>
  <c r="K876" i="4"/>
  <c r="J876" i="4"/>
  <c r="L876" i="4"/>
  <c r="H876" i="4"/>
  <c r="L552" i="4"/>
  <c r="J552" i="4"/>
  <c r="K552" i="4"/>
  <c r="H552" i="4"/>
  <c r="L517" i="4"/>
  <c r="H517" i="4"/>
  <c r="J517" i="4"/>
  <c r="K517" i="4"/>
  <c r="J771" i="4"/>
  <c r="L771" i="4"/>
  <c r="H771" i="4"/>
  <c r="K771" i="4"/>
  <c r="H547" i="4"/>
  <c r="J547" i="4"/>
  <c r="K547" i="4"/>
  <c r="L547" i="4"/>
  <c r="K810" i="4"/>
  <c r="L810" i="4"/>
  <c r="H810" i="4"/>
  <c r="J810" i="4"/>
  <c r="L780" i="4"/>
  <c r="K780" i="4"/>
  <c r="J780" i="4"/>
  <c r="H780" i="4"/>
  <c r="H976" i="4"/>
  <c r="L976" i="4"/>
  <c r="J976" i="4"/>
  <c r="K976" i="4"/>
  <c r="J708" i="4"/>
  <c r="L708" i="4"/>
  <c r="K708" i="4"/>
  <c r="H708" i="4"/>
  <c r="K511" i="4"/>
  <c r="H511" i="4"/>
  <c r="J511" i="4"/>
  <c r="L511" i="4"/>
  <c r="J1002" i="4"/>
  <c r="L1002" i="4"/>
  <c r="H1002" i="4"/>
  <c r="K1002" i="4"/>
  <c r="L678" i="4"/>
  <c r="H678" i="4"/>
  <c r="K678" i="4"/>
  <c r="J678" i="4"/>
  <c r="L798" i="4"/>
  <c r="J798" i="4"/>
  <c r="K798" i="4"/>
  <c r="H798" i="4"/>
  <c r="L557" i="4"/>
  <c r="H557" i="4"/>
  <c r="K557" i="4"/>
  <c r="J557" i="4"/>
  <c r="J1017" i="4"/>
  <c r="L1017" i="4"/>
  <c r="H1017" i="4"/>
  <c r="K1017" i="4"/>
  <c r="H693" i="4"/>
  <c r="K693" i="4"/>
  <c r="J693" i="4"/>
  <c r="L693" i="4"/>
  <c r="H575" i="4"/>
  <c r="J575" i="4"/>
  <c r="K575" i="4"/>
  <c r="L575" i="4"/>
  <c r="J576" i="4"/>
  <c r="L576" i="4"/>
  <c r="K576" i="4"/>
  <c r="H576" i="4"/>
  <c r="H879" i="4"/>
  <c r="L879" i="4"/>
  <c r="J879" i="4"/>
  <c r="K879" i="4"/>
  <c r="K944" i="4"/>
  <c r="J944" i="4"/>
  <c r="L944" i="4"/>
  <c r="H944" i="4"/>
  <c r="H967" i="4"/>
  <c r="K967" i="4"/>
  <c r="L967" i="4"/>
  <c r="J967" i="4"/>
  <c r="J837" i="4"/>
  <c r="H837" i="4"/>
  <c r="K837" i="4"/>
  <c r="L837" i="4"/>
  <c r="L513" i="4"/>
  <c r="K513" i="4"/>
  <c r="J513" i="4"/>
  <c r="H513" i="4"/>
  <c r="L861" i="4"/>
  <c r="K861" i="4"/>
  <c r="H861" i="4"/>
  <c r="J861" i="4"/>
  <c r="J759" i="4"/>
  <c r="L759" i="4"/>
  <c r="H759" i="4"/>
  <c r="K759" i="4"/>
  <c r="L924" i="4"/>
  <c r="J924" i="4"/>
  <c r="H924" i="4"/>
  <c r="K924" i="4"/>
  <c r="L953" i="4"/>
  <c r="K953" i="4"/>
  <c r="H953" i="4"/>
  <c r="J953" i="4"/>
  <c r="K762" i="4"/>
  <c r="H762" i="4"/>
  <c r="J762" i="4"/>
  <c r="L762" i="4"/>
  <c r="L774" i="4"/>
  <c r="H774" i="4"/>
  <c r="J774" i="4"/>
  <c r="K774" i="4"/>
  <c r="K744" i="4"/>
  <c r="J744" i="4"/>
  <c r="L744" i="4"/>
  <c r="H744" i="4"/>
  <c r="L834" i="4"/>
  <c r="J834" i="4"/>
  <c r="K834" i="4"/>
  <c r="H834" i="4"/>
  <c r="K974" i="4"/>
  <c r="J974" i="4"/>
  <c r="H974" i="4"/>
  <c r="L974" i="4"/>
  <c r="L728" i="4"/>
  <c r="H728" i="4"/>
  <c r="J728" i="4"/>
  <c r="K728" i="4"/>
  <c r="H696" i="4"/>
  <c r="K696" i="4"/>
  <c r="J696" i="4"/>
  <c r="L696" i="4"/>
  <c r="L564" i="4"/>
  <c r="H564" i="4"/>
  <c r="K564" i="4"/>
  <c r="J564" i="4"/>
  <c r="J880" i="4"/>
  <c r="K880" i="4"/>
  <c r="L880" i="4"/>
  <c r="H880" i="4"/>
  <c r="J858" i="4"/>
  <c r="L858" i="4"/>
  <c r="K858" i="4"/>
  <c r="H858" i="4"/>
  <c r="H958" i="4"/>
  <c r="K958" i="4"/>
  <c r="L958" i="4"/>
  <c r="J958" i="4"/>
  <c r="L926" i="4"/>
  <c r="J926" i="4"/>
  <c r="K926" i="4"/>
  <c r="H926" i="4"/>
  <c r="J549" i="4"/>
  <c r="K549" i="4"/>
  <c r="H549" i="4"/>
  <c r="L549" i="4"/>
  <c r="H817" i="4"/>
  <c r="K817" i="4"/>
  <c r="L817" i="4"/>
  <c r="J817" i="4"/>
  <c r="J630" i="4"/>
  <c r="K630" i="4"/>
  <c r="L630" i="4"/>
  <c r="H630" i="4"/>
  <c r="H757" i="4"/>
  <c r="K757" i="4"/>
  <c r="J757" i="4"/>
  <c r="L757" i="4"/>
  <c r="H695" i="4"/>
  <c r="L695" i="4"/>
  <c r="J695" i="4"/>
  <c r="K695" i="4"/>
  <c r="L1025" i="4"/>
  <c r="J1025" i="4"/>
  <c r="K1025" i="4"/>
  <c r="H1025" i="4"/>
  <c r="L556" i="4"/>
  <c r="K556" i="4"/>
  <c r="J556" i="4"/>
  <c r="H556" i="4"/>
  <c r="K717" i="4"/>
  <c r="J717" i="4"/>
  <c r="H717" i="4"/>
  <c r="L717" i="4"/>
  <c r="H664" i="4"/>
  <c r="L664" i="4"/>
  <c r="J664" i="4"/>
  <c r="K664" i="4"/>
  <c r="H750" i="4"/>
  <c r="L750" i="4"/>
  <c r="K750" i="4"/>
  <c r="J750" i="4"/>
  <c r="L625" i="4"/>
  <c r="H625" i="4"/>
  <c r="K625" i="4"/>
  <c r="J625" i="4"/>
  <c r="J574" i="4"/>
  <c r="L574" i="4"/>
  <c r="K574" i="4"/>
  <c r="H574" i="4"/>
  <c r="K863" i="4"/>
  <c r="J863" i="4"/>
  <c r="L863" i="4"/>
  <c r="H863" i="4"/>
  <c r="J735" i="4"/>
  <c r="K735" i="4"/>
  <c r="L735" i="4"/>
  <c r="H735" i="4"/>
  <c r="K860" i="4"/>
  <c r="H860" i="4"/>
  <c r="J860" i="4"/>
  <c r="L860" i="4"/>
  <c r="K559" i="4"/>
  <c r="J559" i="4"/>
  <c r="H559" i="4"/>
  <c r="L559" i="4"/>
  <c r="L820" i="4"/>
  <c r="H820" i="4"/>
  <c r="J820" i="4"/>
  <c r="K820" i="4"/>
  <c r="L910" i="4"/>
  <c r="H910" i="4"/>
  <c r="J910" i="4"/>
  <c r="K910" i="4"/>
  <c r="L769" i="4"/>
  <c r="K769" i="4"/>
  <c r="J769" i="4"/>
  <c r="H769" i="4"/>
  <c r="L806" i="4"/>
  <c r="J806" i="4"/>
  <c r="H806" i="4"/>
  <c r="K806" i="4"/>
  <c r="K829" i="4"/>
  <c r="J829" i="4"/>
  <c r="L829" i="4"/>
  <c r="H829" i="4"/>
  <c r="H506" i="4"/>
  <c r="K506" i="4"/>
  <c r="L506" i="4"/>
  <c r="J506" i="4"/>
  <c r="L509" i="4"/>
  <c r="H509" i="4"/>
  <c r="K509" i="4"/>
  <c r="J509" i="4"/>
  <c r="L532" i="4"/>
  <c r="K532" i="4"/>
  <c r="J532" i="4"/>
  <c r="H532" i="4"/>
  <c r="J662" i="4"/>
  <c r="K662" i="4"/>
  <c r="L662" i="4"/>
  <c r="H662" i="4"/>
  <c r="L685" i="4"/>
  <c r="K685" i="4"/>
  <c r="H685" i="4"/>
  <c r="J685" i="4"/>
  <c r="K641" i="4"/>
  <c r="J641" i="4"/>
  <c r="H641" i="4"/>
  <c r="L641" i="4"/>
  <c r="H521" i="4"/>
  <c r="K521" i="4"/>
  <c r="J521" i="4"/>
  <c r="L521" i="4"/>
  <c r="J609" i="4"/>
  <c r="K609" i="4"/>
  <c r="H609" i="4"/>
  <c r="L609" i="4"/>
  <c r="H756" i="4"/>
  <c r="L756" i="4"/>
  <c r="J756" i="4"/>
  <c r="K756" i="4"/>
  <c r="J627" i="4"/>
  <c r="L627" i="4"/>
  <c r="K627" i="4"/>
  <c r="H627" i="4"/>
  <c r="K1021" i="4"/>
  <c r="L1021" i="4"/>
  <c r="H1021" i="4"/>
  <c r="J1021" i="4"/>
  <c r="J726" i="4"/>
  <c r="H726" i="4"/>
  <c r="L726" i="4"/>
  <c r="K726" i="4"/>
  <c r="H543" i="4"/>
  <c r="J543" i="4"/>
  <c r="L543" i="4"/>
  <c r="K543" i="4"/>
  <c r="K670" i="4"/>
  <c r="H670" i="4"/>
  <c r="J670" i="4"/>
  <c r="L670" i="4"/>
  <c r="K652" i="4"/>
  <c r="L652" i="4"/>
  <c r="H652" i="4"/>
  <c r="J652" i="4"/>
  <c r="J758" i="4"/>
  <c r="K758" i="4"/>
  <c r="H758" i="4"/>
  <c r="L758" i="4"/>
  <c r="K760" i="4"/>
  <c r="J760" i="4"/>
  <c r="L760" i="4"/>
  <c r="H760" i="4"/>
  <c r="K773" i="4"/>
  <c r="J773" i="4"/>
  <c r="H773" i="4"/>
  <c r="L773" i="4"/>
  <c r="L653" i="4"/>
  <c r="K653" i="4"/>
  <c r="J653" i="4"/>
  <c r="H653" i="4"/>
  <c r="K1000" i="4"/>
  <c r="H1000" i="4"/>
  <c r="J1000" i="4"/>
  <c r="L1000" i="4"/>
  <c r="K676" i="4"/>
  <c r="H676" i="4"/>
  <c r="L676" i="4"/>
  <c r="J676" i="4"/>
  <c r="L632" i="4"/>
  <c r="J632" i="4"/>
  <c r="H632" i="4"/>
  <c r="K632" i="4"/>
  <c r="J752" i="4"/>
  <c r="L752" i="4"/>
  <c r="H752" i="4"/>
  <c r="K752" i="4"/>
  <c r="L775" i="4"/>
  <c r="J775" i="4"/>
  <c r="K775" i="4"/>
  <c r="H775" i="4"/>
  <c r="L1013" i="4"/>
  <c r="J1013" i="4"/>
  <c r="K1013" i="4"/>
  <c r="H1013" i="4"/>
  <c r="K689" i="4"/>
  <c r="L689" i="4"/>
  <c r="H689" i="4"/>
  <c r="J689" i="4"/>
  <c r="J1036" i="4"/>
  <c r="K1036" i="4"/>
  <c r="L1036" i="4"/>
  <c r="H1036" i="4"/>
  <c r="L712" i="4"/>
  <c r="J712" i="4"/>
  <c r="K712" i="4"/>
  <c r="H712" i="4"/>
  <c r="J830" i="4"/>
  <c r="L830" i="4"/>
  <c r="H830" i="4"/>
  <c r="K830" i="4"/>
  <c r="H799" i="4"/>
  <c r="L799" i="4"/>
  <c r="K799" i="4"/>
  <c r="J799" i="4"/>
  <c r="L787" i="4"/>
  <c r="H787" i="4"/>
  <c r="J787" i="4"/>
  <c r="K787" i="4"/>
  <c r="J950" i="4"/>
  <c r="L950" i="4"/>
  <c r="K950" i="4"/>
  <c r="H950" i="4"/>
  <c r="J626" i="4"/>
  <c r="L626" i="4"/>
  <c r="H626" i="4"/>
  <c r="K626" i="4"/>
  <c r="J973" i="4"/>
  <c r="K973" i="4"/>
  <c r="L973" i="4"/>
  <c r="H973" i="4"/>
  <c r="K649" i="4"/>
  <c r="L649" i="4"/>
  <c r="H649" i="4"/>
  <c r="J649" i="4"/>
  <c r="L821" i="4"/>
  <c r="K821" i="4"/>
  <c r="H821" i="4"/>
  <c r="J821" i="4"/>
  <c r="K779" i="4"/>
  <c r="J779" i="4"/>
  <c r="H779" i="4"/>
  <c r="L779" i="4"/>
  <c r="H802" i="4"/>
  <c r="L802" i="4"/>
  <c r="K802" i="4"/>
  <c r="J802" i="4"/>
  <c r="H727" i="4"/>
  <c r="J727" i="4"/>
  <c r="K727" i="4"/>
  <c r="L727" i="4"/>
  <c r="H932" i="4"/>
  <c r="K932" i="4"/>
  <c r="L932" i="4"/>
  <c r="J932" i="4"/>
  <c r="L608" i="4"/>
  <c r="K608" i="4"/>
  <c r="J608" i="4"/>
  <c r="H608" i="4"/>
  <c r="H955" i="4"/>
  <c r="L955" i="4"/>
  <c r="K955" i="4"/>
  <c r="J955" i="4"/>
  <c r="K631" i="4"/>
  <c r="J631" i="4"/>
  <c r="L631" i="4"/>
  <c r="H631" i="4"/>
  <c r="H911" i="4"/>
  <c r="J911" i="4"/>
  <c r="L911" i="4"/>
  <c r="K911" i="4"/>
  <c r="L587" i="4"/>
  <c r="K587" i="4"/>
  <c r="J587" i="4"/>
  <c r="H587" i="4"/>
  <c r="L902" i="4"/>
  <c r="H902" i="4"/>
  <c r="K902" i="4"/>
  <c r="J902" i="4"/>
  <c r="L583" i="4"/>
  <c r="J583" i="4"/>
  <c r="K583" i="4"/>
  <c r="H583" i="4"/>
  <c r="K849" i="4"/>
  <c r="L849" i="4"/>
  <c r="H849" i="4"/>
  <c r="J849" i="4"/>
  <c r="K525" i="4"/>
  <c r="J525" i="4"/>
  <c r="H525" i="4"/>
  <c r="L525" i="4"/>
  <c r="J899" i="4"/>
  <c r="K899" i="4"/>
  <c r="L899" i="4"/>
  <c r="H899" i="4"/>
  <c r="J690" i="4"/>
  <c r="K690" i="4"/>
  <c r="L690" i="4"/>
  <c r="H690" i="4"/>
  <c r="H947" i="4"/>
  <c r="L947" i="4"/>
  <c r="K947" i="4"/>
  <c r="J947" i="4"/>
  <c r="J623" i="4"/>
  <c r="L623" i="4"/>
  <c r="K623" i="4"/>
  <c r="H623" i="4"/>
  <c r="L970" i="4"/>
  <c r="H970" i="4"/>
  <c r="J970" i="4"/>
  <c r="K970" i="4"/>
  <c r="J646" i="4"/>
  <c r="L646" i="4"/>
  <c r="K646" i="4"/>
  <c r="H646" i="4"/>
  <c r="L777" i="4"/>
  <c r="H777" i="4"/>
  <c r="K777" i="4"/>
  <c r="J777" i="4"/>
  <c r="L1030" i="4"/>
  <c r="J1030" i="4"/>
  <c r="K1030" i="4"/>
  <c r="H1030" i="4"/>
  <c r="H790" i="4"/>
  <c r="J790" i="4"/>
  <c r="K790" i="4"/>
  <c r="L790" i="4"/>
  <c r="H768" i="4"/>
  <c r="J768" i="4"/>
  <c r="L768" i="4"/>
  <c r="K768" i="4"/>
  <c r="H949" i="4"/>
  <c r="L949" i="4"/>
  <c r="J949" i="4"/>
  <c r="K949" i="4"/>
  <c r="L1026" i="4"/>
  <c r="K1026" i="4"/>
  <c r="H1026" i="4"/>
  <c r="J1026" i="4"/>
  <c r="K702" i="4"/>
  <c r="J702" i="4"/>
  <c r="L702" i="4"/>
  <c r="H702" i="4"/>
  <c r="K836" i="4"/>
  <c r="L836" i="4"/>
  <c r="J836" i="4"/>
  <c r="H836" i="4"/>
  <c r="K859" i="4"/>
  <c r="H859" i="4"/>
  <c r="J859" i="4"/>
  <c r="L859" i="4"/>
  <c r="L894" i="4"/>
  <c r="H894" i="4"/>
  <c r="J894" i="4"/>
  <c r="K894" i="4"/>
  <c r="J570" i="4"/>
  <c r="H570" i="4"/>
  <c r="L570" i="4"/>
  <c r="K570" i="4"/>
  <c r="L909" i="4"/>
  <c r="J909" i="4"/>
  <c r="K909" i="4"/>
  <c r="H909" i="4"/>
  <c r="L585" i="4"/>
  <c r="K585" i="4"/>
  <c r="H585" i="4"/>
  <c r="J585" i="4"/>
  <c r="K753" i="4"/>
  <c r="J753" i="4"/>
  <c r="H753" i="4"/>
  <c r="L753" i="4"/>
  <c r="L971" i="4"/>
  <c r="J971" i="4"/>
  <c r="K971" i="4"/>
  <c r="H971" i="4"/>
  <c r="L994" i="4"/>
  <c r="H994" i="4"/>
  <c r="K994" i="4"/>
  <c r="J994" i="4"/>
  <c r="H573" i="4"/>
  <c r="J573" i="4"/>
  <c r="K573" i="4"/>
  <c r="L573" i="4"/>
  <c r="K620" i="4"/>
  <c r="L620" i="4"/>
  <c r="J620" i="4"/>
  <c r="H620" i="4"/>
  <c r="H643" i="4"/>
  <c r="L643" i="4"/>
  <c r="J643" i="4"/>
  <c r="K643" i="4"/>
  <c r="K872" i="4"/>
  <c r="J872" i="4"/>
  <c r="L872" i="4"/>
  <c r="H872" i="4"/>
  <c r="H729" i="4"/>
  <c r="K729" i="4"/>
  <c r="L729" i="4"/>
  <c r="J729" i="4"/>
  <c r="J546" i="4"/>
  <c r="H546" i="4"/>
  <c r="K546" i="4"/>
  <c r="L546" i="4"/>
  <c r="L917" i="4"/>
  <c r="K917" i="4"/>
  <c r="H917" i="4"/>
  <c r="J917" i="4"/>
  <c r="L940" i="4"/>
  <c r="K940" i="4"/>
  <c r="H940" i="4"/>
  <c r="J940" i="4"/>
  <c r="J791" i="4"/>
  <c r="L791" i="4"/>
  <c r="H791" i="4"/>
  <c r="K791" i="4"/>
  <c r="L812" i="4"/>
  <c r="H812" i="4"/>
  <c r="J812" i="4"/>
  <c r="K812" i="4"/>
  <c r="H870" i="4"/>
  <c r="L870" i="4"/>
  <c r="K870" i="4"/>
  <c r="J870" i="4"/>
  <c r="J597" i="4"/>
  <c r="L597" i="4"/>
  <c r="H597" i="4"/>
  <c r="K597" i="4"/>
  <c r="J526" i="4"/>
  <c r="H526" i="4"/>
  <c r="L526" i="4"/>
  <c r="K526" i="4"/>
  <c r="H607" i="4"/>
  <c r="J607" i="4"/>
  <c r="L607" i="4"/>
  <c r="K607" i="4"/>
  <c r="H975" i="4"/>
  <c r="J975" i="4"/>
  <c r="L975" i="4"/>
  <c r="K975" i="4"/>
  <c r="L582" i="4"/>
  <c r="H582" i="4"/>
  <c r="K582" i="4"/>
  <c r="J582" i="4"/>
  <c r="H987" i="4"/>
  <c r="J987" i="4"/>
  <c r="K987" i="4"/>
  <c r="L987" i="4"/>
  <c r="L920" i="4"/>
  <c r="H920" i="4"/>
  <c r="K920" i="4"/>
  <c r="J920" i="4"/>
  <c r="L814" i="4"/>
  <c r="J814" i="4"/>
  <c r="K814" i="4"/>
  <c r="H814" i="4"/>
  <c r="J589" i="4"/>
  <c r="L589" i="4"/>
  <c r="H589" i="4"/>
  <c r="K589" i="4"/>
  <c r="L1029" i="4"/>
  <c r="K1029" i="4"/>
  <c r="J1029" i="4"/>
  <c r="H1029" i="4"/>
  <c r="L962" i="4"/>
  <c r="K962" i="4"/>
  <c r="J962" i="4"/>
  <c r="H962" i="4"/>
  <c r="H720" i="4"/>
  <c r="K720" i="4"/>
  <c r="L720" i="4"/>
  <c r="J720" i="4"/>
  <c r="K555" i="4"/>
  <c r="H555" i="4"/>
  <c r="J555" i="4"/>
  <c r="L555" i="4"/>
  <c r="H927" i="4"/>
  <c r="K927" i="4"/>
  <c r="L927" i="4"/>
  <c r="J927" i="4"/>
  <c r="K868" i="4"/>
  <c r="L868" i="4"/>
  <c r="J868" i="4"/>
  <c r="H868" i="4"/>
  <c r="K616" i="4"/>
  <c r="H616" i="4"/>
  <c r="L616" i="4"/>
  <c r="J616" i="4"/>
  <c r="L642" i="4"/>
  <c r="K642" i="4"/>
  <c r="H642" i="4"/>
  <c r="J642" i="4"/>
  <c r="H981" i="4"/>
  <c r="K981" i="4"/>
  <c r="L981" i="4"/>
  <c r="J981" i="4"/>
  <c r="H539" i="4"/>
  <c r="J539" i="4"/>
  <c r="L539" i="4"/>
  <c r="K539" i="4"/>
  <c r="L548" i="4"/>
  <c r="J548" i="4"/>
  <c r="K548" i="4"/>
  <c r="H548" i="4"/>
  <c r="L815" i="4"/>
  <c r="K815" i="4"/>
  <c r="H815" i="4"/>
  <c r="J815" i="4"/>
  <c r="L736" i="4"/>
  <c r="H736" i="4"/>
  <c r="J736" i="4"/>
  <c r="K736" i="4"/>
  <c r="K586" i="4"/>
  <c r="J586" i="4"/>
  <c r="L586" i="4"/>
  <c r="H586" i="4"/>
  <c r="H835" i="4"/>
  <c r="K835" i="4"/>
  <c r="L835" i="4"/>
  <c r="J835" i="4"/>
  <c r="H746" i="4"/>
  <c r="L746" i="4"/>
  <c r="K746" i="4"/>
  <c r="J746" i="4"/>
  <c r="J707" i="4"/>
  <c r="K707" i="4"/>
  <c r="L707" i="4"/>
  <c r="H707" i="4"/>
  <c r="L601" i="4"/>
  <c r="H601" i="4"/>
  <c r="K601" i="4"/>
  <c r="J601" i="4"/>
  <c r="J743" i="4"/>
  <c r="K743" i="4"/>
  <c r="H743" i="4"/>
  <c r="L743" i="4"/>
  <c r="K766" i="4"/>
  <c r="L766" i="4"/>
  <c r="H766" i="4"/>
  <c r="J766" i="4"/>
  <c r="H1004" i="4"/>
  <c r="K1004" i="4"/>
  <c r="L1004" i="4"/>
  <c r="J1004" i="4"/>
  <c r="H1027" i="4"/>
  <c r="J1027" i="4"/>
  <c r="K1027" i="4"/>
  <c r="L1027" i="4"/>
  <c r="K833" i="4"/>
  <c r="L833" i="4"/>
  <c r="H833" i="4"/>
  <c r="J833" i="4"/>
  <c r="K781" i="4"/>
  <c r="J781" i="4"/>
  <c r="L781" i="4"/>
  <c r="H781" i="4"/>
  <c r="K986" i="4"/>
  <c r="L986" i="4"/>
  <c r="H986" i="4"/>
  <c r="J986" i="4"/>
  <c r="K1009" i="4"/>
  <c r="L1009" i="4"/>
  <c r="H1009" i="4"/>
  <c r="J1009" i="4"/>
  <c r="L965" i="4"/>
  <c r="K965" i="4"/>
  <c r="J965" i="4"/>
  <c r="H965" i="4"/>
  <c r="H956" i="4"/>
  <c r="K956" i="4"/>
  <c r="L956" i="4"/>
  <c r="J956" i="4"/>
  <c r="L655" i="4"/>
  <c r="H655" i="4"/>
  <c r="J655" i="4"/>
  <c r="K655" i="4"/>
  <c r="J903" i="4"/>
  <c r="L903" i="4"/>
  <c r="K903" i="4"/>
  <c r="H903" i="4"/>
  <c r="J584" i="4"/>
  <c r="L584" i="4"/>
  <c r="H584" i="4"/>
  <c r="K584" i="4"/>
  <c r="J852" i="4"/>
  <c r="L852" i="4"/>
  <c r="K852" i="4"/>
  <c r="H852" i="4"/>
  <c r="J776" i="4"/>
  <c r="K776" i="4"/>
  <c r="L776" i="4"/>
  <c r="H776" i="4"/>
  <c r="J831" i="4"/>
  <c r="K831" i="4"/>
  <c r="L831" i="4"/>
  <c r="H831" i="4"/>
  <c r="K683" i="4"/>
  <c r="L683" i="4"/>
  <c r="J683" i="4"/>
  <c r="H683" i="4"/>
  <c r="J900" i="4"/>
  <c r="K900" i="4"/>
  <c r="H900" i="4"/>
  <c r="L900" i="4"/>
  <c r="H998" i="4"/>
  <c r="K998" i="4"/>
  <c r="J998" i="4"/>
  <c r="L998" i="4"/>
  <c r="L528" i="4"/>
  <c r="K528" i="4"/>
  <c r="J528" i="4"/>
  <c r="H528" i="4"/>
  <c r="H624" i="4"/>
  <c r="K624" i="4"/>
  <c r="L624" i="4"/>
  <c r="J624" i="4"/>
  <c r="H639" i="4"/>
  <c r="J639" i="4"/>
  <c r="K639" i="4"/>
  <c r="L639" i="4"/>
  <c r="L906" i="4"/>
  <c r="J906" i="4"/>
  <c r="K906" i="4"/>
  <c r="H906" i="4"/>
  <c r="L782" i="4"/>
  <c r="K782" i="4"/>
  <c r="H782" i="4"/>
  <c r="J782" i="4"/>
  <c r="J805" i="4"/>
  <c r="K805" i="4"/>
  <c r="H805" i="4"/>
  <c r="L805" i="4"/>
  <c r="J783" i="4"/>
  <c r="K783" i="4"/>
  <c r="H783" i="4"/>
  <c r="L783" i="4"/>
  <c r="J706" i="4"/>
  <c r="K706" i="4"/>
  <c r="L706" i="4"/>
  <c r="H706" i="4"/>
  <c r="L504" i="4"/>
  <c r="J504" i="4"/>
  <c r="K504" i="4"/>
  <c r="H504" i="4"/>
  <c r="J1035" i="4"/>
  <c r="L1035" i="4"/>
  <c r="K1035" i="4"/>
  <c r="H1035" i="4"/>
  <c r="K588" i="4"/>
  <c r="L588" i="4"/>
  <c r="H588" i="4"/>
  <c r="J588" i="4"/>
  <c r="K1031" i="4"/>
  <c r="J1031" i="4"/>
  <c r="H1031" i="4"/>
  <c r="L1031" i="4"/>
  <c r="H599" i="4"/>
  <c r="J599" i="4"/>
  <c r="L599" i="4"/>
  <c r="K599" i="4"/>
  <c r="L946" i="4"/>
  <c r="J946" i="4"/>
  <c r="K946" i="4"/>
  <c r="H946" i="4"/>
  <c r="L622" i="4"/>
  <c r="J622" i="4"/>
  <c r="K622" i="4"/>
  <c r="H622" i="4"/>
  <c r="K578" i="4"/>
  <c r="L578" i="4"/>
  <c r="H578" i="4"/>
  <c r="J578" i="4"/>
  <c r="L1033" i="4"/>
  <c r="J1033" i="4"/>
  <c r="K1033" i="4"/>
  <c r="H1033" i="4"/>
  <c r="H1022" i="4"/>
  <c r="L1022" i="4"/>
  <c r="K1022" i="4"/>
  <c r="J1022" i="4"/>
  <c r="J698" i="4"/>
  <c r="K698" i="4"/>
  <c r="H698" i="4"/>
  <c r="L698" i="4"/>
  <c r="K721" i="4"/>
  <c r="L721" i="4"/>
  <c r="H721" i="4"/>
  <c r="J721" i="4"/>
  <c r="J764" i="4"/>
  <c r="H764" i="4"/>
  <c r="L764" i="4"/>
  <c r="K764" i="4"/>
  <c r="J959" i="4"/>
  <c r="K959" i="4"/>
  <c r="L959" i="4"/>
  <c r="H959" i="4"/>
  <c r="H635" i="4"/>
  <c r="J635" i="4"/>
  <c r="K635" i="4"/>
  <c r="L635" i="4"/>
  <c r="K982" i="4"/>
  <c r="L982" i="4"/>
  <c r="J982" i="4"/>
  <c r="H982" i="4"/>
  <c r="H658" i="4"/>
  <c r="J658" i="4"/>
  <c r="L658" i="4"/>
  <c r="K658" i="4"/>
  <c r="J722" i="4"/>
  <c r="K722" i="4"/>
  <c r="H722" i="4"/>
  <c r="L722" i="4"/>
  <c r="K745" i="4"/>
  <c r="H745" i="4"/>
  <c r="L745" i="4"/>
  <c r="J745" i="4"/>
  <c r="H954" i="4"/>
  <c r="J954" i="4"/>
  <c r="K954" i="4"/>
  <c r="L954" i="4"/>
  <c r="H619" i="4"/>
  <c r="J619" i="4"/>
  <c r="L619" i="4"/>
  <c r="K619" i="4"/>
  <c r="J896" i="4"/>
  <c r="K896" i="4"/>
  <c r="L896" i="4"/>
  <c r="H896" i="4"/>
  <c r="L572" i="4"/>
  <c r="J572" i="4"/>
  <c r="K572" i="4"/>
  <c r="H572" i="4"/>
  <c r="L919" i="4"/>
  <c r="H919" i="4"/>
  <c r="K919" i="4"/>
  <c r="J919" i="4"/>
  <c r="L595" i="4"/>
  <c r="J595" i="4"/>
  <c r="H595" i="4"/>
  <c r="K595" i="4"/>
  <c r="K713" i="4"/>
  <c r="L713" i="4"/>
  <c r="J713" i="4"/>
  <c r="H713" i="4"/>
  <c r="J725" i="4"/>
  <c r="H725" i="4"/>
  <c r="L725" i="4"/>
  <c r="K725" i="4"/>
  <c r="L748" i="4"/>
  <c r="K748" i="4"/>
  <c r="H748" i="4"/>
  <c r="J748" i="4"/>
  <c r="L650" i="4"/>
  <c r="H650" i="4"/>
  <c r="K650" i="4"/>
  <c r="J650" i="4"/>
  <c r="K997" i="4"/>
  <c r="J997" i="4"/>
  <c r="H997" i="4"/>
  <c r="L997" i="4"/>
  <c r="H673" i="4"/>
  <c r="K673" i="4"/>
  <c r="J673" i="4"/>
  <c r="L673" i="4"/>
  <c r="J878" i="4"/>
  <c r="L878" i="4"/>
  <c r="H878" i="4"/>
  <c r="K878" i="4"/>
  <c r="K554" i="4"/>
  <c r="J554" i="4"/>
  <c r="H554" i="4"/>
  <c r="L554" i="4"/>
  <c r="K901" i="4"/>
  <c r="L901" i="4"/>
  <c r="H901" i="4"/>
  <c r="J901" i="4"/>
  <c r="K577" i="4"/>
  <c r="L577" i="4"/>
  <c r="J577" i="4"/>
  <c r="H577" i="4"/>
  <c r="K857" i="4"/>
  <c r="H857" i="4"/>
  <c r="L857" i="4"/>
  <c r="J857" i="4"/>
  <c r="L533" i="4"/>
  <c r="H533" i="4"/>
  <c r="K533" i="4"/>
  <c r="J533" i="4"/>
  <c r="J1020" i="4"/>
  <c r="K1020" i="4"/>
  <c r="L1020" i="4"/>
  <c r="H1020" i="4"/>
  <c r="K848" i="4"/>
  <c r="J848" i="4"/>
  <c r="L848" i="4"/>
  <c r="H848" i="4"/>
  <c r="L795" i="4"/>
  <c r="H795" i="4"/>
  <c r="K795" i="4"/>
  <c r="J795" i="4"/>
  <c r="H519" i="4"/>
  <c r="L519" i="4"/>
  <c r="J519" i="4"/>
  <c r="K519" i="4"/>
  <c r="J634" i="4"/>
  <c r="H634" i="4"/>
  <c r="L634" i="4"/>
  <c r="K634" i="4"/>
  <c r="K893" i="4"/>
  <c r="J893" i="4"/>
  <c r="L893" i="4"/>
  <c r="H893" i="4"/>
  <c r="K569" i="4"/>
  <c r="H569" i="4"/>
  <c r="J569" i="4"/>
  <c r="L569" i="4"/>
  <c r="J916" i="4"/>
  <c r="K916" i="4"/>
  <c r="L916" i="4"/>
  <c r="H916" i="4"/>
  <c r="K723" i="4"/>
  <c r="J723" i="4"/>
  <c r="H723" i="4"/>
  <c r="L723" i="4"/>
  <c r="K1016" i="4"/>
  <c r="J1016" i="4"/>
  <c r="L1016" i="4"/>
  <c r="H1016" i="4"/>
  <c r="L1039" i="4"/>
  <c r="J1039" i="4"/>
  <c r="H1039" i="4"/>
  <c r="K1039" i="4"/>
  <c r="L629" i="4"/>
  <c r="K629" i="4"/>
  <c r="H629" i="4"/>
  <c r="J629" i="4"/>
  <c r="K983" i="4"/>
  <c r="L983" i="4"/>
  <c r="J983" i="4"/>
  <c r="H983" i="4"/>
  <c r="L682" i="4"/>
  <c r="J682" i="4"/>
  <c r="K682" i="4"/>
  <c r="H682" i="4"/>
  <c r="J1038" i="4"/>
  <c r="K1038" i="4"/>
  <c r="L1038" i="4"/>
  <c r="H1038" i="4"/>
  <c r="K714" i="4"/>
  <c r="L714" i="4"/>
  <c r="H714" i="4"/>
  <c r="J714" i="4"/>
  <c r="J989" i="4"/>
  <c r="H989" i="4"/>
  <c r="K989" i="4"/>
  <c r="L989" i="4"/>
  <c r="K1012" i="4"/>
  <c r="J1012" i="4"/>
  <c r="L1012" i="4"/>
  <c r="H1012" i="4"/>
  <c r="J972" i="4"/>
  <c r="K972" i="4"/>
  <c r="H972" i="4"/>
  <c r="L972" i="4"/>
  <c r="K648" i="4"/>
  <c r="L648" i="4"/>
  <c r="H648" i="4"/>
  <c r="J648" i="4"/>
  <c r="K674" i="4"/>
  <c r="H674" i="4"/>
  <c r="L674" i="4"/>
  <c r="J674" i="4"/>
  <c r="H697" i="4"/>
  <c r="K697" i="4"/>
  <c r="J697" i="4"/>
  <c r="L697" i="4"/>
  <c r="L562" i="4"/>
  <c r="J562" i="4"/>
  <c r="K562" i="4"/>
  <c r="H562" i="4"/>
  <c r="K840" i="4"/>
  <c r="J840" i="4"/>
  <c r="L840" i="4"/>
  <c r="H840" i="4"/>
  <c r="L516" i="4"/>
  <c r="K516" i="4"/>
  <c r="H516" i="4"/>
  <c r="J516" i="4"/>
  <c r="J553" i="4"/>
  <c r="H553" i="4"/>
  <c r="L553" i="4"/>
  <c r="K553" i="4"/>
  <c r="L1014" i="4"/>
  <c r="K1014" i="4"/>
  <c r="J1014" i="4"/>
  <c r="H1014" i="4"/>
  <c r="K710" i="4"/>
  <c r="L710" i="4"/>
  <c r="H710" i="4"/>
  <c r="J710" i="4"/>
  <c r="J855" i="4"/>
  <c r="L855" i="4"/>
  <c r="H855" i="4"/>
  <c r="K855" i="4"/>
  <c r="K531" i="4"/>
  <c r="H531" i="4"/>
  <c r="J531" i="4"/>
  <c r="L531" i="4"/>
  <c r="L600" i="4"/>
  <c r="J600" i="4"/>
  <c r="H600" i="4"/>
  <c r="K600" i="4"/>
  <c r="H809" i="4"/>
  <c r="L809" i="4"/>
  <c r="J809" i="4"/>
  <c r="K809" i="4"/>
  <c r="K832" i="4"/>
  <c r="L832" i="4"/>
  <c r="H832" i="4"/>
  <c r="J832" i="4"/>
  <c r="L996" i="4"/>
  <c r="J996" i="4"/>
  <c r="H996" i="4"/>
  <c r="K996" i="4"/>
  <c r="H999" i="4"/>
  <c r="J999" i="4"/>
  <c r="K999" i="4"/>
  <c r="L999" i="4"/>
  <c r="K675" i="4"/>
  <c r="H675" i="4"/>
  <c r="L675" i="4"/>
  <c r="J675" i="4"/>
  <c r="H755" i="4"/>
  <c r="L755" i="4"/>
  <c r="J755" i="4"/>
  <c r="K755" i="4"/>
  <c r="K778" i="4"/>
  <c r="L778" i="4"/>
  <c r="J778" i="4"/>
  <c r="H778" i="4"/>
  <c r="K969" i="4"/>
  <c r="J969" i="4"/>
  <c r="H969" i="4"/>
  <c r="L969" i="4"/>
  <c r="K704" i="4"/>
  <c r="J704" i="4"/>
  <c r="L704" i="4"/>
  <c r="H704" i="4"/>
  <c r="K681" i="4"/>
  <c r="H681" i="4"/>
  <c r="J681" i="4"/>
  <c r="L681" i="4"/>
  <c r="H566" i="4"/>
  <c r="L566" i="4"/>
  <c r="J566" i="4"/>
  <c r="K566" i="4"/>
  <c r="K705" i="4"/>
  <c r="J705" i="4"/>
  <c r="L705" i="4"/>
  <c r="H705" i="4"/>
  <c r="H1034" i="4"/>
  <c r="J1034" i="4"/>
  <c r="L1034" i="4"/>
  <c r="K1034" i="4"/>
  <c r="L800" i="4"/>
  <c r="K800" i="4"/>
  <c r="H800" i="4"/>
  <c r="J800" i="4"/>
  <c r="H882" i="4"/>
  <c r="K882" i="4"/>
  <c r="L882" i="4"/>
  <c r="J882" i="4"/>
  <c r="K867" i="4"/>
  <c r="J867" i="4"/>
  <c r="H867" i="4"/>
  <c r="L867" i="4"/>
  <c r="J591" i="4"/>
  <c r="L591" i="4"/>
  <c r="K591" i="4"/>
  <c r="H591" i="4"/>
  <c r="L819" i="4"/>
  <c r="H819" i="4"/>
  <c r="J819" i="4"/>
  <c r="K819" i="4"/>
  <c r="L544" i="4"/>
  <c r="H544" i="4"/>
  <c r="J544" i="4"/>
  <c r="K544" i="4"/>
  <c r="H988" i="4"/>
  <c r="J988" i="4"/>
  <c r="K988" i="4"/>
  <c r="L988" i="4"/>
  <c r="K934" i="4"/>
  <c r="J934" i="4"/>
  <c r="H934" i="4"/>
  <c r="L934" i="4"/>
  <c r="H534" i="4"/>
  <c r="J534" i="4"/>
  <c r="K534" i="4"/>
  <c r="L534" i="4"/>
  <c r="K935" i="4"/>
  <c r="J935" i="4"/>
  <c r="H935" i="4"/>
  <c r="L935" i="4"/>
  <c r="J873" i="4"/>
  <c r="H873" i="4"/>
  <c r="L873" i="4"/>
  <c r="K873" i="4"/>
  <c r="H960" i="4"/>
  <c r="K960" i="4"/>
  <c r="L960" i="4"/>
  <c r="J960" i="4"/>
  <c r="G755" i="6"/>
  <c r="AB755" i="6" s="1"/>
  <c r="I69" i="6"/>
  <c r="O42" i="1"/>
  <c r="O49" i="1"/>
  <c r="O50" i="1" s="1"/>
  <c r="J1112" i="6"/>
  <c r="J868" i="6"/>
  <c r="G324" i="6"/>
  <c r="AB324" i="6" s="1"/>
  <c r="K748" i="6"/>
  <c r="I888" i="6"/>
  <c r="I664" i="6"/>
  <c r="I746" i="6"/>
  <c r="G348" i="6"/>
  <c r="AB348" i="6" s="1"/>
  <c r="K493" i="6"/>
  <c r="I493" i="6"/>
  <c r="I398" i="6"/>
  <c r="G302" i="6"/>
  <c r="AB302" i="6" s="1"/>
  <c r="K396" i="6"/>
  <c r="O44" i="1"/>
  <c r="J299" i="6"/>
  <c r="J472" i="6"/>
  <c r="O19" i="1"/>
  <c r="O35" i="1" s="1"/>
  <c r="K920" i="6"/>
  <c r="G527" i="6"/>
  <c r="AB527" i="6" s="1"/>
  <c r="U863" i="6"/>
  <c r="O31" i="1"/>
  <c r="G140" i="6"/>
  <c r="AB140" i="6" s="1"/>
  <c r="K691" i="6"/>
  <c r="G1020" i="6"/>
  <c r="AB1020" i="6" s="1"/>
  <c r="I360" i="6"/>
  <c r="J985" i="6"/>
  <c r="K69" i="6"/>
  <c r="K431" i="6"/>
  <c r="J403" i="6"/>
  <c r="K755" i="6"/>
  <c r="G493" i="6"/>
  <c r="AB493" i="6" s="1"/>
  <c r="G212" i="6"/>
  <c r="AB212" i="6" s="1"/>
  <c r="K302" i="6"/>
  <c r="G69" i="6"/>
  <c r="AB69" i="6" s="1"/>
  <c r="I96" i="6"/>
  <c r="K1060" i="6"/>
  <c r="J755" i="6"/>
  <c r="K232" i="6"/>
  <c r="J1133" i="6"/>
  <c r="G748" i="6"/>
  <c r="AB748" i="6" s="1"/>
  <c r="J230" i="6"/>
  <c r="K476" i="6"/>
  <c r="J748" i="6"/>
  <c r="J464" i="6"/>
  <c r="G658" i="6"/>
  <c r="AB658" i="6" s="1"/>
  <c r="G232" i="6"/>
  <c r="AB232" i="6" s="1"/>
  <c r="I212" i="6"/>
  <c r="M212" i="6" s="1"/>
  <c r="K1102" i="6"/>
  <c r="M1102" i="6" s="1"/>
  <c r="G904" i="6"/>
  <c r="AB904" i="6" s="1"/>
  <c r="J476" i="6"/>
  <c r="K977" i="6"/>
  <c r="K332" i="6"/>
  <c r="G1102" i="6"/>
  <c r="AB1102" i="6" s="1"/>
  <c r="I348" i="6"/>
  <c r="K904" i="6"/>
  <c r="J332" i="6"/>
  <c r="J348" i="6"/>
  <c r="J191" i="6"/>
  <c r="I213" i="6"/>
  <c r="G332" i="6"/>
  <c r="AB332" i="6" s="1"/>
  <c r="J904" i="6"/>
  <c r="I81" i="6"/>
  <c r="K81" i="6"/>
  <c r="I71" i="6"/>
  <c r="I638" i="6"/>
  <c r="J651" i="6"/>
  <c r="G561" i="6"/>
  <c r="AB561" i="6" s="1"/>
  <c r="G812" i="6"/>
  <c r="AB812" i="6" s="1"/>
  <c r="K1126" i="6"/>
  <c r="I1126" i="6"/>
  <c r="J67" i="6"/>
  <c r="G71" i="6"/>
  <c r="AB71" i="6" s="1"/>
  <c r="G888" i="6"/>
  <c r="AB888" i="6" s="1"/>
  <c r="I308" i="6"/>
  <c r="J71" i="6"/>
  <c r="J888" i="6"/>
  <c r="J812" i="6"/>
  <c r="I478" i="6"/>
  <c r="J928" i="6"/>
  <c r="G951" i="6"/>
  <c r="AB951" i="6" s="1"/>
  <c r="G877" i="6"/>
  <c r="AB877" i="6" s="1"/>
  <c r="K533" i="6"/>
  <c r="G1113" i="6"/>
  <c r="AB1113" i="6" s="1"/>
  <c r="G258" i="6"/>
  <c r="AB258" i="6" s="1"/>
  <c r="I785" i="6"/>
  <c r="K508" i="6"/>
  <c r="K87" i="6"/>
  <c r="K161" i="6"/>
  <c r="I30" i="6"/>
  <c r="J233" i="6"/>
  <c r="G1005" i="6"/>
  <c r="AB1005" i="6" s="1"/>
  <c r="I812" i="6"/>
  <c r="I1005" i="6"/>
  <c r="K896" i="6"/>
  <c r="G1046" i="6"/>
  <c r="AB1046" i="6" s="1"/>
  <c r="I164" i="6"/>
  <c r="J1030" i="6"/>
  <c r="K218" i="6"/>
  <c r="I611" i="6"/>
  <c r="I292" i="6"/>
  <c r="K292" i="6"/>
  <c r="K696" i="6"/>
  <c r="J375" i="6"/>
  <c r="G1074" i="6"/>
  <c r="U1074" i="6" s="1"/>
  <c r="J957" i="6"/>
  <c r="G398" i="6"/>
  <c r="K1046" i="6"/>
  <c r="G1132" i="6"/>
  <c r="AB1132" i="6" s="1"/>
  <c r="J240" i="6"/>
  <c r="J1074" i="6"/>
  <c r="K276" i="6"/>
  <c r="G292" i="6"/>
  <c r="AB292" i="6" s="1"/>
  <c r="G1060" i="6"/>
  <c r="AB1060" i="6" s="1"/>
  <c r="I1030" i="6"/>
  <c r="I1060" i="6"/>
  <c r="K1030" i="6"/>
  <c r="K398" i="6"/>
  <c r="I78" i="6"/>
  <c r="K853" i="6"/>
  <c r="J1003" i="6"/>
  <c r="K828" i="6"/>
  <c r="K1132" i="6"/>
  <c r="J696" i="6"/>
  <c r="K1074" i="6"/>
  <c r="I863" i="6"/>
  <c r="I580" i="6"/>
  <c r="G853" i="6"/>
  <c r="K319" i="6"/>
  <c r="J326" i="6"/>
  <c r="I1086" i="6"/>
  <c r="J703" i="6"/>
  <c r="I703" i="6"/>
  <c r="J916" i="6"/>
  <c r="J447" i="6"/>
  <c r="I853" i="6"/>
  <c r="G916" i="6"/>
  <c r="AB916" i="6" s="1"/>
  <c r="K937" i="6"/>
  <c r="G1161" i="10"/>
  <c r="K372" i="6"/>
  <c r="J1046" i="6"/>
  <c r="G896" i="6"/>
  <c r="AB896" i="6" s="1"/>
  <c r="K703" i="6"/>
  <c r="G32" i="6"/>
  <c r="AB32" i="6" s="1"/>
  <c r="G650" i="6"/>
  <c r="T650" i="6" s="1"/>
  <c r="K32" i="6"/>
  <c r="I440" i="6"/>
  <c r="I367" i="6"/>
  <c r="J650" i="6"/>
  <c r="K191" i="6"/>
  <c r="G426" i="6"/>
  <c r="G191" i="6"/>
  <c r="AB191" i="6" s="1"/>
  <c r="K916" i="6"/>
  <c r="G162" i="6"/>
  <c r="T162" i="6" s="1"/>
  <c r="G367" i="6"/>
  <c r="AB367" i="6" s="1"/>
  <c r="I650" i="6"/>
  <c r="G937" i="6"/>
  <c r="J32" i="6"/>
  <c r="I896" i="6"/>
  <c r="K620" i="6"/>
  <c r="K863" i="6"/>
  <c r="J367" i="6"/>
  <c r="I261" i="6"/>
  <c r="J937" i="6"/>
  <c r="I375" i="6"/>
  <c r="J863" i="6"/>
  <c r="AC91" i="6"/>
  <c r="AC998" i="6"/>
  <c r="AC139" i="6"/>
  <c r="AC496" i="6"/>
  <c r="AC242" i="6"/>
  <c r="AC213" i="6"/>
  <c r="AC451" i="6"/>
  <c r="AC56" i="6"/>
  <c r="AC1037" i="6"/>
  <c r="AC537" i="6"/>
  <c r="AC841" i="6"/>
  <c r="AC1069" i="6"/>
  <c r="AC660" i="6"/>
  <c r="AC222" i="6"/>
  <c r="AC379" i="6"/>
  <c r="AC1137" i="6"/>
  <c r="AC635" i="6"/>
  <c r="AC387" i="6"/>
  <c r="AC671" i="6"/>
  <c r="AC411" i="6"/>
  <c r="AC925" i="6"/>
  <c r="AC794" i="6"/>
  <c r="AC276" i="6"/>
  <c r="AC78" i="6"/>
  <c r="AC370" i="6"/>
  <c r="AC74" i="6"/>
  <c r="AC490" i="6"/>
  <c r="AC723" i="6"/>
  <c r="AC5" i="6"/>
  <c r="AC1088" i="6"/>
  <c r="AC1066" i="6"/>
  <c r="AC806" i="6"/>
  <c r="AC764" i="6"/>
  <c r="AC949" i="6"/>
  <c r="AC14" i="6"/>
  <c r="AC696" i="6"/>
  <c r="AC131" i="6"/>
  <c r="AC380" i="6"/>
  <c r="AC340" i="6"/>
  <c r="AC123" i="6"/>
  <c r="AC594" i="6"/>
  <c r="AC1109" i="6"/>
  <c r="AC1032" i="6"/>
  <c r="AC392" i="6"/>
  <c r="AC821" i="6"/>
  <c r="AC905" i="6"/>
  <c r="AC619" i="6"/>
  <c r="AC334" i="6"/>
  <c r="AC940" i="6"/>
  <c r="AC652" i="6"/>
  <c r="AC295" i="6"/>
  <c r="AC431" i="6"/>
  <c r="AC314" i="6"/>
  <c r="AC607" i="6"/>
  <c r="AC419" i="6"/>
  <c r="AC734" i="6"/>
  <c r="AC1051" i="6"/>
  <c r="AC1058" i="6"/>
  <c r="AC433" i="6"/>
  <c r="AC46" i="6"/>
  <c r="AC1000" i="6"/>
  <c r="AC1059" i="6"/>
  <c r="AC278" i="6"/>
  <c r="AC531" i="6"/>
  <c r="AC317" i="6"/>
  <c r="AC95" i="6"/>
  <c r="AC749" i="6"/>
  <c r="AC454" i="6"/>
  <c r="AC406" i="6"/>
  <c r="AC636" i="6"/>
  <c r="AC509" i="6"/>
  <c r="AC119" i="6"/>
  <c r="AC605" i="6"/>
  <c r="AC955" i="6"/>
  <c r="AC773" i="6"/>
  <c r="AC776" i="6"/>
  <c r="AC746" i="6"/>
  <c r="AC1126" i="6"/>
  <c r="AC825" i="6"/>
  <c r="AC403" i="6"/>
  <c r="AC67" i="6"/>
  <c r="AC6" i="6"/>
  <c r="AC404" i="6"/>
  <c r="AC849" i="6"/>
  <c r="AC118" i="6"/>
  <c r="AC507" i="6"/>
  <c r="AC862" i="6"/>
  <c r="AC57" i="6"/>
  <c r="AC1050" i="6"/>
  <c r="AC981" i="6"/>
  <c r="AC185" i="6"/>
  <c r="AC1014" i="6"/>
  <c r="AC341" i="6"/>
  <c r="AC279" i="6"/>
  <c r="AC845" i="6"/>
  <c r="AC819" i="6"/>
  <c r="AC924" i="6"/>
  <c r="AC1091" i="6"/>
  <c r="AC551" i="6"/>
  <c r="AC1043" i="6"/>
  <c r="AC667" i="6"/>
  <c r="AC831" i="6"/>
  <c r="AC878" i="6"/>
  <c r="AC761" i="6"/>
  <c r="AC269" i="6"/>
  <c r="AC1047" i="6"/>
  <c r="AC736" i="6"/>
  <c r="AC625" i="6"/>
  <c r="AC835" i="6"/>
  <c r="AC196" i="6"/>
  <c r="AC281" i="6"/>
  <c r="AC518" i="6"/>
  <c r="AC508" i="6"/>
  <c r="AC130" i="6"/>
  <c r="AC81" i="6"/>
  <c r="AC642" i="6"/>
  <c r="AC96" i="6"/>
  <c r="AC466" i="6"/>
  <c r="AC10" i="6"/>
  <c r="AC1072" i="6"/>
  <c r="AC781" i="6"/>
  <c r="AC879" i="6"/>
  <c r="AC777" i="6"/>
  <c r="AC8" i="6"/>
  <c r="AC957" i="6"/>
  <c r="AC784" i="6"/>
  <c r="AC927" i="6"/>
  <c r="AC275" i="6"/>
  <c r="AC1092" i="6"/>
  <c r="AC35" i="6"/>
  <c r="AC356" i="6"/>
  <c r="AC510" i="6"/>
  <c r="AC29" i="6"/>
  <c r="AC187" i="6"/>
  <c r="AC153" i="6"/>
  <c r="AC704" i="6"/>
  <c r="AC665" i="6"/>
  <c r="AC259" i="6"/>
  <c r="AC710" i="6"/>
  <c r="AC802" i="6"/>
  <c r="AC762" i="6"/>
  <c r="AC991" i="6"/>
  <c r="AC1080" i="6"/>
  <c r="AC1079" i="6"/>
  <c r="AC246" i="6"/>
  <c r="AC562" i="6"/>
  <c r="AC711" i="6"/>
  <c r="AC478" i="6"/>
  <c r="AC958" i="6"/>
  <c r="AC788" i="6"/>
  <c r="AC186" i="6"/>
  <c r="AC947" i="6"/>
  <c r="AC967" i="6"/>
  <c r="AC975" i="6"/>
  <c r="AC1144" i="6"/>
  <c r="AC542" i="6"/>
  <c r="AC208" i="6"/>
  <c r="AC252" i="6"/>
  <c r="AC371" i="6"/>
  <c r="AC214" i="6"/>
  <c r="AC758" i="6"/>
  <c r="AC861" i="6"/>
  <c r="AC985" i="6"/>
  <c r="AC865" i="6"/>
  <c r="AC271" i="6"/>
  <c r="AC939" i="6"/>
  <c r="AC820" i="6"/>
  <c r="AC160" i="6"/>
  <c r="AC759" i="6"/>
  <c r="AC464" i="6"/>
  <c r="AC793" i="6"/>
  <c r="AC347" i="6"/>
  <c r="AC543" i="6"/>
  <c r="AC198" i="6"/>
  <c r="AC778" i="6"/>
  <c r="AC477" i="6"/>
  <c r="AC488" i="6"/>
  <c r="AC467" i="6"/>
  <c r="AC703" i="6"/>
  <c r="AC639" i="6"/>
  <c r="AC1030" i="6"/>
  <c r="AC158" i="6"/>
  <c r="AC476" i="6"/>
  <c r="AC1142" i="6"/>
  <c r="AC597" i="6"/>
  <c r="AC883" i="6"/>
  <c r="AC526" i="6"/>
  <c r="AC407" i="6"/>
  <c r="AC992" i="6"/>
  <c r="AC613" i="6"/>
  <c r="AC857" i="6"/>
  <c r="AC335" i="6"/>
  <c r="AC1141" i="6"/>
  <c r="AC775" i="6"/>
  <c r="AC224" i="6"/>
  <c r="AC895" i="6"/>
  <c r="AC765" i="6"/>
  <c r="AC555" i="6"/>
  <c r="AC863" i="6"/>
  <c r="AC34" i="6"/>
  <c r="AC221" i="6"/>
  <c r="AC428" i="6"/>
  <c r="AC589" i="6"/>
  <c r="AC539" i="6"/>
  <c r="AC592" i="6"/>
  <c r="AC1139" i="6"/>
  <c r="AC440" i="6"/>
  <c r="AC285" i="6"/>
  <c r="AC61" i="6"/>
  <c r="AC375" i="6"/>
  <c r="AC325" i="6"/>
  <c r="AC263" i="6"/>
  <c r="AD387" i="4"/>
  <c r="AD70" i="4"/>
  <c r="AD228" i="4"/>
  <c r="AD374" i="4"/>
  <c r="AD172" i="4"/>
  <c r="AD123" i="4"/>
  <c r="AD369" i="4"/>
  <c r="AD258" i="4"/>
  <c r="AD423" i="4"/>
  <c r="AD234" i="4"/>
  <c r="AD242" i="4"/>
  <c r="AD161" i="4"/>
  <c r="AD330" i="4"/>
  <c r="AD411" i="4"/>
  <c r="AD454" i="4"/>
  <c r="AD452" i="4"/>
  <c r="AD126" i="4"/>
  <c r="AD459" i="4"/>
  <c r="AD5" i="4"/>
  <c r="AD308" i="4"/>
  <c r="AD249" i="4"/>
  <c r="AD222" i="4"/>
  <c r="AD17" i="4"/>
  <c r="AD461" i="4"/>
  <c r="AD43" i="4"/>
  <c r="AD88" i="4"/>
  <c r="AD21" i="4"/>
  <c r="AD238" i="4"/>
  <c r="AD46" i="4"/>
  <c r="AD247" i="4"/>
  <c r="AD165" i="4"/>
  <c r="AD168" i="4"/>
  <c r="AD306" i="4"/>
  <c r="AD449" i="4"/>
  <c r="AD399" i="4"/>
  <c r="AD431" i="4"/>
  <c r="AD340" i="4"/>
  <c r="AD130" i="4"/>
  <c r="AD90" i="4"/>
  <c r="AD437" i="4"/>
  <c r="AD376" i="4"/>
  <c r="AD382" i="4"/>
  <c r="AD337" i="4"/>
  <c r="AD470" i="4"/>
  <c r="AD503" i="4"/>
  <c r="AD419" i="4"/>
  <c r="AD151" i="4"/>
  <c r="AD426" i="4"/>
  <c r="AD135" i="4"/>
  <c r="V74" i="4"/>
  <c r="AD74" i="4"/>
  <c r="AD32" i="4"/>
  <c r="AD149" i="4"/>
  <c r="AD476" i="4"/>
  <c r="AD215" i="4"/>
  <c r="AD127" i="4"/>
  <c r="AD320" i="4"/>
  <c r="AD207" i="4"/>
  <c r="AD137" i="4"/>
  <c r="AD359" i="4"/>
  <c r="AD346" i="4"/>
  <c r="AD356" i="4"/>
  <c r="AD192" i="4"/>
  <c r="AD189" i="4"/>
  <c r="AD250" i="4"/>
  <c r="AD439" i="4"/>
  <c r="AD424" i="4"/>
  <c r="AD319" i="4"/>
  <c r="AD235" i="4"/>
  <c r="AD125" i="4"/>
  <c r="AD417" i="4"/>
  <c r="AD385" i="4"/>
  <c r="AD240" i="4"/>
  <c r="AD457" i="4"/>
  <c r="AD448" i="4"/>
  <c r="AD266" i="4"/>
  <c r="I41" i="6"/>
  <c r="G503" i="6"/>
  <c r="K133" i="6"/>
  <c r="G238" i="6"/>
  <c r="G442" i="6"/>
  <c r="I985" i="6"/>
  <c r="K153" i="6"/>
  <c r="J1020" i="6"/>
  <c r="G215" i="6"/>
  <c r="I968" i="6"/>
  <c r="J366" i="6"/>
  <c r="K126" i="6"/>
  <c r="K723" i="6"/>
  <c r="J431" i="6"/>
  <c r="K658" i="6"/>
  <c r="J442" i="6"/>
  <c r="K985" i="6"/>
  <c r="G142" i="6"/>
  <c r="J503" i="6"/>
  <c r="J153" i="6"/>
  <c r="I153" i="6"/>
  <c r="K647" i="6"/>
  <c r="K41" i="6"/>
  <c r="K1137" i="6"/>
  <c r="K915" i="6"/>
  <c r="I503" i="6"/>
  <c r="G133" i="6"/>
  <c r="I142" i="6"/>
  <c r="I366" i="6"/>
  <c r="I133" i="6"/>
  <c r="J823" i="6"/>
  <c r="I975" i="6"/>
  <c r="J975" i="6"/>
  <c r="I256" i="6"/>
  <c r="I1130" i="6"/>
  <c r="J364" i="6"/>
  <c r="K823" i="6"/>
  <c r="J723" i="6"/>
  <c r="K215" i="6"/>
  <c r="J905" i="6"/>
  <c r="I42" i="6"/>
  <c r="J658" i="6"/>
  <c r="I723" i="6"/>
  <c r="I570" i="6"/>
  <c r="G666" i="6"/>
  <c r="K905" i="6"/>
  <c r="K1020" i="6"/>
  <c r="J647" i="6"/>
  <c r="I974" i="6"/>
  <c r="J215" i="6"/>
  <c r="J187" i="6"/>
  <c r="K570" i="6"/>
  <c r="K814" i="6"/>
  <c r="K442" i="6"/>
  <c r="J142" i="6"/>
  <c r="K666" i="6"/>
  <c r="I905" i="6"/>
  <c r="K975" i="6"/>
  <c r="J835" i="6"/>
  <c r="G823" i="6"/>
  <c r="G41" i="6"/>
  <c r="I774" i="6"/>
  <c r="J380" i="6"/>
  <c r="J666" i="6"/>
  <c r="I552" i="6"/>
  <c r="G647" i="6"/>
  <c r="K307" i="6"/>
  <c r="G873" i="6"/>
  <c r="L44" i="1"/>
  <c r="L19" i="1"/>
  <c r="L35" i="1" s="1"/>
  <c r="J392" i="6"/>
  <c r="K619" i="6"/>
  <c r="J506" i="6"/>
  <c r="J258" i="6"/>
  <c r="I873" i="6"/>
  <c r="I1058" i="6"/>
  <c r="I852" i="6"/>
  <c r="I508" i="6"/>
  <c r="J1038" i="6"/>
  <c r="J612" i="6"/>
  <c r="K612" i="6"/>
  <c r="G1038" i="6"/>
  <c r="AB1038" i="6" s="1"/>
  <c r="G1131" i="6"/>
  <c r="AB1131" i="6" s="1"/>
  <c r="K530" i="6"/>
  <c r="J852" i="6"/>
  <c r="G530" i="6"/>
  <c r="G121" i="6"/>
  <c r="U121" i="6" s="1"/>
  <c r="G480" i="6"/>
  <c r="AB480" i="6" s="1"/>
  <c r="J689" i="6"/>
  <c r="J1082" i="6"/>
  <c r="I530" i="6"/>
  <c r="J619" i="6"/>
  <c r="I619" i="6"/>
  <c r="I258" i="6"/>
  <c r="K873" i="6"/>
  <c r="K478" i="6"/>
  <c r="J314" i="6"/>
  <c r="G456" i="6"/>
  <c r="K456" i="6"/>
  <c r="I498" i="6"/>
  <c r="I138" i="6"/>
  <c r="G852" i="6"/>
  <c r="AB852" i="6" s="1"/>
  <c r="J508" i="6"/>
  <c r="J244" i="6"/>
  <c r="I480" i="6"/>
  <c r="I1038" i="6"/>
  <c r="I689" i="6"/>
  <c r="K835" i="6"/>
  <c r="J456" i="6"/>
  <c r="I835" i="6"/>
  <c r="G138" i="6"/>
  <c r="AB138" i="6" s="1"/>
  <c r="T863" i="6"/>
  <c r="G87" i="6"/>
  <c r="I735" i="6"/>
  <c r="K774" i="6"/>
  <c r="I314" i="6"/>
  <c r="K94" i="6"/>
  <c r="K1001" i="6"/>
  <c r="J138" i="6"/>
  <c r="I94" i="6"/>
  <c r="K846" i="6"/>
  <c r="I244" i="6"/>
  <c r="J1149" i="6"/>
  <c r="G689" i="6"/>
  <c r="AB689" i="6" s="1"/>
  <c r="J1131" i="6"/>
  <c r="K419" i="6"/>
  <c r="G94" i="6"/>
  <c r="AB94" i="6" s="1"/>
  <c r="I87" i="6"/>
  <c r="K735" i="6"/>
  <c r="K314" i="6"/>
  <c r="J478" i="6"/>
  <c r="G774" i="6"/>
  <c r="AB774" i="6" s="1"/>
  <c r="G1147" i="6"/>
  <c r="G244" i="6"/>
  <c r="J675" i="6"/>
  <c r="G470" i="6"/>
  <c r="I169" i="6"/>
  <c r="I846" i="6"/>
  <c r="J1056" i="6"/>
  <c r="I696" i="6"/>
  <c r="G846" i="6"/>
  <c r="AB846" i="6" s="1"/>
  <c r="G735" i="6"/>
  <c r="AB735" i="6" s="1"/>
  <c r="AB1048" i="8"/>
  <c r="AC1049" i="8" s="1"/>
  <c r="J63" i="6"/>
  <c r="J892" i="6"/>
  <c r="G312" i="6"/>
  <c r="K793" i="6"/>
  <c r="J938" i="6"/>
  <c r="I543" i="6"/>
  <c r="J761" i="6"/>
  <c r="J134" i="6"/>
  <c r="G646" i="6"/>
  <c r="AB646" i="6" s="1"/>
  <c r="J702" i="6"/>
  <c r="K291" i="6"/>
  <c r="G634" i="6"/>
  <c r="AB634" i="6" s="1"/>
  <c r="I275" i="6"/>
  <c r="G515" i="6"/>
  <c r="AB515" i="6" s="1"/>
  <c r="J646" i="6"/>
  <c r="G127" i="6"/>
  <c r="AB127" i="6" s="1"/>
  <c r="J621" i="6"/>
  <c r="G630" i="6"/>
  <c r="AB630" i="6" s="1"/>
  <c r="G165" i="6"/>
  <c r="AB165" i="6" s="1"/>
  <c r="I418" i="6"/>
  <c r="K411" i="6"/>
  <c r="G291" i="6"/>
  <c r="AB291" i="6" s="1"/>
  <c r="J48" i="6"/>
  <c r="K563" i="6"/>
  <c r="J802" i="6"/>
  <c r="I621" i="6"/>
  <c r="I793" i="6"/>
  <c r="J379" i="6"/>
  <c r="I784" i="6"/>
  <c r="I411" i="6"/>
  <c r="G708" i="6"/>
  <c r="AB708" i="6" s="1"/>
  <c r="J225" i="6"/>
  <c r="I14" i="6"/>
  <c r="J878" i="6"/>
  <c r="K603" i="6"/>
  <c r="J563" i="6"/>
  <c r="K802" i="6"/>
  <c r="J925" i="6"/>
  <c r="J587" i="6"/>
  <c r="J224" i="6"/>
  <c r="G826" i="6"/>
  <c r="AB826" i="6" s="1"/>
  <c r="K749" i="6"/>
  <c r="I15" i="6"/>
  <c r="G250" i="6"/>
  <c r="AB250" i="6" s="1"/>
  <c r="J793" i="6"/>
  <c r="G342" i="6"/>
  <c r="AB342" i="6" s="1"/>
  <c r="I750" i="6"/>
  <c r="J883" i="6"/>
  <c r="K784" i="6"/>
  <c r="J708" i="6"/>
  <c r="J250" i="6"/>
  <c r="K1104" i="6"/>
  <c r="I134" i="6"/>
  <c r="K938" i="6"/>
  <c r="J355" i="6"/>
  <c r="I603" i="6"/>
  <c r="G629" i="6"/>
  <c r="AB629" i="6" s="1"/>
  <c r="K543" i="6"/>
  <c r="I629" i="6"/>
  <c r="J286" i="6"/>
  <c r="G587" i="6"/>
  <c r="AB587" i="6" s="1"/>
  <c r="K224" i="6"/>
  <c r="J749" i="6"/>
  <c r="K285" i="6"/>
  <c r="K165" i="6"/>
  <c r="J1004" i="6"/>
  <c r="I373" i="6"/>
  <c r="K176" i="6"/>
  <c r="I702" i="6"/>
  <c r="J535" i="6"/>
  <c r="J895" i="6"/>
  <c r="J275" i="6"/>
  <c r="K892" i="6"/>
  <c r="K925" i="6"/>
  <c r="I630" i="6"/>
  <c r="J515" i="6"/>
  <c r="J165" i="6"/>
  <c r="G1004" i="6"/>
  <c r="AB1004" i="6" s="1"/>
  <c r="G373" i="6"/>
  <c r="AB373" i="6" s="1"/>
  <c r="J176" i="6"/>
  <c r="K387" i="6"/>
  <c r="J387" i="6"/>
  <c r="J418" i="6"/>
  <c r="J291" i="6"/>
  <c r="I357" i="6"/>
  <c r="I1004" i="6"/>
  <c r="K883" i="6"/>
  <c r="K515" i="6"/>
  <c r="J179" i="6"/>
  <c r="J887" i="6"/>
  <c r="J784" i="6"/>
  <c r="G357" i="6"/>
  <c r="AB357" i="6" s="1"/>
  <c r="G349" i="6"/>
  <c r="AB349" i="6" s="1"/>
  <c r="J411" i="6"/>
  <c r="G48" i="6"/>
  <c r="AB48" i="6" s="1"/>
  <c r="G225" i="6"/>
  <c r="AB225" i="6" s="1"/>
  <c r="J14" i="6"/>
  <c r="J1104" i="6"/>
  <c r="L42" i="1"/>
  <c r="G858" i="6"/>
  <c r="AB858" i="6" s="1"/>
  <c r="K629" i="6"/>
  <c r="G134" i="6"/>
  <c r="AB134" i="6" s="1"/>
  <c r="K507" i="6"/>
  <c r="I218" i="6"/>
  <c r="J1078" i="6"/>
  <c r="G1078" i="6"/>
  <c r="AB1078" i="6" s="1"/>
  <c r="G563" i="6"/>
  <c r="AB563" i="6" s="1"/>
  <c r="G702" i="6"/>
  <c r="AB702" i="6" s="1"/>
  <c r="I925" i="6"/>
  <c r="J347" i="6"/>
  <c r="K286" i="6"/>
  <c r="I634" i="6"/>
  <c r="I895" i="6"/>
  <c r="K347" i="6"/>
  <c r="J861" i="6"/>
  <c r="I379" i="6"/>
  <c r="I934" i="6"/>
  <c r="G892" i="6"/>
  <c r="AB892" i="6" s="1"/>
  <c r="G15" i="6"/>
  <c r="AB15" i="6" s="1"/>
  <c r="K160" i="6"/>
  <c r="J894" i="6"/>
  <c r="I770" i="6"/>
  <c r="I883" i="6"/>
  <c r="K179" i="6"/>
  <c r="K357" i="6"/>
  <c r="K349" i="6"/>
  <c r="I48" i="6"/>
  <c r="I802" i="6"/>
  <c r="G179" i="6"/>
  <c r="AB179" i="6" s="1"/>
  <c r="G770" i="6"/>
  <c r="AB770" i="6" s="1"/>
  <c r="K14" i="6"/>
  <c r="G535" i="6"/>
  <c r="AB535" i="6" s="1"/>
  <c r="I643" i="6"/>
  <c r="G1104" i="6"/>
  <c r="AB1104" i="6" s="1"/>
  <c r="L31" i="1"/>
  <c r="I858" i="6"/>
  <c r="K373" i="6"/>
  <c r="G603" i="6"/>
  <c r="AB603" i="6" s="1"/>
  <c r="K646" i="6"/>
  <c r="J770" i="6"/>
  <c r="G938" i="6"/>
  <c r="AB938" i="6" s="1"/>
  <c r="J834" i="6"/>
  <c r="K127" i="6"/>
  <c r="K355" i="6"/>
  <c r="K225" i="6"/>
  <c r="G286" i="6"/>
  <c r="AB286" i="6" s="1"/>
  <c r="K634" i="6"/>
  <c r="I587" i="6"/>
  <c r="K379" i="6"/>
  <c r="K861" i="6"/>
  <c r="G934" i="6"/>
  <c r="AB934" i="6" s="1"/>
  <c r="I513" i="6"/>
  <c r="K312" i="6"/>
  <c r="I878" i="6"/>
  <c r="K275" i="6"/>
  <c r="K878" i="6"/>
  <c r="K342" i="6"/>
  <c r="K262" i="6"/>
  <c r="I262" i="6"/>
  <c r="G218" i="6"/>
  <c r="J127" i="6"/>
  <c r="K761" i="6"/>
  <c r="G355" i="6"/>
  <c r="AB355" i="6" s="1"/>
  <c r="I862" i="6"/>
  <c r="J160" i="6"/>
  <c r="K895" i="6"/>
  <c r="I347" i="6"/>
  <c r="K826" i="6"/>
  <c r="I826" i="6"/>
  <c r="J934" i="6"/>
  <c r="G621" i="6"/>
  <c r="AB621" i="6" s="1"/>
  <c r="J15" i="6"/>
  <c r="I160" i="6"/>
  <c r="J312" i="6"/>
  <c r="G750" i="6"/>
  <c r="AB750" i="6" s="1"/>
  <c r="I250" i="6"/>
  <c r="K750" i="6"/>
  <c r="I285" i="6"/>
  <c r="G418" i="6"/>
  <c r="G176" i="6"/>
  <c r="AB176" i="6" s="1"/>
  <c r="J349" i="6"/>
  <c r="I708" i="6"/>
  <c r="K858" i="6"/>
  <c r="I894" i="6"/>
  <c r="G894" i="6"/>
  <c r="AB894" i="6" s="1"/>
  <c r="I290" i="6"/>
  <c r="G290" i="6"/>
  <c r="AB290" i="6" s="1"/>
  <c r="G262" i="6"/>
  <c r="AB262" i="6" s="1"/>
  <c r="I342" i="6"/>
  <c r="I761" i="6"/>
  <c r="I597" i="6"/>
  <c r="J543" i="6"/>
  <c r="K535" i="6"/>
  <c r="I224" i="6"/>
  <c r="I861" i="6"/>
  <c r="I749" i="6"/>
  <c r="K643" i="6"/>
  <c r="J285" i="6"/>
  <c r="G643" i="6"/>
  <c r="AB643" i="6" s="1"/>
  <c r="K630" i="6"/>
  <c r="I387" i="6"/>
  <c r="K887" i="6"/>
  <c r="G887" i="6"/>
  <c r="AB887" i="6" s="1"/>
  <c r="K290" i="6"/>
  <c r="U403" i="6"/>
  <c r="T403" i="6"/>
  <c r="U985" i="6"/>
  <c r="T985" i="6"/>
  <c r="U1126" i="6"/>
  <c r="T1126" i="6"/>
  <c r="U153" i="6"/>
  <c r="T153" i="6"/>
  <c r="U508" i="6"/>
  <c r="T508" i="6"/>
  <c r="U295" i="6"/>
  <c r="T295" i="6"/>
  <c r="U476" i="6"/>
  <c r="T476" i="6"/>
  <c r="U589" i="6"/>
  <c r="T589" i="6"/>
  <c r="U46" i="6"/>
  <c r="T46" i="6"/>
  <c r="U991" i="6"/>
  <c r="T991" i="6"/>
  <c r="U356" i="6"/>
  <c r="T356" i="6"/>
  <c r="U74" i="6"/>
  <c r="T74" i="6"/>
  <c r="U597" i="6"/>
  <c r="T597" i="6"/>
  <c r="U793" i="6"/>
  <c r="T793" i="6"/>
  <c r="U543" i="6"/>
  <c r="T543" i="6"/>
  <c r="U507" i="6"/>
  <c r="T507" i="6"/>
  <c r="U749" i="6"/>
  <c r="T749" i="6"/>
  <c r="U862" i="6"/>
  <c r="T862" i="6"/>
  <c r="U1037" i="6"/>
  <c r="T1037" i="6"/>
  <c r="U562" i="6"/>
  <c r="T562" i="6"/>
  <c r="U325" i="6"/>
  <c r="T325" i="6"/>
  <c r="U477" i="6"/>
  <c r="T477" i="6"/>
  <c r="U955" i="6"/>
  <c r="T955" i="6"/>
  <c r="U123" i="6"/>
  <c r="T123" i="6"/>
  <c r="U387" i="6"/>
  <c r="T387" i="6"/>
  <c r="U861" i="6"/>
  <c r="T861" i="6"/>
  <c r="U14" i="6"/>
  <c r="T14" i="6"/>
  <c r="U224" i="6"/>
  <c r="T224" i="6"/>
  <c r="U761" i="6"/>
  <c r="T761" i="6"/>
  <c r="U784" i="6"/>
  <c r="T784" i="6"/>
  <c r="U285" i="6"/>
  <c r="T285" i="6"/>
  <c r="U802" i="6"/>
  <c r="T802" i="6"/>
  <c r="U411" i="6"/>
  <c r="T411" i="6"/>
  <c r="U379" i="6"/>
  <c r="T379" i="6"/>
  <c r="U619" i="6"/>
  <c r="T619" i="6"/>
  <c r="U746" i="6"/>
  <c r="T746" i="6"/>
  <c r="U464" i="6"/>
  <c r="T464" i="6"/>
  <c r="U8" i="6"/>
  <c r="T8" i="6"/>
  <c r="U276" i="6"/>
  <c r="T276" i="6"/>
  <c r="U518" i="6"/>
  <c r="T518" i="6"/>
  <c r="U380" i="6"/>
  <c r="T380" i="6"/>
  <c r="U542" i="6"/>
  <c r="T542" i="6"/>
  <c r="U958" i="6"/>
  <c r="T958" i="6"/>
  <c r="U1072" i="6"/>
  <c r="T1072" i="6"/>
  <c r="U259" i="6"/>
  <c r="T259" i="6"/>
  <c r="U490" i="6"/>
  <c r="T490" i="6"/>
  <c r="U119" i="6"/>
  <c r="T119" i="6"/>
  <c r="U711" i="6"/>
  <c r="T711" i="6"/>
  <c r="U605" i="6"/>
  <c r="T605" i="6"/>
  <c r="U279" i="6"/>
  <c r="T279" i="6"/>
  <c r="U819" i="6"/>
  <c r="T819" i="6"/>
  <c r="U879" i="6"/>
  <c r="T879" i="6"/>
  <c r="U773" i="6"/>
  <c r="T773" i="6"/>
  <c r="U335" i="6"/>
  <c r="T335" i="6"/>
  <c r="U1144" i="6"/>
  <c r="T1144" i="6"/>
  <c r="U208" i="6"/>
  <c r="T208" i="6"/>
  <c r="U1066" i="6"/>
  <c r="T1066" i="6"/>
  <c r="U775" i="6"/>
  <c r="T775" i="6"/>
  <c r="U551" i="6"/>
  <c r="T551" i="6"/>
  <c r="U667" i="6"/>
  <c r="T667" i="6"/>
  <c r="U510" i="6"/>
  <c r="T510" i="6"/>
  <c r="U392" i="6"/>
  <c r="T392" i="6"/>
  <c r="U835" i="6"/>
  <c r="T835" i="6"/>
  <c r="U736" i="6"/>
  <c r="T736" i="6"/>
  <c r="U1139" i="6"/>
  <c r="T1139" i="6"/>
  <c r="U949" i="6"/>
  <c r="T949" i="6"/>
  <c r="U849" i="6"/>
  <c r="T849" i="6"/>
  <c r="U198" i="6"/>
  <c r="T198" i="6"/>
  <c r="U454" i="6"/>
  <c r="T454" i="6"/>
  <c r="U778" i="6"/>
  <c r="T778" i="6"/>
  <c r="U992" i="6"/>
  <c r="T992" i="6"/>
  <c r="U665" i="6"/>
  <c r="T665" i="6"/>
  <c r="U252" i="6"/>
  <c r="T252" i="6"/>
  <c r="U537" i="6"/>
  <c r="T537" i="6"/>
  <c r="U509" i="6"/>
  <c r="T509" i="6"/>
  <c r="U613" i="6"/>
  <c r="T613" i="6"/>
  <c r="U940" i="6"/>
  <c r="T940" i="6"/>
  <c r="U939" i="6"/>
  <c r="T939" i="6"/>
  <c r="U967" i="6"/>
  <c r="T967" i="6"/>
  <c r="U496" i="6"/>
  <c r="T496" i="6"/>
  <c r="U1141" i="6"/>
  <c r="T1141" i="6"/>
  <c r="U1069" i="6"/>
  <c r="T1069" i="6"/>
  <c r="U710" i="6"/>
  <c r="T710" i="6"/>
  <c r="U334" i="6"/>
  <c r="T334" i="6"/>
  <c r="U639" i="6"/>
  <c r="T639" i="6"/>
  <c r="U1032" i="6"/>
  <c r="T1032" i="6"/>
  <c r="U660" i="6"/>
  <c r="T660" i="6"/>
  <c r="U998" i="6"/>
  <c r="T998" i="6"/>
  <c r="U592" i="6"/>
  <c r="T592" i="6"/>
  <c r="U555" i="6"/>
  <c r="T555" i="6"/>
  <c r="U821" i="6"/>
  <c r="T821" i="6"/>
  <c r="U1051" i="6"/>
  <c r="T1051" i="6"/>
  <c r="U831" i="6"/>
  <c r="T831" i="6"/>
  <c r="U375" i="6"/>
  <c r="T375" i="6"/>
  <c r="U275" i="6"/>
  <c r="T275" i="6"/>
  <c r="U723" i="6"/>
  <c r="T723" i="6"/>
  <c r="U419" i="6"/>
  <c r="T419" i="6"/>
  <c r="U314" i="6"/>
  <c r="T314" i="6"/>
  <c r="U451" i="6"/>
  <c r="T451" i="6"/>
  <c r="U905" i="6"/>
  <c r="T905" i="6"/>
  <c r="U883" i="6"/>
  <c r="T883" i="6"/>
  <c r="U67" i="6"/>
  <c r="T67" i="6"/>
  <c r="U56" i="6"/>
  <c r="T56" i="6"/>
  <c r="U371" i="6"/>
  <c r="T371" i="6"/>
  <c r="U214" i="6"/>
  <c r="T214" i="6"/>
  <c r="U130" i="6"/>
  <c r="T130" i="6"/>
  <c r="U539" i="6"/>
  <c r="T539" i="6"/>
  <c r="U671" i="6"/>
  <c r="T671" i="6"/>
  <c r="U29" i="6"/>
  <c r="T29" i="6"/>
  <c r="U404" i="6"/>
  <c r="T404" i="6"/>
  <c r="U186" i="6"/>
  <c r="T186" i="6"/>
  <c r="U96" i="6"/>
  <c r="T96" i="6"/>
  <c r="U406" i="6"/>
  <c r="T406" i="6"/>
  <c r="U981" i="6"/>
  <c r="T981" i="6"/>
  <c r="U196" i="6"/>
  <c r="T196" i="6"/>
  <c r="U10" i="6"/>
  <c r="T10" i="6"/>
  <c r="U341" i="6"/>
  <c r="T341" i="6"/>
  <c r="U788" i="6"/>
  <c r="T788" i="6"/>
  <c r="U636" i="6"/>
  <c r="T636" i="6"/>
  <c r="U947" i="6"/>
  <c r="T947" i="6"/>
  <c r="U370" i="6"/>
  <c r="T370" i="6"/>
  <c r="U221" i="6"/>
  <c r="T221" i="6"/>
  <c r="U488" i="6"/>
  <c r="T488" i="6"/>
  <c r="U764" i="6"/>
  <c r="T764" i="6"/>
  <c r="U845" i="6"/>
  <c r="T845" i="6"/>
  <c r="U758" i="6"/>
  <c r="T758" i="6"/>
  <c r="U139" i="6"/>
  <c r="T139" i="6"/>
  <c r="U1091" i="6"/>
  <c r="T1091" i="6"/>
  <c r="U776" i="6"/>
  <c r="T776" i="6"/>
  <c r="U1092" i="6"/>
  <c r="T1092" i="6"/>
  <c r="U865" i="6"/>
  <c r="T865" i="6"/>
  <c r="U271" i="6"/>
  <c r="T271" i="6"/>
  <c r="U759" i="6"/>
  <c r="T759" i="6"/>
  <c r="U78" i="6"/>
  <c r="T78" i="6"/>
  <c r="U1043" i="6"/>
  <c r="T1043" i="6"/>
  <c r="U762" i="6"/>
  <c r="T762" i="6"/>
  <c r="U1047" i="6"/>
  <c r="T1047" i="6"/>
  <c r="U957" i="6"/>
  <c r="T957" i="6"/>
  <c r="U431" i="6"/>
  <c r="T431" i="6"/>
  <c r="U878" i="6"/>
  <c r="T878" i="6"/>
  <c r="U158" i="6"/>
  <c r="T158" i="6"/>
  <c r="U440" i="6"/>
  <c r="T440" i="6"/>
  <c r="U895" i="6"/>
  <c r="T895" i="6"/>
  <c r="U478" i="6"/>
  <c r="T478" i="6"/>
  <c r="U347" i="6"/>
  <c r="T347" i="6"/>
  <c r="U160" i="6"/>
  <c r="T160" i="6"/>
  <c r="U925" i="6"/>
  <c r="T925" i="6"/>
  <c r="U825" i="6"/>
  <c r="T825" i="6"/>
  <c r="U81" i="6"/>
  <c r="T81" i="6"/>
  <c r="U187" i="6"/>
  <c r="T187" i="6"/>
  <c r="U1059" i="6"/>
  <c r="T1059" i="6"/>
  <c r="U242" i="6"/>
  <c r="T242" i="6"/>
  <c r="U806" i="6"/>
  <c r="T806" i="6"/>
  <c r="U6" i="6"/>
  <c r="T6" i="6"/>
  <c r="U607" i="6"/>
  <c r="T607" i="6"/>
  <c r="U1142" i="6"/>
  <c r="T1142" i="6"/>
  <c r="U278" i="6"/>
  <c r="T278" i="6"/>
  <c r="U531" i="6"/>
  <c r="T531" i="6"/>
  <c r="U118" i="6"/>
  <c r="T118" i="6"/>
  <c r="U95" i="6"/>
  <c r="T95" i="6"/>
  <c r="U263" i="6"/>
  <c r="T263" i="6"/>
  <c r="U642" i="6"/>
  <c r="T642" i="6"/>
  <c r="U1050" i="6"/>
  <c r="T1050" i="6"/>
  <c r="U625" i="6"/>
  <c r="T625" i="6"/>
  <c r="U924" i="6"/>
  <c r="T924" i="6"/>
  <c r="U703" i="6"/>
  <c r="T703" i="6"/>
  <c r="U975" i="6"/>
  <c r="T975" i="6"/>
  <c r="U1030" i="6"/>
  <c r="T1030" i="6"/>
  <c r="U696" i="6"/>
  <c r="T696" i="6"/>
  <c r="U433" i="6"/>
  <c r="T433" i="6"/>
  <c r="U213" i="6"/>
  <c r="T213" i="6"/>
  <c r="U1137" i="6"/>
  <c r="T1137" i="6"/>
  <c r="U269" i="6"/>
  <c r="T269" i="6"/>
  <c r="U1000" i="6"/>
  <c r="T1000" i="6"/>
  <c r="U281" i="6"/>
  <c r="T281" i="6"/>
  <c r="U61" i="6"/>
  <c r="T61" i="6"/>
  <c r="U34" i="6"/>
  <c r="T34" i="6"/>
  <c r="U340" i="6"/>
  <c r="T340" i="6"/>
  <c r="U794" i="6"/>
  <c r="T794" i="6"/>
  <c r="U317" i="6"/>
  <c r="T317" i="6"/>
  <c r="U526" i="6"/>
  <c r="T526" i="6"/>
  <c r="U246" i="6"/>
  <c r="T246" i="6"/>
  <c r="U407" i="6"/>
  <c r="T407" i="6"/>
  <c r="U57" i="6"/>
  <c r="T57" i="6"/>
  <c r="U466" i="6"/>
  <c r="T466" i="6"/>
  <c r="U185" i="6"/>
  <c r="T185" i="6"/>
  <c r="U1014" i="6"/>
  <c r="T1014" i="6"/>
  <c r="U820" i="6"/>
  <c r="T820" i="6"/>
  <c r="U704" i="6"/>
  <c r="T704" i="6"/>
  <c r="U841" i="6"/>
  <c r="T841" i="6"/>
  <c r="U781" i="6"/>
  <c r="T781" i="6"/>
  <c r="U1088" i="6"/>
  <c r="T1088" i="6"/>
  <c r="U131" i="6"/>
  <c r="T131" i="6"/>
  <c r="U652" i="6"/>
  <c r="T652" i="6"/>
  <c r="U857" i="6"/>
  <c r="T857" i="6"/>
  <c r="U1109" i="6"/>
  <c r="T1109" i="6"/>
  <c r="U1079" i="6"/>
  <c r="T1079" i="6"/>
  <c r="U35" i="6"/>
  <c r="T35" i="6"/>
  <c r="U467" i="6"/>
  <c r="T467" i="6"/>
  <c r="U91" i="6"/>
  <c r="T91" i="6"/>
  <c r="U428" i="6"/>
  <c r="T428" i="6"/>
  <c r="U927" i="6"/>
  <c r="T927" i="6"/>
  <c r="U1080" i="6"/>
  <c r="T1080" i="6"/>
  <c r="U1058" i="6"/>
  <c r="T1058" i="6"/>
  <c r="U734" i="6"/>
  <c r="T734" i="6"/>
  <c r="U777" i="6"/>
  <c r="T777" i="6"/>
  <c r="U594" i="6"/>
  <c r="T594" i="6"/>
  <c r="U222" i="6"/>
  <c r="T222" i="6"/>
  <c r="U765" i="6"/>
  <c r="T765" i="6"/>
  <c r="U635" i="6"/>
  <c r="T635" i="6"/>
  <c r="V374" i="4"/>
  <c r="V46" i="4"/>
  <c r="V419" i="4"/>
  <c r="V503" i="4"/>
  <c r="V376" i="4"/>
  <c r="U319" i="4"/>
  <c r="U123" i="4"/>
  <c r="V306" i="4"/>
  <c r="U423" i="4"/>
  <c r="U192" i="4"/>
  <c r="U240" i="4"/>
  <c r="V417" i="4"/>
  <c r="V43" i="4"/>
  <c r="V437" i="4"/>
  <c r="V130" i="4"/>
  <c r="V385" i="4"/>
  <c r="U168" i="4"/>
  <c r="U74" i="4"/>
  <c r="V32" i="4"/>
  <c r="V149" i="4"/>
  <c r="V189" i="4"/>
  <c r="U161" i="4"/>
  <c r="U411" i="4"/>
  <c r="V88" i="4"/>
  <c r="V126" i="4"/>
  <c r="V459" i="4"/>
  <c r="U387" i="4"/>
  <c r="U431" i="4"/>
  <c r="U424" i="4"/>
  <c r="V207" i="4"/>
  <c r="V125" i="4"/>
  <c r="V369" i="4"/>
  <c r="V449" i="4"/>
  <c r="V399" i="4"/>
  <c r="V151" i="4"/>
  <c r="V340" i="4"/>
  <c r="V238" i="4"/>
  <c r="V330" i="4"/>
  <c r="V452" i="4"/>
  <c r="V249" i="4"/>
  <c r="V346" i="4"/>
  <c r="V258" i="4"/>
  <c r="V228" i="4"/>
  <c r="V320" i="4"/>
  <c r="V17" i="4"/>
  <c r="U426" i="4"/>
  <c r="V165" i="4"/>
  <c r="V135" i="4"/>
  <c r="U266" i="4"/>
  <c r="V234" i="4"/>
  <c r="V242" i="4"/>
  <c r="V235" i="4"/>
  <c r="U439" i="4"/>
  <c r="V476" i="4"/>
  <c r="V308" i="4"/>
  <c r="V359" i="4"/>
  <c r="U337" i="4"/>
  <c r="V382" i="4"/>
  <c r="V90" i="4"/>
  <c r="V448" i="4"/>
  <c r="V5" i="4"/>
  <c r="I970" i="6"/>
  <c r="K725" i="6"/>
  <c r="G1035" i="6"/>
  <c r="AB1035" i="6" s="1"/>
  <c r="G235" i="6"/>
  <c r="AB235" i="6" s="1"/>
  <c r="J235" i="6"/>
  <c r="J486" i="6"/>
  <c r="K486" i="6"/>
  <c r="I725" i="6"/>
  <c r="K106" i="6"/>
  <c r="J372" i="6"/>
  <c r="G486" i="6"/>
  <c r="AB486" i="6" s="1"/>
  <c r="G570" i="6"/>
  <c r="AB570" i="6" s="1"/>
  <c r="K1009" i="6"/>
  <c r="K817" i="6"/>
  <c r="K10" i="6"/>
  <c r="K1035" i="6"/>
  <c r="I957" i="6"/>
  <c r="I128" i="6"/>
  <c r="I459" i="6"/>
  <c r="K36" i="6"/>
  <c r="G610" i="6"/>
  <c r="AB610" i="6" s="1"/>
  <c r="K194" i="6"/>
  <c r="I877" i="6"/>
  <c r="J470" i="6"/>
  <c r="I796" i="6"/>
  <c r="G945" i="6"/>
  <c r="AB945" i="6" s="1"/>
  <c r="G360" i="6"/>
  <c r="AB360" i="6" s="1"/>
  <c r="J30" i="6"/>
  <c r="G913" i="6"/>
  <c r="AB913" i="6" s="1"/>
  <c r="I717" i="6"/>
  <c r="J762" i="6"/>
  <c r="J270" i="6"/>
  <c r="K130" i="6"/>
  <c r="G310" i="6"/>
  <c r="AB310" i="6" s="1"/>
  <c r="G66" i="6"/>
  <c r="AB66" i="6" s="1"/>
  <c r="J96" i="6"/>
  <c r="G463" i="6"/>
  <c r="AB463" i="6" s="1"/>
  <c r="G141" i="6"/>
  <c r="AB141" i="6" s="1"/>
  <c r="I1035" i="6"/>
  <c r="J128" i="6"/>
  <c r="J865" i="6"/>
  <c r="K459" i="6"/>
  <c r="K375" i="6"/>
  <c r="J759" i="6"/>
  <c r="J261" i="6"/>
  <c r="G413" i="6"/>
  <c r="AB413" i="6" s="1"/>
  <c r="G352" i="6"/>
  <c r="AB352" i="6" s="1"/>
  <c r="I1047" i="6"/>
  <c r="J112" i="6"/>
  <c r="I688" i="6"/>
  <c r="K970" i="6"/>
  <c r="I487" i="6"/>
  <c r="G970" i="6"/>
  <c r="AB970" i="6" s="1"/>
  <c r="G270" i="6"/>
  <c r="AB270" i="6" s="1"/>
  <c r="K271" i="6"/>
  <c r="J1093" i="6"/>
  <c r="K1118" i="6"/>
  <c r="I949" i="6"/>
  <c r="K463" i="6"/>
  <c r="K141" i="6"/>
  <c r="G143" i="6"/>
  <c r="AB143" i="6" s="1"/>
  <c r="K865" i="6"/>
  <c r="I235" i="6"/>
  <c r="G261" i="6"/>
  <c r="AB261" i="6" s="1"/>
  <c r="I448" i="6"/>
  <c r="K636" i="6"/>
  <c r="I341" i="6"/>
  <c r="G359" i="6"/>
  <c r="AB359" i="6" s="1"/>
  <c r="I194" i="6"/>
  <c r="K796" i="6"/>
  <c r="I662" i="6"/>
  <c r="J413" i="6"/>
  <c r="G725" i="6"/>
  <c r="AB725" i="6" s="1"/>
  <c r="I636" i="6"/>
  <c r="K1047" i="6"/>
  <c r="I112" i="6"/>
  <c r="I111" i="6"/>
  <c r="J1043" i="6"/>
  <c r="J487" i="6"/>
  <c r="G372" i="6"/>
  <c r="AB372" i="6" s="1"/>
  <c r="I431" i="6"/>
  <c r="K270" i="6"/>
  <c r="J1118" i="6"/>
  <c r="J1126" i="6"/>
  <c r="G1001" i="6"/>
  <c r="AB1001" i="6" s="1"/>
  <c r="I1042" i="6"/>
  <c r="G417" i="6"/>
  <c r="AB417" i="6" s="1"/>
  <c r="I663" i="6"/>
  <c r="G383" i="6"/>
  <c r="AB383" i="6" s="1"/>
  <c r="G194" i="6"/>
  <c r="AB194" i="6" s="1"/>
  <c r="J877" i="6"/>
  <c r="G1110" i="6"/>
  <c r="AB1110" i="6" s="1"/>
  <c r="I413" i="6"/>
  <c r="J636" i="6"/>
  <c r="K282" i="6"/>
  <c r="G664" i="6"/>
  <c r="AB664" i="6" s="1"/>
  <c r="G112" i="6"/>
  <c r="AB112" i="6" s="1"/>
  <c r="G448" i="6"/>
  <c r="AB448" i="6" s="1"/>
  <c r="J736" i="6"/>
  <c r="J1132" i="6"/>
  <c r="K162" i="6"/>
  <c r="G126" i="6"/>
  <c r="AB126" i="6" s="1"/>
  <c r="K995" i="6"/>
  <c r="K765" i="6"/>
  <c r="I428" i="6"/>
  <c r="K206" i="6"/>
  <c r="G506" i="6"/>
  <c r="AB506" i="6" s="1"/>
  <c r="G928" i="6"/>
  <c r="AB928" i="6" s="1"/>
  <c r="I594" i="6"/>
  <c r="K785" i="6"/>
  <c r="G638" i="6"/>
  <c r="AB638" i="6" s="1"/>
  <c r="K1058" i="6"/>
  <c r="J841" i="6"/>
  <c r="G995" i="6"/>
  <c r="AB995" i="6" s="1"/>
  <c r="K790" i="6"/>
  <c r="G989" i="6"/>
  <c r="AB989" i="6" s="1"/>
  <c r="J140" i="6"/>
  <c r="G706" i="6"/>
  <c r="AB706" i="6" s="1"/>
  <c r="J765" i="6"/>
  <c r="G311" i="6"/>
  <c r="AB311" i="6" s="1"/>
  <c r="G313" i="6"/>
  <c r="AB313" i="6" s="1"/>
  <c r="J1109" i="6"/>
  <c r="J1147" i="6"/>
  <c r="K213" i="6"/>
  <c r="G691" i="6"/>
  <c r="AB691" i="6" s="1"/>
  <c r="J399" i="6"/>
  <c r="I1080" i="6"/>
  <c r="J908" i="6"/>
  <c r="I697" i="6"/>
  <c r="J439" i="4"/>
  <c r="I866" i="6"/>
  <c r="J222" i="6"/>
  <c r="K301" i="6"/>
  <c r="I162" i="6"/>
  <c r="J734" i="6"/>
  <c r="I65" i="6"/>
  <c r="J126" i="6"/>
  <c r="I995" i="6"/>
  <c r="J602" i="6"/>
  <c r="I765" i="6"/>
  <c r="J428" i="6"/>
  <c r="I206" i="6"/>
  <c r="I506" i="6"/>
  <c r="I928" i="6"/>
  <c r="J594" i="6"/>
  <c r="G785" i="6"/>
  <c r="AB785" i="6" s="1"/>
  <c r="I848" i="6"/>
  <c r="I807" i="6"/>
  <c r="K13" i="6"/>
  <c r="G807" i="6"/>
  <c r="AB807" i="6" s="1"/>
  <c r="J1058" i="6"/>
  <c r="K841" i="6"/>
  <c r="K57" i="6"/>
  <c r="K989" i="6"/>
  <c r="G399" i="6"/>
  <c r="AB399" i="6" s="1"/>
  <c r="G920" i="6"/>
  <c r="AB920" i="6" s="1"/>
  <c r="K908" i="6"/>
  <c r="G155" i="6"/>
  <c r="AB155" i="6" s="1"/>
  <c r="J313" i="6"/>
  <c r="G1086" i="6"/>
  <c r="AB1086" i="6" s="1"/>
  <c r="K820" i="6"/>
  <c r="K230" i="4"/>
  <c r="J466" i="6"/>
  <c r="K527" i="6"/>
  <c r="I91" i="6"/>
  <c r="K1080" i="6"/>
  <c r="G206" i="6"/>
  <c r="AB206" i="6" s="1"/>
  <c r="G364" i="6"/>
  <c r="AB364" i="6" s="1"/>
  <c r="I989" i="6"/>
  <c r="I602" i="6"/>
  <c r="J977" i="6"/>
  <c r="K428" i="6"/>
  <c r="K594" i="6"/>
  <c r="K245" i="6"/>
  <c r="J848" i="6"/>
  <c r="J13" i="6"/>
  <c r="J807" i="6"/>
  <c r="J164" i="6"/>
  <c r="K246" i="6"/>
  <c r="J479" i="6"/>
  <c r="I1014" i="6"/>
  <c r="I399" i="6"/>
  <c r="J927" i="6"/>
  <c r="G848" i="6"/>
  <c r="AB848" i="6" s="1"/>
  <c r="K155" i="6"/>
  <c r="G751" i="6"/>
  <c r="AB751" i="6" s="1"/>
  <c r="K313" i="6"/>
  <c r="J1086" i="6"/>
  <c r="J426" i="6"/>
  <c r="K26" i="6"/>
  <c r="I691" i="6"/>
  <c r="I706" i="6"/>
  <c r="J706" i="6"/>
  <c r="G287" i="6"/>
  <c r="AB287" i="6" s="1"/>
  <c r="K1082" i="6"/>
  <c r="J91" i="6"/>
  <c r="J1080" i="6"/>
  <c r="G697" i="6"/>
  <c r="AB697" i="6" s="1"/>
  <c r="I222" i="6"/>
  <c r="G1125" i="6"/>
  <c r="AB1125" i="6" s="1"/>
  <c r="J287" i="6"/>
  <c r="G977" i="6"/>
  <c r="AB977" i="6" s="1"/>
  <c r="J753" i="6"/>
  <c r="K169" i="6"/>
  <c r="G13" i="6"/>
  <c r="AB13" i="6" s="1"/>
  <c r="J638" i="6"/>
  <c r="G164" i="6"/>
  <c r="AB164" i="6" s="1"/>
  <c r="K299" i="6"/>
  <c r="K140" i="6"/>
  <c r="K635" i="6"/>
  <c r="J527" i="6"/>
  <c r="I635" i="6"/>
  <c r="I927" i="6"/>
  <c r="J155" i="6"/>
  <c r="K222" i="6"/>
  <c r="J920" i="6"/>
  <c r="K777" i="6"/>
  <c r="I426" i="6"/>
  <c r="I886" i="6"/>
  <c r="I777" i="6"/>
  <c r="J213" i="6"/>
  <c r="K595" i="6"/>
  <c r="K734" i="6"/>
  <c r="G65" i="6"/>
  <c r="AB65" i="6" s="1"/>
  <c r="I734" i="6"/>
  <c r="I364" i="6"/>
  <c r="J65" i="6"/>
  <c r="J174" i="6"/>
  <c r="J302" i="6"/>
  <c r="I1114" i="6"/>
  <c r="I753" i="6"/>
  <c r="G169" i="6"/>
  <c r="AB169" i="6" s="1"/>
  <c r="I841" i="6"/>
  <c r="G299" i="6"/>
  <c r="AB299" i="6" s="1"/>
  <c r="G753" i="6"/>
  <c r="AB753" i="6" s="1"/>
  <c r="K1147" i="6"/>
  <c r="G1082" i="6"/>
  <c r="AB1082" i="6" s="1"/>
  <c r="J635" i="6"/>
  <c r="G908" i="6"/>
  <c r="AB908" i="6" s="1"/>
  <c r="K927" i="6"/>
  <c r="G612" i="6"/>
  <c r="AB612" i="6" s="1"/>
  <c r="I287" i="6"/>
  <c r="I1096" i="6"/>
  <c r="G602" i="6"/>
  <c r="AB602" i="6" s="1"/>
  <c r="J777" i="6"/>
  <c r="I476" i="6"/>
  <c r="G886" i="6"/>
  <c r="AB886" i="6" s="1"/>
  <c r="J886" i="6"/>
  <c r="K697" i="6"/>
  <c r="G1096" i="6"/>
  <c r="AB1096" i="6" s="1"/>
  <c r="K1096" i="6"/>
  <c r="J595" i="6"/>
  <c r="K91" i="6"/>
  <c r="G595" i="6"/>
  <c r="AB595" i="6" s="1"/>
  <c r="G519" i="6"/>
  <c r="AB519" i="6" s="1"/>
  <c r="J1002" i="6"/>
  <c r="G1002" i="6"/>
  <c r="AB1002" i="6" s="1"/>
  <c r="K849" i="6"/>
  <c r="J130" i="6"/>
  <c r="G683" i="6"/>
  <c r="AB683" i="6" s="1"/>
  <c r="I130" i="6"/>
  <c r="I494" i="6"/>
  <c r="K690" i="6"/>
  <c r="G690" i="6"/>
  <c r="AB690" i="6" s="1"/>
  <c r="H173" i="4"/>
  <c r="AC173" i="4" s="1"/>
  <c r="I310" i="6"/>
  <c r="G729" i="6"/>
  <c r="AB729" i="6" s="1"/>
  <c r="J371" i="6"/>
  <c r="J310" i="6"/>
  <c r="G494" i="6"/>
  <c r="AB494" i="6" s="1"/>
  <c r="G129" i="6"/>
  <c r="AB129" i="6" s="1"/>
  <c r="I690" i="6"/>
  <c r="I511" i="6"/>
  <c r="J757" i="6"/>
  <c r="K494" i="6"/>
  <c r="J786" i="6"/>
  <c r="I809" i="6"/>
  <c r="I674" i="6"/>
  <c r="K56" i="6"/>
  <c r="K610" i="6"/>
  <c r="K42" i="6"/>
  <c r="J949" i="6"/>
  <c r="J610" i="6"/>
  <c r="G627" i="6"/>
  <c r="AB627" i="6" s="1"/>
  <c r="G801" i="6"/>
  <c r="AB801" i="6" s="1"/>
  <c r="G51" i="6"/>
  <c r="AB51" i="6" s="1"/>
  <c r="J352" i="6"/>
  <c r="G923" i="6"/>
  <c r="AB923" i="6" s="1"/>
  <c r="K923" i="6"/>
  <c r="I923" i="6"/>
  <c r="K472" i="6"/>
  <c r="G1041" i="6"/>
  <c r="AB1041" i="6" s="1"/>
  <c r="G63" i="6"/>
  <c r="AB63" i="6" s="1"/>
  <c r="I444" i="6"/>
  <c r="G435" i="6"/>
  <c r="AB435" i="6" s="1"/>
  <c r="G698" i="6"/>
  <c r="AB698" i="6" s="1"/>
  <c r="K542" i="6"/>
  <c r="J968" i="6"/>
  <c r="G444" i="6"/>
  <c r="AB444" i="6" s="1"/>
  <c r="K766" i="6"/>
  <c r="G822" i="6"/>
  <c r="AB822" i="6" s="1"/>
  <c r="J435" i="6"/>
  <c r="G968" i="6"/>
  <c r="AB968" i="6" s="1"/>
  <c r="I380" i="6"/>
  <c r="G548" i="6"/>
  <c r="AB548" i="6" s="1"/>
  <c r="J324" i="6"/>
  <c r="K444" i="6"/>
  <c r="J551" i="6"/>
  <c r="I143" i="6"/>
  <c r="G62" i="6"/>
  <c r="AB62" i="6" s="1"/>
  <c r="K1157" i="6"/>
  <c r="J1157" i="6"/>
  <c r="K518" i="6"/>
  <c r="K627" i="6"/>
  <c r="J1140" i="6"/>
  <c r="I5" i="6"/>
  <c r="I352" i="6"/>
  <c r="J988" i="6"/>
  <c r="J921" i="6"/>
  <c r="K187" i="6"/>
  <c r="I1041" i="6"/>
  <c r="K949" i="6"/>
  <c r="G814" i="6"/>
  <c r="AB814" i="6" s="1"/>
  <c r="G396" i="6"/>
  <c r="AB396" i="6" s="1"/>
  <c r="K62" i="6"/>
  <c r="K667" i="6"/>
  <c r="K583" i="6"/>
  <c r="G717" i="6"/>
  <c r="AB717" i="6" s="1"/>
  <c r="G583" i="6"/>
  <c r="AB583" i="6" s="1"/>
  <c r="J559" i="6"/>
  <c r="I614" i="6"/>
  <c r="K158" i="6"/>
  <c r="J542" i="6"/>
  <c r="I766" i="6"/>
  <c r="G1130" i="6"/>
  <c r="AB1130" i="6" s="1"/>
  <c r="J822" i="6"/>
  <c r="K435" i="6"/>
  <c r="J62" i="6"/>
  <c r="I518" i="6"/>
  <c r="I548" i="6"/>
  <c r="I324" i="6"/>
  <c r="K561" i="6"/>
  <c r="K143" i="6"/>
  <c r="J1139" i="6"/>
  <c r="K1042" i="6"/>
  <c r="G1157" i="6"/>
  <c r="AB1157" i="6" s="1"/>
  <c r="I36" i="6"/>
  <c r="K1101" i="6"/>
  <c r="I451" i="6"/>
  <c r="I801" i="6"/>
  <c r="K5" i="6"/>
  <c r="I736" i="6"/>
  <c r="K1131" i="6"/>
  <c r="J627" i="6"/>
  <c r="G675" i="6"/>
  <c r="AB675" i="6" s="1"/>
  <c r="I675" i="6"/>
  <c r="I187" i="6"/>
  <c r="I63" i="6"/>
  <c r="I447" i="6"/>
  <c r="J1130" i="6"/>
  <c r="G42" i="6"/>
  <c r="AB42" i="6" s="1"/>
  <c r="J518" i="6"/>
  <c r="K1139" i="6"/>
  <c r="G498" i="6"/>
  <c r="AB498" i="6" s="1"/>
  <c r="J498" i="6"/>
  <c r="J717" i="6"/>
  <c r="G559" i="6"/>
  <c r="AB559" i="6" s="1"/>
  <c r="G447" i="6"/>
  <c r="AB447" i="6" s="1"/>
  <c r="I583" i="6"/>
  <c r="K559" i="6"/>
  <c r="J158" i="6"/>
  <c r="I542" i="6"/>
  <c r="I392" i="6"/>
  <c r="G766" i="6"/>
  <c r="AB766" i="6" s="1"/>
  <c r="I822" i="6"/>
  <c r="J561" i="6"/>
  <c r="J548" i="6"/>
  <c r="I318" i="6"/>
  <c r="I514" i="6"/>
  <c r="I396" i="6"/>
  <c r="K380" i="6"/>
  <c r="I1139" i="6"/>
  <c r="G1042" i="6"/>
  <c r="AB1042" i="6" s="1"/>
  <c r="G791" i="6"/>
  <c r="AB791" i="6" s="1"/>
  <c r="G1101" i="6"/>
  <c r="AB1101" i="6" s="1"/>
  <c r="I464" i="6"/>
  <c r="K464" i="6"/>
  <c r="J801" i="6"/>
  <c r="J5" i="6"/>
  <c r="K988" i="6"/>
  <c r="I828" i="6"/>
  <c r="K736" i="6"/>
  <c r="G36" i="6"/>
  <c r="AB36" i="6" s="1"/>
  <c r="G780" i="6"/>
  <c r="AB780" i="6" s="1"/>
  <c r="I780" i="6"/>
  <c r="K780" i="6"/>
  <c r="K614" i="6"/>
  <c r="G614" i="6"/>
  <c r="AB614" i="6" s="1"/>
  <c r="K392" i="6"/>
  <c r="J814" i="6"/>
  <c r="K451" i="6"/>
  <c r="I1101" i="6"/>
  <c r="J49" i="6"/>
  <c r="G988" i="6"/>
  <c r="AB988" i="6" s="1"/>
  <c r="G828" i="6"/>
  <c r="AB828" i="6" s="1"/>
  <c r="G472" i="6"/>
  <c r="AB472" i="6" s="1"/>
  <c r="K96" i="6"/>
  <c r="J463" i="6"/>
  <c r="J817" i="6"/>
  <c r="I10" i="6"/>
  <c r="G202" i="6"/>
  <c r="AB202" i="6" s="1"/>
  <c r="G410" i="6"/>
  <c r="AB410" i="6" s="1"/>
  <c r="G128" i="6"/>
  <c r="AB128" i="6" s="1"/>
  <c r="I865" i="6"/>
  <c r="G741" i="6"/>
  <c r="AB741" i="6" s="1"/>
  <c r="I227" i="6"/>
  <c r="K417" i="6"/>
  <c r="G366" i="6"/>
  <c r="AB366" i="6" s="1"/>
  <c r="G459" i="6"/>
  <c r="AB459" i="6" s="1"/>
  <c r="G663" i="6"/>
  <c r="AB663" i="6" s="1"/>
  <c r="I1028" i="6"/>
  <c r="K1110" i="6"/>
  <c r="J945" i="6"/>
  <c r="K359" i="6"/>
  <c r="I233" i="6"/>
  <c r="K759" i="6"/>
  <c r="I762" i="6"/>
  <c r="K202" i="6"/>
  <c r="I92" i="6"/>
  <c r="J81" i="6"/>
  <c r="G282" i="6"/>
  <c r="AB282" i="6" s="1"/>
  <c r="K664" i="6"/>
  <c r="L449" i="4"/>
  <c r="G111" i="6"/>
  <c r="AB111" i="6" s="1"/>
  <c r="K1043" i="6"/>
  <c r="K235" i="4"/>
  <c r="I912" i="6"/>
  <c r="I984" i="6"/>
  <c r="K78" i="6"/>
  <c r="K762" i="6"/>
  <c r="I66" i="6"/>
  <c r="J271" i="6"/>
  <c r="J410" i="6"/>
  <c r="K998" i="6"/>
  <c r="I410" i="6"/>
  <c r="I741" i="6"/>
  <c r="I417" i="6"/>
  <c r="K427" i="6"/>
  <c r="J219" i="6"/>
  <c r="J359" i="6"/>
  <c r="K1005" i="6"/>
  <c r="K805" i="6"/>
  <c r="K1092" i="6"/>
  <c r="J282" i="6"/>
  <c r="G688" i="6"/>
  <c r="AB688" i="6" s="1"/>
  <c r="J111" i="6"/>
  <c r="I219" i="6"/>
  <c r="K984" i="6"/>
  <c r="J625" i="6"/>
  <c r="I334" i="6"/>
  <c r="K663" i="6"/>
  <c r="G817" i="6"/>
  <c r="AB817" i="6" s="1"/>
  <c r="G30" i="6"/>
  <c r="AB30" i="6" s="1"/>
  <c r="G487" i="6"/>
  <c r="AB487" i="6" s="1"/>
  <c r="J78" i="6"/>
  <c r="K66" i="6"/>
  <c r="G550" i="6"/>
  <c r="AB550" i="6" s="1"/>
  <c r="G1093" i="6"/>
  <c r="AB1093" i="6" s="1"/>
  <c r="G1118" i="6"/>
  <c r="AB1118" i="6" s="1"/>
  <c r="J141" i="6"/>
  <c r="J202" i="6"/>
  <c r="I1001" i="6"/>
  <c r="J221" i="6"/>
  <c r="K741" i="6"/>
  <c r="K221" i="6"/>
  <c r="I550" i="6"/>
  <c r="J965" i="6"/>
  <c r="G233" i="6"/>
  <c r="AB233" i="6" s="1"/>
  <c r="I945" i="6"/>
  <c r="I805" i="6"/>
  <c r="G796" i="6"/>
  <c r="AB796" i="6" s="1"/>
  <c r="I1092" i="6"/>
  <c r="J1047" i="6"/>
  <c r="K688" i="6"/>
  <c r="G1149" i="6"/>
  <c r="AB1149" i="6" s="1"/>
  <c r="G219" i="6"/>
  <c r="AB219" i="6" s="1"/>
  <c r="K912" i="6"/>
  <c r="G912" i="6"/>
  <c r="AB912" i="6" s="1"/>
  <c r="J360" i="6"/>
  <c r="G915" i="6"/>
  <c r="AB915" i="6" s="1"/>
  <c r="L439" i="4"/>
  <c r="J915" i="6"/>
  <c r="G984" i="6"/>
  <c r="AB984" i="6" s="1"/>
  <c r="I1107" i="6"/>
  <c r="I106" i="6"/>
  <c r="J550" i="6"/>
  <c r="G1022" i="6"/>
  <c r="AB1022" i="6" s="1"/>
  <c r="G106" i="6"/>
  <c r="AB106" i="6" s="1"/>
  <c r="I271" i="6"/>
  <c r="K1093" i="6"/>
  <c r="I759" i="6"/>
  <c r="J448" i="6"/>
  <c r="K25" i="6"/>
  <c r="K957" i="6"/>
  <c r="I221" i="6"/>
  <c r="K470" i="6"/>
  <c r="I1110" i="6"/>
  <c r="G805" i="6"/>
  <c r="AB805" i="6" s="1"/>
  <c r="J1092" i="6"/>
  <c r="K1149" i="6"/>
  <c r="I1043" i="6"/>
  <c r="K484" i="4"/>
  <c r="J519" i="6"/>
  <c r="G575" i="6"/>
  <c r="AB575" i="6" s="1"/>
  <c r="K537" i="6"/>
  <c r="K242" i="6"/>
  <c r="J1156" i="6"/>
  <c r="G582" i="6"/>
  <c r="AB582" i="6" s="1"/>
  <c r="I831" i="6"/>
  <c r="J440" i="4"/>
  <c r="J238" i="4"/>
  <c r="I1129" i="6"/>
  <c r="I555" i="6"/>
  <c r="I575" i="6"/>
  <c r="G1156" i="6"/>
  <c r="AB1156" i="6" s="1"/>
  <c r="G1008" i="6"/>
  <c r="AB1008" i="6" s="1"/>
  <c r="K88" i="4"/>
  <c r="K1051" i="6"/>
  <c r="G966" i="6"/>
  <c r="AB966" i="6" s="1"/>
  <c r="K1142" i="6"/>
  <c r="G1153" i="6"/>
  <c r="AB1153" i="6" s="1"/>
  <c r="K531" i="6"/>
  <c r="K1129" i="6"/>
  <c r="J940" i="6"/>
  <c r="J628" i="6"/>
  <c r="V387" i="4"/>
  <c r="I665" i="6"/>
  <c r="I767" i="6"/>
  <c r="J926" i="6"/>
  <c r="K408" i="6"/>
  <c r="I901" i="6"/>
  <c r="K1094" i="6"/>
  <c r="G175" i="6"/>
  <c r="AB175" i="6" s="1"/>
  <c r="K351" i="6"/>
  <c r="G980" i="6"/>
  <c r="AB980" i="6" s="1"/>
  <c r="K1069" i="6"/>
  <c r="G1129" i="6"/>
  <c r="AB1129" i="6" s="1"/>
  <c r="J252" i="6"/>
  <c r="G990" i="6"/>
  <c r="AB990" i="6" s="1"/>
  <c r="J1107" i="6"/>
  <c r="G449" i="6"/>
  <c r="AB449" i="6" s="1"/>
  <c r="J1136" i="6"/>
  <c r="G432" i="6"/>
  <c r="AB432" i="6" s="1"/>
  <c r="J523" i="6"/>
  <c r="J334" i="6"/>
  <c r="J175" i="6"/>
  <c r="G389" i="6"/>
  <c r="AB389" i="6" s="1"/>
  <c r="J998" i="6"/>
  <c r="I1069" i="6"/>
  <c r="J714" i="6"/>
  <c r="I714" i="6"/>
  <c r="K1077" i="6"/>
  <c r="J381" i="6"/>
  <c r="K541" i="6"/>
  <c r="K990" i="6"/>
  <c r="G767" i="6"/>
  <c r="AB767" i="6" s="1"/>
  <c r="K449" i="6"/>
  <c r="G591" i="6"/>
  <c r="AB591" i="6" s="1"/>
  <c r="I1022" i="6"/>
  <c r="K710" i="6"/>
  <c r="J710" i="6"/>
  <c r="J1017" i="6"/>
  <c r="G901" i="6"/>
  <c r="AB901" i="6" s="1"/>
  <c r="K575" i="6"/>
  <c r="K334" i="6"/>
  <c r="K339" i="6"/>
  <c r="K441" i="6"/>
  <c r="J502" i="6"/>
  <c r="K1153" i="6"/>
  <c r="I659" i="6"/>
  <c r="I1156" i="6"/>
  <c r="J1069" i="6"/>
  <c r="K1021" i="6"/>
  <c r="I799" i="6"/>
  <c r="I965" i="6"/>
  <c r="G714" i="6"/>
  <c r="AB714" i="6" s="1"/>
  <c r="J1051" i="6"/>
  <c r="K967" i="6"/>
  <c r="G1136" i="6"/>
  <c r="AB1136" i="6" s="1"/>
  <c r="J592" i="6"/>
  <c r="K333" i="6"/>
  <c r="K926" i="6"/>
  <c r="J1022" i="6"/>
  <c r="K1017" i="6"/>
  <c r="J432" i="6"/>
  <c r="I54" i="6"/>
  <c r="J555" i="6"/>
  <c r="G654" i="6"/>
  <c r="AB654" i="6" s="1"/>
  <c r="G441" i="6"/>
  <c r="AB441" i="6" s="1"/>
  <c r="J1094" i="6"/>
  <c r="K654" i="6"/>
  <c r="J1153" i="6"/>
  <c r="K659" i="6"/>
  <c r="G201" i="6"/>
  <c r="AB201" i="6" s="1"/>
  <c r="J147" i="6"/>
  <c r="I339" i="6"/>
  <c r="K799" i="6"/>
  <c r="G799" i="6"/>
  <c r="AB799" i="6" s="1"/>
  <c r="I1013" i="6"/>
  <c r="J29" i="6"/>
  <c r="I939" i="6"/>
  <c r="I1021" i="6"/>
  <c r="I33" i="6"/>
  <c r="G203" i="6"/>
  <c r="AB203" i="6" s="1"/>
  <c r="K831" i="6"/>
  <c r="J831" i="6"/>
  <c r="J767" i="6"/>
  <c r="J449" i="6"/>
  <c r="K1136" i="6"/>
  <c r="K592" i="6"/>
  <c r="I519" i="6"/>
  <c r="G926" i="6"/>
  <c r="AB926" i="6" s="1"/>
  <c r="I710" i="6"/>
  <c r="I432" i="6"/>
  <c r="G283" i="6"/>
  <c r="AB283" i="6" s="1"/>
  <c r="J537" i="6"/>
  <c r="K606" i="6"/>
  <c r="G339" i="6"/>
  <c r="AB339" i="6" s="1"/>
  <c r="I654" i="6"/>
  <c r="K175" i="6"/>
  <c r="J441" i="6"/>
  <c r="G1094" i="6"/>
  <c r="AB1094" i="6" s="1"/>
  <c r="G1017" i="6"/>
  <c r="AB1017" i="6" s="1"/>
  <c r="I998" i="6"/>
  <c r="G659" i="6"/>
  <c r="AB659" i="6" s="1"/>
  <c r="G1081" i="6"/>
  <c r="AB1081" i="6" s="1"/>
  <c r="I990" i="6"/>
  <c r="K618" i="6"/>
  <c r="J660" i="6"/>
  <c r="G1021" i="6"/>
  <c r="AB1021" i="6" s="1"/>
  <c r="G180" i="6"/>
  <c r="AB180" i="6" s="1"/>
  <c r="K195" i="6"/>
  <c r="I1032" i="6"/>
  <c r="K821" i="6"/>
  <c r="I992" i="6"/>
  <c r="I1051" i="6"/>
  <c r="K555" i="6"/>
  <c r="I537" i="6"/>
  <c r="K249" i="6"/>
  <c r="K201" i="6"/>
  <c r="G1107" i="6"/>
  <c r="AB1107" i="6" s="1"/>
  <c r="G994" i="6"/>
  <c r="AB994" i="6" s="1"/>
  <c r="G965" i="6"/>
  <c r="AB965" i="6" s="1"/>
  <c r="I201" i="6"/>
  <c r="I821" i="6"/>
  <c r="J821" i="6"/>
  <c r="G974" i="6"/>
  <c r="AB974" i="6" s="1"/>
  <c r="J974" i="6"/>
  <c r="I592" i="6"/>
  <c r="J729" i="6"/>
  <c r="G408" i="6"/>
  <c r="AB408" i="6" s="1"/>
  <c r="K1066" i="6"/>
  <c r="I323" i="6"/>
  <c r="G651" i="6"/>
  <c r="AB651" i="6" s="1"/>
  <c r="J499" i="6"/>
  <c r="J1142" i="6"/>
  <c r="J674" i="6"/>
  <c r="J495" i="6"/>
  <c r="I495" i="6"/>
  <c r="G757" i="6"/>
  <c r="AB757" i="6" s="1"/>
  <c r="J558" i="6"/>
  <c r="I389" i="6"/>
  <c r="J242" i="6"/>
  <c r="J318" i="6"/>
  <c r="I551" i="6"/>
  <c r="J667" i="6"/>
  <c r="K510" i="6"/>
  <c r="I815" i="6"/>
  <c r="I775" i="6"/>
  <c r="G181" i="6"/>
  <c r="AB181" i="6" s="1"/>
  <c r="G1073" i="6"/>
  <c r="AB1073" i="6" s="1"/>
  <c r="K729" i="6"/>
  <c r="I408" i="6"/>
  <c r="G318" i="6"/>
  <c r="AB318" i="6" s="1"/>
  <c r="G424" i="6"/>
  <c r="AB424" i="6" s="1"/>
  <c r="I531" i="6"/>
  <c r="J531" i="6"/>
  <c r="K454" i="6"/>
  <c r="J278" i="6"/>
  <c r="G323" i="6"/>
  <c r="AB323" i="6" s="1"/>
  <c r="I651" i="6"/>
  <c r="I499" i="6"/>
  <c r="I1142" i="6"/>
  <c r="J727" i="6"/>
  <c r="K450" i="6"/>
  <c r="G495" i="6"/>
  <c r="AB495" i="6" s="1"/>
  <c r="I757" i="6"/>
  <c r="G695" i="6"/>
  <c r="AB695" i="6" s="1"/>
  <c r="G558" i="6"/>
  <c r="AB558" i="6" s="1"/>
  <c r="I242" i="6"/>
  <c r="K551" i="6"/>
  <c r="J114" i="6"/>
  <c r="J390" i="6"/>
  <c r="G70" i="6"/>
  <c r="AB70" i="6" s="1"/>
  <c r="I667" i="6"/>
  <c r="J6" i="6"/>
  <c r="J510" i="6"/>
  <c r="K439" i="6"/>
  <c r="G336" i="6"/>
  <c r="AB336" i="6" s="1"/>
  <c r="K1076" i="6"/>
  <c r="G674" i="6"/>
  <c r="AB674" i="6" s="1"/>
  <c r="G1115" i="6"/>
  <c r="AB1115" i="6" s="1"/>
  <c r="J1076" i="6"/>
  <c r="K424" i="6"/>
  <c r="J778" i="6"/>
  <c r="G499" i="6"/>
  <c r="AB499" i="6" s="1"/>
  <c r="K231" i="6"/>
  <c r="K238" i="6"/>
  <c r="I231" i="6"/>
  <c r="K323" i="6"/>
  <c r="I727" i="6"/>
  <c r="K1002" i="6"/>
  <c r="K260" i="6"/>
  <c r="K389" i="6"/>
  <c r="J695" i="6"/>
  <c r="K558" i="6"/>
  <c r="I208" i="6"/>
  <c r="G114" i="6"/>
  <c r="AB114" i="6" s="1"/>
  <c r="G390" i="6"/>
  <c r="AB390" i="6" s="1"/>
  <c r="J70" i="6"/>
  <c r="G511" i="6"/>
  <c r="AB511" i="6" s="1"/>
  <c r="G439" i="6"/>
  <c r="AB439" i="6" s="1"/>
  <c r="I510" i="6"/>
  <c r="J1144" i="6"/>
  <c r="I273" i="6"/>
  <c r="G1076" i="6"/>
  <c r="AB1076" i="6" s="1"/>
  <c r="G11" i="6"/>
  <c r="AB11" i="6" s="1"/>
  <c r="J698" i="6"/>
  <c r="I238" i="6"/>
  <c r="I129" i="6"/>
  <c r="G727" i="6"/>
  <c r="AB727" i="6" s="1"/>
  <c r="I695" i="6"/>
  <c r="J1066" i="6"/>
  <c r="J208" i="6"/>
  <c r="I114" i="6"/>
  <c r="I390" i="6"/>
  <c r="I70" i="6"/>
  <c r="J511" i="6"/>
  <c r="J439" i="6"/>
  <c r="K854" i="6"/>
  <c r="J849" i="6"/>
  <c r="J260" i="6"/>
  <c r="L242" i="4"/>
  <c r="J773" i="6"/>
  <c r="H42" i="4"/>
  <c r="AC42" i="4" s="1"/>
  <c r="K624" i="6"/>
  <c r="I1066" i="6"/>
  <c r="J424" i="6"/>
  <c r="K698" i="6"/>
  <c r="G854" i="6"/>
  <c r="AB854" i="6" s="1"/>
  <c r="G231" i="6"/>
  <c r="AB231" i="6" s="1"/>
  <c r="J129" i="6"/>
  <c r="K208" i="6"/>
  <c r="I849" i="6"/>
  <c r="I450" i="6"/>
  <c r="I854" i="6"/>
  <c r="G260" i="6"/>
  <c r="AB260" i="6" s="1"/>
  <c r="G450" i="6"/>
  <c r="AB450" i="6" s="1"/>
  <c r="I278" i="6"/>
  <c r="K278" i="6"/>
  <c r="K11" i="6"/>
  <c r="J11" i="6"/>
  <c r="I1144" i="6"/>
  <c r="K1144" i="6"/>
  <c r="I49" i="6"/>
  <c r="G49" i="6"/>
  <c r="AB49" i="6" s="1"/>
  <c r="G921" i="6"/>
  <c r="AB921" i="6" s="1"/>
  <c r="K921" i="6"/>
  <c r="K1140" i="6"/>
  <c r="G1140" i="6"/>
  <c r="AB1140" i="6" s="1"/>
  <c r="K999" i="6"/>
  <c r="J999" i="6"/>
  <c r="G999" i="6"/>
  <c r="AB999" i="6" s="1"/>
  <c r="J1127" i="6"/>
  <c r="G1127" i="6"/>
  <c r="AB1127" i="6" s="1"/>
  <c r="K1127" i="6"/>
  <c r="I1127" i="6"/>
  <c r="J329" i="6"/>
  <c r="I329" i="6"/>
  <c r="G329" i="6"/>
  <c r="AB329" i="6" s="1"/>
  <c r="G514" i="6"/>
  <c r="AB514" i="6" s="1"/>
  <c r="J514" i="6"/>
  <c r="I24" i="6"/>
  <c r="G24" i="6"/>
  <c r="AB24" i="6" s="1"/>
  <c r="J24" i="6"/>
  <c r="I337" i="6"/>
  <c r="J337" i="6"/>
  <c r="G337" i="6"/>
  <c r="AB337" i="6" s="1"/>
  <c r="K775" i="6"/>
  <c r="J775" i="6"/>
  <c r="I932" i="6"/>
  <c r="G932" i="6"/>
  <c r="AB932" i="6" s="1"/>
  <c r="K932" i="6"/>
  <c r="J932" i="6"/>
  <c r="G273" i="6"/>
  <c r="AB273" i="6" s="1"/>
  <c r="J273" i="6"/>
  <c r="G343" i="6"/>
  <c r="AB343" i="6" s="1"/>
  <c r="K343" i="6"/>
  <c r="J343" i="6"/>
  <c r="I343" i="6"/>
  <c r="K844" i="6"/>
  <c r="G844" i="6"/>
  <c r="AB844" i="6" s="1"/>
  <c r="J844" i="6"/>
  <c r="I844" i="6"/>
  <c r="J1115" i="6"/>
  <c r="K1115" i="6"/>
  <c r="K994" i="6"/>
  <c r="I994" i="6"/>
  <c r="I996" i="6"/>
  <c r="K996" i="6"/>
  <c r="G996" i="6"/>
  <c r="AB996" i="6" s="1"/>
  <c r="I609" i="6"/>
  <c r="G609" i="6"/>
  <c r="AB609" i="6" s="1"/>
  <c r="K609" i="6"/>
  <c r="J992" i="6"/>
  <c r="K992" i="6"/>
  <c r="G328" i="6"/>
  <c r="AB328" i="6" s="1"/>
  <c r="K328" i="6"/>
  <c r="I328" i="6"/>
  <c r="J328" i="6"/>
  <c r="K665" i="6"/>
  <c r="J665" i="6"/>
  <c r="J1023" i="6"/>
  <c r="G1023" i="6"/>
  <c r="AB1023" i="6" s="1"/>
  <c r="I1023" i="6"/>
  <c r="I1105" i="6"/>
  <c r="J1105" i="6"/>
  <c r="K1105" i="6"/>
  <c r="G1105" i="6"/>
  <c r="AB1105" i="6" s="1"/>
  <c r="K889" i="6"/>
  <c r="J889" i="6"/>
  <c r="G889" i="6"/>
  <c r="AB889" i="6" s="1"/>
  <c r="I889" i="6"/>
  <c r="J1077" i="6"/>
  <c r="G1077" i="6"/>
  <c r="AB1077" i="6" s="1"/>
  <c r="G145" i="6"/>
  <c r="AB145" i="6" s="1"/>
  <c r="K145" i="6"/>
  <c r="I145" i="6"/>
  <c r="J145" i="6"/>
  <c r="I1011" i="6"/>
  <c r="G1011" i="6"/>
  <c r="AB1011" i="6" s="1"/>
  <c r="J1011" i="6"/>
  <c r="I252" i="6"/>
  <c r="K252" i="6"/>
  <c r="K369" i="6"/>
  <c r="I369" i="6"/>
  <c r="G369" i="6"/>
  <c r="AB369" i="6" s="1"/>
  <c r="J618" i="6"/>
  <c r="G618" i="6"/>
  <c r="AB618" i="6" s="1"/>
  <c r="I613" i="6"/>
  <c r="K613" i="6"/>
  <c r="J613" i="6"/>
  <c r="K740" i="6"/>
  <c r="G740" i="6"/>
  <c r="AB740" i="6" s="1"/>
  <c r="I740" i="6"/>
  <c r="K730" i="6"/>
  <c r="J730" i="6"/>
  <c r="G730" i="6"/>
  <c r="AB730" i="6" s="1"/>
  <c r="K1063" i="6"/>
  <c r="I1063" i="6"/>
  <c r="G1063" i="6"/>
  <c r="AB1063" i="6" s="1"/>
  <c r="J1063" i="6"/>
  <c r="K76" i="6"/>
  <c r="G76" i="6"/>
  <c r="AB76" i="6" s="1"/>
  <c r="J76" i="6"/>
  <c r="I76" i="6"/>
  <c r="I297" i="6"/>
  <c r="J297" i="6"/>
  <c r="G297" i="6"/>
  <c r="AB297" i="6" s="1"/>
  <c r="K297" i="6"/>
  <c r="J434" i="6"/>
  <c r="G434" i="6"/>
  <c r="AB434" i="6" s="1"/>
  <c r="K434" i="6"/>
  <c r="G33" i="6"/>
  <c r="AB33" i="6" s="1"/>
  <c r="J33" i="6"/>
  <c r="I338" i="6"/>
  <c r="K338" i="6"/>
  <c r="G338" i="6"/>
  <c r="AB338" i="6" s="1"/>
  <c r="J338" i="6"/>
  <c r="J584" i="6"/>
  <c r="G584" i="6"/>
  <c r="AB584" i="6" s="1"/>
  <c r="I203" i="6"/>
  <c r="J203" i="6"/>
  <c r="I898" i="6"/>
  <c r="J898" i="6"/>
  <c r="G987" i="6"/>
  <c r="AB987" i="6" s="1"/>
  <c r="K987" i="6"/>
  <c r="J987" i="6"/>
  <c r="J195" i="6"/>
  <c r="G195" i="6"/>
  <c r="AB195" i="6" s="1"/>
  <c r="J333" i="6"/>
  <c r="G333" i="6"/>
  <c r="AB333" i="6" s="1"/>
  <c r="G393" i="6"/>
  <c r="AB393" i="6" s="1"/>
  <c r="J393" i="6"/>
  <c r="K393" i="6"/>
  <c r="I393" i="6"/>
  <c r="I628" i="6"/>
  <c r="G628" i="6"/>
  <c r="AB628" i="6" s="1"/>
  <c r="G918" i="6"/>
  <c r="AB918" i="6" s="1"/>
  <c r="K918" i="6"/>
  <c r="J939" i="6"/>
  <c r="K939" i="6"/>
  <c r="I967" i="6"/>
  <c r="J967" i="6"/>
  <c r="K756" i="6"/>
  <c r="G756" i="6"/>
  <c r="AB756" i="6" s="1"/>
  <c r="G655" i="6"/>
  <c r="AB655" i="6" s="1"/>
  <c r="I655" i="6"/>
  <c r="K655" i="6"/>
  <c r="K1008" i="6"/>
  <c r="J1008" i="6"/>
  <c r="I496" i="6"/>
  <c r="K496" i="6"/>
  <c r="J496" i="6"/>
  <c r="I402" i="6"/>
  <c r="G402" i="6"/>
  <c r="AB402" i="6" s="1"/>
  <c r="K402" i="6"/>
  <c r="K1141" i="6"/>
  <c r="J1141" i="6"/>
  <c r="I1141" i="6"/>
  <c r="J541" i="6"/>
  <c r="G541" i="6"/>
  <c r="AB541" i="6" s="1"/>
  <c r="J1055" i="6"/>
  <c r="I1055" i="6"/>
  <c r="G1055" i="6"/>
  <c r="AB1055" i="6" s="1"/>
  <c r="K1055" i="6"/>
  <c r="J591" i="6"/>
  <c r="I591" i="6"/>
  <c r="J53" i="6"/>
  <c r="I53" i="6"/>
  <c r="G53" i="6"/>
  <c r="AB53" i="6" s="1"/>
  <c r="K53" i="6"/>
  <c r="K582" i="6"/>
  <c r="I582" i="6"/>
  <c r="I180" i="6"/>
  <c r="K180" i="6"/>
  <c r="J639" i="6"/>
  <c r="I639" i="6"/>
  <c r="K639" i="6"/>
  <c r="I306" i="6"/>
  <c r="J306" i="6"/>
  <c r="G306" i="6"/>
  <c r="AB306" i="6" s="1"/>
  <c r="K306" i="6"/>
  <c r="I144" i="6"/>
  <c r="G144" i="6"/>
  <c r="AB144" i="6" s="1"/>
  <c r="K144" i="6"/>
  <c r="G351" i="6"/>
  <c r="AB351" i="6" s="1"/>
  <c r="J351" i="6"/>
  <c r="G397" i="6"/>
  <c r="AB397" i="6" s="1"/>
  <c r="K397" i="6"/>
  <c r="J397" i="6"/>
  <c r="I397" i="6"/>
  <c r="K1032" i="6"/>
  <c r="J1032" i="6"/>
  <c r="I660" i="6"/>
  <c r="K660" i="6"/>
  <c r="K268" i="6"/>
  <c r="J268" i="6"/>
  <c r="G268" i="6"/>
  <c r="AB268" i="6" s="1"/>
  <c r="K929" i="6"/>
  <c r="G929" i="6"/>
  <c r="AB929" i="6" s="1"/>
  <c r="J929" i="6"/>
  <c r="K523" i="6"/>
  <c r="G523" i="6"/>
  <c r="AB523" i="6" s="1"/>
  <c r="I502" i="6"/>
  <c r="G502" i="6"/>
  <c r="AB502" i="6" s="1"/>
  <c r="I406" i="6"/>
  <c r="K406" i="6"/>
  <c r="J406" i="6"/>
  <c r="G382" i="6"/>
  <c r="AB382" i="6" s="1"/>
  <c r="K382" i="6"/>
  <c r="I382" i="6"/>
  <c r="J341" i="6"/>
  <c r="K341" i="6"/>
  <c r="G871" i="6"/>
  <c r="AB871" i="6" s="1"/>
  <c r="K871" i="6"/>
  <c r="I871" i="6"/>
  <c r="G438" i="6"/>
  <c r="AB438" i="6" s="1"/>
  <c r="J438" i="6"/>
  <c r="I438" i="6"/>
  <c r="K288" i="6"/>
  <c r="I288" i="6"/>
  <c r="G288" i="6"/>
  <c r="AB288" i="6" s="1"/>
  <c r="K1052" i="6"/>
  <c r="I1052" i="6"/>
  <c r="J1052" i="6"/>
  <c r="G1052" i="6"/>
  <c r="AB1052" i="6" s="1"/>
  <c r="K350" i="6"/>
  <c r="I350" i="6"/>
  <c r="J350" i="6"/>
  <c r="G350" i="6"/>
  <c r="AB350" i="6" s="1"/>
  <c r="J199" i="6"/>
  <c r="K199" i="6"/>
  <c r="G199" i="6"/>
  <c r="AB199" i="6" s="1"/>
  <c r="K370" i="6"/>
  <c r="J370" i="6"/>
  <c r="I370" i="6"/>
  <c r="I1137" i="6"/>
  <c r="J1137" i="6"/>
  <c r="G161" i="6"/>
  <c r="AB161" i="6" s="1"/>
  <c r="J161" i="6"/>
  <c r="G149" i="6"/>
  <c r="AB149" i="6" s="1"/>
  <c r="I149" i="6"/>
  <c r="K149" i="6"/>
  <c r="G1009" i="6"/>
  <c r="AB1009" i="6" s="1"/>
  <c r="J1009" i="6"/>
  <c r="J533" i="6"/>
  <c r="G533" i="6"/>
  <c r="AB533" i="6" s="1"/>
  <c r="I67" i="6"/>
  <c r="K67" i="6"/>
  <c r="J897" i="6"/>
  <c r="K897" i="6"/>
  <c r="G897" i="6"/>
  <c r="AB897" i="6" s="1"/>
  <c r="I897" i="6"/>
  <c r="I488" i="6"/>
  <c r="J488" i="6"/>
  <c r="K488" i="6"/>
  <c r="J764" i="6"/>
  <c r="I764" i="6"/>
  <c r="K764" i="6"/>
  <c r="G552" i="6"/>
  <c r="AB552" i="6" s="1"/>
  <c r="J552" i="6"/>
  <c r="G662" i="6"/>
  <c r="AB662" i="6" s="1"/>
  <c r="K662" i="6"/>
  <c r="K930" i="6"/>
  <c r="I930" i="6"/>
  <c r="K92" i="6"/>
  <c r="G92" i="6"/>
  <c r="AB92" i="6" s="1"/>
  <c r="I718" i="6"/>
  <c r="G718" i="6"/>
  <c r="AB718" i="6" s="1"/>
  <c r="J718" i="6"/>
  <c r="J954" i="6"/>
  <c r="I954" i="6"/>
  <c r="K954" i="6"/>
  <c r="G954" i="6"/>
  <c r="AB954" i="6" s="1"/>
  <c r="K240" i="6"/>
  <c r="G240" i="6"/>
  <c r="AB240" i="6" s="1"/>
  <c r="I758" i="6"/>
  <c r="K758" i="6"/>
  <c r="J758" i="6"/>
  <c r="K951" i="6"/>
  <c r="J951" i="6"/>
  <c r="I804" i="6"/>
  <c r="J804" i="6"/>
  <c r="G804" i="6"/>
  <c r="AB804" i="6" s="1"/>
  <c r="K804" i="6"/>
  <c r="G983" i="6"/>
  <c r="AB983" i="6" s="1"/>
  <c r="K983" i="6"/>
  <c r="I983" i="6"/>
  <c r="J1075" i="6"/>
  <c r="G1075" i="6"/>
  <c r="AB1075" i="6" s="1"/>
  <c r="I1075" i="6"/>
  <c r="J1085" i="6"/>
  <c r="G1085" i="6"/>
  <c r="AB1085" i="6" s="1"/>
  <c r="I1085" i="6"/>
  <c r="K776" i="6"/>
  <c r="I776" i="6"/>
  <c r="J776" i="6"/>
  <c r="J521" i="6"/>
  <c r="I521" i="6"/>
  <c r="K525" i="6"/>
  <c r="G525" i="6"/>
  <c r="AB525" i="6" s="1"/>
  <c r="L308" i="4"/>
  <c r="J308" i="4"/>
  <c r="K308" i="4"/>
  <c r="K401" i="6"/>
  <c r="I401" i="6"/>
  <c r="J1041" i="6"/>
  <c r="K341" i="4"/>
  <c r="L341" i="4"/>
  <c r="K229" i="6"/>
  <c r="G229" i="6"/>
  <c r="AB229" i="6" s="1"/>
  <c r="I229" i="6"/>
  <c r="K190" i="6"/>
  <c r="I190" i="6"/>
  <c r="G190" i="6"/>
  <c r="AB190" i="6" s="1"/>
  <c r="J190" i="6"/>
  <c r="G1116" i="6"/>
  <c r="AB1116" i="6" s="1"/>
  <c r="J1116" i="6"/>
  <c r="I840" i="6"/>
  <c r="G840" i="6"/>
  <c r="AB840" i="6" s="1"/>
  <c r="K838" i="6"/>
  <c r="I838" i="6"/>
  <c r="G838" i="6"/>
  <c r="AB838" i="6" s="1"/>
  <c r="I1098" i="6"/>
  <c r="J1098" i="6"/>
  <c r="G1098" i="6"/>
  <c r="AB1098" i="6" s="1"/>
  <c r="K579" i="6"/>
  <c r="I579" i="6"/>
  <c r="J626" i="6"/>
  <c r="G626" i="6"/>
  <c r="AB626" i="6" s="1"/>
  <c r="J54" i="6"/>
  <c r="K901" i="6"/>
  <c r="G249" i="6"/>
  <c r="AB249" i="6" s="1"/>
  <c r="I404" i="6"/>
  <c r="I694" i="6"/>
  <c r="J732" i="6"/>
  <c r="H400" i="4"/>
  <c r="AC400" i="4" s="1"/>
  <c r="K400" i="4"/>
  <c r="H331" i="4"/>
  <c r="AC331" i="4" s="1"/>
  <c r="J331" i="4"/>
  <c r="V461" i="4"/>
  <c r="U461" i="4"/>
  <c r="J733" i="6"/>
  <c r="I733" i="6"/>
  <c r="G733" i="6"/>
  <c r="AB733" i="6" s="1"/>
  <c r="K733" i="6"/>
  <c r="J617" i="6"/>
  <c r="K617" i="6"/>
  <c r="G617" i="6"/>
  <c r="AB617" i="6" s="1"/>
  <c r="J52" i="6"/>
  <c r="M52" i="6" s="1"/>
  <c r="G52" i="6"/>
  <c r="AB52" i="6" s="1"/>
  <c r="K216" i="6"/>
  <c r="J216" i="6"/>
  <c r="G216" i="6"/>
  <c r="AB216" i="6" s="1"/>
  <c r="I971" i="6"/>
  <c r="G971" i="6"/>
  <c r="AB971" i="6" s="1"/>
  <c r="K971" i="6"/>
  <c r="J483" i="6"/>
  <c r="K483" i="6"/>
  <c r="I483" i="6"/>
  <c r="G483" i="6"/>
  <c r="AB483" i="6" s="1"/>
  <c r="J56" i="6"/>
  <c r="I56" i="6"/>
  <c r="G102" i="6"/>
  <c r="AB102" i="6" s="1"/>
  <c r="J102" i="6"/>
  <c r="I102" i="6"/>
  <c r="I371" i="6"/>
  <c r="K371" i="6"/>
  <c r="G963" i="6"/>
  <c r="AB963" i="6" s="1"/>
  <c r="I963" i="6"/>
  <c r="J963" i="6"/>
  <c r="G546" i="6"/>
  <c r="AB546" i="6" s="1"/>
  <c r="K546" i="6"/>
  <c r="I546" i="6"/>
  <c r="J546" i="6"/>
  <c r="G754" i="6"/>
  <c r="AB754" i="6" s="1"/>
  <c r="K754" i="6"/>
  <c r="K966" i="6"/>
  <c r="G54" i="6"/>
  <c r="AB54" i="6" s="1"/>
  <c r="J283" i="6"/>
  <c r="I249" i="6"/>
  <c r="J754" i="6"/>
  <c r="G31" i="6"/>
  <c r="AB31" i="6" s="1"/>
  <c r="K963" i="6"/>
  <c r="K243" i="4"/>
  <c r="H243" i="4"/>
  <c r="AC243" i="4" s="1"/>
  <c r="I1045" i="6"/>
  <c r="G1045" i="6"/>
  <c r="AB1045" i="6" s="1"/>
  <c r="K1045" i="6"/>
  <c r="G43" i="6"/>
  <c r="AB43" i="6" s="1"/>
  <c r="K43" i="6"/>
  <c r="I43" i="6"/>
  <c r="J43" i="6"/>
  <c r="I422" i="6"/>
  <c r="K422" i="6"/>
  <c r="G422" i="6"/>
  <c r="AB422" i="6" s="1"/>
  <c r="J378" i="6"/>
  <c r="G378" i="6"/>
  <c r="AB378" i="6" s="1"/>
  <c r="K378" i="6"/>
  <c r="I806" i="6"/>
  <c r="J806" i="6"/>
  <c r="K806" i="6"/>
  <c r="J885" i="6"/>
  <c r="G885" i="6"/>
  <c r="AB885" i="6" s="1"/>
  <c r="I885" i="6"/>
  <c r="K885" i="6"/>
  <c r="K6" i="6"/>
  <c r="I6" i="6"/>
  <c r="G226" i="6"/>
  <c r="AB226" i="6" s="1"/>
  <c r="K226" i="6"/>
  <c r="I226" i="6"/>
  <c r="I607" i="6"/>
  <c r="J607" i="6"/>
  <c r="K607" i="6"/>
  <c r="I427" i="6"/>
  <c r="G427" i="6"/>
  <c r="AB427" i="6" s="1"/>
  <c r="G810" i="6"/>
  <c r="AB810" i="6" s="1"/>
  <c r="I810" i="6"/>
  <c r="J810" i="6"/>
  <c r="K810" i="6"/>
  <c r="K980" i="6"/>
  <c r="J980" i="6"/>
  <c r="J377" i="6"/>
  <c r="K377" i="6"/>
  <c r="I377" i="6"/>
  <c r="G377" i="6"/>
  <c r="AB377" i="6" s="1"/>
  <c r="J1135" i="6"/>
  <c r="K1135" i="6"/>
  <c r="I906" i="6"/>
  <c r="G906" i="6"/>
  <c r="AB906" i="6" s="1"/>
  <c r="I137" i="6"/>
  <c r="J137" i="6"/>
  <c r="G137" i="6"/>
  <c r="AB137" i="6" s="1"/>
  <c r="K137" i="6"/>
  <c r="K1048" i="6"/>
  <c r="J1048" i="6"/>
  <c r="G1048" i="6"/>
  <c r="AB1048" i="6" s="1"/>
  <c r="J1084" i="6"/>
  <c r="I1084" i="6"/>
  <c r="K739" i="6"/>
  <c r="I739" i="6"/>
  <c r="G739" i="6"/>
  <c r="AB739" i="6" s="1"/>
  <c r="J739" i="6"/>
  <c r="I269" i="6"/>
  <c r="K269" i="6"/>
  <c r="J935" i="6"/>
  <c r="I935" i="6"/>
  <c r="G948" i="6"/>
  <c r="AB948" i="6" s="1"/>
  <c r="J948" i="6"/>
  <c r="K924" i="6"/>
  <c r="J924" i="6"/>
  <c r="I924" i="6"/>
  <c r="K1128" i="6"/>
  <c r="I1128" i="6"/>
  <c r="G1128" i="6"/>
  <c r="AB1128" i="6" s="1"/>
  <c r="J1128" i="6"/>
  <c r="I283" i="6"/>
  <c r="G1150" i="6"/>
  <c r="AB1150" i="6" s="1"/>
  <c r="I606" i="6"/>
  <c r="I25" i="6"/>
  <c r="G1135" i="6"/>
  <c r="AB1135" i="6" s="1"/>
  <c r="J1150" i="6"/>
  <c r="K1150" i="6"/>
  <c r="G580" i="6"/>
  <c r="AB580" i="6" s="1"/>
  <c r="J906" i="6"/>
  <c r="J580" i="6"/>
  <c r="J121" i="6"/>
  <c r="I121" i="6"/>
  <c r="J269" i="6"/>
  <c r="J1146" i="6"/>
  <c r="G1146" i="6"/>
  <c r="AB1146" i="6" s="1"/>
  <c r="I1146" i="6"/>
  <c r="I57" i="6"/>
  <c r="J57" i="6"/>
  <c r="G790" i="6"/>
  <c r="AB790" i="6" s="1"/>
  <c r="I790" i="6"/>
  <c r="I466" i="6"/>
  <c r="K466" i="6"/>
  <c r="K1014" i="6"/>
  <c r="J1014" i="6"/>
  <c r="J1065" i="6"/>
  <c r="G1065" i="6"/>
  <c r="AB1065" i="6" s="1"/>
  <c r="K1065" i="6"/>
  <c r="J820" i="6"/>
  <c r="I820" i="6"/>
  <c r="G611" i="6"/>
  <c r="AB611" i="6" s="1"/>
  <c r="J611" i="6"/>
  <c r="I8" i="6"/>
  <c r="J8" i="6"/>
  <c r="K8" i="6"/>
  <c r="I482" i="6"/>
  <c r="G482" i="6"/>
  <c r="AB482" i="6" s="1"/>
  <c r="J482" i="6"/>
  <c r="K461" i="6"/>
  <c r="I461" i="6"/>
  <c r="G461" i="6"/>
  <c r="AB461" i="6" s="1"/>
  <c r="K699" i="6"/>
  <c r="G699" i="6"/>
  <c r="AB699" i="6" s="1"/>
  <c r="J699" i="6"/>
  <c r="I699" i="6"/>
  <c r="G319" i="6"/>
  <c r="AB319" i="6" s="1"/>
  <c r="I319" i="6"/>
  <c r="I864" i="6"/>
  <c r="K864" i="6"/>
  <c r="G864" i="6"/>
  <c r="AB864" i="6" s="1"/>
  <c r="J864" i="6"/>
  <c r="J553" i="6"/>
  <c r="G553" i="6"/>
  <c r="AB553" i="6" s="1"/>
  <c r="I553" i="6"/>
  <c r="I622" i="6"/>
  <c r="G622" i="6"/>
  <c r="AB622" i="6" s="1"/>
  <c r="K622" i="6"/>
  <c r="J622" i="6"/>
  <c r="J253" i="6"/>
  <c r="G253" i="6"/>
  <c r="AB253" i="6" s="1"/>
  <c r="K253" i="6"/>
  <c r="G184" i="6"/>
  <c r="AB184" i="6" s="1"/>
  <c r="I184" i="6"/>
  <c r="J184" i="6"/>
  <c r="K184" i="6"/>
  <c r="G245" i="6"/>
  <c r="AB245" i="6" s="1"/>
  <c r="I245" i="6"/>
  <c r="J90" i="6"/>
  <c r="G90" i="6"/>
  <c r="AB90" i="6" s="1"/>
  <c r="K90" i="6"/>
  <c r="I131" i="6"/>
  <c r="J131" i="6"/>
  <c r="K131" i="6"/>
  <c r="I857" i="6"/>
  <c r="K857" i="6"/>
  <c r="J857" i="6"/>
  <c r="K616" i="6"/>
  <c r="G616" i="6"/>
  <c r="AB616" i="6" s="1"/>
  <c r="I616" i="6"/>
  <c r="K295" i="6"/>
  <c r="I295" i="6"/>
  <c r="J295" i="6"/>
  <c r="K1109" i="6"/>
  <c r="I1109" i="6"/>
  <c r="G866" i="6"/>
  <c r="AB866" i="6" s="1"/>
  <c r="J866" i="6"/>
  <c r="J1068" i="6"/>
  <c r="I1068" i="6"/>
  <c r="G1068" i="6"/>
  <c r="AB1068" i="6" s="1"/>
  <c r="K1068" i="6"/>
  <c r="G956" i="6"/>
  <c r="AB956" i="6" s="1"/>
  <c r="J956" i="6"/>
  <c r="I956" i="6"/>
  <c r="K751" i="6"/>
  <c r="J751" i="6"/>
  <c r="I768" i="6"/>
  <c r="G768" i="6"/>
  <c r="AB768" i="6" s="1"/>
  <c r="K768" i="6"/>
  <c r="I58" i="6"/>
  <c r="G58" i="6"/>
  <c r="AB58" i="6" s="1"/>
  <c r="K58" i="6"/>
  <c r="G301" i="6"/>
  <c r="AB301" i="6" s="1"/>
  <c r="J301" i="6"/>
  <c r="J679" i="6"/>
  <c r="G679" i="6"/>
  <c r="AB679" i="6" s="1"/>
  <c r="I679" i="6"/>
  <c r="J311" i="6"/>
  <c r="K311" i="6"/>
  <c r="J293" i="6"/>
  <c r="G293" i="6"/>
  <c r="AB293" i="6" s="1"/>
  <c r="K293" i="6"/>
  <c r="I293" i="6"/>
  <c r="I27" i="6"/>
  <c r="K27" i="6"/>
  <c r="J27" i="6"/>
  <c r="G27" i="6"/>
  <c r="AB27" i="6" s="1"/>
  <c r="I1064" i="6"/>
  <c r="J1064" i="6"/>
  <c r="K1064" i="6"/>
  <c r="G1064" i="6"/>
  <c r="AB1064" i="6" s="1"/>
  <c r="K467" i="6"/>
  <c r="J467" i="6"/>
  <c r="I467" i="6"/>
  <c r="I1116" i="6"/>
  <c r="I419" i="6"/>
  <c r="J419" i="6"/>
  <c r="G1056" i="6"/>
  <c r="AB1056" i="6" s="1"/>
  <c r="K1056" i="6"/>
  <c r="I1012" i="6"/>
  <c r="J1012" i="6"/>
  <c r="I868" i="6"/>
  <c r="G868" i="6"/>
  <c r="AB868" i="6" s="1"/>
  <c r="J573" i="6"/>
  <c r="G573" i="6"/>
  <c r="AB573" i="6" s="1"/>
  <c r="I573" i="6"/>
  <c r="K573" i="6"/>
  <c r="J693" i="6"/>
  <c r="K693" i="6"/>
  <c r="G1003" i="6"/>
  <c r="AB1003" i="6" s="1"/>
  <c r="K1003" i="6"/>
  <c r="G986" i="6"/>
  <c r="AB986" i="6" s="1"/>
  <c r="I986" i="6"/>
  <c r="K566" i="6"/>
  <c r="G566" i="6"/>
  <c r="AB566" i="6" s="1"/>
  <c r="I566" i="6"/>
  <c r="J566" i="6"/>
  <c r="K167" i="6"/>
  <c r="J167" i="6"/>
  <c r="G167" i="6"/>
  <c r="AB167" i="6" s="1"/>
  <c r="I167" i="6"/>
  <c r="I120" i="6"/>
  <c r="J120" i="6"/>
  <c r="G120" i="6"/>
  <c r="AB120" i="6" s="1"/>
  <c r="J850" i="6"/>
  <c r="K850" i="6"/>
  <c r="G850" i="6"/>
  <c r="AB850" i="6" s="1"/>
  <c r="J122" i="6"/>
  <c r="I122" i="6"/>
  <c r="K122" i="6"/>
  <c r="G122" i="6"/>
  <c r="AB122" i="6" s="1"/>
  <c r="K31" i="6"/>
  <c r="I31" i="6"/>
  <c r="I1120" i="6"/>
  <c r="J1120" i="6"/>
  <c r="K1120" i="6"/>
  <c r="G1120" i="6"/>
  <c r="AB1120" i="6" s="1"/>
  <c r="K500" i="6"/>
  <c r="I500" i="6"/>
  <c r="G500" i="6"/>
  <c r="AB500" i="6" s="1"/>
  <c r="K433" i="6"/>
  <c r="J433" i="6"/>
  <c r="I433" i="6"/>
  <c r="K405" i="6"/>
  <c r="J405" i="6"/>
  <c r="G405" i="6"/>
  <c r="AB405" i="6" s="1"/>
  <c r="J256" i="6"/>
  <c r="G256" i="6"/>
  <c r="AB256" i="6" s="1"/>
  <c r="J712" i="6"/>
  <c r="I712" i="6"/>
  <c r="G856" i="6"/>
  <c r="AB856" i="6" s="1"/>
  <c r="J856" i="6"/>
  <c r="I856" i="6"/>
  <c r="I528" i="6"/>
  <c r="J528" i="6"/>
  <c r="G528" i="6"/>
  <c r="AB528" i="6" s="1"/>
  <c r="I625" i="6"/>
  <c r="K625" i="6"/>
  <c r="J890" i="6"/>
  <c r="G890" i="6"/>
  <c r="AB890" i="6" s="1"/>
  <c r="I890" i="6"/>
  <c r="K890" i="6"/>
  <c r="I732" i="6"/>
  <c r="G732" i="6"/>
  <c r="AB732" i="6" s="1"/>
  <c r="G274" i="6"/>
  <c r="AB274" i="6" s="1"/>
  <c r="J274" i="6"/>
  <c r="K274" i="6"/>
  <c r="K816" i="6"/>
  <c r="G816" i="6"/>
  <c r="AB816" i="6" s="1"/>
  <c r="J816" i="6"/>
  <c r="I816" i="6"/>
  <c r="J386" i="6"/>
  <c r="K386" i="6"/>
  <c r="G386" i="6"/>
  <c r="AB386" i="6" s="1"/>
  <c r="J620" i="6"/>
  <c r="G620" i="6"/>
  <c r="AB620" i="6" s="1"/>
  <c r="I966" i="6"/>
  <c r="I626" i="6"/>
  <c r="G25" i="6"/>
  <c r="AB25" i="6" s="1"/>
  <c r="J840" i="6"/>
  <c r="I1135" i="6"/>
  <c r="G606" i="6"/>
  <c r="AB606" i="6" s="1"/>
  <c r="G1012" i="6"/>
  <c r="AB1012" i="6" s="1"/>
  <c r="I754" i="6"/>
  <c r="G712" i="6"/>
  <c r="AB712" i="6" s="1"/>
  <c r="G693" i="6"/>
  <c r="AB693" i="6" s="1"/>
  <c r="K480" i="6"/>
  <c r="K986" i="6"/>
  <c r="K906" i="6"/>
  <c r="K470" i="4"/>
  <c r="H323" i="4"/>
  <c r="AC323" i="4" s="1"/>
  <c r="L323" i="4"/>
  <c r="K323" i="4"/>
  <c r="I1073" i="6"/>
  <c r="J1073" i="6"/>
  <c r="I882" i="6"/>
  <c r="J882" i="6"/>
  <c r="K882" i="6"/>
  <c r="G882" i="6"/>
  <c r="AB882" i="6" s="1"/>
  <c r="K336" i="6"/>
  <c r="J336" i="6"/>
  <c r="K181" i="6"/>
  <c r="J181" i="6"/>
  <c r="J410" i="4"/>
  <c r="J526" i="6"/>
  <c r="J958" i="6"/>
  <c r="K969" i="6"/>
  <c r="J644" i="6"/>
  <c r="I608" i="6"/>
  <c r="I246" i="6"/>
  <c r="K239" i="6"/>
  <c r="I300" i="6"/>
  <c r="J178" i="6"/>
  <c r="G763" i="6"/>
  <c r="AB763" i="6" s="1"/>
  <c r="G474" i="6"/>
  <c r="AB474" i="6" s="1"/>
  <c r="G644" i="6"/>
  <c r="AB644" i="6" s="1"/>
  <c r="I637" i="6"/>
  <c r="I1072" i="6"/>
  <c r="I525" i="6"/>
  <c r="G815" i="6"/>
  <c r="AB815" i="6" s="1"/>
  <c r="L435" i="4"/>
  <c r="H97" i="4"/>
  <c r="AC97" i="4" s="1"/>
  <c r="I239" i="6"/>
  <c r="I460" i="6"/>
  <c r="I631" i="6"/>
  <c r="I969" i="6"/>
  <c r="I722" i="6"/>
  <c r="K474" i="6"/>
  <c r="K55" i="6"/>
  <c r="J637" i="6"/>
  <c r="I661" i="6"/>
  <c r="L423" i="4"/>
  <c r="K815" i="6"/>
  <c r="K824" i="6"/>
  <c r="G455" i="6"/>
  <c r="AB455" i="6" s="1"/>
  <c r="I174" i="6"/>
  <c r="J407" i="6"/>
  <c r="K460" i="6"/>
  <c r="J597" i="6"/>
  <c r="G631" i="6"/>
  <c r="AB631" i="6" s="1"/>
  <c r="G969" i="6"/>
  <c r="AB969" i="6" s="1"/>
  <c r="G722" i="6"/>
  <c r="AB722" i="6" s="1"/>
  <c r="J1033" i="6"/>
  <c r="I326" i="6"/>
  <c r="K119" i="6"/>
  <c r="J74" i="6"/>
  <c r="G997" i="6"/>
  <c r="AB997" i="6" s="1"/>
  <c r="G564" i="6"/>
  <c r="AB564" i="6" s="1"/>
  <c r="K146" i="6"/>
  <c r="K782" i="6"/>
  <c r="I813" i="6"/>
  <c r="K867" i="6"/>
  <c r="L452" i="4"/>
  <c r="K452" i="4"/>
  <c r="K564" i="6"/>
  <c r="K61" i="6"/>
  <c r="U88" i="4"/>
  <c r="H365" i="4"/>
  <c r="AC365" i="4" s="1"/>
  <c r="L237" i="4"/>
  <c r="K365" i="4"/>
  <c r="L365" i="4"/>
  <c r="J88" i="4"/>
  <c r="K331" i="6"/>
  <c r="L88" i="4"/>
  <c r="J170" i="6"/>
  <c r="I170" i="6"/>
  <c r="K294" i="6"/>
  <c r="K936" i="6"/>
  <c r="G782" i="6"/>
  <c r="AB782" i="6" s="1"/>
  <c r="I340" i="6"/>
  <c r="J61" i="6"/>
  <c r="I1018" i="6"/>
  <c r="J281" i="6"/>
  <c r="G146" i="6"/>
  <c r="AB146" i="6" s="1"/>
  <c r="K75" i="6"/>
  <c r="G363" i="6"/>
  <c r="AB363" i="6" s="1"/>
  <c r="G294" i="6"/>
  <c r="AB294" i="6" s="1"/>
  <c r="G936" i="6"/>
  <c r="AB936" i="6" s="1"/>
  <c r="I782" i="6"/>
  <c r="G354" i="6"/>
  <c r="AB354" i="6" s="1"/>
  <c r="K281" i="6"/>
  <c r="K1018" i="6"/>
  <c r="G1018" i="6"/>
  <c r="AB1018" i="6" s="1"/>
  <c r="J146" i="6"/>
  <c r="I97" i="6"/>
  <c r="I281" i="6"/>
  <c r="J794" i="6"/>
  <c r="G870" i="6"/>
  <c r="AB870" i="6" s="1"/>
  <c r="I936" i="6"/>
  <c r="I294" i="6"/>
  <c r="G867" i="6"/>
  <c r="AB867" i="6" s="1"/>
  <c r="L14" i="4"/>
  <c r="L256" i="4"/>
  <c r="G75" i="6"/>
  <c r="AB75" i="6" s="1"/>
  <c r="J562" i="6"/>
  <c r="G331" i="6"/>
  <c r="AB331" i="6" s="1"/>
  <c r="G170" i="6"/>
  <c r="AB170" i="6" s="1"/>
  <c r="J534" i="6"/>
  <c r="I263" i="6"/>
  <c r="K340" i="6"/>
  <c r="G189" i="6"/>
  <c r="AB189" i="6" s="1"/>
  <c r="J867" i="6"/>
  <c r="G97" i="6"/>
  <c r="AB97" i="6" s="1"/>
  <c r="J120" i="4"/>
  <c r="J1037" i="6"/>
  <c r="J411" i="4"/>
  <c r="I564" i="6"/>
  <c r="J306" i="4"/>
  <c r="I331" i="6"/>
  <c r="I61" i="6"/>
  <c r="K97" i="6"/>
  <c r="V423" i="4"/>
  <c r="J340" i="6"/>
  <c r="J75" i="6"/>
  <c r="K1151" i="6"/>
  <c r="G1151" i="6"/>
  <c r="AB1151" i="6" s="1"/>
  <c r="G458" i="6"/>
  <c r="AB458" i="6" s="1"/>
  <c r="K458" i="6"/>
  <c r="I458" i="6"/>
  <c r="J458" i="6"/>
  <c r="J284" i="6"/>
  <c r="K284" i="6"/>
  <c r="G251" i="6"/>
  <c r="AB251" i="6" s="1"/>
  <c r="I251" i="6"/>
  <c r="G783" i="6"/>
  <c r="AB783" i="6" s="1"/>
  <c r="I783" i="6"/>
  <c r="K783" i="6"/>
  <c r="I632" i="6"/>
  <c r="G632" i="6"/>
  <c r="AB632" i="6" s="1"/>
  <c r="K632" i="6"/>
  <c r="G961" i="6"/>
  <c r="AB961" i="6" s="1"/>
  <c r="J961" i="6"/>
  <c r="K961" i="6"/>
  <c r="K1037" i="6"/>
  <c r="K421" i="4"/>
  <c r="H421" i="4"/>
  <c r="AC421" i="4" s="1"/>
  <c r="J421" i="4"/>
  <c r="L421" i="4"/>
  <c r="G1044" i="6"/>
  <c r="AB1044" i="6" s="1"/>
  <c r="J1044" i="6"/>
  <c r="I1044" i="6"/>
  <c r="J1027" i="6"/>
  <c r="G1027" i="6"/>
  <c r="AB1027" i="6" s="1"/>
  <c r="G420" i="6"/>
  <c r="AB420" i="6" s="1"/>
  <c r="I420" i="6"/>
  <c r="I475" i="6"/>
  <c r="G475" i="6"/>
  <c r="AB475" i="6" s="1"/>
  <c r="K475" i="6"/>
  <c r="J475" i="6"/>
  <c r="J672" i="6"/>
  <c r="G672" i="6"/>
  <c r="AB672" i="6" s="1"/>
  <c r="K672" i="6"/>
  <c r="I1111" i="6"/>
  <c r="J1111" i="6"/>
  <c r="G976" i="6"/>
  <c r="AB976" i="6" s="1"/>
  <c r="I976" i="6"/>
  <c r="J976" i="6"/>
  <c r="K976" i="6"/>
  <c r="J726" i="6"/>
  <c r="G726" i="6"/>
  <c r="AB726" i="6" s="1"/>
  <c r="I726" i="6"/>
  <c r="K726" i="6"/>
  <c r="K773" i="6"/>
  <c r="I773" i="6"/>
  <c r="K608" i="6"/>
  <c r="G608" i="6"/>
  <c r="AB608" i="6" s="1"/>
  <c r="J560" i="6"/>
  <c r="G560" i="6"/>
  <c r="AB560" i="6" s="1"/>
  <c r="J545" i="6"/>
  <c r="I545" i="6"/>
  <c r="G545" i="6"/>
  <c r="AB545" i="6" s="1"/>
  <c r="K545" i="6"/>
  <c r="I265" i="6"/>
  <c r="G174" i="6"/>
  <c r="AB174" i="6" s="1"/>
  <c r="K407" i="6"/>
  <c r="G239" i="6"/>
  <c r="AB239" i="6" s="1"/>
  <c r="K567" i="6"/>
  <c r="J631" i="6"/>
  <c r="I1037" i="6"/>
  <c r="K644" i="6"/>
  <c r="I526" i="6"/>
  <c r="J354" i="6"/>
  <c r="K1049" i="6"/>
  <c r="K46" i="6"/>
  <c r="K578" i="6"/>
  <c r="I578" i="6"/>
  <c r="G178" i="6"/>
  <c r="AB178" i="6" s="1"/>
  <c r="J246" i="6"/>
  <c r="G326" i="6"/>
  <c r="AB326" i="6" s="1"/>
  <c r="G818" i="6"/>
  <c r="AB818" i="6" s="1"/>
  <c r="K95" i="6"/>
  <c r="G479" i="6"/>
  <c r="AB479" i="6" s="1"/>
  <c r="G1114" i="6"/>
  <c r="AB1114" i="6" s="1"/>
  <c r="K827" i="6"/>
  <c r="J356" i="6"/>
  <c r="K1044" i="6"/>
  <c r="G604" i="6"/>
  <c r="AB604" i="6" s="1"/>
  <c r="J251" i="6"/>
  <c r="I259" i="6"/>
  <c r="J324" i="4"/>
  <c r="K324" i="4"/>
  <c r="J1000" i="6"/>
  <c r="I1000" i="6"/>
  <c r="K1000" i="6"/>
  <c r="G1133" i="6"/>
  <c r="AB1133" i="6" s="1"/>
  <c r="K1133" i="6"/>
  <c r="I264" i="6"/>
  <c r="J264" i="6"/>
  <c r="G264" i="6"/>
  <c r="AB264" i="6" s="1"/>
  <c r="I504" i="6"/>
  <c r="K504" i="6"/>
  <c r="G504" i="6"/>
  <c r="AB504" i="6" s="1"/>
  <c r="J77" i="6"/>
  <c r="G77" i="6"/>
  <c r="AB77" i="6" s="1"/>
  <c r="I77" i="6"/>
  <c r="K77" i="6"/>
  <c r="K538" i="6"/>
  <c r="G538" i="6"/>
  <c r="AB538" i="6" s="1"/>
  <c r="I538" i="6"/>
  <c r="J440" i="6"/>
  <c r="K440" i="6"/>
  <c r="G308" i="6"/>
  <c r="AB308" i="6" s="1"/>
  <c r="K308" i="6"/>
  <c r="G307" i="6"/>
  <c r="AB307" i="6" s="1"/>
  <c r="J307" i="6"/>
  <c r="I471" i="6"/>
  <c r="G471" i="6"/>
  <c r="AB471" i="6" s="1"/>
  <c r="J471" i="6"/>
  <c r="I344" i="6"/>
  <c r="G344" i="6"/>
  <c r="AB344" i="6" s="1"/>
  <c r="I189" i="6"/>
  <c r="J189" i="6"/>
  <c r="J80" i="6"/>
  <c r="G80" i="6"/>
  <c r="AB80" i="6" s="1"/>
  <c r="K80" i="6"/>
  <c r="I80" i="6"/>
  <c r="K193" i="6"/>
  <c r="G193" i="6"/>
  <c r="AB193" i="6" s="1"/>
  <c r="I257" i="6"/>
  <c r="G257" i="6"/>
  <c r="AB257" i="6" s="1"/>
  <c r="G205" i="6"/>
  <c r="AB205" i="6" s="1"/>
  <c r="J205" i="6"/>
  <c r="K172" i="6"/>
  <c r="G172" i="6"/>
  <c r="AB172" i="6" s="1"/>
  <c r="J457" i="6"/>
  <c r="K457" i="6"/>
  <c r="G457" i="6"/>
  <c r="AB457" i="6" s="1"/>
  <c r="I457" i="6"/>
  <c r="I1160" i="6"/>
  <c r="K1160" i="6"/>
  <c r="G1160" i="6"/>
  <c r="AB1160" i="6" s="1"/>
  <c r="J1160" i="6"/>
  <c r="G109" i="6"/>
  <c r="AB109" i="6" s="1"/>
  <c r="I109" i="6"/>
  <c r="J109" i="6"/>
  <c r="I156" i="6"/>
  <c r="J156" i="6"/>
  <c r="K1145" i="6"/>
  <c r="I1145" i="6"/>
  <c r="G1145" i="6"/>
  <c r="AB1145" i="6" s="1"/>
  <c r="I20" i="6"/>
  <c r="J20" i="6"/>
  <c r="G85" i="6"/>
  <c r="AB85" i="6" s="1"/>
  <c r="J85" i="6"/>
  <c r="I1124" i="6"/>
  <c r="K1124" i="6"/>
  <c r="J1124" i="6"/>
  <c r="G1124" i="6"/>
  <c r="AB1124" i="6" s="1"/>
  <c r="I346" i="6"/>
  <c r="K346" i="6"/>
  <c r="G813" i="6"/>
  <c r="AB813" i="6" s="1"/>
  <c r="J257" i="6"/>
  <c r="G374" i="6"/>
  <c r="AB374" i="6" s="1"/>
  <c r="J325" i="6"/>
  <c r="I172" i="6"/>
  <c r="J248" i="4"/>
  <c r="L248" i="4"/>
  <c r="H488" i="4"/>
  <c r="AC488" i="4" s="1"/>
  <c r="K488" i="4"/>
  <c r="I26" i="6"/>
  <c r="G26" i="6"/>
  <c r="AB26" i="6" s="1"/>
  <c r="G843" i="6"/>
  <c r="AB843" i="6" s="1"/>
  <c r="I843" i="6"/>
  <c r="J843" i="6"/>
  <c r="K843" i="6"/>
  <c r="K103" i="6"/>
  <c r="J103" i="6"/>
  <c r="G103" i="6"/>
  <c r="AB103" i="6" s="1"/>
  <c r="K605" i="6"/>
  <c r="J605" i="6"/>
  <c r="I605" i="6"/>
  <c r="I481" i="6"/>
  <c r="G481" i="6"/>
  <c r="AB481" i="6" s="1"/>
  <c r="I391" i="6"/>
  <c r="K391" i="6"/>
  <c r="J391" i="6"/>
  <c r="G391" i="6"/>
  <c r="AB391" i="6" s="1"/>
  <c r="I565" i="6"/>
  <c r="J565" i="6"/>
  <c r="G565" i="6"/>
  <c r="AB565" i="6" s="1"/>
  <c r="G19" i="6"/>
  <c r="AB19" i="6" s="1"/>
  <c r="I19" i="6"/>
  <c r="J19" i="6"/>
  <c r="K19" i="6"/>
  <c r="G265" i="6"/>
  <c r="AB265" i="6" s="1"/>
  <c r="I407" i="6"/>
  <c r="K455" i="6"/>
  <c r="K642" i="6"/>
  <c r="K473" i="6"/>
  <c r="J46" i="6"/>
  <c r="K526" i="6"/>
  <c r="K354" i="6"/>
  <c r="G824" i="6"/>
  <c r="AB824" i="6" s="1"/>
  <c r="G1049" i="6"/>
  <c r="AB1049" i="6" s="1"/>
  <c r="I46" i="6"/>
  <c r="K178" i="6"/>
  <c r="J263" i="6"/>
  <c r="K589" i="6"/>
  <c r="J513" i="6"/>
  <c r="K763" i="6"/>
  <c r="I1033" i="6"/>
  <c r="I119" i="6"/>
  <c r="I95" i="6"/>
  <c r="J818" i="6"/>
  <c r="K958" i="6"/>
  <c r="K1072" i="6"/>
  <c r="J345" i="6"/>
  <c r="G578" i="6"/>
  <c r="AB578" i="6" s="1"/>
  <c r="K109" i="6"/>
  <c r="J1072" i="6"/>
  <c r="J193" i="6"/>
  <c r="J192" i="6"/>
  <c r="K85" i="6"/>
  <c r="H203" i="4"/>
  <c r="AC203" i="4" s="1"/>
  <c r="J460" i="4"/>
  <c r="K460" i="4"/>
  <c r="H20" i="4"/>
  <c r="AC20" i="4" s="1"/>
  <c r="L20" i="4"/>
  <c r="H297" i="4"/>
  <c r="AC297" i="4" s="1"/>
  <c r="K297" i="4"/>
  <c r="I771" i="6"/>
  <c r="J771" i="6"/>
  <c r="J1100" i="6"/>
  <c r="K1100" i="6"/>
  <c r="G1100" i="6"/>
  <c r="AB1100" i="6" s="1"/>
  <c r="I1100" i="6"/>
  <c r="I640" i="6"/>
  <c r="K640" i="6"/>
  <c r="G640" i="6"/>
  <c r="AB640" i="6" s="1"/>
  <c r="G110" i="6"/>
  <c r="AB110" i="6" s="1"/>
  <c r="K110" i="6"/>
  <c r="I110" i="6"/>
  <c r="J110" i="6"/>
  <c r="I209" i="6"/>
  <c r="G209" i="6"/>
  <c r="AB209" i="6" s="1"/>
  <c r="G241" i="6"/>
  <c r="AB241" i="6" s="1"/>
  <c r="K241" i="6"/>
  <c r="I241" i="6"/>
  <c r="J241" i="6"/>
  <c r="J588" i="6"/>
  <c r="G588" i="6"/>
  <c r="AB588" i="6" s="1"/>
  <c r="K588" i="6"/>
  <c r="I1097" i="6"/>
  <c r="K1097" i="6"/>
  <c r="G1097" i="6"/>
  <c r="AB1097" i="6" s="1"/>
  <c r="J1097" i="6"/>
  <c r="K9" i="6"/>
  <c r="I9" i="6"/>
  <c r="G9" i="6"/>
  <c r="AB9" i="6" s="1"/>
  <c r="J21" i="6"/>
  <c r="G21" i="6"/>
  <c r="AB21" i="6" s="1"/>
  <c r="G875" i="6"/>
  <c r="AB875" i="6" s="1"/>
  <c r="I875" i="6"/>
  <c r="K875" i="6"/>
  <c r="K123" i="6"/>
  <c r="J123" i="6"/>
  <c r="K171" i="6"/>
  <c r="G171" i="6"/>
  <c r="AB171" i="6" s="1"/>
  <c r="J171" i="6"/>
  <c r="J84" i="6"/>
  <c r="K84" i="6"/>
  <c r="K855" i="6"/>
  <c r="I855" i="6"/>
  <c r="K188" i="6"/>
  <c r="J188" i="6"/>
  <c r="G516" i="6"/>
  <c r="AB516" i="6" s="1"/>
  <c r="K516" i="6"/>
  <c r="J516" i="6"/>
  <c r="I516" i="6"/>
  <c r="J95" i="6"/>
  <c r="H51" i="4"/>
  <c r="AC51" i="4" s="1"/>
  <c r="K51" i="4"/>
  <c r="J1145" i="6"/>
  <c r="G300" i="6"/>
  <c r="AB300" i="6" s="1"/>
  <c r="K300" i="6"/>
  <c r="J412" i="6"/>
  <c r="K412" i="6"/>
  <c r="I412" i="6"/>
  <c r="G412" i="6"/>
  <c r="AB412" i="6" s="1"/>
  <c r="J55" i="6"/>
  <c r="G55" i="6"/>
  <c r="AB55" i="6" s="1"/>
  <c r="G811" i="6"/>
  <c r="AB811" i="6" s="1"/>
  <c r="K811" i="6"/>
  <c r="J811" i="6"/>
  <c r="I811" i="6"/>
  <c r="I1122" i="6"/>
  <c r="J1122" i="6"/>
  <c r="J1154" i="6"/>
  <c r="G1154" i="6"/>
  <c r="AB1154" i="6" s="1"/>
  <c r="I1154" i="6"/>
  <c r="K1061" i="6"/>
  <c r="G1061" i="6"/>
  <c r="AB1061" i="6" s="1"/>
  <c r="K661" i="6"/>
  <c r="G661" i="6"/>
  <c r="AB661" i="6" s="1"/>
  <c r="J685" i="6"/>
  <c r="K685" i="6"/>
  <c r="G685" i="6"/>
  <c r="AB685" i="6" s="1"/>
  <c r="J305" i="6"/>
  <c r="I305" i="6"/>
  <c r="G305" i="6"/>
  <c r="AB305" i="6" s="1"/>
  <c r="K593" i="6"/>
  <c r="G593" i="6"/>
  <c r="AB593" i="6" s="1"/>
  <c r="I593" i="6"/>
  <c r="G113" i="6"/>
  <c r="AB113" i="6" s="1"/>
  <c r="I113" i="6"/>
  <c r="K113" i="6"/>
  <c r="I101" i="6"/>
  <c r="G101" i="6"/>
  <c r="AB101" i="6" s="1"/>
  <c r="K101" i="6"/>
  <c r="J101" i="6"/>
  <c r="G40" i="6"/>
  <c r="AB40" i="6" s="1"/>
  <c r="K40" i="6"/>
  <c r="J40" i="6"/>
  <c r="I40" i="6"/>
  <c r="J266" i="6"/>
  <c r="K266" i="6"/>
  <c r="I266" i="6"/>
  <c r="G266" i="6"/>
  <c r="AB266" i="6" s="1"/>
  <c r="K1123" i="6"/>
  <c r="I1123" i="6"/>
  <c r="J414" i="6"/>
  <c r="K414" i="6"/>
  <c r="G414" i="6"/>
  <c r="AB414" i="6" s="1"/>
  <c r="I414" i="6"/>
  <c r="J1143" i="6"/>
  <c r="G1143" i="6"/>
  <c r="AB1143" i="6" s="1"/>
  <c r="I1143" i="6"/>
  <c r="K1143" i="6"/>
  <c r="G469" i="6"/>
  <c r="AB469" i="6" s="1"/>
  <c r="I469" i="6"/>
  <c r="J615" i="6"/>
  <c r="I615" i="6"/>
  <c r="G615" i="6"/>
  <c r="AB615" i="6" s="1"/>
  <c r="K615" i="6"/>
  <c r="K1054" i="6"/>
  <c r="J1054" i="6"/>
  <c r="I1054" i="6"/>
  <c r="G1054" i="6"/>
  <c r="AB1054" i="6" s="1"/>
  <c r="J656" i="6"/>
  <c r="G656" i="6"/>
  <c r="AB656" i="6" s="1"/>
  <c r="K656" i="6"/>
  <c r="I943" i="6"/>
  <c r="K943" i="6"/>
  <c r="J943" i="6"/>
  <c r="G943" i="6"/>
  <c r="AB943" i="6" s="1"/>
  <c r="I455" i="6"/>
  <c r="I567" i="6"/>
  <c r="G567" i="6"/>
  <c r="AB567" i="6" s="1"/>
  <c r="G460" i="6"/>
  <c r="AB460" i="6" s="1"/>
  <c r="I642" i="6"/>
  <c r="J473" i="6"/>
  <c r="K118" i="6"/>
  <c r="I21" i="6"/>
  <c r="J813" i="6"/>
  <c r="I824" i="6"/>
  <c r="J1049" i="6"/>
  <c r="K722" i="6"/>
  <c r="K263" i="6"/>
  <c r="J589" i="6"/>
  <c r="G513" i="6"/>
  <c r="AB513" i="6" s="1"/>
  <c r="I763" i="6"/>
  <c r="G1033" i="6"/>
  <c r="AB1033" i="6" s="1"/>
  <c r="J119" i="6"/>
  <c r="J474" i="6"/>
  <c r="I818" i="6"/>
  <c r="K205" i="6"/>
  <c r="G473" i="6"/>
  <c r="AB473" i="6" s="1"/>
  <c r="J525" i="6"/>
  <c r="K560" i="6"/>
  <c r="G855" i="6"/>
  <c r="AB855" i="6" s="1"/>
  <c r="J783" i="6"/>
  <c r="J640" i="6"/>
  <c r="K1111" i="6"/>
  <c r="G84" i="6"/>
  <c r="AB84" i="6" s="1"/>
  <c r="I85" i="6"/>
  <c r="I833" i="6"/>
  <c r="J833" i="6"/>
  <c r="I910" i="6"/>
  <c r="G910" i="6"/>
  <c r="AB910" i="6" s="1"/>
  <c r="J910" i="6"/>
  <c r="I345" i="6"/>
  <c r="G345" i="6"/>
  <c r="AB345" i="6" s="1"/>
  <c r="K325" i="6"/>
  <c r="I325" i="6"/>
  <c r="G789" i="6"/>
  <c r="AB789" i="6" s="1"/>
  <c r="J789" i="6"/>
  <c r="I789" i="6"/>
  <c r="G568" i="6"/>
  <c r="AB568" i="6" s="1"/>
  <c r="J568" i="6"/>
  <c r="I568" i="6"/>
  <c r="G192" i="6"/>
  <c r="AB192" i="6" s="1"/>
  <c r="K192" i="6"/>
  <c r="J903" i="6"/>
  <c r="K903" i="6"/>
  <c r="I633" i="6"/>
  <c r="G633" i="6"/>
  <c r="AB633" i="6" s="1"/>
  <c r="K633" i="6"/>
  <c r="J633" i="6"/>
  <c r="I534" i="6"/>
  <c r="K910" i="6"/>
  <c r="I961" i="6"/>
  <c r="K251" i="6"/>
  <c r="J632" i="6"/>
  <c r="J9" i="6"/>
  <c r="I903" i="6"/>
  <c r="K1087" i="6"/>
  <c r="G1087" i="6"/>
  <c r="AB1087" i="6" s="1"/>
  <c r="I1087" i="6"/>
  <c r="J1087" i="6"/>
  <c r="I1006" i="6"/>
  <c r="G1006" i="6"/>
  <c r="AB1006" i="6" s="1"/>
  <c r="J1006" i="6"/>
  <c r="K1006" i="6"/>
  <c r="I317" i="6"/>
  <c r="K317" i="6"/>
  <c r="J1062" i="6"/>
  <c r="I1062" i="6"/>
  <c r="G1062" i="6"/>
  <c r="AB1062" i="6" s="1"/>
  <c r="K1062" i="6"/>
  <c r="J259" i="6"/>
  <c r="K259" i="6"/>
  <c r="K1148" i="6"/>
  <c r="I1148" i="6"/>
  <c r="G1148" i="6"/>
  <c r="AB1148" i="6" s="1"/>
  <c r="J265" i="6"/>
  <c r="G315" i="6"/>
  <c r="AB315" i="6" s="1"/>
  <c r="K597" i="6"/>
  <c r="J642" i="6"/>
  <c r="K154" i="6"/>
  <c r="J1114" i="6"/>
  <c r="I958" i="6"/>
  <c r="K21" i="6"/>
  <c r="I1061" i="6"/>
  <c r="I1151" i="6"/>
  <c r="I589" i="6"/>
  <c r="K997" i="6"/>
  <c r="K479" i="6"/>
  <c r="G637" i="6"/>
  <c r="AB637" i="6" s="1"/>
  <c r="K257" i="6"/>
  <c r="I991" i="6"/>
  <c r="G534" i="6"/>
  <c r="AB534" i="6" s="1"/>
  <c r="I560" i="6"/>
  <c r="I123" i="6"/>
  <c r="K305" i="6"/>
  <c r="G1122" i="6"/>
  <c r="AB1122" i="6" s="1"/>
  <c r="I672" i="6"/>
  <c r="J481" i="6"/>
  <c r="G284" i="6"/>
  <c r="AB284" i="6" s="1"/>
  <c r="J346" i="6"/>
  <c r="K771" i="6"/>
  <c r="G1111" i="6"/>
  <c r="AB1111" i="6" s="1"/>
  <c r="I685" i="6"/>
  <c r="K1154" i="6"/>
  <c r="J317" i="6"/>
  <c r="I997" i="6"/>
  <c r="G346" i="6"/>
  <c r="AB346" i="6" s="1"/>
  <c r="G771" i="6"/>
  <c r="AB771" i="6" s="1"/>
  <c r="G1123" i="6"/>
  <c r="AB1123" i="6" s="1"/>
  <c r="G833" i="6"/>
  <c r="AB833" i="6" s="1"/>
  <c r="G903" i="6"/>
  <c r="AB903" i="6" s="1"/>
  <c r="J271" i="4"/>
  <c r="H271" i="4"/>
  <c r="AC271" i="4" s="1"/>
  <c r="J465" i="4"/>
  <c r="K465" i="4"/>
  <c r="K378" i="4"/>
  <c r="K56" i="4"/>
  <c r="L161" i="4"/>
  <c r="J189" i="4"/>
  <c r="H301" i="4"/>
  <c r="AC301" i="4" s="1"/>
  <c r="I45" i="6"/>
  <c r="J45" i="6"/>
  <c r="G45" i="6"/>
  <c r="AB45" i="6" s="1"/>
  <c r="K45" i="6"/>
  <c r="I869" i="6"/>
  <c r="J869" i="6"/>
  <c r="G869" i="6"/>
  <c r="AB869" i="6" s="1"/>
  <c r="I1050" i="6"/>
  <c r="K1050" i="6"/>
  <c r="J1050" i="6"/>
  <c r="G125" i="6"/>
  <c r="AB125" i="6" s="1"/>
  <c r="I125" i="6"/>
  <c r="K125" i="6"/>
  <c r="J125" i="6"/>
  <c r="J1138" i="6"/>
  <c r="G1138" i="6"/>
  <c r="AB1138" i="6" s="1"/>
  <c r="K1138" i="6"/>
  <c r="I1138" i="6"/>
  <c r="G973" i="6"/>
  <c r="AB973" i="6" s="1"/>
  <c r="J973" i="6"/>
  <c r="K973" i="6"/>
  <c r="I973" i="6"/>
  <c r="I415" i="6"/>
  <c r="K415" i="6"/>
  <c r="G415" i="6"/>
  <c r="AB415" i="6" s="1"/>
  <c r="J415" i="6"/>
  <c r="G1070" i="6"/>
  <c r="AB1070" i="6" s="1"/>
  <c r="I1070" i="6"/>
  <c r="K1070" i="6"/>
  <c r="J1070" i="6"/>
  <c r="I1019" i="6"/>
  <c r="J1019" i="6"/>
  <c r="K1019" i="6"/>
  <c r="J577" i="6"/>
  <c r="I577" i="6"/>
  <c r="K577" i="6"/>
  <c r="J197" i="6"/>
  <c r="G197" i="6"/>
  <c r="AB197" i="6" s="1"/>
  <c r="I197" i="6"/>
  <c r="K197" i="6"/>
  <c r="K891" i="6"/>
  <c r="G891" i="6"/>
  <c r="AB891" i="6" s="1"/>
  <c r="J891" i="6"/>
  <c r="K798" i="6"/>
  <c r="I798" i="6"/>
  <c r="J798" i="6"/>
  <c r="G798" i="6"/>
  <c r="AB798" i="6" s="1"/>
  <c r="J1083" i="6"/>
  <c r="G1083" i="6"/>
  <c r="AB1083" i="6" s="1"/>
  <c r="I1083" i="6"/>
  <c r="G320" i="6"/>
  <c r="AB320" i="6" s="1"/>
  <c r="K320" i="6"/>
  <c r="J320" i="6"/>
  <c r="K797" i="6"/>
  <c r="G797" i="6"/>
  <c r="AB797" i="6" s="1"/>
  <c r="I797" i="6"/>
  <c r="J797" i="6"/>
  <c r="J900" i="6"/>
  <c r="G900" i="6"/>
  <c r="AB900" i="6" s="1"/>
  <c r="K900" i="6"/>
  <c r="I900" i="6"/>
  <c r="K571" i="6"/>
  <c r="G571" i="6"/>
  <c r="AB571" i="6" s="1"/>
  <c r="J571" i="6"/>
  <c r="I571" i="6"/>
  <c r="J28" i="6"/>
  <c r="K28" i="6"/>
  <c r="G28" i="6"/>
  <c r="AB28" i="6" s="1"/>
  <c r="I28" i="6"/>
  <c r="G839" i="6"/>
  <c r="AB839" i="6" s="1"/>
  <c r="J839" i="6"/>
  <c r="I839" i="6"/>
  <c r="K839" i="6"/>
  <c r="J720" i="6"/>
  <c r="K720" i="6"/>
  <c r="I720" i="6"/>
  <c r="I808" i="6"/>
  <c r="K808" i="6"/>
  <c r="J808" i="6"/>
  <c r="G808" i="6"/>
  <c r="AB808" i="6" s="1"/>
  <c r="I453" i="6"/>
  <c r="J453" i="6"/>
  <c r="K453" i="6"/>
  <c r="K715" i="6"/>
  <c r="G715" i="6"/>
  <c r="AB715" i="6" s="1"/>
  <c r="I715" i="6"/>
  <c r="J715" i="6"/>
  <c r="G601" i="6"/>
  <c r="AB601" i="6" s="1"/>
  <c r="K601" i="6"/>
  <c r="I601" i="6"/>
  <c r="J601" i="6"/>
  <c r="I1040" i="6"/>
  <c r="G1040" i="6"/>
  <c r="AB1040" i="6" s="1"/>
  <c r="K1040" i="6"/>
  <c r="J1040" i="6"/>
  <c r="K452" i="6"/>
  <c r="I452" i="6"/>
  <c r="J452" i="6"/>
  <c r="G303" i="6"/>
  <c r="AB303" i="6" s="1"/>
  <c r="K303" i="6"/>
  <c r="J303" i="6"/>
  <c r="I676" i="6"/>
  <c r="J676" i="6"/>
  <c r="G676" i="6"/>
  <c r="AB676" i="6" s="1"/>
  <c r="K676" i="6"/>
  <c r="K200" i="6"/>
  <c r="J200" i="6"/>
  <c r="G200" i="6"/>
  <c r="AB200" i="6" s="1"/>
  <c r="I200" i="6"/>
  <c r="J576" i="6"/>
  <c r="K576" i="6"/>
  <c r="I576" i="6"/>
  <c r="J829" i="6"/>
  <c r="K829" i="6"/>
  <c r="G829" i="6"/>
  <c r="AB829" i="6" s="1"/>
  <c r="G168" i="6"/>
  <c r="AB168" i="6" s="1"/>
  <c r="J168" i="6"/>
  <c r="K168" i="6"/>
  <c r="I787" i="6"/>
  <c r="G787" i="6"/>
  <c r="AB787" i="6" s="1"/>
  <c r="J787" i="6"/>
  <c r="K787" i="6"/>
  <c r="J182" i="6"/>
  <c r="G182" i="6"/>
  <c r="AB182" i="6" s="1"/>
  <c r="I182" i="6"/>
  <c r="K182" i="6"/>
  <c r="J914" i="6"/>
  <c r="I914" i="6"/>
  <c r="G914" i="6"/>
  <c r="AB914" i="6" s="1"/>
  <c r="K914" i="6"/>
  <c r="G902" i="6"/>
  <c r="AB902" i="6" s="1"/>
  <c r="J902" i="6"/>
  <c r="K902" i="6"/>
  <c r="I902" i="6"/>
  <c r="J18" i="6"/>
  <c r="G18" i="6"/>
  <c r="AB18" i="6" s="1"/>
  <c r="K18" i="6"/>
  <c r="I17" i="6"/>
  <c r="K17" i="6"/>
  <c r="J17" i="6"/>
  <c r="G17" i="6"/>
  <c r="AB17" i="6" s="1"/>
  <c r="I837" i="6"/>
  <c r="G837" i="6"/>
  <c r="AB837" i="6" s="1"/>
  <c r="K837" i="6"/>
  <c r="J837" i="6"/>
  <c r="G330" i="6"/>
  <c r="AB330" i="6" s="1"/>
  <c r="I330" i="6"/>
  <c r="K330" i="6"/>
  <c r="J330" i="6"/>
  <c r="K217" i="6"/>
  <c r="G217" i="6"/>
  <c r="AB217" i="6" s="1"/>
  <c r="J217" i="6"/>
  <c r="I217" i="6"/>
  <c r="K309" i="6"/>
  <c r="J309" i="6"/>
  <c r="G309" i="6"/>
  <c r="AB309" i="6" s="1"/>
  <c r="I309" i="6"/>
  <c r="G505" i="6"/>
  <c r="AB505" i="6" s="1"/>
  <c r="I505" i="6"/>
  <c r="J505" i="6"/>
  <c r="K505" i="6"/>
  <c r="K692" i="6"/>
  <c r="I692" i="6"/>
  <c r="J692" i="6"/>
  <c r="I509" i="6"/>
  <c r="K509" i="6"/>
  <c r="J509" i="6"/>
  <c r="I909" i="6"/>
  <c r="J909" i="6"/>
  <c r="K909" i="6"/>
  <c r="G909" i="6"/>
  <c r="AB909" i="6" s="1"/>
  <c r="G585" i="6"/>
  <c r="AB585" i="6" s="1"/>
  <c r="I585" i="6"/>
  <c r="J585" i="6"/>
  <c r="I1119" i="6"/>
  <c r="J1119" i="6"/>
  <c r="K1119" i="6"/>
  <c r="G1119" i="6"/>
  <c r="AB1119" i="6" s="1"/>
  <c r="K884" i="6"/>
  <c r="G884" i="6"/>
  <c r="AB884" i="6" s="1"/>
  <c r="I884" i="6"/>
  <c r="J492" i="6"/>
  <c r="K492" i="6"/>
  <c r="G492" i="6"/>
  <c r="AB492" i="6" s="1"/>
  <c r="K117" i="6"/>
  <c r="G117" i="6"/>
  <c r="AB117" i="6" s="1"/>
  <c r="J117" i="6"/>
  <c r="I117" i="6"/>
  <c r="I477" i="6"/>
  <c r="J477" i="6"/>
  <c r="K950" i="6"/>
  <c r="G950" i="6"/>
  <c r="AB950" i="6" s="1"/>
  <c r="I950" i="6"/>
  <c r="J950" i="6"/>
  <c r="J16" i="6"/>
  <c r="G16" i="6"/>
  <c r="AB16" i="6" s="1"/>
  <c r="K16" i="6"/>
  <c r="I16" i="6"/>
  <c r="I669" i="6"/>
  <c r="G669" i="6"/>
  <c r="AB669" i="6" s="1"/>
  <c r="K669" i="6"/>
  <c r="J669" i="6"/>
  <c r="K680" i="6"/>
  <c r="I680" i="6"/>
  <c r="J680" i="6"/>
  <c r="G680" i="6"/>
  <c r="AB680" i="6" s="1"/>
  <c r="K585" i="6"/>
  <c r="G692" i="6"/>
  <c r="AB692" i="6" s="1"/>
  <c r="G577" i="6"/>
  <c r="AB577" i="6" s="1"/>
  <c r="I18" i="6"/>
  <c r="I891" i="6"/>
  <c r="G576" i="6"/>
  <c r="AB576" i="6" s="1"/>
  <c r="G1019" i="6"/>
  <c r="AB1019" i="6" s="1"/>
  <c r="J342" i="4"/>
  <c r="L342" i="4"/>
  <c r="K342" i="4"/>
  <c r="I745" i="6"/>
  <c r="J745" i="6"/>
  <c r="K745" i="6"/>
  <c r="J368" i="6"/>
  <c r="I368" i="6"/>
  <c r="K368" i="6"/>
  <c r="G368" i="6"/>
  <c r="AB368" i="6" s="1"/>
  <c r="K358" i="6"/>
  <c r="J358" i="6"/>
  <c r="G358" i="6"/>
  <c r="AB358" i="6" s="1"/>
  <c r="J842" i="6"/>
  <c r="G842" i="6"/>
  <c r="AB842" i="6" s="1"/>
  <c r="K842" i="6"/>
  <c r="I842" i="6"/>
  <c r="G98" i="6"/>
  <c r="AB98" i="6" s="1"/>
  <c r="J98" i="6"/>
  <c r="I98" i="6"/>
  <c r="K98" i="6"/>
  <c r="I682" i="6"/>
  <c r="G682" i="6"/>
  <c r="AB682" i="6" s="1"/>
  <c r="K682" i="6"/>
  <c r="K272" i="6"/>
  <c r="J272" i="6"/>
  <c r="G272" i="6"/>
  <c r="AB272" i="6" s="1"/>
  <c r="I272" i="6"/>
  <c r="J1158" i="6"/>
  <c r="G1158" i="6"/>
  <c r="AB1158" i="6" s="1"/>
  <c r="K1158" i="6"/>
  <c r="G108" i="6"/>
  <c r="AB108" i="6" s="1"/>
  <c r="I108" i="6"/>
  <c r="J108" i="6"/>
  <c r="K108" i="6"/>
  <c r="K477" i="6"/>
  <c r="H342" i="4"/>
  <c r="AC342" i="4" s="1"/>
  <c r="I829" i="6"/>
  <c r="G452" i="6"/>
  <c r="AB452" i="6" s="1"/>
  <c r="G453" i="6"/>
  <c r="AB453" i="6" s="1"/>
  <c r="G720" i="6"/>
  <c r="AB720" i="6" s="1"/>
  <c r="G745" i="6"/>
  <c r="AB745" i="6" s="1"/>
  <c r="J596" i="6"/>
  <c r="G596" i="6"/>
  <c r="AB596" i="6" s="1"/>
  <c r="I596" i="6"/>
  <c r="K116" i="6"/>
  <c r="I116" i="6"/>
  <c r="J116" i="6"/>
  <c r="J88" i="6"/>
  <c r="I88" i="6"/>
  <c r="G719" i="6"/>
  <c r="AB719" i="6" s="1"/>
  <c r="J719" i="6"/>
  <c r="K719" i="6"/>
  <c r="K385" i="6"/>
  <c r="I385" i="6"/>
  <c r="J385" i="6"/>
  <c r="J922" i="6"/>
  <c r="K922" i="6"/>
  <c r="G922" i="6"/>
  <c r="AB922" i="6" s="1"/>
  <c r="I922" i="6"/>
  <c r="I623" i="6"/>
  <c r="K623" i="6"/>
  <c r="I529" i="6"/>
  <c r="J529" i="6"/>
  <c r="G529" i="6"/>
  <c r="AB529" i="6" s="1"/>
  <c r="K529" i="6"/>
  <c r="G421" i="6"/>
  <c r="AB421" i="6" s="1"/>
  <c r="K421" i="6"/>
  <c r="I421" i="6"/>
  <c r="J421" i="6"/>
  <c r="G1099" i="6"/>
  <c r="AB1099" i="6" s="1"/>
  <c r="J1099" i="6"/>
  <c r="K1099" i="6"/>
  <c r="G228" i="6"/>
  <c r="AB228" i="6" s="1"/>
  <c r="I228" i="6"/>
  <c r="J228" i="6"/>
  <c r="K327" i="6"/>
  <c r="G327" i="6"/>
  <c r="AB327" i="6" s="1"/>
  <c r="J327" i="6"/>
  <c r="I959" i="6"/>
  <c r="J959" i="6"/>
  <c r="G959" i="6"/>
  <c r="AB959" i="6" s="1"/>
  <c r="J416" i="6"/>
  <c r="I416" i="6"/>
  <c r="K416" i="6"/>
  <c r="J485" i="6"/>
  <c r="K485" i="6"/>
  <c r="G298" i="6"/>
  <c r="AB298" i="6" s="1"/>
  <c r="K298" i="6"/>
  <c r="J298" i="6"/>
  <c r="I298" i="6"/>
  <c r="J649" i="6"/>
  <c r="I649" i="6"/>
  <c r="K649" i="6"/>
  <c r="G649" i="6"/>
  <c r="AB649" i="6" s="1"/>
  <c r="I847" i="6"/>
  <c r="K847" i="6"/>
  <c r="G847" i="6"/>
  <c r="AB847" i="6" s="1"/>
  <c r="J847" i="6"/>
  <c r="I524" i="6"/>
  <c r="J524" i="6"/>
  <c r="G524" i="6"/>
  <c r="AB524" i="6" s="1"/>
  <c r="K524" i="6"/>
  <c r="K429" i="6"/>
  <c r="G429" i="6"/>
  <c r="AB429" i="6" s="1"/>
  <c r="J429" i="6"/>
  <c r="I115" i="6"/>
  <c r="G115" i="6"/>
  <c r="AB115" i="6" s="1"/>
  <c r="K115" i="6"/>
  <c r="K747" i="6"/>
  <c r="G747" i="6"/>
  <c r="AB747" i="6" s="1"/>
  <c r="J747" i="6"/>
  <c r="G1031" i="6"/>
  <c r="AB1031" i="6" s="1"/>
  <c r="I1031" i="6"/>
  <c r="J944" i="6"/>
  <c r="K944" i="6"/>
  <c r="I944" i="6"/>
  <c r="G425" i="6"/>
  <c r="AB425" i="6" s="1"/>
  <c r="J425" i="6"/>
  <c r="I425" i="6"/>
  <c r="K1071" i="6"/>
  <c r="J1071" i="6"/>
  <c r="I1071" i="6"/>
  <c r="I673" i="6"/>
  <c r="K673" i="6"/>
  <c r="J673" i="6"/>
  <c r="G673" i="6"/>
  <c r="AB673" i="6" s="1"/>
  <c r="J1016" i="6"/>
  <c r="G1016" i="6"/>
  <c r="AB1016" i="6" s="1"/>
  <c r="I1016" i="6"/>
  <c r="J979" i="6"/>
  <c r="G979" i="6"/>
  <c r="AB979" i="6" s="1"/>
  <c r="I979" i="6"/>
  <c r="K979" i="6"/>
  <c r="I394" i="6"/>
  <c r="K394" i="6"/>
  <c r="G394" i="6"/>
  <c r="AB394" i="6" s="1"/>
  <c r="J832" i="6"/>
  <c r="I832" i="6"/>
  <c r="K832" i="6"/>
  <c r="I540" i="6"/>
  <c r="K540" i="6"/>
  <c r="G540" i="6"/>
  <c r="AB540" i="6" s="1"/>
  <c r="J540" i="6"/>
  <c r="K1084" i="6"/>
  <c r="I220" i="6"/>
  <c r="K940" i="6"/>
  <c r="K948" i="6"/>
  <c r="G156" i="6"/>
  <c r="AB156" i="6" s="1"/>
  <c r="K584" i="6"/>
  <c r="G898" i="6"/>
  <c r="AB898" i="6" s="1"/>
  <c r="G935" i="6"/>
  <c r="AB935" i="6" s="1"/>
  <c r="I918" i="6"/>
  <c r="G623" i="6"/>
  <c r="AB623" i="6" s="1"/>
  <c r="J623" i="6"/>
  <c r="I719" i="6"/>
  <c r="G1071" i="6"/>
  <c r="AB1071" i="6" s="1"/>
  <c r="J394" i="6"/>
  <c r="K1016" i="6"/>
  <c r="G832" i="6"/>
  <c r="AB832" i="6" s="1"/>
  <c r="J236" i="4"/>
  <c r="H236" i="4"/>
  <c r="AC236" i="4" s="1"/>
  <c r="G88" i="6"/>
  <c r="AB88" i="6" s="1"/>
  <c r="L152" i="4"/>
  <c r="K152" i="4"/>
  <c r="G944" i="6"/>
  <c r="AB944" i="6" s="1"/>
  <c r="J296" i="4"/>
  <c r="K296" i="4"/>
  <c r="K88" i="6"/>
  <c r="J918" i="6"/>
  <c r="G1084" i="6"/>
  <c r="AB1084" i="6" s="1"/>
  <c r="G220" i="6"/>
  <c r="AB220" i="6" s="1"/>
  <c r="G1013" i="6"/>
  <c r="AB1013" i="6" s="1"/>
  <c r="I940" i="6"/>
  <c r="I948" i="6"/>
  <c r="K156" i="6"/>
  <c r="I584" i="6"/>
  <c r="K898" i="6"/>
  <c r="K935" i="6"/>
  <c r="I429" i="6"/>
  <c r="I327" i="6"/>
  <c r="K425" i="6"/>
  <c r="K959" i="6"/>
  <c r="I641" i="6"/>
  <c r="K641" i="6"/>
  <c r="J1053" i="6"/>
  <c r="K1053" i="6"/>
  <c r="I267" i="6"/>
  <c r="G267" i="6"/>
  <c r="AB267" i="6" s="1"/>
  <c r="K590" i="6"/>
  <c r="J590" i="6"/>
  <c r="J1081" i="6"/>
  <c r="K1081" i="6"/>
  <c r="K694" i="6"/>
  <c r="G694" i="6"/>
  <c r="AB694" i="6" s="1"/>
  <c r="K374" i="6"/>
  <c r="I374" i="6"/>
  <c r="I437" i="6"/>
  <c r="K437" i="6"/>
  <c r="G437" i="6"/>
  <c r="AB437" i="6" s="1"/>
  <c r="J7" i="6"/>
  <c r="I7" i="6"/>
  <c r="G7" i="6"/>
  <c r="AB7" i="6" s="1"/>
  <c r="J104" i="6"/>
  <c r="I104" i="6"/>
  <c r="K104" i="6"/>
  <c r="G104" i="6"/>
  <c r="AB104" i="6" s="1"/>
  <c r="G409" i="6"/>
  <c r="AB409" i="6" s="1"/>
  <c r="K409" i="6"/>
  <c r="I409" i="6"/>
  <c r="J446" i="6"/>
  <c r="K446" i="6"/>
  <c r="G446" i="6"/>
  <c r="AB446" i="6" s="1"/>
  <c r="I446" i="6"/>
  <c r="I707" i="6"/>
  <c r="K707" i="6"/>
  <c r="G707" i="6"/>
  <c r="AB707" i="6" s="1"/>
  <c r="G1134" i="6"/>
  <c r="AB1134" i="6" s="1"/>
  <c r="K1134" i="6"/>
  <c r="I1134" i="6"/>
  <c r="J1134" i="6"/>
  <c r="J22" i="6"/>
  <c r="G22" i="6"/>
  <c r="AB22" i="6" s="1"/>
  <c r="I22" i="6"/>
  <c r="K22" i="6"/>
  <c r="G1024" i="6"/>
  <c r="AB1024" i="6" s="1"/>
  <c r="K1024" i="6"/>
  <c r="J1024" i="6"/>
  <c r="G423" i="6"/>
  <c r="AB423" i="6" s="1"/>
  <c r="K423" i="6"/>
  <c r="I423" i="6"/>
  <c r="I12" i="6"/>
  <c r="K12" i="6"/>
  <c r="K44" i="6"/>
  <c r="G44" i="6"/>
  <c r="AB44" i="6" s="1"/>
  <c r="J44" i="6"/>
  <c r="G724" i="6"/>
  <c r="AB724" i="6" s="1"/>
  <c r="K724" i="6"/>
  <c r="J724" i="6"/>
  <c r="K361" i="6"/>
  <c r="J361" i="6"/>
  <c r="G361" i="6"/>
  <c r="AB361" i="6" s="1"/>
  <c r="G701" i="6"/>
  <c r="AB701" i="6" s="1"/>
  <c r="I701" i="6"/>
  <c r="K701" i="6"/>
  <c r="J701" i="6"/>
  <c r="G159" i="6"/>
  <c r="AB159" i="6" s="1"/>
  <c r="I159" i="6"/>
  <c r="K159" i="6"/>
  <c r="K596" i="6"/>
  <c r="J1031" i="6"/>
  <c r="K220" i="6"/>
  <c r="K1013" i="6"/>
  <c r="J875" i="6"/>
  <c r="U207" i="4"/>
  <c r="K7" i="6"/>
  <c r="G116" i="6"/>
  <c r="AB116" i="6" s="1"/>
  <c r="J115" i="6"/>
  <c r="I361" i="6"/>
  <c r="G385" i="6"/>
  <c r="AB385" i="6" s="1"/>
  <c r="I724" i="6"/>
  <c r="G416" i="6"/>
  <c r="AB416" i="6" s="1"/>
  <c r="J159" i="6"/>
  <c r="I747" i="6"/>
  <c r="K228" i="6"/>
  <c r="I517" i="6"/>
  <c r="K517" i="6"/>
  <c r="I383" i="6"/>
  <c r="J383" i="6"/>
  <c r="K164" i="4"/>
  <c r="L164" i="4"/>
  <c r="K72" i="6"/>
  <c r="J72" i="6"/>
  <c r="G72" i="6"/>
  <c r="AB72" i="6" s="1"/>
  <c r="I72" i="6"/>
  <c r="I700" i="6"/>
  <c r="J700" i="6"/>
  <c r="I289" i="6"/>
  <c r="K289" i="6"/>
  <c r="J289" i="6"/>
  <c r="G289" i="6"/>
  <c r="AB289" i="6" s="1"/>
  <c r="J779" i="6"/>
  <c r="I779" i="6"/>
  <c r="G779" i="6"/>
  <c r="AB779" i="6" s="1"/>
  <c r="K779" i="6"/>
  <c r="J772" i="6"/>
  <c r="K772" i="6"/>
  <c r="I37" i="6"/>
  <c r="K37" i="6"/>
  <c r="G953" i="6"/>
  <c r="AB953" i="6" s="1"/>
  <c r="J953" i="6"/>
  <c r="J941" i="6"/>
  <c r="G941" i="6"/>
  <c r="AB941" i="6" s="1"/>
  <c r="K941" i="6"/>
  <c r="I941" i="6"/>
  <c r="G1090" i="6"/>
  <c r="AB1090" i="6" s="1"/>
  <c r="I1090" i="6"/>
  <c r="G836" i="6"/>
  <c r="AB836" i="6" s="1"/>
  <c r="J836" i="6"/>
  <c r="I836" i="6"/>
  <c r="K599" i="6"/>
  <c r="G599" i="6"/>
  <c r="AB599" i="6" s="1"/>
  <c r="K296" i="6"/>
  <c r="J296" i="6"/>
  <c r="G296" i="6"/>
  <c r="AB296" i="6" s="1"/>
  <c r="K1015" i="6"/>
  <c r="I1015" i="6"/>
  <c r="G1015" i="6"/>
  <c r="AB1015" i="6" s="1"/>
  <c r="J280" i="6"/>
  <c r="G280" i="6"/>
  <c r="AB280" i="6" s="1"/>
  <c r="I280" i="6"/>
  <c r="K280" i="6"/>
  <c r="J1034" i="6"/>
  <c r="I1034" i="6"/>
  <c r="G1034" i="6"/>
  <c r="AB1034" i="6" s="1"/>
  <c r="G1095" i="6"/>
  <c r="AB1095" i="6" s="1"/>
  <c r="J1095" i="6"/>
  <c r="I1095" i="6"/>
  <c r="J59" i="6"/>
  <c r="K59" i="6"/>
  <c r="G59" i="6"/>
  <c r="AB59" i="6" s="1"/>
  <c r="J569" i="6"/>
  <c r="K569" i="6"/>
  <c r="G569" i="6"/>
  <c r="AB569" i="6" s="1"/>
  <c r="J38" i="6"/>
  <c r="G38" i="6"/>
  <c r="AB38" i="6" s="1"/>
  <c r="K670" i="6"/>
  <c r="G670" i="6"/>
  <c r="AB670" i="6" s="1"/>
  <c r="J670" i="6"/>
  <c r="I670" i="6"/>
  <c r="J1089" i="6"/>
  <c r="G1089" i="6"/>
  <c r="AB1089" i="6" s="1"/>
  <c r="G744" i="6"/>
  <c r="AB744" i="6" s="1"/>
  <c r="K744" i="6"/>
  <c r="G657" i="6"/>
  <c r="AB657" i="6" s="1"/>
  <c r="J657" i="6"/>
  <c r="J86" i="6"/>
  <c r="G86" i="6"/>
  <c r="AB86" i="6" s="1"/>
  <c r="K462" i="6"/>
  <c r="G462" i="6"/>
  <c r="AB462" i="6" s="1"/>
  <c r="I243" i="6"/>
  <c r="K243" i="6"/>
  <c r="K907" i="6"/>
  <c r="G907" i="6"/>
  <c r="AB907" i="6" s="1"/>
  <c r="G600" i="6"/>
  <c r="AB600" i="6" s="1"/>
  <c r="I600" i="6"/>
  <c r="I124" i="6"/>
  <c r="K124" i="6"/>
  <c r="J315" i="6"/>
  <c r="J276" i="6"/>
  <c r="I794" i="6"/>
  <c r="J913" i="6"/>
  <c r="F1161" i="6"/>
  <c r="I778" i="6"/>
  <c r="G230" i="6"/>
  <c r="AB230" i="6" s="1"/>
  <c r="K230" i="6"/>
  <c r="J683" i="6"/>
  <c r="K746" i="6"/>
  <c r="I154" i="6"/>
  <c r="I507" i="6"/>
  <c r="G1155" i="6"/>
  <c r="AB1155" i="6" s="1"/>
  <c r="K870" i="6"/>
  <c r="G207" i="6"/>
  <c r="AB207" i="6" s="1"/>
  <c r="G809" i="6"/>
  <c r="AB809" i="6" s="1"/>
  <c r="J862" i="6"/>
  <c r="K214" i="6"/>
  <c r="J746" i="6"/>
  <c r="J1113" i="6"/>
  <c r="G37" i="6"/>
  <c r="AB37" i="6" s="1"/>
  <c r="K1090" i="6"/>
  <c r="I953" i="6"/>
  <c r="K953" i="6"/>
  <c r="I59" i="6"/>
  <c r="I772" i="6"/>
  <c r="K177" i="6"/>
  <c r="H182" i="4"/>
  <c r="AC182" i="4" s="1"/>
  <c r="H150" i="4"/>
  <c r="AC150" i="4" s="1"/>
  <c r="J150" i="4"/>
  <c r="L246" i="4"/>
  <c r="H246" i="4"/>
  <c r="AC246" i="4" s="1"/>
  <c r="K836" i="6"/>
  <c r="L357" i="4"/>
  <c r="H357" i="4"/>
  <c r="AC357" i="4" s="1"/>
  <c r="H394" i="4"/>
  <c r="AC394" i="4" s="1"/>
  <c r="K394" i="4"/>
  <c r="J394" i="4"/>
  <c r="L394" i="4"/>
  <c r="H260" i="4"/>
  <c r="AC260" i="4" s="1"/>
  <c r="J260" i="4"/>
  <c r="L260" i="4"/>
  <c r="H343" i="4"/>
  <c r="AC343" i="4" s="1"/>
  <c r="J343" i="4"/>
  <c r="L343" i="4"/>
  <c r="L353" i="4"/>
  <c r="K353" i="4"/>
  <c r="H353" i="4"/>
  <c r="AC353" i="4" s="1"/>
  <c r="J364" i="4"/>
  <c r="K364" i="4"/>
  <c r="H364" i="4"/>
  <c r="AC364" i="4" s="1"/>
  <c r="J13" i="4"/>
  <c r="H13" i="4"/>
  <c r="AC13" i="4" s="1"/>
  <c r="K13" i="4"/>
  <c r="L297" i="4"/>
  <c r="J297" i="4"/>
  <c r="L249" i="4"/>
  <c r="J249" i="4"/>
  <c r="K249" i="4"/>
  <c r="K457" i="4"/>
  <c r="J457" i="4"/>
  <c r="L457" i="4"/>
  <c r="K290" i="4"/>
  <c r="J290" i="4"/>
  <c r="L290" i="4"/>
  <c r="H290" i="4"/>
  <c r="AC290" i="4" s="1"/>
  <c r="U137" i="4"/>
  <c r="V137" i="4"/>
  <c r="J18" i="4"/>
  <c r="H18" i="4"/>
  <c r="AC18" i="4" s="1"/>
  <c r="J532" i="6"/>
  <c r="G532" i="6"/>
  <c r="AB532" i="6" s="1"/>
  <c r="K532" i="6"/>
  <c r="K388" i="6"/>
  <c r="G388" i="6"/>
  <c r="AB388" i="6" s="1"/>
  <c r="J388" i="6"/>
  <c r="J881" i="6"/>
  <c r="I881" i="6"/>
  <c r="G881" i="6"/>
  <c r="AB881" i="6" s="1"/>
  <c r="J401" i="6"/>
  <c r="G401" i="6"/>
  <c r="AB401" i="6" s="1"/>
  <c r="K254" i="6"/>
  <c r="J254" i="6"/>
  <c r="G254" i="6"/>
  <c r="AB254" i="6" s="1"/>
  <c r="I254" i="6"/>
  <c r="K304" i="6"/>
  <c r="I304" i="6"/>
  <c r="G304" i="6"/>
  <c r="AB304" i="6" s="1"/>
  <c r="K946" i="6"/>
  <c r="J946" i="6"/>
  <c r="I586" i="6"/>
  <c r="J586" i="6"/>
  <c r="K586" i="6"/>
  <c r="G586" i="6"/>
  <c r="AB586" i="6" s="1"/>
  <c r="G598" i="6"/>
  <c r="AB598" i="6" s="1"/>
  <c r="K598" i="6"/>
  <c r="J952" i="6"/>
  <c r="K952" i="6"/>
  <c r="I952" i="6"/>
  <c r="I166" i="6"/>
  <c r="G166" i="6"/>
  <c r="AB166" i="6" s="1"/>
  <c r="I1159" i="6"/>
  <c r="J1159" i="6"/>
  <c r="J118" i="6"/>
  <c r="I118" i="6"/>
  <c r="I198" i="6"/>
  <c r="J198" i="6"/>
  <c r="K198" i="6"/>
  <c r="K687" i="6"/>
  <c r="I687" i="6"/>
  <c r="I574" i="6"/>
  <c r="G574" i="6"/>
  <c r="AB574" i="6" s="1"/>
  <c r="J574" i="6"/>
  <c r="G395" i="6"/>
  <c r="AB395" i="6" s="1"/>
  <c r="I395" i="6"/>
  <c r="J1029" i="6"/>
  <c r="K1029" i="6"/>
  <c r="K484" i="6"/>
  <c r="I484" i="6"/>
  <c r="G769" i="6"/>
  <c r="AB769" i="6" s="1"/>
  <c r="I769" i="6"/>
  <c r="G737" i="6"/>
  <c r="AB737" i="6" s="1"/>
  <c r="I737" i="6"/>
  <c r="G786" i="6"/>
  <c r="AB786" i="6" s="1"/>
  <c r="I315" i="6"/>
  <c r="I276" i="6"/>
  <c r="K786" i="6"/>
  <c r="K794" i="6"/>
  <c r="I913" i="6"/>
  <c r="J1155" i="6"/>
  <c r="J539" i="6"/>
  <c r="K778" i="6"/>
  <c r="I683" i="6"/>
  <c r="K363" i="6"/>
  <c r="K210" i="6"/>
  <c r="J1090" i="6"/>
  <c r="J507" i="6"/>
  <c r="I34" i="6"/>
  <c r="K1155" i="6"/>
  <c r="I870" i="6"/>
  <c r="I207" i="6"/>
  <c r="I834" i="6"/>
  <c r="J809" i="6"/>
  <c r="K862" i="6"/>
  <c r="J214" i="6"/>
  <c r="J34" i="6"/>
  <c r="I1113" i="6"/>
  <c r="K395" i="6"/>
  <c r="G1159" i="6"/>
  <c r="AB1159" i="6" s="1"/>
  <c r="K711" i="6"/>
  <c r="I1078" i="6"/>
  <c r="G105" i="6"/>
  <c r="AB105" i="6" s="1"/>
  <c r="J687" i="6"/>
  <c r="K1095" i="6"/>
  <c r="J598" i="6"/>
  <c r="K166" i="6"/>
  <c r="J395" i="6"/>
  <c r="G210" i="6"/>
  <c r="AB210" i="6" s="1"/>
  <c r="I569" i="6"/>
  <c r="G700" i="6"/>
  <c r="AB700" i="6" s="1"/>
  <c r="K881" i="6"/>
  <c r="K491" i="6"/>
  <c r="I599" i="6"/>
  <c r="G946" i="6"/>
  <c r="AB946" i="6" s="1"/>
  <c r="K265" i="4"/>
  <c r="J265" i="4"/>
  <c r="K481" i="4"/>
  <c r="L481" i="4"/>
  <c r="H72" i="4"/>
  <c r="AC72" i="4" s="1"/>
  <c r="K72" i="4"/>
  <c r="J155" i="4"/>
  <c r="L155" i="4"/>
  <c r="H282" i="4"/>
  <c r="AC282" i="4" s="1"/>
  <c r="J282" i="4"/>
  <c r="U21" i="4"/>
  <c r="V21" i="4"/>
  <c r="L344" i="4"/>
  <c r="J344" i="4"/>
  <c r="K49" i="4"/>
  <c r="L49" i="4"/>
  <c r="H112" i="4"/>
  <c r="AC112" i="4" s="1"/>
  <c r="K112" i="4"/>
  <c r="K299" i="4"/>
  <c r="L299" i="4"/>
  <c r="L250" i="4"/>
  <c r="K250" i="4"/>
  <c r="U470" i="4"/>
  <c r="V470" i="4"/>
  <c r="K270" i="4"/>
  <c r="J270" i="4"/>
  <c r="J422" i="4"/>
  <c r="H422" i="4"/>
  <c r="AC422" i="4" s="1"/>
  <c r="H69" i="4"/>
  <c r="AC69" i="4" s="1"/>
  <c r="J69" i="4"/>
  <c r="J311" i="4"/>
  <c r="H311" i="4"/>
  <c r="AC311" i="4" s="1"/>
  <c r="H463" i="4"/>
  <c r="AC463" i="4" s="1"/>
  <c r="K463" i="4"/>
  <c r="J463" i="4"/>
  <c r="K993" i="6"/>
  <c r="G993" i="6"/>
  <c r="AB993" i="6" s="1"/>
  <c r="I993" i="6"/>
  <c r="K321" i="6"/>
  <c r="G321" i="6"/>
  <c r="AB321" i="6" s="1"/>
  <c r="I321" i="6"/>
  <c r="J321" i="6"/>
  <c r="K468" i="6"/>
  <c r="I468" i="6"/>
  <c r="J468" i="6"/>
  <c r="G468" i="6"/>
  <c r="AB468" i="6" s="1"/>
  <c r="J177" i="6"/>
  <c r="G177" i="6"/>
  <c r="AB177" i="6" s="1"/>
  <c r="J365" i="6"/>
  <c r="G365" i="6"/>
  <c r="AB365" i="6" s="1"/>
  <c r="K365" i="6"/>
  <c r="I557" i="6"/>
  <c r="K557" i="6"/>
  <c r="G557" i="6"/>
  <c r="AB557" i="6" s="1"/>
  <c r="J557" i="6"/>
  <c r="J89" i="6"/>
  <c r="G89" i="6"/>
  <c r="AB89" i="6" s="1"/>
  <c r="K89" i="6"/>
  <c r="G151" i="6"/>
  <c r="AB151" i="6" s="1"/>
  <c r="J151" i="6"/>
  <c r="K151" i="6"/>
  <c r="K872" i="6"/>
  <c r="G872" i="6"/>
  <c r="AB872" i="6" s="1"/>
  <c r="I872" i="6"/>
  <c r="J376" i="6"/>
  <c r="G376" i="6"/>
  <c r="AB376" i="6" s="1"/>
  <c r="K376" i="6"/>
  <c r="G728" i="6"/>
  <c r="AB728" i="6" s="1"/>
  <c r="J728" i="6"/>
  <c r="I728" i="6"/>
  <c r="K728" i="6"/>
  <c r="J830" i="6"/>
  <c r="G830" i="6"/>
  <c r="AB830" i="6" s="1"/>
  <c r="G322" i="6"/>
  <c r="AB322" i="6" s="1"/>
  <c r="K322" i="6"/>
  <c r="I322" i="6"/>
  <c r="I83" i="6"/>
  <c r="G83" i="6"/>
  <c r="AB83" i="6" s="1"/>
  <c r="J83" i="6"/>
  <c r="K83" i="6"/>
  <c r="G738" i="6"/>
  <c r="AB738" i="6" s="1"/>
  <c r="K738" i="6"/>
  <c r="J738" i="6"/>
  <c r="I1106" i="6"/>
  <c r="J1106" i="6"/>
  <c r="K1106" i="6"/>
  <c r="I572" i="6"/>
  <c r="J572" i="6"/>
  <c r="G247" i="6"/>
  <c r="AB247" i="6" s="1"/>
  <c r="I247" i="6"/>
  <c r="I255" i="6"/>
  <c r="J255" i="6"/>
  <c r="I316" i="6"/>
  <c r="G316" i="6"/>
  <c r="AB316" i="6" s="1"/>
  <c r="I512" i="6"/>
  <c r="J512" i="6"/>
  <c r="I539" i="6"/>
  <c r="I491" i="6"/>
  <c r="G491" i="6"/>
  <c r="AB491" i="6" s="1"/>
  <c r="J454" i="6"/>
  <c r="I363" i="6"/>
  <c r="K34" i="6"/>
  <c r="I210" i="6"/>
  <c r="K38" i="6"/>
  <c r="K207" i="6"/>
  <c r="G834" i="6"/>
  <c r="AB834" i="6" s="1"/>
  <c r="I214" i="6"/>
  <c r="K209" i="6"/>
  <c r="K574" i="6"/>
  <c r="K539" i="6"/>
  <c r="G687" i="6"/>
  <c r="AB687" i="6" s="1"/>
  <c r="K1034" i="6"/>
  <c r="I830" i="6"/>
  <c r="J304" i="6"/>
  <c r="G772" i="6"/>
  <c r="AB772" i="6" s="1"/>
  <c r="K237" i="6"/>
  <c r="K600" i="6"/>
  <c r="L463" i="4"/>
  <c r="I296" i="6"/>
  <c r="H211" i="4"/>
  <c r="AC211" i="4" s="1"/>
  <c r="I454" i="6"/>
  <c r="G154" i="6"/>
  <c r="AB154" i="6" s="1"/>
  <c r="G952" i="6"/>
  <c r="AB952" i="6" s="1"/>
  <c r="V457" i="4"/>
  <c r="U457" i="4"/>
  <c r="L100" i="4"/>
  <c r="H100" i="4"/>
  <c r="AC100" i="4" s="1"/>
  <c r="J100" i="4"/>
  <c r="H251" i="4"/>
  <c r="AC251" i="4" s="1"/>
  <c r="K251" i="4"/>
  <c r="I1010" i="6"/>
  <c r="G1010" i="6"/>
  <c r="AB1010" i="6" s="1"/>
  <c r="J1010" i="6"/>
  <c r="K803" i="6"/>
  <c r="G803" i="6"/>
  <c r="AB803" i="6" s="1"/>
  <c r="G581" i="6"/>
  <c r="AB581" i="6" s="1"/>
  <c r="J581" i="6"/>
  <c r="K581" i="6"/>
  <c r="G752" i="6"/>
  <c r="AB752" i="6" s="1"/>
  <c r="J752" i="6"/>
  <c r="I752" i="6"/>
  <c r="K752" i="6"/>
  <c r="K684" i="6"/>
  <c r="J684" i="6"/>
  <c r="G684" i="6"/>
  <c r="AB684" i="6" s="1"/>
  <c r="J185" i="6"/>
  <c r="J744" i="6"/>
  <c r="J803" i="6"/>
  <c r="I907" i="6"/>
  <c r="G255" i="6"/>
  <c r="AB255" i="6" s="1"/>
  <c r="K255" i="6"/>
  <c r="K781" i="6"/>
  <c r="J462" i="6"/>
  <c r="I462" i="6"/>
  <c r="G911" i="6"/>
  <c r="AB911" i="6" s="1"/>
  <c r="I186" i="6"/>
  <c r="G572" i="6"/>
  <c r="AB572" i="6" s="1"/>
  <c r="I23" i="6"/>
  <c r="K704" i="6"/>
  <c r="G237" i="6"/>
  <c r="AB237" i="6" s="1"/>
  <c r="G972" i="6"/>
  <c r="AB972" i="6" s="1"/>
  <c r="J800" i="6"/>
  <c r="K737" i="6"/>
  <c r="J443" i="6"/>
  <c r="I684" i="6"/>
  <c r="K1010" i="6"/>
  <c r="K215" i="4"/>
  <c r="L251" i="4"/>
  <c r="K267" i="4"/>
  <c r="J267" i="4"/>
  <c r="L267" i="4"/>
  <c r="L183" i="4"/>
  <c r="H183" i="4"/>
  <c r="AC183" i="4" s="1"/>
  <c r="K183" i="4"/>
  <c r="J196" i="6"/>
  <c r="I196" i="6"/>
  <c r="K47" i="6"/>
  <c r="I47" i="6"/>
  <c r="G47" i="6"/>
  <c r="AB47" i="6" s="1"/>
  <c r="G223" i="6"/>
  <c r="AB223" i="6" s="1"/>
  <c r="J223" i="6"/>
  <c r="I223" i="6"/>
  <c r="J788" i="6"/>
  <c r="I788" i="6"/>
  <c r="K788" i="6"/>
  <c r="I234" i="6"/>
  <c r="K234" i="6"/>
  <c r="J234" i="6"/>
  <c r="J384" i="6"/>
  <c r="G384" i="6"/>
  <c r="AB384" i="6" s="1"/>
  <c r="K384" i="6"/>
  <c r="I384" i="6"/>
  <c r="J947" i="6"/>
  <c r="K947" i="6"/>
  <c r="J520" i="6"/>
  <c r="K520" i="6"/>
  <c r="I520" i="6"/>
  <c r="G520" i="6"/>
  <c r="AB520" i="6" s="1"/>
  <c r="K522" i="6"/>
  <c r="J522" i="6"/>
  <c r="G522" i="6"/>
  <c r="AB522" i="6" s="1"/>
  <c r="G163" i="6"/>
  <c r="AB163" i="6" s="1"/>
  <c r="J163" i="6"/>
  <c r="K163" i="6"/>
  <c r="J1028" i="6"/>
  <c r="G1028" i="6"/>
  <c r="AB1028" i="6" s="1"/>
  <c r="I544" i="6"/>
  <c r="G544" i="6"/>
  <c r="AB544" i="6" s="1"/>
  <c r="J73" i="6"/>
  <c r="K73" i="6"/>
  <c r="I73" i="6"/>
  <c r="G73" i="6"/>
  <c r="AB73" i="6" s="1"/>
  <c r="J1039" i="6"/>
  <c r="G1039" i="6"/>
  <c r="AB1039" i="6" s="1"/>
  <c r="I554" i="6"/>
  <c r="K554" i="6"/>
  <c r="G554" i="6"/>
  <c r="AB554" i="6" s="1"/>
  <c r="J554" i="6"/>
  <c r="I652" i="6"/>
  <c r="J652" i="6"/>
  <c r="G68" i="6"/>
  <c r="AB68" i="6" s="1"/>
  <c r="I68" i="6"/>
  <c r="J68" i="6"/>
  <c r="I1057" i="6"/>
  <c r="J1057" i="6"/>
  <c r="K1057" i="6"/>
  <c r="G1057" i="6"/>
  <c r="AB1057" i="6" s="1"/>
  <c r="G536" i="6"/>
  <c r="AB536" i="6" s="1"/>
  <c r="K536" i="6"/>
  <c r="I501" i="6"/>
  <c r="K501" i="6"/>
  <c r="J501" i="6"/>
  <c r="G501" i="6"/>
  <c r="AB501" i="6" s="1"/>
  <c r="J982" i="6"/>
  <c r="K982" i="6"/>
  <c r="I982" i="6"/>
  <c r="G982" i="6"/>
  <c r="AB982" i="6" s="1"/>
  <c r="G436" i="6"/>
  <c r="AB436" i="6" s="1"/>
  <c r="K436" i="6"/>
  <c r="J436" i="6"/>
  <c r="I436" i="6"/>
  <c r="K851" i="6"/>
  <c r="G851" i="6"/>
  <c r="AB851" i="6" s="1"/>
  <c r="I851" i="6"/>
  <c r="J859" i="6"/>
  <c r="K859" i="6"/>
  <c r="I859" i="6"/>
  <c r="G859" i="6"/>
  <c r="AB859" i="6" s="1"/>
  <c r="J876" i="6"/>
  <c r="G876" i="6"/>
  <c r="AB876" i="6" s="1"/>
  <c r="I876" i="6"/>
  <c r="J1079" i="6"/>
  <c r="I1079" i="6"/>
  <c r="I648" i="6"/>
  <c r="K648" i="6"/>
  <c r="G648" i="6"/>
  <c r="AB648" i="6" s="1"/>
  <c r="J648" i="6"/>
  <c r="I556" i="6"/>
  <c r="K556" i="6"/>
  <c r="G556" i="6"/>
  <c r="AB556" i="6" s="1"/>
  <c r="K150" i="6"/>
  <c r="I150" i="6"/>
  <c r="J150" i="6"/>
  <c r="G668" i="6"/>
  <c r="AB668" i="6" s="1"/>
  <c r="I668" i="6"/>
  <c r="K668" i="6"/>
  <c r="J1121" i="6"/>
  <c r="G1121" i="6"/>
  <c r="AB1121" i="6" s="1"/>
  <c r="K705" i="6"/>
  <c r="G705" i="6"/>
  <c r="AB705" i="6" s="1"/>
  <c r="I705" i="6"/>
  <c r="K964" i="6"/>
  <c r="I964" i="6"/>
  <c r="G964" i="6"/>
  <c r="AB964" i="6" s="1"/>
  <c r="K1025" i="6"/>
  <c r="I981" i="6"/>
  <c r="I657" i="6"/>
  <c r="J247" i="6"/>
  <c r="G484" i="6"/>
  <c r="AB484" i="6" s="1"/>
  <c r="G227" i="6"/>
  <c r="AB227" i="6" s="1"/>
  <c r="J1025" i="6"/>
  <c r="J549" i="6"/>
  <c r="I100" i="6"/>
  <c r="G100" i="6"/>
  <c r="AB100" i="6" s="1"/>
  <c r="I711" i="6"/>
  <c r="K100" i="6"/>
  <c r="J981" i="6"/>
  <c r="K86" i="6"/>
  <c r="K657" i="6"/>
  <c r="K247" i="6"/>
  <c r="J484" i="6"/>
  <c r="K227" i="6"/>
  <c r="I744" i="6"/>
  <c r="J544" i="6"/>
  <c r="I185" i="6"/>
  <c r="G79" i="6"/>
  <c r="AB79" i="6" s="1"/>
  <c r="J82" i="6"/>
  <c r="I803" i="6"/>
  <c r="K185" i="6"/>
  <c r="K572" i="6"/>
  <c r="I1089" i="6"/>
  <c r="J911" i="6"/>
  <c r="I443" i="6"/>
  <c r="J704" i="6"/>
  <c r="K1121" i="6"/>
  <c r="J237" i="6"/>
  <c r="I536" i="6"/>
  <c r="K876" i="6"/>
  <c r="K223" i="6"/>
  <c r="G1106" i="6"/>
  <c r="AB1106" i="6" s="1"/>
  <c r="J556" i="6"/>
  <c r="G234" i="6"/>
  <c r="AB234" i="6" s="1"/>
  <c r="I163" i="6"/>
  <c r="J42" i="4"/>
  <c r="L42" i="4"/>
  <c r="K213" i="4"/>
  <c r="L213" i="4"/>
  <c r="H213" i="4"/>
  <c r="AC213" i="4" s="1"/>
  <c r="J213" i="4"/>
  <c r="K357" i="4"/>
  <c r="J357" i="4"/>
  <c r="J397" i="4"/>
  <c r="H397" i="4"/>
  <c r="AC397" i="4" s="1"/>
  <c r="L397" i="4"/>
  <c r="H71" i="4"/>
  <c r="AC71" i="4" s="1"/>
  <c r="L71" i="4"/>
  <c r="K71" i="4"/>
  <c r="H490" i="4"/>
  <c r="AC490" i="4" s="1"/>
  <c r="K490" i="4"/>
  <c r="J490" i="4"/>
  <c r="L490" i="4"/>
  <c r="L447" i="4"/>
  <c r="K447" i="4"/>
  <c r="H447" i="4"/>
  <c r="AC447" i="4" s="1"/>
  <c r="J447" i="4"/>
  <c r="J215" i="4"/>
  <c r="L215" i="4"/>
  <c r="H132" i="4"/>
  <c r="AC132" i="4" s="1"/>
  <c r="K132" i="4"/>
  <c r="L132" i="4"/>
  <c r="I1029" i="6"/>
  <c r="G1029" i="6"/>
  <c r="AB1029" i="6" s="1"/>
  <c r="J942" i="6"/>
  <c r="I942" i="6"/>
  <c r="G942" i="6"/>
  <c r="AB942" i="6" s="1"/>
  <c r="G874" i="6"/>
  <c r="AB874" i="6" s="1"/>
  <c r="K874" i="6"/>
  <c r="J874" i="6"/>
  <c r="I874" i="6"/>
  <c r="I183" i="6"/>
  <c r="J183" i="6"/>
  <c r="G183" i="6"/>
  <c r="AB183" i="6" s="1"/>
  <c r="K919" i="6"/>
  <c r="G919" i="6"/>
  <c r="AB919" i="6" s="1"/>
  <c r="J919" i="6"/>
  <c r="K39" i="6"/>
  <c r="J39" i="6"/>
  <c r="G39" i="6"/>
  <c r="AB39" i="6" s="1"/>
  <c r="G645" i="6"/>
  <c r="AB645" i="6" s="1"/>
  <c r="K645" i="6"/>
  <c r="I430" i="6"/>
  <c r="J430" i="6"/>
  <c r="G430" i="6"/>
  <c r="AB430" i="6" s="1"/>
  <c r="K430" i="6"/>
  <c r="K465" i="6"/>
  <c r="G465" i="6"/>
  <c r="AB465" i="6" s="1"/>
  <c r="I465" i="6"/>
  <c r="J465" i="6"/>
  <c r="J490" i="6"/>
  <c r="K490" i="6"/>
  <c r="I490" i="6"/>
  <c r="K135" i="6"/>
  <c r="G135" i="6"/>
  <c r="AB135" i="6" s="1"/>
  <c r="I135" i="6"/>
  <c r="J135" i="6"/>
  <c r="J236" i="6"/>
  <c r="I236" i="6"/>
  <c r="G236" i="6"/>
  <c r="AB236" i="6" s="1"/>
  <c r="I173" i="6"/>
  <c r="G173" i="6"/>
  <c r="AB173" i="6" s="1"/>
  <c r="J173" i="6"/>
  <c r="J716" i="6"/>
  <c r="K716" i="6"/>
  <c r="I716" i="6"/>
  <c r="G716" i="6"/>
  <c r="AB716" i="6" s="1"/>
  <c r="G899" i="6"/>
  <c r="AB899" i="6" s="1"/>
  <c r="I899" i="6"/>
  <c r="K899" i="6"/>
  <c r="G93" i="6"/>
  <c r="AB93" i="6" s="1"/>
  <c r="I93" i="6"/>
  <c r="K880" i="6"/>
  <c r="J880" i="6"/>
  <c r="I880" i="6"/>
  <c r="J781" i="6"/>
  <c r="I781" i="6"/>
  <c r="J769" i="6"/>
  <c r="K769" i="6"/>
  <c r="J1088" i="6"/>
  <c r="K1088" i="6"/>
  <c r="J760" i="6"/>
  <c r="G760" i="6"/>
  <c r="AB760" i="6" s="1"/>
  <c r="K760" i="6"/>
  <c r="G277" i="6"/>
  <c r="AB277" i="6" s="1"/>
  <c r="J277" i="6"/>
  <c r="I277" i="6"/>
  <c r="K277" i="6"/>
  <c r="J978" i="6"/>
  <c r="K978" i="6"/>
  <c r="I978" i="6"/>
  <c r="G978" i="6"/>
  <c r="AB978" i="6" s="1"/>
  <c r="G792" i="6"/>
  <c r="AB792" i="6" s="1"/>
  <c r="K792" i="6"/>
  <c r="K933" i="6"/>
  <c r="G933" i="6"/>
  <c r="AB933" i="6" s="1"/>
  <c r="J933" i="6"/>
  <c r="G512" i="6"/>
  <c r="AB512" i="6" s="1"/>
  <c r="K512" i="6"/>
  <c r="I931" i="6"/>
  <c r="K931" i="6"/>
  <c r="G931" i="6"/>
  <c r="AB931" i="6" s="1"/>
  <c r="G653" i="6"/>
  <c r="AB653" i="6" s="1"/>
  <c r="K653" i="6"/>
  <c r="J653" i="6"/>
  <c r="I279" i="6"/>
  <c r="J279" i="6"/>
  <c r="K279" i="6"/>
  <c r="I845" i="6"/>
  <c r="K845" i="6"/>
  <c r="K497" i="6"/>
  <c r="I497" i="6"/>
  <c r="J497" i="6"/>
  <c r="G497" i="6"/>
  <c r="AB497" i="6" s="1"/>
  <c r="J124" i="6"/>
  <c r="G124" i="6"/>
  <c r="AB124" i="6" s="1"/>
  <c r="J972" i="6"/>
  <c r="I972" i="6"/>
  <c r="I1007" i="6"/>
  <c r="K1007" i="6"/>
  <c r="G1007" i="6"/>
  <c r="AB1007" i="6" s="1"/>
  <c r="J1007" i="6"/>
  <c r="K819" i="6"/>
  <c r="I819" i="6"/>
  <c r="J819" i="6"/>
  <c r="J860" i="6"/>
  <c r="K860" i="6"/>
  <c r="G860" i="6"/>
  <c r="AB860" i="6" s="1"/>
  <c r="G1152" i="6"/>
  <c r="AB1152" i="6" s="1"/>
  <c r="K1152" i="6"/>
  <c r="J1152" i="6"/>
  <c r="G743" i="6"/>
  <c r="AB743" i="6" s="1"/>
  <c r="I743" i="6"/>
  <c r="K743" i="6"/>
  <c r="J743" i="6"/>
  <c r="K107" i="6"/>
  <c r="G107" i="6"/>
  <c r="AB107" i="6" s="1"/>
  <c r="J107" i="6"/>
  <c r="I107" i="6"/>
  <c r="G677" i="6"/>
  <c r="AB677" i="6" s="1"/>
  <c r="K677" i="6"/>
  <c r="J677" i="6"/>
  <c r="I879" i="6"/>
  <c r="J879" i="6"/>
  <c r="K879" i="6"/>
  <c r="K35" i="6"/>
  <c r="J35" i="6"/>
  <c r="I35" i="6"/>
  <c r="K139" i="6"/>
  <c r="J139" i="6"/>
  <c r="I139" i="6"/>
  <c r="G1117" i="6"/>
  <c r="AB1117" i="6" s="1"/>
  <c r="I1117" i="6"/>
  <c r="K1117" i="6"/>
  <c r="I1036" i="6"/>
  <c r="K1036" i="6"/>
  <c r="G1036" i="6"/>
  <c r="AB1036" i="6" s="1"/>
  <c r="G362" i="6"/>
  <c r="AB362" i="6" s="1"/>
  <c r="J362" i="6"/>
  <c r="J136" i="6"/>
  <c r="I136" i="6"/>
  <c r="G136" i="6"/>
  <c r="AB136" i="6" s="1"/>
  <c r="K136" i="6"/>
  <c r="K721" i="6"/>
  <c r="G721" i="6"/>
  <c r="AB721" i="6" s="1"/>
  <c r="I721" i="6"/>
  <c r="G1026" i="6"/>
  <c r="AB1026" i="6" s="1"/>
  <c r="J1026" i="6"/>
  <c r="I1026" i="6"/>
  <c r="K1026" i="6"/>
  <c r="G795" i="6"/>
  <c r="AB795" i="6" s="1"/>
  <c r="J795" i="6"/>
  <c r="I1108" i="6"/>
  <c r="G1108" i="6"/>
  <c r="AB1108" i="6" s="1"/>
  <c r="J1108" i="6"/>
  <c r="K1108" i="6"/>
  <c r="J1091" i="6"/>
  <c r="I1091" i="6"/>
  <c r="K1091" i="6"/>
  <c r="K248" i="6"/>
  <c r="I248" i="6"/>
  <c r="G800" i="6"/>
  <c r="AB800" i="6" s="1"/>
  <c r="I800" i="6"/>
  <c r="J60" i="6"/>
  <c r="K60" i="6"/>
  <c r="G960" i="6"/>
  <c r="AB960" i="6" s="1"/>
  <c r="K960" i="6"/>
  <c r="I960" i="6"/>
  <c r="G489" i="6"/>
  <c r="AB489" i="6" s="1"/>
  <c r="K489" i="6"/>
  <c r="I489" i="6"/>
  <c r="J489" i="6"/>
  <c r="G731" i="6"/>
  <c r="AB731" i="6" s="1"/>
  <c r="K731" i="6"/>
  <c r="I731" i="6"/>
  <c r="G23" i="6"/>
  <c r="AB23" i="6" s="1"/>
  <c r="K23" i="6"/>
  <c r="J335" i="6"/>
  <c r="K335" i="6"/>
  <c r="I335" i="6"/>
  <c r="J105" i="6"/>
  <c r="J711" i="6"/>
  <c r="I86" i="6"/>
  <c r="K93" i="6"/>
  <c r="I549" i="6"/>
  <c r="K105" i="6"/>
  <c r="K981" i="6"/>
  <c r="J907" i="6"/>
  <c r="G243" i="6"/>
  <c r="AB243" i="6" s="1"/>
  <c r="G82" i="6"/>
  <c r="AB82" i="6" s="1"/>
  <c r="I1088" i="6"/>
  <c r="K1089" i="6"/>
  <c r="J47" i="6"/>
  <c r="I1039" i="6"/>
  <c r="J243" i="6"/>
  <c r="I919" i="6"/>
  <c r="J186" i="6"/>
  <c r="K186" i="6"/>
  <c r="G1025" i="6"/>
  <c r="AB1025" i="6" s="1"/>
  <c r="G549" i="6"/>
  <c r="AB549" i="6" s="1"/>
  <c r="J316" i="6"/>
  <c r="G443" i="6"/>
  <c r="AB443" i="6" s="1"/>
  <c r="K911" i="6"/>
  <c r="K316" i="6"/>
  <c r="K362" i="6"/>
  <c r="I704" i="6"/>
  <c r="J845" i="6"/>
  <c r="G248" i="6"/>
  <c r="AB248" i="6" s="1"/>
  <c r="I1121" i="6"/>
  <c r="J792" i="6"/>
  <c r="K652" i="6"/>
  <c r="J600" i="6"/>
  <c r="I522" i="6"/>
  <c r="K1079" i="6"/>
  <c r="K100" i="4"/>
  <c r="K795" i="6"/>
  <c r="G60" i="6"/>
  <c r="AB60" i="6" s="1"/>
  <c r="I645" i="6"/>
  <c r="J899" i="6"/>
  <c r="H267" i="4"/>
  <c r="AC267" i="4" s="1"/>
  <c r="K183" i="6"/>
  <c r="I82" i="6"/>
  <c r="I653" i="6"/>
  <c r="J79" i="6"/>
  <c r="K79" i="6"/>
  <c r="J251" i="4"/>
  <c r="J731" i="6"/>
  <c r="I947" i="6"/>
  <c r="J737" i="6"/>
  <c r="J1036" i="6"/>
  <c r="G880" i="6"/>
  <c r="AB880" i="6" s="1"/>
  <c r="G150" i="6"/>
  <c r="AB150" i="6" s="1"/>
  <c r="K196" i="6"/>
  <c r="I604" i="6"/>
  <c r="J604" i="6"/>
  <c r="K353" i="6"/>
  <c r="I353" i="6"/>
  <c r="G353" i="6"/>
  <c r="AB353" i="6" s="1"/>
  <c r="J353" i="6"/>
  <c r="K51" i="6"/>
  <c r="J51" i="6"/>
  <c r="J1103" i="6"/>
  <c r="K1103" i="6"/>
  <c r="G1103" i="6"/>
  <c r="AB1103" i="6" s="1"/>
  <c r="J1059" i="6"/>
  <c r="I1059" i="6"/>
  <c r="K1059" i="6"/>
  <c r="J211" i="6"/>
  <c r="K211" i="6"/>
  <c r="G211" i="6"/>
  <c r="AB211" i="6" s="1"/>
  <c r="G64" i="6"/>
  <c r="AB64" i="6" s="1"/>
  <c r="K64" i="6"/>
  <c r="J64" i="6"/>
  <c r="K381" i="6"/>
  <c r="G381" i="6"/>
  <c r="AB381" i="6" s="1"/>
  <c r="G517" i="6"/>
  <c r="AB517" i="6" s="1"/>
  <c r="J517" i="6"/>
  <c r="K99" i="6"/>
  <c r="G99" i="6"/>
  <c r="AB99" i="6" s="1"/>
  <c r="I99" i="6"/>
  <c r="J99" i="6"/>
  <c r="G148" i="6"/>
  <c r="AB148" i="6" s="1"/>
  <c r="J148" i="6"/>
  <c r="K148" i="6"/>
  <c r="I148" i="6"/>
  <c r="G1067" i="6"/>
  <c r="AB1067" i="6" s="1"/>
  <c r="K1067" i="6"/>
  <c r="I1067" i="6"/>
  <c r="I204" i="6"/>
  <c r="G204" i="6"/>
  <c r="AB204" i="6" s="1"/>
  <c r="K204" i="6"/>
  <c r="J204" i="6"/>
  <c r="J152" i="6"/>
  <c r="G152" i="6"/>
  <c r="AB152" i="6" s="1"/>
  <c r="I152" i="6"/>
  <c r="K152" i="6"/>
  <c r="G709" i="6"/>
  <c r="AB709" i="6" s="1"/>
  <c r="J709" i="6"/>
  <c r="I709" i="6"/>
  <c r="K991" i="6"/>
  <c r="J991" i="6"/>
  <c r="I678" i="6"/>
  <c r="G678" i="6"/>
  <c r="AB678" i="6" s="1"/>
  <c r="J678" i="6"/>
  <c r="K547" i="6"/>
  <c r="G547" i="6"/>
  <c r="AB547" i="6" s="1"/>
  <c r="J547" i="6"/>
  <c r="K400" i="6"/>
  <c r="J400" i="6"/>
  <c r="G400" i="6"/>
  <c r="AB400" i="6" s="1"/>
  <c r="K356" i="6"/>
  <c r="I356" i="6"/>
  <c r="I74" i="6"/>
  <c r="K74" i="6"/>
  <c r="G641" i="6"/>
  <c r="AB641" i="6" s="1"/>
  <c r="J641" i="6"/>
  <c r="G893" i="6"/>
  <c r="AB893" i="6" s="1"/>
  <c r="J893" i="6"/>
  <c r="I893" i="6"/>
  <c r="K893" i="6"/>
  <c r="K521" i="6"/>
  <c r="G521" i="6"/>
  <c r="AB521" i="6" s="1"/>
  <c r="J671" i="6"/>
  <c r="K671" i="6"/>
  <c r="I671" i="6"/>
  <c r="I1053" i="6"/>
  <c r="G1053" i="6"/>
  <c r="AB1053" i="6" s="1"/>
  <c r="G681" i="6"/>
  <c r="AB681" i="6" s="1"/>
  <c r="I681" i="6"/>
  <c r="K681" i="6"/>
  <c r="J681" i="6"/>
  <c r="K29" i="6"/>
  <c r="I29" i="6"/>
  <c r="K267" i="6"/>
  <c r="J267" i="6"/>
  <c r="I1027" i="6"/>
  <c r="K1027" i="6"/>
  <c r="G147" i="6"/>
  <c r="AB147" i="6" s="1"/>
  <c r="K147" i="6"/>
  <c r="G590" i="6"/>
  <c r="AB590" i="6" s="1"/>
  <c r="I590" i="6"/>
  <c r="J827" i="6"/>
  <c r="G827" i="6"/>
  <c r="AB827" i="6" s="1"/>
  <c r="J791" i="6"/>
  <c r="I791" i="6"/>
  <c r="J420" i="6"/>
  <c r="K420" i="6"/>
  <c r="J404" i="6"/>
  <c r="K404" i="6"/>
  <c r="K962" i="6"/>
  <c r="I962" i="6"/>
  <c r="G962" i="6"/>
  <c r="AB962" i="6" s="1"/>
  <c r="I157" i="6"/>
  <c r="J157" i="6"/>
  <c r="G157" i="6"/>
  <c r="AB157" i="6" s="1"/>
  <c r="K157" i="6"/>
  <c r="J917" i="6"/>
  <c r="K917" i="6"/>
  <c r="G917" i="6"/>
  <c r="AB917" i="6" s="1"/>
  <c r="J825" i="6"/>
  <c r="K825" i="6"/>
  <c r="I825" i="6"/>
  <c r="J579" i="6"/>
  <c r="G579" i="6"/>
  <c r="AB579" i="6" s="1"/>
  <c r="K344" i="6"/>
  <c r="J344" i="6"/>
  <c r="I562" i="6"/>
  <c r="K562" i="6"/>
  <c r="G132" i="6"/>
  <c r="AB132" i="6" s="1"/>
  <c r="I132" i="6"/>
  <c r="I955" i="6"/>
  <c r="J955" i="6"/>
  <c r="K955" i="6"/>
  <c r="K1112" i="6"/>
  <c r="M1112" i="6" s="1"/>
  <c r="G1112" i="6"/>
  <c r="AB1112" i="6" s="1"/>
  <c r="G20" i="6"/>
  <c r="AB20" i="6" s="1"/>
  <c r="K20" i="6"/>
  <c r="I756" i="6"/>
  <c r="J756" i="6"/>
  <c r="I188" i="6"/>
  <c r="G188" i="6"/>
  <c r="AB188" i="6" s="1"/>
  <c r="J686" i="6"/>
  <c r="I686" i="6"/>
  <c r="G686" i="6"/>
  <c r="AB686" i="6" s="1"/>
  <c r="K686" i="6"/>
  <c r="J132" i="6"/>
  <c r="K1125" i="6"/>
  <c r="J1125" i="6"/>
  <c r="J930" i="6"/>
  <c r="G930" i="6"/>
  <c r="AB930" i="6" s="1"/>
  <c r="J469" i="6"/>
  <c r="K469" i="6"/>
  <c r="J713" i="6"/>
  <c r="I713" i="6"/>
  <c r="G713" i="6"/>
  <c r="AB713" i="6" s="1"/>
  <c r="K445" i="6"/>
  <c r="I445" i="6"/>
  <c r="G445" i="6"/>
  <c r="AB445" i="6" s="1"/>
  <c r="J624" i="6"/>
  <c r="G624" i="6"/>
  <c r="AB624" i="6" s="1"/>
  <c r="K833" i="6"/>
  <c r="K1011" i="6"/>
  <c r="G12" i="6"/>
  <c r="AB12" i="6" s="1"/>
  <c r="J12" i="6"/>
  <c r="I485" i="6"/>
  <c r="G485" i="6"/>
  <c r="AB485" i="6" s="1"/>
  <c r="K50" i="6"/>
  <c r="G50" i="6"/>
  <c r="AB50" i="6" s="1"/>
  <c r="I50" i="6"/>
  <c r="K742" i="6"/>
  <c r="G742" i="6"/>
  <c r="AB742" i="6" s="1"/>
  <c r="J742" i="6"/>
  <c r="U376" i="4"/>
  <c r="U189" i="4"/>
  <c r="K315" i="4"/>
  <c r="J243" i="4"/>
  <c r="K423" i="4"/>
  <c r="H440" i="4"/>
  <c r="AC440" i="4" s="1"/>
  <c r="L296" i="4"/>
  <c r="H61" i="4"/>
  <c r="AC61" i="4" s="1"/>
  <c r="K57" i="4"/>
  <c r="J461" i="4"/>
  <c r="H56" i="4"/>
  <c r="AC56" i="4" s="1"/>
  <c r="H358" i="4"/>
  <c r="AC358" i="4" s="1"/>
  <c r="L373" i="4"/>
  <c r="J387" i="4"/>
  <c r="L387" i="4"/>
  <c r="K126" i="4"/>
  <c r="H312" i="4"/>
  <c r="AC312" i="4" s="1"/>
  <c r="H22" i="4"/>
  <c r="AC22" i="4" s="1"/>
  <c r="J302" i="4"/>
  <c r="K302" i="4"/>
  <c r="H256" i="4"/>
  <c r="AC256" i="4" s="1"/>
  <c r="J437" i="4"/>
  <c r="K384" i="4"/>
  <c r="J130" i="4"/>
  <c r="L331" i="4"/>
  <c r="K388" i="4"/>
  <c r="H119" i="4"/>
  <c r="AC119" i="4" s="1"/>
  <c r="J102" i="4"/>
  <c r="U242" i="4"/>
  <c r="U149" i="4"/>
  <c r="U476" i="4"/>
  <c r="J315" i="4"/>
  <c r="H409" i="4"/>
  <c r="AC409" i="4" s="1"/>
  <c r="J423" i="4"/>
  <c r="H27" i="4"/>
  <c r="AC27" i="4" s="1"/>
  <c r="H451" i="4"/>
  <c r="AC451" i="4" s="1"/>
  <c r="J476" i="4"/>
  <c r="J226" i="4"/>
  <c r="L461" i="4"/>
  <c r="K144" i="4"/>
  <c r="L266" i="4"/>
  <c r="K304" i="4"/>
  <c r="L358" i="4"/>
  <c r="L189" i="4"/>
  <c r="J126" i="4"/>
  <c r="H373" i="4"/>
  <c r="AC373" i="4" s="1"/>
  <c r="K189" i="4"/>
  <c r="K53" i="4"/>
  <c r="L149" i="4"/>
  <c r="L8" i="4"/>
  <c r="H63" i="4"/>
  <c r="AC63" i="4" s="1"/>
  <c r="L444" i="4"/>
  <c r="H428" i="4"/>
  <c r="AC428" i="4" s="1"/>
  <c r="H465" i="4"/>
  <c r="AC465" i="4" s="1"/>
  <c r="L69" i="4"/>
  <c r="L107" i="4"/>
  <c r="K20" i="4"/>
  <c r="K111" i="4"/>
  <c r="H111" i="4"/>
  <c r="AC111" i="4" s="1"/>
  <c r="L454" i="4"/>
  <c r="L440" i="4"/>
  <c r="U238" i="4"/>
  <c r="V161" i="4"/>
  <c r="K202" i="4"/>
  <c r="K242" i="4"/>
  <c r="J27" i="4"/>
  <c r="K451" i="4"/>
  <c r="H496" i="4"/>
  <c r="AC496" i="4" s="1"/>
  <c r="L476" i="4"/>
  <c r="H315" i="4"/>
  <c r="AC315" i="4" s="1"/>
  <c r="J435" i="4"/>
  <c r="J378" i="4"/>
  <c r="K422" i="4"/>
  <c r="H230" i="4"/>
  <c r="AC230" i="4" s="1"/>
  <c r="H144" i="4"/>
  <c r="AC144" i="4" s="1"/>
  <c r="J287" i="4"/>
  <c r="L53" i="4"/>
  <c r="J161" i="4"/>
  <c r="K387" i="4"/>
  <c r="L376" i="4"/>
  <c r="J20" i="4"/>
  <c r="K22" i="4"/>
  <c r="K238" i="4"/>
  <c r="L102" i="4"/>
  <c r="K466" i="4"/>
  <c r="H466" i="4"/>
  <c r="AC466" i="4" s="1"/>
  <c r="J173" i="4"/>
  <c r="K331" i="4"/>
  <c r="J454" i="4"/>
  <c r="U454" i="4"/>
  <c r="V454" i="4"/>
  <c r="K10" i="4"/>
  <c r="L307" i="4"/>
  <c r="L289" i="4"/>
  <c r="U130" i="4"/>
  <c r="U459" i="4"/>
  <c r="U126" i="4"/>
  <c r="U437" i="4"/>
  <c r="L243" i="4"/>
  <c r="J409" i="4"/>
  <c r="H202" i="4"/>
  <c r="AC202" i="4" s="1"/>
  <c r="K27" i="4"/>
  <c r="H296" i="4"/>
  <c r="AC296" i="4" s="1"/>
  <c r="J451" i="4"/>
  <c r="J163" i="4"/>
  <c r="K496" i="4"/>
  <c r="H163" i="4"/>
  <c r="AC163" i="4" s="1"/>
  <c r="L163" i="4"/>
  <c r="H435" i="4"/>
  <c r="AC435" i="4" s="1"/>
  <c r="H378" i="4"/>
  <c r="AC378" i="4" s="1"/>
  <c r="L57" i="4"/>
  <c r="L422" i="4"/>
  <c r="J47" i="4"/>
  <c r="J144" i="4"/>
  <c r="J56" i="4"/>
  <c r="H287" i="4"/>
  <c r="AC287" i="4" s="1"/>
  <c r="J358" i="4"/>
  <c r="H232" i="4"/>
  <c r="AC232" i="4" s="1"/>
  <c r="K416" i="4"/>
  <c r="H416" i="4"/>
  <c r="AC416" i="4" s="1"/>
  <c r="K376" i="4"/>
  <c r="K46" i="4"/>
  <c r="J486" i="4"/>
  <c r="K454" i="4"/>
  <c r="J312" i="4"/>
  <c r="J63" i="4"/>
  <c r="H8" i="4"/>
  <c r="AC8" i="4" s="1"/>
  <c r="L22" i="4"/>
  <c r="L238" i="4"/>
  <c r="H309" i="4"/>
  <c r="AC309" i="4" s="1"/>
  <c r="J149" i="4"/>
  <c r="L437" i="4"/>
  <c r="J459" i="4"/>
  <c r="L428" i="4"/>
  <c r="L173" i="4"/>
  <c r="J107" i="4"/>
  <c r="J111" i="4"/>
  <c r="L130" i="4"/>
  <c r="L301" i="4"/>
  <c r="K459" i="4"/>
  <c r="K69" i="4"/>
  <c r="K476" i="4"/>
  <c r="K409" i="4"/>
  <c r="L202" i="4"/>
  <c r="J242" i="4"/>
  <c r="H59" i="4"/>
  <c r="AC59" i="4" s="1"/>
  <c r="L466" i="4"/>
  <c r="L61" i="4"/>
  <c r="L496" i="4"/>
  <c r="J61" i="4"/>
  <c r="H57" i="4"/>
  <c r="AC57" i="4" s="1"/>
  <c r="J230" i="4"/>
  <c r="K461" i="4"/>
  <c r="K287" i="4"/>
  <c r="H53" i="4"/>
  <c r="AC53" i="4" s="1"/>
  <c r="K161" i="4"/>
  <c r="L126" i="4"/>
  <c r="J416" i="4"/>
  <c r="J376" i="4"/>
  <c r="K312" i="4"/>
  <c r="L63" i="4"/>
  <c r="L465" i="4"/>
  <c r="J256" i="4"/>
  <c r="J8" i="4"/>
  <c r="K149" i="4"/>
  <c r="L309" i="4"/>
  <c r="H302" i="4"/>
  <c r="AC302" i="4" s="1"/>
  <c r="J309" i="4"/>
  <c r="K437" i="4"/>
  <c r="H102" i="4"/>
  <c r="AC102" i="4" s="1"/>
  <c r="J373" i="4"/>
  <c r="J301" i="4"/>
  <c r="J428" i="4"/>
  <c r="L503" i="4"/>
  <c r="H107" i="4"/>
  <c r="AC107" i="4" s="1"/>
  <c r="L93" i="4"/>
  <c r="L459" i="4"/>
  <c r="K130" i="4"/>
  <c r="J244" i="4"/>
  <c r="L244" i="4"/>
  <c r="L370" i="4"/>
  <c r="H370" i="4"/>
  <c r="AC370" i="4" s="1"/>
  <c r="K239" i="4"/>
  <c r="H239" i="4"/>
  <c r="AC239" i="4" s="1"/>
  <c r="L239" i="4"/>
  <c r="K64" i="4"/>
  <c r="J64" i="4"/>
  <c r="H64" i="4"/>
  <c r="AC64" i="4" s="1"/>
  <c r="H41" i="4"/>
  <c r="AC41" i="4" s="1"/>
  <c r="J41" i="4"/>
  <c r="L329" i="4"/>
  <c r="H329" i="4"/>
  <c r="AC329" i="4" s="1"/>
  <c r="J329" i="4"/>
  <c r="K329" i="4"/>
  <c r="K401" i="4"/>
  <c r="H401" i="4"/>
  <c r="AC401" i="4" s="1"/>
  <c r="H218" i="4"/>
  <c r="AC218" i="4" s="1"/>
  <c r="K218" i="4"/>
  <c r="J218" i="4"/>
  <c r="J438" i="4"/>
  <c r="L438" i="4"/>
  <c r="K438" i="4"/>
  <c r="H438" i="4"/>
  <c r="AC438" i="4" s="1"/>
  <c r="H326" i="4"/>
  <c r="AC326" i="4" s="1"/>
  <c r="K326" i="4"/>
  <c r="L326" i="4"/>
  <c r="K81" i="4"/>
  <c r="J81" i="4"/>
  <c r="H81" i="4"/>
  <c r="AC81" i="4" s="1"/>
  <c r="H181" i="4"/>
  <c r="AC181" i="4" s="1"/>
  <c r="J181" i="4"/>
  <c r="L181" i="4"/>
  <c r="J339" i="4"/>
  <c r="H339" i="4"/>
  <c r="AC339" i="4" s="1"/>
  <c r="L339" i="4"/>
  <c r="K339" i="4"/>
  <c r="K103" i="4"/>
  <c r="H103" i="4"/>
  <c r="AC103" i="4" s="1"/>
  <c r="J103" i="4"/>
  <c r="L103" i="4"/>
  <c r="J393" i="4"/>
  <c r="H393" i="4"/>
  <c r="AC393" i="4" s="1"/>
  <c r="K393" i="4"/>
  <c r="K485" i="4"/>
  <c r="H485" i="4"/>
  <c r="AC485" i="4" s="1"/>
  <c r="L485" i="4"/>
  <c r="K114" i="4"/>
  <c r="L114" i="4"/>
  <c r="H114" i="4"/>
  <c r="AC114" i="4" s="1"/>
  <c r="J114" i="4"/>
  <c r="H10" i="4"/>
  <c r="AC10" i="4" s="1"/>
  <c r="L64" i="4"/>
  <c r="L41" i="4"/>
  <c r="K181" i="4"/>
  <c r="J370" i="4"/>
  <c r="L225" i="4"/>
  <c r="K225" i="4"/>
  <c r="K131" i="4"/>
  <c r="H131" i="4"/>
  <c r="AC131" i="4" s="1"/>
  <c r="J131" i="4"/>
  <c r="K194" i="4"/>
  <c r="H194" i="4"/>
  <c r="AC194" i="4" s="1"/>
  <c r="K30" i="4"/>
  <c r="L30" i="4"/>
  <c r="H30" i="4"/>
  <c r="AC30" i="4" s="1"/>
  <c r="L352" i="4"/>
  <c r="K352" i="4"/>
  <c r="J352" i="4"/>
  <c r="K89" i="4"/>
  <c r="H89" i="4"/>
  <c r="AC89" i="4" s="1"/>
  <c r="J141" i="4"/>
  <c r="H141" i="4"/>
  <c r="AC141" i="4" s="1"/>
  <c r="H263" i="4"/>
  <c r="AC263" i="4" s="1"/>
  <c r="L263" i="4"/>
  <c r="J263" i="4"/>
  <c r="L232" i="4"/>
  <c r="J232" i="4"/>
  <c r="L284" i="4"/>
  <c r="H284" i="4"/>
  <c r="AC284" i="4" s="1"/>
  <c r="J318" i="4"/>
  <c r="H318" i="4"/>
  <c r="AC318" i="4" s="1"/>
  <c r="K318" i="4"/>
  <c r="L318" i="4"/>
  <c r="K334" i="4"/>
  <c r="H334" i="4"/>
  <c r="AC334" i="4" s="1"/>
  <c r="L334" i="4"/>
  <c r="J334" i="4"/>
  <c r="K174" i="4"/>
  <c r="J174" i="4"/>
  <c r="H174" i="4"/>
  <c r="AC174" i="4" s="1"/>
  <c r="L174" i="4"/>
  <c r="H471" i="4"/>
  <c r="AC471" i="4" s="1"/>
  <c r="J471" i="4"/>
  <c r="L471" i="4"/>
  <c r="H140" i="4"/>
  <c r="AC140" i="4" s="1"/>
  <c r="K140" i="4"/>
  <c r="K268" i="4"/>
  <c r="H268" i="4"/>
  <c r="AC268" i="4" s="1"/>
  <c r="L268" i="4"/>
  <c r="K154" i="4"/>
  <c r="L154" i="4"/>
  <c r="H154" i="4"/>
  <c r="AC154" i="4" s="1"/>
  <c r="H286" i="4"/>
  <c r="AC286" i="4" s="1"/>
  <c r="L286" i="4"/>
  <c r="K286" i="4"/>
  <c r="H227" i="4"/>
  <c r="AC227" i="4" s="1"/>
  <c r="L227" i="4"/>
  <c r="J227" i="4"/>
  <c r="K6" i="4"/>
  <c r="J6" i="4"/>
  <c r="L6" i="4"/>
  <c r="H6" i="4"/>
  <c r="AC6" i="4" s="1"/>
  <c r="K134" i="4"/>
  <c r="H134" i="4"/>
  <c r="AC134" i="4" s="1"/>
  <c r="J134" i="4"/>
  <c r="L134" i="4"/>
  <c r="J101" i="4"/>
  <c r="H101" i="4"/>
  <c r="AC101" i="4" s="1"/>
  <c r="K101" i="4"/>
  <c r="H402" i="4"/>
  <c r="AC402" i="4" s="1"/>
  <c r="J402" i="4"/>
  <c r="K402" i="4"/>
  <c r="J109" i="4"/>
  <c r="K109" i="4"/>
  <c r="L109" i="4"/>
  <c r="J39" i="4"/>
  <c r="L39" i="4"/>
  <c r="K39" i="4"/>
  <c r="H39" i="4"/>
  <c r="AC39" i="4" s="1"/>
  <c r="H262" i="4"/>
  <c r="AC262" i="4" s="1"/>
  <c r="L262" i="4"/>
  <c r="J262" i="4"/>
  <c r="K262" i="4"/>
  <c r="J26" i="4"/>
  <c r="H26" i="4"/>
  <c r="AC26" i="4" s="1"/>
  <c r="K26" i="4"/>
  <c r="H469" i="4"/>
  <c r="AC469" i="4" s="1"/>
  <c r="K469" i="4"/>
  <c r="H332" i="4"/>
  <c r="AC332" i="4" s="1"/>
  <c r="J332" i="4"/>
  <c r="K332" i="4"/>
  <c r="H294" i="4"/>
  <c r="AC294" i="4" s="1"/>
  <c r="J294" i="4"/>
  <c r="L294" i="4"/>
  <c r="K418" i="4"/>
  <c r="H418" i="4"/>
  <c r="AC418" i="4" s="1"/>
  <c r="J418" i="4"/>
  <c r="L418" i="4"/>
  <c r="J407" i="4"/>
  <c r="K407" i="4"/>
  <c r="L407" i="4"/>
  <c r="H407" i="4"/>
  <c r="AC407" i="4" s="1"/>
  <c r="H91" i="4"/>
  <c r="AC91" i="4" s="1"/>
  <c r="L91" i="4"/>
  <c r="K91" i="4"/>
  <c r="K227" i="4"/>
  <c r="L81" i="4"/>
  <c r="L393" i="4"/>
  <c r="J326" i="4"/>
  <c r="L414" i="4"/>
  <c r="J223" i="4"/>
  <c r="H223" i="4"/>
  <c r="AC223" i="4" s="1"/>
  <c r="L141" i="4"/>
  <c r="H321" i="4"/>
  <c r="AC321" i="4" s="1"/>
  <c r="L321" i="4"/>
  <c r="K321" i="4"/>
  <c r="J317" i="4"/>
  <c r="H317" i="4"/>
  <c r="AC317" i="4" s="1"/>
  <c r="L317" i="4"/>
  <c r="L464" i="4"/>
  <c r="J464" i="4"/>
  <c r="H464" i="4"/>
  <c r="AC464" i="4" s="1"/>
  <c r="K464" i="4"/>
  <c r="K281" i="4"/>
  <c r="L281" i="4"/>
  <c r="J281" i="4"/>
  <c r="H281" i="4"/>
  <c r="AC281" i="4" s="1"/>
  <c r="H491" i="4"/>
  <c r="AC491" i="4" s="1"/>
  <c r="K491" i="4"/>
  <c r="J491" i="4"/>
  <c r="L491" i="4"/>
  <c r="J414" i="4"/>
  <c r="H414" i="4"/>
  <c r="AC414" i="4" s="1"/>
  <c r="J143" i="4"/>
  <c r="L143" i="4"/>
  <c r="H143" i="4"/>
  <c r="AC143" i="4" s="1"/>
  <c r="L269" i="4"/>
  <c r="H269" i="4"/>
  <c r="AC269" i="4" s="1"/>
  <c r="K269" i="4"/>
  <c r="J269" i="4"/>
  <c r="J417" i="4"/>
  <c r="L417" i="4"/>
  <c r="K417" i="4"/>
  <c r="J43" i="4"/>
  <c r="L43" i="4"/>
  <c r="K43" i="4"/>
  <c r="K90" i="4"/>
  <c r="L90" i="4"/>
  <c r="J90" i="4"/>
  <c r="J433" i="4"/>
  <c r="K433" i="4"/>
  <c r="H433" i="4"/>
  <c r="AC433" i="4" s="1"/>
  <c r="L270" i="4"/>
  <c r="H270" i="4"/>
  <c r="AC270" i="4" s="1"/>
  <c r="H495" i="4"/>
  <c r="AC495" i="4" s="1"/>
  <c r="J495" i="4"/>
  <c r="K495" i="4"/>
  <c r="J333" i="4"/>
  <c r="H333" i="4"/>
  <c r="AC333" i="4" s="1"/>
  <c r="K333" i="4"/>
  <c r="L424" i="4"/>
  <c r="K424" i="4"/>
  <c r="J424" i="4"/>
  <c r="K153" i="4"/>
  <c r="H153" i="4"/>
  <c r="AC153" i="4" s="1"/>
  <c r="L153" i="4"/>
  <c r="J153" i="4"/>
  <c r="K157" i="4"/>
  <c r="J157" i="4"/>
  <c r="L7" i="4"/>
  <c r="H7" i="4"/>
  <c r="AC7" i="4" s="1"/>
  <c r="J7" i="4"/>
  <c r="K7" i="4"/>
  <c r="J214" i="4"/>
  <c r="H214" i="4"/>
  <c r="AC214" i="4" s="1"/>
  <c r="L214" i="4"/>
  <c r="L10" i="4"/>
  <c r="H157" i="4"/>
  <c r="AC157" i="4" s="1"/>
  <c r="J485" i="4"/>
  <c r="L401" i="4"/>
  <c r="J469" i="4"/>
  <c r="L333" i="4"/>
  <c r="H109" i="4"/>
  <c r="AC109" i="4" s="1"/>
  <c r="J362" i="4"/>
  <c r="L362" i="4"/>
  <c r="H83" i="4"/>
  <c r="AC83" i="4" s="1"/>
  <c r="L83" i="4"/>
  <c r="K305" i="4"/>
  <c r="H305" i="4"/>
  <c r="AC305" i="4" s="1"/>
  <c r="L110" i="4"/>
  <c r="J110" i="4"/>
  <c r="L285" i="4"/>
  <c r="H285" i="4"/>
  <c r="AC285" i="4" s="1"/>
  <c r="J58" i="4"/>
  <c r="L58" i="4"/>
  <c r="J347" i="4"/>
  <c r="H347" i="4"/>
  <c r="AC347" i="4" s="1"/>
  <c r="J462" i="4"/>
  <c r="H462" i="4"/>
  <c r="AC462" i="4" s="1"/>
  <c r="K462" i="4"/>
  <c r="L430" i="4"/>
  <c r="H430" i="4"/>
  <c r="AC430" i="4" s="1"/>
  <c r="J76" i="4"/>
  <c r="L76" i="4"/>
  <c r="H76" i="4"/>
  <c r="AC76" i="4" s="1"/>
  <c r="K66" i="4"/>
  <c r="L66" i="4"/>
  <c r="H366" i="4"/>
  <c r="AC366" i="4" s="1"/>
  <c r="L366" i="4"/>
  <c r="J366" i="4"/>
  <c r="L247" i="4"/>
  <c r="J247" i="4"/>
  <c r="K247" i="4"/>
  <c r="H210" i="4"/>
  <c r="AC210" i="4" s="1"/>
  <c r="J210" i="4"/>
  <c r="L210" i="4"/>
  <c r="L169" i="4"/>
  <c r="J169" i="4"/>
  <c r="H283" i="4"/>
  <c r="AC283" i="4" s="1"/>
  <c r="J283" i="4"/>
  <c r="K283" i="4"/>
  <c r="L369" i="4"/>
  <c r="J369" i="4"/>
  <c r="K369" i="4"/>
  <c r="J396" i="4"/>
  <c r="H396" i="4"/>
  <c r="AC396" i="4" s="1"/>
  <c r="K396" i="4"/>
  <c r="H429" i="4"/>
  <c r="AC429" i="4" s="1"/>
  <c r="J429" i="4"/>
  <c r="K429" i="4"/>
  <c r="H350" i="4"/>
  <c r="AC350" i="4" s="1"/>
  <c r="J350" i="4"/>
  <c r="K350" i="4"/>
  <c r="H175" i="4"/>
  <c r="AC175" i="4" s="1"/>
  <c r="L175" i="4"/>
  <c r="J420" i="4"/>
  <c r="K420" i="4"/>
  <c r="L420" i="4"/>
  <c r="H420" i="4"/>
  <c r="AC420" i="4" s="1"/>
  <c r="J470" i="4"/>
  <c r="J303" i="4"/>
  <c r="U452" i="4"/>
  <c r="U235" i="4"/>
  <c r="H155" i="4"/>
  <c r="AC155" i="4" s="1"/>
  <c r="K494" i="4"/>
  <c r="J299" i="4"/>
  <c r="K21" i="4"/>
  <c r="L51" i="4"/>
  <c r="H49" i="4"/>
  <c r="AC49" i="4" s="1"/>
  <c r="H190" i="4"/>
  <c r="AC190" i="4" s="1"/>
  <c r="H344" i="4"/>
  <c r="AC344" i="4" s="1"/>
  <c r="K344" i="4"/>
  <c r="J250" i="4"/>
  <c r="K246" i="4"/>
  <c r="J316" i="4"/>
  <c r="H120" i="4"/>
  <c r="AC120" i="4" s="1"/>
  <c r="L147" i="4"/>
  <c r="K150" i="4"/>
  <c r="K411" i="4"/>
  <c r="L316" i="4"/>
  <c r="J427" i="4"/>
  <c r="J14" i="4"/>
  <c r="K448" i="4"/>
  <c r="J112" i="4"/>
  <c r="L29" i="4"/>
  <c r="J448" i="4"/>
  <c r="L298" i="4"/>
  <c r="H298" i="4"/>
  <c r="AC298" i="4" s="1"/>
  <c r="L382" i="4"/>
  <c r="J31" i="4"/>
  <c r="L484" i="4"/>
  <c r="H220" i="4"/>
  <c r="AC220" i="4" s="1"/>
  <c r="L324" i="4"/>
  <c r="K439" i="4"/>
  <c r="U448" i="4"/>
  <c r="U382" i="4"/>
  <c r="V123" i="4"/>
  <c r="J494" i="4"/>
  <c r="H299" i="4"/>
  <c r="AC299" i="4" s="1"/>
  <c r="L21" i="4"/>
  <c r="J51" i="4"/>
  <c r="J49" i="4"/>
  <c r="K192" i="4"/>
  <c r="L120" i="4"/>
  <c r="H158" i="4"/>
  <c r="AC158" i="4" s="1"/>
  <c r="L150" i="4"/>
  <c r="H310" i="4"/>
  <c r="AC310" i="4" s="1"/>
  <c r="L411" i="4"/>
  <c r="H316" i="4"/>
  <c r="AC316" i="4" s="1"/>
  <c r="H324" i="4"/>
  <c r="AC324" i="4" s="1"/>
  <c r="L448" i="4"/>
  <c r="L282" i="4"/>
  <c r="H14" i="4"/>
  <c r="AC14" i="4" s="1"/>
  <c r="H152" i="4"/>
  <c r="AC152" i="4" s="1"/>
  <c r="K382" i="4"/>
  <c r="L391" i="4"/>
  <c r="K282" i="4"/>
  <c r="L488" i="4"/>
  <c r="H221" i="4"/>
  <c r="AC221" i="4" s="1"/>
  <c r="J221" i="4"/>
  <c r="H177" i="4"/>
  <c r="AC177" i="4" s="1"/>
  <c r="K221" i="4"/>
  <c r="L123" i="4"/>
  <c r="L72" i="4"/>
  <c r="K340" i="4"/>
  <c r="H484" i="4"/>
  <c r="AC484" i="4" s="1"/>
  <c r="L235" i="4"/>
  <c r="J72" i="4"/>
  <c r="K298" i="4"/>
  <c r="H212" i="4"/>
  <c r="AC212" i="4" s="1"/>
  <c r="J44" i="4"/>
  <c r="U125" i="4"/>
  <c r="V337" i="4"/>
  <c r="K155" i="4"/>
  <c r="H494" i="4"/>
  <c r="AC494" i="4" s="1"/>
  <c r="J21" i="4"/>
  <c r="L192" i="4"/>
  <c r="J246" i="4"/>
  <c r="H98" i="4"/>
  <c r="AC98" i="4" s="1"/>
  <c r="K115" i="4"/>
  <c r="H391" i="4"/>
  <c r="AC391" i="4" s="1"/>
  <c r="J341" i="4"/>
  <c r="L112" i="4"/>
  <c r="J452" i="4"/>
  <c r="J152" i="4"/>
  <c r="H341" i="4"/>
  <c r="AC341" i="4" s="1"/>
  <c r="J382" i="4"/>
  <c r="J488" i="4"/>
  <c r="K391" i="4"/>
  <c r="J235" i="4"/>
  <c r="L470" i="4"/>
  <c r="H93" i="4"/>
  <c r="AC93" i="4" s="1"/>
  <c r="K219" i="4"/>
  <c r="L219" i="4"/>
  <c r="H219" i="4"/>
  <c r="AC219" i="4" s="1"/>
  <c r="J415" i="4"/>
  <c r="K415" i="4"/>
  <c r="H415" i="4"/>
  <c r="AC415" i="4" s="1"/>
  <c r="K322" i="4"/>
  <c r="J322" i="4"/>
  <c r="J314" i="4"/>
  <c r="H314" i="4"/>
  <c r="AC314" i="4" s="1"/>
  <c r="L314" i="4"/>
  <c r="K314" i="4"/>
  <c r="H276" i="4"/>
  <c r="AC276" i="4" s="1"/>
  <c r="K276" i="4"/>
  <c r="J276" i="4"/>
  <c r="L276" i="4"/>
  <c r="J425" i="4"/>
  <c r="L425" i="4"/>
  <c r="H425" i="4"/>
  <c r="AC425" i="4" s="1"/>
  <c r="K425" i="4"/>
  <c r="H395" i="4"/>
  <c r="AC395" i="4" s="1"/>
  <c r="J395" i="4"/>
  <c r="K395" i="4"/>
  <c r="J377" i="4"/>
  <c r="L377" i="4"/>
  <c r="K377" i="4"/>
  <c r="H453" i="4"/>
  <c r="AC453" i="4" s="1"/>
  <c r="K453" i="4"/>
  <c r="L453" i="4"/>
  <c r="J467" i="4"/>
  <c r="K467" i="4"/>
  <c r="H467" i="4"/>
  <c r="AC467" i="4" s="1"/>
  <c r="K288" i="4"/>
  <c r="H288" i="4"/>
  <c r="AC288" i="4" s="1"/>
  <c r="L288" i="4"/>
  <c r="H442" i="4"/>
  <c r="AC442" i="4" s="1"/>
  <c r="K442" i="4"/>
  <c r="L442" i="4"/>
  <c r="J442" i="4"/>
  <c r="H113" i="4"/>
  <c r="AC113" i="4" s="1"/>
  <c r="J113" i="4"/>
  <c r="J208" i="4"/>
  <c r="K208" i="4"/>
  <c r="H208" i="4"/>
  <c r="AC208" i="4" s="1"/>
  <c r="L208" i="4"/>
  <c r="J361" i="4"/>
  <c r="K361" i="4"/>
  <c r="H79" i="4"/>
  <c r="AC79" i="4" s="1"/>
  <c r="L79" i="4"/>
  <c r="L191" i="4"/>
  <c r="H191" i="4"/>
  <c r="AC191" i="4" s="1"/>
  <c r="K191" i="4"/>
  <c r="J121" i="4"/>
  <c r="L121" i="4"/>
  <c r="K121" i="4"/>
  <c r="H121" i="4"/>
  <c r="AC121" i="4" s="1"/>
  <c r="K386" i="4"/>
  <c r="H386" i="4"/>
  <c r="AC386" i="4" s="1"/>
  <c r="J386" i="4"/>
  <c r="L386" i="4"/>
  <c r="J479" i="4"/>
  <c r="K479" i="4"/>
  <c r="L479" i="4"/>
  <c r="H479" i="4"/>
  <c r="AC479" i="4" s="1"/>
  <c r="K15" i="4"/>
  <c r="L15" i="4"/>
  <c r="J441" i="4"/>
  <c r="K441" i="4"/>
  <c r="H441" i="4"/>
  <c r="AC441" i="4" s="1"/>
  <c r="L441" i="4"/>
  <c r="H75" i="4"/>
  <c r="AC75" i="4" s="1"/>
  <c r="L75" i="4"/>
  <c r="L313" i="4"/>
  <c r="K313" i="4"/>
  <c r="L482" i="4"/>
  <c r="K482" i="4"/>
  <c r="K493" i="4"/>
  <c r="L493" i="4"/>
  <c r="J493" i="4"/>
  <c r="K245" i="4"/>
  <c r="L245" i="4"/>
  <c r="H245" i="4"/>
  <c r="AC245" i="4" s="1"/>
  <c r="K330" i="4"/>
  <c r="J330" i="4"/>
  <c r="H60" i="4"/>
  <c r="AC60" i="4" s="1"/>
  <c r="L60" i="4"/>
  <c r="H117" i="4"/>
  <c r="AC117" i="4" s="1"/>
  <c r="K117" i="4"/>
  <c r="L117" i="4"/>
  <c r="K124" i="4"/>
  <c r="J124" i="4"/>
  <c r="L124" i="4"/>
  <c r="H124" i="4"/>
  <c r="AC124" i="4" s="1"/>
  <c r="J279" i="4"/>
  <c r="K279" i="4"/>
  <c r="H380" i="4"/>
  <c r="AC380" i="4" s="1"/>
  <c r="J380" i="4"/>
  <c r="L380" i="4"/>
  <c r="H92" i="4"/>
  <c r="AC92" i="4" s="1"/>
  <c r="L92" i="4"/>
  <c r="K92" i="4"/>
  <c r="J92" i="4"/>
  <c r="L450" i="4"/>
  <c r="K450" i="4"/>
  <c r="J196" i="4"/>
  <c r="L196" i="4"/>
  <c r="K196" i="4"/>
  <c r="J252" i="4"/>
  <c r="L252" i="4"/>
  <c r="K472" i="4"/>
  <c r="J472" i="4"/>
  <c r="L472" i="4"/>
  <c r="H472" i="4"/>
  <c r="AC472" i="4" s="1"/>
  <c r="L498" i="4"/>
  <c r="J498" i="4"/>
  <c r="U234" i="4"/>
  <c r="H15" i="4"/>
  <c r="AC15" i="4" s="1"/>
  <c r="H252" i="4"/>
  <c r="AC252" i="4" s="1"/>
  <c r="J482" i="4"/>
  <c r="L113" i="4"/>
  <c r="J234" i="4"/>
  <c r="L330" i="4"/>
  <c r="J313" i="4"/>
  <c r="L234" i="4"/>
  <c r="H377" i="4"/>
  <c r="AC377" i="4" s="1"/>
  <c r="J108" i="4"/>
  <c r="H108" i="4"/>
  <c r="AC108" i="4" s="1"/>
  <c r="L446" i="4"/>
  <c r="K446" i="4"/>
  <c r="H322" i="4"/>
  <c r="AC322" i="4" s="1"/>
  <c r="H354" i="4"/>
  <c r="AC354" i="4" s="1"/>
  <c r="L354" i="4"/>
  <c r="K354" i="4"/>
  <c r="L367" i="4"/>
  <c r="H367" i="4"/>
  <c r="AC367" i="4" s="1"/>
  <c r="J367" i="4"/>
  <c r="J205" i="4"/>
  <c r="H205" i="4"/>
  <c r="AC205" i="4" s="1"/>
  <c r="H145" i="4"/>
  <c r="AC145" i="4" s="1"/>
  <c r="K145" i="4"/>
  <c r="J145" i="4"/>
  <c r="L415" i="4"/>
  <c r="H361" i="4"/>
  <c r="AC361" i="4" s="1"/>
  <c r="J117" i="4"/>
  <c r="L205" i="4"/>
  <c r="H498" i="4"/>
  <c r="AC498" i="4" s="1"/>
  <c r="L395" i="4"/>
  <c r="K75" i="4"/>
  <c r="H482" i="4"/>
  <c r="AC482" i="4" s="1"/>
  <c r="J245" i="4"/>
  <c r="J191" i="4"/>
  <c r="J450" i="4"/>
  <c r="H196" i="4"/>
  <c r="AC196" i="4" s="1"/>
  <c r="K79" i="4"/>
  <c r="K383" i="4"/>
  <c r="H383" i="4"/>
  <c r="AC383" i="4" s="1"/>
  <c r="J253" i="4"/>
  <c r="H253" i="4"/>
  <c r="AC253" i="4" s="1"/>
  <c r="J280" i="4"/>
  <c r="K280" i="4"/>
  <c r="J325" i="4"/>
  <c r="K325" i="4"/>
  <c r="K380" i="4"/>
  <c r="K122" i="4"/>
  <c r="H122" i="4"/>
  <c r="AC122" i="4" s="1"/>
  <c r="K58" i="4"/>
  <c r="H58" i="4"/>
  <c r="AC58" i="4" s="1"/>
  <c r="L398" i="4"/>
  <c r="H398" i="4"/>
  <c r="AC398" i="4" s="1"/>
  <c r="K398" i="4"/>
  <c r="L347" i="4"/>
  <c r="K347" i="4"/>
  <c r="J413" i="4"/>
  <c r="H413" i="4"/>
  <c r="AC413" i="4" s="1"/>
  <c r="J480" i="4"/>
  <c r="H480" i="4"/>
  <c r="AC480" i="4" s="1"/>
  <c r="K86" i="4"/>
  <c r="L86" i="4"/>
  <c r="H216" i="4"/>
  <c r="AC216" i="4" s="1"/>
  <c r="K216" i="4"/>
  <c r="H224" i="4"/>
  <c r="AC224" i="4" s="1"/>
  <c r="J224" i="4"/>
  <c r="L224" i="4"/>
  <c r="K106" i="4"/>
  <c r="L106" i="4"/>
  <c r="H106" i="4"/>
  <c r="AC106" i="4" s="1"/>
  <c r="K271" i="4"/>
  <c r="L271" i="4"/>
  <c r="L274" i="4"/>
  <c r="H274" i="4"/>
  <c r="AC274" i="4" s="1"/>
  <c r="K187" i="4"/>
  <c r="J187" i="4"/>
  <c r="H187" i="4"/>
  <c r="AC187" i="4" s="1"/>
  <c r="H142" i="4"/>
  <c r="AC142" i="4" s="1"/>
  <c r="L142" i="4"/>
  <c r="J142" i="4"/>
  <c r="L322" i="4"/>
  <c r="J106" i="4"/>
  <c r="L361" i="4"/>
  <c r="K274" i="4"/>
  <c r="J216" i="4"/>
  <c r="J60" i="4"/>
  <c r="K498" i="4"/>
  <c r="J288" i="4"/>
  <c r="H279" i="4"/>
  <c r="AC279" i="4" s="1"/>
  <c r="J75" i="4"/>
  <c r="K234" i="4"/>
  <c r="H313" i="4"/>
  <c r="AC313" i="4" s="1"/>
  <c r="H450" i="4"/>
  <c r="AC450" i="4" s="1"/>
  <c r="J219" i="4"/>
  <c r="H493" i="4"/>
  <c r="AC493" i="4" s="1"/>
  <c r="K142" i="4"/>
  <c r="J354" i="4"/>
  <c r="J453" i="4"/>
  <c r="L350" i="4"/>
  <c r="L194" i="4"/>
  <c r="H375" i="4"/>
  <c r="AC375" i="4" s="1"/>
  <c r="K430" i="4"/>
  <c r="J66" i="4"/>
  <c r="H66" i="4"/>
  <c r="AC66" i="4" s="1"/>
  <c r="J430" i="4"/>
  <c r="J89" i="4"/>
  <c r="J389" i="4"/>
  <c r="H389" i="4"/>
  <c r="AC389" i="4" s="1"/>
  <c r="K41" i="4"/>
  <c r="J148" i="4"/>
  <c r="K76" i="4"/>
  <c r="K141" i="4"/>
  <c r="L283" i="4"/>
  <c r="K244" i="4"/>
  <c r="H352" i="4"/>
  <c r="AC352" i="4" s="1"/>
  <c r="H244" i="4"/>
  <c r="AC244" i="4" s="1"/>
  <c r="K375" i="4"/>
  <c r="L389" i="4"/>
  <c r="J375" i="4"/>
  <c r="J140" i="4"/>
  <c r="J321" i="4"/>
  <c r="L89" i="4"/>
  <c r="K317" i="4"/>
  <c r="J239" i="4"/>
  <c r="H169" i="4"/>
  <c r="AC169" i="4" s="1"/>
  <c r="K370" i="4"/>
  <c r="K471" i="4"/>
  <c r="J125" i="4"/>
  <c r="H65" i="4"/>
  <c r="AC65" i="4" s="1"/>
  <c r="L203" i="4"/>
  <c r="J203" i="4"/>
  <c r="H363" i="4"/>
  <c r="AC363" i="4" s="1"/>
  <c r="H185" i="4"/>
  <c r="AC185" i="4" s="1"/>
  <c r="V411" i="4"/>
  <c r="K223" i="4"/>
  <c r="L499" i="4"/>
  <c r="J185" i="4"/>
  <c r="J65" i="4"/>
  <c r="K337" i="4"/>
  <c r="K147" i="4"/>
  <c r="K158" i="4"/>
  <c r="J98" i="4"/>
  <c r="J115" i="4"/>
  <c r="K97" i="4"/>
  <c r="L125" i="4"/>
  <c r="J123" i="4"/>
  <c r="L337" i="4"/>
  <c r="K160" i="4"/>
  <c r="J220" i="4"/>
  <c r="L468" i="4"/>
  <c r="U359" i="4"/>
  <c r="L223" i="4"/>
  <c r="K74" i="4"/>
  <c r="K185" i="4"/>
  <c r="L432" i="4"/>
  <c r="J337" i="4"/>
  <c r="H147" i="4"/>
  <c r="AC147" i="4" s="1"/>
  <c r="L158" i="4"/>
  <c r="L98" i="4"/>
  <c r="H115" i="4"/>
  <c r="AC115" i="4" s="1"/>
  <c r="J97" i="4"/>
  <c r="K125" i="4"/>
  <c r="H50" i="4"/>
  <c r="AC50" i="4" s="1"/>
  <c r="K31" i="4"/>
  <c r="K241" i="4"/>
  <c r="L359" i="4"/>
  <c r="K320" i="4"/>
  <c r="K65" i="4"/>
  <c r="J50" i="4"/>
  <c r="L50" i="4"/>
  <c r="K123" i="4"/>
  <c r="K359" i="4"/>
  <c r="H31" i="4"/>
  <c r="AC31" i="4" s="1"/>
  <c r="J359" i="4"/>
  <c r="L220" i="4"/>
  <c r="K284" i="4"/>
  <c r="L383" i="4"/>
  <c r="J80" i="4"/>
  <c r="L32" i="4"/>
  <c r="K110" i="4"/>
  <c r="L253" i="4"/>
  <c r="H280" i="4"/>
  <c r="AC280" i="4" s="1"/>
  <c r="K327" i="4"/>
  <c r="K133" i="4"/>
  <c r="L325" i="4"/>
  <c r="K83" i="4"/>
  <c r="K207" i="4"/>
  <c r="L327" i="4"/>
  <c r="J207" i="4"/>
  <c r="H254" i="4"/>
  <c r="AC254" i="4" s="1"/>
  <c r="J388" i="4"/>
  <c r="L74" i="4"/>
  <c r="H80" i="4"/>
  <c r="AC80" i="4" s="1"/>
  <c r="J284" i="4"/>
  <c r="H432" i="4"/>
  <c r="AC432" i="4" s="1"/>
  <c r="H110" i="4"/>
  <c r="AC110" i="4" s="1"/>
  <c r="K253" i="4"/>
  <c r="H478" i="4"/>
  <c r="AC478" i="4" s="1"/>
  <c r="H362" i="4"/>
  <c r="AC362" i="4" s="1"/>
  <c r="H29" i="4"/>
  <c r="AC29" i="4" s="1"/>
  <c r="J305" i="4"/>
  <c r="H327" i="4"/>
  <c r="AC327" i="4" s="1"/>
  <c r="H133" i="4"/>
  <c r="AC133" i="4" s="1"/>
  <c r="L207" i="4"/>
  <c r="H371" i="4"/>
  <c r="AC371" i="4" s="1"/>
  <c r="K9" i="4"/>
  <c r="K254" i="4"/>
  <c r="J254" i="4"/>
  <c r="H9" i="4"/>
  <c r="AC9" i="4" s="1"/>
  <c r="L371" i="4"/>
  <c r="L212" i="4"/>
  <c r="H388" i="4"/>
  <c r="AC388" i="4" s="1"/>
  <c r="J74" i="4"/>
  <c r="K80" i="4"/>
  <c r="J383" i="4"/>
  <c r="J83" i="4"/>
  <c r="J432" i="4"/>
  <c r="L37" i="4"/>
  <c r="L280" i="4"/>
  <c r="K362" i="4"/>
  <c r="L133" i="4"/>
  <c r="K29" i="4"/>
  <c r="H325" i="4"/>
  <c r="AC325" i="4" s="1"/>
  <c r="J371" i="4"/>
  <c r="J9" i="4"/>
  <c r="L159" i="4"/>
  <c r="K159" i="4"/>
  <c r="H139" i="4"/>
  <c r="AC139" i="4" s="1"/>
  <c r="L139" i="4"/>
  <c r="H477" i="4"/>
  <c r="AC477" i="4" s="1"/>
  <c r="K477" i="4"/>
  <c r="H167" i="4"/>
  <c r="AC167" i="4" s="1"/>
  <c r="J167" i="4"/>
  <c r="K167" i="4"/>
  <c r="H36" i="4"/>
  <c r="AC36" i="4" s="1"/>
  <c r="K36" i="4"/>
  <c r="H82" i="4"/>
  <c r="AC82" i="4" s="1"/>
  <c r="K82" i="4"/>
  <c r="L273" i="4"/>
  <c r="H273" i="4"/>
  <c r="AC273" i="4" s="1"/>
  <c r="J273" i="4"/>
  <c r="K277" i="4"/>
  <c r="H277" i="4"/>
  <c r="AC277" i="4" s="1"/>
  <c r="L385" i="4"/>
  <c r="K385" i="4"/>
  <c r="J385" i="4"/>
  <c r="J198" i="4"/>
  <c r="H198" i="4"/>
  <c r="AC198" i="4" s="1"/>
  <c r="H259" i="4"/>
  <c r="AC259" i="4" s="1"/>
  <c r="J259" i="4"/>
  <c r="K259" i="4"/>
  <c r="V240" i="4"/>
  <c r="V439" i="4"/>
  <c r="V192" i="4"/>
  <c r="L434" i="4"/>
  <c r="H248" i="4"/>
  <c r="AC248" i="4" s="1"/>
  <c r="L138" i="4"/>
  <c r="H201" i="4"/>
  <c r="AC201" i="4" s="1"/>
  <c r="L259" i="4"/>
  <c r="J477" i="4"/>
  <c r="J277" i="4"/>
  <c r="K255" i="4"/>
  <c r="L255" i="4"/>
  <c r="H47" i="4"/>
  <c r="AC47" i="4" s="1"/>
  <c r="K47" i="4"/>
  <c r="L172" i="4"/>
  <c r="J172" i="4"/>
  <c r="K172" i="4"/>
  <c r="J40" i="4"/>
  <c r="K40" i="4"/>
  <c r="H40" i="4"/>
  <c r="AC40" i="4" s="1"/>
  <c r="L40" i="4"/>
  <c r="H444" i="4"/>
  <c r="AC444" i="4" s="1"/>
  <c r="K444" i="4"/>
  <c r="L384" i="4"/>
  <c r="H384" i="4"/>
  <c r="AC384" i="4" s="1"/>
  <c r="K306" i="4"/>
  <c r="L306" i="4"/>
  <c r="J449" i="4"/>
  <c r="K449" i="4"/>
  <c r="H304" i="4"/>
  <c r="AC304" i="4" s="1"/>
  <c r="L304" i="4"/>
  <c r="K500" i="4"/>
  <c r="H500" i="4"/>
  <c r="AC500" i="4" s="1"/>
  <c r="L500" i="4"/>
  <c r="J500" i="4"/>
  <c r="J289" i="4"/>
  <c r="H289" i="4"/>
  <c r="AC289" i="4" s="1"/>
  <c r="K468" i="4"/>
  <c r="H468" i="4"/>
  <c r="AC468" i="4" s="1"/>
  <c r="H261" i="4"/>
  <c r="AC261" i="4" s="1"/>
  <c r="K261" i="4"/>
  <c r="J261" i="4"/>
  <c r="K431" i="4"/>
  <c r="J431" i="4"/>
  <c r="L431" i="4"/>
  <c r="J400" i="4"/>
  <c r="L400" i="4"/>
  <c r="K360" i="4"/>
  <c r="L360" i="4"/>
  <c r="H360" i="4"/>
  <c r="AC360" i="4" s="1"/>
  <c r="J266" i="4"/>
  <c r="K266" i="4"/>
  <c r="L278" i="4"/>
  <c r="K278" i="4"/>
  <c r="H278" i="4"/>
  <c r="AC278" i="4" s="1"/>
  <c r="H499" i="4"/>
  <c r="AC499" i="4" s="1"/>
  <c r="J499" i="4"/>
  <c r="K32" i="4"/>
  <c r="J32" i="4"/>
  <c r="K25" i="4"/>
  <c r="H25" i="4"/>
  <c r="AC25" i="4" s="1"/>
  <c r="L25" i="4"/>
  <c r="J501" i="4"/>
  <c r="H501" i="4"/>
  <c r="AC501" i="4" s="1"/>
  <c r="L501" i="4"/>
  <c r="J363" i="4"/>
  <c r="L363" i="4"/>
  <c r="U151" i="4"/>
  <c r="U503" i="4"/>
  <c r="K434" i="4"/>
  <c r="J36" i="4"/>
  <c r="L265" i="4"/>
  <c r="K59" i="4"/>
  <c r="J138" i="4"/>
  <c r="J159" i="4"/>
  <c r="L201" i="4"/>
  <c r="L167" i="4"/>
  <c r="H159" i="4"/>
  <c r="AC159" i="4" s="1"/>
  <c r="H44" i="4"/>
  <c r="AC44" i="4" s="1"/>
  <c r="J139" i="4"/>
  <c r="L198" i="4"/>
  <c r="L82" i="4"/>
  <c r="H475" i="4"/>
  <c r="AC475" i="4" s="1"/>
  <c r="K475" i="4"/>
  <c r="K285" i="4"/>
  <c r="J285" i="4"/>
  <c r="H96" i="4"/>
  <c r="AC96" i="4" s="1"/>
  <c r="J96" i="4"/>
  <c r="K96" i="4"/>
  <c r="K226" i="4"/>
  <c r="H226" i="4"/>
  <c r="AC226" i="4" s="1"/>
  <c r="H179" i="4"/>
  <c r="AC179" i="4" s="1"/>
  <c r="J179" i="4"/>
  <c r="L179" i="4"/>
  <c r="L119" i="4"/>
  <c r="K119" i="4"/>
  <c r="H345" i="4"/>
  <c r="AC345" i="4" s="1"/>
  <c r="K345" i="4"/>
  <c r="J345" i="4"/>
  <c r="L345" i="4"/>
  <c r="L146" i="4"/>
  <c r="J146" i="4"/>
  <c r="H146" i="4"/>
  <c r="AC146" i="4" s="1"/>
  <c r="J78" i="4"/>
  <c r="H78" i="4"/>
  <c r="AC78" i="4" s="1"/>
  <c r="K78" i="4"/>
  <c r="J46" i="4"/>
  <c r="L46" i="4"/>
  <c r="H410" i="4"/>
  <c r="AC410" i="4" s="1"/>
  <c r="K410" i="4"/>
  <c r="L291" i="4"/>
  <c r="K291" i="4"/>
  <c r="J291" i="4"/>
  <c r="H291" i="4"/>
  <c r="AC291" i="4" s="1"/>
  <c r="H16" i="4"/>
  <c r="AC16" i="4" s="1"/>
  <c r="J16" i="4"/>
  <c r="J310" i="4"/>
  <c r="L310" i="4"/>
  <c r="H166" i="4"/>
  <c r="AC166" i="4" s="1"/>
  <c r="K166" i="4"/>
  <c r="H237" i="4"/>
  <c r="AC237" i="4" s="1"/>
  <c r="J237" i="4"/>
  <c r="K55" i="4"/>
  <c r="J55" i="4"/>
  <c r="J503" i="4"/>
  <c r="K503" i="4"/>
  <c r="L292" i="4"/>
  <c r="H292" i="4"/>
  <c r="AC292" i="4" s="1"/>
  <c r="J292" i="4"/>
  <c r="L346" i="4"/>
  <c r="J346" i="4"/>
  <c r="H486" i="4"/>
  <c r="AC486" i="4" s="1"/>
  <c r="K486" i="4"/>
  <c r="J338" i="4"/>
  <c r="H338" i="4"/>
  <c r="AC338" i="4" s="1"/>
  <c r="K356" i="4"/>
  <c r="L356" i="4"/>
  <c r="J356" i="4"/>
  <c r="L28" i="4"/>
  <c r="H28" i="4"/>
  <c r="AC28" i="4" s="1"/>
  <c r="K28" i="4"/>
  <c r="L399" i="4"/>
  <c r="J399" i="4"/>
  <c r="K399" i="4"/>
  <c r="H257" i="4"/>
  <c r="AC257" i="4" s="1"/>
  <c r="L257" i="4"/>
  <c r="J257" i="4"/>
  <c r="K257" i="4"/>
  <c r="H231" i="4"/>
  <c r="AC231" i="4" s="1"/>
  <c r="K231" i="4"/>
  <c r="J231" i="4"/>
  <c r="H497" i="4"/>
  <c r="AC497" i="4" s="1"/>
  <c r="L497" i="4"/>
  <c r="J497" i="4"/>
  <c r="H427" i="4"/>
  <c r="AC427" i="4" s="1"/>
  <c r="L427" i="4"/>
  <c r="L177" i="4"/>
  <c r="J177" i="4"/>
  <c r="H481" i="4"/>
  <c r="AC481" i="4" s="1"/>
  <c r="J481" i="4"/>
  <c r="H193" i="4"/>
  <c r="AC193" i="4" s="1"/>
  <c r="L193" i="4"/>
  <c r="K193" i="4"/>
  <c r="J240" i="4"/>
  <c r="K240" i="4"/>
  <c r="L240" i="4"/>
  <c r="J340" i="4"/>
  <c r="L340" i="4"/>
  <c r="L55" i="4"/>
  <c r="H434" i="4"/>
  <c r="AC434" i="4" s="1"/>
  <c r="J166" i="4"/>
  <c r="K338" i="4"/>
  <c r="K346" i="4"/>
  <c r="H265" i="4"/>
  <c r="AC265" i="4" s="1"/>
  <c r="L59" i="4"/>
  <c r="K248" i="4"/>
  <c r="H138" i="4"/>
  <c r="AC138" i="4" s="1"/>
  <c r="J192" i="4"/>
  <c r="K201" i="4"/>
  <c r="H55" i="4"/>
  <c r="AC55" i="4" s="1"/>
  <c r="K292" i="4"/>
  <c r="J151" i="4"/>
  <c r="L151" i="4"/>
  <c r="K497" i="4"/>
  <c r="K151" i="4"/>
  <c r="K44" i="4"/>
  <c r="J193" i="4"/>
  <c r="K198" i="4"/>
  <c r="L78" i="4"/>
  <c r="L96" i="4"/>
  <c r="L478" i="4"/>
  <c r="J478" i="4"/>
  <c r="K456" i="4"/>
  <c r="L456" i="4"/>
  <c r="H456" i="4"/>
  <c r="AC456" i="4" s="1"/>
  <c r="L5" i="4"/>
  <c r="K5" i="4"/>
  <c r="J5" i="4"/>
  <c r="H54" i="4"/>
  <c r="AC54" i="4" s="1"/>
  <c r="J54" i="4"/>
  <c r="L54" i="4"/>
  <c r="H200" i="4"/>
  <c r="AC200" i="4" s="1"/>
  <c r="K200" i="4"/>
  <c r="J200" i="4"/>
  <c r="H487" i="4"/>
  <c r="AC487" i="4" s="1"/>
  <c r="J487" i="4"/>
  <c r="L487" i="4"/>
  <c r="J212" i="4"/>
  <c r="K127" i="4"/>
  <c r="L319" i="4"/>
  <c r="V431" i="4"/>
  <c r="U135" i="4"/>
  <c r="U419" i="4"/>
  <c r="V319" i="4"/>
  <c r="L70" i="4"/>
  <c r="J165" i="4"/>
  <c r="J355" i="4"/>
  <c r="K37" i="4"/>
  <c r="K300" i="4"/>
  <c r="L328" i="4"/>
  <c r="J419" i="4"/>
  <c r="L426" i="4"/>
  <c r="J473" i="4"/>
  <c r="J374" i="4"/>
  <c r="K182" i="4"/>
  <c r="U374" i="4"/>
  <c r="H233" i="4"/>
  <c r="AC233" i="4" s="1"/>
  <c r="L35" i="4"/>
  <c r="H37" i="4"/>
  <c r="AC37" i="4" s="1"/>
  <c r="H336" i="4"/>
  <c r="AC336" i="4" s="1"/>
  <c r="H38" i="4"/>
  <c r="AC38" i="4" s="1"/>
  <c r="L348" i="4"/>
  <c r="J217" i="4"/>
  <c r="L275" i="4"/>
  <c r="L480" i="4"/>
  <c r="K108" i="4"/>
  <c r="J105" i="4"/>
  <c r="K135" i="4"/>
  <c r="K374" i="4"/>
  <c r="L374" i="4"/>
  <c r="K156" i="4"/>
  <c r="H62" i="4"/>
  <c r="AC62" i="4" s="1"/>
  <c r="L95" i="4"/>
  <c r="L168" i="4"/>
  <c r="K480" i="4"/>
  <c r="K419" i="4"/>
  <c r="J403" i="4"/>
  <c r="H129" i="4"/>
  <c r="AC129" i="4" s="1"/>
  <c r="L108" i="4"/>
  <c r="J258" i="4"/>
  <c r="K228" i="4"/>
  <c r="J426" i="4"/>
  <c r="H180" i="4"/>
  <c r="AC180" i="4" s="1"/>
  <c r="L127" i="4"/>
  <c r="K93" i="4"/>
  <c r="K186" i="4"/>
  <c r="L16" i="4"/>
  <c r="L12" i="4"/>
  <c r="K16" i="4"/>
  <c r="U5" i="4"/>
  <c r="U127" i="4"/>
  <c r="V127" i="4"/>
  <c r="K413" i="4"/>
  <c r="J12" i="4"/>
  <c r="K18" i="4"/>
  <c r="J70" i="4"/>
  <c r="H307" i="4"/>
  <c r="AC307" i="4" s="1"/>
  <c r="H225" i="4"/>
  <c r="AC225" i="4" s="1"/>
  <c r="K165" i="4"/>
  <c r="H446" i="4"/>
  <c r="AC446" i="4" s="1"/>
  <c r="H445" i="4"/>
  <c r="AC445" i="4" s="1"/>
  <c r="K94" i="4"/>
  <c r="H455" i="4"/>
  <c r="AC455" i="4" s="1"/>
  <c r="K35" i="4"/>
  <c r="L190" i="4"/>
  <c r="J86" i="4"/>
  <c r="H229" i="4"/>
  <c r="AC229" i="4" s="1"/>
  <c r="H355" i="4"/>
  <c r="AC355" i="4" s="1"/>
  <c r="H12" i="4"/>
  <c r="AC12" i="4" s="1"/>
  <c r="H105" i="4"/>
  <c r="AC105" i="4" s="1"/>
  <c r="J335" i="4"/>
  <c r="H45" i="4"/>
  <c r="AC45" i="4" s="1"/>
  <c r="K336" i="4"/>
  <c r="L300" i="4"/>
  <c r="L311" i="4"/>
  <c r="L38" i="4"/>
  <c r="J168" i="4"/>
  <c r="J392" i="4"/>
  <c r="H162" i="4"/>
  <c r="AC162" i="4" s="1"/>
  <c r="J255" i="4"/>
  <c r="H348" i="4"/>
  <c r="AC348" i="4" s="1"/>
  <c r="H272" i="4"/>
  <c r="AC272" i="4" s="1"/>
  <c r="L217" i="4"/>
  <c r="V426" i="4"/>
  <c r="H199" i="4"/>
  <c r="AC199" i="4" s="1"/>
  <c r="K275" i="4"/>
  <c r="H403" i="4"/>
  <c r="AC403" i="4" s="1"/>
  <c r="J349" i="4"/>
  <c r="J137" i="4"/>
  <c r="L137" i="4"/>
  <c r="J129" i="4"/>
  <c r="L17" i="4"/>
  <c r="K129" i="4"/>
  <c r="K319" i="4"/>
  <c r="K426" i="4"/>
  <c r="L258" i="4"/>
  <c r="J319" i="4"/>
  <c r="L170" i="4"/>
  <c r="K368" i="4"/>
  <c r="H52" i="4"/>
  <c r="AC52" i="4" s="1"/>
  <c r="J52" i="4"/>
  <c r="K258" i="4"/>
  <c r="J228" i="4"/>
  <c r="H186" i="4"/>
  <c r="AC186" i="4" s="1"/>
  <c r="J483" i="4"/>
  <c r="U17" i="4"/>
  <c r="U258" i="4"/>
  <c r="U228" i="4"/>
  <c r="L413" i="4"/>
  <c r="L18" i="4"/>
  <c r="K70" i="4"/>
  <c r="J307" i="4"/>
  <c r="J225" i="4"/>
  <c r="L165" i="4"/>
  <c r="J446" i="4"/>
  <c r="L445" i="4"/>
  <c r="H94" i="4"/>
  <c r="AC94" i="4" s="1"/>
  <c r="L335" i="4"/>
  <c r="K233" i="4"/>
  <c r="L455" i="4"/>
  <c r="K190" i="4"/>
  <c r="K390" i="4"/>
  <c r="J95" i="4"/>
  <c r="L229" i="4"/>
  <c r="J135" i="4"/>
  <c r="L162" i="4"/>
  <c r="H335" i="4"/>
  <c r="AC335" i="4" s="1"/>
  <c r="J45" i="4"/>
  <c r="J336" i="4"/>
  <c r="H300" i="4"/>
  <c r="AC300" i="4" s="1"/>
  <c r="K311" i="4"/>
  <c r="K38" i="4"/>
  <c r="K168" i="4"/>
  <c r="J475" i="4"/>
  <c r="H392" i="4"/>
  <c r="AC392" i="4" s="1"/>
  <c r="J162" i="4"/>
  <c r="L94" i="4"/>
  <c r="H255" i="4"/>
  <c r="AC255" i="4" s="1"/>
  <c r="J348" i="4"/>
  <c r="L272" i="4"/>
  <c r="K328" i="4"/>
  <c r="K211" i="4"/>
  <c r="H217" i="4"/>
  <c r="AC217" i="4" s="1"/>
  <c r="K483" i="4"/>
  <c r="H483" i="4"/>
  <c r="AC483" i="4" s="1"/>
  <c r="H275" i="4"/>
  <c r="AC275" i="4" s="1"/>
  <c r="J199" i="4"/>
  <c r="L199" i="4"/>
  <c r="L349" i="4"/>
  <c r="J136" i="4"/>
  <c r="K137" i="4"/>
  <c r="K136" i="4"/>
  <c r="L419" i="4"/>
  <c r="H170" i="4"/>
  <c r="AC170" i="4" s="1"/>
  <c r="K17" i="4"/>
  <c r="J17" i="4"/>
  <c r="K473" i="4"/>
  <c r="K170" i="4"/>
  <c r="J368" i="4"/>
  <c r="K52" i="4"/>
  <c r="H368" i="4"/>
  <c r="AC368" i="4" s="1"/>
  <c r="L228" i="4"/>
  <c r="J180" i="4"/>
  <c r="J229" i="4"/>
  <c r="K293" i="4"/>
  <c r="J127" i="4"/>
  <c r="L180" i="4"/>
  <c r="L390" i="4"/>
  <c r="K445" i="4"/>
  <c r="L233" i="4"/>
  <c r="J455" i="4"/>
  <c r="H35" i="4"/>
  <c r="AC35" i="4" s="1"/>
  <c r="H390" i="4"/>
  <c r="AC390" i="4" s="1"/>
  <c r="H95" i="4"/>
  <c r="AC95" i="4" s="1"/>
  <c r="K355" i="4"/>
  <c r="H86" i="4"/>
  <c r="AC86" i="4" s="1"/>
  <c r="L105" i="4"/>
  <c r="L135" i="4"/>
  <c r="L211" i="4"/>
  <c r="L45" i="4"/>
  <c r="L392" i="4"/>
  <c r="J272" i="4"/>
  <c r="H328" i="4"/>
  <c r="AC328" i="4" s="1"/>
  <c r="H349" i="4"/>
  <c r="AC349" i="4" s="1"/>
  <c r="H136" i="4"/>
  <c r="AC136" i="4" s="1"/>
  <c r="H473" i="4"/>
  <c r="AC473" i="4" s="1"/>
  <c r="H164" i="4"/>
  <c r="AC164" i="4" s="1"/>
  <c r="K403" i="4"/>
  <c r="J164" i="4"/>
  <c r="L182" i="4"/>
  <c r="H156" i="4"/>
  <c r="AC156" i="4" s="1"/>
  <c r="L186" i="4"/>
  <c r="H303" i="4"/>
  <c r="AC303" i="4" s="1"/>
  <c r="L303" i="4"/>
  <c r="J156" i="4"/>
  <c r="H87" i="4"/>
  <c r="AC87" i="4" s="1"/>
  <c r="J87" i="4"/>
  <c r="K474" i="4"/>
  <c r="H474" i="4"/>
  <c r="AC474" i="4" s="1"/>
  <c r="L474" i="4"/>
  <c r="K222" i="4"/>
  <c r="J222" i="4"/>
  <c r="L222" i="4"/>
  <c r="K48" i="4"/>
  <c r="H48" i="4"/>
  <c r="AC48" i="4" s="1"/>
  <c r="J48" i="4"/>
  <c r="K128" i="4"/>
  <c r="H128" i="4"/>
  <c r="AC128" i="4" s="1"/>
  <c r="L128" i="4"/>
  <c r="K209" i="4"/>
  <c r="J209" i="4"/>
  <c r="H209" i="4"/>
  <c r="AC209" i="4" s="1"/>
  <c r="L209" i="4"/>
  <c r="H502" i="4"/>
  <c r="AC502" i="4" s="1"/>
  <c r="L502" i="4"/>
  <c r="J502" i="4"/>
  <c r="K502" i="4"/>
  <c r="K68" i="4"/>
  <c r="J68" i="4"/>
  <c r="L68" i="4"/>
  <c r="J241" i="4"/>
  <c r="H241" i="4"/>
  <c r="AC241" i="4" s="1"/>
  <c r="H436" i="4"/>
  <c r="AC436" i="4" s="1"/>
  <c r="J436" i="4"/>
  <c r="K436" i="4"/>
  <c r="L178" i="4"/>
  <c r="K178" i="4"/>
  <c r="J178" i="4"/>
  <c r="H178" i="4"/>
  <c r="AC178" i="4" s="1"/>
  <c r="L99" i="4"/>
  <c r="J99" i="4"/>
  <c r="K99" i="4"/>
  <c r="H99" i="4"/>
  <c r="AC99" i="4" s="1"/>
  <c r="J412" i="4"/>
  <c r="H412" i="4"/>
  <c r="AC412" i="4" s="1"/>
  <c r="K412" i="4"/>
  <c r="L33" i="4"/>
  <c r="K33" i="4"/>
  <c r="H33" i="4"/>
  <c r="AC33" i="4" s="1"/>
  <c r="H68" i="4"/>
  <c r="AC68" i="4" s="1"/>
  <c r="L87" i="4"/>
  <c r="L492" i="4"/>
  <c r="H492" i="4"/>
  <c r="AC492" i="4" s="1"/>
  <c r="J492" i="4"/>
  <c r="K492" i="4"/>
  <c r="H458" i="4"/>
  <c r="AC458" i="4" s="1"/>
  <c r="J458" i="4"/>
  <c r="K458" i="4"/>
  <c r="H77" i="4"/>
  <c r="AC77" i="4" s="1"/>
  <c r="J77" i="4"/>
  <c r="L77" i="4"/>
  <c r="K77" i="4"/>
  <c r="H197" i="4"/>
  <c r="AC197" i="4" s="1"/>
  <c r="L197" i="4"/>
  <c r="J197" i="4"/>
  <c r="J184" i="4"/>
  <c r="K184" i="4"/>
  <c r="H184" i="4"/>
  <c r="AC184" i="4" s="1"/>
  <c r="K404" i="4"/>
  <c r="H404" i="4"/>
  <c r="AC404" i="4" s="1"/>
  <c r="L404" i="4"/>
  <c r="J404" i="4"/>
  <c r="H19" i="4"/>
  <c r="AC19" i="4" s="1"/>
  <c r="L19" i="4"/>
  <c r="K19" i="4"/>
  <c r="J19" i="4"/>
  <c r="J85" i="4"/>
  <c r="L85" i="4"/>
  <c r="K85" i="4"/>
  <c r="K264" i="4"/>
  <c r="J264" i="4"/>
  <c r="H264" i="4"/>
  <c r="AC264" i="4" s="1"/>
  <c r="L264" i="4"/>
  <c r="L34" i="4"/>
  <c r="H34" i="4"/>
  <c r="AC34" i="4" s="1"/>
  <c r="L436" i="4"/>
  <c r="J474" i="4"/>
  <c r="L412" i="4"/>
  <c r="L458" i="4"/>
  <c r="K87" i="4"/>
  <c r="K372" i="4"/>
  <c r="J372" i="4"/>
  <c r="L372" i="4"/>
  <c r="J295" i="4"/>
  <c r="H295" i="4"/>
  <c r="AC295" i="4" s="1"/>
  <c r="K295" i="4"/>
  <c r="L295" i="4"/>
  <c r="K204" i="4"/>
  <c r="L204" i="4"/>
  <c r="L73" i="4"/>
  <c r="J73" i="4"/>
  <c r="K73" i="4"/>
  <c r="J206" i="4"/>
  <c r="L206" i="4"/>
  <c r="K206" i="4"/>
  <c r="L171" i="4"/>
  <c r="H171" i="4"/>
  <c r="AC171" i="4" s="1"/>
  <c r="J171" i="4"/>
  <c r="K24" i="4"/>
  <c r="L24" i="4"/>
  <c r="H24" i="4"/>
  <c r="AC24" i="4" s="1"/>
  <c r="J24" i="4"/>
  <c r="K116" i="4"/>
  <c r="H116" i="4"/>
  <c r="AC116" i="4" s="1"/>
  <c r="J116" i="4"/>
  <c r="K443" i="4"/>
  <c r="H443" i="4"/>
  <c r="AC443" i="4" s="1"/>
  <c r="L443" i="4"/>
  <c r="J443" i="4"/>
  <c r="L48" i="4"/>
  <c r="H372" i="4"/>
  <c r="AC372" i="4" s="1"/>
  <c r="J34" i="4"/>
  <c r="K34" i="4"/>
  <c r="H73" i="4"/>
  <c r="AC73" i="4" s="1"/>
  <c r="J204" i="4"/>
  <c r="H204" i="4"/>
  <c r="AC204" i="4" s="1"/>
  <c r="H85" i="4"/>
  <c r="AC85" i="4" s="1"/>
  <c r="J128" i="4"/>
  <c r="H206" i="4"/>
  <c r="AC206" i="4" s="1"/>
  <c r="J405" i="4"/>
  <c r="K405" i="4"/>
  <c r="L405" i="4"/>
  <c r="H405" i="4"/>
  <c r="AC405" i="4" s="1"/>
  <c r="L84" i="4"/>
  <c r="H84" i="4"/>
  <c r="AC84" i="4" s="1"/>
  <c r="K84" i="4"/>
  <c r="L381" i="4"/>
  <c r="H381" i="4"/>
  <c r="AC381" i="4" s="1"/>
  <c r="J381" i="4"/>
  <c r="K381" i="4"/>
  <c r="J118" i="4"/>
  <c r="L118" i="4"/>
  <c r="K118" i="4"/>
  <c r="H118" i="4"/>
  <c r="AC118" i="4" s="1"/>
  <c r="J320" i="4"/>
  <c r="L320" i="4"/>
  <c r="L160" i="4"/>
  <c r="H160" i="4"/>
  <c r="AC160" i="4" s="1"/>
  <c r="K67" i="4"/>
  <c r="L67" i="4"/>
  <c r="H67" i="4"/>
  <c r="AC67" i="4" s="1"/>
  <c r="H489" i="4"/>
  <c r="AC489" i="4" s="1"/>
  <c r="J489" i="4"/>
  <c r="K489" i="4"/>
  <c r="L195" i="4"/>
  <c r="K195" i="4"/>
  <c r="J195" i="4"/>
  <c r="H195" i="4"/>
  <c r="AC195" i="4" s="1"/>
  <c r="J188" i="4"/>
  <c r="L188" i="4"/>
  <c r="K188" i="4"/>
  <c r="H188" i="4"/>
  <c r="AC188" i="4" s="1"/>
  <c r="K379" i="4"/>
  <c r="H379" i="4"/>
  <c r="AC379" i="4" s="1"/>
  <c r="L379" i="4"/>
  <c r="J406" i="4"/>
  <c r="H406" i="4"/>
  <c r="AC406" i="4" s="1"/>
  <c r="L406" i="4"/>
  <c r="K176" i="4"/>
  <c r="L176" i="4"/>
  <c r="H176" i="4"/>
  <c r="AC176" i="4" s="1"/>
  <c r="K62" i="4"/>
  <c r="L62" i="4"/>
  <c r="L293" i="4"/>
  <c r="H293" i="4"/>
  <c r="AC293" i="4" s="1"/>
  <c r="J23" i="4"/>
  <c r="L23" i="4"/>
  <c r="K23" i="4"/>
  <c r="H23" i="4"/>
  <c r="AC23" i="4" s="1"/>
  <c r="H148" i="4"/>
  <c r="AC148" i="4" s="1"/>
  <c r="K148" i="4"/>
  <c r="K175" i="4"/>
  <c r="J175" i="4"/>
  <c r="L104" i="4"/>
  <c r="J104" i="4"/>
  <c r="H104" i="4"/>
  <c r="AC104" i="4" s="1"/>
  <c r="L460" i="4"/>
  <c r="H460" i="4"/>
  <c r="AC460" i="4" s="1"/>
  <c r="L122" i="4"/>
  <c r="J122" i="4"/>
  <c r="K236" i="4"/>
  <c r="L236" i="4"/>
  <c r="K408" i="4"/>
  <c r="L408" i="4"/>
  <c r="J408" i="4"/>
  <c r="H408" i="4"/>
  <c r="AC408" i="4" s="1"/>
  <c r="J351" i="4"/>
  <c r="H351" i="4"/>
  <c r="AC351" i="4" s="1"/>
  <c r="L351" i="4"/>
  <c r="N36" i="1"/>
  <c r="N21" i="1"/>
  <c r="N24" i="1" s="1"/>
  <c r="F35" i="1"/>
  <c r="F36" i="1" s="1"/>
  <c r="F21" i="1"/>
  <c r="F24" i="1" s="1"/>
  <c r="K35" i="1"/>
  <c r="K36" i="1" s="1"/>
  <c r="K21" i="1"/>
  <c r="K24" i="1" s="1"/>
  <c r="J35" i="1"/>
  <c r="J36" i="1" s="1"/>
  <c r="J21" i="1"/>
  <c r="J24" i="1" s="1"/>
  <c r="P35" i="1"/>
  <c r="P36" i="1" s="1"/>
  <c r="P21" i="1"/>
  <c r="P24" i="1" s="1"/>
  <c r="M35" i="1"/>
  <c r="M36" i="1" s="1"/>
  <c r="M21" i="1"/>
  <c r="M24" i="1" s="1"/>
  <c r="G35" i="1"/>
  <c r="G36" i="1" s="1"/>
  <c r="G21" i="1"/>
  <c r="G24" i="1" s="1"/>
  <c r="H35" i="1"/>
  <c r="H36" i="1" s="1"/>
  <c r="H21" i="1"/>
  <c r="H24" i="1" s="1"/>
  <c r="R21" i="1"/>
  <c r="R24" i="1" s="1"/>
  <c r="R35" i="1"/>
  <c r="R36" i="1" s="1"/>
  <c r="I35" i="1"/>
  <c r="I36" i="1" s="1"/>
  <c r="I21" i="1"/>
  <c r="I24" i="1" s="1"/>
  <c r="U249" i="4"/>
  <c r="V266" i="4"/>
  <c r="U32" i="4"/>
  <c r="U43" i="4"/>
  <c r="U306" i="4"/>
  <c r="U46" i="4"/>
  <c r="V168" i="4"/>
  <c r="U417" i="4"/>
  <c r="U330" i="4"/>
  <c r="U320" i="4"/>
  <c r="U369" i="4"/>
  <c r="U346" i="4"/>
  <c r="U165" i="4"/>
  <c r="U308" i="4"/>
  <c r="U385" i="4"/>
  <c r="U340" i="4"/>
  <c r="V247" i="4"/>
  <c r="U247" i="4"/>
  <c r="V222" i="4"/>
  <c r="U222" i="4"/>
  <c r="V70" i="4"/>
  <c r="U70" i="4"/>
  <c r="U90" i="4"/>
  <c r="U449" i="4"/>
  <c r="V424" i="4"/>
  <c r="V356" i="4"/>
  <c r="U356" i="4"/>
  <c r="V215" i="4"/>
  <c r="U215" i="4"/>
  <c r="V250" i="4"/>
  <c r="U250" i="4"/>
  <c r="U399" i="4"/>
  <c r="V172" i="4"/>
  <c r="U172" i="4"/>
  <c r="U5" i="6"/>
  <c r="T5" i="6"/>
  <c r="M27" i="11"/>
  <c r="O27" i="11" s="1"/>
  <c r="O26" i="11"/>
  <c r="M868" i="6" l="1"/>
  <c r="M69" i="6"/>
  <c r="M403" i="6"/>
  <c r="M299" i="6"/>
  <c r="M232" i="6"/>
  <c r="U1020" i="6"/>
  <c r="O1020" i="6" s="1"/>
  <c r="M493" i="6"/>
  <c r="U324" i="6"/>
  <c r="AC755" i="6"/>
  <c r="AC324" i="6"/>
  <c r="T755" i="6"/>
  <c r="U755" i="6"/>
  <c r="P755" i="6" s="1"/>
  <c r="T324" i="6"/>
  <c r="N1014" i="4"/>
  <c r="N513" i="4"/>
  <c r="N818" i="4"/>
  <c r="N665" i="4"/>
  <c r="N767" i="4"/>
  <c r="N921" i="4"/>
  <c r="N687" i="4"/>
  <c r="N934" i="4"/>
  <c r="N996" i="4"/>
  <c r="N600" i="4"/>
  <c r="N553" i="4"/>
  <c r="N982" i="4"/>
  <c r="N1029" i="4"/>
  <c r="N583" i="4"/>
  <c r="N608" i="4"/>
  <c r="N699" i="4"/>
  <c r="N895" i="4"/>
  <c r="N796" i="4"/>
  <c r="N593" i="4"/>
  <c r="N660" i="4"/>
  <c r="N508" i="4"/>
  <c r="N628" i="4"/>
  <c r="N522" i="4"/>
  <c r="N566" i="4"/>
  <c r="N855" i="4"/>
  <c r="N1039" i="4"/>
  <c r="N916" i="4"/>
  <c r="N634" i="4"/>
  <c r="N795" i="4"/>
  <c r="N673" i="4"/>
  <c r="N725" i="4"/>
  <c r="N722" i="4"/>
  <c r="N1022" i="4"/>
  <c r="N706" i="4"/>
  <c r="N639" i="4"/>
  <c r="N998" i="4"/>
  <c r="N900" i="4"/>
  <c r="N776" i="4"/>
  <c r="N903" i="4"/>
  <c r="N736" i="4"/>
  <c r="N589" i="4"/>
  <c r="N643" i="4"/>
  <c r="N894" i="4"/>
  <c r="N1026" i="4"/>
  <c r="N777" i="4"/>
  <c r="N631" i="4"/>
  <c r="N973" i="4"/>
  <c r="N1000" i="4"/>
  <c r="N758" i="4"/>
  <c r="N670" i="4"/>
  <c r="N662" i="4"/>
  <c r="N559" i="4"/>
  <c r="N549" i="4"/>
  <c r="N858" i="4"/>
  <c r="N774" i="4"/>
  <c r="N837" i="4"/>
  <c r="N976" i="4"/>
  <c r="N547" i="4"/>
  <c r="N1019" i="4"/>
  <c r="N739" i="4"/>
  <c r="N701" i="4"/>
  <c r="N602" i="4"/>
  <c r="N684" i="4"/>
  <c r="N992" i="4"/>
  <c r="N931" i="4"/>
  <c r="N793" i="4"/>
  <c r="N542" i="4"/>
  <c r="N811" i="4"/>
  <c r="N590" i="4"/>
  <c r="N737" i="4"/>
  <c r="N886" i="4"/>
  <c r="N654" i="4"/>
  <c r="N897" i="4"/>
  <c r="N666" i="4"/>
  <c r="N638" i="4"/>
  <c r="N647" i="4"/>
  <c r="N801" i="4"/>
  <c r="N1023" i="4"/>
  <c r="N535" i="4"/>
  <c r="N1018" i="4"/>
  <c r="N968" i="4"/>
  <c r="N979" i="4"/>
  <c r="N1024" i="4"/>
  <c r="N853" i="4"/>
  <c r="N924" i="4"/>
  <c r="N957" i="4"/>
  <c r="N819" i="4"/>
  <c r="N569" i="4"/>
  <c r="N597" i="4"/>
  <c r="N791" i="4"/>
  <c r="N960" i="4"/>
  <c r="N1034" i="4"/>
  <c r="N678" i="4"/>
  <c r="N770" i="4"/>
  <c r="N942" i="4"/>
  <c r="N1003" i="4"/>
  <c r="N913" i="4"/>
  <c r="N512" i="4"/>
  <c r="N850" i="4"/>
  <c r="N984" i="4"/>
  <c r="N730" i="4"/>
  <c r="N705" i="4"/>
  <c r="N704" i="4"/>
  <c r="N697" i="4"/>
  <c r="N1016" i="4"/>
  <c r="N572" i="4"/>
  <c r="N954" i="4"/>
  <c r="N906" i="4"/>
  <c r="N624" i="4"/>
  <c r="N1004" i="4"/>
  <c r="N835" i="4"/>
  <c r="N642" i="4"/>
  <c r="N720" i="4"/>
  <c r="N870" i="4"/>
  <c r="N729" i="4"/>
  <c r="N947" i="4"/>
  <c r="N932" i="4"/>
  <c r="N543" i="4"/>
  <c r="N506" i="4"/>
  <c r="N611" i="4"/>
  <c r="N912" i="4"/>
  <c r="N741" i="4"/>
  <c r="N679" i="4"/>
  <c r="N691" i="4"/>
  <c r="N800" i="4"/>
  <c r="N629" i="4"/>
  <c r="N901" i="4"/>
  <c r="N748" i="4"/>
  <c r="N986" i="4"/>
  <c r="N830" i="4"/>
  <c r="N948" i="4"/>
  <c r="N813" i="4"/>
  <c r="N936" i="4"/>
  <c r="N803" i="4"/>
  <c r="N865" i="4"/>
  <c r="N846" i="4"/>
  <c r="N668" i="4"/>
  <c r="N568" i="4"/>
  <c r="N582" i="4"/>
  <c r="N676" i="4"/>
  <c r="N726" i="4"/>
  <c r="N806" i="4"/>
  <c r="N717" i="4"/>
  <c r="N974" i="4"/>
  <c r="N536" i="4"/>
  <c r="N548" i="4"/>
  <c r="N927" i="4"/>
  <c r="N814" i="4"/>
  <c r="N573" i="4"/>
  <c r="N753" i="4"/>
  <c r="N1030" i="4"/>
  <c r="N727" i="4"/>
  <c r="N775" i="4"/>
  <c r="N773" i="4"/>
  <c r="N641" i="4"/>
  <c r="N829" i="4"/>
  <c r="N1025" i="4"/>
  <c r="N926" i="4"/>
  <c r="N744" i="4"/>
  <c r="N823" i="4"/>
  <c r="N763" i="4"/>
  <c r="N874" i="4"/>
  <c r="N838" i="4"/>
  <c r="N751" i="4"/>
  <c r="N510" i="4"/>
  <c r="N963" i="4"/>
  <c r="N677" i="4"/>
  <c r="N816" i="4"/>
  <c r="N711" i="4"/>
  <c r="N828" i="4"/>
  <c r="N610" i="4"/>
  <c r="N922" i="4"/>
  <c r="N928" i="4"/>
  <c r="N524" i="4"/>
  <c r="N545" i="4"/>
  <c r="N873" i="4"/>
  <c r="AC534" i="4"/>
  <c r="V534" i="4"/>
  <c r="U534" i="4"/>
  <c r="AD534" i="4"/>
  <c r="AC901" i="4"/>
  <c r="AD901" i="4"/>
  <c r="U901" i="4"/>
  <c r="V901" i="4"/>
  <c r="V748" i="4"/>
  <c r="U748" i="4"/>
  <c r="AD748" i="4"/>
  <c r="AC748" i="4"/>
  <c r="AD1004" i="4"/>
  <c r="AC1004" i="4"/>
  <c r="V1004" i="4"/>
  <c r="U1004" i="4"/>
  <c r="V607" i="4"/>
  <c r="AC607" i="4"/>
  <c r="AD607" i="4"/>
  <c r="U607" i="4"/>
  <c r="AC791" i="4"/>
  <c r="AD791" i="4"/>
  <c r="V791" i="4"/>
  <c r="U791" i="4"/>
  <c r="AC947" i="4"/>
  <c r="V947" i="4"/>
  <c r="AD947" i="4"/>
  <c r="U947" i="4"/>
  <c r="AD932" i="4"/>
  <c r="U932" i="4"/>
  <c r="V932" i="4"/>
  <c r="AC932" i="4"/>
  <c r="AD830" i="4"/>
  <c r="AC830" i="4"/>
  <c r="V830" i="4"/>
  <c r="U830" i="4"/>
  <c r="AC752" i="4"/>
  <c r="V752" i="4"/>
  <c r="U752" i="4"/>
  <c r="AD752" i="4"/>
  <c r="AD1021" i="4"/>
  <c r="V1021" i="4"/>
  <c r="U1021" i="4"/>
  <c r="AC1021" i="4"/>
  <c r="V806" i="4"/>
  <c r="U806" i="4"/>
  <c r="AC806" i="4"/>
  <c r="AD806" i="4"/>
  <c r="V924" i="4"/>
  <c r="AD924" i="4"/>
  <c r="AC924" i="4"/>
  <c r="U924" i="4"/>
  <c r="AD797" i="4"/>
  <c r="V797" i="4"/>
  <c r="AC797" i="4"/>
  <c r="U797" i="4"/>
  <c r="U888" i="4"/>
  <c r="AC888" i="4"/>
  <c r="V888" i="4"/>
  <c r="AD888" i="4"/>
  <c r="U715" i="4"/>
  <c r="AC715" i="4"/>
  <c r="AD715" i="4"/>
  <c r="V715" i="4"/>
  <c r="U942" i="4"/>
  <c r="AC942" i="4"/>
  <c r="AD942" i="4"/>
  <c r="V942" i="4"/>
  <c r="U912" i="4"/>
  <c r="V912" i="4"/>
  <c r="AC912" i="4"/>
  <c r="AD912" i="4"/>
  <c r="V671" i="4"/>
  <c r="AC671" i="4"/>
  <c r="AD671" i="4"/>
  <c r="U671" i="4"/>
  <c r="AC1037" i="4"/>
  <c r="V1037" i="4"/>
  <c r="AD1037" i="4"/>
  <c r="U1037" i="4"/>
  <c r="N534" i="4"/>
  <c r="AD544" i="4"/>
  <c r="V544" i="4"/>
  <c r="AC544" i="4"/>
  <c r="U544" i="4"/>
  <c r="U591" i="4"/>
  <c r="V591" i="4"/>
  <c r="AC591" i="4"/>
  <c r="AD591" i="4"/>
  <c r="N867" i="4"/>
  <c r="U681" i="4"/>
  <c r="AD681" i="4"/>
  <c r="V681" i="4"/>
  <c r="AC681" i="4"/>
  <c r="N675" i="4"/>
  <c r="N999" i="4"/>
  <c r="U1014" i="4"/>
  <c r="AD1014" i="4"/>
  <c r="AC1014" i="4"/>
  <c r="V1014" i="4"/>
  <c r="U553" i="4"/>
  <c r="AC553" i="4"/>
  <c r="V553" i="4"/>
  <c r="AD553" i="4"/>
  <c r="U840" i="4"/>
  <c r="AC840" i="4"/>
  <c r="V840" i="4"/>
  <c r="AD840" i="4"/>
  <c r="N562" i="4"/>
  <c r="AC1012" i="4"/>
  <c r="AD1012" i="4"/>
  <c r="U1012" i="4"/>
  <c r="V1012" i="4"/>
  <c r="U989" i="4"/>
  <c r="AC989" i="4"/>
  <c r="AD989" i="4"/>
  <c r="V989" i="4"/>
  <c r="V1038" i="4"/>
  <c r="U1038" i="4"/>
  <c r="AD1038" i="4"/>
  <c r="AC1038" i="4"/>
  <c r="AD893" i="4"/>
  <c r="AC893" i="4"/>
  <c r="V893" i="4"/>
  <c r="U893" i="4"/>
  <c r="V634" i="4"/>
  <c r="U634" i="4"/>
  <c r="AD634" i="4"/>
  <c r="AC634" i="4"/>
  <c r="N848" i="4"/>
  <c r="N533" i="4"/>
  <c r="AD857" i="4"/>
  <c r="V857" i="4"/>
  <c r="AC857" i="4"/>
  <c r="U857" i="4"/>
  <c r="N554" i="4"/>
  <c r="N997" i="4"/>
  <c r="AD725" i="4"/>
  <c r="AC725" i="4"/>
  <c r="U725" i="4"/>
  <c r="V725" i="4"/>
  <c r="U919" i="4"/>
  <c r="AC919" i="4"/>
  <c r="V919" i="4"/>
  <c r="AD919" i="4"/>
  <c r="U896" i="4"/>
  <c r="AC896" i="4"/>
  <c r="AD896" i="4"/>
  <c r="V896" i="4"/>
  <c r="N619" i="4"/>
  <c r="N745" i="4"/>
  <c r="U982" i="4"/>
  <c r="V982" i="4"/>
  <c r="AD982" i="4"/>
  <c r="AC982" i="4"/>
  <c r="N635" i="4"/>
  <c r="N1033" i="4"/>
  <c r="V622" i="4"/>
  <c r="U622" i="4"/>
  <c r="AC622" i="4"/>
  <c r="AD622" i="4"/>
  <c r="N946" i="4"/>
  <c r="U504" i="4"/>
  <c r="AD504" i="4"/>
  <c r="V504" i="4"/>
  <c r="AC504" i="4"/>
  <c r="U831" i="4"/>
  <c r="AC831" i="4"/>
  <c r="V831" i="4"/>
  <c r="AD831" i="4"/>
  <c r="N956" i="4"/>
  <c r="N781" i="4"/>
  <c r="N1027" i="4"/>
  <c r="U601" i="4"/>
  <c r="AD601" i="4"/>
  <c r="AC601" i="4"/>
  <c r="V601" i="4"/>
  <c r="N746" i="4"/>
  <c r="N981" i="4"/>
  <c r="N616" i="4"/>
  <c r="V1029" i="4"/>
  <c r="U1029" i="4"/>
  <c r="AD1029" i="4"/>
  <c r="AC1029" i="4"/>
  <c r="N920" i="4"/>
  <c r="N987" i="4"/>
  <c r="N607" i="4"/>
  <c r="N971" i="4"/>
  <c r="N585" i="4"/>
  <c r="N909" i="4"/>
  <c r="AC859" i="4"/>
  <c r="V859" i="4"/>
  <c r="AD859" i="4"/>
  <c r="U859" i="4"/>
  <c r="AC702" i="4"/>
  <c r="V702" i="4"/>
  <c r="U702" i="4"/>
  <c r="AD702" i="4"/>
  <c r="N646" i="4"/>
  <c r="U623" i="4"/>
  <c r="V623" i="4"/>
  <c r="AC623" i="4"/>
  <c r="AD623" i="4"/>
  <c r="V899" i="4"/>
  <c r="U899" i="4"/>
  <c r="AC899" i="4"/>
  <c r="AD899" i="4"/>
  <c r="N525" i="4"/>
  <c r="U583" i="4"/>
  <c r="AD583" i="4"/>
  <c r="V583" i="4"/>
  <c r="AC583" i="4"/>
  <c r="AC902" i="4"/>
  <c r="V902" i="4"/>
  <c r="AD902" i="4"/>
  <c r="U902" i="4"/>
  <c r="AC608" i="4"/>
  <c r="AD608" i="4"/>
  <c r="U608" i="4"/>
  <c r="V608" i="4"/>
  <c r="N802" i="4"/>
  <c r="N779" i="4"/>
  <c r="N649" i="4"/>
  <c r="U950" i="4"/>
  <c r="V950" i="4"/>
  <c r="AC950" i="4"/>
  <c r="AD950" i="4"/>
  <c r="AD787" i="4"/>
  <c r="V787" i="4"/>
  <c r="U787" i="4"/>
  <c r="AC787" i="4"/>
  <c r="N712" i="4"/>
  <c r="N689" i="4"/>
  <c r="N1013" i="4"/>
  <c r="N632" i="4"/>
  <c r="AD760" i="4"/>
  <c r="U760" i="4"/>
  <c r="AC760" i="4"/>
  <c r="V760" i="4"/>
  <c r="N1021" i="4"/>
  <c r="N685" i="4"/>
  <c r="N509" i="4"/>
  <c r="N820" i="4"/>
  <c r="AD735" i="4"/>
  <c r="U735" i="4"/>
  <c r="AC735" i="4"/>
  <c r="V735" i="4"/>
  <c r="N625" i="4"/>
  <c r="N695" i="4"/>
  <c r="N817" i="4"/>
  <c r="N958" i="4"/>
  <c r="N564" i="4"/>
  <c r="AD762" i="4"/>
  <c r="U762" i="4"/>
  <c r="AC762" i="4"/>
  <c r="V762" i="4"/>
  <c r="N759" i="4"/>
  <c r="V513" i="4"/>
  <c r="U513" i="4"/>
  <c r="AC513" i="4"/>
  <c r="AD513" i="4"/>
  <c r="AD837" i="4"/>
  <c r="AC837" i="4"/>
  <c r="V837" i="4"/>
  <c r="U837" i="4"/>
  <c r="AC944" i="4"/>
  <c r="U944" i="4"/>
  <c r="AD944" i="4"/>
  <c r="V944" i="4"/>
  <c r="N557" i="4"/>
  <c r="N798" i="4"/>
  <c r="N1002" i="4"/>
  <c r="U511" i="4"/>
  <c r="AC511" i="4"/>
  <c r="V511" i="4"/>
  <c r="AD511" i="4"/>
  <c r="AD552" i="4"/>
  <c r="AC552" i="4"/>
  <c r="V552" i="4"/>
  <c r="U552" i="4"/>
  <c r="N876" i="4"/>
  <c r="AD659" i="4"/>
  <c r="V659" i="4"/>
  <c r="AC659" i="4"/>
  <c r="U659" i="4"/>
  <c r="V1008" i="4"/>
  <c r="U1008" i="4"/>
  <c r="AD1008" i="4"/>
  <c r="AC1008" i="4"/>
  <c r="N538" i="4"/>
  <c r="N530" i="4"/>
  <c r="N885" i="4"/>
  <c r="AC731" i="4"/>
  <c r="V731" i="4"/>
  <c r="AD731" i="4"/>
  <c r="U731" i="4"/>
  <c r="AC784" i="4"/>
  <c r="V784" i="4"/>
  <c r="U784" i="4"/>
  <c r="AD784" i="4"/>
  <c r="N804" i="4"/>
  <c r="AC818" i="4"/>
  <c r="V818" i="4"/>
  <c r="AD818" i="4"/>
  <c r="U818" i="4"/>
  <c r="N990" i="4"/>
  <c r="N558" i="4"/>
  <c r="N1028" i="4"/>
  <c r="AD618" i="4"/>
  <c r="AC618" i="4"/>
  <c r="V618" i="4"/>
  <c r="U618" i="4"/>
  <c r="AD1007" i="4"/>
  <c r="AC1007" i="4"/>
  <c r="U1007" i="4"/>
  <c r="V1007" i="4"/>
  <c r="N567" i="4"/>
  <c r="V742" i="4"/>
  <c r="U742" i="4"/>
  <c r="AC742" i="4"/>
  <c r="AD742" i="4"/>
  <c r="AC719" i="4"/>
  <c r="V719" i="4"/>
  <c r="AD719" i="4"/>
  <c r="U719" i="4"/>
  <c r="N933" i="4"/>
  <c r="AD540" i="4"/>
  <c r="AC540" i="4"/>
  <c r="V540" i="4"/>
  <c r="U540" i="4"/>
  <c r="N841" i="4"/>
  <c r="N951" i="4"/>
  <c r="AD665" i="4"/>
  <c r="AC665" i="4"/>
  <c r="V665" i="4"/>
  <c r="U665" i="4"/>
  <c r="N606" i="4"/>
  <c r="AD767" i="4"/>
  <c r="V767" i="4"/>
  <c r="AC767" i="4"/>
  <c r="U767" i="4"/>
  <c r="N580" i="4"/>
  <c r="N939" i="4"/>
  <c r="AC785" i="4"/>
  <c r="V785" i="4"/>
  <c r="AD785" i="4"/>
  <c r="U785" i="4"/>
  <c r="V687" i="4"/>
  <c r="AC687" i="4"/>
  <c r="U687" i="4"/>
  <c r="AD687" i="4"/>
  <c r="V740" i="4"/>
  <c r="U740" i="4"/>
  <c r="AD740" i="4"/>
  <c r="AC740" i="4"/>
  <c r="AD964" i="4"/>
  <c r="AC964" i="4"/>
  <c r="V964" i="4"/>
  <c r="U964" i="4"/>
  <c r="U617" i="4"/>
  <c r="AD617" i="4"/>
  <c r="AC617" i="4"/>
  <c r="V617" i="4"/>
  <c r="N529" i="4"/>
  <c r="N614" i="4"/>
  <c r="N550" i="4"/>
  <c r="N851" i="4"/>
  <c r="N937" i="4"/>
  <c r="N923" i="4"/>
  <c r="AD699" i="4"/>
  <c r="V699" i="4"/>
  <c r="U699" i="4"/>
  <c r="AC699" i="4"/>
  <c r="U895" i="4"/>
  <c r="AD895" i="4"/>
  <c r="V895" i="4"/>
  <c r="AC895" i="4"/>
  <c r="N700" i="4"/>
  <c r="AD724" i="4"/>
  <c r="AC724" i="4"/>
  <c r="V724" i="4"/>
  <c r="U724" i="4"/>
  <c r="V796" i="4"/>
  <c r="AD796" i="4"/>
  <c r="U796" i="4"/>
  <c r="AC796" i="4"/>
  <c r="U651" i="4"/>
  <c r="V651" i="4"/>
  <c r="AD651" i="4"/>
  <c r="AC651" i="4"/>
  <c r="U890" i="4"/>
  <c r="AD890" i="4"/>
  <c r="AC890" i="4"/>
  <c r="V890" i="4"/>
  <c r="N598" i="4"/>
  <c r="N807" i="4"/>
  <c r="AC593" i="4"/>
  <c r="V593" i="4"/>
  <c r="U593" i="4"/>
  <c r="AD593" i="4"/>
  <c r="V621" i="4"/>
  <c r="AD621" i="4"/>
  <c r="AC621" i="4"/>
  <c r="U621" i="4"/>
  <c r="N520" i="4"/>
  <c r="AD881" i="4"/>
  <c r="V881" i="4"/>
  <c r="AC881" i="4"/>
  <c r="U881" i="4"/>
  <c r="AD535" i="4"/>
  <c r="V535" i="4"/>
  <c r="U535" i="4"/>
  <c r="AC535" i="4"/>
  <c r="N594" i="4"/>
  <c r="AC918" i="4"/>
  <c r="U918" i="4"/>
  <c r="V918" i="4"/>
  <c r="AD918" i="4"/>
  <c r="V660" i="4"/>
  <c r="AD660" i="4"/>
  <c r="U660" i="4"/>
  <c r="AC660" i="4"/>
  <c r="AD508" i="4"/>
  <c r="AC508" i="4"/>
  <c r="V508" i="4"/>
  <c r="U508" i="4"/>
  <c r="N875" i="4"/>
  <c r="U877" i="4"/>
  <c r="AD877" i="4"/>
  <c r="AC877" i="4"/>
  <c r="V877" i="4"/>
  <c r="N669" i="4"/>
  <c r="AC862" i="4"/>
  <c r="V862" i="4"/>
  <c r="AD862" i="4"/>
  <c r="U862" i="4"/>
  <c r="AC628" i="4"/>
  <c r="U628" i="4"/>
  <c r="V628" i="4"/>
  <c r="AD628" i="4"/>
  <c r="N943" i="4"/>
  <c r="N596" i="4"/>
  <c r="N671" i="4"/>
  <c r="AC604" i="4"/>
  <c r="V604" i="4"/>
  <c r="U604" i="4"/>
  <c r="AD604" i="4"/>
  <c r="U905" i="4"/>
  <c r="AD905" i="4"/>
  <c r="AC905" i="4"/>
  <c r="V905" i="4"/>
  <c r="N991" i="4"/>
  <c r="N977" i="4"/>
  <c r="AD921" i="4"/>
  <c r="V921" i="4"/>
  <c r="AC921" i="4"/>
  <c r="U921" i="4"/>
  <c r="N579" i="4"/>
  <c r="AD703" i="4"/>
  <c r="AC703" i="4"/>
  <c r="U703" i="4"/>
  <c r="V703" i="4"/>
  <c r="N686" i="4"/>
  <c r="N1037" i="4"/>
  <c r="AD560" i="4"/>
  <c r="U560" i="4"/>
  <c r="V560" i="4"/>
  <c r="AC560" i="4"/>
  <c r="U1034" i="4"/>
  <c r="V1034" i="4"/>
  <c r="AD1034" i="4"/>
  <c r="AC1034" i="4"/>
  <c r="AD832" i="4"/>
  <c r="U832" i="4"/>
  <c r="V832" i="4"/>
  <c r="AC832" i="4"/>
  <c r="V809" i="4"/>
  <c r="AC809" i="4"/>
  <c r="AD809" i="4"/>
  <c r="U809" i="4"/>
  <c r="U805" i="4"/>
  <c r="AD805" i="4"/>
  <c r="AC805" i="4"/>
  <c r="V805" i="4"/>
  <c r="AD624" i="4"/>
  <c r="U624" i="4"/>
  <c r="V624" i="4"/>
  <c r="AC624" i="4"/>
  <c r="AD720" i="4"/>
  <c r="AC720" i="4"/>
  <c r="V720" i="4"/>
  <c r="U720" i="4"/>
  <c r="AC987" i="4"/>
  <c r="AD987" i="4"/>
  <c r="U987" i="4"/>
  <c r="V987" i="4"/>
  <c r="U649" i="4"/>
  <c r="AD649" i="4"/>
  <c r="AC649" i="4"/>
  <c r="V649" i="4"/>
  <c r="U543" i="4"/>
  <c r="AD543" i="4"/>
  <c r="V543" i="4"/>
  <c r="AC543" i="4"/>
  <c r="U685" i="4"/>
  <c r="AD685" i="4"/>
  <c r="V685" i="4"/>
  <c r="AC685" i="4"/>
  <c r="U696" i="4"/>
  <c r="AD696" i="4"/>
  <c r="V696" i="4"/>
  <c r="AC696" i="4"/>
  <c r="AC693" i="4"/>
  <c r="U693" i="4"/>
  <c r="AD693" i="4"/>
  <c r="V693" i="4"/>
  <c r="AD1002" i="4"/>
  <c r="V1002" i="4"/>
  <c r="AC1002" i="4"/>
  <c r="U1002" i="4"/>
  <c r="U957" i="4"/>
  <c r="AD957" i="4"/>
  <c r="AC957" i="4"/>
  <c r="V957" i="4"/>
  <c r="AD933" i="4"/>
  <c r="U933" i="4"/>
  <c r="AC933" i="4"/>
  <c r="V933" i="4"/>
  <c r="U841" i="4"/>
  <c r="AD841" i="4"/>
  <c r="V841" i="4"/>
  <c r="AC841" i="4"/>
  <c r="AD948" i="4"/>
  <c r="V948" i="4"/>
  <c r="AC948" i="4"/>
  <c r="U948" i="4"/>
  <c r="AC611" i="4"/>
  <c r="V611" i="4"/>
  <c r="U611" i="4"/>
  <c r="AD611" i="4"/>
  <c r="AD1003" i="4"/>
  <c r="AC1003" i="4"/>
  <c r="U1003" i="4"/>
  <c r="V1003" i="4"/>
  <c r="AC794" i="4"/>
  <c r="U794" i="4"/>
  <c r="AD794" i="4"/>
  <c r="V794" i="4"/>
  <c r="U865" i="4"/>
  <c r="V865" i="4"/>
  <c r="AD865" i="4"/>
  <c r="AC865" i="4"/>
  <c r="AD668" i="4"/>
  <c r="AC668" i="4"/>
  <c r="U668" i="4"/>
  <c r="V668" i="4"/>
  <c r="N935" i="4"/>
  <c r="N988" i="4"/>
  <c r="N882" i="4"/>
  <c r="U705" i="4"/>
  <c r="V705" i="4"/>
  <c r="AD705" i="4"/>
  <c r="AC705" i="4"/>
  <c r="AC704" i="4"/>
  <c r="V704" i="4"/>
  <c r="U704" i="4"/>
  <c r="AD704" i="4"/>
  <c r="N969" i="4"/>
  <c r="AD675" i="4"/>
  <c r="V675" i="4"/>
  <c r="U675" i="4"/>
  <c r="AC675" i="4"/>
  <c r="N832" i="4"/>
  <c r="AD531" i="4"/>
  <c r="V531" i="4"/>
  <c r="AC531" i="4"/>
  <c r="U531" i="4"/>
  <c r="N516" i="4"/>
  <c r="N840" i="4"/>
  <c r="U674" i="4"/>
  <c r="AD674" i="4"/>
  <c r="AC674" i="4"/>
  <c r="V674" i="4"/>
  <c r="N1012" i="4"/>
  <c r="N714" i="4"/>
  <c r="AC983" i="4"/>
  <c r="V983" i="4"/>
  <c r="AD983" i="4"/>
  <c r="U983" i="4"/>
  <c r="V1016" i="4"/>
  <c r="AC1016" i="4"/>
  <c r="AD1016" i="4"/>
  <c r="U1016" i="4"/>
  <c r="N723" i="4"/>
  <c r="N893" i="4"/>
  <c r="N519" i="4"/>
  <c r="AC795" i="4"/>
  <c r="V795" i="4"/>
  <c r="U795" i="4"/>
  <c r="AD795" i="4"/>
  <c r="AD1020" i="4"/>
  <c r="V1020" i="4"/>
  <c r="U1020" i="4"/>
  <c r="AC1020" i="4"/>
  <c r="U533" i="4"/>
  <c r="AD533" i="4"/>
  <c r="AC533" i="4"/>
  <c r="V533" i="4"/>
  <c r="U577" i="4"/>
  <c r="AD577" i="4"/>
  <c r="AC577" i="4"/>
  <c r="V577" i="4"/>
  <c r="U713" i="4"/>
  <c r="AD713" i="4"/>
  <c r="V713" i="4"/>
  <c r="AC713" i="4"/>
  <c r="N595" i="4"/>
  <c r="AD572" i="4"/>
  <c r="V572" i="4"/>
  <c r="U572" i="4"/>
  <c r="AC572" i="4"/>
  <c r="N896" i="4"/>
  <c r="U745" i="4"/>
  <c r="AD745" i="4"/>
  <c r="V745" i="4"/>
  <c r="AC745" i="4"/>
  <c r="N658" i="4"/>
  <c r="AD959" i="4"/>
  <c r="U959" i="4"/>
  <c r="AC959" i="4"/>
  <c r="V959" i="4"/>
  <c r="AD764" i="4"/>
  <c r="AC764" i="4"/>
  <c r="V764" i="4"/>
  <c r="U764" i="4"/>
  <c r="N698" i="4"/>
  <c r="N622" i="4"/>
  <c r="N599" i="4"/>
  <c r="N1031" i="4"/>
  <c r="V1035" i="4"/>
  <c r="U1035" i="4"/>
  <c r="AD1035" i="4"/>
  <c r="AC1035" i="4"/>
  <c r="N504" i="4"/>
  <c r="U906" i="4"/>
  <c r="AC906" i="4"/>
  <c r="AD906" i="4"/>
  <c r="V906" i="4"/>
  <c r="U528" i="4"/>
  <c r="V528" i="4"/>
  <c r="AD528" i="4"/>
  <c r="AC528" i="4"/>
  <c r="V683" i="4"/>
  <c r="AC683" i="4"/>
  <c r="U683" i="4"/>
  <c r="AD683" i="4"/>
  <c r="AC852" i="4"/>
  <c r="V852" i="4"/>
  <c r="AD852" i="4"/>
  <c r="U852" i="4"/>
  <c r="N1009" i="4"/>
  <c r="N833" i="4"/>
  <c r="N766" i="4"/>
  <c r="AC707" i="4"/>
  <c r="V707" i="4"/>
  <c r="AD707" i="4"/>
  <c r="U707" i="4"/>
  <c r="V586" i="4"/>
  <c r="U586" i="4"/>
  <c r="AD586" i="4"/>
  <c r="AC586" i="4"/>
  <c r="U736" i="4"/>
  <c r="AD736" i="4"/>
  <c r="V736" i="4"/>
  <c r="AC736" i="4"/>
  <c r="U548" i="4"/>
  <c r="AD548" i="4"/>
  <c r="AC548" i="4"/>
  <c r="V548" i="4"/>
  <c r="N539" i="4"/>
  <c r="AC616" i="4"/>
  <c r="U616" i="4"/>
  <c r="V616" i="4"/>
  <c r="AD616" i="4"/>
  <c r="AD555" i="4"/>
  <c r="V555" i="4"/>
  <c r="U555" i="4"/>
  <c r="AC555" i="4"/>
  <c r="V962" i="4"/>
  <c r="U962" i="4"/>
  <c r="AD962" i="4"/>
  <c r="AC962" i="4"/>
  <c r="U814" i="4"/>
  <c r="AD814" i="4"/>
  <c r="V814" i="4"/>
  <c r="AC814" i="4"/>
  <c r="U920" i="4"/>
  <c r="AD920" i="4"/>
  <c r="AC920" i="4"/>
  <c r="V920" i="4"/>
  <c r="N975" i="4"/>
  <c r="N812" i="4"/>
  <c r="N917" i="4"/>
  <c r="U546" i="4"/>
  <c r="V546" i="4"/>
  <c r="AC546" i="4"/>
  <c r="AD546" i="4"/>
  <c r="AC872" i="4"/>
  <c r="AD872" i="4"/>
  <c r="V872" i="4"/>
  <c r="U872" i="4"/>
  <c r="AD994" i="4"/>
  <c r="AC994" i="4"/>
  <c r="U994" i="4"/>
  <c r="V994" i="4"/>
  <c r="AD894" i="4"/>
  <c r="V894" i="4"/>
  <c r="AC894" i="4"/>
  <c r="U894" i="4"/>
  <c r="AC836" i="4"/>
  <c r="AD836" i="4"/>
  <c r="U836" i="4"/>
  <c r="V836" i="4"/>
  <c r="N768" i="4"/>
  <c r="V1030" i="4"/>
  <c r="U1030" i="4"/>
  <c r="AD1030" i="4"/>
  <c r="AC1030" i="4"/>
  <c r="U777" i="4"/>
  <c r="V777" i="4"/>
  <c r="AD777" i="4"/>
  <c r="AC777" i="4"/>
  <c r="AD690" i="4"/>
  <c r="V690" i="4"/>
  <c r="U690" i="4"/>
  <c r="AC690" i="4"/>
  <c r="N849" i="4"/>
  <c r="AD587" i="4"/>
  <c r="V587" i="4"/>
  <c r="U587" i="4"/>
  <c r="AC587" i="4"/>
  <c r="N911" i="4"/>
  <c r="N821" i="4"/>
  <c r="N626" i="4"/>
  <c r="N799" i="4"/>
  <c r="V1036" i="4"/>
  <c r="AD1036" i="4"/>
  <c r="U1036" i="4"/>
  <c r="AC1036" i="4"/>
  <c r="U775" i="4"/>
  <c r="AC775" i="4"/>
  <c r="V775" i="4"/>
  <c r="AD775" i="4"/>
  <c r="AC1000" i="4"/>
  <c r="U1000" i="4"/>
  <c r="AD1000" i="4"/>
  <c r="V1000" i="4"/>
  <c r="N760" i="4"/>
  <c r="N652" i="4"/>
  <c r="V670" i="4"/>
  <c r="U670" i="4"/>
  <c r="AD670" i="4"/>
  <c r="AC670" i="4"/>
  <c r="AC532" i="4"/>
  <c r="V532" i="4"/>
  <c r="U532" i="4"/>
  <c r="AD532" i="4"/>
  <c r="U509" i="4"/>
  <c r="AD509" i="4"/>
  <c r="AC509" i="4"/>
  <c r="V509" i="4"/>
  <c r="V829" i="4"/>
  <c r="AC829" i="4"/>
  <c r="U829" i="4"/>
  <c r="AD829" i="4"/>
  <c r="AC820" i="4"/>
  <c r="V820" i="4"/>
  <c r="AD820" i="4"/>
  <c r="U820" i="4"/>
  <c r="AC574" i="4"/>
  <c r="V574" i="4"/>
  <c r="AD574" i="4"/>
  <c r="U574" i="4"/>
  <c r="U625" i="4"/>
  <c r="AD625" i="4"/>
  <c r="AC625" i="4"/>
  <c r="V625" i="4"/>
  <c r="V1025" i="4"/>
  <c r="AD1025" i="4"/>
  <c r="U1025" i="4"/>
  <c r="AC1025" i="4"/>
  <c r="V630" i="4"/>
  <c r="U630" i="4"/>
  <c r="AD630" i="4"/>
  <c r="AC630" i="4"/>
  <c r="AC926" i="4"/>
  <c r="U926" i="4"/>
  <c r="V926" i="4"/>
  <c r="AD926" i="4"/>
  <c r="AC880" i="4"/>
  <c r="AD880" i="4"/>
  <c r="U880" i="4"/>
  <c r="V880" i="4"/>
  <c r="U564" i="4"/>
  <c r="AD564" i="4"/>
  <c r="V564" i="4"/>
  <c r="AC564" i="4"/>
  <c r="AD744" i="4"/>
  <c r="V744" i="4"/>
  <c r="U744" i="4"/>
  <c r="AC744" i="4"/>
  <c r="AC774" i="4"/>
  <c r="V774" i="4"/>
  <c r="U774" i="4"/>
  <c r="AD774" i="4"/>
  <c r="N953" i="4"/>
  <c r="N861" i="4"/>
  <c r="N967" i="4"/>
  <c r="N944" i="4"/>
  <c r="AC576" i="4"/>
  <c r="AD576" i="4"/>
  <c r="U576" i="4"/>
  <c r="V576" i="4"/>
  <c r="N575" i="4"/>
  <c r="U557" i="4"/>
  <c r="AD557" i="4"/>
  <c r="AC557" i="4"/>
  <c r="V557" i="4"/>
  <c r="AD708" i="4"/>
  <c r="AC708" i="4"/>
  <c r="V708" i="4"/>
  <c r="U708" i="4"/>
  <c r="N552" i="4"/>
  <c r="AD1006" i="4"/>
  <c r="V1006" i="4"/>
  <c r="AC1006" i="4"/>
  <c r="U1006" i="4"/>
  <c r="AD636" i="4"/>
  <c r="AC636" i="4"/>
  <c r="U636" i="4"/>
  <c r="V636" i="4"/>
  <c r="V561" i="4"/>
  <c r="U561" i="4"/>
  <c r="AC561" i="4"/>
  <c r="AD561" i="4"/>
  <c r="N731" i="4"/>
  <c r="V633" i="4"/>
  <c r="U633" i="4"/>
  <c r="AC633" i="4"/>
  <c r="AD633" i="4"/>
  <c r="N563" i="4"/>
  <c r="N826" i="4"/>
  <c r="N603" i="4"/>
  <c r="N565" i="4"/>
  <c r="V612" i="4"/>
  <c r="AD612" i="4"/>
  <c r="U612" i="4"/>
  <c r="AC612" i="4"/>
  <c r="N645" i="4"/>
  <c r="N663" i="4"/>
  <c r="N742" i="4"/>
  <c r="N732" i="4"/>
  <c r="U733" i="4"/>
  <c r="AD733" i="4"/>
  <c r="V733" i="4"/>
  <c r="AC733" i="4"/>
  <c r="N930" i="4"/>
  <c r="U939" i="4"/>
  <c r="AD939" i="4"/>
  <c r="V939" i="4"/>
  <c r="AC939" i="4"/>
  <c r="U808" i="4"/>
  <c r="AD808" i="4"/>
  <c r="AC808" i="4"/>
  <c r="V808" i="4"/>
  <c r="N908" i="4"/>
  <c r="AD915" i="4"/>
  <c r="V915" i="4"/>
  <c r="U915" i="4"/>
  <c r="AC915" i="4"/>
  <c r="U749" i="4"/>
  <c r="AD749" i="4"/>
  <c r="AC749" i="4"/>
  <c r="V749" i="4"/>
  <c r="N889" i="4"/>
  <c r="U640" i="4"/>
  <c r="V640" i="4"/>
  <c r="AD640" i="4"/>
  <c r="AC640" i="4"/>
  <c r="U844" i="4"/>
  <c r="AD844" i="4"/>
  <c r="V844" i="4"/>
  <c r="AC844" i="4"/>
  <c r="N738" i="4"/>
  <c r="N961" i="4"/>
  <c r="U614" i="4"/>
  <c r="AD614" i="4"/>
  <c r="AC614" i="4"/>
  <c r="V614" i="4"/>
  <c r="V874" i="4"/>
  <c r="U874" i="4"/>
  <c r="AD874" i="4"/>
  <c r="AC874" i="4"/>
  <c r="AC527" i="4"/>
  <c r="V527" i="4"/>
  <c r="U527" i="4"/>
  <c r="AD527" i="4"/>
  <c r="N613" i="4"/>
  <c r="AD937" i="4"/>
  <c r="AC937" i="4"/>
  <c r="V937" i="4"/>
  <c r="U937" i="4"/>
  <c r="N925" i="4"/>
  <c r="U923" i="4"/>
  <c r="AC923" i="4"/>
  <c r="AD923" i="4"/>
  <c r="V923" i="4"/>
  <c r="U510" i="4"/>
  <c r="AD510" i="4"/>
  <c r="AC510" i="4"/>
  <c r="V510" i="4"/>
  <c r="U507" i="4"/>
  <c r="V507" i="4"/>
  <c r="AD507" i="4"/>
  <c r="AC507" i="4"/>
  <c r="U772" i="4"/>
  <c r="AD772" i="4"/>
  <c r="AC772" i="4"/>
  <c r="V772" i="4"/>
  <c r="U816" i="4"/>
  <c r="AC816" i="4"/>
  <c r="AD816" i="4"/>
  <c r="V816" i="4"/>
  <c r="N985" i="4"/>
  <c r="AC520" i="4"/>
  <c r="V520" i="4"/>
  <c r="U520" i="4"/>
  <c r="AD520" i="4"/>
  <c r="AD792" i="4"/>
  <c r="U792" i="4"/>
  <c r="AC792" i="4"/>
  <c r="V792" i="4"/>
  <c r="AC647" i="4"/>
  <c r="AD647" i="4"/>
  <c r="U647" i="4"/>
  <c r="V647" i="4"/>
  <c r="N825" i="4"/>
  <c r="N904" i="4"/>
  <c r="N827" i="4"/>
  <c r="V922" i="4"/>
  <c r="AC922" i="4"/>
  <c r="AD922" i="4"/>
  <c r="U922" i="4"/>
  <c r="N978" i="4"/>
  <c r="N854" i="4"/>
  <c r="N537" i="4"/>
  <c r="N993" i="4"/>
  <c r="N862" i="4"/>
  <c r="U871" i="4"/>
  <c r="V871" i="4"/>
  <c r="AC871" i="4"/>
  <c r="AD871" i="4"/>
  <c r="N794" i="4"/>
  <c r="N980" i="4"/>
  <c r="V847" i="4"/>
  <c r="AC847" i="4"/>
  <c r="U847" i="4"/>
  <c r="AD847" i="4"/>
  <c r="AC824" i="4"/>
  <c r="AD824" i="4"/>
  <c r="U824" i="4"/>
  <c r="V824" i="4"/>
  <c r="N694" i="4"/>
  <c r="U1018" i="4"/>
  <c r="AC1018" i="4"/>
  <c r="AD1018" i="4"/>
  <c r="V1018" i="4"/>
  <c r="N995" i="4"/>
  <c r="U952" i="4"/>
  <c r="AC952" i="4"/>
  <c r="AD952" i="4"/>
  <c r="V952" i="4"/>
  <c r="N541" i="4"/>
  <c r="V1015" i="4"/>
  <c r="U1015" i="4"/>
  <c r="AD1015" i="4"/>
  <c r="AC1015" i="4"/>
  <c r="U928" i="4"/>
  <c r="AD928" i="4"/>
  <c r="V928" i="4"/>
  <c r="AC928" i="4"/>
  <c r="N581" i="4"/>
  <c r="N571" i="4"/>
  <c r="AD667" i="4"/>
  <c r="U667" i="4"/>
  <c r="AC667" i="4"/>
  <c r="V667" i="4"/>
  <c r="N644" i="4"/>
  <c r="AC968" i="4"/>
  <c r="V968" i="4"/>
  <c r="U968" i="4"/>
  <c r="AD968" i="4"/>
  <c r="AC524" i="4"/>
  <c r="V524" i="4"/>
  <c r="U524" i="4"/>
  <c r="AD524" i="4"/>
  <c r="AD898" i="4"/>
  <c r="U898" i="4"/>
  <c r="V898" i="4"/>
  <c r="AC898" i="4"/>
  <c r="N1001" i="4"/>
  <c r="N929" i="4"/>
  <c r="AD680" i="4"/>
  <c r="AC680" i="4"/>
  <c r="U680" i="4"/>
  <c r="V680" i="4"/>
  <c r="V522" i="4"/>
  <c r="U522" i="4"/>
  <c r="AD522" i="4"/>
  <c r="AC522" i="4"/>
  <c r="AC938" i="4"/>
  <c r="V938" i="4"/>
  <c r="U938" i="4"/>
  <c r="AD938" i="4"/>
  <c r="N505" i="4"/>
  <c r="AD887" i="4"/>
  <c r="AC887" i="4"/>
  <c r="V887" i="4"/>
  <c r="U887" i="4"/>
  <c r="N734" i="4"/>
  <c r="U907" i="4"/>
  <c r="AD907" i="4"/>
  <c r="AC907" i="4"/>
  <c r="V907" i="4"/>
  <c r="V883" i="4"/>
  <c r="AD883" i="4"/>
  <c r="AC883" i="4"/>
  <c r="U883" i="4"/>
  <c r="V960" i="4"/>
  <c r="AC960" i="4"/>
  <c r="U960" i="4"/>
  <c r="AD960" i="4"/>
  <c r="AD800" i="4"/>
  <c r="V800" i="4"/>
  <c r="U800" i="4"/>
  <c r="AC800" i="4"/>
  <c r="U969" i="4"/>
  <c r="AD969" i="4"/>
  <c r="AC969" i="4"/>
  <c r="V969" i="4"/>
  <c r="U629" i="4"/>
  <c r="AD629" i="4"/>
  <c r="V629" i="4"/>
  <c r="AC629" i="4"/>
  <c r="V723" i="4"/>
  <c r="AD723" i="4"/>
  <c r="U723" i="4"/>
  <c r="AC723" i="4"/>
  <c r="AC743" i="4"/>
  <c r="AD743" i="4"/>
  <c r="U743" i="4"/>
  <c r="V743" i="4"/>
  <c r="AC521" i="4"/>
  <c r="U521" i="4"/>
  <c r="V521" i="4"/>
  <c r="AD521" i="4"/>
  <c r="U506" i="4"/>
  <c r="AC506" i="4"/>
  <c r="AD506" i="4"/>
  <c r="V506" i="4"/>
  <c r="V974" i="4"/>
  <c r="U974" i="4"/>
  <c r="AD974" i="4"/>
  <c r="AC974" i="4"/>
  <c r="AD885" i="4"/>
  <c r="V885" i="4"/>
  <c r="AC885" i="4"/>
  <c r="U885" i="4"/>
  <c r="AD529" i="4"/>
  <c r="AC529" i="4"/>
  <c r="V529" i="4"/>
  <c r="U529" i="4"/>
  <c r="V813" i="4"/>
  <c r="U813" i="4"/>
  <c r="AD813" i="4"/>
  <c r="AC813" i="4"/>
  <c r="U741" i="4"/>
  <c r="AD741" i="4"/>
  <c r="V741" i="4"/>
  <c r="AC741" i="4"/>
  <c r="AC803" i="4"/>
  <c r="V803" i="4"/>
  <c r="AD803" i="4"/>
  <c r="U803" i="4"/>
  <c r="V523" i="4"/>
  <c r="AD523" i="4"/>
  <c r="AC523" i="4"/>
  <c r="U523" i="4"/>
  <c r="AC679" i="4"/>
  <c r="AD679" i="4"/>
  <c r="U679" i="4"/>
  <c r="V679" i="4"/>
  <c r="AD596" i="4"/>
  <c r="AC596" i="4"/>
  <c r="U596" i="4"/>
  <c r="V596" i="4"/>
  <c r="U605" i="4"/>
  <c r="AD605" i="4"/>
  <c r="AC605" i="4"/>
  <c r="V605" i="4"/>
  <c r="U846" i="4"/>
  <c r="AD846" i="4"/>
  <c r="V846" i="4"/>
  <c r="AC846" i="4"/>
  <c r="AD934" i="4"/>
  <c r="AC934" i="4"/>
  <c r="U934" i="4"/>
  <c r="V934" i="4"/>
  <c r="AD988" i="4"/>
  <c r="AC988" i="4"/>
  <c r="V988" i="4"/>
  <c r="U988" i="4"/>
  <c r="N591" i="4"/>
  <c r="AD566" i="4"/>
  <c r="AC566" i="4"/>
  <c r="V566" i="4"/>
  <c r="U566" i="4"/>
  <c r="N755" i="4"/>
  <c r="U996" i="4"/>
  <c r="AD996" i="4"/>
  <c r="V996" i="4"/>
  <c r="AC996" i="4"/>
  <c r="V600" i="4"/>
  <c r="AD600" i="4"/>
  <c r="AC600" i="4"/>
  <c r="U600" i="4"/>
  <c r="N531" i="4"/>
  <c r="AD710" i="4"/>
  <c r="AC710" i="4"/>
  <c r="U710" i="4"/>
  <c r="V710" i="4"/>
  <c r="AD516" i="4"/>
  <c r="V516" i="4"/>
  <c r="U516" i="4"/>
  <c r="AC516" i="4"/>
  <c r="N674" i="4"/>
  <c r="V972" i="4"/>
  <c r="AC972" i="4"/>
  <c r="U972" i="4"/>
  <c r="AD972" i="4"/>
  <c r="V714" i="4"/>
  <c r="U714" i="4"/>
  <c r="AD714" i="4"/>
  <c r="AC714" i="4"/>
  <c r="N1038" i="4"/>
  <c r="N577" i="4"/>
  <c r="V878" i="4"/>
  <c r="AC878" i="4"/>
  <c r="U878" i="4"/>
  <c r="AD878" i="4"/>
  <c r="U673" i="4"/>
  <c r="AC673" i="4"/>
  <c r="AD673" i="4"/>
  <c r="V673" i="4"/>
  <c r="N650" i="4"/>
  <c r="N713" i="4"/>
  <c r="N764" i="4"/>
  <c r="AC698" i="4"/>
  <c r="U698" i="4"/>
  <c r="AD698" i="4"/>
  <c r="V698" i="4"/>
  <c r="AC1022" i="4"/>
  <c r="V1022" i="4"/>
  <c r="U1022" i="4"/>
  <c r="AD1022" i="4"/>
  <c r="AD578" i="4"/>
  <c r="V578" i="4"/>
  <c r="U578" i="4"/>
  <c r="AC578" i="4"/>
  <c r="U783" i="4"/>
  <c r="AC783" i="4"/>
  <c r="V783" i="4"/>
  <c r="AD783" i="4"/>
  <c r="N805" i="4"/>
  <c r="AD639" i="4"/>
  <c r="AC639" i="4"/>
  <c r="V639" i="4"/>
  <c r="U639" i="4"/>
  <c r="N528" i="4"/>
  <c r="U998" i="4"/>
  <c r="V998" i="4"/>
  <c r="AD998" i="4"/>
  <c r="AC998" i="4"/>
  <c r="N683" i="4"/>
  <c r="N831" i="4"/>
  <c r="N852" i="4"/>
  <c r="N584" i="4"/>
  <c r="N655" i="4"/>
  <c r="AC956" i="4"/>
  <c r="AD956" i="4"/>
  <c r="U956" i="4"/>
  <c r="V956" i="4"/>
  <c r="AD1009" i="4"/>
  <c r="U1009" i="4"/>
  <c r="AC1009" i="4"/>
  <c r="V1009" i="4"/>
  <c r="AC833" i="4"/>
  <c r="U833" i="4"/>
  <c r="V833" i="4"/>
  <c r="AD833" i="4"/>
  <c r="V1027" i="4"/>
  <c r="AC1027" i="4"/>
  <c r="AD1027" i="4"/>
  <c r="U1027" i="4"/>
  <c r="AC766" i="4"/>
  <c r="V766" i="4"/>
  <c r="AD766" i="4"/>
  <c r="U766" i="4"/>
  <c r="N743" i="4"/>
  <c r="V746" i="4"/>
  <c r="AD746" i="4"/>
  <c r="U746" i="4"/>
  <c r="AC746" i="4"/>
  <c r="AD539" i="4"/>
  <c r="V539" i="4"/>
  <c r="U539" i="4"/>
  <c r="AC539" i="4"/>
  <c r="AD642" i="4"/>
  <c r="U642" i="4"/>
  <c r="AC642" i="4"/>
  <c r="V642" i="4"/>
  <c r="N555" i="4"/>
  <c r="N962" i="4"/>
  <c r="V975" i="4"/>
  <c r="AC975" i="4"/>
  <c r="AD975" i="4"/>
  <c r="U975" i="4"/>
  <c r="V917" i="4"/>
  <c r="U917" i="4"/>
  <c r="AD917" i="4"/>
  <c r="AC917" i="4"/>
  <c r="N546" i="4"/>
  <c r="N872" i="4"/>
  <c r="V643" i="4"/>
  <c r="AC643" i="4"/>
  <c r="U643" i="4"/>
  <c r="AD643" i="4"/>
  <c r="N994" i="4"/>
  <c r="V753" i="4"/>
  <c r="AC753" i="4"/>
  <c r="U753" i="4"/>
  <c r="AD753" i="4"/>
  <c r="N836" i="4"/>
  <c r="N702" i="4"/>
  <c r="N949" i="4"/>
  <c r="AD768" i="4"/>
  <c r="V768" i="4"/>
  <c r="U768" i="4"/>
  <c r="AC768" i="4"/>
  <c r="N970" i="4"/>
  <c r="N623" i="4"/>
  <c r="N690" i="4"/>
  <c r="N899" i="4"/>
  <c r="AC849" i="4"/>
  <c r="V849" i="4"/>
  <c r="U849" i="4"/>
  <c r="AD849" i="4"/>
  <c r="N587" i="4"/>
  <c r="V911" i="4"/>
  <c r="U911" i="4"/>
  <c r="AD911" i="4"/>
  <c r="AC911" i="4"/>
  <c r="N955" i="4"/>
  <c r="AD802" i="4"/>
  <c r="AC802" i="4"/>
  <c r="U802" i="4"/>
  <c r="V802" i="4"/>
  <c r="U821" i="4"/>
  <c r="AD821" i="4"/>
  <c r="AC821" i="4"/>
  <c r="V821" i="4"/>
  <c r="U626" i="4"/>
  <c r="AC626" i="4"/>
  <c r="V626" i="4"/>
  <c r="AD626" i="4"/>
  <c r="N950" i="4"/>
  <c r="N752" i="4"/>
  <c r="V773" i="4"/>
  <c r="U773" i="4"/>
  <c r="AC773" i="4"/>
  <c r="AD773" i="4"/>
  <c r="U652" i="4"/>
  <c r="V652" i="4"/>
  <c r="AC652" i="4"/>
  <c r="AD652" i="4"/>
  <c r="N756" i="4"/>
  <c r="N609" i="4"/>
  <c r="AC641" i="4"/>
  <c r="AD641" i="4"/>
  <c r="V641" i="4"/>
  <c r="U641" i="4"/>
  <c r="N532" i="4"/>
  <c r="N910" i="4"/>
  <c r="N735" i="4"/>
  <c r="N574" i="4"/>
  <c r="N664" i="4"/>
  <c r="AD695" i="4"/>
  <c r="V695" i="4"/>
  <c r="AC695" i="4"/>
  <c r="U695" i="4"/>
  <c r="AD817" i="4"/>
  <c r="U817" i="4"/>
  <c r="V817" i="4"/>
  <c r="AC817" i="4"/>
  <c r="AC958" i="4"/>
  <c r="U958" i="4"/>
  <c r="V958" i="4"/>
  <c r="AD958" i="4"/>
  <c r="N728" i="4"/>
  <c r="AD953" i="4"/>
  <c r="AC953" i="4"/>
  <c r="V953" i="4"/>
  <c r="U953" i="4"/>
  <c r="U861" i="4"/>
  <c r="AD861" i="4"/>
  <c r="AC861" i="4"/>
  <c r="V861" i="4"/>
  <c r="AC575" i="4"/>
  <c r="AD575" i="4"/>
  <c r="U575" i="4"/>
  <c r="V575" i="4"/>
  <c r="AC1017" i="4"/>
  <c r="V1017" i="4"/>
  <c r="AD1017" i="4"/>
  <c r="U1017" i="4"/>
  <c r="AC976" i="4"/>
  <c r="U976" i="4"/>
  <c r="AD976" i="4"/>
  <c r="V976" i="4"/>
  <c r="U810" i="4"/>
  <c r="AC810" i="4"/>
  <c r="V810" i="4"/>
  <c r="AD810" i="4"/>
  <c r="AC547" i="4"/>
  <c r="V547" i="4"/>
  <c r="AD547" i="4"/>
  <c r="U547" i="4"/>
  <c r="N517" i="4"/>
  <c r="N1006" i="4"/>
  <c r="N659" i="4"/>
  <c r="N636" i="4"/>
  <c r="U538" i="4"/>
  <c r="AC538" i="4"/>
  <c r="AD538" i="4"/>
  <c r="V538" i="4"/>
  <c r="N561" i="4"/>
  <c r="N754" i="4"/>
  <c r="N633" i="4"/>
  <c r="V1010" i="4"/>
  <c r="AC1010" i="4"/>
  <c r="AD1010" i="4"/>
  <c r="U1010" i="4"/>
  <c r="AD1019" i="4"/>
  <c r="AC1019" i="4"/>
  <c r="V1019" i="4"/>
  <c r="U1019" i="4"/>
  <c r="AD716" i="4"/>
  <c r="AC716" i="4"/>
  <c r="U716" i="4"/>
  <c r="V716" i="4"/>
  <c r="U563" i="4"/>
  <c r="AC563" i="4"/>
  <c r="AD563" i="4"/>
  <c r="V563" i="4"/>
  <c r="N784" i="4"/>
  <c r="AD701" i="4"/>
  <c r="V701" i="4"/>
  <c r="AC701" i="4"/>
  <c r="U701" i="4"/>
  <c r="U603" i="4"/>
  <c r="AD603" i="4"/>
  <c r="AC603" i="4"/>
  <c r="V603" i="4"/>
  <c r="AC990" i="4"/>
  <c r="V990" i="4"/>
  <c r="AD990" i="4"/>
  <c r="U990" i="4"/>
  <c r="U823" i="4"/>
  <c r="V823" i="4"/>
  <c r="AC823" i="4"/>
  <c r="AD823" i="4"/>
  <c r="AC1028" i="4"/>
  <c r="AD1028" i="4"/>
  <c r="U1028" i="4"/>
  <c r="V1028" i="4"/>
  <c r="N612" i="4"/>
  <c r="N618" i="4"/>
  <c r="AD1032" i="4"/>
  <c r="V1032" i="4"/>
  <c r="AC1032" i="4"/>
  <c r="U1032" i="4"/>
  <c r="AD567" i="4"/>
  <c r="AC567" i="4"/>
  <c r="U567" i="4"/>
  <c r="V567" i="4"/>
  <c r="U645" i="4"/>
  <c r="AD645" i="4"/>
  <c r="V645" i="4"/>
  <c r="AC645" i="4"/>
  <c r="AD684" i="4"/>
  <c r="U684" i="4"/>
  <c r="V684" i="4"/>
  <c r="AC684" i="4"/>
  <c r="AD732" i="4"/>
  <c r="V732" i="4"/>
  <c r="U732" i="4"/>
  <c r="AC732" i="4"/>
  <c r="N733" i="4"/>
  <c r="V656" i="4"/>
  <c r="AD656" i="4"/>
  <c r="U656" i="4"/>
  <c r="AC656" i="4"/>
  <c r="N864" i="4"/>
  <c r="N688" i="4"/>
  <c r="AD930" i="4"/>
  <c r="V930" i="4"/>
  <c r="AC930" i="4"/>
  <c r="U930" i="4"/>
  <c r="N715" i="4"/>
  <c r="N615" i="4"/>
  <c r="N808" i="4"/>
  <c r="N785" i="4"/>
  <c r="AC908" i="4"/>
  <c r="V908" i="4"/>
  <c r="U908" i="4"/>
  <c r="AD908" i="4"/>
  <c r="V763" i="4"/>
  <c r="U763" i="4"/>
  <c r="AD763" i="4"/>
  <c r="AC763" i="4"/>
  <c r="N740" i="4"/>
  <c r="N915" i="4"/>
  <c r="N749" i="4"/>
  <c r="N964" i="4"/>
  <c r="AD941" i="4"/>
  <c r="AC941" i="4"/>
  <c r="U941" i="4"/>
  <c r="V941" i="4"/>
  <c r="N844" i="4"/>
  <c r="N788" i="4"/>
  <c r="AD738" i="4"/>
  <c r="AC738" i="4"/>
  <c r="V738" i="4"/>
  <c r="U738" i="4"/>
  <c r="N527" i="4"/>
  <c r="U914" i="4"/>
  <c r="AD914" i="4"/>
  <c r="AC914" i="4"/>
  <c r="V914" i="4"/>
  <c r="AD925" i="4"/>
  <c r="V925" i="4"/>
  <c r="AC925" i="4"/>
  <c r="U925" i="4"/>
  <c r="AD838" i="4"/>
  <c r="U838" i="4"/>
  <c r="V838" i="4"/>
  <c r="AC838" i="4"/>
  <c r="N507" i="4"/>
  <c r="AD677" i="4"/>
  <c r="V677" i="4"/>
  <c r="AC677" i="4"/>
  <c r="U677" i="4"/>
  <c r="V886" i="4"/>
  <c r="U886" i="4"/>
  <c r="AD886" i="4"/>
  <c r="AC886" i="4"/>
  <c r="N765" i="4"/>
  <c r="U897" i="4"/>
  <c r="AC897" i="4"/>
  <c r="AD897" i="4"/>
  <c r="V897" i="4"/>
  <c r="N772" i="4"/>
  <c r="U661" i="4"/>
  <c r="AD661" i="4"/>
  <c r="V661" i="4"/>
  <c r="AC661" i="4"/>
  <c r="N651" i="4"/>
  <c r="AC598" i="4"/>
  <c r="V598" i="4"/>
  <c r="AD598" i="4"/>
  <c r="U598" i="4"/>
  <c r="N786" i="4"/>
  <c r="U1023" i="4"/>
  <c r="AC1023" i="4"/>
  <c r="V1023" i="4"/>
  <c r="AD1023" i="4"/>
  <c r="V594" i="4"/>
  <c r="U594" i="4"/>
  <c r="AC594" i="4"/>
  <c r="AD594" i="4"/>
  <c r="AC978" i="4"/>
  <c r="AD978" i="4"/>
  <c r="U978" i="4"/>
  <c r="V978" i="4"/>
  <c r="N839" i="4"/>
  <c r="N847" i="4"/>
  <c r="N824" i="4"/>
  <c r="V637" i="4"/>
  <c r="U637" i="4"/>
  <c r="AC637" i="4"/>
  <c r="AD637" i="4"/>
  <c r="AD943" i="4"/>
  <c r="V943" i="4"/>
  <c r="U943" i="4"/>
  <c r="AC943" i="4"/>
  <c r="V694" i="4"/>
  <c r="AD694" i="4"/>
  <c r="AC694" i="4"/>
  <c r="U694" i="4"/>
  <c r="N952" i="4"/>
  <c r="N1015" i="4"/>
  <c r="AC571" i="4"/>
  <c r="U571" i="4"/>
  <c r="AD571" i="4"/>
  <c r="V571" i="4"/>
  <c r="N667" i="4"/>
  <c r="AD644" i="4"/>
  <c r="AC644" i="4"/>
  <c r="U644" i="4"/>
  <c r="V644" i="4"/>
  <c r="U545" i="4"/>
  <c r="AD545" i="4"/>
  <c r="AC545" i="4"/>
  <c r="V545" i="4"/>
  <c r="V977" i="4"/>
  <c r="U977" i="4"/>
  <c r="AC977" i="4"/>
  <c r="AD977" i="4"/>
  <c r="U1005" i="4"/>
  <c r="AC1005" i="4"/>
  <c r="V1005" i="4"/>
  <c r="AD1005" i="4"/>
  <c r="N898" i="4"/>
  <c r="N592" i="4"/>
  <c r="N680" i="4"/>
  <c r="AC505" i="4"/>
  <c r="V505" i="4"/>
  <c r="U505" i="4"/>
  <c r="AD505" i="4"/>
  <c r="N887" i="4"/>
  <c r="N907" i="4"/>
  <c r="N883" i="4"/>
  <c r="AC619" i="4"/>
  <c r="U619" i="4"/>
  <c r="AD619" i="4"/>
  <c r="V619" i="4"/>
  <c r="V635" i="4"/>
  <c r="AD635" i="4"/>
  <c r="AC635" i="4"/>
  <c r="U635" i="4"/>
  <c r="AC835" i="4"/>
  <c r="V835" i="4"/>
  <c r="AD835" i="4"/>
  <c r="U835" i="4"/>
  <c r="AC981" i="4"/>
  <c r="V981" i="4"/>
  <c r="AD981" i="4"/>
  <c r="U981" i="4"/>
  <c r="AC597" i="4"/>
  <c r="V597" i="4"/>
  <c r="U597" i="4"/>
  <c r="AD597" i="4"/>
  <c r="U585" i="4"/>
  <c r="AD585" i="4"/>
  <c r="V585" i="4"/>
  <c r="AC585" i="4"/>
  <c r="V790" i="4"/>
  <c r="AD790" i="4"/>
  <c r="U790" i="4"/>
  <c r="AC790" i="4"/>
  <c r="U689" i="4"/>
  <c r="AC689" i="4"/>
  <c r="V689" i="4"/>
  <c r="AD689" i="4"/>
  <c r="AD750" i="4"/>
  <c r="V750" i="4"/>
  <c r="AC750" i="4"/>
  <c r="U750" i="4"/>
  <c r="V879" i="4"/>
  <c r="AC879" i="4"/>
  <c r="AD879" i="4"/>
  <c r="U879" i="4"/>
  <c r="U709" i="4"/>
  <c r="V709" i="4"/>
  <c r="AC709" i="4"/>
  <c r="AD709" i="4"/>
  <c r="AD889" i="4"/>
  <c r="AC889" i="4"/>
  <c r="V889" i="4"/>
  <c r="U889" i="4"/>
  <c r="V843" i="4"/>
  <c r="AD843" i="4"/>
  <c r="U843" i="4"/>
  <c r="AC843" i="4"/>
  <c r="V904" i="4"/>
  <c r="U904" i="4"/>
  <c r="AD904" i="4"/>
  <c r="AC904" i="4"/>
  <c r="AD537" i="4"/>
  <c r="AC537" i="4"/>
  <c r="U537" i="4"/>
  <c r="V537" i="4"/>
  <c r="AC869" i="4"/>
  <c r="AD869" i="4"/>
  <c r="V869" i="4"/>
  <c r="U869" i="4"/>
  <c r="AD873" i="4"/>
  <c r="U873" i="4"/>
  <c r="AC873" i="4"/>
  <c r="V873" i="4"/>
  <c r="V819" i="4"/>
  <c r="AD819" i="4"/>
  <c r="AC819" i="4"/>
  <c r="U819" i="4"/>
  <c r="V778" i="4"/>
  <c r="AD778" i="4"/>
  <c r="AC778" i="4"/>
  <c r="U778" i="4"/>
  <c r="U562" i="4"/>
  <c r="V562" i="4"/>
  <c r="AD562" i="4"/>
  <c r="AC562" i="4"/>
  <c r="N648" i="4"/>
  <c r="U682" i="4"/>
  <c r="AC682" i="4"/>
  <c r="V682" i="4"/>
  <c r="AD682" i="4"/>
  <c r="U916" i="4"/>
  <c r="AC916" i="4"/>
  <c r="AD916" i="4"/>
  <c r="V916" i="4"/>
  <c r="U569" i="4"/>
  <c r="AC569" i="4"/>
  <c r="AD569" i="4"/>
  <c r="V569" i="4"/>
  <c r="AC848" i="4"/>
  <c r="AD848" i="4"/>
  <c r="V848" i="4"/>
  <c r="U848" i="4"/>
  <c r="N857" i="4"/>
  <c r="V650" i="4"/>
  <c r="U650" i="4"/>
  <c r="AD650" i="4"/>
  <c r="AC650" i="4"/>
  <c r="N721" i="4"/>
  <c r="V1033" i="4"/>
  <c r="U1033" i="4"/>
  <c r="AD1033" i="4"/>
  <c r="AC1033" i="4"/>
  <c r="AC946" i="4"/>
  <c r="V946" i="4"/>
  <c r="U946" i="4"/>
  <c r="AD946" i="4"/>
  <c r="N588" i="4"/>
  <c r="V706" i="4"/>
  <c r="U706" i="4"/>
  <c r="AD706" i="4"/>
  <c r="AC706" i="4"/>
  <c r="N782" i="4"/>
  <c r="AD776" i="4"/>
  <c r="V776" i="4"/>
  <c r="AC776" i="4"/>
  <c r="U776" i="4"/>
  <c r="U903" i="4"/>
  <c r="AD903" i="4"/>
  <c r="AC903" i="4"/>
  <c r="V903" i="4"/>
  <c r="AD655" i="4"/>
  <c r="V655" i="4"/>
  <c r="U655" i="4"/>
  <c r="AC655" i="4"/>
  <c r="V965" i="4"/>
  <c r="U965" i="4"/>
  <c r="AD965" i="4"/>
  <c r="AC965" i="4"/>
  <c r="AD781" i="4"/>
  <c r="AC781" i="4"/>
  <c r="V781" i="4"/>
  <c r="U781" i="4"/>
  <c r="N601" i="4"/>
  <c r="N815" i="4"/>
  <c r="AC868" i="4"/>
  <c r="V868" i="4"/>
  <c r="U868" i="4"/>
  <c r="AD868" i="4"/>
  <c r="V582" i="4"/>
  <c r="U582" i="4"/>
  <c r="AC582" i="4"/>
  <c r="AD582" i="4"/>
  <c r="AC526" i="4"/>
  <c r="V526" i="4"/>
  <c r="U526" i="4"/>
  <c r="AD526" i="4"/>
  <c r="U812" i="4"/>
  <c r="AC812" i="4"/>
  <c r="V812" i="4"/>
  <c r="AD812" i="4"/>
  <c r="N940" i="4"/>
  <c r="U620" i="4"/>
  <c r="V620" i="4"/>
  <c r="AD620" i="4"/>
  <c r="AC620" i="4"/>
  <c r="U971" i="4"/>
  <c r="AC971" i="4"/>
  <c r="AD971" i="4"/>
  <c r="V971" i="4"/>
  <c r="AD909" i="4"/>
  <c r="V909" i="4"/>
  <c r="U909" i="4"/>
  <c r="AC909" i="4"/>
  <c r="AC570" i="4"/>
  <c r="AD570" i="4"/>
  <c r="V570" i="4"/>
  <c r="U570" i="4"/>
  <c r="AC646" i="4"/>
  <c r="V646" i="4"/>
  <c r="AD646" i="4"/>
  <c r="U646" i="4"/>
  <c r="V970" i="4"/>
  <c r="U970" i="4"/>
  <c r="AD970" i="4"/>
  <c r="AC970" i="4"/>
  <c r="N902" i="4"/>
  <c r="AC631" i="4"/>
  <c r="U631" i="4"/>
  <c r="V631" i="4"/>
  <c r="AD631" i="4"/>
  <c r="V973" i="4"/>
  <c r="U973" i="4"/>
  <c r="AC973" i="4"/>
  <c r="AD973" i="4"/>
  <c r="N787" i="4"/>
  <c r="AD712" i="4"/>
  <c r="AC712" i="4"/>
  <c r="V712" i="4"/>
  <c r="U712" i="4"/>
  <c r="AD1013" i="4"/>
  <c r="AC1013" i="4"/>
  <c r="V1013" i="4"/>
  <c r="U1013" i="4"/>
  <c r="AC676" i="4"/>
  <c r="U676" i="4"/>
  <c r="V676" i="4"/>
  <c r="AD676" i="4"/>
  <c r="AC653" i="4"/>
  <c r="V653" i="4"/>
  <c r="U653" i="4"/>
  <c r="AD653" i="4"/>
  <c r="V726" i="4"/>
  <c r="U726" i="4"/>
  <c r="AD726" i="4"/>
  <c r="AC726" i="4"/>
  <c r="V627" i="4"/>
  <c r="U627" i="4"/>
  <c r="AD627" i="4"/>
  <c r="AC627" i="4"/>
  <c r="U662" i="4"/>
  <c r="AD662" i="4"/>
  <c r="AC662" i="4"/>
  <c r="V662" i="4"/>
  <c r="U769" i="4"/>
  <c r="AC769" i="4"/>
  <c r="V769" i="4"/>
  <c r="AD769" i="4"/>
  <c r="AC910" i="4"/>
  <c r="AD910" i="4"/>
  <c r="U910" i="4"/>
  <c r="V910" i="4"/>
  <c r="AC860" i="4"/>
  <c r="AD860" i="4"/>
  <c r="U860" i="4"/>
  <c r="V860" i="4"/>
  <c r="U863" i="4"/>
  <c r="AC863" i="4"/>
  <c r="AD863" i="4"/>
  <c r="V863" i="4"/>
  <c r="AD556" i="4"/>
  <c r="AC556" i="4"/>
  <c r="U556" i="4"/>
  <c r="V556" i="4"/>
  <c r="AC858" i="4"/>
  <c r="V858" i="4"/>
  <c r="AD858" i="4"/>
  <c r="U858" i="4"/>
  <c r="V728" i="4"/>
  <c r="AD728" i="4"/>
  <c r="AC728" i="4"/>
  <c r="U728" i="4"/>
  <c r="V834" i="4"/>
  <c r="AD834" i="4"/>
  <c r="U834" i="4"/>
  <c r="AC834" i="4"/>
  <c r="U798" i="4"/>
  <c r="AD798" i="4"/>
  <c r="AC798" i="4"/>
  <c r="V798" i="4"/>
  <c r="V678" i="4"/>
  <c r="U678" i="4"/>
  <c r="AD678" i="4"/>
  <c r="AC678" i="4"/>
  <c r="U780" i="4"/>
  <c r="AD780" i="4"/>
  <c r="AC780" i="4"/>
  <c r="V780" i="4"/>
  <c r="N771" i="4"/>
  <c r="V517" i="4"/>
  <c r="U517" i="4"/>
  <c r="AD517" i="4"/>
  <c r="AC517" i="4"/>
  <c r="AC876" i="4"/>
  <c r="V876" i="4"/>
  <c r="U876" i="4"/>
  <c r="AD876" i="4"/>
  <c r="AC884" i="4"/>
  <c r="AD884" i="4"/>
  <c r="V884" i="4"/>
  <c r="U884" i="4"/>
  <c r="V754" i="4"/>
  <c r="U754" i="4"/>
  <c r="AD754" i="4"/>
  <c r="AC754" i="4"/>
  <c r="AC845" i="4"/>
  <c r="V845" i="4"/>
  <c r="AD845" i="4"/>
  <c r="U845" i="4"/>
  <c r="U739" i="4"/>
  <c r="AC739" i="4"/>
  <c r="AD739" i="4"/>
  <c r="V739" i="4"/>
  <c r="AD536" i="4"/>
  <c r="AC536" i="4"/>
  <c r="V536" i="4"/>
  <c r="U536" i="4"/>
  <c r="N657" i="4"/>
  <c r="AC966" i="4"/>
  <c r="AD966" i="4"/>
  <c r="V966" i="4"/>
  <c r="U966" i="4"/>
  <c r="V602" i="4"/>
  <c r="U602" i="4"/>
  <c r="AD602" i="4"/>
  <c r="AC602" i="4"/>
  <c r="N1007" i="4"/>
  <c r="N891" i="4"/>
  <c r="N719" i="4"/>
  <c r="N540" i="4"/>
  <c r="AD688" i="4"/>
  <c r="AC688" i="4"/>
  <c r="V688" i="4"/>
  <c r="U688" i="4"/>
  <c r="AC580" i="4"/>
  <c r="V580" i="4"/>
  <c r="U580" i="4"/>
  <c r="AD580" i="4"/>
  <c r="AD789" i="4"/>
  <c r="V789" i="4"/>
  <c r="AC789" i="4"/>
  <c r="U789" i="4"/>
  <c r="N692" i="4"/>
  <c r="AD615" i="4"/>
  <c r="AC615" i="4"/>
  <c r="U615" i="4"/>
  <c r="V615" i="4"/>
  <c r="V992" i="4"/>
  <c r="U992" i="4"/>
  <c r="AD992" i="4"/>
  <c r="AC992" i="4"/>
  <c r="V1011" i="4"/>
  <c r="AD1011" i="4"/>
  <c r="U1011" i="4"/>
  <c r="AC1011" i="4"/>
  <c r="V761" i="4"/>
  <c r="U761" i="4"/>
  <c r="AD761" i="4"/>
  <c r="AC761" i="4"/>
  <c r="AC793" i="4"/>
  <c r="V793" i="4"/>
  <c r="U793" i="4"/>
  <c r="AD793" i="4"/>
  <c r="V770" i="4"/>
  <c r="AD770" i="4"/>
  <c r="AC770" i="4"/>
  <c r="U770" i="4"/>
  <c r="U542" i="4"/>
  <c r="AD542" i="4"/>
  <c r="V542" i="4"/>
  <c r="AC542" i="4"/>
  <c r="N617" i="4"/>
  <c r="AD811" i="4"/>
  <c r="U811" i="4"/>
  <c r="AC811" i="4"/>
  <c r="V811" i="4"/>
  <c r="V961" i="4"/>
  <c r="U961" i="4"/>
  <c r="AD961" i="4"/>
  <c r="AC961" i="4"/>
  <c r="V851" i="4"/>
  <c r="AD851" i="4"/>
  <c r="AC851" i="4"/>
  <c r="U851" i="4"/>
  <c r="AD613" i="4"/>
  <c r="V613" i="4"/>
  <c r="AC613" i="4"/>
  <c r="U613" i="4"/>
  <c r="V514" i="4"/>
  <c r="U514" i="4"/>
  <c r="AD514" i="4"/>
  <c r="AC514" i="4"/>
  <c r="AC866" i="4"/>
  <c r="V866" i="4"/>
  <c r="AD866" i="4"/>
  <c r="U866" i="4"/>
  <c r="N822" i="4"/>
  <c r="V551" i="4"/>
  <c r="AD551" i="4"/>
  <c r="U551" i="4"/>
  <c r="AC551" i="4"/>
  <c r="AD700" i="4"/>
  <c r="AC700" i="4"/>
  <c r="V700" i="4"/>
  <c r="U700" i="4"/>
  <c r="V718" i="4"/>
  <c r="U718" i="4"/>
  <c r="AD718" i="4"/>
  <c r="AC718" i="4"/>
  <c r="N724" i="4"/>
  <c r="V672" i="4"/>
  <c r="AD672" i="4"/>
  <c r="AC672" i="4"/>
  <c r="U672" i="4"/>
  <c r="AC913" i="4"/>
  <c r="V913" i="4"/>
  <c r="U913" i="4"/>
  <c r="AD913" i="4"/>
  <c r="V807" i="4"/>
  <c r="U807" i="4"/>
  <c r="AD807" i="4"/>
  <c r="AC807" i="4"/>
  <c r="N621" i="4"/>
  <c r="V945" i="4"/>
  <c r="U945" i="4"/>
  <c r="AD945" i="4"/>
  <c r="AC945" i="4"/>
  <c r="V825" i="4"/>
  <c r="AC825" i="4"/>
  <c r="U825" i="4"/>
  <c r="AD825" i="4"/>
  <c r="N881" i="4"/>
  <c r="U512" i="4"/>
  <c r="AD512" i="4"/>
  <c r="AC512" i="4"/>
  <c r="V512" i="4"/>
  <c r="N918" i="4"/>
  <c r="AD850" i="4"/>
  <c r="U850" i="4"/>
  <c r="AC850" i="4"/>
  <c r="V850" i="4"/>
  <c r="AD984" i="4"/>
  <c r="AC984" i="4"/>
  <c r="V984" i="4"/>
  <c r="U984" i="4"/>
  <c r="N877" i="4"/>
  <c r="V854" i="4"/>
  <c r="AD854" i="4"/>
  <c r="U854" i="4"/>
  <c r="AC854" i="4"/>
  <c r="AC980" i="4"/>
  <c r="AD980" i="4"/>
  <c r="U980" i="4"/>
  <c r="V980" i="4"/>
  <c r="U541" i="4"/>
  <c r="AD541" i="4"/>
  <c r="AC541" i="4"/>
  <c r="V541" i="4"/>
  <c r="N518" i="4"/>
  <c r="AC842" i="4"/>
  <c r="U842" i="4"/>
  <c r="V842" i="4"/>
  <c r="AD842" i="4"/>
  <c r="N892" i="4"/>
  <c r="AC1001" i="4"/>
  <c r="U1001" i="4"/>
  <c r="AD1001" i="4"/>
  <c r="V1001" i="4"/>
  <c r="V579" i="4"/>
  <c r="U579" i="4"/>
  <c r="AD579" i="4"/>
  <c r="AC579" i="4"/>
  <c r="U856" i="4"/>
  <c r="AC856" i="4"/>
  <c r="V856" i="4"/>
  <c r="AD856" i="4"/>
  <c r="U730" i="4"/>
  <c r="AD730" i="4"/>
  <c r="AC730" i="4"/>
  <c r="V730" i="4"/>
  <c r="AD734" i="4"/>
  <c r="AC734" i="4"/>
  <c r="U734" i="4"/>
  <c r="V734" i="4"/>
  <c r="N560" i="4"/>
  <c r="U935" i="4"/>
  <c r="AC935" i="4"/>
  <c r="AD935" i="4"/>
  <c r="V935" i="4"/>
  <c r="U999" i="4"/>
  <c r="AD999" i="4"/>
  <c r="AC999" i="4"/>
  <c r="V999" i="4"/>
  <c r="V595" i="4"/>
  <c r="AD595" i="4"/>
  <c r="AC595" i="4"/>
  <c r="U595" i="4"/>
  <c r="AC1031" i="4"/>
  <c r="V1031" i="4"/>
  <c r="U1031" i="4"/>
  <c r="AD1031" i="4"/>
  <c r="AD584" i="4"/>
  <c r="AC584" i="4"/>
  <c r="U584" i="4"/>
  <c r="V584" i="4"/>
  <c r="AC986" i="4"/>
  <c r="U986" i="4"/>
  <c r="V986" i="4"/>
  <c r="AD986" i="4"/>
  <c r="AD870" i="4"/>
  <c r="V870" i="4"/>
  <c r="AC870" i="4"/>
  <c r="U870" i="4"/>
  <c r="U729" i="4"/>
  <c r="AD729" i="4"/>
  <c r="V729" i="4"/>
  <c r="AC729" i="4"/>
  <c r="U609" i="4"/>
  <c r="AD609" i="4"/>
  <c r="V609" i="4"/>
  <c r="AC609" i="4"/>
  <c r="U717" i="4"/>
  <c r="AD717" i="4"/>
  <c r="V717" i="4"/>
  <c r="AC717" i="4"/>
  <c r="AC757" i="4"/>
  <c r="U757" i="4"/>
  <c r="V757" i="4"/>
  <c r="AD757" i="4"/>
  <c r="V747" i="4"/>
  <c r="AD747" i="4"/>
  <c r="U747" i="4"/>
  <c r="AC747" i="4"/>
  <c r="AD936" i="4"/>
  <c r="AC936" i="4"/>
  <c r="V936" i="4"/>
  <c r="U936" i="4"/>
  <c r="U827" i="4"/>
  <c r="V827" i="4"/>
  <c r="AD827" i="4"/>
  <c r="AC827" i="4"/>
  <c r="U515" i="4"/>
  <c r="AC515" i="4"/>
  <c r="V515" i="4"/>
  <c r="AD515" i="4"/>
  <c r="U691" i="4"/>
  <c r="AC691" i="4"/>
  <c r="AD691" i="4"/>
  <c r="V691" i="4"/>
  <c r="AC581" i="4"/>
  <c r="U581" i="4"/>
  <c r="AD581" i="4"/>
  <c r="V581" i="4"/>
  <c r="AC568" i="4"/>
  <c r="V568" i="4"/>
  <c r="U568" i="4"/>
  <c r="AD568" i="4"/>
  <c r="AC592" i="4"/>
  <c r="U592" i="4"/>
  <c r="V592" i="4"/>
  <c r="AD592" i="4"/>
  <c r="U929" i="4"/>
  <c r="AC929" i="4"/>
  <c r="AD929" i="4"/>
  <c r="V929" i="4"/>
  <c r="N544" i="4"/>
  <c r="V867" i="4"/>
  <c r="AC867" i="4"/>
  <c r="AD867" i="4"/>
  <c r="U867" i="4"/>
  <c r="AD882" i="4"/>
  <c r="AC882" i="4"/>
  <c r="V882" i="4"/>
  <c r="U882" i="4"/>
  <c r="N681" i="4"/>
  <c r="N778" i="4"/>
  <c r="AC755" i="4"/>
  <c r="U755" i="4"/>
  <c r="AD755" i="4"/>
  <c r="V755" i="4"/>
  <c r="N809" i="4"/>
  <c r="U855" i="4"/>
  <c r="AD855" i="4"/>
  <c r="V855" i="4"/>
  <c r="AC855" i="4"/>
  <c r="N710" i="4"/>
  <c r="U697" i="4"/>
  <c r="AC697" i="4"/>
  <c r="V697" i="4"/>
  <c r="AD697" i="4"/>
  <c r="V648" i="4"/>
  <c r="AD648" i="4"/>
  <c r="AC648" i="4"/>
  <c r="U648" i="4"/>
  <c r="N972" i="4"/>
  <c r="N989" i="4"/>
  <c r="N682" i="4"/>
  <c r="N983" i="4"/>
  <c r="AC1039" i="4"/>
  <c r="U1039" i="4"/>
  <c r="AD1039" i="4"/>
  <c r="V1039" i="4"/>
  <c r="AD519" i="4"/>
  <c r="U519" i="4"/>
  <c r="V519" i="4"/>
  <c r="AC519" i="4"/>
  <c r="N1020" i="4"/>
  <c r="AC554" i="4"/>
  <c r="V554" i="4"/>
  <c r="U554" i="4"/>
  <c r="AD554" i="4"/>
  <c r="N878" i="4"/>
  <c r="U997" i="4"/>
  <c r="V997" i="4"/>
  <c r="AC997" i="4"/>
  <c r="AD997" i="4"/>
  <c r="N919" i="4"/>
  <c r="U954" i="4"/>
  <c r="AC954" i="4"/>
  <c r="V954" i="4"/>
  <c r="AD954" i="4"/>
  <c r="V722" i="4"/>
  <c r="U722" i="4"/>
  <c r="AD722" i="4"/>
  <c r="AC722" i="4"/>
  <c r="AD658" i="4"/>
  <c r="AC658" i="4"/>
  <c r="V658" i="4"/>
  <c r="U658" i="4"/>
  <c r="N959" i="4"/>
  <c r="U721" i="4"/>
  <c r="V721" i="4"/>
  <c r="AC721" i="4"/>
  <c r="AD721" i="4"/>
  <c r="N578" i="4"/>
  <c r="AD599" i="4"/>
  <c r="V599" i="4"/>
  <c r="U599" i="4"/>
  <c r="AC599" i="4"/>
  <c r="AD588" i="4"/>
  <c r="AC588" i="4"/>
  <c r="U588" i="4"/>
  <c r="V588" i="4"/>
  <c r="N1035" i="4"/>
  <c r="N783" i="4"/>
  <c r="AD782" i="4"/>
  <c r="U782" i="4"/>
  <c r="V782" i="4"/>
  <c r="AC782" i="4"/>
  <c r="AD900" i="4"/>
  <c r="V900" i="4"/>
  <c r="AC900" i="4"/>
  <c r="U900" i="4"/>
  <c r="N965" i="4"/>
  <c r="N707" i="4"/>
  <c r="N586" i="4"/>
  <c r="V815" i="4"/>
  <c r="AC815" i="4"/>
  <c r="AD815" i="4"/>
  <c r="U815" i="4"/>
  <c r="N868" i="4"/>
  <c r="AC927" i="4"/>
  <c r="AD927" i="4"/>
  <c r="V927" i="4"/>
  <c r="U927" i="4"/>
  <c r="AC589" i="4"/>
  <c r="V589" i="4"/>
  <c r="AD589" i="4"/>
  <c r="U589" i="4"/>
  <c r="N526" i="4"/>
  <c r="AC940" i="4"/>
  <c r="U940" i="4"/>
  <c r="AD940" i="4"/>
  <c r="V940" i="4"/>
  <c r="N620" i="4"/>
  <c r="U573" i="4"/>
  <c r="AD573" i="4"/>
  <c r="V573" i="4"/>
  <c r="AC573" i="4"/>
  <c r="N570" i="4"/>
  <c r="N859" i="4"/>
  <c r="AC1026" i="4"/>
  <c r="V1026" i="4"/>
  <c r="AD1026" i="4"/>
  <c r="U1026" i="4"/>
  <c r="U949" i="4"/>
  <c r="AD949" i="4"/>
  <c r="AC949" i="4"/>
  <c r="V949" i="4"/>
  <c r="N790" i="4"/>
  <c r="AC525" i="4"/>
  <c r="V525" i="4"/>
  <c r="U525" i="4"/>
  <c r="AD525" i="4"/>
  <c r="U955" i="4"/>
  <c r="AC955" i="4"/>
  <c r="V955" i="4"/>
  <c r="AD955" i="4"/>
  <c r="AD727" i="4"/>
  <c r="AC727" i="4"/>
  <c r="V727" i="4"/>
  <c r="U727" i="4"/>
  <c r="AC779" i="4"/>
  <c r="V779" i="4"/>
  <c r="U779" i="4"/>
  <c r="AD779" i="4"/>
  <c r="AC799" i="4"/>
  <c r="V799" i="4"/>
  <c r="AD799" i="4"/>
  <c r="U799" i="4"/>
  <c r="N1036" i="4"/>
  <c r="AD632" i="4"/>
  <c r="AC632" i="4"/>
  <c r="U632" i="4"/>
  <c r="V632" i="4"/>
  <c r="N653" i="4"/>
  <c r="V758" i="4"/>
  <c r="AD758" i="4"/>
  <c r="AC758" i="4"/>
  <c r="U758" i="4"/>
  <c r="N627" i="4"/>
  <c r="U756" i="4"/>
  <c r="AD756" i="4"/>
  <c r="V756" i="4"/>
  <c r="AC756" i="4"/>
  <c r="N521" i="4"/>
  <c r="N769" i="4"/>
  <c r="V559" i="4"/>
  <c r="AC559" i="4"/>
  <c r="AD559" i="4"/>
  <c r="U559" i="4"/>
  <c r="N860" i="4"/>
  <c r="N863" i="4"/>
  <c r="N750" i="4"/>
  <c r="AC664" i="4"/>
  <c r="U664" i="4"/>
  <c r="V664" i="4"/>
  <c r="AD664" i="4"/>
  <c r="N556" i="4"/>
  <c r="N757" i="4"/>
  <c r="N630" i="4"/>
  <c r="U549" i="4"/>
  <c r="AD549" i="4"/>
  <c r="AC549" i="4"/>
  <c r="V549" i="4"/>
  <c r="N880" i="4"/>
  <c r="N696" i="4"/>
  <c r="N834" i="4"/>
  <c r="N762" i="4"/>
  <c r="AD759" i="4"/>
  <c r="V759" i="4"/>
  <c r="U759" i="4"/>
  <c r="AC759" i="4"/>
  <c r="V967" i="4"/>
  <c r="AD967" i="4"/>
  <c r="AC967" i="4"/>
  <c r="U967" i="4"/>
  <c r="N879" i="4"/>
  <c r="N576" i="4"/>
  <c r="N693" i="4"/>
  <c r="N1017" i="4"/>
  <c r="N511" i="4"/>
  <c r="N708" i="4"/>
  <c r="N780" i="4"/>
  <c r="N810" i="4"/>
  <c r="AC771" i="4"/>
  <c r="V771" i="4"/>
  <c r="AD771" i="4"/>
  <c r="U771" i="4"/>
  <c r="N1008" i="4"/>
  <c r="U530" i="4"/>
  <c r="AC530" i="4"/>
  <c r="V530" i="4"/>
  <c r="AD530" i="4"/>
  <c r="N884" i="4"/>
  <c r="N845" i="4"/>
  <c r="N709" i="4"/>
  <c r="N1010" i="4"/>
  <c r="N716" i="4"/>
  <c r="N797" i="4"/>
  <c r="U657" i="4"/>
  <c r="AD657" i="4"/>
  <c r="AC657" i="4"/>
  <c r="V657" i="4"/>
  <c r="N966" i="4"/>
  <c r="AD804" i="4"/>
  <c r="U804" i="4"/>
  <c r="AC804" i="4"/>
  <c r="V804" i="4"/>
  <c r="U826" i="4"/>
  <c r="V826" i="4"/>
  <c r="AC826" i="4"/>
  <c r="AD826" i="4"/>
  <c r="V565" i="4"/>
  <c r="AD565" i="4"/>
  <c r="AC565" i="4"/>
  <c r="U565" i="4"/>
  <c r="AC558" i="4"/>
  <c r="V558" i="4"/>
  <c r="U558" i="4"/>
  <c r="AD558" i="4"/>
  <c r="N1032" i="4"/>
  <c r="V891" i="4"/>
  <c r="U891" i="4"/>
  <c r="AD891" i="4"/>
  <c r="AC891" i="4"/>
  <c r="N747" i="4"/>
  <c r="AC663" i="4"/>
  <c r="U663" i="4"/>
  <c r="AD663" i="4"/>
  <c r="V663" i="4"/>
  <c r="N888" i="4"/>
  <c r="N656" i="4"/>
  <c r="AD864" i="4"/>
  <c r="V864" i="4"/>
  <c r="U864" i="4"/>
  <c r="AC864" i="4"/>
  <c r="V951" i="4"/>
  <c r="AD951" i="4"/>
  <c r="U951" i="4"/>
  <c r="AC951" i="4"/>
  <c r="AD606" i="4"/>
  <c r="AC606" i="4"/>
  <c r="U606" i="4"/>
  <c r="V606" i="4"/>
  <c r="N789" i="4"/>
  <c r="AD692" i="4"/>
  <c r="U692" i="4"/>
  <c r="AC692" i="4"/>
  <c r="V692" i="4"/>
  <c r="U931" i="4"/>
  <c r="AC931" i="4"/>
  <c r="AD931" i="4"/>
  <c r="V931" i="4"/>
  <c r="N1011" i="4"/>
  <c r="N761" i="4"/>
  <c r="N640" i="4"/>
  <c r="N941" i="4"/>
  <c r="AC788" i="4"/>
  <c r="V788" i="4"/>
  <c r="U788" i="4"/>
  <c r="AD788" i="4"/>
  <c r="V550" i="4"/>
  <c r="U550" i="4"/>
  <c r="AC550" i="4"/>
  <c r="AD550" i="4"/>
  <c r="V590" i="4"/>
  <c r="AD590" i="4"/>
  <c r="AC590" i="4"/>
  <c r="U590" i="4"/>
  <c r="N914" i="4"/>
  <c r="N514" i="4"/>
  <c r="V737" i="4"/>
  <c r="AC737" i="4"/>
  <c r="U737" i="4"/>
  <c r="AD737" i="4"/>
  <c r="AD751" i="4"/>
  <c r="U751" i="4"/>
  <c r="V751" i="4"/>
  <c r="AC751" i="4"/>
  <c r="N866" i="4"/>
  <c r="AD963" i="4"/>
  <c r="U963" i="4"/>
  <c r="AC963" i="4"/>
  <c r="V963" i="4"/>
  <c r="AD822" i="4"/>
  <c r="V822" i="4"/>
  <c r="U822" i="4"/>
  <c r="AC822" i="4"/>
  <c r="N551" i="4"/>
  <c r="U654" i="4"/>
  <c r="AC654" i="4"/>
  <c r="AD654" i="4"/>
  <c r="V654" i="4"/>
  <c r="V765" i="4"/>
  <c r="AC765" i="4"/>
  <c r="U765" i="4"/>
  <c r="AD765" i="4"/>
  <c r="N718" i="4"/>
  <c r="AC711" i="4"/>
  <c r="AD711" i="4"/>
  <c r="U711" i="4"/>
  <c r="V711" i="4"/>
  <c r="N672" i="4"/>
  <c r="N661" i="4"/>
  <c r="AD666" i="4"/>
  <c r="AC666" i="4"/>
  <c r="V666" i="4"/>
  <c r="U666" i="4"/>
  <c r="AC985" i="4"/>
  <c r="U985" i="4"/>
  <c r="AD985" i="4"/>
  <c r="V985" i="4"/>
  <c r="N890" i="4"/>
  <c r="AD638" i="4"/>
  <c r="AC638" i="4"/>
  <c r="V638" i="4"/>
  <c r="U638" i="4"/>
  <c r="AC828" i="4"/>
  <c r="AD828" i="4"/>
  <c r="U828" i="4"/>
  <c r="V828" i="4"/>
  <c r="AC610" i="4"/>
  <c r="V610" i="4"/>
  <c r="U610" i="4"/>
  <c r="AD610" i="4"/>
  <c r="N945" i="4"/>
  <c r="N843" i="4"/>
  <c r="N792" i="4"/>
  <c r="U801" i="4"/>
  <c r="AC801" i="4"/>
  <c r="AD801" i="4"/>
  <c r="V801" i="4"/>
  <c r="V786" i="4"/>
  <c r="AC786" i="4"/>
  <c r="U786" i="4"/>
  <c r="AD786" i="4"/>
  <c r="AC875" i="4"/>
  <c r="V875" i="4"/>
  <c r="U875" i="4"/>
  <c r="AD875" i="4"/>
  <c r="AC669" i="4"/>
  <c r="U669" i="4"/>
  <c r="AD669" i="4"/>
  <c r="V669" i="4"/>
  <c r="V993" i="4"/>
  <c r="AD993" i="4"/>
  <c r="AC993" i="4"/>
  <c r="U993" i="4"/>
  <c r="N515" i="4"/>
  <c r="U839" i="4"/>
  <c r="AC839" i="4"/>
  <c r="AD839" i="4"/>
  <c r="V839" i="4"/>
  <c r="N871" i="4"/>
  <c r="N869" i="4"/>
  <c r="N523" i="4"/>
  <c r="N637" i="4"/>
  <c r="AD995" i="4"/>
  <c r="AC995" i="4"/>
  <c r="U995" i="4"/>
  <c r="V995" i="4"/>
  <c r="N605" i="4"/>
  <c r="U518" i="4"/>
  <c r="AC518" i="4"/>
  <c r="V518" i="4"/>
  <c r="AD518" i="4"/>
  <c r="N842" i="4"/>
  <c r="N604" i="4"/>
  <c r="N905" i="4"/>
  <c r="AC991" i="4"/>
  <c r="V991" i="4"/>
  <c r="U991" i="4"/>
  <c r="AD991" i="4"/>
  <c r="V979" i="4"/>
  <c r="U979" i="4"/>
  <c r="AC979" i="4"/>
  <c r="AD979" i="4"/>
  <c r="AC892" i="4"/>
  <c r="V892" i="4"/>
  <c r="AD892" i="4"/>
  <c r="U892" i="4"/>
  <c r="N1005" i="4"/>
  <c r="U1024" i="4"/>
  <c r="AD1024" i="4"/>
  <c r="AC1024" i="4"/>
  <c r="V1024" i="4"/>
  <c r="N856" i="4"/>
  <c r="N703" i="4"/>
  <c r="U853" i="4"/>
  <c r="AD853" i="4"/>
  <c r="AC853" i="4"/>
  <c r="V853" i="4"/>
  <c r="N938" i="4"/>
  <c r="AC686" i="4"/>
  <c r="U686" i="4"/>
  <c r="AD686" i="4"/>
  <c r="V686" i="4"/>
  <c r="M748" i="6"/>
  <c r="O36" i="1"/>
  <c r="M888" i="6"/>
  <c r="M230" i="6"/>
  <c r="M638" i="6"/>
  <c r="M651" i="6"/>
  <c r="T904" i="6"/>
  <c r="T69" i="6"/>
  <c r="M664" i="6"/>
  <c r="U332" i="6"/>
  <c r="T561" i="6"/>
  <c r="M515" i="6"/>
  <c r="T71" i="6"/>
  <c r="M472" i="6"/>
  <c r="T302" i="6"/>
  <c r="U71" i="6"/>
  <c r="T212" i="6"/>
  <c r="T348" i="6"/>
  <c r="U140" i="6"/>
  <c r="U302" i="6"/>
  <c r="U348" i="6"/>
  <c r="M398" i="6"/>
  <c r="U951" i="6"/>
  <c r="M920" i="6"/>
  <c r="AC348" i="6"/>
  <c r="M1060" i="6"/>
  <c r="M1003" i="6"/>
  <c r="T1020" i="6"/>
  <c r="T332" i="6"/>
  <c r="O863" i="6"/>
  <c r="U904" i="6"/>
  <c r="U561" i="6"/>
  <c r="AC527" i="6"/>
  <c r="M396" i="6"/>
  <c r="T527" i="6"/>
  <c r="U527" i="6"/>
  <c r="T888" i="6"/>
  <c r="M360" i="6"/>
  <c r="U888" i="6"/>
  <c r="AC302" i="6"/>
  <c r="M708" i="6"/>
  <c r="M192" i="6"/>
  <c r="O21" i="1"/>
  <c r="O24" i="1" s="1"/>
  <c r="M928" i="6"/>
  <c r="M904" i="6"/>
  <c r="M691" i="6"/>
  <c r="M239" i="6"/>
  <c r="M206" i="6"/>
  <c r="T493" i="6"/>
  <c r="U493" i="6"/>
  <c r="T1132" i="6"/>
  <c r="U1132" i="6"/>
  <c r="T1102" i="6"/>
  <c r="M165" i="6"/>
  <c r="AC140" i="6"/>
  <c r="U1102" i="6"/>
  <c r="AC1102" i="6"/>
  <c r="T140" i="6"/>
  <c r="P5" i="4"/>
  <c r="AC71" i="6"/>
  <c r="AC1020" i="6"/>
  <c r="M244" i="6"/>
  <c r="M755" i="6"/>
  <c r="M658" i="6"/>
  <c r="M823" i="6"/>
  <c r="M366" i="6"/>
  <c r="AC904" i="6"/>
  <c r="M367" i="6"/>
  <c r="M332" i="6"/>
  <c r="M127" i="6"/>
  <c r="AC877" i="6"/>
  <c r="AC888" i="6"/>
  <c r="M717" i="6"/>
  <c r="U69" i="6"/>
  <c r="AC493" i="6"/>
  <c r="M916" i="6"/>
  <c r="M812" i="6"/>
  <c r="M348" i="6"/>
  <c r="T232" i="6"/>
  <c r="AC748" i="6"/>
  <c r="U232" i="6"/>
  <c r="R46" i="4"/>
  <c r="M81" i="6"/>
  <c r="M977" i="6"/>
  <c r="M71" i="6"/>
  <c r="T748" i="6"/>
  <c r="T658" i="6"/>
  <c r="U162" i="6"/>
  <c r="O162" i="6" s="1"/>
  <c r="M87" i="6"/>
  <c r="M302" i="6"/>
  <c r="U748" i="6"/>
  <c r="U212" i="6"/>
  <c r="U658" i="6"/>
  <c r="AC212" i="6"/>
  <c r="AC812" i="6"/>
  <c r="AC69" i="6"/>
  <c r="M1133" i="6"/>
  <c r="M476" i="6"/>
  <c r="T877" i="6"/>
  <c r="Q863" i="6"/>
  <c r="M326" i="6"/>
  <c r="U877" i="6"/>
  <c r="AC658" i="6"/>
  <c r="AC232" i="6"/>
  <c r="L21" i="1"/>
  <c r="L24" i="1" s="1"/>
  <c r="P337" i="4"/>
  <c r="AC561" i="6"/>
  <c r="M696" i="6"/>
  <c r="M215" i="6"/>
  <c r="M1126" i="6"/>
  <c r="P975" i="6"/>
  <c r="AC332" i="6"/>
  <c r="M1074" i="6"/>
  <c r="M611" i="6"/>
  <c r="T896" i="6"/>
  <c r="M533" i="6"/>
  <c r="M161" i="6"/>
  <c r="U896" i="6"/>
  <c r="M620" i="6"/>
  <c r="M1005" i="6"/>
  <c r="M191" i="6"/>
  <c r="M32" i="6"/>
  <c r="M1046" i="6"/>
  <c r="R459" i="4"/>
  <c r="M308" i="6"/>
  <c r="T812" i="6"/>
  <c r="R149" i="4"/>
  <c r="M364" i="6"/>
  <c r="M372" i="6"/>
  <c r="U812" i="6"/>
  <c r="M937" i="6"/>
  <c r="P330" i="4"/>
  <c r="M133" i="6"/>
  <c r="T951" i="6"/>
  <c r="M846" i="6"/>
  <c r="M723" i="6"/>
  <c r="M853" i="6"/>
  <c r="T94" i="6"/>
  <c r="AC1113" i="6"/>
  <c r="U94" i="6"/>
  <c r="M478" i="6"/>
  <c r="M852" i="6"/>
  <c r="M985" i="6"/>
  <c r="AC258" i="6"/>
  <c r="M134" i="6"/>
  <c r="M142" i="6"/>
  <c r="M647" i="6"/>
  <c r="U1113" i="6"/>
  <c r="H46" i="11"/>
  <c r="N46" i="11" s="1"/>
  <c r="M46" i="11"/>
  <c r="M1056" i="6"/>
  <c r="T916" i="6"/>
  <c r="M650" i="6"/>
  <c r="M863" i="6"/>
  <c r="M292" i="6"/>
  <c r="M896" i="6"/>
  <c r="P503" i="4"/>
  <c r="P161" i="4"/>
  <c r="T398" i="6"/>
  <c r="AB398" i="6"/>
  <c r="M1130" i="6"/>
  <c r="T258" i="6"/>
  <c r="T1060" i="6"/>
  <c r="U218" i="6"/>
  <c r="AB218" i="6"/>
  <c r="T121" i="6"/>
  <c r="Q121" i="6" s="1"/>
  <c r="AB121" i="6"/>
  <c r="U666" i="6"/>
  <c r="AB666" i="6"/>
  <c r="U133" i="6"/>
  <c r="AB133" i="6"/>
  <c r="U215" i="6"/>
  <c r="AB215" i="6"/>
  <c r="AC162" i="6"/>
  <c r="AB162" i="6"/>
  <c r="T87" i="6"/>
  <c r="AB87" i="6"/>
  <c r="R192" i="4"/>
  <c r="T418" i="6"/>
  <c r="AB418" i="6"/>
  <c r="T238" i="6"/>
  <c r="AB238" i="6"/>
  <c r="R249" i="4"/>
  <c r="Q431" i="4"/>
  <c r="U258" i="6"/>
  <c r="O821" i="6"/>
  <c r="U1060" i="6"/>
  <c r="T312" i="6"/>
  <c r="AB312" i="6"/>
  <c r="T244" i="6"/>
  <c r="AB244" i="6"/>
  <c r="U456" i="6"/>
  <c r="AB456" i="6"/>
  <c r="U530" i="6"/>
  <c r="AB530" i="6"/>
  <c r="U873" i="6"/>
  <c r="AB873" i="6"/>
  <c r="M774" i="6"/>
  <c r="M570" i="6"/>
  <c r="M503" i="6"/>
  <c r="T503" i="6"/>
  <c r="AB503" i="6"/>
  <c r="AC951" i="6"/>
  <c r="T1074" i="6"/>
  <c r="Q1074" i="6" s="1"/>
  <c r="AB1074" i="6"/>
  <c r="U442" i="6"/>
  <c r="AB442" i="6"/>
  <c r="T470" i="6"/>
  <c r="AB470" i="6"/>
  <c r="Q426" i="4"/>
  <c r="Q385" i="4"/>
  <c r="M256" i="6"/>
  <c r="M30" i="6"/>
  <c r="T292" i="6"/>
  <c r="T1046" i="6"/>
  <c r="T32" i="6"/>
  <c r="U1147" i="6"/>
  <c r="AB1147" i="6"/>
  <c r="T41" i="6"/>
  <c r="AB41" i="6"/>
  <c r="AC853" i="6"/>
  <c r="AB853" i="6"/>
  <c r="T1113" i="6"/>
  <c r="U292" i="6"/>
  <c r="U1046" i="6"/>
  <c r="U32" i="6"/>
  <c r="T647" i="6"/>
  <c r="AB647" i="6"/>
  <c r="U823" i="6"/>
  <c r="AB823" i="6"/>
  <c r="U142" i="6"/>
  <c r="AB142" i="6"/>
  <c r="AC1046" i="6"/>
  <c r="AC292" i="6"/>
  <c r="T937" i="6"/>
  <c r="AB937" i="6"/>
  <c r="AC426" i="6"/>
  <c r="AB426" i="6"/>
  <c r="AC650" i="6"/>
  <c r="AB650" i="6"/>
  <c r="M1030" i="6"/>
  <c r="M41" i="6"/>
  <c r="M164" i="6"/>
  <c r="M785" i="6"/>
  <c r="M176" i="6"/>
  <c r="AC1132" i="6"/>
  <c r="U937" i="6"/>
  <c r="T142" i="6"/>
  <c r="M319" i="6"/>
  <c r="U647" i="6"/>
  <c r="AC1074" i="6"/>
  <c r="M447" i="6"/>
  <c r="O271" i="6"/>
  <c r="U312" i="6"/>
  <c r="U191" i="6"/>
  <c r="U1005" i="6"/>
  <c r="M258" i="6"/>
  <c r="AC1005" i="6"/>
  <c r="M612" i="6"/>
  <c r="M153" i="6"/>
  <c r="M431" i="6"/>
  <c r="O1109" i="6"/>
  <c r="U244" i="6"/>
  <c r="T853" i="6"/>
  <c r="M240" i="6"/>
  <c r="U853" i="6"/>
  <c r="M828" i="6"/>
  <c r="T191" i="6"/>
  <c r="T1005" i="6"/>
  <c r="M873" i="6"/>
  <c r="AC191" i="6"/>
  <c r="M703" i="6"/>
  <c r="M233" i="6"/>
  <c r="M1086" i="6"/>
  <c r="M834" i="6"/>
  <c r="M480" i="6"/>
  <c r="T215" i="6"/>
  <c r="M580" i="6"/>
  <c r="M1131" i="6"/>
  <c r="M42" i="6"/>
  <c r="M261" i="6"/>
  <c r="T442" i="6"/>
  <c r="M1132" i="6"/>
  <c r="U398" i="6"/>
  <c r="T133" i="6"/>
  <c r="T530" i="6"/>
  <c r="T426" i="6"/>
  <c r="T367" i="6"/>
  <c r="AC398" i="6"/>
  <c r="M36" i="6"/>
  <c r="M1082" i="6"/>
  <c r="T456" i="6"/>
  <c r="U426" i="6"/>
  <c r="U367" i="6"/>
  <c r="M968" i="6"/>
  <c r="U87" i="6"/>
  <c r="T1147" i="6"/>
  <c r="P380" i="6"/>
  <c r="M218" i="6"/>
  <c r="AC32" i="6"/>
  <c r="AC367" i="6"/>
  <c r="T666" i="6"/>
  <c r="U238" i="6"/>
  <c r="M587" i="6"/>
  <c r="AC1060" i="6"/>
  <c r="AC896" i="6"/>
  <c r="Q981" i="6"/>
  <c r="M1025" i="6"/>
  <c r="M355" i="6"/>
  <c r="M352" i="6"/>
  <c r="U650" i="6"/>
  <c r="Q650" i="6" s="1"/>
  <c r="T873" i="6"/>
  <c r="U916" i="6"/>
  <c r="Q387" i="6"/>
  <c r="O597" i="6"/>
  <c r="M1020" i="6"/>
  <c r="AC916" i="6"/>
  <c r="P242" i="4"/>
  <c r="M1078" i="6"/>
  <c r="M1114" i="6"/>
  <c r="R74" i="4"/>
  <c r="T823" i="6"/>
  <c r="M442" i="6"/>
  <c r="AC937" i="6"/>
  <c r="M375" i="6"/>
  <c r="P927" i="6"/>
  <c r="AC147" i="6"/>
  <c r="AC82" i="6"/>
  <c r="AC50" i="6"/>
  <c r="AC624" i="6"/>
  <c r="AC686" i="6"/>
  <c r="AC20" i="6"/>
  <c r="AC579" i="6"/>
  <c r="AC962" i="6"/>
  <c r="AC590" i="6"/>
  <c r="AC681" i="6"/>
  <c r="AC517" i="6"/>
  <c r="AC1103" i="6"/>
  <c r="AC150" i="6"/>
  <c r="AC248" i="6"/>
  <c r="AC549" i="6"/>
  <c r="AC23" i="6"/>
  <c r="AC1117" i="6"/>
  <c r="AC677" i="6"/>
  <c r="AC743" i="6"/>
  <c r="AC860" i="6"/>
  <c r="AC124" i="6"/>
  <c r="AC933" i="6"/>
  <c r="AC978" i="6"/>
  <c r="AC899" i="6"/>
  <c r="AC236" i="6"/>
  <c r="AC465" i="6"/>
  <c r="AC39" i="6"/>
  <c r="AC919" i="6"/>
  <c r="AC874" i="6"/>
  <c r="AC1029" i="6"/>
  <c r="AC1106" i="6"/>
  <c r="AC964" i="6"/>
  <c r="AC705" i="6"/>
  <c r="AC876" i="6"/>
  <c r="AC436" i="6"/>
  <c r="AC1039" i="6"/>
  <c r="AC1028" i="6"/>
  <c r="AC163" i="6"/>
  <c r="AC520" i="6"/>
  <c r="AC384" i="6"/>
  <c r="AC255" i="6"/>
  <c r="AC154" i="6"/>
  <c r="AC834" i="6"/>
  <c r="AC316" i="6"/>
  <c r="AC83" i="6"/>
  <c r="AC322" i="6"/>
  <c r="AC376" i="6"/>
  <c r="AC557" i="6"/>
  <c r="AC365" i="6"/>
  <c r="AC468" i="6"/>
  <c r="AC210" i="6"/>
  <c r="AC737" i="6"/>
  <c r="AC395" i="6"/>
  <c r="AC586" i="6"/>
  <c r="AC86" i="6"/>
  <c r="AC38" i="6"/>
  <c r="AC280" i="6"/>
  <c r="AC599" i="6"/>
  <c r="AC836" i="6"/>
  <c r="AC953" i="6"/>
  <c r="AC72" i="6"/>
  <c r="AC159" i="6"/>
  <c r="AC701" i="6"/>
  <c r="AC44" i="6"/>
  <c r="AC22" i="6"/>
  <c r="AC104" i="6"/>
  <c r="AC7" i="6"/>
  <c r="AC694" i="6"/>
  <c r="AC1084" i="6"/>
  <c r="AC88" i="6"/>
  <c r="AC898" i="6"/>
  <c r="AC540" i="6"/>
  <c r="AC673" i="6"/>
  <c r="AC747" i="6"/>
  <c r="AC649" i="6"/>
  <c r="AC1099" i="6"/>
  <c r="AC421" i="6"/>
  <c r="AC922" i="6"/>
  <c r="AC719" i="6"/>
  <c r="AC452" i="6"/>
  <c r="AC272" i="6"/>
  <c r="AC682" i="6"/>
  <c r="AC842" i="6"/>
  <c r="AC576" i="6"/>
  <c r="AC692" i="6"/>
  <c r="AC669" i="6"/>
  <c r="AC16" i="6"/>
  <c r="AC950" i="6"/>
  <c r="AC492" i="6"/>
  <c r="AC884" i="6"/>
  <c r="AC585" i="6"/>
  <c r="AC309" i="6"/>
  <c r="AC18" i="6"/>
  <c r="AC182" i="6"/>
  <c r="AC787" i="6"/>
  <c r="AC168" i="6"/>
  <c r="AC200" i="6"/>
  <c r="AC676" i="6"/>
  <c r="AC601" i="6"/>
  <c r="AC808" i="6"/>
  <c r="AC28" i="6"/>
  <c r="AC1138" i="6"/>
  <c r="AC771" i="6"/>
  <c r="AC1122" i="6"/>
  <c r="AC534" i="6"/>
  <c r="AC789" i="6"/>
  <c r="AC460" i="6"/>
  <c r="AC943" i="6"/>
  <c r="AC615" i="6"/>
  <c r="AC469" i="6"/>
  <c r="AC685" i="6"/>
  <c r="AC1154" i="6"/>
  <c r="AC55" i="6"/>
  <c r="AC9" i="6"/>
  <c r="AC1097" i="6"/>
  <c r="AC588" i="6"/>
  <c r="AC640" i="6"/>
  <c r="AC1100" i="6"/>
  <c r="AC824" i="6"/>
  <c r="AC265" i="6"/>
  <c r="AC19" i="6"/>
  <c r="AC391" i="6"/>
  <c r="AC481" i="6"/>
  <c r="AC26" i="6"/>
  <c r="AC374" i="6"/>
  <c r="AC193" i="6"/>
  <c r="AC80" i="6"/>
  <c r="AC344" i="6"/>
  <c r="AC308" i="6"/>
  <c r="AC538" i="6"/>
  <c r="AC77" i="6"/>
  <c r="AC818" i="6"/>
  <c r="AC174" i="6"/>
  <c r="AC608" i="6"/>
  <c r="AC867" i="6"/>
  <c r="AC1018" i="6"/>
  <c r="AC997" i="6"/>
  <c r="AC455" i="6"/>
  <c r="AC474" i="6"/>
  <c r="AC882" i="6"/>
  <c r="AC1012" i="6"/>
  <c r="AC25" i="6"/>
  <c r="AC856" i="6"/>
  <c r="AC122" i="6"/>
  <c r="AC850" i="6"/>
  <c r="AC566" i="6"/>
  <c r="AC868" i="6"/>
  <c r="AC1064" i="6"/>
  <c r="AC27" i="6"/>
  <c r="AC58" i="6"/>
  <c r="AC253" i="6"/>
  <c r="AC622" i="6"/>
  <c r="AC790" i="6"/>
  <c r="AC1146" i="6"/>
  <c r="AC1128" i="6"/>
  <c r="AC31" i="6"/>
  <c r="AC54" i="6"/>
  <c r="AC52" i="6"/>
  <c r="AC838" i="6"/>
  <c r="AC190" i="6"/>
  <c r="AC229" i="6"/>
  <c r="AC92" i="6"/>
  <c r="AC533" i="6"/>
  <c r="AC161" i="6"/>
  <c r="AC523" i="6"/>
  <c r="AC402" i="6"/>
  <c r="AC333" i="6"/>
  <c r="AC434" i="6"/>
  <c r="AC76" i="6"/>
  <c r="AC145" i="6"/>
  <c r="AC889" i="6"/>
  <c r="AC1023" i="6"/>
  <c r="AC932" i="6"/>
  <c r="AC337" i="6"/>
  <c r="AC24" i="6"/>
  <c r="AC329" i="6"/>
  <c r="AC695" i="6"/>
  <c r="AC323" i="6"/>
  <c r="AC757" i="6"/>
  <c r="AC926" i="6"/>
  <c r="AC203" i="6"/>
  <c r="AC654" i="6"/>
  <c r="AC714" i="6"/>
  <c r="AC767" i="6"/>
  <c r="AC1008" i="6"/>
  <c r="AC582" i="6"/>
  <c r="AC575" i="6"/>
  <c r="AC106" i="6"/>
  <c r="AC915" i="6"/>
  <c r="AC219" i="6"/>
  <c r="AC233" i="6"/>
  <c r="AC817" i="6"/>
  <c r="AC111" i="6"/>
  <c r="AC366" i="6"/>
  <c r="AC472" i="6"/>
  <c r="AC614" i="6"/>
  <c r="AC780" i="6"/>
  <c r="AC1042" i="6"/>
  <c r="AC559" i="6"/>
  <c r="AC675" i="6"/>
  <c r="AC1130" i="6"/>
  <c r="AC814" i="6"/>
  <c r="AC968" i="6"/>
  <c r="AC444" i="6"/>
  <c r="AC435" i="6"/>
  <c r="AC129" i="6"/>
  <c r="AC729" i="6"/>
  <c r="AC519" i="6"/>
  <c r="AC886" i="6"/>
  <c r="AC908" i="6"/>
  <c r="AC753" i="6"/>
  <c r="AC164" i="6"/>
  <c r="AC206" i="6"/>
  <c r="AC399" i="6"/>
  <c r="AC638" i="6"/>
  <c r="AC506" i="6"/>
  <c r="AC417" i="6"/>
  <c r="AC352" i="6"/>
  <c r="AC66" i="6"/>
  <c r="AC360" i="6"/>
  <c r="AC486" i="6"/>
  <c r="AC1035" i="6"/>
  <c r="U286" i="6"/>
  <c r="AC286" i="6"/>
  <c r="AC603" i="6"/>
  <c r="U1104" i="6"/>
  <c r="AC1104" i="6"/>
  <c r="AC770" i="6"/>
  <c r="T892" i="6"/>
  <c r="AC892" i="6"/>
  <c r="U1078" i="6"/>
  <c r="AC1078" i="6"/>
  <c r="U134" i="6"/>
  <c r="AC134" i="6"/>
  <c r="AC1004" i="6"/>
  <c r="T342" i="6"/>
  <c r="AC342" i="6"/>
  <c r="T291" i="6"/>
  <c r="AC291" i="6"/>
  <c r="AC630" i="6"/>
  <c r="AC515" i="6"/>
  <c r="U846" i="6"/>
  <c r="AC846" i="6"/>
  <c r="AC1147" i="6"/>
  <c r="AC87" i="6"/>
  <c r="M138" i="6"/>
  <c r="AC41" i="6"/>
  <c r="AC666" i="6"/>
  <c r="AC215" i="6"/>
  <c r="AC442" i="6"/>
  <c r="AC742" i="6"/>
  <c r="AC12" i="6"/>
  <c r="AC713" i="6"/>
  <c r="AC1112" i="6"/>
  <c r="AC917" i="6"/>
  <c r="AC157" i="6"/>
  <c r="AC827" i="6"/>
  <c r="AC1053" i="6"/>
  <c r="AC641" i="6"/>
  <c r="AC678" i="6"/>
  <c r="AC99" i="6"/>
  <c r="AC381" i="6"/>
  <c r="AC64" i="6"/>
  <c r="AC880" i="6"/>
  <c r="AC1025" i="6"/>
  <c r="AC795" i="6"/>
  <c r="AC1026" i="6"/>
  <c r="AC653" i="6"/>
  <c r="AC760" i="6"/>
  <c r="AC93" i="6"/>
  <c r="AC716" i="6"/>
  <c r="AC135" i="6"/>
  <c r="AC942" i="6"/>
  <c r="AC982" i="6"/>
  <c r="AC501" i="6"/>
  <c r="AC68" i="6"/>
  <c r="AC554" i="6"/>
  <c r="AC522" i="6"/>
  <c r="AC972" i="6"/>
  <c r="AC572" i="6"/>
  <c r="AC684" i="6"/>
  <c r="AC247" i="6"/>
  <c r="AC738" i="6"/>
  <c r="AC830" i="6"/>
  <c r="AC89" i="6"/>
  <c r="AC993" i="6"/>
  <c r="AC1159" i="6"/>
  <c r="AC166" i="6"/>
  <c r="AC401" i="6"/>
  <c r="AC37" i="6"/>
  <c r="AC1155" i="6"/>
  <c r="AC600" i="6"/>
  <c r="AC744" i="6"/>
  <c r="AC59" i="6"/>
  <c r="AC296" i="6"/>
  <c r="AC941" i="6"/>
  <c r="AC289" i="6"/>
  <c r="AC416" i="6"/>
  <c r="AC361" i="6"/>
  <c r="AC1024" i="6"/>
  <c r="AC1134" i="6"/>
  <c r="AC944" i="6"/>
  <c r="AC623" i="6"/>
  <c r="AC425" i="6"/>
  <c r="AC524" i="6"/>
  <c r="AC847" i="6"/>
  <c r="AC959" i="6"/>
  <c r="AC327" i="6"/>
  <c r="AC228" i="6"/>
  <c r="AC745" i="6"/>
  <c r="AC1158" i="6"/>
  <c r="AC98" i="6"/>
  <c r="AC368" i="6"/>
  <c r="AC909" i="6"/>
  <c r="AC217" i="6"/>
  <c r="AC837" i="6"/>
  <c r="AC902" i="6"/>
  <c r="AC829" i="6"/>
  <c r="AC303" i="6"/>
  <c r="AC571" i="6"/>
  <c r="AC900" i="6"/>
  <c r="AC797" i="6"/>
  <c r="AC320" i="6"/>
  <c r="AC798" i="6"/>
  <c r="AC1070" i="6"/>
  <c r="AC973" i="6"/>
  <c r="AC125" i="6"/>
  <c r="AC869" i="6"/>
  <c r="AC45" i="6"/>
  <c r="AC903" i="6"/>
  <c r="AC346" i="6"/>
  <c r="AC284" i="6"/>
  <c r="AC1148" i="6"/>
  <c r="AC633" i="6"/>
  <c r="AC568" i="6"/>
  <c r="AC513" i="6"/>
  <c r="AC567" i="6"/>
  <c r="AC656" i="6"/>
  <c r="AC101" i="6"/>
  <c r="AC113" i="6"/>
  <c r="AC305" i="6"/>
  <c r="AC1061" i="6"/>
  <c r="AC875" i="6"/>
  <c r="AC241" i="6"/>
  <c r="AC578" i="6"/>
  <c r="AC565" i="6"/>
  <c r="AC103" i="6"/>
  <c r="AC109" i="6"/>
  <c r="AC205" i="6"/>
  <c r="AC264" i="6"/>
  <c r="AC1133" i="6"/>
  <c r="AC604" i="6"/>
  <c r="AC1114" i="6"/>
  <c r="AC326" i="6"/>
  <c r="AC632" i="6"/>
  <c r="AC783" i="6"/>
  <c r="AC458" i="6"/>
  <c r="AC189" i="6"/>
  <c r="AC170" i="6"/>
  <c r="AC75" i="6"/>
  <c r="AC936" i="6"/>
  <c r="AC146" i="6"/>
  <c r="AC722" i="6"/>
  <c r="AC763" i="6"/>
  <c r="AC693" i="6"/>
  <c r="AC606" i="6"/>
  <c r="AC386" i="6"/>
  <c r="AC405" i="6"/>
  <c r="AC1003" i="6"/>
  <c r="AC1056" i="6"/>
  <c r="AC956" i="6"/>
  <c r="AC699" i="6"/>
  <c r="AC611" i="6"/>
  <c r="AC1065" i="6"/>
  <c r="AC1150" i="6"/>
  <c r="AC739" i="6"/>
  <c r="AC906" i="6"/>
  <c r="AC377" i="6"/>
  <c r="AC378" i="6"/>
  <c r="AC43" i="6"/>
  <c r="AC216" i="6"/>
  <c r="AC626" i="6"/>
  <c r="AC1098" i="6"/>
  <c r="AC1075" i="6"/>
  <c r="AC983" i="6"/>
  <c r="AC954" i="6"/>
  <c r="AC662" i="6"/>
  <c r="AC350" i="6"/>
  <c r="AC1052" i="6"/>
  <c r="AC288" i="6"/>
  <c r="AC871" i="6"/>
  <c r="AC268" i="6"/>
  <c r="AC351" i="6"/>
  <c r="AC53" i="6"/>
  <c r="AC655" i="6"/>
  <c r="AC918" i="6"/>
  <c r="AC369" i="6"/>
  <c r="AC1077" i="6"/>
  <c r="AC996" i="6"/>
  <c r="AC273" i="6"/>
  <c r="AC1127" i="6"/>
  <c r="AC921" i="6"/>
  <c r="AC231" i="6"/>
  <c r="AC727" i="6"/>
  <c r="AC11" i="6"/>
  <c r="AC390" i="6"/>
  <c r="AC336" i="6"/>
  <c r="AC424" i="6"/>
  <c r="AC1073" i="6"/>
  <c r="AC408" i="6"/>
  <c r="AC974" i="6"/>
  <c r="AC965" i="6"/>
  <c r="AC180" i="6"/>
  <c r="AC1017" i="6"/>
  <c r="AC283" i="6"/>
  <c r="AC1136" i="6"/>
  <c r="AC901" i="6"/>
  <c r="AC389" i="6"/>
  <c r="AC432" i="6"/>
  <c r="AC990" i="6"/>
  <c r="AC980" i="6"/>
  <c r="AC966" i="6"/>
  <c r="AC1156" i="6"/>
  <c r="AC1022" i="6"/>
  <c r="AC984" i="6"/>
  <c r="AC1149" i="6"/>
  <c r="AC796" i="6"/>
  <c r="AC1118" i="6"/>
  <c r="AC128" i="6"/>
  <c r="AC828" i="6"/>
  <c r="AC36" i="6"/>
  <c r="AC766" i="6"/>
  <c r="AC1157" i="6"/>
  <c r="AC62" i="6"/>
  <c r="AC51" i="6"/>
  <c r="AC494" i="6"/>
  <c r="AC595" i="6"/>
  <c r="AC1096" i="6"/>
  <c r="AC299" i="6"/>
  <c r="AC977" i="6"/>
  <c r="AC697" i="6"/>
  <c r="AC287" i="6"/>
  <c r="AC751" i="6"/>
  <c r="AC155" i="6"/>
  <c r="AC807" i="6"/>
  <c r="AC785" i="6"/>
  <c r="AC706" i="6"/>
  <c r="AC995" i="6"/>
  <c r="AC126" i="6"/>
  <c r="AC448" i="6"/>
  <c r="AC194" i="6"/>
  <c r="AC270" i="6"/>
  <c r="AC413" i="6"/>
  <c r="AC141" i="6"/>
  <c r="AC310" i="6"/>
  <c r="AC945" i="6"/>
  <c r="Q775" i="6"/>
  <c r="U894" i="6"/>
  <c r="AC894" i="6"/>
  <c r="U938" i="6"/>
  <c r="AC938" i="6"/>
  <c r="U179" i="6"/>
  <c r="AC179" i="6"/>
  <c r="T349" i="6"/>
  <c r="AC349" i="6"/>
  <c r="U587" i="6"/>
  <c r="AC587" i="6"/>
  <c r="T629" i="6"/>
  <c r="AC629" i="6"/>
  <c r="U826" i="6"/>
  <c r="AC826" i="6"/>
  <c r="U646" i="6"/>
  <c r="AC646" i="6"/>
  <c r="AC470" i="6"/>
  <c r="U774" i="6"/>
  <c r="AC774" i="6"/>
  <c r="U689" i="6"/>
  <c r="AC689" i="6"/>
  <c r="AC480" i="6"/>
  <c r="M530" i="6"/>
  <c r="AC873" i="6"/>
  <c r="AC823" i="6"/>
  <c r="AC238" i="6"/>
  <c r="AC930" i="6"/>
  <c r="AC521" i="6"/>
  <c r="AC400" i="6"/>
  <c r="AC547" i="6"/>
  <c r="AC152" i="6"/>
  <c r="AC204" i="6"/>
  <c r="AC1067" i="6"/>
  <c r="AC148" i="6"/>
  <c r="AC211" i="6"/>
  <c r="AC353" i="6"/>
  <c r="AC443" i="6"/>
  <c r="AC960" i="6"/>
  <c r="AC800" i="6"/>
  <c r="AC1108" i="6"/>
  <c r="AC136" i="6"/>
  <c r="AC362" i="6"/>
  <c r="AC497" i="6"/>
  <c r="AC931" i="6"/>
  <c r="AC512" i="6"/>
  <c r="AC173" i="6"/>
  <c r="AC183" i="6"/>
  <c r="AC234" i="6"/>
  <c r="AC79" i="6"/>
  <c r="AC100" i="6"/>
  <c r="AC227" i="6"/>
  <c r="AC1121" i="6"/>
  <c r="AC668" i="6"/>
  <c r="AC556" i="6"/>
  <c r="AC648" i="6"/>
  <c r="AC859" i="6"/>
  <c r="AC536" i="6"/>
  <c r="AC73" i="6"/>
  <c r="AC544" i="6"/>
  <c r="AC223" i="6"/>
  <c r="AC237" i="6"/>
  <c r="AC581" i="6"/>
  <c r="AC1010" i="6"/>
  <c r="AC728" i="6"/>
  <c r="AC177" i="6"/>
  <c r="AC321" i="6"/>
  <c r="AC946" i="6"/>
  <c r="AC700" i="6"/>
  <c r="AC105" i="6"/>
  <c r="AC786" i="6"/>
  <c r="AC769" i="6"/>
  <c r="AC574" i="6"/>
  <c r="AC304" i="6"/>
  <c r="AC254" i="6"/>
  <c r="AC532" i="6"/>
  <c r="AC809" i="6"/>
  <c r="AC907" i="6"/>
  <c r="AC462" i="6"/>
  <c r="AC1089" i="6"/>
  <c r="AC670" i="6"/>
  <c r="AC569" i="6"/>
  <c r="AC1095" i="6"/>
  <c r="AC1015" i="6"/>
  <c r="AC1090" i="6"/>
  <c r="AC779" i="6"/>
  <c r="AC116" i="6"/>
  <c r="AC724" i="6"/>
  <c r="AC423" i="6"/>
  <c r="AC707" i="6"/>
  <c r="AC446" i="6"/>
  <c r="AC267" i="6"/>
  <c r="AC1013" i="6"/>
  <c r="AC1071" i="6"/>
  <c r="AC156" i="6"/>
  <c r="AC394" i="6"/>
  <c r="AC1016" i="6"/>
  <c r="AC1031" i="6"/>
  <c r="AC429" i="6"/>
  <c r="AC529" i="6"/>
  <c r="AC720" i="6"/>
  <c r="AC358" i="6"/>
  <c r="AC680" i="6"/>
  <c r="AC117" i="6"/>
  <c r="AC1119" i="6"/>
  <c r="AC505" i="6"/>
  <c r="AC330" i="6"/>
  <c r="AC839" i="6"/>
  <c r="AC891" i="6"/>
  <c r="AC197" i="6"/>
  <c r="AC833" i="6"/>
  <c r="AC1111" i="6"/>
  <c r="AC1006" i="6"/>
  <c r="AC1087" i="6"/>
  <c r="AC192" i="6"/>
  <c r="AC910" i="6"/>
  <c r="AC473" i="6"/>
  <c r="AC414" i="6"/>
  <c r="AC40" i="6"/>
  <c r="AC412" i="6"/>
  <c r="AC21" i="6"/>
  <c r="AC209" i="6"/>
  <c r="AC1124" i="6"/>
  <c r="AC1145" i="6"/>
  <c r="AC172" i="6"/>
  <c r="AC257" i="6"/>
  <c r="AC307" i="6"/>
  <c r="AC504" i="6"/>
  <c r="AC479" i="6"/>
  <c r="AC239" i="6"/>
  <c r="AC560" i="6"/>
  <c r="AC726" i="6"/>
  <c r="AC420" i="6"/>
  <c r="AC1151" i="6"/>
  <c r="AC331" i="6"/>
  <c r="AC294" i="6"/>
  <c r="AC782" i="6"/>
  <c r="AC969" i="6"/>
  <c r="AC712" i="6"/>
  <c r="AC816" i="6"/>
  <c r="AC274" i="6"/>
  <c r="AC1120" i="6"/>
  <c r="AC573" i="6"/>
  <c r="AC293" i="6"/>
  <c r="AC301" i="6"/>
  <c r="AC616" i="6"/>
  <c r="AC245" i="6"/>
  <c r="AC184" i="6"/>
  <c r="AC864" i="6"/>
  <c r="AC319" i="6"/>
  <c r="AC1135" i="6"/>
  <c r="AC1048" i="6"/>
  <c r="AC137" i="6"/>
  <c r="AC810" i="6"/>
  <c r="AC226" i="6"/>
  <c r="AC963" i="6"/>
  <c r="AC483" i="6"/>
  <c r="AC617" i="6"/>
  <c r="AC733" i="6"/>
  <c r="AC249" i="6"/>
  <c r="AC1116" i="6"/>
  <c r="AC525" i="6"/>
  <c r="AC1085" i="6"/>
  <c r="AC718" i="6"/>
  <c r="AC149" i="6"/>
  <c r="AC199" i="6"/>
  <c r="AC438" i="6"/>
  <c r="AC382" i="6"/>
  <c r="AC502" i="6"/>
  <c r="AC306" i="6"/>
  <c r="AC541" i="6"/>
  <c r="AC756" i="6"/>
  <c r="AC628" i="6"/>
  <c r="AC195" i="6"/>
  <c r="AC987" i="6"/>
  <c r="AC338" i="6"/>
  <c r="AC33" i="6"/>
  <c r="AC730" i="6"/>
  <c r="AC740" i="6"/>
  <c r="AC844" i="6"/>
  <c r="AC1140" i="6"/>
  <c r="AC49" i="6"/>
  <c r="AC450" i="6"/>
  <c r="AC854" i="6"/>
  <c r="AC1076" i="6"/>
  <c r="AC439" i="6"/>
  <c r="AC114" i="6"/>
  <c r="AC499" i="6"/>
  <c r="AC1115" i="6"/>
  <c r="AC70" i="6"/>
  <c r="AC495" i="6"/>
  <c r="AC318" i="6"/>
  <c r="AC181" i="6"/>
  <c r="AC651" i="6"/>
  <c r="AC994" i="6"/>
  <c r="AC1021" i="6"/>
  <c r="AC1081" i="6"/>
  <c r="AC1094" i="6"/>
  <c r="AC339" i="6"/>
  <c r="AC799" i="6"/>
  <c r="AC201" i="6"/>
  <c r="AC591" i="6"/>
  <c r="AC805" i="6"/>
  <c r="AC912" i="6"/>
  <c r="AC1093" i="6"/>
  <c r="AC487" i="6"/>
  <c r="AC663" i="6"/>
  <c r="AC410" i="6"/>
  <c r="AC988" i="6"/>
  <c r="AC1101" i="6"/>
  <c r="AC42" i="6"/>
  <c r="AC583" i="6"/>
  <c r="AC548" i="6"/>
  <c r="AC822" i="6"/>
  <c r="AC63" i="6"/>
  <c r="AC801" i="6"/>
  <c r="AC1002" i="6"/>
  <c r="AC612" i="6"/>
  <c r="AC1082" i="6"/>
  <c r="AC13" i="6"/>
  <c r="AC691" i="6"/>
  <c r="AC313" i="6"/>
  <c r="AC112" i="6"/>
  <c r="AC383" i="6"/>
  <c r="AC1001" i="6"/>
  <c r="AC725" i="6"/>
  <c r="AC143" i="6"/>
  <c r="AC970" i="6"/>
  <c r="AC463" i="6"/>
  <c r="AC913" i="6"/>
  <c r="AC610" i="6"/>
  <c r="U262" i="6"/>
  <c r="AC262" i="6"/>
  <c r="T176" i="6"/>
  <c r="AC176" i="6"/>
  <c r="T218" i="6"/>
  <c r="AC218" i="6"/>
  <c r="U535" i="6"/>
  <c r="AC535" i="6"/>
  <c r="AC702" i="6"/>
  <c r="T858" i="6"/>
  <c r="AC858" i="6"/>
  <c r="AC225" i="6"/>
  <c r="U357" i="6"/>
  <c r="AC357" i="6"/>
  <c r="AC250" i="6"/>
  <c r="U127" i="6"/>
  <c r="AC127" i="6"/>
  <c r="AC634" i="6"/>
  <c r="AC94" i="6"/>
  <c r="AC138" i="6"/>
  <c r="AC121" i="6"/>
  <c r="U1131" i="6"/>
  <c r="AC1131" i="6"/>
  <c r="AC133" i="6"/>
  <c r="AC485" i="6"/>
  <c r="AC445" i="6"/>
  <c r="AC188" i="6"/>
  <c r="AC132" i="6"/>
  <c r="AC893" i="6"/>
  <c r="AC709" i="6"/>
  <c r="AC60" i="6"/>
  <c r="M362" i="6"/>
  <c r="AC243" i="6"/>
  <c r="AC731" i="6"/>
  <c r="AC489" i="6"/>
  <c r="AC721" i="6"/>
  <c r="AC1036" i="6"/>
  <c r="AC107" i="6"/>
  <c r="AC1152" i="6"/>
  <c r="AC1007" i="6"/>
  <c r="AC792" i="6"/>
  <c r="AC277" i="6"/>
  <c r="AC430" i="6"/>
  <c r="AC645" i="6"/>
  <c r="AC484" i="6"/>
  <c r="AC851" i="6"/>
  <c r="AC1057" i="6"/>
  <c r="AC47" i="6"/>
  <c r="AC911" i="6"/>
  <c r="AC752" i="6"/>
  <c r="AC803" i="6"/>
  <c r="AC952" i="6"/>
  <c r="AC772" i="6"/>
  <c r="AC687" i="6"/>
  <c r="AC491" i="6"/>
  <c r="AC872" i="6"/>
  <c r="AC151" i="6"/>
  <c r="AC598" i="6"/>
  <c r="AC881" i="6"/>
  <c r="AC388" i="6"/>
  <c r="AC207" i="6"/>
  <c r="AC230" i="6"/>
  <c r="AC657" i="6"/>
  <c r="AC1034" i="6"/>
  <c r="AC385" i="6"/>
  <c r="AC409" i="6"/>
  <c r="AC437" i="6"/>
  <c r="AC220" i="6"/>
  <c r="AC832" i="6"/>
  <c r="AC935" i="6"/>
  <c r="AC979" i="6"/>
  <c r="AC115" i="6"/>
  <c r="AC298" i="6"/>
  <c r="AC596" i="6"/>
  <c r="AC453" i="6"/>
  <c r="AC108" i="6"/>
  <c r="AC1019" i="6"/>
  <c r="AC577" i="6"/>
  <c r="AC17" i="6"/>
  <c r="AC914" i="6"/>
  <c r="AC1040" i="6"/>
  <c r="AC715" i="6"/>
  <c r="AC1083" i="6"/>
  <c r="AC415" i="6"/>
  <c r="AC1123" i="6"/>
  <c r="AC637" i="6"/>
  <c r="AC315" i="6"/>
  <c r="AC1062" i="6"/>
  <c r="AC345" i="6"/>
  <c r="AC84" i="6"/>
  <c r="AC855" i="6"/>
  <c r="AC1033" i="6"/>
  <c r="AC1054" i="6"/>
  <c r="AC1143" i="6"/>
  <c r="AC266" i="6"/>
  <c r="AC593" i="6"/>
  <c r="AC661" i="6"/>
  <c r="AC811" i="6"/>
  <c r="AC300" i="6"/>
  <c r="AC516" i="6"/>
  <c r="AC171" i="6"/>
  <c r="AC110" i="6"/>
  <c r="AC1049" i="6"/>
  <c r="AC843" i="6"/>
  <c r="AC813" i="6"/>
  <c r="AC85" i="6"/>
  <c r="AC1160" i="6"/>
  <c r="AC457" i="6"/>
  <c r="AC471" i="6"/>
  <c r="AC178" i="6"/>
  <c r="AC545" i="6"/>
  <c r="AC976" i="6"/>
  <c r="AC672" i="6"/>
  <c r="AC475" i="6"/>
  <c r="AC1027" i="6"/>
  <c r="AC1044" i="6"/>
  <c r="AC961" i="6"/>
  <c r="AC251" i="6"/>
  <c r="AC97" i="6"/>
  <c r="AC870" i="6"/>
  <c r="AC354" i="6"/>
  <c r="AC363" i="6"/>
  <c r="AC564" i="6"/>
  <c r="AC631" i="6"/>
  <c r="AC815" i="6"/>
  <c r="AC644" i="6"/>
  <c r="AC620" i="6"/>
  <c r="AC732" i="6"/>
  <c r="AC890" i="6"/>
  <c r="AC528" i="6"/>
  <c r="AC256" i="6"/>
  <c r="AC500" i="6"/>
  <c r="AC120" i="6"/>
  <c r="AC167" i="6"/>
  <c r="AC986" i="6"/>
  <c r="AC679" i="6"/>
  <c r="AC768" i="6"/>
  <c r="AC1068" i="6"/>
  <c r="AC866" i="6"/>
  <c r="AC90" i="6"/>
  <c r="AC553" i="6"/>
  <c r="AC461" i="6"/>
  <c r="AC482" i="6"/>
  <c r="AC580" i="6"/>
  <c r="AC948" i="6"/>
  <c r="AC427" i="6"/>
  <c r="AC885" i="6"/>
  <c r="AC422" i="6"/>
  <c r="AC1045" i="6"/>
  <c r="AC754" i="6"/>
  <c r="AC546" i="6"/>
  <c r="AC102" i="6"/>
  <c r="AC971" i="6"/>
  <c r="AC840" i="6"/>
  <c r="AC804" i="6"/>
  <c r="AC240" i="6"/>
  <c r="AC552" i="6"/>
  <c r="AC897" i="6"/>
  <c r="AC1009" i="6"/>
  <c r="AC929" i="6"/>
  <c r="AC397" i="6"/>
  <c r="AC144" i="6"/>
  <c r="AC1055" i="6"/>
  <c r="AC393" i="6"/>
  <c r="AC584" i="6"/>
  <c r="AC297" i="6"/>
  <c r="AC1063" i="6"/>
  <c r="AC618" i="6"/>
  <c r="AC1011" i="6"/>
  <c r="AC1105" i="6"/>
  <c r="AC328" i="6"/>
  <c r="AC609" i="6"/>
  <c r="AC343" i="6"/>
  <c r="AC514" i="6"/>
  <c r="AC999" i="6"/>
  <c r="AC260" i="6"/>
  <c r="AC511" i="6"/>
  <c r="AC674" i="6"/>
  <c r="AC558" i="6"/>
  <c r="AC1107" i="6"/>
  <c r="AC659" i="6"/>
  <c r="AC441" i="6"/>
  <c r="AC449" i="6"/>
  <c r="AC1129" i="6"/>
  <c r="AC175" i="6"/>
  <c r="AC1153" i="6"/>
  <c r="AC550" i="6"/>
  <c r="AC30" i="6"/>
  <c r="AC688" i="6"/>
  <c r="M417" i="6"/>
  <c r="AC282" i="6"/>
  <c r="AC459" i="6"/>
  <c r="AC741" i="6"/>
  <c r="AC202" i="6"/>
  <c r="AC791" i="6"/>
  <c r="AC447" i="6"/>
  <c r="AC498" i="6"/>
  <c r="AC717" i="6"/>
  <c r="AC396" i="6"/>
  <c r="AC698" i="6"/>
  <c r="AC1041" i="6"/>
  <c r="AC923" i="6"/>
  <c r="AC627" i="6"/>
  <c r="AC690" i="6"/>
  <c r="AC683" i="6"/>
  <c r="M595" i="6"/>
  <c r="AC602" i="6"/>
  <c r="AC169" i="6"/>
  <c r="AC65" i="6"/>
  <c r="AC1125" i="6"/>
  <c r="AC848" i="6"/>
  <c r="AC364" i="6"/>
  <c r="AC1086" i="6"/>
  <c r="AC920" i="6"/>
  <c r="AC311" i="6"/>
  <c r="AC989" i="6"/>
  <c r="AC928" i="6"/>
  <c r="AC664" i="6"/>
  <c r="AC1110" i="6"/>
  <c r="AC372" i="6"/>
  <c r="AC359" i="6"/>
  <c r="AC261" i="6"/>
  <c r="AC570" i="6"/>
  <c r="M725" i="6"/>
  <c r="AC235" i="6"/>
  <c r="U887" i="6"/>
  <c r="AC887" i="6"/>
  <c r="U643" i="6"/>
  <c r="AC643" i="6"/>
  <c r="AC290" i="6"/>
  <c r="AC418" i="6"/>
  <c r="AC750" i="6"/>
  <c r="U621" i="6"/>
  <c r="AC621" i="6"/>
  <c r="U355" i="6"/>
  <c r="AC355" i="6"/>
  <c r="AC934" i="6"/>
  <c r="U15" i="6"/>
  <c r="AC15" i="6"/>
  <c r="U563" i="6"/>
  <c r="AC563" i="6"/>
  <c r="U48" i="6"/>
  <c r="AC48" i="6"/>
  <c r="U373" i="6"/>
  <c r="AC373" i="6"/>
  <c r="U708" i="6"/>
  <c r="AC708" i="6"/>
  <c r="U165" i="6"/>
  <c r="AC165" i="6"/>
  <c r="AC312" i="6"/>
  <c r="U735" i="6"/>
  <c r="AC735" i="6"/>
  <c r="AC244" i="6"/>
  <c r="U852" i="6"/>
  <c r="AC852" i="6"/>
  <c r="AC456" i="6"/>
  <c r="AC530" i="6"/>
  <c r="T1038" i="6"/>
  <c r="AC1038" i="6"/>
  <c r="M508" i="6"/>
  <c r="AC647" i="6"/>
  <c r="AC142" i="6"/>
  <c r="U503" i="6"/>
  <c r="AC503" i="6"/>
  <c r="AD68" i="4"/>
  <c r="AD209" i="4"/>
  <c r="AD180" i="4"/>
  <c r="AD265" i="4"/>
  <c r="AD434" i="4"/>
  <c r="AD23" i="4"/>
  <c r="AD176" i="4"/>
  <c r="AD406" i="4"/>
  <c r="AD67" i="4"/>
  <c r="AD84" i="4"/>
  <c r="AD85" i="4"/>
  <c r="AD24" i="4"/>
  <c r="AD171" i="4"/>
  <c r="AD295" i="4"/>
  <c r="AD184" i="4"/>
  <c r="AD458" i="4"/>
  <c r="AD241" i="4"/>
  <c r="AD502" i="4"/>
  <c r="AD473" i="4"/>
  <c r="AD95" i="4"/>
  <c r="AD170" i="4"/>
  <c r="AD275" i="4"/>
  <c r="AD255" i="4"/>
  <c r="AD300" i="4"/>
  <c r="AD186" i="4"/>
  <c r="AD52" i="4"/>
  <c r="AD45" i="4"/>
  <c r="AD355" i="4"/>
  <c r="AD446" i="4"/>
  <c r="AD38" i="4"/>
  <c r="AD55" i="4"/>
  <c r="AD497" i="4"/>
  <c r="AD28" i="4"/>
  <c r="AD486" i="4"/>
  <c r="AD292" i="4"/>
  <c r="AD179" i="4"/>
  <c r="AD501" i="4"/>
  <c r="AD499" i="4"/>
  <c r="AD261" i="4"/>
  <c r="AD40" i="4"/>
  <c r="AD277" i="4"/>
  <c r="AD36" i="4"/>
  <c r="AD325" i="4"/>
  <c r="AD133" i="4"/>
  <c r="AD362" i="4"/>
  <c r="AD432" i="4"/>
  <c r="AD50" i="4"/>
  <c r="AD352" i="4"/>
  <c r="AD493" i="4"/>
  <c r="AD216" i="4"/>
  <c r="AD58" i="4"/>
  <c r="AD361" i="4"/>
  <c r="AD145" i="4"/>
  <c r="AD367" i="4"/>
  <c r="AD354" i="4"/>
  <c r="AD108" i="4"/>
  <c r="AD92" i="4"/>
  <c r="AD117" i="4"/>
  <c r="AD75" i="4"/>
  <c r="AD191" i="4"/>
  <c r="AD453" i="4"/>
  <c r="AD425" i="4"/>
  <c r="AD219" i="4"/>
  <c r="AD98" i="4"/>
  <c r="AD494" i="4"/>
  <c r="AD221" i="4"/>
  <c r="AD310" i="4"/>
  <c r="AD299" i="4"/>
  <c r="AD344" i="4"/>
  <c r="AD420" i="4"/>
  <c r="AD350" i="4"/>
  <c r="AD283" i="4"/>
  <c r="AD462" i="4"/>
  <c r="AD109" i="4"/>
  <c r="AD214" i="4"/>
  <c r="AD7" i="4"/>
  <c r="AD333" i="4"/>
  <c r="AD495" i="4"/>
  <c r="AD281" i="4"/>
  <c r="AD91" i="4"/>
  <c r="AD469" i="4"/>
  <c r="AD39" i="4"/>
  <c r="AD334" i="4"/>
  <c r="AD318" i="4"/>
  <c r="AD263" i="4"/>
  <c r="AD30" i="4"/>
  <c r="AD114" i="4"/>
  <c r="AD485" i="4"/>
  <c r="AD81" i="4"/>
  <c r="AD218" i="4"/>
  <c r="AD41" i="4"/>
  <c r="AD435" i="4"/>
  <c r="AD202" i="4"/>
  <c r="AD466" i="4"/>
  <c r="AD230" i="4"/>
  <c r="AD315" i="4"/>
  <c r="AD465" i="4"/>
  <c r="AD373" i="4"/>
  <c r="AD22" i="4"/>
  <c r="AD440" i="4"/>
  <c r="AD490" i="4"/>
  <c r="AD211" i="4"/>
  <c r="AD311" i="4"/>
  <c r="AD422" i="4"/>
  <c r="AD353" i="4"/>
  <c r="AD260" i="4"/>
  <c r="AD394" i="4"/>
  <c r="AD246" i="4"/>
  <c r="AD182" i="4"/>
  <c r="AD342" i="4"/>
  <c r="U51" i="4"/>
  <c r="AD51" i="4"/>
  <c r="AD297" i="4"/>
  <c r="AD421" i="4"/>
  <c r="AD400" i="4"/>
  <c r="AD173" i="4"/>
  <c r="AD443" i="4"/>
  <c r="AD404" i="4"/>
  <c r="AD225" i="4"/>
  <c r="AD293" i="4"/>
  <c r="AD351" i="4"/>
  <c r="AD104" i="4"/>
  <c r="AD188" i="4"/>
  <c r="AD195" i="4"/>
  <c r="AD381" i="4"/>
  <c r="AD204" i="4"/>
  <c r="AD116" i="4"/>
  <c r="AD197" i="4"/>
  <c r="AD77" i="4"/>
  <c r="AD99" i="4"/>
  <c r="AD178" i="4"/>
  <c r="AD48" i="4"/>
  <c r="AD303" i="4"/>
  <c r="AD136" i="4"/>
  <c r="AD390" i="4"/>
  <c r="AD368" i="4"/>
  <c r="AD483" i="4"/>
  <c r="AD403" i="4"/>
  <c r="AD162" i="4"/>
  <c r="AD229" i="4"/>
  <c r="AD455" i="4"/>
  <c r="AD62" i="4"/>
  <c r="AD336" i="4"/>
  <c r="AD233" i="4"/>
  <c r="AD54" i="4"/>
  <c r="AD456" i="4"/>
  <c r="AD481" i="4"/>
  <c r="AD427" i="4"/>
  <c r="AD338" i="4"/>
  <c r="AD166" i="4"/>
  <c r="AD16" i="4"/>
  <c r="AD146" i="4"/>
  <c r="AD226" i="4"/>
  <c r="AD96" i="4"/>
  <c r="AD475" i="4"/>
  <c r="AD44" i="4"/>
  <c r="AD278" i="4"/>
  <c r="AD468" i="4"/>
  <c r="AD201" i="4"/>
  <c r="AD477" i="4"/>
  <c r="AD327" i="4"/>
  <c r="AD478" i="4"/>
  <c r="AD254" i="4"/>
  <c r="AD280" i="4"/>
  <c r="AD142" i="4"/>
  <c r="AD274" i="4"/>
  <c r="AD106" i="4"/>
  <c r="AD413" i="4"/>
  <c r="AD253" i="4"/>
  <c r="AD498" i="4"/>
  <c r="AD205" i="4"/>
  <c r="AD322" i="4"/>
  <c r="AD252" i="4"/>
  <c r="AD245" i="4"/>
  <c r="AD386" i="4"/>
  <c r="AD288" i="4"/>
  <c r="AD314" i="4"/>
  <c r="AD415" i="4"/>
  <c r="AD341" i="4"/>
  <c r="AD212" i="4"/>
  <c r="AD484" i="4"/>
  <c r="AD152" i="4"/>
  <c r="AD324" i="4"/>
  <c r="AD190" i="4"/>
  <c r="AD175" i="4"/>
  <c r="AD396" i="4"/>
  <c r="AD210" i="4"/>
  <c r="AD430" i="4"/>
  <c r="AD83" i="4"/>
  <c r="AD157" i="4"/>
  <c r="AD270" i="4"/>
  <c r="AD269" i="4"/>
  <c r="AD464" i="4"/>
  <c r="AD317" i="4"/>
  <c r="AD321" i="4"/>
  <c r="AD407" i="4"/>
  <c r="AD402" i="4"/>
  <c r="AD6" i="4"/>
  <c r="AD471" i="4"/>
  <c r="AD141" i="4"/>
  <c r="AD326" i="4"/>
  <c r="AD401" i="4"/>
  <c r="AD329" i="4"/>
  <c r="AD64" i="4"/>
  <c r="AD239" i="4"/>
  <c r="AD416" i="4"/>
  <c r="AD287" i="4"/>
  <c r="AD428" i="4"/>
  <c r="AD409" i="4"/>
  <c r="AD256" i="4"/>
  <c r="AD312" i="4"/>
  <c r="AD397" i="4"/>
  <c r="AD100" i="4"/>
  <c r="AD364" i="4"/>
  <c r="AD343" i="4"/>
  <c r="AD357" i="4"/>
  <c r="AD271" i="4"/>
  <c r="AD203" i="4"/>
  <c r="AD488" i="4"/>
  <c r="AD42" i="4"/>
  <c r="AD206" i="4"/>
  <c r="AD264" i="4"/>
  <c r="AD87" i="4"/>
  <c r="AD349" i="4"/>
  <c r="AD35" i="4"/>
  <c r="AD37" i="4"/>
  <c r="AD159" i="4"/>
  <c r="AD360" i="4"/>
  <c r="AD304" i="4"/>
  <c r="AD444" i="4"/>
  <c r="AD259" i="4"/>
  <c r="AD82" i="4"/>
  <c r="AD9" i="4"/>
  <c r="AD371" i="4"/>
  <c r="AD80" i="4"/>
  <c r="AD31" i="4"/>
  <c r="AD147" i="4"/>
  <c r="AD185" i="4"/>
  <c r="AD65" i="4"/>
  <c r="AD169" i="4"/>
  <c r="AD375" i="4"/>
  <c r="AD450" i="4"/>
  <c r="AD279" i="4"/>
  <c r="AD187" i="4"/>
  <c r="AD224" i="4"/>
  <c r="AD398" i="4"/>
  <c r="AD122" i="4"/>
  <c r="AD196" i="4"/>
  <c r="AD482" i="4"/>
  <c r="AD377" i="4"/>
  <c r="AD15" i="4"/>
  <c r="AD472" i="4"/>
  <c r="AD124" i="4"/>
  <c r="AD60" i="4"/>
  <c r="AD441" i="4"/>
  <c r="AD395" i="4"/>
  <c r="AD276" i="4"/>
  <c r="AD391" i="4"/>
  <c r="AD177" i="4"/>
  <c r="AD14" i="4"/>
  <c r="AD316" i="4"/>
  <c r="AD158" i="4"/>
  <c r="AD49" i="4"/>
  <c r="AD76" i="4"/>
  <c r="AD347" i="4"/>
  <c r="AD285" i="4"/>
  <c r="AD305" i="4"/>
  <c r="AD153" i="4"/>
  <c r="AD414" i="4"/>
  <c r="AD332" i="4"/>
  <c r="AD26" i="4"/>
  <c r="AD286" i="4"/>
  <c r="AD140" i="4"/>
  <c r="AD284" i="4"/>
  <c r="AD131" i="4"/>
  <c r="AD10" i="4"/>
  <c r="AD438" i="4"/>
  <c r="AD107" i="4"/>
  <c r="AD302" i="4"/>
  <c r="AD53" i="4"/>
  <c r="AD57" i="4"/>
  <c r="AD8" i="4"/>
  <c r="AD163" i="4"/>
  <c r="AD296" i="4"/>
  <c r="AD496" i="4"/>
  <c r="AD451" i="4"/>
  <c r="AD358" i="4"/>
  <c r="AD61" i="4"/>
  <c r="AD267" i="4"/>
  <c r="AD132" i="4"/>
  <c r="AD447" i="4"/>
  <c r="AD213" i="4"/>
  <c r="AD18" i="4"/>
  <c r="AD290" i="4"/>
  <c r="AD301" i="4"/>
  <c r="AD20" i="4"/>
  <c r="AD323" i="4"/>
  <c r="AD331" i="4"/>
  <c r="AD405" i="4"/>
  <c r="AD372" i="4"/>
  <c r="AD128" i="4"/>
  <c r="AD86" i="4"/>
  <c r="AD272" i="4"/>
  <c r="AD105" i="4"/>
  <c r="AD200" i="4"/>
  <c r="AD291" i="4"/>
  <c r="AD408" i="4"/>
  <c r="AD460" i="4"/>
  <c r="AD148" i="4"/>
  <c r="AD379" i="4"/>
  <c r="AD489" i="4"/>
  <c r="AD160" i="4"/>
  <c r="AD118" i="4"/>
  <c r="AD73" i="4"/>
  <c r="AD34" i="4"/>
  <c r="AD19" i="4"/>
  <c r="AD492" i="4"/>
  <c r="AD33" i="4"/>
  <c r="AD412" i="4"/>
  <c r="AD436" i="4"/>
  <c r="AD474" i="4"/>
  <c r="AD156" i="4"/>
  <c r="AD164" i="4"/>
  <c r="AD328" i="4"/>
  <c r="AD217" i="4"/>
  <c r="AD392" i="4"/>
  <c r="AD335" i="4"/>
  <c r="AD94" i="4"/>
  <c r="AD199" i="4"/>
  <c r="AD348" i="4"/>
  <c r="AD12" i="4"/>
  <c r="AD445" i="4"/>
  <c r="AD307" i="4"/>
  <c r="AD129" i="4"/>
  <c r="AD487" i="4"/>
  <c r="AD138" i="4"/>
  <c r="AD193" i="4"/>
  <c r="AD231" i="4"/>
  <c r="AD257" i="4"/>
  <c r="AD237" i="4"/>
  <c r="AD410" i="4"/>
  <c r="AD78" i="4"/>
  <c r="AD345" i="4"/>
  <c r="AD25" i="4"/>
  <c r="AD289" i="4"/>
  <c r="AD500" i="4"/>
  <c r="AD384" i="4"/>
  <c r="AD47" i="4"/>
  <c r="AD248" i="4"/>
  <c r="AD198" i="4"/>
  <c r="AD273" i="4"/>
  <c r="AD167" i="4"/>
  <c r="AD139" i="4"/>
  <c r="AD388" i="4"/>
  <c r="AD29" i="4"/>
  <c r="AD110" i="4"/>
  <c r="AD115" i="4"/>
  <c r="AD363" i="4"/>
  <c r="AD244" i="4"/>
  <c r="AD389" i="4"/>
  <c r="AD66" i="4"/>
  <c r="AD313" i="4"/>
  <c r="AD480" i="4"/>
  <c r="AD383" i="4"/>
  <c r="AD380" i="4"/>
  <c r="AD479" i="4"/>
  <c r="AD121" i="4"/>
  <c r="AD79" i="4"/>
  <c r="AD208" i="4"/>
  <c r="AD113" i="4"/>
  <c r="AD442" i="4"/>
  <c r="AD467" i="4"/>
  <c r="AD93" i="4"/>
  <c r="AD220" i="4"/>
  <c r="AD298" i="4"/>
  <c r="AD120" i="4"/>
  <c r="AD155" i="4"/>
  <c r="AD429" i="4"/>
  <c r="AD366" i="4"/>
  <c r="AD433" i="4"/>
  <c r="AD143" i="4"/>
  <c r="AD491" i="4"/>
  <c r="AD223" i="4"/>
  <c r="AD418" i="4"/>
  <c r="AD294" i="4"/>
  <c r="AD262" i="4"/>
  <c r="AD101" i="4"/>
  <c r="AD134" i="4"/>
  <c r="AD227" i="4"/>
  <c r="AD154" i="4"/>
  <c r="AD268" i="4"/>
  <c r="AD174" i="4"/>
  <c r="AD89" i="4"/>
  <c r="AD194" i="4"/>
  <c r="AD393" i="4"/>
  <c r="AD103" i="4"/>
  <c r="AD339" i="4"/>
  <c r="AD181" i="4"/>
  <c r="AD370" i="4"/>
  <c r="AD102" i="4"/>
  <c r="AD59" i="4"/>
  <c r="AD309" i="4"/>
  <c r="AD232" i="4"/>
  <c r="AD378" i="4"/>
  <c r="AD144" i="4"/>
  <c r="AD111" i="4"/>
  <c r="AD63" i="4"/>
  <c r="AD27" i="4"/>
  <c r="AD119" i="4"/>
  <c r="AD56" i="4"/>
  <c r="AD71" i="4"/>
  <c r="AD183" i="4"/>
  <c r="AD251" i="4"/>
  <c r="AD463" i="4"/>
  <c r="AD69" i="4"/>
  <c r="AD112" i="4"/>
  <c r="AD282" i="4"/>
  <c r="AD72" i="4"/>
  <c r="AD13" i="4"/>
  <c r="AD150" i="4"/>
  <c r="AD236" i="4"/>
  <c r="AD365" i="4"/>
  <c r="AD97" i="4"/>
  <c r="AD243" i="4"/>
  <c r="M169" i="6"/>
  <c r="M459" i="6"/>
  <c r="M603" i="6"/>
  <c r="M314" i="6"/>
  <c r="M689" i="6"/>
  <c r="M126" i="6"/>
  <c r="M634" i="6"/>
  <c r="M619" i="6"/>
  <c r="M563" i="6"/>
  <c r="M456" i="6"/>
  <c r="M666" i="6"/>
  <c r="M975" i="6"/>
  <c r="U515" i="6"/>
  <c r="M974" i="6"/>
  <c r="M506" i="6"/>
  <c r="Q696" i="6"/>
  <c r="U41" i="6"/>
  <c r="Q335" i="6"/>
  <c r="M312" i="6"/>
  <c r="M63" i="6"/>
  <c r="M357" i="6"/>
  <c r="M629" i="6"/>
  <c r="M750" i="6"/>
  <c r="M1038" i="6"/>
  <c r="M835" i="6"/>
  <c r="T852" i="6"/>
  <c r="T774" i="6"/>
  <c r="M858" i="6"/>
  <c r="M387" i="6"/>
  <c r="M702" i="6"/>
  <c r="M793" i="6"/>
  <c r="M735" i="6"/>
  <c r="M94" i="6"/>
  <c r="L36" i="1"/>
  <c r="M905" i="6"/>
  <c r="M307" i="6"/>
  <c r="M915" i="6"/>
  <c r="P957" i="6"/>
  <c r="U470" i="6"/>
  <c r="O759" i="6"/>
  <c r="P221" i="6"/>
  <c r="M895" i="6"/>
  <c r="M179" i="6"/>
  <c r="T735" i="6"/>
  <c r="P863" i="6"/>
  <c r="M552" i="6"/>
  <c r="T689" i="6"/>
  <c r="U892" i="6"/>
  <c r="T1131" i="6"/>
  <c r="M1001" i="6"/>
  <c r="M814" i="6"/>
  <c r="M498" i="6"/>
  <c r="M675" i="6"/>
  <c r="T480" i="6"/>
  <c r="U1038" i="6"/>
  <c r="T770" i="6"/>
  <c r="T138" i="6"/>
  <c r="M1149" i="6"/>
  <c r="U480" i="6"/>
  <c r="U770" i="6"/>
  <c r="U138" i="6"/>
  <c r="M224" i="6"/>
  <c r="T846" i="6"/>
  <c r="T1078" i="6"/>
  <c r="P1069" i="6"/>
  <c r="U291" i="6"/>
  <c r="M878" i="6"/>
  <c r="U418" i="6"/>
  <c r="P802" i="6"/>
  <c r="M291" i="6"/>
  <c r="M938" i="6"/>
  <c r="P308" i="4"/>
  <c r="P266" i="4"/>
  <c r="R369" i="4"/>
  <c r="P306" i="4"/>
  <c r="P437" i="4"/>
  <c r="P320" i="4"/>
  <c r="M160" i="6"/>
  <c r="M749" i="6"/>
  <c r="M543" i="6"/>
  <c r="O1092" i="6"/>
  <c r="R123" i="4"/>
  <c r="O185" i="6"/>
  <c r="O696" i="6"/>
  <c r="P703" i="6"/>
  <c r="T894" i="6"/>
  <c r="T48" i="6"/>
  <c r="M757" i="6"/>
  <c r="T887" i="6"/>
  <c r="T15" i="6"/>
  <c r="T563" i="6"/>
  <c r="T826" i="6"/>
  <c r="P821" i="6"/>
  <c r="Q1080" i="6"/>
  <c r="O91" i="6"/>
  <c r="O433" i="6"/>
  <c r="M193" i="6"/>
  <c r="O762" i="6"/>
  <c r="M235" i="6"/>
  <c r="O1080" i="6"/>
  <c r="M285" i="6"/>
  <c r="Q1047" i="6"/>
  <c r="P271" i="6"/>
  <c r="P371" i="6"/>
  <c r="Q340" i="6"/>
  <c r="U176" i="6"/>
  <c r="P665" i="6"/>
  <c r="U349" i="6"/>
  <c r="P411" i="6"/>
  <c r="P14" i="6"/>
  <c r="Q46" i="6"/>
  <c r="Q671" i="6"/>
  <c r="Q793" i="6"/>
  <c r="M290" i="6"/>
  <c r="M887" i="6"/>
  <c r="M286" i="6"/>
  <c r="M883" i="6"/>
  <c r="M411" i="6"/>
  <c r="O879" i="6"/>
  <c r="M174" i="6"/>
  <c r="Q639" i="6"/>
  <c r="P967" i="6"/>
  <c r="P613" i="6"/>
  <c r="M621" i="6"/>
  <c r="T634" i="6"/>
  <c r="T535" i="6"/>
  <c r="R359" i="4"/>
  <c r="P777" i="6"/>
  <c r="P1080" i="6"/>
  <c r="Q91" i="6"/>
  <c r="Q1030" i="6"/>
  <c r="T515" i="6"/>
  <c r="M413" i="6"/>
  <c r="Q1051" i="6"/>
  <c r="O592" i="6"/>
  <c r="P710" i="6"/>
  <c r="O510" i="6"/>
  <c r="P490" i="6"/>
  <c r="P8" i="6"/>
  <c r="O802" i="6"/>
  <c r="Q295" i="6"/>
  <c r="M535" i="6"/>
  <c r="M349" i="6"/>
  <c r="M826" i="6"/>
  <c r="M342" i="6"/>
  <c r="M646" i="6"/>
  <c r="M643" i="6"/>
  <c r="M48" i="6"/>
  <c r="M894" i="6"/>
  <c r="M861" i="6"/>
  <c r="M14" i="6"/>
  <c r="M784" i="6"/>
  <c r="M892" i="6"/>
  <c r="M373" i="6"/>
  <c r="M15" i="6"/>
  <c r="M275" i="6"/>
  <c r="M761" i="6"/>
  <c r="M736" i="6"/>
  <c r="O187" i="6"/>
  <c r="R88" i="4"/>
  <c r="R346" i="4"/>
  <c r="R411" i="4"/>
  <c r="T290" i="6"/>
  <c r="P696" i="6"/>
  <c r="Q271" i="6"/>
  <c r="P793" i="6"/>
  <c r="Q151" i="4"/>
  <c r="P235" i="4"/>
  <c r="Q376" i="4"/>
  <c r="Q467" i="6"/>
  <c r="R240" i="4"/>
  <c r="T643" i="6"/>
  <c r="Q802" i="6"/>
  <c r="Q703" i="6"/>
  <c r="O793" i="6"/>
  <c r="P424" i="4"/>
  <c r="O703" i="6"/>
  <c r="Q635" i="6"/>
  <c r="T750" i="6"/>
  <c r="P168" i="4"/>
  <c r="R382" i="4"/>
  <c r="M630" i="6"/>
  <c r="M250" i="6"/>
  <c r="M439" i="6"/>
  <c r="M432" i="6"/>
  <c r="Q562" i="6"/>
  <c r="U342" i="6"/>
  <c r="T646" i="6"/>
  <c r="M170" i="6"/>
  <c r="U629" i="6"/>
  <c r="M324" i="6"/>
  <c r="M13" i="6"/>
  <c r="P285" i="6"/>
  <c r="M262" i="6"/>
  <c r="M1104" i="6"/>
  <c r="R125" i="4"/>
  <c r="M450" i="6"/>
  <c r="U290" i="6"/>
  <c r="U750" i="6"/>
  <c r="Q777" i="6"/>
  <c r="P374" i="4"/>
  <c r="T355" i="6"/>
  <c r="T373" i="6"/>
  <c r="T165" i="6"/>
  <c r="T587" i="6"/>
  <c r="U634" i="6"/>
  <c r="P91" i="6"/>
  <c r="P43" i="4"/>
  <c r="R448" i="4"/>
  <c r="R126" i="4"/>
  <c r="P238" i="4"/>
  <c r="T708" i="6"/>
  <c r="O777" i="6"/>
  <c r="P635" i="6"/>
  <c r="Q32" i="4"/>
  <c r="R228" i="4"/>
  <c r="Q135" i="4"/>
  <c r="P476" i="4"/>
  <c r="M392" i="6"/>
  <c r="M486" i="6"/>
  <c r="O625" i="6"/>
  <c r="O957" i="6"/>
  <c r="P759" i="6"/>
  <c r="Q139" i="6"/>
  <c r="Q221" i="6"/>
  <c r="Q406" i="6"/>
  <c r="Q539" i="6"/>
  <c r="Q67" i="6"/>
  <c r="Q667" i="6"/>
  <c r="P379" i="6"/>
  <c r="Q761" i="6"/>
  <c r="P224" i="6"/>
  <c r="Q861" i="6"/>
  <c r="P387" i="6"/>
  <c r="Q749" i="6"/>
  <c r="Q597" i="6"/>
  <c r="M195" i="6"/>
  <c r="M802" i="6"/>
  <c r="T1004" i="6"/>
  <c r="T630" i="6"/>
  <c r="M770" i="6"/>
  <c r="M1004" i="6"/>
  <c r="M925" i="6"/>
  <c r="M225" i="6"/>
  <c r="M418" i="6"/>
  <c r="U1004" i="6"/>
  <c r="U630" i="6"/>
  <c r="P423" i="4"/>
  <c r="T702" i="6"/>
  <c r="Q759" i="6"/>
  <c r="Q379" i="6"/>
  <c r="O379" i="6"/>
  <c r="O285" i="6"/>
  <c r="P1030" i="6"/>
  <c r="O927" i="6"/>
  <c r="O749" i="6"/>
  <c r="Q189" i="4"/>
  <c r="T127" i="6"/>
  <c r="T250" i="6"/>
  <c r="R423" i="4"/>
  <c r="O1030" i="6"/>
  <c r="Q285" i="6"/>
  <c r="P761" i="6"/>
  <c r="P17" i="4"/>
  <c r="Q130" i="4"/>
  <c r="Q387" i="4"/>
  <c r="U250" i="6"/>
  <c r="O224" i="6"/>
  <c r="Q927" i="6"/>
  <c r="P597" i="6"/>
  <c r="Q224" i="6"/>
  <c r="P861" i="6"/>
  <c r="O861" i="6"/>
  <c r="O761" i="6"/>
  <c r="O387" i="6"/>
  <c r="P749" i="6"/>
  <c r="Q957" i="6"/>
  <c r="M111" i="6"/>
  <c r="O635" i="6"/>
  <c r="M282" i="6"/>
  <c r="U858" i="6"/>
  <c r="T134" i="6"/>
  <c r="U225" i="6"/>
  <c r="U934" i="6"/>
  <c r="M1147" i="6"/>
  <c r="T225" i="6"/>
  <c r="U702" i="6"/>
  <c r="M128" i="6"/>
  <c r="T603" i="6"/>
  <c r="U603" i="6"/>
  <c r="M627" i="6"/>
  <c r="O428" i="6"/>
  <c r="P269" i="6"/>
  <c r="O975" i="6"/>
  <c r="P607" i="6"/>
  <c r="M766" i="6"/>
  <c r="M734" i="6"/>
  <c r="P762" i="6"/>
  <c r="T934" i="6"/>
  <c r="M1156" i="6"/>
  <c r="M741" i="6"/>
  <c r="M168" i="6"/>
  <c r="P831" i="6"/>
  <c r="O555" i="6"/>
  <c r="O411" i="6"/>
  <c r="O784" i="6"/>
  <c r="Q14" i="6"/>
  <c r="O543" i="6"/>
  <c r="M113" i="6"/>
  <c r="M491" i="6"/>
  <c r="M765" i="6"/>
  <c r="M162" i="6"/>
  <c r="T179" i="6"/>
  <c r="T938" i="6"/>
  <c r="Q1043" i="6"/>
  <c r="T621" i="6"/>
  <c r="M934" i="6"/>
  <c r="M379" i="6"/>
  <c r="M347" i="6"/>
  <c r="Q819" i="6"/>
  <c r="P605" i="6"/>
  <c r="O259" i="6"/>
  <c r="M807" i="6"/>
  <c r="Q762" i="6"/>
  <c r="P428" i="6"/>
  <c r="Q74" i="4"/>
  <c r="P819" i="6"/>
  <c r="Q411" i="6"/>
  <c r="O14" i="6"/>
  <c r="M1035" i="6"/>
  <c r="Q428" i="6"/>
  <c r="Q543" i="6"/>
  <c r="O819" i="6"/>
  <c r="P543" i="6"/>
  <c r="Q439" i="4"/>
  <c r="M381" i="6"/>
  <c r="T1104" i="6"/>
  <c r="T286" i="6"/>
  <c r="Q975" i="6"/>
  <c r="Q784" i="6"/>
  <c r="M65" i="6"/>
  <c r="T262" i="6"/>
  <c r="T357" i="6"/>
  <c r="P90" i="4"/>
  <c r="P784" i="6"/>
  <c r="M513" i="6"/>
  <c r="O221" i="6"/>
  <c r="M345" i="6"/>
  <c r="M644" i="6"/>
  <c r="M645" i="6"/>
  <c r="O949" i="6"/>
  <c r="Q392" i="6"/>
  <c r="U485" i="6"/>
  <c r="T485" i="6"/>
  <c r="U624" i="6"/>
  <c r="T624" i="6"/>
  <c r="U20" i="6"/>
  <c r="T20" i="6"/>
  <c r="U579" i="6"/>
  <c r="T579" i="6"/>
  <c r="U962" i="6"/>
  <c r="T962" i="6"/>
  <c r="U590" i="6"/>
  <c r="T590" i="6"/>
  <c r="U681" i="6"/>
  <c r="T681" i="6"/>
  <c r="U521" i="6"/>
  <c r="T521" i="6"/>
  <c r="U400" i="6"/>
  <c r="T400" i="6"/>
  <c r="U1067" i="6"/>
  <c r="T1067" i="6"/>
  <c r="U248" i="6"/>
  <c r="T248" i="6"/>
  <c r="U443" i="6"/>
  <c r="T443" i="6"/>
  <c r="U82" i="6"/>
  <c r="T82" i="6"/>
  <c r="U960" i="6"/>
  <c r="T960" i="6"/>
  <c r="U1108" i="6"/>
  <c r="T1108" i="6"/>
  <c r="U136" i="6"/>
  <c r="T136" i="6"/>
  <c r="U743" i="6"/>
  <c r="T743" i="6"/>
  <c r="U497" i="6"/>
  <c r="T497" i="6"/>
  <c r="U931" i="6"/>
  <c r="T931" i="6"/>
  <c r="U933" i="6"/>
  <c r="T933" i="6"/>
  <c r="U236" i="6"/>
  <c r="T236" i="6"/>
  <c r="U465" i="6"/>
  <c r="T465" i="6"/>
  <c r="U919" i="6"/>
  <c r="T919" i="6"/>
  <c r="U1029" i="6"/>
  <c r="T1029" i="6"/>
  <c r="U234" i="6"/>
  <c r="T234" i="6"/>
  <c r="U705" i="6"/>
  <c r="T705" i="6"/>
  <c r="U668" i="6"/>
  <c r="T668" i="6"/>
  <c r="U536" i="6"/>
  <c r="T536" i="6"/>
  <c r="U520" i="6"/>
  <c r="T520" i="6"/>
  <c r="U223" i="6"/>
  <c r="T223" i="6"/>
  <c r="U572" i="6"/>
  <c r="T572" i="6"/>
  <c r="U684" i="6"/>
  <c r="T684" i="6"/>
  <c r="U752" i="6"/>
  <c r="T752" i="6"/>
  <c r="U154" i="6"/>
  <c r="T154" i="6"/>
  <c r="U322" i="6"/>
  <c r="T322" i="6"/>
  <c r="U728" i="6"/>
  <c r="T728" i="6"/>
  <c r="U365" i="6"/>
  <c r="T365" i="6"/>
  <c r="T700" i="6"/>
  <c r="U700" i="6"/>
  <c r="U786" i="6"/>
  <c r="T786" i="6"/>
  <c r="U574" i="6"/>
  <c r="T574" i="6"/>
  <c r="U586" i="6"/>
  <c r="T586" i="6"/>
  <c r="U304" i="6"/>
  <c r="T304" i="6"/>
  <c r="U657" i="6"/>
  <c r="T657" i="6"/>
  <c r="U296" i="6"/>
  <c r="T296" i="6"/>
  <c r="U941" i="6"/>
  <c r="T941" i="6"/>
  <c r="U289" i="6"/>
  <c r="T289" i="6"/>
  <c r="U979" i="6"/>
  <c r="T979" i="6"/>
  <c r="U115" i="6"/>
  <c r="T115" i="6"/>
  <c r="T524" i="6"/>
  <c r="U524" i="6"/>
  <c r="U327" i="6"/>
  <c r="T327" i="6"/>
  <c r="U745" i="6"/>
  <c r="T745" i="6"/>
  <c r="U1158" i="6"/>
  <c r="T1158" i="6"/>
  <c r="U98" i="6"/>
  <c r="T98" i="6"/>
  <c r="U1019" i="6"/>
  <c r="T1019" i="6"/>
  <c r="U909" i="6"/>
  <c r="T909" i="6"/>
  <c r="U17" i="6"/>
  <c r="T17" i="6"/>
  <c r="U914" i="6"/>
  <c r="T914" i="6"/>
  <c r="U303" i="6"/>
  <c r="T303" i="6"/>
  <c r="U1040" i="6"/>
  <c r="T1040" i="6"/>
  <c r="U571" i="6"/>
  <c r="T571" i="6"/>
  <c r="U320" i="6"/>
  <c r="T320" i="6"/>
  <c r="U1070" i="6"/>
  <c r="T1070" i="6"/>
  <c r="U45" i="6"/>
  <c r="T45" i="6"/>
  <c r="U903" i="6"/>
  <c r="T903" i="6"/>
  <c r="U284" i="6"/>
  <c r="T284" i="6"/>
  <c r="U1148" i="6"/>
  <c r="T1148" i="6"/>
  <c r="U1062" i="6"/>
  <c r="T1062" i="6"/>
  <c r="U568" i="6"/>
  <c r="T568" i="6"/>
  <c r="U345" i="6"/>
  <c r="T345" i="6"/>
  <c r="U855" i="6"/>
  <c r="T855" i="6"/>
  <c r="U656" i="6"/>
  <c r="T656" i="6"/>
  <c r="U113" i="6"/>
  <c r="T113" i="6"/>
  <c r="U1061" i="6"/>
  <c r="T1061" i="6"/>
  <c r="U300" i="6"/>
  <c r="T300" i="6"/>
  <c r="U265" i="6"/>
  <c r="T265" i="6"/>
  <c r="U481" i="6"/>
  <c r="T481" i="6"/>
  <c r="U26" i="6"/>
  <c r="T26" i="6"/>
  <c r="U257" i="6"/>
  <c r="T257" i="6"/>
  <c r="U80" i="6"/>
  <c r="T80" i="6"/>
  <c r="T308" i="6"/>
  <c r="U308" i="6"/>
  <c r="U479" i="6"/>
  <c r="T479" i="6"/>
  <c r="U174" i="6"/>
  <c r="T174" i="6"/>
  <c r="U560" i="6"/>
  <c r="T560" i="6"/>
  <c r="U420" i="6"/>
  <c r="T420" i="6"/>
  <c r="M961" i="6"/>
  <c r="U97" i="6"/>
  <c r="T97" i="6"/>
  <c r="U170" i="6"/>
  <c r="T170" i="6"/>
  <c r="U354" i="6"/>
  <c r="T354" i="6"/>
  <c r="U146" i="6"/>
  <c r="T146" i="6"/>
  <c r="U969" i="6"/>
  <c r="T969" i="6"/>
  <c r="U455" i="6"/>
  <c r="T455" i="6"/>
  <c r="U882" i="6"/>
  <c r="T882" i="6"/>
  <c r="U816" i="6"/>
  <c r="T816" i="6"/>
  <c r="U856" i="6"/>
  <c r="T856" i="6"/>
  <c r="U850" i="6"/>
  <c r="T850" i="6"/>
  <c r="U566" i="6"/>
  <c r="T566" i="6"/>
  <c r="U868" i="6"/>
  <c r="T868" i="6"/>
  <c r="U1064" i="6"/>
  <c r="T1064" i="6"/>
  <c r="U301" i="6"/>
  <c r="T301" i="6"/>
  <c r="U616" i="6"/>
  <c r="T616" i="6"/>
  <c r="U245" i="6"/>
  <c r="T245" i="6"/>
  <c r="U253" i="6"/>
  <c r="T253" i="6"/>
  <c r="U1135" i="6"/>
  <c r="T1135" i="6"/>
  <c r="U1128" i="6"/>
  <c r="T1128" i="6"/>
  <c r="U1048" i="6"/>
  <c r="T1048" i="6"/>
  <c r="U31" i="6"/>
  <c r="T31" i="6"/>
  <c r="U838" i="6"/>
  <c r="T838" i="6"/>
  <c r="U1116" i="6"/>
  <c r="T1116" i="6"/>
  <c r="U229" i="6"/>
  <c r="T229" i="6"/>
  <c r="U1085" i="6"/>
  <c r="T1085" i="6"/>
  <c r="U718" i="6"/>
  <c r="T718" i="6"/>
  <c r="U161" i="6"/>
  <c r="T161" i="6"/>
  <c r="U199" i="6"/>
  <c r="T199" i="6"/>
  <c r="U382" i="6"/>
  <c r="T382" i="6"/>
  <c r="U523" i="6"/>
  <c r="T523" i="6"/>
  <c r="U541" i="6"/>
  <c r="T541" i="6"/>
  <c r="U402" i="6"/>
  <c r="T402" i="6"/>
  <c r="U628" i="6"/>
  <c r="T628" i="6"/>
  <c r="U333" i="6"/>
  <c r="T333" i="6"/>
  <c r="U987" i="6"/>
  <c r="T987" i="6"/>
  <c r="U33" i="6"/>
  <c r="T33" i="6"/>
  <c r="U889" i="6"/>
  <c r="T889" i="6"/>
  <c r="U844" i="6"/>
  <c r="T844" i="6"/>
  <c r="U24" i="6"/>
  <c r="T24" i="6"/>
  <c r="U49" i="6"/>
  <c r="T49" i="6"/>
  <c r="U727" i="6"/>
  <c r="T727" i="6"/>
  <c r="U390" i="6"/>
  <c r="T390" i="6"/>
  <c r="U674" i="6"/>
  <c r="T674" i="6"/>
  <c r="U757" i="6"/>
  <c r="T757" i="6"/>
  <c r="U651" i="6"/>
  <c r="T651" i="6"/>
  <c r="U994" i="6"/>
  <c r="T994" i="6"/>
  <c r="U283" i="6"/>
  <c r="T283" i="6"/>
  <c r="U799" i="6"/>
  <c r="T799" i="6"/>
  <c r="U389" i="6"/>
  <c r="T389" i="6"/>
  <c r="U449" i="6"/>
  <c r="T449" i="6"/>
  <c r="U980" i="6"/>
  <c r="T980" i="6"/>
  <c r="U106" i="6"/>
  <c r="T106" i="6"/>
  <c r="U219" i="6"/>
  <c r="T219" i="6"/>
  <c r="U796" i="6"/>
  <c r="T796" i="6"/>
  <c r="U1118" i="6"/>
  <c r="T1118" i="6"/>
  <c r="U30" i="6"/>
  <c r="T30" i="6"/>
  <c r="U111" i="6"/>
  <c r="T111" i="6"/>
  <c r="U988" i="6"/>
  <c r="T988" i="6"/>
  <c r="U614" i="6"/>
  <c r="T614" i="6"/>
  <c r="U498" i="6"/>
  <c r="T498" i="6"/>
  <c r="U1130" i="6"/>
  <c r="T1130" i="6"/>
  <c r="U583" i="6"/>
  <c r="T583" i="6"/>
  <c r="U814" i="6"/>
  <c r="T814" i="6"/>
  <c r="U923" i="6"/>
  <c r="T923" i="6"/>
  <c r="U494" i="6"/>
  <c r="T494" i="6"/>
  <c r="U690" i="6"/>
  <c r="T690" i="6"/>
  <c r="U299" i="6"/>
  <c r="T299" i="6"/>
  <c r="U697" i="6"/>
  <c r="T697" i="6"/>
  <c r="U313" i="6"/>
  <c r="T313" i="6"/>
  <c r="U112" i="6"/>
  <c r="T112" i="6"/>
  <c r="U1001" i="6"/>
  <c r="T1001" i="6"/>
  <c r="U725" i="6"/>
  <c r="T725" i="6"/>
  <c r="U143" i="6"/>
  <c r="T143" i="6"/>
  <c r="U463" i="6"/>
  <c r="T463" i="6"/>
  <c r="U742" i="6"/>
  <c r="T742" i="6"/>
  <c r="U188" i="6"/>
  <c r="T188" i="6"/>
  <c r="U1112" i="6"/>
  <c r="T1112" i="6"/>
  <c r="U132" i="6"/>
  <c r="T132" i="6"/>
  <c r="U1053" i="6"/>
  <c r="T1053" i="6"/>
  <c r="U641" i="6"/>
  <c r="T641" i="6"/>
  <c r="U678" i="6"/>
  <c r="T678" i="6"/>
  <c r="U709" i="6"/>
  <c r="T709" i="6"/>
  <c r="U99" i="6"/>
  <c r="T99" i="6"/>
  <c r="U60" i="6"/>
  <c r="T60" i="6"/>
  <c r="U243" i="6"/>
  <c r="T243" i="6"/>
  <c r="U1026" i="6"/>
  <c r="T1026" i="6"/>
  <c r="U107" i="6"/>
  <c r="T107" i="6"/>
  <c r="U760" i="6"/>
  <c r="T760" i="6"/>
  <c r="U93" i="6"/>
  <c r="T93" i="6"/>
  <c r="U645" i="6"/>
  <c r="T645" i="6"/>
  <c r="U501" i="6"/>
  <c r="T501" i="6"/>
  <c r="U1057" i="6"/>
  <c r="T1057" i="6"/>
  <c r="U68" i="6"/>
  <c r="T68" i="6"/>
  <c r="U47" i="6"/>
  <c r="T47" i="6"/>
  <c r="U255" i="6"/>
  <c r="T255" i="6"/>
  <c r="U1010" i="6"/>
  <c r="T1010" i="6"/>
  <c r="U772" i="6"/>
  <c r="T772" i="6"/>
  <c r="U830" i="6"/>
  <c r="T830" i="6"/>
  <c r="U993" i="6"/>
  <c r="T993" i="6"/>
  <c r="U401" i="6"/>
  <c r="T401" i="6"/>
  <c r="U388" i="6"/>
  <c r="T388" i="6"/>
  <c r="U809" i="6"/>
  <c r="T809" i="6"/>
  <c r="U462" i="6"/>
  <c r="T462" i="6"/>
  <c r="U670" i="6"/>
  <c r="T670" i="6"/>
  <c r="U1095" i="6"/>
  <c r="T1095" i="6"/>
  <c r="U280" i="6"/>
  <c r="T280" i="6"/>
  <c r="U836" i="6"/>
  <c r="T836" i="6"/>
  <c r="U72" i="6"/>
  <c r="T72" i="6"/>
  <c r="U116" i="6"/>
  <c r="T116" i="6"/>
  <c r="U7" i="6"/>
  <c r="T7" i="6"/>
  <c r="U1013" i="6"/>
  <c r="T1013" i="6"/>
  <c r="U156" i="6"/>
  <c r="T156" i="6"/>
  <c r="U540" i="6"/>
  <c r="T540" i="6"/>
  <c r="U394" i="6"/>
  <c r="T394" i="6"/>
  <c r="U1031" i="6"/>
  <c r="T1031" i="6"/>
  <c r="U649" i="6"/>
  <c r="T649" i="6"/>
  <c r="U1099" i="6"/>
  <c r="T1099" i="6"/>
  <c r="U529" i="6"/>
  <c r="T529" i="6"/>
  <c r="U922" i="6"/>
  <c r="T922" i="6"/>
  <c r="U720" i="6"/>
  <c r="T720" i="6"/>
  <c r="U682" i="6"/>
  <c r="T682" i="6"/>
  <c r="U576" i="6"/>
  <c r="T576" i="6"/>
  <c r="U680" i="6"/>
  <c r="T680" i="6"/>
  <c r="U669" i="6"/>
  <c r="T669" i="6"/>
  <c r="U505" i="6"/>
  <c r="T505" i="6"/>
  <c r="U330" i="6"/>
  <c r="T330" i="6"/>
  <c r="U168" i="6"/>
  <c r="T168" i="6"/>
  <c r="U676" i="6"/>
  <c r="T676" i="6"/>
  <c r="U808" i="6"/>
  <c r="T808" i="6"/>
  <c r="U28" i="6"/>
  <c r="T28" i="6"/>
  <c r="U197" i="6"/>
  <c r="T197" i="6"/>
  <c r="U833" i="6"/>
  <c r="T833" i="6"/>
  <c r="U534" i="6"/>
  <c r="T534" i="6"/>
  <c r="U1006" i="6"/>
  <c r="T1006" i="6"/>
  <c r="U943" i="6"/>
  <c r="T943" i="6"/>
  <c r="U615" i="6"/>
  <c r="T615" i="6"/>
  <c r="U685" i="6"/>
  <c r="T685" i="6"/>
  <c r="U412" i="6"/>
  <c r="T412" i="6"/>
  <c r="U9" i="6"/>
  <c r="T9" i="6"/>
  <c r="U1100" i="6"/>
  <c r="T1100" i="6"/>
  <c r="T578" i="6"/>
  <c r="U578" i="6"/>
  <c r="U85" i="6"/>
  <c r="T85" i="6"/>
  <c r="U1160" i="6"/>
  <c r="T1160" i="6"/>
  <c r="U471" i="6"/>
  <c r="T471" i="6"/>
  <c r="U264" i="6"/>
  <c r="T264" i="6"/>
  <c r="U604" i="6"/>
  <c r="T604" i="6"/>
  <c r="U976" i="6"/>
  <c r="T976" i="6"/>
  <c r="U1027" i="6"/>
  <c r="T1027" i="6"/>
  <c r="U331" i="6"/>
  <c r="T331" i="6"/>
  <c r="U867" i="6"/>
  <c r="T867" i="6"/>
  <c r="U631" i="6"/>
  <c r="T631" i="6"/>
  <c r="U644" i="6"/>
  <c r="T644" i="6"/>
  <c r="U693" i="6"/>
  <c r="T693" i="6"/>
  <c r="U386" i="6"/>
  <c r="T386" i="6"/>
  <c r="U528" i="6"/>
  <c r="T528" i="6"/>
  <c r="U167" i="6"/>
  <c r="T167" i="6"/>
  <c r="U1068" i="6"/>
  <c r="T1068" i="6"/>
  <c r="U553" i="6"/>
  <c r="T553" i="6"/>
  <c r="U461" i="6"/>
  <c r="T461" i="6"/>
  <c r="T948" i="6"/>
  <c r="U948" i="6"/>
  <c r="U739" i="6"/>
  <c r="T739" i="6"/>
  <c r="U906" i="6"/>
  <c r="T906" i="6"/>
  <c r="U1045" i="6"/>
  <c r="T1045" i="6"/>
  <c r="U754" i="6"/>
  <c r="T754" i="6"/>
  <c r="U102" i="6"/>
  <c r="T102" i="6"/>
  <c r="U983" i="6"/>
  <c r="T983" i="6"/>
  <c r="U954" i="6"/>
  <c r="T954" i="6"/>
  <c r="U662" i="6"/>
  <c r="T662" i="6"/>
  <c r="U1009" i="6"/>
  <c r="T1009" i="6"/>
  <c r="U1052" i="6"/>
  <c r="T1052" i="6"/>
  <c r="U871" i="6"/>
  <c r="T871" i="6"/>
  <c r="U144" i="6"/>
  <c r="T144" i="6"/>
  <c r="M333" i="6"/>
  <c r="U1063" i="6"/>
  <c r="T1063" i="6"/>
  <c r="U618" i="6"/>
  <c r="T618" i="6"/>
  <c r="U609" i="6"/>
  <c r="T609" i="6"/>
  <c r="U273" i="6"/>
  <c r="T273" i="6"/>
  <c r="U114" i="6"/>
  <c r="T114" i="6"/>
  <c r="U499" i="6"/>
  <c r="T499" i="6"/>
  <c r="U558" i="6"/>
  <c r="T558" i="6"/>
  <c r="U1073" i="6"/>
  <c r="T1073" i="6"/>
  <c r="U974" i="6"/>
  <c r="T974" i="6"/>
  <c r="T1107" i="6"/>
  <c r="U1107" i="6"/>
  <c r="U1081" i="6"/>
  <c r="T1081" i="6"/>
  <c r="U1136" i="6"/>
  <c r="T1136" i="6"/>
  <c r="U714" i="6"/>
  <c r="T714" i="6"/>
  <c r="U591" i="6"/>
  <c r="T591" i="6"/>
  <c r="U1008" i="6"/>
  <c r="T1008" i="6"/>
  <c r="U1022" i="6"/>
  <c r="T1022" i="6"/>
  <c r="U1149" i="6"/>
  <c r="T1149" i="6"/>
  <c r="U1093" i="6"/>
  <c r="T1093" i="6"/>
  <c r="U817" i="6"/>
  <c r="T817" i="6"/>
  <c r="U741" i="6"/>
  <c r="T741" i="6"/>
  <c r="U1157" i="6"/>
  <c r="T1157" i="6"/>
  <c r="U717" i="6"/>
  <c r="T717" i="6"/>
  <c r="U548" i="6"/>
  <c r="T548" i="6"/>
  <c r="U444" i="6"/>
  <c r="T444" i="6"/>
  <c r="U63" i="6"/>
  <c r="T63" i="6"/>
  <c r="U1002" i="6"/>
  <c r="T1002" i="6"/>
  <c r="U908" i="6"/>
  <c r="T908" i="6"/>
  <c r="M841" i="6"/>
  <c r="U751" i="6"/>
  <c r="T751" i="6"/>
  <c r="U364" i="6"/>
  <c r="T364" i="6"/>
  <c r="U920" i="6"/>
  <c r="T920" i="6"/>
  <c r="U807" i="6"/>
  <c r="T807" i="6"/>
  <c r="U311" i="6"/>
  <c r="T311" i="6"/>
  <c r="U995" i="6"/>
  <c r="T995" i="6"/>
  <c r="U928" i="6"/>
  <c r="T928" i="6"/>
  <c r="U126" i="6"/>
  <c r="T126" i="6"/>
  <c r="U664" i="6"/>
  <c r="T664" i="6"/>
  <c r="U194" i="6"/>
  <c r="T194" i="6"/>
  <c r="U270" i="6"/>
  <c r="T270" i="6"/>
  <c r="P387" i="4"/>
  <c r="Q423" i="4"/>
  <c r="U445" i="6"/>
  <c r="T445" i="6"/>
  <c r="U147" i="6"/>
  <c r="T147" i="6"/>
  <c r="U204" i="6"/>
  <c r="T204" i="6"/>
  <c r="U549" i="6"/>
  <c r="T549" i="6"/>
  <c r="U23" i="6"/>
  <c r="T23" i="6"/>
  <c r="U39" i="6"/>
  <c r="T39" i="6"/>
  <c r="U183" i="6"/>
  <c r="T183" i="6"/>
  <c r="U874" i="6"/>
  <c r="T874" i="6"/>
  <c r="U1106" i="6"/>
  <c r="T1106" i="6"/>
  <c r="U227" i="6"/>
  <c r="T227" i="6"/>
  <c r="U964" i="6"/>
  <c r="T964" i="6"/>
  <c r="U1121" i="6"/>
  <c r="T1121" i="6"/>
  <c r="U648" i="6"/>
  <c r="T648" i="6"/>
  <c r="U876" i="6"/>
  <c r="T876" i="6"/>
  <c r="U436" i="6"/>
  <c r="T436" i="6"/>
  <c r="U1039" i="6"/>
  <c r="T1039" i="6"/>
  <c r="U544" i="6"/>
  <c r="T544" i="6"/>
  <c r="U163" i="6"/>
  <c r="T163" i="6"/>
  <c r="U384" i="6"/>
  <c r="T384" i="6"/>
  <c r="U972" i="6"/>
  <c r="T972" i="6"/>
  <c r="U911" i="6"/>
  <c r="T911" i="6"/>
  <c r="U83" i="6"/>
  <c r="T83" i="6"/>
  <c r="U376" i="6"/>
  <c r="T376" i="6"/>
  <c r="U557" i="6"/>
  <c r="T557" i="6"/>
  <c r="U177" i="6"/>
  <c r="T177" i="6"/>
  <c r="U946" i="6"/>
  <c r="T946" i="6"/>
  <c r="U210" i="6"/>
  <c r="T210" i="6"/>
  <c r="U105" i="6"/>
  <c r="T105" i="6"/>
  <c r="U737" i="6"/>
  <c r="T737" i="6"/>
  <c r="U37" i="6"/>
  <c r="T37" i="6"/>
  <c r="U207" i="6"/>
  <c r="T207" i="6"/>
  <c r="U600" i="6"/>
  <c r="T600" i="6"/>
  <c r="U744" i="6"/>
  <c r="T744" i="6"/>
  <c r="U59" i="6"/>
  <c r="T59" i="6"/>
  <c r="U1034" i="6"/>
  <c r="T1034" i="6"/>
  <c r="U416" i="6"/>
  <c r="T416" i="6"/>
  <c r="U1024" i="6"/>
  <c r="T1024" i="6"/>
  <c r="U409" i="6"/>
  <c r="T409" i="6"/>
  <c r="U220" i="6"/>
  <c r="T220" i="6"/>
  <c r="U944" i="6"/>
  <c r="T944" i="6"/>
  <c r="U832" i="6"/>
  <c r="T832" i="6"/>
  <c r="U623" i="6"/>
  <c r="T623" i="6"/>
  <c r="U425" i="6"/>
  <c r="T425" i="6"/>
  <c r="U298" i="6"/>
  <c r="T298" i="6"/>
  <c r="U959" i="6"/>
  <c r="T959" i="6"/>
  <c r="U453" i="6"/>
  <c r="T453" i="6"/>
  <c r="U368" i="6"/>
  <c r="T368" i="6"/>
  <c r="U217" i="6"/>
  <c r="T217" i="6"/>
  <c r="U829" i="6"/>
  <c r="T829" i="6"/>
  <c r="U715" i="6"/>
  <c r="T715" i="6"/>
  <c r="U797" i="6"/>
  <c r="T797" i="6"/>
  <c r="U1083" i="6"/>
  <c r="T1083" i="6"/>
  <c r="U415" i="6"/>
  <c r="T415" i="6"/>
  <c r="U973" i="6"/>
  <c r="T973" i="6"/>
  <c r="U869" i="6"/>
  <c r="T869" i="6"/>
  <c r="U1123" i="6"/>
  <c r="T1123" i="6"/>
  <c r="U84" i="6"/>
  <c r="T84" i="6"/>
  <c r="U1033" i="6"/>
  <c r="T1033" i="6"/>
  <c r="U1054" i="6"/>
  <c r="T1054" i="6"/>
  <c r="U1143" i="6"/>
  <c r="T1143" i="6"/>
  <c r="U101" i="6"/>
  <c r="T101" i="6"/>
  <c r="U593" i="6"/>
  <c r="T593" i="6"/>
  <c r="U516" i="6"/>
  <c r="T516" i="6"/>
  <c r="U241" i="6"/>
  <c r="T241" i="6"/>
  <c r="U110" i="6"/>
  <c r="T110" i="6"/>
  <c r="U391" i="6"/>
  <c r="T391" i="6"/>
  <c r="U374" i="6"/>
  <c r="T374" i="6"/>
  <c r="U1124" i="6"/>
  <c r="T1124" i="6"/>
  <c r="U172" i="6"/>
  <c r="T172" i="6"/>
  <c r="U193" i="6"/>
  <c r="T193" i="6"/>
  <c r="U77" i="6"/>
  <c r="T77" i="6"/>
  <c r="U818" i="6"/>
  <c r="T818" i="6"/>
  <c r="U608" i="6"/>
  <c r="T608" i="6"/>
  <c r="U726" i="6"/>
  <c r="T726" i="6"/>
  <c r="U961" i="6"/>
  <c r="T961" i="6"/>
  <c r="U783" i="6"/>
  <c r="T783" i="6"/>
  <c r="U189" i="6"/>
  <c r="T189" i="6"/>
  <c r="U936" i="6"/>
  <c r="T936" i="6"/>
  <c r="U474" i="6"/>
  <c r="T474" i="6"/>
  <c r="U712" i="6"/>
  <c r="T712" i="6"/>
  <c r="U25" i="6"/>
  <c r="T25" i="6"/>
  <c r="U1120" i="6"/>
  <c r="T1120" i="6"/>
  <c r="U122" i="6"/>
  <c r="T122" i="6"/>
  <c r="U58" i="6"/>
  <c r="T58" i="6"/>
  <c r="U319" i="6"/>
  <c r="T319" i="6"/>
  <c r="U1146" i="6"/>
  <c r="T1146" i="6"/>
  <c r="U810" i="6"/>
  <c r="T810" i="6"/>
  <c r="U963" i="6"/>
  <c r="T963" i="6"/>
  <c r="U52" i="6"/>
  <c r="T52" i="6"/>
  <c r="U733" i="6"/>
  <c r="T733" i="6"/>
  <c r="U249" i="6"/>
  <c r="T249" i="6"/>
  <c r="U190" i="6"/>
  <c r="T190" i="6"/>
  <c r="U92" i="6"/>
  <c r="T92" i="6"/>
  <c r="U195" i="6"/>
  <c r="T195" i="6"/>
  <c r="U338" i="6"/>
  <c r="T338" i="6"/>
  <c r="U434" i="6"/>
  <c r="T434" i="6"/>
  <c r="U740" i="6"/>
  <c r="T740" i="6"/>
  <c r="U145" i="6"/>
  <c r="T145" i="6"/>
  <c r="U1023" i="6"/>
  <c r="T1023" i="6"/>
  <c r="U337" i="6"/>
  <c r="T337" i="6"/>
  <c r="U1140" i="6"/>
  <c r="T1140" i="6"/>
  <c r="U450" i="6"/>
  <c r="T450" i="6"/>
  <c r="U70" i="6"/>
  <c r="T70" i="6"/>
  <c r="U695" i="6"/>
  <c r="T695" i="6"/>
  <c r="U181" i="6"/>
  <c r="T181" i="6"/>
  <c r="U180" i="6"/>
  <c r="T180" i="6"/>
  <c r="U659" i="6"/>
  <c r="T659" i="6"/>
  <c r="U901" i="6"/>
  <c r="T901" i="6"/>
  <c r="U990" i="6"/>
  <c r="T990" i="6"/>
  <c r="U175" i="6"/>
  <c r="T175" i="6"/>
  <c r="U1153" i="6"/>
  <c r="T1153" i="6"/>
  <c r="U1156" i="6"/>
  <c r="T1156" i="6"/>
  <c r="U575" i="6"/>
  <c r="T575" i="6"/>
  <c r="U805" i="6"/>
  <c r="T805" i="6"/>
  <c r="U915" i="6"/>
  <c r="T915" i="6"/>
  <c r="U550" i="6"/>
  <c r="T550" i="6"/>
  <c r="U688" i="6"/>
  <c r="T688" i="6"/>
  <c r="U663" i="6"/>
  <c r="T663" i="6"/>
  <c r="U766" i="6"/>
  <c r="T766" i="6"/>
  <c r="U447" i="6"/>
  <c r="T447" i="6"/>
  <c r="U62" i="6"/>
  <c r="T62" i="6"/>
  <c r="U1041" i="6"/>
  <c r="T1041" i="6"/>
  <c r="U51" i="6"/>
  <c r="T51" i="6"/>
  <c r="U1096" i="6"/>
  <c r="T1096" i="6"/>
  <c r="U602" i="6"/>
  <c r="T602" i="6"/>
  <c r="U169" i="6"/>
  <c r="T169" i="6"/>
  <c r="U977" i="6"/>
  <c r="T977" i="6"/>
  <c r="U206" i="6"/>
  <c r="T206" i="6"/>
  <c r="U399" i="6"/>
  <c r="T399" i="6"/>
  <c r="U691" i="6"/>
  <c r="T691" i="6"/>
  <c r="U506" i="6"/>
  <c r="T506" i="6"/>
  <c r="U383" i="6"/>
  <c r="T383" i="6"/>
  <c r="U970" i="6"/>
  <c r="T970" i="6"/>
  <c r="U352" i="6"/>
  <c r="T352" i="6"/>
  <c r="U66" i="6"/>
  <c r="T66" i="6"/>
  <c r="U913" i="6"/>
  <c r="T913" i="6"/>
  <c r="U570" i="6"/>
  <c r="T570" i="6"/>
  <c r="U12" i="6"/>
  <c r="T12" i="6"/>
  <c r="U157" i="6"/>
  <c r="T157" i="6"/>
  <c r="U827" i="6"/>
  <c r="T827" i="6"/>
  <c r="U64" i="6"/>
  <c r="T64" i="6"/>
  <c r="U1025" i="6"/>
  <c r="T1025" i="6"/>
  <c r="U489" i="6"/>
  <c r="T489" i="6"/>
  <c r="U795" i="6"/>
  <c r="T795" i="6"/>
  <c r="U721" i="6"/>
  <c r="T721" i="6"/>
  <c r="U1152" i="6"/>
  <c r="T1152" i="6"/>
  <c r="U792" i="6"/>
  <c r="T792" i="6"/>
  <c r="U430" i="6"/>
  <c r="T430" i="6"/>
  <c r="U942" i="6"/>
  <c r="T942" i="6"/>
  <c r="U484" i="6"/>
  <c r="T484" i="6"/>
  <c r="U851" i="6"/>
  <c r="T851" i="6"/>
  <c r="U982" i="6"/>
  <c r="T982" i="6"/>
  <c r="U522" i="6"/>
  <c r="T522" i="6"/>
  <c r="U237" i="6"/>
  <c r="T237" i="6"/>
  <c r="U581" i="6"/>
  <c r="T581" i="6"/>
  <c r="U247" i="6"/>
  <c r="T247" i="6"/>
  <c r="U151" i="6"/>
  <c r="T151" i="6"/>
  <c r="U881" i="6"/>
  <c r="T881" i="6"/>
  <c r="U907" i="6"/>
  <c r="T907" i="6"/>
  <c r="U86" i="6"/>
  <c r="T86" i="6"/>
  <c r="U1089" i="6"/>
  <c r="T1089" i="6"/>
  <c r="U38" i="6"/>
  <c r="T38" i="6"/>
  <c r="U1015" i="6"/>
  <c r="T1015" i="6"/>
  <c r="U599" i="6"/>
  <c r="T599" i="6"/>
  <c r="U1090" i="6"/>
  <c r="T1090" i="6"/>
  <c r="U953" i="6"/>
  <c r="T953" i="6"/>
  <c r="U779" i="6"/>
  <c r="T779" i="6"/>
  <c r="U701" i="6"/>
  <c r="T701" i="6"/>
  <c r="U724" i="6"/>
  <c r="T724" i="6"/>
  <c r="U446" i="6"/>
  <c r="T446" i="6"/>
  <c r="U104" i="6"/>
  <c r="T104" i="6"/>
  <c r="U694" i="6"/>
  <c r="T694" i="6"/>
  <c r="U267" i="6"/>
  <c r="T267" i="6"/>
  <c r="U1084" i="6"/>
  <c r="T1084" i="6"/>
  <c r="U1016" i="6"/>
  <c r="T1016" i="6"/>
  <c r="U747" i="6"/>
  <c r="T747" i="6"/>
  <c r="U429" i="6"/>
  <c r="T429" i="6"/>
  <c r="U719" i="6"/>
  <c r="T719" i="6"/>
  <c r="U452" i="6"/>
  <c r="T452" i="6"/>
  <c r="U272" i="6"/>
  <c r="T272" i="6"/>
  <c r="U842" i="6"/>
  <c r="T842" i="6"/>
  <c r="U950" i="6"/>
  <c r="T950" i="6"/>
  <c r="U117" i="6"/>
  <c r="T117" i="6"/>
  <c r="U884" i="6"/>
  <c r="T884" i="6"/>
  <c r="U309" i="6"/>
  <c r="T309" i="6"/>
  <c r="U787" i="6"/>
  <c r="T787" i="6"/>
  <c r="U200" i="6"/>
  <c r="T200" i="6"/>
  <c r="U891" i="6"/>
  <c r="T891" i="6"/>
  <c r="U771" i="6"/>
  <c r="T771" i="6"/>
  <c r="U1111" i="6"/>
  <c r="T1111" i="6"/>
  <c r="U1122" i="6"/>
  <c r="T1122" i="6"/>
  <c r="U192" i="6"/>
  <c r="T192" i="6"/>
  <c r="U789" i="6"/>
  <c r="T789" i="6"/>
  <c r="U910" i="6"/>
  <c r="T910" i="6"/>
  <c r="U473" i="6"/>
  <c r="T473" i="6"/>
  <c r="U460" i="6"/>
  <c r="T460" i="6"/>
  <c r="U1154" i="6"/>
  <c r="T1154" i="6"/>
  <c r="U588" i="6"/>
  <c r="T588" i="6"/>
  <c r="U209" i="6"/>
  <c r="T209" i="6"/>
  <c r="U640" i="6"/>
  <c r="T640" i="6"/>
  <c r="U1049" i="6"/>
  <c r="T1049" i="6"/>
  <c r="U326" i="6"/>
  <c r="T326" i="6"/>
  <c r="U545" i="6"/>
  <c r="T545" i="6"/>
  <c r="U475" i="6"/>
  <c r="T475" i="6"/>
  <c r="U1018" i="6"/>
  <c r="T1018" i="6"/>
  <c r="U294" i="6"/>
  <c r="T294" i="6"/>
  <c r="U815" i="6"/>
  <c r="T815" i="6"/>
  <c r="U763" i="6"/>
  <c r="T763" i="6"/>
  <c r="U890" i="6"/>
  <c r="T890" i="6"/>
  <c r="U256" i="6"/>
  <c r="T256" i="6"/>
  <c r="U120" i="6"/>
  <c r="T120" i="6"/>
  <c r="U986" i="6"/>
  <c r="T986" i="6"/>
  <c r="U679" i="6"/>
  <c r="T679" i="6"/>
  <c r="U90" i="6"/>
  <c r="T90" i="6"/>
  <c r="U1065" i="6"/>
  <c r="T1065" i="6"/>
  <c r="U580" i="6"/>
  <c r="T580" i="6"/>
  <c r="U1150" i="6"/>
  <c r="T1150" i="6"/>
  <c r="U427" i="6"/>
  <c r="T427" i="6"/>
  <c r="U885" i="6"/>
  <c r="T885" i="6"/>
  <c r="U378" i="6"/>
  <c r="T378" i="6"/>
  <c r="U971" i="6"/>
  <c r="T971" i="6"/>
  <c r="U1098" i="6"/>
  <c r="T1098" i="6"/>
  <c r="U840" i="6"/>
  <c r="T840" i="6"/>
  <c r="U1075" i="6"/>
  <c r="T1075" i="6"/>
  <c r="U804" i="6"/>
  <c r="T804" i="6"/>
  <c r="M92" i="6"/>
  <c r="U552" i="6"/>
  <c r="T552" i="6"/>
  <c r="U350" i="6"/>
  <c r="T350" i="6"/>
  <c r="U929" i="6"/>
  <c r="T929" i="6"/>
  <c r="U397" i="6"/>
  <c r="T397" i="6"/>
  <c r="U53" i="6"/>
  <c r="T53" i="6"/>
  <c r="U1055" i="6"/>
  <c r="T1055" i="6"/>
  <c r="U655" i="6"/>
  <c r="T655" i="6"/>
  <c r="U369" i="6"/>
  <c r="T369" i="6"/>
  <c r="U1011" i="6"/>
  <c r="T1011" i="6"/>
  <c r="U1077" i="6"/>
  <c r="T1077" i="6"/>
  <c r="U1105" i="6"/>
  <c r="T1105" i="6"/>
  <c r="U328" i="6"/>
  <c r="T328" i="6"/>
  <c r="T996" i="6"/>
  <c r="U996" i="6"/>
  <c r="U514" i="6"/>
  <c r="T514" i="6"/>
  <c r="U1127" i="6"/>
  <c r="T1127" i="6"/>
  <c r="U260" i="6"/>
  <c r="T260" i="6"/>
  <c r="U231" i="6"/>
  <c r="T231" i="6"/>
  <c r="U439" i="6"/>
  <c r="T439" i="6"/>
  <c r="U336" i="6"/>
  <c r="T336" i="6"/>
  <c r="U424" i="6"/>
  <c r="T424" i="6"/>
  <c r="U408" i="6"/>
  <c r="T408" i="6"/>
  <c r="U1021" i="6"/>
  <c r="T1021" i="6"/>
  <c r="U339" i="6"/>
  <c r="T339" i="6"/>
  <c r="U926" i="6"/>
  <c r="T926" i="6"/>
  <c r="U441" i="6"/>
  <c r="T441" i="6"/>
  <c r="U767" i="6"/>
  <c r="T767" i="6"/>
  <c r="U233" i="6"/>
  <c r="T233" i="6"/>
  <c r="U282" i="6"/>
  <c r="T282" i="6"/>
  <c r="U459" i="6"/>
  <c r="T459" i="6"/>
  <c r="U128" i="6"/>
  <c r="T128" i="6"/>
  <c r="U1101" i="6"/>
  <c r="T1101" i="6"/>
  <c r="U559" i="6"/>
  <c r="T559" i="6"/>
  <c r="U42" i="6"/>
  <c r="T42" i="6"/>
  <c r="U675" i="6"/>
  <c r="T675" i="6"/>
  <c r="U968" i="6"/>
  <c r="T968" i="6"/>
  <c r="U801" i="6"/>
  <c r="T801" i="6"/>
  <c r="U729" i="6"/>
  <c r="T729" i="6"/>
  <c r="U519" i="6"/>
  <c r="T519" i="6"/>
  <c r="U1082" i="6"/>
  <c r="T1082" i="6"/>
  <c r="U164" i="6"/>
  <c r="T164" i="6"/>
  <c r="U848" i="6"/>
  <c r="T848" i="6"/>
  <c r="U1086" i="6"/>
  <c r="T1086" i="6"/>
  <c r="U706" i="6"/>
  <c r="T706" i="6"/>
  <c r="U261" i="6"/>
  <c r="T261" i="6"/>
  <c r="U413" i="6"/>
  <c r="T413" i="6"/>
  <c r="U310" i="6"/>
  <c r="T310" i="6"/>
  <c r="U486" i="6"/>
  <c r="T486" i="6"/>
  <c r="U50" i="6"/>
  <c r="T50" i="6"/>
  <c r="U930" i="6"/>
  <c r="T930" i="6"/>
  <c r="U686" i="6"/>
  <c r="T686" i="6"/>
  <c r="U547" i="6"/>
  <c r="T547" i="6"/>
  <c r="U152" i="6"/>
  <c r="T152" i="6"/>
  <c r="U148" i="6"/>
  <c r="T148" i="6"/>
  <c r="U517" i="6"/>
  <c r="T517" i="6"/>
  <c r="U211" i="6"/>
  <c r="T211" i="6"/>
  <c r="U1103" i="6"/>
  <c r="T1103" i="6"/>
  <c r="U353" i="6"/>
  <c r="T353" i="6"/>
  <c r="U150" i="6"/>
  <c r="T150" i="6"/>
  <c r="U800" i="6"/>
  <c r="T800" i="6"/>
  <c r="U362" i="6"/>
  <c r="T362" i="6"/>
  <c r="U1117" i="6"/>
  <c r="T1117" i="6"/>
  <c r="U677" i="6"/>
  <c r="T677" i="6"/>
  <c r="U860" i="6"/>
  <c r="T860" i="6"/>
  <c r="U124" i="6"/>
  <c r="T124" i="6"/>
  <c r="U512" i="6"/>
  <c r="T512" i="6"/>
  <c r="U978" i="6"/>
  <c r="T978" i="6"/>
  <c r="U899" i="6"/>
  <c r="T899" i="6"/>
  <c r="U173" i="6"/>
  <c r="T173" i="6"/>
  <c r="U79" i="6"/>
  <c r="T79" i="6"/>
  <c r="U100" i="6"/>
  <c r="T100" i="6"/>
  <c r="U556" i="6"/>
  <c r="T556" i="6"/>
  <c r="U859" i="6"/>
  <c r="T859" i="6"/>
  <c r="U73" i="6"/>
  <c r="T73" i="6"/>
  <c r="U1028" i="6"/>
  <c r="T1028" i="6"/>
  <c r="U803" i="6"/>
  <c r="T803" i="6"/>
  <c r="U834" i="6"/>
  <c r="T834" i="6"/>
  <c r="U316" i="6"/>
  <c r="T316" i="6"/>
  <c r="U468" i="6"/>
  <c r="T468" i="6"/>
  <c r="U321" i="6"/>
  <c r="T321" i="6"/>
  <c r="U769" i="6"/>
  <c r="T769" i="6"/>
  <c r="U395" i="6"/>
  <c r="T395" i="6"/>
  <c r="U254" i="6"/>
  <c r="T254" i="6"/>
  <c r="U532" i="6"/>
  <c r="T532" i="6"/>
  <c r="T1155" i="6"/>
  <c r="U1155" i="6"/>
  <c r="U230" i="6"/>
  <c r="T230" i="6"/>
  <c r="U385" i="6"/>
  <c r="T385" i="6"/>
  <c r="U361" i="6"/>
  <c r="T361" i="6"/>
  <c r="U1134" i="6"/>
  <c r="T1134" i="6"/>
  <c r="U437" i="6"/>
  <c r="T437" i="6"/>
  <c r="U935" i="6"/>
  <c r="T935" i="6"/>
  <c r="U847" i="6"/>
  <c r="T847" i="6"/>
  <c r="U228" i="6"/>
  <c r="T228" i="6"/>
  <c r="U596" i="6"/>
  <c r="T596" i="6"/>
  <c r="U108" i="6"/>
  <c r="T108" i="6"/>
  <c r="U577" i="6"/>
  <c r="T577" i="6"/>
  <c r="U837" i="6"/>
  <c r="T837" i="6"/>
  <c r="U902" i="6"/>
  <c r="T902" i="6"/>
  <c r="U900" i="6"/>
  <c r="T900" i="6"/>
  <c r="U798" i="6"/>
  <c r="T798" i="6"/>
  <c r="U125" i="6"/>
  <c r="T125" i="6"/>
  <c r="U346" i="6"/>
  <c r="T346" i="6"/>
  <c r="U637" i="6"/>
  <c r="T637" i="6"/>
  <c r="U315" i="6"/>
  <c r="T315" i="6"/>
  <c r="U633" i="6"/>
  <c r="T633" i="6"/>
  <c r="U513" i="6"/>
  <c r="T513" i="6"/>
  <c r="U567" i="6"/>
  <c r="T567" i="6"/>
  <c r="U266" i="6"/>
  <c r="T266" i="6"/>
  <c r="U305" i="6"/>
  <c r="T305" i="6"/>
  <c r="U661" i="6"/>
  <c r="T661" i="6"/>
  <c r="U811" i="6"/>
  <c r="T811" i="6"/>
  <c r="U171" i="6"/>
  <c r="T171" i="6"/>
  <c r="U875" i="6"/>
  <c r="T875" i="6"/>
  <c r="U824" i="6"/>
  <c r="T824" i="6"/>
  <c r="U19" i="6"/>
  <c r="T19" i="6"/>
  <c r="U1145" i="6"/>
  <c r="T1145" i="6"/>
  <c r="U344" i="6"/>
  <c r="T344" i="6"/>
  <c r="U307" i="6"/>
  <c r="T307" i="6"/>
  <c r="U538" i="6"/>
  <c r="T538" i="6"/>
  <c r="U504" i="6"/>
  <c r="T504" i="6"/>
  <c r="U239" i="6"/>
  <c r="T239" i="6"/>
  <c r="U632" i="6"/>
  <c r="T632" i="6"/>
  <c r="U251" i="6"/>
  <c r="T251" i="6"/>
  <c r="U458" i="6"/>
  <c r="T458" i="6"/>
  <c r="U75" i="6"/>
  <c r="T75" i="6"/>
  <c r="U870" i="6"/>
  <c r="T870" i="6"/>
  <c r="U363" i="6"/>
  <c r="T363" i="6"/>
  <c r="U564" i="6"/>
  <c r="T564" i="6"/>
  <c r="U1012" i="6"/>
  <c r="T1012" i="6"/>
  <c r="U274" i="6"/>
  <c r="T274" i="6"/>
  <c r="U573" i="6"/>
  <c r="T573" i="6"/>
  <c r="U27" i="6"/>
  <c r="T27" i="6"/>
  <c r="U293" i="6"/>
  <c r="T293" i="6"/>
  <c r="U184" i="6"/>
  <c r="T184" i="6"/>
  <c r="U622" i="6"/>
  <c r="T622" i="6"/>
  <c r="U864" i="6"/>
  <c r="T864" i="6"/>
  <c r="U790" i="6"/>
  <c r="T790" i="6"/>
  <c r="U137" i="6"/>
  <c r="T137" i="6"/>
  <c r="U226" i="6"/>
  <c r="T226" i="6"/>
  <c r="U54" i="6"/>
  <c r="T54" i="6"/>
  <c r="U483" i="6"/>
  <c r="T483" i="6"/>
  <c r="U617" i="6"/>
  <c r="T617" i="6"/>
  <c r="U525" i="6"/>
  <c r="T525" i="6"/>
  <c r="U533" i="6"/>
  <c r="T533" i="6"/>
  <c r="U149" i="6"/>
  <c r="T149" i="6"/>
  <c r="U438" i="6"/>
  <c r="T438" i="6"/>
  <c r="U502" i="6"/>
  <c r="T502" i="6"/>
  <c r="U306" i="6"/>
  <c r="T306" i="6"/>
  <c r="U756" i="6"/>
  <c r="T756" i="6"/>
  <c r="U76" i="6"/>
  <c r="T76" i="6"/>
  <c r="U730" i="6"/>
  <c r="T730" i="6"/>
  <c r="U932" i="6"/>
  <c r="T932" i="6"/>
  <c r="U329" i="6"/>
  <c r="T329" i="6"/>
  <c r="U854" i="6"/>
  <c r="T854" i="6"/>
  <c r="U11" i="6"/>
  <c r="T11" i="6"/>
  <c r="U511" i="6"/>
  <c r="T511" i="6"/>
  <c r="U495" i="6"/>
  <c r="T495" i="6"/>
  <c r="U323" i="6"/>
  <c r="T323" i="6"/>
  <c r="U318" i="6"/>
  <c r="T318" i="6"/>
  <c r="U1017" i="6"/>
  <c r="T1017" i="6"/>
  <c r="U201" i="6"/>
  <c r="T201" i="6"/>
  <c r="U654" i="6"/>
  <c r="T654" i="6"/>
  <c r="U432" i="6"/>
  <c r="T432" i="6"/>
  <c r="U1129" i="6"/>
  <c r="T1129" i="6"/>
  <c r="U966" i="6"/>
  <c r="T966" i="6"/>
  <c r="U582" i="6"/>
  <c r="T582" i="6"/>
  <c r="U912" i="6"/>
  <c r="T912" i="6"/>
  <c r="U366" i="6"/>
  <c r="T366" i="6"/>
  <c r="U410" i="6"/>
  <c r="T410" i="6"/>
  <c r="U472" i="6"/>
  <c r="T472" i="6"/>
  <c r="U780" i="6"/>
  <c r="T780" i="6"/>
  <c r="U791" i="6"/>
  <c r="T791" i="6"/>
  <c r="U698" i="6"/>
  <c r="T698" i="6"/>
  <c r="U627" i="6"/>
  <c r="T627" i="6"/>
  <c r="U683" i="6"/>
  <c r="T683" i="6"/>
  <c r="U595" i="6"/>
  <c r="T595" i="6"/>
  <c r="U65" i="6"/>
  <c r="T65" i="6"/>
  <c r="U1125" i="6"/>
  <c r="T1125" i="6"/>
  <c r="U287" i="6"/>
  <c r="T287" i="6"/>
  <c r="U638" i="6"/>
  <c r="T638" i="6"/>
  <c r="U417" i="6"/>
  <c r="T417" i="6"/>
  <c r="U360" i="6"/>
  <c r="T360" i="6"/>
  <c r="U235" i="6"/>
  <c r="T235" i="6"/>
  <c r="U713" i="6"/>
  <c r="T713" i="6"/>
  <c r="U917" i="6"/>
  <c r="T917" i="6"/>
  <c r="U893" i="6"/>
  <c r="T893" i="6"/>
  <c r="U381" i="6"/>
  <c r="T381" i="6"/>
  <c r="U880" i="6"/>
  <c r="T880" i="6"/>
  <c r="U731" i="6"/>
  <c r="T731" i="6"/>
  <c r="U1036" i="6"/>
  <c r="T1036" i="6"/>
  <c r="U1007" i="6"/>
  <c r="T1007" i="6"/>
  <c r="U653" i="6"/>
  <c r="T653" i="6"/>
  <c r="U277" i="6"/>
  <c r="T277" i="6"/>
  <c r="U716" i="6"/>
  <c r="T716" i="6"/>
  <c r="U135" i="6"/>
  <c r="T135" i="6"/>
  <c r="U554" i="6"/>
  <c r="T554" i="6"/>
  <c r="U952" i="6"/>
  <c r="T952" i="6"/>
  <c r="U687" i="6"/>
  <c r="T687" i="6"/>
  <c r="U491" i="6"/>
  <c r="T491" i="6"/>
  <c r="U738" i="6"/>
  <c r="T738" i="6"/>
  <c r="U872" i="6"/>
  <c r="T872" i="6"/>
  <c r="U89" i="6"/>
  <c r="T89" i="6"/>
  <c r="U1159" i="6"/>
  <c r="T1159" i="6"/>
  <c r="U166" i="6"/>
  <c r="T166" i="6"/>
  <c r="U598" i="6"/>
  <c r="T598" i="6"/>
  <c r="U569" i="6"/>
  <c r="T569" i="6"/>
  <c r="U159" i="6"/>
  <c r="T159" i="6"/>
  <c r="U44" i="6"/>
  <c r="T44" i="6"/>
  <c r="U423" i="6"/>
  <c r="T423" i="6"/>
  <c r="U22" i="6"/>
  <c r="T22" i="6"/>
  <c r="U707" i="6"/>
  <c r="T707" i="6"/>
  <c r="U88" i="6"/>
  <c r="T88" i="6"/>
  <c r="U1071" i="6"/>
  <c r="T1071" i="6"/>
  <c r="U898" i="6"/>
  <c r="T898" i="6"/>
  <c r="U673" i="6"/>
  <c r="T673" i="6"/>
  <c r="U421" i="6"/>
  <c r="T421" i="6"/>
  <c r="U358" i="6"/>
  <c r="T358" i="6"/>
  <c r="U692" i="6"/>
  <c r="T692" i="6"/>
  <c r="U16" i="6"/>
  <c r="T16" i="6"/>
  <c r="U492" i="6"/>
  <c r="T492" i="6"/>
  <c r="T1119" i="6"/>
  <c r="U1119" i="6"/>
  <c r="U585" i="6"/>
  <c r="T585" i="6"/>
  <c r="U18" i="6"/>
  <c r="T18" i="6"/>
  <c r="U182" i="6"/>
  <c r="T182" i="6"/>
  <c r="U601" i="6"/>
  <c r="T601" i="6"/>
  <c r="U839" i="6"/>
  <c r="T839" i="6"/>
  <c r="U1138" i="6"/>
  <c r="T1138" i="6"/>
  <c r="U1087" i="6"/>
  <c r="T1087" i="6"/>
  <c r="U469" i="6"/>
  <c r="T469" i="6"/>
  <c r="U414" i="6"/>
  <c r="T414" i="6"/>
  <c r="U40" i="6"/>
  <c r="T40" i="6"/>
  <c r="U55" i="6"/>
  <c r="T55" i="6"/>
  <c r="U21" i="6"/>
  <c r="T21" i="6"/>
  <c r="U1097" i="6"/>
  <c r="T1097" i="6"/>
  <c r="U565" i="6"/>
  <c r="T565" i="6"/>
  <c r="U103" i="6"/>
  <c r="T103" i="6"/>
  <c r="U843" i="6"/>
  <c r="T843" i="6"/>
  <c r="U813" i="6"/>
  <c r="T813" i="6"/>
  <c r="U109" i="6"/>
  <c r="T109" i="6"/>
  <c r="U457" i="6"/>
  <c r="T457" i="6"/>
  <c r="U205" i="6"/>
  <c r="T205" i="6"/>
  <c r="U1133" i="6"/>
  <c r="T1133" i="6"/>
  <c r="U1114" i="6"/>
  <c r="T1114" i="6"/>
  <c r="U178" i="6"/>
  <c r="T178" i="6"/>
  <c r="U672" i="6"/>
  <c r="T672" i="6"/>
  <c r="U1044" i="6"/>
  <c r="T1044" i="6"/>
  <c r="U1151" i="6"/>
  <c r="T1151" i="6"/>
  <c r="U782" i="6"/>
  <c r="T782" i="6"/>
  <c r="U997" i="6"/>
  <c r="T997" i="6"/>
  <c r="U722" i="6"/>
  <c r="T722" i="6"/>
  <c r="U606" i="6"/>
  <c r="T606" i="6"/>
  <c r="U620" i="6"/>
  <c r="T620" i="6"/>
  <c r="U732" i="6"/>
  <c r="T732" i="6"/>
  <c r="U405" i="6"/>
  <c r="T405" i="6"/>
  <c r="U500" i="6"/>
  <c r="T500" i="6"/>
  <c r="U1003" i="6"/>
  <c r="T1003" i="6"/>
  <c r="U1056" i="6"/>
  <c r="T1056" i="6"/>
  <c r="U768" i="6"/>
  <c r="T768" i="6"/>
  <c r="U956" i="6"/>
  <c r="T956" i="6"/>
  <c r="U866" i="6"/>
  <c r="T866" i="6"/>
  <c r="U699" i="6"/>
  <c r="T699" i="6"/>
  <c r="U482" i="6"/>
  <c r="T482" i="6"/>
  <c r="U611" i="6"/>
  <c r="T611" i="6"/>
  <c r="U377" i="6"/>
  <c r="T377" i="6"/>
  <c r="U422" i="6"/>
  <c r="T422" i="6"/>
  <c r="U43" i="6"/>
  <c r="T43" i="6"/>
  <c r="U546" i="6"/>
  <c r="T546" i="6"/>
  <c r="U216" i="6"/>
  <c r="T216" i="6"/>
  <c r="T626" i="6"/>
  <c r="U626" i="6"/>
  <c r="U240" i="6"/>
  <c r="T240" i="6"/>
  <c r="U897" i="6"/>
  <c r="T897" i="6"/>
  <c r="U288" i="6"/>
  <c r="T288" i="6"/>
  <c r="U268" i="6"/>
  <c r="T268" i="6"/>
  <c r="U351" i="6"/>
  <c r="T351" i="6"/>
  <c r="U918" i="6"/>
  <c r="T918" i="6"/>
  <c r="U393" i="6"/>
  <c r="T393" i="6"/>
  <c r="U584" i="6"/>
  <c r="T584" i="6"/>
  <c r="U297" i="6"/>
  <c r="T297" i="6"/>
  <c r="U343" i="6"/>
  <c r="T343" i="6"/>
  <c r="U999" i="6"/>
  <c r="T999" i="6"/>
  <c r="U921" i="6"/>
  <c r="T921" i="6"/>
  <c r="U1076" i="6"/>
  <c r="T1076" i="6"/>
  <c r="U1115" i="6"/>
  <c r="T1115" i="6"/>
  <c r="U965" i="6"/>
  <c r="T965" i="6"/>
  <c r="U1094" i="6"/>
  <c r="T1094" i="6"/>
  <c r="U203" i="6"/>
  <c r="T203" i="6"/>
  <c r="U984" i="6"/>
  <c r="T984" i="6"/>
  <c r="U487" i="6"/>
  <c r="T487" i="6"/>
  <c r="U202" i="6"/>
  <c r="T202" i="6"/>
  <c r="U828" i="6"/>
  <c r="T828" i="6"/>
  <c r="U36" i="6"/>
  <c r="T36" i="6"/>
  <c r="U1042" i="6"/>
  <c r="T1042" i="6"/>
  <c r="U396" i="6"/>
  <c r="T396" i="6"/>
  <c r="U822" i="6"/>
  <c r="T822" i="6"/>
  <c r="U435" i="6"/>
  <c r="T435" i="6"/>
  <c r="U129" i="6"/>
  <c r="T129" i="6"/>
  <c r="U886" i="6"/>
  <c r="T886" i="6"/>
  <c r="U612" i="6"/>
  <c r="T612" i="6"/>
  <c r="U753" i="6"/>
  <c r="T753" i="6"/>
  <c r="U13" i="6"/>
  <c r="T13" i="6"/>
  <c r="U155" i="6"/>
  <c r="T155" i="6"/>
  <c r="U785" i="6"/>
  <c r="T785" i="6"/>
  <c r="U989" i="6"/>
  <c r="T989" i="6"/>
  <c r="U448" i="6"/>
  <c r="T448" i="6"/>
  <c r="U1110" i="6"/>
  <c r="T1110" i="6"/>
  <c r="U372" i="6"/>
  <c r="T372" i="6"/>
  <c r="U359" i="6"/>
  <c r="T359" i="6"/>
  <c r="U141" i="6"/>
  <c r="T141" i="6"/>
  <c r="U945" i="6"/>
  <c r="T945" i="6"/>
  <c r="U610" i="6"/>
  <c r="T610" i="6"/>
  <c r="U1035" i="6"/>
  <c r="T1035" i="6"/>
  <c r="M813" i="6"/>
  <c r="M886" i="6"/>
  <c r="M287" i="6"/>
  <c r="M426" i="6"/>
  <c r="M866" i="6"/>
  <c r="M189" i="6"/>
  <c r="M1116" i="6"/>
  <c r="M662" i="6"/>
  <c r="M1009" i="6"/>
  <c r="M759" i="6"/>
  <c r="M96" i="6"/>
  <c r="M527" i="6"/>
  <c r="M983" i="6"/>
  <c r="M987" i="6"/>
  <c r="M141" i="6"/>
  <c r="M474" i="6"/>
  <c r="M990" i="6"/>
  <c r="M441" i="6"/>
  <c r="M444" i="6"/>
  <c r="M796" i="6"/>
  <c r="Q555" i="6"/>
  <c r="P510" i="6"/>
  <c r="M264" i="6"/>
  <c r="M1151" i="6"/>
  <c r="M382" i="6"/>
  <c r="M180" i="6"/>
  <c r="M992" i="6"/>
  <c r="M996" i="6"/>
  <c r="M1022" i="6"/>
  <c r="M448" i="6"/>
  <c r="M463" i="6"/>
  <c r="M1101" i="6"/>
  <c r="M458" i="6"/>
  <c r="M697" i="6"/>
  <c r="M1043" i="6"/>
  <c r="M970" i="6"/>
  <c r="P449" i="4"/>
  <c r="U97" i="4"/>
  <c r="P319" i="4"/>
  <c r="M523" i="6"/>
  <c r="M511" i="6"/>
  <c r="P74" i="4"/>
  <c r="V97" i="4"/>
  <c r="P165" i="4"/>
  <c r="P1051" i="6"/>
  <c r="R419" i="4"/>
  <c r="P452" i="4"/>
  <c r="P207" i="4"/>
  <c r="M399" i="6"/>
  <c r="P340" i="4"/>
  <c r="Q417" i="4"/>
  <c r="P258" i="4"/>
  <c r="P234" i="4"/>
  <c r="M817" i="6"/>
  <c r="M1096" i="6"/>
  <c r="M753" i="6"/>
  <c r="V38" i="4"/>
  <c r="V277" i="4"/>
  <c r="U493" i="4"/>
  <c r="V177" i="4"/>
  <c r="V347" i="4"/>
  <c r="V302" i="4"/>
  <c r="V379" i="4"/>
  <c r="V195" i="4"/>
  <c r="V489" i="4"/>
  <c r="V264" i="4"/>
  <c r="V404" i="4"/>
  <c r="U68" i="4"/>
  <c r="V136" i="4"/>
  <c r="V390" i="4"/>
  <c r="V368" i="4"/>
  <c r="V217" i="4"/>
  <c r="V199" i="4"/>
  <c r="U162" i="4"/>
  <c r="V229" i="4"/>
  <c r="V445" i="4"/>
  <c r="V129" i="4"/>
  <c r="V336" i="4"/>
  <c r="V456" i="4"/>
  <c r="U138" i="4"/>
  <c r="U338" i="4"/>
  <c r="V78" i="4"/>
  <c r="V468" i="4"/>
  <c r="V500" i="4"/>
  <c r="U198" i="4"/>
  <c r="U29" i="4"/>
  <c r="V280" i="4"/>
  <c r="U106" i="4"/>
  <c r="V413" i="4"/>
  <c r="V383" i="4"/>
  <c r="U367" i="4"/>
  <c r="V15" i="4"/>
  <c r="V245" i="4"/>
  <c r="U288" i="4"/>
  <c r="V314" i="4"/>
  <c r="U152" i="4"/>
  <c r="V396" i="4"/>
  <c r="V157" i="4"/>
  <c r="V270" i="4"/>
  <c r="U317" i="4"/>
  <c r="V223" i="4"/>
  <c r="V101" i="4"/>
  <c r="V89" i="4"/>
  <c r="V339" i="4"/>
  <c r="V239" i="4"/>
  <c r="V309" i="4"/>
  <c r="V232" i="4"/>
  <c r="V183" i="4"/>
  <c r="V422" i="4"/>
  <c r="U246" i="4"/>
  <c r="V182" i="4"/>
  <c r="V236" i="4"/>
  <c r="V342" i="4"/>
  <c r="M578" i="6"/>
  <c r="O476" i="6"/>
  <c r="M106" i="6"/>
  <c r="V84" i="4"/>
  <c r="V443" i="4"/>
  <c r="V492" i="4"/>
  <c r="V178" i="4"/>
  <c r="V48" i="4"/>
  <c r="V473" i="4"/>
  <c r="V432" i="4"/>
  <c r="V53" i="4"/>
  <c r="V405" i="4"/>
  <c r="U85" i="4"/>
  <c r="V372" i="4"/>
  <c r="V197" i="4"/>
  <c r="V33" i="4"/>
  <c r="V99" i="4"/>
  <c r="U474" i="4"/>
  <c r="V349" i="4"/>
  <c r="V35" i="4"/>
  <c r="U170" i="4"/>
  <c r="U300" i="4"/>
  <c r="V45" i="4"/>
  <c r="V446" i="4"/>
  <c r="V180" i="4"/>
  <c r="V37" i="4"/>
  <c r="U434" i="4"/>
  <c r="V28" i="4"/>
  <c r="V292" i="4"/>
  <c r="U360" i="4"/>
  <c r="V40" i="4"/>
  <c r="V325" i="4"/>
  <c r="V371" i="4"/>
  <c r="V362" i="4"/>
  <c r="V80" i="4"/>
  <c r="V50" i="4"/>
  <c r="V147" i="4"/>
  <c r="V185" i="4"/>
  <c r="V352" i="4"/>
  <c r="V66" i="4"/>
  <c r="V450" i="4"/>
  <c r="V216" i="4"/>
  <c r="V58" i="4"/>
  <c r="V482" i="4"/>
  <c r="U441" i="4"/>
  <c r="V191" i="4"/>
  <c r="V219" i="4"/>
  <c r="U221" i="4"/>
  <c r="V14" i="4"/>
  <c r="V310" i="4"/>
  <c r="U305" i="4"/>
  <c r="V109" i="4"/>
  <c r="V7" i="4"/>
  <c r="U153" i="4"/>
  <c r="V26" i="4"/>
  <c r="V10" i="4"/>
  <c r="V485" i="4"/>
  <c r="V111" i="4"/>
  <c r="U27" i="4"/>
  <c r="U22" i="4"/>
  <c r="U358" i="4"/>
  <c r="U440" i="4"/>
  <c r="V343" i="4"/>
  <c r="U331" i="4"/>
  <c r="V436" i="4"/>
  <c r="U322" i="4"/>
  <c r="U75" i="4"/>
  <c r="V98" i="4"/>
  <c r="V420" i="4"/>
  <c r="U131" i="4"/>
  <c r="U81" i="4"/>
  <c r="V188" i="4"/>
  <c r="U118" i="4"/>
  <c r="V381" i="4"/>
  <c r="U204" i="4"/>
  <c r="U116" i="4"/>
  <c r="V184" i="4"/>
  <c r="V128" i="4"/>
  <c r="V328" i="4"/>
  <c r="V392" i="4"/>
  <c r="V237" i="4"/>
  <c r="V410" i="4"/>
  <c r="V226" i="4"/>
  <c r="U44" i="4"/>
  <c r="V25" i="4"/>
  <c r="V278" i="4"/>
  <c r="U384" i="4"/>
  <c r="V47" i="4"/>
  <c r="U201" i="4"/>
  <c r="V273" i="4"/>
  <c r="V478" i="4"/>
  <c r="V363" i="4"/>
  <c r="V313" i="4"/>
  <c r="U274" i="4"/>
  <c r="V361" i="4"/>
  <c r="V108" i="4"/>
  <c r="U121" i="4"/>
  <c r="U208" i="4"/>
  <c r="V467" i="4"/>
  <c r="V344" i="4"/>
  <c r="V464" i="4"/>
  <c r="V407" i="4"/>
  <c r="U418" i="4"/>
  <c r="V268" i="4"/>
  <c r="U194" i="4"/>
  <c r="U103" i="4"/>
  <c r="V64" i="4"/>
  <c r="U370" i="4"/>
  <c r="V102" i="4"/>
  <c r="U59" i="4"/>
  <c r="V287" i="4"/>
  <c r="V378" i="4"/>
  <c r="U315" i="4"/>
  <c r="V373" i="4"/>
  <c r="V312" i="4"/>
  <c r="V56" i="4"/>
  <c r="V397" i="4"/>
  <c r="V211" i="4"/>
  <c r="V311" i="4"/>
  <c r="V290" i="4"/>
  <c r="V51" i="4"/>
  <c r="V20" i="4"/>
  <c r="V488" i="4"/>
  <c r="M301" i="6"/>
  <c r="M245" i="6"/>
  <c r="U243" i="4"/>
  <c r="M1129" i="6"/>
  <c r="M559" i="6"/>
  <c r="V173" i="4"/>
  <c r="M270" i="6"/>
  <c r="M112" i="6"/>
  <c r="M487" i="6"/>
  <c r="V176" i="4"/>
  <c r="V156" i="4"/>
  <c r="V255" i="4"/>
  <c r="V65" i="4"/>
  <c r="U187" i="4"/>
  <c r="V472" i="4"/>
  <c r="U495" i="4"/>
  <c r="U30" i="4"/>
  <c r="U163" i="4"/>
  <c r="V61" i="4"/>
  <c r="V271" i="4"/>
  <c r="O67" i="6"/>
  <c r="V406" i="4"/>
  <c r="U171" i="4"/>
  <c r="U295" i="4"/>
  <c r="U34" i="4"/>
  <c r="U86" i="4"/>
  <c r="V275" i="4"/>
  <c r="V52" i="4"/>
  <c r="V272" i="4"/>
  <c r="V105" i="4"/>
  <c r="V225" i="4"/>
  <c r="V55" i="4"/>
  <c r="U265" i="4"/>
  <c r="V291" i="4"/>
  <c r="U159" i="4"/>
  <c r="V304" i="4"/>
  <c r="V9" i="4"/>
  <c r="V133" i="4"/>
  <c r="V31" i="4"/>
  <c r="V169" i="4"/>
  <c r="V122" i="4"/>
  <c r="V196" i="4"/>
  <c r="U205" i="4"/>
  <c r="V425" i="4"/>
  <c r="V391" i="4"/>
  <c r="V494" i="4"/>
  <c r="U158" i="4"/>
  <c r="V299" i="4"/>
  <c r="V190" i="4"/>
  <c r="V155" i="4"/>
  <c r="V76" i="4"/>
  <c r="V462" i="4"/>
  <c r="U285" i="4"/>
  <c r="V214" i="4"/>
  <c r="V414" i="4"/>
  <c r="V332" i="4"/>
  <c r="V334" i="4"/>
  <c r="V284" i="4"/>
  <c r="V263" i="4"/>
  <c r="V114" i="4"/>
  <c r="V107" i="4"/>
  <c r="U57" i="4"/>
  <c r="V8" i="4"/>
  <c r="V435" i="4"/>
  <c r="V296" i="4"/>
  <c r="V466" i="4"/>
  <c r="U144" i="4"/>
  <c r="V63" i="4"/>
  <c r="U409" i="4"/>
  <c r="V119" i="4"/>
  <c r="V267" i="4"/>
  <c r="V100" i="4"/>
  <c r="V13" i="4"/>
  <c r="U357" i="4"/>
  <c r="U150" i="4"/>
  <c r="U421" i="4"/>
  <c r="U365" i="4"/>
  <c r="V400" i="4"/>
  <c r="M495" i="6"/>
  <c r="M654" i="6"/>
  <c r="M10" i="6"/>
  <c r="U95" i="4"/>
  <c r="V355" i="4"/>
  <c r="U279" i="4"/>
  <c r="V398" i="4"/>
  <c r="V252" i="4"/>
  <c r="V316" i="4"/>
  <c r="V438" i="4"/>
  <c r="V42" i="4"/>
  <c r="P562" i="6"/>
  <c r="V160" i="4"/>
  <c r="V73" i="4"/>
  <c r="V164" i="4"/>
  <c r="V483" i="4"/>
  <c r="U335" i="4"/>
  <c r="U94" i="4"/>
  <c r="V403" i="4"/>
  <c r="V348" i="4"/>
  <c r="V12" i="4"/>
  <c r="U455" i="4"/>
  <c r="U307" i="4"/>
  <c r="V233" i="4"/>
  <c r="V427" i="4"/>
  <c r="V475" i="4"/>
  <c r="V248" i="4"/>
  <c r="V110" i="4"/>
  <c r="U115" i="4"/>
  <c r="U375" i="4"/>
  <c r="V480" i="4"/>
  <c r="U253" i="4"/>
  <c r="V498" i="4"/>
  <c r="U341" i="4"/>
  <c r="V49" i="4"/>
  <c r="V429" i="4"/>
  <c r="U269" i="4"/>
  <c r="V402" i="4"/>
  <c r="U134" i="4"/>
  <c r="V154" i="4"/>
  <c r="V174" i="4"/>
  <c r="U393" i="4"/>
  <c r="V329" i="4"/>
  <c r="V416" i="4"/>
  <c r="V496" i="4"/>
  <c r="V256" i="4"/>
  <c r="V18" i="4"/>
  <c r="V301" i="4"/>
  <c r="M25" i="6"/>
  <c r="M762" i="6"/>
  <c r="M380" i="6"/>
  <c r="M1157" i="6"/>
  <c r="M636" i="6"/>
  <c r="M130" i="6"/>
  <c r="U256" i="4"/>
  <c r="P476" i="6"/>
  <c r="M147" i="6"/>
  <c r="M521" i="6"/>
  <c r="M871" i="6"/>
  <c r="M1008" i="6"/>
  <c r="M329" i="6"/>
  <c r="M854" i="6"/>
  <c r="M688" i="6"/>
  <c r="M464" i="6"/>
  <c r="M1042" i="6"/>
  <c r="M583" i="6"/>
  <c r="M494" i="6"/>
  <c r="M908" i="6"/>
  <c r="P949" i="6"/>
  <c r="M249" i="6"/>
  <c r="M49" i="6"/>
  <c r="M659" i="6"/>
  <c r="V6" i="4"/>
  <c r="M424" i="6"/>
  <c r="M1093" i="6"/>
  <c r="M78" i="6"/>
  <c r="Q949" i="6"/>
  <c r="P67" i="6"/>
  <c r="M175" i="6"/>
  <c r="M1092" i="6"/>
  <c r="M548" i="6"/>
  <c r="M822" i="6"/>
  <c r="M222" i="6"/>
  <c r="M989" i="6"/>
  <c r="M981" i="6"/>
  <c r="M1028" i="6"/>
  <c r="M626" i="6"/>
  <c r="M351" i="6"/>
  <c r="M369" i="6"/>
  <c r="M1077" i="6"/>
  <c r="M821" i="6"/>
  <c r="M767" i="6"/>
  <c r="M805" i="6"/>
  <c r="M313" i="6"/>
  <c r="M848" i="6"/>
  <c r="M194" i="6"/>
  <c r="M1118" i="6"/>
  <c r="M1062" i="6"/>
  <c r="M171" i="6"/>
  <c r="M1018" i="6"/>
  <c r="M988" i="6"/>
  <c r="M927" i="6"/>
  <c r="M213" i="6"/>
  <c r="M949" i="6"/>
  <c r="M173" i="6"/>
  <c r="M705" i="6"/>
  <c r="M37" i="6"/>
  <c r="M460" i="6"/>
  <c r="M58" i="6"/>
  <c r="M184" i="6"/>
  <c r="M8" i="6"/>
  <c r="M1146" i="6"/>
  <c r="M810" i="6"/>
  <c r="M607" i="6"/>
  <c r="M140" i="6"/>
  <c r="M428" i="6"/>
  <c r="M877" i="6"/>
  <c r="M957" i="6"/>
  <c r="M1073" i="6"/>
  <c r="M274" i="6"/>
  <c r="M575" i="6"/>
  <c r="M410" i="6"/>
  <c r="M187" i="6"/>
  <c r="M856" i="6"/>
  <c r="M467" i="6"/>
  <c r="M226" i="6"/>
  <c r="N323" i="4"/>
  <c r="O263" i="6"/>
  <c r="P263" i="6"/>
  <c r="O537" i="6"/>
  <c r="Q537" i="6"/>
  <c r="P537" i="6"/>
  <c r="P222" i="6"/>
  <c r="Q222" i="6"/>
  <c r="O222" i="6"/>
  <c r="Q765" i="6"/>
  <c r="O765" i="6"/>
  <c r="P765" i="6"/>
  <c r="M339" i="6"/>
  <c r="M561" i="6"/>
  <c r="M706" i="6"/>
  <c r="P392" i="6"/>
  <c r="Q510" i="6"/>
  <c r="U100" i="4"/>
  <c r="Q879" i="6"/>
  <c r="O392" i="6"/>
  <c r="M930" i="6"/>
  <c r="M227" i="6"/>
  <c r="M786" i="6"/>
  <c r="M764" i="6"/>
  <c r="M350" i="6"/>
  <c r="M582" i="6"/>
  <c r="M613" i="6"/>
  <c r="M1105" i="6"/>
  <c r="M999" i="6"/>
  <c r="M114" i="6"/>
  <c r="M201" i="6"/>
  <c r="M606" i="6"/>
  <c r="M926" i="6"/>
  <c r="M449" i="6"/>
  <c r="M665" i="6"/>
  <c r="M831" i="6"/>
  <c r="M550" i="6"/>
  <c r="M945" i="6"/>
  <c r="M221" i="6"/>
  <c r="M663" i="6"/>
  <c r="M998" i="6"/>
  <c r="M984" i="6"/>
  <c r="M865" i="6"/>
  <c r="M518" i="6"/>
  <c r="M5" i="6"/>
  <c r="M610" i="6"/>
  <c r="M635" i="6"/>
  <c r="M777" i="6"/>
  <c r="M155" i="6"/>
  <c r="M91" i="6"/>
  <c r="M1058" i="6"/>
  <c r="M602" i="6"/>
  <c r="M1080" i="6"/>
  <c r="M790" i="6"/>
  <c r="M594" i="6"/>
  <c r="M995" i="6"/>
  <c r="P555" i="6"/>
  <c r="M778" i="6"/>
  <c r="M573" i="6"/>
  <c r="M541" i="6"/>
  <c r="M844" i="6"/>
  <c r="M408" i="6"/>
  <c r="M799" i="6"/>
  <c r="M1017" i="6"/>
  <c r="M1094" i="6"/>
  <c r="M1110" i="6"/>
  <c r="M1047" i="6"/>
  <c r="M66" i="6"/>
  <c r="M219" i="6"/>
  <c r="M912" i="6"/>
  <c r="M801" i="6"/>
  <c r="M1139" i="6"/>
  <c r="M158" i="6"/>
  <c r="M624" i="6"/>
  <c r="M809" i="6"/>
  <c r="M631" i="6"/>
  <c r="M1068" i="6"/>
  <c r="M776" i="6"/>
  <c r="M1075" i="6"/>
  <c r="M804" i="6"/>
  <c r="M67" i="6"/>
  <c r="M929" i="6"/>
  <c r="M53" i="6"/>
  <c r="M1055" i="6"/>
  <c r="M496" i="6"/>
  <c r="M343" i="6"/>
  <c r="P208" i="6"/>
  <c r="M849" i="6"/>
  <c r="M242" i="6"/>
  <c r="M727" i="6"/>
  <c r="M1051" i="6"/>
  <c r="M1136" i="6"/>
  <c r="M1021" i="6"/>
  <c r="M710" i="6"/>
  <c r="M1069" i="6"/>
  <c r="M470" i="6"/>
  <c r="M202" i="6"/>
  <c r="U173" i="4"/>
  <c r="U20" i="4"/>
  <c r="U462" i="4"/>
  <c r="O214" i="6"/>
  <c r="V243" i="4"/>
  <c r="R376" i="4"/>
  <c r="Q263" i="6"/>
  <c r="O831" i="6"/>
  <c r="M479" i="6"/>
  <c r="Q592" i="6"/>
  <c r="Q831" i="6"/>
  <c r="U343" i="4"/>
  <c r="M20" i="6"/>
  <c r="M567" i="6"/>
  <c r="M661" i="6"/>
  <c r="M26" i="6"/>
  <c r="M815" i="6"/>
  <c r="P376" i="4"/>
  <c r="P592" i="6"/>
  <c r="M1061" i="6"/>
  <c r="M1111" i="6"/>
  <c r="M525" i="6"/>
  <c r="M1049" i="6"/>
  <c r="M288" i="6"/>
  <c r="M268" i="6"/>
  <c r="M591" i="6"/>
  <c r="M537" i="6"/>
  <c r="M714" i="6"/>
  <c r="N230" i="4"/>
  <c r="U64" i="4"/>
  <c r="U312" i="4"/>
  <c r="U182" i="4"/>
  <c r="N56" i="4"/>
  <c r="P788" i="6"/>
  <c r="M38" i="6"/>
  <c r="M816" i="6"/>
  <c r="M616" i="6"/>
  <c r="M840" i="6"/>
  <c r="M1041" i="6"/>
  <c r="M144" i="6"/>
  <c r="M609" i="6"/>
  <c r="M273" i="6"/>
  <c r="M231" i="6"/>
  <c r="M729" i="6"/>
  <c r="M1032" i="6"/>
  <c r="M33" i="6"/>
  <c r="M1153" i="6"/>
  <c r="M1107" i="6"/>
  <c r="M965" i="6"/>
  <c r="M271" i="6"/>
  <c r="M359" i="6"/>
  <c r="M318" i="6"/>
  <c r="M614" i="6"/>
  <c r="M921" i="6"/>
  <c r="M923" i="6"/>
  <c r="M674" i="6"/>
  <c r="M690" i="6"/>
  <c r="M310" i="6"/>
  <c r="V418" i="4"/>
  <c r="V331" i="4"/>
  <c r="U42" i="4"/>
  <c r="N237" i="4"/>
  <c r="N439" i="4"/>
  <c r="N440" i="4"/>
  <c r="M435" i="6"/>
  <c r="N365" i="4"/>
  <c r="Q380" i="6"/>
  <c r="U119" i="4"/>
  <c r="O710" i="6"/>
  <c r="M1113" i="6"/>
  <c r="M276" i="6"/>
  <c r="M519" i="6"/>
  <c r="M334" i="6"/>
  <c r="M780" i="6"/>
  <c r="N410" i="4"/>
  <c r="N14" i="4"/>
  <c r="O380" i="6"/>
  <c r="V158" i="4"/>
  <c r="U373" i="4"/>
  <c r="M1006" i="6"/>
  <c r="M588" i="6"/>
  <c r="M172" i="6"/>
  <c r="Q476" i="6"/>
  <c r="M97" i="6"/>
  <c r="M1002" i="6"/>
  <c r="U290" i="4"/>
  <c r="R161" i="4"/>
  <c r="Q192" i="4"/>
  <c r="M427" i="6"/>
  <c r="M70" i="6"/>
  <c r="M502" i="6"/>
  <c r="M451" i="6"/>
  <c r="M62" i="6"/>
  <c r="M143" i="6"/>
  <c r="M542" i="6"/>
  <c r="Q1069" i="6"/>
  <c r="P1092" i="6"/>
  <c r="Q1092" i="6"/>
  <c r="P214" i="6"/>
  <c r="O1051" i="6"/>
  <c r="M82" i="6"/>
  <c r="M1039" i="6"/>
  <c r="M31" i="6"/>
  <c r="M1109" i="6"/>
  <c r="M618" i="6"/>
  <c r="M328" i="6"/>
  <c r="M514" i="6"/>
  <c r="M592" i="6"/>
  <c r="M555" i="6"/>
  <c r="O340" i="6"/>
  <c r="N388" i="4"/>
  <c r="Q1059" i="6"/>
  <c r="M1140" i="6"/>
  <c r="P340" i="6"/>
  <c r="Q821" i="6"/>
  <c r="M1013" i="6"/>
  <c r="M300" i="6"/>
  <c r="R387" i="4"/>
  <c r="O1069" i="6"/>
  <c r="U183" i="4"/>
  <c r="M1155" i="6"/>
  <c r="M956" i="6"/>
  <c r="N364" i="4"/>
  <c r="O667" i="6"/>
  <c r="P667" i="6"/>
  <c r="M54" i="6"/>
  <c r="P1043" i="6"/>
  <c r="O1043" i="6"/>
  <c r="U203" i="4"/>
  <c r="V203" i="4"/>
  <c r="P46" i="6"/>
  <c r="O46" i="6"/>
  <c r="O562" i="6"/>
  <c r="M1011" i="6"/>
  <c r="M178" i="6"/>
  <c r="M336" i="6"/>
  <c r="M966" i="6"/>
  <c r="M386" i="6"/>
  <c r="M528" i="6"/>
  <c r="M712" i="6"/>
  <c r="M433" i="6"/>
  <c r="M850" i="6"/>
  <c r="M986" i="6"/>
  <c r="M1012" i="6"/>
  <c r="M1064" i="6"/>
  <c r="M751" i="6"/>
  <c r="M90" i="6"/>
  <c r="M622" i="6"/>
  <c r="M461" i="6"/>
  <c r="M1065" i="6"/>
  <c r="M466" i="6"/>
  <c r="M121" i="6"/>
  <c r="M948" i="6"/>
  <c r="M137" i="6"/>
  <c r="M377" i="6"/>
  <c r="M6" i="6"/>
  <c r="M806" i="6"/>
  <c r="M422" i="6"/>
  <c r="M754" i="6"/>
  <c r="M963" i="6"/>
  <c r="M102" i="6"/>
  <c r="M483" i="6"/>
  <c r="M216" i="6"/>
  <c r="M617" i="6"/>
  <c r="R461" i="4"/>
  <c r="M694" i="6"/>
  <c r="M1098" i="6"/>
  <c r="M758" i="6"/>
  <c r="M954" i="6"/>
  <c r="M149" i="6"/>
  <c r="M370" i="6"/>
  <c r="M1052" i="6"/>
  <c r="M438" i="6"/>
  <c r="M341" i="6"/>
  <c r="M660" i="6"/>
  <c r="M306" i="6"/>
  <c r="M1141" i="6"/>
  <c r="M939" i="6"/>
  <c r="M393" i="6"/>
  <c r="M203" i="6"/>
  <c r="M338" i="6"/>
  <c r="M76" i="6"/>
  <c r="M1115" i="6"/>
  <c r="M932" i="6"/>
  <c r="M337" i="6"/>
  <c r="Q208" i="6"/>
  <c r="M278" i="6"/>
  <c r="M208" i="6"/>
  <c r="M1066" i="6"/>
  <c r="M260" i="6"/>
  <c r="M390" i="6"/>
  <c r="M129" i="6"/>
  <c r="M1144" i="6"/>
  <c r="M1076" i="6"/>
  <c r="M667" i="6"/>
  <c r="M1142" i="6"/>
  <c r="M531" i="6"/>
  <c r="M323" i="6"/>
  <c r="N484" i="4"/>
  <c r="M263" i="6"/>
  <c r="M1128" i="6"/>
  <c r="M89" i="6"/>
  <c r="M586" i="6"/>
  <c r="M331" i="6"/>
  <c r="M732" i="6"/>
  <c r="M967" i="6"/>
  <c r="M252" i="6"/>
  <c r="M994" i="6"/>
  <c r="M11" i="6"/>
  <c r="M695" i="6"/>
  <c r="M389" i="6"/>
  <c r="U154" i="4"/>
  <c r="O208" i="6"/>
  <c r="M401" i="6"/>
  <c r="M407" i="6"/>
  <c r="P461" i="4"/>
  <c r="M315" i="6"/>
  <c r="P849" i="6"/>
  <c r="M890" i="6"/>
  <c r="M1120" i="6"/>
  <c r="M122" i="6"/>
  <c r="M120" i="6"/>
  <c r="M566" i="6"/>
  <c r="M679" i="6"/>
  <c r="M295" i="6"/>
  <c r="M857" i="6"/>
  <c r="M739" i="6"/>
  <c r="M1045" i="6"/>
  <c r="M56" i="6"/>
  <c r="M838" i="6"/>
  <c r="M229" i="6"/>
  <c r="Q461" i="4"/>
  <c r="N120" i="4"/>
  <c r="Q710" i="6"/>
  <c r="M294" i="6"/>
  <c r="M625" i="6"/>
  <c r="M1014" i="6"/>
  <c r="M57" i="6"/>
  <c r="M283" i="6"/>
  <c r="M980" i="6"/>
  <c r="M371" i="6"/>
  <c r="M901" i="6"/>
  <c r="M951" i="6"/>
  <c r="M628" i="6"/>
  <c r="U63" i="4"/>
  <c r="M884" i="6"/>
  <c r="M181" i="6"/>
  <c r="M882" i="6"/>
  <c r="M405" i="6"/>
  <c r="M500" i="6"/>
  <c r="M167" i="6"/>
  <c r="M693" i="6"/>
  <c r="M419" i="6"/>
  <c r="M27" i="6"/>
  <c r="M311" i="6"/>
  <c r="M131" i="6"/>
  <c r="M553" i="6"/>
  <c r="M864" i="6"/>
  <c r="M699" i="6"/>
  <c r="M820" i="6"/>
  <c r="M269" i="6"/>
  <c r="M1150" i="6"/>
  <c r="M924" i="6"/>
  <c r="M1135" i="6"/>
  <c r="M885" i="6"/>
  <c r="M733" i="6"/>
  <c r="M190" i="6"/>
  <c r="N308" i="4"/>
  <c r="M1085" i="6"/>
  <c r="M718" i="6"/>
  <c r="M488" i="6"/>
  <c r="M897" i="6"/>
  <c r="M1137" i="6"/>
  <c r="M199" i="6"/>
  <c r="M406" i="6"/>
  <c r="M397" i="6"/>
  <c r="M639" i="6"/>
  <c r="M402" i="6"/>
  <c r="M655" i="6"/>
  <c r="M898" i="6"/>
  <c r="M434" i="6"/>
  <c r="M297" i="6"/>
  <c r="M740" i="6"/>
  <c r="M145" i="6"/>
  <c r="M889" i="6"/>
  <c r="M1023" i="6"/>
  <c r="M775" i="6"/>
  <c r="M24" i="6"/>
  <c r="M1127" i="6"/>
  <c r="M698" i="6"/>
  <c r="M238" i="6"/>
  <c r="M510" i="6"/>
  <c r="M551" i="6"/>
  <c r="M558" i="6"/>
  <c r="M499" i="6"/>
  <c r="N470" i="4"/>
  <c r="M1159" i="6"/>
  <c r="M340" i="6"/>
  <c r="M722" i="6"/>
  <c r="M534" i="6"/>
  <c r="M1048" i="6"/>
  <c r="N341" i="4"/>
  <c r="V365" i="4"/>
  <c r="M492" i="6"/>
  <c r="M1019" i="6"/>
  <c r="M560" i="6"/>
  <c r="M19" i="6"/>
  <c r="M440" i="6"/>
  <c r="U329" i="4"/>
  <c r="U400" i="4"/>
  <c r="N452" i="4"/>
  <c r="N256" i="4"/>
  <c r="M1084" i="6"/>
  <c r="M597" i="6"/>
  <c r="P589" i="6"/>
  <c r="M1072" i="6"/>
  <c r="M293" i="6"/>
  <c r="M730" i="6"/>
  <c r="M39" i="6"/>
  <c r="M536" i="6"/>
  <c r="M969" i="6"/>
  <c r="M423" i="6"/>
  <c r="M119" i="6"/>
  <c r="M281" i="6"/>
  <c r="M75" i="6"/>
  <c r="M768" i="6"/>
  <c r="M482" i="6"/>
  <c r="M906" i="6"/>
  <c r="M378" i="6"/>
  <c r="M43" i="6"/>
  <c r="M546" i="6"/>
  <c r="M971" i="6"/>
  <c r="Q214" i="6"/>
  <c r="M608" i="6"/>
  <c r="M253" i="6"/>
  <c r="M1063" i="6"/>
  <c r="M115" i="6"/>
  <c r="M246" i="6"/>
  <c r="M782" i="6"/>
  <c r="U475" i="4"/>
  <c r="O849" i="6"/>
  <c r="M86" i="6"/>
  <c r="M539" i="6"/>
  <c r="M255" i="6"/>
  <c r="M477" i="6"/>
  <c r="M9" i="6"/>
  <c r="M565" i="6"/>
  <c r="M103" i="6"/>
  <c r="M77" i="6"/>
  <c r="M1000" i="6"/>
  <c r="M726" i="6"/>
  <c r="Q849" i="6"/>
  <c r="V493" i="4"/>
  <c r="U450" i="4"/>
  <c r="N304" i="4"/>
  <c r="M1152" i="6"/>
  <c r="M876" i="6"/>
  <c r="M544" i="6"/>
  <c r="M198" i="6"/>
  <c r="M156" i="6"/>
  <c r="M1148" i="6"/>
  <c r="M789" i="6"/>
  <c r="M85" i="6"/>
  <c r="M414" i="6"/>
  <c r="M1033" i="6"/>
  <c r="M564" i="6"/>
  <c r="V187" i="4"/>
  <c r="M935" i="6"/>
  <c r="O589" i="6"/>
  <c r="V208" i="4"/>
  <c r="M579" i="6"/>
  <c r="V323" i="4"/>
  <c r="U323" i="4"/>
  <c r="N423" i="4"/>
  <c r="Q419" i="4"/>
  <c r="M747" i="6"/>
  <c r="M875" i="6"/>
  <c r="M481" i="6"/>
  <c r="M95" i="6"/>
  <c r="M265" i="6"/>
  <c r="M783" i="6"/>
  <c r="M55" i="6"/>
  <c r="M637" i="6"/>
  <c r="M404" i="6"/>
  <c r="M711" i="6"/>
  <c r="M652" i="6"/>
  <c r="M598" i="6"/>
  <c r="M1122" i="6"/>
  <c r="M209" i="6"/>
  <c r="M46" i="6"/>
  <c r="M473" i="6"/>
  <c r="M471" i="6"/>
  <c r="M146" i="6"/>
  <c r="M60" i="6"/>
  <c r="M177" i="6"/>
  <c r="M1034" i="6"/>
  <c r="M454" i="6"/>
  <c r="M872" i="6"/>
  <c r="M34" i="6"/>
  <c r="M870" i="6"/>
  <c r="M363" i="6"/>
  <c r="M862" i="6"/>
  <c r="M257" i="6"/>
  <c r="M833" i="6"/>
  <c r="M824" i="6"/>
  <c r="P470" i="4"/>
  <c r="N435" i="4"/>
  <c r="V315" i="4"/>
  <c r="N496" i="4"/>
  <c r="R21" i="4"/>
  <c r="V338" i="4"/>
  <c r="V150" i="4"/>
  <c r="N226" i="4"/>
  <c r="U398" i="4"/>
  <c r="U488" i="4"/>
  <c r="V194" i="4"/>
  <c r="N465" i="4"/>
  <c r="M532" i="6"/>
  <c r="N358" i="4"/>
  <c r="M1095" i="6"/>
  <c r="M940" i="6"/>
  <c r="M1158" i="6"/>
  <c r="M368" i="6"/>
  <c r="M715" i="6"/>
  <c r="M633" i="6"/>
  <c r="M642" i="6"/>
  <c r="M1154" i="6"/>
  <c r="M855" i="6"/>
  <c r="M1100" i="6"/>
  <c r="M958" i="6"/>
  <c r="M455" i="6"/>
  <c r="M843" i="6"/>
  <c r="M457" i="6"/>
  <c r="M205" i="6"/>
  <c r="M827" i="6"/>
  <c r="M354" i="6"/>
  <c r="M672" i="6"/>
  <c r="M475" i="6"/>
  <c r="O955" i="6"/>
  <c r="M61" i="6"/>
  <c r="M1037" i="6"/>
  <c r="M936" i="6"/>
  <c r="N88" i="4"/>
  <c r="M867" i="6"/>
  <c r="V144" i="4"/>
  <c r="N22" i="4"/>
  <c r="P88" i="4"/>
  <c r="V153" i="4"/>
  <c r="N194" i="4"/>
  <c r="U239" i="4"/>
  <c r="U184" i="4"/>
  <c r="U309" i="4"/>
  <c r="Q589" i="6"/>
  <c r="Q88" i="4"/>
  <c r="U263" i="4"/>
  <c r="U155" i="4"/>
  <c r="N133" i="4"/>
  <c r="N466" i="4"/>
  <c r="M79" i="6"/>
  <c r="M1121" i="6"/>
  <c r="M186" i="6"/>
  <c r="O35" i="6"/>
  <c r="M683" i="6"/>
  <c r="M657" i="6"/>
  <c r="U267" i="4"/>
  <c r="M236" i="6"/>
  <c r="V421" i="4"/>
  <c r="U232" i="4"/>
  <c r="U301" i="4"/>
  <c r="Q454" i="4"/>
  <c r="M830" i="6"/>
  <c r="M700" i="6"/>
  <c r="R234" i="4"/>
  <c r="U485" i="4"/>
  <c r="U271" i="4"/>
  <c r="U378" i="4"/>
  <c r="V134" i="4"/>
  <c r="M365" i="6"/>
  <c r="M7" i="6"/>
  <c r="M724" i="6"/>
  <c r="M584" i="6"/>
  <c r="M116" i="6"/>
  <c r="M682" i="6"/>
  <c r="M358" i="6"/>
  <c r="M509" i="6"/>
  <c r="M453" i="6"/>
  <c r="M997" i="6"/>
  <c r="M346" i="6"/>
  <c r="M21" i="6"/>
  <c r="M568" i="6"/>
  <c r="Q476" i="4"/>
  <c r="Q437" i="4"/>
  <c r="R330" i="4"/>
  <c r="V205" i="4"/>
  <c r="V440" i="4"/>
  <c r="U40" i="4"/>
  <c r="V30" i="4"/>
  <c r="N93" i="4"/>
  <c r="N163" i="4"/>
  <c r="M1053" i="6"/>
  <c r="M243" i="6"/>
  <c r="R476" i="4"/>
  <c r="U236" i="4"/>
  <c r="M1027" i="6"/>
  <c r="M731" i="6"/>
  <c r="M704" i="6"/>
  <c r="M1091" i="6"/>
  <c r="P955" i="6"/>
  <c r="Q955" i="6"/>
  <c r="V22" i="4"/>
  <c r="O488" i="6"/>
  <c r="M742" i="6"/>
  <c r="M151" i="6"/>
  <c r="M946" i="6"/>
  <c r="M599" i="6"/>
  <c r="M944" i="6"/>
  <c r="M1083" i="6"/>
  <c r="M437" i="6"/>
  <c r="M220" i="6"/>
  <c r="M1016" i="6"/>
  <c r="M669" i="6"/>
  <c r="M676" i="6"/>
  <c r="M656" i="6"/>
  <c r="M266" i="6"/>
  <c r="M771" i="6"/>
  <c r="M605" i="6"/>
  <c r="M1160" i="6"/>
  <c r="M859" i="6"/>
  <c r="M68" i="6"/>
  <c r="M73" i="6"/>
  <c r="M322" i="6"/>
  <c r="Q470" i="4"/>
  <c r="P21" i="4"/>
  <c r="M409" i="6"/>
  <c r="M416" i="6"/>
  <c r="M16" i="6"/>
  <c r="M585" i="6"/>
  <c r="M18" i="6"/>
  <c r="M182" i="6"/>
  <c r="M1070" i="6"/>
  <c r="M1138" i="6"/>
  <c r="M869" i="6"/>
  <c r="M317" i="6"/>
  <c r="M1087" i="6"/>
  <c r="M325" i="6"/>
  <c r="M943" i="6"/>
  <c r="M1054" i="6"/>
  <c r="M1123" i="6"/>
  <c r="M40" i="6"/>
  <c r="M412" i="6"/>
  <c r="M84" i="6"/>
  <c r="M80" i="6"/>
  <c r="M504" i="6"/>
  <c r="M773" i="6"/>
  <c r="M976" i="6"/>
  <c r="M284" i="6"/>
  <c r="M74" i="6"/>
  <c r="M819" i="6"/>
  <c r="M792" i="6"/>
  <c r="N451" i="4"/>
  <c r="N357" i="4"/>
  <c r="U217" i="4"/>
  <c r="U352" i="4"/>
  <c r="U58" i="4"/>
  <c r="P35" i="6"/>
  <c r="P126" i="4"/>
  <c r="N414" i="4"/>
  <c r="N428" i="4"/>
  <c r="N378" i="4"/>
  <c r="M485" i="6"/>
  <c r="M445" i="6"/>
  <c r="M469" i="6"/>
  <c r="M953" i="6"/>
  <c r="M154" i="6"/>
  <c r="M719" i="6"/>
  <c r="Q126" i="4"/>
  <c r="Q35" i="6"/>
  <c r="N10" i="4"/>
  <c r="U111" i="4"/>
  <c r="M316" i="6"/>
  <c r="M721" i="6"/>
  <c r="M321" i="6"/>
  <c r="M395" i="6"/>
  <c r="M1090" i="6"/>
  <c r="M746" i="6"/>
  <c r="M744" i="6"/>
  <c r="M517" i="6"/>
  <c r="M590" i="6"/>
  <c r="M832" i="6"/>
  <c r="M425" i="6"/>
  <c r="M529" i="6"/>
  <c r="M385" i="6"/>
  <c r="M950" i="6"/>
  <c r="M309" i="6"/>
  <c r="M787" i="6"/>
  <c r="M829" i="6"/>
  <c r="M200" i="6"/>
  <c r="M601" i="6"/>
  <c r="M891" i="6"/>
  <c r="M305" i="6"/>
  <c r="M251" i="6"/>
  <c r="M910" i="6"/>
  <c r="M640" i="6"/>
  <c r="M763" i="6"/>
  <c r="M615" i="6"/>
  <c r="M1143" i="6"/>
  <c r="M101" i="6"/>
  <c r="M593" i="6"/>
  <c r="M685" i="6"/>
  <c r="M811" i="6"/>
  <c r="M516" i="6"/>
  <c r="M123" i="6"/>
  <c r="M1097" i="6"/>
  <c r="M241" i="6"/>
  <c r="M110" i="6"/>
  <c r="M109" i="6"/>
  <c r="M818" i="6"/>
  <c r="M589" i="6"/>
  <c r="M391" i="6"/>
  <c r="M1124" i="6"/>
  <c r="M1145" i="6"/>
  <c r="M538" i="6"/>
  <c r="M259" i="6"/>
  <c r="M526" i="6"/>
  <c r="M545" i="6"/>
  <c r="M1044" i="6"/>
  <c r="N421" i="4"/>
  <c r="M632" i="6"/>
  <c r="Q269" i="6"/>
  <c r="P981" i="6"/>
  <c r="U435" i="4"/>
  <c r="N298" i="4"/>
  <c r="M211" i="6"/>
  <c r="M443" i="6"/>
  <c r="M484" i="6"/>
  <c r="M1106" i="6"/>
  <c r="M993" i="6"/>
  <c r="M166" i="6"/>
  <c r="M388" i="6"/>
  <c r="M228" i="6"/>
  <c r="R437" i="4"/>
  <c r="Q967" i="6"/>
  <c r="U226" i="4"/>
  <c r="U334" i="4"/>
  <c r="U425" i="4"/>
  <c r="U13" i="4"/>
  <c r="U211" i="4"/>
  <c r="N324" i="4"/>
  <c r="N268" i="4"/>
  <c r="N8" i="4"/>
  <c r="M188" i="6"/>
  <c r="M562" i="6"/>
  <c r="M917" i="6"/>
  <c r="M962" i="6"/>
  <c r="M791" i="6"/>
  <c r="M1059" i="6"/>
  <c r="M604" i="6"/>
  <c r="M737" i="6"/>
  <c r="M489" i="6"/>
  <c r="M248" i="6"/>
  <c r="M1036" i="6"/>
  <c r="M1007" i="6"/>
  <c r="M760" i="6"/>
  <c r="N397" i="4"/>
  <c r="M911" i="6"/>
  <c r="M668" i="6"/>
  <c r="M648" i="6"/>
  <c r="M851" i="6"/>
  <c r="M947" i="6"/>
  <c r="M800" i="6"/>
  <c r="M752" i="6"/>
  <c r="M210" i="6"/>
  <c r="M881" i="6"/>
  <c r="M507" i="6"/>
  <c r="V146" i="4"/>
  <c r="U146" i="4"/>
  <c r="V297" i="4"/>
  <c r="U297" i="4"/>
  <c r="V39" i="4"/>
  <c r="U39" i="4"/>
  <c r="V364" i="4"/>
  <c r="U364" i="4"/>
  <c r="V479" i="4"/>
  <c r="U479" i="4"/>
  <c r="U465" i="4"/>
  <c r="V465" i="4"/>
  <c r="P189" i="4"/>
  <c r="R189" i="4"/>
  <c r="V318" i="4"/>
  <c r="U318" i="4"/>
  <c r="O958" i="6"/>
  <c r="Q958" i="6"/>
  <c r="P958" i="6"/>
  <c r="V401" i="4"/>
  <c r="U401" i="4"/>
  <c r="N312" i="4"/>
  <c r="V202" i="4"/>
  <c r="U202" i="4"/>
  <c r="Q238" i="4"/>
  <c r="R238" i="4"/>
  <c r="N231" i="4"/>
  <c r="N373" i="4"/>
  <c r="M12" i="6"/>
  <c r="M157" i="6"/>
  <c r="M29" i="6"/>
  <c r="M400" i="6"/>
  <c r="M64" i="6"/>
  <c r="M51" i="6"/>
  <c r="M522" i="6"/>
  <c r="N267" i="4"/>
  <c r="M83" i="6"/>
  <c r="M376" i="6"/>
  <c r="M557" i="6"/>
  <c r="M468" i="6"/>
  <c r="M574" i="6"/>
  <c r="N394" i="4"/>
  <c r="M794" i="6"/>
  <c r="M670" i="6"/>
  <c r="M289" i="6"/>
  <c r="M701" i="6"/>
  <c r="M1134" i="6"/>
  <c r="M374" i="6"/>
  <c r="M673" i="6"/>
  <c r="M524" i="6"/>
  <c r="M298" i="6"/>
  <c r="M327" i="6"/>
  <c r="M842" i="6"/>
  <c r="M745" i="6"/>
  <c r="M505" i="6"/>
  <c r="M330" i="6"/>
  <c r="M576" i="6"/>
  <c r="M303" i="6"/>
  <c r="M720" i="6"/>
  <c r="M571" i="6"/>
  <c r="M320" i="6"/>
  <c r="M197" i="6"/>
  <c r="M45" i="6"/>
  <c r="V94" i="4"/>
  <c r="N416" i="4"/>
  <c r="N20" i="4"/>
  <c r="M756" i="6"/>
  <c r="M344" i="6"/>
  <c r="M681" i="6"/>
  <c r="M547" i="6"/>
  <c r="M152" i="6"/>
  <c r="M600" i="6"/>
  <c r="M795" i="6"/>
  <c r="M136" i="6"/>
  <c r="M35" i="6"/>
  <c r="M931" i="6"/>
  <c r="M277" i="6"/>
  <c r="N71" i="4"/>
  <c r="N42" i="4"/>
  <c r="M237" i="6"/>
  <c r="M556" i="6"/>
  <c r="M234" i="6"/>
  <c r="M1010" i="6"/>
  <c r="M825" i="6"/>
  <c r="M991" i="6"/>
  <c r="M296" i="6"/>
  <c r="M214" i="6"/>
  <c r="M512" i="6"/>
  <c r="M738" i="6"/>
  <c r="M728" i="6"/>
  <c r="M687" i="6"/>
  <c r="M207" i="6"/>
  <c r="M913" i="6"/>
  <c r="M1029" i="6"/>
  <c r="M118" i="6"/>
  <c r="M254" i="6"/>
  <c r="N260" i="4"/>
  <c r="M1089" i="6"/>
  <c r="M59" i="6"/>
  <c r="M1015" i="6"/>
  <c r="M941" i="6"/>
  <c r="M779" i="6"/>
  <c r="M383" i="6"/>
  <c r="M361" i="6"/>
  <c r="M44" i="6"/>
  <c r="M22" i="6"/>
  <c r="M446" i="6"/>
  <c r="M394" i="6"/>
  <c r="M918" i="6"/>
  <c r="M540" i="6"/>
  <c r="M649" i="6"/>
  <c r="M959" i="6"/>
  <c r="M421" i="6"/>
  <c r="M922" i="6"/>
  <c r="M596" i="6"/>
  <c r="M108" i="6"/>
  <c r="M98" i="6"/>
  <c r="M117" i="6"/>
  <c r="M1119" i="6"/>
  <c r="M692" i="6"/>
  <c r="M217" i="6"/>
  <c r="M17" i="6"/>
  <c r="M914" i="6"/>
  <c r="M1040" i="6"/>
  <c r="M798" i="6"/>
  <c r="M973" i="6"/>
  <c r="M1050" i="6"/>
  <c r="M903" i="6"/>
  <c r="N15" i="4"/>
  <c r="N488" i="4"/>
  <c r="N49" i="4"/>
  <c r="M420" i="6"/>
  <c r="M709" i="6"/>
  <c r="M1103" i="6"/>
  <c r="M335" i="6"/>
  <c r="M960" i="6"/>
  <c r="M183" i="6"/>
  <c r="M150" i="6"/>
  <c r="M1057" i="6"/>
  <c r="M581" i="6"/>
  <c r="Q21" i="4"/>
  <c r="N249" i="4"/>
  <c r="N353" i="4"/>
  <c r="N460" i="4"/>
  <c r="N248" i="4"/>
  <c r="N47" i="4"/>
  <c r="N63" i="4"/>
  <c r="N215" i="4"/>
  <c r="M572" i="6"/>
  <c r="M769" i="6"/>
  <c r="M304" i="6"/>
  <c r="M124" i="6"/>
  <c r="M280" i="6"/>
  <c r="M772" i="6"/>
  <c r="M72" i="6"/>
  <c r="M1031" i="6"/>
  <c r="M1024" i="6"/>
  <c r="M707" i="6"/>
  <c r="M104" i="6"/>
  <c r="M1081" i="6"/>
  <c r="M429" i="6"/>
  <c r="M979" i="6"/>
  <c r="M1071" i="6"/>
  <c r="M847" i="6"/>
  <c r="M1099" i="6"/>
  <c r="M623" i="6"/>
  <c r="M272" i="6"/>
  <c r="M680" i="6"/>
  <c r="M909" i="6"/>
  <c r="M837" i="6"/>
  <c r="M902" i="6"/>
  <c r="M452" i="6"/>
  <c r="M839" i="6"/>
  <c r="M900" i="6"/>
  <c r="M577" i="6"/>
  <c r="M415" i="6"/>
  <c r="M125" i="6"/>
  <c r="Q382" i="4"/>
  <c r="V163" i="4"/>
  <c r="U396" i="4"/>
  <c r="R470" i="4"/>
  <c r="R242" i="4"/>
  <c r="R130" i="4"/>
  <c r="U114" i="4"/>
  <c r="U18" i="4"/>
  <c r="P130" i="4"/>
  <c r="U229" i="4"/>
  <c r="V495" i="4"/>
  <c r="U89" i="4"/>
  <c r="U268" i="4"/>
  <c r="U109" i="4"/>
  <c r="U101" i="4"/>
  <c r="U496" i="4"/>
  <c r="N481" i="4"/>
  <c r="N384" i="4"/>
  <c r="N245" i="4"/>
  <c r="N246" i="4"/>
  <c r="N155" i="4"/>
  <c r="N411" i="4"/>
  <c r="V59" i="4"/>
  <c r="U311" i="4"/>
  <c r="N299" i="4"/>
  <c r="U185" i="4"/>
  <c r="P419" i="4"/>
  <c r="V152" i="4"/>
  <c r="U422" i="4"/>
  <c r="V81" i="4"/>
  <c r="V357" i="4"/>
  <c r="U174" i="4"/>
  <c r="N164" i="4"/>
  <c r="N444" i="4"/>
  <c r="N375" i="4"/>
  <c r="N7" i="4"/>
  <c r="N495" i="4"/>
  <c r="N90" i="4"/>
  <c r="N26" i="4"/>
  <c r="N286" i="4"/>
  <c r="N131" i="4"/>
  <c r="N339" i="4"/>
  <c r="N376" i="4"/>
  <c r="N107" i="4"/>
  <c r="N454" i="4"/>
  <c r="N161" i="4"/>
  <c r="N27" i="4"/>
  <c r="N476" i="4"/>
  <c r="N331" i="4"/>
  <c r="N463" i="4"/>
  <c r="N270" i="4"/>
  <c r="R137" i="4"/>
  <c r="N290" i="4"/>
  <c r="N457" i="4"/>
  <c r="N297" i="4"/>
  <c r="N13" i="4"/>
  <c r="N343" i="4"/>
  <c r="N296" i="4"/>
  <c r="N342" i="4"/>
  <c r="V350" i="4"/>
  <c r="U350" i="4"/>
  <c r="V230" i="4"/>
  <c r="U230" i="4"/>
  <c r="V428" i="4"/>
  <c r="U428" i="4"/>
  <c r="M159" i="6"/>
  <c r="V415" i="4"/>
  <c r="U415" i="4"/>
  <c r="R337" i="4"/>
  <c r="Q337" i="4"/>
  <c r="M267" i="6"/>
  <c r="M907" i="6"/>
  <c r="M93" i="6"/>
  <c r="M247" i="6"/>
  <c r="M462" i="6"/>
  <c r="V327" i="4"/>
  <c r="U327" i="4"/>
  <c r="V433" i="4"/>
  <c r="U433" i="4"/>
  <c r="V143" i="4"/>
  <c r="U143" i="4"/>
  <c r="N344" i="4"/>
  <c r="P539" i="6"/>
  <c r="P137" i="4"/>
  <c r="Q207" i="4"/>
  <c r="R207" i="4"/>
  <c r="O539" i="6"/>
  <c r="Q137" i="4"/>
  <c r="U342" i="4"/>
  <c r="V409" i="4"/>
  <c r="U420" i="4"/>
  <c r="N66" i="4"/>
  <c r="M964" i="6"/>
  <c r="M808" i="6"/>
  <c r="N252" i="4"/>
  <c r="N396" i="4"/>
  <c r="N214" i="4"/>
  <c r="N152" i="4"/>
  <c r="M641" i="6"/>
  <c r="M88" i="6"/>
  <c r="M28" i="6"/>
  <c r="M797" i="6"/>
  <c r="M132" i="6"/>
  <c r="V447" i="4"/>
  <c r="U447" i="4"/>
  <c r="U213" i="4"/>
  <c r="V213" i="4"/>
  <c r="Q186" i="6"/>
  <c r="P186" i="6"/>
  <c r="O186" i="6"/>
  <c r="V69" i="4"/>
  <c r="U69" i="4"/>
  <c r="U112" i="4"/>
  <c r="V112" i="4"/>
  <c r="V282" i="4"/>
  <c r="U282" i="4"/>
  <c r="V72" i="4"/>
  <c r="U72" i="4"/>
  <c r="V353" i="4"/>
  <c r="U353" i="4"/>
  <c r="V260" i="4"/>
  <c r="U260" i="4"/>
  <c r="U394" i="4"/>
  <c r="V394" i="4"/>
  <c r="P185" i="6"/>
  <c r="Q185" i="6"/>
  <c r="V29" i="4"/>
  <c r="V246" i="4"/>
  <c r="V430" i="4"/>
  <c r="U430" i="4"/>
  <c r="U333" i="4"/>
  <c r="V333" i="4"/>
  <c r="V281" i="4"/>
  <c r="U281" i="4"/>
  <c r="U451" i="4"/>
  <c r="V451" i="4"/>
  <c r="Q149" i="4"/>
  <c r="U377" i="4"/>
  <c r="V377" i="4"/>
  <c r="U386" i="4"/>
  <c r="V386" i="4"/>
  <c r="V484" i="4"/>
  <c r="U484" i="4"/>
  <c r="V324" i="4"/>
  <c r="U324" i="4"/>
  <c r="V220" i="4"/>
  <c r="U220" i="4"/>
  <c r="V298" i="4"/>
  <c r="U298" i="4"/>
  <c r="N429" i="4"/>
  <c r="N485" i="4"/>
  <c r="N433" i="4"/>
  <c r="N143" i="4"/>
  <c r="N332" i="4"/>
  <c r="N69" i="4"/>
  <c r="N461" i="4"/>
  <c r="N102" i="4"/>
  <c r="N387" i="4"/>
  <c r="M678" i="6"/>
  <c r="M107" i="6"/>
  <c r="M430" i="6"/>
  <c r="N265" i="4"/>
  <c r="N115" i="4"/>
  <c r="N58" i="4"/>
  <c r="N415" i="4"/>
  <c r="N221" i="4"/>
  <c r="N150" i="4"/>
  <c r="M860" i="6"/>
  <c r="M1079" i="6"/>
  <c r="M436" i="6"/>
  <c r="M982" i="6"/>
  <c r="M501" i="6"/>
  <c r="M554" i="6"/>
  <c r="M163" i="6"/>
  <c r="M520" i="6"/>
  <c r="M384" i="6"/>
  <c r="M788" i="6"/>
  <c r="M196" i="6"/>
  <c r="N183" i="4"/>
  <c r="M803" i="6"/>
  <c r="M684" i="6"/>
  <c r="N100" i="4"/>
  <c r="P457" i="4"/>
  <c r="O788" i="6"/>
  <c r="V463" i="4"/>
  <c r="U463" i="4"/>
  <c r="M569" i="6"/>
  <c r="M952" i="6"/>
  <c r="N142" i="4"/>
  <c r="N250" i="4"/>
  <c r="N469" i="4"/>
  <c r="N437" i="4"/>
  <c r="N409" i="4"/>
  <c r="M671" i="6"/>
  <c r="M893" i="6"/>
  <c r="M356" i="6"/>
  <c r="M204" i="6"/>
  <c r="M1067" i="6"/>
  <c r="M148" i="6"/>
  <c r="I1161" i="6"/>
  <c r="N251" i="4"/>
  <c r="M653" i="6"/>
  <c r="M47" i="6"/>
  <c r="M549" i="6"/>
  <c r="M105" i="6"/>
  <c r="K1161" i="6"/>
  <c r="M1026" i="6"/>
  <c r="M1117" i="6"/>
  <c r="M139" i="6"/>
  <c r="M879" i="6"/>
  <c r="M677" i="6"/>
  <c r="M743" i="6"/>
  <c r="M972" i="6"/>
  <c r="M497" i="6"/>
  <c r="M845" i="6"/>
  <c r="M933" i="6"/>
  <c r="M781" i="6"/>
  <c r="M880" i="6"/>
  <c r="M899" i="6"/>
  <c r="M716" i="6"/>
  <c r="M135" i="6"/>
  <c r="M490" i="6"/>
  <c r="M465" i="6"/>
  <c r="M919" i="6"/>
  <c r="M874" i="6"/>
  <c r="M942" i="6"/>
  <c r="N132" i="4"/>
  <c r="N447" i="4"/>
  <c r="N490" i="4"/>
  <c r="N213" i="4"/>
  <c r="P1059" i="6"/>
  <c r="M223" i="6"/>
  <c r="M185" i="6"/>
  <c r="M100" i="6"/>
  <c r="M836" i="6"/>
  <c r="N393" i="4"/>
  <c r="J1161" i="6"/>
  <c r="Q161" i="4"/>
  <c r="Q457" i="4"/>
  <c r="V27" i="4"/>
  <c r="O981" i="6"/>
  <c r="Q788" i="6"/>
  <c r="O406" i="6"/>
  <c r="M23" i="6"/>
  <c r="U56" i="4"/>
  <c r="O1059" i="6"/>
  <c r="O8" i="6"/>
  <c r="P947" i="6"/>
  <c r="V375" i="4"/>
  <c r="U407" i="4"/>
  <c r="N306" i="4"/>
  <c r="N274" i="4"/>
  <c r="N398" i="4"/>
  <c r="N442" i="4"/>
  <c r="N494" i="4"/>
  <c r="N210" i="4"/>
  <c r="N269" i="4"/>
  <c r="N464" i="4"/>
  <c r="N91" i="4"/>
  <c r="N6" i="4"/>
  <c r="N263" i="4"/>
  <c r="N130" i="4"/>
  <c r="N287" i="4"/>
  <c r="N173" i="4"/>
  <c r="N149" i="4"/>
  <c r="N57" i="4"/>
  <c r="M1125" i="6"/>
  <c r="M1108" i="6"/>
  <c r="M279" i="6"/>
  <c r="V132" i="4"/>
  <c r="U132" i="4"/>
  <c r="G1161" i="6"/>
  <c r="E53" i="1" s="1"/>
  <c r="Q242" i="4"/>
  <c r="R457" i="4"/>
  <c r="V57" i="4"/>
  <c r="U397" i="4"/>
  <c r="V279" i="4"/>
  <c r="Q8" i="6"/>
  <c r="U270" i="4"/>
  <c r="P123" i="4"/>
  <c r="M99" i="6"/>
  <c r="M50" i="6"/>
  <c r="M1088" i="6"/>
  <c r="M978" i="6"/>
  <c r="V71" i="4"/>
  <c r="U71" i="4"/>
  <c r="N72" i="4"/>
  <c r="Q258" i="4"/>
  <c r="Q448" i="4"/>
  <c r="V285" i="4"/>
  <c r="U53" i="4"/>
  <c r="N219" i="4"/>
  <c r="N60" i="4"/>
  <c r="N402" i="4"/>
  <c r="N111" i="4"/>
  <c r="R454" i="4"/>
  <c r="N422" i="4"/>
  <c r="N242" i="4"/>
  <c r="N53" i="4"/>
  <c r="N189" i="4"/>
  <c r="N144" i="4"/>
  <c r="N315" i="4"/>
  <c r="N302" i="4"/>
  <c r="N126" i="4"/>
  <c r="M713" i="6"/>
  <c r="M686" i="6"/>
  <c r="M955" i="6"/>
  <c r="M353" i="6"/>
  <c r="V490" i="4"/>
  <c r="U490" i="4"/>
  <c r="U251" i="4"/>
  <c r="V251" i="4"/>
  <c r="Q374" i="4"/>
  <c r="Q459" i="4"/>
  <c r="P459" i="4"/>
  <c r="R374" i="4"/>
  <c r="P406" i="6"/>
  <c r="U347" i="4"/>
  <c r="U498" i="4"/>
  <c r="U438" i="4"/>
  <c r="U223" i="4"/>
  <c r="U467" i="4"/>
  <c r="P625" i="6"/>
  <c r="U302" i="4"/>
  <c r="V305" i="4"/>
  <c r="U416" i="4"/>
  <c r="U402" i="4"/>
  <c r="V367" i="4"/>
  <c r="N37" i="4"/>
  <c r="N201" i="4"/>
  <c r="U107" i="4"/>
  <c r="N239" i="4"/>
  <c r="N140" i="4"/>
  <c r="N450" i="4"/>
  <c r="N441" i="4"/>
  <c r="N350" i="4"/>
  <c r="N247" i="4"/>
  <c r="N76" i="4"/>
  <c r="N153" i="4"/>
  <c r="N43" i="4"/>
  <c r="O279" i="6"/>
  <c r="N39" i="4"/>
  <c r="N334" i="4"/>
  <c r="N243" i="4"/>
  <c r="P149" i="4"/>
  <c r="U10" i="4"/>
  <c r="Q123" i="4"/>
  <c r="P448" i="4"/>
  <c r="V116" i="4"/>
  <c r="U190" i="4"/>
  <c r="U216" i="4"/>
  <c r="V269" i="4"/>
  <c r="U6" i="4"/>
  <c r="Q625" i="6"/>
  <c r="U287" i="4"/>
  <c r="U108" i="4"/>
  <c r="U61" i="4"/>
  <c r="Q1000" i="6"/>
  <c r="V317" i="4"/>
  <c r="U156" i="4"/>
  <c r="U76" i="4"/>
  <c r="N44" i="4"/>
  <c r="N284" i="4"/>
  <c r="U466" i="4"/>
  <c r="P454" i="4"/>
  <c r="Q234" i="4"/>
  <c r="V358" i="4"/>
  <c r="V341" i="4"/>
  <c r="U464" i="4"/>
  <c r="V121" i="4"/>
  <c r="N225" i="4"/>
  <c r="N244" i="4"/>
  <c r="N377" i="4"/>
  <c r="N169" i="4"/>
  <c r="N366" i="4"/>
  <c r="N401" i="4"/>
  <c r="N157" i="4"/>
  <c r="N321" i="4"/>
  <c r="N154" i="4"/>
  <c r="N232" i="4"/>
  <c r="N103" i="4"/>
  <c r="N181" i="4"/>
  <c r="N309" i="4"/>
  <c r="N202" i="4"/>
  <c r="N459" i="4"/>
  <c r="N238" i="4"/>
  <c r="N110" i="4"/>
  <c r="N370" i="4"/>
  <c r="N224" i="4"/>
  <c r="N325" i="4"/>
  <c r="N330" i="4"/>
  <c r="N124" i="4"/>
  <c r="N482" i="4"/>
  <c r="N386" i="4"/>
  <c r="N314" i="4"/>
  <c r="N322" i="4"/>
  <c r="N391" i="4"/>
  <c r="N235" i="4"/>
  <c r="N420" i="4"/>
  <c r="N369" i="4"/>
  <c r="N283" i="4"/>
  <c r="N462" i="4"/>
  <c r="N333" i="4"/>
  <c r="N424" i="4"/>
  <c r="N417" i="4"/>
  <c r="N491" i="4"/>
  <c r="N281" i="4"/>
  <c r="N317" i="4"/>
  <c r="N81" i="4"/>
  <c r="N407" i="4"/>
  <c r="N418" i="4"/>
  <c r="N294" i="4"/>
  <c r="N262" i="4"/>
  <c r="N109" i="4"/>
  <c r="N101" i="4"/>
  <c r="N134" i="4"/>
  <c r="N227" i="4"/>
  <c r="N174" i="4"/>
  <c r="N318" i="4"/>
  <c r="N352" i="4"/>
  <c r="N30" i="4"/>
  <c r="N114" i="4"/>
  <c r="N326" i="4"/>
  <c r="N438" i="4"/>
  <c r="N218" i="4"/>
  <c r="N329" i="4"/>
  <c r="N64" i="4"/>
  <c r="N61" i="4"/>
  <c r="N301" i="4"/>
  <c r="N138" i="4"/>
  <c r="N289" i="4"/>
  <c r="N31" i="4"/>
  <c r="N147" i="4"/>
  <c r="N471" i="4"/>
  <c r="N108" i="4"/>
  <c r="N347" i="4"/>
  <c r="R258" i="4"/>
  <c r="V85" i="4"/>
  <c r="V106" i="4"/>
  <c r="U296" i="4"/>
  <c r="U277" i="4"/>
  <c r="U414" i="4"/>
  <c r="U128" i="4"/>
  <c r="U65" i="4"/>
  <c r="N483" i="4"/>
  <c r="V103" i="4"/>
  <c r="N41" i="4"/>
  <c r="U429" i="4"/>
  <c r="U280" i="4"/>
  <c r="U299" i="4"/>
  <c r="U225" i="4"/>
  <c r="U8" i="4"/>
  <c r="U310" i="4"/>
  <c r="U26" i="4"/>
  <c r="N241" i="4"/>
  <c r="U122" i="4"/>
  <c r="N65" i="4"/>
  <c r="N389" i="4"/>
  <c r="N430" i="4"/>
  <c r="N75" i="4"/>
  <c r="N187" i="4"/>
  <c r="N271" i="4"/>
  <c r="N216" i="4"/>
  <c r="N191" i="4"/>
  <c r="N282" i="4"/>
  <c r="V115" i="4"/>
  <c r="U482" i="4"/>
  <c r="U80" i="4"/>
  <c r="V370" i="4"/>
  <c r="N307" i="4"/>
  <c r="N486" i="4"/>
  <c r="U102" i="4"/>
  <c r="N192" i="4"/>
  <c r="N499" i="4"/>
  <c r="N82" i="4"/>
  <c r="N29" i="4"/>
  <c r="N348" i="4"/>
  <c r="N106" i="4"/>
  <c r="N145" i="4"/>
  <c r="N354" i="4"/>
  <c r="N117" i="4"/>
  <c r="N112" i="4"/>
  <c r="N51" i="4"/>
  <c r="N316" i="4"/>
  <c r="N50" i="4"/>
  <c r="N203" i="4"/>
  <c r="V366" i="4"/>
  <c r="U366" i="4"/>
  <c r="V469" i="4"/>
  <c r="U469" i="4"/>
  <c r="U286" i="4"/>
  <c r="V286" i="4"/>
  <c r="V140" i="4"/>
  <c r="U140" i="4"/>
  <c r="U181" i="4"/>
  <c r="V181" i="4"/>
  <c r="R235" i="4"/>
  <c r="R452" i="4"/>
  <c r="U363" i="4"/>
  <c r="V393" i="4"/>
  <c r="Q235" i="4"/>
  <c r="V75" i="4"/>
  <c r="U219" i="4"/>
  <c r="Q279" i="6"/>
  <c r="U480" i="4"/>
  <c r="U391" i="4"/>
  <c r="U313" i="4"/>
  <c r="V221" i="4"/>
  <c r="N148" i="4"/>
  <c r="N272" i="4"/>
  <c r="N35" i="4"/>
  <c r="N279" i="4"/>
  <c r="N467" i="4"/>
  <c r="V283" i="4"/>
  <c r="U283" i="4"/>
  <c r="V491" i="4"/>
  <c r="U491" i="4"/>
  <c r="U294" i="4"/>
  <c r="V294" i="4"/>
  <c r="V262" i="4"/>
  <c r="U262" i="4"/>
  <c r="U227" i="4"/>
  <c r="V227" i="4"/>
  <c r="V218" i="4"/>
  <c r="U218" i="4"/>
  <c r="V41" i="4"/>
  <c r="U41" i="4"/>
  <c r="Q452" i="4"/>
  <c r="U252" i="4"/>
  <c r="U332" i="4"/>
  <c r="U214" i="4"/>
  <c r="V131" i="4"/>
  <c r="U47" i="4"/>
  <c r="U191" i="4"/>
  <c r="U66" i="4"/>
  <c r="U196" i="4"/>
  <c r="U339" i="4"/>
  <c r="U284" i="4"/>
  <c r="U7" i="4"/>
  <c r="U361" i="4"/>
  <c r="U164" i="4"/>
  <c r="P279" i="6"/>
  <c r="V274" i="4"/>
  <c r="V253" i="4"/>
  <c r="U157" i="4"/>
  <c r="N303" i="4"/>
  <c r="N427" i="4"/>
  <c r="N36" i="4"/>
  <c r="N362" i="4"/>
  <c r="N207" i="4"/>
  <c r="N141" i="4"/>
  <c r="N89" i="4"/>
  <c r="N367" i="4"/>
  <c r="N79" i="4"/>
  <c r="N208" i="4"/>
  <c r="N113" i="4"/>
  <c r="N288" i="4"/>
  <c r="N453" i="4"/>
  <c r="N382" i="4"/>
  <c r="N448" i="4"/>
  <c r="N21" i="4"/>
  <c r="V175" i="4"/>
  <c r="U175" i="4"/>
  <c r="V210" i="4"/>
  <c r="U210" i="4"/>
  <c r="V83" i="4"/>
  <c r="U83" i="4"/>
  <c r="V91" i="4"/>
  <c r="U91" i="4"/>
  <c r="V326" i="4"/>
  <c r="U326" i="4"/>
  <c r="U49" i="4"/>
  <c r="P192" i="4"/>
  <c r="U110" i="4"/>
  <c r="N160" i="4"/>
  <c r="N328" i="4"/>
  <c r="V322" i="4"/>
  <c r="N305" i="4"/>
  <c r="N97" i="4"/>
  <c r="V321" i="4"/>
  <c r="U321" i="4"/>
  <c r="V471" i="4"/>
  <c r="U471" i="4"/>
  <c r="V141" i="4"/>
  <c r="U141" i="4"/>
  <c r="O671" i="6"/>
  <c r="P240" i="4"/>
  <c r="P125" i="4"/>
  <c r="P1000" i="6"/>
  <c r="U98" i="4"/>
  <c r="O639" i="6"/>
  <c r="U273" i="4"/>
  <c r="N186" i="4"/>
  <c r="N200" i="4"/>
  <c r="N478" i="4"/>
  <c r="N59" i="4"/>
  <c r="N46" i="4"/>
  <c r="N400" i="4"/>
  <c r="N359" i="4"/>
  <c r="Q411" i="4"/>
  <c r="P671" i="6"/>
  <c r="Q125" i="4"/>
  <c r="P382" i="4"/>
  <c r="V162" i="4"/>
  <c r="U494" i="4"/>
  <c r="U344" i="4"/>
  <c r="O1000" i="6"/>
  <c r="U14" i="4"/>
  <c r="V198" i="4"/>
  <c r="V441" i="4"/>
  <c r="U472" i="4"/>
  <c r="U9" i="4"/>
  <c r="U248" i="4"/>
  <c r="N18" i="4"/>
  <c r="N278" i="4"/>
  <c r="N261" i="4"/>
  <c r="N40" i="4"/>
  <c r="N80" i="4"/>
  <c r="N212" i="4"/>
  <c r="U212" i="4"/>
  <c r="V212" i="4"/>
  <c r="Q371" i="6"/>
  <c r="O371" i="6"/>
  <c r="U383" i="4"/>
  <c r="U316" i="4"/>
  <c r="U177" i="4"/>
  <c r="U28" i="4"/>
  <c r="U478" i="4"/>
  <c r="N180" i="4"/>
  <c r="N368" i="4"/>
  <c r="N311" i="4"/>
  <c r="N205" i="4"/>
  <c r="N234" i="4"/>
  <c r="N498" i="4"/>
  <c r="N472" i="4"/>
  <c r="N196" i="4"/>
  <c r="N92" i="4"/>
  <c r="N493" i="4"/>
  <c r="N313" i="4"/>
  <c r="N479" i="4"/>
  <c r="N121" i="4"/>
  <c r="N361" i="4"/>
  <c r="N395" i="4"/>
  <c r="N425" i="4"/>
  <c r="N276" i="4"/>
  <c r="V93" i="4"/>
  <c r="U93" i="4"/>
  <c r="V120" i="4"/>
  <c r="U120" i="4"/>
  <c r="Q17" i="4"/>
  <c r="V265" i="4"/>
  <c r="U245" i="4"/>
  <c r="U500" i="4"/>
  <c r="U392" i="4"/>
  <c r="O613" i="6"/>
  <c r="U136" i="4"/>
  <c r="Q613" i="6"/>
  <c r="O607" i="6"/>
  <c r="U15" i="4"/>
  <c r="V159" i="4"/>
  <c r="U25" i="4"/>
  <c r="N78" i="4"/>
  <c r="N74" i="4"/>
  <c r="N123" i="4"/>
  <c r="N125" i="4"/>
  <c r="N158" i="4"/>
  <c r="N185" i="4"/>
  <c r="N380" i="4"/>
  <c r="U124" i="4"/>
  <c r="V124" i="4"/>
  <c r="V60" i="4"/>
  <c r="U60" i="4"/>
  <c r="U395" i="4"/>
  <c r="V395" i="4"/>
  <c r="V276" i="4"/>
  <c r="U276" i="4"/>
  <c r="O775" i="6"/>
  <c r="P775" i="6"/>
  <c r="U413" i="4"/>
  <c r="U199" i="4"/>
  <c r="U390" i="4"/>
  <c r="V335" i="4"/>
  <c r="U314" i="4"/>
  <c r="N336" i="4"/>
  <c r="N446" i="4"/>
  <c r="U291" i="4"/>
  <c r="U169" i="4"/>
  <c r="V244" i="4"/>
  <c r="U244" i="4"/>
  <c r="V142" i="4"/>
  <c r="U142" i="4"/>
  <c r="V145" i="4"/>
  <c r="U145" i="4"/>
  <c r="U354" i="4"/>
  <c r="V354" i="4"/>
  <c r="V380" i="4"/>
  <c r="U380" i="4"/>
  <c r="V79" i="4"/>
  <c r="U79" i="4"/>
  <c r="V113" i="4"/>
  <c r="U113" i="4"/>
  <c r="V442" i="4"/>
  <c r="U442" i="4"/>
  <c r="V389" i="4"/>
  <c r="U389" i="4"/>
  <c r="P411" i="4"/>
  <c r="U489" i="4"/>
  <c r="V201" i="4"/>
  <c r="U445" i="4"/>
  <c r="V384" i="4"/>
  <c r="V288" i="4"/>
  <c r="N199" i="4"/>
  <c r="N86" i="4"/>
  <c r="N487" i="4"/>
  <c r="N340" i="4"/>
  <c r="N468" i="4"/>
  <c r="N280" i="4"/>
  <c r="N383" i="4"/>
  <c r="N253" i="4"/>
  <c r="N98" i="4"/>
  <c r="V224" i="4"/>
  <c r="U224" i="4"/>
  <c r="V92" i="4"/>
  <c r="U92" i="4"/>
  <c r="V117" i="4"/>
  <c r="U117" i="4"/>
  <c r="V453" i="4"/>
  <c r="U453" i="4"/>
  <c r="N220" i="4"/>
  <c r="V170" i="4"/>
  <c r="R439" i="4"/>
  <c r="U147" i="4"/>
  <c r="V138" i="4"/>
  <c r="U78" i="4"/>
  <c r="U160" i="4"/>
  <c r="N116" i="4"/>
  <c r="N501" i="4"/>
  <c r="Q319" i="4"/>
  <c r="R43" i="4"/>
  <c r="N73" i="4"/>
  <c r="N275" i="4"/>
  <c r="N151" i="4"/>
  <c r="N28" i="4"/>
  <c r="N346" i="4"/>
  <c r="N292" i="4"/>
  <c r="R319" i="4"/>
  <c r="U133" i="4"/>
  <c r="N45" i="4"/>
  <c r="N162" i="4"/>
  <c r="N38" i="4"/>
  <c r="N456" i="4"/>
  <c r="N177" i="4"/>
  <c r="N497" i="4"/>
  <c r="N503" i="4"/>
  <c r="N310" i="4"/>
  <c r="N146" i="4"/>
  <c r="N179" i="4"/>
  <c r="N285" i="4"/>
  <c r="N360" i="4"/>
  <c r="N431" i="4"/>
  <c r="N449" i="4"/>
  <c r="N277" i="4"/>
  <c r="N385" i="4"/>
  <c r="N327" i="4"/>
  <c r="N374" i="4"/>
  <c r="N217" i="4"/>
  <c r="N259" i="4"/>
  <c r="N159" i="4"/>
  <c r="N83" i="4"/>
  <c r="N337" i="4"/>
  <c r="N223" i="4"/>
  <c r="N176" i="4"/>
  <c r="Q359" i="4"/>
  <c r="U349" i="4"/>
  <c r="U45" i="4"/>
  <c r="U31" i="4"/>
  <c r="U304" i="4"/>
  <c r="U255" i="4"/>
  <c r="U325" i="4"/>
  <c r="U355" i="4"/>
  <c r="U129" i="4"/>
  <c r="N211" i="4"/>
  <c r="N455" i="4"/>
  <c r="N473" i="4"/>
  <c r="N335" i="4"/>
  <c r="V44" i="4"/>
  <c r="N193" i="4"/>
  <c r="U456" i="4"/>
  <c r="V86" i="4"/>
  <c r="P359" i="4"/>
  <c r="Q503" i="4"/>
  <c r="U50" i="4"/>
  <c r="R503" i="4"/>
  <c r="V360" i="4"/>
  <c r="N390" i="4"/>
  <c r="U371" i="4"/>
  <c r="N105" i="4"/>
  <c r="N419" i="4"/>
  <c r="N55" i="4"/>
  <c r="N434" i="4"/>
  <c r="N25" i="4"/>
  <c r="N273" i="4"/>
  <c r="N432" i="4"/>
  <c r="N254" i="4"/>
  <c r="R340" i="4"/>
  <c r="U427" i="4"/>
  <c r="U84" i="4"/>
  <c r="U35" i="4"/>
  <c r="V300" i="4"/>
  <c r="N477" i="4"/>
  <c r="U362" i="4"/>
  <c r="Q308" i="4"/>
  <c r="R417" i="4"/>
  <c r="P151" i="4"/>
  <c r="U436" i="4"/>
  <c r="U237" i="4"/>
  <c r="U410" i="4"/>
  <c r="U443" i="4"/>
  <c r="U403" i="4"/>
  <c r="V455" i="4"/>
  <c r="V434" i="4"/>
  <c r="Q5" i="4"/>
  <c r="N54" i="4"/>
  <c r="N5" i="4"/>
  <c r="N198" i="4"/>
  <c r="N338" i="4"/>
  <c r="N240" i="4"/>
  <c r="N257" i="4"/>
  <c r="N399" i="4"/>
  <c r="N356" i="4"/>
  <c r="N166" i="4"/>
  <c r="N291" i="4"/>
  <c r="N345" i="4"/>
  <c r="N119" i="4"/>
  <c r="N96" i="4"/>
  <c r="N139" i="4"/>
  <c r="N363" i="4"/>
  <c r="N32" i="4"/>
  <c r="N266" i="4"/>
  <c r="N500" i="4"/>
  <c r="N172" i="4"/>
  <c r="N371" i="4"/>
  <c r="N9" i="4"/>
  <c r="N167" i="4"/>
  <c r="P417" i="4"/>
  <c r="R151" i="4"/>
  <c r="P439" i="4"/>
  <c r="U372" i="4"/>
  <c r="U432" i="4"/>
  <c r="R5" i="4"/>
  <c r="N204" i="4"/>
  <c r="N349" i="4"/>
  <c r="N255" i="4"/>
  <c r="Q127" i="4"/>
  <c r="N228" i="4"/>
  <c r="N480" i="4"/>
  <c r="N165" i="4"/>
  <c r="V388" i="4"/>
  <c r="U388" i="4"/>
  <c r="U254" i="4"/>
  <c r="V254" i="4"/>
  <c r="U37" i="4"/>
  <c r="N175" i="4"/>
  <c r="N182" i="4"/>
  <c r="N355" i="4"/>
  <c r="U179" i="4"/>
  <c r="V179" i="4"/>
  <c r="U259" i="4"/>
  <c r="V259" i="4"/>
  <c r="Q228" i="4"/>
  <c r="P431" i="4"/>
  <c r="R431" i="4"/>
  <c r="Q240" i="4"/>
  <c r="P426" i="4"/>
  <c r="U278" i="4"/>
  <c r="V95" i="4"/>
  <c r="U292" i="4"/>
  <c r="U52" i="4"/>
  <c r="N17" i="4"/>
  <c r="V54" i="4"/>
  <c r="U54" i="4"/>
  <c r="U481" i="4"/>
  <c r="V481" i="4"/>
  <c r="V166" i="4"/>
  <c r="U166" i="4"/>
  <c r="U16" i="4"/>
  <c r="V16" i="4"/>
  <c r="V96" i="4"/>
  <c r="U96" i="4"/>
  <c r="U444" i="4"/>
  <c r="V444" i="4"/>
  <c r="V167" i="4"/>
  <c r="U167" i="4"/>
  <c r="V139" i="4"/>
  <c r="U139" i="4"/>
  <c r="V497" i="4"/>
  <c r="U497" i="4"/>
  <c r="V82" i="4"/>
  <c r="U82" i="4"/>
  <c r="Q340" i="4"/>
  <c r="U405" i="4"/>
  <c r="R426" i="4"/>
  <c r="U38" i="4"/>
  <c r="V34" i="4"/>
  <c r="N392" i="4"/>
  <c r="N300" i="4"/>
  <c r="V200" i="4"/>
  <c r="U200" i="4"/>
  <c r="V289" i="4"/>
  <c r="U289" i="4"/>
  <c r="U36" i="4"/>
  <c r="V36" i="4"/>
  <c r="U486" i="4"/>
  <c r="V486" i="4"/>
  <c r="U55" i="4"/>
  <c r="U446" i="4"/>
  <c r="N170" i="4"/>
  <c r="N136" i="4"/>
  <c r="N475" i="4"/>
  <c r="N229" i="4"/>
  <c r="N445" i="4"/>
  <c r="U468" i="4"/>
  <c r="U487" i="4"/>
  <c r="V487" i="4"/>
  <c r="U193" i="4"/>
  <c r="V193" i="4"/>
  <c r="U231" i="4"/>
  <c r="V231" i="4"/>
  <c r="U257" i="4"/>
  <c r="V257" i="4"/>
  <c r="V345" i="4"/>
  <c r="U345" i="4"/>
  <c r="U501" i="4"/>
  <c r="V501" i="4"/>
  <c r="V499" i="4"/>
  <c r="U499" i="4"/>
  <c r="V261" i="4"/>
  <c r="U261" i="4"/>
  <c r="U477" i="4"/>
  <c r="V477" i="4"/>
  <c r="U404" i="4"/>
  <c r="N12" i="4"/>
  <c r="U180" i="4"/>
  <c r="R127" i="4"/>
  <c r="N258" i="4"/>
  <c r="N403" i="4"/>
  <c r="N426" i="4"/>
  <c r="N16" i="4"/>
  <c r="R135" i="4"/>
  <c r="P127" i="4"/>
  <c r="U275" i="4"/>
  <c r="U33" i="4"/>
  <c r="N99" i="4"/>
  <c r="N135" i="4"/>
  <c r="N94" i="4"/>
  <c r="N95" i="4"/>
  <c r="N233" i="4"/>
  <c r="N70" i="4"/>
  <c r="N52" i="4"/>
  <c r="N319" i="4"/>
  <c r="N137" i="4"/>
  <c r="N168" i="4"/>
  <c r="N190" i="4"/>
  <c r="N413" i="4"/>
  <c r="P135" i="4"/>
  <c r="U336" i="4"/>
  <c r="U105" i="4"/>
  <c r="U328" i="4"/>
  <c r="N156" i="4"/>
  <c r="V62" i="4"/>
  <c r="U62" i="4"/>
  <c r="U233" i="4"/>
  <c r="U272" i="4"/>
  <c r="U73" i="4"/>
  <c r="V68" i="4"/>
  <c r="N293" i="4"/>
  <c r="N184" i="4"/>
  <c r="N127" i="4"/>
  <c r="R17" i="4"/>
  <c r="V307" i="4"/>
  <c r="Q346" i="4"/>
  <c r="R32" i="4"/>
  <c r="U406" i="4"/>
  <c r="U473" i="4"/>
  <c r="U12" i="4"/>
  <c r="N19" i="4"/>
  <c r="N129" i="4"/>
  <c r="U186" i="4"/>
  <c r="V186" i="4"/>
  <c r="P228" i="4"/>
  <c r="P46" i="4"/>
  <c r="V295" i="4"/>
  <c r="V171" i="4"/>
  <c r="U348" i="4"/>
  <c r="U368" i="4"/>
  <c r="U483" i="4"/>
  <c r="U492" i="4"/>
  <c r="N406" i="4"/>
  <c r="N84" i="4"/>
  <c r="N405" i="4"/>
  <c r="N171" i="4"/>
  <c r="P488" i="6"/>
  <c r="Q947" i="6"/>
  <c r="Q488" i="6"/>
  <c r="V204" i="4"/>
  <c r="N489" i="4"/>
  <c r="N443" i="4"/>
  <c r="O947" i="6"/>
  <c r="U195" i="4"/>
  <c r="U381" i="4"/>
  <c r="U379" i="4"/>
  <c r="N474" i="4"/>
  <c r="N408" i="4"/>
  <c r="N379" i="4"/>
  <c r="N295" i="4"/>
  <c r="N197" i="4"/>
  <c r="N492" i="4"/>
  <c r="N33" i="4"/>
  <c r="N222" i="4"/>
  <c r="N23" i="4"/>
  <c r="N62" i="4"/>
  <c r="N188" i="4"/>
  <c r="N195" i="4"/>
  <c r="N67" i="4"/>
  <c r="N320" i="4"/>
  <c r="N118" i="4"/>
  <c r="N34" i="4"/>
  <c r="N206" i="4"/>
  <c r="N372" i="4"/>
  <c r="N458" i="4"/>
  <c r="N264" i="4"/>
  <c r="N85" i="4"/>
  <c r="N404" i="4"/>
  <c r="N87" i="4"/>
  <c r="N412" i="4"/>
  <c r="N178" i="4"/>
  <c r="N68" i="4"/>
  <c r="N48" i="4"/>
  <c r="V303" i="4"/>
  <c r="U303" i="4"/>
  <c r="N122" i="4"/>
  <c r="N381" i="4"/>
  <c r="N104" i="4"/>
  <c r="N436" i="4"/>
  <c r="N502" i="4"/>
  <c r="N128" i="4"/>
  <c r="V206" i="4"/>
  <c r="U206" i="4"/>
  <c r="V24" i="4"/>
  <c r="U24" i="4"/>
  <c r="U77" i="4"/>
  <c r="V77" i="4"/>
  <c r="R306" i="4"/>
  <c r="U48" i="4"/>
  <c r="Q306" i="4"/>
  <c r="Q665" i="6"/>
  <c r="U197" i="4"/>
  <c r="V104" i="4"/>
  <c r="U104" i="4"/>
  <c r="V23" i="4"/>
  <c r="U23" i="4"/>
  <c r="V293" i="4"/>
  <c r="U293" i="4"/>
  <c r="V209" i="4"/>
  <c r="U209" i="4"/>
  <c r="Q266" i="4"/>
  <c r="R266" i="4"/>
  <c r="Q46" i="4"/>
  <c r="P249" i="4"/>
  <c r="U178" i="4"/>
  <c r="O605" i="6"/>
  <c r="P639" i="6"/>
  <c r="U188" i="4"/>
  <c r="U67" i="4"/>
  <c r="V67" i="4"/>
  <c r="V19" i="4"/>
  <c r="U19" i="4"/>
  <c r="V412" i="4"/>
  <c r="U412" i="4"/>
  <c r="N209" i="4"/>
  <c r="V474" i="4"/>
  <c r="U176" i="4"/>
  <c r="U264" i="4"/>
  <c r="U99" i="4"/>
  <c r="V118" i="4"/>
  <c r="U148" i="4"/>
  <c r="V148" i="4"/>
  <c r="N24" i="4"/>
  <c r="N77" i="4"/>
  <c r="V458" i="4"/>
  <c r="U458" i="4"/>
  <c r="V241" i="4"/>
  <c r="U241" i="4"/>
  <c r="V502" i="4"/>
  <c r="U502" i="4"/>
  <c r="L11" i="4"/>
  <c r="L1040" i="4" s="1"/>
  <c r="H11" i="4"/>
  <c r="AC11" i="4" s="1"/>
  <c r="F1040" i="4"/>
  <c r="K11" i="4"/>
  <c r="K1040" i="4" s="1"/>
  <c r="J11" i="4"/>
  <c r="U87" i="4"/>
  <c r="V87" i="4"/>
  <c r="V408" i="4"/>
  <c r="U408" i="4"/>
  <c r="V460" i="4"/>
  <c r="U460" i="4"/>
  <c r="N236" i="4"/>
  <c r="V351" i="4"/>
  <c r="U351" i="4"/>
  <c r="N351" i="4"/>
  <c r="O924" i="6"/>
  <c r="Q607" i="6"/>
  <c r="R308" i="4"/>
  <c r="O508" i="6"/>
  <c r="O967" i="6"/>
  <c r="P276" i="6"/>
  <c r="Q605" i="6"/>
  <c r="P32" i="4"/>
  <c r="R168" i="4"/>
  <c r="Q330" i="4"/>
  <c r="Q187" i="6"/>
  <c r="P187" i="6"/>
  <c r="R320" i="4"/>
  <c r="Q168" i="4"/>
  <c r="Q1109" i="6"/>
  <c r="P1109" i="6"/>
  <c r="Q249" i="4"/>
  <c r="Q507" i="6"/>
  <c r="P78" i="6"/>
  <c r="O665" i="6"/>
  <c r="Q43" i="4"/>
  <c r="Q165" i="4"/>
  <c r="R449" i="4"/>
  <c r="O1047" i="6"/>
  <c r="O467" i="6"/>
  <c r="P259" i="6"/>
  <c r="Q259" i="6"/>
  <c r="P467" i="6"/>
  <c r="O269" i="6"/>
  <c r="P879" i="6"/>
  <c r="P1047" i="6"/>
  <c r="P281" i="6"/>
  <c r="Q281" i="6"/>
  <c r="O281" i="6"/>
  <c r="Q320" i="4"/>
  <c r="Q369" i="4"/>
  <c r="O490" i="6"/>
  <c r="P369" i="4"/>
  <c r="P835" i="6"/>
  <c r="P295" i="6"/>
  <c r="Q490" i="6"/>
  <c r="O1066" i="6"/>
  <c r="R165" i="4"/>
  <c r="P433" i="6"/>
  <c r="P346" i="4"/>
  <c r="O78" i="6"/>
  <c r="Q433" i="6"/>
  <c r="O295" i="6"/>
  <c r="Q835" i="6"/>
  <c r="O335" i="6"/>
  <c r="O139" i="6"/>
  <c r="Q90" i="4"/>
  <c r="P335" i="6"/>
  <c r="R385" i="4"/>
  <c r="P385" i="4"/>
  <c r="P139" i="6"/>
  <c r="R90" i="4"/>
  <c r="O835" i="6"/>
  <c r="Q215" i="4"/>
  <c r="O1037" i="6"/>
  <c r="O317" i="6"/>
  <c r="P403" i="6"/>
  <c r="P222" i="4"/>
  <c r="Q247" i="4"/>
  <c r="Q924" i="6"/>
  <c r="Q70" i="4"/>
  <c r="Q403" i="6"/>
  <c r="Q1072" i="6"/>
  <c r="Q356" i="4"/>
  <c r="O1072" i="6"/>
  <c r="P1072" i="6"/>
  <c r="Q1037" i="6"/>
  <c r="P1037" i="6"/>
  <c r="Q841" i="6"/>
  <c r="P454" i="6"/>
  <c r="O454" i="6"/>
  <c r="Q454" i="6"/>
  <c r="O642" i="6"/>
  <c r="O6" i="6"/>
  <c r="P61" i="6"/>
  <c r="Q440" i="6"/>
  <c r="P478" i="6"/>
  <c r="Q542" i="6"/>
  <c r="P794" i="6"/>
  <c r="O34" i="6"/>
  <c r="Q276" i="6"/>
  <c r="O403" i="6"/>
  <c r="Q317" i="6"/>
  <c r="P924" i="6"/>
  <c r="P317" i="6"/>
  <c r="Q449" i="4"/>
  <c r="P1091" i="6"/>
  <c r="O1091" i="6"/>
  <c r="Q1091" i="6"/>
  <c r="R222" i="4"/>
  <c r="R247" i="4"/>
  <c r="P356" i="4"/>
  <c r="R70" i="4"/>
  <c r="Q222" i="4"/>
  <c r="P247" i="4"/>
  <c r="P70" i="4"/>
  <c r="R356" i="4"/>
  <c r="Q34" i="6"/>
  <c r="O794" i="6"/>
  <c r="O276" i="6"/>
  <c r="Q794" i="6"/>
  <c r="R424" i="4"/>
  <c r="Q424" i="4"/>
  <c r="Q213" i="6"/>
  <c r="O213" i="6"/>
  <c r="P213" i="6"/>
  <c r="Q508" i="6"/>
  <c r="P508" i="6"/>
  <c r="O773" i="6"/>
  <c r="P773" i="6"/>
  <c r="Q773" i="6"/>
  <c r="R215" i="4"/>
  <c r="P215" i="4"/>
  <c r="P153" i="6"/>
  <c r="O153" i="6"/>
  <c r="Q153" i="6"/>
  <c r="P95" i="6"/>
  <c r="Q96" i="6"/>
  <c r="P551" i="6"/>
  <c r="P6" i="6"/>
  <c r="O1137" i="6"/>
  <c r="P509" i="6"/>
  <c r="O531" i="6"/>
  <c r="O431" i="6"/>
  <c r="P820" i="6"/>
  <c r="P96" i="6"/>
  <c r="Q118" i="6"/>
  <c r="P1126" i="6"/>
  <c r="Q531" i="6"/>
  <c r="Q6" i="6"/>
  <c r="O507" i="6"/>
  <c r="Q158" i="6"/>
  <c r="Q878" i="6"/>
  <c r="Q734" i="6"/>
  <c r="O96" i="6"/>
  <c r="P531" i="6"/>
  <c r="Q431" i="6"/>
  <c r="P242" i="6"/>
  <c r="P198" i="6"/>
  <c r="Q370" i="6"/>
  <c r="Q1066" i="6"/>
  <c r="P1066" i="6"/>
  <c r="Q407" i="6"/>
  <c r="O407" i="6"/>
  <c r="P407" i="6"/>
  <c r="O594" i="6"/>
  <c r="P594" i="6"/>
  <c r="O130" i="6"/>
  <c r="Q130" i="6"/>
  <c r="P130" i="6"/>
  <c r="Q778" i="6"/>
  <c r="P778" i="6"/>
  <c r="O778" i="6"/>
  <c r="P878" i="6"/>
  <c r="P734" i="6"/>
  <c r="O820" i="6"/>
  <c r="Q820" i="6"/>
  <c r="O370" i="6"/>
  <c r="P370" i="6"/>
  <c r="O736" i="6"/>
  <c r="Q736" i="6"/>
  <c r="P736" i="6"/>
  <c r="O252" i="6"/>
  <c r="P252" i="6"/>
  <c r="Q252" i="6"/>
  <c r="R250" i="4"/>
  <c r="O118" i="6"/>
  <c r="P57" i="6"/>
  <c r="O711" i="6"/>
  <c r="P507" i="6"/>
  <c r="P158" i="6"/>
  <c r="Q78" i="6"/>
  <c r="O878" i="6"/>
  <c r="O734" i="6"/>
  <c r="O347" i="6"/>
  <c r="Q478" i="6"/>
  <c r="P419" i="6"/>
  <c r="P34" i="6"/>
  <c r="P275" i="6"/>
  <c r="O746" i="6"/>
  <c r="P1139" i="6"/>
  <c r="Q160" i="6"/>
  <c r="P991" i="6"/>
  <c r="Q347" i="6"/>
  <c r="O723" i="6"/>
  <c r="Q723" i="6"/>
  <c r="O158" i="6"/>
  <c r="P347" i="6"/>
  <c r="Q278" i="6"/>
  <c r="O278" i="6"/>
  <c r="P278" i="6"/>
  <c r="O841" i="6"/>
  <c r="P841" i="6"/>
  <c r="Q61" i="6"/>
  <c r="O61" i="6"/>
  <c r="P440" i="6"/>
  <c r="O440" i="6"/>
  <c r="O526" i="6"/>
  <c r="P526" i="6"/>
  <c r="P542" i="6"/>
  <c r="O542" i="6"/>
  <c r="O160" i="6"/>
  <c r="P865" i="6"/>
  <c r="Q1139" i="6"/>
  <c r="P160" i="6"/>
  <c r="P939" i="6"/>
  <c r="O464" i="6"/>
  <c r="P119" i="6"/>
  <c r="P758" i="6"/>
  <c r="P118" i="6"/>
  <c r="Q464" i="6"/>
  <c r="Q399" i="4"/>
  <c r="R399" i="4"/>
  <c r="P399" i="4"/>
  <c r="Q250" i="4"/>
  <c r="P250" i="4"/>
  <c r="O764" i="6"/>
  <c r="P764" i="6"/>
  <c r="Q764" i="6"/>
  <c r="P325" i="6"/>
  <c r="O325" i="6"/>
  <c r="Q325" i="6"/>
  <c r="O758" i="6"/>
  <c r="Q758" i="6"/>
  <c r="Q991" i="6"/>
  <c r="P723" i="6"/>
  <c r="O991" i="6"/>
  <c r="Q939" i="6"/>
  <c r="O1014" i="6"/>
  <c r="P1014" i="6"/>
  <c r="Q1014" i="6"/>
  <c r="O1032" i="6"/>
  <c r="Q1032" i="6"/>
  <c r="P1032" i="6"/>
  <c r="P56" i="6"/>
  <c r="Q56" i="6"/>
  <c r="O56" i="6"/>
  <c r="Q404" i="6"/>
  <c r="P404" i="6"/>
  <c r="O404" i="6"/>
  <c r="O1144" i="6"/>
  <c r="P1144" i="6"/>
  <c r="Q1144" i="6"/>
  <c r="Q1141" i="6"/>
  <c r="O1141" i="6"/>
  <c r="P1141" i="6"/>
  <c r="P992" i="6"/>
  <c r="Q992" i="6"/>
  <c r="O992" i="6"/>
  <c r="O781" i="6"/>
  <c r="Q781" i="6"/>
  <c r="P781" i="6"/>
  <c r="P1137" i="6"/>
  <c r="Q1137" i="6"/>
  <c r="O509" i="6"/>
  <c r="Q509" i="6"/>
  <c r="O451" i="6"/>
  <c r="Q451" i="6"/>
  <c r="P451" i="6"/>
  <c r="Q526" i="6"/>
  <c r="P1058" i="6"/>
  <c r="Q1058" i="6"/>
  <c r="O1058" i="6"/>
  <c r="Q985" i="6"/>
  <c r="P985" i="6"/>
  <c r="O985" i="6"/>
  <c r="P527" i="6"/>
  <c r="Q527" i="6"/>
  <c r="O527" i="6"/>
  <c r="Q119" i="6"/>
  <c r="O119" i="6"/>
  <c r="P246" i="6"/>
  <c r="O246" i="6"/>
  <c r="Q246" i="6"/>
  <c r="O845" i="6"/>
  <c r="Q845" i="6"/>
  <c r="P845" i="6"/>
  <c r="O1079" i="6"/>
  <c r="P1079" i="6"/>
  <c r="Q1079" i="6"/>
  <c r="O704" i="6"/>
  <c r="P704" i="6"/>
  <c r="Q704" i="6"/>
  <c r="P642" i="6"/>
  <c r="Q642" i="6"/>
  <c r="Q895" i="6"/>
  <c r="O895" i="6"/>
  <c r="P895" i="6"/>
  <c r="P711" i="6"/>
  <c r="Q711" i="6"/>
  <c r="P862" i="6"/>
  <c r="O862" i="6"/>
  <c r="Q862" i="6"/>
  <c r="Q594" i="6"/>
  <c r="P431" i="6"/>
  <c r="O242" i="6"/>
  <c r="Q242" i="6"/>
  <c r="Q29" i="6"/>
  <c r="O29" i="6"/>
  <c r="P29" i="6"/>
  <c r="O940" i="6"/>
  <c r="Q940" i="6"/>
  <c r="P940" i="6"/>
  <c r="Q466" i="6"/>
  <c r="P466" i="6"/>
  <c r="O466" i="6"/>
  <c r="P806" i="6"/>
  <c r="Q806" i="6"/>
  <c r="O806" i="6"/>
  <c r="O865" i="6"/>
  <c r="Q865" i="6"/>
  <c r="P1050" i="6"/>
  <c r="Q1050" i="6"/>
  <c r="O1050" i="6"/>
  <c r="P518" i="6"/>
  <c r="Q518" i="6"/>
  <c r="O518" i="6"/>
  <c r="Q660" i="6"/>
  <c r="O660" i="6"/>
  <c r="P660" i="6"/>
  <c r="P619" i="6"/>
  <c r="O619" i="6"/>
  <c r="Q619" i="6"/>
  <c r="O57" i="6"/>
  <c r="Q57" i="6"/>
  <c r="R172" i="4"/>
  <c r="Q172" i="4"/>
  <c r="P172" i="4"/>
  <c r="O652" i="6"/>
  <c r="Q652" i="6"/>
  <c r="P652" i="6"/>
  <c r="P356" i="6"/>
  <c r="Q356" i="6"/>
  <c r="O356" i="6"/>
  <c r="P857" i="6"/>
  <c r="O857" i="6"/>
  <c r="Q857" i="6"/>
  <c r="Q314" i="6"/>
  <c r="P314" i="6"/>
  <c r="O314" i="6"/>
  <c r="O1142" i="6"/>
  <c r="P1142" i="6"/>
  <c r="Q1142" i="6"/>
  <c r="O477" i="6"/>
  <c r="Q477" i="6"/>
  <c r="P477" i="6"/>
  <c r="P746" i="6"/>
  <c r="Q746" i="6"/>
  <c r="O939" i="6"/>
  <c r="Q496" i="6"/>
  <c r="P496" i="6"/>
  <c r="O496" i="6"/>
  <c r="P375" i="6"/>
  <c r="O375" i="6"/>
  <c r="Q375" i="6"/>
  <c r="P883" i="6"/>
  <c r="O883" i="6"/>
  <c r="Q883" i="6"/>
  <c r="Q1088" i="6"/>
  <c r="O1088" i="6"/>
  <c r="P1088" i="6"/>
  <c r="O341" i="6"/>
  <c r="Q341" i="6"/>
  <c r="P341" i="6"/>
  <c r="P776" i="6"/>
  <c r="O776" i="6"/>
  <c r="Q776" i="6"/>
  <c r="O196" i="6"/>
  <c r="P196" i="6"/>
  <c r="Q196" i="6"/>
  <c r="Q925" i="6"/>
  <c r="P925" i="6"/>
  <c r="O925" i="6"/>
  <c r="Q905" i="6"/>
  <c r="O905" i="6"/>
  <c r="P905" i="6"/>
  <c r="P636" i="6"/>
  <c r="O636" i="6"/>
  <c r="Q636" i="6"/>
  <c r="P131" i="6"/>
  <c r="Q131" i="6"/>
  <c r="O131" i="6"/>
  <c r="Q998" i="6"/>
  <c r="O998" i="6"/>
  <c r="P998" i="6"/>
  <c r="Q198" i="6"/>
  <c r="O198" i="6"/>
  <c r="O1139" i="6"/>
  <c r="Q825" i="6"/>
  <c r="O825" i="6"/>
  <c r="P825" i="6"/>
  <c r="P464" i="6"/>
  <c r="O81" i="6"/>
  <c r="Q81" i="6"/>
  <c r="P81" i="6"/>
  <c r="P123" i="6"/>
  <c r="Q123" i="6"/>
  <c r="O123" i="6"/>
  <c r="Q74" i="6"/>
  <c r="P74" i="6"/>
  <c r="O74" i="6"/>
  <c r="Q95" i="6"/>
  <c r="O95" i="6"/>
  <c r="Q551" i="6"/>
  <c r="O551" i="6"/>
  <c r="Q1126" i="6"/>
  <c r="O1126" i="6"/>
  <c r="O10" i="6"/>
  <c r="Q10" i="6"/>
  <c r="P10" i="6"/>
  <c r="O334" i="6"/>
  <c r="P334" i="6"/>
  <c r="Q334" i="6"/>
  <c r="O478" i="6"/>
  <c r="O419" i="6"/>
  <c r="Q419" i="6"/>
  <c r="Q275" i="6"/>
  <c r="O275" i="6"/>
  <c r="O5" i="6"/>
  <c r="Q5" i="6"/>
  <c r="P5" i="6"/>
  <c r="P26" i="11"/>
  <c r="P27" i="11"/>
  <c r="Q27" i="11" s="1"/>
  <c r="M28" i="11"/>
  <c r="O28" i="11" s="1"/>
  <c r="Q755" i="6" l="1"/>
  <c r="P1020" i="6"/>
  <c r="Q1020" i="6"/>
  <c r="O312" i="6"/>
  <c r="O951" i="6"/>
  <c r="Q302" i="6"/>
  <c r="Q324" i="6"/>
  <c r="Q951" i="6"/>
  <c r="P312" i="6"/>
  <c r="P1102" i="6"/>
  <c r="P302" i="6"/>
  <c r="P324" i="6"/>
  <c r="O324" i="6"/>
  <c r="O302" i="6"/>
  <c r="Q312" i="6"/>
  <c r="O215" i="6"/>
  <c r="Q888" i="6"/>
  <c r="Q904" i="6"/>
  <c r="O348" i="6"/>
  <c r="P951" i="6"/>
  <c r="Q1102" i="6"/>
  <c r="P561" i="6"/>
  <c r="O755" i="6"/>
  <c r="O904" i="6"/>
  <c r="R904" i="6" s="1"/>
  <c r="O888" i="6"/>
  <c r="P888" i="6"/>
  <c r="P904" i="6"/>
  <c r="O134" i="6"/>
  <c r="O165" i="6"/>
  <c r="P140" i="6"/>
  <c r="Q1147" i="6"/>
  <c r="R959" i="4"/>
  <c r="P511" i="4"/>
  <c r="R647" i="4"/>
  <c r="Q919" i="4"/>
  <c r="Q844" i="4"/>
  <c r="Y663" i="4"/>
  <c r="P631" i="4"/>
  <c r="R515" i="4"/>
  <c r="Q955" i="4"/>
  <c r="P892" i="4"/>
  <c r="R892" i="4"/>
  <c r="Q892" i="4"/>
  <c r="R979" i="4"/>
  <c r="Q979" i="4"/>
  <c r="P979" i="4"/>
  <c r="Q518" i="4"/>
  <c r="P518" i="4"/>
  <c r="R518" i="4"/>
  <c r="Y839" i="4"/>
  <c r="X839" i="4"/>
  <c r="Z839" i="4"/>
  <c r="P875" i="4"/>
  <c r="R875" i="4"/>
  <c r="Q875" i="4"/>
  <c r="Z638" i="4"/>
  <c r="X638" i="4"/>
  <c r="Y638" i="4"/>
  <c r="Y985" i="4"/>
  <c r="Z985" i="4"/>
  <c r="X985" i="4"/>
  <c r="Y654" i="4"/>
  <c r="X654" i="4"/>
  <c r="Z654" i="4"/>
  <c r="Z751" i="4"/>
  <c r="Y751" i="4"/>
  <c r="X751" i="4"/>
  <c r="Z737" i="4"/>
  <c r="Y737" i="4"/>
  <c r="X737" i="4"/>
  <c r="R606" i="4"/>
  <c r="P606" i="4"/>
  <c r="Q606" i="4"/>
  <c r="Z891" i="4"/>
  <c r="Y891" i="4"/>
  <c r="X891" i="4"/>
  <c r="Q558" i="4"/>
  <c r="P558" i="4"/>
  <c r="R558" i="4"/>
  <c r="X804" i="4"/>
  <c r="Z804" i="4"/>
  <c r="Y804" i="4"/>
  <c r="R759" i="4"/>
  <c r="P759" i="4"/>
  <c r="Q759" i="4"/>
  <c r="P756" i="4"/>
  <c r="R756" i="4"/>
  <c r="Q756" i="4"/>
  <c r="P799" i="4"/>
  <c r="Q799" i="4"/>
  <c r="R799" i="4"/>
  <c r="R949" i="4"/>
  <c r="Q949" i="4"/>
  <c r="P949" i="4"/>
  <c r="X927" i="4"/>
  <c r="Z927" i="4"/>
  <c r="Y927" i="4"/>
  <c r="R599" i="4"/>
  <c r="Q599" i="4"/>
  <c r="P599" i="4"/>
  <c r="Y554" i="4"/>
  <c r="X554" i="4"/>
  <c r="Z554" i="4"/>
  <c r="P755" i="4"/>
  <c r="R755" i="4"/>
  <c r="Q755" i="4"/>
  <c r="X882" i="4"/>
  <c r="Y882" i="4"/>
  <c r="Z882" i="4"/>
  <c r="Q929" i="4"/>
  <c r="R929" i="4"/>
  <c r="P929" i="4"/>
  <c r="Q568" i="4"/>
  <c r="P568" i="4"/>
  <c r="R568" i="4"/>
  <c r="Z581" i="4"/>
  <c r="Y581" i="4"/>
  <c r="X581" i="4"/>
  <c r="Q827" i="4"/>
  <c r="P827" i="4"/>
  <c r="R827" i="4"/>
  <c r="X936" i="4"/>
  <c r="Z936" i="4"/>
  <c r="Y936" i="4"/>
  <c r="X757" i="4"/>
  <c r="Y757" i="4"/>
  <c r="Z757" i="4"/>
  <c r="Z870" i="4"/>
  <c r="Y870" i="4"/>
  <c r="X870" i="4"/>
  <c r="Y1031" i="4"/>
  <c r="X1031" i="4"/>
  <c r="Z1031" i="4"/>
  <c r="Y999" i="4"/>
  <c r="X999" i="4"/>
  <c r="Z999" i="4"/>
  <c r="Y935" i="4"/>
  <c r="Z935" i="4"/>
  <c r="X935" i="4"/>
  <c r="R980" i="4"/>
  <c r="Q980" i="4"/>
  <c r="P980" i="4"/>
  <c r="R854" i="4"/>
  <c r="P854" i="4"/>
  <c r="Q854" i="4"/>
  <c r="P984" i="4"/>
  <c r="R984" i="4"/>
  <c r="Q984" i="4"/>
  <c r="P850" i="4"/>
  <c r="R850" i="4"/>
  <c r="Q850" i="4"/>
  <c r="R512" i="4"/>
  <c r="Q512" i="4"/>
  <c r="P512" i="4"/>
  <c r="Z945" i="4"/>
  <c r="Y945" i="4"/>
  <c r="X945" i="4"/>
  <c r="Y672" i="4"/>
  <c r="X672" i="4"/>
  <c r="Z672" i="4"/>
  <c r="P718" i="4"/>
  <c r="R718" i="4"/>
  <c r="Q718" i="4"/>
  <c r="R700" i="4"/>
  <c r="Q700" i="4"/>
  <c r="P700" i="4"/>
  <c r="Y851" i="4"/>
  <c r="X851" i="4"/>
  <c r="Z851" i="4"/>
  <c r="Q770" i="4"/>
  <c r="P770" i="4"/>
  <c r="R770" i="4"/>
  <c r="Z992" i="4"/>
  <c r="X992" i="4"/>
  <c r="Y992" i="4"/>
  <c r="Y615" i="4"/>
  <c r="X615" i="4"/>
  <c r="Z615" i="4"/>
  <c r="R536" i="4"/>
  <c r="Q536" i="4"/>
  <c r="P536" i="4"/>
  <c r="Z739" i="4"/>
  <c r="Y739" i="4"/>
  <c r="X739" i="4"/>
  <c r="Y754" i="4"/>
  <c r="X754" i="4"/>
  <c r="Z754" i="4"/>
  <c r="Z517" i="4"/>
  <c r="X517" i="4"/>
  <c r="Y517" i="4"/>
  <c r="Z780" i="4"/>
  <c r="X780" i="4"/>
  <c r="Y780" i="4"/>
  <c r="Y728" i="4"/>
  <c r="Z728" i="4"/>
  <c r="X728" i="4"/>
  <c r="Z858" i="4"/>
  <c r="Y858" i="4"/>
  <c r="X858" i="4"/>
  <c r="R556" i="4"/>
  <c r="Q556" i="4"/>
  <c r="P556" i="4"/>
  <c r="R863" i="4"/>
  <c r="P863" i="4"/>
  <c r="Q863" i="4"/>
  <c r="P910" i="4"/>
  <c r="Q910" i="4"/>
  <c r="R910" i="4"/>
  <c r="Q769" i="4"/>
  <c r="P769" i="4"/>
  <c r="R769" i="4"/>
  <c r="Z662" i="4"/>
  <c r="Y662" i="4"/>
  <c r="X662" i="4"/>
  <c r="Q973" i="4"/>
  <c r="R973" i="4"/>
  <c r="P973" i="4"/>
  <c r="Y970" i="4"/>
  <c r="X970" i="4"/>
  <c r="Z970" i="4"/>
  <c r="P812" i="4"/>
  <c r="Q812" i="4"/>
  <c r="R812" i="4"/>
  <c r="Z526" i="4"/>
  <c r="X526" i="4"/>
  <c r="Y526" i="4"/>
  <c r="R868" i="4"/>
  <c r="Q868" i="4"/>
  <c r="P868" i="4"/>
  <c r="P781" i="4"/>
  <c r="R781" i="4"/>
  <c r="Q781" i="4"/>
  <c r="P965" i="4"/>
  <c r="R965" i="4"/>
  <c r="Q965" i="4"/>
  <c r="Z706" i="4"/>
  <c r="Y706" i="4"/>
  <c r="X706" i="4"/>
  <c r="R946" i="4"/>
  <c r="P946" i="4"/>
  <c r="Q946" i="4"/>
  <c r="Z650" i="4"/>
  <c r="Y650" i="4"/>
  <c r="X650" i="4"/>
  <c r="P569" i="4"/>
  <c r="Q569" i="4"/>
  <c r="R569" i="4"/>
  <c r="P819" i="4"/>
  <c r="R819" i="4"/>
  <c r="Q819" i="4"/>
  <c r="Z869" i="4"/>
  <c r="X869" i="4"/>
  <c r="Y869" i="4"/>
  <c r="X889" i="4"/>
  <c r="Y889" i="4"/>
  <c r="Z889" i="4"/>
  <c r="P709" i="4"/>
  <c r="Q709" i="4"/>
  <c r="R709" i="4"/>
  <c r="Z750" i="4"/>
  <c r="Y750" i="4"/>
  <c r="X750" i="4"/>
  <c r="Q790" i="4"/>
  <c r="R790" i="4"/>
  <c r="P790" i="4"/>
  <c r="P597" i="4"/>
  <c r="Q597" i="4"/>
  <c r="R597" i="4"/>
  <c r="Y835" i="4"/>
  <c r="X835" i="4"/>
  <c r="Z835" i="4"/>
  <c r="Z505" i="4"/>
  <c r="X505" i="4"/>
  <c r="Y505" i="4"/>
  <c r="Y1005" i="4"/>
  <c r="X1005" i="4"/>
  <c r="Z1005" i="4"/>
  <c r="Y644" i="4"/>
  <c r="X644" i="4"/>
  <c r="Z644" i="4"/>
  <c r="Y571" i="4"/>
  <c r="Z571" i="4"/>
  <c r="Y637" i="4"/>
  <c r="X637" i="4"/>
  <c r="Z637" i="4"/>
  <c r="R897" i="4"/>
  <c r="P897" i="4"/>
  <c r="Q897" i="4"/>
  <c r="P677" i="4"/>
  <c r="R677" i="4"/>
  <c r="Q677" i="4"/>
  <c r="Z838" i="4"/>
  <c r="X838" i="4"/>
  <c r="Y838" i="4"/>
  <c r="X908" i="4"/>
  <c r="Z908" i="4"/>
  <c r="Y908" i="4"/>
  <c r="X930" i="4"/>
  <c r="Y930" i="4"/>
  <c r="Z930" i="4"/>
  <c r="R656" i="4"/>
  <c r="Q656" i="4"/>
  <c r="P656" i="4"/>
  <c r="Y645" i="4"/>
  <c r="X645" i="4"/>
  <c r="Z645" i="4"/>
  <c r="X567" i="4"/>
  <c r="Z567" i="4"/>
  <c r="Y567" i="4"/>
  <c r="R701" i="4"/>
  <c r="Q701" i="4"/>
  <c r="P701" i="4"/>
  <c r="P976" i="4"/>
  <c r="Q976" i="4"/>
  <c r="R976" i="4"/>
  <c r="R641" i="4"/>
  <c r="Q641" i="4"/>
  <c r="P641" i="4"/>
  <c r="R773" i="4"/>
  <c r="Q773" i="4"/>
  <c r="P773" i="4"/>
  <c r="Z626" i="4"/>
  <c r="X626" i="4"/>
  <c r="Y626" i="4"/>
  <c r="Z768" i="4"/>
  <c r="X768" i="4"/>
  <c r="Y768" i="4"/>
  <c r="Z917" i="4"/>
  <c r="Y917" i="4"/>
  <c r="X917" i="4"/>
  <c r="Z539" i="4"/>
  <c r="Y539" i="4"/>
  <c r="X539" i="4"/>
  <c r="Z766" i="4"/>
  <c r="X766" i="4"/>
  <c r="Y766" i="4"/>
  <c r="Z578" i="4"/>
  <c r="X578" i="4"/>
  <c r="Y578" i="4"/>
  <c r="R673" i="4"/>
  <c r="Q673" i="4"/>
  <c r="P673" i="4"/>
  <c r="Y516" i="4"/>
  <c r="X516" i="4"/>
  <c r="Z516" i="4"/>
  <c r="Z710" i="4"/>
  <c r="Y710" i="4"/>
  <c r="X710" i="4"/>
  <c r="Q566" i="4"/>
  <c r="R566" i="4"/>
  <c r="P566" i="4"/>
  <c r="Q988" i="4"/>
  <c r="R988" i="4"/>
  <c r="P988" i="4"/>
  <c r="X934" i="4"/>
  <c r="Z934" i="4"/>
  <c r="Y934" i="4"/>
  <c r="R803" i="4"/>
  <c r="Q803" i="4"/>
  <c r="P803" i="4"/>
  <c r="Y813" i="4"/>
  <c r="Z813" i="4"/>
  <c r="X813" i="4"/>
  <c r="X974" i="4"/>
  <c r="Z974" i="4"/>
  <c r="Y974" i="4"/>
  <c r="Z506" i="4"/>
  <c r="Y506" i="4"/>
  <c r="X506" i="4"/>
  <c r="Z723" i="4"/>
  <c r="Y723" i="4"/>
  <c r="X723" i="4"/>
  <c r="Q522" i="4"/>
  <c r="P522" i="4"/>
  <c r="R522" i="4"/>
  <c r="P928" i="4"/>
  <c r="R928" i="4"/>
  <c r="Q928" i="4"/>
  <c r="Q792" i="4"/>
  <c r="P792" i="4"/>
  <c r="R792" i="4"/>
  <c r="Y772" i="4"/>
  <c r="X772" i="4"/>
  <c r="Z772" i="4"/>
  <c r="R507" i="4"/>
  <c r="Q507" i="4"/>
  <c r="Z937" i="4"/>
  <c r="Y937" i="4"/>
  <c r="X937" i="4"/>
  <c r="Z527" i="4"/>
  <c r="Y527" i="4"/>
  <c r="X527" i="4"/>
  <c r="Y614" i="4"/>
  <c r="X614" i="4"/>
  <c r="Z614" i="4"/>
  <c r="P640" i="4"/>
  <c r="Q640" i="4"/>
  <c r="R640" i="4"/>
  <c r="Z915" i="4"/>
  <c r="Y915" i="4"/>
  <c r="X915" i="4"/>
  <c r="Z808" i="4"/>
  <c r="X808" i="4"/>
  <c r="Y808" i="4"/>
  <c r="R939" i="4"/>
  <c r="Q939" i="4"/>
  <c r="P633" i="4"/>
  <c r="Q633" i="4"/>
  <c r="R633" i="4"/>
  <c r="X1006" i="4"/>
  <c r="Z1006" i="4"/>
  <c r="Y1006" i="4"/>
  <c r="Y708" i="4"/>
  <c r="X708" i="4"/>
  <c r="Z708" i="4"/>
  <c r="Y576" i="4"/>
  <c r="Z576" i="4"/>
  <c r="X576" i="4"/>
  <c r="Q630" i="4"/>
  <c r="R630" i="4"/>
  <c r="P630" i="4"/>
  <c r="P574" i="4"/>
  <c r="R574" i="4"/>
  <c r="Q574" i="4"/>
  <c r="R532" i="4"/>
  <c r="Q532" i="4"/>
  <c r="P532" i="4"/>
  <c r="Q587" i="4"/>
  <c r="R587" i="4"/>
  <c r="P587" i="4"/>
  <c r="X1030" i="4"/>
  <c r="Y1030" i="4"/>
  <c r="Z1030" i="4"/>
  <c r="R836" i="4"/>
  <c r="P836" i="4"/>
  <c r="Q836" i="4"/>
  <c r="R546" i="4"/>
  <c r="P546" i="4"/>
  <c r="Q546" i="4"/>
  <c r="Y920" i="4"/>
  <c r="X920" i="4"/>
  <c r="Z920" i="4"/>
  <c r="Q814" i="4"/>
  <c r="P814" i="4"/>
  <c r="R814" i="4"/>
  <c r="R555" i="4"/>
  <c r="Q555" i="4"/>
  <c r="P555" i="4"/>
  <c r="Y616" i="4"/>
  <c r="X616" i="4"/>
  <c r="Z616" i="4"/>
  <c r="Y736" i="4"/>
  <c r="X736" i="4"/>
  <c r="Z736" i="4"/>
  <c r="P586" i="4"/>
  <c r="R586" i="4"/>
  <c r="Q586" i="4"/>
  <c r="X852" i="4"/>
  <c r="Z852" i="4"/>
  <c r="Y852" i="4"/>
  <c r="P906" i="4"/>
  <c r="R906" i="4"/>
  <c r="Q906" i="4"/>
  <c r="Y764" i="4"/>
  <c r="Z764" i="4"/>
  <c r="X764" i="4"/>
  <c r="Y572" i="4"/>
  <c r="Z572" i="4"/>
  <c r="X572" i="4"/>
  <c r="P577" i="4"/>
  <c r="R577" i="4"/>
  <c r="Q577" i="4"/>
  <c r="Q1020" i="4"/>
  <c r="P1020" i="4"/>
  <c r="R1020" i="4"/>
  <c r="X795" i="4"/>
  <c r="Z795" i="4"/>
  <c r="Y795" i="4"/>
  <c r="Z1016" i="4"/>
  <c r="Y1016" i="4"/>
  <c r="X1016" i="4"/>
  <c r="Y1003" i="4"/>
  <c r="X1003" i="4"/>
  <c r="Z1003" i="4"/>
  <c r="R841" i="4"/>
  <c r="Q841" i="4"/>
  <c r="P841" i="4"/>
  <c r="Z957" i="4"/>
  <c r="X957" i="4"/>
  <c r="Y957" i="4"/>
  <c r="Z649" i="4"/>
  <c r="Y649" i="4"/>
  <c r="X649" i="4"/>
  <c r="Q703" i="4"/>
  <c r="P703" i="4"/>
  <c r="R703" i="4"/>
  <c r="P877" i="4"/>
  <c r="R877" i="4"/>
  <c r="Q877" i="4"/>
  <c r="X660" i="4"/>
  <c r="Y660" i="4"/>
  <c r="Z660" i="4"/>
  <c r="Q918" i="4"/>
  <c r="R918" i="4"/>
  <c r="P918" i="4"/>
  <c r="P621" i="4"/>
  <c r="Q621" i="4"/>
  <c r="R621" i="4"/>
  <c r="X651" i="4"/>
  <c r="Y651" i="4"/>
  <c r="Z651" i="4"/>
  <c r="Y699" i="4"/>
  <c r="Z699" i="4"/>
  <c r="X699" i="4"/>
  <c r="Y740" i="4"/>
  <c r="X740" i="4"/>
  <c r="Z740" i="4"/>
  <c r="X687" i="4"/>
  <c r="Z687" i="4"/>
  <c r="Y687" i="4"/>
  <c r="Q719" i="4"/>
  <c r="P719" i="4"/>
  <c r="R719" i="4"/>
  <c r="Q742" i="4"/>
  <c r="P742" i="4"/>
  <c r="R742" i="4"/>
  <c r="Z1008" i="4"/>
  <c r="Y1008" i="4"/>
  <c r="X1008" i="4"/>
  <c r="P837" i="4"/>
  <c r="R837" i="4"/>
  <c r="Q837" i="4"/>
  <c r="P513" i="4"/>
  <c r="R513" i="4"/>
  <c r="Q513" i="4"/>
  <c r="Z787" i="4"/>
  <c r="X787" i="4"/>
  <c r="Y787" i="4"/>
  <c r="P608" i="4"/>
  <c r="R608" i="4"/>
  <c r="Q608" i="4"/>
  <c r="X902" i="4"/>
  <c r="Y902" i="4"/>
  <c r="Z902" i="4"/>
  <c r="X702" i="4"/>
  <c r="Y702" i="4"/>
  <c r="Z702" i="4"/>
  <c r="Q831" i="4"/>
  <c r="R831" i="4"/>
  <c r="P831" i="4"/>
  <c r="X982" i="4"/>
  <c r="Z982" i="4"/>
  <c r="Y982" i="4"/>
  <c r="Z919" i="4"/>
  <c r="X919" i="4"/>
  <c r="Y857" i="4"/>
  <c r="Z857" i="4"/>
  <c r="X857" i="4"/>
  <c r="Q1012" i="4"/>
  <c r="P1012" i="4"/>
  <c r="R1012" i="4"/>
  <c r="X840" i="4"/>
  <c r="Y840" i="4"/>
  <c r="Z840" i="4"/>
  <c r="Y681" i="4"/>
  <c r="X681" i="4"/>
  <c r="Z681" i="4"/>
  <c r="Z544" i="4"/>
  <c r="X544" i="4"/>
  <c r="Y544" i="4"/>
  <c r="X671" i="4"/>
  <c r="Y671" i="4"/>
  <c r="Z671" i="4"/>
  <c r="Z1021" i="4"/>
  <c r="X1021" i="4"/>
  <c r="Y1021" i="4"/>
  <c r="X932" i="4"/>
  <c r="Z932" i="4"/>
  <c r="Y932" i="4"/>
  <c r="R748" i="4"/>
  <c r="Q748" i="4"/>
  <c r="P748" i="4"/>
  <c r="P839" i="4"/>
  <c r="R839" i="4"/>
  <c r="Q839" i="4"/>
  <c r="R828" i="4"/>
  <c r="Q828" i="4"/>
  <c r="P828" i="4"/>
  <c r="Q666" i="4"/>
  <c r="P666" i="4"/>
  <c r="R666" i="4"/>
  <c r="P765" i="4"/>
  <c r="R765" i="4"/>
  <c r="Q765" i="4"/>
  <c r="Q654" i="4"/>
  <c r="P654" i="4"/>
  <c r="R654" i="4"/>
  <c r="Q788" i="4"/>
  <c r="R788" i="4"/>
  <c r="P788" i="4"/>
  <c r="Y692" i="4"/>
  <c r="Z692" i="4"/>
  <c r="X692" i="4"/>
  <c r="Y606" i="4"/>
  <c r="X606" i="4"/>
  <c r="Z606" i="4"/>
  <c r="X864" i="4"/>
  <c r="Y864" i="4"/>
  <c r="Z864" i="4"/>
  <c r="Q804" i="4"/>
  <c r="R804" i="4"/>
  <c r="P804" i="4"/>
  <c r="Q657" i="4"/>
  <c r="P657" i="4"/>
  <c r="R657" i="4"/>
  <c r="R771" i="4"/>
  <c r="Q771" i="4"/>
  <c r="P771" i="4"/>
  <c r="Q967" i="4"/>
  <c r="P967" i="4"/>
  <c r="R967" i="4"/>
  <c r="Y779" i="4"/>
  <c r="Z779" i="4"/>
  <c r="X779" i="4"/>
  <c r="Z525" i="4"/>
  <c r="X525" i="4"/>
  <c r="Y525" i="4"/>
  <c r="P1026" i="4"/>
  <c r="R1026" i="4"/>
  <c r="Q1026" i="4"/>
  <c r="X573" i="4"/>
  <c r="Z573" i="4"/>
  <c r="Y573" i="4"/>
  <c r="Y782" i="4"/>
  <c r="X782" i="4"/>
  <c r="Z782" i="4"/>
  <c r="P721" i="4"/>
  <c r="R721" i="4"/>
  <c r="Q721" i="4"/>
  <c r="Y722" i="4"/>
  <c r="X722" i="4"/>
  <c r="Z722" i="4"/>
  <c r="X954" i="4"/>
  <c r="Y954" i="4"/>
  <c r="Z954" i="4"/>
  <c r="Q997" i="4"/>
  <c r="R997" i="4"/>
  <c r="P997" i="4"/>
  <c r="Z755" i="4"/>
  <c r="Y755" i="4"/>
  <c r="X755" i="4"/>
  <c r="Y515" i="4"/>
  <c r="X515" i="4"/>
  <c r="Z515" i="4"/>
  <c r="X747" i="4"/>
  <c r="Z747" i="4"/>
  <c r="Y747" i="4"/>
  <c r="Y717" i="4"/>
  <c r="X717" i="4"/>
  <c r="Z717" i="4"/>
  <c r="Z729" i="4"/>
  <c r="Y729" i="4"/>
  <c r="X729" i="4"/>
  <c r="Q986" i="4"/>
  <c r="R986" i="4"/>
  <c r="P986" i="4"/>
  <c r="R935" i="4"/>
  <c r="Q935" i="4"/>
  <c r="P935" i="4"/>
  <c r="Z856" i="4"/>
  <c r="Y856" i="4"/>
  <c r="X856" i="4"/>
  <c r="Z541" i="4"/>
  <c r="Y541" i="4"/>
  <c r="X541" i="4"/>
  <c r="X807" i="4"/>
  <c r="Y807" i="4"/>
  <c r="Z807" i="4"/>
  <c r="P866" i="4"/>
  <c r="Q866" i="4"/>
  <c r="R866" i="4"/>
  <c r="P613" i="4"/>
  <c r="Q613" i="4"/>
  <c r="R613" i="4"/>
  <c r="P961" i="4"/>
  <c r="Q961" i="4"/>
  <c r="R961" i="4"/>
  <c r="Z770" i="4"/>
  <c r="Y770" i="4"/>
  <c r="X770" i="4"/>
  <c r="Z793" i="4"/>
  <c r="Y793" i="4"/>
  <c r="X793" i="4"/>
  <c r="Y688" i="4"/>
  <c r="X688" i="4"/>
  <c r="Z688" i="4"/>
  <c r="Z602" i="4"/>
  <c r="X602" i="4"/>
  <c r="Y602" i="4"/>
  <c r="Q966" i="4"/>
  <c r="R966" i="4"/>
  <c r="P966" i="4"/>
  <c r="R739" i="4"/>
  <c r="Q739" i="4"/>
  <c r="P739" i="4"/>
  <c r="X884" i="4"/>
  <c r="Y884" i="4"/>
  <c r="Z884" i="4"/>
  <c r="Y834" i="4"/>
  <c r="X834" i="4"/>
  <c r="Z834" i="4"/>
  <c r="X556" i="4"/>
  <c r="Z556" i="4"/>
  <c r="Y556" i="4"/>
  <c r="R627" i="4"/>
  <c r="Q627" i="4"/>
  <c r="P627" i="4"/>
  <c r="Z653" i="4"/>
  <c r="Y653" i="4"/>
  <c r="X653" i="4"/>
  <c r="R1013" i="4"/>
  <c r="P1013" i="4"/>
  <c r="Q1013" i="4"/>
  <c r="Y712" i="4"/>
  <c r="X712" i="4"/>
  <c r="Z712" i="4"/>
  <c r="R631" i="4"/>
  <c r="Q631" i="4"/>
  <c r="X646" i="4"/>
  <c r="Y646" i="4"/>
  <c r="Z646" i="4"/>
  <c r="Z570" i="4"/>
  <c r="X570" i="4"/>
  <c r="Y570" i="4"/>
  <c r="Z903" i="4"/>
  <c r="X903" i="4"/>
  <c r="Y903" i="4"/>
  <c r="Y562" i="4"/>
  <c r="X562" i="4"/>
  <c r="Z562" i="4"/>
  <c r="Y819" i="4"/>
  <c r="X819" i="4"/>
  <c r="Z819" i="4"/>
  <c r="X873" i="4"/>
  <c r="Z873" i="4"/>
  <c r="Y873" i="4"/>
  <c r="R904" i="4"/>
  <c r="Q904" i="4"/>
  <c r="P904" i="4"/>
  <c r="Z689" i="4"/>
  <c r="Y689" i="4"/>
  <c r="X689" i="4"/>
  <c r="Q1005" i="4"/>
  <c r="P1005" i="4"/>
  <c r="R1005" i="4"/>
  <c r="Z545" i="4"/>
  <c r="Y545" i="4"/>
  <c r="X545" i="4"/>
  <c r="X943" i="4"/>
  <c r="Z943" i="4"/>
  <c r="Y943" i="4"/>
  <c r="Q637" i="4"/>
  <c r="R637" i="4"/>
  <c r="P637" i="4"/>
  <c r="P978" i="4"/>
  <c r="R978" i="4"/>
  <c r="Q978" i="4"/>
  <c r="R598" i="4"/>
  <c r="P598" i="4"/>
  <c r="Q598" i="4"/>
  <c r="X677" i="4"/>
  <c r="Y677" i="4"/>
  <c r="Z677" i="4"/>
  <c r="Q738" i="4"/>
  <c r="P738" i="4"/>
  <c r="R738" i="4"/>
  <c r="Q763" i="4"/>
  <c r="P763" i="4"/>
  <c r="R763" i="4"/>
  <c r="Z823" i="4"/>
  <c r="Y823" i="4"/>
  <c r="X823" i="4"/>
  <c r="Y990" i="4"/>
  <c r="Z990" i="4"/>
  <c r="X990" i="4"/>
  <c r="Z701" i="4"/>
  <c r="Y701" i="4"/>
  <c r="X701" i="4"/>
  <c r="X563" i="4"/>
  <c r="Z563" i="4"/>
  <c r="Y563" i="4"/>
  <c r="P1019" i="4"/>
  <c r="R1019" i="4"/>
  <c r="Q1019" i="4"/>
  <c r="Y1010" i="4"/>
  <c r="X1010" i="4"/>
  <c r="Z1010" i="4"/>
  <c r="Z976" i="4"/>
  <c r="X976" i="4"/>
  <c r="Y976" i="4"/>
  <c r="P575" i="4"/>
  <c r="R575" i="4"/>
  <c r="Q575" i="4"/>
  <c r="R861" i="4"/>
  <c r="Q861" i="4"/>
  <c r="P861" i="4"/>
  <c r="R817" i="4"/>
  <c r="Q817" i="4"/>
  <c r="P817" i="4"/>
  <c r="X652" i="4"/>
  <c r="Z652" i="4"/>
  <c r="Y652" i="4"/>
  <c r="R626" i="4"/>
  <c r="P626" i="4"/>
  <c r="Q626" i="4"/>
  <c r="Q802" i="4"/>
  <c r="P802" i="4"/>
  <c r="R802" i="4"/>
  <c r="Q911" i="4"/>
  <c r="P911" i="4"/>
  <c r="R911" i="4"/>
  <c r="X849" i="4"/>
  <c r="Z849" i="4"/>
  <c r="Y849" i="4"/>
  <c r="Q768" i="4"/>
  <c r="R768" i="4"/>
  <c r="P768" i="4"/>
  <c r="R643" i="4"/>
  <c r="Q643" i="4"/>
  <c r="P643" i="4"/>
  <c r="Q539" i="4"/>
  <c r="P539" i="4"/>
  <c r="R539" i="4"/>
  <c r="R1027" i="4"/>
  <c r="P1027" i="4"/>
  <c r="Q1027" i="4"/>
  <c r="Q833" i="4"/>
  <c r="P833" i="4"/>
  <c r="R833" i="4"/>
  <c r="R998" i="4"/>
  <c r="Q998" i="4"/>
  <c r="P998" i="4"/>
  <c r="Q578" i="4"/>
  <c r="P578" i="4"/>
  <c r="R578" i="4"/>
  <c r="X1022" i="4"/>
  <c r="Y1022" i="4"/>
  <c r="Z1022" i="4"/>
  <c r="Q516" i="4"/>
  <c r="P516" i="4"/>
  <c r="R516" i="4"/>
  <c r="Z996" i="4"/>
  <c r="Y996" i="4"/>
  <c r="X996" i="4"/>
  <c r="Q846" i="4"/>
  <c r="R846" i="4"/>
  <c r="P846" i="4"/>
  <c r="Q596" i="4"/>
  <c r="P596" i="4"/>
  <c r="R596" i="4"/>
  <c r="Z679" i="4"/>
  <c r="X679" i="4"/>
  <c r="Y679" i="4"/>
  <c r="Q741" i="4"/>
  <c r="R741" i="4"/>
  <c r="P741" i="4"/>
  <c r="Q506" i="4"/>
  <c r="P506" i="4"/>
  <c r="R506" i="4"/>
  <c r="Y743" i="4"/>
  <c r="Z743" i="4"/>
  <c r="X743" i="4"/>
  <c r="P723" i="4"/>
  <c r="R723" i="4"/>
  <c r="Q723" i="4"/>
  <c r="Q629" i="4"/>
  <c r="R629" i="4"/>
  <c r="P629" i="4"/>
  <c r="P969" i="4"/>
  <c r="R969" i="4"/>
  <c r="Q969" i="4"/>
  <c r="P960" i="4"/>
  <c r="Q960" i="4"/>
  <c r="R960" i="4"/>
  <c r="R887" i="4"/>
  <c r="P887" i="4"/>
  <c r="Q887" i="4"/>
  <c r="Q938" i="4"/>
  <c r="P938" i="4"/>
  <c r="R938" i="4"/>
  <c r="R524" i="4"/>
  <c r="Q524" i="4"/>
  <c r="P524" i="4"/>
  <c r="Z968" i="4"/>
  <c r="X968" i="4"/>
  <c r="Y968" i="4"/>
  <c r="X1015" i="4"/>
  <c r="Y1015" i="4"/>
  <c r="Z1015" i="4"/>
  <c r="Y1018" i="4"/>
  <c r="Z1018" i="4"/>
  <c r="X1018" i="4"/>
  <c r="X824" i="4"/>
  <c r="Z824" i="4"/>
  <c r="Y824" i="4"/>
  <c r="X922" i="4"/>
  <c r="Y922" i="4"/>
  <c r="Z922" i="4"/>
  <c r="Q647" i="4"/>
  <c r="P647" i="4"/>
  <c r="Z923" i="4"/>
  <c r="Y923" i="4"/>
  <c r="X923" i="4"/>
  <c r="Z874" i="4"/>
  <c r="Y874" i="4"/>
  <c r="X874" i="4"/>
  <c r="P915" i="4"/>
  <c r="Q915" i="4"/>
  <c r="R915" i="4"/>
  <c r="Q557" i="4"/>
  <c r="R557" i="4"/>
  <c r="P557" i="4"/>
  <c r="R774" i="4"/>
  <c r="Q774" i="4"/>
  <c r="P774" i="4"/>
  <c r="R564" i="4"/>
  <c r="P564" i="4"/>
  <c r="Q564" i="4"/>
  <c r="X820" i="4"/>
  <c r="Z820" i="4"/>
  <c r="Y820" i="4"/>
  <c r="Q670" i="4"/>
  <c r="P670" i="4"/>
  <c r="R670" i="4"/>
  <c r="P1000" i="4"/>
  <c r="Q1000" i="4"/>
  <c r="R1000" i="4"/>
  <c r="X775" i="4"/>
  <c r="Y775" i="4"/>
  <c r="Z775" i="4"/>
  <c r="Z962" i="4"/>
  <c r="Y962" i="4"/>
  <c r="X962" i="4"/>
  <c r="Z745" i="4"/>
  <c r="Y745" i="4"/>
  <c r="X745" i="4"/>
  <c r="Q572" i="4"/>
  <c r="P572" i="4"/>
  <c r="R572" i="4"/>
  <c r="X675" i="4"/>
  <c r="Z675" i="4"/>
  <c r="Y675" i="4"/>
  <c r="R704" i="4"/>
  <c r="P704" i="4"/>
  <c r="Q704" i="4"/>
  <c r="P705" i="4"/>
  <c r="R705" i="4"/>
  <c r="Q705" i="4"/>
  <c r="X865" i="4"/>
  <c r="Z865" i="4"/>
  <c r="Y865" i="4"/>
  <c r="Y685" i="4"/>
  <c r="X685" i="4"/>
  <c r="Z685" i="4"/>
  <c r="Z987" i="4"/>
  <c r="X987" i="4"/>
  <c r="Y987" i="4"/>
  <c r="Y805" i="4"/>
  <c r="Z805" i="4"/>
  <c r="X805" i="4"/>
  <c r="X809" i="4"/>
  <c r="Z809" i="4"/>
  <c r="Y809" i="4"/>
  <c r="Z1034" i="4"/>
  <c r="Y1034" i="4"/>
  <c r="X1034" i="4"/>
  <c r="R560" i="4"/>
  <c r="P560" i="4"/>
  <c r="Q560" i="4"/>
  <c r="X703" i="4"/>
  <c r="Z703" i="4"/>
  <c r="Y703" i="4"/>
  <c r="Z905" i="4"/>
  <c r="Y905" i="4"/>
  <c r="X905" i="4"/>
  <c r="X604" i="4"/>
  <c r="Y604" i="4"/>
  <c r="Z604" i="4"/>
  <c r="Z862" i="4"/>
  <c r="Y862" i="4"/>
  <c r="X862" i="4"/>
  <c r="Q660" i="4"/>
  <c r="P660" i="4"/>
  <c r="R660" i="4"/>
  <c r="Z918" i="4"/>
  <c r="X918" i="4"/>
  <c r="Y918" i="4"/>
  <c r="R881" i="4"/>
  <c r="Q881" i="4"/>
  <c r="P881" i="4"/>
  <c r="Z621" i="4"/>
  <c r="Y621" i="4"/>
  <c r="X621" i="4"/>
  <c r="Z593" i="4"/>
  <c r="Y593" i="4"/>
  <c r="X593" i="4"/>
  <c r="Z890" i="4"/>
  <c r="Y890" i="4"/>
  <c r="X890" i="4"/>
  <c r="P699" i="4"/>
  <c r="R699" i="4"/>
  <c r="Q699" i="4"/>
  <c r="R617" i="4"/>
  <c r="Q617" i="4"/>
  <c r="P617" i="4"/>
  <c r="Q665" i="4"/>
  <c r="R665" i="4"/>
  <c r="P665" i="4"/>
  <c r="R540" i="4"/>
  <c r="P540" i="4"/>
  <c r="Q540" i="4"/>
  <c r="P618" i="4"/>
  <c r="R618" i="4"/>
  <c r="Q618" i="4"/>
  <c r="X735" i="4"/>
  <c r="Y735" i="4"/>
  <c r="Z735" i="4"/>
  <c r="R787" i="4"/>
  <c r="P787" i="4"/>
  <c r="Q787" i="4"/>
  <c r="P950" i="4"/>
  <c r="R950" i="4"/>
  <c r="Q950" i="4"/>
  <c r="X583" i="4"/>
  <c r="Z583" i="4"/>
  <c r="Y583" i="4"/>
  <c r="Z899" i="4"/>
  <c r="X899" i="4"/>
  <c r="Y899" i="4"/>
  <c r="R623" i="4"/>
  <c r="P623" i="4"/>
  <c r="Q623" i="4"/>
  <c r="Q859" i="4"/>
  <c r="P859" i="4"/>
  <c r="R859" i="4"/>
  <c r="P1029" i="4"/>
  <c r="R1029" i="4"/>
  <c r="Q1029" i="4"/>
  <c r="Y601" i="4"/>
  <c r="X601" i="4"/>
  <c r="Z601" i="4"/>
  <c r="Y504" i="4"/>
  <c r="Z504" i="4"/>
  <c r="X504" i="4"/>
  <c r="X622" i="4"/>
  <c r="Y622" i="4"/>
  <c r="Z622" i="4"/>
  <c r="X896" i="4"/>
  <c r="P919" i="4"/>
  <c r="R919" i="4"/>
  <c r="Q634" i="4"/>
  <c r="P634" i="4"/>
  <c r="R634" i="4"/>
  <c r="R840" i="4"/>
  <c r="P840" i="4"/>
  <c r="Q840" i="4"/>
  <c r="Y1014" i="4"/>
  <c r="X1014" i="4"/>
  <c r="Z1014" i="4"/>
  <c r="X1037" i="4"/>
  <c r="Y1037" i="4"/>
  <c r="Z1037" i="4"/>
  <c r="X912" i="4"/>
  <c r="Z912" i="4"/>
  <c r="Y912" i="4"/>
  <c r="P1021" i="4"/>
  <c r="R1021" i="4"/>
  <c r="Q1021" i="4"/>
  <c r="Z752" i="4"/>
  <c r="Y752" i="4"/>
  <c r="X752" i="4"/>
  <c r="R1004" i="4"/>
  <c r="Q1004" i="4"/>
  <c r="P1004" i="4"/>
  <c r="Y853" i="4"/>
  <c r="X853" i="4"/>
  <c r="Z853" i="4"/>
  <c r="Z1024" i="4"/>
  <c r="X1024" i="4"/>
  <c r="Y1024" i="4"/>
  <c r="X875" i="4"/>
  <c r="Z875" i="4"/>
  <c r="Y875" i="4"/>
  <c r="R711" i="4"/>
  <c r="Q711" i="4"/>
  <c r="P711" i="4"/>
  <c r="Y765" i="4"/>
  <c r="X765" i="4"/>
  <c r="Z765" i="4"/>
  <c r="X963" i="4"/>
  <c r="Z963" i="4"/>
  <c r="Y963" i="4"/>
  <c r="Q751" i="4"/>
  <c r="P751" i="4"/>
  <c r="R751" i="4"/>
  <c r="R692" i="4"/>
  <c r="P692" i="4"/>
  <c r="Q692" i="4"/>
  <c r="R864" i="4"/>
  <c r="Q864" i="4"/>
  <c r="P864" i="4"/>
  <c r="Q891" i="4"/>
  <c r="R891" i="4"/>
  <c r="P891" i="4"/>
  <c r="Z558" i="4"/>
  <c r="Y558" i="4"/>
  <c r="X558" i="4"/>
  <c r="Y826" i="4"/>
  <c r="X826" i="4"/>
  <c r="Z826" i="4"/>
  <c r="X967" i="4"/>
  <c r="Y967" i="4"/>
  <c r="Z967" i="4"/>
  <c r="X549" i="4"/>
  <c r="Z549" i="4"/>
  <c r="Y549" i="4"/>
  <c r="Q758" i="4"/>
  <c r="P758" i="4"/>
  <c r="R758" i="4"/>
  <c r="R632" i="4"/>
  <c r="Q632" i="4"/>
  <c r="P632" i="4"/>
  <c r="R727" i="4"/>
  <c r="Q727" i="4"/>
  <c r="P727" i="4"/>
  <c r="Z955" i="4"/>
  <c r="Y955" i="4"/>
  <c r="X955" i="4"/>
  <c r="R940" i="4"/>
  <c r="P940" i="4"/>
  <c r="Q940" i="4"/>
  <c r="X589" i="4"/>
  <c r="Z589" i="4"/>
  <c r="Y589" i="4"/>
  <c r="R815" i="4"/>
  <c r="Q815" i="4"/>
  <c r="P815" i="4"/>
  <c r="R588" i="4"/>
  <c r="Q588" i="4"/>
  <c r="P588" i="4"/>
  <c r="P954" i="4"/>
  <c r="R954" i="4"/>
  <c r="Q954" i="4"/>
  <c r="X519" i="4"/>
  <c r="Z519" i="4"/>
  <c r="Y519" i="4"/>
  <c r="Q1039" i="4"/>
  <c r="P1039" i="4"/>
  <c r="R1039" i="4"/>
  <c r="R648" i="4"/>
  <c r="P648" i="4"/>
  <c r="Q648" i="4"/>
  <c r="Z697" i="4"/>
  <c r="X697" i="4"/>
  <c r="Y697" i="4"/>
  <c r="Q855" i="4"/>
  <c r="P855" i="4"/>
  <c r="R855" i="4"/>
  <c r="Q867" i="4"/>
  <c r="P867" i="4"/>
  <c r="R867" i="4"/>
  <c r="Z568" i="4"/>
  <c r="Y568" i="4"/>
  <c r="X568" i="4"/>
  <c r="P515" i="4"/>
  <c r="Q515" i="4"/>
  <c r="R747" i="4"/>
  <c r="P747" i="4"/>
  <c r="Q747" i="4"/>
  <c r="P609" i="4"/>
  <c r="R609" i="4"/>
  <c r="Q609" i="4"/>
  <c r="Z986" i="4"/>
  <c r="X986" i="4"/>
  <c r="Y986" i="4"/>
  <c r="Q999" i="4"/>
  <c r="P999" i="4"/>
  <c r="R999" i="4"/>
  <c r="Z730" i="4"/>
  <c r="X730" i="4"/>
  <c r="Y730" i="4"/>
  <c r="R856" i="4"/>
  <c r="P856" i="4"/>
  <c r="Q856" i="4"/>
  <c r="Z980" i="4"/>
  <c r="X980" i="4"/>
  <c r="Y980" i="4"/>
  <c r="Z984" i="4"/>
  <c r="X984" i="4"/>
  <c r="Y984" i="4"/>
  <c r="P945" i="4"/>
  <c r="R945" i="4"/>
  <c r="Q945" i="4"/>
  <c r="Q913" i="4"/>
  <c r="P913" i="4"/>
  <c r="R913" i="4"/>
  <c r="Y700" i="4"/>
  <c r="X700" i="4"/>
  <c r="Z700" i="4"/>
  <c r="Z613" i="4"/>
  <c r="Y613" i="4"/>
  <c r="X613" i="4"/>
  <c r="Z542" i="4"/>
  <c r="X542" i="4"/>
  <c r="Y542" i="4"/>
  <c r="Z761" i="4"/>
  <c r="X761" i="4"/>
  <c r="Y761" i="4"/>
  <c r="Y1011" i="4"/>
  <c r="X1011" i="4"/>
  <c r="Z1011" i="4"/>
  <c r="P992" i="4"/>
  <c r="R992" i="4"/>
  <c r="Q992" i="4"/>
  <c r="P580" i="4"/>
  <c r="Q580" i="4"/>
  <c r="R580" i="4"/>
  <c r="Y536" i="4"/>
  <c r="X536" i="4"/>
  <c r="Z536" i="4"/>
  <c r="R845" i="4"/>
  <c r="Q845" i="4"/>
  <c r="P845" i="4"/>
  <c r="Q754" i="4"/>
  <c r="R754" i="4"/>
  <c r="P754" i="4"/>
  <c r="P517" i="4"/>
  <c r="R517" i="4"/>
  <c r="Q517" i="4"/>
  <c r="P780" i="4"/>
  <c r="Q780" i="4"/>
  <c r="R780" i="4"/>
  <c r="Z798" i="4"/>
  <c r="Y798" i="4"/>
  <c r="X798" i="4"/>
  <c r="P834" i="4"/>
  <c r="Q834" i="4"/>
  <c r="R834" i="4"/>
  <c r="P860" i="4"/>
  <c r="Q860" i="4"/>
  <c r="R860" i="4"/>
  <c r="X910" i="4"/>
  <c r="Y910" i="4"/>
  <c r="Z910" i="4"/>
  <c r="Q662" i="4"/>
  <c r="P662" i="4"/>
  <c r="R662" i="4"/>
  <c r="Y631" i="4"/>
  <c r="Z631" i="4"/>
  <c r="X631" i="4"/>
  <c r="Q970" i="4"/>
  <c r="R970" i="4"/>
  <c r="P970" i="4"/>
  <c r="X909" i="4"/>
  <c r="Z909" i="4"/>
  <c r="Y909" i="4"/>
  <c r="X620" i="4"/>
  <c r="Z620" i="4"/>
  <c r="Y620" i="4"/>
  <c r="Y582" i="4"/>
  <c r="X582" i="4"/>
  <c r="Z582" i="4"/>
  <c r="Y868" i="4"/>
  <c r="Z868" i="4"/>
  <c r="X868" i="4"/>
  <c r="Y781" i="4"/>
  <c r="X781" i="4"/>
  <c r="Z781" i="4"/>
  <c r="Y655" i="4"/>
  <c r="X655" i="4"/>
  <c r="Z655" i="4"/>
  <c r="Q706" i="4"/>
  <c r="P706" i="4"/>
  <c r="R706" i="4"/>
  <c r="Z946" i="4"/>
  <c r="X946" i="4"/>
  <c r="Y946" i="4"/>
  <c r="P650" i="4"/>
  <c r="R650" i="4"/>
  <c r="Q650" i="4"/>
  <c r="Y848" i="4"/>
  <c r="Z848" i="4"/>
  <c r="X848" i="4"/>
  <c r="Z682" i="4"/>
  <c r="X682" i="4"/>
  <c r="Y682" i="4"/>
  <c r="R873" i="4"/>
  <c r="Q873" i="4"/>
  <c r="P873" i="4"/>
  <c r="P537" i="4"/>
  <c r="R537" i="4"/>
  <c r="Q537" i="4"/>
  <c r="P689" i="4"/>
  <c r="R689" i="4"/>
  <c r="Q689" i="4"/>
  <c r="P585" i="4"/>
  <c r="Q585" i="4"/>
  <c r="R585" i="4"/>
  <c r="X597" i="4"/>
  <c r="Z597" i="4"/>
  <c r="Y597" i="4"/>
  <c r="X981" i="4"/>
  <c r="Y981" i="4"/>
  <c r="Z981" i="4"/>
  <c r="R943" i="4"/>
  <c r="P943" i="4"/>
  <c r="Q943" i="4"/>
  <c r="Z661" i="4"/>
  <c r="Y661" i="4"/>
  <c r="X661" i="4"/>
  <c r="Z886" i="4"/>
  <c r="Y886" i="4"/>
  <c r="X886" i="4"/>
  <c r="P838" i="4"/>
  <c r="R838" i="4"/>
  <c r="Q838" i="4"/>
  <c r="R941" i="4"/>
  <c r="Q941" i="4"/>
  <c r="P941" i="4"/>
  <c r="Y684" i="4"/>
  <c r="Z684" i="4"/>
  <c r="X684" i="4"/>
  <c r="R1032" i="4"/>
  <c r="Q1032" i="4"/>
  <c r="P1032" i="4"/>
  <c r="R563" i="4"/>
  <c r="Q563" i="4"/>
  <c r="X538" i="4"/>
  <c r="Y538" i="4"/>
  <c r="Z538" i="4"/>
  <c r="Q547" i="4"/>
  <c r="R547" i="4"/>
  <c r="P547" i="4"/>
  <c r="Z810" i="4"/>
  <c r="X810" i="4"/>
  <c r="Y810" i="4"/>
  <c r="Q1017" i="4"/>
  <c r="P1017" i="4"/>
  <c r="R1017" i="4"/>
  <c r="P953" i="4"/>
  <c r="R953" i="4"/>
  <c r="Q953" i="4"/>
  <c r="Z802" i="4"/>
  <c r="X802" i="4"/>
  <c r="Y802" i="4"/>
  <c r="Q753" i="4"/>
  <c r="P753" i="4"/>
  <c r="R753" i="4"/>
  <c r="X643" i="4"/>
  <c r="Y643" i="4"/>
  <c r="Z643" i="4"/>
  <c r="Q917" i="4"/>
  <c r="P917" i="4"/>
  <c r="R917" i="4"/>
  <c r="P975" i="4"/>
  <c r="Q975" i="4"/>
  <c r="R975" i="4"/>
  <c r="Y833" i="4"/>
  <c r="Z833" i="4"/>
  <c r="X833" i="4"/>
  <c r="Q956" i="4"/>
  <c r="P956" i="4"/>
  <c r="R956" i="4"/>
  <c r="R878" i="4"/>
  <c r="Q878" i="4"/>
  <c r="P878" i="4"/>
  <c r="Q972" i="4"/>
  <c r="P972" i="4"/>
  <c r="R972" i="4"/>
  <c r="Z566" i="4"/>
  <c r="X566" i="4"/>
  <c r="Y566" i="4"/>
  <c r="Y988" i="4"/>
  <c r="X988" i="4"/>
  <c r="Z988" i="4"/>
  <c r="X596" i="4"/>
  <c r="Y596" i="4"/>
  <c r="Z596" i="4"/>
  <c r="R523" i="4"/>
  <c r="Q523" i="4"/>
  <c r="P523" i="4"/>
  <c r="P813" i="4"/>
  <c r="R813" i="4"/>
  <c r="Q813" i="4"/>
  <c r="R529" i="4"/>
  <c r="Q529" i="4"/>
  <c r="P529" i="4"/>
  <c r="P885" i="4"/>
  <c r="Q885" i="4"/>
  <c r="R885" i="4"/>
  <c r="Q974" i="4"/>
  <c r="P974" i="4"/>
  <c r="R974" i="4"/>
  <c r="Y800" i="4"/>
  <c r="Z800" i="4"/>
  <c r="X800" i="4"/>
  <c r="Y960" i="4"/>
  <c r="X960" i="4"/>
  <c r="Z960" i="4"/>
  <c r="Z898" i="4"/>
  <c r="Y898" i="4"/>
  <c r="X898" i="4"/>
  <c r="Z952" i="4"/>
  <c r="Y952" i="4"/>
  <c r="X952" i="4"/>
  <c r="Q1018" i="4"/>
  <c r="P1018" i="4"/>
  <c r="R1018" i="4"/>
  <c r="P772" i="4"/>
  <c r="R772" i="4"/>
  <c r="Q772" i="4"/>
  <c r="Y510" i="4"/>
  <c r="Z510" i="4"/>
  <c r="X510" i="4"/>
  <c r="R923" i="4"/>
  <c r="P923" i="4"/>
  <c r="Q923" i="4"/>
  <c r="Q614" i="4"/>
  <c r="P614" i="4"/>
  <c r="R614" i="4"/>
  <c r="P844" i="4"/>
  <c r="R844" i="4"/>
  <c r="R808" i="4"/>
  <c r="Q808" i="4"/>
  <c r="P808" i="4"/>
  <c r="Z733" i="4"/>
  <c r="Y733" i="4"/>
  <c r="X733" i="4"/>
  <c r="P636" i="4"/>
  <c r="Q636" i="4"/>
  <c r="R636" i="4"/>
  <c r="Q926" i="4"/>
  <c r="R926" i="4"/>
  <c r="P926" i="4"/>
  <c r="X1025" i="4"/>
  <c r="Y1025" i="4"/>
  <c r="Z1025" i="4"/>
  <c r="Z509" i="4"/>
  <c r="X509" i="4"/>
  <c r="Y509" i="4"/>
  <c r="Y532" i="4"/>
  <c r="X532" i="4"/>
  <c r="Z532" i="4"/>
  <c r="Y1000" i="4"/>
  <c r="X1000" i="4"/>
  <c r="Z1000" i="4"/>
  <c r="P775" i="4"/>
  <c r="Q775" i="4"/>
  <c r="R775" i="4"/>
  <c r="Y777" i="4"/>
  <c r="X777" i="4"/>
  <c r="Z777" i="4"/>
  <c r="P1030" i="4"/>
  <c r="R1030" i="4"/>
  <c r="Q1030" i="4"/>
  <c r="Z836" i="4"/>
  <c r="Y836" i="4"/>
  <c r="X836" i="4"/>
  <c r="R994" i="4"/>
  <c r="P994" i="4"/>
  <c r="Q994" i="4"/>
  <c r="X872" i="4"/>
  <c r="Y872" i="4"/>
  <c r="Z872" i="4"/>
  <c r="Q920" i="4"/>
  <c r="P920" i="4"/>
  <c r="R920" i="4"/>
  <c r="R707" i="4"/>
  <c r="P707" i="4"/>
  <c r="Q707" i="4"/>
  <c r="R683" i="4"/>
  <c r="Q683" i="4"/>
  <c r="P683" i="4"/>
  <c r="P528" i="4"/>
  <c r="Q528" i="4"/>
  <c r="R528" i="4"/>
  <c r="Y1035" i="4"/>
  <c r="X1035" i="4"/>
  <c r="Z1035" i="4"/>
  <c r="R713" i="4"/>
  <c r="P713" i="4"/>
  <c r="Q713" i="4"/>
  <c r="X533" i="4"/>
  <c r="Z533" i="4"/>
  <c r="Y533" i="4"/>
  <c r="Q983" i="4"/>
  <c r="R983" i="4"/>
  <c r="P983" i="4"/>
  <c r="R531" i="4"/>
  <c r="Q531" i="4"/>
  <c r="P531" i="4"/>
  <c r="R675" i="4"/>
  <c r="Q675" i="4"/>
  <c r="P675" i="4"/>
  <c r="Q948" i="4"/>
  <c r="P948" i="4"/>
  <c r="R948" i="4"/>
  <c r="Z933" i="4"/>
  <c r="X933" i="4"/>
  <c r="Y933" i="4"/>
  <c r="Q957" i="4"/>
  <c r="R957" i="4"/>
  <c r="P957" i="4"/>
  <c r="Q696" i="4"/>
  <c r="R696" i="4"/>
  <c r="P696" i="4"/>
  <c r="Q543" i="4"/>
  <c r="P543" i="4"/>
  <c r="R543" i="4"/>
  <c r="P649" i="4"/>
  <c r="Q649" i="4"/>
  <c r="R649" i="4"/>
  <c r="R720" i="4"/>
  <c r="Q720" i="4"/>
  <c r="P720" i="4"/>
  <c r="Y624" i="4"/>
  <c r="X624" i="4"/>
  <c r="Z624" i="4"/>
  <c r="Q628" i="4"/>
  <c r="P628" i="4"/>
  <c r="R628" i="4"/>
  <c r="R508" i="4"/>
  <c r="P508" i="4"/>
  <c r="Q508" i="4"/>
  <c r="Y881" i="4"/>
  <c r="Z881" i="4"/>
  <c r="X881" i="4"/>
  <c r="R724" i="4"/>
  <c r="P724" i="4"/>
  <c r="Q724" i="4"/>
  <c r="Z895" i="4"/>
  <c r="Y895" i="4"/>
  <c r="X895" i="4"/>
  <c r="Q964" i="4"/>
  <c r="P964" i="4"/>
  <c r="R964" i="4"/>
  <c r="R740" i="4"/>
  <c r="Q740" i="4"/>
  <c r="P740" i="4"/>
  <c r="R785" i="4"/>
  <c r="Q785" i="4"/>
  <c r="P785" i="4"/>
  <c r="P767" i="4"/>
  <c r="Q767" i="4"/>
  <c r="R767" i="4"/>
  <c r="P818" i="4"/>
  <c r="Q818" i="4"/>
  <c r="R818" i="4"/>
  <c r="R784" i="4"/>
  <c r="Q784" i="4"/>
  <c r="P784" i="4"/>
  <c r="X731" i="4"/>
  <c r="Z731" i="4"/>
  <c r="Y731" i="4"/>
  <c r="R1008" i="4"/>
  <c r="Q1008" i="4"/>
  <c r="P1008" i="4"/>
  <c r="Z837" i="4"/>
  <c r="Y837" i="4"/>
  <c r="X837" i="4"/>
  <c r="R735" i="4"/>
  <c r="P735" i="4"/>
  <c r="Q735" i="4"/>
  <c r="Z608" i="4"/>
  <c r="X608" i="4"/>
  <c r="Y608" i="4"/>
  <c r="P899" i="4"/>
  <c r="R899" i="4"/>
  <c r="Q899" i="4"/>
  <c r="Q622" i="4"/>
  <c r="P622" i="4"/>
  <c r="R622" i="4"/>
  <c r="Z896" i="4"/>
  <c r="Y896" i="4"/>
  <c r="X1012" i="4"/>
  <c r="Z1012" i="4"/>
  <c r="Y1012" i="4"/>
  <c r="X591" i="4"/>
  <c r="Y591" i="4"/>
  <c r="Z591" i="4"/>
  <c r="P912" i="4"/>
  <c r="Z942" i="4"/>
  <c r="X942" i="4"/>
  <c r="Y942" i="4"/>
  <c r="X715" i="4"/>
  <c r="Z715" i="4"/>
  <c r="Y715" i="4"/>
  <c r="X888" i="4"/>
  <c r="Y888" i="4"/>
  <c r="Z888" i="4"/>
  <c r="P830" i="4"/>
  <c r="R830" i="4"/>
  <c r="Q830" i="4"/>
  <c r="R932" i="4"/>
  <c r="Q932" i="4"/>
  <c r="P932" i="4"/>
  <c r="Z947" i="4"/>
  <c r="Y947" i="4"/>
  <c r="X947" i="4"/>
  <c r="X791" i="4"/>
  <c r="Z791" i="4"/>
  <c r="Y791" i="4"/>
  <c r="Z892" i="4"/>
  <c r="Y892" i="4"/>
  <c r="X892" i="4"/>
  <c r="R991" i="4"/>
  <c r="Q991" i="4"/>
  <c r="P991" i="4"/>
  <c r="R995" i="4"/>
  <c r="Q995" i="4"/>
  <c r="P995" i="4"/>
  <c r="R993" i="4"/>
  <c r="P993" i="4"/>
  <c r="Q993" i="4"/>
  <c r="P669" i="4"/>
  <c r="R669" i="4"/>
  <c r="Q669" i="4"/>
  <c r="X801" i="4"/>
  <c r="Z801" i="4"/>
  <c r="Y801" i="4"/>
  <c r="R610" i="4"/>
  <c r="P610" i="4"/>
  <c r="Q610" i="4"/>
  <c r="Z828" i="4"/>
  <c r="Y828" i="4"/>
  <c r="X828" i="4"/>
  <c r="Z666" i="4"/>
  <c r="X666" i="4"/>
  <c r="Y666" i="4"/>
  <c r="Z822" i="4"/>
  <c r="Y822" i="4"/>
  <c r="X822" i="4"/>
  <c r="R963" i="4"/>
  <c r="Q963" i="4"/>
  <c r="P963" i="4"/>
  <c r="X550" i="4"/>
  <c r="Y550" i="4"/>
  <c r="Z550" i="4"/>
  <c r="X788" i="4"/>
  <c r="Y788" i="4"/>
  <c r="Z788" i="4"/>
  <c r="X951" i="4"/>
  <c r="Z951" i="4"/>
  <c r="Y951" i="4"/>
  <c r="R663" i="4"/>
  <c r="Q663" i="4"/>
  <c r="P663" i="4"/>
  <c r="P565" i="4"/>
  <c r="R565" i="4"/>
  <c r="Q565" i="4"/>
  <c r="R559" i="4"/>
  <c r="Q559" i="4"/>
  <c r="P559" i="4"/>
  <c r="Y756" i="4"/>
  <c r="X756" i="4"/>
  <c r="Z756" i="4"/>
  <c r="Z758" i="4"/>
  <c r="X758" i="4"/>
  <c r="Y758" i="4"/>
  <c r="Z632" i="4"/>
  <c r="X632" i="4"/>
  <c r="Y632" i="4"/>
  <c r="Y799" i="4"/>
  <c r="X799" i="4"/>
  <c r="Z799" i="4"/>
  <c r="R955" i="4"/>
  <c r="P955" i="4"/>
  <c r="Y940" i="4"/>
  <c r="X940" i="4"/>
  <c r="Z940" i="4"/>
  <c r="R927" i="4"/>
  <c r="Q927" i="4"/>
  <c r="P927" i="4"/>
  <c r="R900" i="4"/>
  <c r="P900" i="4"/>
  <c r="Q900" i="4"/>
  <c r="Q782" i="4"/>
  <c r="P782" i="4"/>
  <c r="R782" i="4"/>
  <c r="Z588" i="4"/>
  <c r="Y588" i="4"/>
  <c r="X588" i="4"/>
  <c r="Q658" i="4"/>
  <c r="P658" i="4"/>
  <c r="R658" i="4"/>
  <c r="Q722" i="4"/>
  <c r="R722" i="4"/>
  <c r="P722" i="4"/>
  <c r="Y1039" i="4"/>
  <c r="X1039" i="4"/>
  <c r="Z1039" i="4"/>
  <c r="Y648" i="4"/>
  <c r="X648" i="4"/>
  <c r="Z648" i="4"/>
  <c r="Q697" i="4"/>
  <c r="P697" i="4"/>
  <c r="R697" i="4"/>
  <c r="R592" i="4"/>
  <c r="Q592" i="4"/>
  <c r="P592" i="4"/>
  <c r="X691" i="4"/>
  <c r="Y691" i="4"/>
  <c r="Z691" i="4"/>
  <c r="X827" i="4"/>
  <c r="Z827" i="4"/>
  <c r="Y827" i="4"/>
  <c r="P595" i="4"/>
  <c r="Q595" i="4"/>
  <c r="R595" i="4"/>
  <c r="X579" i="4"/>
  <c r="Y579" i="4"/>
  <c r="Z579" i="4"/>
  <c r="P1001" i="4"/>
  <c r="R1001" i="4"/>
  <c r="Q1001" i="4"/>
  <c r="P842" i="4"/>
  <c r="R842" i="4"/>
  <c r="Q842" i="4"/>
  <c r="R541" i="4"/>
  <c r="P541" i="4"/>
  <c r="Q541" i="4"/>
  <c r="Q825" i="4"/>
  <c r="R825" i="4"/>
  <c r="P825" i="4"/>
  <c r="R807" i="4"/>
  <c r="Q807" i="4"/>
  <c r="P807" i="4"/>
  <c r="Z514" i="4"/>
  <c r="X514" i="4"/>
  <c r="Y514" i="4"/>
  <c r="R1011" i="4"/>
  <c r="Q1011" i="4"/>
  <c r="P1011" i="4"/>
  <c r="Q789" i="4"/>
  <c r="P789" i="4"/>
  <c r="R789" i="4"/>
  <c r="Q602" i="4"/>
  <c r="P602" i="4"/>
  <c r="R602" i="4"/>
  <c r="R876" i="4"/>
  <c r="P876" i="4"/>
  <c r="Q876" i="4"/>
  <c r="Z678" i="4"/>
  <c r="X678" i="4"/>
  <c r="Y678" i="4"/>
  <c r="Q858" i="4"/>
  <c r="P858" i="4"/>
  <c r="R858" i="4"/>
  <c r="Y726" i="4"/>
  <c r="X726" i="4"/>
  <c r="Z726" i="4"/>
  <c r="Z1013" i="4"/>
  <c r="Y1013" i="4"/>
  <c r="X1013" i="4"/>
  <c r="R909" i="4"/>
  <c r="Q909" i="4"/>
  <c r="P909" i="4"/>
  <c r="R582" i="4"/>
  <c r="P582" i="4"/>
  <c r="Q582" i="4"/>
  <c r="Q655" i="4"/>
  <c r="P655" i="4"/>
  <c r="R655" i="4"/>
  <c r="Q903" i="4"/>
  <c r="R903" i="4"/>
  <c r="P903" i="4"/>
  <c r="Z1033" i="4"/>
  <c r="X1033" i="4"/>
  <c r="Y1033" i="4"/>
  <c r="Y916" i="4"/>
  <c r="Z916" i="4"/>
  <c r="X916" i="4"/>
  <c r="Q682" i="4"/>
  <c r="R682" i="4"/>
  <c r="P682" i="4"/>
  <c r="Q778" i="4"/>
  <c r="R778" i="4"/>
  <c r="P778" i="4"/>
  <c r="R869" i="4"/>
  <c r="Q869" i="4"/>
  <c r="P869" i="4"/>
  <c r="Y537" i="4"/>
  <c r="Z537" i="4"/>
  <c r="X537" i="4"/>
  <c r="X843" i="4"/>
  <c r="Z843" i="4"/>
  <c r="Y843" i="4"/>
  <c r="R879" i="4"/>
  <c r="P879" i="4"/>
  <c r="Q879" i="4"/>
  <c r="Q835" i="4"/>
  <c r="P835" i="4"/>
  <c r="R835" i="4"/>
  <c r="R635" i="4"/>
  <c r="P635" i="4"/>
  <c r="Q635" i="4"/>
  <c r="Q619" i="4"/>
  <c r="R619" i="4"/>
  <c r="P619" i="4"/>
  <c r="Z977" i="4"/>
  <c r="X977" i="4"/>
  <c r="Y977" i="4"/>
  <c r="P545" i="4"/>
  <c r="R545" i="4"/>
  <c r="Q545" i="4"/>
  <c r="R571" i="4"/>
  <c r="Q694" i="4"/>
  <c r="R694" i="4"/>
  <c r="P694" i="4"/>
  <c r="X978" i="4"/>
  <c r="Z978" i="4"/>
  <c r="Y978" i="4"/>
  <c r="Z594" i="4"/>
  <c r="Y594" i="4"/>
  <c r="X594" i="4"/>
  <c r="Q1023" i="4"/>
  <c r="Y914" i="4"/>
  <c r="X914" i="4"/>
  <c r="Z914" i="4"/>
  <c r="Z738" i="4"/>
  <c r="Y738" i="4"/>
  <c r="X738" i="4"/>
  <c r="Z941" i="4"/>
  <c r="Y941" i="4"/>
  <c r="X941" i="4"/>
  <c r="R645" i="4"/>
  <c r="Q645" i="4"/>
  <c r="P645" i="4"/>
  <c r="X1032" i="4"/>
  <c r="Y1032" i="4"/>
  <c r="Z1032" i="4"/>
  <c r="R1028" i="4"/>
  <c r="P1028" i="4"/>
  <c r="Q1028" i="4"/>
  <c r="Q823" i="4"/>
  <c r="P823" i="4"/>
  <c r="R823" i="4"/>
  <c r="X603" i="4"/>
  <c r="Y603" i="4"/>
  <c r="Z603" i="4"/>
  <c r="Z1019" i="4"/>
  <c r="X1019" i="4"/>
  <c r="Y1019" i="4"/>
  <c r="Q538" i="4"/>
  <c r="P538" i="4"/>
  <c r="R538" i="4"/>
  <c r="R810" i="4"/>
  <c r="Q810" i="4"/>
  <c r="P810" i="4"/>
  <c r="Y575" i="4"/>
  <c r="X575" i="4"/>
  <c r="Z575" i="4"/>
  <c r="P958" i="4"/>
  <c r="R958" i="4"/>
  <c r="Q958" i="4"/>
  <c r="R695" i="4"/>
  <c r="Q695" i="4"/>
  <c r="P695" i="4"/>
  <c r="X641" i="4"/>
  <c r="Z641" i="4"/>
  <c r="Y641" i="4"/>
  <c r="R652" i="4"/>
  <c r="Q652" i="4"/>
  <c r="P652" i="4"/>
  <c r="Z821" i="4"/>
  <c r="X821" i="4"/>
  <c r="Y821" i="4"/>
  <c r="X753" i="4"/>
  <c r="Y753" i="4"/>
  <c r="Z753" i="4"/>
  <c r="Z642" i="4"/>
  <c r="X642" i="4"/>
  <c r="Y642" i="4"/>
  <c r="Q766" i="4"/>
  <c r="P766" i="4"/>
  <c r="R766" i="4"/>
  <c r="Z1027" i="4"/>
  <c r="Y1027" i="4"/>
  <c r="X1027" i="4"/>
  <c r="R639" i="4"/>
  <c r="Q639" i="4"/>
  <c r="P639" i="4"/>
  <c r="Z878" i="4"/>
  <c r="Y878" i="4"/>
  <c r="X878" i="4"/>
  <c r="X714" i="4"/>
  <c r="Y714" i="4"/>
  <c r="Z714" i="4"/>
  <c r="X972" i="4"/>
  <c r="Y972" i="4"/>
  <c r="Z972" i="4"/>
  <c r="R600" i="4"/>
  <c r="Q600" i="4"/>
  <c r="P600" i="4"/>
  <c r="Z605" i="4"/>
  <c r="X605" i="4"/>
  <c r="Y605" i="4"/>
  <c r="X523" i="4"/>
  <c r="Z523" i="4"/>
  <c r="Y523" i="4"/>
  <c r="X803" i="4"/>
  <c r="Z803" i="4"/>
  <c r="Y803" i="4"/>
  <c r="Z885" i="4"/>
  <c r="Y885" i="4"/>
  <c r="X885" i="4"/>
  <c r="R800" i="4"/>
  <c r="Q800" i="4"/>
  <c r="P800" i="4"/>
  <c r="Z907" i="4"/>
  <c r="X907" i="4"/>
  <c r="Y907" i="4"/>
  <c r="Y887" i="4"/>
  <c r="Z887" i="4"/>
  <c r="X887" i="4"/>
  <c r="Z938" i="4"/>
  <c r="X938" i="4"/>
  <c r="Y938" i="4"/>
  <c r="R680" i="4"/>
  <c r="P680" i="4"/>
  <c r="Q680" i="4"/>
  <c r="Y524" i="4"/>
  <c r="X524" i="4"/>
  <c r="Z524" i="4"/>
  <c r="Z928" i="4"/>
  <c r="Y928" i="4"/>
  <c r="X928" i="4"/>
  <c r="Q1015" i="4"/>
  <c r="P1015" i="4"/>
  <c r="R1015" i="4"/>
  <c r="P952" i="4"/>
  <c r="Q952" i="4"/>
  <c r="R952" i="4"/>
  <c r="R847" i="4"/>
  <c r="Q847" i="4"/>
  <c r="P847" i="4"/>
  <c r="Z871" i="4"/>
  <c r="X871" i="4"/>
  <c r="Y871" i="4"/>
  <c r="Y647" i="4"/>
  <c r="X647" i="4"/>
  <c r="Z647" i="4"/>
  <c r="P520" i="4"/>
  <c r="Q520" i="4"/>
  <c r="R520" i="4"/>
  <c r="X816" i="4"/>
  <c r="Z816" i="4"/>
  <c r="Y816" i="4"/>
  <c r="X507" i="4"/>
  <c r="Y507" i="4"/>
  <c r="Z507" i="4"/>
  <c r="P874" i="4"/>
  <c r="R874" i="4"/>
  <c r="Q874" i="4"/>
  <c r="Y640" i="4"/>
  <c r="X640" i="4"/>
  <c r="Z640" i="4"/>
  <c r="Z749" i="4"/>
  <c r="Y749" i="4"/>
  <c r="X749" i="4"/>
  <c r="X939" i="4"/>
  <c r="Y939" i="4"/>
  <c r="Z939" i="4"/>
  <c r="Y636" i="4"/>
  <c r="X636" i="4"/>
  <c r="Z636" i="4"/>
  <c r="Z774" i="4"/>
  <c r="X774" i="4"/>
  <c r="Y774" i="4"/>
  <c r="Q880" i="4"/>
  <c r="P880" i="4"/>
  <c r="R880" i="4"/>
  <c r="Z926" i="4"/>
  <c r="Y926" i="4"/>
  <c r="X926" i="4"/>
  <c r="Q1025" i="4"/>
  <c r="R1025" i="4"/>
  <c r="P1025" i="4"/>
  <c r="Z625" i="4"/>
  <c r="Y625" i="4"/>
  <c r="X625" i="4"/>
  <c r="Z574" i="4"/>
  <c r="X574" i="4"/>
  <c r="Y574" i="4"/>
  <c r="Z1036" i="4"/>
  <c r="Y1036" i="4"/>
  <c r="X1036" i="4"/>
  <c r="Q894" i="4"/>
  <c r="R894" i="4"/>
  <c r="P894" i="4"/>
  <c r="Z994" i="4"/>
  <c r="Y994" i="4"/>
  <c r="X994" i="4"/>
  <c r="Z814" i="4"/>
  <c r="X814" i="4"/>
  <c r="Y814" i="4"/>
  <c r="P962" i="4"/>
  <c r="Q962" i="4"/>
  <c r="R962" i="4"/>
  <c r="Y548" i="4"/>
  <c r="X548" i="4"/>
  <c r="Z548" i="4"/>
  <c r="R736" i="4"/>
  <c r="Q736" i="4"/>
  <c r="P736" i="4"/>
  <c r="R852" i="4"/>
  <c r="P852" i="4"/>
  <c r="Q852" i="4"/>
  <c r="X683" i="4"/>
  <c r="Y683" i="4"/>
  <c r="Z683" i="4"/>
  <c r="X959" i="4"/>
  <c r="Z959" i="4"/>
  <c r="Y959" i="4"/>
  <c r="Y983" i="4"/>
  <c r="Z674" i="4"/>
  <c r="Y674" i="4"/>
  <c r="X674" i="4"/>
  <c r="Z531" i="4"/>
  <c r="Y531" i="4"/>
  <c r="X531" i="4"/>
  <c r="Y704" i="4"/>
  <c r="X704" i="4"/>
  <c r="Z704" i="4"/>
  <c r="P794" i="4"/>
  <c r="R794" i="4"/>
  <c r="Q794" i="4"/>
  <c r="R611" i="4"/>
  <c r="Q611" i="4"/>
  <c r="P611" i="4"/>
  <c r="Y948" i="4"/>
  <c r="X948" i="4"/>
  <c r="Z948" i="4"/>
  <c r="Z841" i="4"/>
  <c r="X841" i="4"/>
  <c r="Y841" i="4"/>
  <c r="P933" i="4"/>
  <c r="Q933" i="4"/>
  <c r="R933" i="4"/>
  <c r="R1002" i="4"/>
  <c r="Q1002" i="4"/>
  <c r="P1002" i="4"/>
  <c r="R693" i="4"/>
  <c r="Q693" i="4"/>
  <c r="P693" i="4"/>
  <c r="Q805" i="4"/>
  <c r="P805" i="4"/>
  <c r="R805" i="4"/>
  <c r="X832" i="4"/>
  <c r="Z832" i="4"/>
  <c r="Y832" i="4"/>
  <c r="R905" i="4"/>
  <c r="Q905" i="4"/>
  <c r="P905" i="4"/>
  <c r="X628" i="4"/>
  <c r="Y628" i="4"/>
  <c r="Z628" i="4"/>
  <c r="Z535" i="4"/>
  <c r="Y535" i="4"/>
  <c r="X535" i="4"/>
  <c r="P890" i="4"/>
  <c r="R890" i="4"/>
  <c r="Q890" i="4"/>
  <c r="R651" i="4"/>
  <c r="Q651" i="4"/>
  <c r="P651" i="4"/>
  <c r="X767" i="4"/>
  <c r="Y767" i="4"/>
  <c r="Z767" i="4"/>
  <c r="Y665" i="4"/>
  <c r="X665" i="4"/>
  <c r="Z665" i="4"/>
  <c r="Y540" i="4"/>
  <c r="Z540" i="4"/>
  <c r="X540" i="4"/>
  <c r="X719" i="4"/>
  <c r="Z719" i="4"/>
  <c r="Y719" i="4"/>
  <c r="Z618" i="4"/>
  <c r="Y618" i="4"/>
  <c r="X618" i="4"/>
  <c r="R552" i="4"/>
  <c r="Q552" i="4"/>
  <c r="P552" i="4"/>
  <c r="Y511" i="4"/>
  <c r="Z511" i="4"/>
  <c r="X511" i="4"/>
  <c r="Y760" i="4"/>
  <c r="Z760" i="4"/>
  <c r="X760" i="4"/>
  <c r="R902" i="4"/>
  <c r="Q902" i="4"/>
  <c r="P902" i="4"/>
  <c r="Q601" i="4"/>
  <c r="R601" i="4"/>
  <c r="P601" i="4"/>
  <c r="Q982" i="4"/>
  <c r="P982" i="4"/>
  <c r="R982" i="4"/>
  <c r="P896" i="4"/>
  <c r="R896" i="4"/>
  <c r="Q896" i="4"/>
  <c r="P725" i="4"/>
  <c r="R725" i="4"/>
  <c r="Q725" i="4"/>
  <c r="P893" i="4"/>
  <c r="Q893" i="4"/>
  <c r="R893" i="4"/>
  <c r="X1038" i="4"/>
  <c r="Y1038" i="4"/>
  <c r="Z1038" i="4"/>
  <c r="Z989" i="4"/>
  <c r="Y989" i="4"/>
  <c r="X989" i="4"/>
  <c r="Q1014" i="4"/>
  <c r="R1014" i="4"/>
  <c r="P1014" i="4"/>
  <c r="P681" i="4"/>
  <c r="Q681" i="4"/>
  <c r="R681" i="4"/>
  <c r="Q912" i="4"/>
  <c r="R912" i="4"/>
  <c r="P942" i="4"/>
  <c r="R942" i="4"/>
  <c r="Q942" i="4"/>
  <c r="P715" i="4"/>
  <c r="Q715" i="4"/>
  <c r="R715" i="4"/>
  <c r="R888" i="4"/>
  <c r="P888" i="4"/>
  <c r="Q888" i="4"/>
  <c r="R924" i="4"/>
  <c r="P924" i="4"/>
  <c r="Q924" i="4"/>
  <c r="Z806" i="4"/>
  <c r="Y806" i="4"/>
  <c r="X806" i="4"/>
  <c r="Q607" i="4"/>
  <c r="R607" i="4"/>
  <c r="P607" i="4"/>
  <c r="X1004" i="4"/>
  <c r="Y1004" i="4"/>
  <c r="Z1004" i="4"/>
  <c r="R901" i="4"/>
  <c r="P901" i="4"/>
  <c r="Q901" i="4"/>
  <c r="R534" i="4"/>
  <c r="Q534" i="4"/>
  <c r="P534" i="4"/>
  <c r="Q686" i="4"/>
  <c r="R686" i="4"/>
  <c r="P686" i="4"/>
  <c r="Q853" i="4"/>
  <c r="R853" i="4"/>
  <c r="P853" i="4"/>
  <c r="Q1024" i="4"/>
  <c r="P1024" i="4"/>
  <c r="R1024" i="4"/>
  <c r="X995" i="4"/>
  <c r="Z995" i="4"/>
  <c r="Y995" i="4"/>
  <c r="Z993" i="4"/>
  <c r="X993" i="4"/>
  <c r="Y993" i="4"/>
  <c r="X669" i="4"/>
  <c r="Z669" i="4"/>
  <c r="Y669" i="4"/>
  <c r="Q786" i="4"/>
  <c r="R786" i="4"/>
  <c r="P786" i="4"/>
  <c r="R801" i="4"/>
  <c r="Q801" i="4"/>
  <c r="P801" i="4"/>
  <c r="R638" i="4"/>
  <c r="P638" i="4"/>
  <c r="Q638" i="4"/>
  <c r="X711" i="4"/>
  <c r="Z711" i="4"/>
  <c r="Y711" i="4"/>
  <c r="P822" i="4"/>
  <c r="R822" i="4"/>
  <c r="Q822" i="4"/>
  <c r="Q590" i="4"/>
  <c r="P590" i="4"/>
  <c r="R590" i="4"/>
  <c r="Q550" i="4"/>
  <c r="P550" i="4"/>
  <c r="R550" i="4"/>
  <c r="X931" i="4"/>
  <c r="Z931" i="4"/>
  <c r="Y931" i="4"/>
  <c r="R951" i="4"/>
  <c r="Q951" i="4"/>
  <c r="P951" i="4"/>
  <c r="Z663" i="4"/>
  <c r="X663" i="4"/>
  <c r="Z565" i="4"/>
  <c r="X565" i="4"/>
  <c r="Y565" i="4"/>
  <c r="P826" i="4"/>
  <c r="Q826" i="4"/>
  <c r="R826" i="4"/>
  <c r="Z530" i="4"/>
  <c r="Y530" i="4"/>
  <c r="X530" i="4"/>
  <c r="X771" i="4"/>
  <c r="Z771" i="4"/>
  <c r="Y771" i="4"/>
  <c r="P549" i="4"/>
  <c r="R549" i="4"/>
  <c r="Q549" i="4"/>
  <c r="R664" i="4"/>
  <c r="Q664" i="4"/>
  <c r="P664" i="4"/>
  <c r="Y727" i="4"/>
  <c r="Z727" i="4"/>
  <c r="X727" i="4"/>
  <c r="Y949" i="4"/>
  <c r="X949" i="4"/>
  <c r="Z949" i="4"/>
  <c r="Z1026" i="4"/>
  <c r="X1026" i="4"/>
  <c r="Y1026" i="4"/>
  <c r="Q573" i="4"/>
  <c r="R573" i="4"/>
  <c r="P573" i="4"/>
  <c r="Z815" i="4"/>
  <c r="Y815" i="4"/>
  <c r="X815" i="4"/>
  <c r="X900" i="4"/>
  <c r="Z900" i="4"/>
  <c r="Y900" i="4"/>
  <c r="R554" i="4"/>
  <c r="P554" i="4"/>
  <c r="Q554" i="4"/>
  <c r="R519" i="4"/>
  <c r="Q519" i="4"/>
  <c r="P519" i="4"/>
  <c r="P882" i="4"/>
  <c r="Q882" i="4"/>
  <c r="R882" i="4"/>
  <c r="Z867" i="4"/>
  <c r="X867" i="4"/>
  <c r="Y867" i="4"/>
  <c r="Z592" i="4"/>
  <c r="Y592" i="4"/>
  <c r="X592" i="4"/>
  <c r="Q691" i="4"/>
  <c r="R691" i="4"/>
  <c r="P691" i="4"/>
  <c r="R936" i="4"/>
  <c r="P936" i="4"/>
  <c r="Q936" i="4"/>
  <c r="P717" i="4"/>
  <c r="R717" i="4"/>
  <c r="Q717" i="4"/>
  <c r="P729" i="4"/>
  <c r="Q729" i="4"/>
  <c r="R729" i="4"/>
  <c r="R584" i="4"/>
  <c r="P584" i="4"/>
  <c r="Q584" i="4"/>
  <c r="R1031" i="4"/>
  <c r="Q1031" i="4"/>
  <c r="P1031" i="4"/>
  <c r="X595" i="4"/>
  <c r="Z595" i="4"/>
  <c r="Y595" i="4"/>
  <c r="R734" i="4"/>
  <c r="Q734" i="4"/>
  <c r="P734" i="4"/>
  <c r="Q730" i="4"/>
  <c r="R730" i="4"/>
  <c r="P730" i="4"/>
  <c r="Z1001" i="4"/>
  <c r="X1001" i="4"/>
  <c r="Y1001" i="4"/>
  <c r="Y842" i="4"/>
  <c r="X842" i="4"/>
  <c r="Z842" i="4"/>
  <c r="X512" i="4"/>
  <c r="Z512" i="4"/>
  <c r="Y512" i="4"/>
  <c r="Y825" i="4"/>
  <c r="Z825" i="4"/>
  <c r="X825" i="4"/>
  <c r="Y913" i="4"/>
  <c r="X913" i="4"/>
  <c r="Z913" i="4"/>
  <c r="Z718" i="4"/>
  <c r="X718" i="4"/>
  <c r="Y718" i="4"/>
  <c r="X551" i="4"/>
  <c r="Z551" i="4"/>
  <c r="Y551" i="4"/>
  <c r="Z866" i="4"/>
  <c r="X866" i="4"/>
  <c r="Y866" i="4"/>
  <c r="X811" i="4"/>
  <c r="Y811" i="4"/>
  <c r="Z811" i="4"/>
  <c r="P761" i="4"/>
  <c r="R761" i="4"/>
  <c r="Q761" i="4"/>
  <c r="X789" i="4"/>
  <c r="Y789" i="4"/>
  <c r="Z789" i="4"/>
  <c r="Z580" i="4"/>
  <c r="Y580" i="4"/>
  <c r="X580" i="4"/>
  <c r="Z966" i="4"/>
  <c r="X966" i="4"/>
  <c r="Y966" i="4"/>
  <c r="P884" i="4"/>
  <c r="Q884" i="4"/>
  <c r="R884" i="4"/>
  <c r="Q798" i="4"/>
  <c r="P798" i="4"/>
  <c r="R798" i="4"/>
  <c r="X860" i="4"/>
  <c r="Z860" i="4"/>
  <c r="Y860" i="4"/>
  <c r="R676" i="4"/>
  <c r="Q676" i="4"/>
  <c r="P676" i="4"/>
  <c r="Q646" i="4"/>
  <c r="P646" i="4"/>
  <c r="R646" i="4"/>
  <c r="Q570" i="4"/>
  <c r="P570" i="4"/>
  <c r="R570" i="4"/>
  <c r="Z971" i="4"/>
  <c r="Y971" i="4"/>
  <c r="X971" i="4"/>
  <c r="Q526" i="4"/>
  <c r="P526" i="4"/>
  <c r="R526" i="4"/>
  <c r="Z965" i="4"/>
  <c r="X965" i="4"/>
  <c r="Y965" i="4"/>
  <c r="Q776" i="4"/>
  <c r="P776" i="4"/>
  <c r="R776" i="4"/>
  <c r="R916" i="4"/>
  <c r="P916" i="4"/>
  <c r="Q916" i="4"/>
  <c r="P562" i="4"/>
  <c r="R562" i="4"/>
  <c r="Q562" i="4"/>
  <c r="Z778" i="4"/>
  <c r="Y778" i="4"/>
  <c r="X778" i="4"/>
  <c r="Q843" i="4"/>
  <c r="P843" i="4"/>
  <c r="R843" i="4"/>
  <c r="P889" i="4"/>
  <c r="R889" i="4"/>
  <c r="Q889" i="4"/>
  <c r="Z709" i="4"/>
  <c r="Y709" i="4"/>
  <c r="X709" i="4"/>
  <c r="Y635" i="4"/>
  <c r="Z635" i="4"/>
  <c r="X635" i="4"/>
  <c r="X619" i="4"/>
  <c r="Y619" i="4"/>
  <c r="Z619" i="4"/>
  <c r="P505" i="4"/>
  <c r="Q505" i="4"/>
  <c r="R505" i="4"/>
  <c r="R977" i="4"/>
  <c r="Q977" i="4"/>
  <c r="P977" i="4"/>
  <c r="X571" i="4"/>
  <c r="Y694" i="4"/>
  <c r="X694" i="4"/>
  <c r="Z694" i="4"/>
  <c r="Q594" i="4"/>
  <c r="R594" i="4"/>
  <c r="P594" i="4"/>
  <c r="Z1023" i="4"/>
  <c r="X1023" i="4"/>
  <c r="Y1023" i="4"/>
  <c r="Z598" i="4"/>
  <c r="X598" i="4"/>
  <c r="Y598" i="4"/>
  <c r="P886" i="4"/>
  <c r="Q886" i="4"/>
  <c r="R886" i="4"/>
  <c r="P925" i="4"/>
  <c r="Q925" i="4"/>
  <c r="R925" i="4"/>
  <c r="R908" i="4"/>
  <c r="P908" i="4"/>
  <c r="Q908" i="4"/>
  <c r="Y732" i="4"/>
  <c r="Z732" i="4"/>
  <c r="X732" i="4"/>
  <c r="R684" i="4"/>
  <c r="Q684" i="4"/>
  <c r="P684" i="4"/>
  <c r="R990" i="4"/>
  <c r="Q990" i="4"/>
  <c r="P990" i="4"/>
  <c r="R716" i="4"/>
  <c r="P716" i="4"/>
  <c r="Q716" i="4"/>
  <c r="Z953" i="4"/>
  <c r="Y953" i="4"/>
  <c r="X953" i="4"/>
  <c r="Y958" i="4"/>
  <c r="X958" i="4"/>
  <c r="Z958" i="4"/>
  <c r="X695" i="4"/>
  <c r="Z695" i="4"/>
  <c r="Y695" i="4"/>
  <c r="Y975" i="4"/>
  <c r="X975" i="4"/>
  <c r="Z975" i="4"/>
  <c r="Q642" i="4"/>
  <c r="P642" i="4"/>
  <c r="R642" i="4"/>
  <c r="X746" i="4"/>
  <c r="Y746" i="4"/>
  <c r="Z746" i="4"/>
  <c r="X1009" i="4"/>
  <c r="Y1009" i="4"/>
  <c r="Z1009" i="4"/>
  <c r="X956" i="4"/>
  <c r="Z956" i="4"/>
  <c r="Y956" i="4"/>
  <c r="Y998" i="4"/>
  <c r="X998" i="4"/>
  <c r="Z998" i="4"/>
  <c r="X783" i="4"/>
  <c r="Y783" i="4"/>
  <c r="Z783" i="4"/>
  <c r="Q698" i="4"/>
  <c r="P698" i="4"/>
  <c r="R698" i="4"/>
  <c r="Y600" i="4"/>
  <c r="Z600" i="4"/>
  <c r="X600" i="4"/>
  <c r="R996" i="4"/>
  <c r="P996" i="4"/>
  <c r="Q996" i="4"/>
  <c r="X846" i="4"/>
  <c r="Z846" i="4"/>
  <c r="Y846" i="4"/>
  <c r="Y741" i="4"/>
  <c r="X741" i="4"/>
  <c r="Z741" i="4"/>
  <c r="Y529" i="4"/>
  <c r="X529" i="4"/>
  <c r="Z529" i="4"/>
  <c r="Q521" i="4"/>
  <c r="R521" i="4"/>
  <c r="P521" i="4"/>
  <c r="Z629" i="4"/>
  <c r="X629" i="4"/>
  <c r="Y629" i="4"/>
  <c r="Q883" i="4"/>
  <c r="R883" i="4"/>
  <c r="P883" i="4"/>
  <c r="X522" i="4"/>
  <c r="Y522" i="4"/>
  <c r="Z522" i="4"/>
  <c r="Y680" i="4"/>
  <c r="Z680" i="4"/>
  <c r="X680" i="4"/>
  <c r="P898" i="4"/>
  <c r="R898" i="4"/>
  <c r="Q898" i="4"/>
  <c r="Z667" i="4"/>
  <c r="Y667" i="4"/>
  <c r="X667" i="4"/>
  <c r="Y847" i="4"/>
  <c r="X847" i="4"/>
  <c r="Z847" i="4"/>
  <c r="R816" i="4"/>
  <c r="Q816" i="4"/>
  <c r="P816" i="4"/>
  <c r="Q510" i="4"/>
  <c r="P510" i="4"/>
  <c r="R510" i="4"/>
  <c r="P937" i="4"/>
  <c r="Q937" i="4"/>
  <c r="R937" i="4"/>
  <c r="Q527" i="4"/>
  <c r="R527" i="4"/>
  <c r="P527" i="4"/>
  <c r="P939" i="4"/>
  <c r="Y612" i="4"/>
  <c r="X612" i="4"/>
  <c r="Z612" i="4"/>
  <c r="Y561" i="4"/>
  <c r="X561" i="4"/>
  <c r="Z561" i="4"/>
  <c r="R708" i="4"/>
  <c r="Q708" i="4"/>
  <c r="P708" i="4"/>
  <c r="P576" i="4"/>
  <c r="R576" i="4"/>
  <c r="Q576" i="4"/>
  <c r="Y744" i="4"/>
  <c r="X744" i="4"/>
  <c r="Z744" i="4"/>
  <c r="X564" i="4"/>
  <c r="Y564" i="4"/>
  <c r="Z564" i="4"/>
  <c r="X630" i="4"/>
  <c r="Z630" i="4"/>
  <c r="Y630" i="4"/>
  <c r="R820" i="4"/>
  <c r="Q820" i="4"/>
  <c r="P820" i="4"/>
  <c r="P829" i="4"/>
  <c r="R829" i="4"/>
  <c r="Q829" i="4"/>
  <c r="R509" i="4"/>
  <c r="P509" i="4"/>
  <c r="Q509" i="4"/>
  <c r="Q1036" i="4"/>
  <c r="R1036" i="4"/>
  <c r="P1036" i="4"/>
  <c r="Y690" i="4"/>
  <c r="X690" i="4"/>
  <c r="Z690" i="4"/>
  <c r="X894" i="4"/>
  <c r="Y894" i="4"/>
  <c r="Z894" i="4"/>
  <c r="Y546" i="4"/>
  <c r="Z546" i="4"/>
  <c r="X546" i="4"/>
  <c r="Z586" i="4"/>
  <c r="Y586" i="4"/>
  <c r="X586" i="4"/>
  <c r="R1035" i="4"/>
  <c r="Q1035" i="4"/>
  <c r="P1035" i="4"/>
  <c r="P764" i="4"/>
  <c r="R764" i="4"/>
  <c r="Q764" i="4"/>
  <c r="P959" i="4"/>
  <c r="Q959" i="4"/>
  <c r="P745" i="4"/>
  <c r="Q745" i="4"/>
  <c r="R745" i="4"/>
  <c r="Z577" i="4"/>
  <c r="Y577" i="4"/>
  <c r="X577" i="4"/>
  <c r="Q533" i="4"/>
  <c r="R533" i="4"/>
  <c r="P533" i="4"/>
  <c r="P795" i="4"/>
  <c r="Q795" i="4"/>
  <c r="R795" i="4"/>
  <c r="Q1016" i="4"/>
  <c r="R1016" i="4"/>
  <c r="P1016" i="4"/>
  <c r="Z705" i="4"/>
  <c r="Y705" i="4"/>
  <c r="X705" i="4"/>
  <c r="R668" i="4"/>
  <c r="Q668" i="4"/>
  <c r="P668" i="4"/>
  <c r="R865" i="4"/>
  <c r="Q865" i="4"/>
  <c r="P865" i="4"/>
  <c r="X794" i="4"/>
  <c r="Z794" i="4"/>
  <c r="Y794" i="4"/>
  <c r="X1002" i="4"/>
  <c r="Z1002" i="4"/>
  <c r="Y1002" i="4"/>
  <c r="Y693" i="4"/>
  <c r="Z693" i="4"/>
  <c r="X693" i="4"/>
  <c r="R685" i="4"/>
  <c r="P685" i="4"/>
  <c r="Q685" i="4"/>
  <c r="Y720" i="4"/>
  <c r="X720" i="4"/>
  <c r="Z720" i="4"/>
  <c r="R624" i="4"/>
  <c r="Q624" i="4"/>
  <c r="P624" i="4"/>
  <c r="R1034" i="4"/>
  <c r="P1034" i="4"/>
  <c r="Q1034" i="4"/>
  <c r="Q921" i="4"/>
  <c r="P921" i="4"/>
  <c r="R921" i="4"/>
  <c r="R862" i="4"/>
  <c r="P862" i="4"/>
  <c r="Q862" i="4"/>
  <c r="X877" i="4"/>
  <c r="Z877" i="4"/>
  <c r="Y877" i="4"/>
  <c r="X508" i="4"/>
  <c r="Z508" i="4"/>
  <c r="Y508" i="4"/>
  <c r="P535" i="4"/>
  <c r="Q535" i="4"/>
  <c r="R535" i="4"/>
  <c r="Y796" i="4"/>
  <c r="X796" i="4"/>
  <c r="Z796" i="4"/>
  <c r="X724" i="4"/>
  <c r="Z724" i="4"/>
  <c r="Y724" i="4"/>
  <c r="Y964" i="4"/>
  <c r="X964" i="4"/>
  <c r="Z964" i="4"/>
  <c r="R1007" i="4"/>
  <c r="Q1007" i="4"/>
  <c r="P1007" i="4"/>
  <c r="X784" i="4"/>
  <c r="Y784" i="4"/>
  <c r="Z784" i="4"/>
  <c r="R659" i="4"/>
  <c r="Q659" i="4"/>
  <c r="P659" i="4"/>
  <c r="Q511" i="4"/>
  <c r="R511" i="4"/>
  <c r="R944" i="4"/>
  <c r="P944" i="4"/>
  <c r="Q944" i="4"/>
  <c r="Y762" i="4"/>
  <c r="Z762" i="4"/>
  <c r="X762" i="4"/>
  <c r="R760" i="4"/>
  <c r="Q760" i="4"/>
  <c r="P760" i="4"/>
  <c r="R583" i="4"/>
  <c r="Q583" i="4"/>
  <c r="P583" i="4"/>
  <c r="Q702" i="4"/>
  <c r="R702" i="4"/>
  <c r="P702" i="4"/>
  <c r="X859" i="4"/>
  <c r="Y859" i="4"/>
  <c r="Z859" i="4"/>
  <c r="R504" i="4"/>
  <c r="Q504" i="4"/>
  <c r="P504" i="4"/>
  <c r="Y919" i="4"/>
  <c r="Y725" i="4"/>
  <c r="Z725" i="4"/>
  <c r="X725" i="4"/>
  <c r="Q989" i="4"/>
  <c r="P989" i="4"/>
  <c r="R989" i="4"/>
  <c r="Y553" i="4"/>
  <c r="X553" i="4"/>
  <c r="Z553" i="4"/>
  <c r="Q591" i="4"/>
  <c r="P591" i="4"/>
  <c r="R591" i="4"/>
  <c r="R1037" i="4"/>
  <c r="P1037" i="4"/>
  <c r="Q1037" i="4"/>
  <c r="P671" i="4"/>
  <c r="R671" i="4"/>
  <c r="Q671" i="4"/>
  <c r="R797" i="4"/>
  <c r="Q797" i="4"/>
  <c r="P797" i="4"/>
  <c r="Y924" i="4"/>
  <c r="Z924" i="4"/>
  <c r="X924" i="4"/>
  <c r="Q806" i="4"/>
  <c r="R806" i="4"/>
  <c r="P806" i="4"/>
  <c r="X830" i="4"/>
  <c r="Y830" i="4"/>
  <c r="Z830" i="4"/>
  <c r="Z748" i="4"/>
  <c r="X748" i="4"/>
  <c r="Y748" i="4"/>
  <c r="Y686" i="4"/>
  <c r="X686" i="4"/>
  <c r="Z686" i="4"/>
  <c r="Z979" i="4"/>
  <c r="Y979" i="4"/>
  <c r="X979" i="4"/>
  <c r="Y991" i="4"/>
  <c r="Z991" i="4"/>
  <c r="X991" i="4"/>
  <c r="X518" i="4"/>
  <c r="Y518" i="4"/>
  <c r="Z518" i="4"/>
  <c r="X786" i="4"/>
  <c r="Z786" i="4"/>
  <c r="Y786" i="4"/>
  <c r="Z610" i="4"/>
  <c r="X610" i="4"/>
  <c r="Y610" i="4"/>
  <c r="R985" i="4"/>
  <c r="P985" i="4"/>
  <c r="Q985" i="4"/>
  <c r="P737" i="4"/>
  <c r="Q737" i="4"/>
  <c r="R737" i="4"/>
  <c r="Z590" i="4"/>
  <c r="Y590" i="4"/>
  <c r="X590" i="4"/>
  <c r="Q931" i="4"/>
  <c r="P931" i="4"/>
  <c r="R931" i="4"/>
  <c r="X657" i="4"/>
  <c r="Z657" i="4"/>
  <c r="Y657" i="4"/>
  <c r="R530" i="4"/>
  <c r="Q530" i="4"/>
  <c r="P530" i="4"/>
  <c r="X759" i="4"/>
  <c r="Z759" i="4"/>
  <c r="Y759" i="4"/>
  <c r="Z664" i="4"/>
  <c r="X664" i="4"/>
  <c r="Y664" i="4"/>
  <c r="X559" i="4"/>
  <c r="Z559" i="4"/>
  <c r="Y559" i="4"/>
  <c r="R779" i="4"/>
  <c r="P779" i="4"/>
  <c r="Q779" i="4"/>
  <c r="Q525" i="4"/>
  <c r="P525" i="4"/>
  <c r="R525" i="4"/>
  <c r="Q589" i="4"/>
  <c r="P589" i="4"/>
  <c r="R589" i="4"/>
  <c r="Y599" i="4"/>
  <c r="X599" i="4"/>
  <c r="Z599" i="4"/>
  <c r="X721" i="4"/>
  <c r="Y721" i="4"/>
  <c r="Z721" i="4"/>
  <c r="X658" i="4"/>
  <c r="Z658" i="4"/>
  <c r="Y658" i="4"/>
  <c r="Y997" i="4"/>
  <c r="X997" i="4"/>
  <c r="Z997" i="4"/>
  <c r="X855" i="4"/>
  <c r="Y855" i="4"/>
  <c r="Z855" i="4"/>
  <c r="Z929" i="4"/>
  <c r="X929" i="4"/>
  <c r="Y929" i="4"/>
  <c r="Q581" i="4"/>
  <c r="R581" i="4"/>
  <c r="P581" i="4"/>
  <c r="P757" i="4"/>
  <c r="R757" i="4"/>
  <c r="Q757" i="4"/>
  <c r="Y609" i="4"/>
  <c r="Z609" i="4"/>
  <c r="X609" i="4"/>
  <c r="R870" i="4"/>
  <c r="Q870" i="4"/>
  <c r="P870" i="4"/>
  <c r="Y584" i="4"/>
  <c r="X584" i="4"/>
  <c r="Z584" i="4"/>
  <c r="Y734" i="4"/>
  <c r="Z734" i="4"/>
  <c r="X734" i="4"/>
  <c r="R579" i="4"/>
  <c r="Q579" i="4"/>
  <c r="P579" i="4"/>
  <c r="Y854" i="4"/>
  <c r="X854" i="4"/>
  <c r="Z854" i="4"/>
  <c r="Z850" i="4"/>
  <c r="X850" i="4"/>
  <c r="Y850" i="4"/>
  <c r="P672" i="4"/>
  <c r="R672" i="4"/>
  <c r="Q672" i="4"/>
  <c r="Q551" i="4"/>
  <c r="P551" i="4"/>
  <c r="R551" i="4"/>
  <c r="Q514" i="4"/>
  <c r="P514" i="4"/>
  <c r="R514" i="4"/>
  <c r="Q851" i="4"/>
  <c r="R851" i="4"/>
  <c r="P851" i="4"/>
  <c r="Z961" i="4"/>
  <c r="Y961" i="4"/>
  <c r="X961" i="4"/>
  <c r="Q811" i="4"/>
  <c r="P811" i="4"/>
  <c r="R811" i="4"/>
  <c r="Q542" i="4"/>
  <c r="P542" i="4"/>
  <c r="R542" i="4"/>
  <c r="Q793" i="4"/>
  <c r="R793" i="4"/>
  <c r="P793" i="4"/>
  <c r="Q615" i="4"/>
  <c r="P615" i="4"/>
  <c r="R615" i="4"/>
  <c r="R688" i="4"/>
  <c r="Q688" i="4"/>
  <c r="P688" i="4"/>
  <c r="Y845" i="4"/>
  <c r="Z845" i="4"/>
  <c r="X845" i="4"/>
  <c r="Z876" i="4"/>
  <c r="X876" i="4"/>
  <c r="Y876" i="4"/>
  <c r="P678" i="4"/>
  <c r="R678" i="4"/>
  <c r="Q678" i="4"/>
  <c r="P728" i="4"/>
  <c r="Q728" i="4"/>
  <c r="R728" i="4"/>
  <c r="Z863" i="4"/>
  <c r="X863" i="4"/>
  <c r="Y863" i="4"/>
  <c r="X769" i="4"/>
  <c r="Y769" i="4"/>
  <c r="Z769" i="4"/>
  <c r="X627" i="4"/>
  <c r="Y627" i="4"/>
  <c r="Z627" i="4"/>
  <c r="P726" i="4"/>
  <c r="R726" i="4"/>
  <c r="Q726" i="4"/>
  <c r="P653" i="4"/>
  <c r="R653" i="4"/>
  <c r="Q653" i="4"/>
  <c r="Z676" i="4"/>
  <c r="Y676" i="4"/>
  <c r="X676" i="4"/>
  <c r="R712" i="4"/>
  <c r="P712" i="4"/>
  <c r="Q712" i="4"/>
  <c r="Z973" i="4"/>
  <c r="Y973" i="4"/>
  <c r="X973" i="4"/>
  <c r="R971" i="4"/>
  <c r="Q971" i="4"/>
  <c r="P971" i="4"/>
  <c r="P620" i="4"/>
  <c r="Q620" i="4"/>
  <c r="R620" i="4"/>
  <c r="X812" i="4"/>
  <c r="Z812" i="4"/>
  <c r="Y812" i="4"/>
  <c r="Z776" i="4"/>
  <c r="Y776" i="4"/>
  <c r="X776" i="4"/>
  <c r="P1033" i="4"/>
  <c r="R1033" i="4"/>
  <c r="Q1033" i="4"/>
  <c r="Q848" i="4"/>
  <c r="R848" i="4"/>
  <c r="P848" i="4"/>
  <c r="Z569" i="4"/>
  <c r="Y569" i="4"/>
  <c r="X569" i="4"/>
  <c r="Z904" i="4"/>
  <c r="Y904" i="4"/>
  <c r="X904" i="4"/>
  <c r="Z879" i="4"/>
  <c r="Y879" i="4"/>
  <c r="X879" i="4"/>
  <c r="Q750" i="4"/>
  <c r="P750" i="4"/>
  <c r="R750" i="4"/>
  <c r="Z790" i="4"/>
  <c r="Y790" i="4"/>
  <c r="X790" i="4"/>
  <c r="Z585" i="4"/>
  <c r="X585" i="4"/>
  <c r="Y585" i="4"/>
  <c r="R981" i="4"/>
  <c r="Q981" i="4"/>
  <c r="P981" i="4"/>
  <c r="R644" i="4"/>
  <c r="Q644" i="4"/>
  <c r="P644" i="4"/>
  <c r="P571" i="4"/>
  <c r="Q571" i="4"/>
  <c r="P1023" i="4"/>
  <c r="R1023" i="4"/>
  <c r="P661" i="4"/>
  <c r="R661" i="4"/>
  <c r="Q661" i="4"/>
  <c r="Y897" i="4"/>
  <c r="Z897" i="4"/>
  <c r="X897" i="4"/>
  <c r="Y925" i="4"/>
  <c r="X925" i="4"/>
  <c r="Z925" i="4"/>
  <c r="R914" i="4"/>
  <c r="Q914" i="4"/>
  <c r="P914" i="4"/>
  <c r="Z763" i="4"/>
  <c r="Y763" i="4"/>
  <c r="X763" i="4"/>
  <c r="R930" i="4"/>
  <c r="P930" i="4"/>
  <c r="Q930" i="4"/>
  <c r="Y656" i="4"/>
  <c r="Z656" i="4"/>
  <c r="X656" i="4"/>
  <c r="Q732" i="4"/>
  <c r="R732" i="4"/>
  <c r="P732" i="4"/>
  <c r="Q567" i="4"/>
  <c r="P567" i="4"/>
  <c r="R567" i="4"/>
  <c r="Y1028" i="4"/>
  <c r="X1028" i="4"/>
  <c r="Z1028" i="4"/>
  <c r="R603" i="4"/>
  <c r="P603" i="4"/>
  <c r="Q603" i="4"/>
  <c r="P563" i="4"/>
  <c r="Z716" i="4"/>
  <c r="X716" i="4"/>
  <c r="Y716" i="4"/>
  <c r="R1010" i="4"/>
  <c r="Q1010" i="4"/>
  <c r="P1010" i="4"/>
  <c r="Z547" i="4"/>
  <c r="Y547" i="4"/>
  <c r="X547" i="4"/>
  <c r="Y1017" i="4"/>
  <c r="Z1017" i="4"/>
  <c r="X1017" i="4"/>
  <c r="Y861" i="4"/>
  <c r="X861" i="4"/>
  <c r="Z861" i="4"/>
  <c r="Y817" i="4"/>
  <c r="X817" i="4"/>
  <c r="Z817" i="4"/>
  <c r="Z773" i="4"/>
  <c r="Y773" i="4"/>
  <c r="X773" i="4"/>
  <c r="P821" i="4"/>
  <c r="Q821" i="4"/>
  <c r="R821" i="4"/>
  <c r="Y911" i="4"/>
  <c r="X911" i="4"/>
  <c r="Z911" i="4"/>
  <c r="R849" i="4"/>
  <c r="P849" i="4"/>
  <c r="Q849" i="4"/>
  <c r="R746" i="4"/>
  <c r="P746" i="4"/>
  <c r="Q746" i="4"/>
  <c r="R1009" i="4"/>
  <c r="Q1009" i="4"/>
  <c r="P1009" i="4"/>
  <c r="Z639" i="4"/>
  <c r="X639" i="4"/>
  <c r="Y639" i="4"/>
  <c r="R783" i="4"/>
  <c r="P783" i="4"/>
  <c r="Q783" i="4"/>
  <c r="R1022" i="4"/>
  <c r="P1022" i="4"/>
  <c r="Q1022" i="4"/>
  <c r="Z698" i="4"/>
  <c r="Y698" i="4"/>
  <c r="X698" i="4"/>
  <c r="X673" i="4"/>
  <c r="Y673" i="4"/>
  <c r="Z673" i="4"/>
  <c r="Q714" i="4"/>
  <c r="P714" i="4"/>
  <c r="R714" i="4"/>
  <c r="Q710" i="4"/>
  <c r="P710" i="4"/>
  <c r="R710" i="4"/>
  <c r="P934" i="4"/>
  <c r="Q934" i="4"/>
  <c r="R934" i="4"/>
  <c r="P605" i="4"/>
  <c r="Q605" i="4"/>
  <c r="R605" i="4"/>
  <c r="P679" i="4"/>
  <c r="Q679" i="4"/>
  <c r="R679" i="4"/>
  <c r="Z521" i="4"/>
  <c r="X521" i="4"/>
  <c r="Y521" i="4"/>
  <c r="Q743" i="4"/>
  <c r="P743" i="4"/>
  <c r="R743" i="4"/>
  <c r="Z969" i="4"/>
  <c r="Y969" i="4"/>
  <c r="X969" i="4"/>
  <c r="Y883" i="4"/>
  <c r="X883" i="4"/>
  <c r="Z883" i="4"/>
  <c r="Q907" i="4"/>
  <c r="P907" i="4"/>
  <c r="R907" i="4"/>
  <c r="Q968" i="4"/>
  <c r="R968" i="4"/>
  <c r="P968" i="4"/>
  <c r="Q667" i="4"/>
  <c r="R667" i="4"/>
  <c r="P667" i="4"/>
  <c r="R824" i="4"/>
  <c r="P824" i="4"/>
  <c r="Q824" i="4"/>
  <c r="Q871" i="4"/>
  <c r="R871" i="4"/>
  <c r="P871" i="4"/>
  <c r="R922" i="4"/>
  <c r="Q922" i="4"/>
  <c r="P922" i="4"/>
  <c r="Z792" i="4"/>
  <c r="X792" i="4"/>
  <c r="Y792" i="4"/>
  <c r="Z520" i="4"/>
  <c r="X520" i="4"/>
  <c r="Y520" i="4"/>
  <c r="P507" i="4"/>
  <c r="X844" i="4"/>
  <c r="Z844" i="4"/>
  <c r="Y844" i="4"/>
  <c r="P749" i="4"/>
  <c r="R749" i="4"/>
  <c r="Q749" i="4"/>
  <c r="P733" i="4"/>
  <c r="R733" i="4"/>
  <c r="Q733" i="4"/>
  <c r="R612" i="4"/>
  <c r="Q612" i="4"/>
  <c r="P612" i="4"/>
  <c r="Z633" i="4"/>
  <c r="Y633" i="4"/>
  <c r="X633" i="4"/>
  <c r="R561" i="4"/>
  <c r="Q561" i="4"/>
  <c r="P561" i="4"/>
  <c r="R1006" i="4"/>
  <c r="Q1006" i="4"/>
  <c r="P1006" i="4"/>
  <c r="X557" i="4"/>
  <c r="Z557" i="4"/>
  <c r="Y557" i="4"/>
  <c r="R744" i="4"/>
  <c r="P744" i="4"/>
  <c r="Q744" i="4"/>
  <c r="X880" i="4"/>
  <c r="Z880" i="4"/>
  <c r="Y880" i="4"/>
  <c r="P625" i="4"/>
  <c r="R625" i="4"/>
  <c r="Q625" i="4"/>
  <c r="Y829" i="4"/>
  <c r="Z829" i="4"/>
  <c r="X829" i="4"/>
  <c r="Z670" i="4"/>
  <c r="Y670" i="4"/>
  <c r="X670" i="4"/>
  <c r="X587" i="4"/>
  <c r="Z587" i="4"/>
  <c r="Y587" i="4"/>
  <c r="R690" i="4"/>
  <c r="P690" i="4"/>
  <c r="Q690" i="4"/>
  <c r="P777" i="4"/>
  <c r="R777" i="4"/>
  <c r="Q777" i="4"/>
  <c r="R872" i="4"/>
  <c r="Q872" i="4"/>
  <c r="P872" i="4"/>
  <c r="Z555" i="4"/>
  <c r="X555" i="4"/>
  <c r="Y555" i="4"/>
  <c r="R616" i="4"/>
  <c r="P616" i="4"/>
  <c r="Q616" i="4"/>
  <c r="Q548" i="4"/>
  <c r="R548" i="4"/>
  <c r="P548" i="4"/>
  <c r="Z707" i="4"/>
  <c r="Y707" i="4"/>
  <c r="X707" i="4"/>
  <c r="Y528" i="4"/>
  <c r="X528" i="4"/>
  <c r="Z528" i="4"/>
  <c r="Y906" i="4"/>
  <c r="Z906" i="4"/>
  <c r="X906" i="4"/>
  <c r="Z713" i="4"/>
  <c r="Y713" i="4"/>
  <c r="X713" i="4"/>
  <c r="X1020" i="4"/>
  <c r="Z1020" i="4"/>
  <c r="Y1020" i="4"/>
  <c r="Z983" i="4"/>
  <c r="X983" i="4"/>
  <c r="R674" i="4"/>
  <c r="Q674" i="4"/>
  <c r="P674" i="4"/>
  <c r="Y668" i="4"/>
  <c r="X668" i="4"/>
  <c r="Z668" i="4"/>
  <c r="R1003" i="4"/>
  <c r="Q1003" i="4"/>
  <c r="P1003" i="4"/>
  <c r="Z611" i="4"/>
  <c r="Y611" i="4"/>
  <c r="X611" i="4"/>
  <c r="X696" i="4"/>
  <c r="Y696" i="4"/>
  <c r="Z696" i="4"/>
  <c r="X543" i="4"/>
  <c r="Y543" i="4"/>
  <c r="Z543" i="4"/>
  <c r="Q987" i="4"/>
  <c r="P987" i="4"/>
  <c r="R987" i="4"/>
  <c r="P809" i="4"/>
  <c r="Q809" i="4"/>
  <c r="R809" i="4"/>
  <c r="R832" i="4"/>
  <c r="Q832" i="4"/>
  <c r="P832" i="4"/>
  <c r="Y560" i="4"/>
  <c r="X560" i="4"/>
  <c r="Z560" i="4"/>
  <c r="Y921" i="4"/>
  <c r="X921" i="4"/>
  <c r="Z921" i="4"/>
  <c r="P604" i="4"/>
  <c r="Q604" i="4"/>
  <c r="R604" i="4"/>
  <c r="Q593" i="4"/>
  <c r="R593" i="4"/>
  <c r="P593" i="4"/>
  <c r="P796" i="4"/>
  <c r="Q796" i="4"/>
  <c r="R796" i="4"/>
  <c r="P895" i="4"/>
  <c r="R895" i="4"/>
  <c r="Q895" i="4"/>
  <c r="Y617" i="4"/>
  <c r="X617" i="4"/>
  <c r="Z617" i="4"/>
  <c r="R687" i="4"/>
  <c r="Q687" i="4"/>
  <c r="P687" i="4"/>
  <c r="Z785" i="4"/>
  <c r="Y785" i="4"/>
  <c r="X785" i="4"/>
  <c r="Z742" i="4"/>
  <c r="Y742" i="4"/>
  <c r="X742" i="4"/>
  <c r="Y1007" i="4"/>
  <c r="X1007" i="4"/>
  <c r="Z1007" i="4"/>
  <c r="X818" i="4"/>
  <c r="Z818" i="4"/>
  <c r="Y818" i="4"/>
  <c r="R731" i="4"/>
  <c r="Q731" i="4"/>
  <c r="P731" i="4"/>
  <c r="X659" i="4"/>
  <c r="Y659" i="4"/>
  <c r="Z659" i="4"/>
  <c r="Y552" i="4"/>
  <c r="Z552" i="4"/>
  <c r="X552" i="4"/>
  <c r="Y944" i="4"/>
  <c r="Z944" i="4"/>
  <c r="X944" i="4"/>
  <c r="Z513" i="4"/>
  <c r="Y513" i="4"/>
  <c r="X513" i="4"/>
  <c r="Q762" i="4"/>
  <c r="P762" i="4"/>
  <c r="R762" i="4"/>
  <c r="Y950" i="4"/>
  <c r="X950" i="4"/>
  <c r="Z950" i="4"/>
  <c r="X623" i="4"/>
  <c r="Y623" i="4"/>
  <c r="Z623" i="4"/>
  <c r="Z1029" i="4"/>
  <c r="Y1029" i="4"/>
  <c r="X1029" i="4"/>
  <c r="Z831" i="4"/>
  <c r="X831" i="4"/>
  <c r="Y831" i="4"/>
  <c r="R857" i="4"/>
  <c r="P857" i="4"/>
  <c r="Q857" i="4"/>
  <c r="Z634" i="4"/>
  <c r="X634" i="4"/>
  <c r="Y634" i="4"/>
  <c r="Y893" i="4"/>
  <c r="Z893" i="4"/>
  <c r="X893" i="4"/>
  <c r="R1038" i="4"/>
  <c r="Q1038" i="4"/>
  <c r="P1038" i="4"/>
  <c r="P553" i="4"/>
  <c r="R553" i="4"/>
  <c r="Q553" i="4"/>
  <c r="R544" i="4"/>
  <c r="P544" i="4"/>
  <c r="Q544" i="4"/>
  <c r="X797" i="4"/>
  <c r="Z797" i="4"/>
  <c r="Y797" i="4"/>
  <c r="R752" i="4"/>
  <c r="P752" i="4"/>
  <c r="Q752" i="4"/>
  <c r="Q947" i="4"/>
  <c r="P947" i="4"/>
  <c r="R947" i="4"/>
  <c r="R791" i="4"/>
  <c r="P791" i="4"/>
  <c r="Q791" i="4"/>
  <c r="Y607" i="4"/>
  <c r="Z607" i="4"/>
  <c r="X607" i="4"/>
  <c r="Y901" i="4"/>
  <c r="X901" i="4"/>
  <c r="Z901" i="4"/>
  <c r="Y534" i="4"/>
  <c r="Z534" i="4"/>
  <c r="X534" i="4"/>
  <c r="Q71" i="6"/>
  <c r="O332" i="6"/>
  <c r="P212" i="6"/>
  <c r="O1102" i="6"/>
  <c r="Q332" i="6"/>
  <c r="R332" i="6" s="1"/>
  <c r="P176" i="6"/>
  <c r="Q87" i="6"/>
  <c r="P332" i="6"/>
  <c r="Q69" i="6"/>
  <c r="O561" i="6"/>
  <c r="Q561" i="6"/>
  <c r="O87" i="6"/>
  <c r="P71" i="6"/>
  <c r="Q162" i="6"/>
  <c r="P87" i="6"/>
  <c r="O71" i="6"/>
  <c r="P162" i="6"/>
  <c r="O212" i="6"/>
  <c r="Q212" i="6"/>
  <c r="O493" i="6"/>
  <c r="P348" i="6"/>
  <c r="P493" i="6"/>
  <c r="Q94" i="6"/>
  <c r="P69" i="6"/>
  <c r="Q493" i="6"/>
  <c r="Q348" i="6"/>
  <c r="Q357" i="6"/>
  <c r="Q621" i="6"/>
  <c r="P218" i="6"/>
  <c r="Q823" i="6"/>
  <c r="P442" i="6"/>
  <c r="Q873" i="6"/>
  <c r="Q238" i="6"/>
  <c r="O658" i="6"/>
  <c r="P587" i="6"/>
  <c r="O1132" i="6"/>
  <c r="O916" i="6"/>
  <c r="Q179" i="6"/>
  <c r="O853" i="6"/>
  <c r="P530" i="6"/>
  <c r="O629" i="6"/>
  <c r="Q1132" i="6"/>
  <c r="Q15" i="6"/>
  <c r="Q142" i="6"/>
  <c r="P1132" i="6"/>
  <c r="Q629" i="6"/>
  <c r="P853" i="6"/>
  <c r="O398" i="6"/>
  <c r="Q232" i="6"/>
  <c r="O442" i="6"/>
  <c r="P750" i="6"/>
  <c r="Q530" i="6"/>
  <c r="Q916" i="6"/>
  <c r="P916" i="6"/>
  <c r="O140" i="6"/>
  <c r="Q140" i="6"/>
  <c r="O69" i="6"/>
  <c r="P748" i="6"/>
  <c r="R384" i="4"/>
  <c r="Q937" i="6"/>
  <c r="P629" i="6"/>
  <c r="P938" i="6"/>
  <c r="Q134" i="6"/>
  <c r="P134" i="6"/>
  <c r="Q339" i="4"/>
  <c r="P51" i="4"/>
  <c r="Q305" i="6"/>
  <c r="O385" i="6"/>
  <c r="Q1158" i="6"/>
  <c r="O887" i="6"/>
  <c r="P937" i="6"/>
  <c r="P142" i="6"/>
  <c r="P41" i="6"/>
  <c r="O1060" i="6"/>
  <c r="Q398" i="6"/>
  <c r="Q748" i="6"/>
  <c r="Q658" i="6"/>
  <c r="P232" i="6"/>
  <c r="P398" i="6"/>
  <c r="O142" i="6"/>
  <c r="Q1004" i="6"/>
  <c r="O937" i="6"/>
  <c r="O232" i="6"/>
  <c r="P658" i="6"/>
  <c r="P1060" i="6"/>
  <c r="Q1060" i="6"/>
  <c r="O748" i="6"/>
  <c r="Q892" i="6"/>
  <c r="P896" i="6"/>
  <c r="P877" i="6"/>
  <c r="P367" i="6"/>
  <c r="Q853" i="6"/>
  <c r="O355" i="6"/>
  <c r="P456" i="6"/>
  <c r="P25" i="6"/>
  <c r="P480" i="6"/>
  <c r="Q938" i="6"/>
  <c r="O292" i="6"/>
  <c r="P94" i="6"/>
  <c r="O818" i="6"/>
  <c r="Q105" i="6"/>
  <c r="Q442" i="6"/>
  <c r="O877" i="6"/>
  <c r="P1004" i="6"/>
  <c r="Q367" i="6"/>
  <c r="P262" i="6"/>
  <c r="O938" i="6"/>
  <c r="P290" i="6"/>
  <c r="O1005" i="6"/>
  <c r="O587" i="6"/>
  <c r="Q877" i="6"/>
  <c r="O367" i="6"/>
  <c r="P690" i="6"/>
  <c r="P796" i="6"/>
  <c r="O33" i="6"/>
  <c r="Q750" i="6"/>
  <c r="Q587" i="6"/>
  <c r="Q887" i="6"/>
  <c r="O94" i="6"/>
  <c r="Q640" i="6"/>
  <c r="Q190" i="6"/>
  <c r="Q1149" i="6"/>
  <c r="O333" i="6"/>
  <c r="P855" i="6"/>
  <c r="O1158" i="6"/>
  <c r="Q563" i="6"/>
  <c r="Q503" i="6"/>
  <c r="P647" i="6"/>
  <c r="O873" i="6"/>
  <c r="P215" i="6"/>
  <c r="Q1113" i="6"/>
  <c r="P812" i="6"/>
  <c r="O373" i="6"/>
  <c r="P127" i="6"/>
  <c r="O892" i="6"/>
  <c r="P858" i="6"/>
  <c r="Q646" i="6"/>
  <c r="Q41" i="6"/>
  <c r="P292" i="6"/>
  <c r="Q292" i="6"/>
  <c r="O812" i="6"/>
  <c r="Q215" i="6"/>
  <c r="P892" i="6"/>
  <c r="O1113" i="6"/>
  <c r="O480" i="6"/>
  <c r="P121" i="6"/>
  <c r="P1113" i="6"/>
  <c r="P1147" i="6"/>
  <c r="O896" i="6"/>
  <c r="Q812" i="6"/>
  <c r="Q480" i="6"/>
  <c r="O121" i="6"/>
  <c r="P470" i="6"/>
  <c r="P774" i="6"/>
  <c r="Q855" i="6"/>
  <c r="O855" i="6"/>
  <c r="O1147" i="6"/>
  <c r="P238" i="6"/>
  <c r="O127" i="6"/>
  <c r="Q896" i="6"/>
  <c r="O244" i="6"/>
  <c r="Q32" i="6"/>
  <c r="O238" i="6"/>
  <c r="P873" i="6"/>
  <c r="O1046" i="6"/>
  <c r="O1035" i="6"/>
  <c r="O630" i="6"/>
  <c r="O995" i="6"/>
  <c r="Q920" i="6"/>
  <c r="Q7" i="6"/>
  <c r="O816" i="6"/>
  <c r="Q603" i="6"/>
  <c r="Q385" i="6"/>
  <c r="O261" i="6"/>
  <c r="Q519" i="6"/>
  <c r="Q456" i="6"/>
  <c r="Q152" i="6"/>
  <c r="Q1077" i="6"/>
  <c r="P1158" i="6"/>
  <c r="P770" i="6"/>
  <c r="O666" i="6"/>
  <c r="P352" i="6"/>
  <c r="P206" i="6"/>
  <c r="P1146" i="6"/>
  <c r="O1124" i="6"/>
  <c r="O972" i="6"/>
  <c r="Q112" i="6"/>
  <c r="O994" i="6"/>
  <c r="Q227" i="6"/>
  <c r="P390" i="6"/>
  <c r="O1135" i="6"/>
  <c r="O426" i="6"/>
  <c r="O621" i="6"/>
  <c r="O823" i="6"/>
  <c r="Q418" i="6"/>
  <c r="R863" i="6"/>
  <c r="P563" i="6"/>
  <c r="Q218" i="6"/>
  <c r="P503" i="6"/>
  <c r="O503" i="6"/>
  <c r="O152" i="6"/>
  <c r="P823" i="6"/>
  <c r="Q647" i="6"/>
  <c r="P244" i="6"/>
  <c r="O1077" i="6"/>
  <c r="O519" i="6"/>
  <c r="P426" i="6"/>
  <c r="O763" i="6"/>
  <c r="O180" i="6"/>
  <c r="P1029" i="6"/>
  <c r="Q165" i="6"/>
  <c r="P1077" i="6"/>
  <c r="P621" i="6"/>
  <c r="P519" i="6"/>
  <c r="P349" i="6"/>
  <c r="O530" i="6"/>
  <c r="O418" i="6"/>
  <c r="O1038" i="6"/>
  <c r="Q426" i="6"/>
  <c r="Q1005" i="6"/>
  <c r="O456" i="6"/>
  <c r="Q258" i="6"/>
  <c r="O46" i="11"/>
  <c r="P46" i="11" s="1"/>
  <c r="Q46" i="11" s="1"/>
  <c r="Q47" i="11" s="1"/>
  <c r="P1005" i="6"/>
  <c r="O155" i="6"/>
  <c r="P956" i="6"/>
  <c r="Q1151" i="6"/>
  <c r="P935" i="6"/>
  <c r="O479" i="6"/>
  <c r="P708" i="6"/>
  <c r="P634" i="6"/>
  <c r="P258" i="6"/>
  <c r="O227" i="6"/>
  <c r="P1038" i="6"/>
  <c r="O1074" i="6"/>
  <c r="O133" i="6"/>
  <c r="Q191" i="6"/>
  <c r="P565" i="6"/>
  <c r="Q1107" i="6"/>
  <c r="P1148" i="6"/>
  <c r="O643" i="6"/>
  <c r="O15" i="6"/>
  <c r="P15" i="6"/>
  <c r="P32" i="6"/>
  <c r="O258" i="6"/>
  <c r="Q1038" i="6"/>
  <c r="O176" i="6"/>
  <c r="P304" i="6"/>
  <c r="P666" i="6"/>
  <c r="Q1046" i="6"/>
  <c r="P1046" i="6"/>
  <c r="P816" i="6"/>
  <c r="Q852" i="6"/>
  <c r="Q244" i="6"/>
  <c r="P418" i="6"/>
  <c r="O584" i="6"/>
  <c r="P305" i="6"/>
  <c r="O32" i="6"/>
  <c r="O218" i="6"/>
  <c r="Q666" i="6"/>
  <c r="P1074" i="6"/>
  <c r="P826" i="6"/>
  <c r="O894" i="6"/>
  <c r="Q846" i="6"/>
  <c r="Q535" i="6"/>
  <c r="O291" i="6"/>
  <c r="R759" i="6"/>
  <c r="R1080" i="6"/>
  <c r="P650" i="6"/>
  <c r="P133" i="6"/>
  <c r="O305" i="6"/>
  <c r="P646" i="6"/>
  <c r="O708" i="6"/>
  <c r="P291" i="6"/>
  <c r="O647" i="6"/>
  <c r="O650" i="6"/>
  <c r="O191" i="6"/>
  <c r="O304" i="6"/>
  <c r="Q894" i="6"/>
  <c r="P191" i="6"/>
  <c r="O852" i="6"/>
  <c r="O774" i="6"/>
  <c r="Q133" i="6"/>
  <c r="Q176" i="6"/>
  <c r="Q774" i="6"/>
  <c r="O846" i="6"/>
  <c r="O826" i="6"/>
  <c r="P852" i="6"/>
  <c r="P630" i="6"/>
  <c r="P603" i="6"/>
  <c r="P846" i="6"/>
  <c r="Q355" i="6"/>
  <c r="Q630" i="6"/>
  <c r="P535" i="6"/>
  <c r="Q515" i="6"/>
  <c r="Q826" i="6"/>
  <c r="Q735" i="6"/>
  <c r="P887" i="6"/>
  <c r="P903" i="6"/>
  <c r="Q304" i="6"/>
  <c r="P81" i="4"/>
  <c r="O116" i="6"/>
  <c r="Q171" i="6"/>
  <c r="O79" i="6"/>
  <c r="P486" i="6"/>
  <c r="O848" i="6"/>
  <c r="Q339" i="6"/>
  <c r="Q971" i="6"/>
  <c r="Q1150" i="6"/>
  <c r="O907" i="6"/>
  <c r="O570" i="6"/>
  <c r="O970" i="6"/>
  <c r="P506" i="6"/>
  <c r="O602" i="6"/>
  <c r="Q766" i="6"/>
  <c r="P319" i="6"/>
  <c r="O374" i="6"/>
  <c r="Q415" i="6"/>
  <c r="P311" i="6"/>
  <c r="Q741" i="6"/>
  <c r="Q1022" i="6"/>
  <c r="O331" i="6"/>
  <c r="Q534" i="6"/>
  <c r="Q462" i="6"/>
  <c r="P255" i="6"/>
  <c r="P1130" i="6"/>
  <c r="O1118" i="6"/>
  <c r="P389" i="6"/>
  <c r="Q674" i="6"/>
  <c r="Q727" i="6"/>
  <c r="P97" i="6"/>
  <c r="P560" i="6"/>
  <c r="Q479" i="6"/>
  <c r="Q1062" i="6"/>
  <c r="R861" i="6"/>
  <c r="O250" i="6"/>
  <c r="O290" i="6"/>
  <c r="Q634" i="6"/>
  <c r="R703" i="6"/>
  <c r="O48" i="6"/>
  <c r="Q127" i="6"/>
  <c r="O689" i="6"/>
  <c r="O646" i="6"/>
  <c r="O1062" i="6"/>
  <c r="O634" i="6"/>
  <c r="O179" i="6"/>
  <c r="Q290" i="6"/>
  <c r="O38" i="6"/>
  <c r="P1041" i="6"/>
  <c r="P715" i="6"/>
  <c r="P760" i="6"/>
  <c r="P449" i="6"/>
  <c r="P48" i="6"/>
  <c r="Q1078" i="6"/>
  <c r="Q1118" i="6"/>
  <c r="Q97" i="6"/>
  <c r="P355" i="6"/>
  <c r="P515" i="6"/>
  <c r="Q262" i="6"/>
  <c r="O515" i="6"/>
  <c r="P689" i="6"/>
  <c r="O41" i="6"/>
  <c r="P179" i="6"/>
  <c r="R373" i="4"/>
  <c r="O349" i="6"/>
  <c r="Q689" i="6"/>
  <c r="P1104" i="6"/>
  <c r="P342" i="6"/>
  <c r="P373" i="6"/>
  <c r="P138" i="6"/>
  <c r="P33" i="4"/>
  <c r="P467" i="4"/>
  <c r="Q331" i="4"/>
  <c r="Q204" i="4"/>
  <c r="R100" i="4"/>
  <c r="P1042" i="6"/>
  <c r="P722" i="6"/>
  <c r="P171" i="6"/>
  <c r="Q513" i="6"/>
  <c r="P577" i="6"/>
  <c r="O437" i="6"/>
  <c r="Q532" i="6"/>
  <c r="O803" i="6"/>
  <c r="Q79" i="6"/>
  <c r="Q800" i="6"/>
  <c r="P211" i="6"/>
  <c r="Q486" i="6"/>
  <c r="Q848" i="6"/>
  <c r="O968" i="6"/>
  <c r="Q459" i="6"/>
  <c r="P339" i="6"/>
  <c r="Q231" i="6"/>
  <c r="P996" i="6"/>
  <c r="Q1002" i="6"/>
  <c r="O717" i="6"/>
  <c r="O1022" i="6"/>
  <c r="Q591" i="6"/>
  <c r="O1107" i="6"/>
  <c r="Q273" i="6"/>
  <c r="Q560" i="6"/>
  <c r="P479" i="6"/>
  <c r="Q26" i="6"/>
  <c r="O1061" i="6"/>
  <c r="P1062" i="6"/>
  <c r="P909" i="6"/>
  <c r="P941" i="6"/>
  <c r="P786" i="6"/>
  <c r="P572" i="6"/>
  <c r="Q400" i="6"/>
  <c r="Q138" i="6"/>
  <c r="O603" i="6"/>
  <c r="O702" i="6"/>
  <c r="O1004" i="6"/>
  <c r="O750" i="6"/>
  <c r="O770" i="6"/>
  <c r="Q1131" i="6"/>
  <c r="P894" i="6"/>
  <c r="Q291" i="6"/>
  <c r="P591" i="6"/>
  <c r="P1061" i="6"/>
  <c r="O595" i="6"/>
  <c r="P323" i="6"/>
  <c r="Q932" i="6"/>
  <c r="O735" i="6"/>
  <c r="P273" i="6"/>
  <c r="P848" i="6"/>
  <c r="O1002" i="6"/>
  <c r="P1107" i="6"/>
  <c r="P1022" i="6"/>
  <c r="O560" i="6"/>
  <c r="O273" i="6"/>
  <c r="P532" i="6"/>
  <c r="O339" i="6"/>
  <c r="O262" i="6"/>
  <c r="O486" i="6"/>
  <c r="P702" i="6"/>
  <c r="P1002" i="6"/>
  <c r="Q342" i="6"/>
  <c r="Q48" i="6"/>
  <c r="O211" i="6"/>
  <c r="O591" i="6"/>
  <c r="Q858" i="6"/>
  <c r="P735" i="6"/>
  <c r="R91" i="6"/>
  <c r="R387" i="6"/>
  <c r="O171" i="6"/>
  <c r="O534" i="6"/>
  <c r="O572" i="6"/>
  <c r="Q702" i="6"/>
  <c r="O563" i="6"/>
  <c r="Q717" i="6"/>
  <c r="O1131" i="6"/>
  <c r="Q1061" i="6"/>
  <c r="R237" i="4"/>
  <c r="R441" i="4"/>
  <c r="R313" i="4"/>
  <c r="O858" i="6"/>
  <c r="O917" i="6"/>
  <c r="Q287" i="6"/>
  <c r="Q344" i="6"/>
  <c r="P637" i="6"/>
  <c r="Q173" i="6"/>
  <c r="Q1103" i="6"/>
  <c r="P570" i="6"/>
  <c r="O66" i="6"/>
  <c r="P368" i="6"/>
  <c r="P177" i="6"/>
  <c r="Q1019" i="6"/>
  <c r="O357" i="6"/>
  <c r="P1131" i="6"/>
  <c r="R221" i="6"/>
  <c r="O346" i="6"/>
  <c r="Q556" i="6"/>
  <c r="P294" i="6"/>
  <c r="P247" i="6"/>
  <c r="O383" i="6"/>
  <c r="Q708" i="6"/>
  <c r="P432" i="4"/>
  <c r="Q753" i="6"/>
  <c r="P385" i="6"/>
  <c r="Q769" i="6"/>
  <c r="O834" i="6"/>
  <c r="P677" i="6"/>
  <c r="P152" i="6"/>
  <c r="P261" i="6"/>
  <c r="O559" i="6"/>
  <c r="P767" i="6"/>
  <c r="P424" i="6"/>
  <c r="P260" i="6"/>
  <c r="O817" i="6"/>
  <c r="Q714" i="6"/>
  <c r="Q558" i="6"/>
  <c r="AD11" i="4"/>
  <c r="R927" i="6"/>
  <c r="Q675" i="6"/>
  <c r="Q1148" i="6"/>
  <c r="O115" i="6"/>
  <c r="P586" i="6"/>
  <c r="O365" i="6"/>
  <c r="Q623" i="6"/>
  <c r="O399" i="6"/>
  <c r="P122" i="6"/>
  <c r="Q783" i="6"/>
  <c r="P391" i="6"/>
  <c r="O1143" i="6"/>
  <c r="Q84" i="6"/>
  <c r="Q217" i="6"/>
  <c r="O928" i="6"/>
  <c r="P1045" i="6"/>
  <c r="Q948" i="6"/>
  <c r="Q471" i="6"/>
  <c r="O922" i="6"/>
  <c r="O540" i="6"/>
  <c r="Q670" i="6"/>
  <c r="O494" i="6"/>
  <c r="Q583" i="6"/>
  <c r="O727" i="6"/>
  <c r="Q770" i="6"/>
  <c r="R975" i="6"/>
  <c r="O470" i="6"/>
  <c r="Q934" i="6"/>
  <c r="Q470" i="6"/>
  <c r="O138" i="6"/>
  <c r="P26" i="4"/>
  <c r="R171" i="4"/>
  <c r="Q159" i="4"/>
  <c r="R156" i="4"/>
  <c r="Q59" i="4"/>
  <c r="P272" i="4"/>
  <c r="R802" i="6"/>
  <c r="R1030" i="6"/>
  <c r="R793" i="6"/>
  <c r="R271" i="6"/>
  <c r="R285" i="6"/>
  <c r="R957" i="6"/>
  <c r="P169" i="6"/>
  <c r="O688" i="6"/>
  <c r="O181" i="6"/>
  <c r="P84" i="6"/>
  <c r="Q744" i="6"/>
  <c r="O1078" i="6"/>
  <c r="Q643" i="6"/>
  <c r="R597" i="6"/>
  <c r="O934" i="6"/>
  <c r="P643" i="6"/>
  <c r="P1078" i="6"/>
  <c r="O996" i="6"/>
  <c r="P494" i="6"/>
  <c r="Q349" i="6"/>
  <c r="P934" i="6"/>
  <c r="Q373" i="6"/>
  <c r="O535" i="6"/>
  <c r="Q803" i="6"/>
  <c r="R696" i="6"/>
  <c r="Q155" i="6"/>
  <c r="P36" i="6"/>
  <c r="P108" i="6"/>
  <c r="Q386" i="6"/>
  <c r="R277" i="4"/>
  <c r="R106" i="4"/>
  <c r="P95" i="4"/>
  <c r="Q138" i="4"/>
  <c r="Q162" i="4"/>
  <c r="P434" i="4"/>
  <c r="R68" i="4"/>
  <c r="Q455" i="4"/>
  <c r="Q15" i="4"/>
  <c r="Q157" i="4"/>
  <c r="P483" i="4"/>
  <c r="P29" i="4"/>
  <c r="P500" i="6"/>
  <c r="O585" i="6"/>
  <c r="Q804" i="6"/>
  <c r="Q1098" i="6"/>
  <c r="Q427" i="6"/>
  <c r="Q1065" i="6"/>
  <c r="O294" i="6"/>
  <c r="Q588" i="6"/>
  <c r="Q910" i="6"/>
  <c r="O1122" i="6"/>
  <c r="Q200" i="6"/>
  <c r="P842" i="6"/>
  <c r="O694" i="6"/>
  <c r="Q724" i="6"/>
  <c r="O1015" i="6"/>
  <c r="O86" i="6"/>
  <c r="Q247" i="6"/>
  <c r="P522" i="6"/>
  <c r="P484" i="6"/>
  <c r="Q792" i="6"/>
  <c r="P795" i="6"/>
  <c r="Q66" i="6"/>
  <c r="Q383" i="6"/>
  <c r="P399" i="6"/>
  <c r="Q51" i="6"/>
  <c r="O447" i="6"/>
  <c r="Q688" i="6"/>
  <c r="O805" i="6"/>
  <c r="P1153" i="6"/>
  <c r="O901" i="6"/>
  <c r="Q181" i="6"/>
  <c r="Q450" i="6"/>
  <c r="Q434" i="6"/>
  <c r="P92" i="6"/>
  <c r="Q52" i="6"/>
  <c r="Q122" i="6"/>
  <c r="Q712" i="6"/>
  <c r="Q474" i="6"/>
  <c r="O783" i="6"/>
  <c r="P818" i="6"/>
  <c r="Q172" i="6"/>
  <c r="O84" i="6"/>
  <c r="O217" i="6"/>
  <c r="P959" i="6"/>
  <c r="P220" i="6"/>
  <c r="Q37" i="6"/>
  <c r="O376" i="6"/>
  <c r="O1039" i="6"/>
  <c r="Q194" i="6"/>
  <c r="Q928" i="6"/>
  <c r="Q751" i="6"/>
  <c r="Q154" i="6"/>
  <c r="Q1093" i="6"/>
  <c r="Q223" i="6"/>
  <c r="O945" i="6"/>
  <c r="P828" i="6"/>
  <c r="O626" i="6"/>
  <c r="Q103" i="6"/>
  <c r="R270" i="4"/>
  <c r="Q56" i="4"/>
  <c r="P45" i="6"/>
  <c r="O898" i="6"/>
  <c r="O1036" i="6"/>
  <c r="Q410" i="6"/>
  <c r="P432" i="6"/>
  <c r="O495" i="6"/>
  <c r="O1008" i="6"/>
  <c r="R543" i="6"/>
  <c r="Q250" i="6"/>
  <c r="O144" i="6"/>
  <c r="Q983" i="6"/>
  <c r="Q1045" i="6"/>
  <c r="P948" i="6"/>
  <c r="P443" i="6"/>
  <c r="O137" i="6"/>
  <c r="Q538" i="6"/>
  <c r="P1082" i="6"/>
  <c r="Q42" i="6"/>
  <c r="Q128" i="6"/>
  <c r="O926" i="6"/>
  <c r="P1105" i="6"/>
  <c r="Q316" i="4"/>
  <c r="P164" i="4"/>
  <c r="R8" i="4"/>
  <c r="P248" i="4"/>
  <c r="Q396" i="4"/>
  <c r="R498" i="4"/>
  <c r="R409" i="4"/>
  <c r="S74" i="4"/>
  <c r="R456" i="4"/>
  <c r="P199" i="4"/>
  <c r="O779" i="6"/>
  <c r="Q851" i="6"/>
  <c r="Q867" i="6"/>
  <c r="O976" i="6"/>
  <c r="O471" i="6"/>
  <c r="P578" i="6"/>
  <c r="P685" i="6"/>
  <c r="Q1006" i="6"/>
  <c r="Q197" i="6"/>
  <c r="P649" i="6"/>
  <c r="P670" i="6"/>
  <c r="P772" i="6"/>
  <c r="Q68" i="6"/>
  <c r="P463" i="6"/>
  <c r="Q1001" i="6"/>
  <c r="Q697" i="6"/>
  <c r="Q494" i="6"/>
  <c r="O583" i="6"/>
  <c r="P614" i="6"/>
  <c r="O30" i="6"/>
  <c r="O219" i="6"/>
  <c r="P283" i="6"/>
  <c r="Q757" i="6"/>
  <c r="O844" i="6"/>
  <c r="Q987" i="6"/>
  <c r="O402" i="6"/>
  <c r="P718" i="6"/>
  <c r="O1048" i="6"/>
  <c r="Q253" i="6"/>
  <c r="P566" i="6"/>
  <c r="O969" i="6"/>
  <c r="P170" i="6"/>
  <c r="R411" i="6"/>
  <c r="R749" i="6"/>
  <c r="R379" i="6"/>
  <c r="O170" i="6"/>
  <c r="O670" i="6"/>
  <c r="Q399" i="6"/>
  <c r="P383" i="6"/>
  <c r="O122" i="6"/>
  <c r="P250" i="6"/>
  <c r="P783" i="6"/>
  <c r="P867" i="6"/>
  <c r="P427" i="6"/>
  <c r="O194" i="6"/>
  <c r="P803" i="6"/>
  <c r="P357" i="6"/>
  <c r="P583" i="6"/>
  <c r="P928" i="6"/>
  <c r="Q1015" i="6"/>
  <c r="Q30" i="6"/>
  <c r="Q996" i="6"/>
  <c r="P717" i="6"/>
  <c r="P217" i="6"/>
  <c r="Q842" i="6"/>
  <c r="P172" i="6"/>
  <c r="O1045" i="6"/>
  <c r="Q649" i="6"/>
  <c r="O948" i="6"/>
  <c r="Q170" i="6"/>
  <c r="O751" i="6"/>
  <c r="O92" i="6"/>
  <c r="O867" i="6"/>
  <c r="Q566" i="6"/>
  <c r="O427" i="6"/>
  <c r="P1006" i="6"/>
  <c r="P194" i="6"/>
  <c r="O463" i="6"/>
  <c r="Q484" i="6"/>
  <c r="P66" i="6"/>
  <c r="P155" i="6"/>
  <c r="P1065" i="6"/>
  <c r="P1015" i="6"/>
  <c r="Q976" i="6"/>
  <c r="P402" i="6"/>
  <c r="P181" i="6"/>
  <c r="O757" i="6"/>
  <c r="Q767" i="6"/>
  <c r="O220" i="6"/>
  <c r="O51" i="6"/>
  <c r="P976" i="6"/>
  <c r="O484" i="6"/>
  <c r="O1006" i="6"/>
  <c r="O588" i="6"/>
  <c r="O724" i="6"/>
  <c r="Q463" i="6"/>
  <c r="P30" i="6"/>
  <c r="O1065" i="6"/>
  <c r="Q294" i="6"/>
  <c r="Q443" i="6"/>
  <c r="O614" i="6"/>
  <c r="O842" i="6"/>
  <c r="O52" i="6"/>
  <c r="O342" i="6"/>
  <c r="Q685" i="6"/>
  <c r="P52" i="6"/>
  <c r="Q219" i="6"/>
  <c r="P450" i="6"/>
  <c r="O987" i="6"/>
  <c r="O1148" i="6"/>
  <c r="Q92" i="6"/>
  <c r="Q818" i="6"/>
  <c r="P165" i="6"/>
  <c r="O247" i="6"/>
  <c r="O45" i="6"/>
  <c r="P588" i="6"/>
  <c r="O443" i="6"/>
  <c r="P724" i="6"/>
  <c r="P901" i="6"/>
  <c r="P471" i="6"/>
  <c r="O68" i="6"/>
  <c r="O450" i="6"/>
  <c r="R777" i="6"/>
  <c r="Q901" i="6"/>
  <c r="P219" i="6"/>
  <c r="Q50" i="4"/>
  <c r="Q216" i="4"/>
  <c r="R190" i="4"/>
  <c r="P34" i="4"/>
  <c r="P414" i="4"/>
  <c r="R48" i="4"/>
  <c r="P348" i="4"/>
  <c r="R404" i="4"/>
  <c r="Q198" i="4"/>
  <c r="P464" i="4"/>
  <c r="R188" i="4"/>
  <c r="Q44" i="4"/>
  <c r="Q349" i="4"/>
  <c r="R147" i="4"/>
  <c r="R14" i="4"/>
  <c r="P367" i="4"/>
  <c r="R311" i="4"/>
  <c r="P89" i="4"/>
  <c r="R273" i="4"/>
  <c r="Q358" i="4"/>
  <c r="P108" i="4"/>
  <c r="R422" i="4"/>
  <c r="Q128" i="4"/>
  <c r="P150" i="4"/>
  <c r="Q890" i="6"/>
  <c r="S423" i="4"/>
  <c r="R255" i="4"/>
  <c r="P287" i="4"/>
  <c r="Q116" i="4"/>
  <c r="P6" i="4"/>
  <c r="R279" i="4"/>
  <c r="Q45" i="4"/>
  <c r="P397" i="4"/>
  <c r="Q61" i="4"/>
  <c r="R187" i="4"/>
  <c r="R331" i="4"/>
  <c r="P580" i="6"/>
  <c r="O256" i="6"/>
  <c r="Q473" i="6"/>
  <c r="O771" i="6"/>
  <c r="O452" i="6"/>
  <c r="O747" i="6"/>
  <c r="O446" i="6"/>
  <c r="Q599" i="6"/>
  <c r="Q1089" i="6"/>
  <c r="O151" i="6"/>
  <c r="P237" i="6"/>
  <c r="O721" i="6"/>
  <c r="O1025" i="6"/>
  <c r="P970" i="6"/>
  <c r="O977" i="6"/>
  <c r="P62" i="6"/>
  <c r="Q663" i="6"/>
  <c r="P575" i="6"/>
  <c r="Q1156" i="6"/>
  <c r="P990" i="6"/>
  <c r="P695" i="6"/>
  <c r="P337" i="6"/>
  <c r="P740" i="6"/>
  <c r="P195" i="6"/>
  <c r="Q733" i="6"/>
  <c r="P869" i="6"/>
  <c r="O210" i="6"/>
  <c r="Q557" i="6"/>
  <c r="Q972" i="6"/>
  <c r="P964" i="6"/>
  <c r="Q126" i="6"/>
  <c r="P364" i="6"/>
  <c r="Q1052" i="6"/>
  <c r="Q954" i="6"/>
  <c r="P553" i="6"/>
  <c r="O528" i="6"/>
  <c r="Q644" i="6"/>
  <c r="O1027" i="6"/>
  <c r="P264" i="6"/>
  <c r="P412" i="6"/>
  <c r="Q943" i="6"/>
  <c r="P720" i="6"/>
  <c r="O1013" i="6"/>
  <c r="Q1095" i="6"/>
  <c r="O830" i="6"/>
  <c r="O255" i="6"/>
  <c r="P47" i="6"/>
  <c r="Q60" i="6"/>
  <c r="P299" i="6"/>
  <c r="O690" i="6"/>
  <c r="O814" i="6"/>
  <c r="P498" i="6"/>
  <c r="Q111" i="6"/>
  <c r="O796" i="6"/>
  <c r="Q799" i="6"/>
  <c r="O390" i="6"/>
  <c r="O628" i="6"/>
  <c r="Q161" i="6"/>
  <c r="P229" i="6"/>
  <c r="Q31" i="6"/>
  <c r="Q1135" i="6"/>
  <c r="P354" i="6"/>
  <c r="R761" i="6"/>
  <c r="P485" i="4"/>
  <c r="O25" i="6"/>
  <c r="P189" i="6"/>
  <c r="P374" i="6"/>
  <c r="O1033" i="6"/>
  <c r="P453" i="6"/>
  <c r="P944" i="6"/>
  <c r="Q59" i="6"/>
  <c r="P207" i="6"/>
  <c r="O544" i="6"/>
  <c r="Q548" i="6"/>
  <c r="O741" i="6"/>
  <c r="Q1081" i="6"/>
  <c r="Q114" i="6"/>
  <c r="Q618" i="6"/>
  <c r="Q72" i="6"/>
  <c r="O809" i="6"/>
  <c r="Q645" i="6"/>
  <c r="R224" i="6"/>
  <c r="P420" i="6"/>
  <c r="O257" i="6"/>
  <c r="P265" i="6"/>
  <c r="Q656" i="6"/>
  <c r="O327" i="6"/>
  <c r="O979" i="6"/>
  <c r="Q289" i="6"/>
  <c r="O657" i="6"/>
  <c r="Q574" i="6"/>
  <c r="Q931" i="6"/>
  <c r="Q136" i="6"/>
  <c r="Q82" i="6"/>
  <c r="Q579" i="6"/>
  <c r="R784" i="6"/>
  <c r="R243" i="4"/>
  <c r="Q915" i="6"/>
  <c r="P915" i="6"/>
  <c r="O915" i="6"/>
  <c r="O608" i="6"/>
  <c r="P608" i="6"/>
  <c r="O829" i="6"/>
  <c r="Q829" i="6"/>
  <c r="Q270" i="6"/>
  <c r="P270" i="6"/>
  <c r="Q631" i="6"/>
  <c r="P631" i="6"/>
  <c r="Q680" i="6"/>
  <c r="P680" i="6"/>
  <c r="Q725" i="6"/>
  <c r="O725" i="6"/>
  <c r="Q651" i="6"/>
  <c r="P651" i="6"/>
  <c r="P33" i="6"/>
  <c r="Q33" i="6"/>
  <c r="O455" i="6"/>
  <c r="P455" i="6"/>
  <c r="Q455" i="6"/>
  <c r="Q684" i="6"/>
  <c r="P684" i="6"/>
  <c r="O644" i="6"/>
  <c r="O931" i="6"/>
  <c r="R290" i="4"/>
  <c r="Q290" i="4"/>
  <c r="P290" i="4"/>
  <c r="P373" i="4"/>
  <c r="Q373" i="4"/>
  <c r="O157" i="6"/>
  <c r="Q157" i="6"/>
  <c r="P180" i="6"/>
  <c r="Q180" i="6"/>
  <c r="Q58" i="6"/>
  <c r="O58" i="6"/>
  <c r="Q193" i="6"/>
  <c r="P193" i="6"/>
  <c r="Q101" i="6"/>
  <c r="O101" i="6"/>
  <c r="Q311" i="6"/>
  <c r="O311" i="6"/>
  <c r="O1149" i="6"/>
  <c r="P1149" i="6"/>
  <c r="P523" i="6"/>
  <c r="Q523" i="6"/>
  <c r="O523" i="6"/>
  <c r="P286" i="6"/>
  <c r="O286" i="6"/>
  <c r="Q286" i="6"/>
  <c r="Q255" i="6"/>
  <c r="Q809" i="6"/>
  <c r="O631" i="6"/>
  <c r="Q1025" i="6"/>
  <c r="Q354" i="6"/>
  <c r="P151" i="6"/>
  <c r="Q374" i="6"/>
  <c r="O553" i="6"/>
  <c r="P1135" i="6"/>
  <c r="O72" i="6"/>
  <c r="Q721" i="6"/>
  <c r="O1081" i="6"/>
  <c r="P809" i="6"/>
  <c r="P943" i="6"/>
  <c r="O31" i="6"/>
  <c r="P830" i="6"/>
  <c r="P101" i="6"/>
  <c r="P829" i="6"/>
  <c r="O651" i="6"/>
  <c r="P1025" i="6"/>
  <c r="Q990" i="6"/>
  <c r="Q979" i="6"/>
  <c r="Q691" i="6"/>
  <c r="O691" i="6"/>
  <c r="Q1096" i="6"/>
  <c r="O1096" i="6"/>
  <c r="P1096" i="6"/>
  <c r="P663" i="6"/>
  <c r="O663" i="6"/>
  <c r="O70" i="6"/>
  <c r="P70" i="6"/>
  <c r="Q70" i="6"/>
  <c r="P204" i="6"/>
  <c r="Q204" i="6"/>
  <c r="P548" i="6"/>
  <c r="O548" i="6"/>
  <c r="P313" i="6"/>
  <c r="O313" i="6"/>
  <c r="P24" i="6"/>
  <c r="O24" i="6"/>
  <c r="Q24" i="6"/>
  <c r="O265" i="6"/>
  <c r="Q265" i="6"/>
  <c r="Q17" i="6"/>
  <c r="O17" i="6"/>
  <c r="Q225" i="6"/>
  <c r="P225" i="6"/>
  <c r="Q151" i="6"/>
  <c r="Q796" i="6"/>
  <c r="O354" i="6"/>
  <c r="Q257" i="6"/>
  <c r="P779" i="6"/>
  <c r="Q553" i="6"/>
  <c r="P72" i="6"/>
  <c r="Q814" i="6"/>
  <c r="P721" i="6"/>
  <c r="P1081" i="6"/>
  <c r="O420" i="6"/>
  <c r="O82" i="6"/>
  <c r="O684" i="6"/>
  <c r="P17" i="6"/>
  <c r="P31" i="6"/>
  <c r="Q249" i="6"/>
  <c r="P249" i="6"/>
  <c r="O249" i="6"/>
  <c r="P833" i="6"/>
  <c r="Q833" i="6"/>
  <c r="O833" i="6"/>
  <c r="Q47" i="6"/>
  <c r="O47" i="6"/>
  <c r="Q980" i="6"/>
  <c r="O980" i="6"/>
  <c r="P980" i="6"/>
  <c r="Q1040" i="6"/>
  <c r="P1040" i="6"/>
  <c r="Q25" i="6"/>
  <c r="P257" i="6"/>
  <c r="P733" i="6"/>
  <c r="O237" i="6"/>
  <c r="Q420" i="6"/>
  <c r="O189" i="6"/>
  <c r="Q313" i="6"/>
  <c r="O680" i="6"/>
  <c r="O161" i="6"/>
  <c r="Q970" i="6"/>
  <c r="P407" i="4"/>
  <c r="P58" i="6"/>
  <c r="P931" i="6"/>
  <c r="O618" i="6"/>
  <c r="R428" i="6"/>
  <c r="O59" i="6"/>
  <c r="P59" i="6"/>
  <c r="O126" i="6"/>
  <c r="P126" i="6"/>
  <c r="O868" i="6"/>
  <c r="Q868" i="6"/>
  <c r="Q62" i="6"/>
  <c r="Q390" i="6"/>
  <c r="O943" i="6"/>
  <c r="P741" i="6"/>
  <c r="Q779" i="6"/>
  <c r="P814" i="6"/>
  <c r="O869" i="6"/>
  <c r="P628" i="6"/>
  <c r="O733" i="6"/>
  <c r="Q237" i="6"/>
  <c r="Q189" i="6"/>
  <c r="O62" i="6"/>
  <c r="P644" i="6"/>
  <c r="Q690" i="6"/>
  <c r="O270" i="6"/>
  <c r="O1040" i="6"/>
  <c r="P618" i="6"/>
  <c r="P656" i="6"/>
  <c r="O990" i="6"/>
  <c r="Q468" i="4"/>
  <c r="P300" i="4"/>
  <c r="Q489" i="4"/>
  <c r="R314" i="4"/>
  <c r="Q131" i="4"/>
  <c r="P342" i="4"/>
  <c r="Q232" i="4"/>
  <c r="P984" i="6"/>
  <c r="R492" i="4"/>
  <c r="P328" i="4"/>
  <c r="Q403" i="4"/>
  <c r="P223" i="4"/>
  <c r="Q1146" i="6"/>
  <c r="Q797" i="6"/>
  <c r="P737" i="6"/>
  <c r="P227" i="6"/>
  <c r="O807" i="6"/>
  <c r="P121" i="4"/>
  <c r="Q109" i="4"/>
  <c r="R368" i="4"/>
  <c r="P362" i="4"/>
  <c r="R66" i="4"/>
  <c r="Q480" i="4"/>
  <c r="R635" i="6"/>
  <c r="P129" i="4"/>
  <c r="P413" i="4"/>
  <c r="Q28" i="4"/>
  <c r="P472" i="4"/>
  <c r="R191" i="4"/>
  <c r="P370" i="4"/>
  <c r="P302" i="4"/>
  <c r="R762" i="6"/>
  <c r="P1035" i="6"/>
  <c r="Q141" i="6"/>
  <c r="P1110" i="6"/>
  <c r="P785" i="6"/>
  <c r="O753" i="6"/>
  <c r="O1042" i="6"/>
  <c r="P202" i="6"/>
  <c r="Q1115" i="6"/>
  <c r="P999" i="6"/>
  <c r="Q584" i="6"/>
  <c r="O956" i="6"/>
  <c r="O722" i="6"/>
  <c r="O1151" i="6"/>
  <c r="O178" i="6"/>
  <c r="Q813" i="6"/>
  <c r="O565" i="6"/>
  <c r="Q55" i="6"/>
  <c r="P358" i="6"/>
  <c r="O1071" i="6"/>
  <c r="Q22" i="6"/>
  <c r="O89" i="6"/>
  <c r="Q491" i="6"/>
  <c r="Q135" i="6"/>
  <c r="Q653" i="6"/>
  <c r="P235" i="6"/>
  <c r="O638" i="6"/>
  <c r="Q65" i="6"/>
  <c r="P627" i="6"/>
  <c r="P366" i="6"/>
  <c r="P654" i="6"/>
  <c r="Q511" i="6"/>
  <c r="Q329" i="6"/>
  <c r="O76" i="6"/>
  <c r="P54" i="6"/>
  <c r="P790" i="6"/>
  <c r="P573" i="6"/>
  <c r="P564" i="6"/>
  <c r="O363" i="6"/>
  <c r="O239" i="6"/>
  <c r="P174" i="6"/>
  <c r="P80" i="6"/>
  <c r="Q345" i="6"/>
  <c r="Q45" i="6"/>
  <c r="Q683" i="6"/>
  <c r="P791" i="6"/>
  <c r="P1017" i="6"/>
  <c r="O225" i="6"/>
  <c r="Q565" i="6"/>
  <c r="P1151" i="6"/>
  <c r="Q1035" i="6"/>
  <c r="Q956" i="6"/>
  <c r="Q1042" i="6"/>
  <c r="P753" i="6"/>
  <c r="Q790" i="6"/>
  <c r="O65" i="6"/>
  <c r="O1017" i="6"/>
  <c r="Q999" i="6"/>
  <c r="P329" i="6"/>
  <c r="O203" i="6"/>
  <c r="Q203" i="6"/>
  <c r="Q707" i="6"/>
  <c r="P707" i="6"/>
  <c r="O502" i="6"/>
  <c r="P502" i="6"/>
  <c r="Q502" i="6"/>
  <c r="Q202" i="6"/>
  <c r="P141" i="6"/>
  <c r="O790" i="6"/>
  <c r="Q785" i="6"/>
  <c r="P65" i="6"/>
  <c r="O999" i="6"/>
  <c r="Q1071" i="6"/>
  <c r="P275" i="4"/>
  <c r="R253" i="4"/>
  <c r="R80" i="4"/>
  <c r="Q627" i="6"/>
  <c r="O791" i="6"/>
  <c r="P554" i="6"/>
  <c r="O554" i="6"/>
  <c r="O813" i="6"/>
  <c r="O1110" i="6"/>
  <c r="Q178" i="6"/>
  <c r="O202" i="6"/>
  <c r="O235" i="6"/>
  <c r="P55" i="6"/>
  <c r="P638" i="6"/>
  <c r="O141" i="6"/>
  <c r="P178" i="6"/>
  <c r="P1071" i="6"/>
  <c r="Q76" i="6"/>
  <c r="Q89" i="6"/>
  <c r="Q638" i="6"/>
  <c r="Q1110" i="6"/>
  <c r="P584" i="6"/>
  <c r="Q722" i="6"/>
  <c r="Q235" i="6"/>
  <c r="O55" i="6"/>
  <c r="P491" i="6"/>
  <c r="Q1017" i="6"/>
  <c r="Q178" i="4"/>
  <c r="Q278" i="4"/>
  <c r="P436" i="4"/>
  <c r="Q7" i="4"/>
  <c r="R219" i="4"/>
  <c r="P264" i="4"/>
  <c r="R381" i="4"/>
  <c r="Q73" i="4"/>
  <c r="Q76" i="4"/>
  <c r="P402" i="4"/>
  <c r="R315" i="4"/>
  <c r="Q1075" i="6"/>
  <c r="O971" i="6"/>
  <c r="P1150" i="6"/>
  <c r="P90" i="6"/>
  <c r="Q120" i="6"/>
  <c r="Q763" i="6"/>
  <c r="O1018" i="6"/>
  <c r="Q326" i="6"/>
  <c r="Q1049" i="6"/>
  <c r="O640" i="6"/>
  <c r="P1111" i="6"/>
  <c r="P787" i="6"/>
  <c r="P117" i="6"/>
  <c r="Q272" i="6"/>
  <c r="O1084" i="6"/>
  <c r="O104" i="6"/>
  <c r="Q1090" i="6"/>
  <c r="Q38" i="6"/>
  <c r="P907" i="6"/>
  <c r="O982" i="6"/>
  <c r="Q352" i="6"/>
  <c r="O506" i="6"/>
  <c r="O206" i="6"/>
  <c r="P766" i="6"/>
  <c r="P550" i="6"/>
  <c r="Q175" i="6"/>
  <c r="Q1140" i="6"/>
  <c r="P338" i="6"/>
  <c r="O319" i="6"/>
  <c r="Q1120" i="6"/>
  <c r="O936" i="6"/>
  <c r="P77" i="6"/>
  <c r="P1124" i="6"/>
  <c r="O593" i="6"/>
  <c r="Q1054" i="6"/>
  <c r="O1123" i="6"/>
  <c r="P415" i="6"/>
  <c r="O600" i="6"/>
  <c r="P105" i="6"/>
  <c r="Q177" i="6"/>
  <c r="P83" i="6"/>
  <c r="P911" i="6"/>
  <c r="P1121" i="6"/>
  <c r="P1106" i="6"/>
  <c r="P183" i="6"/>
  <c r="Q549" i="6"/>
  <c r="O664" i="6"/>
  <c r="P995" i="6"/>
  <c r="P920" i="6"/>
  <c r="Q167" i="6"/>
  <c r="P693" i="6"/>
  <c r="Q331" i="6"/>
  <c r="Q604" i="6"/>
  <c r="O1160" i="6"/>
  <c r="O9" i="6"/>
  <c r="Q615" i="6"/>
  <c r="P534" i="6"/>
  <c r="P669" i="6"/>
  <c r="Q682" i="6"/>
  <c r="O156" i="6"/>
  <c r="O280" i="6"/>
  <c r="Q993" i="6"/>
  <c r="P1010" i="6"/>
  <c r="O243" i="6"/>
  <c r="O143" i="6"/>
  <c r="O112" i="6"/>
  <c r="O923" i="6"/>
  <c r="Q1130" i="6"/>
  <c r="P988" i="6"/>
  <c r="P1118" i="6"/>
  <c r="O106" i="6"/>
  <c r="Q389" i="6"/>
  <c r="P994" i="6"/>
  <c r="Q49" i="6"/>
  <c r="R332" i="4"/>
  <c r="P391" i="4"/>
  <c r="Q416" i="4"/>
  <c r="R57" i="4"/>
  <c r="P653" i="6"/>
  <c r="Q11" i="6"/>
  <c r="P226" i="6"/>
  <c r="P870" i="6"/>
  <c r="R31" i="4"/>
  <c r="R265" i="4"/>
  <c r="R252" i="4"/>
  <c r="Q27" i="4"/>
  <c r="R357" i="4"/>
  <c r="P114" i="4"/>
  <c r="R271" i="4"/>
  <c r="Q438" i="4"/>
  <c r="Q285" i="4"/>
  <c r="R163" i="4"/>
  <c r="P21" i="6"/>
  <c r="P1119" i="6"/>
  <c r="P889" i="6"/>
  <c r="Q541" i="6"/>
  <c r="O199" i="6"/>
  <c r="O1085" i="6"/>
  <c r="Q838" i="6"/>
  <c r="O1128" i="6"/>
  <c r="O1064" i="6"/>
  <c r="O850" i="6"/>
  <c r="O146" i="6"/>
  <c r="R111" i="4"/>
  <c r="O575" i="6"/>
  <c r="O659" i="6"/>
  <c r="Q695" i="6"/>
  <c r="O906" i="6"/>
  <c r="P571" i="6"/>
  <c r="O914" i="6"/>
  <c r="Q115" i="6"/>
  <c r="O296" i="6"/>
  <c r="O586" i="6"/>
  <c r="P700" i="6"/>
  <c r="Q365" i="6"/>
  <c r="O154" i="6"/>
  <c r="O223" i="6"/>
  <c r="P780" i="6"/>
  <c r="O966" i="6"/>
  <c r="P331" i="4"/>
  <c r="P496" i="4"/>
  <c r="R334" i="4"/>
  <c r="O482" i="6"/>
  <c r="O318" i="6"/>
  <c r="O329" i="6"/>
  <c r="P840" i="6"/>
  <c r="Q885" i="6"/>
  <c r="Q580" i="6"/>
  <c r="Q679" i="6"/>
  <c r="Q256" i="6"/>
  <c r="Q475" i="6"/>
  <c r="O209" i="6"/>
  <c r="P473" i="6"/>
  <c r="Q309" i="6"/>
  <c r="Q950" i="6"/>
  <c r="P268" i="4"/>
  <c r="Q610" i="6"/>
  <c r="O359" i="6"/>
  <c r="O448" i="6"/>
  <c r="O612" i="6"/>
  <c r="O1094" i="6"/>
  <c r="Q1076" i="6"/>
  <c r="Q240" i="6"/>
  <c r="P546" i="6"/>
  <c r="P377" i="6"/>
  <c r="P699" i="6"/>
  <c r="Q768" i="6"/>
  <c r="O500" i="6"/>
  <c r="O997" i="6"/>
  <c r="P1114" i="6"/>
  <c r="P457" i="6"/>
  <c r="P1097" i="6"/>
  <c r="Q585" i="6"/>
  <c r="O673" i="6"/>
  <c r="O88" i="6"/>
  <c r="O872" i="6"/>
  <c r="Q687" i="6"/>
  <c r="O716" i="6"/>
  <c r="P1007" i="6"/>
  <c r="P287" i="6"/>
  <c r="P595" i="6"/>
  <c r="Q1129" i="6"/>
  <c r="O201" i="6"/>
  <c r="O323" i="6"/>
  <c r="O11" i="6"/>
  <c r="O932" i="6"/>
  <c r="P756" i="6"/>
  <c r="P525" i="6"/>
  <c r="O617" i="6"/>
  <c r="Q864" i="6"/>
  <c r="P293" i="6"/>
  <c r="O274" i="6"/>
  <c r="O504" i="6"/>
  <c r="Q824" i="6"/>
  <c r="Q346" i="6"/>
  <c r="Q902" i="6"/>
  <c r="O230" i="6"/>
  <c r="O254" i="6"/>
  <c r="P468" i="6"/>
  <c r="O899" i="6"/>
  <c r="Q124" i="6"/>
  <c r="Q547" i="6"/>
  <c r="P310" i="6"/>
  <c r="Q706" i="6"/>
  <c r="Q164" i="6"/>
  <c r="O729" i="6"/>
  <c r="O675" i="6"/>
  <c r="P1101" i="6"/>
  <c r="Q282" i="6"/>
  <c r="P441" i="6"/>
  <c r="Q336" i="6"/>
  <c r="O1127" i="6"/>
  <c r="O1011" i="6"/>
  <c r="P1055" i="6"/>
  <c r="P929" i="6"/>
  <c r="Q908" i="6"/>
  <c r="P444" i="6"/>
  <c r="Q1157" i="6"/>
  <c r="P1093" i="6"/>
  <c r="Q1008" i="6"/>
  <c r="Q609" i="6"/>
  <c r="P248" i="6"/>
  <c r="Q521" i="6"/>
  <c r="Q962" i="6"/>
  <c r="R14" i="6"/>
  <c r="P945" i="6"/>
  <c r="Q372" i="6"/>
  <c r="P13" i="6"/>
  <c r="Q129" i="6"/>
  <c r="O396" i="6"/>
  <c r="O828" i="6"/>
  <c r="O984" i="6"/>
  <c r="P231" i="6"/>
  <c r="O514" i="6"/>
  <c r="Q1105" i="6"/>
  <c r="Q369" i="6"/>
  <c r="O53" i="6"/>
  <c r="Q450" i="4"/>
  <c r="Q965" i="6"/>
  <c r="P297" i="6"/>
  <c r="O918" i="6"/>
  <c r="P288" i="6"/>
  <c r="P626" i="6"/>
  <c r="Q1056" i="6"/>
  <c r="P405" i="6"/>
  <c r="O606" i="6"/>
  <c r="P782" i="6"/>
  <c r="O103" i="6"/>
  <c r="O414" i="6"/>
  <c r="P1138" i="6"/>
  <c r="O692" i="6"/>
  <c r="Q898" i="6"/>
  <c r="Q44" i="6"/>
  <c r="Q598" i="6"/>
  <c r="Q417" i="6"/>
  <c r="Q1125" i="6"/>
  <c r="P410" i="6"/>
  <c r="Q582" i="6"/>
  <c r="P495" i="6"/>
  <c r="Q854" i="6"/>
  <c r="O730" i="6"/>
  <c r="O306" i="6"/>
  <c r="Q137" i="6"/>
  <c r="Q622" i="6"/>
  <c r="O1012" i="6"/>
  <c r="O75" i="6"/>
  <c r="Q632" i="6"/>
  <c r="O1145" i="6"/>
  <c r="P661" i="6"/>
  <c r="P567" i="6"/>
  <c r="O798" i="6"/>
  <c r="O837" i="6"/>
  <c r="O596" i="6"/>
  <c r="O935" i="6"/>
  <c r="P361" i="6"/>
  <c r="P1155" i="6"/>
  <c r="Q395" i="6"/>
  <c r="P316" i="6"/>
  <c r="Q100" i="6"/>
  <c r="Q413" i="6"/>
  <c r="P1086" i="6"/>
  <c r="Q1082" i="6"/>
  <c r="P801" i="6"/>
  <c r="P42" i="6"/>
  <c r="O128" i="6"/>
  <c r="Q233" i="6"/>
  <c r="Q926" i="6"/>
  <c r="P408" i="6"/>
  <c r="O439" i="6"/>
  <c r="O350" i="6"/>
  <c r="P815" i="6"/>
  <c r="P475" i="4"/>
  <c r="O576" i="6"/>
  <c r="Q299" i="6"/>
  <c r="Q816" i="6"/>
  <c r="P158" i="4"/>
  <c r="R400" i="4"/>
  <c r="Q488" i="4"/>
  <c r="Q119" i="4"/>
  <c r="Q756" i="6"/>
  <c r="Q64" i="4"/>
  <c r="Q440" i="4"/>
  <c r="Q185" i="4"/>
  <c r="P400" i="4"/>
  <c r="Q246" i="4"/>
  <c r="Q100" i="4"/>
  <c r="R949" i="6"/>
  <c r="R75" i="4"/>
  <c r="R122" i="4"/>
  <c r="Q85" i="4"/>
  <c r="P58" i="4"/>
  <c r="P194" i="4"/>
  <c r="R493" i="4"/>
  <c r="Q439" i="6"/>
  <c r="Q495" i="6"/>
  <c r="Q935" i="6"/>
  <c r="O410" i="6"/>
  <c r="O580" i="6"/>
  <c r="P854" i="6"/>
  <c r="O567" i="6"/>
  <c r="Q13" i="6"/>
  <c r="O44" i="6"/>
  <c r="O679" i="6"/>
  <c r="P136" i="4"/>
  <c r="Q211" i="4"/>
  <c r="P226" i="4"/>
  <c r="P134" i="4"/>
  <c r="R184" i="4"/>
  <c r="Q984" i="6"/>
  <c r="P75" i="6"/>
  <c r="Q414" i="6"/>
  <c r="Q918" i="6"/>
  <c r="P606" i="6"/>
  <c r="Q801" i="6"/>
  <c r="Q396" i="6"/>
  <c r="O1155" i="6"/>
  <c r="P396" i="6"/>
  <c r="P372" i="6"/>
  <c r="O1086" i="6"/>
  <c r="P417" i="6"/>
  <c r="P137" i="6"/>
  <c r="Q1155" i="6"/>
  <c r="O231" i="6"/>
  <c r="P1056" i="6"/>
  <c r="P129" i="6"/>
  <c r="P679" i="6"/>
  <c r="Q209" i="6"/>
  <c r="Q408" i="6"/>
  <c r="P295" i="4"/>
  <c r="Q307" i="4"/>
  <c r="P201" i="4"/>
  <c r="Q361" i="4"/>
  <c r="P296" i="4"/>
  <c r="P256" i="6"/>
  <c r="P30" i="4"/>
  <c r="Q405" i="6"/>
  <c r="Q661" i="6"/>
  <c r="P413" i="6"/>
  <c r="P898" i="6"/>
  <c r="Q567" i="6"/>
  <c r="P103" i="6"/>
  <c r="O1082" i="6"/>
  <c r="O413" i="6"/>
  <c r="O129" i="6"/>
  <c r="O417" i="6"/>
  <c r="O408" i="6"/>
  <c r="O372" i="6"/>
  <c r="Q475" i="4"/>
  <c r="O309" i="6"/>
  <c r="Q105" i="4"/>
  <c r="R84" i="4"/>
  <c r="R304" i="4"/>
  <c r="Q75" i="6"/>
  <c r="R335" i="4"/>
  <c r="Q299" i="4"/>
  <c r="Q828" i="6"/>
  <c r="P153" i="4"/>
  <c r="P926" i="6"/>
  <c r="O661" i="6"/>
  <c r="P414" i="6"/>
  <c r="Q606" i="6"/>
  <c r="O801" i="6"/>
  <c r="P128" i="6"/>
  <c r="O854" i="6"/>
  <c r="O13" i="6"/>
  <c r="O1056" i="6"/>
  <c r="P214" i="4"/>
  <c r="Q267" i="4"/>
  <c r="P439" i="6"/>
  <c r="Q49" i="4"/>
  <c r="Q196" i="4"/>
  <c r="R115" i="4"/>
  <c r="Q174" i="4"/>
  <c r="Q18" i="4"/>
  <c r="P440" i="4"/>
  <c r="R510" i="6"/>
  <c r="Q506" i="6"/>
  <c r="Q500" i="6"/>
  <c r="O352" i="6"/>
  <c r="O164" i="6"/>
  <c r="P932" i="6"/>
  <c r="P185" i="4"/>
  <c r="O415" i="6"/>
  <c r="Q586" i="6"/>
  <c r="P175" i="6"/>
  <c r="P365" i="6"/>
  <c r="Q1018" i="6"/>
  <c r="Q994" i="6"/>
  <c r="O695" i="6"/>
  <c r="P1094" i="6"/>
  <c r="O706" i="6"/>
  <c r="Q183" i="6"/>
  <c r="P345" i="6"/>
  <c r="O838" i="6"/>
  <c r="Q923" i="6"/>
  <c r="Q323" i="6"/>
  <c r="Q310" i="6"/>
  <c r="Q995" i="6"/>
  <c r="O864" i="6"/>
  <c r="Q206" i="6"/>
  <c r="P115" i="6"/>
  <c r="O1049" i="6"/>
  <c r="Q575" i="6"/>
  <c r="Q143" i="6"/>
  <c r="P1049" i="6"/>
  <c r="Q1064" i="6"/>
  <c r="R176" i="4"/>
  <c r="Q293" i="6"/>
  <c r="R325" i="4"/>
  <c r="P445" i="4"/>
  <c r="Q104" i="6"/>
  <c r="Q595" i="6"/>
  <c r="Q10" i="4"/>
  <c r="Q1104" i="6"/>
  <c r="P1075" i="6"/>
  <c r="Q899" i="6"/>
  <c r="O287" i="6"/>
  <c r="R425" i="4"/>
  <c r="P223" i="6"/>
  <c r="R819" i="6"/>
  <c r="Q468" i="6"/>
  <c r="Q208" i="4"/>
  <c r="O756" i="6"/>
  <c r="P120" i="6"/>
  <c r="P146" i="6"/>
  <c r="O797" i="6"/>
  <c r="P104" i="6"/>
  <c r="Q571" i="6"/>
  <c r="Q36" i="6"/>
  <c r="P569" i="6"/>
  <c r="O172" i="6"/>
  <c r="P68" i="6"/>
  <c r="O604" i="6"/>
  <c r="P164" i="6"/>
  <c r="Q664" i="6"/>
  <c r="Q106" i="6"/>
  <c r="O175" i="6"/>
  <c r="P612" i="6"/>
  <c r="P1018" i="6"/>
  <c r="Q1094" i="6"/>
  <c r="P326" i="6"/>
  <c r="P706" i="6"/>
  <c r="P864" i="6"/>
  <c r="P906" i="6"/>
  <c r="O183" i="6"/>
  <c r="P923" i="6"/>
  <c r="Q444" i="6"/>
  <c r="O310" i="6"/>
  <c r="O1090" i="6"/>
  <c r="P106" i="6"/>
  <c r="P729" i="6"/>
  <c r="Q504" i="6"/>
  <c r="P1128" i="6"/>
  <c r="O240" i="6"/>
  <c r="Q174" i="6"/>
  <c r="Q699" i="6"/>
  <c r="P1064" i="6"/>
  <c r="R195" i="4"/>
  <c r="Q55" i="4"/>
  <c r="Q35" i="4"/>
  <c r="P38" i="6"/>
  <c r="O1104" i="6"/>
  <c r="R102" i="4"/>
  <c r="Q482" i="4"/>
  <c r="O1075" i="6"/>
  <c r="Q199" i="6"/>
  <c r="R94" i="4"/>
  <c r="O120" i="6"/>
  <c r="R309" i="4"/>
  <c r="Q929" i="6"/>
  <c r="P675" i="6"/>
  <c r="O1111" i="6"/>
  <c r="Q20" i="4"/>
  <c r="Q600" i="6"/>
  <c r="O90" i="6"/>
  <c r="Q1160" i="6"/>
  <c r="P604" i="6"/>
  <c r="Q659" i="6"/>
  <c r="P664" i="6"/>
  <c r="Q612" i="6"/>
  <c r="P547" i="6"/>
  <c r="O693" i="6"/>
  <c r="Q359" i="6"/>
  <c r="O908" i="6"/>
  <c r="O326" i="6"/>
  <c r="O1130" i="6"/>
  <c r="Q807" i="6"/>
  <c r="O345" i="6"/>
  <c r="Q729" i="6"/>
  <c r="P240" i="6"/>
  <c r="Q525" i="6"/>
  <c r="O1076" i="6"/>
  <c r="O699" i="6"/>
  <c r="Q377" i="6"/>
  <c r="P448" i="6"/>
  <c r="Q1124" i="6"/>
  <c r="Q372" i="4"/>
  <c r="P443" i="4"/>
  <c r="R86" i="4"/>
  <c r="P392" i="4"/>
  <c r="R429" i="4"/>
  <c r="P53" i="4"/>
  <c r="P199" i="6"/>
  <c r="R185" i="4"/>
  <c r="P824" i="6"/>
  <c r="R155" i="4"/>
  <c r="Q248" i="6"/>
  <c r="O988" i="6"/>
  <c r="O441" i="6"/>
  <c r="O435" i="6"/>
  <c r="P203" i="6"/>
  <c r="P897" i="6"/>
  <c r="Q216" i="6"/>
  <c r="Q732" i="6"/>
  <c r="P209" i="6"/>
  <c r="P691" i="6"/>
  <c r="Q608" i="6"/>
  <c r="O193" i="6"/>
  <c r="P659" i="6"/>
  <c r="P585" i="6"/>
  <c r="O547" i="6"/>
  <c r="O105" i="6"/>
  <c r="P359" i="6"/>
  <c r="P908" i="6"/>
  <c r="O1150" i="6"/>
  <c r="P807" i="6"/>
  <c r="O920" i="6"/>
  <c r="O1101" i="6"/>
  <c r="O389" i="6"/>
  <c r="O1093" i="6"/>
  <c r="R158" i="4"/>
  <c r="Q319" i="6"/>
  <c r="P112" i="6"/>
  <c r="O571" i="6"/>
  <c r="R233" i="4"/>
  <c r="R133" i="4"/>
  <c r="R98" i="4"/>
  <c r="Q393" i="4"/>
  <c r="P310" i="4"/>
  <c r="R317" i="4"/>
  <c r="P301" i="4"/>
  <c r="P143" i="6"/>
  <c r="Q1101" i="6"/>
  <c r="Q158" i="4"/>
  <c r="P331" i="6"/>
  <c r="Q448" i="6"/>
  <c r="O174" i="6"/>
  <c r="P971" i="6"/>
  <c r="R78" i="4"/>
  <c r="Q288" i="4"/>
  <c r="P390" i="4"/>
  <c r="R363" i="4"/>
  <c r="P347" i="4"/>
  <c r="Q90" i="6"/>
  <c r="R375" i="4"/>
  <c r="R236" i="4"/>
  <c r="P398" i="4"/>
  <c r="Q989" i="6"/>
  <c r="Q988" i="6"/>
  <c r="O785" i="6"/>
  <c r="P1076" i="6"/>
  <c r="O268" i="6"/>
  <c r="O377" i="6"/>
  <c r="O360" i="6"/>
  <c r="O698" i="6"/>
  <c r="Q472" i="6"/>
  <c r="Q201" i="6"/>
  <c r="P11" i="6"/>
  <c r="Q1021" i="6"/>
  <c r="Q654" i="6"/>
  <c r="Q243" i="4"/>
  <c r="Q256" i="4"/>
  <c r="R173" i="4"/>
  <c r="R263" i="4"/>
  <c r="R365" i="4"/>
  <c r="R40" i="4"/>
  <c r="P267" i="4"/>
  <c r="O293" i="6"/>
  <c r="Q97" i="4"/>
  <c r="P1125" i="6"/>
  <c r="O1125" i="6"/>
  <c r="Q1086" i="6"/>
  <c r="Q906" i="6"/>
  <c r="O656" i="6"/>
  <c r="Q312" i="4"/>
  <c r="R418" i="4"/>
  <c r="P640" i="6"/>
  <c r="Q63" i="4"/>
  <c r="P76" i="6"/>
  <c r="R380" i="6"/>
  <c r="R539" i="6"/>
  <c r="R831" i="6"/>
  <c r="Q869" i="6"/>
  <c r="P1008" i="6"/>
  <c r="Q578" i="6"/>
  <c r="P1089" i="6"/>
  <c r="Q316" i="6"/>
  <c r="P872" i="6"/>
  <c r="P727" i="6"/>
  <c r="P725" i="6"/>
  <c r="Q366" i="6"/>
  <c r="Q80" i="6"/>
  <c r="O177" i="6"/>
  <c r="Q261" i="6"/>
  <c r="O532" i="6"/>
  <c r="P838" i="6"/>
  <c r="O550" i="6"/>
  <c r="P201" i="6"/>
  <c r="P987" i="6"/>
  <c r="Q830" i="6"/>
  <c r="Q817" i="6"/>
  <c r="O1007" i="6"/>
  <c r="Q570" i="6"/>
  <c r="Q968" i="6"/>
  <c r="P336" i="6"/>
  <c r="P817" i="6"/>
  <c r="Q1111" i="6"/>
  <c r="P914" i="6"/>
  <c r="P435" i="6"/>
  <c r="Q376" i="6"/>
  <c r="O204" i="6"/>
  <c r="Q966" i="6"/>
  <c r="O885" i="6"/>
  <c r="Q718" i="6"/>
  <c r="O780" i="6"/>
  <c r="P732" i="6"/>
  <c r="O649" i="6"/>
  <c r="O732" i="6"/>
  <c r="Q897" i="6"/>
  <c r="P1087" i="6"/>
  <c r="R67" i="6"/>
  <c r="P545" i="6"/>
  <c r="O886" i="6"/>
  <c r="O558" i="6"/>
  <c r="Q435" i="6"/>
  <c r="O578" i="6"/>
  <c r="O1089" i="6"/>
  <c r="O316" i="6"/>
  <c r="Q872" i="6"/>
  <c r="O283" i="6"/>
  <c r="O366" i="6"/>
  <c r="O80" i="6"/>
  <c r="P282" i="6"/>
  <c r="Q550" i="6"/>
  <c r="Q1033" i="6"/>
  <c r="O260" i="6"/>
  <c r="O37" i="6"/>
  <c r="O766" i="6"/>
  <c r="P968" i="6"/>
  <c r="Q364" i="6"/>
  <c r="Q914" i="6"/>
  <c r="O767" i="6"/>
  <c r="O685" i="6"/>
  <c r="P538" i="6"/>
  <c r="P632" i="6"/>
  <c r="P885" i="6"/>
  <c r="Q780" i="6"/>
  <c r="R562" i="6"/>
  <c r="O897" i="6"/>
  <c r="O195" i="6"/>
  <c r="P274" i="6"/>
  <c r="Q283" i="6"/>
  <c r="O498" i="6"/>
  <c r="O1098" i="6"/>
  <c r="O282" i="6"/>
  <c r="P1033" i="6"/>
  <c r="P657" i="6"/>
  <c r="O364" i="6"/>
  <c r="P37" i="6"/>
  <c r="P1098" i="6"/>
  <c r="Q260" i="6"/>
  <c r="P376" i="6"/>
  <c r="Q229" i="6"/>
  <c r="O645" i="6"/>
  <c r="O538" i="6"/>
  <c r="Q694" i="6"/>
  <c r="Q945" i="6"/>
  <c r="O890" i="6"/>
  <c r="Q997" i="6"/>
  <c r="P997" i="6"/>
  <c r="Q306" i="6"/>
  <c r="Q628" i="6"/>
  <c r="Q195" i="6"/>
  <c r="O336" i="6"/>
  <c r="O627" i="6"/>
  <c r="O1105" i="6"/>
  <c r="Q498" i="6"/>
  <c r="P161" i="6"/>
  <c r="O929" i="6"/>
  <c r="O444" i="6"/>
  <c r="P504" i="6"/>
  <c r="Q453" i="6"/>
  <c r="O229" i="6"/>
  <c r="P645" i="6"/>
  <c r="O453" i="6"/>
  <c r="O718" i="6"/>
  <c r="P890" i="6"/>
  <c r="P1160" i="6"/>
  <c r="P306" i="6"/>
  <c r="R222" i="6"/>
  <c r="R1043" i="6"/>
  <c r="Q657" i="6"/>
  <c r="O525" i="6"/>
  <c r="P694" i="6"/>
  <c r="O632" i="6"/>
  <c r="P688" i="6"/>
  <c r="R821" i="6"/>
  <c r="R263" i="6"/>
  <c r="O42" i="6"/>
  <c r="P1001" i="6"/>
  <c r="P918" i="6"/>
  <c r="Q572" i="6"/>
  <c r="P799" i="6"/>
  <c r="O566" i="6"/>
  <c r="Q441" i="6"/>
  <c r="P769" i="6"/>
  <c r="O569" i="6"/>
  <c r="O654" i="6"/>
  <c r="O549" i="6"/>
  <c r="P600" i="6"/>
  <c r="P1012" i="6"/>
  <c r="P682" i="6"/>
  <c r="Q1153" i="6"/>
  <c r="Q114" i="4"/>
  <c r="Q318" i="6"/>
  <c r="P318" i="6"/>
  <c r="P157" i="6"/>
  <c r="O83" i="6"/>
  <c r="Q545" i="6"/>
  <c r="O424" i="6"/>
  <c r="P418" i="4"/>
  <c r="Q83" i="6"/>
  <c r="Q747" i="6"/>
  <c r="Q418" i="4"/>
  <c r="P450" i="4"/>
  <c r="R474" i="4"/>
  <c r="Q1127" i="6"/>
  <c r="Q402" i="6"/>
  <c r="R446" i="4"/>
  <c r="Q420" i="4"/>
  <c r="Q352" i="4"/>
  <c r="R667" i="6"/>
  <c r="P26" i="6"/>
  <c r="O284" i="6"/>
  <c r="P1023" i="6"/>
  <c r="Q859" i="6"/>
  <c r="R312" i="4"/>
  <c r="P173" i="4"/>
  <c r="P847" i="6"/>
  <c r="O913" i="6"/>
  <c r="P886" i="6"/>
  <c r="Q822" i="6"/>
  <c r="O487" i="6"/>
  <c r="P462" i="4"/>
  <c r="Q51" i="4"/>
  <c r="R338" i="4"/>
  <c r="O100" i="6"/>
  <c r="P233" i="6"/>
  <c r="O1021" i="6"/>
  <c r="O769" i="6"/>
  <c r="Q569" i="6"/>
  <c r="O114" i="6"/>
  <c r="P549" i="6"/>
  <c r="O1001" i="6"/>
  <c r="O1153" i="6"/>
  <c r="P977" i="6"/>
  <c r="R114" i="4"/>
  <c r="O432" i="6"/>
  <c r="Q1012" i="6"/>
  <c r="Q564" i="6"/>
  <c r="P97" i="4"/>
  <c r="P747" i="6"/>
  <c r="P1054" i="6"/>
  <c r="P697" i="6"/>
  <c r="O449" i="6"/>
  <c r="P38" i="4"/>
  <c r="O1138" i="6"/>
  <c r="O226" i="6"/>
  <c r="Q495" i="4"/>
  <c r="R13" i="4"/>
  <c r="Q421" i="4"/>
  <c r="P343" i="4"/>
  <c r="P692" i="6"/>
  <c r="P805" i="6"/>
  <c r="O264" i="6"/>
  <c r="P714" i="6"/>
  <c r="O233" i="6"/>
  <c r="P1021" i="6"/>
  <c r="P1085" i="6"/>
  <c r="O954" i="6"/>
  <c r="Q840" i="6"/>
  <c r="P119" i="4"/>
  <c r="Q977" i="6"/>
  <c r="Q432" i="6"/>
  <c r="Q424" i="6"/>
  <c r="P452" i="6"/>
  <c r="O682" i="6"/>
  <c r="Q452" i="6"/>
  <c r="P609" i="6"/>
  <c r="O653" i="6"/>
  <c r="P521" i="6"/>
  <c r="O521" i="6"/>
  <c r="P360" i="6"/>
  <c r="R51" i="4"/>
  <c r="R473" i="4"/>
  <c r="Q170" i="4"/>
  <c r="Q449" i="6"/>
  <c r="P1048" i="6"/>
  <c r="Q1138" i="6"/>
  <c r="R322" i="4"/>
  <c r="Q284" i="4"/>
  <c r="Q103" i="4"/>
  <c r="R435" i="4"/>
  <c r="P144" i="4"/>
  <c r="R476" i="6"/>
  <c r="Q805" i="6"/>
  <c r="Q692" i="6"/>
  <c r="Q264" i="6"/>
  <c r="O714" i="6"/>
  <c r="P82" i="6"/>
  <c r="Q693" i="6"/>
  <c r="Q1085" i="6"/>
  <c r="P954" i="6"/>
  <c r="O97" i="6"/>
  <c r="P89" i="6"/>
  <c r="Q911" i="6"/>
  <c r="P51" i="6"/>
  <c r="O840" i="6"/>
  <c r="P114" i="6"/>
  <c r="P558" i="6"/>
  <c r="O545" i="6"/>
  <c r="R97" i="4"/>
  <c r="P44" i="6"/>
  <c r="O405" i="6"/>
  <c r="Q360" i="6"/>
  <c r="Q268" i="6"/>
  <c r="P268" i="6"/>
  <c r="R405" i="4"/>
  <c r="R360" i="4"/>
  <c r="P221" i="4"/>
  <c r="O944" i="6"/>
  <c r="R22" i="4"/>
  <c r="R378" i="4"/>
  <c r="O564" i="6"/>
  <c r="O697" i="6"/>
  <c r="Q457" i="6"/>
  <c r="Q197" i="4"/>
  <c r="R177" i="4"/>
  <c r="Q65" i="4"/>
  <c r="R305" i="4"/>
  <c r="Q412" i="6"/>
  <c r="O541" i="6"/>
  <c r="P868" i="6"/>
  <c r="Q791" i="6"/>
  <c r="Q614" i="6"/>
  <c r="Q1119" i="6"/>
  <c r="P1027" i="6"/>
  <c r="O989" i="6"/>
  <c r="O1156" i="6"/>
  <c r="P243" i="4"/>
  <c r="Q169" i="6"/>
  <c r="Q207" i="6"/>
  <c r="Q1128" i="6"/>
  <c r="O207" i="6"/>
  <c r="P1019" i="6"/>
  <c r="O288" i="6"/>
  <c r="P236" i="4"/>
  <c r="P683" i="6"/>
  <c r="O49" i="6"/>
  <c r="Q52" i="4"/>
  <c r="Q25" i="4"/>
  <c r="R478" i="4"/>
  <c r="P383" i="4"/>
  <c r="R47" i="4"/>
  <c r="R341" i="4"/>
  <c r="Q152" i="4"/>
  <c r="P229" i="4"/>
  <c r="P338" i="4"/>
  <c r="O707" i="6"/>
  <c r="Q834" i="6"/>
  <c r="O412" i="6"/>
  <c r="P541" i="6"/>
  <c r="Q798" i="6"/>
  <c r="P969" i="6"/>
  <c r="P1157" i="6"/>
  <c r="O610" i="6"/>
  <c r="O1119" i="6"/>
  <c r="Q338" i="4"/>
  <c r="Q1027" i="6"/>
  <c r="P989" i="6"/>
  <c r="P1156" i="6"/>
  <c r="O1157" i="6"/>
  <c r="O169" i="6"/>
  <c r="O546" i="6"/>
  <c r="Q173" i="4"/>
  <c r="Q288" i="6"/>
  <c r="O993" i="6"/>
  <c r="P154" i="6"/>
  <c r="Q284" i="6"/>
  <c r="Q297" i="6"/>
  <c r="P312" i="4"/>
  <c r="P100" i="4"/>
  <c r="Q462" i="4"/>
  <c r="P406" i="4"/>
  <c r="R336" i="4"/>
  <c r="R410" i="4"/>
  <c r="R427" i="4"/>
  <c r="R160" i="4"/>
  <c r="Q9" i="4"/>
  <c r="R274" i="4"/>
  <c r="Q225" i="4"/>
  <c r="Q101" i="4"/>
  <c r="Q217" i="4"/>
  <c r="P154" i="4"/>
  <c r="Q183" i="4"/>
  <c r="P42" i="4"/>
  <c r="Q182" i="4"/>
  <c r="P834" i="6"/>
  <c r="P798" i="6"/>
  <c r="P972" i="6"/>
  <c r="Q969" i="6"/>
  <c r="P757" i="6"/>
  <c r="P610" i="6"/>
  <c r="O299" i="6"/>
  <c r="O248" i="6"/>
  <c r="P79" i="6"/>
  <c r="P459" i="6"/>
  <c r="R462" i="4"/>
  <c r="P962" i="6"/>
  <c r="O1019" i="6"/>
  <c r="O173" i="6"/>
  <c r="P256" i="4"/>
  <c r="P118" i="4"/>
  <c r="P49" i="6"/>
  <c r="Q500" i="4"/>
  <c r="P344" i="4"/>
  <c r="R269" i="4"/>
  <c r="Q230" i="6"/>
  <c r="Q205" i="4"/>
  <c r="R239" i="4"/>
  <c r="Q243" i="6"/>
  <c r="O683" i="6"/>
  <c r="O962" i="6"/>
  <c r="O297" i="6"/>
  <c r="Q913" i="6"/>
  <c r="O795" i="6"/>
  <c r="R464" i="4"/>
  <c r="R256" i="4"/>
  <c r="O1103" i="6"/>
  <c r="R355" i="4"/>
  <c r="Q245" i="4"/>
  <c r="P494" i="4"/>
  <c r="P110" i="4"/>
  <c r="R280" i="4"/>
  <c r="Q847" i="6"/>
  <c r="Q329" i="4"/>
  <c r="R203" i="4"/>
  <c r="O1087" i="6"/>
  <c r="P859" i="6"/>
  <c r="P217" i="4"/>
  <c r="P183" i="4"/>
  <c r="P1103" i="6"/>
  <c r="Q844" i="6"/>
  <c r="P20" i="4"/>
  <c r="R329" i="4"/>
  <c r="P1127" i="6"/>
  <c r="Q1048" i="6"/>
  <c r="Q226" i="6"/>
  <c r="Q1041" i="6"/>
  <c r="O1041" i="6"/>
  <c r="Q315" i="6"/>
  <c r="Q959" i="6"/>
  <c r="O1140" i="6"/>
  <c r="O740" i="6"/>
  <c r="O461" i="6"/>
  <c r="R555" i="6"/>
  <c r="R1051" i="6"/>
  <c r="R537" i="6"/>
  <c r="R392" i="6"/>
  <c r="O573" i="6"/>
  <c r="Q922" i="6"/>
  <c r="O959" i="6"/>
  <c r="Q596" i="6"/>
  <c r="P922" i="6"/>
  <c r="S376" i="4"/>
  <c r="Q944" i="6"/>
  <c r="O1023" i="6"/>
  <c r="P422" i="6"/>
  <c r="O63" i="6"/>
  <c r="P63" i="6"/>
  <c r="Q63" i="6"/>
  <c r="R710" i="6"/>
  <c r="O475" i="6"/>
  <c r="P364" i="4"/>
  <c r="O394" i="6"/>
  <c r="R765" i="6"/>
  <c r="P1136" i="6"/>
  <c r="O499" i="6"/>
  <c r="Q239" i="4"/>
  <c r="Q365" i="4"/>
  <c r="Q271" i="4"/>
  <c r="P365" i="4"/>
  <c r="P593" i="6"/>
  <c r="O782" i="6"/>
  <c r="Q528" i="6"/>
  <c r="O700" i="6"/>
  <c r="O54" i="6"/>
  <c r="P913" i="6"/>
  <c r="P487" i="6"/>
  <c r="P393" i="4"/>
  <c r="P983" i="6"/>
  <c r="Q499" i="6"/>
  <c r="Q886" i="6"/>
  <c r="R183" i="4"/>
  <c r="Q254" i="6"/>
  <c r="Q168" i="6"/>
  <c r="Q529" i="6"/>
  <c r="O942" i="6"/>
  <c r="P674" i="6"/>
  <c r="Q337" i="6"/>
  <c r="O216" i="6"/>
  <c r="P1068" i="6"/>
  <c r="R592" i="6"/>
  <c r="P475" i="6"/>
  <c r="Q730" i="6"/>
  <c r="P1129" i="6"/>
  <c r="Q782" i="6"/>
  <c r="Q909" i="6"/>
  <c r="O1120" i="6"/>
  <c r="Q368" i="6"/>
  <c r="P822" i="6"/>
  <c r="Q487" i="6"/>
  <c r="R393" i="4"/>
  <c r="O983" i="6"/>
  <c r="P499" i="6"/>
  <c r="Q602" i="6"/>
  <c r="P182" i="4"/>
  <c r="Q540" i="6"/>
  <c r="P730" i="6"/>
  <c r="Q593" i="6"/>
  <c r="P965" i="6"/>
  <c r="P1120" i="6"/>
  <c r="O511" i="6"/>
  <c r="Q1029" i="6"/>
  <c r="Q1136" i="6"/>
  <c r="P540" i="6"/>
  <c r="P111" i="6"/>
  <c r="O36" i="6"/>
  <c r="O965" i="6"/>
  <c r="Q274" i="6"/>
  <c r="O1146" i="6"/>
  <c r="O822" i="6"/>
  <c r="P86" i="6"/>
  <c r="O111" i="6"/>
  <c r="Q400" i="4"/>
  <c r="Q446" i="6"/>
  <c r="O745" i="6"/>
  <c r="Q86" i="6"/>
  <c r="P446" i="6"/>
  <c r="Q146" i="6"/>
  <c r="P64" i="4"/>
  <c r="P447" i="6"/>
  <c r="P1145" i="6"/>
  <c r="O768" i="6"/>
  <c r="O1136" i="6"/>
  <c r="Q633" i="6"/>
  <c r="O73" i="6"/>
  <c r="P844" i="6"/>
  <c r="O847" i="6"/>
  <c r="R475" i="4"/>
  <c r="R81" i="4"/>
  <c r="Q154" i="4"/>
  <c r="R343" i="4"/>
  <c r="Q343" i="4"/>
  <c r="R154" i="4"/>
  <c r="R20" i="4"/>
  <c r="Q81" i="4"/>
  <c r="P334" i="4"/>
  <c r="Q311" i="4"/>
  <c r="Q187" i="4"/>
  <c r="O474" i="6"/>
  <c r="P395" i="6"/>
  <c r="O253" i="6"/>
  <c r="P474" i="6"/>
  <c r="Q1084" i="6"/>
  <c r="P698" i="6"/>
  <c r="O368" i="6"/>
  <c r="Q1122" i="6"/>
  <c r="P230" i="6"/>
  <c r="Q850" i="6"/>
  <c r="Q700" i="6"/>
  <c r="Q21" i="6"/>
  <c r="O60" i="6"/>
  <c r="P579" i="6"/>
  <c r="O786" i="6"/>
  <c r="P623" i="6"/>
  <c r="Q1143" i="6"/>
  <c r="P602" i="6"/>
  <c r="O851" i="6"/>
  <c r="P167" i="6"/>
  <c r="P1115" i="6"/>
  <c r="P254" i="6"/>
  <c r="Q889" i="6"/>
  <c r="O395" i="6"/>
  <c r="P253" i="6"/>
  <c r="P513" i="6"/>
  <c r="P1084" i="6"/>
  <c r="Q698" i="6"/>
  <c r="P1122" i="6"/>
  <c r="Q522" i="6"/>
  <c r="P850" i="6"/>
  <c r="O272" i="6"/>
  <c r="O21" i="6"/>
  <c r="O1106" i="6"/>
  <c r="P763" i="6"/>
  <c r="P1090" i="6"/>
  <c r="P1143" i="6"/>
  <c r="P804" i="6"/>
  <c r="Q42" i="4"/>
  <c r="O1068" i="6"/>
  <c r="O1055" i="6"/>
  <c r="Q942" i="6"/>
  <c r="O77" i="6"/>
  <c r="O1115" i="6"/>
  <c r="O900" i="6"/>
  <c r="Q481" i="6"/>
  <c r="Q333" i="6"/>
  <c r="Q912" i="6"/>
  <c r="R340" i="6"/>
  <c r="R1092" i="6"/>
  <c r="R1069" i="6"/>
  <c r="O513" i="6"/>
  <c r="P751" i="6"/>
  <c r="P100" i="6"/>
  <c r="O909" i="6"/>
  <c r="O522" i="6"/>
  <c r="P272" i="6"/>
  <c r="Q1106" i="6"/>
  <c r="P210" i="6"/>
  <c r="P511" i="6"/>
  <c r="P116" i="6"/>
  <c r="O434" i="6"/>
  <c r="Q626" i="6"/>
  <c r="Q116" i="6"/>
  <c r="O190" i="6"/>
  <c r="P135" i="6"/>
  <c r="O804" i="6"/>
  <c r="O136" i="6"/>
  <c r="Q447" i="6"/>
  <c r="R64" i="4"/>
  <c r="O167" i="6"/>
  <c r="P982" i="6"/>
  <c r="Q982" i="6"/>
  <c r="Q482" i="6"/>
  <c r="P797" i="6"/>
  <c r="Q737" i="6"/>
  <c r="Q617" i="6"/>
  <c r="O889" i="6"/>
  <c r="O744" i="6"/>
  <c r="P333" i="6"/>
  <c r="P1140" i="6"/>
  <c r="Q740" i="6"/>
  <c r="Q461" i="6"/>
  <c r="Q220" i="6"/>
  <c r="P60" i="6"/>
  <c r="Q210" i="6"/>
  <c r="P434" i="6"/>
  <c r="Q786" i="6"/>
  <c r="O1052" i="6"/>
  <c r="O135" i="6"/>
  <c r="P190" i="6"/>
  <c r="P350" i="6"/>
  <c r="P851" i="6"/>
  <c r="P768" i="6"/>
  <c r="P216" i="6"/>
  <c r="P482" i="6"/>
  <c r="Q9" i="6"/>
  <c r="O473" i="6"/>
  <c r="P1052" i="6"/>
  <c r="O579" i="6"/>
  <c r="O623" i="6"/>
  <c r="Q350" i="6"/>
  <c r="P136" i="6"/>
  <c r="R182" i="4"/>
  <c r="Q1055" i="6"/>
  <c r="P197" i="6"/>
  <c r="O197" i="6"/>
  <c r="O1097" i="6"/>
  <c r="Q153" i="4"/>
  <c r="Q30" i="4"/>
  <c r="R226" i="4"/>
  <c r="R30" i="4"/>
  <c r="P22" i="4"/>
  <c r="Q226" i="4"/>
  <c r="R153" i="4"/>
  <c r="R42" i="4"/>
  <c r="Q22" i="4"/>
  <c r="P203" i="4"/>
  <c r="R364" i="4"/>
  <c r="R488" i="4"/>
  <c r="Q111" i="4"/>
  <c r="O338" i="6"/>
  <c r="Q907" i="6"/>
  <c r="O1129" i="6"/>
  <c r="P528" i="6"/>
  <c r="O911" i="6"/>
  <c r="R119" i="4"/>
  <c r="P271" i="4"/>
  <c r="P557" i="6"/>
  <c r="Q184" i="4"/>
  <c r="Q546" i="6"/>
  <c r="O574" i="6"/>
  <c r="R450" i="4"/>
  <c r="P284" i="4"/>
  <c r="P599" i="6"/>
  <c r="R208" i="6"/>
  <c r="Q266" i="6"/>
  <c r="O912" i="6"/>
  <c r="Q338" i="6"/>
  <c r="P155" i="4"/>
  <c r="P813" i="6"/>
  <c r="P184" i="4"/>
  <c r="P1011" i="6"/>
  <c r="Q554" i="6"/>
  <c r="P144" i="6"/>
  <c r="Q496" i="4"/>
  <c r="O633" i="6"/>
  <c r="P386" i="6"/>
  <c r="O1159" i="6"/>
  <c r="O599" i="6"/>
  <c r="R849" i="6"/>
  <c r="Q637" i="6"/>
  <c r="O557" i="6"/>
  <c r="Q1114" i="6"/>
  <c r="O824" i="6"/>
  <c r="P574" i="6"/>
  <c r="Q155" i="4"/>
  <c r="O870" i="6"/>
  <c r="Q716" i="6"/>
  <c r="Q1011" i="6"/>
  <c r="P152" i="4"/>
  <c r="P481" i="6"/>
  <c r="P993" i="6"/>
  <c r="R229" i="4"/>
  <c r="P327" i="6"/>
  <c r="Q144" i="4"/>
  <c r="P346" i="6"/>
  <c r="Q573" i="6"/>
  <c r="Q903" i="6"/>
  <c r="O903" i="6"/>
  <c r="O386" i="6"/>
  <c r="Q422" i="6"/>
  <c r="O422" i="6"/>
  <c r="Q559" i="6"/>
  <c r="O637" i="6"/>
  <c r="P559" i="6"/>
  <c r="O799" i="6"/>
  <c r="O1114" i="6"/>
  <c r="P53" i="6"/>
  <c r="O459" i="6"/>
  <c r="P712" i="6"/>
  <c r="P363" i="6"/>
  <c r="Q815" i="6"/>
  <c r="Q229" i="4"/>
  <c r="R152" i="4"/>
  <c r="P472" i="6"/>
  <c r="O400" i="6"/>
  <c r="P912" i="6"/>
  <c r="Q745" i="6"/>
  <c r="R269" i="6"/>
  <c r="P425" i="4"/>
  <c r="R63" i="4"/>
  <c r="R150" i="4"/>
  <c r="Q363" i="6"/>
  <c r="O472" i="6"/>
  <c r="R144" i="4"/>
  <c r="Q150" i="4"/>
  <c r="S387" i="4"/>
  <c r="S461" i="4"/>
  <c r="R500" i="4"/>
  <c r="Q425" i="4"/>
  <c r="P950" i="6"/>
  <c r="P617" i="6"/>
  <c r="O674" i="6"/>
  <c r="R496" i="4"/>
  <c r="P900" i="6"/>
  <c r="O315" i="6"/>
  <c r="O205" i="6"/>
  <c r="P437" i="6"/>
  <c r="R324" i="6"/>
  <c r="Q437" i="6"/>
  <c r="P462" i="6"/>
  <c r="O491" i="6"/>
  <c r="O124" i="6"/>
  <c r="R217" i="4"/>
  <c r="P9" i="6"/>
  <c r="Q334" i="4"/>
  <c r="P461" i="6"/>
  <c r="R440" i="4"/>
  <c r="R267" i="4"/>
  <c r="Q108" i="6"/>
  <c r="P493" i="4"/>
  <c r="P369" i="6"/>
  <c r="O266" i="6"/>
  <c r="R214" i="6"/>
  <c r="P1013" i="6"/>
  <c r="O462" i="6"/>
  <c r="Q936" i="6"/>
  <c r="P687" i="6"/>
  <c r="P576" i="6"/>
  <c r="O1095" i="6"/>
  <c r="R342" i="4"/>
  <c r="P936" i="6"/>
  <c r="Q361" i="6"/>
  <c r="P966" i="6"/>
  <c r="Q211" i="6"/>
  <c r="P208" i="4"/>
  <c r="P76" i="4"/>
  <c r="O760" i="6"/>
  <c r="P837" i="6"/>
  <c r="P266" i="6"/>
  <c r="R46" i="6"/>
  <c r="O337" i="6"/>
  <c r="Q1068" i="6"/>
  <c r="Q1013" i="6"/>
  <c r="P910" i="6"/>
  <c r="O687" i="6"/>
  <c r="Q576" i="6"/>
  <c r="P1095" i="6"/>
  <c r="O677" i="6"/>
  <c r="O910" i="6"/>
  <c r="O361" i="6"/>
  <c r="P200" i="6"/>
  <c r="P800" i="6"/>
  <c r="R208" i="4"/>
  <c r="O577" i="6"/>
  <c r="Q677" i="6"/>
  <c r="P529" i="6"/>
  <c r="O200" i="6"/>
  <c r="O609" i="6"/>
  <c r="Q493" i="4"/>
  <c r="O800" i="6"/>
  <c r="P329" i="4"/>
  <c r="O369" i="6"/>
  <c r="Q837" i="6"/>
  <c r="Q760" i="6"/>
  <c r="P744" i="6"/>
  <c r="Q1023" i="6"/>
  <c r="O859" i="6"/>
  <c r="P205" i="6"/>
  <c r="O481" i="6"/>
  <c r="O827" i="6"/>
  <c r="Q203" i="4"/>
  <c r="Q1087" i="6"/>
  <c r="P942" i="6"/>
  <c r="O678" i="6"/>
  <c r="O26" i="6"/>
  <c r="P284" i="6"/>
  <c r="P315" i="6"/>
  <c r="P124" i="6"/>
  <c r="Q53" i="6"/>
  <c r="Q577" i="6"/>
  <c r="P673" i="6"/>
  <c r="P582" i="6"/>
  <c r="P716" i="6"/>
  <c r="O815" i="6"/>
  <c r="O529" i="6"/>
  <c r="P280" i="6"/>
  <c r="Q54" i="6"/>
  <c r="Q900" i="6"/>
  <c r="R352" i="4"/>
  <c r="Q870" i="6"/>
  <c r="P400" i="6"/>
  <c r="Q205" i="6"/>
  <c r="Q327" i="6"/>
  <c r="Q144" i="6"/>
  <c r="Q795" i="6"/>
  <c r="O1054" i="6"/>
  <c r="O7" i="6"/>
  <c r="P596" i="6"/>
  <c r="R194" i="4"/>
  <c r="Q194" i="4"/>
  <c r="R27" i="4"/>
  <c r="R109" i="4"/>
  <c r="P109" i="4"/>
  <c r="P514" i="6"/>
  <c r="Q514" i="6"/>
  <c r="O787" i="6"/>
  <c r="Q1073" i="6"/>
  <c r="P1073" i="6"/>
  <c r="O1073" i="6"/>
  <c r="O712" i="6"/>
  <c r="Q673" i="6"/>
  <c r="O582" i="6"/>
  <c r="O950" i="6"/>
  <c r="Q280" i="6"/>
  <c r="P352" i="4"/>
  <c r="P216" i="4"/>
  <c r="P174" i="4"/>
  <c r="P63" i="4"/>
  <c r="R61" i="4"/>
  <c r="Q467" i="4"/>
  <c r="P7" i="6"/>
  <c r="P73" i="6"/>
  <c r="P1039" i="6"/>
  <c r="Q669" i="6"/>
  <c r="O669" i="6"/>
  <c r="P974" i="6"/>
  <c r="O974" i="6"/>
  <c r="Q974" i="6"/>
  <c r="P979" i="6"/>
  <c r="Q77" i="6"/>
  <c r="R981" i="6"/>
  <c r="P771" i="6"/>
  <c r="Q771" i="6"/>
  <c r="O1010" i="6"/>
  <c r="Q1097" i="6"/>
  <c r="Q182" i="6"/>
  <c r="Q720" i="6"/>
  <c r="Q678" i="6"/>
  <c r="Q787" i="6"/>
  <c r="O497" i="6"/>
  <c r="P520" i="6"/>
  <c r="O705" i="6"/>
  <c r="Q1016" i="6"/>
  <c r="Q884" i="6"/>
  <c r="Q143" i="4"/>
  <c r="Q676" i="6"/>
  <c r="Q18" i="6"/>
  <c r="P1034" i="6"/>
  <c r="P672" i="6"/>
  <c r="R367" i="4"/>
  <c r="Q382" i="6"/>
  <c r="O382" i="6"/>
  <c r="P382" i="6"/>
  <c r="P351" i="6"/>
  <c r="O351" i="6"/>
  <c r="Q351" i="6"/>
  <c r="Q328" i="6"/>
  <c r="O328" i="6"/>
  <c r="P328" i="6"/>
  <c r="O552" i="6"/>
  <c r="P552" i="6"/>
  <c r="Q552" i="6"/>
  <c r="O1034" i="6"/>
  <c r="P598" i="6"/>
  <c r="S21" i="4"/>
  <c r="P88" i="6"/>
  <c r="P533" i="6"/>
  <c r="Q533" i="6"/>
  <c r="O533" i="6"/>
  <c r="Q655" i="6"/>
  <c r="O655" i="6"/>
  <c r="P655" i="6"/>
  <c r="Q483" i="6"/>
  <c r="P483" i="6"/>
  <c r="O483" i="6"/>
  <c r="Q1063" i="6"/>
  <c r="O1063" i="6"/>
  <c r="P1063" i="6"/>
  <c r="Q662" i="6"/>
  <c r="O662" i="6"/>
  <c r="P662" i="6"/>
  <c r="P622" i="6"/>
  <c r="Q1034" i="6"/>
  <c r="P884" i="6"/>
  <c r="Q13" i="4"/>
  <c r="P438" i="6"/>
  <c r="Q438" i="6"/>
  <c r="O438" i="6"/>
  <c r="P145" i="6"/>
  <c r="Q145" i="6"/>
  <c r="O145" i="6"/>
  <c r="O871" i="6"/>
  <c r="Q871" i="6"/>
  <c r="P871" i="6"/>
  <c r="P921" i="6"/>
  <c r="Q921" i="6"/>
  <c r="O921" i="6"/>
  <c r="R589" i="6"/>
  <c r="Q941" i="6"/>
  <c r="Q88" i="6"/>
  <c r="R406" i="6"/>
  <c r="P1100" i="6"/>
  <c r="O397" i="6"/>
  <c r="Q397" i="6"/>
  <c r="P397" i="6"/>
  <c r="P243" i="6"/>
  <c r="O676" i="6"/>
  <c r="Q149" i="6"/>
  <c r="P149" i="6"/>
  <c r="O149" i="6"/>
  <c r="O1009" i="6"/>
  <c r="Q1009" i="6"/>
  <c r="P1009" i="6"/>
  <c r="O343" i="6"/>
  <c r="P343" i="6"/>
  <c r="Q343" i="6"/>
  <c r="P393" i="6"/>
  <c r="O393" i="6"/>
  <c r="Q393" i="6"/>
  <c r="Q239" i="6"/>
  <c r="O622" i="6"/>
  <c r="Q358" i="6"/>
  <c r="Q315" i="4"/>
  <c r="O941" i="6"/>
  <c r="P315" i="4"/>
  <c r="O884" i="6"/>
  <c r="R398" i="4"/>
  <c r="R268" i="4"/>
  <c r="Q58" i="4"/>
  <c r="Q1039" i="6"/>
  <c r="P289" i="6"/>
  <c r="P296" i="6"/>
  <c r="O344" i="6"/>
  <c r="O1100" i="6"/>
  <c r="Q524" i="6"/>
  <c r="P301" i="6"/>
  <c r="Q301" i="6"/>
  <c r="O301" i="6"/>
  <c r="P378" i="6"/>
  <c r="O378" i="6"/>
  <c r="Q378" i="6"/>
  <c r="Q43" i="6"/>
  <c r="O43" i="6"/>
  <c r="P43" i="6"/>
  <c r="O358" i="6"/>
  <c r="O18" i="6"/>
  <c r="P143" i="4"/>
  <c r="Q117" i="6"/>
  <c r="O117" i="6"/>
  <c r="R26" i="4"/>
  <c r="Q422" i="4"/>
  <c r="P882" i="6"/>
  <c r="O882" i="6"/>
  <c r="Q882" i="6"/>
  <c r="O754" i="6"/>
  <c r="Q754" i="6"/>
  <c r="P754" i="6"/>
  <c r="P620" i="6"/>
  <c r="O620" i="6"/>
  <c r="Q620" i="6"/>
  <c r="P810" i="6"/>
  <c r="O810" i="6"/>
  <c r="Q810" i="6"/>
  <c r="P18" i="6"/>
  <c r="O598" i="6"/>
  <c r="O1121" i="6"/>
  <c r="P421" i="4"/>
  <c r="P270" i="4"/>
  <c r="Q398" i="4"/>
  <c r="P344" i="6"/>
  <c r="Q26" i="4"/>
  <c r="Q134" i="4"/>
  <c r="R35" i="6"/>
  <c r="Q245" i="6"/>
  <c r="P245" i="6"/>
  <c r="O245" i="6"/>
  <c r="P856" i="6"/>
  <c r="Q856" i="6"/>
  <c r="O856" i="6"/>
  <c r="O611" i="6"/>
  <c r="Q611" i="6"/>
  <c r="P611" i="6"/>
  <c r="O1116" i="6"/>
  <c r="P1116" i="6"/>
  <c r="Q1116" i="6"/>
  <c r="Q739" i="6"/>
  <c r="O739" i="6"/>
  <c r="P739" i="6"/>
  <c r="O27" i="6"/>
  <c r="Q27" i="6"/>
  <c r="P27" i="6"/>
  <c r="R205" i="4"/>
  <c r="P205" i="4"/>
  <c r="P239" i="6"/>
  <c r="P173" i="6"/>
  <c r="R58" i="4"/>
  <c r="P13" i="4"/>
  <c r="Q1145" i="6"/>
  <c r="P322" i="4"/>
  <c r="P22" i="6"/>
  <c r="O1154" i="6"/>
  <c r="Q323" i="4"/>
  <c r="R323" i="4"/>
  <c r="P323" i="4"/>
  <c r="O102" i="6"/>
  <c r="P102" i="6"/>
  <c r="Q102" i="6"/>
  <c r="P986" i="6"/>
  <c r="Q986" i="6"/>
  <c r="O986" i="6"/>
  <c r="P963" i="6"/>
  <c r="O963" i="6"/>
  <c r="Q963" i="6"/>
  <c r="Q866" i="6"/>
  <c r="O866" i="6"/>
  <c r="P866" i="6"/>
  <c r="O556" i="6"/>
  <c r="R421" i="4"/>
  <c r="O457" i="6"/>
  <c r="P422" i="4"/>
  <c r="O289" i="6"/>
  <c r="O468" i="6"/>
  <c r="P187" i="4"/>
  <c r="R211" i="4"/>
  <c r="O22" i="6"/>
  <c r="Q1159" i="6"/>
  <c r="P616" i="6"/>
  <c r="O616" i="6"/>
  <c r="Q616" i="6"/>
  <c r="O1003" i="6"/>
  <c r="Q1003" i="6"/>
  <c r="P1003" i="6"/>
  <c r="P184" i="6"/>
  <c r="Q184" i="6"/>
  <c r="O184" i="6"/>
  <c r="R134" i="4"/>
  <c r="P211" i="4"/>
  <c r="Q38" i="4"/>
  <c r="S88" i="4"/>
  <c r="R955" i="6"/>
  <c r="R967" i="6"/>
  <c r="Q47" i="4"/>
  <c r="Q392" i="4"/>
  <c r="R392" i="4"/>
  <c r="P318" i="4"/>
  <c r="P479" i="4"/>
  <c r="Q202" i="4"/>
  <c r="R415" i="4"/>
  <c r="Q350" i="4"/>
  <c r="Q72" i="4"/>
  <c r="P146" i="4"/>
  <c r="S470" i="4"/>
  <c r="Q265" i="4"/>
  <c r="Q479" i="4"/>
  <c r="P488" i="4"/>
  <c r="Q309" i="4"/>
  <c r="Q435" i="4"/>
  <c r="P309" i="4"/>
  <c r="S137" i="4"/>
  <c r="R318" i="4"/>
  <c r="S419" i="4"/>
  <c r="Q327" i="4"/>
  <c r="P86" i="4"/>
  <c r="R295" i="4"/>
  <c r="Q223" i="4"/>
  <c r="P435" i="4"/>
  <c r="P409" i="4"/>
  <c r="P18" i="4"/>
  <c r="R202" i="4"/>
  <c r="P202" i="4"/>
  <c r="Q485" i="4"/>
  <c r="P232" i="4"/>
  <c r="P327" i="4"/>
  <c r="Q40" i="4"/>
  <c r="Q268" i="4"/>
  <c r="S189" i="4"/>
  <c r="S437" i="4"/>
  <c r="Q263" i="4"/>
  <c r="R327" i="4"/>
  <c r="P40" i="4"/>
  <c r="Q6" i="4"/>
  <c r="R485" i="4"/>
  <c r="R232" i="4"/>
  <c r="P94" i="4"/>
  <c r="P239" i="4"/>
  <c r="P396" i="4"/>
  <c r="P263" i="4"/>
  <c r="Q236" i="4"/>
  <c r="Q357" i="4"/>
  <c r="Q94" i="4"/>
  <c r="S126" i="4"/>
  <c r="Q401" i="4"/>
  <c r="Q146" i="4"/>
  <c r="R38" i="4"/>
  <c r="R299" i="4"/>
  <c r="P299" i="4"/>
  <c r="P102" i="4"/>
  <c r="R301" i="4"/>
  <c r="R72" i="4"/>
  <c r="Q378" i="4"/>
  <c r="R198" i="4"/>
  <c r="Q301" i="4"/>
  <c r="S161" i="4"/>
  <c r="S476" i="4"/>
  <c r="P378" i="4"/>
  <c r="P25" i="4"/>
  <c r="P430" i="4"/>
  <c r="P1028" i="6"/>
  <c r="Q234" i="6"/>
  <c r="Q39" i="6"/>
  <c r="O28" i="6"/>
  <c r="Q364" i="4"/>
  <c r="O737" i="6"/>
  <c r="Q1100" i="6"/>
  <c r="Q102" i="4"/>
  <c r="R401" i="4"/>
  <c r="R958" i="6"/>
  <c r="P1154" i="6"/>
  <c r="Q39" i="4"/>
  <c r="P827" i="6"/>
  <c r="O168" i="6"/>
  <c r="P428" i="4"/>
  <c r="Q296" i="6"/>
  <c r="O492" i="6"/>
  <c r="P433" i="4"/>
  <c r="P919" i="6"/>
  <c r="P381" i="6"/>
  <c r="O16" i="6"/>
  <c r="R187" i="6"/>
  <c r="P705" i="6"/>
  <c r="P933" i="6"/>
  <c r="P745" i="6"/>
  <c r="O108" i="6"/>
  <c r="O524" i="6"/>
  <c r="P125" i="6"/>
  <c r="P465" i="4"/>
  <c r="Q672" i="6"/>
  <c r="Q297" i="4"/>
  <c r="O416" i="6"/>
  <c r="Q497" i="6"/>
  <c r="P111" i="4"/>
  <c r="Q391" i="6"/>
  <c r="O391" i="6"/>
  <c r="Q281" i="4"/>
  <c r="P213" i="4"/>
  <c r="Q1053" i="6"/>
  <c r="P394" i="6"/>
  <c r="Q715" i="6"/>
  <c r="O715" i="6"/>
  <c r="Q460" i="6"/>
  <c r="O615" i="6"/>
  <c r="P615" i="6"/>
  <c r="P1123" i="6"/>
  <c r="Q1123" i="6"/>
  <c r="Q166" i="6"/>
  <c r="R8" i="6"/>
  <c r="P182" i="6"/>
  <c r="Q236" i="6"/>
  <c r="O726" i="6"/>
  <c r="Q726" i="6"/>
  <c r="P726" i="6"/>
  <c r="R185" i="6"/>
  <c r="Q85" i="6"/>
  <c r="O85" i="6"/>
  <c r="P85" i="6"/>
  <c r="P568" i="6"/>
  <c r="Q568" i="6"/>
  <c r="O568" i="6"/>
  <c r="P110" i="6"/>
  <c r="O110" i="6"/>
  <c r="Q110" i="6"/>
  <c r="P811" i="6"/>
  <c r="O811" i="6"/>
  <c r="Q811" i="6"/>
  <c r="Q381" i="6"/>
  <c r="O772" i="6"/>
  <c r="P252" i="4"/>
  <c r="Q125" i="6"/>
  <c r="O1028" i="6"/>
  <c r="R39" i="4"/>
  <c r="O39" i="6"/>
  <c r="S242" i="4"/>
  <c r="Q484" i="4"/>
  <c r="Q451" i="4"/>
  <c r="P234" i="6"/>
  <c r="P99" i="6"/>
  <c r="P524" i="6"/>
  <c r="O720" i="6"/>
  <c r="P678" i="6"/>
  <c r="R230" i="4"/>
  <c r="Q458" i="6"/>
  <c r="P458" i="6"/>
  <c r="O458" i="6"/>
  <c r="P19" i="6"/>
  <c r="Q19" i="6"/>
  <c r="O19" i="6"/>
  <c r="Q300" i="6"/>
  <c r="P300" i="6"/>
  <c r="O300" i="6"/>
  <c r="Q318" i="4"/>
  <c r="R479" i="4"/>
  <c r="O1133" i="6"/>
  <c r="Q1133" i="6"/>
  <c r="P1133" i="6"/>
  <c r="P633" i="6"/>
  <c r="Q73" i="6"/>
  <c r="R146" i="4"/>
  <c r="P902" i="6"/>
  <c r="R10" i="4"/>
  <c r="Q115" i="4"/>
  <c r="R297" i="4"/>
  <c r="O919" i="6"/>
  <c r="Q919" i="6"/>
  <c r="O460" i="6"/>
  <c r="R287" i="4"/>
  <c r="P101" i="4"/>
  <c r="P497" i="6"/>
  <c r="Q402" i="4"/>
  <c r="R402" i="4"/>
  <c r="R788" i="6"/>
  <c r="P415" i="4"/>
  <c r="Q40" i="6"/>
  <c r="P40" i="6"/>
  <c r="O40" i="6"/>
  <c r="Q241" i="6"/>
  <c r="O241" i="6"/>
  <c r="P241" i="6"/>
  <c r="P843" i="6"/>
  <c r="Q843" i="6"/>
  <c r="O843" i="6"/>
  <c r="O902" i="6"/>
  <c r="Q156" i="6"/>
  <c r="P297" i="4"/>
  <c r="P401" i="4"/>
  <c r="R196" i="4"/>
  <c r="R465" i="4"/>
  <c r="S330" i="4"/>
  <c r="Q433" i="4"/>
  <c r="Q416" i="6"/>
  <c r="P416" i="6"/>
  <c r="O388" i="6"/>
  <c r="Q876" i="6"/>
  <c r="O465" i="6"/>
  <c r="P789" i="6"/>
  <c r="O789" i="6"/>
  <c r="Q789" i="6"/>
  <c r="P961" i="6"/>
  <c r="O961" i="6"/>
  <c r="Q961" i="6"/>
  <c r="O113" i="6"/>
  <c r="Q113" i="6"/>
  <c r="P113" i="6"/>
  <c r="Q109" i="6"/>
  <c r="P109" i="6"/>
  <c r="O109" i="6"/>
  <c r="W756" i="6"/>
  <c r="W1080" i="6"/>
  <c r="P156" i="6"/>
  <c r="P10" i="4"/>
  <c r="P460" i="6"/>
  <c r="O125" i="6"/>
  <c r="R65" i="4"/>
  <c r="P39" i="4"/>
  <c r="P157" i="4"/>
  <c r="Q1154" i="6"/>
  <c r="O429" i="6"/>
  <c r="O251" i="6"/>
  <c r="Q251" i="6"/>
  <c r="P251" i="6"/>
  <c r="P1044" i="6"/>
  <c r="O1044" i="6"/>
  <c r="Q1044" i="6"/>
  <c r="P308" i="6"/>
  <c r="Q308" i="6"/>
  <c r="O308" i="6"/>
  <c r="Y696" i="6"/>
  <c r="Q492" i="6"/>
  <c r="P309" i="6"/>
  <c r="P196" i="4"/>
  <c r="S238" i="4"/>
  <c r="S454" i="4"/>
  <c r="R1059" i="6"/>
  <c r="S457" i="4"/>
  <c r="R298" i="4"/>
  <c r="R377" i="4"/>
  <c r="R333" i="4"/>
  <c r="Q520" i="6"/>
  <c r="P447" i="4"/>
  <c r="Q933" i="6"/>
  <c r="P1016" i="6"/>
  <c r="Q307" i="6"/>
  <c r="O307" i="6"/>
  <c r="P307" i="6"/>
  <c r="P192" i="6"/>
  <c r="O192" i="6"/>
  <c r="Q192" i="6"/>
  <c r="O875" i="6"/>
  <c r="Q875" i="6"/>
  <c r="P875" i="6"/>
  <c r="O469" i="6"/>
  <c r="P469" i="6"/>
  <c r="Q469" i="6"/>
  <c r="Q516" i="6"/>
  <c r="P516" i="6"/>
  <c r="O516" i="6"/>
  <c r="Q465" i="4"/>
  <c r="O672" i="6"/>
  <c r="P429" i="4"/>
  <c r="S337" i="4"/>
  <c r="P333" i="4"/>
  <c r="Q230" i="4"/>
  <c r="P498" i="4"/>
  <c r="Q29" i="4"/>
  <c r="Q279" i="4"/>
  <c r="R467" i="4"/>
  <c r="Q498" i="4"/>
  <c r="P279" i="4"/>
  <c r="P495" i="4"/>
  <c r="Q415" i="4"/>
  <c r="Q163" i="4"/>
  <c r="R216" i="4"/>
  <c r="R89" i="4"/>
  <c r="P357" i="4"/>
  <c r="R118" i="4"/>
  <c r="Q428" i="4"/>
  <c r="P65" i="4"/>
  <c r="P375" i="4"/>
  <c r="Q322" i="4"/>
  <c r="R76" i="4"/>
  <c r="P311" i="4"/>
  <c r="S130" i="4"/>
  <c r="R324" i="4"/>
  <c r="R213" i="4"/>
  <c r="R143" i="4"/>
  <c r="P230" i="4"/>
  <c r="P438" i="4"/>
  <c r="R174" i="4"/>
  <c r="P269" i="4"/>
  <c r="P339" i="4"/>
  <c r="R18" i="4"/>
  <c r="R116" i="4"/>
  <c r="Q429" i="4"/>
  <c r="R396" i="4"/>
  <c r="P59" i="4"/>
  <c r="Q296" i="4"/>
  <c r="R296" i="4"/>
  <c r="R495" i="4"/>
  <c r="P281" i="4"/>
  <c r="P163" i="4"/>
  <c r="R59" i="4"/>
  <c r="R339" i="4"/>
  <c r="Q89" i="4"/>
  <c r="Q287" i="4"/>
  <c r="Q464" i="4"/>
  <c r="R484" i="4"/>
  <c r="R101" i="4"/>
  <c r="P298" i="4"/>
  <c r="P377" i="4"/>
  <c r="Q425" i="6"/>
  <c r="O425" i="6"/>
  <c r="P425" i="6"/>
  <c r="O330" i="6"/>
  <c r="Q330" i="6"/>
  <c r="P330" i="6"/>
  <c r="O1024" i="6"/>
  <c r="Q1024" i="6"/>
  <c r="P1024" i="6"/>
  <c r="Q832" i="6"/>
  <c r="O832" i="6"/>
  <c r="P832" i="6"/>
  <c r="P492" i="6"/>
  <c r="R29" i="4"/>
  <c r="P500" i="4"/>
  <c r="R281" i="4"/>
  <c r="P403" i="4"/>
  <c r="R350" i="4"/>
  <c r="Q430" i="4"/>
  <c r="S439" i="4"/>
  <c r="S374" i="4"/>
  <c r="S234" i="4"/>
  <c r="Q1028" i="6"/>
  <c r="P423" i="6"/>
  <c r="O423" i="6"/>
  <c r="Q423" i="6"/>
  <c r="O891" i="6"/>
  <c r="Q891" i="6"/>
  <c r="P891" i="6"/>
  <c r="O303" i="6"/>
  <c r="Q303" i="6"/>
  <c r="P303" i="6"/>
  <c r="O701" i="6"/>
  <c r="P701" i="6"/>
  <c r="Q701" i="6"/>
  <c r="O601" i="6"/>
  <c r="P601" i="6"/>
  <c r="Q601" i="6"/>
  <c r="P98" i="6"/>
  <c r="O98" i="6"/>
  <c r="Q98" i="6"/>
  <c r="P719" i="6"/>
  <c r="Q719" i="6"/>
  <c r="O719" i="6"/>
  <c r="O1070" i="6"/>
  <c r="P1070" i="6"/>
  <c r="Q1070" i="6"/>
  <c r="O381" i="6"/>
  <c r="Q772" i="6"/>
  <c r="P166" i="6"/>
  <c r="P1159" i="6"/>
  <c r="Q252" i="4"/>
  <c r="P349" i="4"/>
  <c r="Q429" i="6"/>
  <c r="P313" i="4"/>
  <c r="O166" i="6"/>
  <c r="Q1007" i="6"/>
  <c r="P899" i="6"/>
  <c r="Q342" i="4"/>
  <c r="P420" i="4"/>
  <c r="R85" i="4"/>
  <c r="Q383" i="4"/>
  <c r="Q827" i="6"/>
  <c r="Q295" i="4"/>
  <c r="R201" i="4"/>
  <c r="P350" i="4"/>
  <c r="Q414" i="4"/>
  <c r="Q16" i="6"/>
  <c r="O1016" i="6"/>
  <c r="R6" i="4"/>
  <c r="Q8" i="4"/>
  <c r="P84" i="4"/>
  <c r="P253" i="4"/>
  <c r="P388" i="6"/>
  <c r="Q253" i="4"/>
  <c r="Q164" i="4"/>
  <c r="P317" i="4"/>
  <c r="Q298" i="4"/>
  <c r="P61" i="4"/>
  <c r="R164" i="4"/>
  <c r="P103" i="4"/>
  <c r="Q317" i="4"/>
  <c r="Q213" i="4"/>
  <c r="Q228" i="6"/>
  <c r="O228" i="6"/>
  <c r="P228" i="6"/>
  <c r="P267" i="6"/>
  <c r="O267" i="6"/>
  <c r="Q267" i="6"/>
  <c r="O839" i="6"/>
  <c r="P839" i="6"/>
  <c r="Q839" i="6"/>
  <c r="Q505" i="6"/>
  <c r="P505" i="6"/>
  <c r="O505" i="6"/>
  <c r="O421" i="6"/>
  <c r="Q421" i="6"/>
  <c r="P421" i="6"/>
  <c r="O1134" i="6"/>
  <c r="P1134" i="6"/>
  <c r="Q1134" i="6"/>
  <c r="P320" i="6"/>
  <c r="O320" i="6"/>
  <c r="Q320" i="6"/>
  <c r="P676" i="6"/>
  <c r="Q1031" i="6"/>
  <c r="P1031" i="6"/>
  <c r="O1031" i="6"/>
  <c r="Q1083" i="6"/>
  <c r="P1083" i="6"/>
  <c r="O1083" i="6"/>
  <c r="O1099" i="6"/>
  <c r="Q1099" i="6"/>
  <c r="P1099" i="6"/>
  <c r="Q28" i="6"/>
  <c r="P28" i="6"/>
  <c r="P808" i="6"/>
  <c r="O808" i="6"/>
  <c r="Q808" i="6"/>
  <c r="P85" i="4"/>
  <c r="P105" i="4"/>
  <c r="Q705" i="6"/>
  <c r="Y1051" i="6"/>
  <c r="R420" i="4"/>
  <c r="P131" i="4"/>
  <c r="R131" i="4"/>
  <c r="Q270" i="4"/>
  <c r="R406" i="4"/>
  <c r="P168" i="6"/>
  <c r="R28" i="4"/>
  <c r="Q305" i="4"/>
  <c r="R414" i="4"/>
  <c r="Q313" i="4"/>
  <c r="Q409" i="4"/>
  <c r="R428" i="4"/>
  <c r="P305" i="4"/>
  <c r="Q78" i="4"/>
  <c r="P39" i="6"/>
  <c r="P314" i="4"/>
  <c r="R103" i="4"/>
  <c r="Q1010" i="6"/>
  <c r="S207" i="4"/>
  <c r="R279" i="6"/>
  <c r="S149" i="4"/>
  <c r="S459" i="4"/>
  <c r="U1161" i="6"/>
  <c r="Q324" i="4"/>
  <c r="R386" i="4"/>
  <c r="Q353" i="4"/>
  <c r="P881" i="6"/>
  <c r="R186" i="6"/>
  <c r="O973" i="6"/>
  <c r="P973" i="6"/>
  <c r="Q973" i="6"/>
  <c r="O298" i="6"/>
  <c r="Q298" i="6"/>
  <c r="P298" i="6"/>
  <c r="Q159" i="6"/>
  <c r="O159" i="6"/>
  <c r="P159" i="6"/>
  <c r="Q394" i="6"/>
  <c r="O182" i="6"/>
  <c r="O409" i="6"/>
  <c r="Q409" i="6"/>
  <c r="P409" i="6"/>
  <c r="R433" i="4"/>
  <c r="P236" i="6"/>
  <c r="O236" i="6"/>
  <c r="P16" i="6"/>
  <c r="P429" i="6"/>
  <c r="R282" i="4"/>
  <c r="Q282" i="4"/>
  <c r="P282" i="4"/>
  <c r="R69" i="4"/>
  <c r="P69" i="4"/>
  <c r="Q69" i="4"/>
  <c r="O792" i="6"/>
  <c r="O1029" i="6"/>
  <c r="O964" i="6"/>
  <c r="P405" i="4"/>
  <c r="R105" i="4"/>
  <c r="R451" i="4"/>
  <c r="Q57" i="4"/>
  <c r="Q53" i="4"/>
  <c r="Q881" i="6"/>
  <c r="R879" i="6"/>
  <c r="O881" i="6"/>
  <c r="R353" i="4"/>
  <c r="S306" i="4"/>
  <c r="Q386" i="4"/>
  <c r="Q447" i="4"/>
  <c r="S192" i="4"/>
  <c r="O728" i="6"/>
  <c r="Q728" i="6"/>
  <c r="P728" i="6"/>
  <c r="P401" i="6"/>
  <c r="Q401" i="6"/>
  <c r="O401" i="6"/>
  <c r="Q463" i="4"/>
  <c r="P463" i="4"/>
  <c r="R463" i="4"/>
  <c r="Q836" i="6"/>
  <c r="P836" i="6"/>
  <c r="O836" i="6"/>
  <c r="Q322" i="6"/>
  <c r="O322" i="6"/>
  <c r="P322" i="6"/>
  <c r="R430" i="4"/>
  <c r="Q394" i="4"/>
  <c r="P394" i="4"/>
  <c r="R394" i="4"/>
  <c r="O384" i="6"/>
  <c r="Q384" i="6"/>
  <c r="P384" i="6"/>
  <c r="O933" i="6"/>
  <c r="P1053" i="6"/>
  <c r="O1053" i="6"/>
  <c r="P220" i="4"/>
  <c r="R220" i="4"/>
  <c r="P792" i="6"/>
  <c r="Q964" i="6"/>
  <c r="Q214" i="4"/>
  <c r="Q405" i="4"/>
  <c r="P57" i="4"/>
  <c r="P324" i="4"/>
  <c r="P451" i="4"/>
  <c r="R467" i="6"/>
  <c r="R121" i="4"/>
  <c r="O876" i="6"/>
  <c r="P482" i="4"/>
  <c r="Q99" i="6"/>
  <c r="P386" i="4"/>
  <c r="Q220" i="4"/>
  <c r="P917" i="6"/>
  <c r="Q917" i="6"/>
  <c r="P465" i="6"/>
  <c r="O952" i="6"/>
  <c r="Q952" i="6"/>
  <c r="P952" i="6"/>
  <c r="O953" i="6"/>
  <c r="P953" i="6"/>
  <c r="Q953" i="6"/>
  <c r="Q946" i="6"/>
  <c r="P946" i="6"/>
  <c r="O946" i="6"/>
  <c r="P484" i="4"/>
  <c r="Q377" i="4"/>
  <c r="P260" i="4"/>
  <c r="R260" i="4"/>
  <c r="Q260" i="4"/>
  <c r="Q388" i="6"/>
  <c r="P72" i="4"/>
  <c r="P321" i="6"/>
  <c r="O321" i="6"/>
  <c r="Q321" i="6"/>
  <c r="Q363" i="4"/>
  <c r="P116" i="4"/>
  <c r="P246" i="4"/>
  <c r="R246" i="4"/>
  <c r="R53" i="4"/>
  <c r="P8" i="4"/>
  <c r="R391" i="4"/>
  <c r="R108" i="4"/>
  <c r="Q108" i="4"/>
  <c r="R482" i="4"/>
  <c r="P353" i="4"/>
  <c r="P738" i="6"/>
  <c r="O738" i="6"/>
  <c r="Q738" i="6"/>
  <c r="Q333" i="4"/>
  <c r="Q112" i="4"/>
  <c r="R112" i="4"/>
  <c r="P112" i="4"/>
  <c r="O520" i="6"/>
  <c r="P876" i="6"/>
  <c r="O234" i="6"/>
  <c r="R447" i="4"/>
  <c r="Q465" i="6"/>
  <c r="O99" i="6"/>
  <c r="R625" i="6"/>
  <c r="Q251" i="4"/>
  <c r="P251" i="4"/>
  <c r="R251" i="4"/>
  <c r="P362" i="6"/>
  <c r="O362" i="6"/>
  <c r="Q362" i="6"/>
  <c r="Q893" i="6"/>
  <c r="P893" i="6"/>
  <c r="O893" i="6"/>
  <c r="P1112" i="6"/>
  <c r="O1112" i="6"/>
  <c r="Q1112" i="6"/>
  <c r="P624" i="6"/>
  <c r="O624" i="6"/>
  <c r="Q624" i="6"/>
  <c r="O150" i="6"/>
  <c r="Q150" i="6"/>
  <c r="P150" i="6"/>
  <c r="Q148" i="6"/>
  <c r="P148" i="6"/>
  <c r="O148" i="6"/>
  <c r="P147" i="6"/>
  <c r="O147" i="6"/>
  <c r="Q147" i="6"/>
  <c r="Q686" i="6"/>
  <c r="O686" i="6"/>
  <c r="P686" i="6"/>
  <c r="P430" i="6"/>
  <c r="O430" i="6"/>
  <c r="Q430" i="6"/>
  <c r="Q1057" i="6"/>
  <c r="P1057" i="6"/>
  <c r="O1057" i="6"/>
  <c r="P860" i="6"/>
  <c r="Q860" i="6"/>
  <c r="O860" i="6"/>
  <c r="P1117" i="6"/>
  <c r="Q1117" i="6"/>
  <c r="O1117" i="6"/>
  <c r="Q485" i="6"/>
  <c r="P485" i="6"/>
  <c r="O485" i="6"/>
  <c r="M1161" i="6"/>
  <c r="E18" i="1" s="1"/>
  <c r="E41" i="1" s="1"/>
  <c r="W1092" i="6"/>
  <c r="T1161" i="6"/>
  <c r="R390" i="4"/>
  <c r="R285" i="4"/>
  <c r="R416" i="4"/>
  <c r="P190" i="4"/>
  <c r="P56" i="4"/>
  <c r="Q156" i="4"/>
  <c r="R1000" i="6"/>
  <c r="Q1108" i="6"/>
  <c r="O1108" i="6"/>
  <c r="P1108" i="6"/>
  <c r="Q445" i="6"/>
  <c r="O445" i="6"/>
  <c r="P445" i="6"/>
  <c r="O50" i="6"/>
  <c r="Q50" i="6"/>
  <c r="P50" i="6"/>
  <c r="P742" i="6"/>
  <c r="O742" i="6"/>
  <c r="Q742" i="6"/>
  <c r="O436" i="6"/>
  <c r="Q436" i="6"/>
  <c r="P436" i="6"/>
  <c r="P93" i="6"/>
  <c r="Q93" i="6"/>
  <c r="O93" i="6"/>
  <c r="Q1026" i="6"/>
  <c r="P1026" i="6"/>
  <c r="O1026" i="6"/>
  <c r="P1067" i="6"/>
  <c r="Q1067" i="6"/>
  <c r="O1067" i="6"/>
  <c r="Q20" i="6"/>
  <c r="O20" i="6"/>
  <c r="P20" i="6"/>
  <c r="O713" i="6"/>
  <c r="P713" i="6"/>
  <c r="Q713" i="6"/>
  <c r="Q752" i="6"/>
  <c r="P752" i="6"/>
  <c r="O752" i="6"/>
  <c r="P132" i="4"/>
  <c r="Q132" i="4"/>
  <c r="R132" i="4"/>
  <c r="O978" i="6"/>
  <c r="P978" i="6"/>
  <c r="Q978" i="6"/>
  <c r="P880" i="6"/>
  <c r="Q880" i="6"/>
  <c r="O880" i="6"/>
  <c r="P188" i="6"/>
  <c r="O188" i="6"/>
  <c r="Q188" i="6"/>
  <c r="O648" i="6"/>
  <c r="Q648" i="6"/>
  <c r="P648" i="6"/>
  <c r="O277" i="6"/>
  <c r="P277" i="6"/>
  <c r="Q277" i="6"/>
  <c r="Q731" i="6"/>
  <c r="O731" i="6"/>
  <c r="P731" i="6"/>
  <c r="Q12" i="6"/>
  <c r="P12" i="6"/>
  <c r="O12" i="6"/>
  <c r="Q1121" i="6"/>
  <c r="P556" i="6"/>
  <c r="Q397" i="4"/>
  <c r="P66" i="4"/>
  <c r="Q272" i="4"/>
  <c r="P15" i="4"/>
  <c r="R35" i="4"/>
  <c r="P285" i="4"/>
  <c r="R361" i="4"/>
  <c r="R665" i="6"/>
  <c r="Q375" i="4"/>
  <c r="R488" i="6"/>
  <c r="Q274" i="4"/>
  <c r="Q407" i="4"/>
  <c r="R407" i="4"/>
  <c r="Q501" i="6"/>
  <c r="P501" i="6"/>
  <c r="O501" i="6"/>
  <c r="P512" i="6"/>
  <c r="Q512" i="6"/>
  <c r="O512" i="6"/>
  <c r="O709" i="6"/>
  <c r="P709" i="6"/>
  <c r="Q709" i="6"/>
  <c r="P930" i="6"/>
  <c r="Q930" i="6"/>
  <c r="O930" i="6"/>
  <c r="Q353" i="6"/>
  <c r="O353" i="6"/>
  <c r="P353" i="6"/>
  <c r="P544" i="6"/>
  <c r="Q544" i="6"/>
  <c r="O641" i="6"/>
  <c r="Q641" i="6"/>
  <c r="P641" i="6"/>
  <c r="Q1036" i="6"/>
  <c r="P1036" i="6"/>
  <c r="P581" i="6"/>
  <c r="O581" i="6"/>
  <c r="Q581" i="6"/>
  <c r="O107" i="6"/>
  <c r="Q107" i="6"/>
  <c r="P107" i="6"/>
  <c r="P681" i="6"/>
  <c r="Q681" i="6"/>
  <c r="O681" i="6"/>
  <c r="W821" i="6"/>
  <c r="P219" i="4"/>
  <c r="R397" i="4"/>
  <c r="Q347" i="4"/>
  <c r="Q445" i="4"/>
  <c r="R139" i="6"/>
  <c r="R56" i="4"/>
  <c r="P156" i="4"/>
  <c r="R947" i="6"/>
  <c r="Q341" i="4"/>
  <c r="S123" i="4"/>
  <c r="P27" i="4"/>
  <c r="Q490" i="4"/>
  <c r="R490" i="4"/>
  <c r="P490" i="4"/>
  <c r="P960" i="6"/>
  <c r="O960" i="6"/>
  <c r="Q960" i="6"/>
  <c r="P163" i="6"/>
  <c r="O163" i="6"/>
  <c r="Q163" i="6"/>
  <c r="Q71" i="4"/>
  <c r="R71" i="4"/>
  <c r="P71" i="4"/>
  <c r="P874" i="6"/>
  <c r="Q874" i="6"/>
  <c r="O874" i="6"/>
  <c r="Q743" i="6"/>
  <c r="O743" i="6"/>
  <c r="P743" i="6"/>
  <c r="O23" i="6"/>
  <c r="Q23" i="6"/>
  <c r="P23" i="6"/>
  <c r="P64" i="6"/>
  <c r="O64" i="6"/>
  <c r="Q64" i="6"/>
  <c r="Q132" i="6"/>
  <c r="P132" i="6"/>
  <c r="O132" i="6"/>
  <c r="P536" i="6"/>
  <c r="Q536" i="6"/>
  <c r="O536" i="6"/>
  <c r="P668" i="6"/>
  <c r="Q668" i="6"/>
  <c r="O668" i="6"/>
  <c r="Q1152" i="6"/>
  <c r="P1152" i="6"/>
  <c r="O1152" i="6"/>
  <c r="O489" i="6"/>
  <c r="P489" i="6"/>
  <c r="Q489" i="6"/>
  <c r="P517" i="6"/>
  <c r="O517" i="6"/>
  <c r="Q517" i="6"/>
  <c r="O590" i="6"/>
  <c r="P590" i="6"/>
  <c r="Q590" i="6"/>
  <c r="R349" i="4"/>
  <c r="Q280" i="4"/>
  <c r="P265" i="4"/>
  <c r="R307" i="4"/>
  <c r="Q160" i="4"/>
  <c r="Q106" i="4"/>
  <c r="P98" i="4"/>
  <c r="Q98" i="4"/>
  <c r="Q478" i="4"/>
  <c r="P358" i="4"/>
  <c r="Q446" i="4"/>
  <c r="Q314" i="4"/>
  <c r="Q348" i="4"/>
  <c r="Q121" i="4"/>
  <c r="P198" i="4"/>
  <c r="R607" i="6"/>
  <c r="P274" i="4"/>
  <c r="R370" i="4"/>
  <c r="S319" i="4"/>
  <c r="R775" i="6"/>
  <c r="R466" i="4"/>
  <c r="P466" i="4"/>
  <c r="Q466" i="4"/>
  <c r="R223" i="4"/>
  <c r="R347" i="4"/>
  <c r="P280" i="4"/>
  <c r="Q201" i="4"/>
  <c r="R344" i="4"/>
  <c r="Q80" i="4"/>
  <c r="P80" i="4"/>
  <c r="R310" i="4"/>
  <c r="Q310" i="4"/>
  <c r="P128" i="4"/>
  <c r="Q219" i="4"/>
  <c r="Q190" i="4"/>
  <c r="R605" i="6"/>
  <c r="Q84" i="4"/>
  <c r="S382" i="4"/>
  <c r="S411" i="4"/>
  <c r="Q177" i="4"/>
  <c r="Q66" i="4"/>
  <c r="R438" i="4"/>
  <c r="P160" i="4"/>
  <c r="P197" i="4"/>
  <c r="R197" i="4"/>
  <c r="P478" i="4"/>
  <c r="R358" i="4"/>
  <c r="R302" i="4"/>
  <c r="Q302" i="4"/>
  <c r="Q31" i="4"/>
  <c r="P31" i="4"/>
  <c r="P361" i="4"/>
  <c r="P162" i="4"/>
  <c r="R348" i="4"/>
  <c r="Q344" i="4"/>
  <c r="Q273" i="4"/>
  <c r="P52" i="4"/>
  <c r="Q269" i="4"/>
  <c r="P106" i="4"/>
  <c r="R128" i="4"/>
  <c r="P416" i="4"/>
  <c r="Q325" i="4"/>
  <c r="P341" i="4"/>
  <c r="R371" i="6"/>
  <c r="S448" i="4"/>
  <c r="P107" i="4"/>
  <c r="Q107" i="4"/>
  <c r="R107" i="4"/>
  <c r="Q367" i="4"/>
  <c r="S235" i="4"/>
  <c r="Q277" i="4"/>
  <c r="R162" i="4"/>
  <c r="P47" i="4"/>
  <c r="P307" i="4"/>
  <c r="P159" i="4"/>
  <c r="P273" i="4"/>
  <c r="R284" i="4"/>
  <c r="R157" i="4"/>
  <c r="P44" i="4"/>
  <c r="P332" i="4"/>
  <c r="Q332" i="4"/>
  <c r="P177" i="4"/>
  <c r="Q95" i="4"/>
  <c r="R480" i="4"/>
  <c r="P115" i="4"/>
  <c r="P277" i="4"/>
  <c r="P225" i="4"/>
  <c r="P480" i="4"/>
  <c r="R110" i="4"/>
  <c r="Q370" i="4"/>
  <c r="Q472" i="4"/>
  <c r="R472" i="4"/>
  <c r="S258" i="4"/>
  <c r="R383" i="4"/>
  <c r="R272" i="4"/>
  <c r="R245" i="4"/>
  <c r="P138" i="4"/>
  <c r="R225" i="4"/>
  <c r="R45" i="4"/>
  <c r="R159" i="4"/>
  <c r="Q110" i="4"/>
  <c r="Q122" i="4"/>
  <c r="P122" i="4"/>
  <c r="S135" i="4"/>
  <c r="S125" i="4"/>
  <c r="S452" i="4"/>
  <c r="W71" i="6"/>
  <c r="R214" i="4"/>
  <c r="R434" i="4"/>
  <c r="R49" i="4"/>
  <c r="P360" i="4"/>
  <c r="P170" i="4"/>
  <c r="P9" i="4"/>
  <c r="R25" i="4"/>
  <c r="R91" i="4"/>
  <c r="Q91" i="4"/>
  <c r="P91" i="4"/>
  <c r="P210" i="4"/>
  <c r="R210" i="4"/>
  <c r="Q210" i="4"/>
  <c r="Q41" i="4"/>
  <c r="P41" i="4"/>
  <c r="R41" i="4"/>
  <c r="Q283" i="4"/>
  <c r="P283" i="4"/>
  <c r="R283" i="4"/>
  <c r="R221" i="4"/>
  <c r="Q221" i="4"/>
  <c r="Q469" i="4"/>
  <c r="P469" i="4"/>
  <c r="R469" i="4"/>
  <c r="P363" i="4"/>
  <c r="Q362" i="4"/>
  <c r="Q413" i="4"/>
  <c r="Q75" i="4"/>
  <c r="P427" i="4"/>
  <c r="P28" i="4"/>
  <c r="Q14" i="4"/>
  <c r="Q427" i="4"/>
  <c r="R494" i="4"/>
  <c r="P75" i="4"/>
  <c r="Q191" i="4"/>
  <c r="R288" i="4"/>
  <c r="Q360" i="4"/>
  <c r="R33" i="4"/>
  <c r="R9" i="4"/>
  <c r="S359" i="4"/>
  <c r="R613" i="6"/>
  <c r="R639" i="6"/>
  <c r="R671" i="6"/>
  <c r="P141" i="4"/>
  <c r="R141" i="4"/>
  <c r="Q141" i="4"/>
  <c r="Q321" i="4"/>
  <c r="P321" i="4"/>
  <c r="R321" i="4"/>
  <c r="P227" i="4"/>
  <c r="Q227" i="4"/>
  <c r="R227" i="4"/>
  <c r="Q294" i="4"/>
  <c r="R294" i="4"/>
  <c r="P294" i="4"/>
  <c r="P366" i="4"/>
  <c r="Q366" i="4"/>
  <c r="R366" i="4"/>
  <c r="Q471" i="4"/>
  <c r="R471" i="4"/>
  <c r="P471" i="4"/>
  <c r="P140" i="4"/>
  <c r="Q140" i="4"/>
  <c r="R140" i="4"/>
  <c r="R413" i="4"/>
  <c r="Q391" i="4"/>
  <c r="P49" i="4"/>
  <c r="P14" i="4"/>
  <c r="Q494" i="4"/>
  <c r="P7" i="4"/>
  <c r="P191" i="4"/>
  <c r="R7" i="4"/>
  <c r="P78" i="4"/>
  <c r="P288" i="4"/>
  <c r="R170" i="4"/>
  <c r="P325" i="4"/>
  <c r="R326" i="4"/>
  <c r="Q326" i="4"/>
  <c r="P326" i="4"/>
  <c r="R83" i="4"/>
  <c r="P83" i="4"/>
  <c r="Q83" i="4"/>
  <c r="R175" i="4"/>
  <c r="P175" i="4"/>
  <c r="Q175" i="4"/>
  <c r="Q218" i="4"/>
  <c r="P218" i="4"/>
  <c r="R218" i="4"/>
  <c r="Q262" i="4"/>
  <c r="P262" i="4"/>
  <c r="R262" i="4"/>
  <c r="Q491" i="4"/>
  <c r="P491" i="4"/>
  <c r="R491" i="4"/>
  <c r="R181" i="4"/>
  <c r="P181" i="4"/>
  <c r="Q181" i="4"/>
  <c r="R286" i="4"/>
  <c r="P286" i="4"/>
  <c r="Q286" i="4"/>
  <c r="Y788" i="6"/>
  <c r="R403" i="4"/>
  <c r="R445" i="4"/>
  <c r="P233" i="4"/>
  <c r="R436" i="4"/>
  <c r="Q436" i="4"/>
  <c r="P278" i="4"/>
  <c r="P133" i="4"/>
  <c r="R316" i="4"/>
  <c r="Q441" i="4"/>
  <c r="R93" i="4"/>
  <c r="P93" i="4"/>
  <c r="Q93" i="4"/>
  <c r="R248" i="4"/>
  <c r="Q248" i="4"/>
  <c r="P456" i="4"/>
  <c r="Q199" i="4"/>
  <c r="R199" i="4"/>
  <c r="P304" i="4"/>
  <c r="Q406" i="4"/>
  <c r="R278" i="4"/>
  <c r="Q133" i="4"/>
  <c r="R15" i="4"/>
  <c r="P441" i="4"/>
  <c r="P212" i="4"/>
  <c r="R212" i="4"/>
  <c r="Q212" i="4"/>
  <c r="Q336" i="4"/>
  <c r="Q456" i="4"/>
  <c r="P178" i="4"/>
  <c r="Q390" i="4"/>
  <c r="R34" i="4"/>
  <c r="P316" i="4"/>
  <c r="S43" i="4"/>
  <c r="P147" i="4"/>
  <c r="S308" i="4"/>
  <c r="S503" i="4"/>
  <c r="S431" i="4"/>
  <c r="Q120" i="4"/>
  <c r="P120" i="4"/>
  <c r="R120" i="4"/>
  <c r="Q389" i="4"/>
  <c r="R389" i="4"/>
  <c r="P389" i="4"/>
  <c r="R113" i="4"/>
  <c r="P113" i="4"/>
  <c r="Q113" i="4"/>
  <c r="R380" i="4"/>
  <c r="Q380" i="4"/>
  <c r="P380" i="4"/>
  <c r="R145" i="4"/>
  <c r="P145" i="4"/>
  <c r="Q145" i="4"/>
  <c r="P244" i="4"/>
  <c r="R244" i="4"/>
  <c r="Q244" i="4"/>
  <c r="R276" i="4"/>
  <c r="Q276" i="4"/>
  <c r="P276" i="4"/>
  <c r="R60" i="4"/>
  <c r="Q60" i="4"/>
  <c r="P60" i="4"/>
  <c r="Y121" i="6"/>
  <c r="Y1074" i="6"/>
  <c r="P489" i="4"/>
  <c r="P48" i="4"/>
  <c r="Q48" i="4"/>
  <c r="Q86" i="4"/>
  <c r="R95" i="4"/>
  <c r="P245" i="4"/>
  <c r="Q384" i="4"/>
  <c r="R432" i="4"/>
  <c r="Q237" i="4"/>
  <c r="Q34" i="4"/>
  <c r="Q255" i="4"/>
  <c r="P453" i="4"/>
  <c r="R453" i="4"/>
  <c r="Q453" i="4"/>
  <c r="Q92" i="4"/>
  <c r="P92" i="4"/>
  <c r="R92" i="4"/>
  <c r="R489" i="4"/>
  <c r="Q233" i="4"/>
  <c r="P384" i="4"/>
  <c r="S346" i="4"/>
  <c r="Q335" i="4"/>
  <c r="Q432" i="4"/>
  <c r="R138" i="4"/>
  <c r="P45" i="4"/>
  <c r="R328" i="4"/>
  <c r="P335" i="4"/>
  <c r="P237" i="4"/>
  <c r="R300" i="4"/>
  <c r="R442" i="4"/>
  <c r="Q442" i="4"/>
  <c r="P442" i="4"/>
  <c r="Q79" i="4"/>
  <c r="R79" i="4"/>
  <c r="P79" i="4"/>
  <c r="R142" i="4"/>
  <c r="P142" i="4"/>
  <c r="Q142" i="4"/>
  <c r="Q169" i="4"/>
  <c r="P169" i="4"/>
  <c r="R169" i="4"/>
  <c r="P55" i="4"/>
  <c r="P455" i="4"/>
  <c r="R455" i="4"/>
  <c r="R55" i="4"/>
  <c r="R136" i="4"/>
  <c r="Q136" i="4"/>
  <c r="P255" i="4"/>
  <c r="Q300" i="4"/>
  <c r="Q117" i="4"/>
  <c r="R117" i="4"/>
  <c r="P117" i="4"/>
  <c r="Q224" i="4"/>
  <c r="R224" i="4"/>
  <c r="P224" i="4"/>
  <c r="P354" i="4"/>
  <c r="R354" i="4"/>
  <c r="Q354" i="4"/>
  <c r="P291" i="4"/>
  <c r="R291" i="4"/>
  <c r="Q291" i="4"/>
  <c r="R395" i="4"/>
  <c r="Q395" i="4"/>
  <c r="P395" i="4"/>
  <c r="R124" i="4"/>
  <c r="Q124" i="4"/>
  <c r="P124" i="4"/>
  <c r="Q355" i="4"/>
  <c r="P404" i="4"/>
  <c r="Q33" i="4"/>
  <c r="P355" i="4"/>
  <c r="S340" i="4"/>
  <c r="Q147" i="4"/>
  <c r="Q404" i="4"/>
  <c r="R483" i="4"/>
  <c r="Q483" i="4"/>
  <c r="S266" i="4"/>
  <c r="R52" i="4"/>
  <c r="P468" i="4"/>
  <c r="R178" i="4"/>
  <c r="S228" i="4"/>
  <c r="S240" i="4"/>
  <c r="P371" i="4"/>
  <c r="R371" i="4"/>
  <c r="R50" i="4"/>
  <c r="P50" i="4"/>
  <c r="P336" i="4"/>
  <c r="Q443" i="4"/>
  <c r="P171" i="4"/>
  <c r="P35" i="4"/>
  <c r="Q129" i="4"/>
  <c r="S426" i="4"/>
  <c r="R129" i="4"/>
  <c r="S17" i="4"/>
  <c r="S5" i="4"/>
  <c r="S151" i="4"/>
  <c r="S417" i="4"/>
  <c r="S46" i="4"/>
  <c r="Q371" i="4"/>
  <c r="R275" i="4"/>
  <c r="Q474" i="4"/>
  <c r="R443" i="4"/>
  <c r="Q304" i="4"/>
  <c r="Q328" i="4"/>
  <c r="R44" i="4"/>
  <c r="P410" i="4"/>
  <c r="Q434" i="4"/>
  <c r="R254" i="4"/>
  <c r="P254" i="4"/>
  <c r="Q254" i="4"/>
  <c r="Q410" i="4"/>
  <c r="R388" i="4"/>
  <c r="P388" i="4"/>
  <c r="Q388" i="4"/>
  <c r="P372" i="4"/>
  <c r="R372" i="4"/>
  <c r="R362" i="4"/>
  <c r="R468" i="4"/>
  <c r="R37" i="4"/>
  <c r="P37" i="4"/>
  <c r="Q37" i="4"/>
  <c r="Q368" i="4"/>
  <c r="P261" i="4"/>
  <c r="R261" i="4"/>
  <c r="Q261" i="4"/>
  <c r="P200" i="4"/>
  <c r="R200" i="4"/>
  <c r="Q200" i="4"/>
  <c r="R444" i="4"/>
  <c r="P444" i="4"/>
  <c r="Q444" i="4"/>
  <c r="Q16" i="4"/>
  <c r="P16" i="4"/>
  <c r="R16" i="4"/>
  <c r="R481" i="4"/>
  <c r="Q481" i="4"/>
  <c r="P481" i="4"/>
  <c r="Q259" i="4"/>
  <c r="R259" i="4"/>
  <c r="P259" i="4"/>
  <c r="Q477" i="4"/>
  <c r="P477" i="4"/>
  <c r="R477" i="4"/>
  <c r="P487" i="4"/>
  <c r="Q487" i="4"/>
  <c r="R487" i="4"/>
  <c r="R486" i="4"/>
  <c r="Q486" i="4"/>
  <c r="P486" i="4"/>
  <c r="Q82" i="4"/>
  <c r="P82" i="4"/>
  <c r="R82" i="4"/>
  <c r="Q139" i="4"/>
  <c r="R139" i="4"/>
  <c r="P139" i="4"/>
  <c r="Q292" i="4"/>
  <c r="R292" i="4"/>
  <c r="P446" i="4"/>
  <c r="P292" i="4"/>
  <c r="P501" i="4"/>
  <c r="R501" i="4"/>
  <c r="Q501" i="4"/>
  <c r="Q257" i="4"/>
  <c r="R257" i="4"/>
  <c r="P257" i="4"/>
  <c r="P193" i="4"/>
  <c r="Q193" i="4"/>
  <c r="R193" i="4"/>
  <c r="R36" i="4"/>
  <c r="P36" i="4"/>
  <c r="Q36" i="4"/>
  <c r="P497" i="4"/>
  <c r="Q497" i="4"/>
  <c r="R497" i="4"/>
  <c r="P167" i="4"/>
  <c r="Q167" i="4"/>
  <c r="R167" i="4"/>
  <c r="R96" i="4"/>
  <c r="Q96" i="4"/>
  <c r="P96" i="4"/>
  <c r="R166" i="4"/>
  <c r="P166" i="4"/>
  <c r="Q166" i="4"/>
  <c r="R54" i="4"/>
  <c r="P54" i="4"/>
  <c r="Q54" i="4"/>
  <c r="R231" i="4"/>
  <c r="Q231" i="4"/>
  <c r="P231" i="4"/>
  <c r="P73" i="4"/>
  <c r="P188" i="4"/>
  <c r="P499" i="4"/>
  <c r="R499" i="4"/>
  <c r="Q499" i="4"/>
  <c r="P345" i="4"/>
  <c r="R345" i="4"/>
  <c r="Q345" i="4"/>
  <c r="R289" i="4"/>
  <c r="P289" i="4"/>
  <c r="Q289" i="4"/>
  <c r="Q179" i="4"/>
  <c r="R179" i="4"/>
  <c r="P179" i="4"/>
  <c r="S127" i="4"/>
  <c r="P180" i="4"/>
  <c r="Q180" i="4"/>
  <c r="R180" i="4"/>
  <c r="P473" i="4"/>
  <c r="Q188" i="4"/>
  <c r="Q275" i="4"/>
  <c r="R73" i="4"/>
  <c r="Q473" i="4"/>
  <c r="Q195" i="4"/>
  <c r="P195" i="4"/>
  <c r="P62" i="4"/>
  <c r="Q62" i="4"/>
  <c r="R62" i="4"/>
  <c r="P68" i="4"/>
  <c r="Q68" i="4"/>
  <c r="Q12" i="4"/>
  <c r="P12" i="4"/>
  <c r="R12" i="4"/>
  <c r="Q176" i="4"/>
  <c r="P176" i="4"/>
  <c r="R204" i="4"/>
  <c r="Q186" i="4"/>
  <c r="P186" i="4"/>
  <c r="R186" i="4"/>
  <c r="Q171" i="4"/>
  <c r="P492" i="4"/>
  <c r="Q492" i="4"/>
  <c r="S32" i="4"/>
  <c r="Q118" i="4"/>
  <c r="P368" i="4"/>
  <c r="R78" i="6"/>
  <c r="X761" i="6"/>
  <c r="P474" i="4"/>
  <c r="S249" i="4"/>
  <c r="P381" i="4"/>
  <c r="Q381" i="4"/>
  <c r="Y988" i="6"/>
  <c r="Y863" i="6"/>
  <c r="W562" i="6"/>
  <c r="Y14" i="6"/>
  <c r="R379" i="4"/>
  <c r="Q379" i="4"/>
  <c r="P379" i="4"/>
  <c r="P204" i="4"/>
  <c r="R303" i="4"/>
  <c r="Q303" i="4"/>
  <c r="P303" i="4"/>
  <c r="J1040" i="4"/>
  <c r="N11" i="4"/>
  <c r="R99" i="4"/>
  <c r="P99" i="4"/>
  <c r="Q99" i="4"/>
  <c r="Q293" i="4"/>
  <c r="R293" i="4"/>
  <c r="P293" i="4"/>
  <c r="Q104" i="4"/>
  <c r="R104" i="4"/>
  <c r="P104" i="4"/>
  <c r="R24" i="4"/>
  <c r="Q24" i="4"/>
  <c r="P24" i="4"/>
  <c r="R502" i="4"/>
  <c r="Q502" i="4"/>
  <c r="P502" i="4"/>
  <c r="R458" i="4"/>
  <c r="Q458" i="4"/>
  <c r="P458" i="4"/>
  <c r="R264" i="4"/>
  <c r="Q264" i="4"/>
  <c r="R412" i="4"/>
  <c r="Q412" i="4"/>
  <c r="P412" i="4"/>
  <c r="P148" i="4"/>
  <c r="R148" i="4"/>
  <c r="Q148" i="4"/>
  <c r="R67" i="4"/>
  <c r="P67" i="4"/>
  <c r="Q67" i="4"/>
  <c r="P209" i="4"/>
  <c r="Q209" i="4"/>
  <c r="R209" i="4"/>
  <c r="R23" i="4"/>
  <c r="P23" i="4"/>
  <c r="Q23" i="4"/>
  <c r="Q206" i="4"/>
  <c r="P206" i="4"/>
  <c r="R206" i="4"/>
  <c r="Q87" i="4"/>
  <c r="R87" i="4"/>
  <c r="P87" i="4"/>
  <c r="V11" i="4"/>
  <c r="V1040" i="4" s="1"/>
  <c r="U11" i="4"/>
  <c r="H1040" i="4"/>
  <c r="R241" i="4"/>
  <c r="Q241" i="4"/>
  <c r="P241" i="4"/>
  <c r="Q19" i="4"/>
  <c r="R19" i="4"/>
  <c r="P19" i="4"/>
  <c r="R77" i="4"/>
  <c r="P77" i="4"/>
  <c r="Q77" i="4"/>
  <c r="P460" i="4"/>
  <c r="Q460" i="4"/>
  <c r="R460" i="4"/>
  <c r="Q408" i="4"/>
  <c r="P408" i="4"/>
  <c r="R408" i="4"/>
  <c r="P351" i="4"/>
  <c r="Q351" i="4"/>
  <c r="R351" i="4"/>
  <c r="S320" i="4"/>
  <c r="R1109" i="6"/>
  <c r="S168" i="4"/>
  <c r="W967" i="6"/>
  <c r="S90" i="4"/>
  <c r="S165" i="4"/>
  <c r="R490" i="6"/>
  <c r="R1047" i="6"/>
  <c r="W392" i="6"/>
  <c r="W667" i="6"/>
  <c r="Y784" i="6"/>
  <c r="R295" i="6"/>
  <c r="S449" i="4"/>
  <c r="S385" i="4"/>
  <c r="W927" i="6"/>
  <c r="Y208" i="6"/>
  <c r="X1043" i="6"/>
  <c r="R734" i="6"/>
  <c r="R259" i="6"/>
  <c r="R281" i="6"/>
  <c r="R317" i="6"/>
  <c r="R433" i="6"/>
  <c r="R1066" i="6"/>
  <c r="R835" i="6"/>
  <c r="X411" i="6"/>
  <c r="Y689" i="6"/>
  <c r="S369" i="4"/>
  <c r="R96" i="6"/>
  <c r="R924" i="6"/>
  <c r="W212" i="6"/>
  <c r="X948" i="6"/>
  <c r="W387" i="6"/>
  <c r="R508" i="6"/>
  <c r="Y58" i="6"/>
  <c r="W831" i="6"/>
  <c r="Y120" i="6"/>
  <c r="R1037" i="6"/>
  <c r="R335" i="6"/>
  <c r="X635" i="6"/>
  <c r="R403" i="6"/>
  <c r="R6" i="6"/>
  <c r="S222" i="4"/>
  <c r="R778" i="6"/>
  <c r="S247" i="4"/>
  <c r="Y1125" i="6"/>
  <c r="R1072" i="6"/>
  <c r="W67" i="6"/>
  <c r="R431" i="6"/>
  <c r="R276" i="6"/>
  <c r="R407" i="6"/>
  <c r="R841" i="6"/>
  <c r="W263" i="6"/>
  <c r="W819" i="6"/>
  <c r="R594" i="6"/>
  <c r="X181" i="6"/>
  <c r="Z423" i="4"/>
  <c r="R440" i="6"/>
  <c r="R278" i="6"/>
  <c r="S356" i="4"/>
  <c r="X376" i="4"/>
  <c r="Y740" i="6"/>
  <c r="R991" i="6"/>
  <c r="R454" i="6"/>
  <c r="Y749" i="6"/>
  <c r="Y470" i="6"/>
  <c r="S424" i="4"/>
  <c r="R794" i="6"/>
  <c r="R34" i="6"/>
  <c r="S70" i="4"/>
  <c r="R1091" i="6"/>
  <c r="X777" i="6"/>
  <c r="S215" i="4"/>
  <c r="R773" i="6"/>
  <c r="R153" i="6"/>
  <c r="R213" i="6"/>
  <c r="R820" i="6"/>
  <c r="R118" i="6"/>
  <c r="R531" i="6"/>
  <c r="W975" i="6"/>
  <c r="R642" i="6"/>
  <c r="R1102" i="6"/>
  <c r="R158" i="6"/>
  <c r="R130" i="6"/>
  <c r="R507" i="6"/>
  <c r="R746" i="6"/>
  <c r="R878" i="6"/>
  <c r="X949" i="6"/>
  <c r="R939" i="6"/>
  <c r="R865" i="6"/>
  <c r="R478" i="6"/>
  <c r="R370" i="6"/>
  <c r="R61" i="6"/>
  <c r="R347" i="6"/>
  <c r="R160" i="6"/>
  <c r="R723" i="6"/>
  <c r="R252" i="6"/>
  <c r="R526" i="6"/>
  <c r="R736" i="6"/>
  <c r="R57" i="6"/>
  <c r="R242" i="6"/>
  <c r="R518" i="6"/>
  <c r="R711" i="6"/>
  <c r="R119" i="6"/>
  <c r="R542" i="6"/>
  <c r="R1137" i="6"/>
  <c r="R1139" i="6"/>
  <c r="Y735" i="6"/>
  <c r="R464" i="6"/>
  <c r="R619" i="6"/>
  <c r="R1126" i="6"/>
  <c r="R275" i="6"/>
  <c r="R95" i="6"/>
  <c r="X84" i="6"/>
  <c r="R314" i="6"/>
  <c r="S399" i="4"/>
  <c r="R551" i="6"/>
  <c r="R758" i="6"/>
  <c r="R56" i="6"/>
  <c r="R857" i="6"/>
  <c r="R325" i="6"/>
  <c r="R764" i="6"/>
  <c r="R652" i="6"/>
  <c r="R985" i="6"/>
  <c r="R404" i="6"/>
  <c r="S250" i="4"/>
  <c r="X214" i="6"/>
  <c r="R419" i="6"/>
  <c r="R10" i="6"/>
  <c r="R341" i="6"/>
  <c r="R862" i="6"/>
  <c r="Z74" i="4"/>
  <c r="R334" i="6"/>
  <c r="R198" i="6"/>
  <c r="R496" i="6"/>
  <c r="R925" i="6"/>
  <c r="R776" i="6"/>
  <c r="R806" i="6"/>
  <c r="R29" i="6"/>
  <c r="R246" i="6"/>
  <c r="R704" i="6"/>
  <c r="R1079" i="6"/>
  <c r="R302" i="6"/>
  <c r="R1142" i="6"/>
  <c r="R466" i="6"/>
  <c r="R825" i="6"/>
  <c r="R905" i="6"/>
  <c r="R451" i="6"/>
  <c r="R477" i="6"/>
  <c r="R312" i="6"/>
  <c r="R951" i="6"/>
  <c r="R895" i="6"/>
  <c r="R527" i="6"/>
  <c r="R196" i="6"/>
  <c r="R1088" i="6"/>
  <c r="R1050" i="6"/>
  <c r="R1058" i="6"/>
  <c r="R1141" i="6"/>
  <c r="R1144" i="6"/>
  <c r="R1032" i="6"/>
  <c r="R375" i="6"/>
  <c r="R1020" i="6"/>
  <c r="S172" i="4"/>
  <c r="R660" i="6"/>
  <c r="R845" i="6"/>
  <c r="R81" i="6"/>
  <c r="R998" i="6"/>
  <c r="R636" i="6"/>
  <c r="R883" i="6"/>
  <c r="R74" i="6"/>
  <c r="R123" i="6"/>
  <c r="R131" i="6"/>
  <c r="R781" i="6"/>
  <c r="R356" i="6"/>
  <c r="R940" i="6"/>
  <c r="R509" i="6"/>
  <c r="R992" i="6"/>
  <c r="R1014" i="6"/>
  <c r="R5" i="6"/>
  <c r="W1030" i="6"/>
  <c r="X957" i="6"/>
  <c r="W94" i="6"/>
  <c r="Y285" i="6"/>
  <c r="W224" i="6"/>
  <c r="X379" i="6"/>
  <c r="X1061" i="6"/>
  <c r="X703" i="6"/>
  <c r="W271" i="6"/>
  <c r="X589" i="6"/>
  <c r="Y762" i="6"/>
  <c r="Y221" i="6"/>
  <c r="Y428" i="6"/>
  <c r="W802" i="6"/>
  <c r="X710" i="6"/>
  <c r="X539" i="6"/>
  <c r="W597" i="6"/>
  <c r="P28" i="11"/>
  <c r="Q26" i="11"/>
  <c r="M29" i="11"/>
  <c r="O29" i="11" s="1"/>
  <c r="X91" i="6"/>
  <c r="Y91" i="6"/>
  <c r="W91" i="6"/>
  <c r="R755" i="6" l="1"/>
  <c r="S682" i="4"/>
  <c r="S655" i="4"/>
  <c r="S755" i="4"/>
  <c r="R888" i="6"/>
  <c r="S619" i="4"/>
  <c r="S988" i="4"/>
  <c r="S831" i="4"/>
  <c r="S1028" i="4"/>
  <c r="AA933" i="4"/>
  <c r="S909" i="4"/>
  <c r="S507" i="4"/>
  <c r="S983" i="4"/>
  <c r="S742" i="4"/>
  <c r="S630" i="4"/>
  <c r="S915" i="4"/>
  <c r="S966" i="4"/>
  <c r="S877" i="4"/>
  <c r="S555" i="4"/>
  <c r="S546" i="4"/>
  <c r="S532" i="4"/>
  <c r="S918" i="4"/>
  <c r="S633" i="4"/>
  <c r="R71" i="6"/>
  <c r="S525" i="4"/>
  <c r="S631" i="4"/>
  <c r="S784" i="4"/>
  <c r="S636" i="4"/>
  <c r="S834" i="4"/>
  <c r="S866" i="4"/>
  <c r="S702" i="4"/>
  <c r="S896" i="4"/>
  <c r="S598" i="4"/>
  <c r="S994" i="4"/>
  <c r="S953" i="4"/>
  <c r="AA538" i="4"/>
  <c r="S656" i="4"/>
  <c r="S657" i="4"/>
  <c r="S839" i="4"/>
  <c r="AA787" i="4"/>
  <c r="AA621" i="4"/>
  <c r="S599" i="4"/>
  <c r="S949" i="4"/>
  <c r="S756" i="4"/>
  <c r="S933" i="4"/>
  <c r="S802" i="4"/>
  <c r="S861" i="4"/>
  <c r="S738" i="4"/>
  <c r="S640" i="4"/>
  <c r="S964" i="4"/>
  <c r="S885" i="4"/>
  <c r="S1032" i="4"/>
  <c r="S941" i="4"/>
  <c r="S747" i="4"/>
  <c r="S648" i="4"/>
  <c r="S588" i="4"/>
  <c r="S891" i="4"/>
  <c r="R348" i="6"/>
  <c r="S686" i="4"/>
  <c r="AA951" i="4"/>
  <c r="S939" i="4"/>
  <c r="AA655" i="4"/>
  <c r="S790" i="4"/>
  <c r="S946" i="4"/>
  <c r="S965" i="4"/>
  <c r="S812" i="4"/>
  <c r="S863" i="4"/>
  <c r="S718" i="4"/>
  <c r="S854" i="4"/>
  <c r="S759" i="4"/>
  <c r="AA738" i="4"/>
  <c r="AA919" i="4"/>
  <c r="AA648" i="4"/>
  <c r="AA588" i="4"/>
  <c r="S609" i="4"/>
  <c r="AA923" i="4"/>
  <c r="AA788" i="4"/>
  <c r="AA937" i="4"/>
  <c r="S715" i="4"/>
  <c r="S810" i="4"/>
  <c r="AA1032" i="4"/>
  <c r="AA920" i="4"/>
  <c r="AA891" i="4"/>
  <c r="S623" i="4"/>
  <c r="S723" i="4"/>
  <c r="S578" i="4"/>
  <c r="S911" i="4"/>
  <c r="AA1005" i="4"/>
  <c r="AA613" i="4"/>
  <c r="S997" i="4"/>
  <c r="S735" i="4"/>
  <c r="AA802" i="4"/>
  <c r="AA682" i="4"/>
  <c r="AA754" i="4"/>
  <c r="S754" i="4"/>
  <c r="AA578" i="4"/>
  <c r="S951" i="4"/>
  <c r="AA532" i="4"/>
  <c r="S923" i="4"/>
  <c r="AA723" i="4"/>
  <c r="S613" i="4"/>
  <c r="S769" i="4"/>
  <c r="S740" i="4"/>
  <c r="S614" i="4"/>
  <c r="S789" i="4"/>
  <c r="S649" i="4"/>
  <c r="AA551" i="4"/>
  <c r="AA772" i="4"/>
  <c r="S529" i="4"/>
  <c r="S537" i="4"/>
  <c r="S650" i="4"/>
  <c r="AA918" i="4"/>
  <c r="AA601" i="4"/>
  <c r="S587" i="4"/>
  <c r="S574" i="4"/>
  <c r="S659" i="4"/>
  <c r="AA546" i="4"/>
  <c r="AA1036" i="4"/>
  <c r="AA630" i="4"/>
  <c r="AA709" i="4"/>
  <c r="S1038" i="4"/>
  <c r="S762" i="4"/>
  <c r="S674" i="4"/>
  <c r="S872" i="4"/>
  <c r="S625" i="4"/>
  <c r="S971" i="4"/>
  <c r="AA1037" i="4"/>
  <c r="S1036" i="4"/>
  <c r="AA847" i="4"/>
  <c r="AA529" i="4"/>
  <c r="AA975" i="4"/>
  <c r="S661" i="4"/>
  <c r="S571" i="4"/>
  <c r="AA827" i="4"/>
  <c r="S768" i="4"/>
  <c r="S626" i="4"/>
  <c r="S575" i="4"/>
  <c r="S978" i="4"/>
  <c r="S1005" i="4"/>
  <c r="S904" i="4"/>
  <c r="S827" i="4"/>
  <c r="S799" i="4"/>
  <c r="S558" i="4"/>
  <c r="S606" i="4"/>
  <c r="S875" i="4"/>
  <c r="S518" i="4"/>
  <c r="S892" i="4"/>
  <c r="AA657" i="4"/>
  <c r="AA625" i="4"/>
  <c r="S671" i="4"/>
  <c r="AA511" i="4"/>
  <c r="AA784" i="4"/>
  <c r="AA509" i="4"/>
  <c r="S576" i="4"/>
  <c r="S594" i="4"/>
  <c r="S786" i="4"/>
  <c r="AA540" i="4"/>
  <c r="S1013" i="4"/>
  <c r="S703" i="4"/>
  <c r="AA604" i="4"/>
  <c r="S809" i="4"/>
  <c r="AA672" i="4"/>
  <c r="S879" i="4"/>
  <c r="S955" i="4"/>
  <c r="AA756" i="4"/>
  <c r="AA692" i="4"/>
  <c r="S557" i="4"/>
  <c r="S539" i="4"/>
  <c r="S773" i="4"/>
  <c r="AA857" i="4"/>
  <c r="AA612" i="4"/>
  <c r="AA911" i="4"/>
  <c r="S914" i="4"/>
  <c r="AA1023" i="4"/>
  <c r="S750" i="4"/>
  <c r="S937" i="4"/>
  <c r="AA905" i="4"/>
  <c r="S1002" i="4"/>
  <c r="S545" i="4"/>
  <c r="AA869" i="4"/>
  <c r="AA636" i="4"/>
  <c r="S808" i="4"/>
  <c r="S956" i="4"/>
  <c r="S1017" i="4"/>
  <c r="S692" i="4"/>
  <c r="AA988" i="4"/>
  <c r="AA781" i="4"/>
  <c r="S910" i="4"/>
  <c r="S556" i="4"/>
  <c r="S700" i="4"/>
  <c r="S980" i="4"/>
  <c r="AA656" i="4"/>
  <c r="AA929" i="4"/>
  <c r="S530" i="4"/>
  <c r="S505" i="4"/>
  <c r="S584" i="4"/>
  <c r="S519" i="4"/>
  <c r="S664" i="4"/>
  <c r="S1011" i="4"/>
  <c r="S724" i="4"/>
  <c r="S696" i="4"/>
  <c r="AA577" i="4"/>
  <c r="AA915" i="4"/>
  <c r="S792" i="4"/>
  <c r="AA987" i="4"/>
  <c r="AA579" i="4"/>
  <c r="S581" i="4"/>
  <c r="AA997" i="4"/>
  <c r="AA702" i="4"/>
  <c r="S533" i="4"/>
  <c r="AA527" i="4"/>
  <c r="AA570" i="4"/>
  <c r="AA826" i="4"/>
  <c r="S952" i="4"/>
  <c r="AA669" i="4"/>
  <c r="AA896" i="4"/>
  <c r="AA735" i="4"/>
  <c r="AA999" i="4"/>
  <c r="AA515" i="4"/>
  <c r="AA967" i="4"/>
  <c r="AA558" i="4"/>
  <c r="S864" i="4"/>
  <c r="S859" i="4"/>
  <c r="S950" i="4"/>
  <c r="AA667" i="4"/>
  <c r="AA1009" i="4"/>
  <c r="S1033" i="4"/>
  <c r="S764" i="4"/>
  <c r="S552" i="4"/>
  <c r="S847" i="4"/>
  <c r="AA941" i="4"/>
  <c r="S694" i="4"/>
  <c r="AA635" i="4"/>
  <c r="AA1013" i="4"/>
  <c r="AA825" i="4"/>
  <c r="AA541" i="4"/>
  <c r="S1001" i="4"/>
  <c r="AA595" i="4"/>
  <c r="AA782" i="4"/>
  <c r="S683" i="4"/>
  <c r="S920" i="4"/>
  <c r="AA953" i="4"/>
  <c r="AA810" i="4"/>
  <c r="S943" i="4"/>
  <c r="S689" i="4"/>
  <c r="AA946" i="4"/>
  <c r="AA970" i="4"/>
  <c r="AA517" i="4"/>
  <c r="S580" i="4"/>
  <c r="AA700" i="4"/>
  <c r="S617" i="4"/>
  <c r="S560" i="4"/>
  <c r="S771" i="4"/>
  <c r="S804" i="4"/>
  <c r="S788" i="4"/>
  <c r="AA831" i="4"/>
  <c r="S731" i="4"/>
  <c r="AA907" i="4"/>
  <c r="AA969" i="4"/>
  <c r="AA1017" i="4"/>
  <c r="AA1028" i="4"/>
  <c r="S930" i="4"/>
  <c r="AA576" i="4"/>
  <c r="AA718" i="4"/>
  <c r="AA882" i="4"/>
  <c r="S554" i="4"/>
  <c r="AA994" i="4"/>
  <c r="AA640" i="4"/>
  <c r="AA1015" i="4"/>
  <c r="AA885" i="4"/>
  <c r="S695" i="4"/>
  <c r="S538" i="4"/>
  <c r="S596" i="4"/>
  <c r="AA1027" i="4"/>
  <c r="S627" i="4"/>
  <c r="AA834" i="4"/>
  <c r="AA866" i="4"/>
  <c r="AA935" i="4"/>
  <c r="AA747" i="4"/>
  <c r="AA755" i="4"/>
  <c r="AA623" i="4"/>
  <c r="S509" i="4"/>
  <c r="AA1002" i="4"/>
  <c r="S796" i="4"/>
  <c r="S1006" i="4"/>
  <c r="AA633" i="4"/>
  <c r="AA824" i="4"/>
  <c r="S714" i="4"/>
  <c r="S746" i="4"/>
  <c r="S732" i="4"/>
  <c r="AA620" i="4"/>
  <c r="AA769" i="4"/>
  <c r="S728" i="4"/>
  <c r="AA615" i="4"/>
  <c r="S514" i="4"/>
  <c r="AA854" i="4"/>
  <c r="AA759" i="4"/>
  <c r="S985" i="4"/>
  <c r="AA725" i="4"/>
  <c r="S1027" i="4"/>
  <c r="AA724" i="4"/>
  <c r="AA877" i="4"/>
  <c r="AA685" i="4"/>
  <c r="S935" i="4"/>
  <c r="AA955" i="4"/>
  <c r="AA864" i="4"/>
  <c r="AA740" i="4"/>
  <c r="S646" i="4"/>
  <c r="AA771" i="4"/>
  <c r="S902" i="4"/>
  <c r="AA719" i="4"/>
  <c r="S693" i="4"/>
  <c r="S794" i="4"/>
  <c r="AA683" i="4"/>
  <c r="S680" i="4"/>
  <c r="S652" i="4"/>
  <c r="S958" i="4"/>
  <c r="AA778" i="4"/>
  <c r="S582" i="4"/>
  <c r="S658" i="4"/>
  <c r="S663" i="4"/>
  <c r="S669" i="4"/>
  <c r="S995" i="4"/>
  <c r="AA649" i="4"/>
  <c r="S772" i="4"/>
  <c r="S972" i="4"/>
  <c r="AA943" i="4"/>
  <c r="AA856" i="4"/>
  <c r="AA867" i="4"/>
  <c r="AA1021" i="4"/>
  <c r="S881" i="4"/>
  <c r="AA560" i="4"/>
  <c r="AA557" i="4"/>
  <c r="S817" i="4"/>
  <c r="AA556" i="4"/>
  <c r="AA742" i="4"/>
  <c r="AA832" i="4"/>
  <c r="AA555" i="4"/>
  <c r="AA733" i="4"/>
  <c r="AA792" i="4"/>
  <c r="S871" i="4"/>
  <c r="S541" i="4"/>
  <c r="S907" i="4"/>
  <c r="S605" i="4"/>
  <c r="S577" i="4"/>
  <c r="S783" i="4"/>
  <c r="S1010" i="4"/>
  <c r="AA563" i="4"/>
  <c r="AA661" i="4"/>
  <c r="AA644" i="4"/>
  <c r="AA904" i="4"/>
  <c r="AA848" i="4"/>
  <c r="S782" i="4"/>
  <c r="AA712" i="4"/>
  <c r="AA863" i="4"/>
  <c r="AA688" i="4"/>
  <c r="AA757" i="4"/>
  <c r="AA525" i="4"/>
  <c r="AA991" i="4"/>
  <c r="AA703" i="4"/>
  <c r="S999" i="4"/>
  <c r="AA989" i="4"/>
  <c r="S760" i="4"/>
  <c r="S1007" i="4"/>
  <c r="AA862" i="4"/>
  <c r="AA745" i="4"/>
  <c r="AA1035" i="4"/>
  <c r="AA768" i="4"/>
  <c r="AA708" i="4"/>
  <c r="S826" i="4"/>
  <c r="AA990" i="4"/>
  <c r="AA908" i="4"/>
  <c r="AA598" i="4"/>
  <c r="S889" i="4"/>
  <c r="AA550" i="4"/>
  <c r="S901" i="4"/>
  <c r="S1014" i="4"/>
  <c r="S805" i="4"/>
  <c r="S962" i="4"/>
  <c r="AA575" i="4"/>
  <c r="AA876" i="4"/>
  <c r="AA592" i="4"/>
  <c r="AA689" i="4"/>
  <c r="S785" i="4"/>
  <c r="S531" i="4"/>
  <c r="AA626" i="4"/>
  <c r="AA878" i="4"/>
  <c r="AA956" i="4"/>
  <c r="AA945" i="4"/>
  <c r="S940" i="4"/>
  <c r="AA765" i="4"/>
  <c r="AA618" i="4"/>
  <c r="AA938" i="4"/>
  <c r="S637" i="4"/>
  <c r="AA631" i="4"/>
  <c r="S739" i="4"/>
  <c r="AA607" i="4"/>
  <c r="AA531" i="4"/>
  <c r="AA836" i="4"/>
  <c r="AA950" i="4"/>
  <c r="AA587" i="4"/>
  <c r="AA561" i="4"/>
  <c r="AA710" i="4"/>
  <c r="S653" i="4"/>
  <c r="AA627" i="4"/>
  <c r="AA609" i="4"/>
  <c r="AA859" i="4"/>
  <c r="AA883" i="4"/>
  <c r="AA521" i="4"/>
  <c r="AA925" i="4"/>
  <c r="AA977" i="4"/>
  <c r="AA526" i="4"/>
  <c r="AA798" i="4"/>
  <c r="AA884" i="4"/>
  <c r="AA761" i="4"/>
  <c r="S526" i="4"/>
  <c r="AA822" i="4"/>
  <c r="AA645" i="4"/>
  <c r="AA978" i="4"/>
  <c r="AA993" i="4"/>
  <c r="AA899" i="4"/>
  <c r="AA596" i="4"/>
  <c r="S975" i="4"/>
  <c r="AA537" i="4"/>
  <c r="AA650" i="4"/>
  <c r="AA980" i="4"/>
  <c r="AA875" i="4"/>
  <c r="S721" i="4"/>
  <c r="AA606" i="4"/>
  <c r="S719" i="4"/>
  <c r="AA841" i="4"/>
  <c r="S929" i="4"/>
  <c r="S752" i="4"/>
  <c r="AA544" i="4"/>
  <c r="S635" i="4"/>
  <c r="AA696" i="4"/>
  <c r="AA1020" i="4"/>
  <c r="AA520" i="4"/>
  <c r="AA505" i="4"/>
  <c r="S743" i="4"/>
  <c r="AA849" i="4"/>
  <c r="AA603" i="4"/>
  <c r="AA567" i="4"/>
  <c r="S848" i="4"/>
  <c r="AA721" i="4"/>
  <c r="AA518" i="4"/>
  <c r="S944" i="4"/>
  <c r="S595" i="4"/>
  <c r="AA698" i="4"/>
  <c r="AA843" i="4"/>
  <c r="AA995" i="4"/>
  <c r="AA534" i="4"/>
  <c r="S601" i="4"/>
  <c r="AA890" i="4"/>
  <c r="AA852" i="4"/>
  <c r="AA574" i="4"/>
  <c r="S880" i="4"/>
  <c r="AA766" i="4"/>
  <c r="AA842" i="4"/>
  <c r="AA799" i="4"/>
  <c r="AA565" i="4"/>
  <c r="S991" i="4"/>
  <c r="S622" i="4"/>
  <c r="AA528" i="4"/>
  <c r="AA844" i="4"/>
  <c r="AA585" i="4"/>
  <c r="S780" i="4"/>
  <c r="AA632" i="4"/>
  <c r="AA564" i="4"/>
  <c r="AA694" i="4"/>
  <c r="AA860" i="4"/>
  <c r="AA616" i="4"/>
  <c r="AA690" i="4"/>
  <c r="S821" i="4"/>
  <c r="AA861" i="4"/>
  <c r="S981" i="4"/>
  <c r="AA790" i="4"/>
  <c r="AA961" i="4"/>
  <c r="S620" i="4"/>
  <c r="AA779" i="4"/>
  <c r="AA530" i="4"/>
  <c r="AA686" i="4"/>
  <c r="AA820" i="4"/>
  <c r="AA716" i="4"/>
  <c r="AA562" i="4"/>
  <c r="AA965" i="4"/>
  <c r="AA966" i="4"/>
  <c r="AA789" i="4"/>
  <c r="S734" i="4"/>
  <c r="AA1031" i="4"/>
  <c r="S888" i="4"/>
  <c r="AA681" i="4"/>
  <c r="S893" i="4"/>
  <c r="AA651" i="4"/>
  <c r="AA940" i="4"/>
  <c r="AA663" i="4"/>
  <c r="AA1012" i="4"/>
  <c r="AA1008" i="4"/>
  <c r="AA614" i="4"/>
  <c r="S713" i="4"/>
  <c r="AA707" i="4"/>
  <c r="S775" i="4"/>
  <c r="S523" i="4"/>
  <c r="S917" i="4"/>
  <c r="AA868" i="4"/>
  <c r="S845" i="4"/>
  <c r="S1021" i="4"/>
  <c r="S840" i="4"/>
  <c r="S564" i="4"/>
  <c r="AA887" i="4"/>
  <c r="S516" i="4"/>
  <c r="S833" i="4"/>
  <c r="AA539" i="4"/>
  <c r="AA586" i="4"/>
  <c r="S709" i="4"/>
  <c r="AA892" i="4"/>
  <c r="S947" i="4"/>
  <c r="AA947" i="4"/>
  <c r="AA746" i="4"/>
  <c r="S548" i="4"/>
  <c r="AA548" i="4"/>
  <c r="S968" i="4"/>
  <c r="AA968" i="4"/>
  <c r="S1022" i="4"/>
  <c r="AA1022" i="4"/>
  <c r="S726" i="4"/>
  <c r="AA726" i="4"/>
  <c r="S542" i="4"/>
  <c r="AA542" i="4"/>
  <c r="AA599" i="4"/>
  <c r="AA589" i="4"/>
  <c r="S589" i="4"/>
  <c r="S931" i="4"/>
  <c r="AA931" i="4"/>
  <c r="S591" i="4"/>
  <c r="S504" i="4"/>
  <c r="AA981" i="4"/>
  <c r="S820" i="4"/>
  <c r="AA760" i="4"/>
  <c r="S829" i="4"/>
  <c r="AA829" i="4"/>
  <c r="S977" i="4"/>
  <c r="S883" i="4"/>
  <c r="S717" i="4"/>
  <c r="AA717" i="4"/>
  <c r="AA693" i="4"/>
  <c r="AA901" i="4"/>
  <c r="S534" i="4"/>
  <c r="AA982" i="4"/>
  <c r="S982" i="4"/>
  <c r="S616" i="4"/>
  <c r="AA959" i="4"/>
  <c r="AA821" i="4"/>
  <c r="AA652" i="4"/>
  <c r="S874" i="4"/>
  <c r="AA874" i="4"/>
  <c r="AA600" i="4"/>
  <c r="S600" i="4"/>
  <c r="S639" i="4"/>
  <c r="AA639" i="4"/>
  <c r="S690" i="4"/>
  <c r="S688" i="4"/>
  <c r="S681" i="4"/>
  <c r="AA963" i="4"/>
  <c r="S963" i="4"/>
  <c r="AA871" i="4"/>
  <c r="S567" i="4"/>
  <c r="AA964" i="4"/>
  <c r="AA720" i="4"/>
  <c r="S720" i="4"/>
  <c r="AA957" i="4"/>
  <c r="S957" i="4"/>
  <c r="S675" i="4"/>
  <c r="AA775" i="4"/>
  <c r="S565" i="4"/>
  <c r="AA808" i="4"/>
  <c r="AA743" i="4"/>
  <c r="AA752" i="4"/>
  <c r="S592" i="4"/>
  <c r="S945" i="4"/>
  <c r="S860" i="4"/>
  <c r="S890" i="4"/>
  <c r="S869" i="4"/>
  <c r="S1029" i="4"/>
  <c r="AA1029" i="4"/>
  <c r="S787" i="4"/>
  <c r="S540" i="4"/>
  <c r="AA580" i="4"/>
  <c r="S705" i="4"/>
  <c r="AA705" i="4"/>
  <c r="AA670" i="4"/>
  <c r="S670" i="4"/>
  <c r="AA944" i="4"/>
  <c r="S524" i="4"/>
  <c r="AA524" i="4"/>
  <c r="AA713" i="4"/>
  <c r="S852" i="4"/>
  <c r="AA817" i="4"/>
  <c r="S517" i="4"/>
  <c r="S1015" i="4"/>
  <c r="AA881" i="4"/>
  <c r="AA972" i="4"/>
  <c r="S707" i="4"/>
  <c r="S967" i="4"/>
  <c r="S884" i="4"/>
  <c r="AA1011" i="4"/>
  <c r="AA839" i="4"/>
  <c r="S604" i="4"/>
  <c r="S608" i="4"/>
  <c r="AA608" i="4"/>
  <c r="S685" i="4"/>
  <c r="AA804" i="4"/>
  <c r="AA840" i="4"/>
  <c r="AA658" i="4"/>
  <c r="S1031" i="4"/>
  <c r="AA732" i="4"/>
  <c r="S522" i="4"/>
  <c r="AA522" i="4"/>
  <c r="S673" i="4"/>
  <c r="S836" i="4"/>
  <c r="S976" i="4"/>
  <c r="AA976" i="4"/>
  <c r="S618" i="4"/>
  <c r="S844" i="4"/>
  <c r="AA786" i="4"/>
  <c r="S868" i="4"/>
  <c r="AA910" i="4"/>
  <c r="S512" i="4"/>
  <c r="AA512" i="4"/>
  <c r="S568" i="4"/>
  <c r="AA568" i="4"/>
  <c r="S544" i="4"/>
  <c r="S586" i="4"/>
  <c r="AA949" i="4"/>
  <c r="AA653" i="4"/>
  <c r="AA750" i="4"/>
  <c r="AA845" i="4"/>
  <c r="AA888" i="4"/>
  <c r="S843" i="4"/>
  <c r="S905" i="4"/>
  <c r="AA553" i="4"/>
  <c r="S553" i="4"/>
  <c r="AA895" i="4"/>
  <c r="S895" i="4"/>
  <c r="S1003" i="4"/>
  <c r="AA1003" i="4"/>
  <c r="S870" i="4"/>
  <c r="AA870" i="4"/>
  <c r="AA806" i="4"/>
  <c r="S806" i="4"/>
  <c r="AA797" i="4"/>
  <c r="S668" i="4"/>
  <c r="AA668" i="4"/>
  <c r="S886" i="4"/>
  <c r="AA886" i="4"/>
  <c r="AA916" i="4"/>
  <c r="S916" i="4"/>
  <c r="AA801" i="4"/>
  <c r="S801" i="4"/>
  <c r="S853" i="4"/>
  <c r="AA853" i="4"/>
  <c r="AA533" i="4"/>
  <c r="S987" i="4"/>
  <c r="S712" i="4"/>
  <c r="S579" i="4"/>
  <c r="S698" i="4"/>
  <c r="S1025" i="4"/>
  <c r="AA1025" i="4"/>
  <c r="S925" i="4"/>
  <c r="S615" i="4"/>
  <c r="AA903" i="4"/>
  <c r="S903" i="4"/>
  <c r="AA902" i="4"/>
  <c r="S927" i="4"/>
  <c r="AA927" i="4"/>
  <c r="S610" i="4"/>
  <c r="AA610" i="4"/>
  <c r="AA646" i="4"/>
  <c r="AA543" i="4"/>
  <c r="S543" i="4"/>
  <c r="AA948" i="4"/>
  <c r="AA926" i="4"/>
  <c r="S926" i="4"/>
  <c r="S899" i="4"/>
  <c r="AA547" i="4"/>
  <c r="S547" i="4"/>
  <c r="S970" i="4"/>
  <c r="S878" i="4"/>
  <c r="S727" i="4"/>
  <c r="AA727" i="4"/>
  <c r="S990" i="4"/>
  <c r="AA660" i="4"/>
  <c r="S660" i="4"/>
  <c r="AA516" i="4"/>
  <c r="AA572" i="4"/>
  <c r="S572" i="4"/>
  <c r="AA504" i="4"/>
  <c r="AA917" i="4"/>
  <c r="S993" i="4"/>
  <c r="AA960" i="4"/>
  <c r="S960" i="4"/>
  <c r="AA805" i="4"/>
  <c r="AA643" i="4"/>
  <c r="S643" i="4"/>
  <c r="S1019" i="4"/>
  <c r="AA1019" i="4"/>
  <c r="S763" i="4"/>
  <c r="AA763" i="4"/>
  <c r="AA680" i="4"/>
  <c r="S1026" i="4"/>
  <c r="AA1026" i="4"/>
  <c r="S708" i="4"/>
  <c r="S765" i="4"/>
  <c r="S828" i="4"/>
  <c r="AA828" i="4"/>
  <c r="AA748" i="4"/>
  <c r="S748" i="4"/>
  <c r="S837" i="4"/>
  <c r="AA837" i="4"/>
  <c r="AA939" i="4"/>
  <c r="AA714" i="4"/>
  <c r="S766" i="4"/>
  <c r="AA566" i="4"/>
  <c r="S566" i="4"/>
  <c r="AA764" i="4"/>
  <c r="AA962" i="4"/>
  <c r="AA1006" i="4"/>
  <c r="S527" i="4"/>
  <c r="AA973" i="4"/>
  <c r="S973" i="4"/>
  <c r="S536" i="4"/>
  <c r="AA536" i="4"/>
  <c r="S770" i="4"/>
  <c r="AA770" i="4"/>
  <c r="S989" i="4"/>
  <c r="AA637" i="4"/>
  <c r="AA777" i="4"/>
  <c r="S777" i="4"/>
  <c r="AA679" i="4"/>
  <c r="S1023" i="4"/>
  <c r="S793" i="4"/>
  <c r="AA793" i="4"/>
  <c r="S851" i="4"/>
  <c r="S1034" i="4"/>
  <c r="AA1034" i="4"/>
  <c r="AA795" i="4"/>
  <c r="S795" i="4"/>
  <c r="S959" i="4"/>
  <c r="AA898" i="4"/>
  <c r="S776" i="4"/>
  <c r="AA776" i="4"/>
  <c r="AA936" i="4"/>
  <c r="S936" i="4"/>
  <c r="S549" i="4"/>
  <c r="AA549" i="4"/>
  <c r="AA590" i="4"/>
  <c r="S590" i="4"/>
  <c r="S562" i="4"/>
  <c r="S611" i="4"/>
  <c r="AA611" i="4"/>
  <c r="S603" i="4"/>
  <c r="AA879" i="4"/>
  <c r="AA582" i="4"/>
  <c r="AA602" i="4"/>
  <c r="S602" i="4"/>
  <c r="S825" i="4"/>
  <c r="AA809" i="4"/>
  <c r="AA722" i="4"/>
  <c r="S722" i="4"/>
  <c r="AA715" i="4"/>
  <c r="AA912" i="4"/>
  <c r="S912" i="4"/>
  <c r="AA594" i="4"/>
  <c r="S948" i="4"/>
  <c r="AA893" i="4"/>
  <c r="S813" i="4"/>
  <c r="AA813" i="4"/>
  <c r="AA1038" i="4"/>
  <c r="AA662" i="4"/>
  <c r="S662" i="4"/>
  <c r="S992" i="4"/>
  <c r="AA992" i="4"/>
  <c r="S778" i="4"/>
  <c r="AA1039" i="4"/>
  <c r="S1039" i="4"/>
  <c r="S758" i="4"/>
  <c r="AA758" i="4"/>
  <c r="S511" i="4"/>
  <c r="AA514" i="4"/>
  <c r="AA711" i="4"/>
  <c r="S711" i="4"/>
  <c r="S842" i="4"/>
  <c r="AA634" i="4"/>
  <c r="S634" i="4"/>
  <c r="AA665" i="4"/>
  <c r="S665" i="4"/>
  <c r="S699" i="4"/>
  <c r="AA699" i="4"/>
  <c r="AA671" i="4"/>
  <c r="AA704" i="4"/>
  <c r="S704" i="4"/>
  <c r="S774" i="4"/>
  <c r="AA774" i="4"/>
  <c r="AA930" i="4"/>
  <c r="S647" i="4"/>
  <c r="AA647" i="4"/>
  <c r="S846" i="4"/>
  <c r="AA846" i="4"/>
  <c r="S612" i="4"/>
  <c r="S961" i="4"/>
  <c r="AA523" i="4"/>
  <c r="S1012" i="4"/>
  <c r="S585" i="4"/>
  <c r="S621" i="4"/>
  <c r="S862" i="4"/>
  <c r="S928" i="4"/>
  <c r="AA928" i="4"/>
  <c r="AA734" i="4"/>
  <c r="AA773" i="4"/>
  <c r="AA728" i="4"/>
  <c r="AA677" i="4"/>
  <c r="S677" i="4"/>
  <c r="S569" i="4"/>
  <c r="AA569" i="4"/>
  <c r="S984" i="4"/>
  <c r="AA984" i="4"/>
  <c r="AA880" i="4"/>
  <c r="AA780" i="4"/>
  <c r="AA979" i="4"/>
  <c r="S979" i="4"/>
  <c r="S856" i="4"/>
  <c r="S791" i="4"/>
  <c r="AA791" i="4"/>
  <c r="AA687" i="4"/>
  <c r="S687" i="4"/>
  <c r="AA812" i="4"/>
  <c r="AA971" i="4"/>
  <c r="AA678" i="4"/>
  <c r="S678" i="4"/>
  <c r="S811" i="4"/>
  <c r="AA811" i="4"/>
  <c r="S757" i="4"/>
  <c r="AA783" i="4"/>
  <c r="AA737" i="4"/>
  <c r="S737" i="4"/>
  <c r="S745" i="4"/>
  <c r="S583" i="4"/>
  <c r="AA583" i="4"/>
  <c r="AA762" i="4"/>
  <c r="S921" i="4"/>
  <c r="AA921" i="4"/>
  <c r="AA1016" i="4"/>
  <c r="S1016" i="4"/>
  <c r="S510" i="4"/>
  <c r="AA510" i="4"/>
  <c r="AA872" i="4"/>
  <c r="AA507" i="4"/>
  <c r="S857" i="4"/>
  <c r="S676" i="4"/>
  <c r="AA676" i="4"/>
  <c r="AA729" i="4"/>
  <c r="S729" i="4"/>
  <c r="AA573" i="4"/>
  <c r="S573" i="4"/>
  <c r="AA942" i="4"/>
  <c r="S942" i="4"/>
  <c r="AA554" i="4"/>
  <c r="S1037" i="4"/>
  <c r="AA736" i="4"/>
  <c r="S736" i="4"/>
  <c r="S894" i="4"/>
  <c r="AA552" i="4"/>
  <c r="S800" i="4"/>
  <c r="AA800" i="4"/>
  <c r="S733" i="4"/>
  <c r="S824" i="4"/>
  <c r="S898" i="4"/>
  <c r="S559" i="4"/>
  <c r="AA559" i="4"/>
  <c r="S716" i="4"/>
  <c r="S882" i="4"/>
  <c r="S838" i="4"/>
  <c r="AA838" i="4"/>
  <c r="AA952" i="4"/>
  <c r="AA706" i="4"/>
  <c r="S706" i="4"/>
  <c r="S822" i="4"/>
  <c r="AA913" i="4"/>
  <c r="S913" i="4"/>
  <c r="AA794" i="4"/>
  <c r="AA1001" i="4"/>
  <c r="S506" i="4"/>
  <c r="AA506" i="4"/>
  <c r="AA998" i="4"/>
  <c r="S998" i="4"/>
  <c r="AA851" i="4"/>
  <c r="S832" i="4"/>
  <c r="S906" i="4"/>
  <c r="AA906" i="4"/>
  <c r="AA985" i="4"/>
  <c r="S701" i="4"/>
  <c r="AA701" i="4"/>
  <c r="S1035" i="4"/>
  <c r="S672" i="4"/>
  <c r="AA796" i="4"/>
  <c r="AA744" i="4"/>
  <c r="S744" i="4"/>
  <c r="S749" i="4"/>
  <c r="S922" i="4"/>
  <c r="AA922" i="4"/>
  <c r="S679" i="4"/>
  <c r="S934" i="4"/>
  <c r="AA934" i="4"/>
  <c r="AA674" i="4"/>
  <c r="S1009" i="4"/>
  <c r="S561" i="4"/>
  <c r="AA571" i="4"/>
  <c r="AA581" i="4"/>
  <c r="S779" i="4"/>
  <c r="AA1033" i="4"/>
  <c r="AA659" i="4"/>
  <c r="AA535" i="4"/>
  <c r="S535" i="4"/>
  <c r="S624" i="4"/>
  <c r="AA624" i="4"/>
  <c r="S865" i="4"/>
  <c r="AA865" i="4"/>
  <c r="AA894" i="4"/>
  <c r="S908" i="4"/>
  <c r="AA996" i="4"/>
  <c r="S996" i="4"/>
  <c r="S642" i="4"/>
  <c r="AA642" i="4"/>
  <c r="AA684" i="4"/>
  <c r="S684" i="4"/>
  <c r="AA889" i="4"/>
  <c r="S798" i="4"/>
  <c r="AA730" i="4"/>
  <c r="S730" i="4"/>
  <c r="S691" i="4"/>
  <c r="AA691" i="4"/>
  <c r="S710" i="4"/>
  <c r="AA815" i="4"/>
  <c r="S607" i="4"/>
  <c r="S924" i="4"/>
  <c r="S849" i="4"/>
  <c r="S645" i="4"/>
  <c r="S520" i="4"/>
  <c r="AA695" i="4"/>
  <c r="S823" i="4"/>
  <c r="AA823" i="4"/>
  <c r="AA619" i="4"/>
  <c r="AA909" i="4"/>
  <c r="S876" i="4"/>
  <c r="S807" i="4"/>
  <c r="AA914" i="4"/>
  <c r="AA830" i="4"/>
  <c r="S830" i="4"/>
  <c r="AA591" i="4"/>
  <c r="AA958" i="4"/>
  <c r="S818" i="4"/>
  <c r="S767" i="4"/>
  <c r="AA767" i="4"/>
  <c r="AA807" i="4"/>
  <c r="S628" i="4"/>
  <c r="AA628" i="4"/>
  <c r="AA622" i="4"/>
  <c r="S1030" i="4"/>
  <c r="AA1030" i="4"/>
  <c r="S1018" i="4"/>
  <c r="AA1018" i="4"/>
  <c r="S644" i="4"/>
  <c r="S974" i="4"/>
  <c r="AA974" i="4"/>
  <c r="S521" i="4"/>
  <c r="S797" i="4"/>
  <c r="S551" i="4"/>
  <c r="S515" i="4"/>
  <c r="AA1004" i="4"/>
  <c r="S1004" i="4"/>
  <c r="S919" i="4"/>
  <c r="S550" i="4"/>
  <c r="AA675" i="4"/>
  <c r="AA519" i="4"/>
  <c r="S1000" i="4"/>
  <c r="AA1000" i="4"/>
  <c r="S563" i="4"/>
  <c r="S969" i="4"/>
  <c r="AA833" i="4"/>
  <c r="AA664" i="4"/>
  <c r="AA1010" i="4"/>
  <c r="AA785" i="4"/>
  <c r="S651" i="4"/>
  <c r="AA739" i="4"/>
  <c r="AA617" i="4"/>
  <c r="AA605" i="4"/>
  <c r="S867" i="4"/>
  <c r="S632" i="4"/>
  <c r="AA513" i="4"/>
  <c r="S513" i="4"/>
  <c r="S1020" i="4"/>
  <c r="AA814" i="4"/>
  <c r="S814" i="4"/>
  <c r="AA803" i="4"/>
  <c r="S803" i="4"/>
  <c r="AA673" i="4"/>
  <c r="AA897" i="4"/>
  <c r="S897" i="4"/>
  <c r="S887" i="4"/>
  <c r="S819" i="4"/>
  <c r="AA1007" i="4"/>
  <c r="S570" i="4"/>
  <c r="S1008" i="4"/>
  <c r="S761" i="4"/>
  <c r="S938" i="4"/>
  <c r="S593" i="4"/>
  <c r="AA593" i="4"/>
  <c r="S667" i="4"/>
  <c r="AA816" i="4"/>
  <c r="S816" i="4"/>
  <c r="AA584" i="4"/>
  <c r="AA638" i="4"/>
  <c r="S638" i="4"/>
  <c r="AA1024" i="4"/>
  <c r="S1024" i="4"/>
  <c r="AA924" i="4"/>
  <c r="AA1014" i="4"/>
  <c r="S725" i="4"/>
  <c r="AA749" i="4"/>
  <c r="AA545" i="4"/>
  <c r="AA835" i="4"/>
  <c r="S835" i="4"/>
  <c r="AA858" i="4"/>
  <c r="S858" i="4"/>
  <c r="S697" i="4"/>
  <c r="AA697" i="4"/>
  <c r="AA900" i="4"/>
  <c r="S900" i="4"/>
  <c r="S932" i="4"/>
  <c r="AA932" i="4"/>
  <c r="AA731" i="4"/>
  <c r="AA818" i="4"/>
  <c r="S508" i="4"/>
  <c r="AA508" i="4"/>
  <c r="AA983" i="4"/>
  <c r="S528" i="4"/>
  <c r="S753" i="4"/>
  <c r="AA753" i="4"/>
  <c r="AA873" i="4"/>
  <c r="S873" i="4"/>
  <c r="S855" i="4"/>
  <c r="AA855" i="4"/>
  <c r="AA954" i="4"/>
  <c r="S954" i="4"/>
  <c r="S815" i="4"/>
  <c r="S751" i="4"/>
  <c r="AA751" i="4"/>
  <c r="S629" i="4"/>
  <c r="AA629" i="4"/>
  <c r="S741" i="4"/>
  <c r="AA741" i="4"/>
  <c r="S986" i="4"/>
  <c r="AA986" i="4"/>
  <c r="AA654" i="4"/>
  <c r="S654" i="4"/>
  <c r="S666" i="4"/>
  <c r="AA666" i="4"/>
  <c r="S841" i="4"/>
  <c r="S641" i="4"/>
  <c r="AA641" i="4"/>
  <c r="S597" i="4"/>
  <c r="AA597" i="4"/>
  <c r="AA819" i="4"/>
  <c r="S781" i="4"/>
  <c r="S850" i="4"/>
  <c r="AA850" i="4"/>
  <c r="R212" i="6"/>
  <c r="R561" i="6"/>
  <c r="R140" i="6"/>
  <c r="R87" i="6"/>
  <c r="E49" i="1"/>
  <c r="E50" i="1" s="1"/>
  <c r="R587" i="6"/>
  <c r="R1060" i="6"/>
  <c r="R162" i="6"/>
  <c r="R69" i="6"/>
  <c r="R493" i="6"/>
  <c r="R1132" i="6"/>
  <c r="R1147" i="6"/>
  <c r="R887" i="6"/>
  <c r="R621" i="6"/>
  <c r="R629" i="6"/>
  <c r="R650" i="6"/>
  <c r="R530" i="6"/>
  <c r="R367" i="6"/>
  <c r="R142" i="6"/>
  <c r="R916" i="6"/>
  <c r="R853" i="6"/>
  <c r="R658" i="6"/>
  <c r="R748" i="6"/>
  <c r="R292" i="6"/>
  <c r="R938" i="6"/>
  <c r="R232" i="6"/>
  <c r="R94" i="6"/>
  <c r="R398" i="6"/>
  <c r="R134" i="6"/>
  <c r="R215" i="6"/>
  <c r="R442" i="6"/>
  <c r="R1104" i="6"/>
  <c r="R165" i="6"/>
  <c r="R480" i="6"/>
  <c r="R1131" i="6"/>
  <c r="R41" i="6"/>
  <c r="R238" i="6"/>
  <c r="R937" i="6"/>
  <c r="R892" i="6"/>
  <c r="R877" i="6"/>
  <c r="R137" i="6"/>
  <c r="R121" i="6"/>
  <c r="R261" i="6"/>
  <c r="R796" i="6"/>
  <c r="R1046" i="6"/>
  <c r="R855" i="6"/>
  <c r="R896" i="6"/>
  <c r="R666" i="6"/>
  <c r="R503" i="6"/>
  <c r="R638" i="6"/>
  <c r="R1113" i="6"/>
  <c r="R15" i="6"/>
  <c r="R127" i="6"/>
  <c r="R244" i="6"/>
  <c r="R1158" i="6"/>
  <c r="R1077" i="6"/>
  <c r="R418" i="6"/>
  <c r="R812" i="6"/>
  <c r="R873" i="6"/>
  <c r="AB18" i="1"/>
  <c r="R750" i="6"/>
  <c r="R1004" i="6"/>
  <c r="R747" i="6"/>
  <c r="R220" i="6"/>
  <c r="S331" i="4"/>
  <c r="R1114" i="6"/>
  <c r="R385" i="6"/>
  <c r="R563" i="6"/>
  <c r="R995" i="6"/>
  <c r="R218" i="6"/>
  <c r="R560" i="6"/>
  <c r="R291" i="6"/>
  <c r="R456" i="6"/>
  <c r="R1005" i="6"/>
  <c r="R683" i="6"/>
  <c r="R426" i="6"/>
  <c r="R1049" i="6"/>
  <c r="R928" i="6"/>
  <c r="R227" i="6"/>
  <c r="R59" i="6"/>
  <c r="R486" i="6"/>
  <c r="R515" i="6"/>
  <c r="R305" i="6"/>
  <c r="R1015" i="6"/>
  <c r="R647" i="6"/>
  <c r="R1096" i="6"/>
  <c r="R258" i="6"/>
  <c r="R519" i="6"/>
  <c r="R823" i="6"/>
  <c r="R570" i="6"/>
  <c r="R934" i="6"/>
  <c r="R626" i="6"/>
  <c r="R688" i="6"/>
  <c r="R571" i="6"/>
  <c r="R1056" i="6"/>
  <c r="R323" i="6"/>
  <c r="R603" i="6"/>
  <c r="R1110" i="6"/>
  <c r="R1081" i="6"/>
  <c r="R1107" i="6"/>
  <c r="R634" i="6"/>
  <c r="R1150" i="6"/>
  <c r="R735" i="6"/>
  <c r="R152" i="6"/>
  <c r="R1074" i="6"/>
  <c r="R766" i="6"/>
  <c r="R1025" i="6"/>
  <c r="R171" i="6"/>
  <c r="R290" i="6"/>
  <c r="R630" i="6"/>
  <c r="R211" i="6"/>
  <c r="R733" i="6"/>
  <c r="R1135" i="6"/>
  <c r="R702" i="6"/>
  <c r="R1075" i="6"/>
  <c r="R828" i="6"/>
  <c r="R935" i="6"/>
  <c r="R984" i="6"/>
  <c r="R1101" i="6"/>
  <c r="R708" i="6"/>
  <c r="R894" i="6"/>
  <c r="R389" i="6"/>
  <c r="R584" i="6"/>
  <c r="R178" i="6"/>
  <c r="R751" i="6"/>
  <c r="R906" i="6"/>
  <c r="R1017" i="6"/>
  <c r="R907" i="6"/>
  <c r="R435" i="6"/>
  <c r="R122" i="6"/>
  <c r="R1093" i="6"/>
  <c r="R376" i="6"/>
  <c r="R247" i="6"/>
  <c r="R373" i="6"/>
  <c r="R1022" i="6"/>
  <c r="R689" i="6"/>
  <c r="R646" i="6"/>
  <c r="R339" i="6"/>
  <c r="R133" i="6"/>
  <c r="R191" i="6"/>
  <c r="R852" i="6"/>
  <c r="R479" i="6"/>
  <c r="R614" i="6"/>
  <c r="R1098" i="6"/>
  <c r="R126" i="6"/>
  <c r="R867" i="6"/>
  <c r="R1002" i="6"/>
  <c r="R32" i="6"/>
  <c r="R1038" i="6"/>
  <c r="R909" i="6"/>
  <c r="R729" i="6"/>
  <c r="R359" i="6"/>
  <c r="R679" i="6"/>
  <c r="R180" i="6"/>
  <c r="R943" i="6"/>
  <c r="R410" i="6"/>
  <c r="R783" i="6"/>
  <c r="R753" i="6"/>
  <c r="R349" i="6"/>
  <c r="R774" i="6"/>
  <c r="R675" i="6"/>
  <c r="R956" i="6"/>
  <c r="R612" i="6"/>
  <c r="R1130" i="6"/>
  <c r="R699" i="6"/>
  <c r="R1156" i="6"/>
  <c r="R692" i="6"/>
  <c r="R248" i="6"/>
  <c r="R1076" i="6"/>
  <c r="R654" i="6"/>
  <c r="R17" i="6"/>
  <c r="R990" i="6"/>
  <c r="R31" i="6"/>
  <c r="R631" i="6"/>
  <c r="R523" i="6"/>
  <c r="R374" i="6"/>
  <c r="R390" i="6"/>
  <c r="R690" i="6"/>
  <c r="R68" i="6"/>
  <c r="R987" i="6"/>
  <c r="R52" i="6"/>
  <c r="R383" i="6"/>
  <c r="R219" i="6"/>
  <c r="R154" i="6"/>
  <c r="R805" i="6"/>
  <c r="R494" i="6"/>
  <c r="R968" i="6"/>
  <c r="R262" i="6"/>
  <c r="R970" i="6"/>
  <c r="R848" i="6"/>
  <c r="R233" i="6"/>
  <c r="R929" i="6"/>
  <c r="R293" i="6"/>
  <c r="R1094" i="6"/>
  <c r="R105" i="6"/>
  <c r="R1146" i="6"/>
  <c r="R833" i="6"/>
  <c r="R651" i="6"/>
  <c r="R842" i="6"/>
  <c r="R463" i="6"/>
  <c r="R899" i="6"/>
  <c r="R627" i="6"/>
  <c r="R413" i="6"/>
  <c r="R491" i="6"/>
  <c r="R578" i="6"/>
  <c r="R858" i="6"/>
  <c r="R826" i="6"/>
  <c r="D53" i="1"/>
  <c r="D54" i="1"/>
  <c r="R97" i="6"/>
  <c r="R402" i="6"/>
  <c r="R366" i="6"/>
  <c r="R608" i="6"/>
  <c r="R183" i="6"/>
  <c r="R575" i="6"/>
  <c r="R352" i="6"/>
  <c r="R1086" i="6"/>
  <c r="R417" i="6"/>
  <c r="R201" i="6"/>
  <c r="R448" i="6"/>
  <c r="R1018" i="6"/>
  <c r="R785" i="6"/>
  <c r="R502" i="6"/>
  <c r="R999" i="6"/>
  <c r="R684" i="6"/>
  <c r="R265" i="6"/>
  <c r="R70" i="6"/>
  <c r="R818" i="6"/>
  <c r="R588" i="6"/>
  <c r="R926" i="6"/>
  <c r="R724" i="6"/>
  <c r="R643" i="6"/>
  <c r="R217" i="6"/>
  <c r="R399" i="6"/>
  <c r="R66" i="6"/>
  <c r="R534" i="6"/>
  <c r="R273" i="6"/>
  <c r="R179" i="6"/>
  <c r="R355" i="6"/>
  <c r="R846" i="6"/>
  <c r="R1001" i="6"/>
  <c r="R51" i="6"/>
  <c r="R80" i="6"/>
  <c r="R30" i="6"/>
  <c r="R1157" i="6"/>
  <c r="R572" i="6"/>
  <c r="R282" i="6"/>
  <c r="R441" i="6"/>
  <c r="R816" i="6"/>
  <c r="R535" i="6"/>
  <c r="R770" i="6"/>
  <c r="R1118" i="6"/>
  <c r="R971" i="6"/>
  <c r="R176" i="6"/>
  <c r="R304" i="6"/>
  <c r="R649" i="6"/>
  <c r="R718" i="6"/>
  <c r="R452" i="6"/>
  <c r="R170" i="6"/>
  <c r="R583" i="6"/>
  <c r="R1061" i="6"/>
  <c r="R591" i="6"/>
  <c r="R48" i="6"/>
  <c r="R1062" i="6"/>
  <c r="R769" i="6"/>
  <c r="R424" i="6"/>
  <c r="R195" i="6"/>
  <c r="R79" i="6"/>
  <c r="R972" i="6"/>
  <c r="R767" i="6"/>
  <c r="R346" i="6"/>
  <c r="R763" i="6"/>
  <c r="R1160" i="6"/>
  <c r="R565" i="6"/>
  <c r="R830" i="6"/>
  <c r="R532" i="6"/>
  <c r="R405" i="6"/>
  <c r="R717" i="6"/>
  <c r="R26" i="6"/>
  <c r="R824" i="6"/>
  <c r="R797" i="6"/>
  <c r="R309" i="6"/>
  <c r="R342" i="6"/>
  <c r="R834" i="6"/>
  <c r="R1103" i="6"/>
  <c r="R172" i="6"/>
  <c r="R714" i="6"/>
  <c r="R869" i="6"/>
  <c r="R1019" i="6"/>
  <c r="R1085" i="6"/>
  <c r="R1148" i="6"/>
  <c r="R116" i="6"/>
  <c r="R146" i="6"/>
  <c r="R600" i="6"/>
  <c r="S59" i="4"/>
  <c r="R9" i="6"/>
  <c r="R253" i="6"/>
  <c r="R60" i="6"/>
  <c r="R368" i="6"/>
  <c r="R499" i="6"/>
  <c r="R541" i="6"/>
  <c r="R207" i="6"/>
  <c r="R791" i="6"/>
  <c r="R112" i="6"/>
  <c r="R38" i="6"/>
  <c r="R287" i="6"/>
  <c r="R695" i="6"/>
  <c r="R103" i="6"/>
  <c r="R58" i="6"/>
  <c r="R1095" i="6"/>
  <c r="R768" i="6"/>
  <c r="R412" i="6"/>
  <c r="R1153" i="6"/>
  <c r="R914" i="6"/>
  <c r="R567" i="6"/>
  <c r="R294" i="6"/>
  <c r="R138" i="6"/>
  <c r="R135" i="6"/>
  <c r="R36" i="6"/>
  <c r="R920" i="6"/>
  <c r="E44" i="1"/>
  <c r="R1007" i="6"/>
  <c r="R457" i="6"/>
  <c r="R813" i="6"/>
  <c r="R1128" i="6"/>
  <c r="R204" i="6"/>
  <c r="R357" i="6"/>
  <c r="R687" i="6"/>
  <c r="R361" i="6"/>
  <c r="R408" i="6"/>
  <c r="R200" i="6"/>
  <c r="R656" i="6"/>
  <c r="R697" i="6"/>
  <c r="R898" i="6"/>
  <c r="R37" i="6"/>
  <c r="R809" i="6"/>
  <c r="R1065" i="6"/>
  <c r="R470" i="6"/>
  <c r="R471" i="6"/>
  <c r="R365" i="6"/>
  <c r="R1106" i="6"/>
  <c r="R549" i="6"/>
  <c r="R606" i="6"/>
  <c r="R722" i="6"/>
  <c r="R727" i="6"/>
  <c r="R310" i="6"/>
  <c r="R580" i="6"/>
  <c r="R1082" i="6"/>
  <c r="R790" i="6"/>
  <c r="R1042" i="6"/>
  <c r="R1040" i="6"/>
  <c r="R47" i="6"/>
  <c r="R24" i="6"/>
  <c r="R72" i="6"/>
  <c r="R311" i="6"/>
  <c r="R33" i="6"/>
  <c r="R450" i="6"/>
  <c r="R84" i="6"/>
  <c r="R372" i="6"/>
  <c r="R329" i="6"/>
  <c r="R443" i="6"/>
  <c r="R948" i="6"/>
  <c r="R1078" i="6"/>
  <c r="R1068" i="6"/>
  <c r="R838" i="6"/>
  <c r="R1155" i="6"/>
  <c r="R299" i="6"/>
  <c r="R706" i="6"/>
  <c r="R932" i="6"/>
  <c r="R256" i="6"/>
  <c r="R659" i="6"/>
  <c r="R177" i="6"/>
  <c r="R593" i="6"/>
  <c r="R104" i="6"/>
  <c r="R76" i="6"/>
  <c r="R203" i="6"/>
  <c r="R345" i="6"/>
  <c r="R237" i="6"/>
  <c r="R313" i="6"/>
  <c r="R25" i="6"/>
  <c r="R420" i="6"/>
  <c r="R644" i="6"/>
  <c r="R829" i="6"/>
  <c r="R1033" i="6"/>
  <c r="R628" i="6"/>
  <c r="R814" i="6"/>
  <c r="R977" i="6"/>
  <c r="R1089" i="6"/>
  <c r="R1048" i="6"/>
  <c r="R976" i="6"/>
  <c r="R42" i="6"/>
  <c r="R1045" i="6"/>
  <c r="R901" i="6"/>
  <c r="R174" i="6"/>
  <c r="R13" i="6"/>
  <c r="R868" i="6"/>
  <c r="R980" i="6"/>
  <c r="R286" i="6"/>
  <c r="R155" i="6"/>
  <c r="R250" i="6"/>
  <c r="R670" i="6"/>
  <c r="R194" i="6"/>
  <c r="R803" i="6"/>
  <c r="R473" i="6"/>
  <c r="R979" i="6"/>
  <c r="R566" i="6"/>
  <c r="R640" i="6"/>
  <c r="R331" i="6"/>
  <c r="R506" i="6"/>
  <c r="R129" i="6"/>
  <c r="R336" i="6"/>
  <c r="R1111" i="6"/>
  <c r="R235" i="6"/>
  <c r="R101" i="6"/>
  <c r="R161" i="6"/>
  <c r="R128" i="6"/>
  <c r="R1008" i="6"/>
  <c r="R945" i="6"/>
  <c r="R181" i="6"/>
  <c r="R484" i="6"/>
  <c r="R694" i="6"/>
  <c r="R500" i="6"/>
  <c r="R996" i="6"/>
  <c r="R468" i="6"/>
  <c r="R610" i="6"/>
  <c r="R209" i="6"/>
  <c r="R326" i="6"/>
  <c r="R223" i="6"/>
  <c r="R115" i="6"/>
  <c r="R75" i="6"/>
  <c r="R231" i="6"/>
  <c r="R55" i="6"/>
  <c r="R45" i="6"/>
  <c r="R680" i="6"/>
  <c r="R548" i="6"/>
  <c r="R400" i="6"/>
  <c r="S462" i="4"/>
  <c r="S373" i="4"/>
  <c r="S51" i="4"/>
  <c r="S81" i="4"/>
  <c r="S114" i="4"/>
  <c r="R1149" i="6"/>
  <c r="R283" i="6"/>
  <c r="R396" i="6"/>
  <c r="R854" i="6"/>
  <c r="R249" i="6"/>
  <c r="R663" i="6"/>
  <c r="R915" i="6"/>
  <c r="S271" i="4"/>
  <c r="R1071" i="6"/>
  <c r="R202" i="6"/>
  <c r="R780" i="6"/>
  <c r="R864" i="6"/>
  <c r="R801" i="6"/>
  <c r="R164" i="6"/>
  <c r="R1035" i="6"/>
  <c r="R189" i="6"/>
  <c r="R257" i="6"/>
  <c r="R553" i="6"/>
  <c r="R354" i="6"/>
  <c r="R92" i="6"/>
  <c r="R1006" i="6"/>
  <c r="R427" i="6"/>
  <c r="R822" i="6"/>
  <c r="R632" i="6"/>
  <c r="R538" i="6"/>
  <c r="R260" i="6"/>
  <c r="R377" i="6"/>
  <c r="R547" i="6"/>
  <c r="R175" i="6"/>
  <c r="R923" i="6"/>
  <c r="R415" i="6"/>
  <c r="R661" i="6"/>
  <c r="R414" i="6"/>
  <c r="R439" i="6"/>
  <c r="R495" i="6"/>
  <c r="R141" i="6"/>
  <c r="R65" i="6"/>
  <c r="R779" i="6"/>
  <c r="R721" i="6"/>
  <c r="R455" i="6"/>
  <c r="R653" i="6"/>
  <c r="R498" i="6"/>
  <c r="R1090" i="6"/>
  <c r="R798" i="6"/>
  <c r="R1012" i="6"/>
  <c r="R1105" i="6"/>
  <c r="R444" i="6"/>
  <c r="R586" i="6"/>
  <c r="R143" i="6"/>
  <c r="R604" i="6"/>
  <c r="R664" i="6"/>
  <c r="R89" i="6"/>
  <c r="R564" i="6"/>
  <c r="R1151" i="6"/>
  <c r="R618" i="6"/>
  <c r="R82" i="6"/>
  <c r="R225" i="6"/>
  <c r="R691" i="6"/>
  <c r="R193" i="6"/>
  <c r="R157" i="6"/>
  <c r="R931" i="6"/>
  <c r="R725" i="6"/>
  <c r="R270" i="6"/>
  <c r="R645" i="6"/>
  <c r="R741" i="6"/>
  <c r="R453" i="6"/>
  <c r="R255" i="6"/>
  <c r="R954" i="6"/>
  <c r="R62" i="6"/>
  <c r="R151" i="6"/>
  <c r="R685" i="6"/>
  <c r="R757" i="6"/>
  <c r="R1054" i="6"/>
  <c r="R319" i="6"/>
  <c r="R206" i="6"/>
  <c r="R554" i="6"/>
  <c r="R707" i="6"/>
  <c r="R557" i="6"/>
  <c r="S173" i="4"/>
  <c r="S217" i="4"/>
  <c r="S290" i="4"/>
  <c r="S40" i="4"/>
  <c r="S440" i="4"/>
  <c r="S475" i="4"/>
  <c r="R306" i="6"/>
  <c r="R994" i="6"/>
  <c r="R90" i="6"/>
  <c r="R596" i="6"/>
  <c r="R577" i="6"/>
  <c r="S398" i="4"/>
  <c r="R795" i="6"/>
  <c r="R756" i="6"/>
  <c r="S100" i="4"/>
  <c r="R712" i="6"/>
  <c r="R799" i="6"/>
  <c r="R744" i="6"/>
  <c r="R585" i="6"/>
  <c r="R1124" i="6"/>
  <c r="R595" i="6"/>
  <c r="R11" i="6"/>
  <c r="S243" i="4"/>
  <c r="R100" i="6"/>
  <c r="R1140" i="6"/>
  <c r="R369" i="6"/>
  <c r="S119" i="4"/>
  <c r="R807" i="6"/>
  <c r="R918" i="6"/>
  <c r="R525" i="6"/>
  <c r="R316" i="6"/>
  <c r="R851" i="6"/>
  <c r="R897" i="6"/>
  <c r="R528" i="6"/>
  <c r="R167" i="6"/>
  <c r="R558" i="6"/>
  <c r="R700" i="6"/>
  <c r="R1127" i="6"/>
  <c r="R449" i="6"/>
  <c r="R1010" i="6"/>
  <c r="R815" i="6"/>
  <c r="R226" i="6"/>
  <c r="R885" i="6"/>
  <c r="R173" i="6"/>
  <c r="R677" i="6"/>
  <c r="R1013" i="6"/>
  <c r="S400" i="4"/>
  <c r="R44" i="6"/>
  <c r="R693" i="6"/>
  <c r="S267" i="4"/>
  <c r="R609" i="6"/>
  <c r="S184" i="4"/>
  <c r="S158" i="4"/>
  <c r="R908" i="6"/>
  <c r="R106" i="6"/>
  <c r="R120" i="6"/>
  <c r="R890" i="6"/>
  <c r="R504" i="6"/>
  <c r="R740" i="6"/>
  <c r="R521" i="6"/>
  <c r="S418" i="4"/>
  <c r="R988" i="6"/>
  <c r="R199" i="6"/>
  <c r="R240" i="6"/>
  <c r="R1064" i="6"/>
  <c r="S185" i="4"/>
  <c r="R386" i="6"/>
  <c r="R327" i="6"/>
  <c r="R447" i="6"/>
  <c r="R782" i="6"/>
  <c r="R254" i="6"/>
  <c r="R1136" i="6"/>
  <c r="R297" i="6"/>
  <c r="S256" i="4"/>
  <c r="R989" i="6"/>
  <c r="S97" i="4"/>
  <c r="S312" i="4"/>
  <c r="R550" i="6"/>
  <c r="R136" i="6"/>
  <c r="R737" i="6"/>
  <c r="R1143" i="6"/>
  <c r="R446" i="6"/>
  <c r="R959" i="6"/>
  <c r="S236" i="4"/>
  <c r="R1145" i="6"/>
  <c r="S450" i="4"/>
  <c r="R732" i="6"/>
  <c r="R1125" i="6"/>
  <c r="S187" i="4"/>
  <c r="R997" i="6"/>
  <c r="R944" i="6"/>
  <c r="R966" i="6"/>
  <c r="S20" i="4"/>
  <c r="R459" i="6"/>
  <c r="R573" i="6"/>
  <c r="R911" i="6"/>
  <c r="S338" i="4"/>
  <c r="S144" i="4"/>
  <c r="R936" i="6"/>
  <c r="R522" i="6"/>
  <c r="R487" i="6"/>
  <c r="R969" i="6"/>
  <c r="R268" i="6"/>
  <c r="R569" i="6"/>
  <c r="R289" i="6"/>
  <c r="S13" i="4"/>
  <c r="R546" i="6"/>
  <c r="R229" i="6"/>
  <c r="R657" i="6"/>
  <c r="R364" i="6"/>
  <c r="R817" i="6"/>
  <c r="R197" i="6"/>
  <c r="R623" i="6"/>
  <c r="R216" i="6"/>
  <c r="R190" i="6"/>
  <c r="R272" i="6"/>
  <c r="R513" i="6"/>
  <c r="R579" i="6"/>
  <c r="R983" i="6"/>
  <c r="R475" i="6"/>
  <c r="R1041" i="6"/>
  <c r="R962" i="6"/>
  <c r="R169" i="6"/>
  <c r="R1119" i="6"/>
  <c r="R49" i="6"/>
  <c r="R1027" i="6"/>
  <c r="R1138" i="6"/>
  <c r="R360" i="6"/>
  <c r="R682" i="6"/>
  <c r="R840" i="6"/>
  <c r="R114" i="6"/>
  <c r="R83" i="6"/>
  <c r="R318" i="6"/>
  <c r="R872" i="6"/>
  <c r="R772" i="6"/>
  <c r="R1121" i="6"/>
  <c r="R545" i="6"/>
  <c r="W11" i="6"/>
  <c r="R363" i="6"/>
  <c r="R288" i="6"/>
  <c r="R1021" i="6"/>
  <c r="R274" i="6"/>
  <c r="W324" i="6"/>
  <c r="R673" i="6"/>
  <c r="R900" i="6"/>
  <c r="Y1080" i="6"/>
  <c r="Y306" i="6"/>
  <c r="R280" i="6"/>
  <c r="R847" i="6"/>
  <c r="X988" i="6"/>
  <c r="X696" i="6"/>
  <c r="R1029" i="6"/>
  <c r="R745" i="6"/>
  <c r="R637" i="6"/>
  <c r="R903" i="6"/>
  <c r="R993" i="6"/>
  <c r="R850" i="6"/>
  <c r="R474" i="6"/>
  <c r="R886" i="6"/>
  <c r="R63" i="6"/>
  <c r="R230" i="6"/>
  <c r="X765" i="6"/>
  <c r="Y537" i="6"/>
  <c r="X894" i="6"/>
  <c r="R1122" i="6"/>
  <c r="R1023" i="6"/>
  <c r="R922" i="6"/>
  <c r="R264" i="6"/>
  <c r="R432" i="6"/>
  <c r="R582" i="6"/>
  <c r="R284" i="6"/>
  <c r="R86" i="6"/>
  <c r="R941" i="6"/>
  <c r="R243" i="6"/>
  <c r="R1087" i="6"/>
  <c r="R859" i="6"/>
  <c r="W476" i="6"/>
  <c r="W199" i="6"/>
  <c r="N1040" i="4"/>
  <c r="D18" i="1" s="1"/>
  <c r="R296" i="6"/>
  <c r="S64" i="4"/>
  <c r="W592" i="6"/>
  <c r="R913" i="6"/>
  <c r="Y858" i="6"/>
  <c r="R7" i="6"/>
  <c r="R965" i="6"/>
  <c r="S464" i="4"/>
  <c r="R889" i="6"/>
  <c r="R602" i="6"/>
  <c r="S393" i="4"/>
  <c r="R540" i="6"/>
  <c r="S208" i="4"/>
  <c r="S153" i="4"/>
  <c r="R1115" i="6"/>
  <c r="S329" i="4"/>
  <c r="S183" i="4"/>
  <c r="R395" i="6"/>
  <c r="R844" i="6"/>
  <c r="R902" i="6"/>
  <c r="R117" i="6"/>
  <c r="R111" i="6"/>
  <c r="R1120" i="6"/>
  <c r="R598" i="6"/>
  <c r="S343" i="4"/>
  <c r="S365" i="4"/>
  <c r="S109" i="4"/>
  <c r="R434" i="6"/>
  <c r="R1129" i="6"/>
  <c r="R337" i="6"/>
  <c r="R124" i="6"/>
  <c r="R511" i="6"/>
  <c r="R54" i="6"/>
  <c r="R912" i="6"/>
  <c r="R982" i="6"/>
  <c r="R21" i="6"/>
  <c r="R1084" i="6"/>
  <c r="R786" i="6"/>
  <c r="R622" i="6"/>
  <c r="R462" i="6"/>
  <c r="R315" i="6"/>
  <c r="R1011" i="6"/>
  <c r="R1052" i="6"/>
  <c r="R804" i="6"/>
  <c r="R22" i="6"/>
  <c r="R1039" i="6"/>
  <c r="R529" i="6"/>
  <c r="R910" i="6"/>
  <c r="S203" i="4"/>
  <c r="S311" i="4"/>
  <c r="S239" i="4"/>
  <c r="S42" i="4"/>
  <c r="R1097" i="6"/>
  <c r="S334" i="4"/>
  <c r="R422" i="6"/>
  <c r="X203" i="6"/>
  <c r="R827" i="6"/>
  <c r="R125" i="6"/>
  <c r="R108" i="6"/>
  <c r="Y493" i="6"/>
  <c r="Y688" i="6"/>
  <c r="R633" i="6"/>
  <c r="S229" i="4"/>
  <c r="S22" i="4"/>
  <c r="S154" i="4"/>
  <c r="Y405" i="6"/>
  <c r="R678" i="6"/>
  <c r="R53" i="6"/>
  <c r="R437" i="6"/>
  <c r="R674" i="6"/>
  <c r="S182" i="4"/>
  <c r="R350" i="6"/>
  <c r="R210" i="6"/>
  <c r="R482" i="6"/>
  <c r="R1055" i="6"/>
  <c r="R698" i="6"/>
  <c r="R730" i="6"/>
  <c r="W35" i="6"/>
  <c r="Y197" i="6"/>
  <c r="W671" i="6"/>
  <c r="W340" i="6"/>
  <c r="X269" i="6"/>
  <c r="W185" i="6"/>
  <c r="R950" i="6"/>
  <c r="R574" i="6"/>
  <c r="S155" i="4"/>
  <c r="S30" i="4"/>
  <c r="S342" i="4"/>
  <c r="Z88" i="4"/>
  <c r="S134" i="4"/>
  <c r="X748" i="6"/>
  <c r="W707" i="6"/>
  <c r="Y1136" i="6"/>
  <c r="R168" i="6"/>
  <c r="R870" i="6"/>
  <c r="R760" i="6"/>
  <c r="R800" i="6"/>
  <c r="R576" i="6"/>
  <c r="R266" i="6"/>
  <c r="R205" i="6"/>
  <c r="R617" i="6"/>
  <c r="R472" i="6"/>
  <c r="R559" i="6"/>
  <c r="R481" i="6"/>
  <c r="R144" i="6"/>
  <c r="R338" i="6"/>
  <c r="X897" i="6"/>
  <c r="W1138" i="6"/>
  <c r="X849" i="6"/>
  <c r="R73" i="6"/>
  <c r="R77" i="6"/>
  <c r="R716" i="6"/>
  <c r="R942" i="6"/>
  <c r="R461" i="6"/>
  <c r="S150" i="4"/>
  <c r="S152" i="4"/>
  <c r="S226" i="4"/>
  <c r="W1069" i="6"/>
  <c r="W922" i="6"/>
  <c r="S194" i="4"/>
  <c r="R333" i="6"/>
  <c r="Z461" i="4"/>
  <c r="W816" i="6"/>
  <c r="X595" i="6"/>
  <c r="S364" i="4"/>
  <c r="S111" i="4"/>
  <c r="S488" i="4"/>
  <c r="S493" i="4"/>
  <c r="S496" i="4"/>
  <c r="S284" i="4"/>
  <c r="S500" i="4"/>
  <c r="S425" i="4"/>
  <c r="S216" i="4"/>
  <c r="Y1045" i="6"/>
  <c r="W984" i="6"/>
  <c r="W521" i="6"/>
  <c r="R394" i="6"/>
  <c r="R705" i="6"/>
  <c r="R182" i="6"/>
  <c r="S63" i="4"/>
  <c r="Z63" i="4" s="1"/>
  <c r="R837" i="6"/>
  <c r="R599" i="6"/>
  <c r="R1016" i="6"/>
  <c r="W46" i="6"/>
  <c r="Y691" i="6"/>
  <c r="X1064" i="6"/>
  <c r="Y475" i="6"/>
  <c r="W1059" i="6"/>
  <c r="R556" i="6"/>
  <c r="X981" i="6"/>
  <c r="W851" i="6"/>
  <c r="S315" i="4"/>
  <c r="X315" i="4" s="1"/>
  <c r="Z387" i="4"/>
  <c r="R720" i="6"/>
  <c r="S196" i="4"/>
  <c r="S421" i="4"/>
  <c r="S367" i="4"/>
  <c r="S76" i="4"/>
  <c r="Y76" i="4" s="1"/>
  <c r="S352" i="4"/>
  <c r="Y365" i="4"/>
  <c r="S35" i="4"/>
  <c r="S416" i="4"/>
  <c r="S61" i="4"/>
  <c r="S322" i="4"/>
  <c r="S211" i="4"/>
  <c r="S344" i="4"/>
  <c r="S198" i="4"/>
  <c r="S467" i="4"/>
  <c r="S174" i="4"/>
  <c r="S10" i="4"/>
  <c r="Z10" i="4" s="1"/>
  <c r="S299" i="4"/>
  <c r="S435" i="4"/>
  <c r="S392" i="4"/>
  <c r="W696" i="6"/>
  <c r="X208" i="6"/>
  <c r="X591" i="6"/>
  <c r="W797" i="6"/>
  <c r="S110" i="4"/>
  <c r="X437" i="4"/>
  <c r="X480" i="6"/>
  <c r="Y732" i="6"/>
  <c r="W1075" i="6"/>
  <c r="S27" i="4"/>
  <c r="R787" i="6"/>
  <c r="Y955" i="6"/>
  <c r="W90" i="6"/>
  <c r="R1028" i="6"/>
  <c r="S58" i="4"/>
  <c r="R301" i="6"/>
  <c r="R514" i="6"/>
  <c r="S232" i="4"/>
  <c r="W369" i="6"/>
  <c r="R88" i="6"/>
  <c r="R669" i="6"/>
  <c r="Y833" i="6"/>
  <c r="R1034" i="6"/>
  <c r="W988" i="6"/>
  <c r="X139" i="6"/>
  <c r="X306" i="4"/>
  <c r="S143" i="4"/>
  <c r="Y104" i="6"/>
  <c r="X279" i="6"/>
  <c r="E37" i="1"/>
  <c r="Y36" i="6"/>
  <c r="W1103" i="6"/>
  <c r="S177" i="4"/>
  <c r="R1073" i="6"/>
  <c r="R460" i="6"/>
  <c r="S422" i="4"/>
  <c r="R810" i="6"/>
  <c r="R552" i="6"/>
  <c r="R974" i="6"/>
  <c r="R771" i="6"/>
  <c r="R881" i="6"/>
  <c r="S205" i="4"/>
  <c r="R149" i="6"/>
  <c r="R438" i="6"/>
  <c r="R328" i="6"/>
  <c r="R382" i="6"/>
  <c r="S26" i="4"/>
  <c r="R239" i="6"/>
  <c r="R520" i="6"/>
  <c r="R1154" i="6"/>
  <c r="R156" i="6"/>
  <c r="R344" i="6"/>
  <c r="R18" i="6"/>
  <c r="R358" i="6"/>
  <c r="R393" i="6"/>
  <c r="R39" i="6"/>
  <c r="R1159" i="6"/>
  <c r="Y944" i="6"/>
  <c r="R662" i="6"/>
  <c r="W78" i="6"/>
  <c r="X575" i="6"/>
  <c r="W406" i="6"/>
  <c r="Y8" i="6"/>
  <c r="R1100" i="6"/>
  <c r="R1009" i="6"/>
  <c r="R1063" i="6"/>
  <c r="R655" i="6"/>
  <c r="X768" i="6"/>
  <c r="X287" i="6"/>
  <c r="R381" i="6"/>
  <c r="S94" i="4"/>
  <c r="R884" i="6"/>
  <c r="Z476" i="4"/>
  <c r="S86" i="4"/>
  <c r="S78" i="4"/>
  <c r="R676" i="6"/>
  <c r="R483" i="6"/>
  <c r="R533" i="6"/>
  <c r="X360" i="6"/>
  <c r="S39" i="4"/>
  <c r="S401" i="4"/>
  <c r="R343" i="6"/>
  <c r="R397" i="6"/>
  <c r="R871" i="6"/>
  <c r="Y535" i="6"/>
  <c r="W426" i="6"/>
  <c r="S268" i="4"/>
  <c r="R102" i="6"/>
  <c r="R739" i="6"/>
  <c r="R620" i="6"/>
  <c r="R882" i="6"/>
  <c r="R921" i="6"/>
  <c r="R145" i="6"/>
  <c r="R351" i="6"/>
  <c r="Y1092" i="6"/>
  <c r="X226" i="6"/>
  <c r="X337" i="4"/>
  <c r="X649" i="6"/>
  <c r="R429" i="6"/>
  <c r="R497" i="6"/>
  <c r="R184" i="6"/>
  <c r="W997" i="6"/>
  <c r="R615" i="6"/>
  <c r="R234" i="6"/>
  <c r="R616" i="6"/>
  <c r="R986" i="6"/>
  <c r="S323" i="4"/>
  <c r="R611" i="6"/>
  <c r="R378" i="6"/>
  <c r="Y419" i="4"/>
  <c r="X640" i="6"/>
  <c r="S318" i="4"/>
  <c r="R866" i="6"/>
  <c r="R856" i="6"/>
  <c r="R166" i="6"/>
  <c r="X1092" i="6"/>
  <c r="W256" i="6"/>
  <c r="Y468" i="6"/>
  <c r="Y1041" i="6"/>
  <c r="S409" i="4"/>
  <c r="R27" i="6"/>
  <c r="R1116" i="6"/>
  <c r="R754" i="6"/>
  <c r="R43" i="6"/>
  <c r="X931" i="6"/>
  <c r="X33" i="6"/>
  <c r="X268" i="6"/>
  <c r="S115" i="4"/>
  <c r="S270" i="4"/>
  <c r="S38" i="4"/>
  <c r="R1003" i="6"/>
  <c r="R963" i="6"/>
  <c r="R245" i="6"/>
  <c r="S396" i="4"/>
  <c r="S53" i="4"/>
  <c r="S485" i="4"/>
  <c r="Y137" i="4"/>
  <c r="S223" i="4"/>
  <c r="S415" i="4"/>
  <c r="S18" i="4"/>
  <c r="X189" i="4"/>
  <c r="S47" i="4"/>
  <c r="Y457" i="4"/>
  <c r="S25" i="4"/>
  <c r="S265" i="4"/>
  <c r="Z439" i="4"/>
  <c r="X130" i="4"/>
  <c r="W744" i="6"/>
  <c r="X1160" i="6"/>
  <c r="X756" i="6"/>
  <c r="Y613" i="6"/>
  <c r="Y756" i="6"/>
  <c r="X450" i="6"/>
  <c r="X290" i="6"/>
  <c r="X254" i="6"/>
  <c r="X1104" i="6"/>
  <c r="X1140" i="6"/>
  <c r="W625" i="6"/>
  <c r="X873" i="6"/>
  <c r="W14" i="6"/>
  <c r="Y1043" i="6"/>
  <c r="X467" i="6"/>
  <c r="X828" i="6"/>
  <c r="X386" i="6"/>
  <c r="W823" i="6"/>
  <c r="W449" i="6"/>
  <c r="R919" i="6"/>
  <c r="R492" i="6"/>
  <c r="W208" i="6"/>
  <c r="X187" i="6"/>
  <c r="Y665" i="6"/>
  <c r="Y778" i="6"/>
  <c r="Y562" i="6"/>
  <c r="E39" i="1"/>
  <c r="W958" i="6"/>
  <c r="Y1048" i="6"/>
  <c r="Y1000" i="6"/>
  <c r="Y1039" i="6"/>
  <c r="R933" i="6"/>
  <c r="E42" i="1"/>
  <c r="W318" i="6"/>
  <c r="W1051" i="6"/>
  <c r="W740" i="6"/>
  <c r="E40" i="1"/>
  <c r="W879" i="6"/>
  <c r="X172" i="6"/>
  <c r="Y737" i="6"/>
  <c r="E31" i="1"/>
  <c r="X1080" i="6"/>
  <c r="Y225" i="6"/>
  <c r="X219" i="6"/>
  <c r="W990" i="6"/>
  <c r="W186" i="6"/>
  <c r="X1075" i="6"/>
  <c r="X1051" i="6"/>
  <c r="Y959" i="6"/>
  <c r="X161" i="4"/>
  <c r="X459" i="4"/>
  <c r="X126" i="4"/>
  <c r="X20" i="4"/>
  <c r="S131" i="4"/>
  <c r="S465" i="4"/>
  <c r="S378" i="4"/>
  <c r="S202" i="4"/>
  <c r="S118" i="4"/>
  <c r="Y470" i="4"/>
  <c r="S433" i="4"/>
  <c r="S495" i="4"/>
  <c r="S479" i="4"/>
  <c r="S101" i="4"/>
  <c r="S201" i="4"/>
  <c r="S406" i="4"/>
  <c r="S252" i="4"/>
  <c r="S163" i="4"/>
  <c r="S65" i="4"/>
  <c r="S263" i="4"/>
  <c r="S309" i="4"/>
  <c r="S164" i="4"/>
  <c r="S281" i="4"/>
  <c r="S146" i="4"/>
  <c r="S6" i="4"/>
  <c r="S295" i="4"/>
  <c r="S361" i="4"/>
  <c r="S357" i="4"/>
  <c r="S317" i="4"/>
  <c r="S498" i="4"/>
  <c r="S102" i="4"/>
  <c r="X331" i="4"/>
  <c r="S72" i="4"/>
  <c r="W1012" i="6"/>
  <c r="S391" i="4"/>
  <c r="S214" i="4"/>
  <c r="Y26" i="6"/>
  <c r="W376" i="6"/>
  <c r="S445" i="4"/>
  <c r="R715" i="6"/>
  <c r="S298" i="4"/>
  <c r="S339" i="4"/>
  <c r="S327" i="4"/>
  <c r="Z242" i="4"/>
  <c r="Y151" i="4"/>
  <c r="S301" i="4"/>
  <c r="Y330" i="4"/>
  <c r="Y238" i="4"/>
  <c r="S403" i="4"/>
  <c r="S370" i="4"/>
  <c r="S386" i="4"/>
  <c r="S296" i="4"/>
  <c r="S279" i="4"/>
  <c r="S297" i="4"/>
  <c r="S402" i="4"/>
  <c r="X411" i="4"/>
  <c r="S438" i="4"/>
  <c r="S484" i="4"/>
  <c r="S213" i="4"/>
  <c r="S157" i="4"/>
  <c r="Z240" i="4"/>
  <c r="Y454" i="4"/>
  <c r="S28" i="4"/>
  <c r="X708" i="6"/>
  <c r="R416" i="6"/>
  <c r="R19" i="6"/>
  <c r="S335" i="4"/>
  <c r="S430" i="4"/>
  <c r="R876" i="6"/>
  <c r="S246" i="4"/>
  <c r="R241" i="6"/>
  <c r="R524" i="6"/>
  <c r="X209" i="6"/>
  <c r="S480" i="4"/>
  <c r="R388" i="6"/>
  <c r="R28" i="6"/>
  <c r="S474" i="4"/>
  <c r="S57" i="4"/>
  <c r="R16" i="6"/>
  <c r="S429" i="4"/>
  <c r="R672" i="6"/>
  <c r="R251" i="6"/>
  <c r="S328" i="4"/>
  <c r="R267" i="6"/>
  <c r="R701" i="6"/>
  <c r="S287" i="4"/>
  <c r="R469" i="6"/>
  <c r="R726" i="6"/>
  <c r="R391" i="6"/>
  <c r="R917" i="6"/>
  <c r="S313" i="4"/>
  <c r="S89" i="4"/>
  <c r="S333" i="4"/>
  <c r="R307" i="6"/>
  <c r="R113" i="6"/>
  <c r="R1133" i="6"/>
  <c r="S436" i="4"/>
  <c r="S9" i="4"/>
  <c r="S85" i="4"/>
  <c r="R1123" i="6"/>
  <c r="S368" i="4"/>
  <c r="S272" i="4"/>
  <c r="S451" i="4"/>
  <c r="R792" i="6"/>
  <c r="R808" i="6"/>
  <c r="R505" i="6"/>
  <c r="S29" i="4"/>
  <c r="R425" i="6"/>
  <c r="R961" i="6"/>
  <c r="R811" i="6"/>
  <c r="S314" i="4"/>
  <c r="S253" i="4"/>
  <c r="S383" i="4"/>
  <c r="R719" i="6"/>
  <c r="R192" i="6"/>
  <c r="R300" i="6"/>
  <c r="R458" i="6"/>
  <c r="S390" i="4"/>
  <c r="S84" i="4"/>
  <c r="S147" i="4"/>
  <c r="S325" i="4"/>
  <c r="S191" i="4"/>
  <c r="S277" i="4"/>
  <c r="S112" i="4"/>
  <c r="S405" i="4"/>
  <c r="R236" i="6"/>
  <c r="S414" i="4"/>
  <c r="S103" i="4"/>
  <c r="R423" i="6"/>
  <c r="S230" i="4"/>
  <c r="R516" i="6"/>
  <c r="R1044" i="6"/>
  <c r="R789" i="6"/>
  <c r="R843" i="6"/>
  <c r="R40" i="6"/>
  <c r="R110" i="6"/>
  <c r="R85" i="6"/>
  <c r="S219" i="4"/>
  <c r="S428" i="4"/>
  <c r="R1031" i="6"/>
  <c r="R421" i="6"/>
  <c r="R98" i="6"/>
  <c r="R875" i="6"/>
  <c r="R308" i="6"/>
  <c r="R109" i="6"/>
  <c r="R568" i="6"/>
  <c r="S434" i="4"/>
  <c r="S350" i="4"/>
  <c r="X234" i="4"/>
  <c r="X187" i="4"/>
  <c r="Z329" i="4"/>
  <c r="S245" i="4"/>
  <c r="S269" i="4"/>
  <c r="S31" i="4"/>
  <c r="S348" i="4"/>
  <c r="S349" i="4"/>
  <c r="S347" i="4"/>
  <c r="S285" i="4"/>
  <c r="S190" i="4"/>
  <c r="S482" i="4"/>
  <c r="S116" i="4"/>
  <c r="S420" i="4"/>
  <c r="S15" i="4"/>
  <c r="Z452" i="4"/>
  <c r="Z448" i="4"/>
  <c r="S362" i="4"/>
  <c r="S441" i="4"/>
  <c r="S332" i="4"/>
  <c r="S56" i="4"/>
  <c r="S407" i="4"/>
  <c r="S375" i="4"/>
  <c r="S108" i="4"/>
  <c r="S377" i="4"/>
  <c r="S220" i="4"/>
  <c r="S69" i="4"/>
  <c r="S353" i="4"/>
  <c r="S305" i="4"/>
  <c r="P1161" i="6"/>
  <c r="E29" i="1" s="1"/>
  <c r="X58" i="6"/>
  <c r="Y112" i="6"/>
  <c r="Y192" i="4"/>
  <c r="W607" i="6"/>
  <c r="W903" i="6"/>
  <c r="R973" i="6"/>
  <c r="R320" i="6"/>
  <c r="R1134" i="6"/>
  <c r="R601" i="6"/>
  <c r="X594" i="6"/>
  <c r="X149" i="4"/>
  <c r="Y135" i="4"/>
  <c r="Y207" i="4"/>
  <c r="W890" i="6"/>
  <c r="S274" i="4"/>
  <c r="S121" i="4"/>
  <c r="R1036" i="6"/>
  <c r="R952" i="6"/>
  <c r="S447" i="4"/>
  <c r="S105" i="4"/>
  <c r="S282" i="4"/>
  <c r="R409" i="6"/>
  <c r="R159" i="6"/>
  <c r="R298" i="6"/>
  <c r="R1099" i="6"/>
  <c r="R839" i="6"/>
  <c r="R891" i="6"/>
  <c r="R330" i="6"/>
  <c r="X821" i="6"/>
  <c r="W447" i="6"/>
  <c r="W58" i="6"/>
  <c r="Z382" i="4"/>
  <c r="Y645" i="6"/>
  <c r="Y374" i="4"/>
  <c r="X488" i="6"/>
  <c r="S52" i="4"/>
  <c r="W76" i="6"/>
  <c r="S363" i="4"/>
  <c r="S478" i="4"/>
  <c r="S160" i="4"/>
  <c r="R99" i="6"/>
  <c r="S8" i="4"/>
  <c r="S260" i="4"/>
  <c r="R953" i="6"/>
  <c r="R465" i="6"/>
  <c r="S324" i="4"/>
  <c r="R964" i="6"/>
  <c r="R1053" i="6"/>
  <c r="R728" i="6"/>
  <c r="R1083" i="6"/>
  <c r="R228" i="6"/>
  <c r="R1070" i="6"/>
  <c r="R303" i="6"/>
  <c r="R832" i="6"/>
  <c r="R1024" i="6"/>
  <c r="Y821" i="6"/>
  <c r="X304" i="6"/>
  <c r="Y47" i="6"/>
  <c r="X38" i="6"/>
  <c r="X293" i="6"/>
  <c r="X656" i="6"/>
  <c r="S360" i="4"/>
  <c r="S75" i="4"/>
  <c r="S310" i="4"/>
  <c r="S80" i="4"/>
  <c r="S358" i="4"/>
  <c r="S280" i="4"/>
  <c r="W573" i="6"/>
  <c r="R590" i="6"/>
  <c r="R132" i="6"/>
  <c r="R64" i="6"/>
  <c r="R23" i="6"/>
  <c r="R874" i="6"/>
  <c r="S490" i="4"/>
  <c r="R681" i="6"/>
  <c r="R709" i="6"/>
  <c r="R501" i="6"/>
  <c r="S397" i="4"/>
  <c r="R12" i="6"/>
  <c r="R731" i="6"/>
  <c r="R277" i="6"/>
  <c r="R978" i="6"/>
  <c r="R752" i="6"/>
  <c r="Q1161" i="6"/>
  <c r="R1026" i="6"/>
  <c r="R436" i="6"/>
  <c r="R445" i="6"/>
  <c r="S156" i="4"/>
  <c r="R1057" i="6"/>
  <c r="R430" i="6"/>
  <c r="R148" i="6"/>
  <c r="R893" i="6"/>
  <c r="R362" i="6"/>
  <c r="R384" i="6"/>
  <c r="R836" i="6"/>
  <c r="S463" i="4"/>
  <c r="X289" i="6"/>
  <c r="Y46" i="4"/>
  <c r="S446" i="4"/>
  <c r="S221" i="4"/>
  <c r="S472" i="4"/>
  <c r="S307" i="4"/>
  <c r="S341" i="4"/>
  <c r="S128" i="4"/>
  <c r="S273" i="4"/>
  <c r="S302" i="4"/>
  <c r="S66" i="4"/>
  <c r="R713" i="6"/>
  <c r="R860" i="6"/>
  <c r="R321" i="6"/>
  <c r="Y371" i="6"/>
  <c r="Y967" i="6"/>
  <c r="Z43" i="4"/>
  <c r="W167" i="6"/>
  <c r="S33" i="4"/>
  <c r="S427" i="4"/>
  <c r="S98" i="4"/>
  <c r="R517" i="6"/>
  <c r="R743" i="6"/>
  <c r="R960" i="6"/>
  <c r="R742" i="6"/>
  <c r="R738" i="6"/>
  <c r="R946" i="6"/>
  <c r="S394" i="4"/>
  <c r="R322" i="6"/>
  <c r="R401" i="6"/>
  <c r="Y770" i="6"/>
  <c r="X319" i="4"/>
  <c r="Z123" i="4"/>
  <c r="W1145" i="6"/>
  <c r="S49" i="4"/>
  <c r="S106" i="4"/>
  <c r="R536" i="6"/>
  <c r="R107" i="6"/>
  <c r="R641" i="6"/>
  <c r="R353" i="6"/>
  <c r="R512" i="6"/>
  <c r="R188" i="6"/>
  <c r="R1067" i="6"/>
  <c r="R150" i="6"/>
  <c r="W788" i="6"/>
  <c r="X863" i="6"/>
  <c r="X440" i="6"/>
  <c r="Y367" i="6"/>
  <c r="X788" i="6"/>
  <c r="X71" i="6"/>
  <c r="Y896" i="6"/>
  <c r="X178" i="6"/>
  <c r="Y502" i="6"/>
  <c r="Y795" i="6"/>
  <c r="W75" i="6"/>
  <c r="X947" i="6"/>
  <c r="S7" i="4"/>
  <c r="S14" i="4"/>
  <c r="R489" i="6"/>
  <c r="R668" i="6"/>
  <c r="R50" i="6"/>
  <c r="R1117" i="6"/>
  <c r="R147" i="6"/>
  <c r="R1112" i="6"/>
  <c r="Y71" i="6"/>
  <c r="W689" i="6"/>
  <c r="Y683" i="6"/>
  <c r="X618" i="6"/>
  <c r="O1161" i="6"/>
  <c r="W571" i="6"/>
  <c r="Y1087" i="6"/>
  <c r="Y639" i="6"/>
  <c r="S197" i="4"/>
  <c r="R1152" i="6"/>
  <c r="S71" i="4"/>
  <c r="R163" i="6"/>
  <c r="R581" i="6"/>
  <c r="R544" i="6"/>
  <c r="R930" i="6"/>
  <c r="R648" i="6"/>
  <c r="R880" i="6"/>
  <c r="S132" i="4"/>
  <c r="R20" i="6"/>
  <c r="R93" i="6"/>
  <c r="R1108" i="6"/>
  <c r="R485" i="6"/>
  <c r="R686" i="6"/>
  <c r="R624" i="6"/>
  <c r="S251" i="4"/>
  <c r="W863" i="6"/>
  <c r="Y667" i="6"/>
  <c r="X14" i="6"/>
  <c r="W775" i="6"/>
  <c r="X228" i="4"/>
  <c r="Y780" i="6"/>
  <c r="X1124" i="6"/>
  <c r="Y5" i="4"/>
  <c r="S316" i="4"/>
  <c r="S107" i="4"/>
  <c r="Y312" i="4"/>
  <c r="Y605" i="6"/>
  <c r="S178" i="4"/>
  <c r="S278" i="4"/>
  <c r="S162" i="4"/>
  <c r="Y1127" i="6"/>
  <c r="Y424" i="6"/>
  <c r="X667" i="6"/>
  <c r="Y324" i="6"/>
  <c r="Y49" i="6"/>
  <c r="X689" i="6"/>
  <c r="Y392" i="6"/>
  <c r="W785" i="6"/>
  <c r="Y765" i="6"/>
  <c r="W1000" i="6"/>
  <c r="X967" i="6"/>
  <c r="Y40" i="4"/>
  <c r="Y344" i="6"/>
  <c r="S199" i="4"/>
  <c r="S122" i="4"/>
  <c r="S466" i="4"/>
  <c r="Z359" i="4"/>
  <c r="Y258" i="4"/>
  <c r="Y235" i="4"/>
  <c r="S138" i="4"/>
  <c r="S225" i="4"/>
  <c r="S95" i="4"/>
  <c r="S44" i="4"/>
  <c r="S136" i="4"/>
  <c r="S432" i="4"/>
  <c r="S489" i="4"/>
  <c r="S336" i="4"/>
  <c r="S288" i="4"/>
  <c r="Y503" i="4"/>
  <c r="S300" i="4"/>
  <c r="S491" i="4"/>
  <c r="X464" i="4"/>
  <c r="Z125" i="4"/>
  <c r="S304" i="4"/>
  <c r="S483" i="4"/>
  <c r="S354" i="4"/>
  <c r="S255" i="4"/>
  <c r="S55" i="4"/>
  <c r="S237" i="4"/>
  <c r="S45" i="4"/>
  <c r="S210" i="4"/>
  <c r="S159" i="4"/>
  <c r="S468" i="4"/>
  <c r="S129" i="4"/>
  <c r="S404" i="4"/>
  <c r="S455" i="4"/>
  <c r="S34" i="4"/>
  <c r="S389" i="4"/>
  <c r="S212" i="4"/>
  <c r="S456" i="4"/>
  <c r="S133" i="4"/>
  <c r="S233" i="4"/>
  <c r="S286" i="4"/>
  <c r="S218" i="4"/>
  <c r="S326" i="4"/>
  <c r="S170" i="4"/>
  <c r="S494" i="4"/>
  <c r="S366" i="4"/>
  <c r="S321" i="4"/>
  <c r="S141" i="4"/>
  <c r="S283" i="4"/>
  <c r="S91" i="4"/>
  <c r="S413" i="4"/>
  <c r="X51" i="4"/>
  <c r="S83" i="4"/>
  <c r="X311" i="4"/>
  <c r="X121" i="6"/>
  <c r="X276" i="6"/>
  <c r="Y977" i="6"/>
  <c r="Y1065" i="6"/>
  <c r="W297" i="6"/>
  <c r="Y179" i="6"/>
  <c r="S262" i="4"/>
  <c r="S140" i="4"/>
  <c r="S294" i="4"/>
  <c r="X1086" i="6"/>
  <c r="X1000" i="6"/>
  <c r="X73" i="6"/>
  <c r="S471" i="4"/>
  <c r="S227" i="4"/>
  <c r="X1109" i="6"/>
  <c r="S248" i="4"/>
  <c r="S181" i="4"/>
  <c r="S175" i="4"/>
  <c r="S469" i="4"/>
  <c r="S41" i="4"/>
  <c r="W121" i="6"/>
  <c r="W729" i="6"/>
  <c r="X913" i="6"/>
  <c r="X1074" i="6"/>
  <c r="W154" i="6"/>
  <c r="X1059" i="6"/>
  <c r="X266" i="4"/>
  <c r="W653" i="6"/>
  <c r="X431" i="4"/>
  <c r="W1125" i="6"/>
  <c r="W887" i="6"/>
  <c r="Y136" i="6"/>
  <c r="Y596" i="6"/>
  <c r="Y626" i="6"/>
  <c r="X114" i="6"/>
  <c r="X562" i="6"/>
  <c r="Y816" i="6"/>
  <c r="Y186" i="6"/>
  <c r="W1001" i="6"/>
  <c r="X152" i="6"/>
  <c r="X308" i="4"/>
  <c r="W609" i="6"/>
  <c r="W971" i="6"/>
  <c r="S275" i="4"/>
  <c r="S244" i="4"/>
  <c r="S120" i="4"/>
  <c r="S93" i="4"/>
  <c r="W1074" i="6"/>
  <c r="W784" i="6"/>
  <c r="X784" i="6"/>
  <c r="Y411" i="6"/>
  <c r="W360" i="6"/>
  <c r="Y17" i="4"/>
  <c r="X402" i="6"/>
  <c r="S171" i="4"/>
  <c r="S355" i="4"/>
  <c r="S395" i="4"/>
  <c r="S117" i="4"/>
  <c r="S79" i="4"/>
  <c r="S384" i="4"/>
  <c r="S48" i="4"/>
  <c r="S380" i="4"/>
  <c r="X1068" i="6"/>
  <c r="Y292" i="6"/>
  <c r="X263" i="6"/>
  <c r="Y1090" i="6"/>
  <c r="X521" i="6"/>
  <c r="Y521" i="6"/>
  <c r="X417" i="4"/>
  <c r="X496" i="4"/>
  <c r="Z340" i="4"/>
  <c r="S124" i="4"/>
  <c r="S291" i="4"/>
  <c r="S224" i="4"/>
  <c r="S145" i="4"/>
  <c r="Y181" i="6"/>
  <c r="Y831" i="6"/>
  <c r="X831" i="6"/>
  <c r="Y263" i="6"/>
  <c r="W761" i="6"/>
  <c r="X927" i="6"/>
  <c r="Y927" i="6"/>
  <c r="Y1131" i="6"/>
  <c r="X193" i="6"/>
  <c r="Y216" i="6"/>
  <c r="S142" i="4"/>
  <c r="S92" i="4"/>
  <c r="S453" i="4"/>
  <c r="S276" i="4"/>
  <c r="X30" i="6"/>
  <c r="Y761" i="6"/>
  <c r="Z440" i="4"/>
  <c r="X346" i="4"/>
  <c r="X885" i="6"/>
  <c r="W329" i="6"/>
  <c r="W204" i="6"/>
  <c r="S169" i="4"/>
  <c r="S442" i="4"/>
  <c r="S60" i="4"/>
  <c r="S113" i="4"/>
  <c r="S372" i="4"/>
  <c r="S410" i="4"/>
  <c r="S50" i="4"/>
  <c r="S166" i="4"/>
  <c r="S36" i="4"/>
  <c r="S443" i="4"/>
  <c r="S371" i="4"/>
  <c r="S492" i="4"/>
  <c r="S188" i="4"/>
  <c r="Z249" i="4"/>
  <c r="S193" i="4"/>
  <c r="S487" i="4"/>
  <c r="S259" i="4"/>
  <c r="S388" i="4"/>
  <c r="S254" i="4"/>
  <c r="X426" i="4"/>
  <c r="S37" i="4"/>
  <c r="S167" i="4"/>
  <c r="Y127" i="4"/>
  <c r="S499" i="4"/>
  <c r="S231" i="4"/>
  <c r="S54" i="4"/>
  <c r="S257" i="4"/>
  <c r="S139" i="4"/>
  <c r="S82" i="4"/>
  <c r="S261" i="4"/>
  <c r="S180" i="4"/>
  <c r="S179" i="4"/>
  <c r="S289" i="4"/>
  <c r="S345" i="4"/>
  <c r="S96" i="4"/>
  <c r="S497" i="4"/>
  <c r="S501" i="4"/>
  <c r="S477" i="4"/>
  <c r="S444" i="4"/>
  <c r="S200" i="4"/>
  <c r="S195" i="4"/>
  <c r="S73" i="4"/>
  <c r="S292" i="4"/>
  <c r="S486" i="4"/>
  <c r="S481" i="4"/>
  <c r="S16" i="4"/>
  <c r="S62" i="4"/>
  <c r="S473" i="4"/>
  <c r="X64" i="4"/>
  <c r="S186" i="4"/>
  <c r="S176" i="4"/>
  <c r="S68" i="4"/>
  <c r="Y256" i="4"/>
  <c r="S12" i="4"/>
  <c r="X32" i="4"/>
  <c r="S204" i="4"/>
  <c r="W44" i="6"/>
  <c r="W675" i="6"/>
  <c r="W394" i="6"/>
  <c r="X685" i="6"/>
  <c r="W1043" i="6"/>
  <c r="W894" i="6"/>
  <c r="Y694" i="6"/>
  <c r="W945" i="6"/>
  <c r="S77" i="4"/>
  <c r="S148" i="4"/>
  <c r="S381" i="4"/>
  <c r="Y450" i="4"/>
  <c r="Y508" i="6"/>
  <c r="Y81" i="4"/>
  <c r="X718" i="6"/>
  <c r="S241" i="4"/>
  <c r="S412" i="4"/>
  <c r="S502" i="4"/>
  <c r="W537" i="6"/>
  <c r="W1113" i="6"/>
  <c r="W278" i="6"/>
  <c r="X455" i="6"/>
  <c r="X537" i="6"/>
  <c r="W507" i="6"/>
  <c r="X448" i="6"/>
  <c r="W411" i="6"/>
  <c r="Y697" i="6"/>
  <c r="Y165" i="4"/>
  <c r="X13" i="4"/>
  <c r="S379" i="4"/>
  <c r="S303" i="4"/>
  <c r="S67" i="4"/>
  <c r="S24" i="4"/>
  <c r="S19" i="4"/>
  <c r="S23" i="4"/>
  <c r="S209" i="4"/>
  <c r="S458" i="4"/>
  <c r="S293" i="4"/>
  <c r="S99" i="4"/>
  <c r="S87" i="4"/>
  <c r="S206" i="4"/>
  <c r="S104" i="4"/>
  <c r="S264" i="4"/>
  <c r="S408" i="4"/>
  <c r="P11" i="4"/>
  <c r="Q11" i="4"/>
  <c r="Q1040" i="4" s="1"/>
  <c r="D29" i="1" s="1"/>
  <c r="R11" i="4"/>
  <c r="R1040" i="4" s="1"/>
  <c r="U1040" i="4"/>
  <c r="S351" i="4"/>
  <c r="S460" i="4"/>
  <c r="X144" i="4"/>
  <c r="X168" i="4"/>
  <c r="Z100" i="4"/>
  <c r="X59" i="4"/>
  <c r="Z90" i="4"/>
  <c r="Y208" i="4"/>
  <c r="Y320" i="4"/>
  <c r="X30" i="4"/>
  <c r="X392" i="6"/>
  <c r="Y1059" i="6"/>
  <c r="X306" i="6"/>
  <c r="W306" i="6"/>
  <c r="Y1047" i="6"/>
  <c r="X158" i="6"/>
  <c r="X519" i="6"/>
  <c r="W231" i="6"/>
  <c r="X631" i="6"/>
  <c r="Y515" i="6"/>
  <c r="W1054" i="6"/>
  <c r="W446" i="6"/>
  <c r="X651" i="6"/>
  <c r="W385" i="6"/>
  <c r="X433" i="6"/>
  <c r="Z152" i="4"/>
  <c r="W377" i="6"/>
  <c r="X267" i="4"/>
  <c r="X1155" i="6"/>
  <c r="X186" i="6"/>
  <c r="X11" i="6"/>
  <c r="W408" i="6"/>
  <c r="W323" i="6"/>
  <c r="X396" i="6"/>
  <c r="X490" i="6"/>
  <c r="X400" i="4"/>
  <c r="W602" i="6"/>
  <c r="Y11" i="6"/>
  <c r="W130" i="6"/>
  <c r="Y494" i="6"/>
  <c r="Y453" i="6"/>
  <c r="X270" i="6"/>
  <c r="Y317" i="6"/>
  <c r="X24" i="6"/>
  <c r="W1040" i="6"/>
  <c r="W139" i="6"/>
  <c r="Y295" i="6"/>
  <c r="X134" i="6"/>
  <c r="Y153" i="4"/>
  <c r="X449" i="4"/>
  <c r="Z42" i="4"/>
  <c r="Z247" i="4"/>
  <c r="Z369" i="4"/>
  <c r="Z236" i="4"/>
  <c r="X475" i="4"/>
  <c r="X423" i="4"/>
  <c r="X97" i="4"/>
  <c r="Y385" i="4"/>
  <c r="Z222" i="4"/>
  <c r="Z376" i="4"/>
  <c r="Y423" i="4"/>
  <c r="X786" i="6"/>
  <c r="Y1037" i="6"/>
  <c r="X487" i="6"/>
  <c r="W630" i="6"/>
  <c r="Y290" i="6"/>
  <c r="X647" i="6"/>
  <c r="X734" i="6"/>
  <c r="W646" i="6"/>
  <c r="W1046" i="6"/>
  <c r="W227" i="6"/>
  <c r="Y79" i="6"/>
  <c r="Y62" i="6"/>
  <c r="Y1102" i="6"/>
  <c r="X324" i="6"/>
  <c r="Y260" i="6"/>
  <c r="W804" i="6"/>
  <c r="W181" i="6"/>
  <c r="X740" i="6"/>
  <c r="W347" i="6"/>
  <c r="X212" i="6"/>
  <c r="Y635" i="6"/>
  <c r="X326" i="6"/>
  <c r="W259" i="6"/>
  <c r="Y444" i="6"/>
  <c r="W364" i="6"/>
  <c r="W160" i="6"/>
  <c r="Y354" i="6"/>
  <c r="X745" i="6"/>
  <c r="Y212" i="6"/>
  <c r="W635" i="6"/>
  <c r="Y6" i="6"/>
  <c r="X284" i="6"/>
  <c r="W679" i="6"/>
  <c r="Y281" i="6"/>
  <c r="Y172" i="6"/>
  <c r="Y702" i="6"/>
  <c r="X457" i="6"/>
  <c r="Y1071" i="6"/>
  <c r="X173" i="6"/>
  <c r="X717" i="6"/>
  <c r="Y205" i="6"/>
  <c r="W83" i="6"/>
  <c r="Y720" i="6"/>
  <c r="W172" i="6"/>
  <c r="Y69" i="6"/>
  <c r="W735" i="6"/>
  <c r="Y603" i="6"/>
  <c r="X215" i="6"/>
  <c r="X67" i="6"/>
  <c r="X966" i="6"/>
  <c r="X342" i="6"/>
  <c r="W1066" i="6"/>
  <c r="X120" i="6"/>
  <c r="W332" i="6"/>
  <c r="X928" i="6"/>
  <c r="Y96" i="6"/>
  <c r="X790" i="6"/>
  <c r="W822" i="6"/>
  <c r="Y387" i="6"/>
  <c r="X207" i="6"/>
  <c r="X749" i="6"/>
  <c r="X70" i="6"/>
  <c r="Y991" i="6"/>
  <c r="W403" i="6"/>
  <c r="Y476" i="6"/>
  <c r="X476" i="6"/>
  <c r="W200" i="6"/>
  <c r="Y67" i="6"/>
  <c r="X666" i="6"/>
  <c r="Y548" i="6"/>
  <c r="W807" i="6"/>
  <c r="X665" i="6"/>
  <c r="X262" i="6"/>
  <c r="Y503" i="6"/>
  <c r="W120" i="6"/>
  <c r="X904" i="6"/>
  <c r="X644" i="6"/>
  <c r="W914" i="6"/>
  <c r="Y948" i="6"/>
  <c r="Y1156" i="6"/>
  <c r="W749" i="6"/>
  <c r="Y912" i="6"/>
  <c r="X291" i="6"/>
  <c r="Y199" i="6"/>
  <c r="W665" i="6"/>
  <c r="Y87" i="6"/>
  <c r="X355" i="6"/>
  <c r="W774" i="6"/>
  <c r="W431" i="6"/>
  <c r="X1130" i="6"/>
  <c r="W1049" i="6"/>
  <c r="W948" i="6"/>
  <c r="X387" i="6"/>
  <c r="X1052" i="6"/>
  <c r="W1149" i="6"/>
  <c r="W309" i="6"/>
  <c r="Y59" i="6"/>
  <c r="W534" i="6"/>
  <c r="X663" i="6"/>
  <c r="X523" i="6"/>
  <c r="Y907" i="6"/>
  <c r="Y215" i="6"/>
  <c r="W143" i="6"/>
  <c r="W275" i="6"/>
  <c r="W215" i="6"/>
  <c r="Y128" i="6"/>
  <c r="Z290" i="4"/>
  <c r="Y191" i="6"/>
  <c r="Y376" i="4"/>
  <c r="Y129" i="6"/>
  <c r="Y417" i="6"/>
  <c r="W66" i="6"/>
  <c r="Y949" i="6"/>
  <c r="W949" i="6"/>
  <c r="Y901" i="6"/>
  <c r="Y546" i="6"/>
  <c r="X763" i="6"/>
  <c r="W853" i="6"/>
  <c r="W654" i="6"/>
  <c r="Y418" i="6"/>
  <c r="X554" i="6"/>
  <c r="Y486" i="6"/>
  <c r="W854" i="6"/>
  <c r="X1060" i="6"/>
  <c r="Y34" i="6"/>
  <c r="W1017" i="6"/>
  <c r="W690" i="6"/>
  <c r="X249" i="6"/>
  <c r="Y183" i="4"/>
  <c r="Y570" i="6"/>
  <c r="W459" i="6"/>
  <c r="X1125" i="6"/>
  <c r="W531" i="6"/>
  <c r="W638" i="6"/>
  <c r="W105" i="6"/>
  <c r="Y265" i="6"/>
  <c r="X658" i="6"/>
  <c r="X238" i="6"/>
  <c r="Y499" i="6"/>
  <c r="W723" i="6"/>
  <c r="Y682" i="6"/>
  <c r="W470" i="6"/>
  <c r="Y642" i="6"/>
  <c r="X711" i="6"/>
  <c r="X846" i="6"/>
  <c r="X470" i="6"/>
  <c r="W765" i="6"/>
  <c r="W841" i="6"/>
  <c r="Z418" i="4"/>
  <c r="W542" i="6"/>
  <c r="Y746" i="6"/>
  <c r="X345" i="6"/>
  <c r="X452" i="6"/>
  <c r="W217" i="6"/>
  <c r="X623" i="6"/>
  <c r="X373" i="6"/>
  <c r="Z398" i="4"/>
  <c r="X162" i="6"/>
  <c r="W699" i="6"/>
  <c r="Y65" i="6"/>
  <c r="Y174" i="6"/>
  <c r="X331" i="6"/>
  <c r="X218" i="6"/>
  <c r="X294" i="6"/>
  <c r="X995" i="6"/>
  <c r="Y141" i="6"/>
  <c r="Y819" i="6"/>
  <c r="W372" i="6"/>
  <c r="Y753" i="6"/>
  <c r="X865" i="6"/>
  <c r="X349" i="6"/>
  <c r="X735" i="6"/>
  <c r="X819" i="6"/>
  <c r="X481" i="6"/>
  <c r="W454" i="6"/>
  <c r="Z373" i="4"/>
  <c r="X173" i="4"/>
  <c r="Z243" i="4"/>
  <c r="Y827" i="6"/>
  <c r="Y976" i="6"/>
  <c r="X840" i="6"/>
  <c r="Y356" i="4"/>
  <c r="W525" i="6"/>
  <c r="Y545" i="6"/>
  <c r="Y564" i="6"/>
  <c r="X13" i="6"/>
  <c r="Y511" i="6"/>
  <c r="W1078" i="6"/>
  <c r="X878" i="6"/>
  <c r="W794" i="6"/>
  <c r="Y126" i="6"/>
  <c r="X970" i="6"/>
  <c r="X824" i="6"/>
  <c r="Y118" i="6"/>
  <c r="W290" i="6"/>
  <c r="W828" i="6"/>
  <c r="Y968" i="6"/>
  <c r="Y169" i="6"/>
  <c r="W1025" i="6"/>
  <c r="Y526" i="6"/>
  <c r="X1002" i="6"/>
  <c r="Y310" i="6"/>
  <c r="Y634" i="6"/>
  <c r="W478" i="6"/>
  <c r="Y495" i="6"/>
  <c r="X1027" i="6"/>
  <c r="Y462" i="4"/>
  <c r="Y424" i="4"/>
  <c r="W820" i="6"/>
  <c r="X900" i="6"/>
  <c r="Y888" i="6"/>
  <c r="Y1095" i="6"/>
  <c r="Y1056" i="6"/>
  <c r="X1157" i="6"/>
  <c r="Y443" i="6"/>
  <c r="Y61" i="6"/>
  <c r="X989" i="6"/>
  <c r="W17" i="6"/>
  <c r="Y37" i="6"/>
  <c r="Y677" i="6"/>
  <c r="X999" i="6"/>
  <c r="X864" i="6"/>
  <c r="W695" i="6"/>
  <c r="X551" i="6"/>
  <c r="W479" i="6"/>
  <c r="X1018" i="6"/>
  <c r="Y463" i="6"/>
  <c r="X684" i="6"/>
  <c r="Y1096" i="6"/>
  <c r="X70" i="4"/>
  <c r="W1158" i="6"/>
  <c r="X57" i="6"/>
  <c r="X184" i="4"/>
  <c r="X153" i="6"/>
  <c r="X127" i="6"/>
  <c r="Y777" i="6"/>
  <c r="Y766" i="6"/>
  <c r="X206" i="6"/>
  <c r="X140" i="6"/>
  <c r="W777" i="6"/>
  <c r="Y387" i="4"/>
  <c r="Y975" i="6"/>
  <c r="X975" i="6"/>
  <c r="W155" i="6"/>
  <c r="X435" i="6"/>
  <c r="W15" i="6"/>
  <c r="X164" i="6"/>
  <c r="Y464" i="6"/>
  <c r="X939" i="6"/>
  <c r="Y60" i="6"/>
  <c r="Y558" i="6"/>
  <c r="Y365" i="6"/>
  <c r="X583" i="6"/>
  <c r="X432" i="6"/>
  <c r="Y214" i="6"/>
  <c r="W1146" i="6"/>
  <c r="X1126" i="6"/>
  <c r="W175" i="6"/>
  <c r="W363" i="6"/>
  <c r="W614" i="6"/>
  <c r="X563" i="6"/>
  <c r="W1153" i="6"/>
  <c r="W959" i="6"/>
  <c r="W980" i="6"/>
  <c r="X959" i="6"/>
  <c r="W214" i="6"/>
  <c r="Y706" i="6"/>
  <c r="X242" i="6"/>
  <c r="Y838" i="6"/>
  <c r="X21" i="4"/>
  <c r="Y21" i="4"/>
  <c r="Z21" i="4"/>
  <c r="Y1038" i="6"/>
  <c r="Y80" i="6"/>
  <c r="X434" i="6"/>
  <c r="W506" i="6"/>
  <c r="X817" i="6"/>
  <c r="W1093" i="6"/>
  <c r="X498" i="6"/>
  <c r="Y55" i="6"/>
  <c r="Y161" i="6"/>
  <c r="W1139" i="6"/>
  <c r="X222" i="6"/>
  <c r="W222" i="6"/>
  <c r="Y222" i="6"/>
  <c r="X114" i="4"/>
  <c r="Y826" i="6"/>
  <c r="Y768" i="6"/>
  <c r="Y119" i="6"/>
  <c r="Y1022" i="6"/>
  <c r="Y419" i="6"/>
  <c r="Y84" i="6"/>
  <c r="W84" i="6"/>
  <c r="X513" i="6"/>
  <c r="Y598" i="6"/>
  <c r="X1006" i="6"/>
  <c r="Y567" i="6"/>
  <c r="Y451" i="6"/>
  <c r="Y926" i="6"/>
  <c r="X1114" i="6"/>
  <c r="Y1030" i="6"/>
  <c r="X549" i="6"/>
  <c r="Y101" i="6"/>
  <c r="Y936" i="6"/>
  <c r="Y100" i="6"/>
  <c r="Y818" i="6"/>
  <c r="W89" i="6"/>
  <c r="W1101" i="6"/>
  <c r="X905" i="6"/>
  <c r="Y299" i="6"/>
  <c r="X94" i="6"/>
  <c r="X1030" i="6"/>
  <c r="W413" i="6"/>
  <c r="Y1118" i="6"/>
  <c r="W106" i="6"/>
  <c r="W359" i="6"/>
  <c r="X151" i="6"/>
  <c r="Y803" i="6"/>
  <c r="X484" i="6"/>
  <c r="W606" i="6"/>
  <c r="W727" i="6"/>
  <c r="W909" i="6"/>
  <c r="X410" i="6"/>
  <c r="W133" i="6"/>
  <c r="Y619" i="6"/>
  <c r="X314" i="6"/>
  <c r="Y302" i="6"/>
  <c r="W257" i="6"/>
  <c r="Z399" i="4"/>
  <c r="Y56" i="6"/>
  <c r="X235" i="6"/>
  <c r="Y42" i="6"/>
  <c r="W848" i="6"/>
  <c r="X441" i="6"/>
  <c r="W965" i="6"/>
  <c r="W1135" i="6"/>
  <c r="Y348" i="6"/>
  <c r="W95" i="6"/>
  <c r="X1150" i="6"/>
  <c r="W312" i="6"/>
  <c r="Z185" i="4"/>
  <c r="W334" i="6"/>
  <c r="W801" i="6"/>
  <c r="W687" i="6"/>
  <c r="Y25" i="6"/>
  <c r="W366" i="6"/>
  <c r="W750" i="6"/>
  <c r="W201" i="6"/>
  <c r="Y1142" i="6"/>
  <c r="W813" i="6"/>
  <c r="W427" i="6"/>
  <c r="Y1035" i="6"/>
  <c r="W561" i="6"/>
  <c r="X339" i="6"/>
  <c r="X258" i="6"/>
  <c r="W456" i="6"/>
  <c r="W834" i="6"/>
  <c r="X814" i="6"/>
  <c r="Y550" i="6"/>
  <c r="W556" i="6"/>
  <c r="X929" i="6"/>
  <c r="Y985" i="6"/>
  <c r="Y94" i="6"/>
  <c r="W796" i="6"/>
  <c r="W246" i="6"/>
  <c r="W473" i="6"/>
  <c r="X910" i="6"/>
  <c r="Y799" i="6"/>
  <c r="X925" i="6"/>
  <c r="W768" i="6"/>
  <c r="X906" i="6"/>
  <c r="W741" i="6"/>
  <c r="W659" i="6"/>
  <c r="Y336" i="6"/>
  <c r="W124" i="6"/>
  <c r="W629" i="6"/>
  <c r="Y862" i="6"/>
  <c r="W869" i="6"/>
  <c r="W1005" i="6"/>
  <c r="Y1042" i="6"/>
  <c r="Y170" i="6"/>
  <c r="X194" i="6"/>
  <c r="Y142" i="6"/>
  <c r="W1098" i="6"/>
  <c r="Y1089" i="6"/>
  <c r="X861" i="6"/>
  <c r="W861" i="6"/>
  <c r="Y861" i="6"/>
  <c r="Y757" i="6"/>
  <c r="Y806" i="6"/>
  <c r="X389" i="6"/>
  <c r="Y1151" i="6"/>
  <c r="Y902" i="6"/>
  <c r="X850" i="6"/>
  <c r="X202" i="6"/>
  <c r="X261" i="6"/>
  <c r="W439" i="6"/>
  <c r="Y390" i="6"/>
  <c r="X1094" i="6"/>
  <c r="Y879" i="6"/>
  <c r="Y247" i="6"/>
  <c r="X782" i="6"/>
  <c r="X230" i="6"/>
  <c r="Y895" i="6"/>
  <c r="W585" i="6"/>
  <c r="W233" i="6"/>
  <c r="Y578" i="6"/>
  <c r="Y587" i="6"/>
  <c r="X1033" i="6"/>
  <c r="Y289" i="6"/>
  <c r="X74" i="4"/>
  <c r="Y74" i="4"/>
  <c r="W286" i="6"/>
  <c r="Y477" i="6"/>
  <c r="X1012" i="6"/>
  <c r="Y809" i="6"/>
  <c r="W934" i="6"/>
  <c r="X368" i="6"/>
  <c r="W283" i="6"/>
  <c r="Y692" i="6"/>
  <c r="W442" i="6"/>
  <c r="Y932" i="6"/>
  <c r="Y1012" i="6"/>
  <c r="X137" i="4"/>
  <c r="W957" i="6"/>
  <c r="Y957" i="6"/>
  <c r="X285" i="6"/>
  <c r="W285" i="6"/>
  <c r="W510" i="6"/>
  <c r="Y510" i="6"/>
  <c r="X224" i="6"/>
  <c r="X510" i="6"/>
  <c r="Y224" i="6"/>
  <c r="W493" i="6"/>
  <c r="Y379" i="6"/>
  <c r="W379" i="6"/>
  <c r="X762" i="6"/>
  <c r="X775" i="6"/>
  <c r="Y271" i="6"/>
  <c r="X271" i="6"/>
  <c r="W428" i="6"/>
  <c r="X428" i="6"/>
  <c r="Y666" i="6"/>
  <c r="W666" i="6"/>
  <c r="Y1061" i="6"/>
  <c r="W1061" i="6"/>
  <c r="Y589" i="6"/>
  <c r="X793" i="6"/>
  <c r="W793" i="6"/>
  <c r="Y793" i="6"/>
  <c r="W703" i="6"/>
  <c r="Y703" i="6"/>
  <c r="W589" i="6"/>
  <c r="X1069" i="6"/>
  <c r="Y1069" i="6"/>
  <c r="X221" i="6"/>
  <c r="W762" i="6"/>
  <c r="X340" i="6"/>
  <c r="W221" i="6"/>
  <c r="Y543" i="6"/>
  <c r="W543" i="6"/>
  <c r="X543" i="6"/>
  <c r="Y226" i="6"/>
  <c r="W380" i="6"/>
  <c r="Y380" i="6"/>
  <c r="X380" i="6"/>
  <c r="Y594" i="6"/>
  <c r="X46" i="6"/>
  <c r="W896" i="6"/>
  <c r="Y802" i="6"/>
  <c r="Y873" i="6"/>
  <c r="X802" i="6"/>
  <c r="X759" i="6"/>
  <c r="W759" i="6"/>
  <c r="Y759" i="6"/>
  <c r="X555" i="6"/>
  <c r="W138" i="6"/>
  <c r="Y138" i="6"/>
  <c r="X138" i="6"/>
  <c r="Y539" i="6"/>
  <c r="Y555" i="6"/>
  <c r="W555" i="6"/>
  <c r="W539" i="6"/>
  <c r="Y710" i="6"/>
  <c r="X977" i="6"/>
  <c r="W710" i="6"/>
  <c r="Y440" i="6"/>
  <c r="Y130" i="6"/>
  <c r="Y938" i="6"/>
  <c r="X938" i="6"/>
  <c r="W938" i="6"/>
  <c r="Y904" i="6"/>
  <c r="Y270" i="6"/>
  <c r="Y597" i="6"/>
  <c r="X597" i="6"/>
  <c r="X87" i="6"/>
  <c r="Y407" i="6"/>
  <c r="X407" i="6"/>
  <c r="W407" i="6"/>
  <c r="M30" i="11"/>
  <c r="O30" i="11" s="1"/>
  <c r="P29" i="11"/>
  <c r="Q29" i="11" s="1"/>
  <c r="Q28" i="11"/>
  <c r="Z91" i="6"/>
  <c r="D49" i="1" l="1"/>
  <c r="D41" i="1"/>
  <c r="W41" i="1" s="1"/>
  <c r="D37" i="1"/>
  <c r="W37" i="1" s="1"/>
  <c r="W18" i="1"/>
  <c r="X25" i="1" s="1"/>
  <c r="Z1080" i="6"/>
  <c r="D39" i="1"/>
  <c r="W39" i="1" s="1"/>
  <c r="AA423" i="4"/>
  <c r="Y847" i="6"/>
  <c r="X847" i="6"/>
  <c r="W847" i="6"/>
  <c r="W269" i="6"/>
  <c r="X889" i="6"/>
  <c r="Y347" i="6"/>
  <c r="Y276" i="6"/>
  <c r="X493" i="6"/>
  <c r="Z493" i="6" s="1"/>
  <c r="W276" i="6"/>
  <c r="X816" i="6"/>
  <c r="Z816" i="6" s="1"/>
  <c r="W54" i="6"/>
  <c r="Y139" i="6"/>
  <c r="Z139" i="6" s="1"/>
  <c r="Y269" i="6"/>
  <c r="W440" i="6"/>
  <c r="Z440" i="6" s="1"/>
  <c r="X474" i="6"/>
  <c r="Y582" i="6"/>
  <c r="Y894" i="6"/>
  <c r="Z894" i="6" s="1"/>
  <c r="W1136" i="6"/>
  <c r="X896" i="6"/>
  <c r="Z896" i="6" s="1"/>
  <c r="W849" i="6"/>
  <c r="X678" i="6"/>
  <c r="W982" i="6"/>
  <c r="X130" i="6"/>
  <c r="Z130" i="6" s="1"/>
  <c r="W594" i="6"/>
  <c r="Z594" i="6" s="1"/>
  <c r="W226" i="6"/>
  <c r="Z226" i="6" s="1"/>
  <c r="W197" i="6"/>
  <c r="Z988" i="6"/>
  <c r="W708" i="6"/>
  <c r="W673" i="6"/>
  <c r="X770" i="6"/>
  <c r="X197" i="6"/>
  <c r="X86" i="6"/>
  <c r="Y1075" i="6"/>
  <c r="Z1075" i="6" s="1"/>
  <c r="X199" i="6"/>
  <c r="Z199" i="6" s="1"/>
  <c r="Y870" i="6"/>
  <c r="Y617" i="6"/>
  <c r="X778" i="6"/>
  <c r="Y931" i="6"/>
  <c r="X18" i="6"/>
  <c r="Y897" i="6"/>
  <c r="W210" i="6"/>
  <c r="Y75" i="6"/>
  <c r="Y203" i="6"/>
  <c r="Z696" i="6"/>
  <c r="W931" i="6"/>
  <c r="Y1023" i="6"/>
  <c r="W858" i="6"/>
  <c r="W897" i="6"/>
  <c r="W315" i="6"/>
  <c r="W1064" i="6"/>
  <c r="X858" i="6"/>
  <c r="X1041" i="6"/>
  <c r="X642" i="6"/>
  <c r="W203" i="6"/>
  <c r="W346" i="6"/>
  <c r="Y1115" i="6"/>
  <c r="X128" i="6"/>
  <c r="X156" i="6"/>
  <c r="W112" i="6"/>
  <c r="X1159" i="6"/>
  <c r="X167" i="6"/>
  <c r="W1041" i="6"/>
  <c r="Z14" i="6"/>
  <c r="X22" i="6"/>
  <c r="X497" i="6"/>
  <c r="W480" i="6"/>
  <c r="X1028" i="6"/>
  <c r="W1097" i="6"/>
  <c r="Y859" i="6"/>
  <c r="X844" i="6"/>
  <c r="X112" i="6"/>
  <c r="X429" i="6"/>
  <c r="X984" i="6"/>
  <c r="Y279" i="6"/>
  <c r="Y592" i="6"/>
  <c r="Y797" i="6"/>
  <c r="Y117" i="6"/>
  <c r="W698" i="6"/>
  <c r="Y984" i="6"/>
  <c r="Y640" i="6"/>
  <c r="W386" i="6"/>
  <c r="X592" i="6"/>
  <c r="X797" i="6"/>
  <c r="Y889" i="6"/>
  <c r="W640" i="6"/>
  <c r="Y386" i="6"/>
  <c r="W279" i="6"/>
  <c r="W8" i="6"/>
  <c r="Y775" i="6"/>
  <c r="Z775" i="6" s="1"/>
  <c r="W889" i="6"/>
  <c r="Y876" i="6"/>
  <c r="AA376" i="4"/>
  <c r="AA74" i="4"/>
  <c r="AA21" i="4"/>
  <c r="D40" i="1"/>
  <c r="W40" i="1" s="1"/>
  <c r="D31" i="1"/>
  <c r="W31" i="1" s="1"/>
  <c r="D42" i="1"/>
  <c r="W42" i="1" s="1"/>
  <c r="D44" i="1"/>
  <c r="W44" i="1" s="1"/>
  <c r="W111" i="6"/>
  <c r="Y111" i="6"/>
  <c r="X111" i="6"/>
  <c r="W575" i="6"/>
  <c r="X395" i="6"/>
  <c r="Y1064" i="6"/>
  <c r="W405" i="6"/>
  <c r="X405" i="6"/>
  <c r="W472" i="6"/>
  <c r="W732" i="6"/>
  <c r="X35" i="6"/>
  <c r="Y35" i="6"/>
  <c r="Y674" i="6"/>
  <c r="Y575" i="6"/>
  <c r="Y185" i="6"/>
  <c r="X185" i="6"/>
  <c r="W688" i="6"/>
  <c r="X524" i="6"/>
  <c r="W225" i="6"/>
  <c r="X21" i="6"/>
  <c r="X732" i="6"/>
  <c r="Y346" i="6"/>
  <c r="X688" i="6"/>
  <c r="X7" i="6"/>
  <c r="W591" i="6"/>
  <c r="X225" i="6"/>
  <c r="X613" i="6"/>
  <c r="W613" i="6"/>
  <c r="Y520" i="6"/>
  <c r="Y268" i="6"/>
  <c r="Y1138" i="6"/>
  <c r="Y591" i="6"/>
  <c r="X540" i="6"/>
  <c r="W552" i="6"/>
  <c r="Z208" i="6"/>
  <c r="Z1092" i="6"/>
  <c r="X346" i="6"/>
  <c r="Z239" i="4"/>
  <c r="Y942" i="6"/>
  <c r="Y461" i="4"/>
  <c r="Z115" i="4"/>
  <c r="X196" i="4"/>
  <c r="Z226" i="4"/>
  <c r="Z182" i="4"/>
  <c r="X109" i="4"/>
  <c r="Y203" i="4"/>
  <c r="Y343" i="4"/>
  <c r="Y154" i="4"/>
  <c r="Y20" i="4"/>
  <c r="Y334" i="4"/>
  <c r="X401" i="4"/>
  <c r="X461" i="4"/>
  <c r="Z342" i="4"/>
  <c r="W211" i="6"/>
  <c r="Z1051" i="6"/>
  <c r="Y88" i="4"/>
  <c r="X88" i="4"/>
  <c r="W30" i="6"/>
  <c r="Y1155" i="6"/>
  <c r="X671" i="6"/>
  <c r="W1045" i="6"/>
  <c r="X329" i="6"/>
  <c r="Y708" i="6"/>
  <c r="X36" i="6"/>
  <c r="Z740" i="6"/>
  <c r="X982" i="6"/>
  <c r="W881" i="6"/>
  <c r="W955" i="6"/>
  <c r="Y1055" i="6"/>
  <c r="Y849" i="6"/>
  <c r="Y422" i="6"/>
  <c r="W873" i="6"/>
  <c r="Z873" i="6" s="1"/>
  <c r="X1045" i="6"/>
  <c r="Z425" i="4"/>
  <c r="W770" i="6"/>
  <c r="W535" i="6"/>
  <c r="W691" i="6"/>
  <c r="X691" i="6"/>
  <c r="X1034" i="6"/>
  <c r="W152" i="6"/>
  <c r="Y828" i="6"/>
  <c r="Z828" i="6" s="1"/>
  <c r="W748" i="6"/>
  <c r="Y748" i="6"/>
  <c r="W16" i="6"/>
  <c r="Z562" i="6"/>
  <c r="Y707" i="6"/>
  <c r="W859" i="6"/>
  <c r="X1136" i="6"/>
  <c r="X482" i="6"/>
  <c r="W450" i="6"/>
  <c r="Y340" i="6"/>
  <c r="Z340" i="6" s="1"/>
  <c r="Y671" i="6"/>
  <c r="Y792" i="6"/>
  <c r="Y467" i="6"/>
  <c r="X229" i="4"/>
  <c r="W36" i="6"/>
  <c r="X90" i="6"/>
  <c r="Y360" i="6"/>
  <c r="Z360" i="6" s="1"/>
  <c r="W29" i="1"/>
  <c r="X833" i="6"/>
  <c r="Y182" i="6"/>
  <c r="Y933" i="6"/>
  <c r="X707" i="6"/>
  <c r="W437" i="6"/>
  <c r="Y450" i="6"/>
  <c r="X535" i="6"/>
  <c r="Y618" i="6"/>
  <c r="Y231" i="6"/>
  <c r="X330" i="4"/>
  <c r="Y90" i="6"/>
  <c r="X468" i="6"/>
  <c r="W125" i="6"/>
  <c r="W574" i="6"/>
  <c r="Y851" i="6"/>
  <c r="Z121" i="6"/>
  <c r="W833" i="6"/>
  <c r="Y480" i="6"/>
  <c r="X851" i="6"/>
  <c r="Y369" i="6"/>
  <c r="X77" i="6"/>
  <c r="Y284" i="4"/>
  <c r="Y488" i="4"/>
  <c r="Y392" i="4"/>
  <c r="Z500" i="4"/>
  <c r="X194" i="4"/>
  <c r="Y198" i="4"/>
  <c r="X422" i="4"/>
  <c r="Z110" i="4"/>
  <c r="Y150" i="4"/>
  <c r="X364" i="4"/>
  <c r="Y134" i="4"/>
  <c r="X78" i="6"/>
  <c r="Y78" i="6"/>
  <c r="X381" i="6"/>
  <c r="X879" i="6"/>
  <c r="Z879" i="6" s="1"/>
  <c r="Y352" i="4"/>
  <c r="Y997" i="6"/>
  <c r="W77" i="6"/>
  <c r="Y823" i="6"/>
  <c r="W254" i="6"/>
  <c r="X475" i="6"/>
  <c r="Y595" i="6"/>
  <c r="W595" i="6"/>
  <c r="Y1097" i="6"/>
  <c r="X431" i="6"/>
  <c r="W219" i="6"/>
  <c r="W1048" i="6"/>
  <c r="Y239" i="6"/>
  <c r="Y426" i="6"/>
  <c r="W475" i="6"/>
  <c r="W422" i="6"/>
  <c r="X1048" i="6"/>
  <c r="Y211" i="6"/>
  <c r="X922" i="6"/>
  <c r="Y219" i="6"/>
  <c r="X211" i="6"/>
  <c r="X1138" i="6"/>
  <c r="Y922" i="6"/>
  <c r="X49" i="6"/>
  <c r="X387" i="4"/>
  <c r="AA387" i="4" s="1"/>
  <c r="X823" i="6"/>
  <c r="Y254" i="6"/>
  <c r="X1103" i="6"/>
  <c r="Y1103" i="6"/>
  <c r="X426" i="6"/>
  <c r="X422" i="6"/>
  <c r="W837" i="6"/>
  <c r="W787" i="6"/>
  <c r="Z493" i="4"/>
  <c r="X111" i="4"/>
  <c r="X482" i="4"/>
  <c r="X488" i="4"/>
  <c r="Y216" i="4"/>
  <c r="Y46" i="6"/>
  <c r="Z46" i="6" s="1"/>
  <c r="W1002" i="6"/>
  <c r="W737" i="6"/>
  <c r="Y376" i="6"/>
  <c r="W182" i="6"/>
  <c r="Y406" i="6"/>
  <c r="X955" i="6"/>
  <c r="W672" i="6"/>
  <c r="Y669" i="6"/>
  <c r="X884" i="6"/>
  <c r="Y421" i="4"/>
  <c r="W705" i="6"/>
  <c r="X376" i="6"/>
  <c r="X1154" i="6"/>
  <c r="W1060" i="6"/>
  <c r="Y234" i="6"/>
  <c r="W981" i="6"/>
  <c r="Y981" i="6"/>
  <c r="Y33" i="6"/>
  <c r="W605" i="6"/>
  <c r="Z1043" i="6"/>
  <c r="W1140" i="6"/>
  <c r="Y39" i="6"/>
  <c r="W424" i="6"/>
  <c r="X424" i="6"/>
  <c r="X318" i="6"/>
  <c r="W683" i="6"/>
  <c r="W778" i="6"/>
  <c r="W47" i="6"/>
  <c r="X744" i="6"/>
  <c r="X406" i="6"/>
  <c r="X104" i="6"/>
  <c r="W104" i="6"/>
  <c r="Y744" i="6"/>
  <c r="W33" i="6"/>
  <c r="X365" i="4"/>
  <c r="Z299" i="4"/>
  <c r="Z344" i="4"/>
  <c r="Z365" i="4"/>
  <c r="X367" i="4"/>
  <c r="Z137" i="4"/>
  <c r="AA137" i="4" s="1"/>
  <c r="Z467" i="4"/>
  <c r="Z130" i="4"/>
  <c r="Z35" i="4"/>
  <c r="Z416" i="4"/>
  <c r="X211" i="4"/>
  <c r="Z419" i="4"/>
  <c r="Z318" i="4"/>
  <c r="X177" i="4"/>
  <c r="X49" i="4"/>
  <c r="Z61" i="4"/>
  <c r="X390" i="4"/>
  <c r="Z174" i="4"/>
  <c r="Y232" i="4"/>
  <c r="Y448" i="4"/>
  <c r="X403" i="4"/>
  <c r="Y396" i="4"/>
  <c r="Z322" i="4"/>
  <c r="Y409" i="4"/>
  <c r="X457" i="4"/>
  <c r="Y437" i="4"/>
  <c r="X242" i="4"/>
  <c r="X448" i="4"/>
  <c r="Z437" i="4"/>
  <c r="Y58" i="4"/>
  <c r="Z457" i="4"/>
  <c r="Y242" i="4"/>
  <c r="X419" i="4"/>
  <c r="Y43" i="4"/>
  <c r="Z348" i="4"/>
  <c r="Y18" i="4"/>
  <c r="Z337" i="4"/>
  <c r="Z485" i="4"/>
  <c r="Z38" i="4"/>
  <c r="X57" i="4"/>
  <c r="Y66" i="4"/>
  <c r="Y306" i="4"/>
  <c r="Y26" i="4"/>
  <c r="Y205" i="4"/>
  <c r="Z435" i="4"/>
  <c r="Y78" i="4"/>
  <c r="Z306" i="4"/>
  <c r="Y27" i="4"/>
  <c r="X476" i="4"/>
  <c r="Y476" i="4"/>
  <c r="X39" i="4"/>
  <c r="X369" i="6"/>
  <c r="X8" i="6"/>
  <c r="Y514" i="6"/>
  <c r="Y77" i="6"/>
  <c r="X1100" i="6"/>
  <c r="Y1140" i="6"/>
  <c r="X944" i="6"/>
  <c r="Z756" i="6"/>
  <c r="Y64" i="6"/>
  <c r="Y296" i="6"/>
  <c r="W944" i="6"/>
  <c r="Y979" i="6"/>
  <c r="W979" i="6"/>
  <c r="X979" i="6"/>
  <c r="Y958" i="6"/>
  <c r="Y318" i="6"/>
  <c r="X231" i="6"/>
  <c r="X1017" i="6"/>
  <c r="W1156" i="6"/>
  <c r="Y1002" i="6"/>
  <c r="Z86" i="4"/>
  <c r="Y187" i="6"/>
  <c r="Y1160" i="6"/>
  <c r="X449" i="6"/>
  <c r="X774" i="6"/>
  <c r="W502" i="6"/>
  <c r="W371" i="6"/>
  <c r="X990" i="6"/>
  <c r="X1087" i="6"/>
  <c r="Y287" i="6"/>
  <c r="X997" i="6"/>
  <c r="Z186" i="6"/>
  <c r="W388" i="6"/>
  <c r="W268" i="6"/>
  <c r="X108" i="6"/>
  <c r="W633" i="6"/>
  <c r="X502" i="6"/>
  <c r="W1160" i="6"/>
  <c r="Y268" i="4"/>
  <c r="Y1104" i="6"/>
  <c r="X256" i="6"/>
  <c r="W618" i="6"/>
  <c r="Z202" i="4"/>
  <c r="W287" i="6"/>
  <c r="X887" i="6"/>
  <c r="Y256" i="6"/>
  <c r="X1046" i="6"/>
  <c r="X1156" i="6"/>
  <c r="Y337" i="4"/>
  <c r="W187" i="6"/>
  <c r="W304" i="6"/>
  <c r="W467" i="6"/>
  <c r="Y649" i="6"/>
  <c r="Z53" i="4"/>
  <c r="X439" i="4"/>
  <c r="Y615" i="6"/>
  <c r="X570" i="6"/>
  <c r="X697" i="6"/>
  <c r="W492" i="6"/>
  <c r="W649" i="6"/>
  <c r="Z270" i="4"/>
  <c r="Z20" i="4"/>
  <c r="Y439" i="4"/>
  <c r="X1010" i="6"/>
  <c r="W468" i="6"/>
  <c r="X958" i="6"/>
  <c r="X75" i="6"/>
  <c r="X495" i="4"/>
  <c r="X48" i="4"/>
  <c r="Z459" i="4"/>
  <c r="Y32" i="4"/>
  <c r="X498" i="4"/>
  <c r="Y459" i="4"/>
  <c r="X223" i="4"/>
  <c r="Z163" i="4"/>
  <c r="Y339" i="4"/>
  <c r="Z146" i="4"/>
  <c r="Y465" i="4"/>
  <c r="X25" i="4"/>
  <c r="Y126" i="4"/>
  <c r="X43" i="4"/>
  <c r="Y415" i="4"/>
  <c r="X378" i="4"/>
  <c r="Z76" i="4"/>
  <c r="Z126" i="4"/>
  <c r="Z102" i="4"/>
  <c r="Z265" i="4"/>
  <c r="X76" i="4"/>
  <c r="Y6" i="4"/>
  <c r="Y361" i="4"/>
  <c r="Y189" i="4"/>
  <c r="Y118" i="4"/>
  <c r="Z189" i="4"/>
  <c r="X134" i="4"/>
  <c r="Y201" i="4"/>
  <c r="Y382" i="4"/>
  <c r="Y438" i="4"/>
  <c r="Y130" i="4"/>
  <c r="Y391" i="4"/>
  <c r="Z377" i="4"/>
  <c r="Z454" i="4"/>
  <c r="Z470" i="4"/>
  <c r="X454" i="4"/>
  <c r="Y47" i="4"/>
  <c r="Z347" i="4"/>
  <c r="Z246" i="4"/>
  <c r="Z330" i="4"/>
  <c r="Z161" i="4"/>
  <c r="Z32" i="4"/>
  <c r="X278" i="4"/>
  <c r="X31" i="4"/>
  <c r="Y313" i="4"/>
  <c r="Y191" i="4"/>
  <c r="Y309" i="4"/>
  <c r="Z433" i="4"/>
  <c r="Y161" i="4"/>
  <c r="Y125" i="4"/>
  <c r="X252" i="4"/>
  <c r="X214" i="4"/>
  <c r="Z479" i="4"/>
  <c r="Y281" i="4"/>
  <c r="Y358" i="4"/>
  <c r="Z147" i="4"/>
  <c r="X382" i="4"/>
  <c r="Z131" i="4"/>
  <c r="Y456" i="4"/>
  <c r="Y449" i="6"/>
  <c r="W676" i="6"/>
  <c r="W715" i="6"/>
  <c r="X945" i="6"/>
  <c r="Y488" i="6"/>
  <c r="W1104" i="6"/>
  <c r="W267" i="6"/>
  <c r="W1115" i="6"/>
  <c r="W508" i="6"/>
  <c r="X625" i="6"/>
  <c r="Y625" i="6"/>
  <c r="W885" i="6"/>
  <c r="W1010" i="6"/>
  <c r="X676" i="6"/>
  <c r="Y408" i="6"/>
  <c r="X1090" i="6"/>
  <c r="X367" i="6"/>
  <c r="Y304" i="6"/>
  <c r="W49" i="6"/>
  <c r="Y990" i="6"/>
  <c r="Y38" i="6"/>
  <c r="X1145" i="6"/>
  <c r="X26" i="6"/>
  <c r="X296" i="6"/>
  <c r="W108" i="6"/>
  <c r="W808" i="6"/>
  <c r="X1039" i="6"/>
  <c r="W1039" i="6"/>
  <c r="X1065" i="6"/>
  <c r="Y1001" i="6"/>
  <c r="W966" i="6"/>
  <c r="X371" i="6"/>
  <c r="X785" i="6"/>
  <c r="X1001" i="6"/>
  <c r="W26" i="6"/>
  <c r="X737" i="6"/>
  <c r="Y633" i="6"/>
  <c r="X633" i="6"/>
  <c r="Y167" i="6"/>
  <c r="Y1145" i="6"/>
  <c r="W978" i="6"/>
  <c r="W608" i="6"/>
  <c r="X608" i="6"/>
  <c r="W570" i="6"/>
  <c r="X447" i="6"/>
  <c r="Y329" i="6"/>
  <c r="X645" i="6"/>
  <c r="Y447" i="6"/>
  <c r="W134" i="6"/>
  <c r="Y262" i="6"/>
  <c r="X507" i="6"/>
  <c r="W69" i="6"/>
  <c r="Y507" i="6"/>
  <c r="Y1113" i="6"/>
  <c r="W38" i="6"/>
  <c r="X607" i="6"/>
  <c r="W656" i="6"/>
  <c r="X639" i="6"/>
  <c r="Y76" i="6"/>
  <c r="Y209" i="6"/>
  <c r="W209" i="6"/>
  <c r="Y608" i="6"/>
  <c r="Z411" i="4"/>
  <c r="Z332" i="4"/>
  <c r="Y411" i="4"/>
  <c r="Z357" i="4"/>
  <c r="Z324" i="4"/>
  <c r="Y103" i="4"/>
  <c r="Z199" i="4"/>
  <c r="Y240" i="4"/>
  <c r="Y452" i="4"/>
  <c r="X240" i="4"/>
  <c r="Z414" i="4"/>
  <c r="Y370" i="4"/>
  <c r="X470" i="4"/>
  <c r="Z151" i="4"/>
  <c r="Y474" i="4"/>
  <c r="X151" i="4"/>
  <c r="X192" i="4"/>
  <c r="X406" i="4"/>
  <c r="X445" i="4"/>
  <c r="X263" i="4"/>
  <c r="X297" i="4"/>
  <c r="Y51" i="4"/>
  <c r="Y327" i="4"/>
  <c r="X135" i="4"/>
  <c r="Y187" i="4"/>
  <c r="Z85" i="4"/>
  <c r="Y328" i="4"/>
  <c r="X14" i="4"/>
  <c r="Y405" i="4"/>
  <c r="Y295" i="4"/>
  <c r="X203" i="4"/>
  <c r="Z203" i="4"/>
  <c r="Z135" i="4"/>
  <c r="Z335" i="4"/>
  <c r="Z331" i="4"/>
  <c r="X298" i="4"/>
  <c r="Z101" i="4"/>
  <c r="Y317" i="4"/>
  <c r="Z192" i="4"/>
  <c r="Z314" i="4"/>
  <c r="Y160" i="4"/>
  <c r="Z98" i="4"/>
  <c r="Z494" i="4"/>
  <c r="Z190" i="4"/>
  <c r="X305" i="4"/>
  <c r="Y72" i="4"/>
  <c r="X386" i="4"/>
  <c r="X285" i="4"/>
  <c r="Z80" i="4"/>
  <c r="Y213" i="4"/>
  <c r="X301" i="4"/>
  <c r="X428" i="4"/>
  <c r="X272" i="4"/>
  <c r="Z15" i="4"/>
  <c r="X329" i="4"/>
  <c r="X89" i="4"/>
  <c r="X9" i="4"/>
  <c r="Y331" i="4"/>
  <c r="Z480" i="4"/>
  <c r="Z230" i="4"/>
  <c r="Z429" i="4"/>
  <c r="Y350" i="4"/>
  <c r="X279" i="4"/>
  <c r="Y329" i="4"/>
  <c r="X404" i="4"/>
  <c r="W639" i="6"/>
  <c r="Z221" i="4"/>
  <c r="Y676" i="6"/>
  <c r="Y108" i="6"/>
  <c r="W743" i="6"/>
  <c r="X609" i="6"/>
  <c r="Z225" i="4"/>
  <c r="Y33" i="4"/>
  <c r="X416" i="6"/>
  <c r="Z368" i="4"/>
  <c r="X420" i="4"/>
  <c r="Y319" i="4"/>
  <c r="Z319" i="4"/>
  <c r="Z277" i="4"/>
  <c r="Y400" i="4"/>
  <c r="Y28" i="4"/>
  <c r="X436" i="4"/>
  <c r="Y451" i="4"/>
  <c r="Y112" i="4"/>
  <c r="X29" i="4"/>
  <c r="Z287" i="4"/>
  <c r="Z245" i="4"/>
  <c r="Y52" i="4"/>
  <c r="Y84" i="4"/>
  <c r="X402" i="4"/>
  <c r="X349" i="4"/>
  <c r="Z149" i="4"/>
  <c r="Z187" i="4"/>
  <c r="Z383" i="4"/>
  <c r="Y296" i="4"/>
  <c r="X238" i="4"/>
  <c r="Z238" i="4"/>
  <c r="X162" i="4"/>
  <c r="Z325" i="4"/>
  <c r="Z207" i="4"/>
  <c r="X7" i="4"/>
  <c r="Y56" i="4"/>
  <c r="Z375" i="4"/>
  <c r="Z150" i="4"/>
  <c r="Y108" i="4"/>
  <c r="X138" i="4"/>
  <c r="Z374" i="4"/>
  <c r="X374" i="4"/>
  <c r="X478" i="4"/>
  <c r="X157" i="4"/>
  <c r="Y219" i="4"/>
  <c r="X430" i="4"/>
  <c r="Y132" i="6"/>
  <c r="X253" i="4"/>
  <c r="X917" i="6"/>
  <c r="Z689" i="6"/>
  <c r="X874" i="6"/>
  <c r="Y353" i="4"/>
  <c r="Z407" i="4"/>
  <c r="Y903" i="6"/>
  <c r="W719" i="6"/>
  <c r="X5" i="4"/>
  <c r="X76" i="6"/>
  <c r="W701" i="6"/>
  <c r="X425" i="6"/>
  <c r="Y469" i="6"/>
  <c r="W296" i="6"/>
  <c r="Y248" i="4"/>
  <c r="Y212" i="4"/>
  <c r="X501" i="6"/>
  <c r="W713" i="6"/>
  <c r="W465" i="6"/>
  <c r="X903" i="6"/>
  <c r="W1154" i="6"/>
  <c r="Y255" i="4"/>
  <c r="W277" i="6"/>
  <c r="X362" i="6"/>
  <c r="Z263" i="6"/>
  <c r="W1057" i="6"/>
  <c r="Y745" i="6"/>
  <c r="Z286" i="4"/>
  <c r="W1036" i="6"/>
  <c r="Z821" i="6"/>
  <c r="Z58" i="6"/>
  <c r="Z927" i="6"/>
  <c r="Z220" i="4"/>
  <c r="Z788" i="6"/>
  <c r="Z863" i="6"/>
  <c r="Z71" i="6"/>
  <c r="X430" i="6"/>
  <c r="Y28" i="6"/>
  <c r="Z324" i="6"/>
  <c r="X363" i="4"/>
  <c r="Y234" i="4"/>
  <c r="X256" i="4"/>
  <c r="Y455" i="4"/>
  <c r="Y149" i="4"/>
  <c r="X362" i="4"/>
  <c r="X452" i="4"/>
  <c r="Z488" i="4"/>
  <c r="Z234" i="4"/>
  <c r="Z51" i="4"/>
  <c r="Z46" i="4"/>
  <c r="Z397" i="4"/>
  <c r="X275" i="4"/>
  <c r="X207" i="4"/>
  <c r="X434" i="4"/>
  <c r="X45" i="4"/>
  <c r="Y447" i="4"/>
  <c r="Z5" i="4"/>
  <c r="Z427" i="4"/>
  <c r="Z69" i="4"/>
  <c r="Z312" i="4"/>
  <c r="Z116" i="4"/>
  <c r="Y8" i="4"/>
  <c r="Z91" i="4"/>
  <c r="X125" i="4"/>
  <c r="Z431" i="4"/>
  <c r="X312" i="4"/>
  <c r="Z269" i="4"/>
  <c r="Y354" i="4"/>
  <c r="Z366" i="4"/>
  <c r="X441" i="4"/>
  <c r="Y293" i="6"/>
  <c r="Y359" i="4"/>
  <c r="X105" i="4"/>
  <c r="Y121" i="4"/>
  <c r="X890" i="6"/>
  <c r="W148" i="6"/>
  <c r="X28" i="6"/>
  <c r="Y651" i="6"/>
  <c r="X479" i="6"/>
  <c r="Y249" i="6"/>
  <c r="W515" i="6"/>
  <c r="X27" i="4"/>
  <c r="Y489" i="4"/>
  <c r="X46" i="4"/>
  <c r="Y280" i="4"/>
  <c r="W795" i="6"/>
  <c r="X795" i="6"/>
  <c r="Y432" i="4"/>
  <c r="W193" i="6"/>
  <c r="Y273" i="4"/>
  <c r="X360" i="4"/>
  <c r="X128" i="4"/>
  <c r="Z784" i="6"/>
  <c r="Y1053" i="6"/>
  <c r="X88" i="6"/>
  <c r="W88" i="6"/>
  <c r="Y88" i="6"/>
  <c r="Y1010" i="6"/>
  <c r="W249" i="6"/>
  <c r="X515" i="6"/>
  <c r="W158" i="6"/>
  <c r="Y158" i="6"/>
  <c r="W289" i="6"/>
  <c r="Z289" i="6" s="1"/>
  <c r="W293" i="6"/>
  <c r="W645" i="6"/>
  <c r="Y890" i="6"/>
  <c r="W488" i="6"/>
  <c r="W1127" i="6"/>
  <c r="Y607" i="6"/>
  <c r="Y472" i="4"/>
  <c r="W752" i="6"/>
  <c r="W28" i="6"/>
  <c r="Y41" i="6"/>
  <c r="W41" i="6"/>
  <c r="W487" i="6"/>
  <c r="W913" i="6"/>
  <c r="W870" i="6"/>
  <c r="Y178" i="6"/>
  <c r="X47" i="6"/>
  <c r="Y472" i="6"/>
  <c r="X425" i="4"/>
  <c r="Y425" i="4"/>
  <c r="Z40" i="4"/>
  <c r="W1087" i="6"/>
  <c r="Y123" i="4"/>
  <c r="X317" i="6"/>
  <c r="W780" i="6"/>
  <c r="Y446" i="4"/>
  <c r="Y310" i="4"/>
  <c r="X307" i="4"/>
  <c r="X123" i="4"/>
  <c r="X55" i="4"/>
  <c r="Y656" i="6"/>
  <c r="Z156" i="4"/>
  <c r="X302" i="4"/>
  <c r="Z521" i="6"/>
  <c r="Z122" i="4"/>
  <c r="X573" i="6"/>
  <c r="X41" i="6"/>
  <c r="X683" i="6"/>
  <c r="W644" i="6"/>
  <c r="Y1086" i="6"/>
  <c r="X359" i="4"/>
  <c r="Y497" i="6"/>
  <c r="X340" i="4"/>
  <c r="X95" i="4"/>
  <c r="Z967" i="6"/>
  <c r="X106" i="4"/>
  <c r="Y731" i="6"/>
  <c r="Y573" i="6"/>
  <c r="Y913" i="6"/>
  <c r="W178" i="6"/>
  <c r="X143" i="6"/>
  <c r="X1139" i="6"/>
  <c r="Z165" i="4"/>
  <c r="X40" i="4"/>
  <c r="W497" i="6"/>
  <c r="Z765" i="6"/>
  <c r="Z34" i="4"/>
  <c r="X377" i="6"/>
  <c r="Z197" i="4"/>
  <c r="Z1074" i="6"/>
  <c r="Z1000" i="6"/>
  <c r="Z667" i="6"/>
  <c r="R1161" i="6"/>
  <c r="X893" i="6"/>
  <c r="Y794" i="6"/>
  <c r="X292" i="6"/>
  <c r="W270" i="6"/>
  <c r="Z270" i="6" s="1"/>
  <c r="W1065" i="6"/>
  <c r="W1086" i="6"/>
  <c r="X336" i="4"/>
  <c r="Y571" i="6"/>
  <c r="X384" i="4"/>
  <c r="Y44" i="6"/>
  <c r="X605" i="6"/>
  <c r="Z392" i="6"/>
  <c r="W876" i="6"/>
  <c r="X1127" i="6"/>
  <c r="Y44" i="4"/>
  <c r="W292" i="6"/>
  <c r="Y534" i="6"/>
  <c r="X472" i="6"/>
  <c r="X677" i="6"/>
  <c r="X571" i="6"/>
  <c r="Z1125" i="6"/>
  <c r="W73" i="6"/>
  <c r="Y316" i="4"/>
  <c r="X235" i="4"/>
  <c r="Y73" i="6"/>
  <c r="Y947" i="6"/>
  <c r="W947" i="6"/>
  <c r="Y785" i="6"/>
  <c r="W367" i="6"/>
  <c r="Y1054" i="6"/>
  <c r="Y653" i="6"/>
  <c r="X653" i="6"/>
  <c r="X780" i="6"/>
  <c r="X44" i="6"/>
  <c r="W317" i="6"/>
  <c r="X133" i="4"/>
  <c r="Y355" i="4"/>
  <c r="X413" i="4"/>
  <c r="Z948" i="6"/>
  <c r="Y136" i="4"/>
  <c r="X971" i="6"/>
  <c r="X394" i="6"/>
  <c r="X344" i="6"/>
  <c r="Z411" i="6"/>
  <c r="Y389" i="4"/>
  <c r="Y455" i="6"/>
  <c r="X320" i="4"/>
  <c r="X332" i="6"/>
  <c r="W977" i="6"/>
  <c r="Z977" i="6" s="1"/>
  <c r="X258" i="4"/>
  <c r="Y945" i="6"/>
  <c r="Z178" i="4"/>
  <c r="X297" i="6"/>
  <c r="Y297" i="6"/>
  <c r="W402" i="6"/>
  <c r="W344" i="6"/>
  <c r="Y170" i="4"/>
  <c r="Z761" i="6"/>
  <c r="W530" i="6"/>
  <c r="X530" i="6"/>
  <c r="Y530" i="6"/>
  <c r="W162" i="6"/>
  <c r="Y440" i="4"/>
  <c r="X729" i="6"/>
  <c r="W626" i="6"/>
  <c r="W995" i="6"/>
  <c r="Z258" i="4"/>
  <c r="Y228" i="4"/>
  <c r="Z228" i="4"/>
  <c r="X881" i="6"/>
  <c r="Y402" i="6"/>
  <c r="Z537" i="6"/>
  <c r="X288" i="4"/>
  <c r="Z300" i="4"/>
  <c r="Y326" i="4"/>
  <c r="W1124" i="6"/>
  <c r="Y1124" i="6"/>
  <c r="X63" i="4"/>
  <c r="X503" i="4"/>
  <c r="X395" i="4"/>
  <c r="X321" i="4"/>
  <c r="X304" i="4"/>
  <c r="Z503" i="4"/>
  <c r="Z235" i="4"/>
  <c r="Z237" i="4"/>
  <c r="Y129" i="4"/>
  <c r="Y483" i="4"/>
  <c r="Z83" i="4"/>
  <c r="Y464" i="4"/>
  <c r="Z410" i="4"/>
  <c r="Z166" i="4"/>
  <c r="Z464" i="4"/>
  <c r="Y492" i="4"/>
  <c r="Y177" i="4"/>
  <c r="Y226" i="4"/>
  <c r="Z266" i="4"/>
  <c r="Z311" i="4"/>
  <c r="Y311" i="4"/>
  <c r="Y59" i="4"/>
  <c r="X626" i="6"/>
  <c r="Y644" i="6"/>
  <c r="Y144" i="4"/>
  <c r="Y308" i="4"/>
  <c r="X110" i="4"/>
  <c r="X694" i="6"/>
  <c r="Z496" i="4"/>
  <c r="Y1109" i="6"/>
  <c r="Y971" i="6"/>
  <c r="Y1019" i="6"/>
  <c r="W1019" i="6"/>
  <c r="X1019" i="6"/>
  <c r="Y729" i="6"/>
  <c r="X440" i="4"/>
  <c r="Y110" i="4"/>
  <c r="Y496" i="4"/>
  <c r="X453" i="6"/>
  <c r="Z171" i="4"/>
  <c r="Y443" i="4"/>
  <c r="W179" i="6"/>
  <c r="X179" i="6"/>
  <c r="X372" i="6"/>
  <c r="Y323" i="6"/>
  <c r="X1102" i="6"/>
  <c r="Y431" i="6"/>
  <c r="Y143" i="6"/>
  <c r="Y266" i="4"/>
  <c r="Y63" i="4"/>
  <c r="Z308" i="4"/>
  <c r="W326" i="6"/>
  <c r="W694" i="6"/>
  <c r="W453" i="6"/>
  <c r="W1068" i="6"/>
  <c r="Y394" i="6"/>
  <c r="Y79" i="4"/>
  <c r="Z831" i="6"/>
  <c r="W1109" i="6"/>
  <c r="Y734" i="6"/>
  <c r="Y966" i="6"/>
  <c r="X794" i="6"/>
  <c r="W262" i="6"/>
  <c r="W1090" i="6"/>
  <c r="W651" i="6"/>
  <c r="Y278" i="6"/>
  <c r="X154" i="6"/>
  <c r="Y114" i="6"/>
  <c r="W128" i="6"/>
  <c r="Y631" i="6"/>
  <c r="W631" i="6"/>
  <c r="X17" i="4"/>
  <c r="Y152" i="6"/>
  <c r="X204" i="6"/>
  <c r="Y380" i="4"/>
  <c r="X216" i="6"/>
  <c r="W734" i="6"/>
  <c r="Y154" i="6"/>
  <c r="Y227" i="6"/>
  <c r="W114" i="6"/>
  <c r="Z450" i="4"/>
  <c r="Z735" i="6"/>
  <c r="Y887" i="6"/>
  <c r="Y1068" i="6"/>
  <c r="X50" i="4"/>
  <c r="W596" i="6"/>
  <c r="X596" i="6"/>
  <c r="X278" i="6"/>
  <c r="W141" i="6"/>
  <c r="Z267" i="4"/>
  <c r="Y490" i="6"/>
  <c r="X226" i="4"/>
  <c r="X450" i="4"/>
  <c r="Z17" i="4"/>
  <c r="Y431" i="4"/>
  <c r="Z256" i="4"/>
  <c r="Y609" i="6"/>
  <c r="Y193" i="6"/>
  <c r="Z181" i="6"/>
  <c r="Y204" i="6"/>
  <c r="X249" i="4"/>
  <c r="Z11" i="6"/>
  <c r="Z1059" i="6"/>
  <c r="Y36" i="4"/>
  <c r="W136" i="6"/>
  <c r="X136" i="6"/>
  <c r="Y30" i="6"/>
  <c r="Y487" i="6"/>
  <c r="W455" i="6"/>
  <c r="W1102" i="6"/>
  <c r="X602" i="6"/>
  <c r="W907" i="6"/>
  <c r="X907" i="6"/>
  <c r="X534" i="6"/>
  <c r="X275" i="6"/>
  <c r="W697" i="6"/>
  <c r="W1155" i="6"/>
  <c r="Z127" i="4"/>
  <c r="Y83" i="6"/>
  <c r="X508" i="6"/>
  <c r="Y188" i="4"/>
  <c r="W216" i="6"/>
  <c r="W519" i="6"/>
  <c r="X408" i="6"/>
  <c r="X1113" i="6"/>
  <c r="W417" i="6"/>
  <c r="X417" i="6"/>
  <c r="X582" i="6"/>
  <c r="W582" i="6"/>
  <c r="Y396" i="6"/>
  <c r="Y275" i="6"/>
  <c r="Z320" i="4"/>
  <c r="Z346" i="4"/>
  <c r="Z417" i="4"/>
  <c r="X127" i="4"/>
  <c r="W1131" i="6"/>
  <c r="Y340" i="4"/>
  <c r="Y885" i="6"/>
  <c r="Z426" i="4"/>
  <c r="Y426" i="4"/>
  <c r="Y602" i="6"/>
  <c r="W494" i="6"/>
  <c r="W396" i="6"/>
  <c r="Y346" i="4"/>
  <c r="Y417" i="4"/>
  <c r="X1131" i="6"/>
  <c r="Y249" i="4"/>
  <c r="Y176" i="4"/>
  <c r="Z371" i="4"/>
  <c r="X487" i="4"/>
  <c r="Z259" i="4"/>
  <c r="Z168" i="4"/>
  <c r="Z177" i="4"/>
  <c r="Z144" i="4"/>
  <c r="Y42" i="4"/>
  <c r="Y168" i="4"/>
  <c r="Y193" i="4"/>
  <c r="X42" i="4"/>
  <c r="Z64" i="4"/>
  <c r="X81" i="4"/>
  <c r="X195" i="4"/>
  <c r="X62" i="4"/>
  <c r="Z81" i="4"/>
  <c r="Y299" i="4"/>
  <c r="X73" i="4"/>
  <c r="Z204" i="4"/>
  <c r="Y64" i="4"/>
  <c r="X100" i="4"/>
  <c r="Y100" i="4"/>
  <c r="X165" i="4"/>
  <c r="Z13" i="4"/>
  <c r="Y267" i="4"/>
  <c r="Y13" i="4"/>
  <c r="Z59" i="4"/>
  <c r="Y675" i="6"/>
  <c r="Y685" i="6"/>
  <c r="W685" i="6"/>
  <c r="X16" i="6"/>
  <c r="X675" i="6"/>
  <c r="Y162" i="6"/>
  <c r="W786" i="6"/>
  <c r="Y134" i="6"/>
  <c r="Y519" i="6"/>
  <c r="X323" i="6"/>
  <c r="Y1060" i="6"/>
  <c r="W448" i="6"/>
  <c r="X1054" i="6"/>
  <c r="Y239" i="4"/>
  <c r="Y373" i="6"/>
  <c r="Y377" i="6"/>
  <c r="Y332" i="6"/>
  <c r="X1037" i="6"/>
  <c r="X654" i="6"/>
  <c r="W718" i="6"/>
  <c r="X646" i="6"/>
  <c r="X141" i="6"/>
  <c r="Y630" i="6"/>
  <c r="Y448" i="6"/>
  <c r="Y654" i="6"/>
  <c r="Y881" i="6"/>
  <c r="Y718" i="6"/>
  <c r="X239" i="4"/>
  <c r="Y152" i="4"/>
  <c r="X299" i="4"/>
  <c r="X35" i="4"/>
  <c r="Z208" i="4"/>
  <c r="Y35" i="4"/>
  <c r="S11" i="4"/>
  <c r="P1040" i="4"/>
  <c r="Z306" i="6"/>
  <c r="Y229" i="4"/>
  <c r="Z229" i="4"/>
  <c r="Z49" i="4"/>
  <c r="Y30" i="4"/>
  <c r="Z153" i="4"/>
  <c r="X152" i="4"/>
  <c r="X153" i="4"/>
  <c r="Y49" i="4"/>
  <c r="X208" i="4"/>
  <c r="Z30" i="4"/>
  <c r="Y90" i="4"/>
  <c r="X90" i="4"/>
  <c r="X94" i="4"/>
  <c r="Y94" i="4"/>
  <c r="Z94" i="4"/>
  <c r="W99" i="6"/>
  <c r="Y99" i="6"/>
  <c r="X99" i="6"/>
  <c r="W173" i="6"/>
  <c r="Y446" i="6"/>
  <c r="W1047" i="6"/>
  <c r="X1047" i="6"/>
  <c r="X385" i="6"/>
  <c r="Y433" i="6"/>
  <c r="X446" i="6"/>
  <c r="W745" i="6"/>
  <c r="X1040" i="6"/>
  <c r="Y52" i="6"/>
  <c r="W52" i="6"/>
  <c r="X52" i="6"/>
  <c r="Y1016" i="6"/>
  <c r="X1016" i="6"/>
  <c r="W1016" i="6"/>
  <c r="X531" i="6"/>
  <c r="Y372" i="6"/>
  <c r="Y995" i="6"/>
  <c r="X822" i="6"/>
  <c r="Y355" i="6"/>
  <c r="W127" i="6"/>
  <c r="X548" i="6"/>
  <c r="X247" i="4"/>
  <c r="W24" i="6"/>
  <c r="W548" i="6"/>
  <c r="Y24" i="6"/>
  <c r="Y385" i="6"/>
  <c r="Z400" i="4"/>
  <c r="W433" i="6"/>
  <c r="W632" i="6"/>
  <c r="X632" i="6"/>
  <c r="Y632" i="6"/>
  <c r="X10" i="4"/>
  <c r="Y10" i="4"/>
  <c r="X1071" i="6"/>
  <c r="Z290" i="6"/>
  <c r="Y679" i="6"/>
  <c r="Y812" i="6"/>
  <c r="X812" i="6"/>
  <c r="W812" i="6"/>
  <c r="Y646" i="6"/>
  <c r="Y160" i="6"/>
  <c r="W490" i="6"/>
  <c r="X444" i="6"/>
  <c r="X160" i="6"/>
  <c r="Z97" i="4"/>
  <c r="Z449" i="4"/>
  <c r="X309" i="6"/>
  <c r="Z120" i="6"/>
  <c r="Z665" i="6"/>
  <c r="Y1017" i="6"/>
  <c r="W444" i="6"/>
  <c r="W79" i="6"/>
  <c r="Z212" i="6"/>
  <c r="Y1040" i="6"/>
  <c r="Y786" i="6"/>
  <c r="X79" i="6"/>
  <c r="W663" i="6"/>
  <c r="Z475" i="4"/>
  <c r="X144" i="6"/>
  <c r="Y144" i="6"/>
  <c r="W144" i="6"/>
  <c r="W766" i="6"/>
  <c r="X494" i="6"/>
  <c r="Y475" i="4"/>
  <c r="X679" i="6"/>
  <c r="Y1046" i="6"/>
  <c r="W355" i="6"/>
  <c r="X870" i="6"/>
  <c r="X69" i="6"/>
  <c r="W354" i="6"/>
  <c r="Z749" i="6"/>
  <c r="X281" i="6"/>
  <c r="Y342" i="6"/>
  <c r="X129" i="6"/>
  <c r="X354" i="6"/>
  <c r="Y326" i="6"/>
  <c r="W1027" i="6"/>
  <c r="W129" i="6"/>
  <c r="Y1049" i="6"/>
  <c r="Y1027" i="6"/>
  <c r="W1052" i="6"/>
  <c r="X83" i="6"/>
  <c r="Y173" i="6"/>
  <c r="Z67" i="6"/>
  <c r="Z635" i="6"/>
  <c r="X96" i="6"/>
  <c r="X1049" i="6"/>
  <c r="Y452" i="6"/>
  <c r="W284" i="6"/>
  <c r="Y284" i="6"/>
  <c r="W295" i="6"/>
  <c r="X295" i="6"/>
  <c r="Z184" i="4"/>
  <c r="Y247" i="4"/>
  <c r="Y222" i="4"/>
  <c r="Y449" i="4"/>
  <c r="X115" i="4"/>
  <c r="Y115" i="4"/>
  <c r="Y236" i="4"/>
  <c r="X369" i="4"/>
  <c r="Y369" i="4"/>
  <c r="Z385" i="4"/>
  <c r="X222" i="4"/>
  <c r="Y290" i="4"/>
  <c r="Y97" i="4"/>
  <c r="X236" i="4"/>
  <c r="X385" i="4"/>
  <c r="X603" i="6"/>
  <c r="W486" i="6"/>
  <c r="X702" i="6"/>
  <c r="Y790" i="6"/>
  <c r="W1159" i="6"/>
  <c r="W904" i="6"/>
  <c r="Z904" i="6" s="1"/>
  <c r="X227" i="6"/>
  <c r="W18" i="6"/>
  <c r="X630" i="6"/>
  <c r="W62" i="6"/>
  <c r="Y403" i="6"/>
  <c r="Y647" i="6"/>
  <c r="Y804" i="6"/>
  <c r="Y68" i="6"/>
  <c r="X68" i="6"/>
  <c r="Y774" i="6"/>
  <c r="X61" i="6"/>
  <c r="W603" i="6"/>
  <c r="Y364" i="6"/>
  <c r="W702" i="6"/>
  <c r="W790" i="6"/>
  <c r="Y1159" i="6"/>
  <c r="Y1066" i="6"/>
  <c r="W682" i="6"/>
  <c r="X205" i="6"/>
  <c r="W546" i="6"/>
  <c r="W865" i="6"/>
  <c r="Y638" i="6"/>
  <c r="Y18" i="6"/>
  <c r="Y70" i="6"/>
  <c r="X260" i="6"/>
  <c r="X912" i="6"/>
  <c r="Z172" i="6"/>
  <c r="X804" i="6"/>
  <c r="W68" i="6"/>
  <c r="W265" i="6"/>
  <c r="X364" i="6"/>
  <c r="Y563" i="6"/>
  <c r="Y210" i="6"/>
  <c r="W205" i="6"/>
  <c r="X347" i="6"/>
  <c r="X682" i="6"/>
  <c r="W1037" i="6"/>
  <c r="Y822" i="6"/>
  <c r="W61" i="6"/>
  <c r="X746" i="6"/>
  <c r="X546" i="6"/>
  <c r="W70" i="6"/>
  <c r="Y1157" i="6"/>
  <c r="W1157" i="6"/>
  <c r="W260" i="6"/>
  <c r="X62" i="6"/>
  <c r="X403" i="6"/>
  <c r="W647" i="6"/>
  <c r="Z387" i="6"/>
  <c r="W563" i="6"/>
  <c r="X1066" i="6"/>
  <c r="X486" i="6"/>
  <c r="Y1093" i="6"/>
  <c r="X210" i="6"/>
  <c r="W164" i="6"/>
  <c r="Y905" i="6"/>
  <c r="X55" i="6"/>
  <c r="X991" i="6"/>
  <c r="X59" i="6"/>
  <c r="Z215" i="6"/>
  <c r="Y717" i="6"/>
  <c r="X65" i="6"/>
  <c r="W191" i="6"/>
  <c r="Y291" i="6"/>
  <c r="W281" i="6"/>
  <c r="W65" i="6"/>
  <c r="W634" i="6"/>
  <c r="X695" i="6"/>
  <c r="W642" i="6"/>
  <c r="W291" i="6"/>
  <c r="Y309" i="6"/>
  <c r="X538" i="6"/>
  <c r="Y538" i="6"/>
  <c r="W538" i="6"/>
  <c r="X259" i="6"/>
  <c r="W146" i="6"/>
  <c r="X146" i="6"/>
  <c r="Y146" i="6"/>
  <c r="Y259" i="6"/>
  <c r="W1056" i="6"/>
  <c r="Y695" i="6"/>
  <c r="X350" i="6"/>
  <c r="W350" i="6"/>
  <c r="Y350" i="6"/>
  <c r="W717" i="6"/>
  <c r="Y658" i="6"/>
  <c r="W169" i="6"/>
  <c r="Y673" i="6"/>
  <c r="Y1052" i="6"/>
  <c r="W59" i="6"/>
  <c r="Y457" i="6"/>
  <c r="W991" i="6"/>
  <c r="X1149" i="6"/>
  <c r="Z476" i="6"/>
  <c r="W34" i="6"/>
  <c r="W6" i="6"/>
  <c r="X564" i="6"/>
  <c r="X807" i="6"/>
  <c r="W1071" i="6"/>
  <c r="W451" i="6"/>
  <c r="Y207" i="6"/>
  <c r="Z470" i="6"/>
  <c r="X915" i="6"/>
  <c r="X6" i="6"/>
  <c r="Y1130" i="6"/>
  <c r="X451" i="6"/>
  <c r="W720" i="6"/>
  <c r="X720" i="6"/>
  <c r="Y915" i="6"/>
  <c r="W915" i="6"/>
  <c r="Y928" i="6"/>
  <c r="Y914" i="6"/>
  <c r="X503" i="6"/>
  <c r="Y841" i="6"/>
  <c r="W457" i="6"/>
  <c r="Y1149" i="6"/>
  <c r="X229" i="6"/>
  <c r="Y229" i="6"/>
  <c r="W229" i="6"/>
  <c r="W962" i="6"/>
  <c r="Y962" i="6"/>
  <c r="X962" i="6"/>
  <c r="Y554" i="6"/>
  <c r="Y835" i="6"/>
  <c r="X835" i="6"/>
  <c r="Y878" i="6"/>
  <c r="W523" i="6"/>
  <c r="W928" i="6"/>
  <c r="W96" i="6"/>
  <c r="W310" i="6"/>
  <c r="X1025" i="6"/>
  <c r="X723" i="6"/>
  <c r="W1130" i="6"/>
  <c r="W1018" i="6"/>
  <c r="Y663" i="6"/>
  <c r="Y345" i="6"/>
  <c r="Y435" i="6"/>
  <c r="W207" i="6"/>
  <c r="W452" i="6"/>
  <c r="W554" i="6"/>
  <c r="Z949" i="6"/>
  <c r="Y200" i="6"/>
  <c r="W526" i="6"/>
  <c r="X200" i="6"/>
  <c r="W878" i="6"/>
  <c r="W503" i="6"/>
  <c r="W174" i="6"/>
  <c r="Y523" i="6"/>
  <c r="X310" i="6"/>
  <c r="Y1025" i="6"/>
  <c r="X34" i="6"/>
  <c r="X499" i="6"/>
  <c r="Y723" i="6"/>
  <c r="W1095" i="6"/>
  <c r="X634" i="6"/>
  <c r="X459" i="6"/>
  <c r="Y1018" i="6"/>
  <c r="X191" i="6"/>
  <c r="Y140" i="6"/>
  <c r="W345" i="6"/>
  <c r="W140" i="6"/>
  <c r="W623" i="6"/>
  <c r="W1023" i="6"/>
  <c r="W342" i="6"/>
  <c r="W118" i="6"/>
  <c r="Y807" i="6"/>
  <c r="W373" i="6"/>
  <c r="Y623" i="6"/>
  <c r="W835" i="6"/>
  <c r="X1023" i="6"/>
  <c r="W912" i="6"/>
  <c r="W87" i="6"/>
  <c r="Z87" i="6" s="1"/>
  <c r="Y479" i="6"/>
  <c r="Y840" i="6"/>
  <c r="X638" i="6"/>
  <c r="X914" i="6"/>
  <c r="W499" i="6"/>
  <c r="X118" i="6"/>
  <c r="Y1139" i="6"/>
  <c r="X526" i="6"/>
  <c r="Y459" i="6"/>
  <c r="X37" i="6"/>
  <c r="X1132" i="6"/>
  <c r="Y1132" i="6"/>
  <c r="W1132" i="6"/>
  <c r="X398" i="4"/>
  <c r="Y403" i="4"/>
  <c r="Z403" i="4"/>
  <c r="X265" i="6"/>
  <c r="Y970" i="6"/>
  <c r="Y531" i="6"/>
  <c r="W564" i="6"/>
  <c r="Y763" i="6"/>
  <c r="X290" i="4"/>
  <c r="W864" i="6"/>
  <c r="W302" i="6"/>
  <c r="W818" i="6"/>
  <c r="W327" i="6"/>
  <c r="Y327" i="6"/>
  <c r="Y690" i="6"/>
  <c r="X690" i="6"/>
  <c r="W763" i="6"/>
  <c r="Y864" i="6"/>
  <c r="X105" i="6"/>
  <c r="W677" i="6"/>
  <c r="Y398" i="4"/>
  <c r="X327" i="6"/>
  <c r="X747" i="6"/>
  <c r="W747" i="6"/>
  <c r="Y747" i="6"/>
  <c r="X542" i="6"/>
  <c r="W968" i="6"/>
  <c r="W711" i="6"/>
  <c r="W464" i="6"/>
  <c r="X464" i="6"/>
  <c r="Y66" i="6"/>
  <c r="Y127" i="6"/>
  <c r="Y13" i="6"/>
  <c r="Y242" i="6"/>
  <c r="Y105" i="6"/>
  <c r="X66" i="6"/>
  <c r="Y820" i="6"/>
  <c r="W481" i="6"/>
  <c r="Y542" i="6"/>
  <c r="W13" i="6"/>
  <c r="Y854" i="6"/>
  <c r="W238" i="6"/>
  <c r="X169" i="6"/>
  <c r="W551" i="6"/>
  <c r="Y865" i="6"/>
  <c r="Y418" i="4"/>
  <c r="X854" i="6"/>
  <c r="Y238" i="6"/>
  <c r="W901" i="6"/>
  <c r="W331" i="6"/>
  <c r="Y184" i="4"/>
  <c r="X418" i="4"/>
  <c r="X853" i="6"/>
  <c r="Z214" i="6"/>
  <c r="X901" i="6"/>
  <c r="Y294" i="6"/>
  <c r="W294" i="6"/>
  <c r="Y17" i="6"/>
  <c r="Y853" i="6"/>
  <c r="X183" i="4"/>
  <c r="Z777" i="6"/>
  <c r="X1093" i="6"/>
  <c r="W824" i="6"/>
  <c r="X1095" i="6"/>
  <c r="X17" i="6"/>
  <c r="Z183" i="4"/>
  <c r="W495" i="6"/>
  <c r="W1126" i="6"/>
  <c r="W365" i="6"/>
  <c r="W418" i="6"/>
  <c r="W924" i="6"/>
  <c r="X924" i="6"/>
  <c r="Y924" i="6"/>
  <c r="Y824" i="6"/>
  <c r="Y331" i="6"/>
  <c r="Y1126" i="6"/>
  <c r="W838" i="6"/>
  <c r="X418" i="6"/>
  <c r="X335" i="6"/>
  <c r="Y335" i="6"/>
  <c r="W335" i="6"/>
  <c r="W970" i="6"/>
  <c r="X766" i="6"/>
  <c r="Y989" i="6"/>
  <c r="Y980" i="6"/>
  <c r="X980" i="6"/>
  <c r="W419" i="6"/>
  <c r="Y21" i="6"/>
  <c r="W80" i="6"/>
  <c r="X217" i="6"/>
  <c r="W658" i="6"/>
  <c r="X968" i="6"/>
  <c r="W583" i="6"/>
  <c r="Y484" i="6"/>
  <c r="Y173" i="4"/>
  <c r="W21" i="6"/>
  <c r="Y217" i="6"/>
  <c r="W846" i="6"/>
  <c r="Y846" i="6"/>
  <c r="Y583" i="6"/>
  <c r="X174" i="6"/>
  <c r="W989" i="6"/>
  <c r="W57" i="6"/>
  <c r="W511" i="6"/>
  <c r="X614" i="6"/>
  <c r="Y1078" i="6"/>
  <c r="W840" i="6"/>
  <c r="Y711" i="6"/>
  <c r="Y939" i="6"/>
  <c r="W86" i="6"/>
  <c r="W888" i="6"/>
  <c r="X888" i="6"/>
  <c r="X841" i="6"/>
  <c r="W746" i="6"/>
  <c r="Y817" i="6"/>
  <c r="Y57" i="6"/>
  <c r="X1078" i="6"/>
  <c r="W37" i="6"/>
  <c r="Y86" i="6"/>
  <c r="X454" i="6"/>
  <c r="Y373" i="4"/>
  <c r="X1072" i="6"/>
  <c r="Y1072" i="6"/>
  <c r="W1072" i="6"/>
  <c r="Y54" i="6"/>
  <c r="X54" i="6"/>
  <c r="W349" i="6"/>
  <c r="Z819" i="6"/>
  <c r="Y461" i="6"/>
  <c r="W461" i="6"/>
  <c r="X461" i="6"/>
  <c r="X126" i="6"/>
  <c r="Y155" i="6"/>
  <c r="X373" i="4"/>
  <c r="Y349" i="6"/>
  <c r="W126" i="6"/>
  <c r="W753" i="6"/>
  <c r="Y1153" i="6"/>
  <c r="X1158" i="6"/>
  <c r="X15" i="6"/>
  <c r="X1146" i="6"/>
  <c r="X363" i="6"/>
  <c r="Y363" i="6"/>
  <c r="X478" i="6"/>
  <c r="W936" i="6"/>
  <c r="W939" i="6"/>
  <c r="Y481" i="6"/>
  <c r="X753" i="6"/>
  <c r="X1153" i="6"/>
  <c r="Y478" i="6"/>
  <c r="X511" i="6"/>
  <c r="Y1146" i="6"/>
  <c r="Y919" i="6"/>
  <c r="W919" i="6"/>
  <c r="X919" i="6"/>
  <c r="Y1158" i="6"/>
  <c r="Y15" i="6"/>
  <c r="X443" i="6"/>
  <c r="W235" i="6"/>
  <c r="Y175" i="6"/>
  <c r="W435" i="6"/>
  <c r="Y235" i="6"/>
  <c r="X495" i="6"/>
  <c r="W55" i="6"/>
  <c r="X976" i="6"/>
  <c r="X827" i="6"/>
  <c r="Y561" i="6"/>
  <c r="X838" i="6"/>
  <c r="X1056" i="6"/>
  <c r="W976" i="6"/>
  <c r="Y218" i="6"/>
  <c r="X699" i="6"/>
  <c r="Y699" i="6"/>
  <c r="Y551" i="6"/>
  <c r="Y164" i="6"/>
  <c r="X175" i="6"/>
  <c r="Y454" i="6"/>
  <c r="W218" i="6"/>
  <c r="Y513" i="6"/>
  <c r="Y168" i="6"/>
  <c r="Z173" i="4"/>
  <c r="X243" i="4"/>
  <c r="X342" i="4"/>
  <c r="Y243" i="4"/>
  <c r="Y342" i="4"/>
  <c r="Z70" i="4"/>
  <c r="Y185" i="4"/>
  <c r="Z462" i="4"/>
  <c r="W827" i="6"/>
  <c r="X932" i="6"/>
  <c r="Y525" i="6"/>
  <c r="Z356" i="4"/>
  <c r="X356" i="4"/>
  <c r="W400" i="6"/>
  <c r="X400" i="6"/>
  <c r="Y400" i="6"/>
  <c r="X525" i="6"/>
  <c r="X413" i="6"/>
  <c r="X820" i="6"/>
  <c r="X462" i="4"/>
  <c r="X288" i="6"/>
  <c r="Y1076" i="6"/>
  <c r="X561" i="6"/>
  <c r="X185" i="4"/>
  <c r="W223" i="6"/>
  <c r="Y223" i="6"/>
  <c r="X223" i="6"/>
  <c r="W168" i="6"/>
  <c r="X168" i="6"/>
  <c r="Y413" i="6"/>
  <c r="W545" i="6"/>
  <c r="X545" i="6"/>
  <c r="W288" i="6"/>
  <c r="Y288" i="6"/>
  <c r="W1076" i="6"/>
  <c r="X1076" i="6"/>
  <c r="Z315" i="4"/>
  <c r="X155" i="6"/>
  <c r="W463" i="6"/>
  <c r="Y1143" i="6"/>
  <c r="X1143" i="6"/>
  <c r="W1143" i="6"/>
  <c r="Y842" i="6"/>
  <c r="X842" i="6"/>
  <c r="W842" i="6"/>
  <c r="X135" i="6"/>
  <c r="W135" i="6"/>
  <c r="Y135" i="6"/>
  <c r="X767" i="6"/>
  <c r="Y767" i="6"/>
  <c r="W767" i="6"/>
  <c r="X424" i="4"/>
  <c r="W443" i="6"/>
  <c r="X463" i="6"/>
  <c r="Z424" i="4"/>
  <c r="Y70" i="4"/>
  <c r="Z1030" i="6"/>
  <c r="W999" i="6"/>
  <c r="Y999" i="6"/>
  <c r="W684" i="6"/>
  <c r="Y684" i="6"/>
  <c r="Y900" i="6"/>
  <c r="W900" i="6"/>
  <c r="X1091" i="6"/>
  <c r="Y1091" i="6"/>
  <c r="W1091" i="6"/>
  <c r="X48" i="6"/>
  <c r="Y993" i="6"/>
  <c r="W993" i="6"/>
  <c r="X993" i="6"/>
  <c r="Y48" i="6"/>
  <c r="W48" i="6"/>
  <c r="X1096" i="6"/>
  <c r="Z975" i="6"/>
  <c r="W1096" i="6"/>
  <c r="X419" i="6"/>
  <c r="Y361" i="6"/>
  <c r="W361" i="6"/>
  <c r="X361" i="6"/>
  <c r="W157" i="6"/>
  <c r="X157" i="6"/>
  <c r="Y157" i="6"/>
  <c r="Y614" i="6"/>
  <c r="X506" i="6"/>
  <c r="X215" i="4"/>
  <c r="Y315" i="6"/>
  <c r="Y506" i="6"/>
  <c r="X657" i="6"/>
  <c r="W657" i="6"/>
  <c r="Y190" i="6"/>
  <c r="W190" i="6"/>
  <c r="X190" i="6"/>
  <c r="Z215" i="4"/>
  <c r="Y215" i="4"/>
  <c r="X315" i="6"/>
  <c r="W336" i="6"/>
  <c r="Y153" i="6"/>
  <c r="Y773" i="6"/>
  <c r="W773" i="6"/>
  <c r="X773" i="6"/>
  <c r="X336" i="6"/>
  <c r="Y206" i="6"/>
  <c r="Y257" i="6"/>
  <c r="W161" i="6"/>
  <c r="W153" i="6"/>
  <c r="W206" i="6"/>
  <c r="Y359" i="6"/>
  <c r="Y606" i="6"/>
  <c r="X161" i="6"/>
  <c r="X558" i="6"/>
  <c r="Y657" i="6"/>
  <c r="W213" i="6"/>
  <c r="Y213" i="6"/>
  <c r="X213" i="6"/>
  <c r="X886" i="6"/>
  <c r="Y886" i="6"/>
  <c r="W886" i="6"/>
  <c r="X996" i="6"/>
  <c r="Y996" i="6"/>
  <c r="W996" i="6"/>
  <c r="W558" i="6"/>
  <c r="W240" i="6"/>
  <c r="Y240" i="6"/>
  <c r="X240" i="6"/>
  <c r="Y246" i="6"/>
  <c r="X606" i="6"/>
  <c r="X365" i="6"/>
  <c r="Y473" i="6"/>
  <c r="W926" i="6"/>
  <c r="W60" i="6"/>
  <c r="X60" i="6"/>
  <c r="X706" i="6"/>
  <c r="X504" i="6"/>
  <c r="X280" i="6"/>
  <c r="W280" i="6"/>
  <c r="Y280" i="6"/>
  <c r="Z959" i="6"/>
  <c r="Y549" i="6"/>
  <c r="X818" i="6"/>
  <c r="Y1128" i="6"/>
  <c r="X1128" i="6"/>
  <c r="W1128" i="6"/>
  <c r="X334" i="6"/>
  <c r="Y263" i="4"/>
  <c r="W242" i="6"/>
  <c r="Y9" i="6"/>
  <c r="X25" i="6"/>
  <c r="X1142" i="6"/>
  <c r="Y315" i="4"/>
  <c r="W706" i="6"/>
  <c r="Z861" i="6"/>
  <c r="X941" i="6"/>
  <c r="Y941" i="6"/>
  <c r="W941" i="6"/>
  <c r="X348" i="6"/>
  <c r="X926" i="6"/>
  <c r="X1022" i="6"/>
  <c r="W432" i="6"/>
  <c r="W817" i="6"/>
  <c r="W862" i="6"/>
  <c r="W1022" i="6"/>
  <c r="W529" i="6"/>
  <c r="Y529" i="6"/>
  <c r="X529" i="6"/>
  <c r="Y1011" i="6"/>
  <c r="Y432" i="6"/>
  <c r="X1011" i="6"/>
  <c r="W1011" i="6"/>
  <c r="W176" i="6"/>
  <c r="X176" i="6"/>
  <c r="Y176" i="6"/>
  <c r="W1015" i="6"/>
  <c r="X1015" i="6"/>
  <c r="W142" i="6"/>
  <c r="W504" i="6"/>
  <c r="Y504" i="6"/>
  <c r="Y1015" i="6"/>
  <c r="X815" i="6"/>
  <c r="W815" i="6"/>
  <c r="Y815" i="6"/>
  <c r="W1150" i="6"/>
  <c r="W803" i="6"/>
  <c r="X673" i="6"/>
  <c r="Z114" i="4"/>
  <c r="W950" i="6"/>
  <c r="X302" i="6"/>
  <c r="Y950" i="6"/>
  <c r="X950" i="6"/>
  <c r="W9" i="6"/>
  <c r="X9" i="6"/>
  <c r="Y434" i="6"/>
  <c r="X1038" i="6"/>
  <c r="W1038" i="6"/>
  <c r="W370" i="6"/>
  <c r="Y370" i="6"/>
  <c r="X370" i="6"/>
  <c r="X233" i="6"/>
  <c r="Y389" i="6"/>
  <c r="W348" i="6"/>
  <c r="W390" i="6"/>
  <c r="Y427" i="6"/>
  <c r="W42" i="6"/>
  <c r="X80" i="6"/>
  <c r="Y114" i="4"/>
  <c r="Y983" i="6"/>
  <c r="W983" i="6"/>
  <c r="X983" i="6"/>
  <c r="W434" i="6"/>
  <c r="W252" i="6"/>
  <c r="W550" i="6"/>
  <c r="X115" i="6"/>
  <c r="Y115" i="6"/>
  <c r="W115" i="6"/>
  <c r="W101" i="6"/>
  <c r="W736" i="6"/>
  <c r="X736" i="6"/>
  <c r="Y736" i="6"/>
  <c r="Y1135" i="6"/>
  <c r="W116" i="6"/>
  <c r="X116" i="6"/>
  <c r="Y116" i="6"/>
  <c r="X252" i="6"/>
  <c r="Y252" i="6"/>
  <c r="W1118" i="6"/>
  <c r="X1118" i="6"/>
  <c r="X312" i="6"/>
  <c r="Y498" i="6"/>
  <c r="W513" i="6"/>
  <c r="W498" i="6"/>
  <c r="Y393" i="4"/>
  <c r="X393" i="4"/>
  <c r="Z393" i="4"/>
  <c r="W1111" i="6"/>
  <c r="Y1111" i="6"/>
  <c r="X1111" i="6"/>
  <c r="Y727" i="6"/>
  <c r="X556" i="6"/>
  <c r="Y556" i="6"/>
  <c r="Y1150" i="6"/>
  <c r="Z84" i="6"/>
  <c r="W716" i="6"/>
  <c r="X716" i="6"/>
  <c r="Y716" i="6"/>
  <c r="X158" i="4"/>
  <c r="Y319" i="6"/>
  <c r="X319" i="6"/>
  <c r="W319" i="6"/>
  <c r="W579" i="6"/>
  <c r="Y579" i="6"/>
  <c r="X579" i="6"/>
  <c r="W151" i="6"/>
  <c r="Z222" i="6"/>
  <c r="Y158" i="4"/>
  <c r="Z158" i="4"/>
  <c r="X796" i="6"/>
  <c r="Y796" i="6"/>
  <c r="Y869" i="6"/>
  <c r="Y698" i="6"/>
  <c r="W985" i="6"/>
  <c r="W932" i="6"/>
  <c r="X359" i="6"/>
  <c r="W925" i="6"/>
  <c r="Y258" i="6"/>
  <c r="X56" i="6"/>
  <c r="W1114" i="6"/>
  <c r="Y151" i="6"/>
  <c r="X299" i="6"/>
  <c r="X757" i="6"/>
  <c r="Y925" i="6"/>
  <c r="W549" i="6"/>
  <c r="X518" i="6"/>
  <c r="Y518" i="6"/>
  <c r="W518" i="6"/>
  <c r="X727" i="6"/>
  <c r="X799" i="6"/>
  <c r="X257" i="6"/>
  <c r="X133" i="6"/>
  <c r="W1035" i="6"/>
  <c r="X826" i="6"/>
  <c r="X1137" i="6"/>
  <c r="Y1137" i="6"/>
  <c r="W1137" i="6"/>
  <c r="W194" i="6"/>
  <c r="W25" i="6"/>
  <c r="X936" i="6"/>
  <c r="W299" i="6"/>
  <c r="Z768" i="6"/>
  <c r="W826" i="6"/>
  <c r="Y814" i="6"/>
  <c r="W247" i="6"/>
  <c r="Y312" i="6"/>
  <c r="Z250" i="4"/>
  <c r="X909" i="6"/>
  <c r="Y133" i="6"/>
  <c r="Y95" i="6"/>
  <c r="Y399" i="4"/>
  <c r="X399" i="4"/>
  <c r="W929" i="6"/>
  <c r="X598" i="6"/>
  <c r="W814" i="6"/>
  <c r="Y89" i="6"/>
  <c r="W119" i="6"/>
  <c r="X119" i="6"/>
  <c r="X698" i="6"/>
  <c r="W598" i="6"/>
  <c r="X1101" i="6"/>
  <c r="Z1012" i="6"/>
  <c r="Y1101" i="6"/>
  <c r="Z94" i="6"/>
  <c r="X567" i="6"/>
  <c r="X124" i="6"/>
  <c r="X366" i="6"/>
  <c r="Y198" i="6"/>
  <c r="W1006" i="6"/>
  <c r="Y1006" i="6"/>
  <c r="W567" i="6"/>
  <c r="Y124" i="6"/>
  <c r="X965" i="6"/>
  <c r="X585" i="6"/>
  <c r="X100" i="6"/>
  <c r="Y585" i="6"/>
  <c r="W100" i="6"/>
  <c r="Y1114" i="6"/>
  <c r="W484" i="6"/>
  <c r="W1094" i="6"/>
  <c r="X1089" i="6"/>
  <c r="W905" i="6"/>
  <c r="X1135" i="6"/>
  <c r="W910" i="6"/>
  <c r="X801" i="6"/>
  <c r="Y410" i="6"/>
  <c r="W799" i="6"/>
  <c r="X412" i="6"/>
  <c r="X101" i="6"/>
  <c r="X923" i="6"/>
  <c r="X803" i="6"/>
  <c r="Y106" i="6"/>
  <c r="X106" i="6"/>
  <c r="Y909" i="6"/>
  <c r="Y923" i="6"/>
  <c r="W923" i="6"/>
  <c r="W339" i="6"/>
  <c r="X89" i="6"/>
  <c r="W1089" i="6"/>
  <c r="X456" i="6"/>
  <c r="W724" i="6"/>
  <c r="Y724" i="6"/>
  <c r="X724" i="6"/>
  <c r="X687" i="6"/>
  <c r="Y687" i="6"/>
  <c r="Y339" i="6"/>
  <c r="Y910" i="6"/>
  <c r="W850" i="6"/>
  <c r="X246" i="6"/>
  <c r="Y813" i="6"/>
  <c r="X42" i="6"/>
  <c r="W170" i="6"/>
  <c r="Y758" i="6"/>
  <c r="X834" i="6"/>
  <c r="W410" i="6"/>
  <c r="Y412" i="6"/>
  <c r="X201" i="6"/>
  <c r="W1142" i="6"/>
  <c r="Y782" i="6"/>
  <c r="W474" i="6"/>
  <c r="W56" i="6"/>
  <c r="Y834" i="6"/>
  <c r="X848" i="6"/>
  <c r="X1035" i="6"/>
  <c r="Y965" i="6"/>
  <c r="W619" i="6"/>
  <c r="Y143" i="4"/>
  <c r="X143" i="4"/>
  <c r="Z143" i="4"/>
  <c r="X247" i="6"/>
  <c r="Y801" i="6"/>
  <c r="Y474" i="6"/>
  <c r="Y867" i="6"/>
  <c r="X95" i="6"/>
  <c r="W441" i="6"/>
  <c r="Y441" i="6"/>
  <c r="X813" i="6"/>
  <c r="W314" i="6"/>
  <c r="Y314" i="6"/>
  <c r="X619" i="6"/>
  <c r="X1098" i="6"/>
  <c r="X550" i="6"/>
  <c r="Y366" i="6"/>
  <c r="Y848" i="6"/>
  <c r="X578" i="6"/>
  <c r="W757" i="6"/>
  <c r="Y1094" i="6"/>
  <c r="X587" i="6"/>
  <c r="Y201" i="6"/>
  <c r="Y850" i="6"/>
  <c r="Y334" i="6"/>
  <c r="X427" i="6"/>
  <c r="Z285" i="6"/>
  <c r="W578" i="6"/>
  <c r="W587" i="6"/>
  <c r="W782" i="6"/>
  <c r="X142" i="6"/>
  <c r="W906" i="6"/>
  <c r="Y906" i="6"/>
  <c r="Y194" i="6"/>
  <c r="W258" i="6"/>
  <c r="X895" i="6"/>
  <c r="Y233" i="6"/>
  <c r="X985" i="6"/>
  <c r="X869" i="6"/>
  <c r="Y929" i="6"/>
  <c r="X170" i="6"/>
  <c r="Y271" i="4"/>
  <c r="Y456" i="6"/>
  <c r="X271" i="4"/>
  <c r="Z271" i="4"/>
  <c r="Y741" i="6"/>
  <c r="X899" i="6"/>
  <c r="Y899" i="6"/>
  <c r="W899" i="6"/>
  <c r="X741" i="6"/>
  <c r="X1151" i="6"/>
  <c r="W1151" i="6"/>
  <c r="Y750" i="6"/>
  <c r="X750" i="6"/>
  <c r="Y629" i="6"/>
  <c r="X806" i="6"/>
  <c r="X390" i="6"/>
  <c r="W389" i="6"/>
  <c r="W806" i="6"/>
  <c r="Y1029" i="6"/>
  <c r="W325" i="6"/>
  <c r="W621" i="6"/>
  <c r="Y621" i="6"/>
  <c r="X621" i="6"/>
  <c r="X629" i="6"/>
  <c r="Y230" i="6"/>
  <c r="X473" i="6"/>
  <c r="Y1098" i="6"/>
  <c r="X659" i="6"/>
  <c r="W412" i="6"/>
  <c r="X758" i="6"/>
  <c r="W758" i="6"/>
  <c r="X1042" i="6"/>
  <c r="W1042" i="6"/>
  <c r="Z957" i="6"/>
  <c r="Y659" i="6"/>
  <c r="W230" i="6"/>
  <c r="X477" i="6"/>
  <c r="W1007" i="6"/>
  <c r="X357" i="6"/>
  <c r="Y357" i="6"/>
  <c r="W357" i="6"/>
  <c r="X1005" i="6"/>
  <c r="Y1005" i="6"/>
  <c r="X862" i="6"/>
  <c r="Z18" i="4"/>
  <c r="X852" i="6"/>
  <c r="W852" i="6"/>
  <c r="Y652" i="6"/>
  <c r="W652" i="6"/>
  <c r="X652" i="6"/>
  <c r="X1004" i="6"/>
  <c r="Y1004" i="6"/>
  <c r="W1004" i="6"/>
  <c r="Y1007" i="6"/>
  <c r="X1007" i="6"/>
  <c r="W588" i="6"/>
  <c r="Y588" i="6"/>
  <c r="X588" i="6"/>
  <c r="Y10" i="6"/>
  <c r="X10" i="6"/>
  <c r="W10" i="6"/>
  <c r="Y250" i="4"/>
  <c r="X250" i="4"/>
  <c r="W1050" i="6"/>
  <c r="Y628" i="6"/>
  <c r="X902" i="6"/>
  <c r="W902" i="6"/>
  <c r="W1029" i="6"/>
  <c r="X1029" i="6"/>
  <c r="Y325" i="6"/>
  <c r="X325" i="6"/>
  <c r="W202" i="6"/>
  <c r="X1106" i="6"/>
  <c r="W1106" i="6"/>
  <c r="Y1106" i="6"/>
  <c r="X439" i="6"/>
  <c r="Y439" i="6"/>
  <c r="Y764" i="6"/>
  <c r="X764" i="6"/>
  <c r="W764" i="6"/>
  <c r="Z338" i="4"/>
  <c r="X338" i="4"/>
  <c r="Y338" i="4"/>
  <c r="W964" i="6"/>
  <c r="Y964" i="6"/>
  <c r="X964" i="6"/>
  <c r="Y171" i="6"/>
  <c r="X171" i="6"/>
  <c r="W171" i="6"/>
  <c r="X198" i="6"/>
  <c r="W198" i="6"/>
  <c r="W895" i="6"/>
  <c r="Y202" i="6"/>
  <c r="Z217" i="4"/>
  <c r="X217" i="4"/>
  <c r="Y217" i="4"/>
  <c r="Y183" i="6"/>
  <c r="W868" i="6"/>
  <c r="Y868" i="6"/>
  <c r="X868" i="6"/>
  <c r="X867" i="6"/>
  <c r="W867" i="6"/>
  <c r="W404" i="6"/>
  <c r="Z155" i="4"/>
  <c r="Y155" i="4"/>
  <c r="X155" i="4"/>
  <c r="Y714" i="6"/>
  <c r="X714" i="6"/>
  <c r="W714" i="6"/>
  <c r="Y852" i="6"/>
  <c r="X183" i="6"/>
  <c r="W183" i="6"/>
  <c r="Y261" i="6"/>
  <c r="W261" i="6"/>
  <c r="Y857" i="6"/>
  <c r="X857" i="6"/>
  <c r="W857" i="6"/>
  <c r="X404" i="6"/>
  <c r="Y404" i="6"/>
  <c r="Y491" i="6"/>
  <c r="W491" i="6"/>
  <c r="X491" i="6"/>
  <c r="Y877" i="6"/>
  <c r="Y248" i="6"/>
  <c r="Y305" i="6"/>
  <c r="X32" i="6"/>
  <c r="Y1120" i="6"/>
  <c r="X286" i="6"/>
  <c r="Y700" i="6"/>
  <c r="W700" i="6"/>
  <c r="X700" i="6"/>
  <c r="W586" i="6"/>
  <c r="Y586" i="6"/>
  <c r="X586" i="6"/>
  <c r="W1033" i="6"/>
  <c r="Y462" i="6"/>
  <c r="Y527" i="6"/>
  <c r="Y1033" i="6"/>
  <c r="Y557" i="6"/>
  <c r="W557" i="6"/>
  <c r="X557" i="6"/>
  <c r="X798" i="6"/>
  <c r="Y341" i="6"/>
  <c r="W341" i="6"/>
  <c r="X341" i="6"/>
  <c r="W477" i="6"/>
  <c r="Y286" i="6"/>
  <c r="Y798" i="6"/>
  <c r="W798" i="6"/>
  <c r="Y908" i="6"/>
  <c r="X908" i="6"/>
  <c r="W908" i="6"/>
  <c r="W1058" i="6"/>
  <c r="X911" i="6"/>
  <c r="X1077" i="6"/>
  <c r="W560" i="6"/>
  <c r="Y560" i="6"/>
  <c r="X560" i="6"/>
  <c r="Y779" i="6"/>
  <c r="W779" i="6"/>
  <c r="X779" i="6"/>
  <c r="X496" i="6"/>
  <c r="Y496" i="6"/>
  <c r="W496" i="6"/>
  <c r="X721" i="6"/>
  <c r="Y721" i="6"/>
  <c r="W721" i="6"/>
  <c r="W374" i="6"/>
  <c r="Y374" i="6"/>
  <c r="X374" i="6"/>
  <c r="X442" i="6"/>
  <c r="X398" i="6"/>
  <c r="W569" i="6"/>
  <c r="X569" i="6"/>
  <c r="Y569" i="6"/>
  <c r="W272" i="6"/>
  <c r="Y399" i="6"/>
  <c r="X305" i="6"/>
  <c r="W305" i="6"/>
  <c r="W1121" i="6"/>
  <c r="Y32" i="6"/>
  <c r="W32" i="6"/>
  <c r="Y604" i="6"/>
  <c r="W604" i="6"/>
  <c r="X604" i="6"/>
  <c r="X1120" i="6"/>
  <c r="W1120" i="6"/>
  <c r="W776" i="6"/>
  <c r="X776" i="6"/>
  <c r="Y776" i="6"/>
  <c r="Y969" i="6"/>
  <c r="X969" i="6"/>
  <c r="W969" i="6"/>
  <c r="Y283" i="6"/>
  <c r="X692" i="6"/>
  <c r="X172" i="4"/>
  <c r="X725" i="6"/>
  <c r="W704" i="6"/>
  <c r="Y704" i="6"/>
  <c r="X704" i="6"/>
  <c r="W580" i="6"/>
  <c r="X580" i="6"/>
  <c r="Y580" i="6"/>
  <c r="X272" i="6"/>
  <c r="Y272" i="6"/>
  <c r="X399" i="6"/>
  <c r="W399" i="6"/>
  <c r="W612" i="6"/>
  <c r="Y612" i="6"/>
  <c r="X612" i="6"/>
  <c r="Y712" i="6"/>
  <c r="W712" i="6"/>
  <c r="X712" i="6"/>
  <c r="Y1121" i="6"/>
  <c r="X1121" i="6"/>
  <c r="W1085" i="6"/>
  <c r="Y1085" i="6"/>
  <c r="X1085" i="6"/>
  <c r="X29" i="6"/>
  <c r="Y29" i="6"/>
  <c r="W29" i="6"/>
  <c r="X283" i="6"/>
  <c r="W368" i="6"/>
  <c r="W165" i="6"/>
  <c r="Y165" i="6"/>
  <c r="X165" i="6"/>
  <c r="W622" i="6"/>
  <c r="X622" i="6"/>
  <c r="Y622" i="6"/>
  <c r="Y500" i="6"/>
  <c r="X500" i="6"/>
  <c r="W500" i="6"/>
  <c r="Y1148" i="6"/>
  <c r="W1148" i="6"/>
  <c r="X1148" i="6"/>
  <c r="Y541" i="6"/>
  <c r="W541" i="6"/>
  <c r="X541" i="6"/>
  <c r="X559" i="6"/>
  <c r="Y559" i="6"/>
  <c r="W559" i="6"/>
  <c r="X809" i="6"/>
  <c r="Y368" i="6"/>
  <c r="X956" i="6"/>
  <c r="Y311" i="6"/>
  <c r="X769" i="6"/>
  <c r="X935" i="6"/>
  <c r="X1084" i="6"/>
  <c r="Y1084" i="6"/>
  <c r="W1084" i="6"/>
  <c r="W898" i="6"/>
  <c r="Y898" i="6"/>
  <c r="X898" i="6"/>
  <c r="Y1079" i="6"/>
  <c r="X1079" i="6"/>
  <c r="W1079" i="6"/>
  <c r="W627" i="6"/>
  <c r="Y627" i="6"/>
  <c r="X627" i="6"/>
  <c r="X527" i="6"/>
  <c r="W527" i="6"/>
  <c r="X522" i="6"/>
  <c r="W522" i="6"/>
  <c r="Y522" i="6"/>
  <c r="X1107" i="6"/>
  <c r="Y1107" i="6"/>
  <c r="W1107" i="6"/>
  <c r="X220" i="6"/>
  <c r="W220" i="6"/>
  <c r="Y220" i="6"/>
  <c r="Y1122" i="6"/>
  <c r="X1122" i="6"/>
  <c r="W1122" i="6"/>
  <c r="X825" i="6"/>
  <c r="Y825" i="6"/>
  <c r="W825" i="6"/>
  <c r="W809" i="6"/>
  <c r="X934" i="6"/>
  <c r="Y1020" i="6"/>
  <c r="X992" i="6"/>
  <c r="W31" i="6"/>
  <c r="X255" i="6"/>
  <c r="X189" i="6"/>
  <c r="W918" i="6"/>
  <c r="X600" i="6"/>
  <c r="Y600" i="6"/>
  <c r="W600" i="6"/>
  <c r="X830" i="6"/>
  <c r="Y830" i="6"/>
  <c r="W830" i="6"/>
  <c r="W1013" i="6"/>
  <c r="Y1013" i="6"/>
  <c r="X1013" i="6"/>
  <c r="X195" i="6"/>
  <c r="W195" i="6"/>
  <c r="Y195" i="6"/>
  <c r="X829" i="6"/>
  <c r="Y829" i="6"/>
  <c r="W829" i="6"/>
  <c r="Y442" i="6"/>
  <c r="Y934" i="6"/>
  <c r="Z224" i="6"/>
  <c r="Y994" i="6"/>
  <c r="X994" i="6"/>
  <c r="W994" i="6"/>
  <c r="X31" i="6"/>
  <c r="Y31" i="6"/>
  <c r="W255" i="6"/>
  <c r="Y255" i="6"/>
  <c r="Y466" i="6"/>
  <c r="X466" i="6"/>
  <c r="W466" i="6"/>
  <c r="X951" i="6"/>
  <c r="Y951" i="6"/>
  <c r="W951" i="6"/>
  <c r="X232" i="6"/>
  <c r="Y232" i="6"/>
  <c r="W232" i="6"/>
  <c r="Y189" i="6"/>
  <c r="W189" i="6"/>
  <c r="Y918" i="6"/>
  <c r="X918" i="6"/>
  <c r="W692" i="6"/>
  <c r="X877" i="6"/>
  <c r="W877" i="6"/>
  <c r="Y532" i="6"/>
  <c r="W532" i="6"/>
  <c r="X532" i="6"/>
  <c r="W1088" i="6"/>
  <c r="X1088" i="6"/>
  <c r="Y1088" i="6"/>
  <c r="Y313" i="6"/>
  <c r="X313" i="6"/>
  <c r="W313" i="6"/>
  <c r="X415" i="6"/>
  <c r="W415" i="6"/>
  <c r="Y415" i="6"/>
  <c r="Y576" i="6"/>
  <c r="W576" i="6"/>
  <c r="Y166" i="6"/>
  <c r="W166" i="6"/>
  <c r="X166" i="6"/>
  <c r="X51" i="6"/>
  <c r="Y51" i="6"/>
  <c r="X643" i="6"/>
  <c r="W643" i="6"/>
  <c r="Y643" i="6"/>
  <c r="W693" i="6"/>
  <c r="X693" i="6"/>
  <c r="Y693" i="6"/>
  <c r="W751" i="6"/>
  <c r="X751" i="6"/>
  <c r="Y751" i="6"/>
  <c r="X352" i="6"/>
  <c r="Y352" i="6"/>
  <c r="W352" i="6"/>
  <c r="Y920" i="6"/>
  <c r="W920" i="6"/>
  <c r="W97" i="6"/>
  <c r="Y97" i="6"/>
  <c r="X97" i="6"/>
  <c r="Y637" i="6"/>
  <c r="W637" i="6"/>
  <c r="X637" i="6"/>
  <c r="W282" i="6"/>
  <c r="X282" i="6"/>
  <c r="Y282" i="6"/>
  <c r="W565" i="6"/>
  <c r="X565" i="6"/>
  <c r="Y565" i="6"/>
  <c r="Y177" i="6"/>
  <c r="W177" i="6"/>
  <c r="X177" i="6"/>
  <c r="Y572" i="6"/>
  <c r="W572" i="6"/>
  <c r="W264" i="6"/>
  <c r="Y264" i="6"/>
  <c r="Z1061" i="6"/>
  <c r="W664" i="6"/>
  <c r="X664" i="6"/>
  <c r="Y664" i="6"/>
  <c r="X1058" i="6"/>
  <c r="Y1058" i="6"/>
  <c r="Y547" i="6"/>
  <c r="W661" i="6"/>
  <c r="X661" i="6"/>
  <c r="Y661" i="6"/>
  <c r="W911" i="6"/>
  <c r="Y911" i="6"/>
  <c r="X1105" i="6"/>
  <c r="Y1105" i="6"/>
  <c r="W1105" i="6"/>
  <c r="Y119" i="4"/>
  <c r="X82" i="6"/>
  <c r="Y1077" i="6"/>
  <c r="W1077" i="6"/>
  <c r="Y358" i="6"/>
  <c r="W358" i="6"/>
  <c r="X358" i="6"/>
  <c r="W943" i="6"/>
  <c r="Y943" i="6"/>
  <c r="X943" i="6"/>
  <c r="X122" i="6"/>
  <c r="W122" i="6"/>
  <c r="Y122" i="6"/>
  <c r="X722" i="6"/>
  <c r="Y722" i="6"/>
  <c r="W722" i="6"/>
  <c r="Y987" i="6"/>
  <c r="W987" i="6"/>
  <c r="X987" i="6"/>
  <c r="X471" i="6"/>
  <c r="Y471" i="6"/>
  <c r="W471" i="6"/>
  <c r="Y1119" i="6"/>
  <c r="W1020" i="6"/>
  <c r="X1020" i="6"/>
  <c r="X593" i="6"/>
  <c r="W593" i="6"/>
  <c r="Y593" i="6"/>
  <c r="X244" i="6"/>
  <c r="Y244" i="6"/>
  <c r="W244" i="6"/>
  <c r="Y1081" i="6"/>
  <c r="W1081" i="6"/>
  <c r="X1081" i="6"/>
  <c r="W420" i="6"/>
  <c r="X420" i="6"/>
  <c r="Y420" i="6"/>
  <c r="Y650" i="6"/>
  <c r="X650" i="6"/>
  <c r="W650" i="6"/>
  <c r="W992" i="6"/>
  <c r="Y992" i="6"/>
  <c r="Y805" i="6"/>
  <c r="X805" i="6"/>
  <c r="W805" i="6"/>
  <c r="X273" i="6"/>
  <c r="Y273" i="6"/>
  <c r="W273" i="6"/>
  <c r="W769" i="6"/>
  <c r="Y769" i="6"/>
  <c r="W935" i="6"/>
  <c r="Y935" i="6"/>
  <c r="X123" i="6"/>
  <c r="W123" i="6"/>
  <c r="Y123" i="6"/>
  <c r="Y1021" i="6"/>
  <c r="W1021" i="6"/>
  <c r="X1021" i="6"/>
  <c r="X670" i="6"/>
  <c r="W670" i="6"/>
  <c r="Y670" i="6"/>
  <c r="X1129" i="6"/>
  <c r="Y1129" i="6"/>
  <c r="W1129" i="6"/>
  <c r="W547" i="6"/>
  <c r="X547" i="6"/>
  <c r="X937" i="6"/>
  <c r="W937" i="6"/>
  <c r="Y937" i="6"/>
  <c r="X783" i="6"/>
  <c r="W783" i="6"/>
  <c r="Y783" i="6"/>
  <c r="X45" i="6"/>
  <c r="X119" i="4"/>
  <c r="Z119" i="4"/>
  <c r="Y82" i="6"/>
  <c r="W82" i="6"/>
  <c r="W131" i="6"/>
  <c r="X131" i="6"/>
  <c r="Y131" i="6"/>
  <c r="X1141" i="6"/>
  <c r="X1110" i="6"/>
  <c r="X855" i="6"/>
  <c r="W398" i="6"/>
  <c r="Y398" i="6"/>
  <c r="W1119" i="6"/>
  <c r="X1119" i="6"/>
  <c r="Y1144" i="6"/>
  <c r="X1144" i="6"/>
  <c r="W1144" i="6"/>
  <c r="X883" i="6"/>
  <c r="W74" i="6"/>
  <c r="X74" i="6"/>
  <c r="Y74" i="6"/>
  <c r="W528" i="6"/>
  <c r="X528" i="6"/>
  <c r="Y528" i="6"/>
  <c r="Y316" i="6"/>
  <c r="X248" i="6"/>
  <c r="W248" i="6"/>
  <c r="W781" i="6"/>
  <c r="Y940" i="6"/>
  <c r="X940" i="6"/>
  <c r="W940" i="6"/>
  <c r="W375" i="6"/>
  <c r="X92" i="6"/>
  <c r="Y92" i="6"/>
  <c r="W92" i="6"/>
  <c r="X237" i="6"/>
  <c r="Y237" i="6"/>
  <c r="W237" i="6"/>
  <c r="X72" i="6"/>
  <c r="Y72" i="6"/>
  <c r="W72" i="6"/>
  <c r="W636" i="6"/>
  <c r="Y636" i="6"/>
  <c r="X636" i="6"/>
  <c r="W45" i="6"/>
  <c r="Y45" i="6"/>
  <c r="Y414" i="6"/>
  <c r="W584" i="6"/>
  <c r="Y584" i="6"/>
  <c r="X584" i="6"/>
  <c r="X733" i="6"/>
  <c r="W733" i="6"/>
  <c r="Y733" i="6"/>
  <c r="W509" i="6"/>
  <c r="Y1141" i="6"/>
  <c r="W1141" i="6"/>
  <c r="Y1110" i="6"/>
  <c r="W1110" i="6"/>
  <c r="X872" i="6"/>
  <c r="W137" i="6"/>
  <c r="X553" i="6"/>
  <c r="W553" i="6"/>
  <c r="Y553" i="6"/>
  <c r="Y855" i="6"/>
  <c r="W855" i="6"/>
  <c r="W954" i="6"/>
  <c r="Y954" i="6"/>
  <c r="X954" i="6"/>
  <c r="W791" i="6"/>
  <c r="W250" i="6"/>
  <c r="Y250" i="6"/>
  <c r="X250" i="6"/>
  <c r="Y883" i="6"/>
  <c r="W883" i="6"/>
  <c r="X577" i="6"/>
  <c r="X180" i="6"/>
  <c r="Y180" i="6"/>
  <c r="W180" i="6"/>
  <c r="X316" i="6"/>
  <c r="W316" i="6"/>
  <c r="Y845" i="6"/>
  <c r="W755" i="6"/>
  <c r="X1008" i="6"/>
  <c r="Y781" i="6"/>
  <c r="X781" i="6"/>
  <c r="X566" i="6"/>
  <c r="Y375" i="6"/>
  <c r="X375" i="6"/>
  <c r="W972" i="6"/>
  <c r="Y972" i="6"/>
  <c r="X972" i="6"/>
  <c r="Y103" i="6"/>
  <c r="X103" i="6"/>
  <c r="W103" i="6"/>
  <c r="Y338" i="6"/>
  <c r="X338" i="6"/>
  <c r="W338" i="6"/>
  <c r="Y383" i="6"/>
  <c r="W383" i="6"/>
  <c r="X383" i="6"/>
  <c r="X414" i="6"/>
  <c r="W414" i="6"/>
  <c r="X509" i="6"/>
  <c r="Y509" i="6"/>
  <c r="W872" i="6"/>
  <c r="Y872" i="6"/>
  <c r="Y137" i="6"/>
  <c r="X137" i="6"/>
  <c r="Y791" i="6"/>
  <c r="X791" i="6"/>
  <c r="W1062" i="6"/>
  <c r="Y1062" i="6"/>
  <c r="X1062" i="6"/>
  <c r="X772" i="6"/>
  <c r="Y772" i="6"/>
  <c r="W772" i="6"/>
  <c r="Y243" i="6"/>
  <c r="X243" i="6"/>
  <c r="W243" i="6"/>
  <c r="W577" i="6"/>
  <c r="Y577" i="6"/>
  <c r="W196" i="6"/>
  <c r="Y196" i="6"/>
  <c r="X196" i="6"/>
  <c r="X845" i="6"/>
  <c r="W845" i="6"/>
  <c r="X755" i="6"/>
  <c r="Y755" i="6"/>
  <c r="W1008" i="6"/>
  <c r="Y1008" i="6"/>
  <c r="Y356" i="6"/>
  <c r="X356" i="6"/>
  <c r="W356" i="6"/>
  <c r="W566" i="6"/>
  <c r="Y566" i="6"/>
  <c r="Y956" i="6"/>
  <c r="W956" i="6"/>
  <c r="W311" i="6"/>
  <c r="X311" i="6"/>
  <c r="Y1050" i="6"/>
  <c r="X1050" i="6"/>
  <c r="W628" i="6"/>
  <c r="X628" i="6"/>
  <c r="X576" i="6"/>
  <c r="Y253" i="6"/>
  <c r="X253" i="6"/>
  <c r="W253" i="6"/>
  <c r="W51" i="6"/>
  <c r="X274" i="6"/>
  <c r="W274" i="6"/>
  <c r="Y274" i="6"/>
  <c r="X892" i="6"/>
  <c r="W892" i="6"/>
  <c r="Y892" i="6"/>
  <c r="W1082" i="6"/>
  <c r="X1082" i="6"/>
  <c r="Y1082" i="6"/>
  <c r="Y998" i="6"/>
  <c r="W998" i="6"/>
  <c r="X998" i="6"/>
  <c r="Y53" i="6"/>
  <c r="X53" i="6"/>
  <c r="W53" i="6"/>
  <c r="X920" i="6"/>
  <c r="W660" i="6"/>
  <c r="Y660" i="6"/>
  <c r="X660" i="6"/>
  <c r="W680" i="6"/>
  <c r="Y680" i="6"/>
  <c r="X680" i="6"/>
  <c r="Y156" i="6"/>
  <c r="X1014" i="6"/>
  <c r="W1014" i="6"/>
  <c r="Y1014" i="6"/>
  <c r="X1032" i="6"/>
  <c r="W1032" i="6"/>
  <c r="Y1032" i="6"/>
  <c r="X462" i="6"/>
  <c r="W462" i="6"/>
  <c r="W81" i="6"/>
  <c r="X81" i="6"/>
  <c r="Y81" i="6"/>
  <c r="X916" i="6"/>
  <c r="Y916" i="6"/>
  <c r="W916" i="6"/>
  <c r="X572" i="6"/>
  <c r="W610" i="6"/>
  <c r="Y610" i="6"/>
  <c r="X610" i="6"/>
  <c r="Z172" i="4"/>
  <c r="Y172" i="4"/>
  <c r="X264" i="6"/>
  <c r="W725" i="6"/>
  <c r="Y725" i="6"/>
  <c r="W1147" i="6"/>
  <c r="X1147" i="6"/>
  <c r="Y1147" i="6"/>
  <c r="Y5" i="6"/>
  <c r="W5" i="6"/>
  <c r="X5" i="6"/>
  <c r="Z510" i="6"/>
  <c r="Z271" i="6"/>
  <c r="Z379" i="6"/>
  <c r="Z762" i="6"/>
  <c r="Z428" i="6"/>
  <c r="Z589" i="6"/>
  <c r="Z666" i="6"/>
  <c r="Z703" i="6"/>
  <c r="Z802" i="6"/>
  <c r="Z793" i="6"/>
  <c r="Z221" i="6"/>
  <c r="Z1069" i="6"/>
  <c r="Z543" i="6"/>
  <c r="Z380" i="6"/>
  <c r="Z539" i="6"/>
  <c r="Z759" i="6"/>
  <c r="Z138" i="6"/>
  <c r="Z555" i="6"/>
  <c r="Z710" i="6"/>
  <c r="Z938" i="6"/>
  <c r="Z597" i="6"/>
  <c r="Z407" i="6"/>
  <c r="P30" i="11"/>
  <c r="Q30" i="11" s="1"/>
  <c r="M31" i="11"/>
  <c r="N31" i="11"/>
  <c r="X41" i="1" l="1"/>
  <c r="Z1045" i="6"/>
  <c r="D50" i="1"/>
  <c r="W49" i="1"/>
  <c r="W50" i="1" s="1"/>
  <c r="X50" i="1" s="1"/>
  <c r="Z480" i="6"/>
  <c r="Z197" i="6"/>
  <c r="Z770" i="6"/>
  <c r="AA461" i="4"/>
  <c r="Z30" i="6"/>
  <c r="Z203" i="6"/>
  <c r="Z75" i="6"/>
  <c r="AA475" i="4"/>
  <c r="AA123" i="4"/>
  <c r="AA312" i="4"/>
  <c r="AA418" i="4"/>
  <c r="AA266" i="4"/>
  <c r="Z269" i="6"/>
  <c r="Z897" i="6"/>
  <c r="Z591" i="6"/>
  <c r="Z225" i="6"/>
  <c r="Z405" i="6"/>
  <c r="AA185" i="4"/>
  <c r="AA267" i="4"/>
  <c r="Z984" i="6"/>
  <c r="Z778" i="6"/>
  <c r="Z276" i="6"/>
  <c r="Z847" i="6"/>
  <c r="Z774" i="6"/>
  <c r="Z981" i="6"/>
  <c r="AA431" i="4"/>
  <c r="Z797" i="6"/>
  <c r="Z36" i="6"/>
  <c r="Z997" i="6"/>
  <c r="Z1041" i="6"/>
  <c r="Z78" i="6"/>
  <c r="AA125" i="4"/>
  <c r="AA187" i="4"/>
  <c r="AA411" i="4"/>
  <c r="AA20" i="4"/>
  <c r="Z707" i="6"/>
  <c r="Z77" i="6"/>
  <c r="Z450" i="6"/>
  <c r="Z112" i="6"/>
  <c r="Z889" i="6"/>
  <c r="Z858" i="6"/>
  <c r="AA496" i="4"/>
  <c r="Z642" i="6"/>
  <c r="Z595" i="6"/>
  <c r="Z748" i="6"/>
  <c r="AA308" i="4"/>
  <c r="AA425" i="4"/>
  <c r="AA184" i="4"/>
  <c r="AA299" i="4"/>
  <c r="AA168" i="4"/>
  <c r="AA239" i="4"/>
  <c r="AA208" i="4"/>
  <c r="AA17" i="4"/>
  <c r="AA449" i="4"/>
  <c r="AA226" i="4"/>
  <c r="AA331" i="4"/>
  <c r="AA306" i="4"/>
  <c r="Z849" i="6"/>
  <c r="Z279" i="6"/>
  <c r="Z386" i="6"/>
  <c r="Z931" i="6"/>
  <c r="Z1064" i="6"/>
  <c r="AA110" i="4"/>
  <c r="AA151" i="4"/>
  <c r="AA240" i="4"/>
  <c r="AA97" i="4"/>
  <c r="AA359" i="4"/>
  <c r="AA114" i="4"/>
  <c r="AA374" i="4"/>
  <c r="AA242" i="4"/>
  <c r="AA399" i="4"/>
  <c r="AA315" i="4"/>
  <c r="AA222" i="4"/>
  <c r="AA417" i="4"/>
  <c r="AA450" i="4"/>
  <c r="AA59" i="4"/>
  <c r="AA161" i="4"/>
  <c r="Z944" i="6"/>
  <c r="AA437" i="4"/>
  <c r="AA311" i="4"/>
  <c r="AA258" i="4"/>
  <c r="AA462" i="4"/>
  <c r="AA236" i="4"/>
  <c r="AA369" i="4"/>
  <c r="AA10" i="4"/>
  <c r="AA217" i="4"/>
  <c r="AA243" i="4"/>
  <c r="AA470" i="4"/>
  <c r="AA337" i="4"/>
  <c r="Z1156" i="6"/>
  <c r="AA452" i="4"/>
  <c r="AA32" i="4"/>
  <c r="Z304" i="6"/>
  <c r="Z535" i="6"/>
  <c r="Z708" i="6"/>
  <c r="Z347" i="6"/>
  <c r="Z575" i="6"/>
  <c r="Z885" i="6"/>
  <c r="Z128" i="6"/>
  <c r="Z90" i="6"/>
  <c r="Z677" i="6"/>
  <c r="Z152" i="6"/>
  <c r="X234" i="6"/>
  <c r="Z134" i="6"/>
  <c r="W1055" i="6"/>
  <c r="Y1154" i="6"/>
  <c r="Z1154" i="6" s="1"/>
  <c r="W678" i="6"/>
  <c r="Z613" i="6"/>
  <c r="Z346" i="6"/>
  <c r="Z185" i="6"/>
  <c r="Z35" i="6"/>
  <c r="Y678" i="6"/>
  <c r="Z1136" i="6"/>
  <c r="Z732" i="6"/>
  <c r="Y552" i="6"/>
  <c r="Z211" i="6"/>
  <c r="Z649" i="6"/>
  <c r="X859" i="6"/>
  <c r="Z859" i="6" s="1"/>
  <c r="X125" i="6"/>
  <c r="X933" i="6"/>
  <c r="Z193" i="6"/>
  <c r="Y125" i="6"/>
  <c r="W617" i="6"/>
  <c r="Z111" i="6"/>
  <c r="Z640" i="6"/>
  <c r="X1115" i="6"/>
  <c r="Z1115" i="6" s="1"/>
  <c r="X617" i="6"/>
  <c r="Z219" i="6"/>
  <c r="Z688" i="6"/>
  <c r="Y982" i="6"/>
  <c r="Z982" i="6" s="1"/>
  <c r="Z671" i="6"/>
  <c r="W520" i="6"/>
  <c r="X520" i="6"/>
  <c r="W615" i="6"/>
  <c r="X1097" i="6"/>
  <c r="Z1097" i="6" s="1"/>
  <c r="Z1103" i="6"/>
  <c r="Y22" i="6"/>
  <c r="X674" i="6"/>
  <c r="Y844" i="6"/>
  <c r="X876" i="6"/>
  <c r="Z876" i="6" s="1"/>
  <c r="W674" i="6"/>
  <c r="Z592" i="6"/>
  <c r="W156" i="6"/>
  <c r="Z156" i="6" s="1"/>
  <c r="Z47" i="6"/>
  <c r="Y540" i="6"/>
  <c r="Z691" i="6"/>
  <c r="W22" i="6"/>
  <c r="Y63" i="6"/>
  <c r="W63" i="6"/>
  <c r="X63" i="6"/>
  <c r="W844" i="6"/>
  <c r="Y395" i="6"/>
  <c r="Y429" i="6"/>
  <c r="Y1100" i="6"/>
  <c r="X942" i="6"/>
  <c r="X460" i="6"/>
  <c r="Y460" i="6"/>
  <c r="W460" i="6"/>
  <c r="Y1028" i="6"/>
  <c r="W1028" i="6"/>
  <c r="Z167" i="6"/>
  <c r="W933" i="6"/>
  <c r="W942" i="6"/>
  <c r="Z618" i="6"/>
  <c r="Z8" i="6"/>
  <c r="X1055" i="6"/>
  <c r="W540" i="6"/>
  <c r="Z1138" i="6"/>
  <c r="X552" i="6"/>
  <c r="W395" i="6"/>
  <c r="W429" i="6"/>
  <c r="W874" i="6"/>
  <c r="X117" i="6"/>
  <c r="W117" i="6"/>
  <c r="Z1002" i="6"/>
  <c r="Z49" i="6"/>
  <c r="Z475" i="6"/>
  <c r="Z702" i="6"/>
  <c r="Z823" i="6"/>
  <c r="Z922" i="6"/>
  <c r="X42" i="1"/>
  <c r="AA346" i="4"/>
  <c r="AA464" i="4"/>
  <c r="AA40" i="4"/>
  <c r="AA319" i="4"/>
  <c r="AA135" i="4"/>
  <c r="AA126" i="4"/>
  <c r="AA356" i="4"/>
  <c r="AA373" i="4"/>
  <c r="AA247" i="4"/>
  <c r="AA13" i="4"/>
  <c r="AA64" i="4"/>
  <c r="AA149" i="4"/>
  <c r="AA192" i="4"/>
  <c r="AA459" i="4"/>
  <c r="AA448" i="4"/>
  <c r="AA30" i="4"/>
  <c r="AA249" i="4"/>
  <c r="AA51" i="4"/>
  <c r="AA228" i="4"/>
  <c r="AA400" i="4"/>
  <c r="AA173" i="4"/>
  <c r="AA426" i="4"/>
  <c r="AA234" i="4"/>
  <c r="AA130" i="4"/>
  <c r="AA476" i="4"/>
  <c r="AA70" i="4"/>
  <c r="AA342" i="4"/>
  <c r="AA94" i="4"/>
  <c r="AA35" i="4"/>
  <c r="AA440" i="4"/>
  <c r="AA144" i="4"/>
  <c r="AA238" i="4"/>
  <c r="AA329" i="4"/>
  <c r="AA189" i="4"/>
  <c r="AA153" i="4"/>
  <c r="AA63" i="4"/>
  <c r="AA235" i="4"/>
  <c r="AA203" i="4"/>
  <c r="AA454" i="4"/>
  <c r="AA43" i="4"/>
  <c r="AA439" i="4"/>
  <c r="AA229" i="4"/>
  <c r="AA119" i="4"/>
  <c r="AA172" i="4"/>
  <c r="AA155" i="4"/>
  <c r="AA338" i="4"/>
  <c r="AA90" i="4"/>
  <c r="AA152" i="4"/>
  <c r="AA100" i="4"/>
  <c r="AA320" i="4"/>
  <c r="AA330" i="4"/>
  <c r="AA88" i="4"/>
  <c r="AA250" i="4"/>
  <c r="AA215" i="4"/>
  <c r="AA290" i="4"/>
  <c r="AA115" i="4"/>
  <c r="AA81" i="4"/>
  <c r="AA382" i="4"/>
  <c r="AA76" i="4"/>
  <c r="AA419" i="4"/>
  <c r="AA403" i="4"/>
  <c r="AA49" i="4"/>
  <c r="AA158" i="4"/>
  <c r="AA424" i="4"/>
  <c r="AA183" i="4"/>
  <c r="AA127" i="4"/>
  <c r="AA340" i="4"/>
  <c r="AA256" i="4"/>
  <c r="AA177" i="4"/>
  <c r="AA271" i="4"/>
  <c r="AA143" i="4"/>
  <c r="AA393" i="4"/>
  <c r="AA398" i="4"/>
  <c r="AA385" i="4"/>
  <c r="AA165" i="4"/>
  <c r="AA42" i="4"/>
  <c r="AA503" i="4"/>
  <c r="AA46" i="4"/>
  <c r="AA207" i="4"/>
  <c r="AA457" i="4"/>
  <c r="AA365" i="4"/>
  <c r="AA488" i="4"/>
  <c r="W234" i="6"/>
  <c r="Z508" i="6"/>
  <c r="Y524" i="6"/>
  <c r="W1100" i="6"/>
  <c r="Z468" i="6"/>
  <c r="Z426" i="6"/>
  <c r="Y705" i="6"/>
  <c r="X334" i="4"/>
  <c r="Z785" i="6"/>
  <c r="Z268" i="6"/>
  <c r="W337" i="6"/>
  <c r="X337" i="6"/>
  <c r="Y337" i="6"/>
  <c r="X705" i="6"/>
  <c r="W524" i="6"/>
  <c r="Z1048" i="6"/>
  <c r="Y344" i="4"/>
  <c r="X344" i="4"/>
  <c r="Z408" i="6"/>
  <c r="Y7" i="6"/>
  <c r="Y16" i="6"/>
  <c r="Z16" i="6" s="1"/>
  <c r="Z697" i="6"/>
  <c r="Z431" i="6"/>
  <c r="Z329" i="6"/>
  <c r="Y672" i="6"/>
  <c r="Z833" i="6"/>
  <c r="W7" i="6"/>
  <c r="Y482" i="6"/>
  <c r="W655" i="6"/>
  <c r="Z851" i="6"/>
  <c r="X267" i="6"/>
  <c r="Z154" i="4"/>
  <c r="Y422" i="4"/>
  <c r="X284" i="4"/>
  <c r="X154" i="4"/>
  <c r="Z196" i="4"/>
  <c r="Z284" i="4"/>
  <c r="Y196" i="4"/>
  <c r="Z422" i="4"/>
  <c r="X615" i="6"/>
  <c r="X437" i="6"/>
  <c r="Z1160" i="6"/>
  <c r="Y109" i="4"/>
  <c r="Z392" i="4"/>
  <c r="X343" i="4"/>
  <c r="X392" i="4"/>
  <c r="X182" i="4"/>
  <c r="Z134" i="4"/>
  <c r="AA134" i="4" s="1"/>
  <c r="Y111" i="4"/>
  <c r="Z343" i="4"/>
  <c r="Z401" i="4"/>
  <c r="Z334" i="4"/>
  <c r="Y401" i="4"/>
  <c r="Y182" i="4"/>
  <c r="Z109" i="4"/>
  <c r="Z467" i="6"/>
  <c r="Z958" i="6"/>
  <c r="Z406" i="6"/>
  <c r="Z502" i="6"/>
  <c r="Z33" i="6"/>
  <c r="W482" i="6"/>
  <c r="Z364" i="4"/>
  <c r="Y482" i="4"/>
  <c r="Z482" i="4"/>
  <c r="Y800" i="6"/>
  <c r="W800" i="6"/>
  <c r="W792" i="6"/>
  <c r="Y388" i="6"/>
  <c r="X500" i="4"/>
  <c r="X216" i="4"/>
  <c r="Z1104" i="6"/>
  <c r="X672" i="6"/>
  <c r="Y437" i="6"/>
  <c r="Y301" i="6"/>
  <c r="W301" i="6"/>
  <c r="X301" i="6"/>
  <c r="X792" i="6"/>
  <c r="Z1155" i="6"/>
  <c r="X574" i="6"/>
  <c r="Z794" i="6"/>
  <c r="Z371" i="6"/>
  <c r="Z1140" i="6"/>
  <c r="Z104" i="6"/>
  <c r="Z376" i="6"/>
  <c r="Z422" i="6"/>
  <c r="X266" i="6"/>
  <c r="Y266" i="6"/>
  <c r="W266" i="6"/>
  <c r="X182" i="6"/>
  <c r="Z182" i="6" s="1"/>
  <c r="Y381" i="6"/>
  <c r="Y364" i="4"/>
  <c r="Z745" i="6"/>
  <c r="X388" i="6"/>
  <c r="Y574" i="6"/>
  <c r="Y500" i="4"/>
  <c r="Z887" i="6"/>
  <c r="Z369" i="6"/>
  <c r="Y22" i="4"/>
  <c r="Z22" i="4"/>
  <c r="X22" i="4"/>
  <c r="Z605" i="6"/>
  <c r="W884" i="6"/>
  <c r="Z293" i="6"/>
  <c r="W381" i="6"/>
  <c r="Y1034" i="6"/>
  <c r="W1034" i="6"/>
  <c r="Y390" i="4"/>
  <c r="Z210" i="6"/>
  <c r="Z790" i="6"/>
  <c r="X150" i="4"/>
  <c r="AA150" i="4" s="1"/>
  <c r="Z231" i="6"/>
  <c r="Z744" i="6"/>
  <c r="Z424" i="6"/>
  <c r="Z955" i="6"/>
  <c r="Z254" i="6"/>
  <c r="Y730" i="6"/>
  <c r="X730" i="6"/>
  <c r="W730" i="6"/>
  <c r="X800" i="6"/>
  <c r="X198" i="4"/>
  <c r="Y493" i="4"/>
  <c r="Z232" i="4"/>
  <c r="X232" i="4"/>
  <c r="Y194" i="4"/>
  <c r="X352" i="4"/>
  <c r="Z198" i="4"/>
  <c r="Z352" i="4"/>
  <c r="Z194" i="4"/>
  <c r="X493" i="4"/>
  <c r="X760" i="6"/>
  <c r="W760" i="6"/>
  <c r="Z287" i="6"/>
  <c r="Y332" i="4"/>
  <c r="Z1017" i="6"/>
  <c r="Z1113" i="6"/>
  <c r="X239" i="6"/>
  <c r="Y837" i="6"/>
  <c r="Y465" i="6"/>
  <c r="Z367" i="6"/>
  <c r="Z111" i="4"/>
  <c r="Z318" i="6"/>
  <c r="Y760" i="6"/>
  <c r="Z421" i="4"/>
  <c r="X421" i="4"/>
  <c r="Z1046" i="6"/>
  <c r="Z1060" i="6"/>
  <c r="Z966" i="6"/>
  <c r="W239" i="6"/>
  <c r="Y787" i="6"/>
  <c r="Z495" i="4"/>
  <c r="X837" i="6"/>
  <c r="X787" i="6"/>
  <c r="Z683" i="6"/>
  <c r="Y333" i="6"/>
  <c r="X333" i="6"/>
  <c r="W333" i="6"/>
  <c r="Y272" i="4"/>
  <c r="Z390" i="4"/>
  <c r="Y884" i="6"/>
  <c r="Y278" i="4"/>
  <c r="X322" i="4"/>
  <c r="Y743" i="6"/>
  <c r="Z216" i="4"/>
  <c r="Z449" i="6"/>
  <c r="X38" i="4"/>
  <c r="Y1057" i="6"/>
  <c r="W39" i="6"/>
  <c r="Y599" i="6"/>
  <c r="Z83" i="6"/>
  <c r="Z737" i="6"/>
  <c r="W669" i="6"/>
  <c r="W599" i="6"/>
  <c r="X599" i="6"/>
  <c r="Z488" i="6"/>
  <c r="X64" i="6"/>
  <c r="W64" i="6"/>
  <c r="X669" i="6"/>
  <c r="Z1054" i="6"/>
  <c r="X39" i="6"/>
  <c r="Z1087" i="6"/>
  <c r="X174" i="4"/>
  <c r="Z367" i="4"/>
  <c r="Y174" i="4"/>
  <c r="Y367" i="4"/>
  <c r="Y211" i="4"/>
  <c r="Z211" i="4"/>
  <c r="X467" i="4"/>
  <c r="Y467" i="4"/>
  <c r="Y318" i="4"/>
  <c r="X318" i="4"/>
  <c r="Y61" i="4"/>
  <c r="X61" i="4"/>
  <c r="X358" i="4"/>
  <c r="Z474" i="4"/>
  <c r="Y416" i="4"/>
  <c r="Z39" i="4"/>
  <c r="Z201" i="4"/>
  <c r="X416" i="4"/>
  <c r="Z26" i="4"/>
  <c r="Z361" i="4"/>
  <c r="Z396" i="4"/>
  <c r="X268" i="4"/>
  <c r="X396" i="4"/>
  <c r="X26" i="4"/>
  <c r="Z27" i="4"/>
  <c r="AA27" i="4" s="1"/>
  <c r="Z268" i="4"/>
  <c r="Y39" i="4"/>
  <c r="Y495" i="4"/>
  <c r="X66" i="4"/>
  <c r="X18" i="4"/>
  <c r="AA18" i="4" s="1"/>
  <c r="Z66" i="4"/>
  <c r="Z428" i="4"/>
  <c r="Y368" i="4"/>
  <c r="Y322" i="4"/>
  <c r="X58" i="4"/>
  <c r="X348" i="4"/>
  <c r="Z363" i="4"/>
  <c r="Z58" i="4"/>
  <c r="X225" i="4"/>
  <c r="X409" i="4"/>
  <c r="Z409" i="4"/>
  <c r="X383" i="4"/>
  <c r="Y225" i="4"/>
  <c r="Y404" i="4"/>
  <c r="Z47" i="4"/>
  <c r="Y348" i="4"/>
  <c r="X34" i="4"/>
  <c r="X118" i="4"/>
  <c r="Z205" i="4"/>
  <c r="Y147" i="4"/>
  <c r="Y86" i="4"/>
  <c r="X485" i="4"/>
  <c r="X339" i="4"/>
  <c r="X86" i="4"/>
  <c r="X205" i="4"/>
  <c r="Y485" i="4"/>
  <c r="Z339" i="4"/>
  <c r="X85" i="4"/>
  <c r="X47" i="4"/>
  <c r="X465" i="4"/>
  <c r="Y383" i="4"/>
  <c r="X8" i="4"/>
  <c r="X324" i="4"/>
  <c r="Y298" i="4"/>
  <c r="Z8" i="4"/>
  <c r="Z465" i="4"/>
  <c r="Y57" i="4"/>
  <c r="X78" i="4"/>
  <c r="Z118" i="4"/>
  <c r="Z57" i="4"/>
  <c r="Y38" i="4"/>
  <c r="Y363" i="4"/>
  <c r="Y435" i="4"/>
  <c r="X435" i="4"/>
  <c r="Z78" i="4"/>
  <c r="X332" i="4"/>
  <c r="X281" i="4"/>
  <c r="Z160" i="4"/>
  <c r="X446" i="4"/>
  <c r="X245" i="4"/>
  <c r="Z295" i="4"/>
  <c r="X368" i="4"/>
  <c r="X295" i="4"/>
  <c r="Z349" i="4"/>
  <c r="Y349" i="4"/>
  <c r="Z28" i="4"/>
  <c r="X160" i="4"/>
  <c r="X28" i="4"/>
  <c r="Z444" i="6"/>
  <c r="Z372" i="6"/>
  <c r="Z881" i="6"/>
  <c r="Z455" i="6"/>
  <c r="Z1001" i="6"/>
  <c r="W1009" i="6"/>
  <c r="X351" i="6"/>
  <c r="X514" i="6"/>
  <c r="W514" i="6"/>
  <c r="Y245" i="6"/>
  <c r="Y810" i="6"/>
  <c r="W810" i="6"/>
  <c r="X810" i="6"/>
  <c r="Z570" i="6"/>
  <c r="Z633" i="6"/>
  <c r="X328" i="6"/>
  <c r="Z297" i="6"/>
  <c r="Z187" i="6"/>
  <c r="Y1073" i="6"/>
  <c r="Y974" i="6"/>
  <c r="X1073" i="6"/>
  <c r="W1073" i="6"/>
  <c r="X277" i="6"/>
  <c r="Y267" i="6"/>
  <c r="W149" i="6"/>
  <c r="Z639" i="6"/>
  <c r="X974" i="6"/>
  <c r="W974" i="6"/>
  <c r="W771" i="6"/>
  <c r="X771" i="6"/>
  <c r="Y771" i="6"/>
  <c r="Y277" i="6"/>
  <c r="Z979" i="6"/>
  <c r="Y149" i="6"/>
  <c r="X149" i="6"/>
  <c r="W382" i="6"/>
  <c r="X382" i="6"/>
  <c r="Y382" i="6"/>
  <c r="Z780" i="6"/>
  <c r="Z256" i="6"/>
  <c r="Y328" i="6"/>
  <c r="W328" i="6"/>
  <c r="X715" i="6"/>
  <c r="W754" i="6"/>
  <c r="W438" i="6"/>
  <c r="X438" i="6"/>
  <c r="Y438" i="6"/>
  <c r="Z38" i="6"/>
  <c r="Z497" i="6"/>
  <c r="Y662" i="6"/>
  <c r="W184" i="6"/>
  <c r="W483" i="6"/>
  <c r="X662" i="6"/>
  <c r="W662" i="6"/>
  <c r="X397" i="6"/>
  <c r="Z1078" i="6"/>
  <c r="Y713" i="6"/>
  <c r="Z1010" i="6"/>
  <c r="X713" i="6"/>
  <c r="Z292" i="6"/>
  <c r="Z515" i="6"/>
  <c r="X393" i="6"/>
  <c r="Y393" i="6"/>
  <c r="W393" i="6"/>
  <c r="Z447" i="6"/>
  <c r="Z358" i="4"/>
  <c r="Y163" i="4"/>
  <c r="Z249" i="6"/>
  <c r="W102" i="6"/>
  <c r="Y102" i="6"/>
  <c r="X102" i="6"/>
  <c r="X483" i="6"/>
  <c r="Y483" i="6"/>
  <c r="X202" i="4"/>
  <c r="X163" i="4"/>
  <c r="Z1090" i="6"/>
  <c r="Y102" i="4"/>
  <c r="Z472" i="6"/>
  <c r="Z990" i="6"/>
  <c r="W882" i="6"/>
  <c r="W921" i="6"/>
  <c r="X921" i="6"/>
  <c r="Y921" i="6"/>
  <c r="W397" i="6"/>
  <c r="Y397" i="6"/>
  <c r="Y739" i="6"/>
  <c r="X739" i="6"/>
  <c r="W739" i="6"/>
  <c r="X270" i="4"/>
  <c r="Z313" i="4"/>
  <c r="Z262" i="6"/>
  <c r="W917" i="6"/>
  <c r="Y874" i="6"/>
  <c r="Z76" i="6"/>
  <c r="X1009" i="6"/>
  <c r="Y1009" i="6"/>
  <c r="Y351" i="6"/>
  <c r="W351" i="6"/>
  <c r="Y655" i="6"/>
  <c r="X655" i="6"/>
  <c r="X882" i="6"/>
  <c r="Y882" i="6"/>
  <c r="W145" i="6"/>
  <c r="Y145" i="6"/>
  <c r="X145" i="6"/>
  <c r="W343" i="6"/>
  <c r="X343" i="6"/>
  <c r="Y343" i="6"/>
  <c r="Y270" i="4"/>
  <c r="X201" i="4"/>
  <c r="X313" i="4"/>
  <c r="X102" i="4"/>
  <c r="Z1065" i="6"/>
  <c r="Y917" i="6"/>
  <c r="Y871" i="6"/>
  <c r="X871" i="6"/>
  <c r="W871" i="6"/>
  <c r="Y1063" i="6"/>
  <c r="W620" i="6"/>
  <c r="Y620" i="6"/>
  <c r="X620" i="6"/>
  <c r="W533" i="6"/>
  <c r="Y202" i="4"/>
  <c r="Z609" i="6"/>
  <c r="X361" i="4"/>
  <c r="X866" i="6"/>
  <c r="W1063" i="6"/>
  <c r="X1063" i="6"/>
  <c r="X533" i="6"/>
  <c r="Y533" i="6"/>
  <c r="Z446" i="4"/>
  <c r="Z7" i="4"/>
  <c r="Y7" i="4"/>
  <c r="X53" i="4"/>
  <c r="Z890" i="6"/>
  <c r="X323" i="4"/>
  <c r="Y611" i="6"/>
  <c r="X611" i="6"/>
  <c r="X616" i="6"/>
  <c r="W616" i="6"/>
  <c r="Y986" i="6"/>
  <c r="X986" i="6"/>
  <c r="X492" i="6"/>
  <c r="Y246" i="4"/>
  <c r="X246" i="4"/>
  <c r="Y377" i="4"/>
  <c r="Z296" i="6"/>
  <c r="Y323" i="4"/>
  <c r="Z323" i="4"/>
  <c r="W1003" i="6"/>
  <c r="Y1003" i="6"/>
  <c r="X1003" i="6"/>
  <c r="W27" i="6"/>
  <c r="W378" i="6"/>
  <c r="Y378" i="6"/>
  <c r="X378" i="6"/>
  <c r="Y963" i="6"/>
  <c r="W963" i="6"/>
  <c r="X963" i="6"/>
  <c r="X377" i="4"/>
  <c r="Z178" i="6"/>
  <c r="Z1039" i="6"/>
  <c r="Y715" i="6"/>
  <c r="X1116" i="6"/>
  <c r="W1116" i="6"/>
  <c r="Y1116" i="6"/>
  <c r="W43" i="6"/>
  <c r="Y43" i="6"/>
  <c r="X43" i="6"/>
  <c r="W866" i="6"/>
  <c r="Y866" i="6"/>
  <c r="X27" i="6"/>
  <c r="Y27" i="6"/>
  <c r="Y48" i="4"/>
  <c r="Y223" i="4"/>
  <c r="Z223" i="4"/>
  <c r="Y199" i="4"/>
  <c r="Z1131" i="6"/>
  <c r="Y492" i="6"/>
  <c r="Y754" i="6"/>
  <c r="X754" i="6"/>
  <c r="X184" i="6"/>
  <c r="Y184" i="6"/>
  <c r="W856" i="6"/>
  <c r="Y856" i="6"/>
  <c r="X856" i="6"/>
  <c r="Z48" i="4"/>
  <c r="Z445" i="4"/>
  <c r="Y53" i="4"/>
  <c r="Z945" i="6"/>
  <c r="Z913" i="6"/>
  <c r="Y425" i="6"/>
  <c r="X245" i="6"/>
  <c r="W245" i="6"/>
  <c r="W611" i="6"/>
  <c r="Y616" i="6"/>
  <c r="W986" i="6"/>
  <c r="Z214" i="4"/>
  <c r="Z378" i="4"/>
  <c r="X438" i="4"/>
  <c r="X15" i="4"/>
  <c r="Y85" i="4"/>
  <c r="X146" i="4"/>
  <c r="Z309" i="4"/>
  <c r="Y214" i="4"/>
  <c r="Z297" i="4"/>
  <c r="Y378" i="4"/>
  <c r="Y230" i="4"/>
  <c r="X265" i="4"/>
  <c r="X357" i="4"/>
  <c r="X80" i="4"/>
  <c r="Y146" i="4"/>
  <c r="Y297" i="4"/>
  <c r="X230" i="4"/>
  <c r="Z498" i="4"/>
  <c r="Y498" i="4"/>
  <c r="Y15" i="4"/>
  <c r="Y357" i="4"/>
  <c r="Y265" i="4"/>
  <c r="Z438" i="4"/>
  <c r="Y494" i="4"/>
  <c r="X309" i="4"/>
  <c r="Y34" i="4"/>
  <c r="Z25" i="4"/>
  <c r="Z6" i="4"/>
  <c r="Y25" i="4"/>
  <c r="Y252" i="4"/>
  <c r="X474" i="4"/>
  <c r="X335" i="4"/>
  <c r="Z263" i="4"/>
  <c r="AA263" i="4" s="1"/>
  <c r="X147" i="4"/>
  <c r="Z298" i="4"/>
  <c r="Z252" i="4"/>
  <c r="Z272" i="4"/>
  <c r="X480" i="4"/>
  <c r="X6" i="4"/>
  <c r="Y420" i="4"/>
  <c r="Y480" i="4"/>
  <c r="X415" i="4"/>
  <c r="Z415" i="4"/>
  <c r="X370" i="4"/>
  <c r="X391" i="4"/>
  <c r="Y479" i="4"/>
  <c r="Y347" i="4"/>
  <c r="X101" i="4"/>
  <c r="Z391" i="4"/>
  <c r="X479" i="4"/>
  <c r="X131" i="4"/>
  <c r="Y131" i="4"/>
  <c r="X347" i="4"/>
  <c r="Z317" i="4"/>
  <c r="X199" i="4"/>
  <c r="Z279" i="4"/>
  <c r="X405" i="4"/>
  <c r="Z281" i="4"/>
  <c r="Y31" i="4"/>
  <c r="Z296" i="4"/>
  <c r="X407" i="4"/>
  <c r="X277" i="4"/>
  <c r="Z384" i="4"/>
  <c r="Z31" i="4"/>
  <c r="Y445" i="4"/>
  <c r="Y65" i="4"/>
  <c r="X65" i="4"/>
  <c r="Z65" i="4"/>
  <c r="Y397" i="4"/>
  <c r="Z489" i="4"/>
  <c r="Z278" i="4"/>
  <c r="Y406" i="4"/>
  <c r="Y335" i="4"/>
  <c r="Y428" i="4"/>
  <c r="Z103" i="4"/>
  <c r="Y14" i="4"/>
  <c r="Y433" i="4"/>
  <c r="X433" i="4"/>
  <c r="Z406" i="4"/>
  <c r="Z456" i="4"/>
  <c r="X116" i="4"/>
  <c r="Z14" i="4"/>
  <c r="X494" i="4"/>
  <c r="Y80" i="4"/>
  <c r="Z354" i="4"/>
  <c r="X103" i="4"/>
  <c r="Y221" i="4"/>
  <c r="Y101" i="4"/>
  <c r="X191" i="4"/>
  <c r="Z191" i="4"/>
  <c r="X248" i="4"/>
  <c r="X456" i="4"/>
  <c r="X19" i="6"/>
  <c r="Z108" i="6"/>
  <c r="Z607" i="6"/>
  <c r="Z507" i="6"/>
  <c r="Z1145" i="6"/>
  <c r="Z676" i="6"/>
  <c r="Z209" i="6"/>
  <c r="W362" i="6"/>
  <c r="Z1127" i="6"/>
  <c r="Z26" i="6"/>
  <c r="Z625" i="6"/>
  <c r="Z278" i="6"/>
  <c r="X808" i="6"/>
  <c r="Z1139" i="6"/>
  <c r="W893" i="6"/>
  <c r="X978" i="6"/>
  <c r="Y960" i="6"/>
  <c r="Z645" i="6"/>
  <c r="Z903" i="6"/>
  <c r="W726" i="6"/>
  <c r="Y1123" i="6"/>
  <c r="Y808" i="6"/>
  <c r="Z69" i="6"/>
  <c r="Y1036" i="6"/>
  <c r="Z656" i="6"/>
  <c r="Z487" i="6"/>
  <c r="Y701" i="6"/>
  <c r="Z651" i="6"/>
  <c r="Y978" i="6"/>
  <c r="Z332" i="6"/>
  <c r="Z608" i="6"/>
  <c r="Z420" i="4"/>
  <c r="Y429" i="4"/>
  <c r="Y324" i="4"/>
  <c r="Y478" i="4"/>
  <c r="Y414" i="4"/>
  <c r="Z432" i="4"/>
  <c r="Z328" i="4"/>
  <c r="Z52" i="4"/>
  <c r="X429" i="4"/>
  <c r="X414" i="4"/>
  <c r="X328" i="4"/>
  <c r="Y190" i="4"/>
  <c r="Y436" i="4"/>
  <c r="X317" i="4"/>
  <c r="X164" i="4"/>
  <c r="Y164" i="4"/>
  <c r="Z164" i="4"/>
  <c r="X375" i="4"/>
  <c r="Z370" i="4"/>
  <c r="Z89" i="4"/>
  <c r="Y314" i="4"/>
  <c r="Y305" i="4"/>
  <c r="Z405" i="4"/>
  <c r="X350" i="4"/>
  <c r="X432" i="4"/>
  <c r="Z478" i="4"/>
  <c r="Y89" i="4"/>
  <c r="X314" i="4"/>
  <c r="Z327" i="4"/>
  <c r="Z350" i="4"/>
  <c r="X451" i="4"/>
  <c r="Z162" i="4"/>
  <c r="X327" i="4"/>
  <c r="X190" i="4"/>
  <c r="Z305" i="4"/>
  <c r="X52" i="4"/>
  <c r="Y162" i="4"/>
  <c r="Z434" i="4"/>
  <c r="Y413" i="4"/>
  <c r="Z105" i="4"/>
  <c r="Z404" i="4"/>
  <c r="Z436" i="4"/>
  <c r="Z451" i="4"/>
  <c r="X212" i="4"/>
  <c r="Z212" i="4"/>
  <c r="X333" i="4"/>
  <c r="Y333" i="4"/>
  <c r="Z333" i="4"/>
  <c r="X72" i="4"/>
  <c r="Z301" i="4"/>
  <c r="Z386" i="4"/>
  <c r="Y301" i="4"/>
  <c r="Y45" i="4"/>
  <c r="Z72" i="4"/>
  <c r="Y386" i="4"/>
  <c r="X98" i="4"/>
  <c r="Y98" i="4"/>
  <c r="Z402" i="4"/>
  <c r="X112" i="4"/>
  <c r="Z33" i="4"/>
  <c r="Z112" i="4"/>
  <c r="Z285" i="4"/>
  <c r="Y285" i="4"/>
  <c r="Y402" i="4"/>
  <c r="X121" i="4"/>
  <c r="Z121" i="4"/>
  <c r="Z213" i="4"/>
  <c r="X220" i="4"/>
  <c r="X213" i="4"/>
  <c r="X221" i="4"/>
  <c r="X33" i="4"/>
  <c r="X282" i="4"/>
  <c r="Y282" i="4"/>
  <c r="Z282" i="4"/>
  <c r="X455" i="4"/>
  <c r="Z455" i="4"/>
  <c r="Y245" i="4"/>
  <c r="Z84" i="4"/>
  <c r="X84" i="4"/>
  <c r="Z29" i="4"/>
  <c r="Y138" i="4"/>
  <c r="Y116" i="4"/>
  <c r="Y279" i="4"/>
  <c r="Z45" i="4"/>
  <c r="Z248" i="4"/>
  <c r="Y277" i="4"/>
  <c r="Y29" i="4"/>
  <c r="Z138" i="4"/>
  <c r="X296" i="4"/>
  <c r="Z9" i="4"/>
  <c r="Y9" i="4"/>
  <c r="Z317" i="6"/>
  <c r="W430" i="6"/>
  <c r="X743" i="6"/>
  <c r="X469" i="6"/>
  <c r="W469" i="6"/>
  <c r="X132" i="6"/>
  <c r="W132" i="6"/>
  <c r="Y430" i="6"/>
  <c r="Y416" i="6"/>
  <c r="W416" i="6"/>
  <c r="Y375" i="4"/>
  <c r="Y197" i="4"/>
  <c r="Z219" i="4"/>
  <c r="X484" i="4"/>
  <c r="Y484" i="4"/>
  <c r="Z484" i="4"/>
  <c r="X287" i="4"/>
  <c r="Y287" i="4"/>
  <c r="X197" i="4"/>
  <c r="X108" i="4"/>
  <c r="Z108" i="4"/>
  <c r="X170" i="4"/>
  <c r="Y407" i="4"/>
  <c r="X273" i="4"/>
  <c r="Z106" i="4"/>
  <c r="Y55" i="4"/>
  <c r="Z273" i="4"/>
  <c r="Y325" i="4"/>
  <c r="X325" i="4"/>
  <c r="Z275" i="4"/>
  <c r="X366" i="4"/>
  <c r="Y275" i="4"/>
  <c r="Y95" i="4"/>
  <c r="Z316" i="4"/>
  <c r="X56" i="4"/>
  <c r="Z255" i="4"/>
  <c r="X316" i="4"/>
  <c r="Y157" i="4"/>
  <c r="Z157" i="4"/>
  <c r="Z56" i="4"/>
  <c r="X255" i="4"/>
  <c r="Z55" i="4"/>
  <c r="Z430" i="4"/>
  <c r="Y430" i="4"/>
  <c r="X219" i="4"/>
  <c r="Y752" i="6"/>
  <c r="X354" i="4"/>
  <c r="X447" i="4"/>
  <c r="Y893" i="6"/>
  <c r="X701" i="6"/>
  <c r="Y253" i="4"/>
  <c r="Z253" i="4"/>
  <c r="X192" i="6"/>
  <c r="Z28" i="6"/>
  <c r="Y19" i="6"/>
  <c r="W19" i="6"/>
  <c r="Z971" i="6"/>
  <c r="Z644" i="6"/>
  <c r="X122" i="4"/>
  <c r="Y362" i="6"/>
  <c r="X465" i="6"/>
  <c r="AA5" i="4"/>
  <c r="Y1031" i="6"/>
  <c r="W425" i="6"/>
  <c r="X307" i="6"/>
  <c r="X353" i="4"/>
  <c r="Z353" i="4"/>
  <c r="Y241" i="6"/>
  <c r="X241" i="6"/>
  <c r="W241" i="6"/>
  <c r="Y719" i="6"/>
  <c r="X719" i="6"/>
  <c r="X69" i="4"/>
  <c r="Z354" i="6"/>
  <c r="Y307" i="4"/>
  <c r="Y122" i="4"/>
  <c r="Z447" i="4"/>
  <c r="X1036" i="6"/>
  <c r="X12" i="6"/>
  <c r="Y517" i="6"/>
  <c r="X1057" i="6"/>
  <c r="X1053" i="6"/>
  <c r="Y220" i="4"/>
  <c r="X148" i="6"/>
  <c r="Y458" i="6"/>
  <c r="Z260" i="6"/>
  <c r="Z402" i="6"/>
  <c r="W1026" i="6"/>
  <c r="X251" i="6"/>
  <c r="W251" i="6"/>
  <c r="Y251" i="6"/>
  <c r="Z204" i="6"/>
  <c r="Z795" i="6"/>
  <c r="Z548" i="6"/>
  <c r="X44" i="4"/>
  <c r="X738" i="6"/>
  <c r="Y1134" i="6"/>
  <c r="X1083" i="6"/>
  <c r="Z158" i="6"/>
  <c r="W391" i="6"/>
  <c r="Y391" i="6"/>
  <c r="X391" i="6"/>
  <c r="Z1153" i="6"/>
  <c r="Z326" i="4"/>
  <c r="Y421" i="6"/>
  <c r="X421" i="6"/>
  <c r="W421" i="6"/>
  <c r="W501" i="6"/>
  <c r="Y501" i="6"/>
  <c r="W307" i="6"/>
  <c r="Y307" i="6"/>
  <c r="Z18" i="6"/>
  <c r="Y113" i="6"/>
  <c r="X113" i="6"/>
  <c r="W113" i="6"/>
  <c r="W590" i="6"/>
  <c r="Y590" i="6"/>
  <c r="X590" i="6"/>
  <c r="X326" i="4"/>
  <c r="X1133" i="6"/>
  <c r="Y1133" i="6"/>
  <c r="W1133" i="6"/>
  <c r="W423" i="6"/>
  <c r="Y423" i="6"/>
  <c r="X423" i="6"/>
  <c r="X726" i="6"/>
  <c r="Y726" i="6"/>
  <c r="W1123" i="6"/>
  <c r="X1123" i="6"/>
  <c r="Z1068" i="6"/>
  <c r="X752" i="6"/>
  <c r="Z143" i="6"/>
  <c r="W401" i="6"/>
  <c r="X286" i="4"/>
  <c r="W458" i="6"/>
  <c r="X458" i="6"/>
  <c r="W516" i="6"/>
  <c r="Y516" i="6"/>
  <c r="X516" i="6"/>
  <c r="Y192" i="6"/>
  <c r="W192" i="6"/>
  <c r="Y40" i="6"/>
  <c r="X40" i="6"/>
  <c r="W40" i="6"/>
  <c r="Z534" i="6"/>
  <c r="Y1044" i="6"/>
  <c r="W1044" i="6"/>
  <c r="X1044" i="6"/>
  <c r="Y789" i="6"/>
  <c r="X843" i="6"/>
  <c r="Y843" i="6"/>
  <c r="W843" i="6"/>
  <c r="X341" i="4"/>
  <c r="Z341" i="4"/>
  <c r="Y341" i="4"/>
  <c r="Z6" i="6"/>
  <c r="Z596" i="6"/>
  <c r="Z1086" i="6"/>
  <c r="X505" i="6"/>
  <c r="Y505" i="6"/>
  <c r="W505" i="6"/>
  <c r="Y85" i="6"/>
  <c r="W85" i="6"/>
  <c r="X85" i="6"/>
  <c r="W308" i="6"/>
  <c r="Y308" i="6"/>
  <c r="X308" i="6"/>
  <c r="W681" i="6"/>
  <c r="Y681" i="6"/>
  <c r="X789" i="6"/>
  <c r="W789" i="6"/>
  <c r="X811" i="6"/>
  <c r="W811" i="6"/>
  <c r="Y811" i="6"/>
  <c r="Z176" i="4"/>
  <c r="Z653" i="6"/>
  <c r="Y286" i="4"/>
  <c r="X110" i="6"/>
  <c r="W110" i="6"/>
  <c r="Y110" i="6"/>
  <c r="W109" i="6"/>
  <c r="Y109" i="6"/>
  <c r="X109" i="6"/>
  <c r="Y961" i="6"/>
  <c r="X961" i="6"/>
  <c r="W961" i="6"/>
  <c r="X875" i="6"/>
  <c r="X236" i="6"/>
  <c r="W236" i="6"/>
  <c r="Y236" i="6"/>
  <c r="X1031" i="6"/>
  <c r="W1031" i="6"/>
  <c r="X681" i="6"/>
  <c r="Y300" i="6"/>
  <c r="W300" i="6"/>
  <c r="X300" i="6"/>
  <c r="W98" i="6"/>
  <c r="Y98" i="6"/>
  <c r="X98" i="6"/>
  <c r="Z275" i="6"/>
  <c r="W875" i="6"/>
  <c r="Y875" i="6"/>
  <c r="W568" i="6"/>
  <c r="X568" i="6"/>
  <c r="Y568" i="6"/>
  <c r="Y269" i="4"/>
  <c r="Y302" i="4"/>
  <c r="Y288" i="4"/>
  <c r="X269" i="4"/>
  <c r="Y441" i="4"/>
  <c r="Z307" i="4"/>
  <c r="Z218" i="4"/>
  <c r="Y218" i="4"/>
  <c r="Z362" i="4"/>
  <c r="X397" i="4"/>
  <c r="X283" i="4"/>
  <c r="Y283" i="4"/>
  <c r="Z283" i="4"/>
  <c r="Z413" i="4"/>
  <c r="Y362" i="4"/>
  <c r="Z280" i="4"/>
  <c r="Y156" i="4"/>
  <c r="Y434" i="4"/>
  <c r="Y91" i="4"/>
  <c r="X91" i="4"/>
  <c r="Z336" i="4"/>
  <c r="X280" i="4"/>
  <c r="X489" i="4"/>
  <c r="Y384" i="4"/>
  <c r="X171" i="4"/>
  <c r="Z304" i="4"/>
  <c r="Z95" i="4"/>
  <c r="X156" i="4"/>
  <c r="Y105" i="4"/>
  <c r="X129" i="4"/>
  <c r="Z302" i="4"/>
  <c r="X83" i="4"/>
  <c r="X166" i="4"/>
  <c r="Y427" i="4"/>
  <c r="X218" i="4"/>
  <c r="Z441" i="4"/>
  <c r="Y366" i="4"/>
  <c r="X427" i="4"/>
  <c r="Y69" i="4"/>
  <c r="X298" i="6"/>
  <c r="Y298" i="6"/>
  <c r="Y336" i="4"/>
  <c r="Z479" i="6"/>
  <c r="Z870" i="6"/>
  <c r="Z323" i="6"/>
  <c r="Z494" i="6"/>
  <c r="Z582" i="6"/>
  <c r="Z626" i="6"/>
  <c r="Z571" i="6"/>
  <c r="W1134" i="6"/>
  <c r="X1134" i="6"/>
  <c r="Y260" i="4"/>
  <c r="Z260" i="4"/>
  <c r="X260" i="4"/>
  <c r="W601" i="6"/>
  <c r="X601" i="6"/>
  <c r="Y601" i="6"/>
  <c r="W409" i="6"/>
  <c r="Y953" i="6"/>
  <c r="X953" i="6"/>
  <c r="W953" i="6"/>
  <c r="X1024" i="6"/>
  <c r="Y1024" i="6"/>
  <c r="W1024" i="6"/>
  <c r="Y274" i="4"/>
  <c r="X274" i="4"/>
  <c r="Z274" i="4"/>
  <c r="Y891" i="6"/>
  <c r="Y320" i="6"/>
  <c r="X320" i="6"/>
  <c r="W320" i="6"/>
  <c r="W330" i="6"/>
  <c r="Y330" i="6"/>
  <c r="X330" i="6"/>
  <c r="W1053" i="6"/>
  <c r="Y832" i="6"/>
  <c r="X832" i="6"/>
  <c r="W832" i="6"/>
  <c r="X472" i="4"/>
  <c r="Z472" i="4"/>
  <c r="Y952" i="6"/>
  <c r="W952" i="6"/>
  <c r="Y839" i="6"/>
  <c r="X839" i="6"/>
  <c r="X728" i="6"/>
  <c r="Y728" i="6"/>
  <c r="W728" i="6"/>
  <c r="W1070" i="6"/>
  <c r="X1070" i="6"/>
  <c r="X75" i="4"/>
  <c r="Z75" i="4"/>
  <c r="W303" i="6"/>
  <c r="X303" i="6"/>
  <c r="Y360" i="4"/>
  <c r="X310" i="4"/>
  <c r="Z44" i="4"/>
  <c r="Z170" i="4"/>
  <c r="AC1161" i="6"/>
  <c r="Y75" i="4"/>
  <c r="W445" i="6"/>
  <c r="X445" i="6"/>
  <c r="Y445" i="6"/>
  <c r="X409" i="6"/>
  <c r="Y409" i="6"/>
  <c r="W891" i="6"/>
  <c r="X891" i="6"/>
  <c r="X178" i="4"/>
  <c r="Z129" i="6"/>
  <c r="Z326" i="6"/>
  <c r="Z385" i="6"/>
  <c r="Z360" i="4"/>
  <c r="Z216" i="6"/>
  <c r="Z1102" i="6"/>
  <c r="Z344" i="6"/>
  <c r="W512" i="6"/>
  <c r="W1112" i="6"/>
  <c r="W1117" i="6"/>
  <c r="Y150" i="6"/>
  <c r="Y880" i="6"/>
  <c r="X321" i="6"/>
  <c r="X946" i="6"/>
  <c r="Y1099" i="6"/>
  <c r="X1099" i="6"/>
  <c r="W1099" i="6"/>
  <c r="W1083" i="6"/>
  <c r="Y1083" i="6"/>
  <c r="Z88" i="6"/>
  <c r="X952" i="6"/>
  <c r="W839" i="6"/>
  <c r="X228" i="6"/>
  <c r="Y228" i="6"/>
  <c r="W228" i="6"/>
  <c r="Z128" i="4"/>
  <c r="Y128" i="4"/>
  <c r="W973" i="6"/>
  <c r="Y973" i="6"/>
  <c r="X973" i="6"/>
  <c r="X159" i="6"/>
  <c r="W159" i="6"/>
  <c r="Y159" i="6"/>
  <c r="Y1070" i="6"/>
  <c r="W298" i="6"/>
  <c r="Y303" i="6"/>
  <c r="Y148" i="6"/>
  <c r="Y23" i="6"/>
  <c r="X23" i="6"/>
  <c r="W23" i="6"/>
  <c r="Z490" i="6"/>
  <c r="Y304" i="4"/>
  <c r="Z602" i="6"/>
  <c r="Z396" i="6"/>
  <c r="Z734" i="6"/>
  <c r="X188" i="6"/>
  <c r="Y686" i="6"/>
  <c r="Z44" i="6"/>
  <c r="Z947" i="6"/>
  <c r="X163" i="6"/>
  <c r="W960" i="6"/>
  <c r="X960" i="6"/>
  <c r="Y490" i="4"/>
  <c r="W384" i="6"/>
  <c r="X322" i="6"/>
  <c r="Y322" i="6"/>
  <c r="W322" i="6"/>
  <c r="Y836" i="6"/>
  <c r="X836" i="6"/>
  <c r="W836" i="6"/>
  <c r="X517" i="6"/>
  <c r="W517" i="6"/>
  <c r="X401" i="6"/>
  <c r="Y401" i="6"/>
  <c r="W321" i="6"/>
  <c r="Y321" i="6"/>
  <c r="Y946" i="6"/>
  <c r="W946" i="6"/>
  <c r="Z995" i="6"/>
  <c r="Z377" i="6"/>
  <c r="Z162" i="6"/>
  <c r="X136" i="4"/>
  <c r="Z288" i="4"/>
  <c r="Z355" i="4"/>
  <c r="Z729" i="6"/>
  <c r="Z310" i="4"/>
  <c r="X394" i="4"/>
  <c r="Y394" i="4"/>
  <c r="Z394" i="4"/>
  <c r="Z490" i="4"/>
  <c r="X490" i="4"/>
  <c r="Y384" i="6"/>
  <c r="X384" i="6"/>
  <c r="X860" i="6"/>
  <c r="W860" i="6"/>
  <c r="Y860" i="6"/>
  <c r="X709" i="6"/>
  <c r="W709" i="6"/>
  <c r="Y709" i="6"/>
  <c r="W731" i="6"/>
  <c r="Z463" i="4"/>
  <c r="X463" i="4"/>
  <c r="Y463" i="4"/>
  <c r="Z41" i="6"/>
  <c r="Y106" i="4"/>
  <c r="Z136" i="4"/>
  <c r="X355" i="4"/>
  <c r="Y395" i="4"/>
  <c r="Z395" i="4"/>
  <c r="Z389" i="4"/>
  <c r="X489" i="6"/>
  <c r="W20" i="6"/>
  <c r="Z73" i="6"/>
  <c r="Y1026" i="6"/>
  <c r="X1026" i="6"/>
  <c r="Y436" i="6"/>
  <c r="X436" i="6"/>
  <c r="W436" i="6"/>
  <c r="W742" i="6"/>
  <c r="Y742" i="6"/>
  <c r="X742" i="6"/>
  <c r="Y12" i="6"/>
  <c r="W12" i="6"/>
  <c r="Y738" i="6"/>
  <c r="W738" i="6"/>
  <c r="Z573" i="6"/>
  <c r="X731" i="6"/>
  <c r="W50" i="6"/>
  <c r="Y50" i="6"/>
  <c r="X50" i="6"/>
  <c r="Y1152" i="6"/>
  <c r="W1152" i="6"/>
  <c r="X1152" i="6"/>
  <c r="W353" i="6"/>
  <c r="X353" i="6"/>
  <c r="X581" i="6"/>
  <c r="W581" i="6"/>
  <c r="Y581" i="6"/>
  <c r="Y133" i="4"/>
  <c r="Z519" i="6"/>
  <c r="Z154" i="6"/>
  <c r="Y83" i="4"/>
  <c r="W188" i="6"/>
  <c r="Y188" i="6"/>
  <c r="W686" i="6"/>
  <c r="X686" i="6"/>
  <c r="Y485" i="6"/>
  <c r="W485" i="6"/>
  <c r="X485" i="6"/>
  <c r="W1067" i="6"/>
  <c r="X1067" i="6"/>
  <c r="Y1067" i="6"/>
  <c r="Y163" i="6"/>
  <c r="W163" i="6"/>
  <c r="X147" i="6"/>
  <c r="Y147" i="6"/>
  <c r="W147" i="6"/>
  <c r="Z251" i="4"/>
  <c r="X251" i="4"/>
  <c r="Y251" i="4"/>
  <c r="X641" i="6"/>
  <c r="W641" i="6"/>
  <c r="X93" i="6"/>
  <c r="W93" i="6"/>
  <c r="Y93" i="6"/>
  <c r="AB1161" i="6"/>
  <c r="Z564" i="6"/>
  <c r="Z373" i="6"/>
  <c r="Z717" i="6"/>
  <c r="Z647" i="6"/>
  <c r="Z563" i="6"/>
  <c r="X237" i="4"/>
  <c r="Z631" i="6"/>
  <c r="Z133" i="4"/>
  <c r="X389" i="4"/>
  <c r="Y107" i="6"/>
  <c r="W107" i="6"/>
  <c r="X107" i="6"/>
  <c r="Y71" i="4"/>
  <c r="Z71" i="4"/>
  <c r="X71" i="4"/>
  <c r="X512" i="6"/>
  <c r="Y512" i="6"/>
  <c r="Y1112" i="6"/>
  <c r="X1112" i="6"/>
  <c r="X1117" i="6"/>
  <c r="Y1117" i="6"/>
  <c r="W648" i="6"/>
  <c r="X648" i="6"/>
  <c r="Y648" i="6"/>
  <c r="X132" i="4"/>
  <c r="Z132" i="4"/>
  <c r="Y132" i="4"/>
  <c r="X150" i="6"/>
  <c r="W150" i="6"/>
  <c r="W880" i="6"/>
  <c r="X880" i="6"/>
  <c r="X930" i="6"/>
  <c r="W930" i="6"/>
  <c r="Y930" i="6"/>
  <c r="W536" i="6"/>
  <c r="X536" i="6"/>
  <c r="Y544" i="6"/>
  <c r="X544" i="6"/>
  <c r="W544" i="6"/>
  <c r="Y237" i="4"/>
  <c r="Y166" i="4"/>
  <c r="Z114" i="6"/>
  <c r="X300" i="4"/>
  <c r="Y321" i="4"/>
  <c r="Z1124" i="6"/>
  <c r="Y489" i="6"/>
  <c r="W489" i="6"/>
  <c r="Y20" i="6"/>
  <c r="X20" i="6"/>
  <c r="Y536" i="6"/>
  <c r="Y641" i="6"/>
  <c r="X668" i="6"/>
  <c r="Y668" i="6"/>
  <c r="W668" i="6"/>
  <c r="X624" i="6"/>
  <c r="Y624" i="6"/>
  <c r="W624" i="6"/>
  <c r="Y353" i="6"/>
  <c r="Y1108" i="6"/>
  <c r="X1108" i="6"/>
  <c r="W1108" i="6"/>
  <c r="Y107" i="4"/>
  <c r="X107" i="4"/>
  <c r="Z107" i="4"/>
  <c r="Z61" i="6"/>
  <c r="Y178" i="4"/>
  <c r="X380" i="4"/>
  <c r="Z417" i="6"/>
  <c r="Z907" i="6"/>
  <c r="Z483" i="4"/>
  <c r="Y300" i="4"/>
  <c r="Z394" i="6"/>
  <c r="Z530" i="6"/>
  <c r="Z443" i="4"/>
  <c r="X410" i="4"/>
  <c r="Y50" i="4"/>
  <c r="Z380" i="4"/>
  <c r="Y41" i="4"/>
  <c r="Z179" i="6"/>
  <c r="Z694" i="6"/>
  <c r="Z321" i="4"/>
  <c r="X483" i="4"/>
  <c r="Y466" i="4"/>
  <c r="Z466" i="4"/>
  <c r="X466" i="4"/>
  <c r="Y410" i="4"/>
  <c r="Z448" i="6"/>
  <c r="Z50" i="4"/>
  <c r="Z453" i="6"/>
  <c r="X176" i="4"/>
  <c r="Y171" i="4"/>
  <c r="Z129" i="4"/>
  <c r="X468" i="4"/>
  <c r="Z468" i="4"/>
  <c r="Y468" i="4"/>
  <c r="X492" i="4"/>
  <c r="Z491" i="4"/>
  <c r="Y491" i="4"/>
  <c r="X491" i="4"/>
  <c r="Y159" i="4"/>
  <c r="Z159" i="4"/>
  <c r="X159" i="4"/>
  <c r="Z210" i="4"/>
  <c r="X210" i="4"/>
  <c r="Y210" i="4"/>
  <c r="Z141" i="4"/>
  <c r="X141" i="4"/>
  <c r="Y141" i="4"/>
  <c r="Z233" i="4"/>
  <c r="X233" i="4"/>
  <c r="Y233" i="4"/>
  <c r="Z492" i="4"/>
  <c r="Y175" i="4"/>
  <c r="X443" i="4"/>
  <c r="Y371" i="4"/>
  <c r="Z193" i="4"/>
  <c r="Y244" i="4"/>
  <c r="Y294" i="4"/>
  <c r="Z262" i="4"/>
  <c r="Z238" i="6"/>
  <c r="X294" i="4"/>
  <c r="Z294" i="4"/>
  <c r="X262" i="4"/>
  <c r="Y262" i="4"/>
  <c r="Y140" i="4"/>
  <c r="Z140" i="4"/>
  <c r="X140" i="4"/>
  <c r="X175" i="4"/>
  <c r="Z175" i="4"/>
  <c r="Z1109" i="6"/>
  <c r="Z181" i="4"/>
  <c r="Y181" i="4"/>
  <c r="X181" i="4"/>
  <c r="Z630" i="6"/>
  <c r="Z160" i="6"/>
  <c r="Z1037" i="6"/>
  <c r="Z1019" i="6"/>
  <c r="Y227" i="4"/>
  <c r="X227" i="4"/>
  <c r="Z227" i="4"/>
  <c r="Z342" i="6"/>
  <c r="X41" i="4"/>
  <c r="Z41" i="4"/>
  <c r="Z79" i="4"/>
  <c r="X79" i="4"/>
  <c r="Z469" i="4"/>
  <c r="Y469" i="4"/>
  <c r="X469" i="4"/>
  <c r="X471" i="4"/>
  <c r="Y471" i="4"/>
  <c r="Z471" i="4"/>
  <c r="Z281" i="6"/>
  <c r="Z227" i="6"/>
  <c r="Z136" i="6"/>
  <c r="Y117" i="4"/>
  <c r="Z117" i="4"/>
  <c r="X117" i="4"/>
  <c r="Z244" i="4"/>
  <c r="X244" i="4"/>
  <c r="Z120" i="4"/>
  <c r="X120" i="4"/>
  <c r="Y120" i="4"/>
  <c r="Z93" i="4"/>
  <c r="Y93" i="4"/>
  <c r="X93" i="4"/>
  <c r="X36" i="4"/>
  <c r="Z36" i="4"/>
  <c r="Z914" i="6"/>
  <c r="Z34" i="6"/>
  <c r="Z1093" i="6"/>
  <c r="Z646" i="6"/>
  <c r="X23" i="4"/>
  <c r="X458" i="4"/>
  <c r="Z141" i="6"/>
  <c r="Z654" i="6"/>
  <c r="Y92" i="4"/>
  <c r="Z92" i="4"/>
  <c r="X92" i="4"/>
  <c r="Z124" i="4"/>
  <c r="Y124" i="4"/>
  <c r="X124" i="4"/>
  <c r="Z442" i="4"/>
  <c r="X442" i="4"/>
  <c r="Y442" i="4"/>
  <c r="Y142" i="4"/>
  <c r="Z142" i="4"/>
  <c r="X142" i="4"/>
  <c r="X276" i="4"/>
  <c r="Z276" i="4"/>
  <c r="X188" i="4"/>
  <c r="Z188" i="4"/>
  <c r="Z905" i="6"/>
  <c r="Z786" i="6"/>
  <c r="Y259" i="4"/>
  <c r="Y145" i="4"/>
  <c r="Z145" i="4"/>
  <c r="X145" i="4"/>
  <c r="X169" i="4"/>
  <c r="Z169" i="4"/>
  <c r="Y169" i="4"/>
  <c r="Y291" i="4"/>
  <c r="Z291" i="4"/>
  <c r="X291" i="4"/>
  <c r="Y60" i="4"/>
  <c r="Z60" i="4"/>
  <c r="X60" i="4"/>
  <c r="Z151" i="6"/>
  <c r="Z675" i="6"/>
  <c r="Z685" i="6"/>
  <c r="X259" i="4"/>
  <c r="Y453" i="4"/>
  <c r="X453" i="4"/>
  <c r="Z453" i="4"/>
  <c r="Y113" i="4"/>
  <c r="X113" i="4"/>
  <c r="Z113" i="4"/>
  <c r="X224" i="4"/>
  <c r="Z224" i="4"/>
  <c r="Y224" i="4"/>
  <c r="Y276" i="4"/>
  <c r="Z372" i="4"/>
  <c r="Y372" i="4"/>
  <c r="X372" i="4"/>
  <c r="X371" i="4"/>
  <c r="Z254" i="4"/>
  <c r="X254" i="4"/>
  <c r="Y254" i="4"/>
  <c r="Y487" i="4"/>
  <c r="Z487" i="4"/>
  <c r="Y195" i="4"/>
  <c r="Z195" i="4"/>
  <c r="X388" i="4"/>
  <c r="Y388" i="4"/>
  <c r="Z388" i="4"/>
  <c r="X193" i="4"/>
  <c r="Y204" i="4"/>
  <c r="Z62" i="4"/>
  <c r="Y37" i="4"/>
  <c r="X37" i="4"/>
  <c r="Z167" i="4"/>
  <c r="X167" i="4"/>
  <c r="Y167" i="4"/>
  <c r="X204" i="4"/>
  <c r="Y62" i="4"/>
  <c r="Y179" i="4"/>
  <c r="Z37" i="4"/>
  <c r="Z54" i="4"/>
  <c r="Y54" i="4"/>
  <c r="X54" i="4"/>
  <c r="Z180" i="4"/>
  <c r="X180" i="4"/>
  <c r="Y180" i="4"/>
  <c r="X444" i="4"/>
  <c r="Y444" i="4"/>
  <c r="Z444" i="4"/>
  <c r="Y200" i="4"/>
  <c r="X200" i="4"/>
  <c r="Z200" i="4"/>
  <c r="Y16" i="4"/>
  <c r="X16" i="4"/>
  <c r="Z16" i="4"/>
  <c r="Y96" i="4"/>
  <c r="Z96" i="4"/>
  <c r="Y473" i="4"/>
  <c r="X179" i="4"/>
  <c r="Z179" i="4"/>
  <c r="Y186" i="4"/>
  <c r="Z186" i="4"/>
  <c r="X186" i="4"/>
  <c r="X477" i="4"/>
  <c r="Z477" i="4"/>
  <c r="Y477" i="4"/>
  <c r="Z139" i="4"/>
  <c r="Y139" i="4"/>
  <c r="X139" i="4"/>
  <c r="Y501" i="4"/>
  <c r="X501" i="4"/>
  <c r="Z501" i="4"/>
  <c r="Y486" i="4"/>
  <c r="X486" i="4"/>
  <c r="Z345" i="4"/>
  <c r="X345" i="4"/>
  <c r="Y345" i="4"/>
  <c r="Z499" i="4"/>
  <c r="X499" i="4"/>
  <c r="Y499" i="4"/>
  <c r="Y289" i="4"/>
  <c r="Z289" i="4"/>
  <c r="X289" i="4"/>
  <c r="Y481" i="4"/>
  <c r="Z481" i="4"/>
  <c r="X481" i="4"/>
  <c r="X231" i="4"/>
  <c r="Z231" i="4"/>
  <c r="Z502" i="4"/>
  <c r="Z261" i="4"/>
  <c r="X261" i="4"/>
  <c r="Y261" i="4"/>
  <c r="X96" i="4"/>
  <c r="Y292" i="4"/>
  <c r="X292" i="4"/>
  <c r="Z292" i="4"/>
  <c r="X257" i="4"/>
  <c r="Z257" i="4"/>
  <c r="Y257" i="4"/>
  <c r="Z497" i="4"/>
  <c r="Y497" i="4"/>
  <c r="X497" i="4"/>
  <c r="Z486" i="4"/>
  <c r="X82" i="4"/>
  <c r="Z82" i="4"/>
  <c r="Y82" i="4"/>
  <c r="Z73" i="4"/>
  <c r="Y73" i="4"/>
  <c r="Y231" i="4"/>
  <c r="X473" i="4"/>
  <c r="Z473" i="4"/>
  <c r="Z68" i="4"/>
  <c r="Y68" i="4"/>
  <c r="X68" i="4"/>
  <c r="Y379" i="4"/>
  <c r="Y12" i="4"/>
  <c r="X12" i="4"/>
  <c r="Z12" i="4"/>
  <c r="Z1018" i="6"/>
  <c r="Z381" i="4"/>
  <c r="X381" i="4"/>
  <c r="X77" i="4"/>
  <c r="Z77" i="4"/>
  <c r="Y77" i="4"/>
  <c r="Y241" i="4"/>
  <c r="Z241" i="4"/>
  <c r="X241" i="4"/>
  <c r="X412" i="4"/>
  <c r="Z412" i="4"/>
  <c r="Y412" i="4"/>
  <c r="X502" i="4"/>
  <c r="Y502" i="4"/>
  <c r="Z434" i="6"/>
  <c r="Z746" i="6"/>
  <c r="Z679" i="6"/>
  <c r="Z484" i="6"/>
  <c r="Z663" i="6"/>
  <c r="Y209" i="4"/>
  <c r="Z408" i="4"/>
  <c r="X206" i="4"/>
  <c r="Y148" i="4"/>
  <c r="Z148" i="4"/>
  <c r="X148" i="4"/>
  <c r="Y381" i="4"/>
  <c r="Z718" i="6"/>
  <c r="X379" i="4"/>
  <c r="Z379" i="4"/>
  <c r="X24" i="4"/>
  <c r="X67" i="4"/>
  <c r="Z67" i="4"/>
  <c r="Y67" i="4"/>
  <c r="Z928" i="6"/>
  <c r="Z1049" i="6"/>
  <c r="Z1040" i="6"/>
  <c r="Y303" i="4"/>
  <c r="X303" i="4"/>
  <c r="Z303" i="4"/>
  <c r="Y24" i="4"/>
  <c r="Z24" i="4"/>
  <c r="Z446" i="6"/>
  <c r="Y19" i="4"/>
  <c r="X19" i="4"/>
  <c r="Z19" i="4"/>
  <c r="Z104" i="4"/>
  <c r="X104" i="4"/>
  <c r="Y104" i="4"/>
  <c r="Z99" i="4"/>
  <c r="X99" i="4"/>
  <c r="Y99" i="4"/>
  <c r="Z209" i="4"/>
  <c r="X209" i="4"/>
  <c r="X408" i="4"/>
  <c r="Y408" i="4"/>
  <c r="Z206" i="4"/>
  <c r="Y206" i="4"/>
  <c r="X293" i="4"/>
  <c r="Z293" i="4"/>
  <c r="Y293" i="4"/>
  <c r="Y264" i="4"/>
  <c r="Z264" i="4"/>
  <c r="X264" i="4"/>
  <c r="Z87" i="4"/>
  <c r="X87" i="4"/>
  <c r="Y87" i="4"/>
  <c r="Z1047" i="6"/>
  <c r="Y23" i="4"/>
  <c r="Z23" i="4"/>
  <c r="Y458" i="4"/>
  <c r="Z458" i="4"/>
  <c r="S1040" i="4"/>
  <c r="Y351" i="4"/>
  <c r="X351" i="4"/>
  <c r="Z351" i="4"/>
  <c r="Z551" i="6"/>
  <c r="Z486" i="6"/>
  <c r="Y460" i="4"/>
  <c r="Z460" i="4"/>
  <c r="X460" i="4"/>
  <c r="Z55" i="6"/>
  <c r="Z968" i="6"/>
  <c r="Z127" i="6"/>
  <c r="Z822" i="6"/>
  <c r="Z24" i="6"/>
  <c r="Z96" i="6"/>
  <c r="Z503" i="6"/>
  <c r="Z364" i="6"/>
  <c r="Z302" i="6"/>
  <c r="Z495" i="6"/>
  <c r="Z1056" i="6"/>
  <c r="Z481" i="6"/>
  <c r="Z1095" i="6"/>
  <c r="Z155" i="6"/>
  <c r="Z824" i="6"/>
  <c r="Z766" i="6"/>
  <c r="Z79" i="6"/>
  <c r="Z433" i="6"/>
  <c r="Z970" i="6"/>
  <c r="Z531" i="6"/>
  <c r="Z523" i="6"/>
  <c r="Z1157" i="6"/>
  <c r="Z173" i="6"/>
  <c r="Z561" i="6"/>
  <c r="Z99" i="6"/>
  <c r="Z331" i="6"/>
  <c r="Z52" i="6"/>
  <c r="Z723" i="6"/>
  <c r="Z1130" i="6"/>
  <c r="Z191" i="6"/>
  <c r="Z205" i="6"/>
  <c r="Z1052" i="6"/>
  <c r="Z452" i="6"/>
  <c r="Z1071" i="6"/>
  <c r="Z59" i="6"/>
  <c r="Z809" i="6"/>
  <c r="Z164" i="6"/>
  <c r="Z355" i="6"/>
  <c r="Z632" i="6"/>
  <c r="Z1016" i="6"/>
  <c r="Z105" i="6"/>
  <c r="Z690" i="6"/>
  <c r="Z65" i="6"/>
  <c r="Z126" i="6"/>
  <c r="Z284" i="6"/>
  <c r="Z499" i="6"/>
  <c r="Z807" i="6"/>
  <c r="Z1066" i="6"/>
  <c r="Z70" i="6"/>
  <c r="Z682" i="6"/>
  <c r="Z1159" i="6"/>
  <c r="Z603" i="6"/>
  <c r="Z1027" i="6"/>
  <c r="Z144" i="6"/>
  <c r="Z634" i="6"/>
  <c r="Z1025" i="6"/>
  <c r="Z200" i="6"/>
  <c r="Z1149" i="6"/>
  <c r="Z695" i="6"/>
  <c r="Z804" i="6"/>
  <c r="Z638" i="6"/>
  <c r="Z309" i="6"/>
  <c r="Z265" i="6"/>
  <c r="Z526" i="6"/>
  <c r="Z235" i="6"/>
  <c r="Z451" i="6"/>
  <c r="Z673" i="6"/>
  <c r="Z207" i="6"/>
  <c r="Z37" i="6"/>
  <c r="Z888" i="6"/>
  <c r="Z840" i="6"/>
  <c r="Z901" i="6"/>
  <c r="Z812" i="6"/>
  <c r="Z854" i="6"/>
  <c r="Z80" i="6"/>
  <c r="Z912" i="6"/>
  <c r="Z623" i="6"/>
  <c r="Z291" i="6"/>
  <c r="Z62" i="6"/>
  <c r="Z295" i="6"/>
  <c r="Z66" i="6"/>
  <c r="Z542" i="6"/>
  <c r="Z538" i="6"/>
  <c r="Z991" i="6"/>
  <c r="Z17" i="6"/>
  <c r="Z118" i="6"/>
  <c r="Z711" i="6"/>
  <c r="Z658" i="6"/>
  <c r="Z763" i="6"/>
  <c r="Z169" i="6"/>
  <c r="Z403" i="6"/>
  <c r="Z546" i="6"/>
  <c r="Z68" i="6"/>
  <c r="Z865" i="6"/>
  <c r="Z820" i="6"/>
  <c r="Z174" i="6"/>
  <c r="Z554" i="6"/>
  <c r="Z259" i="6"/>
  <c r="Z478" i="6"/>
  <c r="Z583" i="6"/>
  <c r="Z365" i="6"/>
  <c r="Z13" i="6"/>
  <c r="Z720" i="6"/>
  <c r="Z841" i="6"/>
  <c r="Z146" i="6"/>
  <c r="Z878" i="6"/>
  <c r="Z457" i="6"/>
  <c r="Z294" i="6"/>
  <c r="Z962" i="6"/>
  <c r="Z175" i="6"/>
  <c r="Z57" i="6"/>
  <c r="Z217" i="6"/>
  <c r="Z229" i="6"/>
  <c r="Z915" i="6"/>
  <c r="Z864" i="6"/>
  <c r="Z459" i="6"/>
  <c r="Z345" i="6"/>
  <c r="Z310" i="6"/>
  <c r="Z464" i="6"/>
  <c r="Z989" i="6"/>
  <c r="Z350" i="6"/>
  <c r="Z1146" i="6"/>
  <c r="Z21" i="6"/>
  <c r="Z818" i="6"/>
  <c r="Z435" i="6"/>
  <c r="Z939" i="6"/>
  <c r="Z835" i="6"/>
  <c r="Z242" i="6"/>
  <c r="Z1158" i="6"/>
  <c r="Z980" i="6"/>
  <c r="Z1023" i="6"/>
  <c r="Z140" i="6"/>
  <c r="Z1126" i="6"/>
  <c r="Z473" i="6"/>
  <c r="Z1132" i="6"/>
  <c r="Z827" i="6"/>
  <c r="Z454" i="6"/>
  <c r="Z817" i="6"/>
  <c r="Z327" i="6"/>
  <c r="Z936" i="6"/>
  <c r="Z206" i="6"/>
  <c r="Z461" i="6"/>
  <c r="Z54" i="6"/>
  <c r="Z747" i="6"/>
  <c r="Z614" i="6"/>
  <c r="Z838" i="6"/>
  <c r="Z335" i="6"/>
  <c r="Z511" i="6"/>
  <c r="Z15" i="6"/>
  <c r="Z924" i="6"/>
  <c r="Z463" i="6"/>
  <c r="Z363" i="6"/>
  <c r="Z1072" i="6"/>
  <c r="Z418" i="6"/>
  <c r="Z853" i="6"/>
  <c r="Z419" i="6"/>
  <c r="Z699" i="6"/>
  <c r="Z862" i="6"/>
  <c r="Z976" i="6"/>
  <c r="Z753" i="6"/>
  <c r="Z432" i="6"/>
  <c r="Z443" i="6"/>
  <c r="Z413" i="6"/>
  <c r="Z525" i="6"/>
  <c r="Z86" i="6"/>
  <c r="Z846" i="6"/>
  <c r="Z349" i="6"/>
  <c r="Z919" i="6"/>
  <c r="Z842" i="6"/>
  <c r="Z513" i="6"/>
  <c r="Z218" i="6"/>
  <c r="Z257" i="6"/>
  <c r="Z400" i="6"/>
  <c r="Z932" i="6"/>
  <c r="Z288" i="6"/>
  <c r="Z1076" i="6"/>
  <c r="Z545" i="6"/>
  <c r="Z25" i="6"/>
  <c r="Z1118" i="6"/>
  <c r="Z1143" i="6"/>
  <c r="Z168" i="6"/>
  <c r="Z223" i="6"/>
  <c r="Z767" i="6"/>
  <c r="Z135" i="6"/>
  <c r="Z684" i="6"/>
  <c r="Z993" i="6"/>
  <c r="Z900" i="6"/>
  <c r="Z1091" i="6"/>
  <c r="Z558" i="6"/>
  <c r="Z161" i="6"/>
  <c r="Z999" i="6"/>
  <c r="Z506" i="6"/>
  <c r="Z361" i="6"/>
  <c r="Z359" i="6"/>
  <c r="Z48" i="6"/>
  <c r="Z985" i="6"/>
  <c r="Z334" i="6"/>
  <c r="Z246" i="6"/>
  <c r="Z157" i="6"/>
  <c r="Z796" i="6"/>
  <c r="Z1096" i="6"/>
  <c r="Z336" i="6"/>
  <c r="Z315" i="6"/>
  <c r="Z606" i="6"/>
  <c r="Z142" i="6"/>
  <c r="Z153" i="6"/>
  <c r="Z773" i="6"/>
  <c r="Z657" i="6"/>
  <c r="Z886" i="6"/>
  <c r="Z190" i="6"/>
  <c r="Z706" i="6"/>
  <c r="Z213" i="6"/>
  <c r="Z390" i="6"/>
  <c r="Z60" i="6"/>
  <c r="Z996" i="6"/>
  <c r="Z133" i="6"/>
  <c r="Z240" i="6"/>
  <c r="Z1142" i="6"/>
  <c r="Z233" i="6"/>
  <c r="Z926" i="6"/>
  <c r="Z698" i="6"/>
  <c r="Z312" i="6"/>
  <c r="Z727" i="6"/>
  <c r="Z549" i="6"/>
  <c r="Z280" i="6"/>
  <c r="Z56" i="6"/>
  <c r="Z1150" i="6"/>
  <c r="Z1128" i="6"/>
  <c r="Z803" i="6"/>
  <c r="Z1135" i="6"/>
  <c r="Z319" i="6"/>
  <c r="Z504" i="6"/>
  <c r="Z348" i="6"/>
  <c r="Z1022" i="6"/>
  <c r="Z941" i="6"/>
  <c r="Z1038" i="6"/>
  <c r="Z1011" i="6"/>
  <c r="Z299" i="6"/>
  <c r="Z176" i="6"/>
  <c r="Z529" i="6"/>
  <c r="Z1015" i="6"/>
  <c r="Z782" i="6"/>
  <c r="Z427" i="6"/>
  <c r="Z815" i="6"/>
  <c r="Z813" i="6"/>
  <c r="Z101" i="6"/>
  <c r="Z983" i="6"/>
  <c r="Z389" i="6"/>
  <c r="Z1094" i="6"/>
  <c r="Z9" i="6"/>
  <c r="Z950" i="6"/>
  <c r="Z370" i="6"/>
  <c r="Z550" i="6"/>
  <c r="Z42" i="6"/>
  <c r="Z115" i="6"/>
  <c r="Z1111" i="6"/>
  <c r="Z925" i="6"/>
  <c r="Z716" i="6"/>
  <c r="Z556" i="6"/>
  <c r="Z252" i="6"/>
  <c r="Z736" i="6"/>
  <c r="Z585" i="6"/>
  <c r="Z258" i="6"/>
  <c r="Z116" i="6"/>
  <c r="Z579" i="6"/>
  <c r="Z498" i="6"/>
  <c r="Z869" i="6"/>
  <c r="Z194" i="6"/>
  <c r="Z757" i="6"/>
  <c r="Z799" i="6"/>
  <c r="Z89" i="6"/>
  <c r="Z1114" i="6"/>
  <c r="Z687" i="6"/>
  <c r="Z1006" i="6"/>
  <c r="Z95" i="6"/>
  <c r="Z1137" i="6"/>
  <c r="Z518" i="6"/>
  <c r="Z826" i="6"/>
  <c r="Z910" i="6"/>
  <c r="Z965" i="6"/>
  <c r="Z801" i="6"/>
  <c r="Z1035" i="6"/>
  <c r="Z724" i="6"/>
  <c r="Z598" i="6"/>
  <c r="Z909" i="6"/>
  <c r="Z366" i="6"/>
  <c r="Z247" i="6"/>
  <c r="Z339" i="6"/>
  <c r="Z124" i="6"/>
  <c r="Z834" i="6"/>
  <c r="Z1101" i="6"/>
  <c r="Z814" i="6"/>
  <c r="Z119" i="6"/>
  <c r="Z929" i="6"/>
  <c r="Z567" i="6"/>
  <c r="Z100" i="6"/>
  <c r="Z848" i="6"/>
  <c r="Z1089" i="6"/>
  <c r="Z923" i="6"/>
  <c r="Z106" i="6"/>
  <c r="Z1151" i="6"/>
  <c r="Z587" i="6"/>
  <c r="Z850" i="6"/>
  <c r="Z456" i="6"/>
  <c r="Z412" i="6"/>
  <c r="Z578" i="6"/>
  <c r="Z441" i="6"/>
  <c r="Z764" i="6"/>
  <c r="Z741" i="6"/>
  <c r="Z474" i="6"/>
  <c r="Z410" i="6"/>
  <c r="Z1098" i="6"/>
  <c r="Z170" i="6"/>
  <c r="Z477" i="6"/>
  <c r="Z629" i="6"/>
  <c r="Z750" i="6"/>
  <c r="Z201" i="6"/>
  <c r="Z314" i="6"/>
  <c r="Z619" i="6"/>
  <c r="Z895" i="6"/>
  <c r="Z714" i="6"/>
  <c r="Z906" i="6"/>
  <c r="Z621" i="6"/>
  <c r="Z230" i="6"/>
  <c r="Z798" i="6"/>
  <c r="Z286" i="6"/>
  <c r="Z867" i="6"/>
  <c r="Z171" i="6"/>
  <c r="Z1005" i="6"/>
  <c r="Z806" i="6"/>
  <c r="Z652" i="6"/>
  <c r="Z899" i="6"/>
  <c r="Z659" i="6"/>
  <c r="Z566" i="6"/>
  <c r="Z1077" i="6"/>
  <c r="Z439" i="6"/>
  <c r="Z357" i="6"/>
  <c r="Z1042" i="6"/>
  <c r="Z1106" i="6"/>
  <c r="Z325" i="6"/>
  <c r="Z758" i="6"/>
  <c r="Z1007" i="6"/>
  <c r="Z1050" i="6"/>
  <c r="Z404" i="6"/>
  <c r="Z198" i="6"/>
  <c r="Z183" i="6"/>
  <c r="Z868" i="6"/>
  <c r="Z964" i="6"/>
  <c r="Z202" i="6"/>
  <c r="Z852" i="6"/>
  <c r="Z180" i="6"/>
  <c r="Z553" i="6"/>
  <c r="Z72" i="6"/>
  <c r="Z92" i="6"/>
  <c r="Z82" i="6"/>
  <c r="Z244" i="6"/>
  <c r="Z471" i="6"/>
  <c r="Z722" i="6"/>
  <c r="Z352" i="6"/>
  <c r="Z712" i="6"/>
  <c r="Z1029" i="6"/>
  <c r="Z491" i="6"/>
  <c r="Z857" i="6"/>
  <c r="Z261" i="6"/>
  <c r="Z902" i="6"/>
  <c r="Z10" i="6"/>
  <c r="Z588" i="6"/>
  <c r="Z1004" i="6"/>
  <c r="Z680" i="6"/>
  <c r="Z908" i="6"/>
  <c r="Z248" i="6"/>
  <c r="Z877" i="6"/>
  <c r="Z692" i="6"/>
  <c r="Z1120" i="6"/>
  <c r="Z779" i="6"/>
  <c r="Z557" i="6"/>
  <c r="Z1033" i="6"/>
  <c r="Z700" i="6"/>
  <c r="Z341" i="6"/>
  <c r="Z283" i="6"/>
  <c r="Z496" i="6"/>
  <c r="Z586" i="6"/>
  <c r="Z51" i="6"/>
  <c r="Z772" i="6"/>
  <c r="Z232" i="6"/>
  <c r="Z466" i="6"/>
  <c r="Z825" i="6"/>
  <c r="Z559" i="6"/>
  <c r="Z32" i="6"/>
  <c r="Z374" i="6"/>
  <c r="Z994" i="6"/>
  <c r="Z704" i="6"/>
  <c r="Z442" i="6"/>
  <c r="Z462" i="6"/>
  <c r="Z956" i="6"/>
  <c r="Z845" i="6"/>
  <c r="Z721" i="6"/>
  <c r="Z274" i="6"/>
  <c r="Z189" i="6"/>
  <c r="Z255" i="6"/>
  <c r="Z1107" i="6"/>
  <c r="Z527" i="6"/>
  <c r="Z1079" i="6"/>
  <c r="Z898" i="6"/>
  <c r="Z541" i="6"/>
  <c r="Z500" i="6"/>
  <c r="Z622" i="6"/>
  <c r="Z580" i="6"/>
  <c r="Z604" i="6"/>
  <c r="Z305" i="6"/>
  <c r="Z569" i="6"/>
  <c r="Z560" i="6"/>
  <c r="Z1085" i="6"/>
  <c r="Z725" i="6"/>
  <c r="Z577" i="6"/>
  <c r="Z972" i="6"/>
  <c r="Z316" i="6"/>
  <c r="Z883" i="6"/>
  <c r="Z855" i="6"/>
  <c r="Z584" i="6"/>
  <c r="Z940" i="6"/>
  <c r="Z937" i="6"/>
  <c r="Z1081" i="6"/>
  <c r="Z593" i="6"/>
  <c r="Z987" i="6"/>
  <c r="Z122" i="6"/>
  <c r="Z358" i="6"/>
  <c r="Z1105" i="6"/>
  <c r="Z643" i="6"/>
  <c r="Z313" i="6"/>
  <c r="Z532" i="6"/>
  <c r="Z951" i="6"/>
  <c r="Z195" i="6"/>
  <c r="Z934" i="6"/>
  <c r="Z1122" i="6"/>
  <c r="Z612" i="6"/>
  <c r="Z103" i="6"/>
  <c r="Z375" i="6"/>
  <c r="Z1110" i="6"/>
  <c r="Z1021" i="6"/>
  <c r="Z273" i="6"/>
  <c r="Z368" i="6"/>
  <c r="Z969" i="6"/>
  <c r="Z1032" i="6"/>
  <c r="Z829" i="6"/>
  <c r="Z600" i="6"/>
  <c r="Z31" i="6"/>
  <c r="Z1084" i="6"/>
  <c r="Z399" i="6"/>
  <c r="Z776" i="6"/>
  <c r="Z165" i="6"/>
  <c r="Z29" i="6"/>
  <c r="Z547" i="6"/>
  <c r="Z769" i="6"/>
  <c r="Z911" i="6"/>
  <c r="Z415" i="6"/>
  <c r="Z1013" i="6"/>
  <c r="Z272" i="6"/>
  <c r="Z1014" i="6"/>
  <c r="Z830" i="6"/>
  <c r="Z918" i="6"/>
  <c r="Z220" i="6"/>
  <c r="Z522" i="6"/>
  <c r="Z627" i="6"/>
  <c r="Z1148" i="6"/>
  <c r="Z1121" i="6"/>
  <c r="Z1147" i="6"/>
  <c r="Z1082" i="6"/>
  <c r="Z243" i="6"/>
  <c r="Z954" i="6"/>
  <c r="Z137" i="6"/>
  <c r="Z509" i="6"/>
  <c r="Z237" i="6"/>
  <c r="Z528" i="6"/>
  <c r="Z1144" i="6"/>
  <c r="Z398" i="6"/>
  <c r="Z1129" i="6"/>
  <c r="Z670" i="6"/>
  <c r="Z1058" i="6"/>
  <c r="Z637" i="6"/>
  <c r="Z166" i="6"/>
  <c r="Z1088" i="6"/>
  <c r="Z920" i="6"/>
  <c r="Z998" i="6"/>
  <c r="Z1008" i="6"/>
  <c r="Z1062" i="6"/>
  <c r="Z872" i="6"/>
  <c r="Z383" i="6"/>
  <c r="Z733" i="6"/>
  <c r="Z636" i="6"/>
  <c r="Z131" i="6"/>
  <c r="Z177" i="6"/>
  <c r="Z565" i="6"/>
  <c r="Z751" i="6"/>
  <c r="Z576" i="6"/>
  <c r="Z610" i="6"/>
  <c r="Z628" i="6"/>
  <c r="Z311" i="6"/>
  <c r="Z196" i="6"/>
  <c r="Z791" i="6"/>
  <c r="Z74" i="6"/>
  <c r="Z783" i="6"/>
  <c r="Z935" i="6"/>
  <c r="Z992" i="6"/>
  <c r="Z661" i="6"/>
  <c r="Z264" i="6"/>
  <c r="Z81" i="6"/>
  <c r="Z53" i="6"/>
  <c r="Z892" i="6"/>
  <c r="Z253" i="6"/>
  <c r="Z356" i="6"/>
  <c r="Z1141" i="6"/>
  <c r="Z781" i="6"/>
  <c r="Z1119" i="6"/>
  <c r="Z420" i="6"/>
  <c r="Z1020" i="6"/>
  <c r="Z664" i="6"/>
  <c r="Z916" i="6"/>
  <c r="Z660" i="6"/>
  <c r="Z414" i="6"/>
  <c r="Z338" i="6"/>
  <c r="Z755" i="6"/>
  <c r="Z250" i="6"/>
  <c r="Z45" i="6"/>
  <c r="Z123" i="6"/>
  <c r="Z805" i="6"/>
  <c r="Z650" i="6"/>
  <c r="Z943" i="6"/>
  <c r="Z572" i="6"/>
  <c r="Z282" i="6"/>
  <c r="Z97" i="6"/>
  <c r="Z693" i="6"/>
  <c r="Z5" i="6"/>
  <c r="O31" i="11"/>
  <c r="M32" i="11"/>
  <c r="N32" i="11"/>
  <c r="Z524" i="6" l="1"/>
  <c r="Z844" i="6"/>
  <c r="AA456" i="4"/>
  <c r="Z234" i="6"/>
  <c r="Z552" i="6"/>
  <c r="AA483" i="4"/>
  <c r="Z933" i="6"/>
  <c r="AA402" i="4"/>
  <c r="Z1100" i="6"/>
  <c r="AA362" i="4"/>
  <c r="AA205" i="4"/>
  <c r="AA347" i="4"/>
  <c r="AA309" i="4"/>
  <c r="AA230" i="4"/>
  <c r="Z874" i="6"/>
  <c r="AA474" i="4"/>
  <c r="AA364" i="4"/>
  <c r="Z705" i="6"/>
  <c r="AA428" i="4"/>
  <c r="Z674" i="6"/>
  <c r="AA467" i="4"/>
  <c r="AA384" i="4"/>
  <c r="Z520" i="6"/>
  <c r="Z942" i="6"/>
  <c r="AA397" i="4"/>
  <c r="AA191" i="4"/>
  <c r="AA494" i="4"/>
  <c r="AA176" i="4"/>
  <c r="AA317" i="4"/>
  <c r="AA498" i="4"/>
  <c r="AA389" i="4"/>
  <c r="AA296" i="4"/>
  <c r="AA33" i="4"/>
  <c r="AA121" i="4"/>
  <c r="Z1055" i="6"/>
  <c r="Z743" i="6"/>
  <c r="AA190" i="4"/>
  <c r="Z678" i="6"/>
  <c r="AA199" i="4"/>
  <c r="AA96" i="4"/>
  <c r="AA84" i="4"/>
  <c r="AA72" i="4"/>
  <c r="AA432" i="4"/>
  <c r="AA280" i="4"/>
  <c r="AA157" i="4"/>
  <c r="AA275" i="4"/>
  <c r="AA138" i="4"/>
  <c r="AA47" i="4"/>
  <c r="AA105" i="4"/>
  <c r="AA489" i="4"/>
  <c r="Z267" i="6"/>
  <c r="AA401" i="4"/>
  <c r="AA79" i="4"/>
  <c r="AA200" i="4"/>
  <c r="AA180" i="4"/>
  <c r="AA436" i="4"/>
  <c r="AA48" i="4"/>
  <c r="AA39" i="4"/>
  <c r="AA427" i="4"/>
  <c r="AA270" i="4"/>
  <c r="AA57" i="4"/>
  <c r="AA73" i="4"/>
  <c r="AA195" i="4"/>
  <c r="AA286" i="4"/>
  <c r="AA307" i="4"/>
  <c r="AA86" i="4"/>
  <c r="AA416" i="4"/>
  <c r="AA50" i="4"/>
  <c r="AA288" i="4"/>
  <c r="AA252" i="4"/>
  <c r="AA8" i="4"/>
  <c r="AA133" i="4"/>
  <c r="AA128" i="4"/>
  <c r="AA91" i="4"/>
  <c r="AA302" i="4"/>
  <c r="AA349" i="4"/>
  <c r="AA253" i="4"/>
  <c r="AA305" i="4"/>
  <c r="AA118" i="4"/>
  <c r="AA61" i="4"/>
  <c r="AA167" i="4"/>
  <c r="AA193" i="4"/>
  <c r="AA441" i="4"/>
  <c r="AA98" i="4"/>
  <c r="AA212" i="4"/>
  <c r="AA103" i="4"/>
  <c r="AA214" i="4"/>
  <c r="AA246" i="4"/>
  <c r="AA7" i="4"/>
  <c r="AA201" i="4"/>
  <c r="AA368" i="4"/>
  <c r="AA332" i="4"/>
  <c r="AA352" i="4"/>
  <c r="AA390" i="4"/>
  <c r="AA326" i="4"/>
  <c r="AA273" i="4"/>
  <c r="AA386" i="4"/>
  <c r="AA194" i="4"/>
  <c r="Z672" i="6"/>
  <c r="Z615" i="6"/>
  <c r="Z125" i="6"/>
  <c r="Z837" i="6"/>
  <c r="Z482" i="6"/>
  <c r="Z540" i="6"/>
  <c r="Z617" i="6"/>
  <c r="Z425" i="6"/>
  <c r="Z884" i="6"/>
  <c r="Z429" i="6"/>
  <c r="Z1057" i="6"/>
  <c r="Z277" i="6"/>
  <c r="Z388" i="6"/>
  <c r="Z64" i="6"/>
  <c r="Z1034" i="6"/>
  <c r="Z395" i="6"/>
  <c r="Z22" i="6"/>
  <c r="Z574" i="6"/>
  <c r="Z792" i="6"/>
  <c r="Z63" i="6"/>
  <c r="Z1028" i="6"/>
  <c r="Z460" i="6"/>
  <c r="Z301" i="6"/>
  <c r="Z7" i="6"/>
  <c r="Z117" i="6"/>
  <c r="AA487" i="4"/>
  <c r="AA259" i="4"/>
  <c r="AA354" i="4"/>
  <c r="AA52" i="4"/>
  <c r="AA406" i="4"/>
  <c r="AA146" i="4"/>
  <c r="AA58" i="4"/>
  <c r="AA66" i="4"/>
  <c r="AA211" i="4"/>
  <c r="AA422" i="4"/>
  <c r="AA293" i="4"/>
  <c r="AA379" i="4"/>
  <c r="AA206" i="4"/>
  <c r="AA412" i="4"/>
  <c r="AA77" i="4"/>
  <c r="AA231" i="4"/>
  <c r="AA139" i="4"/>
  <c r="AA186" i="4"/>
  <c r="AA37" i="4"/>
  <c r="AA113" i="4"/>
  <c r="AA291" i="4"/>
  <c r="AA145" i="4"/>
  <c r="AA120" i="4"/>
  <c r="AA471" i="4"/>
  <c r="AA141" i="4"/>
  <c r="AA237" i="4"/>
  <c r="AA75" i="4"/>
  <c r="AA274" i="4"/>
  <c r="AA260" i="4"/>
  <c r="AA336" i="4"/>
  <c r="AA129" i="4"/>
  <c r="AA434" i="4"/>
  <c r="AA170" i="4"/>
  <c r="AA279" i="4"/>
  <c r="AA112" i="4"/>
  <c r="AA45" i="4"/>
  <c r="AA328" i="4"/>
  <c r="AA445" i="4"/>
  <c r="AA31" i="4"/>
  <c r="AA25" i="4"/>
  <c r="AA202" i="4"/>
  <c r="AA28" i="4"/>
  <c r="AA298" i="4"/>
  <c r="AA485" i="4"/>
  <c r="AA409" i="4"/>
  <c r="AA495" i="4"/>
  <c r="AA268" i="4"/>
  <c r="AA318" i="4"/>
  <c r="AA367" i="4"/>
  <c r="AA278" i="4"/>
  <c r="AA196" i="4"/>
  <c r="AA264" i="4"/>
  <c r="AA241" i="4"/>
  <c r="AA381" i="4"/>
  <c r="AA481" i="4"/>
  <c r="AA486" i="4"/>
  <c r="AA62" i="4"/>
  <c r="AA92" i="4"/>
  <c r="AA469" i="4"/>
  <c r="AA106" i="4"/>
  <c r="AA304" i="4"/>
  <c r="AA310" i="4"/>
  <c r="AA219" i="4"/>
  <c r="AA95" i="4"/>
  <c r="AA221" i="4"/>
  <c r="AA301" i="4"/>
  <c r="AA314" i="4"/>
  <c r="AA478" i="4"/>
  <c r="AA14" i="4"/>
  <c r="AA420" i="4"/>
  <c r="AA147" i="4"/>
  <c r="AA297" i="4"/>
  <c r="AA378" i="4"/>
  <c r="AA15" i="4"/>
  <c r="AA377" i="4"/>
  <c r="AA361" i="4"/>
  <c r="AA225" i="4"/>
  <c r="AA111" i="4"/>
  <c r="AA109" i="4"/>
  <c r="AA360" i="4"/>
  <c r="AA430" i="4"/>
  <c r="AA55" i="4"/>
  <c r="AA29" i="4"/>
  <c r="AA285" i="4"/>
  <c r="AA413" i="4"/>
  <c r="AA89" i="4"/>
  <c r="AA404" i="4"/>
  <c r="AA344" i="4"/>
  <c r="AA272" i="4"/>
  <c r="AA408" i="4"/>
  <c r="AA292" i="4"/>
  <c r="AA501" i="4"/>
  <c r="AA444" i="4"/>
  <c r="AA224" i="4"/>
  <c r="AA227" i="4"/>
  <c r="AA294" i="4"/>
  <c r="AA321" i="4"/>
  <c r="AA395" i="4"/>
  <c r="AA463" i="4"/>
  <c r="AA353" i="4"/>
  <c r="AA162" i="4"/>
  <c r="AA65" i="4"/>
  <c r="AA357" i="4"/>
  <c r="AA223" i="4"/>
  <c r="AA363" i="4"/>
  <c r="AA383" i="4"/>
  <c r="AA26" i="4"/>
  <c r="AA482" i="4"/>
  <c r="AA289" i="4"/>
  <c r="AA179" i="4"/>
  <c r="AA372" i="4"/>
  <c r="AA142" i="4"/>
  <c r="AA124" i="4"/>
  <c r="AA117" i="4"/>
  <c r="AA181" i="4"/>
  <c r="AA140" i="4"/>
  <c r="AA83" i="4"/>
  <c r="AA44" i="4"/>
  <c r="AA447" i="4"/>
  <c r="AA451" i="4"/>
  <c r="AA248" i="4"/>
  <c r="AA407" i="4"/>
  <c r="AA465" i="4"/>
  <c r="AA348" i="4"/>
  <c r="AA500" i="4"/>
  <c r="AA392" i="4"/>
  <c r="AA284" i="4"/>
  <c r="AA24" i="4"/>
  <c r="AA87" i="4"/>
  <c r="AA209" i="4"/>
  <c r="AA104" i="4"/>
  <c r="AA345" i="4"/>
  <c r="AA477" i="4"/>
  <c r="AA169" i="4"/>
  <c r="AA443" i="4"/>
  <c r="AA159" i="4"/>
  <c r="AA492" i="4"/>
  <c r="AA466" i="4"/>
  <c r="AA380" i="4"/>
  <c r="AA300" i="4"/>
  <c r="AA132" i="4"/>
  <c r="AA355" i="4"/>
  <c r="AA472" i="4"/>
  <c r="AA171" i="4"/>
  <c r="AA341" i="4"/>
  <c r="AA122" i="4"/>
  <c r="AA255" i="4"/>
  <c r="AA56" i="4"/>
  <c r="AA325" i="4"/>
  <c r="AA287" i="4"/>
  <c r="AA282" i="4"/>
  <c r="AA350" i="4"/>
  <c r="AA375" i="4"/>
  <c r="AA433" i="4"/>
  <c r="AA101" i="4"/>
  <c r="AA415" i="4"/>
  <c r="AA265" i="4"/>
  <c r="AA163" i="4"/>
  <c r="AA295" i="4"/>
  <c r="AA281" i="4"/>
  <c r="AA339" i="4"/>
  <c r="AA34" i="4"/>
  <c r="AA396" i="4"/>
  <c r="AA322" i="4"/>
  <c r="AA421" i="4"/>
  <c r="AA343" i="4"/>
  <c r="AA458" i="4"/>
  <c r="AA136" i="4"/>
  <c r="AA85" i="4"/>
  <c r="AA198" i="4"/>
  <c r="AA473" i="4"/>
  <c r="AA82" i="4"/>
  <c r="AA388" i="4"/>
  <c r="AA254" i="4"/>
  <c r="AA188" i="4"/>
  <c r="AA23" i="4"/>
  <c r="AA36" i="4"/>
  <c r="AA41" i="4"/>
  <c r="AA251" i="4"/>
  <c r="AA394" i="4"/>
  <c r="AA178" i="4"/>
  <c r="AA218" i="4"/>
  <c r="AA283" i="4"/>
  <c r="AA333" i="4"/>
  <c r="AA414" i="4"/>
  <c r="AA323" i="4"/>
  <c r="AA160" i="4"/>
  <c r="AA324" i="4"/>
  <c r="AA38" i="4"/>
  <c r="AA334" i="4"/>
  <c r="AA460" i="4"/>
  <c r="AA351" i="4"/>
  <c r="AA99" i="4"/>
  <c r="AA19" i="4"/>
  <c r="AA303" i="4"/>
  <c r="AA257" i="4"/>
  <c r="AA261" i="4"/>
  <c r="AA499" i="4"/>
  <c r="AA54" i="4"/>
  <c r="AA204" i="4"/>
  <c r="AA442" i="4"/>
  <c r="AA93" i="4"/>
  <c r="AA244" i="4"/>
  <c r="AA262" i="4"/>
  <c r="AA491" i="4"/>
  <c r="AA468" i="4"/>
  <c r="AA156" i="4"/>
  <c r="AA269" i="4"/>
  <c r="AA108" i="4"/>
  <c r="AA484" i="4"/>
  <c r="AA455" i="4"/>
  <c r="AA213" i="4"/>
  <c r="AA327" i="4"/>
  <c r="AA164" i="4"/>
  <c r="AA429" i="4"/>
  <c r="AA116" i="4"/>
  <c r="AA405" i="4"/>
  <c r="AA131" i="4"/>
  <c r="AA391" i="4"/>
  <c r="AA438" i="4"/>
  <c r="AA102" i="4"/>
  <c r="AA245" i="4"/>
  <c r="AA435" i="4"/>
  <c r="AA78" i="4"/>
  <c r="AA22" i="4"/>
  <c r="AA67" i="4"/>
  <c r="AA148" i="4"/>
  <c r="AA502" i="4"/>
  <c r="AA68" i="4"/>
  <c r="AA497" i="4"/>
  <c r="AA16" i="4"/>
  <c r="AA371" i="4"/>
  <c r="AA453" i="4"/>
  <c r="AA60" i="4"/>
  <c r="AA276" i="4"/>
  <c r="AA175" i="4"/>
  <c r="AA233" i="4"/>
  <c r="AA210" i="4"/>
  <c r="AA410" i="4"/>
  <c r="AA107" i="4"/>
  <c r="AA71" i="4"/>
  <c r="AA490" i="4"/>
  <c r="AA166" i="4"/>
  <c r="AA69" i="4"/>
  <c r="AA316" i="4"/>
  <c r="AA366" i="4"/>
  <c r="AA197" i="4"/>
  <c r="AA220" i="4"/>
  <c r="AA277" i="4"/>
  <c r="AA479" i="4"/>
  <c r="AA370" i="4"/>
  <c r="AA480" i="4"/>
  <c r="AA335" i="4"/>
  <c r="AA80" i="4"/>
  <c r="AA53" i="4"/>
  <c r="AA313" i="4"/>
  <c r="AA446" i="4"/>
  <c r="AA358" i="4"/>
  <c r="AA174" i="4"/>
  <c r="AA493" i="4"/>
  <c r="AA232" i="4"/>
  <c r="AA216" i="4"/>
  <c r="AA182" i="4"/>
  <c r="AA154" i="4"/>
  <c r="AA6" i="4"/>
  <c r="AA9" i="4"/>
  <c r="AA12" i="4"/>
  <c r="Z465" i="6"/>
  <c r="Z337" i="6"/>
  <c r="Z381" i="6"/>
  <c r="Z437" i="6"/>
  <c r="Z713" i="6"/>
  <c r="Z760" i="6"/>
  <c r="Z239" i="6"/>
  <c r="Z800" i="6"/>
  <c r="Z730" i="6"/>
  <c r="Z266" i="6"/>
  <c r="Z917" i="6"/>
  <c r="Z810" i="6"/>
  <c r="Z787" i="6"/>
  <c r="Z333" i="6"/>
  <c r="Z669" i="6"/>
  <c r="Z514" i="6"/>
  <c r="Z39" i="6"/>
  <c r="Z599" i="6"/>
  <c r="Z1073" i="6"/>
  <c r="Z245" i="6"/>
  <c r="Z715" i="6"/>
  <c r="Z483" i="6"/>
  <c r="Z145" i="6"/>
  <c r="Z438" i="6"/>
  <c r="Z754" i="6"/>
  <c r="Z974" i="6"/>
  <c r="Z771" i="6"/>
  <c r="Z328" i="6"/>
  <c r="Z382" i="6"/>
  <c r="Z149" i="6"/>
  <c r="Z1009" i="6"/>
  <c r="Z397" i="6"/>
  <c r="Z184" i="6"/>
  <c r="Z1063" i="6"/>
  <c r="Z921" i="6"/>
  <c r="Z102" i="6"/>
  <c r="Z393" i="6"/>
  <c r="Z662" i="6"/>
  <c r="Z343" i="6"/>
  <c r="Z655" i="6"/>
  <c r="Z1053" i="6"/>
  <c r="Z132" i="6"/>
  <c r="Z978" i="6"/>
  <c r="Z871" i="6"/>
  <c r="Z739" i="6"/>
  <c r="Z533" i="6"/>
  <c r="Z351" i="6"/>
  <c r="Z620" i="6"/>
  <c r="Z882" i="6"/>
  <c r="Z148" i="6"/>
  <c r="Z893" i="6"/>
  <c r="Z611" i="6"/>
  <c r="Z378" i="6"/>
  <c r="Z808" i="6"/>
  <c r="Z986" i="6"/>
  <c r="Z1003" i="6"/>
  <c r="Z752" i="6"/>
  <c r="Z856" i="6"/>
  <c r="Z43" i="6"/>
  <c r="Z492" i="6"/>
  <c r="Z362" i="6"/>
  <c r="Z1116" i="6"/>
  <c r="Z27" i="6"/>
  <c r="Z866" i="6"/>
  <c r="Z963" i="6"/>
  <c r="Z616" i="6"/>
  <c r="Z469" i="6"/>
  <c r="Z430" i="6"/>
  <c r="Z1036" i="6"/>
  <c r="Z701" i="6"/>
  <c r="Z416" i="6"/>
  <c r="Z19" i="6"/>
  <c r="Z1123" i="6"/>
  <c r="Z1134" i="6"/>
  <c r="Z501" i="6"/>
  <c r="Z241" i="6"/>
  <c r="Z843" i="6"/>
  <c r="Z719" i="6"/>
  <c r="Z192" i="6"/>
  <c r="Z113" i="6"/>
  <c r="Z568" i="6"/>
  <c r="Z109" i="6"/>
  <c r="Z789" i="6"/>
  <c r="Z308" i="6"/>
  <c r="Z110" i="6"/>
  <c r="Z458" i="6"/>
  <c r="Z251" i="6"/>
  <c r="Z489" i="6"/>
  <c r="Z12" i="6"/>
  <c r="Z423" i="6"/>
  <c r="Z421" i="6"/>
  <c r="Z1133" i="6"/>
  <c r="Z590" i="6"/>
  <c r="Z391" i="6"/>
  <c r="Z681" i="6"/>
  <c r="Z726" i="6"/>
  <c r="Z307" i="6"/>
  <c r="Z946" i="6"/>
  <c r="Z517" i="6"/>
  <c r="Z298" i="6"/>
  <c r="Z875" i="6"/>
  <c r="Z516" i="6"/>
  <c r="Z1112" i="6"/>
  <c r="Z832" i="6"/>
  <c r="Z300" i="6"/>
  <c r="Z236" i="6"/>
  <c r="Z961" i="6"/>
  <c r="Z85" i="6"/>
  <c r="Z1044" i="6"/>
  <c r="Z952" i="6"/>
  <c r="Z811" i="6"/>
  <c r="Z505" i="6"/>
  <c r="Z401" i="6"/>
  <c r="Z1031" i="6"/>
  <c r="Z973" i="6"/>
  <c r="Z98" i="6"/>
  <c r="Z40" i="6"/>
  <c r="Z409" i="6"/>
  <c r="Z536" i="6"/>
  <c r="Z1083" i="6"/>
  <c r="Z953" i="6"/>
  <c r="Z836" i="6"/>
  <c r="Z228" i="6"/>
  <c r="Z1099" i="6"/>
  <c r="Z891" i="6"/>
  <c r="Z303" i="6"/>
  <c r="Z1070" i="6"/>
  <c r="Z839" i="6"/>
  <c r="Z330" i="6"/>
  <c r="Z1024" i="6"/>
  <c r="Z1108" i="6"/>
  <c r="Z624" i="6"/>
  <c r="Z20" i="6"/>
  <c r="Z930" i="6"/>
  <c r="Z150" i="6"/>
  <c r="Z1117" i="6"/>
  <c r="Z93" i="6"/>
  <c r="Z581" i="6"/>
  <c r="Y1161" i="6"/>
  <c r="Z738" i="6"/>
  <c r="Z23" i="6"/>
  <c r="Z159" i="6"/>
  <c r="Z445" i="6"/>
  <c r="Z728" i="6"/>
  <c r="Z320" i="6"/>
  <c r="Z601" i="6"/>
  <c r="W1161" i="6"/>
  <c r="Z188" i="6"/>
  <c r="Z731" i="6"/>
  <c r="Z960" i="6"/>
  <c r="Z163" i="6"/>
  <c r="Z742" i="6"/>
  <c r="Z860" i="6"/>
  <c r="Z384" i="6"/>
  <c r="Z686" i="6"/>
  <c r="Z436" i="6"/>
  <c r="Z1026" i="6"/>
  <c r="Z709" i="6"/>
  <c r="Z321" i="6"/>
  <c r="Z322" i="6"/>
  <c r="Z512" i="6"/>
  <c r="Z107" i="6"/>
  <c r="Z353" i="6"/>
  <c r="Z544" i="6"/>
  <c r="Z641" i="6"/>
  <c r="Z1067" i="6"/>
  <c r="X1161" i="6"/>
  <c r="E32" i="1" s="1"/>
  <c r="Z668" i="6"/>
  <c r="Z880" i="6"/>
  <c r="Z648" i="6"/>
  <c r="Z147" i="6"/>
  <c r="Z485" i="6"/>
  <c r="Z1152" i="6"/>
  <c r="Z50" i="6"/>
  <c r="Z11" i="4"/>
  <c r="Z1040" i="4" s="1"/>
  <c r="D34" i="1" s="1"/>
  <c r="X11" i="4"/>
  <c r="AC1040" i="4"/>
  <c r="Y11" i="4"/>
  <c r="Y1040" i="4" s="1"/>
  <c r="D32" i="1" s="1"/>
  <c r="AD1040" i="4"/>
  <c r="O32" i="11"/>
  <c r="P32" i="11" s="1"/>
  <c r="M33" i="11"/>
  <c r="N33" i="11"/>
  <c r="P31" i="11"/>
  <c r="Q31" i="11" s="1"/>
  <c r="E19" i="1" l="1"/>
  <c r="E21" i="1" s="1"/>
  <c r="E24" i="1" s="1"/>
  <c r="AA11" i="4"/>
  <c r="AA1040" i="4" s="1"/>
  <c r="E33" i="1"/>
  <c r="E34" i="1"/>
  <c r="W34" i="1" s="1"/>
  <c r="Z1161" i="6"/>
  <c r="E35" i="1" s="1"/>
  <c r="W35" i="1" s="1"/>
  <c r="W32" i="1"/>
  <c r="X1040" i="4"/>
  <c r="D33" i="1" s="1"/>
  <c r="Q32" i="11"/>
  <c r="O33" i="11"/>
  <c r="P33" i="11" s="1"/>
  <c r="M34" i="11"/>
  <c r="N34" i="11"/>
  <c r="X22" i="1" l="1"/>
  <c r="E26" i="1" s="1"/>
  <c r="E28" i="1" s="1"/>
  <c r="E30" i="1" s="1"/>
  <c r="W33" i="1"/>
  <c r="W36" i="1" s="1"/>
  <c r="X36" i="1" s="1"/>
  <c r="E36" i="1"/>
  <c r="D19" i="1"/>
  <c r="D21" i="1" s="1"/>
  <c r="D24" i="1" s="1"/>
  <c r="D36" i="1"/>
  <c r="Q33" i="11"/>
  <c r="O34" i="11"/>
  <c r="M35" i="11"/>
  <c r="N35" i="11"/>
  <c r="X21" i="1" l="1"/>
  <c r="D26" i="1" s="1"/>
  <c r="D28" i="1" s="1"/>
  <c r="D30" i="1" s="1"/>
  <c r="W19" i="1"/>
  <c r="X23" i="1" s="1"/>
  <c r="O35" i="11"/>
  <c r="M36" i="11"/>
  <c r="N36" i="11"/>
  <c r="P34" i="11"/>
  <c r="Q34" i="11" s="1"/>
  <c r="W21" i="1" l="1"/>
  <c r="W24" i="1" s="1"/>
  <c r="W26" i="1"/>
  <c r="X26" i="1" s="1"/>
  <c r="M37" i="11"/>
  <c r="N37" i="11"/>
  <c r="O36" i="11"/>
  <c r="P35" i="11"/>
  <c r="Q35" i="11" s="1"/>
  <c r="W28" i="1" l="1"/>
  <c r="W30" i="1" s="1"/>
  <c r="X30" i="1" s="1"/>
  <c r="P36" i="11"/>
  <c r="Q36" i="11" s="1"/>
  <c r="O37" i="11"/>
  <c r="M38" i="11"/>
  <c r="N38" i="11"/>
  <c r="O38" i="11" l="1"/>
  <c r="M39" i="11"/>
  <c r="O39" i="11" s="1"/>
  <c r="P37" i="11"/>
  <c r="Q37" i="11" s="1"/>
  <c r="P39" i="11" l="1"/>
  <c r="Q39" i="11" s="1"/>
  <c r="M40" i="11"/>
  <c r="O40" i="11" s="1"/>
  <c r="P38" i="11"/>
  <c r="Q38" i="11" s="1"/>
  <c r="M42" i="11" l="1"/>
  <c r="M41" i="11"/>
  <c r="O41" i="11" s="1"/>
  <c r="P40" i="11"/>
  <c r="Q40" i="11" s="1"/>
  <c r="P41" i="11" l="1"/>
  <c r="Q41" i="11" s="1"/>
  <c r="O42" i="11"/>
  <c r="P42" i="11" l="1"/>
  <c r="Q42" i="11" l="1"/>
  <c r="H43" i="1" l="1"/>
  <c r="H45" i="1" s="1"/>
  <c r="H46" i="1" s="1"/>
  <c r="G43" i="1"/>
  <c r="G45" i="1" s="1"/>
  <c r="G46" i="1" s="1"/>
  <c r="U43" i="1"/>
  <c r="U45" i="1" s="1"/>
  <c r="U46" i="1" s="1"/>
  <c r="K43" i="1"/>
  <c r="K45" i="1" s="1"/>
  <c r="K46" i="1" s="1"/>
  <c r="J43" i="1"/>
  <c r="J45" i="1" s="1"/>
  <c r="J46" i="1" s="1"/>
  <c r="O43" i="1"/>
  <c r="O45" i="1" s="1"/>
  <c r="O46" i="1" s="1"/>
  <c r="N43" i="1"/>
  <c r="N45" i="1" s="1"/>
  <c r="N46" i="1" s="1"/>
  <c r="L43" i="1"/>
  <c r="L45" i="1" s="1"/>
  <c r="L46" i="1" s="1"/>
  <c r="M43" i="1"/>
  <c r="M45" i="1" s="1"/>
  <c r="M46" i="1" s="1"/>
  <c r="F43" i="1"/>
  <c r="F45" i="1" s="1"/>
  <c r="F46" i="1" s="1"/>
  <c r="T43" i="1"/>
  <c r="T45" i="1" s="1"/>
  <c r="T46" i="1" s="1"/>
  <c r="Q43" i="1"/>
  <c r="Q45" i="1" s="1"/>
  <c r="Q46" i="1" s="1"/>
  <c r="P43" i="1"/>
  <c r="P45" i="1" s="1"/>
  <c r="P46" i="1" s="1"/>
  <c r="R43" i="1"/>
  <c r="R45" i="1" s="1"/>
  <c r="R46" i="1" s="1"/>
  <c r="I43" i="1"/>
  <c r="I45" i="1" s="1"/>
  <c r="I46" i="1" s="1"/>
  <c r="S43" i="1"/>
  <c r="S45" i="1" s="1"/>
  <c r="S46" i="1" s="1"/>
  <c r="E43" i="1"/>
  <c r="E45" i="1" s="1"/>
  <c r="E46" i="1" s="1"/>
  <c r="V43" i="1"/>
  <c r="D43" i="1"/>
  <c r="D45" i="1" s="1"/>
  <c r="D46" i="1" s="1"/>
  <c r="K51" i="1" l="1"/>
  <c r="W43" i="1"/>
  <c r="W45" i="1" s="1"/>
  <c r="W46" i="1" s="1"/>
  <c r="E51" i="1"/>
  <c r="T51" i="1"/>
  <c r="J51" i="1"/>
  <c r="Q51" i="1"/>
  <c r="O51" i="1"/>
  <c r="P51" i="1"/>
  <c r="N51" i="1"/>
  <c r="R51" i="1"/>
  <c r="L51" i="1"/>
  <c r="G51" i="1"/>
  <c r="H51" i="1"/>
  <c r="I51" i="1"/>
  <c r="M51" i="1"/>
  <c r="U51" i="1"/>
  <c r="S51" i="1"/>
  <c r="F51" i="1"/>
  <c r="X45" i="1" l="1"/>
  <c r="W51" i="1"/>
  <c r="D51" i="1"/>
  <c r="X51" i="1" l="1"/>
  <c r="H19" i="11"/>
  <c r="N19" i="11" s="1"/>
  <c r="N43" i="11" s="1"/>
  <c r="G43" i="11"/>
  <c r="M19" i="11"/>
  <c r="O19" i="11" l="1"/>
  <c r="H43" i="11"/>
  <c r="M43" i="11"/>
  <c r="P19" i="11" l="1"/>
  <c r="P43" i="11" s="1"/>
  <c r="O43" i="11"/>
  <c r="Q19" i="11" l="1"/>
  <c r="Q43" i="11" s="1"/>
  <c r="Q147" i="11" l="1"/>
  <c r="Q150" i="11" s="1"/>
  <c r="Q12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MILTON POVEDA</author>
    <author>MILTON LEONARDO POVEDA POVEDA</author>
  </authors>
  <commentList>
    <comment ref="X50" authorId="0" shapeId="0" xr:uid="{83753EBB-1C51-4EE2-AD54-155E1ABD0B68}">
      <text>
        <r>
          <rPr>
            <b/>
            <sz val="9"/>
            <color indexed="81"/>
            <rFont val="Tahoma"/>
            <family val="2"/>
          </rPr>
          <t>MILTON POVEDA:</t>
        </r>
        <r>
          <rPr>
            <sz val="9"/>
            <color indexed="81"/>
            <rFont val="Tahoma"/>
            <family val="2"/>
          </rPr>
          <t xml:space="preserve">
Asistencia
Provisión Primas Pendientes
Gastos de Inspección
Contribución Bomberos
Evaluación de Riesgos de Seguros
Provisión Deterioro de Activos de Reaseguros
Participación Utilidades Tomadores
Fondo Nacional de Bomberos AMIT
Evaluación de Riesgos Georreferenciación Terremoto</t>
        </r>
      </text>
    </comment>
    <comment ref="D60" authorId="1" shapeId="0" xr:uid="{7B34B245-98BC-45F2-9855-44321150BF99}">
      <text>
        <r>
          <rPr>
            <b/>
            <sz val="9"/>
            <color indexed="81"/>
            <rFont val="Tahoma"/>
            <family val="2"/>
          </rPr>
          <t>MILTON LEONARDO POVEDA POVEDA:</t>
        </r>
        <r>
          <rPr>
            <sz val="9"/>
            <color indexed="81"/>
            <rFont val="Tahoma"/>
            <family val="2"/>
          </rPr>
          <t xml:space="preserve">
Para los objetos que no tengan el amparo de sustracción, como  edificio, terrenos, Gastos; por favor sumar a la tasa de incendio, la tasa de sustracción.</t>
        </r>
      </text>
    </comment>
    <comment ref="E60" authorId="1" shapeId="0" xr:uid="{AB99F337-B6F8-4E69-8AFD-B2D7ADE09AF0}">
      <text>
        <r>
          <rPr>
            <b/>
            <sz val="9"/>
            <color indexed="81"/>
            <rFont val="Tahoma"/>
            <family val="2"/>
          </rPr>
          <t>MILTON LEONARDO POVEDA POVEDA:</t>
        </r>
        <r>
          <rPr>
            <sz val="9"/>
            <color indexed="81"/>
            <rFont val="Tahoma"/>
            <family val="2"/>
          </rPr>
          <t xml:space="preserve">
Para los objetos que no tengan el amparo de sustracción, como  edificio, terrenos, Gastos; por favor sumar a la tasa de incendio, la tasa de sustracción.</t>
        </r>
      </text>
    </comment>
  </commentList>
</comments>
</file>

<file path=xl/sharedStrings.xml><?xml version="1.0" encoding="utf-8"?>
<sst xmlns="http://schemas.openxmlformats.org/spreadsheetml/2006/main" count="556" uniqueCount="305">
  <si>
    <t>CUENTAS</t>
  </si>
  <si>
    <t>TRDM</t>
  </si>
  <si>
    <t>%</t>
  </si>
  <si>
    <t>MANEJO</t>
  </si>
  <si>
    <t>TOTALES</t>
  </si>
  <si>
    <t>Primas Emitidas</t>
  </si>
  <si>
    <t>Primas Cedidas</t>
  </si>
  <si>
    <t>PRIMAS RETENIDAS</t>
  </si>
  <si>
    <t>Constitución de Reserva Técnica</t>
  </si>
  <si>
    <t>Liberación Reserva Técnica</t>
  </si>
  <si>
    <t>PRIMAS DEVENGADAS</t>
  </si>
  <si>
    <t>Siniestros Liquidados</t>
  </si>
  <si>
    <t>Reembolso de Siniestros</t>
  </si>
  <si>
    <t>Salvamentos y Recobros</t>
  </si>
  <si>
    <t>SINIESTROS NETOS AL 100%</t>
  </si>
  <si>
    <t>Reserva Terremoto</t>
  </si>
  <si>
    <t>Otros Ingresos de Seguros</t>
  </si>
  <si>
    <t>Ingreso Reaseguro Terremoto</t>
  </si>
  <si>
    <t>Otros Ingresos de Reaseguro</t>
  </si>
  <si>
    <t>OTROS INGRESOS</t>
  </si>
  <si>
    <t>Servicio Red</t>
  </si>
  <si>
    <t>Egresos de Reaseguros</t>
  </si>
  <si>
    <t>Comisiones a Intermediarios</t>
  </si>
  <si>
    <t>Otros Egresos de Seguros</t>
  </si>
  <si>
    <t>OTROS EGRESOS</t>
  </si>
  <si>
    <t>Gastos de Personal</t>
  </si>
  <si>
    <t>Gastos Generales</t>
  </si>
  <si>
    <t>GASTOS ADMINISTRATIVOS</t>
  </si>
  <si>
    <t>EXCEDENTE</t>
  </si>
  <si>
    <t>FACTORES</t>
  </si>
  <si>
    <t>INDICE VARIABLE</t>
  </si>
  <si>
    <t>LUCRO CESANTE</t>
  </si>
  <si>
    <t>PRORRATA</t>
  </si>
  <si>
    <t>TERREMOTO</t>
  </si>
  <si>
    <t>DIAS</t>
  </si>
  <si>
    <t>INCENDIO</t>
  </si>
  <si>
    <t>AMIT</t>
  </si>
  <si>
    <t>TOTAL 
PRIMA</t>
  </si>
  <si>
    <t>TASA % 
(POR CIENTO)</t>
  </si>
  <si>
    <t>TOTAL</t>
  </si>
  <si>
    <t>EDIFICIO Y MEJORAS LOCATIVAS</t>
  </si>
  <si>
    <t>BIENES Y VALORES ASEGURADOS</t>
  </si>
  <si>
    <t>EDIFICIO</t>
  </si>
  <si>
    <t>TOTAL
VALOR ASEGURADO</t>
  </si>
  <si>
    <t>TV</t>
  </si>
  <si>
    <t>CESIÓN</t>
  </si>
  <si>
    <t>PRIMA &lt;=$2.000.000.000</t>
  </si>
  <si>
    <t>IRF</t>
  </si>
  <si>
    <t>TM</t>
  </si>
  <si>
    <t>TRANSPORTE DE MERCANCIAS</t>
  </si>
  <si>
    <t>TODO RIESGO M&amp;E</t>
  </si>
  <si>
    <t>RCE PLO</t>
  </si>
  <si>
    <t>Participación Compañía</t>
  </si>
  <si>
    <t>De los siniestros liquidados o pagados</t>
  </si>
  <si>
    <t>De las primas retenidas de Terremoto</t>
  </si>
  <si>
    <t>Retención Cedente</t>
  </si>
  <si>
    <t>VIGENCIA TÉCNICA</t>
  </si>
  <si>
    <t>CASCO BARCO</t>
  </si>
  <si>
    <t>Porcentaje Cesión TRDM</t>
  </si>
  <si>
    <t>Gastos de Dirección General</t>
  </si>
  <si>
    <t>Cámara de Compensación SOAT</t>
  </si>
  <si>
    <t>Costo reaseguro XL</t>
  </si>
  <si>
    <t>Gastos compañía</t>
  </si>
  <si>
    <t>INFIDELIDAD Y RIESGOS FINANCIEROS</t>
  </si>
  <si>
    <t>RC P&amp;I</t>
  </si>
  <si>
    <t>RC ESTUDIANTES PRACTICA</t>
  </si>
  <si>
    <t>RC D&amp;O</t>
  </si>
  <si>
    <t xml:space="preserve">TRANSPORTE  DE VALORES </t>
  </si>
  <si>
    <t>TR M&amp;E</t>
  </si>
  <si>
    <t>PROMEDIO</t>
  </si>
  <si>
    <t>INCENDIO DEUDORES</t>
  </si>
  <si>
    <t>RC TRM&amp;E</t>
  </si>
  <si>
    <t>TASAS PROPUESTAS</t>
  </si>
  <si>
    <t>RC M&amp;E</t>
  </si>
  <si>
    <t>RC HOTELERA</t>
  </si>
  <si>
    <t>Comisión de intermediación promedio</t>
  </si>
  <si>
    <t>Incendio</t>
  </si>
  <si>
    <t>Terremoto</t>
  </si>
  <si>
    <t>De las primas cedidas de Terremoto</t>
  </si>
  <si>
    <t>Comisión Intermediación</t>
  </si>
  <si>
    <t>PRIMA
VIGENCIA</t>
  </si>
  <si>
    <t>Comisión de Reaseguros</t>
  </si>
  <si>
    <t>MUEBLES Y ENSERES</t>
  </si>
  <si>
    <t>EQUIPO DE COMPUTO Y PROCESAMIENTO DE DATOS</t>
  </si>
  <si>
    <t>EQUIPO DE COMUNICACIONES</t>
  </si>
  <si>
    <t>HERRAMIENTAS Y ACCESORIOS</t>
  </si>
  <si>
    <t>MAQUINARIA Y EQUIPO</t>
  </si>
  <si>
    <t>Gastos de asistencia</t>
  </si>
  <si>
    <r>
      <t>Gastos de Administración (</t>
    </r>
    <r>
      <rPr>
        <b/>
        <sz val="11"/>
        <color theme="1"/>
        <rFont val="Calibri"/>
        <family val="2"/>
        <scheme val="minor"/>
      </rPr>
      <t>Retorno</t>
    </r>
    <r>
      <rPr>
        <sz val="11"/>
        <color theme="1"/>
        <rFont val="Calibri"/>
        <family val="2"/>
        <scheme val="minor"/>
      </rPr>
      <t>)</t>
    </r>
  </si>
  <si>
    <t>Porcentaje Cesión total programa</t>
  </si>
  <si>
    <t>TENDENCIA</t>
  </si>
  <si>
    <t>PRONÓSTICO</t>
  </si>
  <si>
    <t>Porcentaje de retorno</t>
  </si>
  <si>
    <t>IBNR</t>
  </si>
  <si>
    <t>TERRENOS</t>
  </si>
  <si>
    <t>RC LABORATORIOS</t>
  </si>
  <si>
    <t>Comisión Administración Coaseguro</t>
  </si>
  <si>
    <t>DESDE</t>
  </si>
  <si>
    <t>HASTA</t>
  </si>
  <si>
    <t>Porcentaje Cesión INCENDIO</t>
  </si>
  <si>
    <t>VIGENCIAS</t>
  </si>
  <si>
    <t>OBRAS CIVILES</t>
  </si>
  <si>
    <t>AVISOS</t>
  </si>
  <si>
    <t>MEJORAS LOCATIVAS</t>
  </si>
  <si>
    <t>Base Diciembre de 2018 = 100,00</t>
  </si>
  <si>
    <t>Mes</t>
  </si>
  <si>
    <t>Enero</t>
  </si>
  <si>
    <t>Febrero</t>
  </si>
  <si>
    <t>Marzo</t>
  </si>
  <si>
    <t>Abril</t>
  </si>
  <si>
    <t>Mayo</t>
  </si>
  <si>
    <t>Junio</t>
  </si>
  <si>
    <t>Julio</t>
  </si>
  <si>
    <t>Agosto</t>
  </si>
  <si>
    <t>Septiembre</t>
  </si>
  <si>
    <t>Octubre</t>
  </si>
  <si>
    <t>Noviembre</t>
  </si>
  <si>
    <t>Diciembre</t>
  </si>
  <si>
    <r>
      <rPr>
        <b/>
        <sz val="8"/>
        <rFont val="Segoe UI"/>
        <family val="2"/>
        <charset val="204"/>
      </rPr>
      <t>Fuente:</t>
    </r>
    <r>
      <rPr>
        <sz val="8"/>
        <rFont val="Segoe UI"/>
        <family val="2"/>
        <charset val="204"/>
      </rPr>
      <t xml:space="preserve"> DANE.</t>
    </r>
  </si>
  <si>
    <r>
      <rPr>
        <b/>
        <sz val="8"/>
        <rFont val="Segoe UI"/>
        <family val="2"/>
        <charset val="204"/>
      </rPr>
      <t>Nota:</t>
    </r>
    <r>
      <rPr>
        <sz val="8"/>
        <rFont val="Segoe UI"/>
        <family val="2"/>
        <charset val="204"/>
      </rPr>
      <t xml:space="preserve"> La diferencia en la suma de las variables, obedece al sistema de aproximación y redondeo</t>
    </r>
  </si>
  <si>
    <t>Total, Indice de Precios al Consumidor (IPC)</t>
  </si>
  <si>
    <t>UTILIDAD / PERDIDA NETA ESPERADA</t>
  </si>
  <si>
    <t>De las primas cedidas de TRDM</t>
  </si>
  <si>
    <t>Ingreso Reaseguro TRDM</t>
  </si>
  <si>
    <t>Actualizado el 04 de Enero de 2020</t>
  </si>
  <si>
    <t>PROYECTADO</t>
  </si>
  <si>
    <t>CONSOLIDADO</t>
  </si>
  <si>
    <t>MODALIDAD</t>
  </si>
  <si>
    <t>CONTENIDOS</t>
  </si>
  <si>
    <t>CONTRIBUCIÓN TÉCNICA</t>
  </si>
  <si>
    <t>RESULTADO TÉCNICO</t>
  </si>
  <si>
    <t>Límite máximo por despacho</t>
  </si>
  <si>
    <t>DISTRIBUCIÓN TASA ÚNICA</t>
  </si>
  <si>
    <t>ESTIMACIÓN LINEAL</t>
  </si>
  <si>
    <t>FACTORES DE INDEXACIÓN</t>
  </si>
  <si>
    <t>RC SERVIDORES PÚBLICOS</t>
  </si>
  <si>
    <t>RC CLÍNICAS</t>
  </si>
  <si>
    <t>TRANSPORTE DE MERCANCÍAS</t>
  </si>
  <si>
    <t>RC ESTUDIANTES PRÁCTICA</t>
  </si>
  <si>
    <t>ÍNDICE VARIABLE</t>
  </si>
  <si>
    <t>TOTAL
VALOR ASEGURADO
SIN ÍNDICE VARIABLE</t>
  </si>
  <si>
    <t xml:space="preserve">DÍAS </t>
  </si>
  <si>
    <t>DESCRIPCIÓN</t>
  </si>
  <si>
    <t>Índice de siniestralidad</t>
  </si>
  <si>
    <t>SINIESTROS CUENTA COMPAÑÍA</t>
  </si>
  <si>
    <t>Índice de siniestralidad cuenta compañía</t>
  </si>
  <si>
    <t>Costo de Georreferenciación</t>
  </si>
  <si>
    <t>Costo Survey</t>
  </si>
  <si>
    <t>TTO</t>
  </si>
  <si>
    <t>FAC XLS</t>
  </si>
  <si>
    <t>SI</t>
  </si>
  <si>
    <t>NO</t>
  </si>
  <si>
    <t>PRESUPUESTO POR RAMO</t>
  </si>
  <si>
    <t>$4.500 x Riesgo</t>
  </si>
  <si>
    <t xml:space="preserve">TOMADOR / ASEGURADO </t>
  </si>
  <si>
    <t>RC SP</t>
  </si>
  <si>
    <t>CRECIMIENTO</t>
  </si>
  <si>
    <t>Ingreso Reaseguro AMIT</t>
  </si>
  <si>
    <t>De las primas cedidas de AMIT</t>
  </si>
  <si>
    <t>RC 
HOTELERA</t>
  </si>
  <si>
    <t>TRC</t>
  </si>
  <si>
    <t>Índices - Serie de empalme
2003 - 2020</t>
  </si>
  <si>
    <t xml:space="preserve">RC
ESTUDIANTES </t>
  </si>
  <si>
    <t>ARTICULOS ESPECIALES</t>
  </si>
  <si>
    <t>MERCANCIAS PROPIAS 
FIJAS</t>
  </si>
  <si>
    <t>DINERO EN EFECTIVO Y TITULOS VALORES</t>
  </si>
  <si>
    <t>BIENES SEMOVIENTES</t>
  </si>
  <si>
    <t>SOFTWARE</t>
  </si>
  <si>
    <t>EQUIPO DE DIAGNOSTICO</t>
  </si>
  <si>
    <t>EQUIPO DE OFICINA</t>
  </si>
  <si>
    <t>EQUIPO MEDICO</t>
  </si>
  <si>
    <t>EQUIPOS MOVILES Y PORTATILES</t>
  </si>
  <si>
    <t>BIENES HISTÓRICOS</t>
  </si>
  <si>
    <t>RENTA</t>
  </si>
  <si>
    <t>GASTOS ADICIONALES</t>
  </si>
  <si>
    <t>TASA (‰)</t>
  </si>
  <si>
    <t>INCENDIO, TTO y AMIT</t>
  </si>
  <si>
    <t>RC CLÍNICAS Y HOSPITALES</t>
  </si>
  <si>
    <t>TARIFACIÓN DE PRIMAS</t>
  </si>
  <si>
    <t>CUOTA PARTE</t>
  </si>
  <si>
    <t>EXCESO
PRIMA</t>
  </si>
  <si>
    <t>EXCESO 
PRIMA</t>
  </si>
  <si>
    <t>PRESUPUESTO SIN IVA POR RAMO</t>
  </si>
  <si>
    <t>FAC</t>
  </si>
  <si>
    <t>PROPORCIONAL</t>
  </si>
  <si>
    <t>NO PROPORCIONAL</t>
  </si>
  <si>
    <t>REASEGURO</t>
  </si>
  <si>
    <t>Comisión REASEGURO FAC PROPORCIONAL</t>
  </si>
  <si>
    <t>IVA</t>
  </si>
  <si>
    <t>DE PRIMA TOTAL</t>
  </si>
  <si>
    <t>ITEM</t>
  </si>
  <si>
    <t>CIUDAD / DIRECCIÓN</t>
  </si>
  <si>
    <t>Honorarios SEAS</t>
  </si>
  <si>
    <t>OFERTA ECONÓMICA</t>
  </si>
  <si>
    <t>Desde las 23:59 horas local del</t>
  </si>
  <si>
    <t>Hasta las 23:59 horas local del</t>
  </si>
  <si>
    <t>Días de Cobertura ofertados</t>
  </si>
  <si>
    <t>Dias de Cobertura mínimos exigidos en el pliego</t>
  </si>
  <si>
    <t>Dias de Cobertura adicionales otorgados</t>
  </si>
  <si>
    <t>Item Asegurable</t>
  </si>
  <si>
    <t>Desde</t>
  </si>
  <si>
    <t>Hasta</t>
  </si>
  <si>
    <t>Dias de Cobertura</t>
  </si>
  <si>
    <t>Valor Asegurado</t>
  </si>
  <si>
    <t>% Indice Variable</t>
  </si>
  <si>
    <t>Tasa Anual</t>
  </si>
  <si>
    <t>Prima Neta</t>
  </si>
  <si>
    <t>Prima Neta Indice Variable
Días ofertados</t>
  </si>
  <si>
    <t>PRIMA NETA</t>
  </si>
  <si>
    <t>Prima Total</t>
  </si>
  <si>
    <t>GRUPO 1</t>
  </si>
  <si>
    <t>Edificio</t>
  </si>
  <si>
    <t>‰</t>
  </si>
  <si>
    <t>Por mil</t>
  </si>
  <si>
    <t>Obras civiles</t>
  </si>
  <si>
    <t>Avisos</t>
  </si>
  <si>
    <t>Terrenos</t>
  </si>
  <si>
    <t>Mejoras locativas</t>
  </si>
  <si>
    <t>Muebles y enseres</t>
  </si>
  <si>
    <t>Artículos especiales</t>
  </si>
  <si>
    <t>Bienes históricos</t>
  </si>
  <si>
    <t>Mercancías propias fijas</t>
  </si>
  <si>
    <t>Dinero en efectivo y títulos valores</t>
  </si>
  <si>
    <t>Bienes semovientes</t>
  </si>
  <si>
    <t>Software</t>
  </si>
  <si>
    <t>Equipo de cómputo y procesamiento de datos</t>
  </si>
  <si>
    <t>Equipo de comunicaciones</t>
  </si>
  <si>
    <t>Equipo de diagnostico</t>
  </si>
  <si>
    <t>Equipo de oficina</t>
  </si>
  <si>
    <t>Equipo medico</t>
  </si>
  <si>
    <t>Equipos móviles y portátiles</t>
  </si>
  <si>
    <t>Herramientas y accesorios</t>
  </si>
  <si>
    <t>Maquinaria y equipo</t>
  </si>
  <si>
    <t>Renta</t>
  </si>
  <si>
    <t>Gastos adicionales</t>
  </si>
  <si>
    <t>Lucro cesante</t>
  </si>
  <si>
    <t>Limite agregado de indemnización</t>
  </si>
  <si>
    <t xml:space="preserve">POLIZA INCENDIO DEUDORES </t>
  </si>
  <si>
    <t>Limite Básico Asegurado por Evento y Vigencia</t>
  </si>
  <si>
    <t>POLIZA TODO RIESGO EQUIPO Y MAQUINARIA</t>
  </si>
  <si>
    <t>Equipo y Maquinaria según relación detallada y valorizada</t>
  </si>
  <si>
    <t>Gastos Adicionales</t>
  </si>
  <si>
    <t>Anexo de Responsabilidad Civil Extracontractual</t>
  </si>
  <si>
    <t>POLIZA DE CASCO BARCO</t>
  </si>
  <si>
    <t>Embarcaciones según relación detallada y valorizada</t>
  </si>
  <si>
    <t>Por ciento</t>
  </si>
  <si>
    <t>Vehiculos según relación detallada y valorizada</t>
  </si>
  <si>
    <t xml:space="preserve">POLIZA DE TRANSPORTE DE VALORES </t>
  </si>
  <si>
    <t>Limite por Despacho de Cop $5.000.000</t>
  </si>
  <si>
    <t xml:space="preserve">POLIZA DE MANEJO GLOBAL ESTATAL </t>
  </si>
  <si>
    <t>POLIZA DE RESPONSABILIDAD CIVIL EXTRACONTRACTUAL</t>
  </si>
  <si>
    <t>POLIZA DE INFIDELIDAD Y RIESGOS FINANCIEROS</t>
  </si>
  <si>
    <t>OFERTA GRUPO 1 IVA INCLUIDO</t>
  </si>
  <si>
    <t>PRESUPUESTO DE LA ENTIDAD</t>
  </si>
  <si>
    <t>DIFERENCIA</t>
  </si>
  <si>
    <t>GRUPO 2</t>
  </si>
  <si>
    <t>POLIZA DE ACCIDENTES PERSONALES</t>
  </si>
  <si>
    <t>Valor Determinado</t>
  </si>
  <si>
    <t>POLIZA DE VIDA GRUPO DEUDORES ANUAL</t>
  </si>
  <si>
    <t>POLIZA DE VIDA GRUPO DEUDORES MENSUAL</t>
  </si>
  <si>
    <t>OFERTA GRUPO 2 IVA INCLUIDO</t>
  </si>
  <si>
    <t>OFERTA TOTAL GRUPOS 1 y 2</t>
  </si>
  <si>
    <t>PRESUPUESTO TOTAL</t>
  </si>
  <si>
    <t xml:space="preserve">Cordialmente, </t>
  </si>
  <si>
    <t>______________________________________________</t>
  </si>
  <si>
    <t>REPRESENTANTE LEGAL</t>
  </si>
  <si>
    <t>ASEGURADORA SOLIDARIA DE COLOMBIA ENTIDAD COOPERATIVA - NIT 860.524.654-6</t>
  </si>
  <si>
    <t>POLIZA DE RESPONSABILIDAD CIVIL LABORATORIOS</t>
  </si>
  <si>
    <t>Anexo de Responsabilidad P&amp;I</t>
  </si>
  <si>
    <t>POLIZA DE RESPONSABILIDAD CIVIL HOTELERA</t>
  </si>
  <si>
    <t>POLIZA DE RESPONSABILIDAD CIVIL DIRECTORES Y ADMINISTRADORES</t>
  </si>
  <si>
    <t xml:space="preserve">POLIZA DE RESPONSABILIDAD CIVIL SERVIDORES PÚBLICOS </t>
  </si>
  <si>
    <t>POLIZA DE RESPONSABILIDAD CIVIL PARA CLÍNICAS Y HOSPITALES</t>
  </si>
  <si>
    <t xml:space="preserve">POLIZA DE AUTOMÓVILES </t>
  </si>
  <si>
    <t>POLIZA DE RESPONSABILIDAD CIVIL PARA ESTUDIANTES EN PRÁCTICA</t>
  </si>
  <si>
    <t>POLIZA DE TRANSPORTE DE MERCANCÍAS</t>
  </si>
  <si>
    <t>POLIZA TODO RIESGO DAÑOS MATERIALES</t>
  </si>
  <si>
    <t>Sustracción</t>
  </si>
  <si>
    <t xml:space="preserve">Sumas / Valores asegurados vigencia </t>
  </si>
  <si>
    <t>LIMITE AGREGADO DE INDEMNIZACIÓN</t>
  </si>
  <si>
    <t>Sumas / Valores asegurados compañía</t>
  </si>
  <si>
    <t>Limite por Despacho de Cop $50.000.000</t>
  </si>
  <si>
    <t>POLIZA DE RSPONSABILIDAD CIVIL CONTRACTUAL</t>
  </si>
  <si>
    <t>VALOR FIJO RESERVA PARA INCLUSIONES Y CUALQUIER OTRA NECESIDAD DE SEGURO QUE TENGA LA ENTIDAD</t>
  </si>
  <si>
    <t>Condiciones y valores asegurados según slip</t>
  </si>
  <si>
    <t>Condiciones y valores asegurados de ley</t>
  </si>
  <si>
    <t>POLIZA DE SEGURO OBLIGATORIO DE ACCIDENTES DE TRANSITO SOAT</t>
  </si>
  <si>
    <t>INMUEBLES</t>
  </si>
  <si>
    <t>NIT:</t>
  </si>
  <si>
    <t>NIT :</t>
  </si>
  <si>
    <t>VALOR FIJO RESERVA PARA FUTURAS MODIFICACIONES</t>
  </si>
  <si>
    <t>XXXXXXXXXXXXXXXXXXXX</t>
  </si>
  <si>
    <t>Distribución Tasa</t>
  </si>
  <si>
    <t>$77.000 x Expuesto</t>
  </si>
  <si>
    <t>PRODUCTO</t>
  </si>
  <si>
    <r>
      <t xml:space="preserve">Valor Asegurado Indice Variable
</t>
    </r>
    <r>
      <rPr>
        <b/>
        <u/>
        <sz val="12"/>
        <color rgb="FF6A126C"/>
        <rFont val="Segoe UI"/>
        <family val="2"/>
      </rPr>
      <t>ANUAL</t>
    </r>
  </si>
  <si>
    <t>PRIMA &lt;=$65.000.000.000</t>
  </si>
  <si>
    <t>Gastos por ramo Año 2023</t>
  </si>
  <si>
    <t>MUNICIPIO DE PATIA</t>
  </si>
  <si>
    <t>891,502,194-8</t>
  </si>
  <si>
    <t>COTIZACION SOLAMENTE PARA ESTUDIOS PREVIOS</t>
  </si>
  <si>
    <t xml:space="preserve">EDIFICIOS </t>
  </si>
  <si>
    <t>CENTRO CULTURAL "PLUTARCO ELIAS RAMIREZ"</t>
  </si>
  <si>
    <t xml:space="preserve">CASA ADULTO MAYOR </t>
  </si>
  <si>
    <t>UNIDAD DE VICTIMAS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</si>
</sst>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 #,##0\ _€_-;\-* #,##0\ _€_-;_-* &quot;-&quot;\ _€_-;_-@_-"/>
    <numFmt numFmtId="167" formatCode="_-* #,##0.00\ _€_-;\-* #,##0.00\ _€_-;_-* &quot;-&quot;??\ _€_-;_-@_-"/>
    <numFmt numFmtId="168" formatCode="&quot;$&quot;\ #,##0"/>
    <numFmt numFmtId="169" formatCode="0.0000"/>
    <numFmt numFmtId="170" formatCode="_-&quot;$&quot;* #,##0_-;\-&quot;$&quot;* #,##0_-;_-&quot;$&quot;* &quot;-&quot;??_-;_-@_-"/>
    <numFmt numFmtId="171" formatCode="0.0%"/>
    <numFmt numFmtId="172" formatCode="&quot;$&quot;#,##0"/>
    <numFmt numFmtId="173" formatCode="0.00000"/>
    <numFmt numFmtId="174" formatCode="#,##0.0000_ ;\-#,##0.0000\ "/>
    <numFmt numFmtId="175" formatCode="#,##0.00_ ;\-#,##0.00\ "/>
    <numFmt numFmtId="176" formatCode="_(&quot;$&quot;\ * #,##0.00_);_(&quot;$&quot;\ * \(#,##0.00\);_(&quot;$&quot;\ * &quot;-&quot;??_);_(@_)"/>
    <numFmt numFmtId="177" formatCode="&quot;$&quot;\ #,##0.00;[Red]&quot;$&quot;\ \-#,##0.00"/>
    <numFmt numFmtId="178" formatCode="_ &quot;$&quot;\ * #,##0.00_ ;_ &quot;$&quot;\ * \-#,##0.00_ ;_ &quot;$&quot;\ * &quot;-&quot;??_ ;_ @_ "/>
    <numFmt numFmtId="179" formatCode="_([$€]* #,##0.00_);_([$€]* \(#,##0.00\);_([$€]* &quot;-&quot;??_);_(@_)"/>
    <numFmt numFmtId="180" formatCode="0.00%;[Red]\(0.00%\)"/>
    <numFmt numFmtId="181" formatCode="0.00_);[Red]\(0.00\)"/>
    <numFmt numFmtId="182" formatCode="\$#,##0\ ;\(\$#,##0\)"/>
    <numFmt numFmtId="183" formatCode="_ * #,##0_ ;_ * \-#,##0_ ;_ * &quot;-&quot;_ ;_ @_ "/>
    <numFmt numFmtId="184" formatCode="_-* #,##0.00\ &quot;Pts&quot;_-;\-* #,##0.00\ &quot;Pts&quot;_-;_-* &quot;-&quot;??\ &quot;Pts&quot;_-;_-@_-"/>
    <numFmt numFmtId="185" formatCode="_ * #,##0.00_ ;_ * \-#,##0.00_ ;_ * &quot;-&quot;??_ ;_ @_ "/>
    <numFmt numFmtId="186" formatCode="&quot;$&quot;#,##0.00"/>
    <numFmt numFmtId="187" formatCode="&quot;$&quot;#,##0.0"/>
    <numFmt numFmtId="188" formatCode="_(* #,##0.00_);_(* \(#,##0.00\);_(* &quot;-&quot;??_);_(@_)"/>
    <numFmt numFmtId="189" formatCode="&quot;$&quot;\ #,##0_);[Red]\(&quot;$&quot;\ #,##0\)"/>
    <numFmt numFmtId="190" formatCode="_(&quot;$&quot;\ * #,##0_);_(&quot;$&quot;\ * \(#,##0\);_(&quot;$&quot;\ * &quot;-&quot;_);_(@_)"/>
    <numFmt numFmtId="191" formatCode="_-[$€-2]* #,##0.00_-;\-[$€-2]* #,##0.00_-;_-[$€-2]* &quot;-&quot;??_-"/>
    <numFmt numFmtId="192" formatCode="_(* #,##0_);_(* \(#,##0\);_(* &quot;-&quot;??_);_(@_)"/>
    <numFmt numFmtId="193" formatCode="_-[$€-2]* #,##0.00_-;\-[$€-2]* #,##0.00_-;_-[$€-2]* \-??_-"/>
    <numFmt numFmtId="194" formatCode="_-* #,##0.00_-;\-* #,##0.00_-;_-* \-??_-;_-@_-"/>
    <numFmt numFmtId="195" formatCode="_ * #,##0.00_ ;_ * \-#,##0.00_ ;_ * \-??_ ;_ @_ "/>
    <numFmt numFmtId="196" formatCode="_ &quot;$ &quot;* #,##0.00_ ;_ &quot;$ &quot;* \-#,##0.00_ ;_ &quot;$ &quot;* \-??_ ;_ @_ "/>
    <numFmt numFmtId="197" formatCode="_-\$* #,##0.00_-;&quot;-$&quot;* #,##0.00_-;_-\$* \-??_-;_-@_-"/>
    <numFmt numFmtId="198" formatCode="[$$-240A]\ #,##0"/>
    <numFmt numFmtId="199" formatCode="_-* #,##0.00\ _F_-;\-* #,##0.00\ _F_-;_-* &quot;-&quot;??\ _F_-;_-@_-"/>
    <numFmt numFmtId="200" formatCode="_ [$€-2]\ * #,##0.00_ ;_ [$€-2]\ * \-#,##0.00_ ;_ [$€-2]\ * &quot;-&quot;??_ "/>
    <numFmt numFmtId="201" formatCode="&quot;$&quot;#,##0;[Red]&quot;$&quot;#,##0"/>
    <numFmt numFmtId="202" formatCode="_(&quot;$&quot;\ * #,##0_);_(&quot;$&quot;\ * \(#,##0\);_(&quot;$&quot;\ * &quot;-&quot;??_);_(@_)"/>
    <numFmt numFmtId="203" formatCode="[$$-240A]#,##0;[Red]\-[$$-240A]#,##0"/>
    <numFmt numFmtId="204" formatCode="#,##0_ ;[Red]\-#,##0\ "/>
    <numFmt numFmtId="205" formatCode="_-* #,##0\ _€_-;\-* #,##0\ _€_-;_-* &quot;-&quot;??\ _€_-;_-@_-"/>
    <numFmt numFmtId="206" formatCode="dd/mm/yyyy;@"/>
    <numFmt numFmtId="207" formatCode="_-&quot;$&quot;\ * #,##0_-;\-&quot;$&quot;\ * #,##0_-;_-&quot;$&quot;\ * &quot;-&quot;??_-;_-@_-"/>
    <numFmt numFmtId="208" formatCode="_-* #,##0.000_-;\-* #,##0.000_-;_-* &quot;-&quot;_-;_-@_-"/>
    <numFmt numFmtId="209" formatCode="0.0"/>
    <numFmt numFmtId="210" formatCode="_-* #,##0.0000_-;\-* #,##0.0000_-;_-* &quot;-&quot;_-;_-@_-"/>
    <numFmt numFmtId="211" formatCode="_-* #,##0.00\ [$€]_-;\-* #,##0.00\ [$€]_-;_-* &quot;-&quot;??\ [$€]_-;_-@_-"/>
    <numFmt numFmtId="212" formatCode="0.000\‰"/>
    <numFmt numFmtId="213" formatCode="0.000"/>
    <numFmt numFmtId="214" formatCode="0.000%"/>
    <numFmt numFmtId="215" formatCode="_(* #,##0.000_);_(* \(#,##0.000\);_(* &quot;-&quot;??_);_(@_)"/>
    <numFmt numFmtId="216" formatCode="[$-F800]dddd\,\ mmmm\ dd\,\ yyyy"/>
    <numFmt numFmtId="217" formatCode="m/d/yyyy;@"/>
    <numFmt numFmtId="218" formatCode="_(* #,##0.0000_);_(* \(#,##0.0000\);_(* &quot;-&quot;??_);_(@_)"/>
    <numFmt numFmtId="219" formatCode="_-* #,##0.000_-;\-* #,##0.000_-;_-* &quot;-&quot;??_-;_-@_-"/>
    <numFmt numFmtId="220" formatCode="_-* #,##0.00_-;\-* #,##0.00_-;_-* &quot;-&quot;_-;_-@_-"/>
  </numFmts>
  <fonts count="127" x14ac:knownFonts="1">
    <font>
      <sz val="11"/>
      <color theme="1"/>
      <name val="Calibri"/>
      <family val="2"/>
      <scheme val="minor"/>
    </font>
    <font>
      <sz val="10"/>
      <name val="Arial"/>
      <family val="2"/>
    </font>
    <font>
      <sz val="11"/>
      <name val="Arial"/>
      <family val="2"/>
    </font>
    <font>
      <sz val="10"/>
      <name val="Courier"/>
      <family val="3"/>
    </font>
    <font>
      <sz val="11"/>
      <color indexed="8"/>
      <name val="Arial"/>
      <family val="2"/>
    </font>
    <font>
      <sz val="11"/>
      <color indexed="17"/>
      <name val="Arial"/>
      <family val="2"/>
    </font>
    <font>
      <sz val="10"/>
      <color indexed="24"/>
      <name val="Arial"/>
      <family val="2"/>
    </font>
    <font>
      <b/>
      <sz val="10"/>
      <color indexed="24"/>
      <name val="Arial"/>
      <family val="2"/>
    </font>
    <font>
      <i/>
      <sz val="10"/>
      <color indexed="24"/>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color indexed="8"/>
      <name val="Arial"/>
      <family val="2"/>
    </font>
    <font>
      <sz val="12"/>
      <name val="Arial Narrow"/>
      <family val="2"/>
    </font>
    <font>
      <sz val="10"/>
      <name val="Arial"/>
      <family val="2"/>
      <charset val="1"/>
    </font>
    <font>
      <sz val="8"/>
      <color indexed="8"/>
      <name val="Tahoma"/>
      <family val="2"/>
    </font>
    <font>
      <sz val="11"/>
      <color theme="1"/>
      <name val="Calibri"/>
      <family val="2"/>
      <scheme val="minor"/>
    </font>
    <font>
      <b/>
      <sz val="15"/>
      <color theme="3"/>
      <name val="Calibri"/>
      <family val="2"/>
      <scheme val="minor"/>
    </font>
    <font>
      <b/>
      <sz val="13"/>
      <color theme="3"/>
      <name val="Calibri"/>
      <family val="2"/>
      <scheme val="minor"/>
    </font>
    <font>
      <sz val="8"/>
      <color theme="1"/>
      <name val="Segoe UI"/>
      <family val="2"/>
    </font>
    <font>
      <sz val="18"/>
      <color theme="3"/>
      <name val="Calibri Light"/>
      <family val="2"/>
      <scheme val="major"/>
    </font>
    <font>
      <b/>
      <sz val="18"/>
      <color theme="3"/>
      <name val="Calibri Light"/>
      <family val="2"/>
      <scheme val="major"/>
    </font>
    <font>
      <b/>
      <sz val="11"/>
      <color theme="1"/>
      <name val="Calibri"/>
      <family val="2"/>
      <scheme val="minor"/>
    </font>
    <font>
      <b/>
      <sz val="12"/>
      <color theme="1"/>
      <name val="Calibri"/>
      <family val="2"/>
      <scheme val="minor"/>
    </font>
    <font>
      <b/>
      <sz val="14"/>
      <color theme="1"/>
      <name val="Calibri"/>
      <family val="2"/>
      <scheme val="minor"/>
    </font>
    <font>
      <sz val="8"/>
      <color theme="1"/>
      <name val="Calibri"/>
      <family val="2"/>
      <scheme val="minor"/>
    </font>
    <font>
      <b/>
      <sz val="11"/>
      <color theme="6" tint="0.79998168889431442"/>
      <name val="Calibri"/>
      <family val="2"/>
      <scheme val="minor"/>
    </font>
    <font>
      <b/>
      <sz val="8"/>
      <color theme="1"/>
      <name val="Calibri"/>
      <family val="2"/>
      <scheme val="minor"/>
    </font>
    <font>
      <b/>
      <sz val="16"/>
      <color theme="7" tint="-0.499984740745262"/>
      <name val="Calibri"/>
      <family val="2"/>
      <scheme val="minor"/>
    </font>
    <font>
      <b/>
      <sz val="9"/>
      <color theme="1"/>
      <name val="Calibri"/>
      <family val="2"/>
      <scheme val="minor"/>
    </font>
    <font>
      <b/>
      <sz val="10"/>
      <color theme="6" tint="0.79998168889431442"/>
      <name val="Calibri"/>
      <family val="2"/>
      <scheme val="minor"/>
    </font>
    <font>
      <b/>
      <sz val="9"/>
      <color theme="7" tint="-0.249977111117893"/>
      <name val="Calibri"/>
      <family val="2"/>
      <scheme val="minor"/>
    </font>
    <font>
      <sz val="10"/>
      <color theme="1"/>
      <name val="Calibri"/>
      <family val="2"/>
      <scheme val="minor"/>
    </font>
    <font>
      <b/>
      <sz val="10"/>
      <color theme="1"/>
      <name val="Calibri"/>
      <family val="2"/>
      <scheme val="minor"/>
    </font>
    <font>
      <b/>
      <sz val="11"/>
      <color rgb="FFFFFF00"/>
      <name val="Calibri"/>
      <family val="2"/>
      <scheme val="minor"/>
    </font>
    <font>
      <sz val="11"/>
      <name val="Calibri"/>
      <family val="2"/>
      <scheme val="minor"/>
    </font>
    <font>
      <b/>
      <sz val="12"/>
      <color theme="0"/>
      <name val="Calibri"/>
      <family val="2"/>
      <scheme val="minor"/>
    </font>
    <font>
      <b/>
      <sz val="12"/>
      <color theme="4" tint="-0.499984740745262"/>
      <name val="Calibri"/>
      <family val="2"/>
      <scheme val="minor"/>
    </font>
    <font>
      <b/>
      <sz val="12"/>
      <color theme="5" tint="-0.499984740745262"/>
      <name val="Calibri"/>
      <family val="2"/>
      <scheme val="minor"/>
    </font>
    <font>
      <b/>
      <sz val="12"/>
      <color theme="4" tint="-0.749992370372631"/>
      <name val="Calibri"/>
      <family val="2"/>
      <scheme val="minor"/>
    </font>
    <font>
      <b/>
      <sz val="14"/>
      <color theme="4" tint="0.79998168889431442"/>
      <name val="Calibri"/>
      <family val="2"/>
      <scheme val="minor"/>
    </font>
    <font>
      <b/>
      <sz val="16"/>
      <color theme="0"/>
      <name val="Calibri"/>
      <family val="2"/>
      <scheme val="minor"/>
    </font>
    <font>
      <b/>
      <sz val="18"/>
      <color theme="1"/>
      <name val="Calibri"/>
      <family val="2"/>
      <scheme val="minor"/>
    </font>
    <font>
      <b/>
      <sz val="12"/>
      <color theme="5" tint="0.79998168889431442"/>
      <name val="Calibri"/>
      <family val="2"/>
      <scheme val="minor"/>
    </font>
    <font>
      <b/>
      <sz val="28"/>
      <color theme="3"/>
      <name val="Aharoni"/>
    </font>
    <font>
      <b/>
      <sz val="10"/>
      <name val="Calibri"/>
      <family val="2"/>
      <scheme val="minor"/>
    </font>
    <font>
      <sz val="11"/>
      <color theme="0"/>
      <name val="Calibri"/>
      <family val="2"/>
      <scheme val="minor"/>
    </font>
    <font>
      <b/>
      <sz val="11"/>
      <color theme="0"/>
      <name val="Calibri"/>
      <family val="2"/>
      <scheme val="minor"/>
    </font>
    <font>
      <sz val="9"/>
      <color indexed="81"/>
      <name val="Tahoma"/>
      <family val="2"/>
    </font>
    <font>
      <b/>
      <sz val="9"/>
      <color indexed="81"/>
      <name val="Tahoma"/>
      <family val="2"/>
    </font>
    <font>
      <b/>
      <sz val="12"/>
      <name val="Calibri"/>
      <family val="2"/>
      <scheme val="minor"/>
    </font>
    <font>
      <sz val="9"/>
      <name val="Segoe UI"/>
      <family val="2"/>
      <charset val="204"/>
    </font>
    <font>
      <b/>
      <sz val="9"/>
      <name val="Segoe UI"/>
      <family val="2"/>
      <charset val="204"/>
    </font>
    <font>
      <sz val="8"/>
      <name val="Segoe UI"/>
      <family val="2"/>
      <charset val="204"/>
    </font>
    <font>
      <b/>
      <sz val="8"/>
      <name val="Segoe UI"/>
      <family val="2"/>
      <charset val="204"/>
    </font>
    <font>
      <b/>
      <sz val="14"/>
      <color theme="0"/>
      <name val="Segoe UI"/>
      <family val="2"/>
      <charset val="204"/>
    </font>
    <font>
      <b/>
      <sz val="11"/>
      <name val="Calibri"/>
      <family val="2"/>
      <scheme val="minor"/>
    </font>
    <font>
      <sz val="8"/>
      <color theme="0"/>
      <name val="Calibri"/>
      <family val="2"/>
      <scheme val="minor"/>
    </font>
    <font>
      <b/>
      <sz val="16"/>
      <color rgb="FFE8F0EF"/>
      <name val="Calibri"/>
      <family val="2"/>
      <scheme val="minor"/>
    </font>
    <font>
      <sz val="11"/>
      <color rgb="FFFF0000"/>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9C6500"/>
      <name val="Calibri"/>
      <family val="2"/>
      <scheme val="minor"/>
    </font>
    <font>
      <sz val="11"/>
      <color theme="1"/>
      <name val="Calibri"/>
      <family val="2"/>
    </font>
    <font>
      <b/>
      <sz val="9"/>
      <name val="Segoe UI"/>
      <family val="2"/>
    </font>
    <font>
      <sz val="12"/>
      <color theme="1"/>
      <name val="Calibri"/>
      <family val="2"/>
      <scheme val="minor"/>
    </font>
    <font>
      <b/>
      <sz val="12"/>
      <color rgb="FFFFEFEF"/>
      <name val="Calibri"/>
      <family val="2"/>
      <scheme val="minor"/>
    </font>
    <font>
      <b/>
      <sz val="14"/>
      <color theme="1"/>
      <name val="Segoe UI"/>
      <family val="2"/>
    </font>
    <font>
      <b/>
      <sz val="24"/>
      <color rgb="FF0070C0"/>
      <name val="Calibri"/>
      <family val="2"/>
      <scheme val="minor"/>
    </font>
    <font>
      <sz val="11"/>
      <color rgb="FF0070C0"/>
      <name val="Calibri"/>
      <family val="2"/>
      <scheme val="minor"/>
    </font>
    <font>
      <b/>
      <sz val="14"/>
      <color theme="0"/>
      <name val="Calibri"/>
      <family val="2"/>
      <scheme val="minor"/>
    </font>
    <font>
      <b/>
      <sz val="11"/>
      <color theme="7" tint="-0.499984740745262"/>
      <name val="Calibri"/>
      <family val="2"/>
      <scheme val="minor"/>
    </font>
    <font>
      <b/>
      <sz val="10"/>
      <color theme="0"/>
      <name val="Calibri"/>
      <family val="2"/>
      <scheme val="minor"/>
    </font>
    <font>
      <b/>
      <sz val="14"/>
      <color rgb="FF0070C0"/>
      <name val="Calibri"/>
      <family val="2"/>
      <scheme val="minor"/>
    </font>
    <font>
      <b/>
      <sz val="11"/>
      <color rgb="FF0070C0"/>
      <name val="Calibri"/>
      <family val="2"/>
      <scheme val="minor"/>
    </font>
    <font>
      <b/>
      <sz val="8"/>
      <color theme="0"/>
      <name val="Calibri"/>
      <family val="2"/>
      <scheme val="minor"/>
    </font>
    <font>
      <b/>
      <sz val="12"/>
      <color theme="6" tint="0.79998168889431442"/>
      <name val="Calibri"/>
      <family val="2"/>
      <scheme val="minor"/>
    </font>
    <font>
      <sz val="8"/>
      <color indexed="8"/>
      <name val="Segoe UI"/>
      <family val="2"/>
    </font>
    <font>
      <b/>
      <sz val="8"/>
      <color indexed="8"/>
      <name val="Segoe UI"/>
      <family val="2"/>
    </font>
    <font>
      <b/>
      <sz val="11"/>
      <color indexed="8"/>
      <name val="Segoe UI"/>
      <family val="2"/>
    </font>
    <font>
      <b/>
      <sz val="12"/>
      <color rgb="FF002060"/>
      <name val="Segoe UI"/>
      <family val="2"/>
    </font>
    <font>
      <b/>
      <sz val="8"/>
      <color rgb="FF002060"/>
      <name val="Segoe UI"/>
      <family val="2"/>
    </font>
    <font>
      <b/>
      <sz val="8"/>
      <color theme="9" tint="0.39997558519241921"/>
      <name val="Segoe UI"/>
      <family val="2"/>
    </font>
    <font>
      <b/>
      <sz val="8"/>
      <color rgb="FF0070C0"/>
      <name val="Segoe UI"/>
      <family val="2"/>
    </font>
    <font>
      <sz val="8"/>
      <color rgb="FF0070C0"/>
      <name val="Segoe UI"/>
      <family val="2"/>
    </font>
    <font>
      <b/>
      <sz val="10"/>
      <color theme="1"/>
      <name val="Segoe UI"/>
      <family val="2"/>
    </font>
    <font>
      <b/>
      <sz val="11"/>
      <color theme="1"/>
      <name val="Segoe UI"/>
      <family val="2"/>
    </font>
    <font>
      <b/>
      <sz val="8"/>
      <color theme="1"/>
      <name val="Segoe UI"/>
      <family val="2"/>
    </font>
    <font>
      <b/>
      <sz val="11"/>
      <color rgb="FF002060"/>
      <name val="Segoe UI"/>
      <family val="2"/>
    </font>
    <font>
      <sz val="8"/>
      <name val="Segoe UI"/>
      <family val="2"/>
    </font>
    <font>
      <b/>
      <sz val="12"/>
      <color indexed="8"/>
      <name val="Segoe UI"/>
      <family val="2"/>
    </font>
    <font>
      <b/>
      <sz val="8"/>
      <name val="Segoe UI"/>
      <family val="2"/>
    </font>
    <font>
      <sz val="8"/>
      <color rgb="FFF5F1F3"/>
      <name val="Calibri"/>
      <family val="2"/>
      <scheme val="minor"/>
    </font>
    <font>
      <b/>
      <sz val="20"/>
      <color indexed="8"/>
      <name val="Aharoni"/>
    </font>
    <font>
      <b/>
      <sz val="11"/>
      <color rgb="FFF8E8FE"/>
      <name val="Calibri"/>
      <family val="2"/>
      <scheme val="minor"/>
    </font>
    <font>
      <b/>
      <sz val="10"/>
      <color indexed="8"/>
      <name val="Segoe UI"/>
      <family val="2"/>
    </font>
    <font>
      <b/>
      <sz val="14"/>
      <color indexed="8"/>
      <name val="Segoe UI"/>
      <family val="2"/>
    </font>
    <font>
      <b/>
      <sz val="16"/>
      <name val="Calibri"/>
      <family val="2"/>
      <scheme val="minor"/>
    </font>
    <font>
      <sz val="11"/>
      <color rgb="FFF5F1F3"/>
      <name val="Calibri"/>
      <family val="2"/>
      <scheme val="minor"/>
    </font>
    <font>
      <b/>
      <sz val="11"/>
      <color rgb="FFF5F1F3"/>
      <name val="Calibri"/>
      <family val="2"/>
      <scheme val="minor"/>
    </font>
    <font>
      <b/>
      <sz val="20"/>
      <color rgb="FF002060"/>
      <name val="Calibri"/>
      <family val="2"/>
      <scheme val="minor"/>
    </font>
    <font>
      <b/>
      <sz val="9"/>
      <color theme="5" tint="0.79998168889431442"/>
      <name val="Calibri"/>
      <family val="2"/>
      <scheme val="minor"/>
    </font>
    <font>
      <b/>
      <sz val="9"/>
      <color rgb="FF6A126C"/>
      <name val="Calibri"/>
      <family val="2"/>
      <scheme val="minor"/>
    </font>
    <font>
      <b/>
      <sz val="9"/>
      <color rgb="FFF5F1F3"/>
      <name val="Calibri"/>
      <family val="2"/>
      <scheme val="minor"/>
    </font>
    <font>
      <b/>
      <sz val="12"/>
      <name val="Segoe UI"/>
      <family val="2"/>
    </font>
    <font>
      <sz val="9"/>
      <name val="Segoe UI"/>
      <family val="2"/>
    </font>
    <font>
      <b/>
      <u/>
      <sz val="12"/>
      <color rgb="FF6A126C"/>
      <name val="Segoe UI"/>
      <family val="2"/>
    </font>
    <font>
      <b/>
      <u/>
      <sz val="11"/>
      <color rgb="FF6A126C"/>
      <name val="Calibri"/>
      <family val="2"/>
      <scheme val="minor"/>
    </font>
    <font>
      <u/>
      <sz val="11"/>
      <color rgb="FF6A126C"/>
      <name val="Calibri"/>
      <family val="2"/>
      <scheme val="minor"/>
    </font>
  </fonts>
  <fills count="1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4" tint="0.79998168889431442"/>
        <bgColor indexed="64"/>
      </patternFill>
    </fill>
    <fill>
      <patternFill patternType="solid">
        <fgColor rgb="FFE4D8EC"/>
        <bgColor indexed="64"/>
      </patternFill>
    </fill>
    <fill>
      <patternFill patternType="solid">
        <fgColor theme="6"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rgb="FFF0EFF7"/>
        <bgColor indexed="64"/>
      </patternFill>
    </fill>
    <fill>
      <patternFill patternType="solid">
        <fgColor rgb="FFEFF1F1"/>
        <bgColor indexed="64"/>
      </patternFill>
    </fill>
    <fill>
      <patternFill patternType="solid">
        <fgColor theme="9" tint="0.79998168889431442"/>
        <bgColor indexed="64"/>
      </patternFill>
    </fill>
    <fill>
      <patternFill patternType="solid">
        <fgColor theme="0"/>
        <bgColor theme="4" tint="-0.249977111117893"/>
      </patternFill>
    </fill>
    <fill>
      <patternFill patternType="solid">
        <fgColor theme="4" tint="0.39997558519241921"/>
        <bgColor indexed="64"/>
      </patternFill>
    </fill>
    <fill>
      <patternFill patternType="solid">
        <fgColor theme="9" tint="0.79998168889431442"/>
        <bgColor theme="4" tint="-0.249977111117893"/>
      </patternFill>
    </fill>
    <fill>
      <patternFill patternType="solid">
        <fgColor theme="7" tint="0.79998168889431442"/>
        <bgColor indexed="64"/>
      </patternFill>
    </fill>
    <fill>
      <patternFill patternType="solid">
        <fgColor rgb="FFFBF0FE"/>
        <bgColor theme="4" tint="-0.249977111117893"/>
      </patternFill>
    </fill>
    <fill>
      <patternFill patternType="solid">
        <fgColor rgb="FFFFF5D9"/>
        <bgColor indexed="64"/>
      </patternFill>
    </fill>
    <fill>
      <patternFill patternType="solid">
        <fgColor rgb="FFEFFFF4"/>
        <bgColor theme="4" tint="-0.249977111117893"/>
      </patternFill>
    </fill>
    <fill>
      <patternFill patternType="solid">
        <fgColor rgb="FFE8F0EF"/>
        <bgColor indexed="64"/>
      </patternFill>
    </fill>
    <fill>
      <patternFill patternType="solid">
        <fgColor rgb="FFF7D4F8"/>
        <bgColor indexed="64"/>
      </patternFill>
    </fill>
    <fill>
      <patternFill patternType="solid">
        <fgColor theme="9"/>
        <bgColor indexed="64"/>
      </patternFill>
    </fill>
    <fill>
      <patternFill patternType="solid">
        <fgColor theme="6" tint="-0.249977111117893"/>
        <bgColor indexed="64"/>
      </patternFill>
    </fill>
    <fill>
      <patternFill patternType="solid">
        <fgColor rgb="FFFEE8F5"/>
        <bgColor theme="4" tint="-0.249977111117893"/>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rgb="FFFEE8F5"/>
        <bgColor indexed="64"/>
      </patternFill>
    </fill>
    <fill>
      <patternFill patternType="solid">
        <fgColor rgb="FFFFEFE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Horizontal">
        <fgColor rgb="FFFFFF00"/>
        <bgColor theme="0"/>
      </patternFill>
    </fill>
    <fill>
      <patternFill patternType="gray0625">
        <bgColor auto="1"/>
      </patternFill>
    </fill>
    <fill>
      <patternFill patternType="lightVertical">
        <fgColor rgb="FF9E0000"/>
        <bgColor theme="8" tint="0.39994506668294322"/>
      </patternFill>
    </fill>
    <fill>
      <patternFill patternType="lightGrid">
        <fgColor theme="4" tint="-0.249977111117893"/>
        <bgColor rgb="FF414141"/>
      </patternFill>
    </fill>
    <fill>
      <patternFill patternType="lightGrid">
        <fgColor theme="4" tint="-0.249977111117893"/>
        <bgColor rgb="FF003296"/>
      </patternFill>
    </fill>
    <fill>
      <patternFill patternType="lightDown">
        <fgColor rgb="FFCC99FF"/>
        <bgColor theme="0"/>
      </patternFill>
    </fill>
    <fill>
      <patternFill patternType="lightDown">
        <fgColor rgb="FFFEE8F5"/>
      </patternFill>
    </fill>
    <fill>
      <patternFill patternType="gray0625">
        <fgColor rgb="FFF8E8FE"/>
      </patternFill>
    </fill>
    <fill>
      <patternFill patternType="lightGrid">
        <fgColor rgb="FF70039B"/>
        <bgColor auto="1"/>
      </patternFill>
    </fill>
    <fill>
      <patternFill patternType="gray125">
        <bgColor rgb="FFFDF0D7"/>
      </patternFill>
    </fill>
    <fill>
      <patternFill patternType="gray0625">
        <fgColor rgb="FF002060"/>
        <bgColor auto="1"/>
      </patternFill>
    </fill>
    <fill>
      <patternFill patternType="darkGray">
        <fgColor rgb="FF002060"/>
        <bgColor auto="1"/>
      </patternFill>
    </fill>
    <fill>
      <patternFill patternType="lightGrid">
        <fgColor rgb="FFFFFF00"/>
        <bgColor theme="4" tint="0.79995117038483843"/>
      </patternFill>
    </fill>
    <fill>
      <patternFill patternType="lightVertical">
        <fgColor rgb="FF00B0F0"/>
        <bgColor theme="0"/>
      </patternFill>
    </fill>
    <fill>
      <patternFill patternType="lightGrid">
        <fgColor rgb="FF0070C0"/>
        <bgColor theme="0"/>
      </patternFill>
    </fill>
    <fill>
      <patternFill patternType="gray0625">
        <bgColor rgb="FFF7D4F8"/>
      </patternFill>
    </fill>
    <fill>
      <patternFill patternType="lightGrid">
        <fgColor rgb="FFE8F0EF"/>
        <bgColor rgb="FFF7D4F8"/>
      </patternFill>
    </fill>
    <fill>
      <patternFill patternType="lightHorizontal">
        <fgColor theme="0"/>
        <bgColor theme="4"/>
      </patternFill>
    </fill>
    <fill>
      <patternFill patternType="lightHorizontal">
        <fgColor theme="0"/>
        <bgColor theme="0"/>
      </patternFill>
    </fill>
    <fill>
      <patternFill patternType="lightVertical">
        <fgColor auto="1"/>
        <bgColor theme="9"/>
      </patternFill>
    </fill>
    <fill>
      <patternFill patternType="lightVertical">
        <fgColor rgb="FF9E0000"/>
        <bgColor rgb="FFF8E8FE"/>
      </patternFill>
    </fill>
    <fill>
      <patternFill patternType="darkHorizontal">
        <fgColor rgb="FFFFFF00"/>
        <bgColor theme="5" tint="0.79992065187536243"/>
      </patternFill>
    </fill>
    <fill>
      <patternFill patternType="darkHorizontal">
        <fgColor rgb="FFFFFF00"/>
        <bgColor theme="5" tint="0.79995117038483843"/>
      </patternFill>
    </fill>
    <fill>
      <patternFill patternType="solid">
        <fgColor rgb="FFCCECFF"/>
        <bgColor indexed="64"/>
      </patternFill>
    </fill>
    <fill>
      <patternFill patternType="gray0625">
        <bgColor theme="0"/>
      </patternFill>
    </fill>
    <fill>
      <patternFill patternType="solid">
        <fgColor rgb="FFECFEFD"/>
        <bgColor indexed="64"/>
      </patternFill>
    </fill>
    <fill>
      <patternFill patternType="solid">
        <fgColor rgb="FFF5F1F3"/>
        <bgColor indexed="64"/>
      </patternFill>
    </fill>
    <fill>
      <patternFill patternType="gray0625">
        <fgColor rgb="FF9E0000"/>
        <bgColor auto="1"/>
      </patternFill>
    </fill>
    <fill>
      <patternFill patternType="solid">
        <fgColor rgb="FF390058"/>
        <bgColor indexed="64"/>
      </patternFill>
    </fill>
    <fill>
      <patternFill patternType="lightGrid">
        <fgColor rgb="FF00B0F0"/>
        <bgColor auto="1"/>
      </patternFill>
    </fill>
    <fill>
      <patternFill patternType="gray125">
        <fgColor rgb="FF7030A0"/>
        <bgColor theme="0"/>
      </patternFill>
    </fill>
    <fill>
      <patternFill patternType="lightHorizontal">
        <fgColor rgb="FF9E0000"/>
        <bgColor theme="0"/>
      </patternFill>
    </fill>
    <fill>
      <patternFill patternType="lightHorizontal">
        <fgColor rgb="FF70039B"/>
        <bgColor theme="0"/>
      </patternFill>
    </fill>
    <fill>
      <patternFill patternType="lightHorizontal">
        <fgColor rgb="FFFF0000"/>
        <bgColor theme="0"/>
      </patternFill>
    </fill>
    <fill>
      <patternFill patternType="lightVertical">
        <fgColor rgb="FF0070C0"/>
        <bgColor theme="0"/>
      </patternFill>
    </fill>
    <fill>
      <patternFill patternType="lightVertical">
        <fgColor rgb="FF5BB9FF"/>
        <bgColor theme="0"/>
      </patternFill>
    </fill>
    <fill>
      <patternFill patternType="lightGrid">
        <fgColor rgb="FF002060"/>
        <bgColor auto="1"/>
      </patternFill>
    </fill>
    <fill>
      <patternFill patternType="lightGrid">
        <fgColor rgb="FF5BB9FF"/>
        <bgColor rgb="FF002060"/>
      </patternFill>
    </fill>
    <fill>
      <patternFill patternType="lightHorizontal">
        <fgColor auto="1"/>
        <bgColor rgb="FF002060"/>
      </patternFill>
    </fill>
    <fill>
      <gradientFill degree="270">
        <stop position="0">
          <color theme="0"/>
        </stop>
        <stop position="1">
          <color theme="4"/>
        </stop>
      </gradientFill>
    </fill>
    <fill>
      <patternFill patternType="lightHorizontal">
        <fgColor rgb="FF002060"/>
        <bgColor rgb="FFD5D9FF"/>
      </patternFill>
    </fill>
    <fill>
      <patternFill patternType="solid">
        <fgColor rgb="FF032697"/>
        <bgColor indexed="64"/>
      </patternFill>
    </fill>
    <fill>
      <patternFill patternType="lightGrid">
        <fgColor rgb="FFE8F0EF"/>
        <bgColor theme="0"/>
      </patternFill>
    </fill>
    <fill>
      <patternFill patternType="solid">
        <fgColor rgb="FFE7F8FD"/>
        <bgColor indexed="64"/>
      </patternFill>
    </fill>
    <fill>
      <patternFill patternType="lightHorizontal">
        <fgColor theme="0"/>
        <bgColor rgb="FFC5F0FF"/>
      </patternFill>
    </fill>
    <fill>
      <patternFill patternType="solid">
        <fgColor rgb="FFDDDFFF"/>
        <bgColor indexed="64"/>
      </patternFill>
    </fill>
    <fill>
      <patternFill patternType="solid">
        <fgColor theme="0"/>
        <bgColor theme="0"/>
      </patternFill>
    </fill>
    <fill>
      <patternFill patternType="solid">
        <fgColor rgb="FF97D2FF"/>
        <bgColor indexed="64"/>
      </patternFill>
    </fill>
  </fills>
  <borders count="2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slantDashDot">
        <color indexed="64"/>
      </left>
      <right style="slantDashDot">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hair">
        <color indexed="64"/>
      </left>
      <right style="hair">
        <color indexed="64"/>
      </right>
      <top style="thin">
        <color indexed="64"/>
      </top>
      <bottom style="hair">
        <color indexed="64"/>
      </bottom>
      <diagonal/>
    </border>
    <border>
      <left/>
      <right/>
      <top/>
      <bottom style="thick">
        <color theme="4"/>
      </bottom>
      <diagonal/>
    </border>
    <border>
      <left/>
      <right/>
      <top/>
      <bottom style="thick">
        <color theme="4" tint="0.499984740745262"/>
      </bottom>
      <diagonal/>
    </border>
    <border>
      <left style="thick">
        <color theme="4" tint="-0.24994659260841701"/>
      </left>
      <right style="thick">
        <color theme="4" tint="-0.24994659260841701"/>
      </right>
      <top style="hair">
        <color theme="4" tint="-0.24994659260841701"/>
      </top>
      <bottom style="hair">
        <color theme="4" tint="-0.24994659260841701"/>
      </bottom>
      <diagonal/>
    </border>
    <border>
      <left style="medium">
        <color theme="4" tint="-0.24994659260841701"/>
      </left>
      <right style="medium">
        <color theme="4" tint="-0.24994659260841701"/>
      </right>
      <top style="medium">
        <color theme="4" tint="-0.24994659260841701"/>
      </top>
      <bottom/>
      <diagonal/>
    </border>
    <border>
      <left/>
      <right style="thick">
        <color theme="4" tint="-0.24994659260841701"/>
      </right>
      <top style="hair">
        <color theme="4" tint="-0.24994659260841701"/>
      </top>
      <bottom style="hair">
        <color theme="4" tint="-0.24994659260841701"/>
      </bottom>
      <diagonal/>
    </border>
    <border>
      <left/>
      <right style="medium">
        <color theme="4" tint="-0.24994659260841701"/>
      </right>
      <top/>
      <bottom/>
      <diagonal/>
    </border>
    <border>
      <left style="medium">
        <color theme="4" tint="-0.24994659260841701"/>
      </left>
      <right style="medium">
        <color theme="4" tint="-0.24994659260841701"/>
      </right>
      <top/>
      <bottom/>
      <diagonal/>
    </border>
    <border>
      <left style="medium">
        <color theme="4" tint="-0.24994659260841701"/>
      </left>
      <right style="medium">
        <color theme="4" tint="-0.24994659260841701"/>
      </right>
      <top/>
      <bottom style="medium">
        <color theme="4" tint="-0.24994659260841701"/>
      </bottom>
      <diagonal/>
    </border>
    <border>
      <left/>
      <right style="medium">
        <color theme="4" tint="-0.24994659260841701"/>
      </right>
      <top style="medium">
        <color theme="4" tint="-0.24994659260841701"/>
      </top>
      <bottom/>
      <diagonal/>
    </border>
    <border>
      <left/>
      <right style="medium">
        <color theme="4" tint="-0.24994659260841701"/>
      </right>
      <top/>
      <bottom style="medium">
        <color theme="4" tint="-0.24994659260841701"/>
      </bottom>
      <diagonal/>
    </border>
    <border>
      <left style="thin">
        <color indexed="64"/>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style="medium">
        <color theme="4" tint="-0.24994659260841701"/>
      </top>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tted">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4" tint="-0.24994659260841701"/>
      </left>
      <right style="thick">
        <color theme="4" tint="-0.24994659260841701"/>
      </right>
      <top style="thick">
        <color theme="4" tint="-0.24994659260841701"/>
      </top>
      <bottom style="hair">
        <color theme="4" tint="-0.24994659260841701"/>
      </bottom>
      <diagonal/>
    </border>
    <border>
      <left style="thick">
        <color theme="4" tint="-0.24994659260841701"/>
      </left>
      <right style="thick">
        <color theme="4" tint="-0.24994659260841701"/>
      </right>
      <top style="hair">
        <color theme="4" tint="-0.24994659260841701"/>
      </top>
      <bottom style="thick">
        <color theme="4" tint="-0.24994659260841701"/>
      </bottom>
      <diagonal/>
    </border>
    <border>
      <left style="medium">
        <color auto="1"/>
      </left>
      <right style="medium">
        <color auto="1"/>
      </right>
      <top/>
      <bottom style="medium">
        <color auto="1"/>
      </bottom>
      <diagonal/>
    </border>
    <border>
      <left/>
      <right/>
      <top style="dashDot">
        <color indexed="64"/>
      </top>
      <bottom style="dashDot">
        <color indexed="64"/>
      </bottom>
      <diagonal/>
    </border>
    <border>
      <left/>
      <right style="dashDot">
        <color indexed="64"/>
      </right>
      <top style="dashDot">
        <color indexed="64"/>
      </top>
      <bottom style="dashDot">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ck">
        <color theme="8" tint="0.39994506668294322"/>
      </left>
      <right style="thick">
        <color theme="8" tint="0.39994506668294322"/>
      </right>
      <top style="thick">
        <color theme="8" tint="0.39994506668294322"/>
      </top>
      <bottom style="hair">
        <color theme="4" tint="-0.24994659260841701"/>
      </bottom>
      <diagonal/>
    </border>
    <border>
      <left style="thick">
        <color theme="8" tint="0.39994506668294322"/>
      </left>
      <right style="thick">
        <color theme="8" tint="0.39994506668294322"/>
      </right>
      <top style="hair">
        <color theme="4" tint="-0.24994659260841701"/>
      </top>
      <bottom style="hair">
        <color theme="4" tint="-0.24994659260841701"/>
      </bottom>
      <diagonal/>
    </border>
    <border>
      <left style="thick">
        <color theme="8" tint="0.39994506668294322"/>
      </left>
      <right style="thick">
        <color theme="8" tint="0.39994506668294322"/>
      </right>
      <top style="hair">
        <color theme="4" tint="-0.24994659260841701"/>
      </top>
      <bottom style="thick">
        <color theme="8" tint="0.39994506668294322"/>
      </bottom>
      <diagonal/>
    </border>
    <border>
      <left style="thick">
        <color theme="9" tint="0.59996337778862885"/>
      </left>
      <right style="thick">
        <color theme="4" tint="-0.24994659260841701"/>
      </right>
      <top style="thick">
        <color theme="9" tint="0.59996337778862885"/>
      </top>
      <bottom style="hair">
        <color theme="4" tint="-0.24994659260841701"/>
      </bottom>
      <diagonal/>
    </border>
    <border>
      <left style="thick">
        <color theme="4" tint="-0.24994659260841701"/>
      </left>
      <right style="thick">
        <color theme="9" tint="0.59996337778862885"/>
      </right>
      <top style="thick">
        <color theme="9" tint="0.59996337778862885"/>
      </top>
      <bottom style="hair">
        <color theme="4" tint="-0.24994659260841701"/>
      </bottom>
      <diagonal/>
    </border>
    <border>
      <left style="thick">
        <color theme="9" tint="0.59996337778862885"/>
      </left>
      <right style="thick">
        <color theme="4" tint="-0.24994659260841701"/>
      </right>
      <top style="hair">
        <color theme="4" tint="-0.24994659260841701"/>
      </top>
      <bottom style="hair">
        <color theme="4" tint="-0.24994659260841701"/>
      </bottom>
      <diagonal/>
    </border>
    <border>
      <left style="thick">
        <color theme="4" tint="-0.24994659260841701"/>
      </left>
      <right style="thick">
        <color theme="9" tint="0.59996337778862885"/>
      </right>
      <top style="hair">
        <color theme="4" tint="-0.24994659260841701"/>
      </top>
      <bottom style="hair">
        <color theme="4" tint="-0.24994659260841701"/>
      </bottom>
      <diagonal/>
    </border>
    <border>
      <left style="thick">
        <color theme="9" tint="0.59996337778862885"/>
      </left>
      <right style="thick">
        <color theme="4" tint="-0.24994659260841701"/>
      </right>
      <top/>
      <bottom style="hair">
        <color theme="4" tint="-0.24994659260841701"/>
      </bottom>
      <diagonal/>
    </border>
    <border>
      <left style="thick">
        <color theme="9" tint="0.59996337778862885"/>
      </left>
      <right style="thick">
        <color theme="4" tint="-0.24994659260841701"/>
      </right>
      <top style="hair">
        <color theme="4" tint="-0.24994659260841701"/>
      </top>
      <bottom style="thick">
        <color theme="9" tint="0.59996337778862885"/>
      </bottom>
      <diagonal/>
    </border>
    <border>
      <left style="thick">
        <color theme="4" tint="-0.24994659260841701"/>
      </left>
      <right style="thick">
        <color theme="9" tint="0.59996337778862885"/>
      </right>
      <top style="hair">
        <color theme="4" tint="-0.24994659260841701"/>
      </top>
      <bottom style="thick">
        <color theme="9" tint="0.59996337778862885"/>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theme="9" tint="0.39991454817346722"/>
      </left>
      <right style="hair">
        <color theme="9" tint="0.39991454817346722"/>
      </right>
      <top style="hair">
        <color theme="9" tint="0.39991454817346722"/>
      </top>
      <bottom style="hair">
        <color theme="9" tint="0.39991454817346722"/>
      </bottom>
      <diagonal/>
    </border>
    <border>
      <left style="medium">
        <color theme="9" tint="0.39991454817346722"/>
      </left>
      <right style="medium">
        <color theme="9" tint="0.39991454817346722"/>
      </right>
      <top style="medium">
        <color theme="9" tint="0.39991454817346722"/>
      </top>
      <bottom style="hair">
        <color theme="4" tint="-0.24994659260841701"/>
      </bottom>
      <diagonal/>
    </border>
    <border>
      <left style="medium">
        <color theme="9" tint="0.39991454817346722"/>
      </left>
      <right style="medium">
        <color theme="9" tint="0.39991454817346722"/>
      </right>
      <top style="hair">
        <color theme="4" tint="-0.24994659260841701"/>
      </top>
      <bottom/>
      <diagonal/>
    </border>
    <border>
      <left style="medium">
        <color theme="9" tint="0.39991454817346722"/>
      </left>
      <right style="medium">
        <color theme="9" tint="0.39991454817346722"/>
      </right>
      <top/>
      <bottom style="medium">
        <color theme="9" tint="0.39991454817346722"/>
      </bottom>
      <diagonal/>
    </border>
    <border>
      <left style="medium">
        <color rgb="FF9E0000"/>
      </left>
      <right style="medium">
        <color rgb="FF9E0000"/>
      </right>
      <top style="medium">
        <color rgb="FF9E0000"/>
      </top>
      <bottom style="medium">
        <color rgb="FF9E0000"/>
      </bottom>
      <diagonal/>
    </border>
    <border>
      <left style="double">
        <color rgb="FF002060"/>
      </left>
      <right style="double">
        <color rgb="FF002060"/>
      </right>
      <top style="double">
        <color rgb="FF002060"/>
      </top>
      <bottom style="double">
        <color rgb="FF002060"/>
      </bottom>
      <diagonal/>
    </border>
    <border>
      <left style="medium">
        <color rgb="FF7030A0"/>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style="thin">
        <color indexed="64"/>
      </right>
      <top/>
      <bottom/>
      <diagonal/>
    </border>
    <border>
      <left/>
      <right/>
      <top style="thin">
        <color indexed="64"/>
      </top>
      <bottom/>
      <diagonal/>
    </border>
    <border>
      <left/>
      <right style="thin">
        <color theme="0"/>
      </right>
      <top style="thin">
        <color theme="0"/>
      </top>
      <bottom style="thin">
        <color theme="0"/>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style="medium">
        <color indexed="64"/>
      </right>
      <top/>
      <bottom/>
      <diagonal/>
    </border>
    <border>
      <left style="medium">
        <color rgb="FF9E0000"/>
      </left>
      <right/>
      <top style="medium">
        <color rgb="FF9E0000"/>
      </top>
      <bottom style="medium">
        <color rgb="FF9E0000"/>
      </bottom>
      <diagonal/>
    </border>
    <border>
      <left/>
      <right style="medium">
        <color rgb="FF9E0000"/>
      </right>
      <top style="medium">
        <color rgb="FF9E0000"/>
      </top>
      <bottom style="medium">
        <color rgb="FF9E0000"/>
      </bottom>
      <diagonal/>
    </border>
    <border>
      <left style="medium">
        <color theme="0"/>
      </left>
      <right style="medium">
        <color theme="0"/>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slantDashDot">
        <color indexed="64"/>
      </left>
      <right/>
      <top style="medium">
        <color indexed="64"/>
      </top>
      <bottom style="medium">
        <color indexed="64"/>
      </bottom>
      <diagonal/>
    </border>
    <border>
      <left style="medium">
        <color indexed="64"/>
      </left>
      <right style="dashDot">
        <color indexed="64"/>
      </right>
      <top style="medium">
        <color indexed="64"/>
      </top>
      <bottom style="dashDot">
        <color indexed="64"/>
      </bottom>
      <diagonal/>
    </border>
    <border>
      <left style="dashDot">
        <color indexed="64"/>
      </left>
      <right style="dashDot">
        <color indexed="64"/>
      </right>
      <top style="medium">
        <color indexed="64"/>
      </top>
      <bottom style="dashDot">
        <color indexed="64"/>
      </bottom>
      <diagonal/>
    </border>
    <border>
      <left style="medium">
        <color indexed="64"/>
      </left>
      <right style="dashDot">
        <color indexed="64"/>
      </right>
      <top style="dashDot">
        <color indexed="64"/>
      </top>
      <bottom style="medium">
        <color indexed="64"/>
      </bottom>
      <diagonal/>
    </border>
    <border>
      <left style="dashDot">
        <color indexed="64"/>
      </left>
      <right style="dashDot">
        <color indexed="64"/>
      </right>
      <top style="dashDot">
        <color indexed="64"/>
      </top>
      <bottom style="medium">
        <color indexed="64"/>
      </bottom>
      <diagonal/>
    </border>
    <border>
      <left style="dashDot">
        <color indexed="64"/>
      </left>
      <right style="dashDot">
        <color indexed="64"/>
      </right>
      <top style="medium">
        <color indexed="64"/>
      </top>
      <bottom style="medium">
        <color indexed="64"/>
      </bottom>
      <diagonal/>
    </border>
    <border>
      <left style="dashDot">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mediumDashed">
        <color indexed="64"/>
      </top>
      <bottom style="dashDotDot">
        <color indexed="64"/>
      </bottom>
      <diagonal/>
    </border>
    <border>
      <left style="dashDotDot">
        <color indexed="64"/>
      </left>
      <right style="mediumDashed">
        <color indexed="64"/>
      </right>
      <top style="mediumDashed">
        <color indexed="64"/>
      </top>
      <bottom style="dashDotDot">
        <color indexed="64"/>
      </bottom>
      <diagonal/>
    </border>
    <border>
      <left style="dashDotDot">
        <color indexed="64"/>
      </left>
      <right style="mediumDashed">
        <color indexed="64"/>
      </right>
      <top style="dashDotDot">
        <color indexed="64"/>
      </top>
      <bottom style="dashDotDot">
        <color indexed="64"/>
      </bottom>
      <diagonal/>
    </border>
    <border>
      <left style="dashDotDot">
        <color indexed="64"/>
      </left>
      <right style="dashDotDot">
        <color indexed="64"/>
      </right>
      <top style="dashDotDot">
        <color indexed="64"/>
      </top>
      <bottom style="mediumDashed">
        <color indexed="64"/>
      </bottom>
      <diagonal/>
    </border>
    <border>
      <left style="dashDotDot">
        <color indexed="64"/>
      </left>
      <right style="mediumDashed">
        <color indexed="64"/>
      </right>
      <top style="dashDotDot">
        <color indexed="64"/>
      </top>
      <bottom style="mediumDashed">
        <color indexed="64"/>
      </bottom>
      <diagonal/>
    </border>
    <border>
      <left/>
      <right style="dashDotDot">
        <color indexed="64"/>
      </right>
      <top style="mediumDashed">
        <color indexed="64"/>
      </top>
      <bottom style="dashDotDot">
        <color indexed="64"/>
      </bottom>
      <diagonal/>
    </border>
    <border>
      <left/>
      <right style="dashDotDot">
        <color indexed="64"/>
      </right>
      <top style="dashDotDot">
        <color indexed="64"/>
      </top>
      <bottom style="dashDotDot">
        <color indexed="64"/>
      </bottom>
      <diagonal/>
    </border>
    <border>
      <left/>
      <right style="dashDotDot">
        <color indexed="64"/>
      </right>
      <top style="dashDotDot">
        <color indexed="64"/>
      </top>
      <bottom style="mediumDashed">
        <color indexed="64"/>
      </bottom>
      <diagonal/>
    </border>
    <border>
      <left style="medium">
        <color indexed="64"/>
      </left>
      <right style="medium">
        <color indexed="64"/>
      </right>
      <top style="medium">
        <color indexed="64"/>
      </top>
      <bottom style="dashDotDot">
        <color indexed="64"/>
      </bottom>
      <diagonal/>
    </border>
    <border>
      <left style="medium">
        <color indexed="64"/>
      </left>
      <right style="medium">
        <color indexed="64"/>
      </right>
      <top style="dashDotDot">
        <color indexed="64"/>
      </top>
      <bottom style="dashDotDot">
        <color indexed="64"/>
      </bottom>
      <diagonal/>
    </border>
    <border>
      <left style="medium">
        <color indexed="64"/>
      </left>
      <right style="medium">
        <color indexed="64"/>
      </right>
      <top style="dashDotDot">
        <color indexed="64"/>
      </top>
      <bottom style="medium">
        <color indexed="64"/>
      </bottom>
      <diagonal/>
    </border>
    <border>
      <left style="thick">
        <color rgb="FFDC48E0"/>
      </left>
      <right style="thick">
        <color rgb="FFDC48E0"/>
      </right>
      <top style="thick">
        <color rgb="FFDC48E0"/>
      </top>
      <bottom style="thick">
        <color rgb="FFDC48E0"/>
      </bottom>
      <diagonal/>
    </border>
    <border>
      <left style="medium">
        <color theme="9" tint="0.39988402966399123"/>
      </left>
      <right style="hair">
        <color theme="9" tint="0.39991454817346722"/>
      </right>
      <top style="medium">
        <color theme="9" tint="0.39988402966399123"/>
      </top>
      <bottom style="hair">
        <color theme="9" tint="0.39991454817346722"/>
      </bottom>
      <diagonal/>
    </border>
    <border>
      <left style="hair">
        <color theme="9" tint="0.39991454817346722"/>
      </left>
      <right style="hair">
        <color theme="9" tint="0.39991454817346722"/>
      </right>
      <top style="medium">
        <color theme="9" tint="0.39988402966399123"/>
      </top>
      <bottom style="hair">
        <color theme="9" tint="0.39991454817346722"/>
      </bottom>
      <diagonal/>
    </border>
    <border>
      <left style="hair">
        <color theme="9" tint="0.39991454817346722"/>
      </left>
      <right style="medium">
        <color theme="9" tint="0.39988402966399123"/>
      </right>
      <top style="medium">
        <color theme="9" tint="0.39988402966399123"/>
      </top>
      <bottom style="hair">
        <color theme="9" tint="0.39991454817346722"/>
      </bottom>
      <diagonal/>
    </border>
    <border>
      <left style="medium">
        <color theme="9" tint="0.39988402966399123"/>
      </left>
      <right style="hair">
        <color theme="9" tint="0.39991454817346722"/>
      </right>
      <top style="hair">
        <color theme="9" tint="0.39991454817346722"/>
      </top>
      <bottom style="hair">
        <color theme="9" tint="0.39991454817346722"/>
      </bottom>
      <diagonal/>
    </border>
    <border>
      <left style="hair">
        <color theme="9" tint="0.39991454817346722"/>
      </left>
      <right style="medium">
        <color theme="9" tint="0.39988402966399123"/>
      </right>
      <top style="hair">
        <color theme="9" tint="0.39991454817346722"/>
      </top>
      <bottom style="hair">
        <color theme="9" tint="0.39991454817346722"/>
      </bottom>
      <diagonal/>
    </border>
    <border>
      <left style="medium">
        <color theme="9" tint="0.39988402966399123"/>
      </left>
      <right style="hair">
        <color theme="9" tint="0.39991454817346722"/>
      </right>
      <top style="hair">
        <color theme="9" tint="0.39991454817346722"/>
      </top>
      <bottom style="medium">
        <color theme="9" tint="0.39988402966399123"/>
      </bottom>
      <diagonal/>
    </border>
    <border>
      <left style="hair">
        <color theme="9" tint="0.39991454817346722"/>
      </left>
      <right style="hair">
        <color theme="9" tint="0.39991454817346722"/>
      </right>
      <top style="hair">
        <color theme="9" tint="0.39991454817346722"/>
      </top>
      <bottom style="medium">
        <color theme="9" tint="0.39988402966399123"/>
      </bottom>
      <diagonal/>
    </border>
    <border>
      <left style="hair">
        <color theme="9" tint="0.39991454817346722"/>
      </left>
      <right style="medium">
        <color theme="9" tint="0.39988402966399123"/>
      </right>
      <top style="hair">
        <color theme="9" tint="0.39991454817346722"/>
      </top>
      <bottom style="medium">
        <color theme="9" tint="0.39988402966399123"/>
      </bottom>
      <diagonal/>
    </border>
    <border>
      <left style="mediumDashDotDot">
        <color theme="4" tint="-0.24994659260841701"/>
      </left>
      <right style="dashDotDot">
        <color theme="4" tint="-0.24994659260841701"/>
      </right>
      <top style="mediumDashDotDot">
        <color theme="4" tint="-0.24994659260841701"/>
      </top>
      <bottom style="dashDotDot">
        <color theme="4" tint="-0.24994659260841701"/>
      </bottom>
      <diagonal/>
    </border>
    <border>
      <left style="dashDotDot">
        <color theme="4" tint="-0.24994659260841701"/>
      </left>
      <right style="dashDotDot">
        <color theme="4" tint="-0.24994659260841701"/>
      </right>
      <top style="mediumDashDotDot">
        <color theme="4" tint="-0.24994659260841701"/>
      </top>
      <bottom style="dashDotDot">
        <color theme="4" tint="-0.24994659260841701"/>
      </bottom>
      <diagonal/>
    </border>
    <border>
      <left style="dashDotDot">
        <color theme="4" tint="-0.24994659260841701"/>
      </left>
      <right style="mediumDashDotDot">
        <color theme="4" tint="-0.24994659260841701"/>
      </right>
      <top style="mediumDashDotDot">
        <color theme="4" tint="-0.24994659260841701"/>
      </top>
      <bottom style="dashDotDot">
        <color theme="4" tint="-0.24994659260841701"/>
      </bottom>
      <diagonal/>
    </border>
    <border>
      <left style="mediumDashDotDot">
        <color theme="4" tint="-0.24994659260841701"/>
      </left>
      <right style="dashDotDot">
        <color theme="4" tint="-0.24994659260841701"/>
      </right>
      <top style="dashDotDot">
        <color theme="4" tint="-0.24994659260841701"/>
      </top>
      <bottom style="mediumDashDotDot">
        <color theme="4" tint="-0.24994659260841701"/>
      </bottom>
      <diagonal/>
    </border>
    <border>
      <left style="dashDotDot">
        <color theme="4" tint="-0.24994659260841701"/>
      </left>
      <right style="dashDotDot">
        <color theme="4" tint="-0.24994659260841701"/>
      </right>
      <top style="dashDotDot">
        <color theme="4" tint="-0.24994659260841701"/>
      </top>
      <bottom style="mediumDashDotDot">
        <color theme="4" tint="-0.24994659260841701"/>
      </bottom>
      <diagonal/>
    </border>
    <border>
      <left style="dashDotDot">
        <color theme="4" tint="-0.24994659260841701"/>
      </left>
      <right style="mediumDashDotDot">
        <color theme="4" tint="-0.24994659260841701"/>
      </right>
      <top style="dashDotDot">
        <color theme="4" tint="-0.24994659260841701"/>
      </top>
      <bottom style="mediumDashDotDot">
        <color theme="4" tint="-0.24994659260841701"/>
      </bottom>
      <diagonal/>
    </border>
    <border>
      <left style="dashDot">
        <color indexed="64"/>
      </left>
      <right/>
      <top style="dashDot">
        <color indexed="64"/>
      </top>
      <bottom style="dashDot">
        <color indexed="64"/>
      </bottom>
      <diagonal/>
    </border>
    <border>
      <left style="mediumDashed">
        <color indexed="64"/>
      </left>
      <right/>
      <top/>
      <bottom style="mediumDashed">
        <color indexed="64"/>
      </bottom>
      <diagonal/>
    </border>
    <border>
      <left/>
      <right/>
      <top/>
      <bottom style="mediumDashed">
        <color indexed="64"/>
      </bottom>
      <diagonal/>
    </border>
    <border>
      <left style="medium">
        <color indexed="64"/>
      </left>
      <right style="slantDashDot">
        <color indexed="64"/>
      </right>
      <top style="medium">
        <color indexed="64"/>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slantDashDot">
        <color indexed="64"/>
      </right>
      <top style="medium">
        <color indexed="64"/>
      </top>
      <bottom style="hair">
        <color indexed="64"/>
      </bottom>
      <diagonal/>
    </border>
    <border>
      <left style="medium">
        <color indexed="64"/>
      </left>
      <right style="slantDashDot">
        <color indexed="64"/>
      </right>
      <top style="hair">
        <color indexed="64"/>
      </top>
      <bottom style="hair">
        <color indexed="64"/>
      </bottom>
      <diagonal/>
    </border>
    <border>
      <left style="slantDashDot">
        <color indexed="64"/>
      </left>
      <right style="medium">
        <color indexed="64"/>
      </right>
      <top style="medium">
        <color indexed="64"/>
      </top>
      <bottom style="hair">
        <color indexed="64"/>
      </bottom>
      <diagonal/>
    </border>
    <border>
      <left style="slantDashDot">
        <color indexed="64"/>
      </left>
      <right style="medium">
        <color indexed="64"/>
      </right>
      <top/>
      <bottom style="hair">
        <color indexed="64"/>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dashed">
        <color indexed="64"/>
      </right>
      <top style="thin">
        <color indexed="64"/>
      </top>
      <bottom style="dotted">
        <color indexed="64"/>
      </bottom>
      <diagonal/>
    </border>
    <border>
      <left style="dashed">
        <color indexed="64"/>
      </left>
      <right style="dashed">
        <color indexed="64"/>
      </right>
      <top style="thin">
        <color indexed="64"/>
      </top>
      <bottom style="dotted">
        <color indexed="64"/>
      </bottom>
      <diagonal/>
    </border>
    <border>
      <left style="dashed">
        <color indexed="64"/>
      </left>
      <right style="thin">
        <color indexed="64"/>
      </right>
      <top style="thin">
        <color indexed="64"/>
      </top>
      <bottom style="dotted">
        <color indexed="64"/>
      </bottom>
      <diagonal/>
    </border>
    <border>
      <left style="thin">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thin">
        <color indexed="64"/>
      </right>
      <top style="dotted">
        <color indexed="64"/>
      </top>
      <bottom style="dotted">
        <color indexed="64"/>
      </bottom>
      <diagonal/>
    </border>
    <border>
      <left style="thin">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thin">
        <color indexed="64"/>
      </right>
      <top style="dotted">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auto="1"/>
      </right>
      <top style="thin">
        <color indexed="64"/>
      </top>
      <bottom style="medium">
        <color indexed="64"/>
      </bottom>
      <diagonal/>
    </border>
    <border>
      <left style="hair">
        <color auto="1"/>
      </left>
      <right style="medium">
        <color indexed="64"/>
      </right>
      <top style="thin">
        <color indexed="64"/>
      </top>
      <bottom style="medium">
        <color indexed="64"/>
      </bottom>
      <diagonal/>
    </border>
    <border>
      <left/>
      <right/>
      <top style="medium">
        <color indexed="64"/>
      </top>
      <bottom style="thin">
        <color indexed="64"/>
      </bottom>
      <diagonal/>
    </border>
    <border>
      <left style="hair">
        <color auto="1"/>
      </left>
      <right style="thin">
        <color auto="1"/>
      </right>
      <top style="thin">
        <color indexed="64"/>
      </top>
      <bottom style="medium">
        <color indexed="64"/>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ashDotDot">
        <color indexed="64"/>
      </left>
      <right/>
      <top style="dashDotDot">
        <color indexed="64"/>
      </top>
      <bottom style="dashDotDot">
        <color indexed="64"/>
      </bottom>
      <diagonal/>
    </border>
    <border>
      <left/>
      <right style="mediumDashed">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style="dashDotDot">
        <color indexed="64"/>
      </left>
      <right style="dashDotDot">
        <color indexed="64"/>
      </right>
      <top/>
      <bottom style="dashDotDot">
        <color indexed="64"/>
      </bottom>
      <diagonal/>
    </border>
    <border>
      <left style="hair">
        <color indexed="64"/>
      </left>
      <right/>
      <top/>
      <bottom/>
      <diagonal/>
    </border>
    <border>
      <left/>
      <right style="hair">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slantDashDot">
        <color indexed="64"/>
      </left>
      <right style="dashDotDot">
        <color indexed="64"/>
      </right>
      <top style="medium">
        <color indexed="64"/>
      </top>
      <bottom style="hair">
        <color indexed="64"/>
      </bottom>
      <diagonal/>
    </border>
    <border>
      <left style="dashDotDot">
        <color indexed="64"/>
      </left>
      <right style="dashDotDot">
        <color indexed="64"/>
      </right>
      <top style="medium">
        <color indexed="64"/>
      </top>
      <bottom style="hair">
        <color indexed="64"/>
      </bottom>
      <diagonal/>
    </border>
    <border>
      <left style="dashDotDot">
        <color indexed="64"/>
      </left>
      <right style="slantDashDot">
        <color indexed="64"/>
      </right>
      <top style="medium">
        <color indexed="64"/>
      </top>
      <bottom style="hair">
        <color indexed="64"/>
      </bottom>
      <diagonal/>
    </border>
    <border>
      <left style="slantDashDot">
        <color indexed="64"/>
      </left>
      <right style="dashDotDot">
        <color indexed="64"/>
      </right>
      <top style="hair">
        <color indexed="64"/>
      </top>
      <bottom style="hair">
        <color indexed="64"/>
      </bottom>
      <diagonal/>
    </border>
    <border>
      <left style="dashDotDot">
        <color indexed="64"/>
      </left>
      <right style="dashDotDot">
        <color indexed="64"/>
      </right>
      <top style="hair">
        <color indexed="64"/>
      </top>
      <bottom style="hair">
        <color indexed="64"/>
      </bottom>
      <diagonal/>
    </border>
    <border>
      <left style="dashDotDot">
        <color indexed="64"/>
      </left>
      <right style="slantDashDot">
        <color indexed="64"/>
      </right>
      <top style="hair">
        <color indexed="64"/>
      </top>
      <bottom style="hair">
        <color indexed="64"/>
      </bottom>
      <diagonal/>
    </border>
    <border>
      <left style="slantDashDot">
        <color indexed="64"/>
      </left>
      <right style="dashDotDot">
        <color indexed="64"/>
      </right>
      <top style="hair">
        <color indexed="64"/>
      </top>
      <bottom style="medium">
        <color indexed="64"/>
      </bottom>
      <diagonal/>
    </border>
    <border>
      <left style="dashDotDot">
        <color indexed="64"/>
      </left>
      <right style="dashDotDot">
        <color indexed="64"/>
      </right>
      <top style="hair">
        <color indexed="64"/>
      </top>
      <bottom style="medium">
        <color indexed="64"/>
      </bottom>
      <diagonal/>
    </border>
    <border>
      <left style="dashDotDot">
        <color indexed="64"/>
      </left>
      <right style="slantDashDot">
        <color indexed="64"/>
      </right>
      <top style="hair">
        <color indexed="64"/>
      </top>
      <bottom style="medium">
        <color indexed="64"/>
      </bottom>
      <diagonal/>
    </border>
    <border>
      <left style="thick">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medium">
        <color theme="4" tint="-0.24994659260841701"/>
      </left>
      <right style="dashDotDot">
        <color theme="4" tint="-0.24994659260841701"/>
      </right>
      <top style="medium">
        <color theme="4" tint="-0.24994659260841701"/>
      </top>
      <bottom style="dashed">
        <color theme="4" tint="-0.24994659260841701"/>
      </bottom>
      <diagonal/>
    </border>
    <border>
      <left style="dashDotDot">
        <color theme="4" tint="-0.24994659260841701"/>
      </left>
      <right style="dashDotDot">
        <color theme="4" tint="-0.24994659260841701"/>
      </right>
      <top style="medium">
        <color theme="4" tint="-0.24994659260841701"/>
      </top>
      <bottom style="dashed">
        <color theme="4" tint="-0.24994659260841701"/>
      </bottom>
      <diagonal/>
    </border>
    <border>
      <left style="dashDotDot">
        <color theme="4" tint="-0.24994659260841701"/>
      </left>
      <right style="medium">
        <color theme="4" tint="-0.24994659260841701"/>
      </right>
      <top style="medium">
        <color theme="4" tint="-0.24994659260841701"/>
      </top>
      <bottom style="dashed">
        <color theme="4" tint="-0.24994659260841701"/>
      </bottom>
      <diagonal/>
    </border>
    <border>
      <left style="medium">
        <color theme="4" tint="-0.24994659260841701"/>
      </left>
      <right style="dashDotDot">
        <color theme="4" tint="-0.24994659260841701"/>
      </right>
      <top style="dashed">
        <color theme="4" tint="-0.24994659260841701"/>
      </top>
      <bottom style="medium">
        <color theme="4" tint="-0.24994659260841701"/>
      </bottom>
      <diagonal/>
    </border>
    <border>
      <left style="dashDotDot">
        <color theme="4" tint="-0.24994659260841701"/>
      </left>
      <right style="dashDotDot">
        <color theme="4" tint="-0.24994659260841701"/>
      </right>
      <top style="dashed">
        <color theme="4" tint="-0.24994659260841701"/>
      </top>
      <bottom style="medium">
        <color theme="4" tint="-0.24994659260841701"/>
      </bottom>
      <diagonal/>
    </border>
    <border>
      <left style="dashDotDot">
        <color theme="4" tint="-0.24994659260841701"/>
      </left>
      <right style="medium">
        <color theme="4" tint="-0.24994659260841701"/>
      </right>
      <top style="dashed">
        <color theme="4" tint="-0.24994659260841701"/>
      </top>
      <bottom style="medium">
        <color theme="4" tint="-0.24994659260841701"/>
      </bottom>
      <diagonal/>
    </border>
    <border>
      <left style="medium">
        <color theme="7"/>
      </left>
      <right style="medium">
        <color theme="7"/>
      </right>
      <top style="medium">
        <color theme="7"/>
      </top>
      <bottom/>
      <diagonal/>
    </border>
    <border>
      <left style="medium">
        <color theme="7"/>
      </left>
      <right style="medium">
        <color theme="7"/>
      </right>
      <top/>
      <bottom style="medium">
        <color theme="7"/>
      </bottom>
      <diagonal/>
    </border>
    <border>
      <left style="dashDot">
        <color indexed="64"/>
      </left>
      <right style="dashDot">
        <color indexed="64"/>
      </right>
      <top style="medium">
        <color indexed="64"/>
      </top>
      <bottom/>
      <diagonal/>
    </border>
    <border>
      <left style="dashDot">
        <color indexed="64"/>
      </left>
      <right style="medium">
        <color indexed="64"/>
      </right>
      <top style="medium">
        <color indexed="64"/>
      </top>
      <bottom/>
      <diagonal/>
    </border>
    <border>
      <left style="dashDot">
        <color indexed="64"/>
      </left>
      <right style="dashDot">
        <color indexed="64"/>
      </right>
      <top/>
      <bottom/>
      <diagonal/>
    </border>
    <border>
      <left style="dashDot">
        <color indexed="64"/>
      </left>
      <right style="medium">
        <color indexed="64"/>
      </right>
      <top/>
      <bottom/>
      <diagonal/>
    </border>
    <border>
      <left style="dashDot">
        <color indexed="64"/>
      </left>
      <right style="dashDot">
        <color indexed="64"/>
      </right>
      <top/>
      <bottom style="medium">
        <color indexed="64"/>
      </bottom>
      <diagonal/>
    </border>
    <border>
      <left style="dashDot">
        <color indexed="64"/>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style="dashDot">
        <color indexed="64"/>
      </left>
      <right style="medium">
        <color indexed="64"/>
      </right>
      <top style="medium">
        <color indexed="64"/>
      </top>
      <bottom style="dashDot">
        <color indexed="64"/>
      </bottom>
      <diagonal/>
    </border>
    <border>
      <left style="dashDot">
        <color indexed="64"/>
      </left>
      <right style="medium">
        <color indexed="64"/>
      </right>
      <top style="dashDot">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DashDotDot">
        <color theme="4" tint="-0.24994659260841701"/>
      </left>
      <right style="dashDotDot">
        <color theme="4" tint="-0.24994659260841701"/>
      </right>
      <top style="dashDotDot">
        <color theme="4" tint="-0.24994659260841701"/>
      </top>
      <bottom style="dashDotDot">
        <color theme="4" tint="-0.24994659260841701"/>
      </bottom>
      <diagonal/>
    </border>
    <border>
      <left style="dashDotDot">
        <color theme="4" tint="-0.24994659260841701"/>
      </left>
      <right style="dashDotDot">
        <color theme="4" tint="-0.24994659260841701"/>
      </right>
      <top style="dashDotDot">
        <color theme="4" tint="-0.24994659260841701"/>
      </top>
      <bottom style="dashDotDot">
        <color theme="4" tint="-0.24994659260841701"/>
      </bottom>
      <diagonal/>
    </border>
    <border>
      <left style="dashDotDot">
        <color theme="4" tint="-0.24994659260841701"/>
      </left>
      <right style="mediumDashDotDot">
        <color theme="4" tint="-0.24994659260841701"/>
      </right>
      <top style="dashDotDot">
        <color theme="4" tint="-0.24994659260841701"/>
      </top>
      <bottom style="dashDotDot">
        <color theme="4" tint="-0.24994659260841701"/>
      </bottom>
      <diagonal/>
    </border>
    <border>
      <left style="thick">
        <color rgb="FF002060"/>
      </left>
      <right style="dotted">
        <color rgb="FF002060"/>
      </right>
      <top style="thick">
        <color rgb="FF002060"/>
      </top>
      <bottom style="dotted">
        <color rgb="FF002060"/>
      </bottom>
      <diagonal/>
    </border>
    <border>
      <left style="dotted">
        <color rgb="FF002060"/>
      </left>
      <right style="dotted">
        <color rgb="FF002060"/>
      </right>
      <top style="thick">
        <color rgb="FF002060"/>
      </top>
      <bottom style="dotted">
        <color rgb="FF002060"/>
      </bottom>
      <diagonal/>
    </border>
    <border>
      <left style="dotted">
        <color rgb="FF002060"/>
      </left>
      <right style="thick">
        <color rgb="FF002060"/>
      </right>
      <top style="thick">
        <color rgb="FF002060"/>
      </top>
      <bottom style="dotted">
        <color rgb="FF002060"/>
      </bottom>
      <diagonal/>
    </border>
    <border>
      <left style="thick">
        <color rgb="FF002060"/>
      </left>
      <right style="dotted">
        <color rgb="FF002060"/>
      </right>
      <top style="dotted">
        <color rgb="FF002060"/>
      </top>
      <bottom style="dotted">
        <color rgb="FF002060"/>
      </bottom>
      <diagonal/>
    </border>
    <border>
      <left style="dotted">
        <color rgb="FF002060"/>
      </left>
      <right style="dotted">
        <color rgb="FF002060"/>
      </right>
      <top style="dotted">
        <color rgb="FF002060"/>
      </top>
      <bottom style="dotted">
        <color rgb="FF002060"/>
      </bottom>
      <diagonal/>
    </border>
    <border>
      <left style="dotted">
        <color rgb="FF002060"/>
      </left>
      <right style="thick">
        <color rgb="FF002060"/>
      </right>
      <top style="dotted">
        <color rgb="FF002060"/>
      </top>
      <bottom style="dotted">
        <color rgb="FF002060"/>
      </bottom>
      <diagonal/>
    </border>
    <border>
      <left style="thick">
        <color rgb="FF002060"/>
      </left>
      <right style="dotted">
        <color rgb="FF002060"/>
      </right>
      <top style="dotted">
        <color rgb="FF002060"/>
      </top>
      <bottom style="thick">
        <color rgb="FF002060"/>
      </bottom>
      <diagonal/>
    </border>
    <border>
      <left style="dotted">
        <color rgb="FF002060"/>
      </left>
      <right style="dotted">
        <color rgb="FF002060"/>
      </right>
      <top style="dotted">
        <color rgb="FF002060"/>
      </top>
      <bottom style="thick">
        <color rgb="FF002060"/>
      </bottom>
      <diagonal/>
    </border>
    <border>
      <left style="dotted">
        <color rgb="FF002060"/>
      </left>
      <right style="thick">
        <color rgb="FF002060"/>
      </right>
      <top style="dotted">
        <color rgb="FF002060"/>
      </top>
      <bottom style="thick">
        <color rgb="FF002060"/>
      </bottom>
      <diagonal/>
    </border>
    <border>
      <left style="thin">
        <color indexed="64"/>
      </left>
      <right style="thin">
        <color indexed="64"/>
      </right>
      <top style="dotted">
        <color indexed="64"/>
      </top>
      <bottom/>
      <diagonal/>
    </border>
    <border>
      <left style="dashDotDot">
        <color theme="4" tint="-0.24994659260841701"/>
      </left>
      <right style="dashDotDot">
        <color theme="4" tint="-0.24994659260841701"/>
      </right>
      <top style="dashDotDot">
        <color theme="4" tint="-0.24994659260841701"/>
      </top>
      <bottom/>
      <diagonal/>
    </border>
    <border>
      <left style="dashDotDot">
        <color theme="4" tint="-0.24994659260841701"/>
      </left>
      <right style="mediumDashDotDot">
        <color theme="4" tint="-0.24994659260841701"/>
      </right>
      <top style="dashDotDot">
        <color theme="4" tint="-0.24994659260841701"/>
      </top>
      <bottom/>
      <diagonal/>
    </border>
  </borders>
  <cellStyleXfs count="2313">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8" borderId="1" applyNumberFormat="0" applyAlignment="0" applyProtection="0"/>
    <xf numFmtId="0" fontId="12" fillId="8" borderId="1" applyNumberFormat="0" applyAlignment="0" applyProtection="0"/>
    <xf numFmtId="0" fontId="12" fillId="8" borderId="1" applyNumberFormat="0" applyAlignment="0" applyProtection="0"/>
    <xf numFmtId="0" fontId="12" fillId="8" borderId="1" applyNumberFormat="0" applyAlignment="0" applyProtection="0"/>
    <xf numFmtId="0" fontId="12" fillId="8" borderId="1" applyNumberFormat="0" applyAlignment="0" applyProtection="0"/>
    <xf numFmtId="0" fontId="13" fillId="17" borderId="2" applyNumberFormat="0" applyAlignment="0" applyProtection="0"/>
    <xf numFmtId="0" fontId="13" fillId="17" borderId="2" applyNumberFormat="0" applyAlignment="0" applyProtection="0"/>
    <xf numFmtId="0" fontId="13" fillId="17" borderId="2" applyNumberFormat="0" applyAlignment="0" applyProtection="0"/>
    <xf numFmtId="0" fontId="13" fillId="17"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176" fontId="30" fillId="0" borderId="0" applyFont="0" applyFill="0" applyBorder="0" applyAlignment="0" applyProtection="0"/>
    <xf numFmtId="178" fontId="1"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85"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85"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85"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9" fontId="1" fillId="0" borderId="0" applyNumberFormat="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79" fontId="1" fillId="0" borderId="0" applyNumberFormat="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3" fontId="1" fillId="0" borderId="0" applyFill="0" applyBorder="0" applyAlignment="0" applyProtection="0"/>
    <xf numFmtId="191" fontId="1" fillId="0" borderId="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1" fontId="1" fillId="0" borderId="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1" fontId="1" fillId="0" borderId="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1" fontId="1" fillId="0" borderId="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1" fontId="1" fillId="0" borderId="0" applyFont="0" applyFill="0" applyBorder="0" applyAlignment="0" applyProtection="0"/>
    <xf numFmtId="193" fontId="1" fillId="0" borderId="0" applyFill="0" applyBorder="0" applyAlignment="0" applyProtection="0"/>
    <xf numFmtId="200" fontId="1" fillId="0" borderId="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193" fontId="1" fillId="0" borderId="0" applyFill="0" applyBorder="0" applyAlignment="0" applyProtection="0"/>
    <xf numFmtId="0" fontId="21" fillId="0" borderId="0" applyNumberForma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7" fillId="0" borderId="0" applyNumberFormat="0" applyFill="0" applyBorder="0" applyAlignment="0" applyProtection="0"/>
    <xf numFmtId="0" fontId="31" fillId="0" borderId="40" applyNumberFormat="0" applyFill="0" applyAlignment="0" applyProtection="0"/>
    <xf numFmtId="0" fontId="7" fillId="0" borderId="0" applyNumberFormat="0" applyFill="0" applyBorder="0" applyAlignment="0" applyProtection="0"/>
    <xf numFmtId="0" fontId="22" fillId="0" borderId="5" applyNumberFormat="0" applyFill="0" applyAlignment="0" applyProtection="0"/>
    <xf numFmtId="0" fontId="32" fillId="0" borderId="41" applyNumberFormat="0" applyFill="0" applyAlignment="0" applyProtection="0"/>
    <xf numFmtId="0" fontId="8" fillId="0" borderId="0" applyNumberFormat="0" applyFill="0" applyBorder="0" applyAlignment="0" applyProtection="0"/>
    <xf numFmtId="0" fontId="23" fillId="0" borderId="4" applyNumberFormat="0" applyFill="0" applyAlignment="0" applyProtection="0"/>
    <xf numFmtId="0" fontId="15" fillId="0" borderId="6" applyNumberFormat="0" applyFill="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40" fontId="2" fillId="0" borderId="7">
      <alignment vertical="center"/>
    </xf>
    <xf numFmtId="41" fontId="30"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94" fontId="1" fillId="0" borderId="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194" fontId="1" fillId="0" borderId="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4" fontId="1" fillId="0" borderId="0" applyFill="0" applyBorder="0" applyAlignment="0" applyProtection="0"/>
    <xf numFmtId="43"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43"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43"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43"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43"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43"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43"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 fillId="0" borderId="0" applyFont="0" applyFill="0" applyBorder="0" applyAlignment="0" applyProtection="0"/>
    <xf numFmtId="194" fontId="1" fillId="0" borderId="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88"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94" fontId="1" fillId="0" borderId="0" applyFill="0" applyBorder="0" applyAlignment="0" applyProtection="0"/>
    <xf numFmtId="185"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85"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9" fillId="0" borderId="0" applyFont="0" applyFill="0" applyBorder="0" applyAlignment="0" applyProtection="0"/>
    <xf numFmtId="190" fontId="26"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7" fontId="2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92" fontId="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76"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6" fontId="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9"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1" fontId="9" fillId="0" borderId="0" applyFont="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1" fontId="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30"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65" fontId="30"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6" fontId="3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9"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9"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6" fontId="9"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6" fontId="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9" fontId="1" fillId="0" borderId="0" applyFont="0" applyFill="0" applyBorder="0" applyAlignment="0" applyProtection="0"/>
    <xf numFmtId="176"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9"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76" fontId="1" fillId="0" borderId="0" applyFont="0" applyFill="0" applyBorder="0" applyAlignment="0" applyProtection="0"/>
    <xf numFmtId="176" fontId="9" fillId="0" borderId="0" applyFont="0" applyFill="0" applyBorder="0" applyAlignment="0" applyProtection="0"/>
    <xf numFmtId="176" fontId="26" fillId="0" borderId="0"/>
    <xf numFmtId="176" fontId="1" fillId="0" borderId="0" applyFont="0" applyFill="0" applyBorder="0" applyAlignment="0" applyProtection="0"/>
    <xf numFmtId="165" fontId="1" fillId="0" borderId="0" applyFont="0" applyFill="0" applyBorder="0" applyAlignment="0" applyProtection="0"/>
    <xf numFmtId="165" fontId="30" fillId="0" borderId="0" applyFont="0" applyFill="0" applyBorder="0" applyAlignment="0" applyProtection="0"/>
    <xf numFmtId="189" fontId="1" fillId="0" borderId="0" applyFont="0" applyFill="0" applyBorder="0" applyAlignment="0" applyProtection="0"/>
    <xf numFmtId="165" fontId="1" fillId="0" borderId="0" applyFont="0" applyFill="0" applyBorder="0" applyAlignment="0" applyProtection="0"/>
    <xf numFmtId="176" fontId="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8" fontId="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6" fontId="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30" fillId="0" borderId="0"/>
    <xf numFmtId="0" fontId="1" fillId="0" borderId="0"/>
    <xf numFmtId="0" fontId="30" fillId="0" borderId="0"/>
    <xf numFmtId="0" fontId="30" fillId="0" borderId="0"/>
    <xf numFmtId="0" fontId="1" fillId="0" borderId="0"/>
    <xf numFmtId="0" fontId="30" fillId="0" borderId="0"/>
    <xf numFmtId="0" fontId="30"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30" fillId="0" borderId="0"/>
    <xf numFmtId="0" fontId="1" fillId="0" borderId="0"/>
    <xf numFmtId="0" fontId="30" fillId="0" borderId="0"/>
    <xf numFmtId="0" fontId="30" fillId="0" borderId="0"/>
    <xf numFmtId="0" fontId="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applyNumberFormat="0" applyFill="0" applyBorder="0" applyAlignment="0" applyProtection="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9" fillId="0" borderId="0" applyNumberFormat="0" applyFill="0" applyBorder="0" applyAlignment="0" applyProtection="0"/>
    <xf numFmtId="0" fontId="26" fillId="0" borderId="0"/>
    <xf numFmtId="0" fontId="1" fillId="0" borderId="0"/>
    <xf numFmtId="0" fontId="1" fillId="0" borderId="0"/>
    <xf numFmtId="0" fontId="30" fillId="0" borderId="0"/>
    <xf numFmtId="0" fontId="1" fillId="0" borderId="0"/>
    <xf numFmtId="0" fontId="1" fillId="0" borderId="0"/>
    <xf numFmtId="0" fontId="1" fillId="0" borderId="0"/>
    <xf numFmtId="0" fontId="26" fillId="0" borderId="0"/>
    <xf numFmtId="0" fontId="30" fillId="0" borderId="0"/>
    <xf numFmtId="0" fontId="1" fillId="0" borderId="0"/>
    <xf numFmtId="0" fontId="1" fillId="0" borderId="0"/>
    <xf numFmtId="0" fontId="1" fillId="0" borderId="0"/>
    <xf numFmtId="0" fontId="1" fillId="23" borderId="8" applyNumberFormat="0" applyFont="0" applyAlignment="0" applyProtection="0"/>
    <xf numFmtId="0" fontId="1" fillId="23" borderId="8" applyNumberFormat="0" applyFont="0" applyAlignment="0" applyProtection="0"/>
    <xf numFmtId="0" fontId="1" fillId="23" borderId="8" applyNumberFormat="0" applyFont="0" applyAlignment="0" applyProtection="0"/>
    <xf numFmtId="0" fontId="1" fillId="23" borderId="8" applyNumberFormat="0" applyFont="0" applyAlignment="0" applyProtection="0"/>
    <xf numFmtId="0" fontId="19" fillId="8" borderId="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0" fontId="4" fillId="24" borderId="7">
      <alignment vertical="center"/>
    </xf>
    <xf numFmtId="0" fontId="19" fillId="8" borderId="9" applyNumberFormat="0" applyAlignment="0" applyProtection="0"/>
    <xf numFmtId="0" fontId="19" fillId="8" borderId="9" applyNumberFormat="0" applyAlignment="0" applyProtection="0"/>
    <xf numFmtId="0" fontId="19" fillId="8" borderId="9" applyNumberFormat="0" applyAlignment="0" applyProtection="0"/>
    <xf numFmtId="0" fontId="19" fillId="8" borderId="9" applyNumberFormat="0" applyAlignment="0" applyProtection="0"/>
    <xf numFmtId="181" fontId="5" fillId="0" borderId="10">
      <alignment vertical="center"/>
    </xf>
    <xf numFmtId="0" fontId="1" fillId="0" borderId="0" applyNumberFormat="0" applyFill="0" applyBorder="0" applyAlignment="0" applyProtection="0"/>
    <xf numFmtId="0" fontId="1" fillId="0" borderId="0"/>
    <xf numFmtId="0" fontId="2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applyNumberFormat="0" applyFill="0" applyBorder="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32" fillId="0" borderId="41"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3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167" fontId="30" fillId="0" borderId="0" applyFont="0" applyFill="0" applyBorder="0" applyAlignment="0" applyProtection="0"/>
    <xf numFmtId="41" fontId="30" fillId="0" borderId="0" applyFont="0" applyFill="0" applyBorder="0" applyAlignment="0" applyProtection="0"/>
    <xf numFmtId="190" fontId="1" fillId="0" borderId="0" applyFont="0" applyFill="0" applyBorder="0" applyAlignment="0" applyProtection="0"/>
    <xf numFmtId="0" fontId="74" fillId="0" borderId="0" applyNumberFormat="0" applyFill="0" applyBorder="0" applyAlignment="0" applyProtection="0"/>
    <xf numFmtId="0" fontId="75" fillId="58" borderId="0" applyNumberFormat="0" applyBorder="0" applyAlignment="0" applyProtection="0"/>
    <xf numFmtId="0" fontId="76" fillId="60" borderId="118" applyNumberFormat="0" applyAlignment="0" applyProtection="0"/>
    <xf numFmtId="0" fontId="79" fillId="0" borderId="120" applyNumberFormat="0" applyFill="0" applyAlignment="0" applyProtection="0"/>
    <xf numFmtId="0" fontId="36" fillId="0" borderId="122" applyNumberFormat="0" applyFill="0" applyAlignment="0" applyProtection="0"/>
    <xf numFmtId="0" fontId="60" fillId="63" borderId="0" applyNumberFormat="0" applyBorder="0" applyAlignment="0" applyProtection="0"/>
    <xf numFmtId="0" fontId="30" fillId="64" borderId="0" applyNumberFormat="0" applyBorder="0" applyAlignment="0" applyProtection="0"/>
    <xf numFmtId="0" fontId="30" fillId="65" borderId="0" applyNumberFormat="0" applyBorder="0" applyAlignment="0" applyProtection="0"/>
    <xf numFmtId="0" fontId="60" fillId="67" borderId="0" applyNumberFormat="0" applyBorder="0" applyAlignment="0" applyProtection="0"/>
    <xf numFmtId="0" fontId="30" fillId="68" borderId="0" applyNumberFormat="0" applyBorder="0" applyAlignment="0" applyProtection="0"/>
    <xf numFmtId="0" fontId="30" fillId="69" borderId="0" applyNumberFormat="0" applyBorder="0" applyAlignment="0" applyProtection="0"/>
    <xf numFmtId="0" fontId="6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60" fillId="75"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6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0" fontId="60" fillId="83" borderId="0" applyNumberFormat="0" applyBorder="0" applyAlignment="0" applyProtection="0"/>
    <xf numFmtId="0" fontId="30" fillId="84" borderId="0" applyNumberFormat="0" applyBorder="0" applyAlignment="0" applyProtection="0"/>
    <xf numFmtId="0" fontId="30" fillId="85" borderId="0" applyNumberFormat="0" applyBorder="0" applyAlignment="0" applyProtection="0"/>
    <xf numFmtId="0" fontId="60" fillId="66" borderId="0" applyNumberFormat="0" applyBorder="0" applyAlignment="0" applyProtection="0"/>
    <xf numFmtId="0" fontId="60" fillId="70" borderId="0" applyNumberFormat="0" applyBorder="0" applyAlignment="0" applyProtection="0"/>
    <xf numFmtId="0" fontId="60" fillId="74" borderId="0" applyNumberFormat="0" applyBorder="0" applyAlignment="0" applyProtection="0"/>
    <xf numFmtId="0" fontId="60" fillId="78" borderId="0" applyNumberFormat="0" applyBorder="0" applyAlignment="0" applyProtection="0"/>
    <xf numFmtId="0" fontId="60" fillId="82" borderId="0" applyNumberFormat="0" applyBorder="0" applyAlignment="0" applyProtection="0"/>
    <xf numFmtId="0" fontId="60" fillId="86" borderId="0" applyNumberFormat="0" applyBorder="0" applyAlignment="0" applyProtection="0"/>
    <xf numFmtId="0" fontId="78" fillId="61" borderId="118" applyNumberFormat="0" applyAlignment="0" applyProtection="0"/>
    <xf numFmtId="211" fontId="1" fillId="0" borderId="0" applyFont="0" applyFill="0" applyBorder="0" applyAlignment="0" applyProtection="0"/>
    <xf numFmtId="211" fontId="1" fillId="0" borderId="0" applyFont="0" applyFill="0" applyBorder="0" applyAlignment="0" applyProtection="0"/>
    <xf numFmtId="0" fontId="80" fillId="59" borderId="0" applyNumberFormat="0" applyBorder="0" applyAlignment="0" applyProtection="0"/>
    <xf numFmtId="0" fontId="30" fillId="62" borderId="121" applyNumberFormat="0" applyFont="0" applyAlignment="0" applyProtection="0"/>
    <xf numFmtId="9" fontId="1" fillId="0" borderId="0" applyFont="0" applyFill="0" applyBorder="0" applyAlignment="0" applyProtection="0"/>
    <xf numFmtId="0" fontId="77" fillId="61" borderId="119" applyNumberFormat="0" applyAlignment="0" applyProtection="0"/>
    <xf numFmtId="0" fontId="81" fillId="0" borderId="0"/>
    <xf numFmtId="0" fontId="81" fillId="0" borderId="0"/>
    <xf numFmtId="0" fontId="12" fillId="8" borderId="160" applyNumberFormat="0" applyAlignment="0" applyProtection="0"/>
    <xf numFmtId="0" fontId="12" fillId="8" borderId="160" applyNumberFormat="0" applyAlignment="0" applyProtection="0"/>
    <xf numFmtId="0" fontId="12" fillId="8" borderId="160" applyNumberFormat="0" applyAlignment="0" applyProtection="0"/>
    <xf numFmtId="0" fontId="12" fillId="8" borderId="160" applyNumberFormat="0" applyAlignment="0" applyProtection="0"/>
    <xf numFmtId="0" fontId="12" fillId="8" borderId="160" applyNumberFormat="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0" fontId="16" fillId="7" borderId="160" applyNumberFormat="0" applyAlignment="0" applyProtection="0"/>
    <xf numFmtId="0" fontId="16" fillId="7" borderId="160" applyNumberFormat="0" applyAlignment="0" applyProtection="0"/>
    <xf numFmtId="0" fontId="16" fillId="7" borderId="160" applyNumberFormat="0" applyAlignment="0" applyProtection="0"/>
    <xf numFmtId="0" fontId="16" fillId="7" borderId="160" applyNumberFormat="0" applyAlignment="0" applyProtection="0"/>
    <xf numFmtId="0" fontId="15" fillId="0" borderId="161" applyNumberFormat="0" applyFill="0" applyAlignment="0" applyProtection="0"/>
    <xf numFmtId="41" fontId="30"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 fillId="23" borderId="162" applyNumberFormat="0" applyFont="0" applyAlignment="0" applyProtection="0"/>
    <xf numFmtId="0" fontId="1" fillId="23" borderId="162" applyNumberFormat="0" applyFont="0" applyAlignment="0" applyProtection="0"/>
    <xf numFmtId="0" fontId="1" fillId="23" borderId="162" applyNumberFormat="0" applyFont="0" applyAlignment="0" applyProtection="0"/>
    <xf numFmtId="0" fontId="1" fillId="23" borderId="162" applyNumberFormat="0" applyFont="0" applyAlignment="0" applyProtection="0"/>
    <xf numFmtId="0" fontId="19" fillId="8" borderId="163" applyNumberFormat="0" applyAlignment="0" applyProtection="0"/>
    <xf numFmtId="0" fontId="19" fillId="8" borderId="163" applyNumberFormat="0" applyAlignment="0" applyProtection="0"/>
    <xf numFmtId="0" fontId="19" fillId="8" borderId="163" applyNumberFormat="0" applyAlignment="0" applyProtection="0"/>
    <xf numFmtId="0" fontId="19" fillId="8" borderId="163" applyNumberFormat="0" applyAlignment="0" applyProtection="0"/>
    <xf numFmtId="0" fontId="19" fillId="8" borderId="163" applyNumberFormat="0" applyAlignment="0" applyProtection="0"/>
    <xf numFmtId="181" fontId="5" fillId="0" borderId="110">
      <alignment vertical="center"/>
    </xf>
    <xf numFmtId="0" fontId="15" fillId="0" borderId="161" applyNumberFormat="0" applyFill="0" applyAlignment="0" applyProtection="0"/>
    <xf numFmtId="0" fontId="15" fillId="0" borderId="161" applyNumberFormat="0" applyFill="0" applyAlignment="0" applyProtection="0"/>
    <xf numFmtId="0" fontId="15" fillId="0" borderId="161" applyNumberFormat="0" applyFill="0" applyAlignment="0" applyProtection="0"/>
    <xf numFmtId="0" fontId="15" fillId="0" borderId="161" applyNumberFormat="0" applyFill="0" applyAlignment="0" applyProtection="0"/>
    <xf numFmtId="0" fontId="25" fillId="0" borderId="164" applyNumberFormat="0" applyFill="0" applyAlignment="0" applyProtection="0"/>
    <xf numFmtId="0" fontId="25" fillId="0" borderId="164" applyNumberFormat="0" applyFill="0" applyAlignment="0" applyProtection="0"/>
    <xf numFmtId="0" fontId="25" fillId="0" borderId="164" applyNumberFormat="0" applyFill="0" applyAlignment="0" applyProtection="0"/>
    <xf numFmtId="0" fontId="25" fillId="0" borderId="164" applyNumberFormat="0" applyFill="0" applyAlignment="0" applyProtection="0"/>
    <xf numFmtId="41" fontId="30" fillId="0" borderId="0" applyFont="0" applyFill="0" applyBorder="0" applyAlignment="0" applyProtection="0"/>
    <xf numFmtId="0" fontId="33" fillId="0" borderId="0"/>
    <xf numFmtId="44" fontId="33" fillId="0" borderId="0" applyFont="0" applyFill="0" applyBorder="0" applyAlignment="0" applyProtection="0"/>
    <xf numFmtId="188" fontId="1" fillId="0" borderId="0" applyFont="0" applyFill="0" applyBorder="0" applyAlignment="0" applyProtection="0"/>
    <xf numFmtId="41" fontId="33" fillId="0" borderId="0" applyFont="0" applyFill="0" applyBorder="0" applyAlignment="0" applyProtection="0"/>
    <xf numFmtId="0" fontId="30" fillId="64" borderId="0" applyNumberFormat="0" applyBorder="0" applyAlignment="0" applyProtection="0"/>
    <xf numFmtId="0" fontId="30" fillId="68" borderId="0" applyNumberFormat="0" applyBorder="0" applyAlignment="0" applyProtection="0"/>
    <xf numFmtId="0" fontId="30" fillId="72" borderId="0" applyNumberFormat="0" applyBorder="0" applyAlignment="0" applyProtection="0"/>
    <xf numFmtId="0" fontId="30" fillId="76" borderId="0" applyNumberFormat="0" applyBorder="0" applyAlignment="0" applyProtection="0"/>
    <xf numFmtId="0" fontId="30" fillId="80" borderId="0" applyNumberFormat="0" applyBorder="0" applyAlignment="0" applyProtection="0"/>
    <xf numFmtId="0" fontId="30" fillId="84" borderId="0" applyNumberFormat="0" applyBorder="0" applyAlignment="0" applyProtection="0"/>
    <xf numFmtId="0" fontId="30" fillId="65" borderId="0" applyNumberFormat="0" applyBorder="0" applyAlignment="0" applyProtection="0"/>
    <xf numFmtId="0" fontId="30" fillId="69" borderId="0" applyNumberFormat="0" applyBorder="0" applyAlignment="0" applyProtection="0"/>
    <xf numFmtId="0" fontId="30" fillId="73" borderId="0" applyNumberFormat="0" applyBorder="0" applyAlignment="0" applyProtection="0"/>
    <xf numFmtId="0" fontId="30" fillId="77" borderId="0" applyNumberFormat="0" applyBorder="0" applyAlignment="0" applyProtection="0"/>
    <xf numFmtId="0" fontId="30" fillId="81" borderId="0" applyNumberFormat="0" applyBorder="0" applyAlignment="0" applyProtection="0"/>
    <xf numFmtId="0" fontId="30" fillId="85" borderId="0" applyNumberFormat="0" applyBorder="0" applyAlignment="0" applyProtection="0"/>
    <xf numFmtId="0" fontId="60" fillId="66" borderId="0" applyNumberFormat="0" applyBorder="0" applyAlignment="0" applyProtection="0"/>
    <xf numFmtId="0" fontId="60" fillId="70" borderId="0" applyNumberFormat="0" applyBorder="0" applyAlignment="0" applyProtection="0"/>
    <xf numFmtId="0" fontId="60" fillId="74" borderId="0" applyNumberFormat="0" applyBorder="0" applyAlignment="0" applyProtection="0"/>
    <xf numFmtId="0" fontId="60" fillId="78" borderId="0" applyNumberFormat="0" applyBorder="0" applyAlignment="0" applyProtection="0"/>
    <xf numFmtId="0" fontId="60" fillId="82" borderId="0" applyNumberFormat="0" applyBorder="0" applyAlignment="0" applyProtection="0"/>
    <xf numFmtId="0" fontId="60" fillId="86" borderId="0" applyNumberFormat="0" applyBorder="0" applyAlignment="0" applyProtection="0"/>
    <xf numFmtId="0" fontId="60" fillId="63" borderId="0" applyNumberFormat="0" applyBorder="0" applyAlignment="0" applyProtection="0"/>
    <xf numFmtId="0" fontId="60" fillId="67" borderId="0" applyNumberFormat="0" applyBorder="0" applyAlignment="0" applyProtection="0"/>
    <xf numFmtId="0" fontId="60" fillId="71" borderId="0" applyNumberFormat="0" applyBorder="0" applyAlignment="0" applyProtection="0"/>
    <xf numFmtId="0" fontId="60" fillId="75" borderId="0" applyNumberFormat="0" applyBorder="0" applyAlignment="0" applyProtection="0"/>
    <xf numFmtId="0" fontId="60" fillId="79" borderId="0" applyNumberFormat="0" applyBorder="0" applyAlignment="0" applyProtection="0"/>
    <xf numFmtId="0" fontId="60" fillId="83" borderId="0" applyNumberFormat="0" applyBorder="0" applyAlignment="0" applyProtection="0"/>
    <xf numFmtId="0" fontId="75" fillId="58" borderId="0" applyNumberFormat="0" applyBorder="0" applyAlignment="0" applyProtection="0"/>
    <xf numFmtId="0" fontId="35" fillId="0" borderId="0" applyNumberFormat="0" applyFill="0" applyBorder="0" applyAlignment="0" applyProtection="0"/>
    <xf numFmtId="0" fontId="81" fillId="0" borderId="0"/>
    <xf numFmtId="0" fontId="81" fillId="0" borderId="0"/>
    <xf numFmtId="9" fontId="30" fillId="0" borderId="0" applyFont="0" applyFill="0" applyBorder="0" applyAlignment="0" applyProtection="0"/>
  </cellStyleXfs>
  <cellXfs count="804">
    <xf numFmtId="0" fontId="0" fillId="0" borderId="0" xfId="0"/>
    <xf numFmtId="0" fontId="0" fillId="25" borderId="0" xfId="0" applyFill="1"/>
    <xf numFmtId="0" fontId="0" fillId="25" borderId="0" xfId="0" applyFill="1" applyAlignment="1">
      <alignment wrapText="1"/>
    </xf>
    <xf numFmtId="0" fontId="37" fillId="25" borderId="0" xfId="0" applyFont="1" applyFill="1" applyAlignment="1">
      <alignment horizontal="center" wrapText="1"/>
    </xf>
    <xf numFmtId="168" fontId="30" fillId="25" borderId="0" xfId="709" applyNumberFormat="1" applyFont="1" applyFill="1" applyAlignment="1">
      <alignment wrapText="1"/>
    </xf>
    <xf numFmtId="169" fontId="36" fillId="25" borderId="0" xfId="0" applyNumberFormat="1" applyFont="1" applyFill="1" applyAlignment="1">
      <alignment horizontal="right" wrapText="1"/>
    </xf>
    <xf numFmtId="0" fontId="36" fillId="25" borderId="0" xfId="0" applyFont="1" applyFill="1" applyAlignment="1">
      <alignment wrapText="1"/>
    </xf>
    <xf numFmtId="0" fontId="36" fillId="25" borderId="0" xfId="0" applyFont="1" applyFill="1" applyAlignment="1">
      <alignment horizontal="center" vertical="center" wrapText="1"/>
    </xf>
    <xf numFmtId="0" fontId="48" fillId="25" borderId="0" xfId="0" applyFont="1" applyFill="1" applyAlignment="1">
      <alignment horizontal="center" vertical="center" wrapText="1"/>
    </xf>
    <xf numFmtId="0" fontId="0" fillId="25" borderId="0" xfId="0" applyFill="1" applyAlignment="1">
      <alignment horizontal="right" wrapText="1"/>
    </xf>
    <xf numFmtId="2" fontId="0" fillId="25" borderId="0" xfId="0" applyNumberFormat="1" applyFill="1" applyAlignment="1">
      <alignment horizontal="right" wrapText="1"/>
    </xf>
    <xf numFmtId="9" fontId="30" fillId="25" borderId="0" xfId="2312" applyFont="1" applyFill="1" applyAlignment="1">
      <alignment wrapText="1"/>
    </xf>
    <xf numFmtId="10" fontId="30" fillId="25" borderId="0" xfId="2312" applyNumberFormat="1" applyFont="1" applyFill="1" applyAlignment="1">
      <alignment wrapText="1"/>
    </xf>
    <xf numFmtId="9" fontId="0" fillId="25" borderId="0" xfId="0" applyNumberFormat="1" applyFill="1" applyAlignment="1">
      <alignment wrapText="1"/>
    </xf>
    <xf numFmtId="170" fontId="0" fillId="25" borderId="0" xfId="0" applyNumberFormat="1" applyFill="1" applyAlignment="1">
      <alignment wrapText="1"/>
    </xf>
    <xf numFmtId="170" fontId="30" fillId="25" borderId="0" xfId="709" applyNumberFormat="1" applyFont="1" applyFill="1" applyAlignment="1">
      <alignment wrapText="1"/>
    </xf>
    <xf numFmtId="168" fontId="49" fillId="25" borderId="0" xfId="709" applyNumberFormat="1" applyFont="1" applyFill="1" applyBorder="1" applyAlignment="1">
      <alignment vertical="center" wrapText="1"/>
    </xf>
    <xf numFmtId="3" fontId="0" fillId="25" borderId="0" xfId="0" applyNumberFormat="1" applyFill="1" applyAlignment="1">
      <alignment wrapText="1"/>
    </xf>
    <xf numFmtId="168" fontId="0" fillId="25" borderId="0" xfId="0" applyNumberFormat="1" applyFill="1" applyAlignment="1">
      <alignment wrapText="1"/>
    </xf>
    <xf numFmtId="0" fontId="0" fillId="25" borderId="0" xfId="0" applyFill="1" applyAlignment="1">
      <alignment horizontal="left" wrapText="1"/>
    </xf>
    <xf numFmtId="171" fontId="30" fillId="25" borderId="0" xfId="2312" applyNumberFormat="1" applyFont="1" applyFill="1" applyAlignment="1">
      <alignment wrapText="1"/>
    </xf>
    <xf numFmtId="38" fontId="0" fillId="25" borderId="42" xfId="0" applyNumberFormat="1" applyFill="1" applyBorder="1" applyAlignment="1">
      <alignment horizontal="right" vertical="center" wrapText="1" indent="1"/>
    </xf>
    <xf numFmtId="38" fontId="0" fillId="0" borderId="42" xfId="0" applyNumberFormat="1" applyBorder="1" applyAlignment="1">
      <alignment horizontal="right" vertical="center" wrapText="1" indent="1"/>
    </xf>
    <xf numFmtId="3" fontId="36" fillId="26" borderId="42" xfId="0" applyNumberFormat="1" applyFont="1" applyFill="1" applyBorder="1" applyAlignment="1">
      <alignment horizontal="right" vertical="center" wrapText="1" indent="1"/>
    </xf>
    <xf numFmtId="3" fontId="0" fillId="0" borderId="42" xfId="0" applyNumberFormat="1" applyBorder="1" applyAlignment="1">
      <alignment horizontal="right" vertical="center" wrapText="1" indent="1"/>
    </xf>
    <xf numFmtId="38" fontId="36" fillId="26" borderId="42" xfId="0" applyNumberFormat="1" applyFont="1" applyFill="1" applyBorder="1" applyAlignment="1">
      <alignment horizontal="right" vertical="center" wrapText="1" indent="1"/>
    </xf>
    <xf numFmtId="0" fontId="0" fillId="0" borderId="42" xfId="0" applyBorder="1" applyAlignment="1">
      <alignment horizontal="right" vertical="center" wrapText="1" indent="1"/>
    </xf>
    <xf numFmtId="3" fontId="37" fillId="28" borderId="42" xfId="0" applyNumberFormat="1" applyFont="1" applyFill="1" applyBorder="1" applyAlignment="1">
      <alignment horizontal="right" vertical="center" wrapText="1" indent="1"/>
    </xf>
    <xf numFmtId="0" fontId="48" fillId="40" borderId="0" xfId="0" applyFont="1" applyFill="1" applyAlignment="1">
      <alignment horizontal="center" vertical="center" wrapText="1"/>
    </xf>
    <xf numFmtId="0" fontId="0" fillId="25" borderId="0" xfId="0" applyFill="1" applyAlignment="1">
      <alignment horizontal="left" vertical="center" wrapText="1" indent="1"/>
    </xf>
    <xf numFmtId="10" fontId="0" fillId="25" borderId="0" xfId="0" applyNumberFormat="1" applyFill="1" applyAlignment="1">
      <alignment horizontal="left" vertical="center" wrapText="1" indent="1"/>
    </xf>
    <xf numFmtId="9" fontId="36" fillId="25" borderId="0" xfId="2312" applyFont="1" applyFill="1" applyAlignment="1">
      <alignment horizontal="left" vertical="center" wrapText="1" indent="1"/>
    </xf>
    <xf numFmtId="9" fontId="0" fillId="25" borderId="0" xfId="0" applyNumberFormat="1" applyFill="1" applyAlignment="1">
      <alignment horizontal="left" vertical="center" wrapText="1" indent="1"/>
    </xf>
    <xf numFmtId="9" fontId="30" fillId="25" borderId="0" xfId="2312" applyFont="1" applyFill="1" applyAlignment="1">
      <alignment horizontal="left" vertical="center" wrapText="1" indent="1"/>
    </xf>
    <xf numFmtId="10" fontId="36" fillId="25" borderId="0" xfId="2312" applyNumberFormat="1" applyFont="1" applyFill="1" applyAlignment="1">
      <alignment horizontal="left" vertical="center" wrapText="1" indent="1"/>
    </xf>
    <xf numFmtId="0" fontId="36" fillId="25" borderId="0" xfId="0" applyFont="1" applyFill="1" applyAlignment="1">
      <alignment horizontal="left" vertical="center" wrapText="1" indent="1"/>
    </xf>
    <xf numFmtId="3" fontId="36" fillId="41" borderId="42" xfId="0" applyNumberFormat="1" applyFont="1" applyFill="1" applyBorder="1" applyAlignment="1">
      <alignment horizontal="right" vertical="center" wrapText="1" indent="1"/>
    </xf>
    <xf numFmtId="165" fontId="30" fillId="25" borderId="0" xfId="709" applyFont="1" applyFill="1" applyAlignment="1">
      <alignment wrapText="1"/>
    </xf>
    <xf numFmtId="165" fontId="0" fillId="25" borderId="0" xfId="0" applyNumberFormat="1" applyFill="1" applyAlignment="1">
      <alignment wrapText="1"/>
    </xf>
    <xf numFmtId="3" fontId="0" fillId="0" borderId="44" xfId="0" applyNumberFormat="1" applyBorder="1" applyAlignment="1">
      <alignment horizontal="right" vertical="center" wrapText="1" indent="1"/>
    </xf>
    <xf numFmtId="165" fontId="0" fillId="25" borderId="0" xfId="709" applyFont="1" applyFill="1" applyAlignment="1">
      <alignment horizontal="left" vertical="center" wrapText="1" indent="1"/>
    </xf>
    <xf numFmtId="10" fontId="0" fillId="25" borderId="0" xfId="2312" applyNumberFormat="1" applyFont="1" applyFill="1" applyAlignment="1">
      <alignment horizontal="left" vertical="center" wrapText="1" indent="1"/>
    </xf>
    <xf numFmtId="0" fontId="0" fillId="25" borderId="0" xfId="0" applyFill="1" applyAlignment="1">
      <alignment horizontal="left" vertical="center" wrapText="1"/>
    </xf>
    <xf numFmtId="168" fontId="41" fillId="0" borderId="52" xfId="0" applyNumberFormat="1" applyFont="1" applyBorder="1" applyAlignment="1">
      <alignment horizontal="right" vertical="center"/>
    </xf>
    <xf numFmtId="168" fontId="41" fillId="0" borderId="53" xfId="0" applyNumberFormat="1" applyFont="1" applyBorder="1" applyAlignment="1">
      <alignment horizontal="right" vertical="center"/>
    </xf>
    <xf numFmtId="168" fontId="41" fillId="0" borderId="24" xfId="0" applyNumberFormat="1" applyFont="1" applyBorder="1" applyAlignment="1">
      <alignment horizontal="right" vertical="center"/>
    </xf>
    <xf numFmtId="0" fontId="52" fillId="40" borderId="54" xfId="0" applyFont="1" applyFill="1" applyBorder="1" applyAlignment="1">
      <alignment horizontal="center" vertical="center" wrapText="1"/>
    </xf>
    <xf numFmtId="0" fontId="37" fillId="25" borderId="0" xfId="0" applyFont="1" applyFill="1" applyAlignment="1">
      <alignment horizontal="left" vertical="center" wrapText="1"/>
    </xf>
    <xf numFmtId="3" fontId="37" fillId="25" borderId="0" xfId="0" applyNumberFormat="1" applyFont="1" applyFill="1" applyAlignment="1">
      <alignment horizontal="right" vertical="center" wrapText="1" indent="1"/>
    </xf>
    <xf numFmtId="10" fontId="38" fillId="25" borderId="0" xfId="2312" applyNumberFormat="1" applyFont="1" applyFill="1" applyBorder="1" applyAlignment="1">
      <alignment horizontal="right" vertical="center" wrapText="1"/>
    </xf>
    <xf numFmtId="38" fontId="0" fillId="0" borderId="70" xfId="0" applyNumberFormat="1" applyBorder="1" applyAlignment="1">
      <alignment horizontal="right" vertical="center" wrapText="1" indent="1"/>
    </xf>
    <xf numFmtId="3" fontId="37" fillId="28" borderId="71" xfId="0" applyNumberFormat="1" applyFont="1" applyFill="1" applyBorder="1" applyAlignment="1">
      <alignment horizontal="right" vertical="center" wrapText="1" indent="1"/>
    </xf>
    <xf numFmtId="0" fontId="57" fillId="40" borderId="0" xfId="0" applyFont="1" applyFill="1" applyAlignment="1">
      <alignment horizontal="center" vertical="center" wrapText="1"/>
    </xf>
    <xf numFmtId="3" fontId="37" fillId="25" borderId="0" xfId="0" applyNumberFormat="1" applyFont="1" applyFill="1" applyAlignment="1">
      <alignment vertical="center" wrapText="1"/>
    </xf>
    <xf numFmtId="0" fontId="0" fillId="0" borderId="81" xfId="0" applyBorder="1" applyAlignment="1">
      <alignment horizontal="left" vertical="center" wrapText="1" indent="1"/>
    </xf>
    <xf numFmtId="0" fontId="0" fillId="0" borderId="82" xfId="0" applyBorder="1" applyAlignment="1">
      <alignment horizontal="left" vertical="center" wrapText="1" indent="1"/>
    </xf>
    <xf numFmtId="0" fontId="36" fillId="26" borderId="82" xfId="0" applyFont="1" applyFill="1" applyBorder="1" applyAlignment="1">
      <alignment horizontal="left" vertical="center" wrapText="1"/>
    </xf>
    <xf numFmtId="0" fontId="36" fillId="27" borderId="82" xfId="0" applyFont="1" applyFill="1" applyBorder="1" applyAlignment="1">
      <alignment horizontal="left" vertical="center" wrapText="1"/>
    </xf>
    <xf numFmtId="0" fontId="36" fillId="41" borderId="82" xfId="0" applyFont="1" applyFill="1" applyBorder="1" applyAlignment="1">
      <alignment horizontal="left" vertical="center" wrapText="1" indent="1"/>
    </xf>
    <xf numFmtId="0" fontId="37" fillId="28" borderId="82" xfId="0" applyFont="1" applyFill="1" applyBorder="1" applyAlignment="1">
      <alignment horizontal="left" vertical="center" wrapText="1"/>
    </xf>
    <xf numFmtId="205" fontId="0" fillId="0" borderId="84" xfId="2054" applyNumberFormat="1" applyFont="1" applyBorder="1" applyAlignment="1">
      <alignment horizontal="right" vertical="center" wrapText="1" indent="1"/>
    </xf>
    <xf numFmtId="10" fontId="30" fillId="28" borderId="85" xfId="2312" applyNumberFormat="1" applyFont="1" applyFill="1" applyBorder="1" applyAlignment="1">
      <alignment horizontal="right" vertical="center" wrapText="1"/>
    </xf>
    <xf numFmtId="205" fontId="0" fillId="0" borderId="86" xfId="2054" applyNumberFormat="1" applyFont="1" applyBorder="1" applyAlignment="1">
      <alignment horizontal="right" vertical="center" wrapText="1" indent="1"/>
    </xf>
    <xf numFmtId="10" fontId="30" fillId="28" borderId="87" xfId="2312" applyNumberFormat="1" applyFont="1" applyFill="1" applyBorder="1" applyAlignment="1">
      <alignment horizontal="right" vertical="center" wrapText="1"/>
    </xf>
    <xf numFmtId="205" fontId="36" fillId="26" borderId="86" xfId="2054" applyNumberFormat="1" applyFont="1" applyFill="1" applyBorder="1" applyAlignment="1">
      <alignment horizontal="right" vertical="center" wrapText="1" indent="1"/>
    </xf>
    <xf numFmtId="10" fontId="36" fillId="28" borderId="87" xfId="2312" applyNumberFormat="1" applyFont="1" applyFill="1" applyBorder="1" applyAlignment="1">
      <alignment horizontal="right" vertical="center" wrapText="1"/>
    </xf>
    <xf numFmtId="205" fontId="36" fillId="27" borderId="86" xfId="2054" applyNumberFormat="1" applyFont="1" applyFill="1" applyBorder="1" applyAlignment="1">
      <alignment horizontal="right" vertical="center" wrapText="1" indent="1"/>
    </xf>
    <xf numFmtId="205" fontId="36" fillId="41" borderId="86" xfId="2054" applyNumberFormat="1" applyFont="1" applyFill="1" applyBorder="1" applyAlignment="1">
      <alignment horizontal="right" vertical="center" wrapText="1" indent="1"/>
    </xf>
    <xf numFmtId="204" fontId="37" fillId="28" borderId="86" xfId="2054" applyNumberFormat="1" applyFont="1" applyFill="1" applyBorder="1" applyAlignment="1">
      <alignment horizontal="right" vertical="center" wrapText="1" indent="1"/>
    </xf>
    <xf numFmtId="205" fontId="0" fillId="0" borderId="88" xfId="2054" applyNumberFormat="1" applyFont="1" applyBorder="1" applyAlignment="1">
      <alignment horizontal="right" vertical="center" wrapText="1" indent="1"/>
    </xf>
    <xf numFmtId="204" fontId="37" fillId="28" borderId="89" xfId="2054" applyNumberFormat="1" applyFont="1" applyFill="1" applyBorder="1" applyAlignment="1">
      <alignment horizontal="right" vertical="center" wrapText="1" indent="1"/>
    </xf>
    <xf numFmtId="206" fontId="39" fillId="0" borderId="25" xfId="0" applyNumberFormat="1" applyFont="1" applyBorder="1" applyAlignment="1">
      <alignment horizontal="center" vertical="center"/>
    </xf>
    <xf numFmtId="206" fontId="39" fillId="0" borderId="26" xfId="0" applyNumberFormat="1" applyFont="1" applyBorder="1" applyAlignment="1">
      <alignment horizontal="center" vertical="center"/>
    </xf>
    <xf numFmtId="0" fontId="49" fillId="25" borderId="0" xfId="0" applyFont="1" applyFill="1"/>
    <xf numFmtId="170" fontId="30" fillId="28" borderId="87" xfId="709" applyNumberFormat="1" applyFont="1" applyFill="1" applyBorder="1" applyAlignment="1">
      <alignment horizontal="right" vertical="center" wrapText="1"/>
    </xf>
    <xf numFmtId="168" fontId="41" fillId="0" borderId="0" xfId="0" applyNumberFormat="1" applyFont="1" applyAlignment="1">
      <alignment horizontal="right" vertical="center"/>
    </xf>
    <xf numFmtId="168" fontId="41" fillId="0" borderId="32" xfId="0" applyNumberFormat="1" applyFont="1" applyBorder="1" applyAlignment="1">
      <alignment horizontal="right" vertical="center"/>
    </xf>
    <xf numFmtId="3" fontId="0" fillId="0" borderId="70" xfId="0" applyNumberFormat="1" applyBorder="1" applyAlignment="1">
      <alignment horizontal="right" vertical="center" wrapText="1" indent="1"/>
    </xf>
    <xf numFmtId="0" fontId="37" fillId="25" borderId="80" xfId="0" applyFont="1" applyFill="1" applyBorder="1" applyAlignment="1">
      <alignment horizontal="left" vertical="center" wrapText="1" indent="1"/>
    </xf>
    <xf numFmtId="0" fontId="37" fillId="25" borderId="50" xfId="0" applyFont="1" applyFill="1" applyBorder="1" applyAlignment="1">
      <alignment horizontal="left" vertical="center" wrapText="1" indent="1"/>
    </xf>
    <xf numFmtId="0" fontId="37" fillId="25" borderId="77" xfId="0" applyFont="1" applyFill="1" applyBorder="1" applyAlignment="1">
      <alignment horizontal="left" vertical="center" wrapText="1" indent="1"/>
    </xf>
    <xf numFmtId="168" fontId="41" fillId="0" borderId="51" xfId="0" applyNumberFormat="1" applyFont="1" applyBorder="1" applyAlignment="1">
      <alignment horizontal="right" vertical="center"/>
    </xf>
    <xf numFmtId="0" fontId="64" fillId="51" borderId="97" xfId="0" applyFont="1" applyFill="1" applyBorder="1" applyAlignment="1">
      <alignment horizontal="center" vertical="center" wrapText="1"/>
    </xf>
    <xf numFmtId="0" fontId="53" fillId="46" borderId="95" xfId="0" applyFont="1" applyFill="1" applyBorder="1" applyAlignment="1">
      <alignment horizontal="left" vertical="center" wrapText="1" indent="1"/>
    </xf>
    <xf numFmtId="0" fontId="53" fillId="42" borderId="96" xfId="0" applyFont="1" applyFill="1" applyBorder="1" applyAlignment="1">
      <alignment horizontal="left" vertical="center" wrapText="1" indent="1"/>
    </xf>
    <xf numFmtId="198" fontId="0" fillId="25" borderId="0" xfId="0" applyNumberFormat="1" applyFill="1" applyAlignment="1">
      <alignment horizontal="right" vertical="center"/>
    </xf>
    <xf numFmtId="2" fontId="65" fillId="0" borderId="101" xfId="2006" applyNumberFormat="1" applyFont="1" applyFill="1" applyBorder="1" applyAlignment="1"/>
    <xf numFmtId="2" fontId="65" fillId="53" borderId="28" xfId="2006" applyNumberFormat="1" applyFont="1" applyFill="1" applyBorder="1" applyAlignment="1"/>
    <xf numFmtId="0" fontId="65" fillId="25" borderId="0" xfId="0" applyFont="1" applyFill="1"/>
    <xf numFmtId="0" fontId="66" fillId="0" borderId="59" xfId="0" applyFont="1" applyBorder="1" applyAlignment="1">
      <alignment horizontal="center"/>
    </xf>
    <xf numFmtId="0" fontId="66" fillId="0" borderId="28" xfId="0" applyFont="1" applyBorder="1" applyAlignment="1">
      <alignment horizontal="center"/>
    </xf>
    <xf numFmtId="0" fontId="66" fillId="0" borderId="60" xfId="0" applyFont="1" applyBorder="1" applyAlignment="1">
      <alignment horizontal="center"/>
    </xf>
    <xf numFmtId="209" fontId="65" fillId="0" borderId="7" xfId="0" applyNumberFormat="1" applyFont="1" applyBorder="1" applyAlignment="1">
      <alignment horizontal="left" indent="1"/>
    </xf>
    <xf numFmtId="2" fontId="65" fillId="0" borderId="0" xfId="2006" applyNumberFormat="1" applyFont="1" applyFill="1" applyBorder="1" applyAlignment="1"/>
    <xf numFmtId="2" fontId="65" fillId="0" borderId="101" xfId="2006" quotePrefix="1" applyNumberFormat="1" applyFont="1" applyFill="1" applyBorder="1" applyAlignment="1"/>
    <xf numFmtId="209" fontId="65" fillId="53" borderId="7" xfId="0" applyNumberFormat="1" applyFont="1" applyFill="1" applyBorder="1" applyAlignment="1">
      <alignment horizontal="left" indent="1"/>
    </xf>
    <xf numFmtId="2" fontId="65" fillId="53" borderId="0" xfId="2006" applyNumberFormat="1" applyFont="1" applyFill="1" applyBorder="1" applyAlignment="1"/>
    <xf numFmtId="2" fontId="65" fillId="53" borderId="101" xfId="2006" applyNumberFormat="1" applyFont="1" applyFill="1" applyBorder="1" applyAlignment="1"/>
    <xf numFmtId="209" fontId="65" fillId="53" borderId="37" xfId="0" applyNumberFormat="1" applyFont="1" applyFill="1" applyBorder="1" applyAlignment="1">
      <alignment horizontal="left" indent="1"/>
    </xf>
    <xf numFmtId="2" fontId="65" fillId="53" borderId="60" xfId="2006" applyNumberFormat="1" applyFont="1" applyFill="1" applyBorder="1" applyAlignment="1"/>
    <xf numFmtId="0" fontId="65" fillId="25" borderId="57" xfId="0" applyFont="1" applyFill="1" applyBorder="1"/>
    <xf numFmtId="0" fontId="65" fillId="25" borderId="102" xfId="0" applyFont="1" applyFill="1" applyBorder="1"/>
    <xf numFmtId="0" fontId="65" fillId="25" borderId="0" xfId="0" applyFont="1" applyFill="1" applyAlignment="1">
      <alignment horizontal="center"/>
    </xf>
    <xf numFmtId="0" fontId="0" fillId="25" borderId="59" xfId="0" applyFill="1" applyBorder="1"/>
    <xf numFmtId="0" fontId="0" fillId="25" borderId="28" xfId="0" applyFill="1" applyBorder="1"/>
    <xf numFmtId="0" fontId="0" fillId="25" borderId="60" xfId="0" applyFill="1" applyBorder="1"/>
    <xf numFmtId="206" fontId="71" fillId="0" borderId="103" xfId="0" applyNumberFormat="1" applyFont="1" applyBorder="1" applyAlignment="1">
      <alignment horizontal="center" vertical="center"/>
    </xf>
    <xf numFmtId="164" fontId="60" fillId="25" borderId="0" xfId="710" applyFont="1" applyFill="1" applyAlignment="1">
      <alignment wrapText="1"/>
    </xf>
    <xf numFmtId="3" fontId="0" fillId="56" borderId="42" xfId="0" applyNumberFormat="1" applyFill="1" applyBorder="1" applyAlignment="1">
      <alignment horizontal="right" vertical="center" wrapText="1" indent="1"/>
    </xf>
    <xf numFmtId="38" fontId="0" fillId="56" borderId="42" xfId="0" applyNumberFormat="1" applyFill="1" applyBorder="1" applyAlignment="1">
      <alignment horizontal="right" vertical="center" wrapText="1" indent="1"/>
    </xf>
    <xf numFmtId="3" fontId="0" fillId="57" borderId="42" xfId="0" applyNumberFormat="1" applyFill="1" applyBorder="1" applyAlignment="1">
      <alignment horizontal="right" vertical="center" wrapText="1" indent="1"/>
    </xf>
    <xf numFmtId="38" fontId="0" fillId="57" borderId="42" xfId="0" applyNumberFormat="1" applyFill="1" applyBorder="1" applyAlignment="1">
      <alignment horizontal="right" vertical="center" wrapText="1" indent="1"/>
    </xf>
    <xf numFmtId="0" fontId="0" fillId="57" borderId="82" xfId="0" applyFill="1" applyBorder="1" applyAlignment="1">
      <alignment horizontal="left" vertical="center" wrapText="1" indent="1"/>
    </xf>
    <xf numFmtId="0" fontId="0" fillId="56" borderId="82" xfId="0" applyFill="1" applyBorder="1" applyAlignment="1">
      <alignment horizontal="left" vertical="center" wrapText="1" indent="1"/>
    </xf>
    <xf numFmtId="198" fontId="0" fillId="25" borderId="98" xfId="0" applyNumberFormat="1" applyFill="1" applyBorder="1" applyAlignment="1" applyProtection="1">
      <alignment horizontal="right" vertical="center" wrapText="1"/>
      <protection locked="0"/>
    </xf>
    <xf numFmtId="10" fontId="53" fillId="46" borderId="93" xfId="0" applyNumberFormat="1" applyFont="1" applyFill="1" applyBorder="1" applyAlignment="1" applyProtection="1">
      <alignment horizontal="center" vertical="center" wrapText="1"/>
      <protection locked="0"/>
    </xf>
    <xf numFmtId="10" fontId="30" fillId="28" borderId="87" xfId="2312" applyNumberFormat="1" applyFont="1" applyFill="1" applyBorder="1" applyAlignment="1" applyProtection="1">
      <alignment horizontal="right" vertical="center" wrapText="1"/>
      <protection locked="0"/>
    </xf>
    <xf numFmtId="0" fontId="0" fillId="43" borderId="0" xfId="0" applyFill="1" applyAlignment="1" applyProtection="1">
      <alignment horizontal="center" vertical="center" wrapText="1"/>
      <protection locked="0"/>
    </xf>
    <xf numFmtId="0" fontId="0" fillId="25" borderId="0" xfId="0" applyFill="1" applyProtection="1">
      <protection hidden="1"/>
    </xf>
    <xf numFmtId="9" fontId="0" fillId="56" borderId="107" xfId="2312" applyFont="1" applyFill="1" applyBorder="1" applyAlignment="1" applyProtection="1">
      <alignment horizontal="center" vertical="center"/>
      <protection locked="0"/>
    </xf>
    <xf numFmtId="9" fontId="0" fillId="56" borderId="108" xfId="2312" applyFont="1" applyFill="1" applyBorder="1" applyAlignment="1" applyProtection="1">
      <alignment horizontal="center" vertical="center"/>
      <protection locked="0"/>
    </xf>
    <xf numFmtId="0" fontId="41" fillId="38" borderId="21" xfId="0" applyFont="1" applyFill="1" applyBorder="1" applyAlignment="1" applyProtection="1">
      <alignment horizontal="center" vertical="center" wrapText="1"/>
      <protection locked="0"/>
    </xf>
    <xf numFmtId="0" fontId="41" fillId="38" borderId="21" xfId="709" applyNumberFormat="1" applyFont="1" applyFill="1" applyBorder="1" applyAlignment="1" applyProtection="1">
      <alignment vertical="center" wrapText="1"/>
      <protection locked="0"/>
    </xf>
    <xf numFmtId="0" fontId="41" fillId="38" borderId="22" xfId="0" applyFont="1" applyFill="1" applyBorder="1" applyAlignment="1" applyProtection="1">
      <alignment horizontal="center" vertical="center" wrapText="1"/>
      <protection locked="0"/>
    </xf>
    <xf numFmtId="0" fontId="41" fillId="38" borderId="21" xfId="709" applyNumberFormat="1" applyFont="1" applyFill="1" applyBorder="1" applyAlignment="1" applyProtection="1">
      <alignment horizontal="left" vertical="center" wrapText="1"/>
      <protection locked="0"/>
    </xf>
    <xf numFmtId="0" fontId="41" fillId="38" borderId="22" xfId="0" applyFont="1" applyFill="1" applyBorder="1" applyAlignment="1" applyProtection="1">
      <alignment horizontal="left" vertical="center" wrapText="1"/>
      <protection locked="0"/>
    </xf>
    <xf numFmtId="170" fontId="41" fillId="38" borderId="22" xfId="709" applyNumberFormat="1" applyFont="1" applyFill="1" applyBorder="1" applyAlignment="1" applyProtection="1">
      <alignment horizontal="right" vertical="center" wrapText="1"/>
      <protection locked="0"/>
    </xf>
    <xf numFmtId="202" fontId="41" fillId="38" borderId="22" xfId="709" applyNumberFormat="1" applyFont="1" applyFill="1" applyBorder="1" applyAlignment="1" applyProtection="1">
      <alignment horizontal="right" vertical="center" wrapText="1"/>
      <protection locked="0"/>
    </xf>
    <xf numFmtId="42" fontId="41" fillId="38" borderId="22" xfId="709" applyNumberFormat="1" applyFont="1" applyFill="1" applyBorder="1" applyAlignment="1" applyProtection="1">
      <alignment horizontal="right" vertical="center" wrapText="1"/>
      <protection locked="0"/>
    </xf>
    <xf numFmtId="0" fontId="66" fillId="0" borderId="68" xfId="0" applyFont="1" applyBorder="1" applyAlignment="1">
      <alignment horizontal="center"/>
    </xf>
    <xf numFmtId="0" fontId="66" fillId="25" borderId="0" xfId="0" applyFont="1" applyFill="1" applyAlignment="1">
      <alignment vertical="center"/>
    </xf>
    <xf numFmtId="0" fontId="66" fillId="25" borderId="60" xfId="0" applyFont="1" applyFill="1" applyBorder="1" applyAlignment="1">
      <alignment horizontal="right" vertical="center"/>
    </xf>
    <xf numFmtId="0" fontId="66" fillId="25" borderId="28" xfId="0" applyFont="1" applyFill="1" applyBorder="1" applyAlignment="1">
      <alignment vertical="center"/>
    </xf>
    <xf numFmtId="0" fontId="66" fillId="25" borderId="59" xfId="0" applyFont="1" applyFill="1" applyBorder="1" applyAlignment="1">
      <alignment horizontal="center" vertical="center"/>
    </xf>
    <xf numFmtId="2" fontId="65" fillId="0" borderId="101" xfId="2006" quotePrefix="1" applyNumberFormat="1" applyFont="1" applyFill="1" applyBorder="1" applyAlignment="1">
      <alignment horizontal="center"/>
    </xf>
    <xf numFmtId="2" fontId="65" fillId="53" borderId="101" xfId="2006" applyNumberFormat="1" applyFont="1" applyFill="1" applyBorder="1" applyAlignment="1">
      <alignment horizontal="center"/>
    </xf>
    <xf numFmtId="2" fontId="65" fillId="0" borderId="101" xfId="2006" applyNumberFormat="1" applyFont="1" applyFill="1" applyBorder="1" applyAlignment="1">
      <alignment horizontal="center"/>
    </xf>
    <xf numFmtId="2" fontId="82" fillId="53" borderId="60" xfId="2006" applyNumberFormat="1" applyFont="1" applyFill="1" applyBorder="1" applyAlignment="1">
      <alignment horizontal="center"/>
    </xf>
    <xf numFmtId="0" fontId="36" fillId="92" borderId="135" xfId="0" applyFont="1" applyFill="1" applyBorder="1" applyAlignment="1">
      <alignment horizontal="center" vertical="center" wrapText="1"/>
    </xf>
    <xf numFmtId="10" fontId="53" fillId="46" borderId="139" xfId="0" applyNumberFormat="1" applyFont="1" applyFill="1" applyBorder="1" applyAlignment="1" applyProtection="1">
      <alignment horizontal="center" vertical="center" wrapText="1"/>
      <protection locked="0"/>
    </xf>
    <xf numFmtId="10" fontId="53" fillId="46" borderId="140" xfId="0" applyNumberFormat="1" applyFont="1" applyFill="1" applyBorder="1" applyAlignment="1" applyProtection="1">
      <alignment horizontal="center" vertical="center" wrapText="1"/>
      <protection locked="0"/>
    </xf>
    <xf numFmtId="212" fontId="53" fillId="42" borderId="141" xfId="0" applyNumberFormat="1" applyFont="1" applyFill="1" applyBorder="1" applyAlignment="1">
      <alignment horizontal="center" vertical="center" wrapText="1"/>
    </xf>
    <xf numFmtId="212" fontId="53" fillId="42" borderId="142" xfId="0" applyNumberFormat="1" applyFont="1" applyFill="1" applyBorder="1" applyAlignment="1">
      <alignment horizontal="center" vertical="center" wrapText="1"/>
    </xf>
    <xf numFmtId="214" fontId="53" fillId="42" borderId="142" xfId="2312" applyNumberFormat="1" applyFont="1" applyFill="1" applyBorder="1" applyAlignment="1">
      <alignment horizontal="center" vertical="center" wrapText="1"/>
    </xf>
    <xf numFmtId="214" fontId="53" fillId="42" borderId="143" xfId="2312" applyNumberFormat="1" applyFont="1" applyFill="1" applyBorder="1" applyAlignment="1">
      <alignment horizontal="center" vertical="center" wrapText="1"/>
    </xf>
    <xf numFmtId="9" fontId="51" fillId="93" borderId="136" xfId="0" applyNumberFormat="1" applyFont="1" applyFill="1" applyBorder="1" applyAlignment="1" applyProtection="1">
      <alignment horizontal="center" vertical="center" wrapText="1"/>
      <protection locked="0"/>
    </xf>
    <xf numFmtId="9" fontId="51" fillId="93" borderId="137" xfId="0" applyNumberFormat="1" applyFont="1" applyFill="1" applyBorder="1" applyAlignment="1" applyProtection="1">
      <alignment horizontal="center" vertical="center" wrapText="1"/>
      <protection locked="0"/>
    </xf>
    <xf numFmtId="9" fontId="51" fillId="93" borderId="138" xfId="0" applyNumberFormat="1" applyFont="1" applyFill="1" applyBorder="1" applyAlignment="1" applyProtection="1">
      <alignment horizontal="center" vertical="center" wrapText="1"/>
      <protection locked="0"/>
    </xf>
    <xf numFmtId="0" fontId="53" fillId="94" borderId="94" xfId="0" applyFont="1" applyFill="1" applyBorder="1" applyAlignment="1">
      <alignment horizontal="left" vertical="center" wrapText="1" indent="1"/>
    </xf>
    <xf numFmtId="10" fontId="30" fillId="0" borderId="145" xfId="2312" applyNumberFormat="1" applyFont="1" applyBorder="1" applyAlignment="1" applyProtection="1">
      <alignment horizontal="right" vertical="center" wrapText="1" indent="1"/>
      <protection hidden="1"/>
    </xf>
    <xf numFmtId="10" fontId="49" fillId="25" borderId="145" xfId="2312" applyNumberFormat="1" applyFont="1" applyFill="1" applyBorder="1" applyAlignment="1" applyProtection="1">
      <alignment horizontal="right" vertical="center" wrapText="1" indent="1"/>
      <protection hidden="1"/>
    </xf>
    <xf numFmtId="10" fontId="30" fillId="0" borderId="148" xfId="2312" applyNumberFormat="1" applyFont="1" applyBorder="1" applyAlignment="1" applyProtection="1">
      <alignment horizontal="right" vertical="center" wrapText="1" indent="1"/>
      <protection hidden="1"/>
    </xf>
    <xf numFmtId="10" fontId="30" fillId="95" borderId="144" xfId="2312" applyNumberFormat="1" applyFont="1" applyFill="1" applyBorder="1" applyAlignment="1" applyProtection="1">
      <alignment horizontal="right" vertical="center" wrapText="1" indent="1"/>
      <protection hidden="1"/>
    </xf>
    <xf numFmtId="0" fontId="85" fillId="28" borderId="12" xfId="0" applyFont="1" applyFill="1" applyBorder="1" applyAlignment="1">
      <alignment horizontal="right" vertical="center" wrapText="1" indent="1"/>
    </xf>
    <xf numFmtId="0" fontId="85" fillId="47" borderId="12" xfId="0" applyFont="1" applyFill="1" applyBorder="1" applyAlignment="1">
      <alignment horizontal="right" vertical="center" wrapText="1" indent="1"/>
    </xf>
    <xf numFmtId="0" fontId="84" fillId="98" borderId="152" xfId="0" applyFont="1" applyFill="1" applyBorder="1" applyAlignment="1">
      <alignment horizontal="center" vertical="center" wrapText="1"/>
    </xf>
    <xf numFmtId="9" fontId="47" fillId="99" borderId="17" xfId="2312" applyFont="1" applyFill="1" applyBorder="1" applyAlignment="1" applyProtection="1">
      <alignment horizontal="right" vertical="center" wrapText="1"/>
      <protection locked="0"/>
    </xf>
    <xf numFmtId="0" fontId="91" fillId="25" borderId="0" xfId="0" applyFont="1" applyFill="1" applyAlignment="1">
      <alignment horizontal="left" vertical="center" wrapText="1" indent="1"/>
    </xf>
    <xf numFmtId="0" fontId="92" fillId="25" borderId="0" xfId="0" applyFont="1" applyFill="1" applyAlignment="1">
      <alignment horizontal="left" vertical="center" wrapText="1" indent="1"/>
    </xf>
    <xf numFmtId="3" fontId="0" fillId="25" borderId="42" xfId="0" applyNumberFormat="1" applyFill="1" applyBorder="1" applyAlignment="1">
      <alignment horizontal="right" vertical="center" wrapText="1" indent="1"/>
    </xf>
    <xf numFmtId="3" fontId="37" fillId="104" borderId="23" xfId="0" applyNumberFormat="1" applyFont="1" applyFill="1" applyBorder="1" applyAlignment="1">
      <alignment horizontal="left" vertical="center" wrapText="1" indent="1"/>
    </xf>
    <xf numFmtId="3" fontId="37" fillId="104" borderId="24" xfId="0" applyNumberFormat="1" applyFont="1" applyFill="1" applyBorder="1" applyAlignment="1">
      <alignment horizontal="left" vertical="center" wrapText="1" indent="1"/>
    </xf>
    <xf numFmtId="3" fontId="37" fillId="104" borderId="24" xfId="0" applyNumberFormat="1" applyFont="1" applyFill="1" applyBorder="1" applyAlignment="1">
      <alignment horizontal="right" vertical="center" wrapText="1" indent="1"/>
    </xf>
    <xf numFmtId="168" fontId="41" fillId="104" borderId="32" xfId="0" applyNumberFormat="1" applyFont="1" applyFill="1" applyBorder="1" applyAlignment="1">
      <alignment horizontal="right" vertical="center"/>
    </xf>
    <xf numFmtId="3" fontId="37" fillId="104" borderId="27" xfId="0" applyNumberFormat="1" applyFont="1" applyFill="1" applyBorder="1" applyAlignment="1">
      <alignment horizontal="right" vertical="center" wrapText="1" indent="1"/>
    </xf>
    <xf numFmtId="0" fontId="0" fillId="105" borderId="0" xfId="0" applyFill="1"/>
    <xf numFmtId="0" fontId="38" fillId="43" borderId="32" xfId="0" applyFont="1" applyFill="1" applyBorder="1" applyAlignment="1">
      <alignment horizontal="center" vertical="center" wrapText="1"/>
    </xf>
    <xf numFmtId="0" fontId="64" fillId="107" borderId="97" xfId="0" applyFont="1" applyFill="1" applyBorder="1" applyAlignment="1">
      <alignment horizontal="center" vertical="center" wrapText="1"/>
    </xf>
    <xf numFmtId="0" fontId="38" fillId="108" borderId="83" xfId="0" applyFont="1" applyFill="1" applyBorder="1" applyAlignment="1">
      <alignment horizontal="left" vertical="center" wrapText="1" indent="1"/>
    </xf>
    <xf numFmtId="10" fontId="38" fillId="109" borderId="90" xfId="2312" applyNumberFormat="1" applyFont="1" applyFill="1" applyBorder="1" applyAlignment="1">
      <alignment horizontal="right" vertical="center" wrapText="1"/>
    </xf>
    <xf numFmtId="42" fontId="41" fillId="38" borderId="21" xfId="709" applyNumberFormat="1" applyFont="1" applyFill="1" applyBorder="1" applyAlignment="1" applyProtection="1">
      <alignment horizontal="right" vertical="center" wrapText="1"/>
      <protection locked="0"/>
    </xf>
    <xf numFmtId="0" fontId="95" fillId="24" borderId="0" xfId="1977" applyFont="1" applyFill="1" applyAlignment="1">
      <alignment vertical="center"/>
    </xf>
    <xf numFmtId="0" fontId="96" fillId="24" borderId="0" xfId="1977" applyFont="1" applyFill="1" applyAlignment="1">
      <alignment vertical="center"/>
    </xf>
    <xf numFmtId="14" fontId="95" fillId="24" borderId="0" xfId="1977" applyNumberFormat="1" applyFont="1" applyFill="1" applyAlignment="1">
      <alignment vertical="center"/>
    </xf>
    <xf numFmtId="0" fontId="95" fillId="24" borderId="0" xfId="1977" applyFont="1" applyFill="1" applyAlignment="1">
      <alignment horizontal="center" vertical="center"/>
    </xf>
    <xf numFmtId="215" fontId="95" fillId="24" borderId="0" xfId="646" applyNumberFormat="1" applyFont="1" applyFill="1" applyAlignment="1">
      <alignment horizontal="right" vertical="center"/>
    </xf>
    <xf numFmtId="0" fontId="95" fillId="24" borderId="0" xfId="1977" applyFont="1" applyFill="1" applyAlignment="1">
      <alignment horizontal="left" vertical="center"/>
    </xf>
    <xf numFmtId="41" fontId="95" fillId="24" borderId="0" xfId="1977" applyNumberFormat="1" applyFont="1" applyFill="1" applyAlignment="1">
      <alignment vertical="center"/>
    </xf>
    <xf numFmtId="0" fontId="95" fillId="0" borderId="0" xfId="1977" applyFont="1" applyAlignment="1">
      <alignment vertical="center" wrapText="1"/>
    </xf>
    <xf numFmtId="215" fontId="95" fillId="24" borderId="0" xfId="646" applyNumberFormat="1" applyFont="1" applyFill="1" applyBorder="1" applyAlignment="1">
      <alignment horizontal="right" vertical="center"/>
    </xf>
    <xf numFmtId="0" fontId="96" fillId="24" borderId="0" xfId="1977" applyFont="1" applyFill="1" applyAlignment="1">
      <alignment horizontal="center" vertical="center" wrapText="1"/>
    </xf>
    <xf numFmtId="0" fontId="96" fillId="52" borderId="165" xfId="1977" applyFont="1" applyFill="1" applyBorder="1" applyAlignment="1">
      <alignment horizontal="center" vertical="center" wrapText="1"/>
    </xf>
    <xf numFmtId="14" fontId="96" fillId="52" borderId="166" xfId="1977" applyNumberFormat="1" applyFont="1" applyFill="1" applyBorder="1" applyAlignment="1">
      <alignment horizontal="center" vertical="center" wrapText="1"/>
    </xf>
    <xf numFmtId="41" fontId="96" fillId="52" borderId="167" xfId="1977" applyNumberFormat="1" applyFont="1" applyFill="1" applyBorder="1" applyAlignment="1">
      <alignment horizontal="center" vertical="center" wrapText="1"/>
    </xf>
    <xf numFmtId="0" fontId="96" fillId="24" borderId="68" xfId="1977" applyFont="1" applyFill="1" applyBorder="1" applyAlignment="1">
      <alignment vertical="center"/>
    </xf>
    <xf numFmtId="217" fontId="95" fillId="24" borderId="0" xfId="1977" applyNumberFormat="1" applyFont="1" applyFill="1" applyAlignment="1">
      <alignment horizontal="center" vertical="center"/>
    </xf>
    <xf numFmtId="39" fontId="95" fillId="24" borderId="0" xfId="1977" applyNumberFormat="1" applyFont="1" applyFill="1" applyAlignment="1">
      <alignment vertical="center"/>
    </xf>
    <xf numFmtId="39" fontId="95" fillId="24" borderId="0" xfId="1977" applyNumberFormat="1" applyFont="1" applyFill="1" applyAlignment="1">
      <alignment horizontal="left" vertical="center"/>
    </xf>
    <xf numFmtId="0" fontId="96" fillId="24" borderId="102" xfId="1977" applyFont="1" applyFill="1" applyBorder="1" applyAlignment="1">
      <alignment vertical="center"/>
    </xf>
    <xf numFmtId="0" fontId="95" fillId="24" borderId="169" xfId="2280" applyFont="1" applyFill="1" applyBorder="1" applyAlignment="1">
      <alignment horizontal="left" vertical="center" indent="1"/>
    </xf>
    <xf numFmtId="14" fontId="95" fillId="24" borderId="169" xfId="1977" applyNumberFormat="1" applyFont="1" applyFill="1" applyBorder="1" applyAlignment="1">
      <alignment horizontal="center" vertical="center"/>
    </xf>
    <xf numFmtId="37" fontId="95" fillId="24" borderId="169" xfId="1977" applyNumberFormat="1" applyFont="1" applyFill="1" applyBorder="1" applyAlignment="1">
      <alignment horizontal="center" vertical="center"/>
    </xf>
    <xf numFmtId="207" fontId="95" fillId="24" borderId="169" xfId="2281" applyNumberFormat="1" applyFont="1" applyFill="1" applyBorder="1" applyAlignment="1">
      <alignment horizontal="right" vertical="center"/>
    </xf>
    <xf numFmtId="207" fontId="95" fillId="24" borderId="169" xfId="2281" applyNumberFormat="1" applyFont="1" applyFill="1" applyBorder="1" applyAlignment="1">
      <alignment vertical="center"/>
    </xf>
    <xf numFmtId="215" fontId="95" fillId="24" borderId="169" xfId="646" applyNumberFormat="1" applyFont="1" applyFill="1" applyBorder="1" applyAlignment="1">
      <alignment horizontal="right" vertical="center"/>
    </xf>
    <xf numFmtId="171" fontId="100" fillId="24" borderId="169" xfId="1977" applyNumberFormat="1" applyFont="1" applyFill="1" applyBorder="1" applyAlignment="1">
      <alignment horizontal="center" vertical="center"/>
    </xf>
    <xf numFmtId="207" fontId="99" fillId="24" borderId="169" xfId="2281" applyNumberFormat="1" applyFont="1" applyFill="1" applyBorder="1" applyAlignment="1">
      <alignment horizontal="right" vertical="center"/>
    </xf>
    <xf numFmtId="10" fontId="95" fillId="111" borderId="169" xfId="2009" applyNumberFormat="1" applyFont="1" applyFill="1" applyBorder="1" applyAlignment="1">
      <alignment horizontal="center" vertical="center"/>
    </xf>
    <xf numFmtId="207" fontId="101" fillId="52" borderId="62" xfId="2281" applyNumberFormat="1" applyFont="1" applyFill="1" applyBorder="1" applyAlignment="1">
      <alignment horizontal="right" vertical="center"/>
    </xf>
    <xf numFmtId="188" fontId="102" fillId="52" borderId="62" xfId="646" applyFont="1" applyFill="1" applyBorder="1" applyAlignment="1">
      <alignment vertical="center" wrapText="1"/>
    </xf>
    <xf numFmtId="215" fontId="102" fillId="52" borderId="62" xfId="646" applyNumberFormat="1" applyFont="1" applyFill="1" applyBorder="1" applyAlignment="1">
      <alignment vertical="center" wrapText="1"/>
    </xf>
    <xf numFmtId="0" fontId="102" fillId="52" borderId="62" xfId="1977" applyFont="1" applyFill="1" applyBorder="1" applyAlignment="1">
      <alignment vertical="center" wrapText="1"/>
    </xf>
    <xf numFmtId="207" fontId="99" fillId="52" borderId="62" xfId="2281" applyNumberFormat="1" applyFont="1" applyFill="1" applyBorder="1" applyAlignment="1">
      <alignment horizontal="right" vertical="center"/>
    </xf>
    <xf numFmtId="0" fontId="33" fillId="0" borderId="0" xfId="2280"/>
    <xf numFmtId="0" fontId="96" fillId="24" borderId="170" xfId="1977" applyFont="1" applyFill="1" applyBorder="1" applyAlignment="1">
      <alignment vertical="center"/>
    </xf>
    <xf numFmtId="14" fontId="95" fillId="24" borderId="170" xfId="1977" applyNumberFormat="1" applyFont="1" applyFill="1" applyBorder="1" applyAlignment="1">
      <alignment vertical="center"/>
    </xf>
    <xf numFmtId="217" fontId="95" fillId="24" borderId="170" xfId="1977" applyNumberFormat="1" applyFont="1" applyFill="1" applyBorder="1" applyAlignment="1">
      <alignment horizontal="center" vertical="center"/>
    </xf>
    <xf numFmtId="39" fontId="95" fillId="24" borderId="170" xfId="1977" applyNumberFormat="1" applyFont="1" applyFill="1" applyBorder="1" applyAlignment="1">
      <alignment vertical="center"/>
    </xf>
    <xf numFmtId="215" fontId="95" fillId="24" borderId="170" xfId="646" applyNumberFormat="1" applyFont="1" applyFill="1" applyBorder="1" applyAlignment="1">
      <alignment horizontal="right" vertical="center"/>
    </xf>
    <xf numFmtId="39" fontId="95" fillId="24" borderId="170" xfId="1977" applyNumberFormat="1" applyFont="1" applyFill="1" applyBorder="1" applyAlignment="1">
      <alignment horizontal="left" vertical="center"/>
    </xf>
    <xf numFmtId="41" fontId="95" fillId="24" borderId="170" xfId="1977" applyNumberFormat="1" applyFont="1" applyFill="1" applyBorder="1" applyAlignment="1">
      <alignment vertical="center"/>
    </xf>
    <xf numFmtId="215" fontId="95" fillId="24" borderId="169" xfId="646" applyNumberFormat="1" applyFont="1" applyFill="1" applyBorder="1" applyAlignment="1">
      <alignment horizontal="center" vertical="center"/>
    </xf>
    <xf numFmtId="207" fontId="102" fillId="52" borderId="62" xfId="2281" applyNumberFormat="1" applyFont="1" applyFill="1" applyBorder="1" applyAlignment="1">
      <alignment horizontal="right" vertical="center"/>
    </xf>
    <xf numFmtId="0" fontId="95" fillId="0" borderId="0" xfId="1977" applyFont="1" applyAlignment="1">
      <alignment vertical="center"/>
    </xf>
    <xf numFmtId="0" fontId="96" fillId="0" borderId="0" xfId="1977" applyFont="1" applyAlignment="1">
      <alignment vertical="center" wrapText="1"/>
    </xf>
    <xf numFmtId="14" fontId="95" fillId="0" borderId="0" xfId="1977" applyNumberFormat="1" applyFont="1" applyAlignment="1">
      <alignment vertical="center" wrapText="1"/>
    </xf>
    <xf numFmtId="0" fontId="95" fillId="0" borderId="0" xfId="1977" applyFont="1" applyAlignment="1">
      <alignment horizontal="center" vertical="center" wrapText="1"/>
    </xf>
    <xf numFmtId="215" fontId="95" fillId="0" borderId="0" xfId="646" applyNumberFormat="1" applyFont="1" applyBorder="1" applyAlignment="1">
      <alignment vertical="center" wrapText="1"/>
    </xf>
    <xf numFmtId="49" fontId="110" fillId="113" borderId="0" xfId="0" applyNumberFormat="1" applyFont="1" applyFill="1" applyAlignment="1">
      <alignment horizontal="center" vertical="center" wrapText="1"/>
    </xf>
    <xf numFmtId="0" fontId="96" fillId="0" borderId="0" xfId="1977" applyFont="1" applyAlignment="1">
      <alignment vertical="center"/>
    </xf>
    <xf numFmtId="14" fontId="95" fillId="0" borderId="0" xfId="1977" applyNumberFormat="1" applyFont="1" applyAlignment="1">
      <alignment vertical="center"/>
    </xf>
    <xf numFmtId="0" fontId="95" fillId="0" borderId="0" xfId="1977" applyFont="1" applyAlignment="1">
      <alignment horizontal="center" vertical="center"/>
    </xf>
    <xf numFmtId="0" fontId="95" fillId="0" borderId="0" xfId="1977" applyFont="1" applyAlignment="1">
      <alignment horizontal="left" vertical="center"/>
    </xf>
    <xf numFmtId="41" fontId="95" fillId="0" borderId="0" xfId="1977" applyNumberFormat="1" applyFont="1" applyAlignment="1">
      <alignment vertical="center"/>
    </xf>
    <xf numFmtId="0" fontId="95" fillId="0" borderId="57" xfId="1977" applyFont="1" applyBorder="1" applyAlignment="1">
      <alignment vertical="center"/>
    </xf>
    <xf numFmtId="0" fontId="96" fillId="0" borderId="102" xfId="1977" applyFont="1" applyBorder="1" applyAlignment="1">
      <alignment horizontal="center" vertical="center"/>
    </xf>
    <xf numFmtId="0" fontId="95" fillId="0" borderId="102" xfId="1977" applyFont="1" applyBorder="1" applyAlignment="1">
      <alignment vertical="center" wrapText="1"/>
    </xf>
    <xf numFmtId="215" fontId="95" fillId="0" borderId="102" xfId="1977" applyNumberFormat="1" applyFont="1" applyBorder="1" applyAlignment="1">
      <alignment vertical="center" wrapText="1"/>
    </xf>
    <xf numFmtId="0" fontId="95" fillId="0" borderId="58" xfId="1977" applyFont="1" applyBorder="1" applyAlignment="1">
      <alignment vertical="center"/>
    </xf>
    <xf numFmtId="0" fontId="95" fillId="0" borderId="38" xfId="1977" applyFont="1" applyBorder="1" applyAlignment="1">
      <alignment vertical="center"/>
    </xf>
    <xf numFmtId="0" fontId="95" fillId="0" borderId="101" xfId="1977" applyFont="1" applyBorder="1" applyAlignment="1">
      <alignment vertical="center"/>
    </xf>
    <xf numFmtId="0" fontId="96" fillId="0" borderId="28" xfId="1977" applyFont="1" applyBorder="1" applyAlignment="1">
      <alignment vertical="center"/>
    </xf>
    <xf numFmtId="14" fontId="96" fillId="0" borderId="0" xfId="1977" applyNumberFormat="1" applyFont="1" applyAlignment="1">
      <alignment vertical="center"/>
    </xf>
    <xf numFmtId="0" fontId="96" fillId="0" borderId="0" xfId="1977" applyFont="1" applyAlignment="1">
      <alignment horizontal="center" vertical="center"/>
    </xf>
    <xf numFmtId="215" fontId="96" fillId="0" borderId="0" xfId="646" applyNumberFormat="1" applyFont="1" applyFill="1" applyBorder="1" applyAlignment="1">
      <alignment vertical="center"/>
    </xf>
    <xf numFmtId="0" fontId="96" fillId="0" borderId="28" xfId="1977" applyFont="1" applyBorder="1" applyAlignment="1">
      <alignment horizontal="center" vertical="center"/>
    </xf>
    <xf numFmtId="215" fontId="95" fillId="0" borderId="0" xfId="646" applyNumberFormat="1" applyFont="1" applyFill="1" applyBorder="1" applyAlignment="1">
      <alignment horizontal="right" vertical="center"/>
    </xf>
    <xf numFmtId="0" fontId="96" fillId="0" borderId="38" xfId="1977" applyFont="1" applyBorder="1" applyAlignment="1">
      <alignment horizontal="center" vertical="center" wrapText="1"/>
    </xf>
    <xf numFmtId="0" fontId="96" fillId="0" borderId="101" xfId="1977" applyFont="1" applyBorder="1" applyAlignment="1">
      <alignment horizontal="center" vertical="center" wrapText="1"/>
    </xf>
    <xf numFmtId="0" fontId="33" fillId="0" borderId="38" xfId="2280" applyBorder="1"/>
    <xf numFmtId="0" fontId="33" fillId="0" borderId="101" xfId="2280" applyBorder="1"/>
    <xf numFmtId="1" fontId="70" fillId="103" borderId="10" xfId="0" applyNumberFormat="1" applyFont="1" applyFill="1" applyBorder="1" applyAlignment="1">
      <alignment horizontal="center" vertical="center"/>
    </xf>
    <xf numFmtId="10" fontId="42" fillId="30" borderId="27" xfId="2312" applyNumberFormat="1" applyFont="1" applyFill="1" applyBorder="1" applyAlignment="1" applyProtection="1">
      <alignment horizontal="center" vertical="center"/>
    </xf>
    <xf numFmtId="214" fontId="41" fillId="0" borderId="124" xfId="0" applyNumberFormat="1" applyFont="1" applyBorder="1" applyAlignment="1">
      <alignment horizontal="right" vertical="center"/>
    </xf>
    <xf numFmtId="214" fontId="41" fillId="0" borderId="123" xfId="0" applyNumberFormat="1" applyFont="1" applyBorder="1" applyAlignment="1">
      <alignment horizontal="right" vertical="center"/>
    </xf>
    <xf numFmtId="214" fontId="41" fillId="0" borderId="123" xfId="2312" applyNumberFormat="1" applyFont="1" applyBorder="1" applyAlignment="1" applyProtection="1">
      <alignment horizontal="right" vertical="center"/>
    </xf>
    <xf numFmtId="213" fontId="42" fillId="30" borderId="189" xfId="0" applyNumberFormat="1" applyFont="1" applyFill="1" applyBorder="1" applyAlignment="1">
      <alignment horizontal="center" vertical="center" wrapText="1"/>
    </xf>
    <xf numFmtId="213" fontId="42" fillId="30" borderId="191" xfId="0" applyNumberFormat="1" applyFont="1" applyFill="1" applyBorder="1" applyAlignment="1" applyProtection="1">
      <alignment horizontal="center" vertical="center"/>
      <protection locked="0"/>
    </xf>
    <xf numFmtId="214" fontId="41" fillId="0" borderId="194" xfId="2312" applyNumberFormat="1" applyFont="1" applyBorder="1" applyAlignment="1" applyProtection="1">
      <alignment horizontal="right" vertical="center"/>
    </xf>
    <xf numFmtId="214" fontId="41" fillId="0" borderId="195" xfId="2312" applyNumberFormat="1" applyFont="1" applyBorder="1" applyAlignment="1" applyProtection="1">
      <alignment horizontal="right" vertical="center"/>
    </xf>
    <xf numFmtId="10" fontId="42" fillId="30" borderId="191" xfId="2312" applyNumberFormat="1" applyFont="1" applyFill="1" applyBorder="1" applyAlignment="1" applyProtection="1">
      <alignment horizontal="center" vertical="center"/>
    </xf>
    <xf numFmtId="0" fontId="49" fillId="25" borderId="0" xfId="0" applyFont="1" applyFill="1" applyAlignment="1">
      <alignment wrapText="1"/>
    </xf>
    <xf numFmtId="49" fontId="49" fillId="25" borderId="0" xfId="0" applyNumberFormat="1" applyFont="1" applyFill="1" applyAlignment="1">
      <alignment wrapText="1"/>
    </xf>
    <xf numFmtId="170" fontId="49" fillId="25" borderId="0" xfId="709" applyNumberFormat="1" applyFont="1" applyFill="1" applyBorder="1" applyAlignment="1">
      <alignment wrapText="1"/>
    </xf>
    <xf numFmtId="9" fontId="49" fillId="25" borderId="0" xfId="2312" applyFont="1" applyFill="1" applyBorder="1" applyAlignment="1">
      <alignment wrapText="1"/>
    </xf>
    <xf numFmtId="170" fontId="70" fillId="25" borderId="0" xfId="709" applyNumberFormat="1" applyFont="1" applyFill="1" applyBorder="1" applyAlignment="1">
      <alignment wrapText="1"/>
    </xf>
    <xf numFmtId="0" fontId="70" fillId="25" borderId="0" xfId="0" applyFont="1" applyFill="1" applyAlignment="1">
      <alignment horizontal="right" wrapText="1"/>
    </xf>
    <xf numFmtId="9" fontId="49" fillId="25" borderId="0" xfId="2312" applyFont="1" applyFill="1" applyAlignment="1">
      <alignment wrapText="1"/>
    </xf>
    <xf numFmtId="0" fontId="49" fillId="25" borderId="0" xfId="0" applyFont="1" applyFill="1" applyAlignment="1">
      <alignment horizontal="left" vertical="center" wrapText="1" indent="1"/>
    </xf>
    <xf numFmtId="0" fontId="49" fillId="25" borderId="0" xfId="0" applyFont="1" applyFill="1" applyAlignment="1">
      <alignment horizontal="left" vertical="center" wrapText="1"/>
    </xf>
    <xf numFmtId="43" fontId="49" fillId="25" borderId="0" xfId="0" applyNumberFormat="1" applyFont="1" applyFill="1" applyAlignment="1">
      <alignment wrapText="1"/>
    </xf>
    <xf numFmtId="0" fontId="96" fillId="52" borderId="166" xfId="1977" applyFont="1" applyFill="1" applyBorder="1" applyAlignment="1">
      <alignment horizontal="center" vertical="center" wrapText="1"/>
    </xf>
    <xf numFmtId="168" fontId="41" fillId="0" borderId="123" xfId="0" applyNumberFormat="1" applyFont="1" applyBorder="1" applyAlignment="1">
      <alignment horizontal="right" vertical="center" indent="1"/>
    </xf>
    <xf numFmtId="168" fontId="41" fillId="0" borderId="123" xfId="0" applyNumberFormat="1" applyFont="1" applyBorder="1" applyAlignment="1" applyProtection="1">
      <alignment horizontal="right" vertical="center" indent="1"/>
      <protection locked="0"/>
    </xf>
    <xf numFmtId="9" fontId="49" fillId="25" borderId="0" xfId="2312" applyFont="1" applyFill="1" applyAlignment="1" applyProtection="1">
      <alignment wrapText="1"/>
    </xf>
    <xf numFmtId="0" fontId="0" fillId="25" borderId="0" xfId="0" applyFill="1" applyAlignment="1">
      <alignment horizontal="center" vertical="center" wrapText="1"/>
    </xf>
    <xf numFmtId="9" fontId="61" fillId="50" borderId="0" xfId="0" applyNumberFormat="1" applyFont="1" applyFill="1" applyAlignment="1" applyProtection="1">
      <alignment horizontal="right" vertical="center" wrapText="1"/>
      <protection locked="0"/>
    </xf>
    <xf numFmtId="207" fontId="95" fillId="24" borderId="169" xfId="2281" applyNumberFormat="1" applyFont="1" applyFill="1" applyBorder="1" applyAlignment="1" applyProtection="1">
      <alignment horizontal="right" vertical="center"/>
      <protection locked="0"/>
    </xf>
    <xf numFmtId="10" fontId="95" fillId="25" borderId="169" xfId="2009" applyNumberFormat="1" applyFont="1" applyFill="1" applyBorder="1" applyAlignment="1" applyProtection="1">
      <alignment horizontal="center" vertical="center"/>
      <protection locked="0"/>
    </xf>
    <xf numFmtId="215" fontId="95" fillId="24" borderId="169" xfId="646" applyNumberFormat="1" applyFont="1" applyFill="1" applyBorder="1" applyAlignment="1" applyProtection="1">
      <alignment horizontal="right" vertical="center"/>
      <protection locked="0"/>
    </xf>
    <xf numFmtId="207" fontId="104" fillId="25" borderId="110" xfId="2281" applyNumberFormat="1" applyFont="1" applyFill="1" applyBorder="1" applyAlignment="1" applyProtection="1">
      <alignment horizontal="right" vertical="center"/>
      <protection locked="0"/>
    </xf>
    <xf numFmtId="0" fontId="0" fillId="25" borderId="0" xfId="0" applyFill="1" applyAlignment="1">
      <alignment horizontal="left" vertical="center"/>
    </xf>
    <xf numFmtId="165" fontId="30" fillId="25" borderId="28" xfId="709" applyFont="1" applyFill="1" applyBorder="1" applyAlignment="1" applyProtection="1">
      <alignment horizontal="left" vertical="center"/>
    </xf>
    <xf numFmtId="0" fontId="39" fillId="25" borderId="0" xfId="0" applyFont="1" applyFill="1"/>
    <xf numFmtId="0" fontId="43" fillId="39" borderId="13" xfId="0" applyFont="1" applyFill="1" applyBorder="1" applyAlignment="1">
      <alignment horizontal="center" vertical="center" wrapText="1"/>
    </xf>
    <xf numFmtId="9" fontId="0" fillId="25" borderId="0" xfId="0" applyNumberFormat="1" applyFill="1"/>
    <xf numFmtId="0" fontId="43" fillId="31" borderId="10" xfId="0" applyFont="1" applyFill="1" applyBorder="1" applyAlignment="1">
      <alignment horizontal="center" vertical="center" wrapText="1"/>
    </xf>
    <xf numFmtId="0" fontId="36" fillId="32" borderId="10" xfId="0" applyFont="1" applyFill="1" applyBorder="1" applyAlignment="1">
      <alignment horizontal="center" vertical="center" wrapText="1"/>
    </xf>
    <xf numFmtId="0" fontId="43" fillId="31" borderId="23" xfId="0" applyFont="1" applyFill="1" applyBorder="1" applyAlignment="1">
      <alignment horizontal="center" vertical="center" wrapText="1"/>
    </xf>
    <xf numFmtId="0" fontId="43" fillId="31" borderId="24" xfId="0" applyFont="1" applyFill="1" applyBorder="1" applyAlignment="1">
      <alignment horizontal="center" vertical="center" wrapText="1"/>
    </xf>
    <xf numFmtId="0" fontId="41" fillId="38" borderId="155" xfId="0" applyFont="1" applyFill="1" applyBorder="1" applyAlignment="1">
      <alignment horizontal="left" vertical="center" wrapText="1"/>
    </xf>
    <xf numFmtId="170" fontId="41" fillId="38" borderId="62" xfId="709" applyNumberFormat="1" applyFont="1" applyFill="1" applyBorder="1" applyAlignment="1" applyProtection="1">
      <alignment horizontal="left" vertical="center" wrapText="1" indent="1"/>
    </xf>
    <xf numFmtId="170" fontId="41" fillId="38" borderId="154" xfId="709" applyNumberFormat="1" applyFont="1" applyFill="1" applyBorder="1" applyAlignment="1" applyProtection="1">
      <alignment horizontal="left" vertical="center" wrapText="1" indent="1"/>
    </xf>
    <xf numFmtId="170" fontId="0" fillId="25" borderId="0" xfId="0" applyNumberFormat="1" applyFill="1"/>
    <xf numFmtId="172" fontId="39" fillId="0" borderId="51" xfId="0" applyNumberFormat="1" applyFont="1" applyBorder="1" applyAlignment="1">
      <alignment horizontal="right" vertical="center"/>
    </xf>
    <xf numFmtId="172" fontId="39" fillId="0" borderId="52" xfId="0" applyNumberFormat="1" applyFont="1" applyBorder="1" applyAlignment="1">
      <alignment horizontal="right" vertical="center"/>
    </xf>
    <xf numFmtId="172" fontId="39" fillId="0" borderId="53" xfId="0" applyNumberFormat="1" applyFont="1" applyBorder="1" applyAlignment="1">
      <alignment horizontal="right" vertical="center"/>
    </xf>
    <xf numFmtId="168" fontId="39" fillId="0" borderId="80" xfId="0" applyNumberFormat="1" applyFont="1" applyBorder="1" applyAlignment="1">
      <alignment horizontal="right" vertical="center"/>
    </xf>
    <xf numFmtId="168" fontId="39" fillId="0" borderId="61" xfId="0" applyNumberFormat="1" applyFont="1" applyBorder="1" applyAlignment="1">
      <alignment horizontal="right" vertical="center"/>
    </xf>
    <xf numFmtId="168" fontId="39" fillId="0" borderId="62" xfId="0" applyNumberFormat="1" applyFont="1" applyBorder="1" applyAlignment="1">
      <alignment horizontal="right" vertical="center"/>
    </xf>
    <xf numFmtId="172" fontId="39" fillId="0" borderId="63" xfId="0" applyNumberFormat="1" applyFont="1" applyBorder="1" applyAlignment="1">
      <alignment horizontal="right" vertical="center"/>
    </xf>
    <xf numFmtId="164" fontId="30" fillId="25" borderId="32" xfId="710" applyFont="1" applyFill="1" applyBorder="1" applyAlignment="1" applyProtection="1">
      <alignment horizontal="right" vertical="center"/>
    </xf>
    <xf numFmtId="186" fontId="39" fillId="0" borderId="63" xfId="0" applyNumberFormat="1" applyFont="1" applyBorder="1" applyAlignment="1">
      <alignment horizontal="right" vertical="center"/>
    </xf>
    <xf numFmtId="170" fontId="47" fillId="0" borderId="13" xfId="709" applyNumberFormat="1" applyFont="1" applyBorder="1" applyAlignment="1" applyProtection="1">
      <alignment horizontal="left" vertical="center" indent="1"/>
    </xf>
    <xf numFmtId="168" fontId="41" fillId="88" borderId="10" xfId="0" applyNumberFormat="1" applyFont="1" applyFill="1" applyBorder="1" applyAlignment="1">
      <alignment horizontal="right" vertical="center"/>
    </xf>
    <xf numFmtId="168" fontId="94" fillId="35" borderId="10" xfId="0" applyNumberFormat="1" applyFont="1" applyFill="1" applyBorder="1" applyAlignment="1">
      <alignment horizontal="right" vertical="center"/>
    </xf>
    <xf numFmtId="168" fontId="41" fillId="34" borderId="10" xfId="0" applyNumberFormat="1" applyFont="1" applyFill="1" applyBorder="1" applyAlignment="1">
      <alignment horizontal="right" vertical="center"/>
    </xf>
    <xf numFmtId="165" fontId="0" fillId="25" borderId="0" xfId="0" applyNumberFormat="1" applyFill="1"/>
    <xf numFmtId="0" fontId="41" fillId="25" borderId="0" xfId="0" applyFont="1" applyFill="1"/>
    <xf numFmtId="0" fontId="39" fillId="25" borderId="0" xfId="0" applyFont="1" applyFill="1" applyAlignment="1">
      <alignment horizontal="right" vertical="center"/>
    </xf>
    <xf numFmtId="168" fontId="0" fillId="25" borderId="0" xfId="0" applyNumberFormat="1" applyFill="1"/>
    <xf numFmtId="186" fontId="0" fillId="25" borderId="0" xfId="0" applyNumberFormat="1" applyFill="1"/>
    <xf numFmtId="0" fontId="39" fillId="0" borderId="29" xfId="0" applyFont="1" applyBorder="1" applyAlignment="1">
      <alignment horizontal="left" vertical="center" indent="1"/>
    </xf>
    <xf numFmtId="164" fontId="30" fillId="25" borderId="0" xfId="710" applyFont="1" applyFill="1" applyProtection="1"/>
    <xf numFmtId="164" fontId="0" fillId="25" borderId="0" xfId="0" applyNumberFormat="1" applyFill="1"/>
    <xf numFmtId="0" fontId="39" fillId="0" borderId="30" xfId="0" applyFont="1" applyBorder="1" applyAlignment="1">
      <alignment horizontal="left" vertical="center" indent="1"/>
    </xf>
    <xf numFmtId="0" fontId="41" fillId="0" borderId="188" xfId="0" applyFont="1" applyBorder="1" applyAlignment="1">
      <alignment horizontal="left" vertical="center" wrapText="1" indent="1"/>
    </xf>
    <xf numFmtId="0" fontId="41" fillId="0" borderId="184" xfId="0" applyFont="1" applyBorder="1" applyAlignment="1">
      <alignment horizontal="left" vertical="center" wrapText="1" indent="1"/>
    </xf>
    <xf numFmtId="10" fontId="42" fillId="30" borderId="185" xfId="2312" applyNumberFormat="1" applyFont="1" applyFill="1" applyBorder="1" applyAlignment="1" applyProtection="1">
      <alignment horizontal="center" vertical="center"/>
    </xf>
    <xf numFmtId="168" fontId="30" fillId="25" borderId="0" xfId="709" applyNumberFormat="1" applyFont="1" applyFill="1" applyProtection="1"/>
    <xf numFmtId="0" fontId="41" fillId="0" borderId="23" xfId="0" applyFont="1" applyBorder="1" applyAlignment="1">
      <alignment horizontal="left" vertical="center" indent="1"/>
    </xf>
    <xf numFmtId="0" fontId="41" fillId="0" borderId="27" xfId="0" applyFont="1" applyBorder="1" applyAlignment="1">
      <alignment horizontal="center" vertical="center"/>
    </xf>
    <xf numFmtId="14" fontId="0" fillId="25" borderId="0" xfId="0" applyNumberFormat="1" applyFill="1"/>
    <xf numFmtId="0" fontId="41" fillId="0" borderId="190" xfId="0" applyFont="1" applyBorder="1" applyAlignment="1">
      <alignment horizontal="left" vertical="center" wrapText="1" indent="1"/>
    </xf>
    <xf numFmtId="187" fontId="0" fillId="25" borderId="0" xfId="0" applyNumberFormat="1" applyFill="1"/>
    <xf numFmtId="14" fontId="73" fillId="25" borderId="0" xfId="0" applyNumberFormat="1" applyFont="1" applyFill="1"/>
    <xf numFmtId="2" fontId="0" fillId="25" borderId="0" xfId="0" applyNumberFormat="1" applyFill="1"/>
    <xf numFmtId="0" fontId="39" fillId="25" borderId="0" xfId="0" applyFont="1" applyFill="1" applyAlignment="1">
      <alignment horizontal="left" vertical="center"/>
    </xf>
    <xf numFmtId="0" fontId="59" fillId="102" borderId="75" xfId="0" applyFont="1" applyFill="1" applyBorder="1" applyAlignment="1">
      <alignment horizontal="center" vertical="center" wrapText="1"/>
    </xf>
    <xf numFmtId="0" fontId="90" fillId="25" borderId="0" xfId="0" applyFont="1" applyFill="1" applyAlignment="1">
      <alignment horizontal="center" vertical="center"/>
    </xf>
    <xf numFmtId="168" fontId="41" fillId="0" borderId="132" xfId="0" applyNumberFormat="1" applyFont="1" applyBorder="1" applyAlignment="1">
      <alignment horizontal="left" vertical="center" indent="1"/>
    </xf>
    <xf numFmtId="168" fontId="45" fillId="37" borderId="125" xfId="0" applyNumberFormat="1" applyFont="1" applyFill="1" applyBorder="1" applyAlignment="1">
      <alignment horizontal="right" vertical="center"/>
    </xf>
    <xf numFmtId="0" fontId="36" fillId="0" borderId="184" xfId="0" applyFont="1" applyBorder="1" applyAlignment="1">
      <alignment horizontal="left" vertical="center" wrapText="1" indent="1"/>
    </xf>
    <xf numFmtId="0" fontId="41" fillId="0" borderId="133" xfId="0" applyFont="1" applyBorder="1" applyAlignment="1">
      <alignment horizontal="left" vertical="center" indent="1"/>
    </xf>
    <xf numFmtId="168" fontId="45" fillId="37" borderId="126" xfId="0" applyNumberFormat="1" applyFont="1" applyFill="1" applyBorder="1" applyAlignment="1">
      <alignment horizontal="right" vertical="center"/>
    </xf>
    <xf numFmtId="0" fontId="41" fillId="0" borderId="133" xfId="0" applyFont="1" applyBorder="1" applyAlignment="1">
      <alignment horizontal="left" vertical="center" wrapText="1" indent="1"/>
    </xf>
    <xf numFmtId="0" fontId="39" fillId="0" borderId="133" xfId="0" applyFont="1" applyBorder="1" applyAlignment="1">
      <alignment horizontal="left" vertical="center" wrapText="1" indent="2"/>
    </xf>
    <xf numFmtId="0" fontId="0" fillId="87" borderId="0" xfId="0" applyFill="1"/>
    <xf numFmtId="168" fontId="45" fillId="37" borderId="193" xfId="0" applyNumberFormat="1" applyFont="1" applyFill="1" applyBorder="1" applyAlignment="1">
      <alignment horizontal="right" vertical="center"/>
    </xf>
    <xf numFmtId="168" fontId="41" fillId="0" borderId="133" xfId="0" applyNumberFormat="1" applyFont="1" applyBorder="1" applyAlignment="1">
      <alignment horizontal="left" vertical="center" wrapText="1" indent="1"/>
    </xf>
    <xf numFmtId="0" fontId="41" fillId="0" borderId="134" xfId="0" applyFont="1" applyBorder="1" applyAlignment="1">
      <alignment horizontal="left" vertical="center" wrapText="1" indent="1"/>
    </xf>
    <xf numFmtId="214" fontId="41" fillId="0" borderId="127" xfId="0" applyNumberFormat="1" applyFont="1" applyBorder="1" applyAlignment="1">
      <alignment horizontal="right" vertical="center"/>
    </xf>
    <xf numFmtId="168" fontId="45" fillId="37" borderId="128" xfId="0" applyNumberFormat="1" applyFont="1" applyFill="1" applyBorder="1" applyAlignment="1">
      <alignment horizontal="right" vertical="center"/>
    </xf>
    <xf numFmtId="165" fontId="30" fillId="25" borderId="0" xfId="709" applyFont="1" applyFill="1" applyProtection="1"/>
    <xf numFmtId="0" fontId="60" fillId="25" borderId="0" xfId="0" applyFont="1" applyFill="1"/>
    <xf numFmtId="0" fontId="0" fillId="25" borderId="78" xfId="0" applyFill="1" applyBorder="1" applyAlignment="1">
      <alignment horizontal="left" vertical="center" indent="1"/>
    </xf>
    <xf numFmtId="0" fontId="0" fillId="25" borderId="0" xfId="0" applyFill="1" applyAlignment="1">
      <alignment horizontal="left" vertical="center" indent="1"/>
    </xf>
    <xf numFmtId="0" fontId="43" fillId="39" borderId="72" xfId="0" applyFont="1" applyFill="1" applyBorder="1" applyAlignment="1">
      <alignment horizontal="center" vertical="center" wrapText="1"/>
    </xf>
    <xf numFmtId="0" fontId="41" fillId="38" borderId="21" xfId="0" applyFont="1" applyFill="1" applyBorder="1" applyAlignment="1">
      <alignment horizontal="center" vertical="center" wrapText="1"/>
    </xf>
    <xf numFmtId="0" fontId="41" fillId="38" borderId="22" xfId="0" applyFont="1" applyFill="1" applyBorder="1" applyAlignment="1">
      <alignment horizontal="center" vertical="center" wrapText="1"/>
    </xf>
    <xf numFmtId="170" fontId="41" fillId="38" borderId="22" xfId="709" applyNumberFormat="1" applyFont="1" applyFill="1" applyBorder="1" applyAlignment="1" applyProtection="1">
      <alignment horizontal="right" vertical="center" wrapText="1"/>
    </xf>
    <xf numFmtId="202" fontId="41" fillId="38" borderId="22" xfId="709" applyNumberFormat="1" applyFont="1" applyFill="1" applyBorder="1" applyAlignment="1" applyProtection="1">
      <alignment horizontal="right" vertical="center" wrapText="1"/>
    </xf>
    <xf numFmtId="201" fontId="47" fillId="0" borderId="13" xfId="0" applyNumberFormat="1" applyFont="1" applyBorder="1" applyAlignment="1">
      <alignment horizontal="right" vertical="center"/>
    </xf>
    <xf numFmtId="0" fontId="0" fillId="28" borderId="0" xfId="0" applyFill="1"/>
    <xf numFmtId="201" fontId="0" fillId="28" borderId="0" xfId="0" applyNumberFormat="1" applyFill="1"/>
    <xf numFmtId="170" fontId="0" fillId="28" borderId="0" xfId="0" applyNumberFormat="1" applyFill="1"/>
    <xf numFmtId="0" fontId="46" fillId="25" borderId="0" xfId="0" applyFont="1" applyFill="1" applyAlignment="1">
      <alignment wrapText="1"/>
    </xf>
    <xf numFmtId="9" fontId="46" fillId="25" borderId="0" xfId="2312" applyFont="1" applyFill="1" applyAlignment="1" applyProtection="1">
      <alignment wrapText="1"/>
    </xf>
    <xf numFmtId="0" fontId="47" fillId="25" borderId="14" xfId="0" applyFont="1" applyFill="1" applyBorder="1" applyAlignment="1">
      <alignment wrapText="1"/>
    </xf>
    <xf numFmtId="0" fontId="47" fillId="0" borderId="15" xfId="0" applyFont="1" applyBorder="1" applyAlignment="1">
      <alignment horizontal="center" vertical="center" wrapText="1"/>
    </xf>
    <xf numFmtId="9" fontId="47" fillId="30" borderId="13" xfId="2312" applyFont="1" applyFill="1" applyBorder="1" applyAlignment="1" applyProtection="1">
      <alignment horizontal="center" vertical="center" wrapText="1"/>
    </xf>
    <xf numFmtId="0" fontId="47" fillId="0" borderId="16" xfId="0" applyFont="1" applyBorder="1" applyAlignment="1">
      <alignment horizontal="center" vertical="center" wrapText="1"/>
    </xf>
    <xf numFmtId="0" fontId="46" fillId="0" borderId="17" xfId="0" applyFont="1" applyBorder="1" applyAlignment="1">
      <alignment horizontal="left" vertical="center" wrapText="1" indent="1"/>
    </xf>
    <xf numFmtId="213" fontId="37" fillId="0" borderId="17" xfId="0" applyNumberFormat="1" applyFont="1" applyBorder="1" applyAlignment="1">
      <alignment horizontal="right" vertical="center" wrapText="1"/>
    </xf>
    <xf numFmtId="9" fontId="47" fillId="30" borderId="17" xfId="2312" applyFont="1" applyFill="1" applyBorder="1" applyAlignment="1" applyProtection="1">
      <alignment horizontal="right" vertical="center" wrapText="1"/>
    </xf>
    <xf numFmtId="174" fontId="46" fillId="0" borderId="17" xfId="709" applyNumberFormat="1" applyFont="1" applyBorder="1" applyAlignment="1" applyProtection="1">
      <alignment horizontal="right" vertical="center" wrapText="1"/>
    </xf>
    <xf numFmtId="9" fontId="46" fillId="0" borderId="17" xfId="0" applyNumberFormat="1" applyFont="1" applyBorder="1" applyAlignment="1">
      <alignment horizontal="right" vertical="center" wrapText="1"/>
    </xf>
    <xf numFmtId="0" fontId="46" fillId="0" borderId="19" xfId="0" applyFont="1" applyBorder="1" applyAlignment="1">
      <alignment horizontal="left" vertical="center" wrapText="1" indent="1"/>
    </xf>
    <xf numFmtId="213" fontId="83" fillId="0" borderId="20" xfId="0" applyNumberFormat="1" applyFont="1" applyBorder="1" applyAlignment="1">
      <alignment horizontal="right" vertical="center" wrapText="1"/>
    </xf>
    <xf numFmtId="9" fontId="46" fillId="0" borderId="20" xfId="2312" applyFont="1" applyBorder="1" applyAlignment="1" applyProtection="1">
      <alignment horizontal="right" vertical="center" wrapText="1"/>
    </xf>
    <xf numFmtId="0" fontId="46" fillId="33" borderId="18" xfId="0" applyFont="1" applyFill="1" applyBorder="1" applyAlignment="1">
      <alignment horizontal="right" vertical="center" wrapText="1"/>
    </xf>
    <xf numFmtId="9" fontId="46" fillId="33" borderId="14" xfId="2312" applyFont="1" applyFill="1" applyBorder="1" applyAlignment="1" applyProtection="1">
      <alignment horizontal="right" vertical="center" wrapText="1"/>
    </xf>
    <xf numFmtId="174" fontId="46" fillId="0" borderId="19" xfId="709" applyNumberFormat="1" applyFont="1" applyBorder="1" applyAlignment="1" applyProtection="1">
      <alignment horizontal="right" vertical="center" wrapText="1"/>
    </xf>
    <xf numFmtId="9" fontId="46" fillId="0" borderId="19" xfId="0" applyNumberFormat="1" applyFont="1" applyBorder="1" applyAlignment="1">
      <alignment horizontal="right" vertical="center" wrapText="1"/>
    </xf>
    <xf numFmtId="173" fontId="46" fillId="25" borderId="0" xfId="0" applyNumberFormat="1" applyFont="1" applyFill="1" applyAlignment="1">
      <alignment wrapText="1"/>
    </xf>
    <xf numFmtId="175" fontId="46" fillId="25" borderId="0" xfId="709" applyNumberFormat="1" applyFont="1" applyFill="1" applyAlignment="1" applyProtection="1">
      <alignment wrapText="1"/>
    </xf>
    <xf numFmtId="165" fontId="46" fillId="25" borderId="0" xfId="709" applyFont="1" applyFill="1" applyAlignment="1" applyProtection="1">
      <alignment wrapText="1"/>
    </xf>
    <xf numFmtId="165" fontId="46" fillId="25" borderId="0" xfId="0" applyNumberFormat="1" applyFont="1" applyFill="1" applyAlignment="1">
      <alignment wrapText="1"/>
    </xf>
    <xf numFmtId="168" fontId="43" fillId="25" borderId="21" xfId="0" applyNumberFormat="1" applyFont="1" applyFill="1" applyBorder="1" applyAlignment="1">
      <alignment horizontal="left" vertical="center" indent="1"/>
    </xf>
    <xf numFmtId="0" fontId="43" fillId="25" borderId="22" xfId="0" applyFont="1" applyFill="1" applyBorder="1" applyAlignment="1">
      <alignment horizontal="left" vertical="center" indent="1"/>
    </xf>
    <xf numFmtId="168" fontId="43" fillId="25" borderId="22" xfId="0" applyNumberFormat="1" applyFont="1" applyFill="1" applyBorder="1" applyAlignment="1">
      <alignment horizontal="left" vertical="center" indent="1"/>
    </xf>
    <xf numFmtId="0" fontId="43" fillId="25" borderId="19" xfId="0" applyFont="1" applyFill="1" applyBorder="1" applyAlignment="1">
      <alignment horizontal="left" vertical="center" indent="1"/>
    </xf>
    <xf numFmtId="164" fontId="36" fillId="87" borderId="153" xfId="0" applyNumberFormat="1" applyFont="1" applyFill="1" applyBorder="1"/>
    <xf numFmtId="164" fontId="36" fillId="87" borderId="31" xfId="0" applyNumberFormat="1" applyFont="1" applyFill="1" applyBorder="1"/>
    <xf numFmtId="164" fontId="36" fillId="87" borderId="111" xfId="0" applyNumberFormat="1" applyFont="1" applyFill="1" applyBorder="1"/>
    <xf numFmtId="164" fontId="36" fillId="100" borderId="116" xfId="0" applyNumberFormat="1" applyFont="1" applyFill="1" applyBorder="1"/>
    <xf numFmtId="164" fontId="36" fillId="100" borderId="117" xfId="0" applyNumberFormat="1" applyFont="1" applyFill="1" applyBorder="1"/>
    <xf numFmtId="0" fontId="61" fillId="106" borderId="91" xfId="0" applyFont="1" applyFill="1" applyBorder="1" applyAlignment="1">
      <alignment horizontal="center" vertical="center"/>
    </xf>
    <xf numFmtId="9" fontId="38" fillId="25" borderId="92" xfId="710" applyNumberFormat="1" applyFont="1" applyFill="1" applyBorder="1" applyAlignment="1" applyProtection="1">
      <alignment horizontal="center" vertical="center" wrapText="1"/>
    </xf>
    <xf numFmtId="165" fontId="0" fillId="25" borderId="0" xfId="709" applyFont="1" applyFill="1" applyProtection="1"/>
    <xf numFmtId="164" fontId="30" fillId="25" borderId="0" xfId="710" applyFont="1" applyFill="1" applyAlignment="1" applyProtection="1">
      <alignment horizontal="right" vertical="center" wrapText="1"/>
    </xf>
    <xf numFmtId="0" fontId="61" fillId="49" borderId="15" xfId="0" applyFont="1" applyFill="1" applyBorder="1" applyAlignment="1">
      <alignment horizontal="center" vertical="center"/>
    </xf>
    <xf numFmtId="168" fontId="93" fillId="25" borderId="109" xfId="0" applyNumberFormat="1" applyFont="1" applyFill="1" applyBorder="1" applyAlignment="1">
      <alignment horizontal="left" vertical="center"/>
    </xf>
    <xf numFmtId="164" fontId="60" fillId="25" borderId="109" xfId="710" applyFont="1" applyFill="1" applyBorder="1" applyAlignment="1" applyProtection="1">
      <alignment horizontal="right" vertical="center" wrapText="1"/>
    </xf>
    <xf numFmtId="0" fontId="60" fillId="25" borderId="0" xfId="0" applyFont="1" applyFill="1" applyProtection="1">
      <protection locked="0"/>
    </xf>
    <xf numFmtId="172" fontId="39" fillId="33" borderId="10" xfId="0" applyNumberFormat="1" applyFont="1" applyFill="1" applyBorder="1" applyAlignment="1">
      <alignment horizontal="right" vertical="center"/>
    </xf>
    <xf numFmtId="164" fontId="30" fillId="25" borderId="0" xfId="710" applyFont="1" applyFill="1" applyAlignment="1" applyProtection="1">
      <alignment horizontal="right" vertical="center"/>
    </xf>
    <xf numFmtId="0" fontId="40" fillId="29" borderId="13" xfId="0" applyFont="1" applyFill="1" applyBorder="1" applyAlignment="1">
      <alignment horizontal="center" vertical="center"/>
    </xf>
    <xf numFmtId="168" fontId="47" fillId="33" borderId="13" xfId="0" applyNumberFormat="1" applyFont="1" applyFill="1" applyBorder="1" applyAlignment="1">
      <alignment horizontal="left" vertical="center"/>
    </xf>
    <xf numFmtId="170" fontId="47" fillId="0" borderId="13" xfId="0" applyNumberFormat="1" applyFont="1" applyBorder="1" applyAlignment="1">
      <alignment horizontal="right" vertical="center"/>
    </xf>
    <xf numFmtId="168" fontId="44" fillId="35" borderId="10" xfId="0" applyNumberFormat="1" applyFont="1" applyFill="1" applyBorder="1" applyAlignment="1">
      <alignment horizontal="right" vertical="center"/>
    </xf>
    <xf numFmtId="14" fontId="39" fillId="0" borderId="25" xfId="0" applyNumberFormat="1" applyFont="1" applyBorder="1" applyAlignment="1">
      <alignment horizontal="center" vertical="center"/>
    </xf>
    <xf numFmtId="14" fontId="39" fillId="0" borderId="26" xfId="0" applyNumberFormat="1" applyFont="1" applyBorder="1" applyAlignment="1">
      <alignment horizontal="center" vertical="center"/>
    </xf>
    <xf numFmtId="10" fontId="42" fillId="30" borderId="189" xfId="2312" applyNumberFormat="1" applyFont="1" applyFill="1" applyBorder="1" applyAlignment="1" applyProtection="1">
      <alignment horizontal="center" vertical="center"/>
    </xf>
    <xf numFmtId="0" fontId="41" fillId="56" borderId="23" xfId="0" applyFont="1" applyFill="1" applyBorder="1" applyAlignment="1">
      <alignment horizontal="left" vertical="center" indent="1"/>
    </xf>
    <xf numFmtId="0" fontId="41" fillId="56" borderId="27" xfId="0" applyFont="1" applyFill="1" applyBorder="1" applyAlignment="1">
      <alignment horizontal="center" vertical="center"/>
    </xf>
    <xf numFmtId="14" fontId="60" fillId="25" borderId="0" xfId="0" applyNumberFormat="1" applyFont="1" applyFill="1"/>
    <xf numFmtId="0" fontId="88" fillId="25" borderId="0" xfId="0" applyFont="1" applyFill="1" applyAlignment="1">
      <alignment horizontal="center" vertical="center"/>
    </xf>
    <xf numFmtId="0" fontId="87" fillId="25" borderId="0" xfId="0" applyFont="1" applyFill="1"/>
    <xf numFmtId="2" fontId="37" fillId="0" borderId="17" xfId="0" applyNumberFormat="1" applyFont="1" applyBorder="1" applyAlignment="1">
      <alignment horizontal="right" vertical="center" wrapText="1"/>
    </xf>
    <xf numFmtId="14" fontId="107" fillId="0" borderId="0" xfId="1977" applyNumberFormat="1" applyFont="1" applyAlignment="1" applyProtection="1">
      <alignment vertical="center" wrapText="1"/>
      <protection locked="0"/>
    </xf>
    <xf numFmtId="0" fontId="107" fillId="0" borderId="0" xfId="1977" applyFont="1" applyAlignment="1" applyProtection="1">
      <alignment horizontal="center" vertical="center" wrapText="1"/>
      <protection locked="0"/>
    </xf>
    <xf numFmtId="0" fontId="107" fillId="0" borderId="0" xfId="1977" applyFont="1" applyAlignment="1" applyProtection="1">
      <alignment vertical="center" wrapText="1"/>
      <protection locked="0"/>
    </xf>
    <xf numFmtId="219" fontId="107" fillId="0" borderId="0" xfId="632" applyNumberFormat="1" applyFont="1" applyBorder="1" applyAlignment="1" applyProtection="1">
      <alignment vertical="center" wrapText="1"/>
      <protection locked="0"/>
    </xf>
    <xf numFmtId="207" fontId="41" fillId="38" borderId="21" xfId="709" applyNumberFormat="1" applyFont="1" applyFill="1" applyBorder="1" applyAlignment="1" applyProtection="1">
      <alignment vertical="center" wrapText="1"/>
      <protection locked="0"/>
    </xf>
    <xf numFmtId="215" fontId="95" fillId="24" borderId="169" xfId="646" applyNumberFormat="1" applyFont="1" applyFill="1" applyBorder="1" applyAlignment="1" applyProtection="1">
      <alignment horizontal="right" vertical="center"/>
    </xf>
    <xf numFmtId="207" fontId="95" fillId="24" borderId="169" xfId="2281" applyNumberFormat="1" applyFont="1" applyFill="1" applyBorder="1" applyAlignment="1" applyProtection="1">
      <alignment horizontal="right" vertical="center"/>
    </xf>
    <xf numFmtId="164" fontId="30" fillId="25" borderId="32" xfId="710" applyFont="1" applyFill="1" applyBorder="1" applyAlignment="1" applyProtection="1">
      <alignment horizontal="right" vertical="center" wrapText="1"/>
      <protection locked="0"/>
    </xf>
    <xf numFmtId="0" fontId="95" fillId="24" borderId="169" xfId="2280" applyFont="1" applyFill="1" applyBorder="1" applyAlignment="1" applyProtection="1">
      <alignment horizontal="left" vertical="center" indent="1"/>
      <protection locked="0"/>
    </xf>
    <xf numFmtId="10" fontId="89" fillId="30" borderId="187" xfId="2312" applyNumberFormat="1" applyFont="1" applyFill="1" applyBorder="1" applyAlignment="1" applyProtection="1">
      <alignment horizontal="center" vertical="center"/>
    </xf>
    <xf numFmtId="10" fontId="89" fillId="30" borderId="185" xfId="2312" applyNumberFormat="1" applyFont="1" applyFill="1" applyBorder="1" applyAlignment="1" applyProtection="1">
      <alignment horizontal="center" vertical="center"/>
    </xf>
    <xf numFmtId="198" fontId="36" fillId="25" borderId="98" xfId="0" applyNumberFormat="1" applyFont="1" applyFill="1" applyBorder="1" applyAlignment="1">
      <alignment horizontal="right" vertical="center" wrapText="1"/>
    </xf>
    <xf numFmtId="198" fontId="0" fillId="25" borderId="0" xfId="0" applyNumberFormat="1" applyFill="1" applyAlignment="1" applyProtection="1">
      <alignment horizontal="right" vertical="center"/>
      <protection locked="0"/>
    </xf>
    <xf numFmtId="207" fontId="96" fillId="24" borderId="169" xfId="2281" applyNumberFormat="1" applyFont="1" applyFill="1" applyBorder="1" applyAlignment="1">
      <alignment vertical="center"/>
    </xf>
    <xf numFmtId="10" fontId="96" fillId="111" borderId="169" xfId="2009" applyNumberFormat="1" applyFont="1" applyFill="1" applyBorder="1" applyAlignment="1">
      <alignment horizontal="center" vertical="center"/>
    </xf>
    <xf numFmtId="170" fontId="41" fillId="38" borderId="21" xfId="709" applyNumberFormat="1" applyFont="1" applyFill="1" applyBorder="1" applyAlignment="1" applyProtection="1">
      <alignment horizontal="right" vertical="center" wrapText="1"/>
    </xf>
    <xf numFmtId="37" fontId="70" fillId="48" borderId="110" xfId="0" applyNumberFormat="1" applyFont="1" applyFill="1" applyBorder="1" applyAlignment="1">
      <alignment horizontal="center" vertical="center"/>
    </xf>
    <xf numFmtId="14" fontId="95" fillId="24" borderId="169" xfId="1977" applyNumberFormat="1" applyFont="1" applyFill="1" applyBorder="1" applyAlignment="1" applyProtection="1">
      <alignment horizontal="center" vertical="center"/>
      <protection locked="0"/>
    </xf>
    <xf numFmtId="0" fontId="41" fillId="0" borderId="199" xfId="0" applyFont="1" applyBorder="1" applyAlignment="1">
      <alignment horizontal="left" vertical="center" wrapText="1" indent="1"/>
    </xf>
    <xf numFmtId="10" fontId="42" fillId="30" borderId="200" xfId="2312" applyNumberFormat="1" applyFont="1" applyFill="1" applyBorder="1" applyAlignment="1" applyProtection="1">
      <alignment horizontal="center" vertical="center"/>
      <protection locked="0"/>
    </xf>
    <xf numFmtId="0" fontId="41" fillId="0" borderId="201" xfId="0" applyFont="1" applyBorder="1" applyAlignment="1">
      <alignment horizontal="left" vertical="center" wrapText="1" indent="1"/>
    </xf>
    <xf numFmtId="10" fontId="42" fillId="30" borderId="191" xfId="2312" applyNumberFormat="1" applyFont="1" applyFill="1" applyBorder="1" applyAlignment="1" applyProtection="1">
      <alignment horizontal="center" vertical="center"/>
      <protection locked="0"/>
    </xf>
    <xf numFmtId="10" fontId="95" fillId="25" borderId="169" xfId="2009" applyNumberFormat="1" applyFont="1" applyFill="1" applyBorder="1" applyAlignment="1" applyProtection="1">
      <alignment horizontal="center" vertical="center"/>
    </xf>
    <xf numFmtId="0" fontId="41" fillId="38" borderId="202" xfId="0" applyFont="1" applyFill="1" applyBorder="1" applyAlignment="1">
      <alignment horizontal="center" vertical="center" wrapText="1"/>
    </xf>
    <xf numFmtId="0" fontId="41" fillId="38" borderId="203" xfId="0" applyFont="1" applyFill="1" applyBorder="1" applyAlignment="1">
      <alignment horizontal="center" vertical="center" wrapText="1"/>
    </xf>
    <xf numFmtId="170" fontId="41" fillId="38" borderId="204" xfId="709" applyNumberFormat="1" applyFont="1" applyFill="1" applyBorder="1" applyAlignment="1" applyProtection="1">
      <alignment horizontal="right" vertical="center" wrapText="1"/>
    </xf>
    <xf numFmtId="0" fontId="41" fillId="38" borderId="205" xfId="0" applyFont="1" applyFill="1" applyBorder="1" applyAlignment="1">
      <alignment horizontal="left" vertical="center" wrapText="1"/>
    </xf>
    <xf numFmtId="203" fontId="41" fillId="38" borderId="206" xfId="709" applyNumberFormat="1" applyFont="1" applyFill="1" applyBorder="1" applyAlignment="1" applyProtection="1">
      <alignment horizontal="right" vertical="center" wrapText="1"/>
    </xf>
    <xf numFmtId="202" fontId="41" fillId="38" borderId="206" xfId="709" applyNumberFormat="1" applyFont="1" applyFill="1" applyBorder="1" applyAlignment="1" applyProtection="1">
      <alignment horizontal="right" vertical="center" wrapText="1"/>
    </xf>
    <xf numFmtId="202" fontId="41" fillId="38" borderId="207" xfId="709" applyNumberFormat="1" applyFont="1" applyFill="1" applyBorder="1" applyAlignment="1" applyProtection="1">
      <alignment horizontal="right" vertical="center" wrapText="1"/>
    </xf>
    <xf numFmtId="0" fontId="41" fillId="38" borderId="208" xfId="0" applyFont="1" applyFill="1" applyBorder="1" applyAlignment="1">
      <alignment horizontal="left" vertical="center" wrapText="1"/>
    </xf>
    <xf numFmtId="203" fontId="41" fillId="38" borderId="209" xfId="709" applyNumberFormat="1" applyFont="1" applyFill="1" applyBorder="1" applyAlignment="1" applyProtection="1">
      <alignment horizontal="right" vertical="center" wrapText="1"/>
    </xf>
    <xf numFmtId="202" fontId="41" fillId="38" borderId="209" xfId="709" applyNumberFormat="1" applyFont="1" applyFill="1" applyBorder="1" applyAlignment="1" applyProtection="1">
      <alignment horizontal="right" vertical="center" wrapText="1"/>
    </xf>
    <xf numFmtId="202" fontId="41" fillId="38" borderId="210" xfId="709" applyNumberFormat="1" applyFont="1" applyFill="1" applyBorder="1" applyAlignment="1" applyProtection="1">
      <alignment horizontal="right" vertical="center" wrapText="1"/>
    </xf>
    <xf numFmtId="0" fontId="41" fillId="38" borderId="211" xfId="0" applyFont="1" applyFill="1" applyBorder="1" applyAlignment="1">
      <alignment horizontal="left" vertical="center" wrapText="1"/>
    </xf>
    <xf numFmtId="203" fontId="41" fillId="38" borderId="212" xfId="709" applyNumberFormat="1" applyFont="1" applyFill="1" applyBorder="1" applyAlignment="1" applyProtection="1">
      <alignment horizontal="right" vertical="center" wrapText="1"/>
    </xf>
    <xf numFmtId="202" fontId="41" fillId="38" borderId="212" xfId="709" applyNumberFormat="1" applyFont="1" applyFill="1" applyBorder="1" applyAlignment="1" applyProtection="1">
      <alignment horizontal="right" vertical="center" wrapText="1"/>
    </xf>
    <xf numFmtId="202" fontId="41" fillId="38" borderId="213" xfId="709" applyNumberFormat="1" applyFont="1" applyFill="1" applyBorder="1" applyAlignment="1" applyProtection="1">
      <alignment horizontal="right" vertical="center" wrapText="1"/>
    </xf>
    <xf numFmtId="0" fontId="85" fillId="57" borderId="0" xfId="0" applyFont="1" applyFill="1" applyAlignment="1">
      <alignment horizontal="right" vertical="center" wrapText="1" indent="1"/>
    </xf>
    <xf numFmtId="49" fontId="97" fillId="0" borderId="0" xfId="1977" applyNumberFormat="1" applyFont="1" applyAlignment="1" applyProtection="1">
      <alignment vertical="center" wrapText="1"/>
      <protection locked="0"/>
    </xf>
    <xf numFmtId="201" fontId="38" fillId="0" borderId="13" xfId="0" applyNumberFormat="1" applyFont="1" applyBorder="1" applyAlignment="1">
      <alignment horizontal="right" vertical="center"/>
    </xf>
    <xf numFmtId="0" fontId="47" fillId="0" borderId="104" xfId="0" applyFont="1" applyBorder="1" applyAlignment="1">
      <alignment horizontal="left" vertical="center" indent="1"/>
    </xf>
    <xf numFmtId="206" fontId="46" fillId="0" borderId="105" xfId="0" applyNumberFormat="1" applyFont="1" applyBorder="1" applyAlignment="1" applyProtection="1">
      <alignment horizontal="center" vertical="center"/>
      <protection locked="0"/>
    </xf>
    <xf numFmtId="207" fontId="99" fillId="24" borderId="169" xfId="2281" applyNumberFormat="1" applyFont="1" applyFill="1" applyBorder="1" applyAlignment="1" applyProtection="1">
      <alignment horizontal="right" vertical="center"/>
      <protection locked="0"/>
    </xf>
    <xf numFmtId="49" fontId="97" fillId="0" borderId="0" xfId="1977" applyNumberFormat="1" applyFont="1" applyAlignment="1">
      <alignment horizontal="right" vertical="center" wrapText="1"/>
    </xf>
    <xf numFmtId="0" fontId="95" fillId="24" borderId="0" xfId="1977" applyFont="1" applyFill="1" applyAlignment="1" applyProtection="1">
      <alignment vertical="center"/>
      <protection locked="0"/>
    </xf>
    <xf numFmtId="0" fontId="95" fillId="0" borderId="38" xfId="1977" applyFont="1" applyBorder="1" applyAlignment="1" applyProtection="1">
      <alignment vertical="center"/>
      <protection locked="0"/>
    </xf>
    <xf numFmtId="0" fontId="95" fillId="0" borderId="101" xfId="1977" applyFont="1" applyBorder="1" applyAlignment="1" applyProtection="1">
      <alignment vertical="center"/>
      <protection locked="0"/>
    </xf>
    <xf numFmtId="0" fontId="95" fillId="0" borderId="0" xfId="1977" applyFont="1" applyAlignment="1" applyProtection="1">
      <alignment vertical="center" wrapText="1"/>
      <protection locked="0"/>
    </xf>
    <xf numFmtId="37" fontId="95" fillId="24" borderId="169" xfId="1977" applyNumberFormat="1" applyFont="1" applyFill="1" applyBorder="1" applyAlignment="1" applyProtection="1">
      <alignment horizontal="center" vertical="center"/>
      <protection locked="0"/>
    </xf>
    <xf numFmtId="10" fontId="95" fillId="111" borderId="169" xfId="2009" applyNumberFormat="1" applyFont="1" applyFill="1" applyBorder="1" applyAlignment="1" applyProtection="1">
      <alignment horizontal="center" vertical="center"/>
      <protection locked="0"/>
    </xf>
    <xf numFmtId="215" fontId="95" fillId="24" borderId="169" xfId="646" applyNumberFormat="1" applyFont="1" applyFill="1" applyBorder="1" applyAlignment="1" applyProtection="1">
      <alignment horizontal="center" vertical="center"/>
      <protection locked="0"/>
    </xf>
    <xf numFmtId="171" fontId="100" fillId="24" borderId="169" xfId="1977" applyNumberFormat="1" applyFont="1" applyFill="1" applyBorder="1" applyAlignment="1" applyProtection="1">
      <alignment horizontal="center" vertical="center"/>
      <protection locked="0"/>
    </xf>
    <xf numFmtId="207" fontId="102" fillId="52" borderId="62" xfId="2281" applyNumberFormat="1" applyFont="1" applyFill="1" applyBorder="1" applyAlignment="1" applyProtection="1">
      <alignment horizontal="right" vertical="center"/>
      <protection locked="0"/>
    </xf>
    <xf numFmtId="188" fontId="102" fillId="52" borderId="62" xfId="646" applyFont="1" applyFill="1" applyBorder="1" applyAlignment="1" applyProtection="1">
      <alignment vertical="center" wrapText="1"/>
      <protection locked="0"/>
    </xf>
    <xf numFmtId="215" fontId="102" fillId="52" borderId="62" xfId="646" applyNumberFormat="1" applyFont="1" applyFill="1" applyBorder="1" applyAlignment="1" applyProtection="1">
      <alignment vertical="center" wrapText="1"/>
      <protection locked="0"/>
    </xf>
    <xf numFmtId="0" fontId="102" fillId="52" borderId="62" xfId="1977" applyFont="1" applyFill="1" applyBorder="1" applyAlignment="1" applyProtection="1">
      <alignment vertical="center" wrapText="1"/>
      <protection locked="0"/>
    </xf>
    <xf numFmtId="207" fontId="101" fillId="52" borderId="62" xfId="2281" applyNumberFormat="1" applyFont="1" applyFill="1" applyBorder="1" applyAlignment="1" applyProtection="1">
      <alignment horizontal="right" vertical="center"/>
      <protection locked="0"/>
    </xf>
    <xf numFmtId="207" fontId="99" fillId="52" borderId="62" xfId="2281" applyNumberFormat="1" applyFont="1" applyFill="1" applyBorder="1" applyAlignment="1" applyProtection="1">
      <alignment horizontal="right" vertical="center"/>
      <protection locked="0"/>
    </xf>
    <xf numFmtId="0" fontId="96" fillId="24" borderId="170" xfId="1977" applyFont="1" applyFill="1" applyBorder="1" applyAlignment="1" applyProtection="1">
      <alignment vertical="center"/>
      <protection locked="0"/>
    </xf>
    <xf numFmtId="14" fontId="95" fillId="24" borderId="0" xfId="1977" applyNumberFormat="1" applyFont="1" applyFill="1" applyAlignment="1" applyProtection="1">
      <alignment vertical="center"/>
      <protection locked="0"/>
    </xf>
    <xf numFmtId="217" fontId="95" fillId="24" borderId="0" xfId="1977" applyNumberFormat="1" applyFont="1" applyFill="1" applyAlignment="1" applyProtection="1">
      <alignment horizontal="center" vertical="center"/>
      <protection locked="0"/>
    </xf>
    <xf numFmtId="39" fontId="95" fillId="24" borderId="0" xfId="1977" applyNumberFormat="1" applyFont="1" applyFill="1" applyAlignment="1" applyProtection="1">
      <alignment vertical="center"/>
      <protection locked="0"/>
    </xf>
    <xf numFmtId="215" fontId="95" fillId="24" borderId="0" xfId="646" applyNumberFormat="1" applyFont="1" applyFill="1" applyBorder="1" applyAlignment="1" applyProtection="1">
      <alignment horizontal="right" vertical="center"/>
      <protection locked="0"/>
    </xf>
    <xf numFmtId="39" fontId="95" fillId="24" borderId="0" xfId="1977" applyNumberFormat="1" applyFont="1" applyFill="1" applyAlignment="1" applyProtection="1">
      <alignment horizontal="left" vertical="center"/>
      <protection locked="0"/>
    </xf>
    <xf numFmtId="41" fontId="95" fillId="24" borderId="0" xfId="1977" applyNumberFormat="1" applyFont="1" applyFill="1" applyAlignment="1" applyProtection="1">
      <alignment vertical="center"/>
      <protection locked="0"/>
    </xf>
    <xf numFmtId="0" fontId="95" fillId="0" borderId="38" xfId="1977" applyFont="1" applyBorder="1" applyAlignment="1" applyProtection="1">
      <alignment vertical="center" wrapText="1"/>
      <protection locked="0"/>
    </xf>
    <xf numFmtId="0" fontId="95" fillId="0" borderId="101" xfId="1977" applyFont="1" applyBorder="1" applyAlignment="1" applyProtection="1">
      <alignment vertical="center" wrapText="1"/>
      <protection locked="0"/>
    </xf>
    <xf numFmtId="42" fontId="95" fillId="0" borderId="0" xfId="1977" applyNumberFormat="1" applyFont="1" applyAlignment="1" applyProtection="1">
      <alignment vertical="center" wrapText="1"/>
      <protection locked="0"/>
    </xf>
    <xf numFmtId="207" fontId="106" fillId="112" borderId="110" xfId="2281" applyNumberFormat="1" applyFont="1" applyFill="1" applyBorder="1" applyAlignment="1" applyProtection="1">
      <alignment horizontal="right" vertical="center"/>
      <protection locked="0"/>
    </xf>
    <xf numFmtId="0" fontId="96" fillId="0" borderId="68" xfId="1977" applyFont="1" applyBorder="1" applyAlignment="1" applyProtection="1">
      <alignment vertical="center" wrapText="1"/>
      <protection locked="0"/>
    </xf>
    <xf numFmtId="14" fontId="95" fillId="0" borderId="28" xfId="1977" applyNumberFormat="1" applyFont="1" applyBorder="1" applyAlignment="1" applyProtection="1">
      <alignment vertical="center" wrapText="1"/>
      <protection locked="0"/>
    </xf>
    <xf numFmtId="0" fontId="95" fillId="0" borderId="28" xfId="1977" applyFont="1" applyBorder="1" applyAlignment="1" applyProtection="1">
      <alignment horizontal="center" vertical="center" wrapText="1"/>
      <protection locked="0"/>
    </xf>
    <xf numFmtId="0" fontId="95" fillId="0" borderId="28" xfId="1977" applyFont="1" applyBorder="1" applyAlignment="1" applyProtection="1">
      <alignment vertical="center" wrapText="1"/>
      <protection locked="0"/>
    </xf>
    <xf numFmtId="215" fontId="95" fillId="0" borderId="28" xfId="646" applyNumberFormat="1" applyFont="1" applyBorder="1" applyAlignment="1" applyProtection="1">
      <alignment vertical="center" wrapText="1"/>
      <protection locked="0"/>
    </xf>
    <xf numFmtId="0" fontId="95" fillId="0" borderId="7" xfId="1977" applyFont="1" applyBorder="1" applyAlignment="1" applyProtection="1">
      <alignment vertical="center" wrapText="1"/>
      <protection locked="0"/>
    </xf>
    <xf numFmtId="0" fontId="33" fillId="0" borderId="38" xfId="2280" applyBorder="1" applyProtection="1">
      <protection locked="0"/>
    </xf>
    <xf numFmtId="0" fontId="33" fillId="0" borderId="0" xfId="2280" applyProtection="1">
      <protection locked="0"/>
    </xf>
    <xf numFmtId="0" fontId="33" fillId="0" borderId="101" xfId="2280" applyBorder="1" applyProtection="1">
      <protection locked="0"/>
    </xf>
    <xf numFmtId="0" fontId="96" fillId="24" borderId="79" xfId="1977" applyFont="1" applyFill="1" applyBorder="1" applyAlignment="1" applyProtection="1">
      <alignment horizontal="left" vertical="center" indent="1"/>
      <protection locked="0"/>
    </xf>
    <xf numFmtId="14" fontId="95" fillId="24" borderId="0" xfId="1977" applyNumberFormat="1" applyFont="1" applyFill="1" applyAlignment="1" applyProtection="1">
      <alignment horizontal="center" vertical="center"/>
      <protection locked="0"/>
    </xf>
    <xf numFmtId="37" fontId="95" fillId="24" borderId="0" xfId="1977" applyNumberFormat="1" applyFont="1" applyFill="1" applyAlignment="1" applyProtection="1">
      <alignment horizontal="center" vertical="center"/>
      <protection locked="0"/>
    </xf>
    <xf numFmtId="192" fontId="95" fillId="24" borderId="0" xfId="2282" applyNumberFormat="1" applyFont="1" applyFill="1" applyBorder="1" applyAlignment="1" applyProtection="1">
      <alignment vertical="center"/>
      <protection locked="0"/>
    </xf>
    <xf numFmtId="41" fontId="95" fillId="0" borderId="0" xfId="1977" applyNumberFormat="1" applyFont="1" applyAlignment="1" applyProtection="1">
      <alignment vertical="center"/>
      <protection locked="0"/>
    </xf>
    <xf numFmtId="188" fontId="107" fillId="25" borderId="0" xfId="646" applyFont="1" applyFill="1" applyBorder="1" applyAlignment="1" applyProtection="1">
      <alignment horizontal="right" vertical="center"/>
      <protection locked="0"/>
    </xf>
    <xf numFmtId="171" fontId="95" fillId="24" borderId="0" xfId="1977" applyNumberFormat="1" applyFont="1" applyFill="1" applyAlignment="1" applyProtection="1">
      <alignment horizontal="left" vertical="center"/>
      <protection locked="0"/>
    </xf>
    <xf numFmtId="41" fontId="95" fillId="24" borderId="79" xfId="1977" applyNumberFormat="1" applyFont="1" applyFill="1" applyBorder="1" applyAlignment="1" applyProtection="1">
      <alignment vertical="center"/>
      <protection locked="0"/>
    </xf>
    <xf numFmtId="218" fontId="107" fillId="25" borderId="0" xfId="646" applyNumberFormat="1" applyFont="1" applyFill="1" applyBorder="1" applyAlignment="1" applyProtection="1">
      <alignment horizontal="right" vertical="center"/>
      <protection locked="0"/>
    </xf>
    <xf numFmtId="0" fontId="96" fillId="24" borderId="55" xfId="1977" applyFont="1" applyFill="1" applyBorder="1" applyAlignment="1" applyProtection="1">
      <alignment horizontal="left" vertical="center" indent="1"/>
      <protection locked="0"/>
    </xf>
    <xf numFmtId="41" fontId="95" fillId="24" borderId="55" xfId="1977" applyNumberFormat="1" applyFont="1" applyFill="1" applyBorder="1" applyAlignment="1" applyProtection="1">
      <alignment vertical="center"/>
      <protection locked="0"/>
    </xf>
    <xf numFmtId="0" fontId="96" fillId="0" borderId="0" xfId="1977" applyFont="1" applyAlignment="1" applyProtection="1">
      <alignment vertical="center" wrapText="1"/>
      <protection locked="0"/>
    </xf>
    <xf numFmtId="14" fontId="95" fillId="0" borderId="0" xfId="1977" applyNumberFormat="1" applyFont="1" applyAlignment="1" applyProtection="1">
      <alignment vertical="center" wrapText="1"/>
      <protection locked="0"/>
    </xf>
    <xf numFmtId="0" fontId="95" fillId="0" borderId="0" xfId="1977" applyFont="1" applyAlignment="1" applyProtection="1">
      <alignment horizontal="center" vertical="center" wrapText="1"/>
      <protection locked="0"/>
    </xf>
    <xf numFmtId="215" fontId="95" fillId="0" borderId="0" xfId="646" applyNumberFormat="1" applyFont="1" applyBorder="1" applyAlignment="1" applyProtection="1">
      <alignment vertical="center" wrapText="1"/>
      <protection locked="0"/>
    </xf>
    <xf numFmtId="42" fontId="97" fillId="0" borderId="110" xfId="1977" applyNumberFormat="1" applyFont="1" applyBorder="1" applyAlignment="1" applyProtection="1">
      <alignment horizontal="right" vertical="center" wrapText="1"/>
      <protection locked="0"/>
    </xf>
    <xf numFmtId="207" fontId="97" fillId="0" borderId="110" xfId="2281" applyNumberFormat="1" applyFont="1" applyBorder="1" applyAlignment="1" applyProtection="1">
      <alignment horizontal="right" vertical="center" wrapText="1"/>
      <protection locked="0"/>
    </xf>
    <xf numFmtId="207" fontId="97" fillId="0" borderId="110" xfId="1977" applyNumberFormat="1" applyFont="1" applyBorder="1" applyAlignment="1" applyProtection="1">
      <alignment horizontal="right" vertical="center" wrapText="1"/>
      <protection locked="0"/>
    </xf>
    <xf numFmtId="41" fontId="95" fillId="0" borderId="0" xfId="2283" applyFont="1" applyAlignment="1" applyProtection="1">
      <alignment vertical="center" wrapText="1"/>
      <protection locked="0"/>
    </xf>
    <xf numFmtId="0" fontId="96" fillId="24" borderId="0" xfId="1977" applyFont="1" applyFill="1" applyAlignment="1" applyProtection="1">
      <alignment horizontal="left" vertical="center"/>
      <protection locked="0"/>
    </xf>
    <xf numFmtId="0" fontId="95" fillId="24" borderId="0" xfId="1977" applyFont="1" applyFill="1" applyAlignment="1" applyProtection="1">
      <alignment horizontal="right" vertical="center" wrapText="1"/>
      <protection locked="0"/>
    </xf>
    <xf numFmtId="41" fontId="96" fillId="24" borderId="0" xfId="1977" applyNumberFormat="1" applyFont="1" applyFill="1" applyAlignment="1" applyProtection="1">
      <alignment vertical="center"/>
      <protection locked="0"/>
    </xf>
    <xf numFmtId="0" fontId="96" fillId="24" borderId="0" xfId="1977" applyFont="1" applyFill="1" applyAlignment="1" applyProtection="1">
      <alignment horizontal="right" vertical="center"/>
      <protection locked="0"/>
    </xf>
    <xf numFmtId="0" fontId="109" fillId="24" borderId="0" xfId="1977" applyFont="1" applyFill="1" applyAlignment="1" applyProtection="1">
      <alignment horizontal="right" vertical="center"/>
      <protection locked="0"/>
    </xf>
    <xf numFmtId="0" fontId="107" fillId="24" borderId="0" xfId="1977" applyFont="1" applyFill="1" applyAlignment="1" applyProtection="1">
      <alignment horizontal="right" vertical="center" wrapText="1"/>
      <protection locked="0"/>
    </xf>
    <xf numFmtId="0" fontId="107" fillId="24" borderId="0" xfId="1977" applyFont="1" applyFill="1" applyAlignment="1" applyProtection="1">
      <alignment vertical="center" wrapText="1"/>
      <protection locked="0"/>
    </xf>
    <xf numFmtId="14" fontId="107" fillId="24" borderId="0" xfId="1977" applyNumberFormat="1" applyFont="1" applyFill="1" applyAlignment="1" applyProtection="1">
      <alignment horizontal="right" vertical="center" wrapText="1"/>
      <protection locked="0"/>
    </xf>
    <xf numFmtId="41" fontId="109" fillId="24" borderId="0" xfId="1977" applyNumberFormat="1" applyFont="1" applyFill="1" applyAlignment="1" applyProtection="1">
      <alignment vertical="center"/>
      <protection locked="0"/>
    </xf>
    <xf numFmtId="0" fontId="107" fillId="0" borderId="101" xfId="1977" applyFont="1" applyBorder="1" applyAlignment="1" applyProtection="1">
      <alignment vertical="center"/>
      <protection locked="0"/>
    </xf>
    <xf numFmtId="0" fontId="109" fillId="0" borderId="0" xfId="1977" applyFont="1" applyAlignment="1" applyProtection="1">
      <alignment vertical="center" wrapText="1"/>
      <protection locked="0"/>
    </xf>
    <xf numFmtId="0" fontId="107" fillId="0" borderId="101" xfId="1977" applyFont="1" applyBorder="1" applyAlignment="1" applyProtection="1">
      <alignment vertical="center" wrapText="1"/>
      <protection locked="0"/>
    </xf>
    <xf numFmtId="0" fontId="107" fillId="0" borderId="101" xfId="1977" applyFont="1" applyBorder="1" applyAlignment="1" applyProtection="1">
      <alignment horizontal="left" vertical="center" wrapText="1"/>
      <protection locked="0"/>
    </xf>
    <xf numFmtId="0" fontId="95" fillId="0" borderId="59" xfId="1977" applyFont="1" applyBorder="1" applyAlignment="1" applyProtection="1">
      <alignment vertical="center" wrapText="1"/>
      <protection locked="0"/>
    </xf>
    <xf numFmtId="0" fontId="96" fillId="0" borderId="28" xfId="1977" applyFont="1" applyBorder="1" applyAlignment="1" applyProtection="1">
      <alignment vertical="center" wrapText="1"/>
      <protection locked="0"/>
    </xf>
    <xf numFmtId="0" fontId="95" fillId="0" borderId="60" xfId="1977" applyFont="1" applyBorder="1" applyAlignment="1" applyProtection="1">
      <alignment vertical="center" wrapText="1"/>
      <protection locked="0"/>
    </xf>
    <xf numFmtId="215" fontId="95" fillId="0" borderId="0" xfId="646" applyNumberFormat="1" applyFont="1" applyAlignment="1" applyProtection="1">
      <alignment vertical="center" wrapText="1"/>
      <protection locked="0"/>
    </xf>
    <xf numFmtId="41" fontId="95" fillId="0" borderId="0" xfId="1977" applyNumberFormat="1" applyFont="1" applyAlignment="1" applyProtection="1">
      <alignment vertical="center" wrapText="1"/>
      <protection locked="0"/>
    </xf>
    <xf numFmtId="0" fontId="55" fillId="25" borderId="0" xfId="0" applyFont="1" applyFill="1" applyAlignment="1">
      <alignment horizontal="center" vertical="center" wrapText="1"/>
    </xf>
    <xf numFmtId="0" fontId="0" fillId="25" borderId="28" xfId="0" applyFill="1" applyBorder="1" applyAlignment="1">
      <alignment horizontal="left" vertical="center" indent="1"/>
    </xf>
    <xf numFmtId="0" fontId="120" fillId="126" borderId="76" xfId="0" applyFont="1" applyFill="1" applyBorder="1" applyAlignment="1">
      <alignment horizontal="center" vertical="center" wrapText="1"/>
    </xf>
    <xf numFmtId="0" fontId="120" fillId="126" borderId="106" xfId="0" applyFont="1" applyFill="1" applyBorder="1" applyAlignment="1">
      <alignment horizontal="center" vertical="center" wrapText="1"/>
    </xf>
    <xf numFmtId="0" fontId="121" fillId="128" borderId="13" xfId="0" applyFont="1" applyFill="1" applyBorder="1" applyAlignment="1">
      <alignment horizontal="center" vertical="center" wrapText="1"/>
    </xf>
    <xf numFmtId="0" fontId="41" fillId="47" borderId="156" xfId="0" applyFont="1" applyFill="1" applyBorder="1" applyAlignment="1">
      <alignment horizontal="center" vertical="center" wrapText="1"/>
    </xf>
    <xf numFmtId="0" fontId="41" fillId="47" borderId="157" xfId="0" applyFont="1" applyFill="1" applyBorder="1" applyAlignment="1">
      <alignment horizontal="center" vertical="center" wrapText="1"/>
    </xf>
    <xf numFmtId="0" fontId="120" fillId="129" borderId="13" xfId="0" applyFont="1" applyFill="1" applyBorder="1" applyAlignment="1">
      <alignment horizontal="center" vertical="center" wrapText="1"/>
    </xf>
    <xf numFmtId="170" fontId="41" fillId="130" borderId="158" xfId="709" applyNumberFormat="1" applyFont="1" applyFill="1" applyBorder="1" applyAlignment="1" applyProtection="1">
      <alignment horizontal="left" vertical="center" wrapText="1" indent="1"/>
    </xf>
    <xf numFmtId="170" fontId="41" fillId="130" borderId="159" xfId="709" applyNumberFormat="1" applyFont="1" applyFill="1" applyBorder="1" applyAlignment="1" applyProtection="1">
      <alignment horizontal="left" vertical="center" wrapText="1" indent="1"/>
    </xf>
    <xf numFmtId="0" fontId="36" fillId="96" borderId="80" xfId="0" applyFont="1" applyFill="1" applyBorder="1" applyAlignment="1">
      <alignment horizontal="left" vertical="center" wrapText="1" indent="1"/>
    </xf>
    <xf numFmtId="213" fontId="0" fillId="25" borderId="0" xfId="0" applyNumberFormat="1" applyFill="1" applyAlignment="1">
      <alignment horizontal="center" vertical="center" wrapText="1"/>
    </xf>
    <xf numFmtId="171" fontId="36" fillId="45" borderId="80" xfId="2312" applyNumberFormat="1" applyFont="1" applyFill="1" applyBorder="1" applyAlignment="1">
      <alignment horizontal="right" vertical="center" wrapText="1" indent="1"/>
    </xf>
    <xf numFmtId="0" fontId="36" fillId="45" borderId="80" xfId="0" applyFont="1" applyFill="1" applyBorder="1" applyAlignment="1">
      <alignment horizontal="right" vertical="center" wrapText="1" indent="1"/>
    </xf>
    <xf numFmtId="168" fontId="41" fillId="131" borderId="30" xfId="0" applyNumberFormat="1" applyFont="1" applyFill="1" applyBorder="1" applyAlignment="1">
      <alignment horizontal="right" vertical="center"/>
    </xf>
    <xf numFmtId="0" fontId="0" fillId="25" borderId="0" xfId="0" applyFill="1" applyAlignment="1">
      <alignment horizontal="center"/>
    </xf>
    <xf numFmtId="0" fontId="37" fillId="44" borderId="217" xfId="0" applyFont="1" applyFill="1" applyBorder="1" applyAlignment="1">
      <alignment horizontal="center" vertical="center" wrapText="1"/>
    </xf>
    <xf numFmtId="0" fontId="37" fillId="44" borderId="218" xfId="0" applyFont="1" applyFill="1" applyBorder="1" applyAlignment="1">
      <alignment horizontal="center" vertical="center" wrapText="1"/>
    </xf>
    <xf numFmtId="0" fontId="37" fillId="44" borderId="219" xfId="0" applyFont="1" applyFill="1" applyBorder="1" applyAlignment="1">
      <alignment horizontal="center" vertical="center" wrapText="1"/>
    </xf>
    <xf numFmtId="0" fontId="37" fillId="44" borderId="220" xfId="0" applyFont="1" applyFill="1" applyBorder="1" applyAlignment="1">
      <alignment horizontal="center" vertical="center" wrapText="1"/>
    </xf>
    <xf numFmtId="0" fontId="37" fillId="44" borderId="221" xfId="0" applyFont="1" applyFill="1" applyBorder="1" applyAlignment="1">
      <alignment horizontal="center" vertical="center" wrapText="1"/>
    </xf>
    <xf numFmtId="0" fontId="37" fillId="44" borderId="222" xfId="0" applyFont="1" applyFill="1" applyBorder="1" applyAlignment="1">
      <alignment horizontal="center" vertical="center" wrapText="1"/>
    </xf>
    <xf numFmtId="3" fontId="0" fillId="0" borderId="42" xfId="0" applyNumberFormat="1" applyBorder="1" applyAlignment="1" applyProtection="1">
      <alignment horizontal="right" vertical="center" wrapText="1" indent="1"/>
      <protection locked="0"/>
    </xf>
    <xf numFmtId="164" fontId="30" fillId="25" borderId="225" xfId="710" applyFont="1" applyFill="1" applyBorder="1" applyAlignment="1" applyProtection="1">
      <alignment horizontal="right" vertical="center" wrapText="1"/>
    </xf>
    <xf numFmtId="164" fontId="30" fillId="25" borderId="226" xfId="710" applyFont="1" applyFill="1" applyBorder="1" applyAlignment="1" applyProtection="1">
      <alignment horizontal="right" vertical="center" wrapText="1"/>
    </xf>
    <xf numFmtId="164" fontId="30" fillId="25" borderId="227" xfId="710" applyFont="1" applyFill="1" applyBorder="1" applyAlignment="1" applyProtection="1">
      <alignment horizontal="right" vertical="center" wrapText="1"/>
    </xf>
    <xf numFmtId="0" fontId="0" fillId="25" borderId="227" xfId="0" applyFill="1" applyBorder="1"/>
    <xf numFmtId="164" fontId="30" fillId="25" borderId="228" xfId="710" applyFont="1" applyFill="1" applyBorder="1" applyAlignment="1" applyProtection="1">
      <alignment horizontal="right" vertical="center" wrapText="1"/>
    </xf>
    <xf numFmtId="164" fontId="30" fillId="25" borderId="229" xfId="710" applyFont="1" applyFill="1" applyBorder="1" applyAlignment="1" applyProtection="1">
      <alignment horizontal="right" vertical="center" wrapText="1"/>
    </xf>
    <xf numFmtId="164" fontId="30" fillId="25" borderId="230" xfId="710" applyFont="1" applyFill="1" applyBorder="1" applyAlignment="1" applyProtection="1">
      <alignment horizontal="right" vertical="center" wrapText="1"/>
    </xf>
    <xf numFmtId="0" fontId="122" fillId="0" borderId="0" xfId="1977" applyFont="1" applyAlignment="1" applyProtection="1">
      <alignment vertical="center" wrapText="1"/>
      <protection locked="0"/>
    </xf>
    <xf numFmtId="0" fontId="0" fillId="25" borderId="0" xfId="0" applyFill="1" applyAlignment="1">
      <alignment horizontal="center" wrapText="1"/>
    </xf>
    <xf numFmtId="198" fontId="0" fillId="25" borderId="98" xfId="0" applyNumberFormat="1" applyFill="1" applyBorder="1" applyAlignment="1" applyProtection="1">
      <alignment horizontal="center" vertical="center" wrapText="1"/>
      <protection locked="0"/>
    </xf>
    <xf numFmtId="3" fontId="37" fillId="25" borderId="0" xfId="0" applyNumberFormat="1" applyFont="1" applyFill="1" applyAlignment="1">
      <alignment horizontal="center" vertical="center" wrapText="1"/>
    </xf>
    <xf numFmtId="3" fontId="37" fillId="104" borderId="24" xfId="0" applyNumberFormat="1" applyFont="1" applyFill="1" applyBorder="1" applyAlignment="1">
      <alignment horizontal="center" vertical="center" wrapText="1"/>
    </xf>
    <xf numFmtId="171" fontId="30" fillId="25" borderId="0" xfId="2312" applyNumberFormat="1" applyFont="1" applyFill="1" applyAlignment="1">
      <alignment horizontal="center" wrapText="1"/>
    </xf>
    <xf numFmtId="10" fontId="30" fillId="0" borderId="145" xfId="2312" applyNumberFormat="1" applyFont="1" applyBorder="1" applyAlignment="1" applyProtection="1">
      <alignment horizontal="center" vertical="center" wrapText="1"/>
      <protection hidden="1"/>
    </xf>
    <xf numFmtId="10" fontId="30" fillId="0" borderId="148" xfId="2312" applyNumberFormat="1" applyFont="1" applyBorder="1" applyAlignment="1" applyProtection="1">
      <alignment horizontal="center" vertical="center" wrapText="1"/>
      <protection hidden="1"/>
    </xf>
    <xf numFmtId="213" fontId="0" fillId="25" borderId="231" xfId="0" applyNumberFormat="1" applyFill="1" applyBorder="1" applyAlignment="1">
      <alignment horizontal="center" vertical="center" wrapText="1"/>
    </xf>
    <xf numFmtId="213" fontId="0" fillId="25" borderId="232" xfId="0" applyNumberFormat="1" applyFill="1" applyBorder="1" applyAlignment="1">
      <alignment horizontal="center" vertical="center" wrapText="1"/>
    </xf>
    <xf numFmtId="213" fontId="0" fillId="132" borderId="232" xfId="0" applyNumberFormat="1" applyFill="1" applyBorder="1" applyAlignment="1">
      <alignment horizontal="center" vertical="center" wrapText="1"/>
    </xf>
    <xf numFmtId="213" fontId="0" fillId="132" borderId="233" xfId="0" applyNumberFormat="1" applyFill="1" applyBorder="1" applyAlignment="1">
      <alignment horizontal="center" vertical="center" wrapText="1"/>
    </xf>
    <xf numFmtId="0" fontId="36" fillId="45" borderId="110" xfId="0" applyFont="1" applyFill="1" applyBorder="1" applyAlignment="1">
      <alignment horizontal="right" vertical="center" wrapText="1" indent="1"/>
    </xf>
    <xf numFmtId="168" fontId="41" fillId="0" borderId="26" xfId="0" applyNumberFormat="1" applyFont="1" applyBorder="1" applyAlignment="1">
      <alignment horizontal="right" vertical="center"/>
    </xf>
    <xf numFmtId="0" fontId="41" fillId="0" borderId="234" xfId="0" applyFont="1" applyBorder="1" applyAlignment="1">
      <alignment horizontal="left" vertical="center" indent="2"/>
    </xf>
    <xf numFmtId="206" fontId="39" fillId="0" borderId="235" xfId="0" applyNumberFormat="1" applyFont="1" applyBorder="1" applyAlignment="1">
      <alignment horizontal="center" vertical="center"/>
    </xf>
    <xf numFmtId="0" fontId="41" fillId="0" borderId="236" xfId="0" applyFont="1" applyBorder="1" applyAlignment="1">
      <alignment horizontal="left" vertical="center" indent="2"/>
    </xf>
    <xf numFmtId="206" fontId="39" fillId="0" borderId="237" xfId="0" applyNumberFormat="1" applyFont="1" applyBorder="1" applyAlignment="1">
      <alignment horizontal="center" vertical="center"/>
    </xf>
    <xf numFmtId="0" fontId="36" fillId="96" borderId="80" xfId="0" applyFont="1" applyFill="1" applyBorder="1" applyAlignment="1">
      <alignment horizontal="center" vertical="center" wrapText="1"/>
    </xf>
    <xf numFmtId="207" fontId="30" fillId="25" borderId="238" xfId="710" applyNumberFormat="1" applyFont="1" applyFill="1" applyBorder="1" applyAlignment="1" applyProtection="1">
      <alignment horizontal="right" vertical="center" wrapText="1"/>
      <protection locked="0"/>
    </xf>
    <xf numFmtId="164" fontId="30" fillId="25" borderId="238" xfId="710" applyFont="1" applyFill="1" applyBorder="1" applyAlignment="1" applyProtection="1">
      <alignment horizontal="right" vertical="center" wrapText="1"/>
      <protection locked="0"/>
    </xf>
    <xf numFmtId="0" fontId="36" fillId="28" borderId="244" xfId="0" applyFont="1" applyFill="1" applyBorder="1" applyAlignment="1">
      <alignment horizontal="center" vertical="center"/>
    </xf>
    <xf numFmtId="0" fontId="36" fillId="28" borderId="245" xfId="0" applyFont="1" applyFill="1" applyBorder="1" applyAlignment="1">
      <alignment horizontal="center" vertical="center"/>
    </xf>
    <xf numFmtId="0" fontId="36" fillId="28" borderId="246" xfId="0" applyFont="1" applyFill="1" applyBorder="1" applyAlignment="1">
      <alignment horizontal="center" vertical="center"/>
    </xf>
    <xf numFmtId="165" fontId="49" fillId="25" borderId="0" xfId="709" applyFont="1" applyFill="1" applyProtection="1"/>
    <xf numFmtId="0" fontId="0" fillId="25" borderId="101" xfId="0" applyFill="1" applyBorder="1"/>
    <xf numFmtId="0" fontId="0" fillId="25" borderId="58" xfId="0" applyFill="1" applyBorder="1"/>
    <xf numFmtId="0" fontId="0" fillId="25" borderId="102" xfId="0" applyFill="1" applyBorder="1"/>
    <xf numFmtId="0" fontId="66" fillId="0" borderId="110" xfId="1607" applyFont="1" applyBorder="1" applyAlignment="1">
      <alignment horizontal="center"/>
    </xf>
    <xf numFmtId="2" fontId="65" fillId="0" borderId="0" xfId="2006" applyNumberFormat="1" applyFont="1" applyFill="1" applyBorder="1" applyAlignment="1">
      <alignment horizontal="center"/>
    </xf>
    <xf numFmtId="2" fontId="65" fillId="53" borderId="0" xfId="2006" applyNumberFormat="1" applyFont="1" applyFill="1" applyBorder="1" applyAlignment="1">
      <alignment horizontal="center"/>
    </xf>
    <xf numFmtId="2" fontId="65" fillId="0" borderId="0" xfId="2006" quotePrefix="1" applyNumberFormat="1" applyFont="1" applyFill="1" applyBorder="1" applyAlignment="1">
      <alignment horizontal="center"/>
    </xf>
    <xf numFmtId="0" fontId="66" fillId="0" borderId="69" xfId="1607" applyFont="1" applyBorder="1" applyAlignment="1">
      <alignment horizontal="center"/>
    </xf>
    <xf numFmtId="0" fontId="66" fillId="0" borderId="68" xfId="1607" applyFont="1" applyBorder="1" applyAlignment="1">
      <alignment horizontal="center"/>
    </xf>
    <xf numFmtId="2" fontId="82" fillId="0" borderId="101" xfId="2006" quotePrefix="1" applyNumberFormat="1" applyFont="1" applyFill="1" applyBorder="1" applyAlignment="1">
      <alignment horizontal="center"/>
    </xf>
    <xf numFmtId="220" fontId="38" fillId="25" borderId="123" xfId="2055" applyNumberFormat="1" applyFont="1" applyFill="1" applyBorder="1" applyAlignment="1" applyProtection="1">
      <alignment horizontal="center" vertical="center" wrapText="1"/>
    </xf>
    <xf numFmtId="207" fontId="30" fillId="25" borderId="32" xfId="710" applyNumberFormat="1" applyFont="1" applyFill="1" applyBorder="1" applyAlignment="1" applyProtection="1">
      <alignment horizontal="right" vertical="center" wrapText="1"/>
      <protection locked="0"/>
    </xf>
    <xf numFmtId="210" fontId="30" fillId="25" borderId="247" xfId="2055" applyNumberFormat="1" applyFont="1" applyFill="1" applyBorder="1" applyAlignment="1" applyProtection="1">
      <alignment horizontal="right" vertical="center" wrapText="1"/>
    </xf>
    <xf numFmtId="208" fontId="30" fillId="25" borderId="248" xfId="2055" applyNumberFormat="1" applyFont="1" applyFill="1" applyBorder="1" applyAlignment="1" applyProtection="1">
      <alignment horizontal="right" vertical="center" wrapText="1"/>
    </xf>
    <xf numFmtId="208" fontId="30" fillId="25" borderId="249" xfId="2055" applyNumberFormat="1" applyFont="1" applyFill="1" applyBorder="1" applyAlignment="1" applyProtection="1">
      <alignment horizontal="right" vertical="center" wrapText="1"/>
    </xf>
    <xf numFmtId="10" fontId="126" fillId="134" borderId="145" xfId="2312" applyNumberFormat="1" applyFont="1" applyFill="1" applyBorder="1" applyAlignment="1" applyProtection="1">
      <alignment horizontal="right" vertical="center" wrapText="1" indent="1"/>
      <protection hidden="1"/>
    </xf>
    <xf numFmtId="2" fontId="82" fillId="53" borderId="28" xfId="2005" applyNumberFormat="1" applyFont="1" applyFill="1" applyBorder="1" applyAlignment="1">
      <alignment horizontal="center"/>
    </xf>
    <xf numFmtId="2" fontId="82" fillId="53" borderId="28" xfId="2006" applyNumberFormat="1" applyFont="1" applyFill="1" applyBorder="1" applyAlignment="1">
      <alignment horizontal="center"/>
    </xf>
    <xf numFmtId="2" fontId="65" fillId="0" borderId="0" xfId="2005" applyNumberFormat="1" applyFont="1" applyFill="1" applyBorder="1" applyAlignment="1">
      <alignment horizontal="center"/>
    </xf>
    <xf numFmtId="2" fontId="65" fillId="53" borderId="0" xfId="2005" applyNumberFormat="1" applyFont="1" applyFill="1" applyBorder="1" applyAlignment="1">
      <alignment horizontal="center"/>
    </xf>
    <xf numFmtId="10" fontId="30" fillId="133" borderId="147" xfId="2312" applyNumberFormat="1" applyFont="1" applyFill="1" applyBorder="1" applyAlignment="1" applyProtection="1">
      <alignment horizontal="right" vertical="center" wrapText="1" indent="1"/>
      <protection hidden="1"/>
    </xf>
    <xf numFmtId="10" fontId="126" fillId="134" borderId="146" xfId="2312" applyNumberFormat="1" applyFont="1" applyFill="1" applyBorder="1" applyAlignment="1" applyProtection="1">
      <alignment horizontal="right" vertical="center" wrapText="1" indent="1"/>
      <protection hidden="1"/>
    </xf>
    <xf numFmtId="10" fontId="126" fillId="134" borderId="148" xfId="2312" applyNumberFormat="1" applyFont="1" applyFill="1" applyBorder="1" applyAlignment="1" applyProtection="1">
      <alignment horizontal="right" vertical="center" wrapText="1" indent="1"/>
      <protection hidden="1"/>
    </xf>
    <xf numFmtId="0" fontId="36" fillId="0" borderId="231" xfId="0" applyFont="1" applyBorder="1" applyAlignment="1" applyProtection="1">
      <alignment horizontal="left" vertical="center" wrapText="1" indent="1"/>
      <protection hidden="1"/>
    </xf>
    <xf numFmtId="10" fontId="126" fillId="134" borderId="149" xfId="2312" applyNumberFormat="1" applyFont="1" applyFill="1" applyBorder="1" applyAlignment="1" applyProtection="1">
      <alignment horizontal="right" vertical="center" wrapText="1" indent="1"/>
      <protection hidden="1"/>
    </xf>
    <xf numFmtId="10" fontId="49" fillId="25" borderId="148" xfId="2312" applyNumberFormat="1" applyFont="1" applyFill="1" applyBorder="1" applyAlignment="1" applyProtection="1">
      <alignment horizontal="right" vertical="center" wrapText="1" indent="1"/>
      <protection hidden="1"/>
    </xf>
    <xf numFmtId="10" fontId="126" fillId="134" borderId="252" xfId="2312" applyNumberFormat="1" applyFont="1" applyFill="1" applyBorder="1" applyAlignment="1" applyProtection="1">
      <alignment horizontal="right" vertical="center" wrapText="1" indent="1"/>
      <protection hidden="1"/>
    </xf>
    <xf numFmtId="10" fontId="126" fillId="134" borderId="251" xfId="2312" applyNumberFormat="1" applyFont="1" applyFill="1" applyBorder="1" applyAlignment="1" applyProtection="1">
      <alignment horizontal="right" vertical="center" wrapText="1" indent="1"/>
      <protection hidden="1"/>
    </xf>
    <xf numFmtId="10" fontId="30" fillId="0" borderId="251" xfId="2312" applyNumberFormat="1" applyFont="1" applyBorder="1" applyAlignment="1" applyProtection="1">
      <alignment horizontal="center" vertical="center" wrapText="1"/>
      <protection hidden="1"/>
    </xf>
    <xf numFmtId="10" fontId="30" fillId="0" borderId="251" xfId="2312" applyNumberFormat="1" applyFont="1" applyBorder="1" applyAlignment="1" applyProtection="1">
      <alignment horizontal="right" vertical="center" wrapText="1" indent="1"/>
      <protection hidden="1"/>
    </xf>
    <xf numFmtId="0" fontId="36" fillId="0" borderId="233" xfId="0" applyFont="1" applyBorder="1" applyAlignment="1" applyProtection="1">
      <alignment horizontal="left" vertical="center" wrapText="1" indent="1"/>
      <protection hidden="1"/>
    </xf>
    <xf numFmtId="0" fontId="36" fillId="0" borderId="232" xfId="0" applyFont="1" applyBorder="1" applyAlignment="1" applyProtection="1">
      <alignment horizontal="left" vertical="center" wrapText="1" indent="1"/>
      <protection hidden="1"/>
    </xf>
    <xf numFmtId="10" fontId="30" fillId="95" borderId="250" xfId="2312" applyNumberFormat="1" applyFont="1" applyFill="1" applyBorder="1" applyAlignment="1" applyProtection="1">
      <alignment horizontal="right" vertical="center" wrapText="1" indent="1"/>
      <protection hidden="1"/>
    </xf>
    <xf numFmtId="10" fontId="125" fillId="134" borderId="87" xfId="2312" applyNumberFormat="1" applyFont="1" applyFill="1" applyBorder="1" applyAlignment="1">
      <alignment horizontal="right" vertical="center" wrapText="1"/>
    </xf>
    <xf numFmtId="2" fontId="65" fillId="53" borderId="101" xfId="2005" applyNumberFormat="1" applyFont="1" applyFill="1" applyBorder="1" applyAlignment="1">
      <alignment horizontal="center"/>
    </xf>
    <xf numFmtId="2" fontId="65" fillId="0" borderId="101" xfId="2005" applyNumberFormat="1" applyFont="1" applyFill="1" applyBorder="1" applyAlignment="1">
      <alignment horizontal="center"/>
    </xf>
    <xf numFmtId="2" fontId="82" fillId="53" borderId="60" xfId="2005" applyNumberFormat="1" applyFont="1" applyFill="1" applyBorder="1" applyAlignment="1">
      <alignment horizontal="center"/>
    </xf>
    <xf numFmtId="2" fontId="123" fillId="0" borderId="101" xfId="2005" applyNumberFormat="1" applyFont="1" applyFill="1" applyBorder="1" applyAlignment="1">
      <alignment horizontal="center"/>
    </xf>
    <xf numFmtId="2" fontId="123" fillId="53" borderId="101" xfId="2005" applyNumberFormat="1" applyFont="1" applyFill="1" applyBorder="1" applyAlignment="1">
      <alignment horizontal="center"/>
    </xf>
    <xf numFmtId="0" fontId="65" fillId="0" borderId="58" xfId="2005" quotePrefix="1" applyNumberFormat="1" applyFont="1" applyFill="1" applyBorder="1" applyAlignment="1">
      <alignment horizontal="center"/>
    </xf>
    <xf numFmtId="4" fontId="65" fillId="53" borderId="101" xfId="2005" applyNumberFormat="1" applyFont="1" applyFill="1" applyBorder="1" applyAlignment="1">
      <alignment horizontal="center"/>
    </xf>
    <xf numFmtId="0" fontId="116" fillId="113" borderId="0" xfId="0" applyFont="1" applyFill="1"/>
    <xf numFmtId="0" fontId="116" fillId="113" borderId="0" xfId="0" applyFont="1" applyFill="1" applyAlignment="1">
      <alignment horizontal="center" vertical="center"/>
    </xf>
    <xf numFmtId="0" fontId="116" fillId="113" borderId="0" xfId="0" applyFont="1" applyFill="1" applyAlignment="1">
      <alignment horizontal="right" vertical="center"/>
    </xf>
    <xf numFmtId="0" fontId="0" fillId="113" borderId="0" xfId="0" applyFill="1"/>
    <xf numFmtId="0" fontId="117" fillId="113" borderId="0" xfId="0" applyFont="1" applyFill="1" applyAlignment="1">
      <alignment horizontal="center" vertical="center" wrapText="1"/>
    </xf>
    <xf numFmtId="0" fontId="117" fillId="113" borderId="0" xfId="0" applyFont="1" applyFill="1" applyAlignment="1" applyProtection="1">
      <alignment vertical="center"/>
      <protection locked="0"/>
    </xf>
    <xf numFmtId="170" fontId="116" fillId="113" borderId="0" xfId="709" applyNumberFormat="1" applyFont="1" applyFill="1" applyAlignment="1" applyProtection="1">
      <alignment horizontal="right" vertical="center"/>
    </xf>
    <xf numFmtId="216" fontId="96" fillId="47" borderId="255" xfId="1977" applyNumberFormat="1" applyFont="1" applyFill="1" applyBorder="1" applyAlignment="1" applyProtection="1">
      <alignment vertical="center"/>
      <protection locked="0"/>
    </xf>
    <xf numFmtId="216" fontId="96" fillId="47" borderId="258" xfId="1977" applyNumberFormat="1" applyFont="1" applyFill="1" applyBorder="1" applyAlignment="1">
      <alignment vertical="center"/>
    </xf>
    <xf numFmtId="0" fontId="96" fillId="47" borderId="258" xfId="1977" applyFont="1" applyFill="1" applyBorder="1" applyAlignment="1" applyProtection="1">
      <alignment vertical="center"/>
      <protection locked="0"/>
    </xf>
    <xf numFmtId="0" fontId="96" fillId="47" borderId="261" xfId="1977" applyFont="1" applyFill="1" applyBorder="1" applyAlignment="1">
      <alignment vertical="center"/>
    </xf>
    <xf numFmtId="0" fontId="96" fillId="52" borderId="173" xfId="1977" applyFont="1" applyFill="1" applyBorder="1" applyAlignment="1">
      <alignment horizontal="center" vertical="center"/>
    </xf>
    <xf numFmtId="0" fontId="96" fillId="52" borderId="176" xfId="1977" applyFont="1" applyFill="1" applyBorder="1" applyAlignment="1">
      <alignment horizontal="center" vertical="center"/>
    </xf>
    <xf numFmtId="0" fontId="96" fillId="52" borderId="179" xfId="1977" applyFont="1" applyFill="1" applyBorder="1" applyAlignment="1">
      <alignment horizontal="center" vertical="center"/>
    </xf>
    <xf numFmtId="3" fontId="0" fillId="132" borderId="42" xfId="0" applyNumberFormat="1" applyFill="1" applyBorder="1" applyAlignment="1">
      <alignment horizontal="right" vertical="center" wrapText="1" indent="1"/>
    </xf>
    <xf numFmtId="10" fontId="125" fillId="134" borderId="87" xfId="2312" applyNumberFormat="1" applyFont="1" applyFill="1" applyBorder="1" applyAlignment="1" applyProtection="1">
      <alignment horizontal="right" vertical="center" wrapText="1"/>
      <protection locked="0" hidden="1"/>
    </xf>
    <xf numFmtId="0" fontId="36" fillId="0" borderId="262" xfId="0" applyFont="1" applyBorder="1" applyAlignment="1" applyProtection="1">
      <alignment horizontal="left" vertical="center" wrapText="1" indent="1"/>
      <protection hidden="1"/>
    </xf>
    <xf numFmtId="10" fontId="30" fillId="0" borderId="263" xfId="2312" applyNumberFormat="1" applyFont="1" applyBorder="1" applyAlignment="1" applyProtection="1">
      <alignment horizontal="right" vertical="center" wrapText="1" indent="1"/>
      <protection hidden="1"/>
    </xf>
    <xf numFmtId="10" fontId="30" fillId="0" borderId="263" xfId="2312" applyNumberFormat="1" applyFont="1" applyBorder="1" applyAlignment="1" applyProtection="1">
      <alignment horizontal="center" vertical="center" wrapText="1"/>
      <protection hidden="1"/>
    </xf>
    <xf numFmtId="10" fontId="126" fillId="134" borderId="263" xfId="2312" applyNumberFormat="1" applyFont="1" applyFill="1" applyBorder="1" applyAlignment="1" applyProtection="1">
      <alignment horizontal="right" vertical="center" wrapText="1" indent="1"/>
      <protection hidden="1"/>
    </xf>
    <xf numFmtId="10" fontId="126" fillId="134" borderId="264" xfId="2312" applyNumberFormat="1" applyFont="1" applyFill="1" applyBorder="1" applyAlignment="1" applyProtection="1">
      <alignment horizontal="right" vertical="center" wrapText="1" indent="1"/>
      <protection hidden="1"/>
    </xf>
    <xf numFmtId="207" fontId="95" fillId="25" borderId="169" xfId="2281" applyNumberFormat="1" applyFont="1" applyFill="1" applyBorder="1" applyAlignment="1" applyProtection="1">
      <alignment horizontal="right" vertical="center"/>
      <protection locked="0"/>
    </xf>
    <xf numFmtId="168" fontId="41" fillId="0" borderId="130" xfId="0" applyNumberFormat="1" applyFont="1" applyBorder="1" applyAlignment="1">
      <alignment horizontal="right" vertical="center" indent="1"/>
    </xf>
    <xf numFmtId="168" fontId="41" fillId="0" borderId="123" xfId="0" applyNumberFormat="1" applyFont="1" applyBorder="1" applyAlignment="1">
      <alignment horizontal="right" vertical="center" indent="1"/>
    </xf>
    <xf numFmtId="0" fontId="40" fillId="29" borderId="15" xfId="0" applyFont="1" applyFill="1" applyBorder="1" applyAlignment="1">
      <alignment horizontal="center" vertical="center"/>
    </xf>
    <xf numFmtId="0" fontId="40" fillId="29" borderId="33" xfId="0" applyFont="1" applyFill="1" applyBorder="1" applyAlignment="1">
      <alignment horizontal="center" vertical="center"/>
    </xf>
    <xf numFmtId="0" fontId="36" fillId="56" borderId="15" xfId="0" applyFont="1" applyFill="1" applyBorder="1" applyAlignment="1">
      <alignment horizontal="center" vertical="center"/>
    </xf>
    <xf numFmtId="0" fontId="36" fillId="56" borderId="33" xfId="0" applyFont="1" applyFill="1" applyBorder="1" applyAlignment="1">
      <alignment horizontal="center" vertical="center"/>
    </xf>
    <xf numFmtId="0" fontId="47" fillId="43" borderId="36" xfId="0" applyFont="1" applyFill="1" applyBorder="1" applyAlignment="1">
      <alignment horizontal="center" vertical="center"/>
    </xf>
    <xf numFmtId="0" fontId="47" fillId="43" borderId="7" xfId="0" applyFont="1" applyFill="1" applyBorder="1" applyAlignment="1">
      <alignment horizontal="center" vertical="center"/>
    </xf>
    <xf numFmtId="0" fontId="47" fillId="43" borderId="37" xfId="0" applyFont="1" applyFill="1" applyBorder="1" applyAlignment="1">
      <alignment horizontal="center" vertical="center"/>
    </xf>
    <xf numFmtId="168" fontId="41" fillId="0" borderId="129" xfId="0" applyNumberFormat="1" applyFont="1" applyBorder="1" applyAlignment="1">
      <alignment horizontal="right" vertical="center" indent="1"/>
    </xf>
    <xf numFmtId="168" fontId="41" fillId="0" borderId="124" xfId="0" applyNumberFormat="1" applyFont="1" applyBorder="1" applyAlignment="1">
      <alignment horizontal="right" vertical="center" indent="1"/>
    </xf>
    <xf numFmtId="0" fontId="88" fillId="36" borderId="198" xfId="0" applyFont="1" applyFill="1" applyBorder="1" applyAlignment="1">
      <alignment horizontal="center" vertical="center" wrapText="1"/>
    </xf>
    <xf numFmtId="0" fontId="88" fillId="36" borderId="190" xfId="0" applyFont="1" applyFill="1" applyBorder="1" applyAlignment="1">
      <alignment horizontal="center" vertical="center" wrapText="1"/>
    </xf>
    <xf numFmtId="168" fontId="41" fillId="0" borderId="131" xfId="0" applyNumberFormat="1" applyFont="1" applyBorder="1" applyAlignment="1">
      <alignment horizontal="right" vertical="center" indent="1"/>
    </xf>
    <xf numFmtId="168" fontId="41" fillId="0" borderId="127" xfId="0" applyNumberFormat="1" applyFont="1" applyBorder="1" applyAlignment="1">
      <alignment horizontal="right" vertical="center" indent="1"/>
    </xf>
    <xf numFmtId="168" fontId="41" fillId="0" borderId="192" xfId="0" applyNumberFormat="1" applyFont="1" applyBorder="1" applyAlignment="1">
      <alignment horizontal="right" vertical="center" indent="1"/>
    </xf>
    <xf numFmtId="0" fontId="36" fillId="32" borderId="64" xfId="0" applyFont="1" applyFill="1" applyBorder="1" applyAlignment="1">
      <alignment horizontal="center" vertical="center" wrapText="1"/>
    </xf>
    <xf numFmtId="0" fontId="36" fillId="32" borderId="65" xfId="0" applyFont="1" applyFill="1" applyBorder="1" applyAlignment="1">
      <alignment horizontal="center" vertical="center" wrapText="1"/>
    </xf>
    <xf numFmtId="0" fontId="36" fillId="32" borderId="66" xfId="0" applyFont="1" applyFill="1" applyBorder="1" applyAlignment="1">
      <alignment horizontal="center" vertical="center" wrapText="1"/>
    </xf>
    <xf numFmtId="0" fontId="54" fillId="36" borderId="182" xfId="2037" applyFont="1" applyFill="1" applyBorder="1" applyAlignment="1" applyProtection="1">
      <alignment horizontal="center" vertical="center" wrapText="1"/>
    </xf>
    <xf numFmtId="0" fontId="54" fillId="36" borderId="183" xfId="2037" applyFont="1" applyFill="1" applyBorder="1" applyAlignment="1" applyProtection="1">
      <alignment horizontal="center" vertical="center" wrapText="1"/>
    </xf>
    <xf numFmtId="0" fontId="54" fillId="36" borderId="186" xfId="2037" applyFont="1" applyFill="1" applyBorder="1" applyAlignment="1" applyProtection="1">
      <alignment horizontal="center" vertical="center" wrapText="1"/>
    </xf>
    <xf numFmtId="0" fontId="36" fillId="89" borderId="38" xfId="0" applyFont="1" applyFill="1" applyBorder="1" applyAlignment="1">
      <alignment horizontal="center" vertical="center" wrapText="1"/>
    </xf>
    <xf numFmtId="0" fontId="36" fillId="89" borderId="101" xfId="0" applyFont="1" applyFill="1" applyBorder="1" applyAlignment="1">
      <alignment horizontal="center" vertical="center" wrapText="1"/>
    </xf>
    <xf numFmtId="0" fontId="36" fillId="89" borderId="59" xfId="0" applyFont="1" applyFill="1" applyBorder="1" applyAlignment="1">
      <alignment horizontal="center" vertical="center" wrapText="1"/>
    </xf>
    <xf numFmtId="0" fontId="36" fillId="89" borderId="60" xfId="0" applyFont="1" applyFill="1" applyBorder="1" applyAlignment="1">
      <alignment horizontal="center" vertical="center" wrapText="1"/>
    </xf>
    <xf numFmtId="0" fontId="36" fillId="89" borderId="57" xfId="0" applyFont="1" applyFill="1" applyBorder="1" applyAlignment="1">
      <alignment horizontal="center" vertical="center" wrapText="1"/>
    </xf>
    <xf numFmtId="0" fontId="36" fillId="89" borderId="58" xfId="0" applyFont="1" applyFill="1" applyBorder="1" applyAlignment="1">
      <alignment horizontal="center" vertical="center" wrapText="1"/>
    </xf>
    <xf numFmtId="0" fontId="55" fillId="35" borderId="38" xfId="0" applyFont="1" applyFill="1" applyBorder="1" applyAlignment="1">
      <alignment horizontal="center" vertical="center" wrapText="1"/>
    </xf>
    <xf numFmtId="0" fontId="55" fillId="35" borderId="0" xfId="0" applyFont="1" applyFill="1" applyAlignment="1">
      <alignment horizontal="center" vertical="center" wrapText="1"/>
    </xf>
    <xf numFmtId="0" fontId="36" fillId="32" borderId="51" xfId="0" applyFont="1" applyFill="1" applyBorder="1" applyAlignment="1">
      <alignment horizontal="center" vertical="center" wrapText="1"/>
    </xf>
    <xf numFmtId="0" fontId="36" fillId="32" borderId="39" xfId="0" applyFont="1" applyFill="1" applyBorder="1" applyAlignment="1">
      <alignment horizontal="center" vertical="center" wrapText="1"/>
    </xf>
    <xf numFmtId="170" fontId="36" fillId="30" borderId="56" xfId="709" applyNumberFormat="1" applyFont="1" applyFill="1" applyBorder="1" applyAlignment="1" applyProtection="1">
      <alignment horizontal="left" vertical="center"/>
    </xf>
    <xf numFmtId="170" fontId="36" fillId="30" borderId="68" xfId="709" applyNumberFormat="1" applyFont="1" applyFill="1" applyBorder="1" applyAlignment="1" applyProtection="1">
      <alignment horizontal="left" vertical="center"/>
    </xf>
    <xf numFmtId="170" fontId="36" fillId="30" borderId="69" xfId="709" applyNumberFormat="1" applyFont="1" applyFill="1" applyBorder="1" applyAlignment="1" applyProtection="1">
      <alignment horizontal="left" vertical="center"/>
    </xf>
    <xf numFmtId="170" fontId="36" fillId="30" borderId="56" xfId="709" applyNumberFormat="1" applyFont="1" applyFill="1" applyBorder="1" applyAlignment="1" applyProtection="1">
      <alignment horizontal="center" vertical="center"/>
    </xf>
    <xf numFmtId="170" fontId="36" fillId="30" borderId="68" xfId="709" applyNumberFormat="1" applyFont="1" applyFill="1" applyBorder="1" applyAlignment="1" applyProtection="1">
      <alignment horizontal="center" vertical="center"/>
    </xf>
    <xf numFmtId="170" fontId="36" fillId="30" borderId="69" xfId="709" applyNumberFormat="1" applyFont="1" applyFill="1" applyBorder="1" applyAlignment="1" applyProtection="1">
      <alignment horizontal="center" vertical="center"/>
    </xf>
    <xf numFmtId="0" fontId="36" fillId="32" borderId="53" xfId="0" applyFont="1" applyFill="1" applyBorder="1" applyAlignment="1">
      <alignment horizontal="center" vertical="center" wrapText="1"/>
    </xf>
    <xf numFmtId="0" fontId="36" fillId="32" borderId="27" xfId="0" applyFont="1" applyFill="1" applyBorder="1" applyAlignment="1">
      <alignment horizontal="center" vertical="center" wrapText="1"/>
    </xf>
    <xf numFmtId="0" fontId="36" fillId="32" borderId="67" xfId="0" applyFont="1" applyFill="1" applyBorder="1" applyAlignment="1">
      <alignment horizontal="center" vertical="center" wrapText="1"/>
    </xf>
    <xf numFmtId="0" fontId="36" fillId="32" borderId="35" xfId="0" applyFont="1" applyFill="1" applyBorder="1" applyAlignment="1">
      <alignment horizontal="center" vertical="center" wrapText="1"/>
    </xf>
    <xf numFmtId="0" fontId="118" fillId="123" borderId="214" xfId="0" applyFont="1" applyFill="1" applyBorder="1" applyAlignment="1">
      <alignment horizontal="center" vertical="center" wrapText="1"/>
    </xf>
    <xf numFmtId="0" fontId="118" fillId="123" borderId="215" xfId="0" applyFont="1" applyFill="1" applyBorder="1" applyAlignment="1">
      <alignment horizontal="center" vertical="center" wrapText="1"/>
    </xf>
    <xf numFmtId="0" fontId="118" fillId="123" borderId="216" xfId="0" applyFont="1" applyFill="1" applyBorder="1" applyAlignment="1">
      <alignment horizontal="center" vertical="center" wrapText="1"/>
    </xf>
    <xf numFmtId="0" fontId="72" fillId="29" borderId="15" xfId="0" applyFont="1" applyFill="1" applyBorder="1" applyAlignment="1">
      <alignment horizontal="center" vertical="center"/>
    </xf>
    <xf numFmtId="0" fontId="72" fillId="29" borderId="33" xfId="0" applyFont="1" applyFill="1" applyBorder="1" applyAlignment="1">
      <alignment horizontal="center" vertical="center"/>
    </xf>
    <xf numFmtId="0" fontId="119" fillId="124" borderId="76" xfId="0" applyFont="1" applyFill="1" applyBorder="1" applyAlignment="1">
      <alignment horizontal="center" vertical="center" wrapText="1"/>
    </xf>
    <xf numFmtId="0" fontId="119" fillId="124" borderId="72" xfId="0" applyFont="1" applyFill="1" applyBorder="1" applyAlignment="1">
      <alignment horizontal="center" vertical="center" wrapText="1"/>
    </xf>
    <xf numFmtId="0" fontId="119" fillId="125" borderId="76" xfId="0" applyFont="1" applyFill="1" applyBorder="1" applyAlignment="1">
      <alignment horizontal="center" vertical="center" wrapText="1"/>
    </xf>
    <xf numFmtId="0" fontId="119" fillId="125" borderId="72" xfId="0" applyFont="1" applyFill="1" applyBorder="1" applyAlignment="1">
      <alignment horizontal="center" vertical="center" wrapText="1"/>
    </xf>
    <xf numFmtId="0" fontId="43" fillId="117" borderId="76" xfId="0" applyFont="1" applyFill="1" applyBorder="1" applyAlignment="1">
      <alignment horizontal="center" vertical="center" wrapText="1"/>
    </xf>
    <xf numFmtId="0" fontId="43" fillId="117" borderId="72" xfId="0" applyFont="1" applyFill="1" applyBorder="1" applyAlignment="1">
      <alignment horizontal="center" vertical="center" wrapText="1"/>
    </xf>
    <xf numFmtId="0" fontId="112" fillId="115" borderId="76" xfId="0" applyFont="1" applyFill="1" applyBorder="1" applyAlignment="1">
      <alignment horizontal="center" vertical="center" wrapText="1"/>
    </xf>
    <xf numFmtId="0" fontId="112" fillId="115" borderId="72" xfId="0" applyFont="1" applyFill="1" applyBorder="1" applyAlignment="1">
      <alignment horizontal="center" vertical="center" wrapText="1"/>
    </xf>
    <xf numFmtId="0" fontId="37" fillId="116" borderId="76" xfId="0" applyFont="1" applyFill="1" applyBorder="1" applyAlignment="1">
      <alignment horizontal="center" vertical="center" wrapText="1"/>
    </xf>
    <xf numFmtId="0" fontId="37" fillId="116" borderId="72" xfId="0" applyFont="1" applyFill="1" applyBorder="1" applyAlignment="1">
      <alignment horizontal="center" vertical="center" wrapText="1"/>
    </xf>
    <xf numFmtId="0" fontId="96" fillId="130" borderId="253" xfId="1977" applyFont="1" applyFill="1" applyBorder="1" applyAlignment="1">
      <alignment horizontal="right" vertical="center"/>
    </xf>
    <xf numFmtId="0" fontId="96" fillId="130" borderId="254" xfId="1977" applyFont="1" applyFill="1" applyBorder="1" applyAlignment="1">
      <alignment horizontal="right" vertical="center"/>
    </xf>
    <xf numFmtId="0" fontId="96" fillId="130" borderId="256" xfId="1977" applyFont="1" applyFill="1" applyBorder="1" applyAlignment="1">
      <alignment horizontal="right" vertical="center"/>
    </xf>
    <xf numFmtId="0" fontId="96" fillId="130" borderId="257" xfId="1977" applyFont="1" applyFill="1" applyBorder="1" applyAlignment="1">
      <alignment horizontal="right" vertical="center"/>
    </xf>
    <xf numFmtId="0" fontId="96" fillId="130" borderId="259" xfId="1977" applyFont="1" applyFill="1" applyBorder="1" applyAlignment="1">
      <alignment horizontal="right" vertical="center"/>
    </xf>
    <xf numFmtId="0" fontId="96" fillId="130" borderId="260" xfId="1977" applyFont="1" applyFill="1" applyBorder="1" applyAlignment="1">
      <alignment horizontal="right" vertical="center"/>
    </xf>
    <xf numFmtId="0" fontId="56" fillId="43" borderId="0" xfId="0" applyFont="1" applyFill="1" applyAlignment="1">
      <alignment horizontal="center" vertical="center" wrapText="1"/>
    </xf>
    <xf numFmtId="9" fontId="47" fillId="0" borderId="15" xfId="2312" applyFont="1" applyBorder="1" applyAlignment="1" applyProtection="1">
      <alignment horizontal="center" vertical="center" wrapText="1"/>
    </xf>
    <xf numFmtId="9" fontId="47" fillId="0" borderId="33" xfId="2312" applyFont="1" applyBorder="1" applyAlignment="1" applyProtection="1">
      <alignment horizontal="center" vertical="center" wrapText="1"/>
    </xf>
    <xf numFmtId="0" fontId="36" fillId="121" borderId="113" xfId="0" applyFont="1" applyFill="1" applyBorder="1" applyAlignment="1">
      <alignment horizontal="center" vertical="center" wrapText="1"/>
    </xf>
    <xf numFmtId="0" fontId="36" fillId="121" borderId="115" xfId="0" applyFont="1" applyFill="1" applyBorder="1" applyAlignment="1">
      <alignment horizontal="center" vertical="center" wrapText="1"/>
    </xf>
    <xf numFmtId="0" fontId="36" fillId="120" borderId="112" xfId="0" applyFont="1" applyFill="1" applyBorder="1" applyAlignment="1">
      <alignment horizontal="center" vertical="center" wrapText="1"/>
    </xf>
    <xf numFmtId="0" fontId="36" fillId="120" borderId="239" xfId="0" applyFont="1" applyFill="1" applyBorder="1" applyAlignment="1">
      <alignment horizontal="center" vertical="center" wrapText="1"/>
    </xf>
    <xf numFmtId="0" fontId="36" fillId="120" borderId="114" xfId="0" applyFont="1" applyFill="1" applyBorder="1" applyAlignment="1">
      <alignment horizontal="center" vertical="center" wrapText="1"/>
    </xf>
    <xf numFmtId="0" fontId="36" fillId="120" borderId="240" xfId="0" applyFont="1" applyFill="1" applyBorder="1" applyAlignment="1">
      <alignment horizontal="center" vertical="center" wrapText="1"/>
    </xf>
    <xf numFmtId="0" fontId="56" fillId="28" borderId="76" xfId="0" applyFont="1" applyFill="1" applyBorder="1" applyAlignment="1">
      <alignment horizontal="center" vertical="center"/>
    </xf>
    <xf numFmtId="0" fontId="56" fillId="28" borderId="72" xfId="0" applyFont="1" applyFill="1" applyBorder="1" applyAlignment="1">
      <alignment horizontal="center" vertical="center"/>
    </xf>
    <xf numFmtId="0" fontId="36" fillId="118" borderId="112" xfId="0" applyFont="1" applyFill="1" applyBorder="1" applyAlignment="1">
      <alignment horizontal="center" vertical="center" wrapText="1"/>
    </xf>
    <xf numFmtId="0" fontId="36" fillId="118" borderId="113" xfId="0" applyFont="1" applyFill="1" applyBorder="1" applyAlignment="1">
      <alignment horizontal="center" vertical="center" wrapText="1"/>
    </xf>
    <xf numFmtId="0" fontId="36" fillId="118" borderId="114" xfId="0" applyFont="1" applyFill="1" applyBorder="1" applyAlignment="1">
      <alignment horizontal="center" vertical="center" wrapText="1"/>
    </xf>
    <xf numFmtId="0" fontId="36" fillId="118" borderId="115" xfId="0" applyFont="1" applyFill="1" applyBorder="1" applyAlignment="1">
      <alignment horizontal="center" vertical="center" wrapText="1"/>
    </xf>
    <xf numFmtId="0" fontId="36" fillId="122" borderId="113" xfId="0" applyFont="1" applyFill="1" applyBorder="1" applyAlignment="1">
      <alignment horizontal="center" vertical="center" wrapText="1"/>
    </xf>
    <xf numFmtId="0" fontId="36" fillId="122" borderId="115" xfId="0" applyFont="1" applyFill="1" applyBorder="1" applyAlignment="1">
      <alignment horizontal="center" vertical="center" wrapText="1"/>
    </xf>
    <xf numFmtId="0" fontId="36" fillId="119" borderId="112" xfId="0" applyFont="1" applyFill="1" applyBorder="1" applyAlignment="1">
      <alignment horizontal="center" vertical="center" wrapText="1"/>
    </xf>
    <xf numFmtId="0" fontId="36" fillId="119" borderId="113" xfId="0" applyFont="1" applyFill="1" applyBorder="1" applyAlignment="1">
      <alignment horizontal="center" vertical="center" wrapText="1"/>
    </xf>
    <xf numFmtId="0" fontId="36" fillId="119" borderId="114" xfId="0" applyFont="1" applyFill="1" applyBorder="1" applyAlignment="1">
      <alignment horizontal="center" vertical="center" wrapText="1"/>
    </xf>
    <xf numFmtId="0" fontId="36" fillId="119" borderId="115" xfId="0" applyFont="1" applyFill="1" applyBorder="1" applyAlignment="1">
      <alignment horizontal="center" vertical="center" wrapText="1"/>
    </xf>
    <xf numFmtId="0" fontId="86" fillId="101" borderId="242" xfId="0" applyFont="1" applyFill="1" applyBorder="1" applyAlignment="1">
      <alignment horizontal="center" vertical="center"/>
    </xf>
    <xf numFmtId="0" fontId="86" fillId="101" borderId="241" xfId="0" applyFont="1" applyFill="1" applyBorder="1" applyAlignment="1">
      <alignment horizontal="center" vertical="center"/>
    </xf>
    <xf numFmtId="0" fontId="86" fillId="101" borderId="243" xfId="0" applyFont="1" applyFill="1" applyBorder="1" applyAlignment="1">
      <alignment horizontal="center" vertical="center"/>
    </xf>
    <xf numFmtId="0" fontId="67" fillId="25" borderId="38" xfId="0" applyFont="1" applyFill="1" applyBorder="1" applyAlignment="1">
      <alignment horizontal="left" vertical="center"/>
    </xf>
    <xf numFmtId="0" fontId="67" fillId="25" borderId="0" xfId="0" applyFont="1" applyFill="1" applyAlignment="1">
      <alignment horizontal="left" vertical="center"/>
    </xf>
    <xf numFmtId="0" fontId="67" fillId="25" borderId="38" xfId="0" applyFont="1" applyFill="1" applyBorder="1" applyAlignment="1">
      <alignment horizontal="left" vertical="center" wrapText="1"/>
    </xf>
    <xf numFmtId="0" fontId="67" fillId="25" borderId="0" xfId="0" applyFont="1" applyFill="1" applyAlignment="1">
      <alignment horizontal="left" vertical="center" wrapText="1"/>
    </xf>
    <xf numFmtId="3" fontId="68" fillId="25" borderId="38" xfId="0" applyNumberFormat="1" applyFont="1" applyFill="1" applyBorder="1" applyAlignment="1">
      <alignment horizontal="left" vertical="center"/>
    </xf>
    <xf numFmtId="3" fontId="68" fillId="25" borderId="0" xfId="0" applyNumberFormat="1" applyFont="1" applyFill="1" applyAlignment="1">
      <alignment horizontal="left" vertical="center"/>
    </xf>
    <xf numFmtId="0" fontId="65" fillId="0" borderId="0" xfId="0" applyFont="1" applyAlignment="1">
      <alignment horizontal="center"/>
    </xf>
    <xf numFmtId="0" fontId="66" fillId="54" borderId="38" xfId="0" applyFont="1" applyFill="1" applyBorder="1" applyAlignment="1">
      <alignment horizontal="center"/>
    </xf>
    <xf numFmtId="0" fontId="66" fillId="54" borderId="0" xfId="0" applyFont="1" applyFill="1" applyAlignment="1">
      <alignment horizontal="center"/>
    </xf>
    <xf numFmtId="0" fontId="66" fillId="53" borderId="38" xfId="0" applyFont="1" applyFill="1" applyBorder="1" applyAlignment="1">
      <alignment horizontal="center" vertical="center" wrapText="1"/>
    </xf>
    <xf numFmtId="0" fontId="66" fillId="53" borderId="0" xfId="0" applyFont="1" applyFill="1" applyAlignment="1">
      <alignment horizontal="center" vertical="center" wrapText="1"/>
    </xf>
    <xf numFmtId="0" fontId="69" fillId="55" borderId="38" xfId="0" applyFont="1" applyFill="1" applyBorder="1" applyAlignment="1">
      <alignment horizontal="center" vertical="center"/>
    </xf>
    <xf numFmtId="0" fontId="69" fillId="55" borderId="0" xfId="0" applyFont="1" applyFill="1" applyAlignment="1">
      <alignment horizontal="center" vertical="center"/>
    </xf>
    <xf numFmtId="0" fontId="95" fillId="24" borderId="196" xfId="2280" applyFont="1" applyFill="1" applyBorder="1" applyAlignment="1" applyProtection="1">
      <alignment horizontal="center" vertical="center"/>
      <protection locked="0"/>
    </xf>
    <xf numFmtId="0" fontId="95" fillId="24" borderId="0" xfId="2280" applyFont="1" applyFill="1" applyAlignment="1" applyProtection="1">
      <alignment horizontal="center" vertical="center"/>
      <protection locked="0"/>
    </xf>
    <xf numFmtId="0" fontId="95" fillId="24" borderId="197" xfId="2280" applyFont="1" applyFill="1" applyBorder="1" applyAlignment="1" applyProtection="1">
      <alignment horizontal="center" vertical="center"/>
      <protection locked="0"/>
    </xf>
    <xf numFmtId="207" fontId="95" fillId="24" borderId="196" xfId="2281" applyNumberFormat="1" applyFont="1" applyFill="1" applyBorder="1" applyAlignment="1" applyProtection="1">
      <alignment horizontal="center" vertical="center"/>
      <protection locked="0"/>
    </xf>
    <xf numFmtId="207" fontId="95" fillId="24" borderId="0" xfId="2281" applyNumberFormat="1" applyFont="1" applyFill="1" applyBorder="1" applyAlignment="1" applyProtection="1">
      <alignment horizontal="center" vertical="center"/>
      <protection locked="0"/>
    </xf>
    <xf numFmtId="207" fontId="95" fillId="24" borderId="197" xfId="2281" applyNumberFormat="1" applyFont="1" applyFill="1" applyBorder="1" applyAlignment="1" applyProtection="1">
      <alignment horizontal="center" vertical="center"/>
      <protection locked="0"/>
    </xf>
    <xf numFmtId="49" fontId="97" fillId="0" borderId="0" xfId="1977" applyNumberFormat="1" applyFont="1" applyAlignment="1" applyProtection="1">
      <alignment horizontal="center" vertical="center" wrapText="1"/>
      <protection locked="0"/>
    </xf>
    <xf numFmtId="0" fontId="101" fillId="52" borderId="154" xfId="1977" applyFont="1" applyFill="1" applyBorder="1" applyAlignment="1" applyProtection="1">
      <alignment horizontal="right" vertical="center"/>
      <protection locked="0"/>
    </xf>
    <xf numFmtId="0" fontId="101" fillId="52" borderId="78" xfId="1977" applyFont="1" applyFill="1" applyBorder="1" applyAlignment="1" applyProtection="1">
      <alignment horizontal="right" vertical="center"/>
      <protection locked="0"/>
    </xf>
    <xf numFmtId="0" fontId="101" fillId="52" borderId="155" xfId="1977" applyFont="1" applyFill="1" applyBorder="1" applyAlignment="1" applyProtection="1">
      <alignment horizontal="right" vertical="center"/>
      <protection locked="0"/>
    </xf>
    <xf numFmtId="0" fontId="109" fillId="0" borderId="0" xfId="1977" applyFont="1" applyAlignment="1" applyProtection="1">
      <alignment horizontal="left" vertical="center" wrapText="1"/>
      <protection locked="0"/>
    </xf>
    <xf numFmtId="0" fontId="105" fillId="25" borderId="56" xfId="1977" applyFont="1" applyFill="1" applyBorder="1" applyAlignment="1" applyProtection="1">
      <alignment horizontal="right" vertical="center" indent="1"/>
      <protection locked="0"/>
    </xf>
    <xf numFmtId="0" fontId="105" fillId="25" borderId="68" xfId="1977" applyFont="1" applyFill="1" applyBorder="1" applyAlignment="1" applyProtection="1">
      <alignment horizontal="right" vertical="center" indent="1"/>
      <protection locked="0"/>
    </xf>
    <xf numFmtId="0" fontId="105" fillId="25" borderId="69" xfId="1977" applyFont="1" applyFill="1" applyBorder="1" applyAlignment="1" applyProtection="1">
      <alignment horizontal="right" vertical="center" indent="1"/>
      <protection locked="0"/>
    </xf>
    <xf numFmtId="0" fontId="101" fillId="52" borderId="62" xfId="1977" applyFont="1" applyFill="1" applyBorder="1" applyAlignment="1">
      <alignment horizontal="right" vertical="center" indent="1"/>
    </xf>
    <xf numFmtId="0" fontId="99" fillId="110" borderId="168" xfId="1977" applyFont="1" applyFill="1" applyBorder="1" applyAlignment="1">
      <alignment horizontal="left" vertical="center"/>
    </xf>
    <xf numFmtId="0" fontId="99" fillId="110" borderId="171" xfId="1977" applyFont="1" applyFill="1" applyBorder="1" applyAlignment="1" applyProtection="1">
      <alignment horizontal="left" vertical="center"/>
      <protection locked="0"/>
    </xf>
    <xf numFmtId="0" fontId="99" fillId="110" borderId="170" xfId="1977" applyFont="1" applyFill="1" applyBorder="1" applyAlignment="1" applyProtection="1">
      <alignment horizontal="left" vertical="center"/>
      <protection locked="0"/>
    </xf>
    <xf numFmtId="0" fontId="99" fillId="110" borderId="172" xfId="1977" applyFont="1" applyFill="1" applyBorder="1" applyAlignment="1" applyProtection="1">
      <alignment horizontal="left" vertical="center"/>
      <protection locked="0"/>
    </xf>
    <xf numFmtId="0" fontId="101" fillId="52" borderId="154" xfId="1977" applyFont="1" applyFill="1" applyBorder="1" applyAlignment="1" applyProtection="1">
      <alignment horizontal="right" vertical="center" indent="1"/>
      <protection locked="0"/>
    </xf>
    <xf numFmtId="0" fontId="101" fillId="52" borderId="78" xfId="1977" applyFont="1" applyFill="1" applyBorder="1" applyAlignment="1" applyProtection="1">
      <alignment horizontal="right" vertical="center" indent="1"/>
      <protection locked="0"/>
    </xf>
    <xf numFmtId="0" fontId="101" fillId="52" borderId="155" xfId="1977" applyFont="1" applyFill="1" applyBorder="1" applyAlignment="1" applyProtection="1">
      <alignment horizontal="right" vertical="center" indent="1"/>
      <protection locked="0"/>
    </xf>
    <xf numFmtId="0" fontId="103" fillId="25" borderId="56" xfId="1977" applyFont="1" applyFill="1" applyBorder="1" applyAlignment="1" applyProtection="1">
      <alignment horizontal="right" vertical="center" indent="1"/>
      <protection locked="0"/>
    </xf>
    <xf numFmtId="0" fontId="103" fillId="25" borderId="68" xfId="1977" applyFont="1" applyFill="1" applyBorder="1" applyAlignment="1" applyProtection="1">
      <alignment horizontal="right" vertical="center" indent="1"/>
      <protection locked="0"/>
    </xf>
    <xf numFmtId="0" fontId="103" fillId="25" borderId="69" xfId="1977" applyFont="1" applyFill="1" applyBorder="1" applyAlignment="1" applyProtection="1">
      <alignment horizontal="right" vertical="center" indent="1"/>
      <protection locked="0"/>
    </xf>
    <xf numFmtId="0" fontId="109" fillId="0" borderId="101" xfId="1977" applyFont="1" applyBorder="1" applyAlignment="1" applyProtection="1">
      <alignment horizontal="left" vertical="center" wrapText="1"/>
      <protection locked="0"/>
    </xf>
    <xf numFmtId="0" fontId="97" fillId="0" borderId="56" xfId="1977" applyFont="1" applyBorder="1" applyAlignment="1" applyProtection="1">
      <alignment horizontal="right" vertical="center" wrapText="1"/>
      <protection locked="0"/>
    </xf>
    <xf numFmtId="0" fontId="97" fillId="0" borderId="68" xfId="1977" applyFont="1" applyBorder="1" applyAlignment="1" applyProtection="1">
      <alignment horizontal="right" vertical="center" wrapText="1"/>
      <protection locked="0"/>
    </xf>
    <xf numFmtId="0" fontId="97" fillId="0" borderId="69" xfId="1977" applyFont="1" applyBorder="1" applyAlignment="1" applyProtection="1">
      <alignment horizontal="right" vertical="center" wrapText="1"/>
      <protection locked="0"/>
    </xf>
    <xf numFmtId="0" fontId="99" fillId="112" borderId="56" xfId="1977" applyFont="1" applyFill="1" applyBorder="1" applyAlignment="1" applyProtection="1">
      <alignment horizontal="right" vertical="center" indent="1"/>
      <protection locked="0"/>
    </xf>
    <xf numFmtId="0" fontId="99" fillId="112" borderId="68" xfId="1977" applyFont="1" applyFill="1" applyBorder="1" applyAlignment="1" applyProtection="1">
      <alignment horizontal="right" vertical="center" indent="1"/>
      <protection locked="0"/>
    </xf>
    <xf numFmtId="0" fontId="99" fillId="112" borderId="69" xfId="1977" applyFont="1" applyFill="1" applyBorder="1" applyAlignment="1" applyProtection="1">
      <alignment horizontal="right" vertical="center" indent="1"/>
      <protection locked="0"/>
    </xf>
    <xf numFmtId="0" fontId="98" fillId="39" borderId="110" xfId="1977" applyFont="1" applyFill="1" applyBorder="1" applyAlignment="1" applyProtection="1">
      <alignment horizontal="left" vertical="center" indent="1"/>
      <protection locked="0"/>
    </xf>
    <xf numFmtId="0" fontId="99" fillId="110" borderId="168" xfId="1977" applyFont="1" applyFill="1" applyBorder="1" applyAlignment="1" applyProtection="1">
      <alignment horizontal="left" vertical="center"/>
      <protection locked="0"/>
    </xf>
    <xf numFmtId="0" fontId="101" fillId="52" borderId="62" xfId="1977" applyFont="1" applyFill="1" applyBorder="1" applyAlignment="1" applyProtection="1">
      <alignment horizontal="right" vertical="center" indent="1"/>
      <protection locked="0"/>
    </xf>
    <xf numFmtId="0" fontId="108" fillId="0" borderId="110" xfId="1977" applyFont="1" applyBorder="1" applyAlignment="1" applyProtection="1">
      <alignment horizontal="right" vertical="center" wrapText="1" indent="1"/>
      <protection locked="0"/>
    </xf>
    <xf numFmtId="49" fontId="111" fillId="114" borderId="0" xfId="1977" applyNumberFormat="1" applyFont="1" applyFill="1" applyAlignment="1" applyProtection="1">
      <alignment horizontal="center" vertical="center" wrapText="1"/>
      <protection locked="0"/>
    </xf>
    <xf numFmtId="49" fontId="113" fillId="0" borderId="0" xfId="1977" applyNumberFormat="1" applyFont="1" applyAlignment="1" applyProtection="1">
      <alignment horizontal="center" vertical="center" wrapText="1"/>
      <protection locked="0"/>
    </xf>
    <xf numFmtId="49" fontId="114" fillId="0" borderId="0" xfId="1977" applyNumberFormat="1" applyFont="1" applyAlignment="1">
      <alignment horizontal="center" vertical="center" wrapText="1"/>
    </xf>
    <xf numFmtId="216" fontId="96" fillId="52" borderId="174" xfId="1977" applyNumberFormat="1" applyFont="1" applyFill="1" applyBorder="1" applyAlignment="1">
      <alignment horizontal="center" vertical="center"/>
    </xf>
    <xf numFmtId="216" fontId="96" fillId="52" borderId="175" xfId="1977" applyNumberFormat="1" applyFont="1" applyFill="1" applyBorder="1" applyAlignment="1">
      <alignment horizontal="center" vertical="center"/>
    </xf>
    <xf numFmtId="216" fontId="96" fillId="52" borderId="177" xfId="1977" applyNumberFormat="1" applyFont="1" applyFill="1" applyBorder="1" applyAlignment="1">
      <alignment horizontal="center" vertical="center"/>
    </xf>
    <xf numFmtId="216" fontId="96" fillId="52" borderId="178" xfId="1977" applyNumberFormat="1" applyFont="1" applyFill="1" applyBorder="1" applyAlignment="1">
      <alignment horizontal="center" vertical="center"/>
    </xf>
    <xf numFmtId="1" fontId="96" fillId="52" borderId="180" xfId="1977" applyNumberFormat="1" applyFont="1" applyFill="1" applyBorder="1" applyAlignment="1">
      <alignment horizontal="center" vertical="center" wrapText="1"/>
    </xf>
    <xf numFmtId="1" fontId="96" fillId="52" borderId="181" xfId="1977" applyNumberFormat="1" applyFont="1" applyFill="1" applyBorder="1" applyAlignment="1">
      <alignment horizontal="center" vertical="center" wrapText="1"/>
    </xf>
    <xf numFmtId="1" fontId="96" fillId="52" borderId="177" xfId="1977" applyNumberFormat="1" applyFont="1" applyFill="1" applyBorder="1" applyAlignment="1">
      <alignment horizontal="center" vertical="center" wrapText="1"/>
    </xf>
    <xf numFmtId="1" fontId="96" fillId="52" borderId="178" xfId="1977" applyNumberFormat="1" applyFont="1" applyFill="1" applyBorder="1" applyAlignment="1">
      <alignment horizontal="center" vertical="center" wrapText="1"/>
    </xf>
    <xf numFmtId="0" fontId="96" fillId="52" borderId="166" xfId="1977" applyFont="1" applyFill="1" applyBorder="1" applyAlignment="1">
      <alignment horizontal="center" vertical="center" wrapText="1"/>
    </xf>
    <xf numFmtId="0" fontId="95" fillId="52" borderId="166" xfId="1977" applyFont="1" applyFill="1" applyBorder="1" applyAlignment="1">
      <alignment vertical="center" wrapText="1"/>
    </xf>
    <xf numFmtId="0" fontId="98" fillId="39" borderId="110" xfId="1977" applyFont="1" applyFill="1" applyBorder="1" applyAlignment="1">
      <alignment horizontal="left" vertical="center" indent="1"/>
    </xf>
    <xf numFmtId="0" fontId="37" fillId="127" borderId="223" xfId="0" applyFont="1" applyFill="1" applyBorder="1" applyAlignment="1">
      <alignment horizontal="center" vertical="center" wrapText="1"/>
    </xf>
    <xf numFmtId="0" fontId="37" fillId="127" borderId="224" xfId="0" applyFont="1" applyFill="1" applyBorder="1" applyAlignment="1">
      <alignment horizontal="center" vertical="center" wrapText="1"/>
    </xf>
    <xf numFmtId="2" fontId="58" fillId="97" borderId="150" xfId="2032" applyNumberFormat="1" applyFont="1" applyFill="1" applyBorder="1" applyAlignment="1" applyProtection="1">
      <alignment horizontal="center" vertical="center" wrapText="1"/>
    </xf>
    <xf numFmtId="2" fontId="58" fillId="97" borderId="73" xfId="2032" applyNumberFormat="1" applyFont="1" applyFill="1" applyBorder="1" applyAlignment="1" applyProtection="1">
      <alignment horizontal="center" vertical="center" wrapText="1"/>
    </xf>
    <xf numFmtId="2" fontId="58" fillId="97" borderId="74" xfId="2032" applyNumberFormat="1" applyFont="1" applyFill="1" applyBorder="1" applyAlignment="1" applyProtection="1">
      <alignment horizontal="center" vertical="center" wrapText="1"/>
    </xf>
    <xf numFmtId="0" fontId="37" fillId="43" borderId="151" xfId="0" applyFont="1" applyFill="1" applyBorder="1" applyAlignment="1">
      <alignment horizontal="center" vertical="center" wrapText="1"/>
    </xf>
    <xf numFmtId="0" fontId="37" fillId="43" borderId="152" xfId="0" applyFont="1" applyFill="1" applyBorder="1" applyAlignment="1">
      <alignment horizontal="center" vertical="center" wrapText="1"/>
    </xf>
    <xf numFmtId="0" fontId="50" fillId="90" borderId="43" xfId="0" applyFont="1" applyFill="1" applyBorder="1" applyAlignment="1">
      <alignment horizontal="center" vertical="center" wrapText="1"/>
    </xf>
    <xf numFmtId="0" fontId="50" fillId="90" borderId="46" xfId="0" applyFont="1" applyFill="1" applyBorder="1" applyAlignment="1">
      <alignment horizontal="center" vertical="center" wrapText="1"/>
    </xf>
    <xf numFmtId="0" fontId="50" fillId="90" borderId="47" xfId="0" applyFont="1" applyFill="1" applyBorder="1" applyAlignment="1">
      <alignment horizontal="center" vertical="center" wrapText="1"/>
    </xf>
    <xf numFmtId="9" fontId="50" fillId="91" borderId="48" xfId="2312" applyFont="1" applyFill="1" applyBorder="1" applyAlignment="1">
      <alignment horizontal="center" vertical="center" wrapText="1"/>
    </xf>
    <xf numFmtId="9" fontId="50" fillId="91" borderId="45" xfId="2312" applyFont="1" applyFill="1" applyBorder="1" applyAlignment="1">
      <alignment horizontal="center" vertical="center" wrapText="1"/>
    </xf>
    <xf numFmtId="9" fontId="50" fillId="91" borderId="49" xfId="2312" applyFont="1" applyFill="1" applyBorder="1" applyAlignment="1">
      <alignment horizontal="center" vertical="center" wrapText="1"/>
    </xf>
    <xf numFmtId="198" fontId="37" fillId="25" borderId="99" xfId="0" applyNumberFormat="1" applyFont="1" applyFill="1" applyBorder="1" applyAlignment="1">
      <alignment horizontal="right" vertical="center" wrapText="1"/>
    </xf>
    <xf numFmtId="198" fontId="37" fillId="25" borderId="100" xfId="0" applyNumberFormat="1" applyFont="1" applyFill="1" applyBorder="1" applyAlignment="1">
      <alignment horizontal="right" vertical="center" wrapText="1"/>
    </xf>
    <xf numFmtId="167" fontId="115" fillId="56" borderId="0" xfId="2054" applyFont="1" applyFill="1" applyAlignment="1">
      <alignment horizontal="left" vertical="center" wrapText="1"/>
    </xf>
    <xf numFmtId="0" fontId="37" fillId="44" borderId="221" xfId="0" applyFont="1" applyFill="1" applyBorder="1" applyAlignment="1">
      <alignment horizontal="center" vertical="center" wrapText="1"/>
    </xf>
    <xf numFmtId="0" fontId="36" fillId="32" borderId="34" xfId="0" applyFont="1" applyFill="1" applyBorder="1" applyAlignment="1">
      <alignment horizontal="center" vertical="center" wrapText="1"/>
    </xf>
    <xf numFmtId="0" fontId="36" fillId="32" borderId="25" xfId="0" applyFont="1" applyFill="1" applyBorder="1" applyAlignment="1">
      <alignment horizontal="center" vertical="center" wrapText="1"/>
    </xf>
    <xf numFmtId="0" fontId="47" fillId="43" borderId="75" xfId="0" applyFont="1" applyFill="1" applyBorder="1" applyAlignment="1">
      <alignment horizontal="center" vertical="center"/>
    </xf>
  </cellXfs>
  <cellStyles count="2313">
    <cellStyle name="_Anexo __  RCSP Condiciones Obligatorias" xfId="1" xr:uid="{00000000-0005-0000-0000-000000000000}"/>
    <cellStyle name="_Anexo __ Autos Condiciones Obligatorias" xfId="2" xr:uid="{00000000-0005-0000-0000-000001000000}"/>
    <cellStyle name="_Anexo __ Manejo Condiciones Obligatorias" xfId="3" xr:uid="{00000000-0005-0000-0000-000002000000}"/>
    <cellStyle name="_Anexo 1 Habilitantes" xfId="4" xr:uid="{00000000-0005-0000-0000-000003000000}"/>
    <cellStyle name="_Anexo 2 Condiciones Obligatorias" xfId="5" xr:uid="{00000000-0005-0000-0000-000004000000}"/>
    <cellStyle name="_ciatransl" xfId="6" xr:uid="{00000000-0005-0000-0000-000005000000}"/>
    <cellStyle name="_CUADRO ENVIO CIAS PG AIG 2005-2006 05-04-01" xfId="7" xr:uid="{00000000-0005-0000-0000-000006000000}"/>
    <cellStyle name="_EVALUACION TECNICA METROVIVIENDA 2010" xfId="8" xr:uid="{00000000-0005-0000-0000-000007000000}"/>
    <cellStyle name="_EVALUACION TECNICA METROVIVIENDA 2010_INFORME DE EVALUACION TECNICO PRELIMINAR AJUSTADO" xfId="9" xr:uid="{00000000-0005-0000-0000-000008000000}"/>
    <cellStyle name="_Formato slips estándar" xfId="10" xr:uid="{00000000-0005-0000-0000-000009000000}"/>
    <cellStyle name="_Formato slips estándar_Adenda Grupo 2 COMP MC" xfId="11" xr:uid="{00000000-0005-0000-0000-00000A000000}"/>
    <cellStyle name="_Formato slips estándar_Adenda Grupo 2 COMP MCano" xfId="12" xr:uid="{00000000-0005-0000-0000-00000B000000}"/>
    <cellStyle name="_Formato slips estándar_Condiciones Complementarias TRDM" xfId="13" xr:uid="{00000000-0005-0000-0000-00000C000000}"/>
    <cellStyle name="_Formato slips estándar_Condiciones Complementarias V7-1-10" xfId="14" xr:uid="{00000000-0005-0000-0000-00000D000000}"/>
    <cellStyle name="_Formato slips estándar_SlipTecnico Grupo EEB - D&amp;O 6ene10" xfId="15" xr:uid="{00000000-0005-0000-0000-00000E000000}"/>
    <cellStyle name="_Grupo 1 COMPL. V Adenda F" xfId="16" xr:uid="{00000000-0005-0000-0000-00000F000000}"/>
    <cellStyle name="_HONOR AUTOS  CONDICIONES ACTUALES" xfId="17" xr:uid="{00000000-0005-0000-0000-000010000000}"/>
    <cellStyle name="_ISERRA 2006-2007 EXPEDICION" xfId="18" xr:uid="{00000000-0005-0000-0000-000011000000}"/>
    <cellStyle name="_LABORATORIO ROCHEM" xfId="19" xr:uid="{00000000-0005-0000-0000-000012000000}"/>
    <cellStyle name="_PROENFAR AUTOS BOLIVAR" xfId="20" xr:uid="{00000000-0005-0000-0000-000013000000}"/>
    <cellStyle name="_PROENFAR AUTOS COLPATRIA" xfId="21" xr:uid="{00000000-0005-0000-0000-000014000000}"/>
    <cellStyle name="_r06_litoprint" xfId="22" xr:uid="{00000000-0005-0000-0000-000015000000}"/>
    <cellStyle name="_RESUMEN DE PRIMAS 2012 - 2013" xfId="23" xr:uid="{00000000-0005-0000-0000-000016000000}"/>
    <cellStyle name="_SEGURIDAD ONCOR BOLIVAR FINAL" xfId="24" xr:uid="{00000000-0005-0000-0000-000017000000}"/>
    <cellStyle name="_Slip habilitantes DM (Secretaría)" xfId="25" xr:uid="{00000000-0005-0000-0000-000018000000}"/>
    <cellStyle name="_Slip habilitantes DM (Secretaría)_Adenda Grupo 2 COMP MC" xfId="26" xr:uid="{00000000-0005-0000-0000-000019000000}"/>
    <cellStyle name="_Slip habilitantes DM (Secretaría)_Adenda Grupo 2 COMP MCano" xfId="27" xr:uid="{00000000-0005-0000-0000-00001A000000}"/>
    <cellStyle name="_Slip habilitantes DM (Secretaría)_Condiciones Complementarias TRDM" xfId="28" xr:uid="{00000000-0005-0000-0000-00001B000000}"/>
    <cellStyle name="_Slip habilitantes DM (Secretaría)_Condiciones Complementarias V7-1-10" xfId="29" xr:uid="{00000000-0005-0000-0000-00001C000000}"/>
    <cellStyle name="_Slip habilitantes DM (Secretaría)_SlipTecnico Grupo EEB - D&amp;O 6ene10" xfId="30" xr:uid="{00000000-0005-0000-0000-00001D000000}"/>
    <cellStyle name="_SLIP RCSP NUEVAS CONDICIONES" xfId="31" xr:uid="{00000000-0005-0000-0000-00001E000000}"/>
    <cellStyle name="_SLIP RCSP NUEVAS CONDICIONES_Adenda Grupo 2 COMP MC" xfId="32" xr:uid="{00000000-0005-0000-0000-00001F000000}"/>
    <cellStyle name="_SLIP RCSP NUEVAS CONDICIONES_Adenda Grupo 2 COMP MCano" xfId="33" xr:uid="{00000000-0005-0000-0000-000020000000}"/>
    <cellStyle name="_SLIP RCSP NUEVAS CONDICIONES_Condiciones Complementarias TRDM" xfId="34" xr:uid="{00000000-0005-0000-0000-000021000000}"/>
    <cellStyle name="_SLIP RCSP NUEVAS CONDICIONES_Condiciones Complementarias V7-1-10" xfId="35" xr:uid="{00000000-0005-0000-0000-000022000000}"/>
    <cellStyle name="_SLIP RCSP NUEVAS CONDICIONES_SlipTecnico Grupo EEB - D&amp;O 6ene10" xfId="36" xr:uid="{00000000-0005-0000-0000-000023000000}"/>
    <cellStyle name="_Slips RCSP (habilitantes) Secretaría" xfId="37" xr:uid="{00000000-0005-0000-0000-000024000000}"/>
    <cellStyle name="_Slips RCSP (habilitantes) Secretaría_Adenda Grupo 2 COMP MC" xfId="38" xr:uid="{00000000-0005-0000-0000-000025000000}"/>
    <cellStyle name="_Slips RCSP (habilitantes) Secretaría_Adenda Grupo 2 COMP MCano" xfId="39" xr:uid="{00000000-0005-0000-0000-000026000000}"/>
    <cellStyle name="_Slips RCSP (habilitantes) Secretaría_Condiciones Complementarias TRDM" xfId="40" xr:uid="{00000000-0005-0000-0000-000027000000}"/>
    <cellStyle name="_Slips RCSP (habilitantes) Secretaría_Condiciones Complementarias V7-1-10" xfId="41" xr:uid="{00000000-0005-0000-0000-000028000000}"/>
    <cellStyle name="_Slips RCSP (habilitantes) Secretaría_SlipTecnico Grupo EEB - D&amp;O 6ene10" xfId="42" xr:uid="{00000000-0005-0000-0000-000029000000}"/>
    <cellStyle name="_Terminos Solicitados." xfId="43" xr:uid="{00000000-0005-0000-0000-00002A000000}"/>
    <cellStyle name="_VEHICULOS A COTIZAR 2005  - 2006" xfId="44" xr:uid="{00000000-0005-0000-0000-00002B000000}"/>
    <cellStyle name="_VEHICULOS A COTIZAR 2005 - 2006" xfId="45" xr:uid="{00000000-0005-0000-0000-00002C000000}"/>
    <cellStyle name="20% - Accent1" xfId="2063" xr:uid="{00000000-0005-0000-0000-00002D000000}"/>
    <cellStyle name="20% - Accent1 2" xfId="2284" xr:uid="{685998D5-F04D-4238-AC21-8B9C35715FE7}"/>
    <cellStyle name="20% - Accent2" xfId="2066" xr:uid="{00000000-0005-0000-0000-00002E000000}"/>
    <cellStyle name="20% - Accent2 2" xfId="2285" xr:uid="{0AD97334-3894-4BF1-B75D-DF9203DFDD1B}"/>
    <cellStyle name="20% - Accent3" xfId="2069" xr:uid="{00000000-0005-0000-0000-00002F000000}"/>
    <cellStyle name="20% - Accent3 2" xfId="2286" xr:uid="{672F7FF6-E6B0-4A69-AF8B-37F035F78606}"/>
    <cellStyle name="20% - Accent4" xfId="2072" xr:uid="{00000000-0005-0000-0000-000030000000}"/>
    <cellStyle name="20% - Accent4 2" xfId="2287" xr:uid="{A801B0E6-38A0-4ED2-B4D4-3802F237344B}"/>
    <cellStyle name="20% - Accent5" xfId="2075" xr:uid="{00000000-0005-0000-0000-000031000000}"/>
    <cellStyle name="20% - Accent5 2" xfId="2288" xr:uid="{A40BD263-E1CB-470C-B362-6BA7301DABD8}"/>
    <cellStyle name="20% - Accent6" xfId="2078" xr:uid="{00000000-0005-0000-0000-000032000000}"/>
    <cellStyle name="20% - Accent6 2" xfId="2289" xr:uid="{ED0E7D85-A5F4-4E19-9A3D-216E6E681609}"/>
    <cellStyle name="20% - Énfasis1 2" xfId="46" xr:uid="{00000000-0005-0000-0000-000033000000}"/>
    <cellStyle name="20% - Énfasis1 2 2" xfId="47" xr:uid="{00000000-0005-0000-0000-000034000000}"/>
    <cellStyle name="20% - Énfasis1 3" xfId="48" xr:uid="{00000000-0005-0000-0000-000035000000}"/>
    <cellStyle name="20% - Énfasis1 4" xfId="49" xr:uid="{00000000-0005-0000-0000-000036000000}"/>
    <cellStyle name="20% - Énfasis2 2" xfId="50" xr:uid="{00000000-0005-0000-0000-000037000000}"/>
    <cellStyle name="20% - Énfasis2 2 2" xfId="51" xr:uid="{00000000-0005-0000-0000-000038000000}"/>
    <cellStyle name="20% - Énfasis2 3" xfId="52" xr:uid="{00000000-0005-0000-0000-000039000000}"/>
    <cellStyle name="20% - Énfasis2 4" xfId="53" xr:uid="{00000000-0005-0000-0000-00003A000000}"/>
    <cellStyle name="20% - Énfasis3 2" xfId="54" xr:uid="{00000000-0005-0000-0000-00003B000000}"/>
    <cellStyle name="20% - Énfasis3 2 2" xfId="55" xr:uid="{00000000-0005-0000-0000-00003C000000}"/>
    <cellStyle name="20% - Énfasis3 3" xfId="56" xr:uid="{00000000-0005-0000-0000-00003D000000}"/>
    <cellStyle name="20% - Énfasis3 4" xfId="57" xr:uid="{00000000-0005-0000-0000-00003E000000}"/>
    <cellStyle name="20% - Énfasis4 2" xfId="58" xr:uid="{00000000-0005-0000-0000-00003F000000}"/>
    <cellStyle name="20% - Énfasis4 2 2" xfId="59" xr:uid="{00000000-0005-0000-0000-000040000000}"/>
    <cellStyle name="20% - Énfasis4 3" xfId="60" xr:uid="{00000000-0005-0000-0000-000041000000}"/>
    <cellStyle name="20% - Énfasis4 4" xfId="61" xr:uid="{00000000-0005-0000-0000-000042000000}"/>
    <cellStyle name="20% - Énfasis5 2" xfId="62" xr:uid="{00000000-0005-0000-0000-000043000000}"/>
    <cellStyle name="20% - Énfasis5 2 2" xfId="63" xr:uid="{00000000-0005-0000-0000-000044000000}"/>
    <cellStyle name="20% - Énfasis5 3" xfId="64" xr:uid="{00000000-0005-0000-0000-000045000000}"/>
    <cellStyle name="20% - Énfasis5 4" xfId="65" xr:uid="{00000000-0005-0000-0000-000046000000}"/>
    <cellStyle name="20% - Énfasis6 2" xfId="66" xr:uid="{00000000-0005-0000-0000-000047000000}"/>
    <cellStyle name="20% - Énfasis6 2 2" xfId="67" xr:uid="{00000000-0005-0000-0000-000048000000}"/>
    <cellStyle name="20% - Énfasis6 3" xfId="68" xr:uid="{00000000-0005-0000-0000-000049000000}"/>
    <cellStyle name="20% - Énfasis6 4" xfId="69" xr:uid="{00000000-0005-0000-0000-00004A000000}"/>
    <cellStyle name="40% - Accent1" xfId="2064" xr:uid="{00000000-0005-0000-0000-00004B000000}"/>
    <cellStyle name="40% - Accent1 2" xfId="2290" xr:uid="{81B5B042-23FF-4A83-AD8D-273F5C7DE3AB}"/>
    <cellStyle name="40% - Accent2" xfId="2067" xr:uid="{00000000-0005-0000-0000-00004C000000}"/>
    <cellStyle name="40% - Accent2 2" xfId="2291" xr:uid="{9A390260-E44B-4ACD-B982-5020AEFB4C0B}"/>
    <cellStyle name="40% - Accent3" xfId="2070" xr:uid="{00000000-0005-0000-0000-00004D000000}"/>
    <cellStyle name="40% - Accent3 2" xfId="2292" xr:uid="{4F9BDBAA-8A8C-40EF-B555-726C0531BC37}"/>
    <cellStyle name="40% - Accent4" xfId="2073" xr:uid="{00000000-0005-0000-0000-00004E000000}"/>
    <cellStyle name="40% - Accent4 2" xfId="2293" xr:uid="{DC9C9A59-E053-4FA1-8E6F-420F8E38A470}"/>
    <cellStyle name="40% - Accent5" xfId="2076" xr:uid="{00000000-0005-0000-0000-00004F000000}"/>
    <cellStyle name="40% - Accent5 2" xfId="2294" xr:uid="{887AEAD9-CF2A-4715-B2A5-A446DE826CB2}"/>
    <cellStyle name="40% - Accent6" xfId="2079" xr:uid="{00000000-0005-0000-0000-000050000000}"/>
    <cellStyle name="40% - Accent6 2" xfId="2295" xr:uid="{A29F77D4-7B1A-4360-9094-05C674945CED}"/>
    <cellStyle name="40% - Énfasis1 2" xfId="70" xr:uid="{00000000-0005-0000-0000-000051000000}"/>
    <cellStyle name="40% - Énfasis1 2 2" xfId="71" xr:uid="{00000000-0005-0000-0000-000052000000}"/>
    <cellStyle name="40% - Énfasis1 3" xfId="72" xr:uid="{00000000-0005-0000-0000-000053000000}"/>
    <cellStyle name="40% - Énfasis1 4" xfId="73" xr:uid="{00000000-0005-0000-0000-000054000000}"/>
    <cellStyle name="40% - Énfasis2 2" xfId="74" xr:uid="{00000000-0005-0000-0000-000055000000}"/>
    <cellStyle name="40% - Énfasis2 2 2" xfId="75" xr:uid="{00000000-0005-0000-0000-000056000000}"/>
    <cellStyle name="40% - Énfasis2 3" xfId="76" xr:uid="{00000000-0005-0000-0000-000057000000}"/>
    <cellStyle name="40% - Énfasis2 4" xfId="77" xr:uid="{00000000-0005-0000-0000-000058000000}"/>
    <cellStyle name="40% - Énfasis3 2" xfId="78" xr:uid="{00000000-0005-0000-0000-000059000000}"/>
    <cellStyle name="40% - Énfasis3 2 2" xfId="79" xr:uid="{00000000-0005-0000-0000-00005A000000}"/>
    <cellStyle name="40% - Énfasis3 3" xfId="80" xr:uid="{00000000-0005-0000-0000-00005B000000}"/>
    <cellStyle name="40% - Énfasis3 4" xfId="81" xr:uid="{00000000-0005-0000-0000-00005C000000}"/>
    <cellStyle name="40% - Énfasis4 2" xfId="82" xr:uid="{00000000-0005-0000-0000-00005D000000}"/>
    <cellStyle name="40% - Énfasis4 2 2" xfId="83" xr:uid="{00000000-0005-0000-0000-00005E000000}"/>
    <cellStyle name="40% - Énfasis4 3" xfId="84" xr:uid="{00000000-0005-0000-0000-00005F000000}"/>
    <cellStyle name="40% - Énfasis4 4" xfId="85" xr:uid="{00000000-0005-0000-0000-000060000000}"/>
    <cellStyle name="40% - Énfasis5 2" xfId="86" xr:uid="{00000000-0005-0000-0000-000061000000}"/>
    <cellStyle name="40% - Énfasis5 2 2" xfId="87" xr:uid="{00000000-0005-0000-0000-000062000000}"/>
    <cellStyle name="40% - Énfasis5 3" xfId="88" xr:uid="{00000000-0005-0000-0000-000063000000}"/>
    <cellStyle name="40% - Énfasis5 4" xfId="89" xr:uid="{00000000-0005-0000-0000-000064000000}"/>
    <cellStyle name="40% - Énfasis6 2" xfId="90" xr:uid="{00000000-0005-0000-0000-000065000000}"/>
    <cellStyle name="40% - Énfasis6 2 2" xfId="91" xr:uid="{00000000-0005-0000-0000-000066000000}"/>
    <cellStyle name="40% - Énfasis6 3" xfId="92" xr:uid="{00000000-0005-0000-0000-000067000000}"/>
    <cellStyle name="40% - Énfasis6 4" xfId="93" xr:uid="{00000000-0005-0000-0000-000068000000}"/>
    <cellStyle name="60% - Accent1" xfId="94" xr:uid="{00000000-0005-0000-0000-000069000000}"/>
    <cellStyle name="60% - Accent1 2" xfId="2296" xr:uid="{1FBD3CA9-105B-450A-AD1E-BBAF9F32C9BB}"/>
    <cellStyle name="60% - Accent2" xfId="95" xr:uid="{00000000-0005-0000-0000-00006A000000}"/>
    <cellStyle name="60% - Accent2 2" xfId="2297" xr:uid="{1C9679E9-924B-4884-949B-CA2B7DB6D4D9}"/>
    <cellStyle name="60% - Accent3" xfId="96" xr:uid="{00000000-0005-0000-0000-00006B000000}"/>
    <cellStyle name="60% - Accent3 2" xfId="2298" xr:uid="{58625E3B-38A4-45A2-B723-0103632DDAD1}"/>
    <cellStyle name="60% - Accent4" xfId="97" xr:uid="{00000000-0005-0000-0000-00006C000000}"/>
    <cellStyle name="60% - Accent4 2" xfId="2299" xr:uid="{790977A7-A8E1-41DF-AE17-11B2E167561E}"/>
    <cellStyle name="60% - Accent5" xfId="98" xr:uid="{00000000-0005-0000-0000-00006D000000}"/>
    <cellStyle name="60% - Accent5 2" xfId="2300" xr:uid="{A4F0D4FB-E944-45F4-BC0F-1239C2858D74}"/>
    <cellStyle name="60% - Accent6" xfId="99" xr:uid="{00000000-0005-0000-0000-00006E000000}"/>
    <cellStyle name="60% - Accent6 2" xfId="2301" xr:uid="{6296B2C1-AFB5-4E34-BD2B-3D7AC64E7174}"/>
    <cellStyle name="60% - Énfasis1 2" xfId="100" xr:uid="{00000000-0005-0000-0000-00006F000000}"/>
    <cellStyle name="60% - Énfasis1 2 2" xfId="101" xr:uid="{00000000-0005-0000-0000-000070000000}"/>
    <cellStyle name="60% - Énfasis1 3" xfId="102" xr:uid="{00000000-0005-0000-0000-000071000000}"/>
    <cellStyle name="60% - Énfasis1 4" xfId="103" xr:uid="{00000000-0005-0000-0000-000072000000}"/>
    <cellStyle name="60% - Énfasis1 5" xfId="2080" xr:uid="{6FA9C0D0-16C3-47A3-A087-1493DF31F5BF}"/>
    <cellStyle name="60% - Énfasis2 2" xfId="104" xr:uid="{00000000-0005-0000-0000-000073000000}"/>
    <cellStyle name="60% - Énfasis2 2 2" xfId="105" xr:uid="{00000000-0005-0000-0000-000074000000}"/>
    <cellStyle name="60% - Énfasis2 3" xfId="106" xr:uid="{00000000-0005-0000-0000-000075000000}"/>
    <cellStyle name="60% - Énfasis2 4" xfId="107" xr:uid="{00000000-0005-0000-0000-000076000000}"/>
    <cellStyle name="60% - Énfasis2 5" xfId="2081" xr:uid="{8E168FE6-BE77-4D7A-9387-460E86F6C765}"/>
    <cellStyle name="60% - Énfasis3 2" xfId="108" xr:uid="{00000000-0005-0000-0000-000077000000}"/>
    <cellStyle name="60% - Énfasis3 2 2" xfId="109" xr:uid="{00000000-0005-0000-0000-000078000000}"/>
    <cellStyle name="60% - Énfasis3 3" xfId="110" xr:uid="{00000000-0005-0000-0000-000079000000}"/>
    <cellStyle name="60% - Énfasis3 4" xfId="111" xr:uid="{00000000-0005-0000-0000-00007A000000}"/>
    <cellStyle name="60% - Énfasis3 5" xfId="2082" xr:uid="{671118E5-07CD-4FE8-BFBD-36CB5096EFB4}"/>
    <cellStyle name="60% - Énfasis4 2" xfId="112" xr:uid="{00000000-0005-0000-0000-00007B000000}"/>
    <cellStyle name="60% - Énfasis4 2 2" xfId="113" xr:uid="{00000000-0005-0000-0000-00007C000000}"/>
    <cellStyle name="60% - Énfasis4 3" xfId="114" xr:uid="{00000000-0005-0000-0000-00007D000000}"/>
    <cellStyle name="60% - Énfasis4 4" xfId="115" xr:uid="{00000000-0005-0000-0000-00007E000000}"/>
    <cellStyle name="60% - Énfasis4 5" xfId="2083" xr:uid="{C36DA81E-D265-4A97-97FB-C27CE50AECED}"/>
    <cellStyle name="60% - Énfasis5 2" xfId="116" xr:uid="{00000000-0005-0000-0000-00007F000000}"/>
    <cellStyle name="60% - Énfasis5 2 2" xfId="117" xr:uid="{00000000-0005-0000-0000-000080000000}"/>
    <cellStyle name="60% - Énfasis5 3" xfId="118" xr:uid="{00000000-0005-0000-0000-000081000000}"/>
    <cellStyle name="60% - Énfasis5 4" xfId="119" xr:uid="{00000000-0005-0000-0000-000082000000}"/>
    <cellStyle name="60% - Énfasis5 5" xfId="2084" xr:uid="{53152187-1553-41F1-9920-E31C2315E1AD}"/>
    <cellStyle name="60% - Énfasis6 2" xfId="120" xr:uid="{00000000-0005-0000-0000-000083000000}"/>
    <cellStyle name="60% - Énfasis6 2 2" xfId="121" xr:uid="{00000000-0005-0000-0000-000084000000}"/>
    <cellStyle name="60% - Énfasis6 3" xfId="122" xr:uid="{00000000-0005-0000-0000-000085000000}"/>
    <cellStyle name="60% - Énfasis6 4" xfId="123" xr:uid="{00000000-0005-0000-0000-000086000000}"/>
    <cellStyle name="60% - Énfasis6 5" xfId="2085" xr:uid="{07E9A0B8-E434-4ADD-897A-90DBCEEB9689}"/>
    <cellStyle name="Accent1" xfId="2062" xr:uid="{00000000-0005-0000-0000-000087000000}"/>
    <cellStyle name="Accent1 2" xfId="2302" xr:uid="{3422D371-0B44-4798-BD30-32DA1ED21A6E}"/>
    <cellStyle name="Accent2" xfId="2065" xr:uid="{00000000-0005-0000-0000-000088000000}"/>
    <cellStyle name="Accent2 2" xfId="2303" xr:uid="{CCB2FF50-2FC5-4260-9855-1AB29FBBC142}"/>
    <cellStyle name="Accent3" xfId="2068" xr:uid="{00000000-0005-0000-0000-000089000000}"/>
    <cellStyle name="Accent3 2" xfId="2304" xr:uid="{D6B77C2F-0C85-4166-B331-21FBE3413975}"/>
    <cellStyle name="Accent4" xfId="2071" xr:uid="{00000000-0005-0000-0000-00008A000000}"/>
    <cellStyle name="Accent4 2" xfId="2305" xr:uid="{68B99691-AB13-4508-8CFE-3F7DAED20A64}"/>
    <cellStyle name="Accent5" xfId="2074" xr:uid="{00000000-0005-0000-0000-00008B000000}"/>
    <cellStyle name="Accent5 2" xfId="2306" xr:uid="{73C26CEF-04D7-4BE0-B85D-06874867D6AE}"/>
    <cellStyle name="Accent6" xfId="2077" xr:uid="{00000000-0005-0000-0000-00008C000000}"/>
    <cellStyle name="Accent6 2" xfId="2307" xr:uid="{B0BFC64B-E265-4D49-AF80-73357693FDE0}"/>
    <cellStyle name="Bad" xfId="2058" xr:uid="{00000000-0005-0000-0000-00008D000000}"/>
    <cellStyle name="Bad 2" xfId="2308" xr:uid="{E4D8F7EC-0921-4D4D-9236-BA716CD09F26}"/>
    <cellStyle name="Buena 2" xfId="124" xr:uid="{00000000-0005-0000-0000-00008E000000}"/>
    <cellStyle name="Buena 2 2" xfId="125" xr:uid="{00000000-0005-0000-0000-00008F000000}"/>
    <cellStyle name="Buena 3" xfId="126" xr:uid="{00000000-0005-0000-0000-000090000000}"/>
    <cellStyle name="Buena 4" xfId="127" xr:uid="{00000000-0005-0000-0000-000091000000}"/>
    <cellStyle name="Calculation" xfId="128" xr:uid="{00000000-0005-0000-0000-000092000000}"/>
    <cellStyle name="Calculation 2" xfId="2095" xr:uid="{A0C286C7-E66D-4AF5-993B-A8913CBEFBFC}"/>
    <cellStyle name="Cálculo 2" xfId="129" xr:uid="{00000000-0005-0000-0000-000093000000}"/>
    <cellStyle name="Cálculo 2 2" xfId="130" xr:uid="{00000000-0005-0000-0000-000094000000}"/>
    <cellStyle name="Cálculo 2 2 2" xfId="2097" xr:uid="{8E5CB293-2EA2-499E-A483-23C60253A853}"/>
    <cellStyle name="Cálculo 2 3" xfId="2086" xr:uid="{D80E91A8-5A76-4F3A-B72C-AE68595C9F81}"/>
    <cellStyle name="Cálculo 2 4" xfId="2096" xr:uid="{C6F1AA4C-9F8D-4108-9E78-C45477F8848A}"/>
    <cellStyle name="Cálculo 3" xfId="131" xr:uid="{00000000-0005-0000-0000-000095000000}"/>
    <cellStyle name="Cálculo 3 2" xfId="2098" xr:uid="{037B9A8E-7326-4F9E-9E6D-439272C3640C}"/>
    <cellStyle name="Cálculo 4" xfId="132" xr:uid="{00000000-0005-0000-0000-000096000000}"/>
    <cellStyle name="Cálculo 4 2" xfId="2099" xr:uid="{69A0A201-55FC-4DF1-AEEC-D0F2C97A73A2}"/>
    <cellStyle name="Celda de comprobación 2" xfId="133" xr:uid="{00000000-0005-0000-0000-000097000000}"/>
    <cellStyle name="Celda de comprobación 2 2" xfId="134" xr:uid="{00000000-0005-0000-0000-000098000000}"/>
    <cellStyle name="Celda de comprobación 3" xfId="135" xr:uid="{00000000-0005-0000-0000-000099000000}"/>
    <cellStyle name="Celda de comprobación 4" xfId="136" xr:uid="{00000000-0005-0000-0000-00009A000000}"/>
    <cellStyle name="Celda vinculada" xfId="2060" builtinId="24" customBuiltin="1"/>
    <cellStyle name="Celda vinculada 2" xfId="137" xr:uid="{00000000-0005-0000-0000-00009B000000}"/>
    <cellStyle name="Celda vinculada 2 2" xfId="138" xr:uid="{00000000-0005-0000-0000-00009C000000}"/>
    <cellStyle name="Celda vinculada 3" xfId="139" xr:uid="{00000000-0005-0000-0000-00009D000000}"/>
    <cellStyle name="Celda vinculada 4" xfId="140" xr:uid="{00000000-0005-0000-0000-00009E000000}"/>
    <cellStyle name="Comma" xfId="2054" xr:uid="{00000000-0005-0000-0000-00009F000000}"/>
    <cellStyle name="Comma 2" xfId="141" xr:uid="{00000000-0005-0000-0000-0000A0000000}"/>
    <cellStyle name="Comma 3" xfId="142" xr:uid="{00000000-0005-0000-0000-0000A1000000}"/>
    <cellStyle name="Comma 3 2" xfId="143" xr:uid="{00000000-0005-0000-0000-0000A2000000}"/>
    <cellStyle name="Comma 3 2 2" xfId="2102" xr:uid="{689F7B77-3CE0-4628-BF3B-CC1C3D509FEF}"/>
    <cellStyle name="Comma 3 3" xfId="2101" xr:uid="{EDD1DFFD-73B9-447D-AB20-4B6FD40AD5A3}"/>
    <cellStyle name="Comma 4" xfId="144" xr:uid="{00000000-0005-0000-0000-0000A3000000}"/>
    <cellStyle name="Comma 4 2" xfId="2103" xr:uid="{9E9C8082-6B8B-4CB6-A2D2-7B8DFDB3D0EA}"/>
    <cellStyle name="Comma 5" xfId="2100" xr:uid="{B6377D64-591B-4E17-8C2D-4BC1B832DADE}"/>
    <cellStyle name="Comma0" xfId="145" xr:uid="{00000000-0005-0000-0000-0000A4000000}"/>
    <cellStyle name="Comma0 2" xfId="146" xr:uid="{00000000-0005-0000-0000-0000A5000000}"/>
    <cellStyle name="Currency" xfId="709" xr:uid="{00000000-0005-0000-0000-0000A6000000}"/>
    <cellStyle name="Currency [0] 2" xfId="2056" xr:uid="{8B7971A3-115A-43D2-80D4-CE9286FAD163}"/>
    <cellStyle name="Currency 2" xfId="147" xr:uid="{00000000-0005-0000-0000-0000A7000000}"/>
    <cellStyle name="Currency 3" xfId="148" xr:uid="{00000000-0005-0000-0000-0000A8000000}"/>
    <cellStyle name="Currency0" xfId="149" xr:uid="{00000000-0005-0000-0000-0000A9000000}"/>
    <cellStyle name="Currency0 2" xfId="150" xr:uid="{00000000-0005-0000-0000-0000AA000000}"/>
    <cellStyle name="Date" xfId="151" xr:uid="{00000000-0005-0000-0000-0000AB000000}"/>
    <cellStyle name="Date 2" xfId="152" xr:uid="{00000000-0005-0000-0000-0000AC000000}"/>
    <cellStyle name="Encabezado 4" xfId="2057" builtinId="19" customBuiltin="1"/>
    <cellStyle name="Encabezado 4 2" xfId="153" xr:uid="{00000000-0005-0000-0000-0000AD000000}"/>
    <cellStyle name="Encabezado 4 2 2" xfId="154" xr:uid="{00000000-0005-0000-0000-0000AE000000}"/>
    <cellStyle name="Encabezado 4 3" xfId="155" xr:uid="{00000000-0005-0000-0000-0000AF000000}"/>
    <cellStyle name="Encabezado 4 4" xfId="156" xr:uid="{00000000-0005-0000-0000-0000B0000000}"/>
    <cellStyle name="Énfasis1 2" xfId="157" xr:uid="{00000000-0005-0000-0000-0000B1000000}"/>
    <cellStyle name="Énfasis1 2 2" xfId="158" xr:uid="{00000000-0005-0000-0000-0000B2000000}"/>
    <cellStyle name="Énfasis1 3" xfId="159" xr:uid="{00000000-0005-0000-0000-0000B3000000}"/>
    <cellStyle name="Énfasis1 4" xfId="160" xr:uid="{00000000-0005-0000-0000-0000B4000000}"/>
    <cellStyle name="Énfasis2 2" xfId="161" xr:uid="{00000000-0005-0000-0000-0000B5000000}"/>
    <cellStyle name="Énfasis2 2 2" xfId="162" xr:uid="{00000000-0005-0000-0000-0000B6000000}"/>
    <cellStyle name="Énfasis2 3" xfId="163" xr:uid="{00000000-0005-0000-0000-0000B7000000}"/>
    <cellStyle name="Énfasis2 4" xfId="164" xr:uid="{00000000-0005-0000-0000-0000B8000000}"/>
    <cellStyle name="Énfasis3 2" xfId="165" xr:uid="{00000000-0005-0000-0000-0000B9000000}"/>
    <cellStyle name="Énfasis3 2 2" xfId="166" xr:uid="{00000000-0005-0000-0000-0000BA000000}"/>
    <cellStyle name="Énfasis3 3" xfId="167" xr:uid="{00000000-0005-0000-0000-0000BB000000}"/>
    <cellStyle name="Énfasis3 4" xfId="168" xr:uid="{00000000-0005-0000-0000-0000BC000000}"/>
    <cellStyle name="Énfasis4 2" xfId="169" xr:uid="{00000000-0005-0000-0000-0000BD000000}"/>
    <cellStyle name="Énfasis4 2 2" xfId="170" xr:uid="{00000000-0005-0000-0000-0000BE000000}"/>
    <cellStyle name="Énfasis4 3" xfId="171" xr:uid="{00000000-0005-0000-0000-0000BF000000}"/>
    <cellStyle name="Énfasis4 4" xfId="172" xr:uid="{00000000-0005-0000-0000-0000C0000000}"/>
    <cellStyle name="Énfasis5 2" xfId="173" xr:uid="{00000000-0005-0000-0000-0000C1000000}"/>
    <cellStyle name="Énfasis5 2 2" xfId="174" xr:uid="{00000000-0005-0000-0000-0000C2000000}"/>
    <cellStyle name="Énfasis5 3" xfId="175" xr:uid="{00000000-0005-0000-0000-0000C3000000}"/>
    <cellStyle name="Énfasis5 4" xfId="176" xr:uid="{00000000-0005-0000-0000-0000C4000000}"/>
    <cellStyle name="Énfasis6 2" xfId="177" xr:uid="{00000000-0005-0000-0000-0000C5000000}"/>
    <cellStyle name="Énfasis6 2 2" xfId="178" xr:uid="{00000000-0005-0000-0000-0000C6000000}"/>
    <cellStyle name="Énfasis6 3" xfId="179" xr:uid="{00000000-0005-0000-0000-0000C7000000}"/>
    <cellStyle name="Énfasis6 4" xfId="180" xr:uid="{00000000-0005-0000-0000-0000C8000000}"/>
    <cellStyle name="Entrada" xfId="2059" builtinId="20" customBuiltin="1"/>
    <cellStyle name="Entrada 2" xfId="181" xr:uid="{00000000-0005-0000-0000-0000C9000000}"/>
    <cellStyle name="Entrada 2 2" xfId="182" xr:uid="{00000000-0005-0000-0000-0000CA000000}"/>
    <cellStyle name="Entrada 2 2 2" xfId="2105" xr:uid="{B96C7DA5-0624-4A9C-902D-0A5F4BBCE4AC}"/>
    <cellStyle name="Entrada 2 3" xfId="2104" xr:uid="{C5F67141-9293-4222-98C6-0E4C9DFFE0A9}"/>
    <cellStyle name="Entrada 3" xfId="183" xr:uid="{00000000-0005-0000-0000-0000CB000000}"/>
    <cellStyle name="Entrada 3 2" xfId="2106" xr:uid="{3D390192-E234-42C6-A850-21313529EDA1}"/>
    <cellStyle name="Entrada 4" xfId="184" xr:uid="{00000000-0005-0000-0000-0000CC000000}"/>
    <cellStyle name="Entrada 4 2" xfId="2107" xr:uid="{2D927B5D-FC78-4EC7-91D6-226FE9E136BB}"/>
    <cellStyle name="Estilo 1" xfId="185" xr:uid="{00000000-0005-0000-0000-0000CD000000}"/>
    <cellStyle name="Estilo 1 10" xfId="186" xr:uid="{00000000-0005-0000-0000-0000CE000000}"/>
    <cellStyle name="Estilo 1 100" xfId="187" xr:uid="{00000000-0005-0000-0000-0000CF000000}"/>
    <cellStyle name="Estilo 1 101" xfId="188" xr:uid="{00000000-0005-0000-0000-0000D0000000}"/>
    <cellStyle name="Estilo 1 102" xfId="189" xr:uid="{00000000-0005-0000-0000-0000D1000000}"/>
    <cellStyle name="Estilo 1 11" xfId="190" xr:uid="{00000000-0005-0000-0000-0000D2000000}"/>
    <cellStyle name="Estilo 1 12" xfId="191" xr:uid="{00000000-0005-0000-0000-0000D3000000}"/>
    <cellStyle name="Estilo 1 13" xfId="192" xr:uid="{00000000-0005-0000-0000-0000D4000000}"/>
    <cellStyle name="Estilo 1 14" xfId="193" xr:uid="{00000000-0005-0000-0000-0000D5000000}"/>
    <cellStyle name="Estilo 1 15" xfId="194" xr:uid="{00000000-0005-0000-0000-0000D6000000}"/>
    <cellStyle name="Estilo 1 16" xfId="195" xr:uid="{00000000-0005-0000-0000-0000D7000000}"/>
    <cellStyle name="Estilo 1 17" xfId="196" xr:uid="{00000000-0005-0000-0000-0000D8000000}"/>
    <cellStyle name="Estilo 1 18" xfId="197" xr:uid="{00000000-0005-0000-0000-0000D9000000}"/>
    <cellStyle name="Estilo 1 19" xfId="198" xr:uid="{00000000-0005-0000-0000-0000DA000000}"/>
    <cellStyle name="Estilo 1 2" xfId="199" xr:uid="{00000000-0005-0000-0000-0000DB000000}"/>
    <cellStyle name="Estilo 1 2 2" xfId="200" xr:uid="{00000000-0005-0000-0000-0000DC000000}"/>
    <cellStyle name="Estilo 1 20" xfId="201" xr:uid="{00000000-0005-0000-0000-0000DD000000}"/>
    <cellStyle name="Estilo 1 21" xfId="202" xr:uid="{00000000-0005-0000-0000-0000DE000000}"/>
    <cellStyle name="Estilo 1 22" xfId="203" xr:uid="{00000000-0005-0000-0000-0000DF000000}"/>
    <cellStyle name="Estilo 1 23" xfId="204" xr:uid="{00000000-0005-0000-0000-0000E0000000}"/>
    <cellStyle name="Estilo 1 24" xfId="205" xr:uid="{00000000-0005-0000-0000-0000E1000000}"/>
    <cellStyle name="Estilo 1 25" xfId="206" xr:uid="{00000000-0005-0000-0000-0000E2000000}"/>
    <cellStyle name="Estilo 1 26" xfId="207" xr:uid="{00000000-0005-0000-0000-0000E3000000}"/>
    <cellStyle name="Estilo 1 27" xfId="208" xr:uid="{00000000-0005-0000-0000-0000E4000000}"/>
    <cellStyle name="Estilo 1 28" xfId="209" xr:uid="{00000000-0005-0000-0000-0000E5000000}"/>
    <cellStyle name="Estilo 1 29" xfId="210" xr:uid="{00000000-0005-0000-0000-0000E6000000}"/>
    <cellStyle name="Estilo 1 3" xfId="211" xr:uid="{00000000-0005-0000-0000-0000E7000000}"/>
    <cellStyle name="Estilo 1 3 2" xfId="212" xr:uid="{00000000-0005-0000-0000-0000E8000000}"/>
    <cellStyle name="Estilo 1 30" xfId="213" xr:uid="{00000000-0005-0000-0000-0000E9000000}"/>
    <cellStyle name="Estilo 1 31" xfId="214" xr:uid="{00000000-0005-0000-0000-0000EA000000}"/>
    <cellStyle name="Estilo 1 32" xfId="215" xr:uid="{00000000-0005-0000-0000-0000EB000000}"/>
    <cellStyle name="Estilo 1 33" xfId="216" xr:uid="{00000000-0005-0000-0000-0000EC000000}"/>
    <cellStyle name="Estilo 1 34" xfId="217" xr:uid="{00000000-0005-0000-0000-0000ED000000}"/>
    <cellStyle name="Estilo 1 35" xfId="218" xr:uid="{00000000-0005-0000-0000-0000EE000000}"/>
    <cellStyle name="Estilo 1 36" xfId="219" xr:uid="{00000000-0005-0000-0000-0000EF000000}"/>
    <cellStyle name="Estilo 1 37" xfId="220" xr:uid="{00000000-0005-0000-0000-0000F0000000}"/>
    <cellStyle name="Estilo 1 38" xfId="221" xr:uid="{00000000-0005-0000-0000-0000F1000000}"/>
    <cellStyle name="Estilo 1 39" xfId="222" xr:uid="{00000000-0005-0000-0000-0000F2000000}"/>
    <cellStyle name="Estilo 1 4" xfId="223" xr:uid="{00000000-0005-0000-0000-0000F3000000}"/>
    <cellStyle name="Estilo 1 40" xfId="224" xr:uid="{00000000-0005-0000-0000-0000F4000000}"/>
    <cellStyle name="Estilo 1 41" xfId="225" xr:uid="{00000000-0005-0000-0000-0000F5000000}"/>
    <cellStyle name="Estilo 1 41 2" xfId="226" xr:uid="{00000000-0005-0000-0000-0000F6000000}"/>
    <cellStyle name="Estilo 1 41 3" xfId="227" xr:uid="{00000000-0005-0000-0000-0000F7000000}"/>
    <cellStyle name="Estilo 1 42" xfId="228" xr:uid="{00000000-0005-0000-0000-0000F8000000}"/>
    <cellStyle name="Estilo 1 43" xfId="229" xr:uid="{00000000-0005-0000-0000-0000F9000000}"/>
    <cellStyle name="Estilo 1 44" xfId="230" xr:uid="{00000000-0005-0000-0000-0000FA000000}"/>
    <cellStyle name="Estilo 1 45" xfId="231" xr:uid="{00000000-0005-0000-0000-0000FB000000}"/>
    <cellStyle name="Estilo 1 46" xfId="232" xr:uid="{00000000-0005-0000-0000-0000FC000000}"/>
    <cellStyle name="Estilo 1 47" xfId="233" xr:uid="{00000000-0005-0000-0000-0000FD000000}"/>
    <cellStyle name="Estilo 1 48" xfId="234" xr:uid="{00000000-0005-0000-0000-0000FE000000}"/>
    <cellStyle name="Estilo 1 49" xfId="235" xr:uid="{00000000-0005-0000-0000-0000FF000000}"/>
    <cellStyle name="Estilo 1 5" xfId="236" xr:uid="{00000000-0005-0000-0000-000000010000}"/>
    <cellStyle name="Estilo 1 50" xfId="237" xr:uid="{00000000-0005-0000-0000-000001010000}"/>
    <cellStyle name="Estilo 1 51" xfId="238" xr:uid="{00000000-0005-0000-0000-000002010000}"/>
    <cellStyle name="Estilo 1 52" xfId="239" xr:uid="{00000000-0005-0000-0000-000003010000}"/>
    <cellStyle name="Estilo 1 53" xfId="240" xr:uid="{00000000-0005-0000-0000-000004010000}"/>
    <cellStyle name="Estilo 1 54" xfId="241" xr:uid="{00000000-0005-0000-0000-000005010000}"/>
    <cellStyle name="Estilo 1 55" xfId="242" xr:uid="{00000000-0005-0000-0000-000006010000}"/>
    <cellStyle name="Estilo 1 56" xfId="243" xr:uid="{00000000-0005-0000-0000-000007010000}"/>
    <cellStyle name="Estilo 1 57" xfId="244" xr:uid="{00000000-0005-0000-0000-000008010000}"/>
    <cellStyle name="Estilo 1 58" xfId="245" xr:uid="{00000000-0005-0000-0000-000009010000}"/>
    <cellStyle name="Estilo 1 59" xfId="246" xr:uid="{00000000-0005-0000-0000-00000A010000}"/>
    <cellStyle name="Estilo 1 6" xfId="247" xr:uid="{00000000-0005-0000-0000-00000B010000}"/>
    <cellStyle name="Estilo 1 60" xfId="248" xr:uid="{00000000-0005-0000-0000-00000C010000}"/>
    <cellStyle name="Estilo 1 61" xfId="249" xr:uid="{00000000-0005-0000-0000-00000D010000}"/>
    <cellStyle name="Estilo 1 62" xfId="250" xr:uid="{00000000-0005-0000-0000-00000E010000}"/>
    <cellStyle name="Estilo 1 63" xfId="251" xr:uid="{00000000-0005-0000-0000-00000F010000}"/>
    <cellStyle name="Estilo 1 64" xfId="252" xr:uid="{00000000-0005-0000-0000-000010010000}"/>
    <cellStyle name="Estilo 1 65" xfId="253" xr:uid="{00000000-0005-0000-0000-000011010000}"/>
    <cellStyle name="Estilo 1 66" xfId="254" xr:uid="{00000000-0005-0000-0000-000012010000}"/>
    <cellStyle name="Estilo 1 67" xfId="255" xr:uid="{00000000-0005-0000-0000-000013010000}"/>
    <cellStyle name="Estilo 1 68" xfId="256" xr:uid="{00000000-0005-0000-0000-000014010000}"/>
    <cellStyle name="Estilo 1 69" xfId="257" xr:uid="{00000000-0005-0000-0000-000015010000}"/>
    <cellStyle name="Estilo 1 7" xfId="258" xr:uid="{00000000-0005-0000-0000-000016010000}"/>
    <cellStyle name="Estilo 1 70" xfId="259" xr:uid="{00000000-0005-0000-0000-000017010000}"/>
    <cellStyle name="Estilo 1 71" xfId="260" xr:uid="{00000000-0005-0000-0000-000018010000}"/>
    <cellStyle name="Estilo 1 72" xfId="261" xr:uid="{00000000-0005-0000-0000-000019010000}"/>
    <cellStyle name="Estilo 1 73" xfId="262" xr:uid="{00000000-0005-0000-0000-00001A010000}"/>
    <cellStyle name="Estilo 1 74" xfId="263" xr:uid="{00000000-0005-0000-0000-00001B010000}"/>
    <cellStyle name="Estilo 1 75" xfId="264" xr:uid="{00000000-0005-0000-0000-00001C010000}"/>
    <cellStyle name="Estilo 1 76" xfId="265" xr:uid="{00000000-0005-0000-0000-00001D010000}"/>
    <cellStyle name="Estilo 1 77" xfId="266" xr:uid="{00000000-0005-0000-0000-00001E010000}"/>
    <cellStyle name="Estilo 1 78" xfId="267" xr:uid="{00000000-0005-0000-0000-00001F010000}"/>
    <cellStyle name="Estilo 1 79" xfId="268" xr:uid="{00000000-0005-0000-0000-000020010000}"/>
    <cellStyle name="Estilo 1 8" xfId="269" xr:uid="{00000000-0005-0000-0000-000021010000}"/>
    <cellStyle name="Estilo 1 80" xfId="270" xr:uid="{00000000-0005-0000-0000-000022010000}"/>
    <cellStyle name="Estilo 1 81" xfId="271" xr:uid="{00000000-0005-0000-0000-000023010000}"/>
    <cellStyle name="Estilo 1 82" xfId="272" xr:uid="{00000000-0005-0000-0000-000024010000}"/>
    <cellStyle name="Estilo 1 83" xfId="273" xr:uid="{00000000-0005-0000-0000-000025010000}"/>
    <cellStyle name="Estilo 1 84" xfId="274" xr:uid="{00000000-0005-0000-0000-000026010000}"/>
    <cellStyle name="Estilo 1 85" xfId="275" xr:uid="{00000000-0005-0000-0000-000027010000}"/>
    <cellStyle name="Estilo 1 86" xfId="276" xr:uid="{00000000-0005-0000-0000-000028010000}"/>
    <cellStyle name="Estilo 1 87" xfId="277" xr:uid="{00000000-0005-0000-0000-000029010000}"/>
    <cellStyle name="Estilo 1 88" xfId="278" xr:uid="{00000000-0005-0000-0000-00002A010000}"/>
    <cellStyle name="Estilo 1 89" xfId="279" xr:uid="{00000000-0005-0000-0000-00002B010000}"/>
    <cellStyle name="Estilo 1 9" xfId="280" xr:uid="{00000000-0005-0000-0000-00002C010000}"/>
    <cellStyle name="Estilo 1 90" xfId="281" xr:uid="{00000000-0005-0000-0000-00002D010000}"/>
    <cellStyle name="Estilo 1 91" xfId="282" xr:uid="{00000000-0005-0000-0000-00002E010000}"/>
    <cellStyle name="Estilo 1 92" xfId="283" xr:uid="{00000000-0005-0000-0000-00002F010000}"/>
    <cellStyle name="Estilo 1 93" xfId="284" xr:uid="{00000000-0005-0000-0000-000030010000}"/>
    <cellStyle name="Estilo 1 94" xfId="285" xr:uid="{00000000-0005-0000-0000-000031010000}"/>
    <cellStyle name="Estilo 1 95" xfId="286" xr:uid="{00000000-0005-0000-0000-000032010000}"/>
    <cellStyle name="Estilo 1 96" xfId="287" xr:uid="{00000000-0005-0000-0000-000033010000}"/>
    <cellStyle name="Estilo 1 97" xfId="288" xr:uid="{00000000-0005-0000-0000-000034010000}"/>
    <cellStyle name="Estilo 1 98" xfId="289" xr:uid="{00000000-0005-0000-0000-000035010000}"/>
    <cellStyle name="Estilo 1 99" xfId="290" xr:uid="{00000000-0005-0000-0000-000036010000}"/>
    <cellStyle name="Euro" xfId="291" xr:uid="{00000000-0005-0000-0000-000037010000}"/>
    <cellStyle name="Euro 10" xfId="292" xr:uid="{00000000-0005-0000-0000-000038010000}"/>
    <cellStyle name="Euro 11" xfId="293" xr:uid="{00000000-0005-0000-0000-000039010000}"/>
    <cellStyle name="Euro 12" xfId="294" xr:uid="{00000000-0005-0000-0000-00003A010000}"/>
    <cellStyle name="Euro 13" xfId="295" xr:uid="{00000000-0005-0000-0000-00003B010000}"/>
    <cellStyle name="Euro 14" xfId="296" xr:uid="{00000000-0005-0000-0000-00003C010000}"/>
    <cellStyle name="Euro 15" xfId="297" xr:uid="{00000000-0005-0000-0000-00003D010000}"/>
    <cellStyle name="Euro 16" xfId="298" xr:uid="{00000000-0005-0000-0000-00003E010000}"/>
    <cellStyle name="Euro 17" xfId="299" xr:uid="{00000000-0005-0000-0000-00003F010000}"/>
    <cellStyle name="Euro 18" xfId="300" xr:uid="{00000000-0005-0000-0000-000040010000}"/>
    <cellStyle name="Euro 19" xfId="301" xr:uid="{00000000-0005-0000-0000-000041010000}"/>
    <cellStyle name="Euro 2" xfId="302" xr:uid="{00000000-0005-0000-0000-000042010000}"/>
    <cellStyle name="Euro 2 10" xfId="303" xr:uid="{00000000-0005-0000-0000-000043010000}"/>
    <cellStyle name="Euro 2 11" xfId="304" xr:uid="{00000000-0005-0000-0000-000044010000}"/>
    <cellStyle name="Euro 2 12" xfId="305" xr:uid="{00000000-0005-0000-0000-000045010000}"/>
    <cellStyle name="Euro 2 13" xfId="306" xr:uid="{00000000-0005-0000-0000-000046010000}"/>
    <cellStyle name="Euro 2 14" xfId="307" xr:uid="{00000000-0005-0000-0000-000047010000}"/>
    <cellStyle name="Euro 2 15" xfId="308" xr:uid="{00000000-0005-0000-0000-000048010000}"/>
    <cellStyle name="Euro 2 16" xfId="309" xr:uid="{00000000-0005-0000-0000-000049010000}"/>
    <cellStyle name="Euro 2 17" xfId="310" xr:uid="{00000000-0005-0000-0000-00004A010000}"/>
    <cellStyle name="Euro 2 18" xfId="311" xr:uid="{00000000-0005-0000-0000-00004B010000}"/>
    <cellStyle name="Euro 2 19" xfId="312" xr:uid="{00000000-0005-0000-0000-00004C010000}"/>
    <cellStyle name="Euro 2 2" xfId="313" xr:uid="{00000000-0005-0000-0000-00004D010000}"/>
    <cellStyle name="Euro 2 20" xfId="314" xr:uid="{00000000-0005-0000-0000-00004E010000}"/>
    <cellStyle name="Euro 2 21" xfId="315" xr:uid="{00000000-0005-0000-0000-00004F010000}"/>
    <cellStyle name="Euro 2 22" xfId="316" xr:uid="{00000000-0005-0000-0000-000050010000}"/>
    <cellStyle name="Euro 2 23" xfId="317" xr:uid="{00000000-0005-0000-0000-000051010000}"/>
    <cellStyle name="Euro 2 24" xfId="318" xr:uid="{00000000-0005-0000-0000-000052010000}"/>
    <cellStyle name="Euro 2 25" xfId="319" xr:uid="{00000000-0005-0000-0000-000053010000}"/>
    <cellStyle name="Euro 2 26" xfId="320" xr:uid="{00000000-0005-0000-0000-000054010000}"/>
    <cellStyle name="Euro 2 27" xfId="321" xr:uid="{00000000-0005-0000-0000-000055010000}"/>
    <cellStyle name="Euro 2 28" xfId="322" xr:uid="{00000000-0005-0000-0000-000056010000}"/>
    <cellStyle name="Euro 2 29" xfId="323" xr:uid="{00000000-0005-0000-0000-000057010000}"/>
    <cellStyle name="Euro 2 3" xfId="324" xr:uid="{00000000-0005-0000-0000-000058010000}"/>
    <cellStyle name="Euro 2 30" xfId="325" xr:uid="{00000000-0005-0000-0000-000059010000}"/>
    <cellStyle name="Euro 2 31" xfId="326" xr:uid="{00000000-0005-0000-0000-00005A010000}"/>
    <cellStyle name="Euro 2 32" xfId="327" xr:uid="{00000000-0005-0000-0000-00005B010000}"/>
    <cellStyle name="Euro 2 33" xfId="328" xr:uid="{00000000-0005-0000-0000-00005C010000}"/>
    <cellStyle name="Euro 2 33 2" xfId="329" xr:uid="{00000000-0005-0000-0000-00005D010000}"/>
    <cellStyle name="Euro 2 34" xfId="330" xr:uid="{00000000-0005-0000-0000-00005E010000}"/>
    <cellStyle name="Euro 2 35" xfId="331" xr:uid="{00000000-0005-0000-0000-00005F010000}"/>
    <cellStyle name="Euro 2 36" xfId="332" xr:uid="{00000000-0005-0000-0000-000060010000}"/>
    <cellStyle name="Euro 2 37" xfId="333" xr:uid="{00000000-0005-0000-0000-000061010000}"/>
    <cellStyle name="Euro 2 38" xfId="334" xr:uid="{00000000-0005-0000-0000-000062010000}"/>
    <cellStyle name="Euro 2 39" xfId="335" xr:uid="{00000000-0005-0000-0000-000063010000}"/>
    <cellStyle name="Euro 2 4" xfId="336" xr:uid="{00000000-0005-0000-0000-000064010000}"/>
    <cellStyle name="Euro 2 40" xfId="337" xr:uid="{00000000-0005-0000-0000-000065010000}"/>
    <cellStyle name="Euro 2 41" xfId="338" xr:uid="{00000000-0005-0000-0000-000066010000}"/>
    <cellStyle name="Euro 2 42" xfId="339" xr:uid="{00000000-0005-0000-0000-000067010000}"/>
    <cellStyle name="Euro 2 43" xfId="340" xr:uid="{00000000-0005-0000-0000-000068010000}"/>
    <cellStyle name="Euro 2 44" xfId="341" xr:uid="{00000000-0005-0000-0000-000069010000}"/>
    <cellStyle name="Euro 2 45" xfId="342" xr:uid="{00000000-0005-0000-0000-00006A010000}"/>
    <cellStyle name="Euro 2 46" xfId="343" xr:uid="{00000000-0005-0000-0000-00006B010000}"/>
    <cellStyle name="Euro 2 47" xfId="344" xr:uid="{00000000-0005-0000-0000-00006C010000}"/>
    <cellStyle name="Euro 2 48" xfId="345" xr:uid="{00000000-0005-0000-0000-00006D010000}"/>
    <cellStyle name="Euro 2 49" xfId="346" xr:uid="{00000000-0005-0000-0000-00006E010000}"/>
    <cellStyle name="Euro 2 5" xfId="347" xr:uid="{00000000-0005-0000-0000-00006F010000}"/>
    <cellStyle name="Euro 2 50" xfId="348" xr:uid="{00000000-0005-0000-0000-000070010000}"/>
    <cellStyle name="Euro 2 51" xfId="349" xr:uid="{00000000-0005-0000-0000-000071010000}"/>
    <cellStyle name="Euro 2 52" xfId="350" xr:uid="{00000000-0005-0000-0000-000072010000}"/>
    <cellStyle name="Euro 2 53" xfId="351" xr:uid="{00000000-0005-0000-0000-000073010000}"/>
    <cellStyle name="Euro 2 54" xfId="352" xr:uid="{00000000-0005-0000-0000-000074010000}"/>
    <cellStyle name="Euro 2 55" xfId="353" xr:uid="{00000000-0005-0000-0000-000075010000}"/>
    <cellStyle name="Euro 2 56" xfId="354" xr:uid="{00000000-0005-0000-0000-000076010000}"/>
    <cellStyle name="Euro 2 57" xfId="355" xr:uid="{00000000-0005-0000-0000-000077010000}"/>
    <cellStyle name="Euro 2 58" xfId="356" xr:uid="{00000000-0005-0000-0000-000078010000}"/>
    <cellStyle name="Euro 2 59" xfId="357" xr:uid="{00000000-0005-0000-0000-000079010000}"/>
    <cellStyle name="Euro 2 6" xfId="358" xr:uid="{00000000-0005-0000-0000-00007A010000}"/>
    <cellStyle name="Euro 2 60" xfId="359" xr:uid="{00000000-0005-0000-0000-00007B010000}"/>
    <cellStyle name="Euro 2 61" xfId="360" xr:uid="{00000000-0005-0000-0000-00007C010000}"/>
    <cellStyle name="Euro 2 62" xfId="361" xr:uid="{00000000-0005-0000-0000-00007D010000}"/>
    <cellStyle name="Euro 2 63" xfId="362" xr:uid="{00000000-0005-0000-0000-00007E010000}"/>
    <cellStyle name="Euro 2 64" xfId="363" xr:uid="{00000000-0005-0000-0000-00007F010000}"/>
    <cellStyle name="Euro 2 65" xfId="364" xr:uid="{00000000-0005-0000-0000-000080010000}"/>
    <cellStyle name="Euro 2 66" xfId="2088" xr:uid="{5239B5AD-22C2-477C-935F-B2D8FD0BE05A}"/>
    <cellStyle name="Euro 2 7" xfId="365" xr:uid="{00000000-0005-0000-0000-000081010000}"/>
    <cellStyle name="Euro 2 8" xfId="366" xr:uid="{00000000-0005-0000-0000-000082010000}"/>
    <cellStyle name="Euro 2 9" xfId="367" xr:uid="{00000000-0005-0000-0000-000083010000}"/>
    <cellStyle name="Euro 20" xfId="368" xr:uid="{00000000-0005-0000-0000-000084010000}"/>
    <cellStyle name="Euro 21" xfId="369" xr:uid="{00000000-0005-0000-0000-000085010000}"/>
    <cellStyle name="Euro 22" xfId="370" xr:uid="{00000000-0005-0000-0000-000086010000}"/>
    <cellStyle name="Euro 23" xfId="371" xr:uid="{00000000-0005-0000-0000-000087010000}"/>
    <cellStyle name="Euro 24" xfId="372" xr:uid="{00000000-0005-0000-0000-000088010000}"/>
    <cellStyle name="Euro 25" xfId="373" xr:uid="{00000000-0005-0000-0000-000089010000}"/>
    <cellStyle name="Euro 26" xfId="374" xr:uid="{00000000-0005-0000-0000-00008A010000}"/>
    <cellStyle name="Euro 27" xfId="375" xr:uid="{00000000-0005-0000-0000-00008B010000}"/>
    <cellStyle name="Euro 28" xfId="376" xr:uid="{00000000-0005-0000-0000-00008C010000}"/>
    <cellStyle name="Euro 29" xfId="377" xr:uid="{00000000-0005-0000-0000-00008D010000}"/>
    <cellStyle name="Euro 3" xfId="378" xr:uid="{00000000-0005-0000-0000-00008E010000}"/>
    <cellStyle name="Euro 3 2" xfId="379" xr:uid="{00000000-0005-0000-0000-00008F010000}"/>
    <cellStyle name="Euro 3 3" xfId="380" xr:uid="{00000000-0005-0000-0000-000090010000}"/>
    <cellStyle name="Euro 30" xfId="381" xr:uid="{00000000-0005-0000-0000-000091010000}"/>
    <cellStyle name="Euro 31" xfId="382" xr:uid="{00000000-0005-0000-0000-000092010000}"/>
    <cellStyle name="Euro 32" xfId="383" xr:uid="{00000000-0005-0000-0000-000093010000}"/>
    <cellStyle name="Euro 33" xfId="384" xr:uid="{00000000-0005-0000-0000-000094010000}"/>
    <cellStyle name="Euro 34" xfId="385" xr:uid="{00000000-0005-0000-0000-000095010000}"/>
    <cellStyle name="Euro 35" xfId="386" xr:uid="{00000000-0005-0000-0000-000096010000}"/>
    <cellStyle name="Euro 36" xfId="2087" xr:uid="{DD1E7349-5E00-4A8F-A799-87725259ED68}"/>
    <cellStyle name="Euro 4" xfId="387" xr:uid="{00000000-0005-0000-0000-000097010000}"/>
    <cellStyle name="Euro 5" xfId="388" xr:uid="{00000000-0005-0000-0000-000098010000}"/>
    <cellStyle name="Euro 6" xfId="389" xr:uid="{00000000-0005-0000-0000-000099010000}"/>
    <cellStyle name="Euro 7" xfId="390" xr:uid="{00000000-0005-0000-0000-00009A010000}"/>
    <cellStyle name="Euro 8" xfId="391" xr:uid="{00000000-0005-0000-0000-00009B010000}"/>
    <cellStyle name="Euro 9" xfId="392" xr:uid="{00000000-0005-0000-0000-00009C010000}"/>
    <cellStyle name="Explanatory Text" xfId="393" xr:uid="{00000000-0005-0000-0000-00009D010000}"/>
    <cellStyle name="Fixed" xfId="394" xr:uid="{00000000-0005-0000-0000-00009E010000}"/>
    <cellStyle name="Fixed 2" xfId="395" xr:uid="{00000000-0005-0000-0000-00009F010000}"/>
    <cellStyle name="Heading 1" xfId="396" xr:uid="{00000000-0005-0000-0000-0000A0010000}"/>
    <cellStyle name="Heading 1 2" xfId="397" xr:uid="{00000000-0005-0000-0000-0000A1010000}"/>
    <cellStyle name="Heading 1 3" xfId="398" xr:uid="{00000000-0005-0000-0000-0000A2010000}"/>
    <cellStyle name="Heading 1 4" xfId="399" xr:uid="{00000000-0005-0000-0000-0000A3010000}"/>
    <cellStyle name="Heading 2" xfId="2037" xr:uid="{00000000-0005-0000-0000-0000A4010000}"/>
    <cellStyle name="Heading 2 2" xfId="400" xr:uid="{00000000-0005-0000-0000-0000A5010000}"/>
    <cellStyle name="Heading 2 3" xfId="401" xr:uid="{00000000-0005-0000-0000-0000A6010000}"/>
    <cellStyle name="Heading 2 4" xfId="402" xr:uid="{00000000-0005-0000-0000-0000A7010000}"/>
    <cellStyle name="Heading 3" xfId="403" xr:uid="{00000000-0005-0000-0000-0000A8010000}"/>
    <cellStyle name="Heading 3 2" xfId="2108" xr:uid="{39537BFF-AC5D-48FC-9592-78CCCBE4C29E}"/>
    <cellStyle name="Incorrecto 2" xfId="404" xr:uid="{00000000-0005-0000-0000-0000A9010000}"/>
    <cellStyle name="Incorrecto 2 2" xfId="405" xr:uid="{00000000-0005-0000-0000-0000AA010000}"/>
    <cellStyle name="Incorrecto 3" xfId="406" xr:uid="{00000000-0005-0000-0000-0000AB010000}"/>
    <cellStyle name="Incorrecto 4" xfId="407" xr:uid="{00000000-0005-0000-0000-0000AC010000}"/>
    <cellStyle name="Juan" xfId="408" xr:uid="{00000000-0005-0000-0000-0000AD010000}"/>
    <cellStyle name="Millares [0]" xfId="2055" builtinId="6"/>
    <cellStyle name="Millares [0] 2" xfId="409" xr:uid="{00000000-0005-0000-0000-0000AF010000}"/>
    <cellStyle name="Millares [0] 2 2" xfId="410" xr:uid="{00000000-0005-0000-0000-0000B0010000}"/>
    <cellStyle name="Millares [0] 2 3" xfId="411" xr:uid="{00000000-0005-0000-0000-0000B1010000}"/>
    <cellStyle name="Millares [0] 2 3 2" xfId="2110" xr:uid="{C6242EAC-917B-40E1-8860-B00A1E401479}"/>
    <cellStyle name="Millares [0] 2 4" xfId="412" xr:uid="{00000000-0005-0000-0000-0000B2010000}"/>
    <cellStyle name="Millares [0] 2 4 2" xfId="2111" xr:uid="{52923590-80CE-442D-AA91-74907FAD0750}"/>
    <cellStyle name="Millares [0] 2 5" xfId="2109" xr:uid="{5937CC7D-C478-43AF-BF28-C47FBEE85758}"/>
    <cellStyle name="Millares [0] 3" xfId="2279" xr:uid="{BC48FD54-12B2-4D80-91E0-59AE2901C85E}"/>
    <cellStyle name="Millares [0] 4" xfId="2283" xr:uid="{45B36DA4-1FAB-4819-AF66-240D4773660A}"/>
    <cellStyle name="Millares 10" xfId="413" xr:uid="{00000000-0005-0000-0000-0000B3010000}"/>
    <cellStyle name="Millares 10 2" xfId="414" xr:uid="{00000000-0005-0000-0000-0000B4010000}"/>
    <cellStyle name="Millares 10 2 2" xfId="2113" xr:uid="{971E9FB7-6B12-44D2-9ABD-3601AD75F441}"/>
    <cellStyle name="Millares 10 3" xfId="415" xr:uid="{00000000-0005-0000-0000-0000B5010000}"/>
    <cellStyle name="Millares 10 3 2" xfId="416" xr:uid="{00000000-0005-0000-0000-0000B6010000}"/>
    <cellStyle name="Millares 10 3 3" xfId="2114" xr:uid="{3BD29479-261A-4EE5-A02A-7E983D86D858}"/>
    <cellStyle name="Millares 10 4" xfId="417" xr:uid="{00000000-0005-0000-0000-0000B7010000}"/>
    <cellStyle name="Millares 10 5" xfId="2112" xr:uid="{D6FC379D-1F0A-4739-9BCB-AF5DD7555EA1}"/>
    <cellStyle name="Millares 11" xfId="418" xr:uid="{00000000-0005-0000-0000-0000B8010000}"/>
    <cellStyle name="Millares 11 2" xfId="419" xr:uid="{00000000-0005-0000-0000-0000B9010000}"/>
    <cellStyle name="Millares 11 2 2" xfId="420" xr:uid="{00000000-0005-0000-0000-0000BA010000}"/>
    <cellStyle name="Millares 11 2 3" xfId="2116" xr:uid="{171C4E4A-622C-4DAF-8B1E-F5ED5452FE78}"/>
    <cellStyle name="Millares 11 3" xfId="2115" xr:uid="{0BC8B01C-04AA-479E-B4AC-99F29FE47E47}"/>
    <cellStyle name="Millares 12" xfId="421" xr:uid="{00000000-0005-0000-0000-0000BB010000}"/>
    <cellStyle name="Millares 12 2" xfId="422" xr:uid="{00000000-0005-0000-0000-0000BC010000}"/>
    <cellStyle name="Millares 12 2 2" xfId="423" xr:uid="{00000000-0005-0000-0000-0000BD010000}"/>
    <cellStyle name="Millares 12 2 3" xfId="2118" xr:uid="{1DFF343C-6F2D-40BC-87BD-46F346C91946}"/>
    <cellStyle name="Millares 12 3" xfId="2117" xr:uid="{CF55D979-FA33-4F2A-80CC-75E8AEF0DED7}"/>
    <cellStyle name="Millares 13" xfId="424" xr:uid="{00000000-0005-0000-0000-0000BE010000}"/>
    <cellStyle name="Millares 13 2" xfId="425" xr:uid="{00000000-0005-0000-0000-0000BF010000}"/>
    <cellStyle name="Millares 13 2 2" xfId="2120" xr:uid="{C3AD5F04-1BA9-4226-A4CC-2D2BC79D13B7}"/>
    <cellStyle name="Millares 13 3" xfId="426" xr:uid="{00000000-0005-0000-0000-0000C0010000}"/>
    <cellStyle name="Millares 13 3 2" xfId="427" xr:uid="{00000000-0005-0000-0000-0000C1010000}"/>
    <cellStyle name="Millares 13 3 3" xfId="2121" xr:uid="{0B7610A0-1B10-4A4C-B396-AE829A25111F}"/>
    <cellStyle name="Millares 13 4" xfId="428" xr:uid="{00000000-0005-0000-0000-0000C2010000}"/>
    <cellStyle name="Millares 13 5" xfId="2119" xr:uid="{107A1BF8-C079-4916-B6CB-3E0E37AD3EDE}"/>
    <cellStyle name="Millares 14" xfId="429" xr:uid="{00000000-0005-0000-0000-0000C3010000}"/>
    <cellStyle name="Millares 14 2" xfId="430" xr:uid="{00000000-0005-0000-0000-0000C4010000}"/>
    <cellStyle name="Millares 14 2 2" xfId="2123" xr:uid="{C7D364FD-2A7D-4CA5-B016-559B84FBE7C0}"/>
    <cellStyle name="Millares 14 3" xfId="431" xr:uid="{00000000-0005-0000-0000-0000C5010000}"/>
    <cellStyle name="Millares 14 3 2" xfId="432" xr:uid="{00000000-0005-0000-0000-0000C6010000}"/>
    <cellStyle name="Millares 14 3 3" xfId="2124" xr:uid="{5BF44399-7FEB-42D6-9D4F-F42C5B9AC827}"/>
    <cellStyle name="Millares 14 4" xfId="433" xr:uid="{00000000-0005-0000-0000-0000C7010000}"/>
    <cellStyle name="Millares 14 5" xfId="2122" xr:uid="{BE8A2F10-2392-49DC-B6F1-B2A215ADB042}"/>
    <cellStyle name="Millares 15" xfId="434" xr:uid="{00000000-0005-0000-0000-0000C8010000}"/>
    <cellStyle name="Millares 15 2" xfId="435" xr:uid="{00000000-0005-0000-0000-0000C9010000}"/>
    <cellStyle name="Millares 15 2 2" xfId="436" xr:uid="{00000000-0005-0000-0000-0000CA010000}"/>
    <cellStyle name="Millares 15 2 3" xfId="2125" xr:uid="{A39B8E28-273E-4BFB-948A-8FD43F6F0527}"/>
    <cellStyle name="Millares 15 3" xfId="437" xr:uid="{00000000-0005-0000-0000-0000CB010000}"/>
    <cellStyle name="Millares 15 3 2" xfId="2126" xr:uid="{5E786C92-06A4-44AA-BBAB-6B2FEF3794C0}"/>
    <cellStyle name="Millares 16" xfId="438" xr:uid="{00000000-0005-0000-0000-0000CC010000}"/>
    <cellStyle name="Millares 16 2" xfId="439" xr:uid="{00000000-0005-0000-0000-0000CD010000}"/>
    <cellStyle name="Millares 16 2 2" xfId="440" xr:uid="{00000000-0005-0000-0000-0000CE010000}"/>
    <cellStyle name="Millares 16 2 3" xfId="2127" xr:uid="{682CF124-41CE-4A90-A054-E04E91A403D6}"/>
    <cellStyle name="Millares 16 3" xfId="441" xr:uid="{00000000-0005-0000-0000-0000CF010000}"/>
    <cellStyle name="Millares 16 3 2" xfId="2128" xr:uid="{D96D2260-33D6-49D4-B47A-C234A9CC16CE}"/>
    <cellStyle name="Millares 17" xfId="442" xr:uid="{00000000-0005-0000-0000-0000D0010000}"/>
    <cellStyle name="Millares 17 2" xfId="443" xr:uid="{00000000-0005-0000-0000-0000D1010000}"/>
    <cellStyle name="Millares 17 2 2" xfId="444" xr:uid="{00000000-0005-0000-0000-0000D2010000}"/>
    <cellStyle name="Millares 17 2 3" xfId="2130" xr:uid="{19104535-168E-4C20-9706-82DDC818E358}"/>
    <cellStyle name="Millares 17 3" xfId="2129" xr:uid="{AAD01079-C242-4D93-850A-4222118F513C}"/>
    <cellStyle name="Millares 18" xfId="445" xr:uid="{00000000-0005-0000-0000-0000D3010000}"/>
    <cellStyle name="Millares 18 2" xfId="446" xr:uid="{00000000-0005-0000-0000-0000D4010000}"/>
    <cellStyle name="Millares 18 2 2" xfId="447" xr:uid="{00000000-0005-0000-0000-0000D5010000}"/>
    <cellStyle name="Millares 18 2 3" xfId="2132" xr:uid="{55E9CD68-7D05-45BB-9CF1-8DEA722F78CE}"/>
    <cellStyle name="Millares 18 3" xfId="2131" xr:uid="{111CCBFE-6FBA-4277-8D99-3BC61868A7BF}"/>
    <cellStyle name="Millares 19" xfId="448" xr:uid="{00000000-0005-0000-0000-0000D6010000}"/>
    <cellStyle name="Millares 19 2" xfId="449" xr:uid="{00000000-0005-0000-0000-0000D7010000}"/>
    <cellStyle name="Millares 19 2 2" xfId="450" xr:uid="{00000000-0005-0000-0000-0000D8010000}"/>
    <cellStyle name="Millares 19 2 3" xfId="2134" xr:uid="{E0B51E72-A613-4C16-A9ED-AC37BE517FC7}"/>
    <cellStyle name="Millares 19 3" xfId="2133" xr:uid="{042ED91F-349F-4F8B-8EE6-A3BF1032226C}"/>
    <cellStyle name="Millares 2" xfId="451" xr:uid="{00000000-0005-0000-0000-0000D9010000}"/>
    <cellStyle name="Millares 2 10" xfId="452" xr:uid="{00000000-0005-0000-0000-0000DA010000}"/>
    <cellStyle name="Millares 2 10 2" xfId="2135" xr:uid="{77A2D8B1-A881-489B-ABD1-202BD4183BEA}"/>
    <cellStyle name="Millares 2 11" xfId="453" xr:uid="{00000000-0005-0000-0000-0000DB010000}"/>
    <cellStyle name="Millares 2 11 2" xfId="2136" xr:uid="{C35A9262-147D-4A83-8355-406C08A9A1FA}"/>
    <cellStyle name="Millares 2 12" xfId="454" xr:uid="{00000000-0005-0000-0000-0000DC010000}"/>
    <cellStyle name="Millares 2 12 2" xfId="2137" xr:uid="{C6BA7DC9-7D93-4A5D-8F5A-5AE70AD6C4BF}"/>
    <cellStyle name="Millares 2 13" xfId="455" xr:uid="{00000000-0005-0000-0000-0000DD010000}"/>
    <cellStyle name="Millares 2 13 2" xfId="2138" xr:uid="{2CB937C4-28EA-447C-8973-45F8BEF7E2F8}"/>
    <cellStyle name="Millares 2 14" xfId="456" xr:uid="{00000000-0005-0000-0000-0000DE010000}"/>
    <cellStyle name="Millares 2 14 2" xfId="2139" xr:uid="{E39A9885-4093-4AD0-A0AC-4002CB528E96}"/>
    <cellStyle name="Millares 2 15" xfId="457" xr:uid="{00000000-0005-0000-0000-0000DF010000}"/>
    <cellStyle name="Millares 2 15 2" xfId="2140" xr:uid="{322FE6B7-4031-462D-9ABA-4D8BFF5E11A1}"/>
    <cellStyle name="Millares 2 16" xfId="458" xr:uid="{00000000-0005-0000-0000-0000E0010000}"/>
    <cellStyle name="Millares 2 16 2" xfId="2141" xr:uid="{7E4174E2-BE4F-4F58-9D8A-14848FCA45E5}"/>
    <cellStyle name="Millares 2 17" xfId="459" xr:uid="{00000000-0005-0000-0000-0000E1010000}"/>
    <cellStyle name="Millares 2 17 2" xfId="2142" xr:uid="{DA456B59-C15F-4941-A6C3-4ED96670116C}"/>
    <cellStyle name="Millares 2 18" xfId="460" xr:uid="{00000000-0005-0000-0000-0000E2010000}"/>
    <cellStyle name="Millares 2 18 2" xfId="2143" xr:uid="{B94FCF8F-05B6-40FE-8B3A-BAD3A0127348}"/>
    <cellStyle name="Millares 2 19" xfId="461" xr:uid="{00000000-0005-0000-0000-0000E3010000}"/>
    <cellStyle name="Millares 2 19 2" xfId="2144" xr:uid="{A9C07EA2-5BF0-4954-941C-F8A1F241CA30}"/>
    <cellStyle name="Millares 2 2" xfId="462" xr:uid="{00000000-0005-0000-0000-0000E4010000}"/>
    <cellStyle name="Millares 2 2 2" xfId="463" xr:uid="{00000000-0005-0000-0000-0000E5010000}"/>
    <cellStyle name="Millares 2 2 2 2" xfId="464" xr:uid="{00000000-0005-0000-0000-0000E6010000}"/>
    <cellStyle name="Millares 2 2 2 3" xfId="465" xr:uid="{00000000-0005-0000-0000-0000E7010000}"/>
    <cellStyle name="Millares 2 2 2 3 2" xfId="2146" xr:uid="{950774AA-91DF-443E-A254-BD76B0A148CA}"/>
    <cellStyle name="Millares 2 2 2 4" xfId="2145" xr:uid="{56287CB0-C169-4A85-8EDF-0EE275DC85A4}"/>
    <cellStyle name="Millares 2 2 3" xfId="466" xr:uid="{00000000-0005-0000-0000-0000E8010000}"/>
    <cellStyle name="Millares 2 2 3 2" xfId="467" xr:uid="{00000000-0005-0000-0000-0000E9010000}"/>
    <cellStyle name="Millares 2 2 3 2 2" xfId="468" xr:uid="{00000000-0005-0000-0000-0000EA010000}"/>
    <cellStyle name="Millares 2 2 3 2 2 2" xfId="2149" xr:uid="{7412F6D8-273F-4AEC-A495-CF72C67DD660}"/>
    <cellStyle name="Millares 2 2 3 2 3" xfId="2148" xr:uid="{40B4BE3D-95C1-4F35-89E0-581BE35D1FA8}"/>
    <cellStyle name="Millares 2 2 3 2 4" xfId="2282" xr:uid="{9416B185-2810-40AE-AF5E-FD6CC0BEBF34}"/>
    <cellStyle name="Millares 2 2 3 3" xfId="2147" xr:uid="{207C1E5F-8817-487C-B253-F7E3CD2A6A91}"/>
    <cellStyle name="Millares 2 20" xfId="469" xr:uid="{00000000-0005-0000-0000-0000EB010000}"/>
    <cellStyle name="Millares 2 20 2" xfId="2150" xr:uid="{4AAB48FD-302F-4945-9B4A-E38925C95401}"/>
    <cellStyle name="Millares 2 21" xfId="470" xr:uid="{00000000-0005-0000-0000-0000EC010000}"/>
    <cellStyle name="Millares 2 21 2" xfId="2151" xr:uid="{39E44DEF-2715-4339-B71F-0DB7CE6941DC}"/>
    <cellStyle name="Millares 2 22" xfId="471" xr:uid="{00000000-0005-0000-0000-0000ED010000}"/>
    <cellStyle name="Millares 2 22 2" xfId="2152" xr:uid="{21F0F020-3B14-4690-B005-9F25E6CB4A94}"/>
    <cellStyle name="Millares 2 23" xfId="472" xr:uid="{00000000-0005-0000-0000-0000EE010000}"/>
    <cellStyle name="Millares 2 23 2" xfId="2153" xr:uid="{0E1EDEF6-F42F-49C8-AD52-1F4E3F49627B}"/>
    <cellStyle name="Millares 2 24" xfId="473" xr:uid="{00000000-0005-0000-0000-0000EF010000}"/>
    <cellStyle name="Millares 2 24 2" xfId="2154" xr:uid="{D91AD2C0-8A20-4701-B8E8-7F70F83A3B34}"/>
    <cellStyle name="Millares 2 25" xfId="474" xr:uid="{00000000-0005-0000-0000-0000F0010000}"/>
    <cellStyle name="Millares 2 25 2" xfId="2155" xr:uid="{D337F581-10B5-44CD-B984-4BD0C1B3963E}"/>
    <cellStyle name="Millares 2 26" xfId="475" xr:uid="{00000000-0005-0000-0000-0000F1010000}"/>
    <cellStyle name="Millares 2 26 2" xfId="2156" xr:uid="{46747C61-91F5-44E0-A028-53827CFADFD6}"/>
    <cellStyle name="Millares 2 27" xfId="476" xr:uid="{00000000-0005-0000-0000-0000F2010000}"/>
    <cellStyle name="Millares 2 27 2" xfId="2157" xr:uid="{06833839-99FC-47E8-8A56-8299168C1749}"/>
    <cellStyle name="Millares 2 28" xfId="477" xr:uid="{00000000-0005-0000-0000-0000F3010000}"/>
    <cellStyle name="Millares 2 28 2" xfId="2158" xr:uid="{DE3DB36A-B176-4C25-BB49-F18247440A51}"/>
    <cellStyle name="Millares 2 29" xfId="478" xr:uid="{00000000-0005-0000-0000-0000F4010000}"/>
    <cellStyle name="Millares 2 29 2" xfId="2159" xr:uid="{CF5F0C3D-BB04-4B05-AC3C-6ECF1D36A8F0}"/>
    <cellStyle name="Millares 2 3" xfId="479" xr:uid="{00000000-0005-0000-0000-0000F5010000}"/>
    <cellStyle name="Millares 2 3 2" xfId="2160" xr:uid="{E9613745-B595-40FB-81A2-73F84CDCCD45}"/>
    <cellStyle name="Millares 2 30" xfId="480" xr:uid="{00000000-0005-0000-0000-0000F6010000}"/>
    <cellStyle name="Millares 2 30 2" xfId="2161" xr:uid="{8476FD93-1AA6-44B7-B7D3-6C33C530DA29}"/>
    <cellStyle name="Millares 2 31" xfId="481" xr:uid="{00000000-0005-0000-0000-0000F7010000}"/>
    <cellStyle name="Millares 2 31 2" xfId="2162" xr:uid="{0235C8CE-1268-433B-A073-079DC2D0AB6E}"/>
    <cellStyle name="Millares 2 32" xfId="482" xr:uid="{00000000-0005-0000-0000-0000F8010000}"/>
    <cellStyle name="Millares 2 32 2" xfId="2163" xr:uid="{DA2CCB83-5A7D-4BD3-96FC-4BF79DC18E77}"/>
    <cellStyle name="Millares 2 33" xfId="483" xr:uid="{00000000-0005-0000-0000-0000F9010000}"/>
    <cellStyle name="Millares 2 33 2" xfId="2164" xr:uid="{B7FC7EB7-B614-43B0-98DB-1524748F7C1F}"/>
    <cellStyle name="Millares 2 34" xfId="484" xr:uid="{00000000-0005-0000-0000-0000FA010000}"/>
    <cellStyle name="Millares 2 34 2" xfId="2165" xr:uid="{6A29B899-6FF1-4659-994C-61506608FC3B}"/>
    <cellStyle name="Millares 2 35" xfId="485" xr:uid="{00000000-0005-0000-0000-0000FB010000}"/>
    <cellStyle name="Millares 2 35 2" xfId="2166" xr:uid="{37149A22-BE16-4B4A-A1E9-EC196C98B95D}"/>
    <cellStyle name="Millares 2 36" xfId="486" xr:uid="{00000000-0005-0000-0000-0000FC010000}"/>
    <cellStyle name="Millares 2 36 2" xfId="2167" xr:uid="{28203543-319A-4D35-AC53-B25304B693E7}"/>
    <cellStyle name="Millares 2 37" xfId="487" xr:uid="{00000000-0005-0000-0000-0000FD010000}"/>
    <cellStyle name="Millares 2 37 2" xfId="2168" xr:uid="{66A50515-0E36-495F-AE0C-064A09888073}"/>
    <cellStyle name="Millares 2 38" xfId="488" xr:uid="{00000000-0005-0000-0000-0000FE010000}"/>
    <cellStyle name="Millares 2 38 2" xfId="2169" xr:uid="{804FEF4A-19E7-4AD3-B421-1B3236F8F297}"/>
    <cellStyle name="Millares 2 39" xfId="489" xr:uid="{00000000-0005-0000-0000-0000FF010000}"/>
    <cellStyle name="Millares 2 39 2" xfId="2170" xr:uid="{DA606124-9FAD-46B2-AA65-5A66E3F0D81E}"/>
    <cellStyle name="Millares 2 4" xfId="490" xr:uid="{00000000-0005-0000-0000-000000020000}"/>
    <cellStyle name="Millares 2 4 2" xfId="2171" xr:uid="{087BD085-838B-4AC3-A20D-22AE6EA1E42C}"/>
    <cellStyle name="Millares 2 40" xfId="491" xr:uid="{00000000-0005-0000-0000-000001020000}"/>
    <cellStyle name="Millares 2 40 2" xfId="2172" xr:uid="{89883E85-DABA-4BBE-9731-228F90AAFE31}"/>
    <cellStyle name="Millares 2 41" xfId="492" xr:uid="{00000000-0005-0000-0000-000002020000}"/>
    <cellStyle name="Millares 2 41 2" xfId="2173" xr:uid="{F43A7D28-9301-456B-9955-44DF1EC6ECE1}"/>
    <cellStyle name="Millares 2 42" xfId="493" xr:uid="{00000000-0005-0000-0000-000003020000}"/>
    <cellStyle name="Millares 2 42 2" xfId="2174" xr:uid="{A37BD15B-5F48-4D69-B29F-72DA75408BB9}"/>
    <cellStyle name="Millares 2 43" xfId="494" xr:uid="{00000000-0005-0000-0000-000004020000}"/>
    <cellStyle name="Millares 2 43 2" xfId="495" xr:uid="{00000000-0005-0000-0000-000005020000}"/>
    <cellStyle name="Millares 2 43 2 2" xfId="2175" xr:uid="{ABEBFBAF-E3CB-4F34-B637-8B0E484575C6}"/>
    <cellStyle name="Millares 2 44" xfId="496" xr:uid="{00000000-0005-0000-0000-000006020000}"/>
    <cellStyle name="Millares 2 45" xfId="497" xr:uid="{00000000-0005-0000-0000-000007020000}"/>
    <cellStyle name="Millares 2 46" xfId="498" xr:uid="{00000000-0005-0000-0000-000008020000}"/>
    <cellStyle name="Millares 2 47" xfId="499" xr:uid="{00000000-0005-0000-0000-000009020000}"/>
    <cellStyle name="Millares 2 48" xfId="500" xr:uid="{00000000-0005-0000-0000-00000A020000}"/>
    <cellStyle name="Millares 2 49" xfId="501" xr:uid="{00000000-0005-0000-0000-00000B020000}"/>
    <cellStyle name="Millares 2 5" xfId="502" xr:uid="{00000000-0005-0000-0000-00000C020000}"/>
    <cellStyle name="Millares 2 5 2" xfId="2176" xr:uid="{B6E12566-536F-4126-90EA-EFCF40B6E002}"/>
    <cellStyle name="Millares 2 50" xfId="503" xr:uid="{00000000-0005-0000-0000-00000D020000}"/>
    <cellStyle name="Millares 2 51" xfId="504" xr:uid="{00000000-0005-0000-0000-00000E020000}"/>
    <cellStyle name="Millares 2 52" xfId="505" xr:uid="{00000000-0005-0000-0000-00000F020000}"/>
    <cellStyle name="Millares 2 53" xfId="506" xr:uid="{00000000-0005-0000-0000-000010020000}"/>
    <cellStyle name="Millares 2 54" xfId="507" xr:uid="{00000000-0005-0000-0000-000011020000}"/>
    <cellStyle name="Millares 2 55" xfId="508" xr:uid="{00000000-0005-0000-0000-000012020000}"/>
    <cellStyle name="Millares 2 56" xfId="509" xr:uid="{00000000-0005-0000-0000-000013020000}"/>
    <cellStyle name="Millares 2 57" xfId="510" xr:uid="{00000000-0005-0000-0000-000014020000}"/>
    <cellStyle name="Millares 2 58" xfId="511" xr:uid="{00000000-0005-0000-0000-000015020000}"/>
    <cellStyle name="Millares 2 59" xfId="512" xr:uid="{00000000-0005-0000-0000-000016020000}"/>
    <cellStyle name="Millares 2 6" xfId="513" xr:uid="{00000000-0005-0000-0000-000017020000}"/>
    <cellStyle name="Millares 2 6 2" xfId="2177" xr:uid="{CD07A6ED-1C98-45E4-9BE6-7BBFAFFE7703}"/>
    <cellStyle name="Millares 2 60" xfId="514" xr:uid="{00000000-0005-0000-0000-000018020000}"/>
    <cellStyle name="Millares 2 61" xfId="515" xr:uid="{00000000-0005-0000-0000-000019020000}"/>
    <cellStyle name="Millares 2 62" xfId="516" xr:uid="{00000000-0005-0000-0000-00001A020000}"/>
    <cellStyle name="Millares 2 63" xfId="517" xr:uid="{00000000-0005-0000-0000-00001B020000}"/>
    <cellStyle name="Millares 2 64" xfId="518" xr:uid="{00000000-0005-0000-0000-00001C020000}"/>
    <cellStyle name="Millares 2 65" xfId="519" xr:uid="{00000000-0005-0000-0000-00001D020000}"/>
    <cellStyle name="Millares 2 66" xfId="520" xr:uid="{00000000-0005-0000-0000-00001E020000}"/>
    <cellStyle name="Millares 2 67" xfId="521" xr:uid="{00000000-0005-0000-0000-00001F020000}"/>
    <cellStyle name="Millares 2 68" xfId="522" xr:uid="{00000000-0005-0000-0000-000020020000}"/>
    <cellStyle name="Millares 2 69" xfId="523" xr:uid="{00000000-0005-0000-0000-000021020000}"/>
    <cellStyle name="Millares 2 7" xfId="524" xr:uid="{00000000-0005-0000-0000-000022020000}"/>
    <cellStyle name="Millares 2 7 2" xfId="2178" xr:uid="{89BD2911-14FE-4F93-97AF-05EAA968D10D}"/>
    <cellStyle name="Millares 2 70" xfId="525" xr:uid="{00000000-0005-0000-0000-000023020000}"/>
    <cellStyle name="Millares 2 71" xfId="526" xr:uid="{00000000-0005-0000-0000-000024020000}"/>
    <cellStyle name="Millares 2 72" xfId="527" xr:uid="{00000000-0005-0000-0000-000025020000}"/>
    <cellStyle name="Millares 2 73" xfId="528" xr:uid="{00000000-0005-0000-0000-000026020000}"/>
    <cellStyle name="Millares 2 74" xfId="529" xr:uid="{00000000-0005-0000-0000-000027020000}"/>
    <cellStyle name="Millares 2 75" xfId="530" xr:uid="{00000000-0005-0000-0000-000028020000}"/>
    <cellStyle name="Millares 2 76" xfId="531" xr:uid="{00000000-0005-0000-0000-000029020000}"/>
    <cellStyle name="Millares 2 76 2" xfId="2179" xr:uid="{0A0A45B8-C674-4B1E-9E3C-8AFC87FD1080}"/>
    <cellStyle name="Millares 2 8" xfId="532" xr:uid="{00000000-0005-0000-0000-00002A020000}"/>
    <cellStyle name="Millares 2 8 2" xfId="2180" xr:uid="{C2B7800A-3048-4D4C-84DB-4A28861D18E0}"/>
    <cellStyle name="Millares 2 9" xfId="533" xr:uid="{00000000-0005-0000-0000-00002B020000}"/>
    <cellStyle name="Millares 2 9 2" xfId="2181" xr:uid="{D4ECB6AD-745B-4EBA-BB8B-5D47DB3D48E7}"/>
    <cellStyle name="Millares 20" xfId="534" xr:uid="{00000000-0005-0000-0000-00002C020000}"/>
    <cellStyle name="Millares 20 2" xfId="535" xr:uid="{00000000-0005-0000-0000-00002D020000}"/>
    <cellStyle name="Millares 20 2 2" xfId="536" xr:uid="{00000000-0005-0000-0000-00002E020000}"/>
    <cellStyle name="Millares 20 2 3" xfId="2183" xr:uid="{40226739-1B2A-4312-BA3A-DF88F1B6469C}"/>
    <cellStyle name="Millares 20 3" xfId="2182" xr:uid="{6AA08323-E138-4CAB-8588-7BCB66DF74C4}"/>
    <cellStyle name="Millares 21" xfId="537" xr:uid="{00000000-0005-0000-0000-00002F020000}"/>
    <cellStyle name="Millares 21 2" xfId="538" xr:uid="{00000000-0005-0000-0000-000030020000}"/>
    <cellStyle name="Millares 21 2 2" xfId="539" xr:uid="{00000000-0005-0000-0000-000031020000}"/>
    <cellStyle name="Millares 21 2 3" xfId="2185" xr:uid="{740E144C-B3B3-450B-AF39-68592BC98FA4}"/>
    <cellStyle name="Millares 21 3" xfId="2184" xr:uid="{76B54862-D70B-4C23-A2F4-E76EA12D2068}"/>
    <cellStyle name="Millares 22" xfId="540" xr:uid="{00000000-0005-0000-0000-000032020000}"/>
    <cellStyle name="Millares 22 2" xfId="541" xr:uid="{00000000-0005-0000-0000-000033020000}"/>
    <cellStyle name="Millares 22 2 2" xfId="542" xr:uid="{00000000-0005-0000-0000-000034020000}"/>
    <cellStyle name="Millares 22 2 3" xfId="2187" xr:uid="{A12E75BF-5CE0-4CB9-8B84-B98071A0DD0C}"/>
    <cellStyle name="Millares 22 3" xfId="2186" xr:uid="{C1379009-BB1E-494B-8581-C5C45C336330}"/>
    <cellStyle name="Millares 23" xfId="543" xr:uid="{00000000-0005-0000-0000-000035020000}"/>
    <cellStyle name="Millares 23 2" xfId="2188" xr:uid="{99A31528-D781-413B-81DD-B67465C58345}"/>
    <cellStyle name="Millares 24" xfId="544" xr:uid="{00000000-0005-0000-0000-000036020000}"/>
    <cellStyle name="Millares 24 2" xfId="545" xr:uid="{00000000-0005-0000-0000-000037020000}"/>
    <cellStyle name="Millares 24 3" xfId="2189" xr:uid="{205722B9-E4B2-4638-8300-38B0974CED5C}"/>
    <cellStyle name="Millares 25" xfId="546" xr:uid="{00000000-0005-0000-0000-000038020000}"/>
    <cellStyle name="Millares 25 2" xfId="2190" xr:uid="{3D00B735-B18C-4382-847A-BCBD6B81D01D}"/>
    <cellStyle name="Millares 26" xfId="547" xr:uid="{00000000-0005-0000-0000-000039020000}"/>
    <cellStyle name="Millares 26 2" xfId="2191" xr:uid="{506274D1-7082-4FE5-8BF0-27DCE2E2E435}"/>
    <cellStyle name="Millares 27" xfId="548" xr:uid="{00000000-0005-0000-0000-00003A020000}"/>
    <cellStyle name="Millares 27 2" xfId="2192" xr:uid="{8D857CA7-0BA5-4C5B-9190-DAA6BC02FCAA}"/>
    <cellStyle name="Millares 28" xfId="549" xr:uid="{00000000-0005-0000-0000-00003B020000}"/>
    <cellStyle name="Millares 28 2" xfId="2193" xr:uid="{86D5FAB0-5571-4469-950C-DAC6CA7A10B3}"/>
    <cellStyle name="Millares 29" xfId="550" xr:uid="{00000000-0005-0000-0000-00003C020000}"/>
    <cellStyle name="Millares 29 2" xfId="2194" xr:uid="{A9816CD9-E5CA-4184-AB0C-30E3511BCA23}"/>
    <cellStyle name="Millares 3" xfId="551" xr:uid="{00000000-0005-0000-0000-00003D020000}"/>
    <cellStyle name="Millares 3 10" xfId="552" xr:uid="{00000000-0005-0000-0000-00003E020000}"/>
    <cellStyle name="Millares 3 10 2" xfId="2195" xr:uid="{CEF12ABE-07D0-44DC-B062-CCA7DB09B51A}"/>
    <cellStyle name="Millares 3 11" xfId="553" xr:uid="{00000000-0005-0000-0000-00003F020000}"/>
    <cellStyle name="Millares 3 11 2" xfId="2196" xr:uid="{E193DEE8-7F66-4E12-892F-29DC49361374}"/>
    <cellStyle name="Millares 3 12" xfId="554" xr:uid="{00000000-0005-0000-0000-000040020000}"/>
    <cellStyle name="Millares 3 12 2" xfId="2197" xr:uid="{B352D6E7-7ABC-4FAC-9032-9137CE27E071}"/>
    <cellStyle name="Millares 3 13" xfId="555" xr:uid="{00000000-0005-0000-0000-000041020000}"/>
    <cellStyle name="Millares 3 13 2" xfId="2198" xr:uid="{ECA36D24-04C8-4148-9DEF-9E03EAF7BB79}"/>
    <cellStyle name="Millares 3 14" xfId="556" xr:uid="{00000000-0005-0000-0000-000042020000}"/>
    <cellStyle name="Millares 3 14 2" xfId="2199" xr:uid="{6F2CE2E0-281E-4F92-AD10-7559E3208EFA}"/>
    <cellStyle name="Millares 3 15" xfId="557" xr:uid="{00000000-0005-0000-0000-000043020000}"/>
    <cellStyle name="Millares 3 15 2" xfId="2200" xr:uid="{383359F2-DDBA-44B1-A3F4-59526A52C306}"/>
    <cellStyle name="Millares 3 16" xfId="558" xr:uid="{00000000-0005-0000-0000-000044020000}"/>
    <cellStyle name="Millares 3 16 2" xfId="2201" xr:uid="{55E36FE0-F054-4ABC-80B6-EBD7DEBDFB6D}"/>
    <cellStyle name="Millares 3 17" xfId="559" xr:uid="{00000000-0005-0000-0000-000045020000}"/>
    <cellStyle name="Millares 3 17 2" xfId="2202" xr:uid="{7E970B6E-65EF-4424-894A-2AA6AE5A2BA5}"/>
    <cellStyle name="Millares 3 18" xfId="560" xr:uid="{00000000-0005-0000-0000-000046020000}"/>
    <cellStyle name="Millares 3 18 2" xfId="2203" xr:uid="{FACC3E4E-13E1-4DF5-AFCB-48CADF2B0A1D}"/>
    <cellStyle name="Millares 3 19" xfId="561" xr:uid="{00000000-0005-0000-0000-000047020000}"/>
    <cellStyle name="Millares 3 19 2" xfId="2204" xr:uid="{BC66384E-9987-4AF6-97DA-E3AB9A91009C}"/>
    <cellStyle name="Millares 3 2" xfId="562" xr:uid="{00000000-0005-0000-0000-000048020000}"/>
    <cellStyle name="Millares 3 2 2" xfId="563" xr:uid="{00000000-0005-0000-0000-000049020000}"/>
    <cellStyle name="Millares 3 2 2 2" xfId="2206" xr:uid="{71F8FC74-E4CC-44B8-8BB2-38A57CD2B26F}"/>
    <cellStyle name="Millares 3 2 3" xfId="2205" xr:uid="{60CE0244-FB2F-4CCE-9AFB-F30778637818}"/>
    <cellStyle name="Millares 3 20" xfId="564" xr:uid="{00000000-0005-0000-0000-00004A020000}"/>
    <cellStyle name="Millares 3 20 2" xfId="2207" xr:uid="{152181CB-3DC2-431F-919E-055D217FBB87}"/>
    <cellStyle name="Millares 3 21" xfId="565" xr:uid="{00000000-0005-0000-0000-00004B020000}"/>
    <cellStyle name="Millares 3 21 2" xfId="2208" xr:uid="{97F58732-38A9-4FDF-BFC5-5396BAEC5E15}"/>
    <cellStyle name="Millares 3 22" xfId="566" xr:uid="{00000000-0005-0000-0000-00004C020000}"/>
    <cellStyle name="Millares 3 22 2" xfId="2209" xr:uid="{4845C6D6-7C20-4F1A-98E9-0AEDC49476CF}"/>
    <cellStyle name="Millares 3 23" xfId="567" xr:uid="{00000000-0005-0000-0000-00004D020000}"/>
    <cellStyle name="Millares 3 23 2" xfId="2210" xr:uid="{66B2AD9C-ED31-49D0-B4AF-8A391921BCC0}"/>
    <cellStyle name="Millares 3 24" xfId="568" xr:uid="{00000000-0005-0000-0000-00004E020000}"/>
    <cellStyle name="Millares 3 24 2" xfId="2211" xr:uid="{1508D983-A06B-48A5-BE31-D7A2555D66AA}"/>
    <cellStyle name="Millares 3 25" xfId="569" xr:uid="{00000000-0005-0000-0000-00004F020000}"/>
    <cellStyle name="Millares 3 25 2" xfId="2212" xr:uid="{9215ABBF-AD94-414F-A629-1462BCED2E37}"/>
    <cellStyle name="Millares 3 26" xfId="570" xr:uid="{00000000-0005-0000-0000-000050020000}"/>
    <cellStyle name="Millares 3 26 2" xfId="2213" xr:uid="{67F5DDEC-431A-4084-9789-BE57DAEB3529}"/>
    <cellStyle name="Millares 3 27" xfId="571" xr:uid="{00000000-0005-0000-0000-000051020000}"/>
    <cellStyle name="Millares 3 27 2" xfId="2214" xr:uid="{DE93C676-A66F-41FE-9A16-44F4725DC02E}"/>
    <cellStyle name="Millares 3 28" xfId="572" xr:uid="{00000000-0005-0000-0000-000052020000}"/>
    <cellStyle name="Millares 3 28 2" xfId="2215" xr:uid="{1EB871D7-19DE-483C-842B-90C221069372}"/>
    <cellStyle name="Millares 3 29" xfId="573" xr:uid="{00000000-0005-0000-0000-000053020000}"/>
    <cellStyle name="Millares 3 29 2" xfId="2216" xr:uid="{66E0CECA-3792-4539-9BC6-C01F08621F42}"/>
    <cellStyle name="Millares 3 3" xfId="574" xr:uid="{00000000-0005-0000-0000-000054020000}"/>
    <cellStyle name="Millares 3 3 2" xfId="2217" xr:uid="{5B9E0AA5-5579-4573-81EA-F60117AA5D62}"/>
    <cellStyle name="Millares 3 30" xfId="575" xr:uid="{00000000-0005-0000-0000-000055020000}"/>
    <cellStyle name="Millares 3 30 2" xfId="2218" xr:uid="{78B0B393-E25F-4494-BD0B-2452321CE4DD}"/>
    <cellStyle name="Millares 3 31" xfId="576" xr:uid="{00000000-0005-0000-0000-000056020000}"/>
    <cellStyle name="Millares 3 31 2" xfId="2219" xr:uid="{E5A15D47-42A2-4070-A11C-742F058F14F9}"/>
    <cellStyle name="Millares 3 32" xfId="577" xr:uid="{00000000-0005-0000-0000-000057020000}"/>
    <cellStyle name="Millares 3 32 2" xfId="2220" xr:uid="{A7453D0C-2364-4463-B781-B20A5EA04ACA}"/>
    <cellStyle name="Millares 3 33" xfId="578" xr:uid="{00000000-0005-0000-0000-000058020000}"/>
    <cellStyle name="Millares 3 33 2" xfId="579" xr:uid="{00000000-0005-0000-0000-000059020000}"/>
    <cellStyle name="Millares 3 33 2 2" xfId="2221" xr:uid="{22DA1811-EE1D-471D-B394-5EF8FC1F7FC7}"/>
    <cellStyle name="Millares 3 33 3" xfId="580" xr:uid="{00000000-0005-0000-0000-00005A020000}"/>
    <cellStyle name="Millares 3 33 4" xfId="581" xr:uid="{00000000-0005-0000-0000-00005B020000}"/>
    <cellStyle name="Millares 3 34" xfId="582" xr:uid="{00000000-0005-0000-0000-00005C020000}"/>
    <cellStyle name="Millares 3 35" xfId="583" xr:uid="{00000000-0005-0000-0000-00005D020000}"/>
    <cellStyle name="Millares 3 36" xfId="584" xr:uid="{00000000-0005-0000-0000-00005E020000}"/>
    <cellStyle name="Millares 3 37" xfId="585" xr:uid="{00000000-0005-0000-0000-00005F020000}"/>
    <cellStyle name="Millares 3 38" xfId="586" xr:uid="{00000000-0005-0000-0000-000060020000}"/>
    <cellStyle name="Millares 3 39" xfId="587" xr:uid="{00000000-0005-0000-0000-000061020000}"/>
    <cellStyle name="Millares 3 4" xfId="588" xr:uid="{00000000-0005-0000-0000-000062020000}"/>
    <cellStyle name="Millares 3 4 2" xfId="2222" xr:uid="{249746D4-85A3-4668-8F20-A1C3BBA6B056}"/>
    <cellStyle name="Millares 3 40" xfId="589" xr:uid="{00000000-0005-0000-0000-000063020000}"/>
    <cellStyle name="Millares 3 41" xfId="590" xr:uid="{00000000-0005-0000-0000-000064020000}"/>
    <cellStyle name="Millares 3 42" xfId="591" xr:uid="{00000000-0005-0000-0000-000065020000}"/>
    <cellStyle name="Millares 3 43" xfId="592" xr:uid="{00000000-0005-0000-0000-000066020000}"/>
    <cellStyle name="Millares 3 44" xfId="593" xr:uid="{00000000-0005-0000-0000-000067020000}"/>
    <cellStyle name="Millares 3 45" xfId="594" xr:uid="{00000000-0005-0000-0000-000068020000}"/>
    <cellStyle name="Millares 3 46" xfId="595" xr:uid="{00000000-0005-0000-0000-000069020000}"/>
    <cellStyle name="Millares 3 47" xfId="596" xr:uid="{00000000-0005-0000-0000-00006A020000}"/>
    <cellStyle name="Millares 3 48" xfId="597" xr:uid="{00000000-0005-0000-0000-00006B020000}"/>
    <cellStyle name="Millares 3 49" xfId="598" xr:uid="{00000000-0005-0000-0000-00006C020000}"/>
    <cellStyle name="Millares 3 5" xfId="599" xr:uid="{00000000-0005-0000-0000-00006D020000}"/>
    <cellStyle name="Millares 3 5 2" xfId="2223" xr:uid="{C49471C9-861C-480A-9D24-EDA21138CD4E}"/>
    <cellStyle name="Millares 3 50" xfId="600" xr:uid="{00000000-0005-0000-0000-00006E020000}"/>
    <cellStyle name="Millares 3 51" xfId="601" xr:uid="{00000000-0005-0000-0000-00006F020000}"/>
    <cellStyle name="Millares 3 52" xfId="602" xr:uid="{00000000-0005-0000-0000-000070020000}"/>
    <cellStyle name="Millares 3 53" xfId="603" xr:uid="{00000000-0005-0000-0000-000071020000}"/>
    <cellStyle name="Millares 3 54" xfId="604" xr:uid="{00000000-0005-0000-0000-000072020000}"/>
    <cellStyle name="Millares 3 55" xfId="605" xr:uid="{00000000-0005-0000-0000-000073020000}"/>
    <cellStyle name="Millares 3 56" xfId="606" xr:uid="{00000000-0005-0000-0000-000074020000}"/>
    <cellStyle name="Millares 3 57" xfId="607" xr:uid="{00000000-0005-0000-0000-000075020000}"/>
    <cellStyle name="Millares 3 58" xfId="608" xr:uid="{00000000-0005-0000-0000-000076020000}"/>
    <cellStyle name="Millares 3 59" xfId="609" xr:uid="{00000000-0005-0000-0000-000077020000}"/>
    <cellStyle name="Millares 3 6" xfId="610" xr:uid="{00000000-0005-0000-0000-000078020000}"/>
    <cellStyle name="Millares 3 6 2" xfId="2224" xr:uid="{D5B8A43E-118C-4BE4-A3FA-318E7E49D1DC}"/>
    <cellStyle name="Millares 3 60" xfId="611" xr:uid="{00000000-0005-0000-0000-000079020000}"/>
    <cellStyle name="Millares 3 61" xfId="612" xr:uid="{00000000-0005-0000-0000-00007A020000}"/>
    <cellStyle name="Millares 3 62" xfId="613" xr:uid="{00000000-0005-0000-0000-00007B020000}"/>
    <cellStyle name="Millares 3 63" xfId="614" xr:uid="{00000000-0005-0000-0000-00007C020000}"/>
    <cellStyle name="Millares 3 64" xfId="615" xr:uid="{00000000-0005-0000-0000-00007D020000}"/>
    <cellStyle name="Millares 3 65" xfId="616" xr:uid="{00000000-0005-0000-0000-00007E020000}"/>
    <cellStyle name="Millares 3 65 2" xfId="617" xr:uid="{00000000-0005-0000-0000-00007F020000}"/>
    <cellStyle name="Millares 3 65 3" xfId="618" xr:uid="{00000000-0005-0000-0000-000080020000}"/>
    <cellStyle name="Millares 3 66" xfId="619" xr:uid="{00000000-0005-0000-0000-000081020000}"/>
    <cellStyle name="Millares 3 66 2" xfId="2225" xr:uid="{A1B43ED0-C056-48D4-A177-ACB6CA37A77C}"/>
    <cellStyle name="Millares 3 7" xfId="620" xr:uid="{00000000-0005-0000-0000-000082020000}"/>
    <cellStyle name="Millares 3 7 2" xfId="2226" xr:uid="{4A7F1FBB-01D2-43BC-B063-BE53A96906FE}"/>
    <cellStyle name="Millares 3 8" xfId="621" xr:uid="{00000000-0005-0000-0000-000083020000}"/>
    <cellStyle name="Millares 3 8 2" xfId="2227" xr:uid="{1EF08253-4004-4CD6-8BC1-D4C534CE731D}"/>
    <cellStyle name="Millares 3 9" xfId="622" xr:uid="{00000000-0005-0000-0000-000084020000}"/>
    <cellStyle name="Millares 3 9 2" xfId="2228" xr:uid="{3BF23C04-978E-4EA0-B976-D6A7D6F93689}"/>
    <cellStyle name="Millares 30" xfId="623" xr:uid="{00000000-0005-0000-0000-000085020000}"/>
    <cellStyle name="Millares 30 2" xfId="2229" xr:uid="{FDB3F3AB-BF13-4EF8-A404-82C197229B0B}"/>
    <cellStyle name="Millares 31" xfId="624" xr:uid="{00000000-0005-0000-0000-000086020000}"/>
    <cellStyle name="Millares 31 2" xfId="2230" xr:uid="{F0E33E4B-9938-4A2B-9A77-C36BB3CCB499}"/>
    <cellStyle name="Millares 32" xfId="625" xr:uid="{00000000-0005-0000-0000-000087020000}"/>
    <cellStyle name="Millares 32 2" xfId="2231" xr:uid="{03809CBD-FB06-478D-B188-885A33D10E39}"/>
    <cellStyle name="Millares 33" xfId="626" xr:uid="{00000000-0005-0000-0000-000088020000}"/>
    <cellStyle name="Millares 33 2" xfId="2232" xr:uid="{234C3780-1992-40F4-9D84-5E9703CE7036}"/>
    <cellStyle name="Millares 34" xfId="627" xr:uid="{00000000-0005-0000-0000-000089020000}"/>
    <cellStyle name="Millares 34 2" xfId="2233" xr:uid="{DBC8D4C2-7E9A-452C-B2A0-63FCD13E9FD8}"/>
    <cellStyle name="Millares 35" xfId="628" xr:uid="{00000000-0005-0000-0000-00008A020000}"/>
    <cellStyle name="Millares 36" xfId="629" xr:uid="{00000000-0005-0000-0000-00008B020000}"/>
    <cellStyle name="Millares 37" xfId="630" xr:uid="{00000000-0005-0000-0000-00008C020000}"/>
    <cellStyle name="Millares 37 2" xfId="631" xr:uid="{00000000-0005-0000-0000-00008D020000}"/>
    <cellStyle name="Millares 37 2 2" xfId="2235" xr:uid="{D82A7444-DF66-4E39-9D8A-3E4E6A08C7CB}"/>
    <cellStyle name="Millares 37 3" xfId="2234" xr:uid="{68E4803A-F068-4931-A814-09F56798DE0A}"/>
    <cellStyle name="Millares 38" xfId="632" xr:uid="{00000000-0005-0000-0000-00008E020000}"/>
    <cellStyle name="Millares 38 2" xfId="633" xr:uid="{00000000-0005-0000-0000-00008F020000}"/>
    <cellStyle name="Millares 38 2 2" xfId="634" xr:uid="{00000000-0005-0000-0000-000090020000}"/>
    <cellStyle name="Millares 38 2 2 2" xfId="2238" xr:uid="{2267EE5D-ECBB-41C3-ACDE-FD739919234F}"/>
    <cellStyle name="Millares 38 2 3" xfId="2237" xr:uid="{DDE53FD9-1009-4F30-8A16-F67F1D07F77F}"/>
    <cellStyle name="Millares 38 3" xfId="635" xr:uid="{00000000-0005-0000-0000-000091020000}"/>
    <cellStyle name="Millares 38 4" xfId="2236" xr:uid="{D0E1DDB4-EA53-4803-80CB-0EABCD58F3EB}"/>
    <cellStyle name="Millares 39" xfId="636" xr:uid="{00000000-0005-0000-0000-000092020000}"/>
    <cellStyle name="Millares 4" xfId="637" xr:uid="{00000000-0005-0000-0000-000093020000}"/>
    <cellStyle name="Millares 4 2" xfId="638" xr:uid="{00000000-0005-0000-0000-000094020000}"/>
    <cellStyle name="Millares 4 2 2" xfId="639" xr:uid="{00000000-0005-0000-0000-000095020000}"/>
    <cellStyle name="Millares 4 2 3" xfId="640" xr:uid="{00000000-0005-0000-0000-000096020000}"/>
    <cellStyle name="Millares 4 2 4" xfId="2240" xr:uid="{3324650E-4BE1-48C4-B971-8A487AC98CCA}"/>
    <cellStyle name="Millares 4 3" xfId="641" xr:uid="{00000000-0005-0000-0000-000097020000}"/>
    <cellStyle name="Millares 4 3 2" xfId="642" xr:uid="{00000000-0005-0000-0000-000098020000}"/>
    <cellStyle name="Millares 4 3 2 2" xfId="643" xr:uid="{00000000-0005-0000-0000-000099020000}"/>
    <cellStyle name="Millares 4 3 2 3" xfId="2242" xr:uid="{6A6F08FB-CD07-405D-B09A-5F5B3502C016}"/>
    <cellStyle name="Millares 4 3 3" xfId="644" xr:uid="{00000000-0005-0000-0000-00009A020000}"/>
    <cellStyle name="Millares 4 3 4" xfId="645" xr:uid="{00000000-0005-0000-0000-00009B020000}"/>
    <cellStyle name="Millares 4 3 4 2" xfId="2243" xr:uid="{5BB6AF95-FEF3-448B-AB08-3DA933D85D44}"/>
    <cellStyle name="Millares 4 3 5" xfId="2241" xr:uid="{6579A8EC-C32C-4D58-8373-E79BE3620E53}"/>
    <cellStyle name="Millares 4 4" xfId="646" xr:uid="{00000000-0005-0000-0000-00009C020000}"/>
    <cellStyle name="Millares 4 4 2" xfId="647" xr:uid="{00000000-0005-0000-0000-00009D020000}"/>
    <cellStyle name="Millares 4 4 2 2" xfId="2244" xr:uid="{7C886FC3-0B0B-4167-B807-8B270EB58E16}"/>
    <cellStyle name="Millares 4 4 3" xfId="648" xr:uid="{00000000-0005-0000-0000-00009E020000}"/>
    <cellStyle name="Millares 4 4 4" xfId="649" xr:uid="{00000000-0005-0000-0000-00009F020000}"/>
    <cellStyle name="Millares 4 4 4 2" xfId="2245" xr:uid="{3300CC8E-EFC2-4CB6-A2B3-D15931061C7B}"/>
    <cellStyle name="Millares 4 5" xfId="2239" xr:uid="{84D0110F-6494-4A70-B989-BE523F39FA26}"/>
    <cellStyle name="Millares 40" xfId="650" xr:uid="{00000000-0005-0000-0000-0000A0020000}"/>
    <cellStyle name="Millares 41" xfId="651" xr:uid="{00000000-0005-0000-0000-0000A1020000}"/>
    <cellStyle name="Millares 41 10" xfId="652" xr:uid="{00000000-0005-0000-0000-0000A2020000}"/>
    <cellStyle name="Millares 41 11" xfId="653" xr:uid="{00000000-0005-0000-0000-0000A3020000}"/>
    <cellStyle name="Millares 41 12" xfId="654" xr:uid="{00000000-0005-0000-0000-0000A4020000}"/>
    <cellStyle name="Millares 41 13" xfId="655" xr:uid="{00000000-0005-0000-0000-0000A5020000}"/>
    <cellStyle name="Millares 41 14" xfId="656" xr:uid="{00000000-0005-0000-0000-0000A6020000}"/>
    <cellStyle name="Millares 41 15" xfId="657" xr:uid="{00000000-0005-0000-0000-0000A7020000}"/>
    <cellStyle name="Millares 41 16" xfId="658" xr:uid="{00000000-0005-0000-0000-0000A8020000}"/>
    <cellStyle name="Millares 41 17" xfId="659" xr:uid="{00000000-0005-0000-0000-0000A9020000}"/>
    <cellStyle name="Millares 41 18" xfId="660" xr:uid="{00000000-0005-0000-0000-0000AA020000}"/>
    <cellStyle name="Millares 41 19" xfId="661" xr:uid="{00000000-0005-0000-0000-0000AB020000}"/>
    <cellStyle name="Millares 41 2" xfId="662" xr:uid="{00000000-0005-0000-0000-0000AC020000}"/>
    <cellStyle name="Millares 41 2 2" xfId="663" xr:uid="{00000000-0005-0000-0000-0000AD020000}"/>
    <cellStyle name="Millares 41 20" xfId="664" xr:uid="{00000000-0005-0000-0000-0000AE020000}"/>
    <cellStyle name="Millares 41 21" xfId="665" xr:uid="{00000000-0005-0000-0000-0000AF020000}"/>
    <cellStyle name="Millares 41 22" xfId="666" xr:uid="{00000000-0005-0000-0000-0000B0020000}"/>
    <cellStyle name="Millares 41 23" xfId="667" xr:uid="{00000000-0005-0000-0000-0000B1020000}"/>
    <cellStyle name="Millares 41 24" xfId="668" xr:uid="{00000000-0005-0000-0000-0000B2020000}"/>
    <cellStyle name="Millares 41 25" xfId="669" xr:uid="{00000000-0005-0000-0000-0000B3020000}"/>
    <cellStyle name="Millares 41 26" xfId="670" xr:uid="{00000000-0005-0000-0000-0000B4020000}"/>
    <cellStyle name="Millares 41 27" xfId="671" xr:uid="{00000000-0005-0000-0000-0000B5020000}"/>
    <cellStyle name="Millares 41 28" xfId="672" xr:uid="{00000000-0005-0000-0000-0000B6020000}"/>
    <cellStyle name="Millares 41 29" xfId="673" xr:uid="{00000000-0005-0000-0000-0000B7020000}"/>
    <cellStyle name="Millares 41 3" xfId="674" xr:uid="{00000000-0005-0000-0000-0000B8020000}"/>
    <cellStyle name="Millares 41 30" xfId="675" xr:uid="{00000000-0005-0000-0000-0000B9020000}"/>
    <cellStyle name="Millares 41 31" xfId="676" xr:uid="{00000000-0005-0000-0000-0000BA020000}"/>
    <cellStyle name="Millares 41 32" xfId="677" xr:uid="{00000000-0005-0000-0000-0000BB020000}"/>
    <cellStyle name="Millares 41 4" xfId="678" xr:uid="{00000000-0005-0000-0000-0000BC020000}"/>
    <cellStyle name="Millares 41 5" xfId="679" xr:uid="{00000000-0005-0000-0000-0000BD020000}"/>
    <cellStyle name="Millares 41 6" xfId="680" xr:uid="{00000000-0005-0000-0000-0000BE020000}"/>
    <cellStyle name="Millares 41 7" xfId="681" xr:uid="{00000000-0005-0000-0000-0000BF020000}"/>
    <cellStyle name="Millares 41 8" xfId="682" xr:uid="{00000000-0005-0000-0000-0000C0020000}"/>
    <cellStyle name="Millares 41 9" xfId="683" xr:uid="{00000000-0005-0000-0000-0000C1020000}"/>
    <cellStyle name="Millares 42" xfId="684" xr:uid="{00000000-0005-0000-0000-0000C2020000}"/>
    <cellStyle name="Millares 43" xfId="685" xr:uid="{00000000-0005-0000-0000-0000C3020000}"/>
    <cellStyle name="Millares 44" xfId="686" xr:uid="{00000000-0005-0000-0000-0000C4020000}"/>
    <cellStyle name="Millares 44 2" xfId="2246" xr:uid="{6A4E1A5A-B07D-47F8-8E89-8E3EA828DD18}"/>
    <cellStyle name="Millares 45" xfId="687" xr:uid="{00000000-0005-0000-0000-0000C5020000}"/>
    <cellStyle name="Millares 45 2" xfId="2247" xr:uid="{904F55D2-6046-4F66-9B8F-98D349AB0007}"/>
    <cellStyle name="Millares 46" xfId="688" xr:uid="{00000000-0005-0000-0000-0000C6020000}"/>
    <cellStyle name="Millares 46 2" xfId="2248" xr:uid="{69063574-2036-4A67-A704-FB2A6EF01124}"/>
    <cellStyle name="Millares 47" xfId="689" xr:uid="{00000000-0005-0000-0000-0000C7020000}"/>
    <cellStyle name="Millares 47 2" xfId="2249" xr:uid="{E3AE53A0-3C55-45AF-8CBD-BD3F239087CB}"/>
    <cellStyle name="Millares 5" xfId="690" xr:uid="{00000000-0005-0000-0000-0000C8020000}"/>
    <cellStyle name="Millares 5 2" xfId="691" xr:uid="{00000000-0005-0000-0000-0000C9020000}"/>
    <cellStyle name="Millares 5 3" xfId="692" xr:uid="{00000000-0005-0000-0000-0000CA020000}"/>
    <cellStyle name="Millares 5 4" xfId="693" xr:uid="{00000000-0005-0000-0000-0000CB020000}"/>
    <cellStyle name="Millares 5 4 2" xfId="694" xr:uid="{00000000-0005-0000-0000-0000CC020000}"/>
    <cellStyle name="Millares 5 4 2 2" xfId="2252" xr:uid="{AAABC600-ED02-4613-8722-024EA750102F}"/>
    <cellStyle name="Millares 5 4 3" xfId="695" xr:uid="{00000000-0005-0000-0000-0000CD020000}"/>
    <cellStyle name="Millares 5 4 4" xfId="2251" xr:uid="{1FAB8D19-96EC-4FDF-AD4D-0B27280F3BA3}"/>
    <cellStyle name="Millares 5 5" xfId="2250" xr:uid="{89E54B11-E553-4074-9CCF-B92F6B4F3D5B}"/>
    <cellStyle name="Millares 6" xfId="696" xr:uid="{00000000-0005-0000-0000-0000CE020000}"/>
    <cellStyle name="Millares 6 2" xfId="2253" xr:uid="{5C8A55F4-4183-4B45-A246-5EB3B55B93DF}"/>
    <cellStyle name="Millares 6 2 6" xfId="697" xr:uid="{00000000-0005-0000-0000-0000CF020000}"/>
    <cellStyle name="Millares 6 2 6 2" xfId="2254" xr:uid="{EDBC29C7-77DE-45AF-AF2F-279873ECC704}"/>
    <cellStyle name="Millares 7" xfId="698" xr:uid="{00000000-0005-0000-0000-0000D0020000}"/>
    <cellStyle name="Millares 7 2" xfId="699" xr:uid="{00000000-0005-0000-0000-0000D1020000}"/>
    <cellStyle name="Millares 7 3" xfId="2255" xr:uid="{E927696D-03CA-4D05-8500-04E4BC38199D}"/>
    <cellStyle name="Millares 8" xfId="700" xr:uid="{00000000-0005-0000-0000-0000D2020000}"/>
    <cellStyle name="Millares 8 2" xfId="701" xr:uid="{00000000-0005-0000-0000-0000D3020000}"/>
    <cellStyle name="Millares 8 2 2" xfId="702" xr:uid="{00000000-0005-0000-0000-0000D4020000}"/>
    <cellStyle name="Millares 8 2 3" xfId="2257" xr:uid="{FBD12059-A049-4EC1-B29D-19F84A7D3972}"/>
    <cellStyle name="Millares 8 3" xfId="703" xr:uid="{00000000-0005-0000-0000-0000D5020000}"/>
    <cellStyle name="Millares 8 4" xfId="2256" xr:uid="{729F11E7-31CE-4743-8906-F1F01CB516A2}"/>
    <cellStyle name="Millares 9" xfId="704" xr:uid="{00000000-0005-0000-0000-0000D6020000}"/>
    <cellStyle name="Millares 9 2" xfId="705" xr:uid="{00000000-0005-0000-0000-0000D7020000}"/>
    <cellStyle name="Millares 9 2 2" xfId="2259" xr:uid="{FE4D3FE9-266E-4DF6-B019-131CEA28F25F}"/>
    <cellStyle name="Millares 9 3" xfId="706" xr:uid="{00000000-0005-0000-0000-0000D8020000}"/>
    <cellStyle name="Millares 9 3 2" xfId="707" xr:uid="{00000000-0005-0000-0000-0000D9020000}"/>
    <cellStyle name="Millares 9 3 3" xfId="2260" xr:uid="{DEBC8E8A-F7E8-4998-BDDA-7F5B09D58714}"/>
    <cellStyle name="Millares 9 4" xfId="708" xr:uid="{00000000-0005-0000-0000-0000DA020000}"/>
    <cellStyle name="Millares 9 5" xfId="2258" xr:uid="{658B76B1-6387-4866-B5B5-8EB6051097C9}"/>
    <cellStyle name="Moneda [0]" xfId="710" builtinId="7"/>
    <cellStyle name="Moneda [0] 2" xfId="711" xr:uid="{00000000-0005-0000-0000-0000DD020000}"/>
    <cellStyle name="Moneda [0] 2 2" xfId="712" xr:uid="{00000000-0005-0000-0000-0000DE020000}"/>
    <cellStyle name="Moneda [0] 3" xfId="713" xr:uid="{00000000-0005-0000-0000-0000DF020000}"/>
    <cellStyle name="Moneda 10" xfId="714" xr:uid="{00000000-0005-0000-0000-0000E0020000}"/>
    <cellStyle name="Moneda 11" xfId="715" xr:uid="{00000000-0005-0000-0000-0000E1020000}"/>
    <cellStyle name="Moneda 12" xfId="716" xr:uid="{00000000-0005-0000-0000-0000E2020000}"/>
    <cellStyle name="Moneda 13" xfId="717" xr:uid="{00000000-0005-0000-0000-0000E3020000}"/>
    <cellStyle name="Moneda 14" xfId="718" xr:uid="{00000000-0005-0000-0000-0000E4020000}"/>
    <cellStyle name="Moneda 15" xfId="719" xr:uid="{00000000-0005-0000-0000-0000E5020000}"/>
    <cellStyle name="Moneda 16" xfId="720" xr:uid="{00000000-0005-0000-0000-0000E6020000}"/>
    <cellStyle name="Moneda 17" xfId="721" xr:uid="{00000000-0005-0000-0000-0000E7020000}"/>
    <cellStyle name="Moneda 18" xfId="722" xr:uid="{00000000-0005-0000-0000-0000E8020000}"/>
    <cellStyle name="Moneda 19" xfId="723" xr:uid="{00000000-0005-0000-0000-0000E9020000}"/>
    <cellStyle name="Moneda 2" xfId="724" xr:uid="{00000000-0005-0000-0000-0000EA020000}"/>
    <cellStyle name="Moneda 2 10" xfId="725" xr:uid="{00000000-0005-0000-0000-0000EB020000}"/>
    <cellStyle name="Moneda 2 11" xfId="726" xr:uid="{00000000-0005-0000-0000-0000EC020000}"/>
    <cellStyle name="Moneda 2 12" xfId="727" xr:uid="{00000000-0005-0000-0000-0000ED020000}"/>
    <cellStyle name="Moneda 2 13" xfId="728" xr:uid="{00000000-0005-0000-0000-0000EE020000}"/>
    <cellStyle name="Moneda 2 14" xfId="729" xr:uid="{00000000-0005-0000-0000-0000EF020000}"/>
    <cellStyle name="Moneda 2 15" xfId="730" xr:uid="{00000000-0005-0000-0000-0000F0020000}"/>
    <cellStyle name="Moneda 2 16" xfId="731" xr:uid="{00000000-0005-0000-0000-0000F1020000}"/>
    <cellStyle name="Moneda 2 17" xfId="732" xr:uid="{00000000-0005-0000-0000-0000F2020000}"/>
    <cellStyle name="Moneda 2 18" xfId="733" xr:uid="{00000000-0005-0000-0000-0000F3020000}"/>
    <cellStyle name="Moneda 2 19" xfId="734" xr:uid="{00000000-0005-0000-0000-0000F4020000}"/>
    <cellStyle name="Moneda 2 2" xfId="735" xr:uid="{00000000-0005-0000-0000-0000F5020000}"/>
    <cellStyle name="Moneda 2 2 10" xfId="736" xr:uid="{00000000-0005-0000-0000-0000F6020000}"/>
    <cellStyle name="Moneda 2 2 11" xfId="737" xr:uid="{00000000-0005-0000-0000-0000F7020000}"/>
    <cellStyle name="Moneda 2 2 12" xfId="738" xr:uid="{00000000-0005-0000-0000-0000F8020000}"/>
    <cellStyle name="Moneda 2 2 13" xfId="739" xr:uid="{00000000-0005-0000-0000-0000F9020000}"/>
    <cellStyle name="Moneda 2 2 14" xfId="740" xr:uid="{00000000-0005-0000-0000-0000FA020000}"/>
    <cellStyle name="Moneda 2 2 15" xfId="741" xr:uid="{00000000-0005-0000-0000-0000FB020000}"/>
    <cellStyle name="Moneda 2 2 16" xfId="742" xr:uid="{00000000-0005-0000-0000-0000FC020000}"/>
    <cellStyle name="Moneda 2 2 17" xfId="743" xr:uid="{00000000-0005-0000-0000-0000FD020000}"/>
    <cellStyle name="Moneda 2 2 18" xfId="744" xr:uid="{00000000-0005-0000-0000-0000FE020000}"/>
    <cellStyle name="Moneda 2 2 19" xfId="745" xr:uid="{00000000-0005-0000-0000-0000FF020000}"/>
    <cellStyle name="Moneda 2 2 2" xfId="746" xr:uid="{00000000-0005-0000-0000-000000030000}"/>
    <cellStyle name="Moneda 2 2 2 2" xfId="747" xr:uid="{00000000-0005-0000-0000-000001030000}"/>
    <cellStyle name="Moneda 2 2 2 3" xfId="748" xr:uid="{00000000-0005-0000-0000-000002030000}"/>
    <cellStyle name="Moneda 2 2 20" xfId="749" xr:uid="{00000000-0005-0000-0000-000003030000}"/>
    <cellStyle name="Moneda 2 2 21" xfId="750" xr:uid="{00000000-0005-0000-0000-000004030000}"/>
    <cellStyle name="Moneda 2 2 22" xfId="751" xr:uid="{00000000-0005-0000-0000-000005030000}"/>
    <cellStyle name="Moneda 2 2 23" xfId="752" xr:uid="{00000000-0005-0000-0000-000006030000}"/>
    <cellStyle name="Moneda 2 2 24" xfId="753" xr:uid="{00000000-0005-0000-0000-000007030000}"/>
    <cellStyle name="Moneda 2 2 25" xfId="754" xr:uid="{00000000-0005-0000-0000-000008030000}"/>
    <cellStyle name="Moneda 2 2 26" xfId="755" xr:uid="{00000000-0005-0000-0000-000009030000}"/>
    <cellStyle name="Moneda 2 2 27" xfId="756" xr:uid="{00000000-0005-0000-0000-00000A030000}"/>
    <cellStyle name="Moneda 2 2 28" xfId="757" xr:uid="{00000000-0005-0000-0000-00000B030000}"/>
    <cellStyle name="Moneda 2 2 29" xfId="758" xr:uid="{00000000-0005-0000-0000-00000C030000}"/>
    <cellStyle name="Moneda 2 2 3" xfId="759" xr:uid="{00000000-0005-0000-0000-00000D030000}"/>
    <cellStyle name="Moneda 2 2 30" xfId="760" xr:uid="{00000000-0005-0000-0000-00000E030000}"/>
    <cellStyle name="Moneda 2 2 31" xfId="761" xr:uid="{00000000-0005-0000-0000-00000F030000}"/>
    <cellStyle name="Moneda 2 2 32" xfId="762" xr:uid="{00000000-0005-0000-0000-000010030000}"/>
    <cellStyle name="Moneda 2 2 33" xfId="763" xr:uid="{00000000-0005-0000-0000-000011030000}"/>
    <cellStyle name="Moneda 2 2 33 2" xfId="764" xr:uid="{00000000-0005-0000-0000-000012030000}"/>
    <cellStyle name="Moneda 2 2 34" xfId="765" xr:uid="{00000000-0005-0000-0000-000013030000}"/>
    <cellStyle name="Moneda 2 2 35" xfId="766" xr:uid="{00000000-0005-0000-0000-000014030000}"/>
    <cellStyle name="Moneda 2 2 36" xfId="767" xr:uid="{00000000-0005-0000-0000-000015030000}"/>
    <cellStyle name="Moneda 2 2 37" xfId="768" xr:uid="{00000000-0005-0000-0000-000016030000}"/>
    <cellStyle name="Moneda 2 2 38" xfId="769" xr:uid="{00000000-0005-0000-0000-000017030000}"/>
    <cellStyle name="Moneda 2 2 39" xfId="770" xr:uid="{00000000-0005-0000-0000-000018030000}"/>
    <cellStyle name="Moneda 2 2 4" xfId="771" xr:uid="{00000000-0005-0000-0000-000019030000}"/>
    <cellStyle name="Moneda 2 2 40" xfId="772" xr:uid="{00000000-0005-0000-0000-00001A030000}"/>
    <cellStyle name="Moneda 2 2 41" xfId="773" xr:uid="{00000000-0005-0000-0000-00001B030000}"/>
    <cellStyle name="Moneda 2 2 42" xfId="774" xr:uid="{00000000-0005-0000-0000-00001C030000}"/>
    <cellStyle name="Moneda 2 2 43" xfId="775" xr:uid="{00000000-0005-0000-0000-00001D030000}"/>
    <cellStyle name="Moneda 2 2 44" xfId="776" xr:uid="{00000000-0005-0000-0000-00001E030000}"/>
    <cellStyle name="Moneda 2 2 45" xfId="777" xr:uid="{00000000-0005-0000-0000-00001F030000}"/>
    <cellStyle name="Moneda 2 2 46" xfId="778" xr:uid="{00000000-0005-0000-0000-000020030000}"/>
    <cellStyle name="Moneda 2 2 47" xfId="779" xr:uid="{00000000-0005-0000-0000-000021030000}"/>
    <cellStyle name="Moneda 2 2 48" xfId="780" xr:uid="{00000000-0005-0000-0000-000022030000}"/>
    <cellStyle name="Moneda 2 2 49" xfId="781" xr:uid="{00000000-0005-0000-0000-000023030000}"/>
    <cellStyle name="Moneda 2 2 5" xfId="782" xr:uid="{00000000-0005-0000-0000-000024030000}"/>
    <cellStyle name="Moneda 2 2 50" xfId="783" xr:uid="{00000000-0005-0000-0000-000025030000}"/>
    <cellStyle name="Moneda 2 2 51" xfId="784" xr:uid="{00000000-0005-0000-0000-000026030000}"/>
    <cellStyle name="Moneda 2 2 52" xfId="785" xr:uid="{00000000-0005-0000-0000-000027030000}"/>
    <cellStyle name="Moneda 2 2 53" xfId="786" xr:uid="{00000000-0005-0000-0000-000028030000}"/>
    <cellStyle name="Moneda 2 2 54" xfId="787" xr:uid="{00000000-0005-0000-0000-000029030000}"/>
    <cellStyle name="Moneda 2 2 55" xfId="788" xr:uid="{00000000-0005-0000-0000-00002A030000}"/>
    <cellStyle name="Moneda 2 2 56" xfId="789" xr:uid="{00000000-0005-0000-0000-00002B030000}"/>
    <cellStyle name="Moneda 2 2 57" xfId="790" xr:uid="{00000000-0005-0000-0000-00002C030000}"/>
    <cellStyle name="Moneda 2 2 58" xfId="791" xr:uid="{00000000-0005-0000-0000-00002D030000}"/>
    <cellStyle name="Moneda 2 2 59" xfId="792" xr:uid="{00000000-0005-0000-0000-00002E030000}"/>
    <cellStyle name="Moneda 2 2 6" xfId="793" xr:uid="{00000000-0005-0000-0000-00002F030000}"/>
    <cellStyle name="Moneda 2 2 60" xfId="794" xr:uid="{00000000-0005-0000-0000-000030030000}"/>
    <cellStyle name="Moneda 2 2 61" xfId="795" xr:uid="{00000000-0005-0000-0000-000031030000}"/>
    <cellStyle name="Moneda 2 2 62" xfId="796" xr:uid="{00000000-0005-0000-0000-000032030000}"/>
    <cellStyle name="Moneda 2 2 63" xfId="797" xr:uid="{00000000-0005-0000-0000-000033030000}"/>
    <cellStyle name="Moneda 2 2 64" xfId="798" xr:uid="{00000000-0005-0000-0000-000034030000}"/>
    <cellStyle name="Moneda 2 2 65" xfId="799" xr:uid="{00000000-0005-0000-0000-000035030000}"/>
    <cellStyle name="Moneda 2 2 66" xfId="800" xr:uid="{00000000-0005-0000-0000-000036030000}"/>
    <cellStyle name="Moneda 2 2 7" xfId="801" xr:uid="{00000000-0005-0000-0000-000037030000}"/>
    <cellStyle name="Moneda 2 2 8" xfId="802" xr:uid="{00000000-0005-0000-0000-000038030000}"/>
    <cellStyle name="Moneda 2 2 9" xfId="803" xr:uid="{00000000-0005-0000-0000-000039030000}"/>
    <cellStyle name="Moneda 2 20" xfId="804" xr:uid="{00000000-0005-0000-0000-00003A030000}"/>
    <cellStyle name="Moneda 2 21" xfId="805" xr:uid="{00000000-0005-0000-0000-00003B030000}"/>
    <cellStyle name="Moneda 2 22" xfId="806" xr:uid="{00000000-0005-0000-0000-00003C030000}"/>
    <cellStyle name="Moneda 2 23" xfId="807" xr:uid="{00000000-0005-0000-0000-00003D030000}"/>
    <cellStyle name="Moneda 2 24" xfId="808" xr:uid="{00000000-0005-0000-0000-00003E030000}"/>
    <cellStyle name="Moneda 2 25" xfId="809" xr:uid="{00000000-0005-0000-0000-00003F030000}"/>
    <cellStyle name="Moneda 2 26" xfId="810" xr:uid="{00000000-0005-0000-0000-000040030000}"/>
    <cellStyle name="Moneda 2 27" xfId="811" xr:uid="{00000000-0005-0000-0000-000041030000}"/>
    <cellStyle name="Moneda 2 28" xfId="812" xr:uid="{00000000-0005-0000-0000-000042030000}"/>
    <cellStyle name="Moneda 2 29" xfId="813" xr:uid="{00000000-0005-0000-0000-000043030000}"/>
    <cellStyle name="Moneda 2 3" xfId="814" xr:uid="{00000000-0005-0000-0000-000044030000}"/>
    <cellStyle name="Moneda 2 3 10" xfId="815" xr:uid="{00000000-0005-0000-0000-000045030000}"/>
    <cellStyle name="Moneda 2 3 11" xfId="816" xr:uid="{00000000-0005-0000-0000-000046030000}"/>
    <cellStyle name="Moneda 2 3 12" xfId="817" xr:uid="{00000000-0005-0000-0000-000047030000}"/>
    <cellStyle name="Moneda 2 3 13" xfId="818" xr:uid="{00000000-0005-0000-0000-000048030000}"/>
    <cellStyle name="Moneda 2 3 14" xfId="819" xr:uid="{00000000-0005-0000-0000-000049030000}"/>
    <cellStyle name="Moneda 2 3 15" xfId="820" xr:uid="{00000000-0005-0000-0000-00004A030000}"/>
    <cellStyle name="Moneda 2 3 16" xfId="821" xr:uid="{00000000-0005-0000-0000-00004B030000}"/>
    <cellStyle name="Moneda 2 3 17" xfId="822" xr:uid="{00000000-0005-0000-0000-00004C030000}"/>
    <cellStyle name="Moneda 2 3 18" xfId="823" xr:uid="{00000000-0005-0000-0000-00004D030000}"/>
    <cellStyle name="Moneda 2 3 19" xfId="824" xr:uid="{00000000-0005-0000-0000-00004E030000}"/>
    <cellStyle name="Moneda 2 3 2" xfId="825" xr:uid="{00000000-0005-0000-0000-00004F030000}"/>
    <cellStyle name="Moneda 2 3 2 2" xfId="826" xr:uid="{00000000-0005-0000-0000-000050030000}"/>
    <cellStyle name="Moneda 2 3 20" xfId="827" xr:uid="{00000000-0005-0000-0000-000051030000}"/>
    <cellStyle name="Moneda 2 3 21" xfId="828" xr:uid="{00000000-0005-0000-0000-000052030000}"/>
    <cellStyle name="Moneda 2 3 22" xfId="829" xr:uid="{00000000-0005-0000-0000-000053030000}"/>
    <cellStyle name="Moneda 2 3 23" xfId="830" xr:uid="{00000000-0005-0000-0000-000054030000}"/>
    <cellStyle name="Moneda 2 3 24" xfId="831" xr:uid="{00000000-0005-0000-0000-000055030000}"/>
    <cellStyle name="Moneda 2 3 25" xfId="832" xr:uid="{00000000-0005-0000-0000-000056030000}"/>
    <cellStyle name="Moneda 2 3 26" xfId="833" xr:uid="{00000000-0005-0000-0000-000057030000}"/>
    <cellStyle name="Moneda 2 3 27" xfId="834" xr:uid="{00000000-0005-0000-0000-000058030000}"/>
    <cellStyle name="Moneda 2 3 28" xfId="835" xr:uid="{00000000-0005-0000-0000-000059030000}"/>
    <cellStyle name="Moneda 2 3 29" xfId="836" xr:uid="{00000000-0005-0000-0000-00005A030000}"/>
    <cellStyle name="Moneda 2 3 3" xfId="837" xr:uid="{00000000-0005-0000-0000-00005B030000}"/>
    <cellStyle name="Moneda 2 3 30" xfId="838" xr:uid="{00000000-0005-0000-0000-00005C030000}"/>
    <cellStyle name="Moneda 2 3 31" xfId="839" xr:uid="{00000000-0005-0000-0000-00005D030000}"/>
    <cellStyle name="Moneda 2 3 32" xfId="840" xr:uid="{00000000-0005-0000-0000-00005E030000}"/>
    <cellStyle name="Moneda 2 3 33" xfId="841" xr:uid="{00000000-0005-0000-0000-00005F030000}"/>
    <cellStyle name="Moneda 2 3 34" xfId="842" xr:uid="{00000000-0005-0000-0000-000060030000}"/>
    <cellStyle name="Moneda 2 3 4" xfId="843" xr:uid="{00000000-0005-0000-0000-000061030000}"/>
    <cellStyle name="Moneda 2 3 5" xfId="844" xr:uid="{00000000-0005-0000-0000-000062030000}"/>
    <cellStyle name="Moneda 2 3 6" xfId="845" xr:uid="{00000000-0005-0000-0000-000063030000}"/>
    <cellStyle name="Moneda 2 3 7" xfId="846" xr:uid="{00000000-0005-0000-0000-000064030000}"/>
    <cellStyle name="Moneda 2 3 8" xfId="847" xr:uid="{00000000-0005-0000-0000-000065030000}"/>
    <cellStyle name="Moneda 2 3 9" xfId="848" xr:uid="{00000000-0005-0000-0000-000066030000}"/>
    <cellStyle name="Moneda 2 30" xfId="849" xr:uid="{00000000-0005-0000-0000-000067030000}"/>
    <cellStyle name="Moneda 2 31" xfId="850" xr:uid="{00000000-0005-0000-0000-000068030000}"/>
    <cellStyle name="Moneda 2 32" xfId="851" xr:uid="{00000000-0005-0000-0000-000069030000}"/>
    <cellStyle name="Moneda 2 33" xfId="852" xr:uid="{00000000-0005-0000-0000-00006A030000}"/>
    <cellStyle name="Moneda 2 34" xfId="853" xr:uid="{00000000-0005-0000-0000-00006B030000}"/>
    <cellStyle name="Moneda 2 35" xfId="854" xr:uid="{00000000-0005-0000-0000-00006C030000}"/>
    <cellStyle name="Moneda 2 36" xfId="855" xr:uid="{00000000-0005-0000-0000-00006D030000}"/>
    <cellStyle name="Moneda 2 36 2" xfId="856" xr:uid="{00000000-0005-0000-0000-00006E030000}"/>
    <cellStyle name="Moneda 2 37" xfId="857" xr:uid="{00000000-0005-0000-0000-00006F030000}"/>
    <cellStyle name="Moneda 2 38" xfId="858" xr:uid="{00000000-0005-0000-0000-000070030000}"/>
    <cellStyle name="Moneda 2 39" xfId="859" xr:uid="{00000000-0005-0000-0000-000071030000}"/>
    <cellStyle name="Moneda 2 4" xfId="860" xr:uid="{00000000-0005-0000-0000-000072030000}"/>
    <cellStyle name="Moneda 2 4 10" xfId="861" xr:uid="{00000000-0005-0000-0000-000073030000}"/>
    <cellStyle name="Moneda 2 4 11" xfId="862" xr:uid="{00000000-0005-0000-0000-000074030000}"/>
    <cellStyle name="Moneda 2 4 12" xfId="863" xr:uid="{00000000-0005-0000-0000-000075030000}"/>
    <cellStyle name="Moneda 2 4 13" xfId="864" xr:uid="{00000000-0005-0000-0000-000076030000}"/>
    <cellStyle name="Moneda 2 4 14" xfId="865" xr:uid="{00000000-0005-0000-0000-000077030000}"/>
    <cellStyle name="Moneda 2 4 15" xfId="866" xr:uid="{00000000-0005-0000-0000-000078030000}"/>
    <cellStyle name="Moneda 2 4 16" xfId="867" xr:uid="{00000000-0005-0000-0000-000079030000}"/>
    <cellStyle name="Moneda 2 4 17" xfId="868" xr:uid="{00000000-0005-0000-0000-00007A030000}"/>
    <cellStyle name="Moneda 2 4 18" xfId="869" xr:uid="{00000000-0005-0000-0000-00007B030000}"/>
    <cellStyle name="Moneda 2 4 19" xfId="870" xr:uid="{00000000-0005-0000-0000-00007C030000}"/>
    <cellStyle name="Moneda 2 4 2" xfId="871" xr:uid="{00000000-0005-0000-0000-00007D030000}"/>
    <cellStyle name="Moneda 2 4 2 2" xfId="872" xr:uid="{00000000-0005-0000-0000-00007E030000}"/>
    <cellStyle name="Moneda 2 4 20" xfId="873" xr:uid="{00000000-0005-0000-0000-00007F030000}"/>
    <cellStyle name="Moneda 2 4 21" xfId="874" xr:uid="{00000000-0005-0000-0000-000080030000}"/>
    <cellStyle name="Moneda 2 4 22" xfId="875" xr:uid="{00000000-0005-0000-0000-000081030000}"/>
    <cellStyle name="Moneda 2 4 23" xfId="876" xr:uid="{00000000-0005-0000-0000-000082030000}"/>
    <cellStyle name="Moneda 2 4 24" xfId="877" xr:uid="{00000000-0005-0000-0000-000083030000}"/>
    <cellStyle name="Moneda 2 4 25" xfId="878" xr:uid="{00000000-0005-0000-0000-000084030000}"/>
    <cellStyle name="Moneda 2 4 26" xfId="879" xr:uid="{00000000-0005-0000-0000-000085030000}"/>
    <cellStyle name="Moneda 2 4 27" xfId="880" xr:uid="{00000000-0005-0000-0000-000086030000}"/>
    <cellStyle name="Moneda 2 4 28" xfId="881" xr:uid="{00000000-0005-0000-0000-000087030000}"/>
    <cellStyle name="Moneda 2 4 29" xfId="882" xr:uid="{00000000-0005-0000-0000-000088030000}"/>
    <cellStyle name="Moneda 2 4 3" xfId="883" xr:uid="{00000000-0005-0000-0000-000089030000}"/>
    <cellStyle name="Moneda 2 4 30" xfId="884" xr:uid="{00000000-0005-0000-0000-00008A030000}"/>
    <cellStyle name="Moneda 2 4 31" xfId="885" xr:uid="{00000000-0005-0000-0000-00008B030000}"/>
    <cellStyle name="Moneda 2 4 32" xfId="886" xr:uid="{00000000-0005-0000-0000-00008C030000}"/>
    <cellStyle name="Moneda 2 4 4" xfId="887" xr:uid="{00000000-0005-0000-0000-00008D030000}"/>
    <cellStyle name="Moneda 2 4 5" xfId="888" xr:uid="{00000000-0005-0000-0000-00008E030000}"/>
    <cellStyle name="Moneda 2 4 6" xfId="889" xr:uid="{00000000-0005-0000-0000-00008F030000}"/>
    <cellStyle name="Moneda 2 4 7" xfId="890" xr:uid="{00000000-0005-0000-0000-000090030000}"/>
    <cellStyle name="Moneda 2 4 8" xfId="891" xr:uid="{00000000-0005-0000-0000-000091030000}"/>
    <cellStyle name="Moneda 2 4 9" xfId="892" xr:uid="{00000000-0005-0000-0000-000092030000}"/>
    <cellStyle name="Moneda 2 40" xfId="893" xr:uid="{00000000-0005-0000-0000-000093030000}"/>
    <cellStyle name="Moneda 2 41" xfId="894" xr:uid="{00000000-0005-0000-0000-000094030000}"/>
    <cellStyle name="Moneda 2 42" xfId="895" xr:uid="{00000000-0005-0000-0000-000095030000}"/>
    <cellStyle name="Moneda 2 43" xfId="896" xr:uid="{00000000-0005-0000-0000-000096030000}"/>
    <cellStyle name="Moneda 2 44" xfId="897" xr:uid="{00000000-0005-0000-0000-000097030000}"/>
    <cellStyle name="Moneda 2 45" xfId="898" xr:uid="{00000000-0005-0000-0000-000098030000}"/>
    <cellStyle name="Moneda 2 46" xfId="899" xr:uid="{00000000-0005-0000-0000-000099030000}"/>
    <cellStyle name="Moneda 2 47" xfId="900" xr:uid="{00000000-0005-0000-0000-00009A030000}"/>
    <cellStyle name="Moneda 2 48" xfId="901" xr:uid="{00000000-0005-0000-0000-00009B030000}"/>
    <cellStyle name="Moneda 2 49" xfId="902" xr:uid="{00000000-0005-0000-0000-00009C030000}"/>
    <cellStyle name="Moneda 2 5" xfId="903" xr:uid="{00000000-0005-0000-0000-00009D030000}"/>
    <cellStyle name="Moneda 2 5 10" xfId="904" xr:uid="{00000000-0005-0000-0000-00009E030000}"/>
    <cellStyle name="Moneda 2 5 11" xfId="905" xr:uid="{00000000-0005-0000-0000-00009F030000}"/>
    <cellStyle name="Moneda 2 5 12" xfId="906" xr:uid="{00000000-0005-0000-0000-0000A0030000}"/>
    <cellStyle name="Moneda 2 5 13" xfId="907" xr:uid="{00000000-0005-0000-0000-0000A1030000}"/>
    <cellStyle name="Moneda 2 5 14" xfId="908" xr:uid="{00000000-0005-0000-0000-0000A2030000}"/>
    <cellStyle name="Moneda 2 5 15" xfId="909" xr:uid="{00000000-0005-0000-0000-0000A3030000}"/>
    <cellStyle name="Moneda 2 5 16" xfId="910" xr:uid="{00000000-0005-0000-0000-0000A4030000}"/>
    <cellStyle name="Moneda 2 5 17" xfId="911" xr:uid="{00000000-0005-0000-0000-0000A5030000}"/>
    <cellStyle name="Moneda 2 5 18" xfId="912" xr:uid="{00000000-0005-0000-0000-0000A6030000}"/>
    <cellStyle name="Moneda 2 5 19" xfId="913" xr:uid="{00000000-0005-0000-0000-0000A7030000}"/>
    <cellStyle name="Moneda 2 5 2" xfId="914" xr:uid="{00000000-0005-0000-0000-0000A8030000}"/>
    <cellStyle name="Moneda 2 5 2 2" xfId="915" xr:uid="{00000000-0005-0000-0000-0000A9030000}"/>
    <cellStyle name="Moneda 2 5 20" xfId="916" xr:uid="{00000000-0005-0000-0000-0000AA030000}"/>
    <cellStyle name="Moneda 2 5 21" xfId="917" xr:uid="{00000000-0005-0000-0000-0000AB030000}"/>
    <cellStyle name="Moneda 2 5 22" xfId="918" xr:uid="{00000000-0005-0000-0000-0000AC030000}"/>
    <cellStyle name="Moneda 2 5 23" xfId="919" xr:uid="{00000000-0005-0000-0000-0000AD030000}"/>
    <cellStyle name="Moneda 2 5 24" xfId="920" xr:uid="{00000000-0005-0000-0000-0000AE030000}"/>
    <cellStyle name="Moneda 2 5 25" xfId="921" xr:uid="{00000000-0005-0000-0000-0000AF030000}"/>
    <cellStyle name="Moneda 2 5 26" xfId="922" xr:uid="{00000000-0005-0000-0000-0000B0030000}"/>
    <cellStyle name="Moneda 2 5 27" xfId="923" xr:uid="{00000000-0005-0000-0000-0000B1030000}"/>
    <cellStyle name="Moneda 2 5 28" xfId="924" xr:uid="{00000000-0005-0000-0000-0000B2030000}"/>
    <cellStyle name="Moneda 2 5 29" xfId="925" xr:uid="{00000000-0005-0000-0000-0000B3030000}"/>
    <cellStyle name="Moneda 2 5 3" xfId="926" xr:uid="{00000000-0005-0000-0000-0000B4030000}"/>
    <cellStyle name="Moneda 2 5 30" xfId="927" xr:uid="{00000000-0005-0000-0000-0000B5030000}"/>
    <cellStyle name="Moneda 2 5 31" xfId="928" xr:uid="{00000000-0005-0000-0000-0000B6030000}"/>
    <cellStyle name="Moneda 2 5 32" xfId="929" xr:uid="{00000000-0005-0000-0000-0000B7030000}"/>
    <cellStyle name="Moneda 2 5 4" xfId="930" xr:uid="{00000000-0005-0000-0000-0000B8030000}"/>
    <cellStyle name="Moneda 2 5 5" xfId="931" xr:uid="{00000000-0005-0000-0000-0000B9030000}"/>
    <cellStyle name="Moneda 2 5 6" xfId="932" xr:uid="{00000000-0005-0000-0000-0000BA030000}"/>
    <cellStyle name="Moneda 2 5 7" xfId="933" xr:uid="{00000000-0005-0000-0000-0000BB030000}"/>
    <cellStyle name="Moneda 2 5 8" xfId="934" xr:uid="{00000000-0005-0000-0000-0000BC030000}"/>
    <cellStyle name="Moneda 2 5 9" xfId="935" xr:uid="{00000000-0005-0000-0000-0000BD030000}"/>
    <cellStyle name="Moneda 2 50" xfId="936" xr:uid="{00000000-0005-0000-0000-0000BE030000}"/>
    <cellStyle name="Moneda 2 51" xfId="937" xr:uid="{00000000-0005-0000-0000-0000BF030000}"/>
    <cellStyle name="Moneda 2 52" xfId="938" xr:uid="{00000000-0005-0000-0000-0000C0030000}"/>
    <cellStyle name="Moneda 2 53" xfId="939" xr:uid="{00000000-0005-0000-0000-0000C1030000}"/>
    <cellStyle name="Moneda 2 54" xfId="940" xr:uid="{00000000-0005-0000-0000-0000C2030000}"/>
    <cellStyle name="Moneda 2 55" xfId="941" xr:uid="{00000000-0005-0000-0000-0000C3030000}"/>
    <cellStyle name="Moneda 2 56" xfId="942" xr:uid="{00000000-0005-0000-0000-0000C4030000}"/>
    <cellStyle name="Moneda 2 57" xfId="943" xr:uid="{00000000-0005-0000-0000-0000C5030000}"/>
    <cellStyle name="Moneda 2 58" xfId="944" xr:uid="{00000000-0005-0000-0000-0000C6030000}"/>
    <cellStyle name="Moneda 2 59" xfId="945" xr:uid="{00000000-0005-0000-0000-0000C7030000}"/>
    <cellStyle name="Moneda 2 6" xfId="946" xr:uid="{00000000-0005-0000-0000-0000C8030000}"/>
    <cellStyle name="Moneda 2 6 2" xfId="947" xr:uid="{00000000-0005-0000-0000-0000C9030000}"/>
    <cellStyle name="Moneda 2 6 2 2" xfId="948" xr:uid="{00000000-0005-0000-0000-0000CA030000}"/>
    <cellStyle name="Moneda 2 6 3" xfId="949" xr:uid="{00000000-0005-0000-0000-0000CB030000}"/>
    <cellStyle name="Moneda 2 60" xfId="950" xr:uid="{00000000-0005-0000-0000-0000CC030000}"/>
    <cellStyle name="Moneda 2 61" xfId="951" xr:uid="{00000000-0005-0000-0000-0000CD030000}"/>
    <cellStyle name="Moneda 2 62" xfId="952" xr:uid="{00000000-0005-0000-0000-0000CE030000}"/>
    <cellStyle name="Moneda 2 63" xfId="953" xr:uid="{00000000-0005-0000-0000-0000CF030000}"/>
    <cellStyle name="Moneda 2 64" xfId="954" xr:uid="{00000000-0005-0000-0000-0000D0030000}"/>
    <cellStyle name="Moneda 2 65" xfId="955" xr:uid="{00000000-0005-0000-0000-0000D1030000}"/>
    <cellStyle name="Moneda 2 66" xfId="956" xr:uid="{00000000-0005-0000-0000-0000D2030000}"/>
    <cellStyle name="Moneda 2 67" xfId="957" xr:uid="{00000000-0005-0000-0000-0000D3030000}"/>
    <cellStyle name="Moneda 2 68" xfId="958" xr:uid="{00000000-0005-0000-0000-0000D4030000}"/>
    <cellStyle name="Moneda 2 7" xfId="959" xr:uid="{00000000-0005-0000-0000-0000D5030000}"/>
    <cellStyle name="Moneda 2 8" xfId="960" xr:uid="{00000000-0005-0000-0000-0000D6030000}"/>
    <cellStyle name="Moneda 2 9" xfId="961" xr:uid="{00000000-0005-0000-0000-0000D7030000}"/>
    <cellStyle name="Moneda 20" xfId="962" xr:uid="{00000000-0005-0000-0000-0000D8030000}"/>
    <cellStyle name="Moneda 21" xfId="963" xr:uid="{00000000-0005-0000-0000-0000D9030000}"/>
    <cellStyle name="Moneda 22" xfId="964" xr:uid="{00000000-0005-0000-0000-0000DA030000}"/>
    <cellStyle name="Moneda 23" xfId="965" xr:uid="{00000000-0005-0000-0000-0000DB030000}"/>
    <cellStyle name="Moneda 24" xfId="966" xr:uid="{00000000-0005-0000-0000-0000DC030000}"/>
    <cellStyle name="Moneda 25" xfId="967" xr:uid="{00000000-0005-0000-0000-0000DD030000}"/>
    <cellStyle name="Moneda 26" xfId="968" xr:uid="{00000000-0005-0000-0000-0000DE030000}"/>
    <cellStyle name="Moneda 27" xfId="969" xr:uid="{00000000-0005-0000-0000-0000DF030000}"/>
    <cellStyle name="Moneda 28" xfId="970" xr:uid="{00000000-0005-0000-0000-0000E0030000}"/>
    <cellStyle name="Moneda 29" xfId="971" xr:uid="{00000000-0005-0000-0000-0000E1030000}"/>
    <cellStyle name="Moneda 3" xfId="972" xr:uid="{00000000-0005-0000-0000-0000E2030000}"/>
    <cellStyle name="Moneda 3 10" xfId="973" xr:uid="{00000000-0005-0000-0000-0000E3030000}"/>
    <cellStyle name="Moneda 3 11" xfId="974" xr:uid="{00000000-0005-0000-0000-0000E4030000}"/>
    <cellStyle name="Moneda 3 12" xfId="975" xr:uid="{00000000-0005-0000-0000-0000E5030000}"/>
    <cellStyle name="Moneda 3 13" xfId="976" xr:uid="{00000000-0005-0000-0000-0000E6030000}"/>
    <cellStyle name="Moneda 3 14" xfId="977" xr:uid="{00000000-0005-0000-0000-0000E7030000}"/>
    <cellStyle name="Moneda 3 15" xfId="978" xr:uid="{00000000-0005-0000-0000-0000E8030000}"/>
    <cellStyle name="Moneda 3 16" xfId="979" xr:uid="{00000000-0005-0000-0000-0000E9030000}"/>
    <cellStyle name="Moneda 3 17" xfId="980" xr:uid="{00000000-0005-0000-0000-0000EA030000}"/>
    <cellStyle name="Moneda 3 18" xfId="981" xr:uid="{00000000-0005-0000-0000-0000EB030000}"/>
    <cellStyle name="Moneda 3 19" xfId="982" xr:uid="{00000000-0005-0000-0000-0000EC030000}"/>
    <cellStyle name="Moneda 3 2" xfId="983" xr:uid="{00000000-0005-0000-0000-0000ED030000}"/>
    <cellStyle name="Moneda 3 2 10" xfId="984" xr:uid="{00000000-0005-0000-0000-0000EE030000}"/>
    <cellStyle name="Moneda 3 2 11" xfId="985" xr:uid="{00000000-0005-0000-0000-0000EF030000}"/>
    <cellStyle name="Moneda 3 2 12" xfId="986" xr:uid="{00000000-0005-0000-0000-0000F0030000}"/>
    <cellStyle name="Moneda 3 2 13" xfId="987" xr:uid="{00000000-0005-0000-0000-0000F1030000}"/>
    <cellStyle name="Moneda 3 2 14" xfId="988" xr:uid="{00000000-0005-0000-0000-0000F2030000}"/>
    <cellStyle name="Moneda 3 2 15" xfId="989" xr:uid="{00000000-0005-0000-0000-0000F3030000}"/>
    <cellStyle name="Moneda 3 2 16" xfId="990" xr:uid="{00000000-0005-0000-0000-0000F4030000}"/>
    <cellStyle name="Moneda 3 2 17" xfId="991" xr:uid="{00000000-0005-0000-0000-0000F5030000}"/>
    <cellStyle name="Moneda 3 2 18" xfId="992" xr:uid="{00000000-0005-0000-0000-0000F6030000}"/>
    <cellStyle name="Moneda 3 2 19" xfId="993" xr:uid="{00000000-0005-0000-0000-0000F7030000}"/>
    <cellStyle name="Moneda 3 2 2" xfId="994" xr:uid="{00000000-0005-0000-0000-0000F8030000}"/>
    <cellStyle name="Moneda 3 2 2 2" xfId="995" xr:uid="{00000000-0005-0000-0000-0000F9030000}"/>
    <cellStyle name="Moneda 3 2 2 3" xfId="996" xr:uid="{00000000-0005-0000-0000-0000FA030000}"/>
    <cellStyle name="Moneda 3 2 20" xfId="997" xr:uid="{00000000-0005-0000-0000-0000FB030000}"/>
    <cellStyle name="Moneda 3 2 21" xfId="998" xr:uid="{00000000-0005-0000-0000-0000FC030000}"/>
    <cellStyle name="Moneda 3 2 22" xfId="999" xr:uid="{00000000-0005-0000-0000-0000FD030000}"/>
    <cellStyle name="Moneda 3 2 23" xfId="1000" xr:uid="{00000000-0005-0000-0000-0000FE030000}"/>
    <cellStyle name="Moneda 3 2 24" xfId="1001" xr:uid="{00000000-0005-0000-0000-0000FF030000}"/>
    <cellStyle name="Moneda 3 2 25" xfId="1002" xr:uid="{00000000-0005-0000-0000-000000040000}"/>
    <cellStyle name="Moneda 3 2 26" xfId="1003" xr:uid="{00000000-0005-0000-0000-000001040000}"/>
    <cellStyle name="Moneda 3 2 27" xfId="1004" xr:uid="{00000000-0005-0000-0000-000002040000}"/>
    <cellStyle name="Moneda 3 2 28" xfId="1005" xr:uid="{00000000-0005-0000-0000-000003040000}"/>
    <cellStyle name="Moneda 3 2 29" xfId="1006" xr:uid="{00000000-0005-0000-0000-000004040000}"/>
    <cellStyle name="Moneda 3 2 3" xfId="1007" xr:uid="{00000000-0005-0000-0000-000005040000}"/>
    <cellStyle name="Moneda 3 2 3 2" xfId="1008" xr:uid="{00000000-0005-0000-0000-000006040000}"/>
    <cellStyle name="Moneda 3 2 3 3" xfId="1009" xr:uid="{00000000-0005-0000-0000-000007040000}"/>
    <cellStyle name="Moneda 3 2 30" xfId="1010" xr:uid="{00000000-0005-0000-0000-000008040000}"/>
    <cellStyle name="Moneda 3 2 31" xfId="1011" xr:uid="{00000000-0005-0000-0000-000009040000}"/>
    <cellStyle name="Moneda 3 2 32" xfId="1012" xr:uid="{00000000-0005-0000-0000-00000A040000}"/>
    <cellStyle name="Moneda 3 2 33" xfId="1013" xr:uid="{00000000-0005-0000-0000-00000B040000}"/>
    <cellStyle name="Moneda 3 2 33 2" xfId="1014" xr:uid="{00000000-0005-0000-0000-00000C040000}"/>
    <cellStyle name="Moneda 3 2 34" xfId="1015" xr:uid="{00000000-0005-0000-0000-00000D040000}"/>
    <cellStyle name="Moneda 3 2 35" xfId="1016" xr:uid="{00000000-0005-0000-0000-00000E040000}"/>
    <cellStyle name="Moneda 3 2 36" xfId="1017" xr:uid="{00000000-0005-0000-0000-00000F040000}"/>
    <cellStyle name="Moneda 3 2 37" xfId="1018" xr:uid="{00000000-0005-0000-0000-000010040000}"/>
    <cellStyle name="Moneda 3 2 38" xfId="1019" xr:uid="{00000000-0005-0000-0000-000011040000}"/>
    <cellStyle name="Moneda 3 2 39" xfId="1020" xr:uid="{00000000-0005-0000-0000-000012040000}"/>
    <cellStyle name="Moneda 3 2 4" xfId="1021" xr:uid="{00000000-0005-0000-0000-000013040000}"/>
    <cellStyle name="Moneda 3 2 4 2" xfId="1022" xr:uid="{00000000-0005-0000-0000-000014040000}"/>
    <cellStyle name="Moneda 3 2 4 3" xfId="1023" xr:uid="{00000000-0005-0000-0000-000015040000}"/>
    <cellStyle name="Moneda 3 2 40" xfId="1024" xr:uid="{00000000-0005-0000-0000-000016040000}"/>
    <cellStyle name="Moneda 3 2 41" xfId="1025" xr:uid="{00000000-0005-0000-0000-000017040000}"/>
    <cellStyle name="Moneda 3 2 42" xfId="1026" xr:uid="{00000000-0005-0000-0000-000018040000}"/>
    <cellStyle name="Moneda 3 2 43" xfId="1027" xr:uid="{00000000-0005-0000-0000-000019040000}"/>
    <cellStyle name="Moneda 3 2 44" xfId="1028" xr:uid="{00000000-0005-0000-0000-00001A040000}"/>
    <cellStyle name="Moneda 3 2 45" xfId="1029" xr:uid="{00000000-0005-0000-0000-00001B040000}"/>
    <cellStyle name="Moneda 3 2 46" xfId="1030" xr:uid="{00000000-0005-0000-0000-00001C040000}"/>
    <cellStyle name="Moneda 3 2 47" xfId="1031" xr:uid="{00000000-0005-0000-0000-00001D040000}"/>
    <cellStyle name="Moneda 3 2 48" xfId="1032" xr:uid="{00000000-0005-0000-0000-00001E040000}"/>
    <cellStyle name="Moneda 3 2 49" xfId="1033" xr:uid="{00000000-0005-0000-0000-00001F040000}"/>
    <cellStyle name="Moneda 3 2 5" xfId="1034" xr:uid="{00000000-0005-0000-0000-000020040000}"/>
    <cellStyle name="Moneda 3 2 50" xfId="1035" xr:uid="{00000000-0005-0000-0000-000021040000}"/>
    <cellStyle name="Moneda 3 2 51" xfId="1036" xr:uid="{00000000-0005-0000-0000-000022040000}"/>
    <cellStyle name="Moneda 3 2 52" xfId="1037" xr:uid="{00000000-0005-0000-0000-000023040000}"/>
    <cellStyle name="Moneda 3 2 53" xfId="1038" xr:uid="{00000000-0005-0000-0000-000024040000}"/>
    <cellStyle name="Moneda 3 2 54" xfId="1039" xr:uid="{00000000-0005-0000-0000-000025040000}"/>
    <cellStyle name="Moneda 3 2 55" xfId="1040" xr:uid="{00000000-0005-0000-0000-000026040000}"/>
    <cellStyle name="Moneda 3 2 56" xfId="1041" xr:uid="{00000000-0005-0000-0000-000027040000}"/>
    <cellStyle name="Moneda 3 2 57" xfId="1042" xr:uid="{00000000-0005-0000-0000-000028040000}"/>
    <cellStyle name="Moneda 3 2 58" xfId="1043" xr:uid="{00000000-0005-0000-0000-000029040000}"/>
    <cellStyle name="Moneda 3 2 59" xfId="1044" xr:uid="{00000000-0005-0000-0000-00002A040000}"/>
    <cellStyle name="Moneda 3 2 6" xfId="1045" xr:uid="{00000000-0005-0000-0000-00002B040000}"/>
    <cellStyle name="Moneda 3 2 60" xfId="1046" xr:uid="{00000000-0005-0000-0000-00002C040000}"/>
    <cellStyle name="Moneda 3 2 61" xfId="1047" xr:uid="{00000000-0005-0000-0000-00002D040000}"/>
    <cellStyle name="Moneda 3 2 62" xfId="1048" xr:uid="{00000000-0005-0000-0000-00002E040000}"/>
    <cellStyle name="Moneda 3 2 63" xfId="1049" xr:uid="{00000000-0005-0000-0000-00002F040000}"/>
    <cellStyle name="Moneda 3 2 64" xfId="1050" xr:uid="{00000000-0005-0000-0000-000030040000}"/>
    <cellStyle name="Moneda 3 2 7" xfId="1051" xr:uid="{00000000-0005-0000-0000-000031040000}"/>
    <cellStyle name="Moneda 3 2 8" xfId="1052" xr:uid="{00000000-0005-0000-0000-000032040000}"/>
    <cellStyle name="Moneda 3 2 9" xfId="1053" xr:uid="{00000000-0005-0000-0000-000033040000}"/>
    <cellStyle name="Moneda 3 20" xfId="1054" xr:uid="{00000000-0005-0000-0000-000034040000}"/>
    <cellStyle name="Moneda 3 21" xfId="1055" xr:uid="{00000000-0005-0000-0000-000035040000}"/>
    <cellStyle name="Moneda 3 22" xfId="1056" xr:uid="{00000000-0005-0000-0000-000036040000}"/>
    <cellStyle name="Moneda 3 23" xfId="1057" xr:uid="{00000000-0005-0000-0000-000037040000}"/>
    <cellStyle name="Moneda 3 24" xfId="1058" xr:uid="{00000000-0005-0000-0000-000038040000}"/>
    <cellStyle name="Moneda 3 25" xfId="1059" xr:uid="{00000000-0005-0000-0000-000039040000}"/>
    <cellStyle name="Moneda 3 26" xfId="1060" xr:uid="{00000000-0005-0000-0000-00003A040000}"/>
    <cellStyle name="Moneda 3 27" xfId="1061" xr:uid="{00000000-0005-0000-0000-00003B040000}"/>
    <cellStyle name="Moneda 3 28" xfId="1062" xr:uid="{00000000-0005-0000-0000-00003C040000}"/>
    <cellStyle name="Moneda 3 29" xfId="1063" xr:uid="{00000000-0005-0000-0000-00003D040000}"/>
    <cellStyle name="Moneda 3 3" xfId="1064" xr:uid="{00000000-0005-0000-0000-00003E040000}"/>
    <cellStyle name="Moneda 3 3 10" xfId="1065" xr:uid="{00000000-0005-0000-0000-00003F040000}"/>
    <cellStyle name="Moneda 3 3 11" xfId="1066" xr:uid="{00000000-0005-0000-0000-000040040000}"/>
    <cellStyle name="Moneda 3 3 12" xfId="1067" xr:uid="{00000000-0005-0000-0000-000041040000}"/>
    <cellStyle name="Moneda 3 3 13" xfId="1068" xr:uid="{00000000-0005-0000-0000-000042040000}"/>
    <cellStyle name="Moneda 3 3 14" xfId="1069" xr:uid="{00000000-0005-0000-0000-000043040000}"/>
    <cellStyle name="Moneda 3 3 15" xfId="1070" xr:uid="{00000000-0005-0000-0000-000044040000}"/>
    <cellStyle name="Moneda 3 3 16" xfId="1071" xr:uid="{00000000-0005-0000-0000-000045040000}"/>
    <cellStyle name="Moneda 3 3 17" xfId="1072" xr:uid="{00000000-0005-0000-0000-000046040000}"/>
    <cellStyle name="Moneda 3 3 18" xfId="1073" xr:uid="{00000000-0005-0000-0000-000047040000}"/>
    <cellStyle name="Moneda 3 3 19" xfId="1074" xr:uid="{00000000-0005-0000-0000-000048040000}"/>
    <cellStyle name="Moneda 3 3 2" xfId="1075" xr:uid="{00000000-0005-0000-0000-000049040000}"/>
    <cellStyle name="Moneda 3 3 2 2" xfId="1076" xr:uid="{00000000-0005-0000-0000-00004A040000}"/>
    <cellStyle name="Moneda 3 3 2 3" xfId="1077" xr:uid="{00000000-0005-0000-0000-00004B040000}"/>
    <cellStyle name="Moneda 3 3 20" xfId="1078" xr:uid="{00000000-0005-0000-0000-00004C040000}"/>
    <cellStyle name="Moneda 3 3 21" xfId="1079" xr:uid="{00000000-0005-0000-0000-00004D040000}"/>
    <cellStyle name="Moneda 3 3 22" xfId="1080" xr:uid="{00000000-0005-0000-0000-00004E040000}"/>
    <cellStyle name="Moneda 3 3 23" xfId="1081" xr:uid="{00000000-0005-0000-0000-00004F040000}"/>
    <cellStyle name="Moneda 3 3 24" xfId="1082" xr:uid="{00000000-0005-0000-0000-000050040000}"/>
    <cellStyle name="Moneda 3 3 25" xfId="1083" xr:uid="{00000000-0005-0000-0000-000051040000}"/>
    <cellStyle name="Moneda 3 3 26" xfId="1084" xr:uid="{00000000-0005-0000-0000-000052040000}"/>
    <cellStyle name="Moneda 3 3 27" xfId="1085" xr:uid="{00000000-0005-0000-0000-000053040000}"/>
    <cellStyle name="Moneda 3 3 28" xfId="1086" xr:uid="{00000000-0005-0000-0000-000054040000}"/>
    <cellStyle name="Moneda 3 3 29" xfId="1087" xr:uid="{00000000-0005-0000-0000-000055040000}"/>
    <cellStyle name="Moneda 3 3 3" xfId="1088" xr:uid="{00000000-0005-0000-0000-000056040000}"/>
    <cellStyle name="Moneda 3 3 30" xfId="1089" xr:uid="{00000000-0005-0000-0000-000057040000}"/>
    <cellStyle name="Moneda 3 3 31" xfId="1090" xr:uid="{00000000-0005-0000-0000-000058040000}"/>
    <cellStyle name="Moneda 3 3 32" xfId="1091" xr:uid="{00000000-0005-0000-0000-000059040000}"/>
    <cellStyle name="Moneda 3 3 33" xfId="1092" xr:uid="{00000000-0005-0000-0000-00005A040000}"/>
    <cellStyle name="Moneda 3 3 33 2" xfId="1093" xr:uid="{00000000-0005-0000-0000-00005B040000}"/>
    <cellStyle name="Moneda 3 3 34" xfId="1094" xr:uid="{00000000-0005-0000-0000-00005C040000}"/>
    <cellStyle name="Moneda 3 3 35" xfId="1095" xr:uid="{00000000-0005-0000-0000-00005D040000}"/>
    <cellStyle name="Moneda 3 3 36" xfId="1096" xr:uid="{00000000-0005-0000-0000-00005E040000}"/>
    <cellStyle name="Moneda 3 3 37" xfId="1097" xr:uid="{00000000-0005-0000-0000-00005F040000}"/>
    <cellStyle name="Moneda 3 3 38" xfId="1098" xr:uid="{00000000-0005-0000-0000-000060040000}"/>
    <cellStyle name="Moneda 3 3 39" xfId="1099" xr:uid="{00000000-0005-0000-0000-000061040000}"/>
    <cellStyle name="Moneda 3 3 4" xfId="1100" xr:uid="{00000000-0005-0000-0000-000062040000}"/>
    <cellStyle name="Moneda 3 3 40" xfId="1101" xr:uid="{00000000-0005-0000-0000-000063040000}"/>
    <cellStyle name="Moneda 3 3 41" xfId="1102" xr:uid="{00000000-0005-0000-0000-000064040000}"/>
    <cellStyle name="Moneda 3 3 42" xfId="1103" xr:uid="{00000000-0005-0000-0000-000065040000}"/>
    <cellStyle name="Moneda 3 3 43" xfId="1104" xr:uid="{00000000-0005-0000-0000-000066040000}"/>
    <cellStyle name="Moneda 3 3 44" xfId="1105" xr:uid="{00000000-0005-0000-0000-000067040000}"/>
    <cellStyle name="Moneda 3 3 45" xfId="1106" xr:uid="{00000000-0005-0000-0000-000068040000}"/>
    <cellStyle name="Moneda 3 3 46" xfId="1107" xr:uid="{00000000-0005-0000-0000-000069040000}"/>
    <cellStyle name="Moneda 3 3 47" xfId="1108" xr:uid="{00000000-0005-0000-0000-00006A040000}"/>
    <cellStyle name="Moneda 3 3 48" xfId="1109" xr:uid="{00000000-0005-0000-0000-00006B040000}"/>
    <cellStyle name="Moneda 3 3 49" xfId="1110" xr:uid="{00000000-0005-0000-0000-00006C040000}"/>
    <cellStyle name="Moneda 3 3 5" xfId="1111" xr:uid="{00000000-0005-0000-0000-00006D040000}"/>
    <cellStyle name="Moneda 3 3 50" xfId="1112" xr:uid="{00000000-0005-0000-0000-00006E040000}"/>
    <cellStyle name="Moneda 3 3 51" xfId="1113" xr:uid="{00000000-0005-0000-0000-00006F040000}"/>
    <cellStyle name="Moneda 3 3 52" xfId="1114" xr:uid="{00000000-0005-0000-0000-000070040000}"/>
    <cellStyle name="Moneda 3 3 53" xfId="1115" xr:uid="{00000000-0005-0000-0000-000071040000}"/>
    <cellStyle name="Moneda 3 3 54" xfId="1116" xr:uid="{00000000-0005-0000-0000-000072040000}"/>
    <cellStyle name="Moneda 3 3 55" xfId="1117" xr:uid="{00000000-0005-0000-0000-000073040000}"/>
    <cellStyle name="Moneda 3 3 56" xfId="1118" xr:uid="{00000000-0005-0000-0000-000074040000}"/>
    <cellStyle name="Moneda 3 3 57" xfId="1119" xr:uid="{00000000-0005-0000-0000-000075040000}"/>
    <cellStyle name="Moneda 3 3 58" xfId="1120" xr:uid="{00000000-0005-0000-0000-000076040000}"/>
    <cellStyle name="Moneda 3 3 59" xfId="1121" xr:uid="{00000000-0005-0000-0000-000077040000}"/>
    <cellStyle name="Moneda 3 3 6" xfId="1122" xr:uid="{00000000-0005-0000-0000-000078040000}"/>
    <cellStyle name="Moneda 3 3 60" xfId="1123" xr:uid="{00000000-0005-0000-0000-000079040000}"/>
    <cellStyle name="Moneda 3 3 61" xfId="1124" xr:uid="{00000000-0005-0000-0000-00007A040000}"/>
    <cellStyle name="Moneda 3 3 62" xfId="1125" xr:uid="{00000000-0005-0000-0000-00007B040000}"/>
    <cellStyle name="Moneda 3 3 63" xfId="1126" xr:uid="{00000000-0005-0000-0000-00007C040000}"/>
    <cellStyle name="Moneda 3 3 64" xfId="1127" xr:uid="{00000000-0005-0000-0000-00007D040000}"/>
    <cellStyle name="Moneda 3 3 7" xfId="1128" xr:uid="{00000000-0005-0000-0000-00007E040000}"/>
    <cellStyle name="Moneda 3 3 8" xfId="1129" xr:uid="{00000000-0005-0000-0000-00007F040000}"/>
    <cellStyle name="Moneda 3 3 9" xfId="1130" xr:uid="{00000000-0005-0000-0000-000080040000}"/>
    <cellStyle name="Moneda 3 30" xfId="1131" xr:uid="{00000000-0005-0000-0000-000081040000}"/>
    <cellStyle name="Moneda 3 31" xfId="1132" xr:uid="{00000000-0005-0000-0000-000082040000}"/>
    <cellStyle name="Moneda 3 32" xfId="1133" xr:uid="{00000000-0005-0000-0000-000083040000}"/>
    <cellStyle name="Moneda 3 33" xfId="1134" xr:uid="{00000000-0005-0000-0000-000084040000}"/>
    <cellStyle name="Moneda 3 34" xfId="1135" xr:uid="{00000000-0005-0000-0000-000085040000}"/>
    <cellStyle name="Moneda 3 35" xfId="1136" xr:uid="{00000000-0005-0000-0000-000086040000}"/>
    <cellStyle name="Moneda 3 36" xfId="1137" xr:uid="{00000000-0005-0000-0000-000087040000}"/>
    <cellStyle name="Moneda 3 36 2" xfId="1138" xr:uid="{00000000-0005-0000-0000-000088040000}"/>
    <cellStyle name="Moneda 3 37" xfId="1139" xr:uid="{00000000-0005-0000-0000-000089040000}"/>
    <cellStyle name="Moneda 3 38" xfId="1140" xr:uid="{00000000-0005-0000-0000-00008A040000}"/>
    <cellStyle name="Moneda 3 39" xfId="1141" xr:uid="{00000000-0005-0000-0000-00008B040000}"/>
    <cellStyle name="Moneda 3 4" xfId="1142" xr:uid="{00000000-0005-0000-0000-00008C040000}"/>
    <cellStyle name="Moneda 3 4 10" xfId="1143" xr:uid="{00000000-0005-0000-0000-00008D040000}"/>
    <cellStyle name="Moneda 3 4 11" xfId="1144" xr:uid="{00000000-0005-0000-0000-00008E040000}"/>
    <cellStyle name="Moneda 3 4 12" xfId="1145" xr:uid="{00000000-0005-0000-0000-00008F040000}"/>
    <cellStyle name="Moneda 3 4 13" xfId="1146" xr:uid="{00000000-0005-0000-0000-000090040000}"/>
    <cellStyle name="Moneda 3 4 14" xfId="1147" xr:uid="{00000000-0005-0000-0000-000091040000}"/>
    <cellStyle name="Moneda 3 4 15" xfId="1148" xr:uid="{00000000-0005-0000-0000-000092040000}"/>
    <cellStyle name="Moneda 3 4 16" xfId="1149" xr:uid="{00000000-0005-0000-0000-000093040000}"/>
    <cellStyle name="Moneda 3 4 17" xfId="1150" xr:uid="{00000000-0005-0000-0000-000094040000}"/>
    <cellStyle name="Moneda 3 4 18" xfId="1151" xr:uid="{00000000-0005-0000-0000-000095040000}"/>
    <cellStyle name="Moneda 3 4 19" xfId="1152" xr:uid="{00000000-0005-0000-0000-000096040000}"/>
    <cellStyle name="Moneda 3 4 2" xfId="1153" xr:uid="{00000000-0005-0000-0000-000097040000}"/>
    <cellStyle name="Moneda 3 4 20" xfId="1154" xr:uid="{00000000-0005-0000-0000-000098040000}"/>
    <cellStyle name="Moneda 3 4 21" xfId="1155" xr:uid="{00000000-0005-0000-0000-000099040000}"/>
    <cellStyle name="Moneda 3 4 22" xfId="1156" xr:uid="{00000000-0005-0000-0000-00009A040000}"/>
    <cellStyle name="Moneda 3 4 23" xfId="1157" xr:uid="{00000000-0005-0000-0000-00009B040000}"/>
    <cellStyle name="Moneda 3 4 24" xfId="1158" xr:uid="{00000000-0005-0000-0000-00009C040000}"/>
    <cellStyle name="Moneda 3 4 25" xfId="1159" xr:uid="{00000000-0005-0000-0000-00009D040000}"/>
    <cellStyle name="Moneda 3 4 26" xfId="1160" xr:uid="{00000000-0005-0000-0000-00009E040000}"/>
    <cellStyle name="Moneda 3 4 27" xfId="1161" xr:uid="{00000000-0005-0000-0000-00009F040000}"/>
    <cellStyle name="Moneda 3 4 28" xfId="1162" xr:uid="{00000000-0005-0000-0000-0000A0040000}"/>
    <cellStyle name="Moneda 3 4 29" xfId="1163" xr:uid="{00000000-0005-0000-0000-0000A1040000}"/>
    <cellStyle name="Moneda 3 4 3" xfId="1164" xr:uid="{00000000-0005-0000-0000-0000A2040000}"/>
    <cellStyle name="Moneda 3 4 30" xfId="1165" xr:uid="{00000000-0005-0000-0000-0000A3040000}"/>
    <cellStyle name="Moneda 3 4 31" xfId="1166" xr:uid="{00000000-0005-0000-0000-0000A4040000}"/>
    <cellStyle name="Moneda 3 4 32" xfId="1167" xr:uid="{00000000-0005-0000-0000-0000A5040000}"/>
    <cellStyle name="Moneda 3 4 33" xfId="1168" xr:uid="{00000000-0005-0000-0000-0000A6040000}"/>
    <cellStyle name="Moneda 3 4 33 2" xfId="1169" xr:uid="{00000000-0005-0000-0000-0000A7040000}"/>
    <cellStyle name="Moneda 3 4 34" xfId="1170" xr:uid="{00000000-0005-0000-0000-0000A8040000}"/>
    <cellStyle name="Moneda 3 4 35" xfId="1171" xr:uid="{00000000-0005-0000-0000-0000A9040000}"/>
    <cellStyle name="Moneda 3 4 36" xfId="1172" xr:uid="{00000000-0005-0000-0000-0000AA040000}"/>
    <cellStyle name="Moneda 3 4 37" xfId="1173" xr:uid="{00000000-0005-0000-0000-0000AB040000}"/>
    <cellStyle name="Moneda 3 4 38" xfId="1174" xr:uid="{00000000-0005-0000-0000-0000AC040000}"/>
    <cellStyle name="Moneda 3 4 39" xfId="1175" xr:uid="{00000000-0005-0000-0000-0000AD040000}"/>
    <cellStyle name="Moneda 3 4 4" xfId="1176" xr:uid="{00000000-0005-0000-0000-0000AE040000}"/>
    <cellStyle name="Moneda 3 4 40" xfId="1177" xr:uid="{00000000-0005-0000-0000-0000AF040000}"/>
    <cellStyle name="Moneda 3 4 41" xfId="1178" xr:uid="{00000000-0005-0000-0000-0000B0040000}"/>
    <cellStyle name="Moneda 3 4 42" xfId="1179" xr:uid="{00000000-0005-0000-0000-0000B1040000}"/>
    <cellStyle name="Moneda 3 4 43" xfId="1180" xr:uid="{00000000-0005-0000-0000-0000B2040000}"/>
    <cellStyle name="Moneda 3 4 44" xfId="1181" xr:uid="{00000000-0005-0000-0000-0000B3040000}"/>
    <cellStyle name="Moneda 3 4 45" xfId="1182" xr:uid="{00000000-0005-0000-0000-0000B4040000}"/>
    <cellStyle name="Moneda 3 4 46" xfId="1183" xr:uid="{00000000-0005-0000-0000-0000B5040000}"/>
    <cellStyle name="Moneda 3 4 47" xfId="1184" xr:uid="{00000000-0005-0000-0000-0000B6040000}"/>
    <cellStyle name="Moneda 3 4 48" xfId="1185" xr:uid="{00000000-0005-0000-0000-0000B7040000}"/>
    <cellStyle name="Moneda 3 4 49" xfId="1186" xr:uid="{00000000-0005-0000-0000-0000B8040000}"/>
    <cellStyle name="Moneda 3 4 5" xfId="1187" xr:uid="{00000000-0005-0000-0000-0000B9040000}"/>
    <cellStyle name="Moneda 3 4 50" xfId="1188" xr:uid="{00000000-0005-0000-0000-0000BA040000}"/>
    <cellStyle name="Moneda 3 4 51" xfId="1189" xr:uid="{00000000-0005-0000-0000-0000BB040000}"/>
    <cellStyle name="Moneda 3 4 52" xfId="1190" xr:uid="{00000000-0005-0000-0000-0000BC040000}"/>
    <cellStyle name="Moneda 3 4 53" xfId="1191" xr:uid="{00000000-0005-0000-0000-0000BD040000}"/>
    <cellStyle name="Moneda 3 4 54" xfId="1192" xr:uid="{00000000-0005-0000-0000-0000BE040000}"/>
    <cellStyle name="Moneda 3 4 55" xfId="1193" xr:uid="{00000000-0005-0000-0000-0000BF040000}"/>
    <cellStyle name="Moneda 3 4 56" xfId="1194" xr:uid="{00000000-0005-0000-0000-0000C0040000}"/>
    <cellStyle name="Moneda 3 4 57" xfId="1195" xr:uid="{00000000-0005-0000-0000-0000C1040000}"/>
    <cellStyle name="Moneda 3 4 58" xfId="1196" xr:uid="{00000000-0005-0000-0000-0000C2040000}"/>
    <cellStyle name="Moneda 3 4 59" xfId="1197" xr:uid="{00000000-0005-0000-0000-0000C3040000}"/>
    <cellStyle name="Moneda 3 4 6" xfId="1198" xr:uid="{00000000-0005-0000-0000-0000C4040000}"/>
    <cellStyle name="Moneda 3 4 60" xfId="1199" xr:uid="{00000000-0005-0000-0000-0000C5040000}"/>
    <cellStyle name="Moneda 3 4 61" xfId="1200" xr:uid="{00000000-0005-0000-0000-0000C6040000}"/>
    <cellStyle name="Moneda 3 4 62" xfId="1201" xr:uid="{00000000-0005-0000-0000-0000C7040000}"/>
    <cellStyle name="Moneda 3 4 63" xfId="1202" xr:uid="{00000000-0005-0000-0000-0000C8040000}"/>
    <cellStyle name="Moneda 3 4 64" xfId="1203" xr:uid="{00000000-0005-0000-0000-0000C9040000}"/>
    <cellStyle name="Moneda 3 4 7" xfId="1204" xr:uid="{00000000-0005-0000-0000-0000CA040000}"/>
    <cellStyle name="Moneda 3 4 8" xfId="1205" xr:uid="{00000000-0005-0000-0000-0000CB040000}"/>
    <cellStyle name="Moneda 3 4 9" xfId="1206" xr:uid="{00000000-0005-0000-0000-0000CC040000}"/>
    <cellStyle name="Moneda 3 40" xfId="1207" xr:uid="{00000000-0005-0000-0000-0000CD040000}"/>
    <cellStyle name="Moneda 3 41" xfId="1208" xr:uid="{00000000-0005-0000-0000-0000CE040000}"/>
    <cellStyle name="Moneda 3 42" xfId="1209" xr:uid="{00000000-0005-0000-0000-0000CF040000}"/>
    <cellStyle name="Moneda 3 43" xfId="1210" xr:uid="{00000000-0005-0000-0000-0000D0040000}"/>
    <cellStyle name="Moneda 3 44" xfId="1211" xr:uid="{00000000-0005-0000-0000-0000D1040000}"/>
    <cellStyle name="Moneda 3 45" xfId="1212" xr:uid="{00000000-0005-0000-0000-0000D2040000}"/>
    <cellStyle name="Moneda 3 46" xfId="1213" xr:uid="{00000000-0005-0000-0000-0000D3040000}"/>
    <cellStyle name="Moneda 3 47" xfId="1214" xr:uid="{00000000-0005-0000-0000-0000D4040000}"/>
    <cellStyle name="Moneda 3 48" xfId="1215" xr:uid="{00000000-0005-0000-0000-0000D5040000}"/>
    <cellStyle name="Moneda 3 49" xfId="1216" xr:uid="{00000000-0005-0000-0000-0000D6040000}"/>
    <cellStyle name="Moneda 3 5" xfId="1217" xr:uid="{00000000-0005-0000-0000-0000D7040000}"/>
    <cellStyle name="Moneda 3 5 10" xfId="1218" xr:uid="{00000000-0005-0000-0000-0000D8040000}"/>
    <cellStyle name="Moneda 3 5 11" xfId="1219" xr:uid="{00000000-0005-0000-0000-0000D9040000}"/>
    <cellStyle name="Moneda 3 5 12" xfId="1220" xr:uid="{00000000-0005-0000-0000-0000DA040000}"/>
    <cellStyle name="Moneda 3 5 13" xfId="1221" xr:uid="{00000000-0005-0000-0000-0000DB040000}"/>
    <cellStyle name="Moneda 3 5 14" xfId="1222" xr:uid="{00000000-0005-0000-0000-0000DC040000}"/>
    <cellStyle name="Moneda 3 5 15" xfId="1223" xr:uid="{00000000-0005-0000-0000-0000DD040000}"/>
    <cellStyle name="Moneda 3 5 16" xfId="1224" xr:uid="{00000000-0005-0000-0000-0000DE040000}"/>
    <cellStyle name="Moneda 3 5 17" xfId="1225" xr:uid="{00000000-0005-0000-0000-0000DF040000}"/>
    <cellStyle name="Moneda 3 5 18" xfId="1226" xr:uid="{00000000-0005-0000-0000-0000E0040000}"/>
    <cellStyle name="Moneda 3 5 19" xfId="1227" xr:uid="{00000000-0005-0000-0000-0000E1040000}"/>
    <cellStyle name="Moneda 3 5 2" xfId="1228" xr:uid="{00000000-0005-0000-0000-0000E2040000}"/>
    <cellStyle name="Moneda 3 5 2 2" xfId="1229" xr:uid="{00000000-0005-0000-0000-0000E3040000}"/>
    <cellStyle name="Moneda 3 5 20" xfId="1230" xr:uid="{00000000-0005-0000-0000-0000E4040000}"/>
    <cellStyle name="Moneda 3 5 21" xfId="1231" xr:uid="{00000000-0005-0000-0000-0000E5040000}"/>
    <cellStyle name="Moneda 3 5 22" xfId="1232" xr:uid="{00000000-0005-0000-0000-0000E6040000}"/>
    <cellStyle name="Moneda 3 5 23" xfId="1233" xr:uid="{00000000-0005-0000-0000-0000E7040000}"/>
    <cellStyle name="Moneda 3 5 24" xfId="1234" xr:uid="{00000000-0005-0000-0000-0000E8040000}"/>
    <cellStyle name="Moneda 3 5 25" xfId="1235" xr:uid="{00000000-0005-0000-0000-0000E9040000}"/>
    <cellStyle name="Moneda 3 5 26" xfId="1236" xr:uid="{00000000-0005-0000-0000-0000EA040000}"/>
    <cellStyle name="Moneda 3 5 27" xfId="1237" xr:uid="{00000000-0005-0000-0000-0000EB040000}"/>
    <cellStyle name="Moneda 3 5 28" xfId="1238" xr:uid="{00000000-0005-0000-0000-0000EC040000}"/>
    <cellStyle name="Moneda 3 5 29" xfId="1239" xr:uid="{00000000-0005-0000-0000-0000ED040000}"/>
    <cellStyle name="Moneda 3 5 3" xfId="1240" xr:uid="{00000000-0005-0000-0000-0000EE040000}"/>
    <cellStyle name="Moneda 3 5 30" xfId="1241" xr:uid="{00000000-0005-0000-0000-0000EF040000}"/>
    <cellStyle name="Moneda 3 5 31" xfId="1242" xr:uid="{00000000-0005-0000-0000-0000F0040000}"/>
    <cellStyle name="Moneda 3 5 32" xfId="1243" xr:uid="{00000000-0005-0000-0000-0000F1040000}"/>
    <cellStyle name="Moneda 3 5 4" xfId="1244" xr:uid="{00000000-0005-0000-0000-0000F2040000}"/>
    <cellStyle name="Moneda 3 5 5" xfId="1245" xr:uid="{00000000-0005-0000-0000-0000F3040000}"/>
    <cellStyle name="Moneda 3 5 6" xfId="1246" xr:uid="{00000000-0005-0000-0000-0000F4040000}"/>
    <cellStyle name="Moneda 3 5 7" xfId="1247" xr:uid="{00000000-0005-0000-0000-0000F5040000}"/>
    <cellStyle name="Moneda 3 5 8" xfId="1248" xr:uid="{00000000-0005-0000-0000-0000F6040000}"/>
    <cellStyle name="Moneda 3 5 9" xfId="1249" xr:uid="{00000000-0005-0000-0000-0000F7040000}"/>
    <cellStyle name="Moneda 3 50" xfId="1250" xr:uid="{00000000-0005-0000-0000-0000F8040000}"/>
    <cellStyle name="Moneda 3 51" xfId="1251" xr:uid="{00000000-0005-0000-0000-0000F9040000}"/>
    <cellStyle name="Moneda 3 52" xfId="1252" xr:uid="{00000000-0005-0000-0000-0000FA040000}"/>
    <cellStyle name="Moneda 3 53" xfId="1253" xr:uid="{00000000-0005-0000-0000-0000FB040000}"/>
    <cellStyle name="Moneda 3 54" xfId="1254" xr:uid="{00000000-0005-0000-0000-0000FC040000}"/>
    <cellStyle name="Moneda 3 55" xfId="1255" xr:uid="{00000000-0005-0000-0000-0000FD040000}"/>
    <cellStyle name="Moneda 3 56" xfId="1256" xr:uid="{00000000-0005-0000-0000-0000FE040000}"/>
    <cellStyle name="Moneda 3 57" xfId="1257" xr:uid="{00000000-0005-0000-0000-0000FF040000}"/>
    <cellStyle name="Moneda 3 58" xfId="1258" xr:uid="{00000000-0005-0000-0000-000000050000}"/>
    <cellStyle name="Moneda 3 59" xfId="1259" xr:uid="{00000000-0005-0000-0000-000001050000}"/>
    <cellStyle name="Moneda 3 6" xfId="1260" xr:uid="{00000000-0005-0000-0000-000002050000}"/>
    <cellStyle name="Moneda 3 6 2" xfId="1261" xr:uid="{00000000-0005-0000-0000-000003050000}"/>
    <cellStyle name="Moneda 3 6 3" xfId="1262" xr:uid="{00000000-0005-0000-0000-000004050000}"/>
    <cellStyle name="Moneda 3 6 4" xfId="1263" xr:uid="{00000000-0005-0000-0000-000005050000}"/>
    <cellStyle name="Moneda 3 60" xfId="1264" xr:uid="{00000000-0005-0000-0000-000006050000}"/>
    <cellStyle name="Moneda 3 61" xfId="1265" xr:uid="{00000000-0005-0000-0000-000007050000}"/>
    <cellStyle name="Moneda 3 62" xfId="1266" xr:uid="{00000000-0005-0000-0000-000008050000}"/>
    <cellStyle name="Moneda 3 63" xfId="1267" xr:uid="{00000000-0005-0000-0000-000009050000}"/>
    <cellStyle name="Moneda 3 64" xfId="1268" xr:uid="{00000000-0005-0000-0000-00000A050000}"/>
    <cellStyle name="Moneda 3 65" xfId="1269" xr:uid="{00000000-0005-0000-0000-00000B050000}"/>
    <cellStyle name="Moneda 3 66" xfId="1270" xr:uid="{00000000-0005-0000-0000-00000C050000}"/>
    <cellStyle name="Moneda 3 67" xfId="1271" xr:uid="{00000000-0005-0000-0000-00000D050000}"/>
    <cellStyle name="Moneda 3 68" xfId="1272" xr:uid="{00000000-0005-0000-0000-00000E050000}"/>
    <cellStyle name="Moneda 3 69" xfId="1273" xr:uid="{00000000-0005-0000-0000-00000F050000}"/>
    <cellStyle name="Moneda 3 7" xfId="1274" xr:uid="{00000000-0005-0000-0000-000010050000}"/>
    <cellStyle name="Moneda 3 7 2" xfId="1275" xr:uid="{00000000-0005-0000-0000-000011050000}"/>
    <cellStyle name="Moneda 3 8" xfId="1276" xr:uid="{00000000-0005-0000-0000-000012050000}"/>
    <cellStyle name="Moneda 3 9" xfId="1277" xr:uid="{00000000-0005-0000-0000-000013050000}"/>
    <cellStyle name="Moneda 30" xfId="1278" xr:uid="{00000000-0005-0000-0000-000014050000}"/>
    <cellStyle name="Moneda 31" xfId="1279" xr:uid="{00000000-0005-0000-0000-000015050000}"/>
    <cellStyle name="Moneda 32" xfId="1280" xr:uid="{00000000-0005-0000-0000-000016050000}"/>
    <cellStyle name="Moneda 33" xfId="1281" xr:uid="{00000000-0005-0000-0000-000017050000}"/>
    <cellStyle name="Moneda 34" xfId="1282" xr:uid="{00000000-0005-0000-0000-000018050000}"/>
    <cellStyle name="Moneda 35" xfId="2281" xr:uid="{E858921C-AA59-483C-9041-72F7BBF1B094}"/>
    <cellStyle name="Moneda 4" xfId="1283" xr:uid="{00000000-0005-0000-0000-000019050000}"/>
    <cellStyle name="Moneda 4 10" xfId="1284" xr:uid="{00000000-0005-0000-0000-00001A050000}"/>
    <cellStyle name="Moneda 4 11" xfId="1285" xr:uid="{00000000-0005-0000-0000-00001B050000}"/>
    <cellStyle name="Moneda 4 12" xfId="1286" xr:uid="{00000000-0005-0000-0000-00001C050000}"/>
    <cellStyle name="Moneda 4 13" xfId="1287" xr:uid="{00000000-0005-0000-0000-00001D050000}"/>
    <cellStyle name="Moneda 4 14" xfId="1288" xr:uid="{00000000-0005-0000-0000-00001E050000}"/>
    <cellStyle name="Moneda 4 15" xfId="1289" xr:uid="{00000000-0005-0000-0000-00001F050000}"/>
    <cellStyle name="Moneda 4 16" xfId="1290" xr:uid="{00000000-0005-0000-0000-000020050000}"/>
    <cellStyle name="Moneda 4 17" xfId="1291" xr:uid="{00000000-0005-0000-0000-000021050000}"/>
    <cellStyle name="Moneda 4 18" xfId="1292" xr:uid="{00000000-0005-0000-0000-000022050000}"/>
    <cellStyle name="Moneda 4 19" xfId="1293" xr:uid="{00000000-0005-0000-0000-000023050000}"/>
    <cellStyle name="Moneda 4 2" xfId="1294" xr:uid="{00000000-0005-0000-0000-000024050000}"/>
    <cellStyle name="Moneda 4 2 10" xfId="1295" xr:uid="{00000000-0005-0000-0000-000025050000}"/>
    <cellStyle name="Moneda 4 2 11" xfId="1296" xr:uid="{00000000-0005-0000-0000-000026050000}"/>
    <cellStyle name="Moneda 4 2 12" xfId="1297" xr:uid="{00000000-0005-0000-0000-000027050000}"/>
    <cellStyle name="Moneda 4 2 13" xfId="1298" xr:uid="{00000000-0005-0000-0000-000028050000}"/>
    <cellStyle name="Moneda 4 2 14" xfId="1299" xr:uid="{00000000-0005-0000-0000-000029050000}"/>
    <cellStyle name="Moneda 4 2 15" xfId="1300" xr:uid="{00000000-0005-0000-0000-00002A050000}"/>
    <cellStyle name="Moneda 4 2 16" xfId="1301" xr:uid="{00000000-0005-0000-0000-00002B050000}"/>
    <cellStyle name="Moneda 4 2 17" xfId="1302" xr:uid="{00000000-0005-0000-0000-00002C050000}"/>
    <cellStyle name="Moneda 4 2 18" xfId="1303" xr:uid="{00000000-0005-0000-0000-00002D050000}"/>
    <cellStyle name="Moneda 4 2 19" xfId="1304" xr:uid="{00000000-0005-0000-0000-00002E050000}"/>
    <cellStyle name="Moneda 4 2 2" xfId="1305" xr:uid="{00000000-0005-0000-0000-00002F050000}"/>
    <cellStyle name="Moneda 4 2 2 2" xfId="1306" xr:uid="{00000000-0005-0000-0000-000030050000}"/>
    <cellStyle name="Moneda 4 2 20" xfId="1307" xr:uid="{00000000-0005-0000-0000-000031050000}"/>
    <cellStyle name="Moneda 4 2 21" xfId="1308" xr:uid="{00000000-0005-0000-0000-000032050000}"/>
    <cellStyle name="Moneda 4 2 22" xfId="1309" xr:uid="{00000000-0005-0000-0000-000033050000}"/>
    <cellStyle name="Moneda 4 2 23" xfId="1310" xr:uid="{00000000-0005-0000-0000-000034050000}"/>
    <cellStyle name="Moneda 4 2 24" xfId="1311" xr:uid="{00000000-0005-0000-0000-000035050000}"/>
    <cellStyle name="Moneda 4 2 25" xfId="1312" xr:uid="{00000000-0005-0000-0000-000036050000}"/>
    <cellStyle name="Moneda 4 2 26" xfId="1313" xr:uid="{00000000-0005-0000-0000-000037050000}"/>
    <cellStyle name="Moneda 4 2 27" xfId="1314" xr:uid="{00000000-0005-0000-0000-000038050000}"/>
    <cellStyle name="Moneda 4 2 28" xfId="1315" xr:uid="{00000000-0005-0000-0000-000039050000}"/>
    <cellStyle name="Moneda 4 2 29" xfId="1316" xr:uid="{00000000-0005-0000-0000-00003A050000}"/>
    <cellStyle name="Moneda 4 2 3" xfId="1317" xr:uid="{00000000-0005-0000-0000-00003B050000}"/>
    <cellStyle name="Moneda 4 2 30" xfId="1318" xr:uid="{00000000-0005-0000-0000-00003C050000}"/>
    <cellStyle name="Moneda 4 2 31" xfId="1319" xr:uid="{00000000-0005-0000-0000-00003D050000}"/>
    <cellStyle name="Moneda 4 2 32" xfId="1320" xr:uid="{00000000-0005-0000-0000-00003E050000}"/>
    <cellStyle name="Moneda 4 2 33" xfId="1321" xr:uid="{00000000-0005-0000-0000-00003F050000}"/>
    <cellStyle name="Moneda 4 2 33 2" xfId="1322" xr:uid="{00000000-0005-0000-0000-000040050000}"/>
    <cellStyle name="Moneda 4 2 34" xfId="1323" xr:uid="{00000000-0005-0000-0000-000041050000}"/>
    <cellStyle name="Moneda 4 2 35" xfId="1324" xr:uid="{00000000-0005-0000-0000-000042050000}"/>
    <cellStyle name="Moneda 4 2 36" xfId="1325" xr:uid="{00000000-0005-0000-0000-000043050000}"/>
    <cellStyle name="Moneda 4 2 37" xfId="1326" xr:uid="{00000000-0005-0000-0000-000044050000}"/>
    <cellStyle name="Moneda 4 2 38" xfId="1327" xr:uid="{00000000-0005-0000-0000-000045050000}"/>
    <cellStyle name="Moneda 4 2 39" xfId="1328" xr:uid="{00000000-0005-0000-0000-000046050000}"/>
    <cellStyle name="Moneda 4 2 4" xfId="1329" xr:uid="{00000000-0005-0000-0000-000047050000}"/>
    <cellStyle name="Moneda 4 2 40" xfId="1330" xr:uid="{00000000-0005-0000-0000-000048050000}"/>
    <cellStyle name="Moneda 4 2 41" xfId="1331" xr:uid="{00000000-0005-0000-0000-000049050000}"/>
    <cellStyle name="Moneda 4 2 42" xfId="1332" xr:uid="{00000000-0005-0000-0000-00004A050000}"/>
    <cellStyle name="Moneda 4 2 43" xfId="1333" xr:uid="{00000000-0005-0000-0000-00004B050000}"/>
    <cellStyle name="Moneda 4 2 44" xfId="1334" xr:uid="{00000000-0005-0000-0000-00004C050000}"/>
    <cellStyle name="Moneda 4 2 45" xfId="1335" xr:uid="{00000000-0005-0000-0000-00004D050000}"/>
    <cellStyle name="Moneda 4 2 46" xfId="1336" xr:uid="{00000000-0005-0000-0000-00004E050000}"/>
    <cellStyle name="Moneda 4 2 47" xfId="1337" xr:uid="{00000000-0005-0000-0000-00004F050000}"/>
    <cellStyle name="Moneda 4 2 48" xfId="1338" xr:uid="{00000000-0005-0000-0000-000050050000}"/>
    <cellStyle name="Moneda 4 2 49" xfId="1339" xr:uid="{00000000-0005-0000-0000-000051050000}"/>
    <cellStyle name="Moneda 4 2 5" xfId="1340" xr:uid="{00000000-0005-0000-0000-000052050000}"/>
    <cellStyle name="Moneda 4 2 50" xfId="1341" xr:uid="{00000000-0005-0000-0000-000053050000}"/>
    <cellStyle name="Moneda 4 2 51" xfId="1342" xr:uid="{00000000-0005-0000-0000-000054050000}"/>
    <cellStyle name="Moneda 4 2 52" xfId="1343" xr:uid="{00000000-0005-0000-0000-000055050000}"/>
    <cellStyle name="Moneda 4 2 53" xfId="1344" xr:uid="{00000000-0005-0000-0000-000056050000}"/>
    <cellStyle name="Moneda 4 2 54" xfId="1345" xr:uid="{00000000-0005-0000-0000-000057050000}"/>
    <cellStyle name="Moneda 4 2 55" xfId="1346" xr:uid="{00000000-0005-0000-0000-000058050000}"/>
    <cellStyle name="Moneda 4 2 56" xfId="1347" xr:uid="{00000000-0005-0000-0000-000059050000}"/>
    <cellStyle name="Moneda 4 2 57" xfId="1348" xr:uid="{00000000-0005-0000-0000-00005A050000}"/>
    <cellStyle name="Moneda 4 2 58" xfId="1349" xr:uid="{00000000-0005-0000-0000-00005B050000}"/>
    <cellStyle name="Moneda 4 2 59" xfId="1350" xr:uid="{00000000-0005-0000-0000-00005C050000}"/>
    <cellStyle name="Moneda 4 2 6" xfId="1351" xr:uid="{00000000-0005-0000-0000-00005D050000}"/>
    <cellStyle name="Moneda 4 2 60" xfId="1352" xr:uid="{00000000-0005-0000-0000-00005E050000}"/>
    <cellStyle name="Moneda 4 2 61" xfId="1353" xr:uid="{00000000-0005-0000-0000-00005F050000}"/>
    <cellStyle name="Moneda 4 2 62" xfId="1354" xr:uid="{00000000-0005-0000-0000-000060050000}"/>
    <cellStyle name="Moneda 4 2 63" xfId="1355" xr:uid="{00000000-0005-0000-0000-000061050000}"/>
    <cellStyle name="Moneda 4 2 64" xfId="1356" xr:uid="{00000000-0005-0000-0000-000062050000}"/>
    <cellStyle name="Moneda 4 2 7" xfId="1357" xr:uid="{00000000-0005-0000-0000-000063050000}"/>
    <cellStyle name="Moneda 4 2 8" xfId="1358" xr:uid="{00000000-0005-0000-0000-000064050000}"/>
    <cellStyle name="Moneda 4 2 9" xfId="1359" xr:uid="{00000000-0005-0000-0000-000065050000}"/>
    <cellStyle name="Moneda 4 20" xfId="1360" xr:uid="{00000000-0005-0000-0000-000066050000}"/>
    <cellStyle name="Moneda 4 21" xfId="1361" xr:uid="{00000000-0005-0000-0000-000067050000}"/>
    <cellStyle name="Moneda 4 22" xfId="1362" xr:uid="{00000000-0005-0000-0000-000068050000}"/>
    <cellStyle name="Moneda 4 23" xfId="1363" xr:uid="{00000000-0005-0000-0000-000069050000}"/>
    <cellStyle name="Moneda 4 24" xfId="1364" xr:uid="{00000000-0005-0000-0000-00006A050000}"/>
    <cellStyle name="Moneda 4 25" xfId="1365" xr:uid="{00000000-0005-0000-0000-00006B050000}"/>
    <cellStyle name="Moneda 4 26" xfId="1366" xr:uid="{00000000-0005-0000-0000-00006C050000}"/>
    <cellStyle name="Moneda 4 27" xfId="1367" xr:uid="{00000000-0005-0000-0000-00006D050000}"/>
    <cellStyle name="Moneda 4 28" xfId="1368" xr:uid="{00000000-0005-0000-0000-00006E050000}"/>
    <cellStyle name="Moneda 4 29" xfId="1369" xr:uid="{00000000-0005-0000-0000-00006F050000}"/>
    <cellStyle name="Moneda 4 3" xfId="1370" xr:uid="{00000000-0005-0000-0000-000070050000}"/>
    <cellStyle name="Moneda 4 3 10" xfId="1371" xr:uid="{00000000-0005-0000-0000-000071050000}"/>
    <cellStyle name="Moneda 4 3 11" xfId="1372" xr:uid="{00000000-0005-0000-0000-000072050000}"/>
    <cellStyle name="Moneda 4 3 12" xfId="1373" xr:uid="{00000000-0005-0000-0000-000073050000}"/>
    <cellStyle name="Moneda 4 3 13" xfId="1374" xr:uid="{00000000-0005-0000-0000-000074050000}"/>
    <cellStyle name="Moneda 4 3 14" xfId="1375" xr:uid="{00000000-0005-0000-0000-000075050000}"/>
    <cellStyle name="Moneda 4 3 15" xfId="1376" xr:uid="{00000000-0005-0000-0000-000076050000}"/>
    <cellStyle name="Moneda 4 3 16" xfId="1377" xr:uid="{00000000-0005-0000-0000-000077050000}"/>
    <cellStyle name="Moneda 4 3 17" xfId="1378" xr:uid="{00000000-0005-0000-0000-000078050000}"/>
    <cellStyle name="Moneda 4 3 18" xfId="1379" xr:uid="{00000000-0005-0000-0000-000079050000}"/>
    <cellStyle name="Moneda 4 3 19" xfId="1380" xr:uid="{00000000-0005-0000-0000-00007A050000}"/>
    <cellStyle name="Moneda 4 3 2" xfId="1381" xr:uid="{00000000-0005-0000-0000-00007B050000}"/>
    <cellStyle name="Moneda 4 3 2 2" xfId="1382" xr:uid="{00000000-0005-0000-0000-00007C050000}"/>
    <cellStyle name="Moneda 4 3 20" xfId="1383" xr:uid="{00000000-0005-0000-0000-00007D050000}"/>
    <cellStyle name="Moneda 4 3 21" xfId="1384" xr:uid="{00000000-0005-0000-0000-00007E050000}"/>
    <cellStyle name="Moneda 4 3 22" xfId="1385" xr:uid="{00000000-0005-0000-0000-00007F050000}"/>
    <cellStyle name="Moneda 4 3 23" xfId="1386" xr:uid="{00000000-0005-0000-0000-000080050000}"/>
    <cellStyle name="Moneda 4 3 24" xfId="1387" xr:uid="{00000000-0005-0000-0000-000081050000}"/>
    <cellStyle name="Moneda 4 3 25" xfId="1388" xr:uid="{00000000-0005-0000-0000-000082050000}"/>
    <cellStyle name="Moneda 4 3 26" xfId="1389" xr:uid="{00000000-0005-0000-0000-000083050000}"/>
    <cellStyle name="Moneda 4 3 27" xfId="1390" xr:uid="{00000000-0005-0000-0000-000084050000}"/>
    <cellStyle name="Moneda 4 3 28" xfId="1391" xr:uid="{00000000-0005-0000-0000-000085050000}"/>
    <cellStyle name="Moneda 4 3 29" xfId="1392" xr:uid="{00000000-0005-0000-0000-000086050000}"/>
    <cellStyle name="Moneda 4 3 3" xfId="1393" xr:uid="{00000000-0005-0000-0000-000087050000}"/>
    <cellStyle name="Moneda 4 3 30" xfId="1394" xr:uid="{00000000-0005-0000-0000-000088050000}"/>
    <cellStyle name="Moneda 4 3 31" xfId="1395" xr:uid="{00000000-0005-0000-0000-000089050000}"/>
    <cellStyle name="Moneda 4 3 32" xfId="1396" xr:uid="{00000000-0005-0000-0000-00008A050000}"/>
    <cellStyle name="Moneda 4 3 33" xfId="1397" xr:uid="{00000000-0005-0000-0000-00008B050000}"/>
    <cellStyle name="Moneda 4 3 33 2" xfId="1398" xr:uid="{00000000-0005-0000-0000-00008C050000}"/>
    <cellStyle name="Moneda 4 3 34" xfId="1399" xr:uid="{00000000-0005-0000-0000-00008D050000}"/>
    <cellStyle name="Moneda 4 3 35" xfId="1400" xr:uid="{00000000-0005-0000-0000-00008E050000}"/>
    <cellStyle name="Moneda 4 3 36" xfId="1401" xr:uid="{00000000-0005-0000-0000-00008F050000}"/>
    <cellStyle name="Moneda 4 3 37" xfId="1402" xr:uid="{00000000-0005-0000-0000-000090050000}"/>
    <cellStyle name="Moneda 4 3 38" xfId="1403" xr:uid="{00000000-0005-0000-0000-000091050000}"/>
    <cellStyle name="Moneda 4 3 39" xfId="1404" xr:uid="{00000000-0005-0000-0000-000092050000}"/>
    <cellStyle name="Moneda 4 3 4" xfId="1405" xr:uid="{00000000-0005-0000-0000-000093050000}"/>
    <cellStyle name="Moneda 4 3 40" xfId="1406" xr:uid="{00000000-0005-0000-0000-000094050000}"/>
    <cellStyle name="Moneda 4 3 41" xfId="1407" xr:uid="{00000000-0005-0000-0000-000095050000}"/>
    <cellStyle name="Moneda 4 3 42" xfId="1408" xr:uid="{00000000-0005-0000-0000-000096050000}"/>
    <cellStyle name="Moneda 4 3 43" xfId="1409" xr:uid="{00000000-0005-0000-0000-000097050000}"/>
    <cellStyle name="Moneda 4 3 44" xfId="1410" xr:uid="{00000000-0005-0000-0000-000098050000}"/>
    <cellStyle name="Moneda 4 3 45" xfId="1411" xr:uid="{00000000-0005-0000-0000-000099050000}"/>
    <cellStyle name="Moneda 4 3 46" xfId="1412" xr:uid="{00000000-0005-0000-0000-00009A050000}"/>
    <cellStyle name="Moneda 4 3 47" xfId="1413" xr:uid="{00000000-0005-0000-0000-00009B050000}"/>
    <cellStyle name="Moneda 4 3 48" xfId="1414" xr:uid="{00000000-0005-0000-0000-00009C050000}"/>
    <cellStyle name="Moneda 4 3 49" xfId="1415" xr:uid="{00000000-0005-0000-0000-00009D050000}"/>
    <cellStyle name="Moneda 4 3 5" xfId="1416" xr:uid="{00000000-0005-0000-0000-00009E050000}"/>
    <cellStyle name="Moneda 4 3 50" xfId="1417" xr:uid="{00000000-0005-0000-0000-00009F050000}"/>
    <cellStyle name="Moneda 4 3 51" xfId="1418" xr:uid="{00000000-0005-0000-0000-0000A0050000}"/>
    <cellStyle name="Moneda 4 3 52" xfId="1419" xr:uid="{00000000-0005-0000-0000-0000A1050000}"/>
    <cellStyle name="Moneda 4 3 53" xfId="1420" xr:uid="{00000000-0005-0000-0000-0000A2050000}"/>
    <cellStyle name="Moneda 4 3 54" xfId="1421" xr:uid="{00000000-0005-0000-0000-0000A3050000}"/>
    <cellStyle name="Moneda 4 3 55" xfId="1422" xr:uid="{00000000-0005-0000-0000-0000A4050000}"/>
    <cellStyle name="Moneda 4 3 56" xfId="1423" xr:uid="{00000000-0005-0000-0000-0000A5050000}"/>
    <cellStyle name="Moneda 4 3 57" xfId="1424" xr:uid="{00000000-0005-0000-0000-0000A6050000}"/>
    <cellStyle name="Moneda 4 3 58" xfId="1425" xr:uid="{00000000-0005-0000-0000-0000A7050000}"/>
    <cellStyle name="Moneda 4 3 59" xfId="1426" xr:uid="{00000000-0005-0000-0000-0000A8050000}"/>
    <cellStyle name="Moneda 4 3 6" xfId="1427" xr:uid="{00000000-0005-0000-0000-0000A9050000}"/>
    <cellStyle name="Moneda 4 3 60" xfId="1428" xr:uid="{00000000-0005-0000-0000-0000AA050000}"/>
    <cellStyle name="Moneda 4 3 61" xfId="1429" xr:uid="{00000000-0005-0000-0000-0000AB050000}"/>
    <cellStyle name="Moneda 4 3 62" xfId="1430" xr:uid="{00000000-0005-0000-0000-0000AC050000}"/>
    <cellStyle name="Moneda 4 3 63" xfId="1431" xr:uid="{00000000-0005-0000-0000-0000AD050000}"/>
    <cellStyle name="Moneda 4 3 64" xfId="1432" xr:uid="{00000000-0005-0000-0000-0000AE050000}"/>
    <cellStyle name="Moneda 4 3 7" xfId="1433" xr:uid="{00000000-0005-0000-0000-0000AF050000}"/>
    <cellStyle name="Moneda 4 3 8" xfId="1434" xr:uid="{00000000-0005-0000-0000-0000B0050000}"/>
    <cellStyle name="Moneda 4 3 9" xfId="1435" xr:uid="{00000000-0005-0000-0000-0000B1050000}"/>
    <cellStyle name="Moneda 4 30" xfId="1436" xr:uid="{00000000-0005-0000-0000-0000B2050000}"/>
    <cellStyle name="Moneda 4 31" xfId="1437" xr:uid="{00000000-0005-0000-0000-0000B3050000}"/>
    <cellStyle name="Moneda 4 32" xfId="1438" xr:uid="{00000000-0005-0000-0000-0000B4050000}"/>
    <cellStyle name="Moneda 4 33" xfId="1439" xr:uid="{00000000-0005-0000-0000-0000B5050000}"/>
    <cellStyle name="Moneda 4 34" xfId="1440" xr:uid="{00000000-0005-0000-0000-0000B6050000}"/>
    <cellStyle name="Moneda 4 35" xfId="1441" xr:uid="{00000000-0005-0000-0000-0000B7050000}"/>
    <cellStyle name="Moneda 4 36" xfId="1442" xr:uid="{00000000-0005-0000-0000-0000B8050000}"/>
    <cellStyle name="Moneda 4 36 2" xfId="1443" xr:uid="{00000000-0005-0000-0000-0000B9050000}"/>
    <cellStyle name="Moneda 4 37" xfId="1444" xr:uid="{00000000-0005-0000-0000-0000BA050000}"/>
    <cellStyle name="Moneda 4 38" xfId="1445" xr:uid="{00000000-0005-0000-0000-0000BB050000}"/>
    <cellStyle name="Moneda 4 39" xfId="1446" xr:uid="{00000000-0005-0000-0000-0000BC050000}"/>
    <cellStyle name="Moneda 4 4" xfId="1447" xr:uid="{00000000-0005-0000-0000-0000BD050000}"/>
    <cellStyle name="Moneda 4 4 10" xfId="1448" xr:uid="{00000000-0005-0000-0000-0000BE050000}"/>
    <cellStyle name="Moneda 4 4 11" xfId="1449" xr:uid="{00000000-0005-0000-0000-0000BF050000}"/>
    <cellStyle name="Moneda 4 4 12" xfId="1450" xr:uid="{00000000-0005-0000-0000-0000C0050000}"/>
    <cellStyle name="Moneda 4 4 13" xfId="1451" xr:uid="{00000000-0005-0000-0000-0000C1050000}"/>
    <cellStyle name="Moneda 4 4 14" xfId="1452" xr:uid="{00000000-0005-0000-0000-0000C2050000}"/>
    <cellStyle name="Moneda 4 4 15" xfId="1453" xr:uid="{00000000-0005-0000-0000-0000C3050000}"/>
    <cellStyle name="Moneda 4 4 16" xfId="1454" xr:uid="{00000000-0005-0000-0000-0000C4050000}"/>
    <cellStyle name="Moneda 4 4 17" xfId="1455" xr:uid="{00000000-0005-0000-0000-0000C5050000}"/>
    <cellStyle name="Moneda 4 4 18" xfId="1456" xr:uid="{00000000-0005-0000-0000-0000C6050000}"/>
    <cellStyle name="Moneda 4 4 19" xfId="1457" xr:uid="{00000000-0005-0000-0000-0000C7050000}"/>
    <cellStyle name="Moneda 4 4 2" xfId="1458" xr:uid="{00000000-0005-0000-0000-0000C8050000}"/>
    <cellStyle name="Moneda 4 4 2 2" xfId="1459" xr:uid="{00000000-0005-0000-0000-0000C9050000}"/>
    <cellStyle name="Moneda 4 4 20" xfId="1460" xr:uid="{00000000-0005-0000-0000-0000CA050000}"/>
    <cellStyle name="Moneda 4 4 21" xfId="1461" xr:uid="{00000000-0005-0000-0000-0000CB050000}"/>
    <cellStyle name="Moneda 4 4 22" xfId="1462" xr:uid="{00000000-0005-0000-0000-0000CC050000}"/>
    <cellStyle name="Moneda 4 4 23" xfId="1463" xr:uid="{00000000-0005-0000-0000-0000CD050000}"/>
    <cellStyle name="Moneda 4 4 24" xfId="1464" xr:uid="{00000000-0005-0000-0000-0000CE050000}"/>
    <cellStyle name="Moneda 4 4 25" xfId="1465" xr:uid="{00000000-0005-0000-0000-0000CF050000}"/>
    <cellStyle name="Moneda 4 4 26" xfId="1466" xr:uid="{00000000-0005-0000-0000-0000D0050000}"/>
    <cellStyle name="Moneda 4 4 27" xfId="1467" xr:uid="{00000000-0005-0000-0000-0000D1050000}"/>
    <cellStyle name="Moneda 4 4 28" xfId="1468" xr:uid="{00000000-0005-0000-0000-0000D2050000}"/>
    <cellStyle name="Moneda 4 4 29" xfId="1469" xr:uid="{00000000-0005-0000-0000-0000D3050000}"/>
    <cellStyle name="Moneda 4 4 3" xfId="1470" xr:uid="{00000000-0005-0000-0000-0000D4050000}"/>
    <cellStyle name="Moneda 4 4 30" xfId="1471" xr:uid="{00000000-0005-0000-0000-0000D5050000}"/>
    <cellStyle name="Moneda 4 4 31" xfId="1472" xr:uid="{00000000-0005-0000-0000-0000D6050000}"/>
    <cellStyle name="Moneda 4 4 32" xfId="1473" xr:uid="{00000000-0005-0000-0000-0000D7050000}"/>
    <cellStyle name="Moneda 4 4 33" xfId="1474" xr:uid="{00000000-0005-0000-0000-0000D8050000}"/>
    <cellStyle name="Moneda 4 4 33 2" xfId="1475" xr:uid="{00000000-0005-0000-0000-0000D9050000}"/>
    <cellStyle name="Moneda 4 4 34" xfId="1476" xr:uid="{00000000-0005-0000-0000-0000DA050000}"/>
    <cellStyle name="Moneda 4 4 35" xfId="1477" xr:uid="{00000000-0005-0000-0000-0000DB050000}"/>
    <cellStyle name="Moneda 4 4 36" xfId="1478" xr:uid="{00000000-0005-0000-0000-0000DC050000}"/>
    <cellStyle name="Moneda 4 4 37" xfId="1479" xr:uid="{00000000-0005-0000-0000-0000DD050000}"/>
    <cellStyle name="Moneda 4 4 38" xfId="1480" xr:uid="{00000000-0005-0000-0000-0000DE050000}"/>
    <cellStyle name="Moneda 4 4 39" xfId="1481" xr:uid="{00000000-0005-0000-0000-0000DF050000}"/>
    <cellStyle name="Moneda 4 4 4" xfId="1482" xr:uid="{00000000-0005-0000-0000-0000E0050000}"/>
    <cellStyle name="Moneda 4 4 40" xfId="1483" xr:uid="{00000000-0005-0000-0000-0000E1050000}"/>
    <cellStyle name="Moneda 4 4 41" xfId="1484" xr:uid="{00000000-0005-0000-0000-0000E2050000}"/>
    <cellStyle name="Moneda 4 4 42" xfId="1485" xr:uid="{00000000-0005-0000-0000-0000E3050000}"/>
    <cellStyle name="Moneda 4 4 43" xfId="1486" xr:uid="{00000000-0005-0000-0000-0000E4050000}"/>
    <cellStyle name="Moneda 4 4 44" xfId="1487" xr:uid="{00000000-0005-0000-0000-0000E5050000}"/>
    <cellStyle name="Moneda 4 4 45" xfId="1488" xr:uid="{00000000-0005-0000-0000-0000E6050000}"/>
    <cellStyle name="Moneda 4 4 46" xfId="1489" xr:uid="{00000000-0005-0000-0000-0000E7050000}"/>
    <cellStyle name="Moneda 4 4 47" xfId="1490" xr:uid="{00000000-0005-0000-0000-0000E8050000}"/>
    <cellStyle name="Moneda 4 4 48" xfId="1491" xr:uid="{00000000-0005-0000-0000-0000E9050000}"/>
    <cellStyle name="Moneda 4 4 49" xfId="1492" xr:uid="{00000000-0005-0000-0000-0000EA050000}"/>
    <cellStyle name="Moneda 4 4 5" xfId="1493" xr:uid="{00000000-0005-0000-0000-0000EB050000}"/>
    <cellStyle name="Moneda 4 4 50" xfId="1494" xr:uid="{00000000-0005-0000-0000-0000EC050000}"/>
    <cellStyle name="Moneda 4 4 51" xfId="1495" xr:uid="{00000000-0005-0000-0000-0000ED050000}"/>
    <cellStyle name="Moneda 4 4 52" xfId="1496" xr:uid="{00000000-0005-0000-0000-0000EE050000}"/>
    <cellStyle name="Moneda 4 4 53" xfId="1497" xr:uid="{00000000-0005-0000-0000-0000EF050000}"/>
    <cellStyle name="Moneda 4 4 54" xfId="1498" xr:uid="{00000000-0005-0000-0000-0000F0050000}"/>
    <cellStyle name="Moneda 4 4 55" xfId="1499" xr:uid="{00000000-0005-0000-0000-0000F1050000}"/>
    <cellStyle name="Moneda 4 4 56" xfId="1500" xr:uid="{00000000-0005-0000-0000-0000F2050000}"/>
    <cellStyle name="Moneda 4 4 57" xfId="1501" xr:uid="{00000000-0005-0000-0000-0000F3050000}"/>
    <cellStyle name="Moneda 4 4 58" xfId="1502" xr:uid="{00000000-0005-0000-0000-0000F4050000}"/>
    <cellStyle name="Moneda 4 4 59" xfId="1503" xr:uid="{00000000-0005-0000-0000-0000F5050000}"/>
    <cellStyle name="Moneda 4 4 6" xfId="1504" xr:uid="{00000000-0005-0000-0000-0000F6050000}"/>
    <cellStyle name="Moneda 4 4 60" xfId="1505" xr:uid="{00000000-0005-0000-0000-0000F7050000}"/>
    <cellStyle name="Moneda 4 4 61" xfId="1506" xr:uid="{00000000-0005-0000-0000-0000F8050000}"/>
    <cellStyle name="Moneda 4 4 62" xfId="1507" xr:uid="{00000000-0005-0000-0000-0000F9050000}"/>
    <cellStyle name="Moneda 4 4 63" xfId="1508" xr:uid="{00000000-0005-0000-0000-0000FA050000}"/>
    <cellStyle name="Moneda 4 4 64" xfId="1509" xr:uid="{00000000-0005-0000-0000-0000FB050000}"/>
    <cellStyle name="Moneda 4 4 7" xfId="1510" xr:uid="{00000000-0005-0000-0000-0000FC050000}"/>
    <cellStyle name="Moneda 4 4 8" xfId="1511" xr:uid="{00000000-0005-0000-0000-0000FD050000}"/>
    <cellStyle name="Moneda 4 4 9" xfId="1512" xr:uid="{00000000-0005-0000-0000-0000FE050000}"/>
    <cellStyle name="Moneda 4 40" xfId="1513" xr:uid="{00000000-0005-0000-0000-0000FF050000}"/>
    <cellStyle name="Moneda 4 41" xfId="1514" xr:uid="{00000000-0005-0000-0000-000000060000}"/>
    <cellStyle name="Moneda 4 42" xfId="1515" xr:uid="{00000000-0005-0000-0000-000001060000}"/>
    <cellStyle name="Moneda 4 43" xfId="1516" xr:uid="{00000000-0005-0000-0000-000002060000}"/>
    <cellStyle name="Moneda 4 44" xfId="1517" xr:uid="{00000000-0005-0000-0000-000003060000}"/>
    <cellStyle name="Moneda 4 45" xfId="1518" xr:uid="{00000000-0005-0000-0000-000004060000}"/>
    <cellStyle name="Moneda 4 46" xfId="1519" xr:uid="{00000000-0005-0000-0000-000005060000}"/>
    <cellStyle name="Moneda 4 47" xfId="1520" xr:uid="{00000000-0005-0000-0000-000006060000}"/>
    <cellStyle name="Moneda 4 48" xfId="1521" xr:uid="{00000000-0005-0000-0000-000007060000}"/>
    <cellStyle name="Moneda 4 49" xfId="1522" xr:uid="{00000000-0005-0000-0000-000008060000}"/>
    <cellStyle name="Moneda 4 5" xfId="1523" xr:uid="{00000000-0005-0000-0000-000009060000}"/>
    <cellStyle name="Moneda 4 5 10" xfId="1524" xr:uid="{00000000-0005-0000-0000-00000A060000}"/>
    <cellStyle name="Moneda 4 5 11" xfId="1525" xr:uid="{00000000-0005-0000-0000-00000B060000}"/>
    <cellStyle name="Moneda 4 5 12" xfId="1526" xr:uid="{00000000-0005-0000-0000-00000C060000}"/>
    <cellStyle name="Moneda 4 5 13" xfId="1527" xr:uid="{00000000-0005-0000-0000-00000D060000}"/>
    <cellStyle name="Moneda 4 5 14" xfId="1528" xr:uid="{00000000-0005-0000-0000-00000E060000}"/>
    <cellStyle name="Moneda 4 5 15" xfId="1529" xr:uid="{00000000-0005-0000-0000-00000F060000}"/>
    <cellStyle name="Moneda 4 5 16" xfId="1530" xr:uid="{00000000-0005-0000-0000-000010060000}"/>
    <cellStyle name="Moneda 4 5 17" xfId="1531" xr:uid="{00000000-0005-0000-0000-000011060000}"/>
    <cellStyle name="Moneda 4 5 18" xfId="1532" xr:uid="{00000000-0005-0000-0000-000012060000}"/>
    <cellStyle name="Moneda 4 5 19" xfId="1533" xr:uid="{00000000-0005-0000-0000-000013060000}"/>
    <cellStyle name="Moneda 4 5 2" xfId="1534" xr:uid="{00000000-0005-0000-0000-000014060000}"/>
    <cellStyle name="Moneda 4 5 2 2" xfId="1535" xr:uid="{00000000-0005-0000-0000-000015060000}"/>
    <cellStyle name="Moneda 4 5 2 2 2" xfId="1536" xr:uid="{00000000-0005-0000-0000-000016060000}"/>
    <cellStyle name="Moneda 4 5 20" xfId="1537" xr:uid="{00000000-0005-0000-0000-000017060000}"/>
    <cellStyle name="Moneda 4 5 21" xfId="1538" xr:uid="{00000000-0005-0000-0000-000018060000}"/>
    <cellStyle name="Moneda 4 5 22" xfId="1539" xr:uid="{00000000-0005-0000-0000-000019060000}"/>
    <cellStyle name="Moneda 4 5 23" xfId="1540" xr:uid="{00000000-0005-0000-0000-00001A060000}"/>
    <cellStyle name="Moneda 4 5 24" xfId="1541" xr:uid="{00000000-0005-0000-0000-00001B060000}"/>
    <cellStyle name="Moneda 4 5 25" xfId="1542" xr:uid="{00000000-0005-0000-0000-00001C060000}"/>
    <cellStyle name="Moneda 4 5 26" xfId="1543" xr:uid="{00000000-0005-0000-0000-00001D060000}"/>
    <cellStyle name="Moneda 4 5 27" xfId="1544" xr:uid="{00000000-0005-0000-0000-00001E060000}"/>
    <cellStyle name="Moneda 4 5 28" xfId="1545" xr:uid="{00000000-0005-0000-0000-00001F060000}"/>
    <cellStyle name="Moneda 4 5 29" xfId="1546" xr:uid="{00000000-0005-0000-0000-000020060000}"/>
    <cellStyle name="Moneda 4 5 3" xfId="1547" xr:uid="{00000000-0005-0000-0000-000021060000}"/>
    <cellStyle name="Moneda 4 5 30" xfId="1548" xr:uid="{00000000-0005-0000-0000-000022060000}"/>
    <cellStyle name="Moneda 4 5 31" xfId="1549" xr:uid="{00000000-0005-0000-0000-000023060000}"/>
    <cellStyle name="Moneda 4 5 32" xfId="1550" xr:uid="{00000000-0005-0000-0000-000024060000}"/>
    <cellStyle name="Moneda 4 5 4" xfId="1551" xr:uid="{00000000-0005-0000-0000-000025060000}"/>
    <cellStyle name="Moneda 4 5 5" xfId="1552" xr:uid="{00000000-0005-0000-0000-000026060000}"/>
    <cellStyle name="Moneda 4 5 6" xfId="1553" xr:uid="{00000000-0005-0000-0000-000027060000}"/>
    <cellStyle name="Moneda 4 5 7" xfId="1554" xr:uid="{00000000-0005-0000-0000-000028060000}"/>
    <cellStyle name="Moneda 4 5 8" xfId="1555" xr:uid="{00000000-0005-0000-0000-000029060000}"/>
    <cellStyle name="Moneda 4 5 9" xfId="1556" xr:uid="{00000000-0005-0000-0000-00002A060000}"/>
    <cellStyle name="Moneda 4 50" xfId="1557" xr:uid="{00000000-0005-0000-0000-00002B060000}"/>
    <cellStyle name="Moneda 4 51" xfId="1558" xr:uid="{00000000-0005-0000-0000-00002C060000}"/>
    <cellStyle name="Moneda 4 52" xfId="1559" xr:uid="{00000000-0005-0000-0000-00002D060000}"/>
    <cellStyle name="Moneda 4 53" xfId="1560" xr:uid="{00000000-0005-0000-0000-00002E060000}"/>
    <cellStyle name="Moneda 4 54" xfId="1561" xr:uid="{00000000-0005-0000-0000-00002F060000}"/>
    <cellStyle name="Moneda 4 55" xfId="1562" xr:uid="{00000000-0005-0000-0000-000030060000}"/>
    <cellStyle name="Moneda 4 56" xfId="1563" xr:uid="{00000000-0005-0000-0000-000031060000}"/>
    <cellStyle name="Moneda 4 57" xfId="1564" xr:uid="{00000000-0005-0000-0000-000032060000}"/>
    <cellStyle name="Moneda 4 58" xfId="1565" xr:uid="{00000000-0005-0000-0000-000033060000}"/>
    <cellStyle name="Moneda 4 59" xfId="1566" xr:uid="{00000000-0005-0000-0000-000034060000}"/>
    <cellStyle name="Moneda 4 6" xfId="1567" xr:uid="{00000000-0005-0000-0000-000035060000}"/>
    <cellStyle name="Moneda 4 6 2" xfId="1568" xr:uid="{00000000-0005-0000-0000-000036060000}"/>
    <cellStyle name="Moneda 4 6 3" xfId="1569" xr:uid="{00000000-0005-0000-0000-000037060000}"/>
    <cellStyle name="Moneda 4 60" xfId="1570" xr:uid="{00000000-0005-0000-0000-000038060000}"/>
    <cellStyle name="Moneda 4 61" xfId="1571" xr:uid="{00000000-0005-0000-0000-000039060000}"/>
    <cellStyle name="Moneda 4 62" xfId="1572" xr:uid="{00000000-0005-0000-0000-00003A060000}"/>
    <cellStyle name="Moneda 4 63" xfId="1573" xr:uid="{00000000-0005-0000-0000-00003B060000}"/>
    <cellStyle name="Moneda 4 64" xfId="1574" xr:uid="{00000000-0005-0000-0000-00003C060000}"/>
    <cellStyle name="Moneda 4 65" xfId="1575" xr:uid="{00000000-0005-0000-0000-00003D060000}"/>
    <cellStyle name="Moneda 4 66" xfId="1576" xr:uid="{00000000-0005-0000-0000-00003E060000}"/>
    <cellStyle name="Moneda 4 67" xfId="1577" xr:uid="{00000000-0005-0000-0000-00003F060000}"/>
    <cellStyle name="Moneda 4 68" xfId="1578" xr:uid="{00000000-0005-0000-0000-000040060000}"/>
    <cellStyle name="Moneda 4 7" xfId="1579" xr:uid="{00000000-0005-0000-0000-000041060000}"/>
    <cellStyle name="Moneda 4 8" xfId="1580" xr:uid="{00000000-0005-0000-0000-000042060000}"/>
    <cellStyle name="Moneda 4 9" xfId="1581" xr:uid="{00000000-0005-0000-0000-000043060000}"/>
    <cellStyle name="Moneda 5" xfId="1582" xr:uid="{00000000-0005-0000-0000-000044060000}"/>
    <cellStyle name="Moneda 5 2" xfId="1583" xr:uid="{00000000-0005-0000-0000-000045060000}"/>
    <cellStyle name="Moneda 5 2 2" xfId="1584" xr:uid="{00000000-0005-0000-0000-000046060000}"/>
    <cellStyle name="Moneda 5 2 3" xfId="1585" xr:uid="{00000000-0005-0000-0000-000047060000}"/>
    <cellStyle name="Moneda 5 3" xfId="1586" xr:uid="{00000000-0005-0000-0000-000048060000}"/>
    <cellStyle name="Moneda 5 4" xfId="1587" xr:uid="{00000000-0005-0000-0000-000049060000}"/>
    <cellStyle name="Moneda 6" xfId="1588" xr:uid="{00000000-0005-0000-0000-00004A060000}"/>
    <cellStyle name="Moneda 6 2" xfId="1589" xr:uid="{00000000-0005-0000-0000-00004B060000}"/>
    <cellStyle name="Moneda 6 3" xfId="1590" xr:uid="{00000000-0005-0000-0000-00004C060000}"/>
    <cellStyle name="Moneda 6 4" xfId="1591" xr:uid="{00000000-0005-0000-0000-00004D060000}"/>
    <cellStyle name="Moneda 6 5" xfId="1592" xr:uid="{00000000-0005-0000-0000-00004E060000}"/>
    <cellStyle name="Moneda 7" xfId="1593" xr:uid="{00000000-0005-0000-0000-00004F060000}"/>
    <cellStyle name="Moneda 7 2" xfId="1594" xr:uid="{00000000-0005-0000-0000-000050060000}"/>
    <cellStyle name="Moneda 7 3" xfId="1595" xr:uid="{00000000-0005-0000-0000-000051060000}"/>
    <cellStyle name="Moneda 8" xfId="1596" xr:uid="{00000000-0005-0000-0000-000052060000}"/>
    <cellStyle name="Moneda 8 2" xfId="1597" xr:uid="{00000000-0005-0000-0000-000053060000}"/>
    <cellStyle name="Moneda 8 3" xfId="1598" xr:uid="{00000000-0005-0000-0000-000054060000}"/>
    <cellStyle name="Moneda 9" xfId="1599" xr:uid="{00000000-0005-0000-0000-000055060000}"/>
    <cellStyle name="Moneda 9 2" xfId="1600" xr:uid="{00000000-0005-0000-0000-000056060000}"/>
    <cellStyle name="Moneda 9 3" xfId="1601" xr:uid="{00000000-0005-0000-0000-000057060000}"/>
    <cellStyle name="Neutral 2" xfId="1602" xr:uid="{00000000-0005-0000-0000-000058060000}"/>
    <cellStyle name="Neutral 2 2" xfId="1603" xr:uid="{00000000-0005-0000-0000-000059060000}"/>
    <cellStyle name="Neutral 3" xfId="1604" xr:uid="{00000000-0005-0000-0000-00005A060000}"/>
    <cellStyle name="Neutral 4" xfId="1605" xr:uid="{00000000-0005-0000-0000-00005B060000}"/>
    <cellStyle name="Neutral 5" xfId="2089" xr:uid="{FDA041AA-9D63-491A-BB4D-2323B086DCE9}"/>
    <cellStyle name="No-definido" xfId="1606" xr:uid="{00000000-0005-0000-0000-00005C060000}"/>
    <cellStyle name="Normal" xfId="0" builtinId="0"/>
    <cellStyle name="Normal 10" xfId="1607" xr:uid="{00000000-0005-0000-0000-00005E060000}"/>
    <cellStyle name="Normal 102" xfId="1608" xr:uid="{00000000-0005-0000-0000-00005F060000}"/>
    <cellStyle name="Normal 11" xfId="1609" xr:uid="{00000000-0005-0000-0000-000060060000}"/>
    <cellStyle name="Normal 11 2" xfId="1610" xr:uid="{00000000-0005-0000-0000-000061060000}"/>
    <cellStyle name="Normal 12" xfId="1611" xr:uid="{00000000-0005-0000-0000-000062060000}"/>
    <cellStyle name="Normal 13" xfId="1612" xr:uid="{00000000-0005-0000-0000-000063060000}"/>
    <cellStyle name="Normal 14" xfId="1613" xr:uid="{00000000-0005-0000-0000-000064060000}"/>
    <cellStyle name="Normal 15" xfId="1614" xr:uid="{00000000-0005-0000-0000-000065060000}"/>
    <cellStyle name="Normal 16" xfId="1615" xr:uid="{00000000-0005-0000-0000-000066060000}"/>
    <cellStyle name="Normal 17" xfId="1616" xr:uid="{00000000-0005-0000-0000-000067060000}"/>
    <cellStyle name="Normal 18" xfId="1617" xr:uid="{00000000-0005-0000-0000-000068060000}"/>
    <cellStyle name="Normal 19" xfId="1618" xr:uid="{00000000-0005-0000-0000-000069060000}"/>
    <cellStyle name="Normal 2" xfId="1619" xr:uid="{00000000-0005-0000-0000-00006A060000}"/>
    <cellStyle name="Normal 2 10" xfId="1620" xr:uid="{00000000-0005-0000-0000-00006B060000}"/>
    <cellStyle name="Normal 2 10 2" xfId="1621" xr:uid="{00000000-0005-0000-0000-00006C060000}"/>
    <cellStyle name="Normal 2 11" xfId="1622" xr:uid="{00000000-0005-0000-0000-00006D060000}"/>
    <cellStyle name="Normal 2 12" xfId="1623" xr:uid="{00000000-0005-0000-0000-00006E060000}"/>
    <cellStyle name="Normal 2 13" xfId="1624" xr:uid="{00000000-0005-0000-0000-00006F060000}"/>
    <cellStyle name="Normal 2 14" xfId="1625" xr:uid="{00000000-0005-0000-0000-000070060000}"/>
    <cellStyle name="Normal 2 15" xfId="1626" xr:uid="{00000000-0005-0000-0000-000071060000}"/>
    <cellStyle name="Normal 2 16" xfId="1627" xr:uid="{00000000-0005-0000-0000-000072060000}"/>
    <cellStyle name="Normal 2 17" xfId="1628" xr:uid="{00000000-0005-0000-0000-000073060000}"/>
    <cellStyle name="Normal 2 18" xfId="1629" xr:uid="{00000000-0005-0000-0000-000074060000}"/>
    <cellStyle name="Normal 2 19" xfId="1630" xr:uid="{00000000-0005-0000-0000-000075060000}"/>
    <cellStyle name="Normal 2 2" xfId="1631" xr:uid="{00000000-0005-0000-0000-000076060000}"/>
    <cellStyle name="Normal 2 2 10" xfId="1632" xr:uid="{00000000-0005-0000-0000-000077060000}"/>
    <cellStyle name="Normal 2 2 11" xfId="1633" xr:uid="{00000000-0005-0000-0000-000078060000}"/>
    <cellStyle name="Normal 2 2 12" xfId="1634" xr:uid="{00000000-0005-0000-0000-000079060000}"/>
    <cellStyle name="Normal 2 2 13" xfId="1635" xr:uid="{00000000-0005-0000-0000-00007A060000}"/>
    <cellStyle name="Normal 2 2 14" xfId="1636" xr:uid="{00000000-0005-0000-0000-00007B060000}"/>
    <cellStyle name="Normal 2 2 15" xfId="1637" xr:uid="{00000000-0005-0000-0000-00007C060000}"/>
    <cellStyle name="Normal 2 2 16" xfId="1638" xr:uid="{00000000-0005-0000-0000-00007D060000}"/>
    <cellStyle name="Normal 2 2 17" xfId="1639" xr:uid="{00000000-0005-0000-0000-00007E060000}"/>
    <cellStyle name="Normal 2 2 18" xfId="1640" xr:uid="{00000000-0005-0000-0000-00007F060000}"/>
    <cellStyle name="Normal 2 2 19" xfId="1641" xr:uid="{00000000-0005-0000-0000-000080060000}"/>
    <cellStyle name="Normal 2 2 2" xfId="1642" xr:uid="{00000000-0005-0000-0000-000081060000}"/>
    <cellStyle name="Normal 2 2 20" xfId="1643" xr:uid="{00000000-0005-0000-0000-000082060000}"/>
    <cellStyle name="Normal 2 2 21" xfId="1644" xr:uid="{00000000-0005-0000-0000-000083060000}"/>
    <cellStyle name="Normal 2 2 22" xfId="1645" xr:uid="{00000000-0005-0000-0000-000084060000}"/>
    <cellStyle name="Normal 2 2 23" xfId="1646" xr:uid="{00000000-0005-0000-0000-000085060000}"/>
    <cellStyle name="Normal 2 2 24" xfId="1647" xr:uid="{00000000-0005-0000-0000-000086060000}"/>
    <cellStyle name="Normal 2 2 25" xfId="1648" xr:uid="{00000000-0005-0000-0000-000087060000}"/>
    <cellStyle name="Normal 2 2 26" xfId="1649" xr:uid="{00000000-0005-0000-0000-000088060000}"/>
    <cellStyle name="Normal 2 2 27" xfId="1650" xr:uid="{00000000-0005-0000-0000-000089060000}"/>
    <cellStyle name="Normal 2 2 28" xfId="1651" xr:uid="{00000000-0005-0000-0000-00008A060000}"/>
    <cellStyle name="Normal 2 2 29" xfId="1652" xr:uid="{00000000-0005-0000-0000-00008B060000}"/>
    <cellStyle name="Normal 2 2 3" xfId="1653" xr:uid="{00000000-0005-0000-0000-00008C060000}"/>
    <cellStyle name="Normal 2 2 30" xfId="1654" xr:uid="{00000000-0005-0000-0000-00008D060000}"/>
    <cellStyle name="Normal 2 2 31" xfId="1655" xr:uid="{00000000-0005-0000-0000-00008E060000}"/>
    <cellStyle name="Normal 2 2 32" xfId="1656" xr:uid="{00000000-0005-0000-0000-00008F060000}"/>
    <cellStyle name="Normal 2 2 33" xfId="1657" xr:uid="{00000000-0005-0000-0000-000090060000}"/>
    <cellStyle name="Normal 2 2 34" xfId="1658" xr:uid="{00000000-0005-0000-0000-000091060000}"/>
    <cellStyle name="Normal 2 2 35" xfId="1659" xr:uid="{00000000-0005-0000-0000-000092060000}"/>
    <cellStyle name="Normal 2 2 36" xfId="1660" xr:uid="{00000000-0005-0000-0000-000093060000}"/>
    <cellStyle name="Normal 2 2 37" xfId="1661" xr:uid="{00000000-0005-0000-0000-000094060000}"/>
    <cellStyle name="Normal 2 2 38" xfId="1662" xr:uid="{00000000-0005-0000-0000-000095060000}"/>
    <cellStyle name="Normal 2 2 39" xfId="1663" xr:uid="{00000000-0005-0000-0000-000096060000}"/>
    <cellStyle name="Normal 2 2 4" xfId="1664" xr:uid="{00000000-0005-0000-0000-000097060000}"/>
    <cellStyle name="Normal 2 2 40" xfId="1665" xr:uid="{00000000-0005-0000-0000-000098060000}"/>
    <cellStyle name="Normal 2 2 41" xfId="1666" xr:uid="{00000000-0005-0000-0000-000099060000}"/>
    <cellStyle name="Normal 2 2 42" xfId="1667" xr:uid="{00000000-0005-0000-0000-00009A060000}"/>
    <cellStyle name="Normal 2 2 43" xfId="1668" xr:uid="{00000000-0005-0000-0000-00009B060000}"/>
    <cellStyle name="Normal 2 2 44" xfId="1669" xr:uid="{00000000-0005-0000-0000-00009C060000}"/>
    <cellStyle name="Normal 2 2 45" xfId="1670" xr:uid="{00000000-0005-0000-0000-00009D060000}"/>
    <cellStyle name="Normal 2 2 46" xfId="1671" xr:uid="{00000000-0005-0000-0000-00009E060000}"/>
    <cellStyle name="Normal 2 2 47" xfId="1672" xr:uid="{00000000-0005-0000-0000-00009F060000}"/>
    <cellStyle name="Normal 2 2 48" xfId="1673" xr:uid="{00000000-0005-0000-0000-0000A0060000}"/>
    <cellStyle name="Normal 2 2 49" xfId="1674" xr:uid="{00000000-0005-0000-0000-0000A1060000}"/>
    <cellStyle name="Normal 2 2 5" xfId="1675" xr:uid="{00000000-0005-0000-0000-0000A2060000}"/>
    <cellStyle name="Normal 2 2 50" xfId="1676" xr:uid="{00000000-0005-0000-0000-0000A3060000}"/>
    <cellStyle name="Normal 2 2 51" xfId="1677" xr:uid="{00000000-0005-0000-0000-0000A4060000}"/>
    <cellStyle name="Normal 2 2 52" xfId="1678" xr:uid="{00000000-0005-0000-0000-0000A5060000}"/>
    <cellStyle name="Normal 2 2 53" xfId="1679" xr:uid="{00000000-0005-0000-0000-0000A6060000}"/>
    <cellStyle name="Normal 2 2 54" xfId="1680" xr:uid="{00000000-0005-0000-0000-0000A7060000}"/>
    <cellStyle name="Normal 2 2 55" xfId="1681" xr:uid="{00000000-0005-0000-0000-0000A8060000}"/>
    <cellStyle name="Normal 2 2 56" xfId="1682" xr:uid="{00000000-0005-0000-0000-0000A9060000}"/>
    <cellStyle name="Normal 2 2 57" xfId="1683" xr:uid="{00000000-0005-0000-0000-0000AA060000}"/>
    <cellStyle name="Normal 2 2 58" xfId="1684" xr:uid="{00000000-0005-0000-0000-0000AB060000}"/>
    <cellStyle name="Normal 2 2 59" xfId="1685" xr:uid="{00000000-0005-0000-0000-0000AC060000}"/>
    <cellStyle name="Normal 2 2 6" xfId="1686" xr:uid="{00000000-0005-0000-0000-0000AD060000}"/>
    <cellStyle name="Normal 2 2 60" xfId="1687" xr:uid="{00000000-0005-0000-0000-0000AE060000}"/>
    <cellStyle name="Normal 2 2 61" xfId="1688" xr:uid="{00000000-0005-0000-0000-0000AF060000}"/>
    <cellStyle name="Normal 2 2 62" xfId="1689" xr:uid="{00000000-0005-0000-0000-0000B0060000}"/>
    <cellStyle name="Normal 2 2 63" xfId="1690" xr:uid="{00000000-0005-0000-0000-0000B1060000}"/>
    <cellStyle name="Normal 2 2 64" xfId="1691" xr:uid="{00000000-0005-0000-0000-0000B2060000}"/>
    <cellStyle name="Normal 2 2 7" xfId="1692" xr:uid="{00000000-0005-0000-0000-0000B3060000}"/>
    <cellStyle name="Normal 2 2 8" xfId="1693" xr:uid="{00000000-0005-0000-0000-0000B4060000}"/>
    <cellStyle name="Normal 2 2 9" xfId="1694" xr:uid="{00000000-0005-0000-0000-0000B5060000}"/>
    <cellStyle name="Normal 2 20" xfId="1695" xr:uid="{00000000-0005-0000-0000-0000B6060000}"/>
    <cellStyle name="Normal 2 21" xfId="1696" xr:uid="{00000000-0005-0000-0000-0000B7060000}"/>
    <cellStyle name="Normal 2 22" xfId="1697" xr:uid="{00000000-0005-0000-0000-0000B8060000}"/>
    <cellStyle name="Normal 2 23" xfId="1698" xr:uid="{00000000-0005-0000-0000-0000B9060000}"/>
    <cellStyle name="Normal 2 24" xfId="1699" xr:uid="{00000000-0005-0000-0000-0000BA060000}"/>
    <cellStyle name="Normal 2 25" xfId="1700" xr:uid="{00000000-0005-0000-0000-0000BB060000}"/>
    <cellStyle name="Normal 2 26" xfId="1701" xr:uid="{00000000-0005-0000-0000-0000BC060000}"/>
    <cellStyle name="Normal 2 27" xfId="1702" xr:uid="{00000000-0005-0000-0000-0000BD060000}"/>
    <cellStyle name="Normal 2 28" xfId="1703" xr:uid="{00000000-0005-0000-0000-0000BE060000}"/>
    <cellStyle name="Normal 2 29" xfId="1704" xr:uid="{00000000-0005-0000-0000-0000BF060000}"/>
    <cellStyle name="Normal 2 3" xfId="1705" xr:uid="{00000000-0005-0000-0000-0000C0060000}"/>
    <cellStyle name="Normal 2 3 2" xfId="1706" xr:uid="{00000000-0005-0000-0000-0000C1060000}"/>
    <cellStyle name="Normal 2 3 3" xfId="1707" xr:uid="{00000000-0005-0000-0000-0000C2060000}"/>
    <cellStyle name="Normal 2 3 4" xfId="1708" xr:uid="{00000000-0005-0000-0000-0000C3060000}"/>
    <cellStyle name="Normal 2 30" xfId="1709" xr:uid="{00000000-0005-0000-0000-0000C4060000}"/>
    <cellStyle name="Normal 2 31" xfId="1710" xr:uid="{00000000-0005-0000-0000-0000C5060000}"/>
    <cellStyle name="Normal 2 32" xfId="1711" xr:uid="{00000000-0005-0000-0000-0000C6060000}"/>
    <cellStyle name="Normal 2 33" xfId="1712" xr:uid="{00000000-0005-0000-0000-0000C7060000}"/>
    <cellStyle name="Normal 2 34" xfId="1713" xr:uid="{00000000-0005-0000-0000-0000C8060000}"/>
    <cellStyle name="Normal 2 35" xfId="1714" xr:uid="{00000000-0005-0000-0000-0000C9060000}"/>
    <cellStyle name="Normal 2 36" xfId="1715" xr:uid="{00000000-0005-0000-0000-0000CA060000}"/>
    <cellStyle name="Normal 2 37" xfId="1716" xr:uid="{00000000-0005-0000-0000-0000CB060000}"/>
    <cellStyle name="Normal 2 38" xfId="1717" xr:uid="{00000000-0005-0000-0000-0000CC060000}"/>
    <cellStyle name="Normal 2 39" xfId="1718" xr:uid="{00000000-0005-0000-0000-0000CD060000}"/>
    <cellStyle name="Normal 2 4" xfId="1719" xr:uid="{00000000-0005-0000-0000-0000CE060000}"/>
    <cellStyle name="Normal 2 4 2" xfId="1720" xr:uid="{00000000-0005-0000-0000-0000CF060000}"/>
    <cellStyle name="Normal 2 40" xfId="1721" xr:uid="{00000000-0005-0000-0000-0000D0060000}"/>
    <cellStyle name="Normal 2 41" xfId="1722" xr:uid="{00000000-0005-0000-0000-0000D1060000}"/>
    <cellStyle name="Normal 2 42" xfId="1723" xr:uid="{00000000-0005-0000-0000-0000D2060000}"/>
    <cellStyle name="Normal 2 43" xfId="1724" xr:uid="{00000000-0005-0000-0000-0000D3060000}"/>
    <cellStyle name="Normal 2 44" xfId="1725" xr:uid="{00000000-0005-0000-0000-0000D4060000}"/>
    <cellStyle name="Normal 2 45" xfId="1726" xr:uid="{00000000-0005-0000-0000-0000D5060000}"/>
    <cellStyle name="Normal 2 46" xfId="1727" xr:uid="{00000000-0005-0000-0000-0000D6060000}"/>
    <cellStyle name="Normal 2 47" xfId="1728" xr:uid="{00000000-0005-0000-0000-0000D7060000}"/>
    <cellStyle name="Normal 2 48" xfId="1729" xr:uid="{00000000-0005-0000-0000-0000D8060000}"/>
    <cellStyle name="Normal 2 49" xfId="1730" xr:uid="{00000000-0005-0000-0000-0000D9060000}"/>
    <cellStyle name="Normal 2 5" xfId="1731" xr:uid="{00000000-0005-0000-0000-0000DA060000}"/>
    <cellStyle name="Normal 2 50" xfId="1732" xr:uid="{00000000-0005-0000-0000-0000DB060000}"/>
    <cellStyle name="Normal 2 51" xfId="1733" xr:uid="{00000000-0005-0000-0000-0000DC060000}"/>
    <cellStyle name="Normal 2 52" xfId="1734" xr:uid="{00000000-0005-0000-0000-0000DD060000}"/>
    <cellStyle name="Normal 2 53" xfId="1735" xr:uid="{00000000-0005-0000-0000-0000DE060000}"/>
    <cellStyle name="Normal 2 54" xfId="1736" xr:uid="{00000000-0005-0000-0000-0000DF060000}"/>
    <cellStyle name="Normal 2 55" xfId="1737" xr:uid="{00000000-0005-0000-0000-0000E0060000}"/>
    <cellStyle name="Normal 2 56" xfId="1738" xr:uid="{00000000-0005-0000-0000-0000E1060000}"/>
    <cellStyle name="Normal 2 57" xfId="1739" xr:uid="{00000000-0005-0000-0000-0000E2060000}"/>
    <cellStyle name="Normal 2 58" xfId="1740" xr:uid="{00000000-0005-0000-0000-0000E3060000}"/>
    <cellStyle name="Normal 2 59" xfId="1741" xr:uid="{00000000-0005-0000-0000-0000E4060000}"/>
    <cellStyle name="Normal 2 6" xfId="1742" xr:uid="{00000000-0005-0000-0000-0000E5060000}"/>
    <cellStyle name="Normal 2 60" xfId="1743" xr:uid="{00000000-0005-0000-0000-0000E6060000}"/>
    <cellStyle name="Normal 2 61" xfId="1744" xr:uid="{00000000-0005-0000-0000-0000E7060000}"/>
    <cellStyle name="Normal 2 62" xfId="1745" xr:uid="{00000000-0005-0000-0000-0000E8060000}"/>
    <cellStyle name="Normal 2 63" xfId="1746" xr:uid="{00000000-0005-0000-0000-0000E9060000}"/>
    <cellStyle name="Normal 2 64" xfId="1747" xr:uid="{00000000-0005-0000-0000-0000EA060000}"/>
    <cellStyle name="Normal 2 65" xfId="1748" xr:uid="{00000000-0005-0000-0000-0000EB060000}"/>
    <cellStyle name="Normal 2 66" xfId="1749" xr:uid="{00000000-0005-0000-0000-0000EC060000}"/>
    <cellStyle name="Normal 2 67" xfId="1750" xr:uid="{00000000-0005-0000-0000-0000ED060000}"/>
    <cellStyle name="Normal 2 7" xfId="1751" xr:uid="{00000000-0005-0000-0000-0000EE060000}"/>
    <cellStyle name="Normal 2 8" xfId="1752" xr:uid="{00000000-0005-0000-0000-0000EF060000}"/>
    <cellStyle name="Normal 2 9" xfId="1753" xr:uid="{00000000-0005-0000-0000-0000F0060000}"/>
    <cellStyle name="Normal 2_4. ANEXOS TECNICOS" xfId="1754" xr:uid="{00000000-0005-0000-0000-0000F1060000}"/>
    <cellStyle name="Normal 20" xfId="1755" xr:uid="{00000000-0005-0000-0000-0000F2060000}"/>
    <cellStyle name="Normal 21" xfId="1756" xr:uid="{00000000-0005-0000-0000-0000F3060000}"/>
    <cellStyle name="Normal 22" xfId="1757" xr:uid="{00000000-0005-0000-0000-0000F4060000}"/>
    <cellStyle name="Normal 23" xfId="1758" xr:uid="{00000000-0005-0000-0000-0000F5060000}"/>
    <cellStyle name="Normal 24" xfId="1759" xr:uid="{00000000-0005-0000-0000-0000F6060000}"/>
    <cellStyle name="Normal 25" xfId="1760" xr:uid="{00000000-0005-0000-0000-0000F7060000}"/>
    <cellStyle name="Normal 26" xfId="1761" xr:uid="{00000000-0005-0000-0000-0000F8060000}"/>
    <cellStyle name="Normal 27" xfId="1762" xr:uid="{00000000-0005-0000-0000-0000F9060000}"/>
    <cellStyle name="Normal 28" xfId="1763" xr:uid="{00000000-0005-0000-0000-0000FA060000}"/>
    <cellStyle name="Normal 29" xfId="1764" xr:uid="{00000000-0005-0000-0000-0000FB060000}"/>
    <cellStyle name="Normal 3" xfId="1765" xr:uid="{00000000-0005-0000-0000-0000FC060000}"/>
    <cellStyle name="Normal 3 10" xfId="1766" xr:uid="{00000000-0005-0000-0000-0000FD060000}"/>
    <cellStyle name="Normal 3 11" xfId="1767" xr:uid="{00000000-0005-0000-0000-0000FE060000}"/>
    <cellStyle name="Normal 3 12" xfId="1768" xr:uid="{00000000-0005-0000-0000-0000FF060000}"/>
    <cellStyle name="Normal 3 13" xfId="1769" xr:uid="{00000000-0005-0000-0000-000000070000}"/>
    <cellStyle name="Normal 3 14" xfId="1770" xr:uid="{00000000-0005-0000-0000-000001070000}"/>
    <cellStyle name="Normal 3 15" xfId="1771" xr:uid="{00000000-0005-0000-0000-000002070000}"/>
    <cellStyle name="Normal 3 16" xfId="1772" xr:uid="{00000000-0005-0000-0000-000003070000}"/>
    <cellStyle name="Normal 3 17" xfId="1773" xr:uid="{00000000-0005-0000-0000-000004070000}"/>
    <cellStyle name="Normal 3 18" xfId="1774" xr:uid="{00000000-0005-0000-0000-000005070000}"/>
    <cellStyle name="Normal 3 19" xfId="1775" xr:uid="{00000000-0005-0000-0000-000006070000}"/>
    <cellStyle name="Normal 3 2" xfId="1776" xr:uid="{00000000-0005-0000-0000-000007070000}"/>
    <cellStyle name="Normal 3 20" xfId="1777" xr:uid="{00000000-0005-0000-0000-000008070000}"/>
    <cellStyle name="Normal 3 21" xfId="1778" xr:uid="{00000000-0005-0000-0000-000009070000}"/>
    <cellStyle name="Normal 3 22" xfId="1779" xr:uid="{00000000-0005-0000-0000-00000A070000}"/>
    <cellStyle name="Normal 3 23" xfId="1780" xr:uid="{00000000-0005-0000-0000-00000B070000}"/>
    <cellStyle name="Normal 3 24" xfId="1781" xr:uid="{00000000-0005-0000-0000-00000C070000}"/>
    <cellStyle name="Normal 3 25" xfId="1782" xr:uid="{00000000-0005-0000-0000-00000D070000}"/>
    <cellStyle name="Normal 3 26" xfId="1783" xr:uid="{00000000-0005-0000-0000-00000E070000}"/>
    <cellStyle name="Normal 3 27" xfId="1784" xr:uid="{00000000-0005-0000-0000-00000F070000}"/>
    <cellStyle name="Normal 3 28" xfId="1785" xr:uid="{00000000-0005-0000-0000-000010070000}"/>
    <cellStyle name="Normal 3 29" xfId="1786" xr:uid="{00000000-0005-0000-0000-000011070000}"/>
    <cellStyle name="Normal 3 3" xfId="1787" xr:uid="{00000000-0005-0000-0000-000012070000}"/>
    <cellStyle name="Normal 3 3 2" xfId="1788" xr:uid="{00000000-0005-0000-0000-000013070000}"/>
    <cellStyle name="Normal 3 30" xfId="1789" xr:uid="{00000000-0005-0000-0000-000014070000}"/>
    <cellStyle name="Normal 3 31" xfId="1790" xr:uid="{00000000-0005-0000-0000-000015070000}"/>
    <cellStyle name="Normal 3 32" xfId="1791" xr:uid="{00000000-0005-0000-0000-000016070000}"/>
    <cellStyle name="Normal 3 33" xfId="1792" xr:uid="{00000000-0005-0000-0000-000017070000}"/>
    <cellStyle name="Normal 3 34" xfId="1793" xr:uid="{00000000-0005-0000-0000-000018070000}"/>
    <cellStyle name="Normal 3 35" xfId="1794" xr:uid="{00000000-0005-0000-0000-000019070000}"/>
    <cellStyle name="Normal 3 36" xfId="1795" xr:uid="{00000000-0005-0000-0000-00001A070000}"/>
    <cellStyle name="Normal 3 37" xfId="1796" xr:uid="{00000000-0005-0000-0000-00001B070000}"/>
    <cellStyle name="Normal 3 38" xfId="1797" xr:uid="{00000000-0005-0000-0000-00001C070000}"/>
    <cellStyle name="Normal 3 39" xfId="1798" xr:uid="{00000000-0005-0000-0000-00001D070000}"/>
    <cellStyle name="Normal 3 4" xfId="1799" xr:uid="{00000000-0005-0000-0000-00001E070000}"/>
    <cellStyle name="Normal 3 40" xfId="1800" xr:uid="{00000000-0005-0000-0000-00001F070000}"/>
    <cellStyle name="Normal 3 41" xfId="1801" xr:uid="{00000000-0005-0000-0000-000020070000}"/>
    <cellStyle name="Normal 3 42" xfId="1802" xr:uid="{00000000-0005-0000-0000-000021070000}"/>
    <cellStyle name="Normal 3 43" xfId="1803" xr:uid="{00000000-0005-0000-0000-000022070000}"/>
    <cellStyle name="Normal 3 44" xfId="1804" xr:uid="{00000000-0005-0000-0000-000023070000}"/>
    <cellStyle name="Normal 3 44 2" xfId="1805" xr:uid="{00000000-0005-0000-0000-000024070000}"/>
    <cellStyle name="Normal 3 45" xfId="1806" xr:uid="{00000000-0005-0000-0000-000025070000}"/>
    <cellStyle name="Normal 3 46" xfId="1807" xr:uid="{00000000-0005-0000-0000-000026070000}"/>
    <cellStyle name="Normal 3 47" xfId="1808" xr:uid="{00000000-0005-0000-0000-000027070000}"/>
    <cellStyle name="Normal 3 48" xfId="1809" xr:uid="{00000000-0005-0000-0000-000028070000}"/>
    <cellStyle name="Normal 3 49" xfId="1810" xr:uid="{00000000-0005-0000-0000-000029070000}"/>
    <cellStyle name="Normal 3 5" xfId="1811" xr:uid="{00000000-0005-0000-0000-00002A070000}"/>
    <cellStyle name="Normal 3 50" xfId="1812" xr:uid="{00000000-0005-0000-0000-00002B070000}"/>
    <cellStyle name="Normal 3 51" xfId="1813" xr:uid="{00000000-0005-0000-0000-00002C070000}"/>
    <cellStyle name="Normal 3 52" xfId="1814" xr:uid="{00000000-0005-0000-0000-00002D070000}"/>
    <cellStyle name="Normal 3 53" xfId="1815" xr:uid="{00000000-0005-0000-0000-00002E070000}"/>
    <cellStyle name="Normal 3 54" xfId="1816" xr:uid="{00000000-0005-0000-0000-00002F070000}"/>
    <cellStyle name="Normal 3 55" xfId="1817" xr:uid="{00000000-0005-0000-0000-000030070000}"/>
    <cellStyle name="Normal 3 56" xfId="1818" xr:uid="{00000000-0005-0000-0000-000031070000}"/>
    <cellStyle name="Normal 3 57" xfId="1819" xr:uid="{00000000-0005-0000-0000-000032070000}"/>
    <cellStyle name="Normal 3 58" xfId="1820" xr:uid="{00000000-0005-0000-0000-000033070000}"/>
    <cellStyle name="Normal 3 59" xfId="1821" xr:uid="{00000000-0005-0000-0000-000034070000}"/>
    <cellStyle name="Normal 3 6" xfId="1822" xr:uid="{00000000-0005-0000-0000-000035070000}"/>
    <cellStyle name="Normal 3 60" xfId="1823" xr:uid="{00000000-0005-0000-0000-000036070000}"/>
    <cellStyle name="Normal 3 61" xfId="1824" xr:uid="{00000000-0005-0000-0000-000037070000}"/>
    <cellStyle name="Normal 3 62" xfId="1825" xr:uid="{00000000-0005-0000-0000-000038070000}"/>
    <cellStyle name="Normal 3 63" xfId="1826" xr:uid="{00000000-0005-0000-0000-000039070000}"/>
    <cellStyle name="Normal 3 64" xfId="1827" xr:uid="{00000000-0005-0000-0000-00003A070000}"/>
    <cellStyle name="Normal 3 65" xfId="1828" xr:uid="{00000000-0005-0000-0000-00003B070000}"/>
    <cellStyle name="Normal 3 66" xfId="1829" xr:uid="{00000000-0005-0000-0000-00003C070000}"/>
    <cellStyle name="Normal 3 67" xfId="1830" xr:uid="{00000000-0005-0000-0000-00003D070000}"/>
    <cellStyle name="Normal 3 68" xfId="1831" xr:uid="{00000000-0005-0000-0000-00003E070000}"/>
    <cellStyle name="Normal 3 69" xfId="1832" xr:uid="{00000000-0005-0000-0000-00003F070000}"/>
    <cellStyle name="Normal 3 7" xfId="1833" xr:uid="{00000000-0005-0000-0000-000040070000}"/>
    <cellStyle name="Normal 3 70" xfId="1834" xr:uid="{00000000-0005-0000-0000-000041070000}"/>
    <cellStyle name="Normal 3 71" xfId="1835" xr:uid="{00000000-0005-0000-0000-000042070000}"/>
    <cellStyle name="Normal 3 72" xfId="1836" xr:uid="{00000000-0005-0000-0000-000043070000}"/>
    <cellStyle name="Normal 3 73" xfId="1837" xr:uid="{00000000-0005-0000-0000-000044070000}"/>
    <cellStyle name="Normal 3 74" xfId="1838" xr:uid="{00000000-0005-0000-0000-000045070000}"/>
    <cellStyle name="Normal 3 75" xfId="1839" xr:uid="{00000000-0005-0000-0000-000046070000}"/>
    <cellStyle name="Normal 3 76" xfId="1840" xr:uid="{00000000-0005-0000-0000-000047070000}"/>
    <cellStyle name="Normal 3 77" xfId="2093" xr:uid="{8F4F0F21-51A2-4866-80E0-2FC5AD52797A}"/>
    <cellStyle name="Normal 3 8" xfId="1841" xr:uid="{00000000-0005-0000-0000-000048070000}"/>
    <cellStyle name="Normal 3 9" xfId="1842" xr:uid="{00000000-0005-0000-0000-000049070000}"/>
    <cellStyle name="Normal 3_4. ANEXOS TECNICOS" xfId="1843" xr:uid="{00000000-0005-0000-0000-00004A070000}"/>
    <cellStyle name="Normal 30" xfId="1844" xr:uid="{00000000-0005-0000-0000-00004B070000}"/>
    <cellStyle name="Normal 31" xfId="1845" xr:uid="{00000000-0005-0000-0000-00004C070000}"/>
    <cellStyle name="Normal 32" xfId="1846" xr:uid="{00000000-0005-0000-0000-00004D070000}"/>
    <cellStyle name="Normal 33" xfId="1847" xr:uid="{00000000-0005-0000-0000-00004E070000}"/>
    <cellStyle name="Normal 34" xfId="1848" xr:uid="{00000000-0005-0000-0000-00004F070000}"/>
    <cellStyle name="Normal 35" xfId="1849" xr:uid="{00000000-0005-0000-0000-000050070000}"/>
    <cellStyle name="Normal 36" xfId="1850" xr:uid="{00000000-0005-0000-0000-000051070000}"/>
    <cellStyle name="Normal 37" xfId="1851" xr:uid="{00000000-0005-0000-0000-000052070000}"/>
    <cellStyle name="Normal 38" xfId="1852" xr:uid="{00000000-0005-0000-0000-000053070000}"/>
    <cellStyle name="Normal 39" xfId="1853" xr:uid="{00000000-0005-0000-0000-000054070000}"/>
    <cellStyle name="Normal 39 2" xfId="1854" xr:uid="{00000000-0005-0000-0000-000055070000}"/>
    <cellStyle name="Normal 39 3" xfId="1855" xr:uid="{00000000-0005-0000-0000-000056070000}"/>
    <cellStyle name="Normal 4" xfId="1856" xr:uid="{00000000-0005-0000-0000-000057070000}"/>
    <cellStyle name="Normal 4 2" xfId="1857" xr:uid="{00000000-0005-0000-0000-000058070000}"/>
    <cellStyle name="Normal 4 2 2" xfId="1858" xr:uid="{00000000-0005-0000-0000-000059070000}"/>
    <cellStyle name="Normal 4 2 2 2" xfId="1859" xr:uid="{00000000-0005-0000-0000-00005A070000}"/>
    <cellStyle name="Normal 4 2 2 3" xfId="1860" xr:uid="{00000000-0005-0000-0000-00005B070000}"/>
    <cellStyle name="Normal 4 2 3" xfId="1861" xr:uid="{00000000-0005-0000-0000-00005C070000}"/>
    <cellStyle name="Normal 4 2 4" xfId="1862" xr:uid="{00000000-0005-0000-0000-00005D070000}"/>
    <cellStyle name="Normal 4 3" xfId="1863" xr:uid="{00000000-0005-0000-0000-00005E070000}"/>
    <cellStyle name="Normal 4 3 2" xfId="1864" xr:uid="{00000000-0005-0000-0000-00005F070000}"/>
    <cellStyle name="Normal 4 4" xfId="1865" xr:uid="{00000000-0005-0000-0000-000060070000}"/>
    <cellStyle name="Normal 4 5" xfId="1866" xr:uid="{00000000-0005-0000-0000-000061070000}"/>
    <cellStyle name="Normal 4 6" xfId="2094" xr:uid="{F3D95130-C851-4BB7-89FD-586B7F458A9D}"/>
    <cellStyle name="Normal 40" xfId="1867" xr:uid="{00000000-0005-0000-0000-000062070000}"/>
    <cellStyle name="Normal 40 2" xfId="1868" xr:uid="{00000000-0005-0000-0000-000063070000}"/>
    <cellStyle name="Normal 41" xfId="1869" xr:uid="{00000000-0005-0000-0000-000064070000}"/>
    <cellStyle name="Normal 42" xfId="1870" xr:uid="{00000000-0005-0000-0000-000065070000}"/>
    <cellStyle name="Normal 43" xfId="1871" xr:uid="{00000000-0005-0000-0000-000066070000}"/>
    <cellStyle name="Normal 44" xfId="1872" xr:uid="{00000000-0005-0000-0000-000067070000}"/>
    <cellStyle name="Normal 44 10" xfId="1873" xr:uid="{00000000-0005-0000-0000-000068070000}"/>
    <cellStyle name="Normal 44 11" xfId="1874" xr:uid="{00000000-0005-0000-0000-000069070000}"/>
    <cellStyle name="Normal 44 12" xfId="1875" xr:uid="{00000000-0005-0000-0000-00006A070000}"/>
    <cellStyle name="Normal 44 13" xfId="1876" xr:uid="{00000000-0005-0000-0000-00006B070000}"/>
    <cellStyle name="Normal 44 14" xfId="1877" xr:uid="{00000000-0005-0000-0000-00006C070000}"/>
    <cellStyle name="Normal 44 15" xfId="1878" xr:uid="{00000000-0005-0000-0000-00006D070000}"/>
    <cellStyle name="Normal 44 16" xfId="1879" xr:uid="{00000000-0005-0000-0000-00006E070000}"/>
    <cellStyle name="Normal 44 17" xfId="1880" xr:uid="{00000000-0005-0000-0000-00006F070000}"/>
    <cellStyle name="Normal 44 18" xfId="1881" xr:uid="{00000000-0005-0000-0000-000070070000}"/>
    <cellStyle name="Normal 44 19" xfId="1882" xr:uid="{00000000-0005-0000-0000-000071070000}"/>
    <cellStyle name="Normal 44 2" xfId="1883" xr:uid="{00000000-0005-0000-0000-000072070000}"/>
    <cellStyle name="Normal 44 20" xfId="1884" xr:uid="{00000000-0005-0000-0000-000073070000}"/>
    <cellStyle name="Normal 44 21" xfId="1885" xr:uid="{00000000-0005-0000-0000-000074070000}"/>
    <cellStyle name="Normal 44 22" xfId="1886" xr:uid="{00000000-0005-0000-0000-000075070000}"/>
    <cellStyle name="Normal 44 23" xfId="1887" xr:uid="{00000000-0005-0000-0000-000076070000}"/>
    <cellStyle name="Normal 44 24" xfId="1888" xr:uid="{00000000-0005-0000-0000-000077070000}"/>
    <cellStyle name="Normal 44 25" xfId="1889" xr:uid="{00000000-0005-0000-0000-000078070000}"/>
    <cellStyle name="Normal 44 26" xfId="1890" xr:uid="{00000000-0005-0000-0000-000079070000}"/>
    <cellStyle name="Normal 44 27" xfId="1891" xr:uid="{00000000-0005-0000-0000-00007A070000}"/>
    <cellStyle name="Normal 44 28" xfId="1892" xr:uid="{00000000-0005-0000-0000-00007B070000}"/>
    <cellStyle name="Normal 44 29" xfId="1893" xr:uid="{00000000-0005-0000-0000-00007C070000}"/>
    <cellStyle name="Normal 44 3" xfId="1894" xr:uid="{00000000-0005-0000-0000-00007D070000}"/>
    <cellStyle name="Normal 44 30" xfId="1895" xr:uid="{00000000-0005-0000-0000-00007E070000}"/>
    <cellStyle name="Normal 44 31" xfId="1896" xr:uid="{00000000-0005-0000-0000-00007F070000}"/>
    <cellStyle name="Normal 44 32" xfId="1897" xr:uid="{00000000-0005-0000-0000-000080070000}"/>
    <cellStyle name="Normal 44 33" xfId="1898" xr:uid="{00000000-0005-0000-0000-000081070000}"/>
    <cellStyle name="Normal 44 34" xfId="1899" xr:uid="{00000000-0005-0000-0000-000082070000}"/>
    <cellStyle name="Normal 44 35" xfId="1900" xr:uid="{00000000-0005-0000-0000-000083070000}"/>
    <cellStyle name="Normal 44 36" xfId="1901" xr:uid="{00000000-0005-0000-0000-000084070000}"/>
    <cellStyle name="Normal 44 37" xfId="1902" xr:uid="{00000000-0005-0000-0000-000085070000}"/>
    <cellStyle name="Normal 44 38" xfId="1903" xr:uid="{00000000-0005-0000-0000-000086070000}"/>
    <cellStyle name="Normal 44 39" xfId="1904" xr:uid="{00000000-0005-0000-0000-000087070000}"/>
    <cellStyle name="Normal 44 4" xfId="1905" xr:uid="{00000000-0005-0000-0000-000088070000}"/>
    <cellStyle name="Normal 44 40" xfId="1906" xr:uid="{00000000-0005-0000-0000-000089070000}"/>
    <cellStyle name="Normal 44 41" xfId="1907" xr:uid="{00000000-0005-0000-0000-00008A070000}"/>
    <cellStyle name="Normal 44 42" xfId="1908" xr:uid="{00000000-0005-0000-0000-00008B070000}"/>
    <cellStyle name="Normal 44 43" xfId="1909" xr:uid="{00000000-0005-0000-0000-00008C070000}"/>
    <cellStyle name="Normal 44 44" xfId="1910" xr:uid="{00000000-0005-0000-0000-00008D070000}"/>
    <cellStyle name="Normal 44 45" xfId="1911" xr:uid="{00000000-0005-0000-0000-00008E070000}"/>
    <cellStyle name="Normal 44 46" xfId="1912" xr:uid="{00000000-0005-0000-0000-00008F070000}"/>
    <cellStyle name="Normal 44 47" xfId="1913" xr:uid="{00000000-0005-0000-0000-000090070000}"/>
    <cellStyle name="Normal 44 48" xfId="1914" xr:uid="{00000000-0005-0000-0000-000091070000}"/>
    <cellStyle name="Normal 44 49" xfId="1915" xr:uid="{00000000-0005-0000-0000-000092070000}"/>
    <cellStyle name="Normal 44 5" xfId="1916" xr:uid="{00000000-0005-0000-0000-000093070000}"/>
    <cellStyle name="Normal 44 50" xfId="1917" xr:uid="{00000000-0005-0000-0000-000094070000}"/>
    <cellStyle name="Normal 44 51" xfId="1918" xr:uid="{00000000-0005-0000-0000-000095070000}"/>
    <cellStyle name="Normal 44 52" xfId="1919" xr:uid="{00000000-0005-0000-0000-000096070000}"/>
    <cellStyle name="Normal 44 53" xfId="1920" xr:uid="{00000000-0005-0000-0000-000097070000}"/>
    <cellStyle name="Normal 44 54" xfId="1921" xr:uid="{00000000-0005-0000-0000-000098070000}"/>
    <cellStyle name="Normal 44 55" xfId="1922" xr:uid="{00000000-0005-0000-0000-000099070000}"/>
    <cellStyle name="Normal 44 56" xfId="1923" xr:uid="{00000000-0005-0000-0000-00009A070000}"/>
    <cellStyle name="Normal 44 57" xfId="1924" xr:uid="{00000000-0005-0000-0000-00009B070000}"/>
    <cellStyle name="Normal 44 58" xfId="1925" xr:uid="{00000000-0005-0000-0000-00009C070000}"/>
    <cellStyle name="Normal 44 59" xfId="1926" xr:uid="{00000000-0005-0000-0000-00009D070000}"/>
    <cellStyle name="Normal 44 6" xfId="1927" xr:uid="{00000000-0005-0000-0000-00009E070000}"/>
    <cellStyle name="Normal 44 60" xfId="1928" xr:uid="{00000000-0005-0000-0000-00009F070000}"/>
    <cellStyle name="Normal 44 61" xfId="1929" xr:uid="{00000000-0005-0000-0000-0000A0070000}"/>
    <cellStyle name="Normal 44 62" xfId="1930" xr:uid="{00000000-0005-0000-0000-0000A1070000}"/>
    <cellStyle name="Normal 44 63" xfId="1931" xr:uid="{00000000-0005-0000-0000-0000A2070000}"/>
    <cellStyle name="Normal 44 64" xfId="1932" xr:uid="{00000000-0005-0000-0000-0000A3070000}"/>
    <cellStyle name="Normal 44 65" xfId="1933" xr:uid="{00000000-0005-0000-0000-0000A4070000}"/>
    <cellStyle name="Normal 44 66" xfId="1934" xr:uid="{00000000-0005-0000-0000-0000A5070000}"/>
    <cellStyle name="Normal 44 67" xfId="1935" xr:uid="{00000000-0005-0000-0000-0000A6070000}"/>
    <cellStyle name="Normal 44 68" xfId="1936" xr:uid="{00000000-0005-0000-0000-0000A7070000}"/>
    <cellStyle name="Normal 44 69" xfId="1937" xr:uid="{00000000-0005-0000-0000-0000A8070000}"/>
    <cellStyle name="Normal 44 7" xfId="1938" xr:uid="{00000000-0005-0000-0000-0000A9070000}"/>
    <cellStyle name="Normal 44 70" xfId="1939" xr:uid="{00000000-0005-0000-0000-0000AA070000}"/>
    <cellStyle name="Normal 44 71" xfId="1940" xr:uid="{00000000-0005-0000-0000-0000AB070000}"/>
    <cellStyle name="Normal 44 72" xfId="1941" xr:uid="{00000000-0005-0000-0000-0000AC070000}"/>
    <cellStyle name="Normal 44 73" xfId="1942" xr:uid="{00000000-0005-0000-0000-0000AD070000}"/>
    <cellStyle name="Normal 44 74" xfId="1943" xr:uid="{00000000-0005-0000-0000-0000AE070000}"/>
    <cellStyle name="Normal 44 8" xfId="1944" xr:uid="{00000000-0005-0000-0000-0000AF070000}"/>
    <cellStyle name="Normal 44 9" xfId="1945" xr:uid="{00000000-0005-0000-0000-0000B0070000}"/>
    <cellStyle name="Normal 44_INFORME DE EVALUACION TECNICO PRELIMINAR AJUSTADO" xfId="1946" xr:uid="{00000000-0005-0000-0000-0000B1070000}"/>
    <cellStyle name="Normal 45" xfId="1947" xr:uid="{00000000-0005-0000-0000-0000B2070000}"/>
    <cellStyle name="Normal 46" xfId="1948" xr:uid="{00000000-0005-0000-0000-0000B3070000}"/>
    <cellStyle name="Normal 46 2" xfId="1949" xr:uid="{00000000-0005-0000-0000-0000B4070000}"/>
    <cellStyle name="Normal 47" xfId="1950" xr:uid="{00000000-0005-0000-0000-0000B5070000}"/>
    <cellStyle name="Normal 48" xfId="1951" xr:uid="{00000000-0005-0000-0000-0000B6070000}"/>
    <cellStyle name="Normal 49" xfId="1952" xr:uid="{00000000-0005-0000-0000-0000B7070000}"/>
    <cellStyle name="Normal 49 2" xfId="1953" xr:uid="{00000000-0005-0000-0000-0000B8070000}"/>
    <cellStyle name="Normal 5" xfId="1954" xr:uid="{00000000-0005-0000-0000-0000B9070000}"/>
    <cellStyle name="Normal 5 2" xfId="1955" xr:uid="{00000000-0005-0000-0000-0000BA070000}"/>
    <cellStyle name="Normal 5 2 2" xfId="1956" xr:uid="{00000000-0005-0000-0000-0000BB070000}"/>
    <cellStyle name="Normal 5 3" xfId="1957" xr:uid="{00000000-0005-0000-0000-0000BC070000}"/>
    <cellStyle name="Normal 5 3 2" xfId="1958" xr:uid="{00000000-0005-0000-0000-0000BD070000}"/>
    <cellStyle name="Normal 5 4" xfId="1959" xr:uid="{00000000-0005-0000-0000-0000BE070000}"/>
    <cellStyle name="Normal 5 5" xfId="1960" xr:uid="{00000000-0005-0000-0000-0000BF070000}"/>
    <cellStyle name="Normal 5 6" xfId="2310" xr:uid="{CC262C15-71C5-4410-90FF-4747952E52E6}"/>
    <cellStyle name="Normal 50" xfId="1961" xr:uid="{00000000-0005-0000-0000-0000C0070000}"/>
    <cellStyle name="Normal 50 2" xfId="1962" xr:uid="{00000000-0005-0000-0000-0000C1070000}"/>
    <cellStyle name="Normal 51" xfId="1963" xr:uid="{00000000-0005-0000-0000-0000C2070000}"/>
    <cellStyle name="Normal 52" xfId="1964" xr:uid="{00000000-0005-0000-0000-0000C3070000}"/>
    <cellStyle name="Normal 53" xfId="1965" xr:uid="{00000000-0005-0000-0000-0000C4070000}"/>
    <cellStyle name="Normal 54" xfId="1966" xr:uid="{00000000-0005-0000-0000-0000C5070000}"/>
    <cellStyle name="Normal 55" xfId="1967" xr:uid="{00000000-0005-0000-0000-0000C6070000}"/>
    <cellStyle name="Normal 56" xfId="1968" xr:uid="{00000000-0005-0000-0000-0000C7070000}"/>
    <cellStyle name="Normal 57" xfId="1969" xr:uid="{00000000-0005-0000-0000-0000C8070000}"/>
    <cellStyle name="Normal 58" xfId="1970" xr:uid="{00000000-0005-0000-0000-0000C9070000}"/>
    <cellStyle name="Normal 59" xfId="1971" xr:uid="{00000000-0005-0000-0000-0000CA070000}"/>
    <cellStyle name="Normal 6" xfId="1972" xr:uid="{00000000-0005-0000-0000-0000CB070000}"/>
    <cellStyle name="Normal 6 2" xfId="1973" xr:uid="{00000000-0005-0000-0000-0000CC070000}"/>
    <cellStyle name="Normal 6 2 2" xfId="1974" xr:uid="{00000000-0005-0000-0000-0000CD070000}"/>
    <cellStyle name="Normal 6 3" xfId="1975" xr:uid="{00000000-0005-0000-0000-0000CE070000}"/>
    <cellStyle name="Normal 6 4" xfId="1976" xr:uid="{00000000-0005-0000-0000-0000CF070000}"/>
    <cellStyle name="Normal 6 4 2" xfId="1977" xr:uid="{00000000-0005-0000-0000-0000D0070000}"/>
    <cellStyle name="Normal 6 5" xfId="1978" xr:uid="{00000000-0005-0000-0000-0000D1070000}"/>
    <cellStyle name="Normal 6 6" xfId="2311" xr:uid="{6DBEC9B0-A603-439F-8930-A74F0C11A297}"/>
    <cellStyle name="Normal 60" xfId="2280" xr:uid="{1D09B987-06A3-4B35-8A9F-827E48DA054F}"/>
    <cellStyle name="Normal 61" xfId="1979" xr:uid="{00000000-0005-0000-0000-0000D2070000}"/>
    <cellStyle name="Normal 62" xfId="1980" xr:uid="{00000000-0005-0000-0000-0000D3070000}"/>
    <cellStyle name="Normal 7" xfId="1981" xr:uid="{00000000-0005-0000-0000-0000D4070000}"/>
    <cellStyle name="Normal 7 2" xfId="1982" xr:uid="{00000000-0005-0000-0000-0000D5070000}"/>
    <cellStyle name="Normal 7 3" xfId="1983" xr:uid="{00000000-0005-0000-0000-0000D6070000}"/>
    <cellStyle name="Normal 7 4" xfId="1984" xr:uid="{00000000-0005-0000-0000-0000D7070000}"/>
    <cellStyle name="Normal 70" xfId="1985" xr:uid="{00000000-0005-0000-0000-0000D8070000}"/>
    <cellStyle name="Normal 76" xfId="1986" xr:uid="{00000000-0005-0000-0000-0000D9070000}"/>
    <cellStyle name="Normal 8" xfId="1987" xr:uid="{00000000-0005-0000-0000-0000DA070000}"/>
    <cellStyle name="Normal 8 2" xfId="1988" xr:uid="{00000000-0005-0000-0000-0000DB070000}"/>
    <cellStyle name="Normal 8 2 2" xfId="1989" xr:uid="{00000000-0005-0000-0000-0000DC070000}"/>
    <cellStyle name="Normal 8 3" xfId="1990" xr:uid="{00000000-0005-0000-0000-0000DD070000}"/>
    <cellStyle name="Normal 8 4" xfId="1991" xr:uid="{00000000-0005-0000-0000-0000DE070000}"/>
    <cellStyle name="Normal 8 5" xfId="1992" xr:uid="{00000000-0005-0000-0000-0000DF070000}"/>
    <cellStyle name="Normal 82" xfId="1993" xr:uid="{00000000-0005-0000-0000-0000E0070000}"/>
    <cellStyle name="Normal 9" xfId="1994" xr:uid="{00000000-0005-0000-0000-0000E1070000}"/>
    <cellStyle name="Normal 9 2" xfId="1995" xr:uid="{00000000-0005-0000-0000-0000E2070000}"/>
    <cellStyle name="Normal 9 3" xfId="1996" xr:uid="{00000000-0005-0000-0000-0000E3070000}"/>
    <cellStyle name="Normal 91" xfId="1997" xr:uid="{00000000-0005-0000-0000-0000E4070000}"/>
    <cellStyle name="Normal 95" xfId="1998" xr:uid="{00000000-0005-0000-0000-0000E5070000}"/>
    <cellStyle name="Normal 98" xfId="1999" xr:uid="{00000000-0005-0000-0000-0000E6070000}"/>
    <cellStyle name="Notas 2" xfId="2000" xr:uid="{00000000-0005-0000-0000-0000E7070000}"/>
    <cellStyle name="Notas 2 2" xfId="2001" xr:uid="{00000000-0005-0000-0000-0000E8070000}"/>
    <cellStyle name="Notas 2 2 2" xfId="2262" xr:uid="{8DFB3FFD-48AD-4EAE-99B5-06331F1A6D0A}"/>
    <cellStyle name="Notas 2 3" xfId="2090" xr:uid="{729DC3FE-6347-42DC-87FC-99CB3700ECF1}"/>
    <cellStyle name="Notas 2 4" xfId="2261" xr:uid="{E1B86C85-D574-4E9E-AA3F-D75F36740F09}"/>
    <cellStyle name="Notas 3" xfId="2002" xr:uid="{00000000-0005-0000-0000-0000E9070000}"/>
    <cellStyle name="Notas 3 2" xfId="2263" xr:uid="{539CDC7D-669C-4822-86D8-0ABF8E9AEDEE}"/>
    <cellStyle name="Notas 4" xfId="2003" xr:uid="{00000000-0005-0000-0000-0000EA070000}"/>
    <cellStyle name="Notas 4 2" xfId="2264" xr:uid="{74F19E71-B735-46AB-A15C-438FA2D92CBE}"/>
    <cellStyle name="Output" xfId="2004" xr:uid="{00000000-0005-0000-0000-0000EB070000}"/>
    <cellStyle name="Output 2" xfId="2265" xr:uid="{C9400519-8267-4A57-B6C7-8CAA8BDEA4E7}"/>
    <cellStyle name="Percent" xfId="2312" xr:uid="{00000000-0005-0000-0000-0000EC070000}"/>
    <cellStyle name="Percent 2" xfId="2005" xr:uid="{00000000-0005-0000-0000-0000ED070000}"/>
    <cellStyle name="Porcentaje 2" xfId="2006" xr:uid="{00000000-0005-0000-0000-0000EF070000}"/>
    <cellStyle name="Porcentaje 2 2" xfId="2007" xr:uid="{00000000-0005-0000-0000-0000F0070000}"/>
    <cellStyle name="Porcentaje 2 2 2" xfId="2008" xr:uid="{00000000-0005-0000-0000-0000F1070000}"/>
    <cellStyle name="Porcentaje 2 3" xfId="2009" xr:uid="{00000000-0005-0000-0000-0000F2070000}"/>
    <cellStyle name="Porcentaje 3" xfId="2010" xr:uid="{00000000-0005-0000-0000-0000F3070000}"/>
    <cellStyle name="Porcentaje 3 2" xfId="2011" xr:uid="{00000000-0005-0000-0000-0000F4070000}"/>
    <cellStyle name="Porcentaje 3 3" xfId="2091" xr:uid="{C816BD7C-DFE7-421B-8F1B-D5678AAB65C6}"/>
    <cellStyle name="Porcentual 2" xfId="2012" xr:uid="{00000000-0005-0000-0000-0000F5070000}"/>
    <cellStyle name="Porcentual 2 2" xfId="2013" xr:uid="{00000000-0005-0000-0000-0000F6070000}"/>
    <cellStyle name="Porcentual 3" xfId="2014" xr:uid="{00000000-0005-0000-0000-0000F7070000}"/>
    <cellStyle name="Porcentual JUAN" xfId="2015" xr:uid="{00000000-0005-0000-0000-0000F8070000}"/>
    <cellStyle name="Salida 2" xfId="2016" xr:uid="{00000000-0005-0000-0000-0000F9070000}"/>
    <cellStyle name="Salida 2 2" xfId="2017" xr:uid="{00000000-0005-0000-0000-0000FA070000}"/>
    <cellStyle name="Salida 2 2 2" xfId="2267" xr:uid="{C85EBEC3-AB1D-4C4E-9CDE-610DC96F51FD}"/>
    <cellStyle name="Salida 2 3" xfId="2092" xr:uid="{DE9DB7AC-5291-424F-BE2B-D19E09366F41}"/>
    <cellStyle name="Salida 2 4" xfId="2266" xr:uid="{8C7E2316-62E5-4BBB-B828-8980B3C3CD11}"/>
    <cellStyle name="Salida 3" xfId="2018" xr:uid="{00000000-0005-0000-0000-0000FB070000}"/>
    <cellStyle name="Salida 3 2" xfId="2268" xr:uid="{210ED909-0766-4ECA-9E60-5F1B842B1609}"/>
    <cellStyle name="Salida 4" xfId="2019" xr:uid="{00000000-0005-0000-0000-0000FC070000}"/>
    <cellStyle name="Salida 4 2" xfId="2269" xr:uid="{2082A304-1586-41C6-8954-497A2CC5777F}"/>
    <cellStyle name="semaforo" xfId="2020" xr:uid="{00000000-0005-0000-0000-0000FD070000}"/>
    <cellStyle name="semaforo 2" xfId="2270" xr:uid="{36D67ED5-D109-4E5F-B3B1-1A2286D989EC}"/>
    <cellStyle name="Style 1" xfId="2021" xr:uid="{00000000-0005-0000-0000-0000FE070000}"/>
    <cellStyle name="TableStyleLight1" xfId="2022" xr:uid="{00000000-0005-0000-0000-0000FF070000}"/>
    <cellStyle name="TableStyleLight1 2" xfId="2023" xr:uid="{00000000-0005-0000-0000-000000080000}"/>
    <cellStyle name="Texto de advertencia 2" xfId="2024" xr:uid="{00000000-0005-0000-0000-000001080000}"/>
    <cellStyle name="Texto de advertencia 2 2" xfId="2025" xr:uid="{00000000-0005-0000-0000-000002080000}"/>
    <cellStyle name="Texto de advertencia 3" xfId="2026" xr:uid="{00000000-0005-0000-0000-000003080000}"/>
    <cellStyle name="Texto de advertencia 4" xfId="2027" xr:uid="{00000000-0005-0000-0000-000004080000}"/>
    <cellStyle name="Texto explicativo 2" xfId="2028" xr:uid="{00000000-0005-0000-0000-000005080000}"/>
    <cellStyle name="Texto explicativo 2 2" xfId="2029" xr:uid="{00000000-0005-0000-0000-000006080000}"/>
    <cellStyle name="Texto explicativo 3" xfId="2030" xr:uid="{00000000-0005-0000-0000-000007080000}"/>
    <cellStyle name="Texto explicativo 4" xfId="2031" xr:uid="{00000000-0005-0000-0000-000008080000}"/>
    <cellStyle name="Title" xfId="2032" xr:uid="{00000000-0005-0000-0000-000009080000}"/>
    <cellStyle name="Title 2" xfId="2309" xr:uid="{728234BE-6AC2-45FB-B0BC-FA47818C4EC5}"/>
    <cellStyle name="Título 1 2" xfId="2033" xr:uid="{00000000-0005-0000-0000-00000B080000}"/>
    <cellStyle name="Título 1 2 2" xfId="2034" xr:uid="{00000000-0005-0000-0000-00000C080000}"/>
    <cellStyle name="Título 1 3" xfId="2035" xr:uid="{00000000-0005-0000-0000-00000D080000}"/>
    <cellStyle name="Título 1 4" xfId="2036" xr:uid="{00000000-0005-0000-0000-00000E080000}"/>
    <cellStyle name="Título 2 2" xfId="2038" xr:uid="{00000000-0005-0000-0000-000010080000}"/>
    <cellStyle name="Título 2 2 2" xfId="2039" xr:uid="{00000000-0005-0000-0000-000011080000}"/>
    <cellStyle name="Título 2 3" xfId="2040" xr:uid="{00000000-0005-0000-0000-000012080000}"/>
    <cellStyle name="Título 2 4" xfId="2041" xr:uid="{00000000-0005-0000-0000-000013080000}"/>
    <cellStyle name="Título 3 2" xfId="2042" xr:uid="{00000000-0005-0000-0000-000014080000}"/>
    <cellStyle name="Título 3 2 2" xfId="2043" xr:uid="{00000000-0005-0000-0000-000015080000}"/>
    <cellStyle name="Título 3 2 2 2" xfId="2272" xr:uid="{596408DD-218E-4427-9301-1AD1B04AC195}"/>
    <cellStyle name="Título 3 2 3" xfId="2271" xr:uid="{E6C31A41-98A4-4857-BE3F-C10CD287D2D6}"/>
    <cellStyle name="Título 3 3" xfId="2044" xr:uid="{00000000-0005-0000-0000-000016080000}"/>
    <cellStyle name="Título 3 3 2" xfId="2273" xr:uid="{644D86C5-F6D6-40C8-9B4E-B53F23DED7A0}"/>
    <cellStyle name="Título 3 4" xfId="2045" xr:uid="{00000000-0005-0000-0000-000017080000}"/>
    <cellStyle name="Título 3 4 2" xfId="2274" xr:uid="{F1E08638-F64A-4111-89CD-703D078ABFFE}"/>
    <cellStyle name="Título 4" xfId="2046" xr:uid="{00000000-0005-0000-0000-000018080000}"/>
    <cellStyle name="Título 4 2" xfId="2047" xr:uid="{00000000-0005-0000-0000-000019080000}"/>
    <cellStyle name="Título 5" xfId="2048" xr:uid="{00000000-0005-0000-0000-00001A080000}"/>
    <cellStyle name="Título 6" xfId="2049" xr:uid="{00000000-0005-0000-0000-00001B080000}"/>
    <cellStyle name="Total" xfId="2061" builtinId="25" customBuiltin="1"/>
    <cellStyle name="Total 2" xfId="2050" xr:uid="{00000000-0005-0000-0000-00001C080000}"/>
    <cellStyle name="Total 2 2" xfId="2051" xr:uid="{00000000-0005-0000-0000-00001D080000}"/>
    <cellStyle name="Total 2 2 2" xfId="2276" xr:uid="{BFC89397-B017-416D-AAF0-57082721B7C3}"/>
    <cellStyle name="Total 2 3" xfId="2275" xr:uid="{144DF086-3EF0-4A8E-9C77-FA2AB04EDA56}"/>
    <cellStyle name="Total 3" xfId="2052" xr:uid="{00000000-0005-0000-0000-00001E080000}"/>
    <cellStyle name="Total 3 2" xfId="2277" xr:uid="{C8141C21-45CC-41F9-A585-4827ABFC5166}"/>
    <cellStyle name="Total 4" xfId="2053" xr:uid="{00000000-0005-0000-0000-00001F080000}"/>
    <cellStyle name="Total 4 2" xfId="2278" xr:uid="{2DA767E9-1B6D-4DD5-82A9-D47BC65631B4}"/>
  </cellStyles>
  <dxfs count="3">
    <dxf>
      <font>
        <b val="0"/>
        <i val="0"/>
        <color theme="0"/>
      </font>
      <fill>
        <patternFill patternType="solid">
          <fgColor theme="0"/>
          <bgColor theme="0"/>
        </patternFill>
      </fill>
      <border>
        <left style="thin">
          <color theme="0"/>
        </left>
        <right style="thin">
          <color theme="0"/>
        </right>
        <top style="thin">
          <color theme="0"/>
        </top>
        <bottom style="thin">
          <color theme="0"/>
        </bottom>
        <vertical/>
        <horizontal/>
      </border>
    </dxf>
    <dxf>
      <font>
        <color theme="0"/>
      </font>
      <fill>
        <patternFill patternType="solid">
          <fgColor theme="0"/>
          <bgColor theme="0"/>
        </patternFill>
      </fill>
      <border>
        <left style="thin">
          <color theme="0"/>
        </left>
        <right style="thin">
          <color theme="0"/>
        </right>
        <top style="thin">
          <color theme="0"/>
        </top>
        <bottom style="thin">
          <color theme="0"/>
        </bottom>
        <vertical/>
        <horizontal/>
      </border>
    </dxf>
    <dxf>
      <font>
        <color theme="0"/>
      </font>
      <fill>
        <patternFill>
          <fgColor theme="0"/>
          <bgColor theme="0"/>
        </patternFill>
      </fill>
      <border>
        <left style="thin">
          <color theme="0"/>
        </left>
        <right style="thin">
          <color theme="0"/>
        </right>
        <top style="thin">
          <color theme="0"/>
        </top>
        <bottom style="thin">
          <color theme="0"/>
        </bottom>
        <vertical/>
        <horizontal/>
      </border>
    </dxf>
  </dxfs>
  <tableStyles count="0" defaultTableStyle="TableStyleMedium2" defaultPivotStyle="PivotStyleLight16"/>
  <colors>
    <mruColors>
      <color rgb="FFDDDFFF"/>
      <color rgb="FFF5F1F3"/>
      <color rgb="FFC5F0FF"/>
      <color rgb="FFE7F8FD"/>
      <color rgb="FF97D2FF"/>
      <color rgb="FF5BB9FF"/>
      <color rgb="FF6A126C"/>
      <color rgb="FF9E0000"/>
      <color rgb="FFE8F0EF"/>
      <color rgb="FF0326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microsoft.com/office/2017/10/relationships/person" Target="persons/person0.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microsoft.com/office/2017/10/relationships/person" Target="persons/person.xml"/></Relationships>
</file>

<file path=xl/ctrlProps/ctrlProp1.xml><?xml version="1.0" encoding="utf-8"?>
<formControlPr xmlns="http://schemas.microsoft.com/office/spreadsheetml/2009/9/main" objectType="CheckBox" checked="Checked" fmlaLink="$AE$12" lockText="1" noThreeD="1"/>
</file>

<file path=xl/ctrlProps/ctrlProp10.xml><?xml version="1.0" encoding="utf-8"?>
<formControlPr xmlns="http://schemas.microsoft.com/office/spreadsheetml/2009/9/main" objectType="CheckBox" checked="Checked" fmlaLink="$AO$12" lockText="1" noThreeD="1"/>
</file>

<file path=xl/ctrlProps/ctrlProp100.xml><?xml version="1.0" encoding="utf-8"?>
<formControlPr xmlns="http://schemas.microsoft.com/office/spreadsheetml/2009/9/main" objectType="Radio" checked="Checked" firstButton="1" fmlaLink="$N$39" lockText="1"/>
</file>

<file path=xl/ctrlProps/ctrlProp101.xml><?xml version="1.0" encoding="utf-8"?>
<formControlPr xmlns="http://schemas.microsoft.com/office/spreadsheetml/2009/9/main" objectType="Radio" lockText="1"/>
</file>

<file path=xl/ctrlProps/ctrlProp102.xml><?xml version="1.0" encoding="utf-8"?>
<formControlPr xmlns="http://schemas.microsoft.com/office/spreadsheetml/2009/9/main" objectType="Radio"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checked="Checked" firstButton="1" fmlaLink="$N$40" lockText="1"/>
</file>

<file path=xl/ctrlProps/ctrlProp107.xml><?xml version="1.0" encoding="utf-8"?>
<formControlPr xmlns="http://schemas.microsoft.com/office/spreadsheetml/2009/9/main" objectType="Radio"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CheckBox" checked="Checked" fmlaLink="$AP$12" lockText="1" noThreeD="1"/>
</file>

<file path=xl/ctrlProps/ctrlProp110.xml><?xml version="1.0" encoding="utf-8"?>
<formControlPr xmlns="http://schemas.microsoft.com/office/spreadsheetml/2009/9/main" objectType="Radio" lockText="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checked="Checked" firstButton="1" fmlaLink="$N$41"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CheckBox" fmlaLink="$AB$37" lockText="1"/>
</file>

<file path=xl/ctrlProps/ctrlProp118.xml><?xml version="1.0" encoding="utf-8"?>
<formControlPr xmlns="http://schemas.microsoft.com/office/spreadsheetml/2009/9/main" objectType="CheckBox" fmlaLink="$AB$39" lockText="1"/>
</file>

<file path=xl/ctrlProps/ctrlProp119.xml><?xml version="1.0" encoding="utf-8"?>
<formControlPr xmlns="http://schemas.microsoft.com/office/spreadsheetml/2009/9/main" objectType="CheckBox" fmlaLink="$AB$40" lockText="1"/>
</file>

<file path=xl/ctrlProps/ctrlProp12.xml><?xml version="1.0" encoding="utf-8"?>
<formControlPr xmlns="http://schemas.microsoft.com/office/spreadsheetml/2009/9/main" objectType="CheckBox" checked="Checked" fmlaLink="$AQ$12" lockText="1" noThreeD="1"/>
</file>

<file path=xl/ctrlProps/ctrlProp120.xml><?xml version="1.0" encoding="utf-8"?>
<formControlPr xmlns="http://schemas.microsoft.com/office/spreadsheetml/2009/9/main" objectType="CheckBox" checked="Checked" fmlaLink="$AC$43" lockText="1"/>
</file>

<file path=xl/ctrlProps/ctrlProp13.xml><?xml version="1.0" encoding="utf-8"?>
<formControlPr xmlns="http://schemas.microsoft.com/office/spreadsheetml/2009/9/main" objectType="CheckBox" checked="Checked" fmlaLink="$AR$12" lockText="1" noThreeD="1"/>
</file>

<file path=xl/ctrlProps/ctrlProp14.xml><?xml version="1.0" encoding="utf-8"?>
<formControlPr xmlns="http://schemas.microsoft.com/office/spreadsheetml/2009/9/main" objectType="CheckBox" checked="Checked" fmlaLink="$AS$12" lockText="1" noThreeD="1"/>
</file>

<file path=xl/ctrlProps/ctrlProp15.xml><?xml version="1.0" encoding="utf-8"?>
<formControlPr xmlns="http://schemas.microsoft.com/office/spreadsheetml/2009/9/main" objectType="CheckBox" checked="Checked" fmlaLink="$AT$12" lockText="1" noThreeD="1"/>
</file>

<file path=xl/ctrlProps/ctrlProp16.xml><?xml version="1.0" encoding="utf-8"?>
<formControlPr xmlns="http://schemas.microsoft.com/office/spreadsheetml/2009/9/main" objectType="CheckBox" checked="Checked" fmlaLink="$AU$12" lockText="1" noThreeD="1"/>
</file>

<file path=xl/ctrlProps/ctrlProp17.xml><?xml version="1.0" encoding="utf-8"?>
<formControlPr xmlns="http://schemas.microsoft.com/office/spreadsheetml/2009/9/main" objectType="CheckBox" checked="Checked" fmlaLink="$AV$12" lockText="1" noThreeD="1"/>
</file>

<file path=xl/ctrlProps/ctrlProp18.xml><?xml version="1.0" encoding="utf-8"?>
<formControlPr xmlns="http://schemas.microsoft.com/office/spreadsheetml/2009/9/main" objectType="CheckBox" checked="Checked" fmlaLink="$AW$12" lockText="1" noThreeD="1"/>
</file>

<file path=xl/ctrlProps/ctrlProp19.xml><?xml version="1.0" encoding="utf-8"?>
<formControlPr xmlns="http://schemas.microsoft.com/office/spreadsheetml/2009/9/main" objectType="CheckBox" checked="Checked" fmlaLink="$AX$12" lockText="1" noThreeD="1"/>
</file>

<file path=xl/ctrlProps/ctrlProp2.xml><?xml version="1.0" encoding="utf-8"?>
<formControlPr xmlns="http://schemas.microsoft.com/office/spreadsheetml/2009/9/main" objectType="CheckBox" fmlaLink="$AF$12" lockText="1" noThreeD="1"/>
</file>

<file path=xl/ctrlProps/ctrlProp20.xml><?xml version="1.0" encoding="utf-8"?>
<formControlPr xmlns="http://schemas.microsoft.com/office/spreadsheetml/2009/9/main" objectType="CheckBox" checked="Checked" fmlaLink="$AL$12"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checked="Checked" firstButton="1" fmlaLink="$N$26"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N$27"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AG$12" lockText="1" noThreeD="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checked="Checked" firstButton="1" fmlaLink="$N$28"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H$12" lockText="1" noThreeD="1"/>
</file>

<file path=xl/ctrlProps/ctrlProp40.xml><?xml version="1.0" encoding="utf-8"?>
<formControlPr xmlns="http://schemas.microsoft.com/office/spreadsheetml/2009/9/main" objectType="Radio" checked="Checked" firstButton="1" fmlaLink="$N$29" lockText="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Radio" checked="Checked" firstButton="1" fmlaLink="$N$30"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CheckBox" fmlaLink="$AI$12" lockText="1" noThreeD="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fmlaLink="$N$31"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checked="Checked" firstButton="1" fmlaLink="$N$32" lockText="1"/>
</file>

<file path=xl/ctrlProps/ctrlProp59.xml><?xml version="1.0" encoding="utf-8"?>
<formControlPr xmlns="http://schemas.microsoft.com/office/spreadsheetml/2009/9/main" objectType="Radio" lockText="1"/>
</file>

<file path=xl/ctrlProps/ctrlProp6.xml><?xml version="1.0" encoding="utf-8"?>
<formControlPr xmlns="http://schemas.microsoft.com/office/spreadsheetml/2009/9/main" objectType="CheckBox" checked="Checked" fmlaLink="$AJ$12" lockText="1" noThreeD="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checked="Checked" firstButton="1" fmlaLink="$N$33" lockText="1"/>
</file>

<file path=xl/ctrlProps/ctrlProp65.xml><?xml version="1.0" encoding="utf-8"?>
<formControlPr xmlns="http://schemas.microsoft.com/office/spreadsheetml/2009/9/main" objectType="Radio"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lockText="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checked="Checked" fmlaLink="$AK$12" lockText="1" noThreeD="1"/>
</file>

<file path=xl/ctrlProps/ctrlProp70.xml><?xml version="1.0" encoding="utf-8"?>
<formControlPr xmlns="http://schemas.microsoft.com/office/spreadsheetml/2009/9/main" objectType="Radio" checked="Checked" firstButton="1" fmlaLink="$N$34"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Radio" checked="Checked" firstButton="1" fmlaLink="$N$35"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checked="Checked" fmlaLink="$AM$12" lockText="1" noThreeD="1"/>
</file>

<file path=xl/ctrlProps/ctrlProp80.xml><?xml version="1.0" encoding="utf-8"?>
<formControlPr xmlns="http://schemas.microsoft.com/office/spreadsheetml/2009/9/main" objectType="Radio" lockText="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checked="Checked" firstButton="1" fmlaLink="$N$36"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checked="Checked" firstButton="1" fmlaLink="$N$37"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CheckBox" fmlaLink="$AN$12" lockText="1" noThreeD="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checked="Checked" firstButton="1" fmlaLink="$N$38"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GBox" noThreeD="1"/>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723900</xdr:colOff>
          <xdr:row>11</xdr:row>
          <xdr:rowOff>0</xdr:rowOff>
        </xdr:from>
        <xdr:to>
          <xdr:col>3</xdr:col>
          <xdr:colOff>1028700</xdr:colOff>
          <xdr:row>11</xdr:row>
          <xdr:rowOff>238125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11</xdr:row>
          <xdr:rowOff>0</xdr:rowOff>
        </xdr:from>
        <xdr:to>
          <xdr:col>4</xdr:col>
          <xdr:colOff>1028700</xdr:colOff>
          <xdr:row>11</xdr:row>
          <xdr:rowOff>238125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11</xdr:row>
          <xdr:rowOff>0</xdr:rowOff>
        </xdr:from>
        <xdr:to>
          <xdr:col>5</xdr:col>
          <xdr:colOff>1028700</xdr:colOff>
          <xdr:row>11</xdr:row>
          <xdr:rowOff>238125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11</xdr:row>
          <xdr:rowOff>0</xdr:rowOff>
        </xdr:from>
        <xdr:to>
          <xdr:col>6</xdr:col>
          <xdr:colOff>1066800</xdr:colOff>
          <xdr:row>11</xdr:row>
          <xdr:rowOff>238125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762000</xdr:colOff>
          <xdr:row>11</xdr:row>
          <xdr:rowOff>0</xdr:rowOff>
        </xdr:from>
        <xdr:to>
          <xdr:col>7</xdr:col>
          <xdr:colOff>1038225</xdr:colOff>
          <xdr:row>11</xdr:row>
          <xdr:rowOff>238125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733425</xdr:colOff>
          <xdr:row>11</xdr:row>
          <xdr:rowOff>0</xdr:rowOff>
        </xdr:from>
        <xdr:to>
          <xdr:col>8</xdr:col>
          <xdr:colOff>1028700</xdr:colOff>
          <xdr:row>11</xdr:row>
          <xdr:rowOff>238125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11</xdr:row>
          <xdr:rowOff>0</xdr:rowOff>
        </xdr:from>
        <xdr:to>
          <xdr:col>9</xdr:col>
          <xdr:colOff>990600</xdr:colOff>
          <xdr:row>11</xdr:row>
          <xdr:rowOff>238125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723900</xdr:colOff>
          <xdr:row>11</xdr:row>
          <xdr:rowOff>0</xdr:rowOff>
        </xdr:from>
        <xdr:to>
          <xdr:col>11</xdr:col>
          <xdr:colOff>1028700</xdr:colOff>
          <xdr:row>11</xdr:row>
          <xdr:rowOff>238125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11</xdr:row>
          <xdr:rowOff>0</xdr:rowOff>
        </xdr:from>
        <xdr:to>
          <xdr:col>12</xdr:col>
          <xdr:colOff>838200</xdr:colOff>
          <xdr:row>11</xdr:row>
          <xdr:rowOff>238125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11</xdr:row>
          <xdr:rowOff>0</xdr:rowOff>
        </xdr:from>
        <xdr:to>
          <xdr:col>13</xdr:col>
          <xdr:colOff>1028700</xdr:colOff>
          <xdr:row>11</xdr:row>
          <xdr:rowOff>238125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609600</xdr:colOff>
          <xdr:row>11</xdr:row>
          <xdr:rowOff>0</xdr:rowOff>
        </xdr:from>
        <xdr:to>
          <xdr:col>14</xdr:col>
          <xdr:colOff>885825</xdr:colOff>
          <xdr:row>11</xdr:row>
          <xdr:rowOff>238125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695325</xdr:colOff>
          <xdr:row>11</xdr:row>
          <xdr:rowOff>0</xdr:rowOff>
        </xdr:from>
        <xdr:to>
          <xdr:col>15</xdr:col>
          <xdr:colOff>990600</xdr:colOff>
          <xdr:row>11</xdr:row>
          <xdr:rowOff>238125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733425</xdr:colOff>
          <xdr:row>11</xdr:row>
          <xdr:rowOff>0</xdr:rowOff>
        </xdr:from>
        <xdr:to>
          <xdr:col>16</xdr:col>
          <xdr:colOff>1028700</xdr:colOff>
          <xdr:row>11</xdr:row>
          <xdr:rowOff>238125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762000</xdr:colOff>
          <xdr:row>11</xdr:row>
          <xdr:rowOff>0</xdr:rowOff>
        </xdr:from>
        <xdr:to>
          <xdr:col>17</xdr:col>
          <xdr:colOff>1066800</xdr:colOff>
          <xdr:row>11</xdr:row>
          <xdr:rowOff>238125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723900</xdr:colOff>
          <xdr:row>11</xdr:row>
          <xdr:rowOff>0</xdr:rowOff>
        </xdr:from>
        <xdr:to>
          <xdr:col>18</xdr:col>
          <xdr:colOff>1028700</xdr:colOff>
          <xdr:row>11</xdr:row>
          <xdr:rowOff>238125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762000</xdr:colOff>
          <xdr:row>11</xdr:row>
          <xdr:rowOff>0</xdr:rowOff>
        </xdr:from>
        <xdr:to>
          <xdr:col>19</xdr:col>
          <xdr:colOff>1066800</xdr:colOff>
          <xdr:row>11</xdr:row>
          <xdr:rowOff>238125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723900</xdr:colOff>
          <xdr:row>11</xdr:row>
          <xdr:rowOff>0</xdr:rowOff>
        </xdr:from>
        <xdr:to>
          <xdr:col>20</xdr:col>
          <xdr:colOff>1028700</xdr:colOff>
          <xdr:row>11</xdr:row>
          <xdr:rowOff>238125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609600</xdr:colOff>
          <xdr:row>11</xdr:row>
          <xdr:rowOff>0</xdr:rowOff>
        </xdr:from>
        <xdr:to>
          <xdr:col>21</xdr:col>
          <xdr:colOff>914400</xdr:colOff>
          <xdr:row>11</xdr:row>
          <xdr:rowOff>238125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609600</xdr:colOff>
          <xdr:row>11</xdr:row>
          <xdr:rowOff>0</xdr:rowOff>
        </xdr:from>
        <xdr:to>
          <xdr:col>22</xdr:col>
          <xdr:colOff>885825</xdr:colOff>
          <xdr:row>11</xdr:row>
          <xdr:rowOff>238125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11</xdr:row>
          <xdr:rowOff>0</xdr:rowOff>
        </xdr:from>
        <xdr:to>
          <xdr:col>10</xdr:col>
          <xdr:colOff>1028700</xdr:colOff>
          <xdr:row>11</xdr:row>
          <xdr:rowOff>238125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3</xdr:row>
          <xdr:rowOff>0</xdr:rowOff>
        </xdr:from>
        <xdr:to>
          <xdr:col>21</xdr:col>
          <xdr:colOff>0</xdr:colOff>
          <xdr:row>4</xdr:row>
          <xdr:rowOff>9525</xdr:rowOff>
        </xdr:to>
        <xdr:sp macro="" textlink="">
          <xdr:nvSpPr>
            <xdr:cNvPr id="12466" name="Group Box 178" hidden="1">
              <a:extLst>
                <a:ext uri="{63B3BB69-23CF-44E3-9099-C40C66FF867C}">
                  <a14:compatExt spid="_x0000_s12466"/>
                </a:ext>
                <a:ext uri="{FF2B5EF4-FFF2-40B4-BE49-F238E27FC236}">
                  <a16:creationId xmlns:a16="http://schemas.microsoft.com/office/drawing/2014/main" id="{00000000-0008-0000-0300-0000B2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xdr:row>
          <xdr:rowOff>76200</xdr:rowOff>
        </xdr:from>
        <xdr:to>
          <xdr:col>12</xdr:col>
          <xdr:colOff>342900</xdr:colOff>
          <xdr:row>3</xdr:row>
          <xdr:rowOff>276225</xdr:rowOff>
        </xdr:to>
        <xdr:sp macro="" textlink="">
          <xdr:nvSpPr>
            <xdr:cNvPr id="12467" name="Option Button 179" hidden="1">
              <a:extLst>
                <a:ext uri="{63B3BB69-23CF-44E3-9099-C40C66FF867C}">
                  <a14:compatExt spid="_x0000_s12467"/>
                </a:ext>
                <a:ext uri="{FF2B5EF4-FFF2-40B4-BE49-F238E27FC236}">
                  <a16:creationId xmlns:a16="http://schemas.microsoft.com/office/drawing/2014/main" id="{00000000-0008-0000-0300-0000B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xdr:row>
          <xdr:rowOff>76200</xdr:rowOff>
        </xdr:from>
        <xdr:to>
          <xdr:col>14</xdr:col>
          <xdr:colOff>342900</xdr:colOff>
          <xdr:row>3</xdr:row>
          <xdr:rowOff>276225</xdr:rowOff>
        </xdr:to>
        <xdr:sp macro="" textlink="">
          <xdr:nvSpPr>
            <xdr:cNvPr id="12468" name="Option Button 180" hidden="1">
              <a:extLst>
                <a:ext uri="{63B3BB69-23CF-44E3-9099-C40C66FF867C}">
                  <a14:compatExt spid="_x0000_s12468"/>
                </a:ext>
                <a:ext uri="{FF2B5EF4-FFF2-40B4-BE49-F238E27FC236}">
                  <a16:creationId xmlns:a16="http://schemas.microsoft.com/office/drawing/2014/main" id="{00000000-0008-0000-0300-0000B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xdr:row>
          <xdr:rowOff>76200</xdr:rowOff>
        </xdr:from>
        <xdr:to>
          <xdr:col>16</xdr:col>
          <xdr:colOff>342900</xdr:colOff>
          <xdr:row>3</xdr:row>
          <xdr:rowOff>276225</xdr:rowOff>
        </xdr:to>
        <xdr:sp macro="" textlink="">
          <xdr:nvSpPr>
            <xdr:cNvPr id="12469" name="Option Button 181" hidden="1">
              <a:extLst>
                <a:ext uri="{63B3BB69-23CF-44E3-9099-C40C66FF867C}">
                  <a14:compatExt spid="_x0000_s12469"/>
                </a:ext>
                <a:ext uri="{FF2B5EF4-FFF2-40B4-BE49-F238E27FC236}">
                  <a16:creationId xmlns:a16="http://schemas.microsoft.com/office/drawing/2014/main" id="{00000000-0008-0000-0300-0000B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xdr:row>
          <xdr:rowOff>76200</xdr:rowOff>
        </xdr:from>
        <xdr:to>
          <xdr:col>18</xdr:col>
          <xdr:colOff>342900</xdr:colOff>
          <xdr:row>3</xdr:row>
          <xdr:rowOff>276225</xdr:rowOff>
        </xdr:to>
        <xdr:sp macro="" textlink="">
          <xdr:nvSpPr>
            <xdr:cNvPr id="12470" name="Option Button 182" hidden="1">
              <a:extLst>
                <a:ext uri="{63B3BB69-23CF-44E3-9099-C40C66FF867C}">
                  <a14:compatExt spid="_x0000_s12470"/>
                </a:ext>
                <a:ext uri="{FF2B5EF4-FFF2-40B4-BE49-F238E27FC236}">
                  <a16:creationId xmlns:a16="http://schemas.microsoft.com/office/drawing/2014/main" id="{00000000-0008-0000-0300-0000B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xdr:row>
          <xdr:rowOff>76200</xdr:rowOff>
        </xdr:from>
        <xdr:to>
          <xdr:col>20</xdr:col>
          <xdr:colOff>342900</xdr:colOff>
          <xdr:row>3</xdr:row>
          <xdr:rowOff>276225</xdr:rowOff>
        </xdr:to>
        <xdr:sp macro="" textlink="">
          <xdr:nvSpPr>
            <xdr:cNvPr id="12471" name="Option Button 183" hidden="1">
              <a:extLst>
                <a:ext uri="{63B3BB69-23CF-44E3-9099-C40C66FF867C}">
                  <a14:compatExt spid="_x0000_s12471"/>
                </a:ext>
                <a:ext uri="{FF2B5EF4-FFF2-40B4-BE49-F238E27FC236}">
                  <a16:creationId xmlns:a16="http://schemas.microsoft.com/office/drawing/2014/main" id="{00000000-0008-0000-0300-0000B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9525</xdr:rowOff>
        </xdr:from>
        <xdr:to>
          <xdr:col>21</xdr:col>
          <xdr:colOff>0</xdr:colOff>
          <xdr:row>5</xdr:row>
          <xdr:rowOff>9525</xdr:rowOff>
        </xdr:to>
        <xdr:sp macro="" textlink="">
          <xdr:nvSpPr>
            <xdr:cNvPr id="12473" name="Group Box 185" hidden="1">
              <a:extLst>
                <a:ext uri="{63B3BB69-23CF-44E3-9099-C40C66FF867C}">
                  <a14:compatExt spid="_x0000_s12473"/>
                </a:ext>
                <a:ext uri="{FF2B5EF4-FFF2-40B4-BE49-F238E27FC236}">
                  <a16:creationId xmlns:a16="http://schemas.microsoft.com/office/drawing/2014/main" id="{00000000-0008-0000-0300-0000B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xdr:row>
          <xdr:rowOff>76200</xdr:rowOff>
        </xdr:from>
        <xdr:to>
          <xdr:col>12</xdr:col>
          <xdr:colOff>342900</xdr:colOff>
          <xdr:row>4</xdr:row>
          <xdr:rowOff>276225</xdr:rowOff>
        </xdr:to>
        <xdr:sp macro="" textlink="">
          <xdr:nvSpPr>
            <xdr:cNvPr id="12474" name="Option Button 186" hidden="1">
              <a:extLst>
                <a:ext uri="{63B3BB69-23CF-44E3-9099-C40C66FF867C}">
                  <a14:compatExt spid="_x0000_s12474"/>
                </a:ext>
                <a:ext uri="{FF2B5EF4-FFF2-40B4-BE49-F238E27FC236}">
                  <a16:creationId xmlns:a16="http://schemas.microsoft.com/office/drawing/2014/main" id="{00000000-0008-0000-0300-0000B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xdr:row>
          <xdr:rowOff>76200</xdr:rowOff>
        </xdr:from>
        <xdr:to>
          <xdr:col>14</xdr:col>
          <xdr:colOff>342900</xdr:colOff>
          <xdr:row>4</xdr:row>
          <xdr:rowOff>276225</xdr:rowOff>
        </xdr:to>
        <xdr:sp macro="" textlink="">
          <xdr:nvSpPr>
            <xdr:cNvPr id="12479" name="Option Button 191" hidden="1">
              <a:extLst>
                <a:ext uri="{63B3BB69-23CF-44E3-9099-C40C66FF867C}">
                  <a14:compatExt spid="_x0000_s12479"/>
                </a:ext>
                <a:ext uri="{FF2B5EF4-FFF2-40B4-BE49-F238E27FC236}">
                  <a16:creationId xmlns:a16="http://schemas.microsoft.com/office/drawing/2014/main" id="{00000000-0008-0000-0300-0000B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xdr:row>
          <xdr:rowOff>76200</xdr:rowOff>
        </xdr:from>
        <xdr:to>
          <xdr:col>16</xdr:col>
          <xdr:colOff>342900</xdr:colOff>
          <xdr:row>4</xdr:row>
          <xdr:rowOff>276225</xdr:rowOff>
        </xdr:to>
        <xdr:sp macro="" textlink="">
          <xdr:nvSpPr>
            <xdr:cNvPr id="12480" name="Option Button 192" hidden="1">
              <a:extLst>
                <a:ext uri="{63B3BB69-23CF-44E3-9099-C40C66FF867C}">
                  <a14:compatExt spid="_x0000_s12480"/>
                </a:ext>
                <a:ext uri="{FF2B5EF4-FFF2-40B4-BE49-F238E27FC236}">
                  <a16:creationId xmlns:a16="http://schemas.microsoft.com/office/drawing/2014/main" id="{00000000-0008-0000-0300-0000C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xdr:row>
          <xdr:rowOff>76200</xdr:rowOff>
        </xdr:from>
        <xdr:to>
          <xdr:col>18</xdr:col>
          <xdr:colOff>342900</xdr:colOff>
          <xdr:row>4</xdr:row>
          <xdr:rowOff>276225</xdr:rowOff>
        </xdr:to>
        <xdr:sp macro="" textlink="">
          <xdr:nvSpPr>
            <xdr:cNvPr id="12481" name="Option Button 193" hidden="1">
              <a:extLst>
                <a:ext uri="{63B3BB69-23CF-44E3-9099-C40C66FF867C}">
                  <a14:compatExt spid="_x0000_s12481"/>
                </a:ext>
                <a:ext uri="{FF2B5EF4-FFF2-40B4-BE49-F238E27FC236}">
                  <a16:creationId xmlns:a16="http://schemas.microsoft.com/office/drawing/2014/main" id="{00000000-0008-0000-0300-0000C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xdr:row>
          <xdr:rowOff>76200</xdr:rowOff>
        </xdr:from>
        <xdr:to>
          <xdr:col>20</xdr:col>
          <xdr:colOff>342900</xdr:colOff>
          <xdr:row>4</xdr:row>
          <xdr:rowOff>276225</xdr:rowOff>
        </xdr:to>
        <xdr:sp macro="" textlink="">
          <xdr:nvSpPr>
            <xdr:cNvPr id="12482" name="Option Button 194" hidden="1">
              <a:extLst>
                <a:ext uri="{63B3BB69-23CF-44E3-9099-C40C66FF867C}">
                  <a14:compatExt spid="_x0000_s12482"/>
                </a:ext>
                <a:ext uri="{FF2B5EF4-FFF2-40B4-BE49-F238E27FC236}">
                  <a16:creationId xmlns:a16="http://schemas.microsoft.com/office/drawing/2014/main" id="{00000000-0008-0000-0300-0000C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9525</xdr:rowOff>
        </xdr:from>
        <xdr:to>
          <xdr:col>21</xdr:col>
          <xdr:colOff>0</xdr:colOff>
          <xdr:row>6</xdr:row>
          <xdr:rowOff>0</xdr:rowOff>
        </xdr:to>
        <xdr:sp macro="" textlink="">
          <xdr:nvSpPr>
            <xdr:cNvPr id="12483" name="Group Box 195" hidden="1">
              <a:extLst>
                <a:ext uri="{63B3BB69-23CF-44E3-9099-C40C66FF867C}">
                  <a14:compatExt spid="_x0000_s12483"/>
                </a:ext>
                <a:ext uri="{FF2B5EF4-FFF2-40B4-BE49-F238E27FC236}">
                  <a16:creationId xmlns:a16="http://schemas.microsoft.com/office/drawing/2014/main" id="{00000000-0008-0000-0300-0000C3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xdr:row>
          <xdr:rowOff>76200</xdr:rowOff>
        </xdr:from>
        <xdr:to>
          <xdr:col>12</xdr:col>
          <xdr:colOff>314325</xdr:colOff>
          <xdr:row>5</xdr:row>
          <xdr:rowOff>276225</xdr:rowOff>
        </xdr:to>
        <xdr:sp macro="" textlink="">
          <xdr:nvSpPr>
            <xdr:cNvPr id="12484" name="Option Button 196" hidden="1">
              <a:extLst>
                <a:ext uri="{63B3BB69-23CF-44E3-9099-C40C66FF867C}">
                  <a14:compatExt spid="_x0000_s12484"/>
                </a:ext>
                <a:ext uri="{FF2B5EF4-FFF2-40B4-BE49-F238E27FC236}">
                  <a16:creationId xmlns:a16="http://schemas.microsoft.com/office/drawing/2014/main" id="{00000000-0008-0000-0300-0000C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xdr:row>
          <xdr:rowOff>76200</xdr:rowOff>
        </xdr:from>
        <xdr:to>
          <xdr:col>14</xdr:col>
          <xdr:colOff>314325</xdr:colOff>
          <xdr:row>5</xdr:row>
          <xdr:rowOff>276225</xdr:rowOff>
        </xdr:to>
        <xdr:sp macro="" textlink="">
          <xdr:nvSpPr>
            <xdr:cNvPr id="12485" name="Option Button 197" hidden="1">
              <a:extLst>
                <a:ext uri="{63B3BB69-23CF-44E3-9099-C40C66FF867C}">
                  <a14:compatExt spid="_x0000_s12485"/>
                </a:ext>
                <a:ext uri="{FF2B5EF4-FFF2-40B4-BE49-F238E27FC236}">
                  <a16:creationId xmlns:a16="http://schemas.microsoft.com/office/drawing/2014/main" id="{00000000-0008-0000-0300-0000C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5</xdr:row>
          <xdr:rowOff>76200</xdr:rowOff>
        </xdr:from>
        <xdr:to>
          <xdr:col>16</xdr:col>
          <xdr:colOff>314325</xdr:colOff>
          <xdr:row>5</xdr:row>
          <xdr:rowOff>276225</xdr:rowOff>
        </xdr:to>
        <xdr:sp macro="" textlink="">
          <xdr:nvSpPr>
            <xdr:cNvPr id="12486" name="Option Button 198" hidden="1">
              <a:extLst>
                <a:ext uri="{63B3BB69-23CF-44E3-9099-C40C66FF867C}">
                  <a14:compatExt spid="_x0000_s12486"/>
                </a:ext>
                <a:ext uri="{FF2B5EF4-FFF2-40B4-BE49-F238E27FC236}">
                  <a16:creationId xmlns:a16="http://schemas.microsoft.com/office/drawing/2014/main" id="{00000000-0008-0000-0300-0000C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xdr:row>
          <xdr:rowOff>76200</xdr:rowOff>
        </xdr:from>
        <xdr:to>
          <xdr:col>18</xdr:col>
          <xdr:colOff>314325</xdr:colOff>
          <xdr:row>5</xdr:row>
          <xdr:rowOff>276225</xdr:rowOff>
        </xdr:to>
        <xdr:sp macro="" textlink="">
          <xdr:nvSpPr>
            <xdr:cNvPr id="12487" name="Option Button 199" hidden="1">
              <a:extLst>
                <a:ext uri="{63B3BB69-23CF-44E3-9099-C40C66FF867C}">
                  <a14:compatExt spid="_x0000_s12487"/>
                </a:ext>
                <a:ext uri="{FF2B5EF4-FFF2-40B4-BE49-F238E27FC236}">
                  <a16:creationId xmlns:a16="http://schemas.microsoft.com/office/drawing/2014/main" id="{00000000-0008-0000-0300-0000C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xdr:row>
          <xdr:rowOff>76200</xdr:rowOff>
        </xdr:from>
        <xdr:to>
          <xdr:col>20</xdr:col>
          <xdr:colOff>314325</xdr:colOff>
          <xdr:row>5</xdr:row>
          <xdr:rowOff>276225</xdr:rowOff>
        </xdr:to>
        <xdr:sp macro="" textlink="">
          <xdr:nvSpPr>
            <xdr:cNvPr id="12488" name="Option Button 200" hidden="1">
              <a:extLst>
                <a:ext uri="{63B3BB69-23CF-44E3-9099-C40C66FF867C}">
                  <a14:compatExt spid="_x0000_s12488"/>
                </a:ext>
                <a:ext uri="{FF2B5EF4-FFF2-40B4-BE49-F238E27FC236}">
                  <a16:creationId xmlns:a16="http://schemas.microsoft.com/office/drawing/2014/main" id="{00000000-0008-0000-0300-0000C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0</xdr:rowOff>
        </xdr:from>
        <xdr:to>
          <xdr:col>21</xdr:col>
          <xdr:colOff>0</xdr:colOff>
          <xdr:row>6</xdr:row>
          <xdr:rowOff>314325</xdr:rowOff>
        </xdr:to>
        <xdr:sp macro="" textlink="">
          <xdr:nvSpPr>
            <xdr:cNvPr id="12489" name="Group Box 201" hidden="1">
              <a:extLst>
                <a:ext uri="{63B3BB69-23CF-44E3-9099-C40C66FF867C}">
                  <a14:compatExt spid="_x0000_s12489"/>
                </a:ext>
                <a:ext uri="{FF2B5EF4-FFF2-40B4-BE49-F238E27FC236}">
                  <a16:creationId xmlns:a16="http://schemas.microsoft.com/office/drawing/2014/main" id="{00000000-0008-0000-0300-0000C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xdr:row>
          <xdr:rowOff>76200</xdr:rowOff>
        </xdr:from>
        <xdr:to>
          <xdr:col>12</xdr:col>
          <xdr:colOff>314325</xdr:colOff>
          <xdr:row>6</xdr:row>
          <xdr:rowOff>276225</xdr:rowOff>
        </xdr:to>
        <xdr:sp macro="" textlink="">
          <xdr:nvSpPr>
            <xdr:cNvPr id="12490" name="Option Button 202" hidden="1">
              <a:extLst>
                <a:ext uri="{63B3BB69-23CF-44E3-9099-C40C66FF867C}">
                  <a14:compatExt spid="_x0000_s12490"/>
                </a:ext>
                <a:ext uri="{FF2B5EF4-FFF2-40B4-BE49-F238E27FC236}">
                  <a16:creationId xmlns:a16="http://schemas.microsoft.com/office/drawing/2014/main" id="{00000000-0008-0000-0300-0000C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xdr:row>
          <xdr:rowOff>76200</xdr:rowOff>
        </xdr:from>
        <xdr:to>
          <xdr:col>14</xdr:col>
          <xdr:colOff>314325</xdr:colOff>
          <xdr:row>6</xdr:row>
          <xdr:rowOff>276225</xdr:rowOff>
        </xdr:to>
        <xdr:sp macro="" textlink="">
          <xdr:nvSpPr>
            <xdr:cNvPr id="12491" name="Option Button 203" hidden="1">
              <a:extLst>
                <a:ext uri="{63B3BB69-23CF-44E3-9099-C40C66FF867C}">
                  <a14:compatExt spid="_x0000_s12491"/>
                </a:ext>
                <a:ext uri="{FF2B5EF4-FFF2-40B4-BE49-F238E27FC236}">
                  <a16:creationId xmlns:a16="http://schemas.microsoft.com/office/drawing/2014/main" id="{00000000-0008-0000-0300-0000C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xdr:row>
          <xdr:rowOff>76200</xdr:rowOff>
        </xdr:from>
        <xdr:to>
          <xdr:col>16</xdr:col>
          <xdr:colOff>314325</xdr:colOff>
          <xdr:row>6</xdr:row>
          <xdr:rowOff>276225</xdr:rowOff>
        </xdr:to>
        <xdr:sp macro="" textlink="">
          <xdr:nvSpPr>
            <xdr:cNvPr id="12492" name="Option Button 204" hidden="1">
              <a:extLst>
                <a:ext uri="{63B3BB69-23CF-44E3-9099-C40C66FF867C}">
                  <a14:compatExt spid="_x0000_s12492"/>
                </a:ext>
                <a:ext uri="{FF2B5EF4-FFF2-40B4-BE49-F238E27FC236}">
                  <a16:creationId xmlns:a16="http://schemas.microsoft.com/office/drawing/2014/main" id="{00000000-0008-0000-0300-0000C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xdr:row>
          <xdr:rowOff>76200</xdr:rowOff>
        </xdr:from>
        <xdr:to>
          <xdr:col>18</xdr:col>
          <xdr:colOff>314325</xdr:colOff>
          <xdr:row>6</xdr:row>
          <xdr:rowOff>276225</xdr:rowOff>
        </xdr:to>
        <xdr:sp macro="" textlink="">
          <xdr:nvSpPr>
            <xdr:cNvPr id="12493" name="Option Button 205" hidden="1">
              <a:extLst>
                <a:ext uri="{63B3BB69-23CF-44E3-9099-C40C66FF867C}">
                  <a14:compatExt spid="_x0000_s12493"/>
                </a:ext>
                <a:ext uri="{FF2B5EF4-FFF2-40B4-BE49-F238E27FC236}">
                  <a16:creationId xmlns:a16="http://schemas.microsoft.com/office/drawing/2014/main" id="{00000000-0008-0000-0300-0000C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76200</xdr:rowOff>
        </xdr:from>
        <xdr:to>
          <xdr:col>20</xdr:col>
          <xdr:colOff>314325</xdr:colOff>
          <xdr:row>6</xdr:row>
          <xdr:rowOff>276225</xdr:rowOff>
        </xdr:to>
        <xdr:sp macro="" textlink="">
          <xdr:nvSpPr>
            <xdr:cNvPr id="12494" name="Option Button 206" hidden="1">
              <a:extLst>
                <a:ext uri="{63B3BB69-23CF-44E3-9099-C40C66FF867C}">
                  <a14:compatExt spid="_x0000_s12494"/>
                </a:ext>
                <a:ext uri="{FF2B5EF4-FFF2-40B4-BE49-F238E27FC236}">
                  <a16:creationId xmlns:a16="http://schemas.microsoft.com/office/drawing/2014/main" id="{00000000-0008-0000-0300-0000C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21</xdr:col>
          <xdr:colOff>0</xdr:colOff>
          <xdr:row>7</xdr:row>
          <xdr:rowOff>314325</xdr:rowOff>
        </xdr:to>
        <xdr:sp macro="" textlink="">
          <xdr:nvSpPr>
            <xdr:cNvPr id="12495" name="Group Box 207" hidden="1">
              <a:extLst>
                <a:ext uri="{63B3BB69-23CF-44E3-9099-C40C66FF867C}">
                  <a14:compatExt spid="_x0000_s12495"/>
                </a:ext>
                <a:ext uri="{FF2B5EF4-FFF2-40B4-BE49-F238E27FC236}">
                  <a16:creationId xmlns:a16="http://schemas.microsoft.com/office/drawing/2014/main" id="{00000000-0008-0000-0300-0000CF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xdr:row>
          <xdr:rowOff>47625</xdr:rowOff>
        </xdr:from>
        <xdr:to>
          <xdr:col>12</xdr:col>
          <xdr:colOff>342900</xdr:colOff>
          <xdr:row>7</xdr:row>
          <xdr:rowOff>276225</xdr:rowOff>
        </xdr:to>
        <xdr:sp macro="" textlink="">
          <xdr:nvSpPr>
            <xdr:cNvPr id="12496" name="Option Button 208" hidden="1">
              <a:extLst>
                <a:ext uri="{63B3BB69-23CF-44E3-9099-C40C66FF867C}">
                  <a14:compatExt spid="_x0000_s12496"/>
                </a:ext>
                <a:ext uri="{FF2B5EF4-FFF2-40B4-BE49-F238E27FC236}">
                  <a16:creationId xmlns:a16="http://schemas.microsoft.com/office/drawing/2014/main" id="{00000000-0008-0000-0300-0000D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xdr:row>
          <xdr:rowOff>47625</xdr:rowOff>
        </xdr:from>
        <xdr:to>
          <xdr:col>14</xdr:col>
          <xdr:colOff>342900</xdr:colOff>
          <xdr:row>7</xdr:row>
          <xdr:rowOff>276225</xdr:rowOff>
        </xdr:to>
        <xdr:sp macro="" textlink="">
          <xdr:nvSpPr>
            <xdr:cNvPr id="12497" name="Option Button 209" hidden="1">
              <a:extLst>
                <a:ext uri="{63B3BB69-23CF-44E3-9099-C40C66FF867C}">
                  <a14:compatExt spid="_x0000_s12497"/>
                </a:ext>
                <a:ext uri="{FF2B5EF4-FFF2-40B4-BE49-F238E27FC236}">
                  <a16:creationId xmlns:a16="http://schemas.microsoft.com/office/drawing/2014/main" id="{00000000-0008-0000-0300-0000D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xdr:row>
          <xdr:rowOff>47625</xdr:rowOff>
        </xdr:from>
        <xdr:to>
          <xdr:col>16</xdr:col>
          <xdr:colOff>342900</xdr:colOff>
          <xdr:row>7</xdr:row>
          <xdr:rowOff>276225</xdr:rowOff>
        </xdr:to>
        <xdr:sp macro="" textlink="">
          <xdr:nvSpPr>
            <xdr:cNvPr id="12498" name="Option Button 210" hidden="1">
              <a:extLst>
                <a:ext uri="{63B3BB69-23CF-44E3-9099-C40C66FF867C}">
                  <a14:compatExt spid="_x0000_s12498"/>
                </a:ext>
                <a:ext uri="{FF2B5EF4-FFF2-40B4-BE49-F238E27FC236}">
                  <a16:creationId xmlns:a16="http://schemas.microsoft.com/office/drawing/2014/main" id="{00000000-0008-0000-0300-0000D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xdr:row>
          <xdr:rowOff>47625</xdr:rowOff>
        </xdr:from>
        <xdr:to>
          <xdr:col>18</xdr:col>
          <xdr:colOff>342900</xdr:colOff>
          <xdr:row>7</xdr:row>
          <xdr:rowOff>276225</xdr:rowOff>
        </xdr:to>
        <xdr:sp macro="" textlink="">
          <xdr:nvSpPr>
            <xdr:cNvPr id="12499" name="Option Button 211" hidden="1">
              <a:extLst>
                <a:ext uri="{63B3BB69-23CF-44E3-9099-C40C66FF867C}">
                  <a14:compatExt spid="_x0000_s12499"/>
                </a:ext>
                <a:ext uri="{FF2B5EF4-FFF2-40B4-BE49-F238E27FC236}">
                  <a16:creationId xmlns:a16="http://schemas.microsoft.com/office/drawing/2014/main" id="{00000000-0008-0000-0300-0000D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xdr:row>
          <xdr:rowOff>47625</xdr:rowOff>
        </xdr:from>
        <xdr:to>
          <xdr:col>20</xdr:col>
          <xdr:colOff>342900</xdr:colOff>
          <xdr:row>7</xdr:row>
          <xdr:rowOff>276225</xdr:rowOff>
        </xdr:to>
        <xdr:sp macro="" textlink="">
          <xdr:nvSpPr>
            <xdr:cNvPr id="12500" name="Option Button 212" hidden="1">
              <a:extLst>
                <a:ext uri="{63B3BB69-23CF-44E3-9099-C40C66FF867C}">
                  <a14:compatExt spid="_x0000_s12500"/>
                </a:ext>
                <a:ext uri="{FF2B5EF4-FFF2-40B4-BE49-F238E27FC236}">
                  <a16:creationId xmlns:a16="http://schemas.microsoft.com/office/drawing/2014/main" id="{00000000-0008-0000-0300-0000D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21</xdr:col>
          <xdr:colOff>0</xdr:colOff>
          <xdr:row>9</xdr:row>
          <xdr:rowOff>9525</xdr:rowOff>
        </xdr:to>
        <xdr:sp macro="" textlink="">
          <xdr:nvSpPr>
            <xdr:cNvPr id="12501" name="Group Box 213" hidden="1">
              <a:extLst>
                <a:ext uri="{63B3BB69-23CF-44E3-9099-C40C66FF867C}">
                  <a14:compatExt spid="_x0000_s12501"/>
                </a:ext>
                <a:ext uri="{FF2B5EF4-FFF2-40B4-BE49-F238E27FC236}">
                  <a16:creationId xmlns:a16="http://schemas.microsoft.com/office/drawing/2014/main" id="{00000000-0008-0000-0300-0000D5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8</xdr:row>
          <xdr:rowOff>47625</xdr:rowOff>
        </xdr:from>
        <xdr:to>
          <xdr:col>12</xdr:col>
          <xdr:colOff>342900</xdr:colOff>
          <xdr:row>8</xdr:row>
          <xdr:rowOff>276225</xdr:rowOff>
        </xdr:to>
        <xdr:sp macro="" textlink="">
          <xdr:nvSpPr>
            <xdr:cNvPr id="12502" name="Option Button 214" hidden="1">
              <a:extLst>
                <a:ext uri="{63B3BB69-23CF-44E3-9099-C40C66FF867C}">
                  <a14:compatExt spid="_x0000_s12502"/>
                </a:ext>
                <a:ext uri="{FF2B5EF4-FFF2-40B4-BE49-F238E27FC236}">
                  <a16:creationId xmlns:a16="http://schemas.microsoft.com/office/drawing/2014/main" id="{00000000-0008-0000-0300-0000D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8</xdr:row>
          <xdr:rowOff>47625</xdr:rowOff>
        </xdr:from>
        <xdr:to>
          <xdr:col>14</xdr:col>
          <xdr:colOff>342900</xdr:colOff>
          <xdr:row>8</xdr:row>
          <xdr:rowOff>276225</xdr:rowOff>
        </xdr:to>
        <xdr:sp macro="" textlink="">
          <xdr:nvSpPr>
            <xdr:cNvPr id="12503" name="Option Button 215" hidden="1">
              <a:extLst>
                <a:ext uri="{63B3BB69-23CF-44E3-9099-C40C66FF867C}">
                  <a14:compatExt spid="_x0000_s12503"/>
                </a:ext>
                <a:ext uri="{FF2B5EF4-FFF2-40B4-BE49-F238E27FC236}">
                  <a16:creationId xmlns:a16="http://schemas.microsoft.com/office/drawing/2014/main" id="{00000000-0008-0000-0300-0000D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8</xdr:row>
          <xdr:rowOff>47625</xdr:rowOff>
        </xdr:from>
        <xdr:to>
          <xdr:col>16</xdr:col>
          <xdr:colOff>342900</xdr:colOff>
          <xdr:row>8</xdr:row>
          <xdr:rowOff>276225</xdr:rowOff>
        </xdr:to>
        <xdr:sp macro="" textlink="">
          <xdr:nvSpPr>
            <xdr:cNvPr id="12504" name="Option Button 216" hidden="1">
              <a:extLst>
                <a:ext uri="{63B3BB69-23CF-44E3-9099-C40C66FF867C}">
                  <a14:compatExt spid="_x0000_s12504"/>
                </a:ext>
                <a:ext uri="{FF2B5EF4-FFF2-40B4-BE49-F238E27FC236}">
                  <a16:creationId xmlns:a16="http://schemas.microsoft.com/office/drawing/2014/main" id="{00000000-0008-0000-0300-0000D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xdr:row>
          <xdr:rowOff>47625</xdr:rowOff>
        </xdr:from>
        <xdr:to>
          <xdr:col>18</xdr:col>
          <xdr:colOff>342900</xdr:colOff>
          <xdr:row>8</xdr:row>
          <xdr:rowOff>276225</xdr:rowOff>
        </xdr:to>
        <xdr:sp macro="" textlink="">
          <xdr:nvSpPr>
            <xdr:cNvPr id="12505" name="Option Button 217" hidden="1">
              <a:extLst>
                <a:ext uri="{63B3BB69-23CF-44E3-9099-C40C66FF867C}">
                  <a14:compatExt spid="_x0000_s12505"/>
                </a:ext>
                <a:ext uri="{FF2B5EF4-FFF2-40B4-BE49-F238E27FC236}">
                  <a16:creationId xmlns:a16="http://schemas.microsoft.com/office/drawing/2014/main" id="{00000000-0008-0000-0300-0000D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8</xdr:row>
          <xdr:rowOff>47625</xdr:rowOff>
        </xdr:from>
        <xdr:to>
          <xdr:col>20</xdr:col>
          <xdr:colOff>342900</xdr:colOff>
          <xdr:row>8</xdr:row>
          <xdr:rowOff>276225</xdr:rowOff>
        </xdr:to>
        <xdr:sp macro="" textlink="">
          <xdr:nvSpPr>
            <xdr:cNvPr id="12506" name="Option Button 218" hidden="1">
              <a:extLst>
                <a:ext uri="{63B3BB69-23CF-44E3-9099-C40C66FF867C}">
                  <a14:compatExt spid="_x0000_s12506"/>
                </a:ext>
                <a:ext uri="{FF2B5EF4-FFF2-40B4-BE49-F238E27FC236}">
                  <a16:creationId xmlns:a16="http://schemas.microsoft.com/office/drawing/2014/main" id="{00000000-0008-0000-0300-0000D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9525</xdr:rowOff>
        </xdr:from>
        <xdr:to>
          <xdr:col>21</xdr:col>
          <xdr:colOff>0</xdr:colOff>
          <xdr:row>9</xdr:row>
          <xdr:rowOff>314325</xdr:rowOff>
        </xdr:to>
        <xdr:sp macro="" textlink="">
          <xdr:nvSpPr>
            <xdr:cNvPr id="12507" name="Group Box 219" hidden="1">
              <a:extLst>
                <a:ext uri="{63B3BB69-23CF-44E3-9099-C40C66FF867C}">
                  <a14:compatExt spid="_x0000_s12507"/>
                </a:ext>
                <a:ext uri="{FF2B5EF4-FFF2-40B4-BE49-F238E27FC236}">
                  <a16:creationId xmlns:a16="http://schemas.microsoft.com/office/drawing/2014/main" id="{00000000-0008-0000-0300-0000DB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9</xdr:row>
          <xdr:rowOff>76200</xdr:rowOff>
        </xdr:from>
        <xdr:to>
          <xdr:col>12</xdr:col>
          <xdr:colOff>304800</xdr:colOff>
          <xdr:row>9</xdr:row>
          <xdr:rowOff>304800</xdr:rowOff>
        </xdr:to>
        <xdr:sp macro="" textlink="">
          <xdr:nvSpPr>
            <xdr:cNvPr id="12508" name="Option Button 220" hidden="1">
              <a:extLst>
                <a:ext uri="{63B3BB69-23CF-44E3-9099-C40C66FF867C}">
                  <a14:compatExt spid="_x0000_s12508"/>
                </a:ext>
                <a:ext uri="{FF2B5EF4-FFF2-40B4-BE49-F238E27FC236}">
                  <a16:creationId xmlns:a16="http://schemas.microsoft.com/office/drawing/2014/main" id="{00000000-0008-0000-0300-0000D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9</xdr:row>
          <xdr:rowOff>76200</xdr:rowOff>
        </xdr:from>
        <xdr:to>
          <xdr:col>14</xdr:col>
          <xdr:colOff>304800</xdr:colOff>
          <xdr:row>9</xdr:row>
          <xdr:rowOff>304800</xdr:rowOff>
        </xdr:to>
        <xdr:sp macro="" textlink="">
          <xdr:nvSpPr>
            <xdr:cNvPr id="12509" name="Option Button 221" hidden="1">
              <a:extLst>
                <a:ext uri="{63B3BB69-23CF-44E3-9099-C40C66FF867C}">
                  <a14:compatExt spid="_x0000_s12509"/>
                </a:ext>
                <a:ext uri="{FF2B5EF4-FFF2-40B4-BE49-F238E27FC236}">
                  <a16:creationId xmlns:a16="http://schemas.microsoft.com/office/drawing/2014/main" id="{00000000-0008-0000-0300-0000D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9</xdr:row>
          <xdr:rowOff>76200</xdr:rowOff>
        </xdr:from>
        <xdr:to>
          <xdr:col>16</xdr:col>
          <xdr:colOff>304800</xdr:colOff>
          <xdr:row>9</xdr:row>
          <xdr:rowOff>304800</xdr:rowOff>
        </xdr:to>
        <xdr:sp macro="" textlink="">
          <xdr:nvSpPr>
            <xdr:cNvPr id="12510" name="Option Button 222" hidden="1">
              <a:extLst>
                <a:ext uri="{63B3BB69-23CF-44E3-9099-C40C66FF867C}">
                  <a14:compatExt spid="_x0000_s12510"/>
                </a:ext>
                <a:ext uri="{FF2B5EF4-FFF2-40B4-BE49-F238E27FC236}">
                  <a16:creationId xmlns:a16="http://schemas.microsoft.com/office/drawing/2014/main" id="{00000000-0008-0000-0300-0000D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9</xdr:row>
          <xdr:rowOff>76200</xdr:rowOff>
        </xdr:from>
        <xdr:to>
          <xdr:col>18</xdr:col>
          <xdr:colOff>304800</xdr:colOff>
          <xdr:row>9</xdr:row>
          <xdr:rowOff>304800</xdr:rowOff>
        </xdr:to>
        <xdr:sp macro="" textlink="">
          <xdr:nvSpPr>
            <xdr:cNvPr id="12511" name="Option Button 223" hidden="1">
              <a:extLst>
                <a:ext uri="{63B3BB69-23CF-44E3-9099-C40C66FF867C}">
                  <a14:compatExt spid="_x0000_s12511"/>
                </a:ext>
                <a:ext uri="{FF2B5EF4-FFF2-40B4-BE49-F238E27FC236}">
                  <a16:creationId xmlns:a16="http://schemas.microsoft.com/office/drawing/2014/main" id="{00000000-0008-0000-0300-0000D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9</xdr:row>
          <xdr:rowOff>76200</xdr:rowOff>
        </xdr:from>
        <xdr:to>
          <xdr:col>20</xdr:col>
          <xdr:colOff>304800</xdr:colOff>
          <xdr:row>9</xdr:row>
          <xdr:rowOff>304800</xdr:rowOff>
        </xdr:to>
        <xdr:sp macro="" textlink="">
          <xdr:nvSpPr>
            <xdr:cNvPr id="12512" name="Option Button 224" hidden="1">
              <a:extLst>
                <a:ext uri="{63B3BB69-23CF-44E3-9099-C40C66FF867C}">
                  <a14:compatExt spid="_x0000_s12512"/>
                </a:ext>
                <a:ext uri="{FF2B5EF4-FFF2-40B4-BE49-F238E27FC236}">
                  <a16:creationId xmlns:a16="http://schemas.microsoft.com/office/drawing/2014/main" id="{00000000-0008-0000-0300-0000E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21</xdr:col>
          <xdr:colOff>0</xdr:colOff>
          <xdr:row>11</xdr:row>
          <xdr:rowOff>0</xdr:rowOff>
        </xdr:to>
        <xdr:sp macro="" textlink="">
          <xdr:nvSpPr>
            <xdr:cNvPr id="12513" name="Group Box 225" hidden="1">
              <a:extLst>
                <a:ext uri="{63B3BB69-23CF-44E3-9099-C40C66FF867C}">
                  <a14:compatExt spid="_x0000_s12513"/>
                </a:ext>
                <a:ext uri="{FF2B5EF4-FFF2-40B4-BE49-F238E27FC236}">
                  <a16:creationId xmlns:a16="http://schemas.microsoft.com/office/drawing/2014/main" id="{00000000-0008-0000-0300-0000E1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xdr:row>
          <xdr:rowOff>76200</xdr:rowOff>
        </xdr:from>
        <xdr:to>
          <xdr:col>12</xdr:col>
          <xdr:colOff>304800</xdr:colOff>
          <xdr:row>10</xdr:row>
          <xdr:rowOff>304800</xdr:rowOff>
        </xdr:to>
        <xdr:sp macro="" textlink="">
          <xdr:nvSpPr>
            <xdr:cNvPr id="12514" name="Option Button 226" hidden="1">
              <a:extLst>
                <a:ext uri="{63B3BB69-23CF-44E3-9099-C40C66FF867C}">
                  <a14:compatExt spid="_x0000_s12514"/>
                </a:ext>
                <a:ext uri="{FF2B5EF4-FFF2-40B4-BE49-F238E27FC236}">
                  <a16:creationId xmlns:a16="http://schemas.microsoft.com/office/drawing/2014/main" id="{00000000-0008-0000-0300-0000E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xdr:row>
          <xdr:rowOff>76200</xdr:rowOff>
        </xdr:from>
        <xdr:to>
          <xdr:col>14</xdr:col>
          <xdr:colOff>304800</xdr:colOff>
          <xdr:row>10</xdr:row>
          <xdr:rowOff>304800</xdr:rowOff>
        </xdr:to>
        <xdr:sp macro="" textlink="">
          <xdr:nvSpPr>
            <xdr:cNvPr id="12515" name="Option Button 227" hidden="1">
              <a:extLst>
                <a:ext uri="{63B3BB69-23CF-44E3-9099-C40C66FF867C}">
                  <a14:compatExt spid="_x0000_s12515"/>
                </a:ext>
                <a:ext uri="{FF2B5EF4-FFF2-40B4-BE49-F238E27FC236}">
                  <a16:creationId xmlns:a16="http://schemas.microsoft.com/office/drawing/2014/main" id="{00000000-0008-0000-0300-0000E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xdr:row>
          <xdr:rowOff>76200</xdr:rowOff>
        </xdr:from>
        <xdr:to>
          <xdr:col>16</xdr:col>
          <xdr:colOff>304800</xdr:colOff>
          <xdr:row>10</xdr:row>
          <xdr:rowOff>304800</xdr:rowOff>
        </xdr:to>
        <xdr:sp macro="" textlink="">
          <xdr:nvSpPr>
            <xdr:cNvPr id="12516" name="Option Button 228" hidden="1">
              <a:extLst>
                <a:ext uri="{63B3BB69-23CF-44E3-9099-C40C66FF867C}">
                  <a14:compatExt spid="_x0000_s12516"/>
                </a:ext>
                <a:ext uri="{FF2B5EF4-FFF2-40B4-BE49-F238E27FC236}">
                  <a16:creationId xmlns:a16="http://schemas.microsoft.com/office/drawing/2014/main" id="{00000000-0008-0000-0300-0000E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xdr:row>
          <xdr:rowOff>76200</xdr:rowOff>
        </xdr:from>
        <xdr:to>
          <xdr:col>18</xdr:col>
          <xdr:colOff>304800</xdr:colOff>
          <xdr:row>10</xdr:row>
          <xdr:rowOff>304800</xdr:rowOff>
        </xdr:to>
        <xdr:sp macro="" textlink="">
          <xdr:nvSpPr>
            <xdr:cNvPr id="12517" name="Option Button 229" hidden="1">
              <a:extLst>
                <a:ext uri="{63B3BB69-23CF-44E3-9099-C40C66FF867C}">
                  <a14:compatExt spid="_x0000_s12517"/>
                </a:ext>
                <a:ext uri="{FF2B5EF4-FFF2-40B4-BE49-F238E27FC236}">
                  <a16:creationId xmlns:a16="http://schemas.microsoft.com/office/drawing/2014/main" id="{00000000-0008-0000-0300-0000E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xdr:row>
          <xdr:rowOff>76200</xdr:rowOff>
        </xdr:from>
        <xdr:to>
          <xdr:col>20</xdr:col>
          <xdr:colOff>304800</xdr:colOff>
          <xdr:row>10</xdr:row>
          <xdr:rowOff>304800</xdr:rowOff>
        </xdr:to>
        <xdr:sp macro="" textlink="">
          <xdr:nvSpPr>
            <xdr:cNvPr id="12518" name="Option Button 230" hidden="1">
              <a:extLst>
                <a:ext uri="{63B3BB69-23CF-44E3-9099-C40C66FF867C}">
                  <a14:compatExt spid="_x0000_s12518"/>
                </a:ext>
                <a:ext uri="{FF2B5EF4-FFF2-40B4-BE49-F238E27FC236}">
                  <a16:creationId xmlns:a16="http://schemas.microsoft.com/office/drawing/2014/main" id="{00000000-0008-0000-0300-0000E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21</xdr:col>
          <xdr:colOff>0</xdr:colOff>
          <xdr:row>12</xdr:row>
          <xdr:rowOff>0</xdr:rowOff>
        </xdr:to>
        <xdr:sp macro="" textlink="">
          <xdr:nvSpPr>
            <xdr:cNvPr id="12519" name="Group Box 231" hidden="1">
              <a:extLst>
                <a:ext uri="{63B3BB69-23CF-44E3-9099-C40C66FF867C}">
                  <a14:compatExt spid="_x0000_s12519"/>
                </a:ext>
                <a:ext uri="{FF2B5EF4-FFF2-40B4-BE49-F238E27FC236}">
                  <a16:creationId xmlns:a16="http://schemas.microsoft.com/office/drawing/2014/main" id="{00000000-0008-0000-0300-0000E7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xdr:row>
          <xdr:rowOff>76200</xdr:rowOff>
        </xdr:from>
        <xdr:to>
          <xdr:col>12</xdr:col>
          <xdr:colOff>304800</xdr:colOff>
          <xdr:row>11</xdr:row>
          <xdr:rowOff>276225</xdr:rowOff>
        </xdr:to>
        <xdr:sp macro="" textlink="">
          <xdr:nvSpPr>
            <xdr:cNvPr id="12520" name="Option Button 232" hidden="1">
              <a:extLst>
                <a:ext uri="{63B3BB69-23CF-44E3-9099-C40C66FF867C}">
                  <a14:compatExt spid="_x0000_s12520"/>
                </a:ext>
                <a:ext uri="{FF2B5EF4-FFF2-40B4-BE49-F238E27FC236}">
                  <a16:creationId xmlns:a16="http://schemas.microsoft.com/office/drawing/2014/main" id="{00000000-0008-0000-0300-0000E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11</xdr:row>
          <xdr:rowOff>76200</xdr:rowOff>
        </xdr:from>
        <xdr:to>
          <xdr:col>14</xdr:col>
          <xdr:colOff>304800</xdr:colOff>
          <xdr:row>11</xdr:row>
          <xdr:rowOff>276225</xdr:rowOff>
        </xdr:to>
        <xdr:sp macro="" textlink="">
          <xdr:nvSpPr>
            <xdr:cNvPr id="12521" name="Option Button 233" hidden="1">
              <a:extLst>
                <a:ext uri="{63B3BB69-23CF-44E3-9099-C40C66FF867C}">
                  <a14:compatExt spid="_x0000_s12521"/>
                </a:ext>
                <a:ext uri="{FF2B5EF4-FFF2-40B4-BE49-F238E27FC236}">
                  <a16:creationId xmlns:a16="http://schemas.microsoft.com/office/drawing/2014/main" id="{00000000-0008-0000-0300-0000E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xdr:row>
          <xdr:rowOff>76200</xdr:rowOff>
        </xdr:from>
        <xdr:to>
          <xdr:col>16</xdr:col>
          <xdr:colOff>304800</xdr:colOff>
          <xdr:row>11</xdr:row>
          <xdr:rowOff>276225</xdr:rowOff>
        </xdr:to>
        <xdr:sp macro="" textlink="">
          <xdr:nvSpPr>
            <xdr:cNvPr id="12522" name="Option Button 234" hidden="1">
              <a:extLst>
                <a:ext uri="{63B3BB69-23CF-44E3-9099-C40C66FF867C}">
                  <a14:compatExt spid="_x0000_s12522"/>
                </a:ext>
                <a:ext uri="{FF2B5EF4-FFF2-40B4-BE49-F238E27FC236}">
                  <a16:creationId xmlns:a16="http://schemas.microsoft.com/office/drawing/2014/main" id="{00000000-0008-0000-0300-0000E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xdr:row>
          <xdr:rowOff>76200</xdr:rowOff>
        </xdr:from>
        <xdr:to>
          <xdr:col>18</xdr:col>
          <xdr:colOff>304800</xdr:colOff>
          <xdr:row>11</xdr:row>
          <xdr:rowOff>276225</xdr:rowOff>
        </xdr:to>
        <xdr:sp macro="" textlink="">
          <xdr:nvSpPr>
            <xdr:cNvPr id="12523" name="Option Button 235" hidden="1">
              <a:extLst>
                <a:ext uri="{63B3BB69-23CF-44E3-9099-C40C66FF867C}">
                  <a14:compatExt spid="_x0000_s12523"/>
                </a:ext>
                <a:ext uri="{FF2B5EF4-FFF2-40B4-BE49-F238E27FC236}">
                  <a16:creationId xmlns:a16="http://schemas.microsoft.com/office/drawing/2014/main" id="{00000000-0008-0000-0300-0000E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xdr:row>
          <xdr:rowOff>76200</xdr:rowOff>
        </xdr:from>
        <xdr:to>
          <xdr:col>20</xdr:col>
          <xdr:colOff>304800</xdr:colOff>
          <xdr:row>11</xdr:row>
          <xdr:rowOff>276225</xdr:rowOff>
        </xdr:to>
        <xdr:sp macro="" textlink="">
          <xdr:nvSpPr>
            <xdr:cNvPr id="12524" name="Option Button 236" hidden="1">
              <a:extLst>
                <a:ext uri="{63B3BB69-23CF-44E3-9099-C40C66FF867C}">
                  <a14:compatExt spid="_x0000_s12524"/>
                </a:ext>
                <a:ext uri="{FF2B5EF4-FFF2-40B4-BE49-F238E27FC236}">
                  <a16:creationId xmlns:a16="http://schemas.microsoft.com/office/drawing/2014/main" id="{00000000-0008-0000-0300-0000E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21</xdr:col>
          <xdr:colOff>0</xdr:colOff>
          <xdr:row>13</xdr:row>
          <xdr:rowOff>9525</xdr:rowOff>
        </xdr:to>
        <xdr:sp macro="" textlink="">
          <xdr:nvSpPr>
            <xdr:cNvPr id="12525" name="Group Box 237" hidden="1">
              <a:extLst>
                <a:ext uri="{63B3BB69-23CF-44E3-9099-C40C66FF867C}">
                  <a14:compatExt spid="_x0000_s12525"/>
                </a:ext>
                <a:ext uri="{FF2B5EF4-FFF2-40B4-BE49-F238E27FC236}">
                  <a16:creationId xmlns:a16="http://schemas.microsoft.com/office/drawing/2014/main" id="{00000000-0008-0000-0300-0000ED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xdr:row>
          <xdr:rowOff>47625</xdr:rowOff>
        </xdr:from>
        <xdr:to>
          <xdr:col>12</xdr:col>
          <xdr:colOff>304800</xdr:colOff>
          <xdr:row>12</xdr:row>
          <xdr:rowOff>276225</xdr:rowOff>
        </xdr:to>
        <xdr:sp macro="" textlink="">
          <xdr:nvSpPr>
            <xdr:cNvPr id="12526" name="Option Button 238" hidden="1">
              <a:extLst>
                <a:ext uri="{63B3BB69-23CF-44E3-9099-C40C66FF867C}">
                  <a14:compatExt spid="_x0000_s12526"/>
                </a:ext>
                <a:ext uri="{FF2B5EF4-FFF2-40B4-BE49-F238E27FC236}">
                  <a16:creationId xmlns:a16="http://schemas.microsoft.com/office/drawing/2014/main" id="{00000000-0008-0000-0300-0000E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12</xdr:row>
          <xdr:rowOff>47625</xdr:rowOff>
        </xdr:from>
        <xdr:to>
          <xdr:col>14</xdr:col>
          <xdr:colOff>304800</xdr:colOff>
          <xdr:row>12</xdr:row>
          <xdr:rowOff>276225</xdr:rowOff>
        </xdr:to>
        <xdr:sp macro="" textlink="">
          <xdr:nvSpPr>
            <xdr:cNvPr id="12527" name="Option Button 239" hidden="1">
              <a:extLst>
                <a:ext uri="{63B3BB69-23CF-44E3-9099-C40C66FF867C}">
                  <a14:compatExt spid="_x0000_s12527"/>
                </a:ext>
                <a:ext uri="{FF2B5EF4-FFF2-40B4-BE49-F238E27FC236}">
                  <a16:creationId xmlns:a16="http://schemas.microsoft.com/office/drawing/2014/main" id="{00000000-0008-0000-0300-0000E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xdr:row>
          <xdr:rowOff>47625</xdr:rowOff>
        </xdr:from>
        <xdr:to>
          <xdr:col>16</xdr:col>
          <xdr:colOff>304800</xdr:colOff>
          <xdr:row>12</xdr:row>
          <xdr:rowOff>276225</xdr:rowOff>
        </xdr:to>
        <xdr:sp macro="" textlink="">
          <xdr:nvSpPr>
            <xdr:cNvPr id="12528" name="Option Button 240" hidden="1">
              <a:extLst>
                <a:ext uri="{63B3BB69-23CF-44E3-9099-C40C66FF867C}">
                  <a14:compatExt spid="_x0000_s12528"/>
                </a:ext>
                <a:ext uri="{FF2B5EF4-FFF2-40B4-BE49-F238E27FC236}">
                  <a16:creationId xmlns:a16="http://schemas.microsoft.com/office/drawing/2014/main" id="{00000000-0008-0000-0300-0000F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xdr:row>
          <xdr:rowOff>47625</xdr:rowOff>
        </xdr:from>
        <xdr:to>
          <xdr:col>18</xdr:col>
          <xdr:colOff>304800</xdr:colOff>
          <xdr:row>12</xdr:row>
          <xdr:rowOff>276225</xdr:rowOff>
        </xdr:to>
        <xdr:sp macro="" textlink="">
          <xdr:nvSpPr>
            <xdr:cNvPr id="12529" name="Option Button 241" hidden="1">
              <a:extLst>
                <a:ext uri="{63B3BB69-23CF-44E3-9099-C40C66FF867C}">
                  <a14:compatExt spid="_x0000_s12529"/>
                </a:ext>
                <a:ext uri="{FF2B5EF4-FFF2-40B4-BE49-F238E27FC236}">
                  <a16:creationId xmlns:a16="http://schemas.microsoft.com/office/drawing/2014/main" id="{00000000-0008-0000-0300-0000F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xdr:row>
          <xdr:rowOff>47625</xdr:rowOff>
        </xdr:from>
        <xdr:to>
          <xdr:col>20</xdr:col>
          <xdr:colOff>304800</xdr:colOff>
          <xdr:row>12</xdr:row>
          <xdr:rowOff>276225</xdr:rowOff>
        </xdr:to>
        <xdr:sp macro="" textlink="">
          <xdr:nvSpPr>
            <xdr:cNvPr id="12530" name="Option Button 242" hidden="1">
              <a:extLst>
                <a:ext uri="{63B3BB69-23CF-44E3-9099-C40C66FF867C}">
                  <a14:compatExt spid="_x0000_s12530"/>
                </a:ext>
                <a:ext uri="{FF2B5EF4-FFF2-40B4-BE49-F238E27FC236}">
                  <a16:creationId xmlns:a16="http://schemas.microsoft.com/office/drawing/2014/main" id="{00000000-0008-0000-0300-0000F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9525</xdr:rowOff>
        </xdr:from>
        <xdr:to>
          <xdr:col>21</xdr:col>
          <xdr:colOff>0</xdr:colOff>
          <xdr:row>13</xdr:row>
          <xdr:rowOff>314325</xdr:rowOff>
        </xdr:to>
        <xdr:sp macro="" textlink="">
          <xdr:nvSpPr>
            <xdr:cNvPr id="12531" name="Group Box 243" hidden="1">
              <a:extLst>
                <a:ext uri="{63B3BB69-23CF-44E3-9099-C40C66FF867C}">
                  <a14:compatExt spid="_x0000_s12531"/>
                </a:ext>
                <a:ext uri="{FF2B5EF4-FFF2-40B4-BE49-F238E27FC236}">
                  <a16:creationId xmlns:a16="http://schemas.microsoft.com/office/drawing/2014/main" id="{00000000-0008-0000-0300-0000F3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13</xdr:row>
          <xdr:rowOff>76200</xdr:rowOff>
        </xdr:from>
        <xdr:to>
          <xdr:col>12</xdr:col>
          <xdr:colOff>304800</xdr:colOff>
          <xdr:row>13</xdr:row>
          <xdr:rowOff>276225</xdr:rowOff>
        </xdr:to>
        <xdr:sp macro="" textlink="">
          <xdr:nvSpPr>
            <xdr:cNvPr id="12532" name="Option Button 244" hidden="1">
              <a:extLst>
                <a:ext uri="{63B3BB69-23CF-44E3-9099-C40C66FF867C}">
                  <a14:compatExt spid="_x0000_s12532"/>
                </a:ext>
                <a:ext uri="{FF2B5EF4-FFF2-40B4-BE49-F238E27FC236}">
                  <a16:creationId xmlns:a16="http://schemas.microsoft.com/office/drawing/2014/main" id="{00000000-0008-0000-0300-0000F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13</xdr:row>
          <xdr:rowOff>76200</xdr:rowOff>
        </xdr:from>
        <xdr:to>
          <xdr:col>14</xdr:col>
          <xdr:colOff>304800</xdr:colOff>
          <xdr:row>13</xdr:row>
          <xdr:rowOff>276225</xdr:rowOff>
        </xdr:to>
        <xdr:sp macro="" textlink="">
          <xdr:nvSpPr>
            <xdr:cNvPr id="12533" name="Option Button 245" hidden="1">
              <a:extLst>
                <a:ext uri="{63B3BB69-23CF-44E3-9099-C40C66FF867C}">
                  <a14:compatExt spid="_x0000_s12533"/>
                </a:ext>
                <a:ext uri="{FF2B5EF4-FFF2-40B4-BE49-F238E27FC236}">
                  <a16:creationId xmlns:a16="http://schemas.microsoft.com/office/drawing/2014/main" id="{00000000-0008-0000-0300-0000F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13</xdr:row>
          <xdr:rowOff>76200</xdr:rowOff>
        </xdr:from>
        <xdr:to>
          <xdr:col>16</xdr:col>
          <xdr:colOff>304800</xdr:colOff>
          <xdr:row>13</xdr:row>
          <xdr:rowOff>276225</xdr:rowOff>
        </xdr:to>
        <xdr:sp macro="" textlink="">
          <xdr:nvSpPr>
            <xdr:cNvPr id="12534" name="Option Button 246" hidden="1">
              <a:extLst>
                <a:ext uri="{63B3BB69-23CF-44E3-9099-C40C66FF867C}">
                  <a14:compatExt spid="_x0000_s12534"/>
                </a:ext>
                <a:ext uri="{FF2B5EF4-FFF2-40B4-BE49-F238E27FC236}">
                  <a16:creationId xmlns:a16="http://schemas.microsoft.com/office/drawing/2014/main" id="{00000000-0008-0000-0300-0000F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13</xdr:row>
          <xdr:rowOff>76200</xdr:rowOff>
        </xdr:from>
        <xdr:to>
          <xdr:col>18</xdr:col>
          <xdr:colOff>304800</xdr:colOff>
          <xdr:row>13</xdr:row>
          <xdr:rowOff>276225</xdr:rowOff>
        </xdr:to>
        <xdr:sp macro="" textlink="">
          <xdr:nvSpPr>
            <xdr:cNvPr id="12535" name="Option Button 247" hidden="1">
              <a:extLst>
                <a:ext uri="{63B3BB69-23CF-44E3-9099-C40C66FF867C}">
                  <a14:compatExt spid="_x0000_s12535"/>
                </a:ext>
                <a:ext uri="{FF2B5EF4-FFF2-40B4-BE49-F238E27FC236}">
                  <a16:creationId xmlns:a16="http://schemas.microsoft.com/office/drawing/2014/main" id="{00000000-0008-0000-0300-0000F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76200</xdr:rowOff>
        </xdr:from>
        <xdr:to>
          <xdr:col>20</xdr:col>
          <xdr:colOff>304800</xdr:colOff>
          <xdr:row>13</xdr:row>
          <xdr:rowOff>276225</xdr:rowOff>
        </xdr:to>
        <xdr:sp macro="" textlink="">
          <xdr:nvSpPr>
            <xdr:cNvPr id="12536" name="Option Button 248" hidden="1">
              <a:extLst>
                <a:ext uri="{63B3BB69-23CF-44E3-9099-C40C66FF867C}">
                  <a14:compatExt spid="_x0000_s12536"/>
                </a:ext>
                <a:ext uri="{FF2B5EF4-FFF2-40B4-BE49-F238E27FC236}">
                  <a16:creationId xmlns:a16="http://schemas.microsoft.com/office/drawing/2014/main" id="{00000000-0008-0000-0300-0000F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21</xdr:col>
          <xdr:colOff>0</xdr:colOff>
          <xdr:row>15</xdr:row>
          <xdr:rowOff>0</xdr:rowOff>
        </xdr:to>
        <xdr:sp macro="" textlink="">
          <xdr:nvSpPr>
            <xdr:cNvPr id="12537" name="Group Box 249" hidden="1">
              <a:extLst>
                <a:ext uri="{63B3BB69-23CF-44E3-9099-C40C66FF867C}">
                  <a14:compatExt spid="_x0000_s12537"/>
                </a:ext>
                <a:ext uri="{FF2B5EF4-FFF2-40B4-BE49-F238E27FC236}">
                  <a16:creationId xmlns:a16="http://schemas.microsoft.com/office/drawing/2014/main" id="{00000000-0008-0000-0300-0000F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14</xdr:row>
          <xdr:rowOff>76200</xdr:rowOff>
        </xdr:from>
        <xdr:to>
          <xdr:col>12</xdr:col>
          <xdr:colOff>314325</xdr:colOff>
          <xdr:row>14</xdr:row>
          <xdr:rowOff>304800</xdr:rowOff>
        </xdr:to>
        <xdr:sp macro="" textlink="">
          <xdr:nvSpPr>
            <xdr:cNvPr id="12538" name="Option Button 250" hidden="1">
              <a:extLst>
                <a:ext uri="{63B3BB69-23CF-44E3-9099-C40C66FF867C}">
                  <a14:compatExt spid="_x0000_s12538"/>
                </a:ext>
                <a:ext uri="{FF2B5EF4-FFF2-40B4-BE49-F238E27FC236}">
                  <a16:creationId xmlns:a16="http://schemas.microsoft.com/office/drawing/2014/main" id="{00000000-0008-0000-0300-0000F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14</xdr:row>
          <xdr:rowOff>76200</xdr:rowOff>
        </xdr:from>
        <xdr:to>
          <xdr:col>14</xdr:col>
          <xdr:colOff>314325</xdr:colOff>
          <xdr:row>14</xdr:row>
          <xdr:rowOff>304800</xdr:rowOff>
        </xdr:to>
        <xdr:sp macro="" textlink="">
          <xdr:nvSpPr>
            <xdr:cNvPr id="12539" name="Option Button 251" hidden="1">
              <a:extLst>
                <a:ext uri="{63B3BB69-23CF-44E3-9099-C40C66FF867C}">
                  <a14:compatExt spid="_x0000_s12539"/>
                </a:ext>
                <a:ext uri="{FF2B5EF4-FFF2-40B4-BE49-F238E27FC236}">
                  <a16:creationId xmlns:a16="http://schemas.microsoft.com/office/drawing/2014/main" id="{00000000-0008-0000-0300-0000F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14</xdr:row>
          <xdr:rowOff>76200</xdr:rowOff>
        </xdr:from>
        <xdr:to>
          <xdr:col>16</xdr:col>
          <xdr:colOff>314325</xdr:colOff>
          <xdr:row>14</xdr:row>
          <xdr:rowOff>304800</xdr:rowOff>
        </xdr:to>
        <xdr:sp macro="" textlink="">
          <xdr:nvSpPr>
            <xdr:cNvPr id="12540" name="Option Button 252" hidden="1">
              <a:extLst>
                <a:ext uri="{63B3BB69-23CF-44E3-9099-C40C66FF867C}">
                  <a14:compatExt spid="_x0000_s12540"/>
                </a:ext>
                <a:ext uri="{FF2B5EF4-FFF2-40B4-BE49-F238E27FC236}">
                  <a16:creationId xmlns:a16="http://schemas.microsoft.com/office/drawing/2014/main" id="{00000000-0008-0000-0300-0000F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14</xdr:row>
          <xdr:rowOff>76200</xdr:rowOff>
        </xdr:from>
        <xdr:to>
          <xdr:col>18</xdr:col>
          <xdr:colOff>314325</xdr:colOff>
          <xdr:row>14</xdr:row>
          <xdr:rowOff>304800</xdr:rowOff>
        </xdr:to>
        <xdr:sp macro="" textlink="">
          <xdr:nvSpPr>
            <xdr:cNvPr id="12541" name="Option Button 253" hidden="1">
              <a:extLst>
                <a:ext uri="{63B3BB69-23CF-44E3-9099-C40C66FF867C}">
                  <a14:compatExt spid="_x0000_s12541"/>
                </a:ext>
                <a:ext uri="{FF2B5EF4-FFF2-40B4-BE49-F238E27FC236}">
                  <a16:creationId xmlns:a16="http://schemas.microsoft.com/office/drawing/2014/main" id="{00000000-0008-0000-0300-0000F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14</xdr:row>
          <xdr:rowOff>76200</xdr:rowOff>
        </xdr:from>
        <xdr:to>
          <xdr:col>20</xdr:col>
          <xdr:colOff>314325</xdr:colOff>
          <xdr:row>14</xdr:row>
          <xdr:rowOff>304800</xdr:rowOff>
        </xdr:to>
        <xdr:sp macro="" textlink="">
          <xdr:nvSpPr>
            <xdr:cNvPr id="12542" name="Option Button 254" hidden="1">
              <a:extLst>
                <a:ext uri="{63B3BB69-23CF-44E3-9099-C40C66FF867C}">
                  <a14:compatExt spid="_x0000_s12542"/>
                </a:ext>
                <a:ext uri="{FF2B5EF4-FFF2-40B4-BE49-F238E27FC236}">
                  <a16:creationId xmlns:a16="http://schemas.microsoft.com/office/drawing/2014/main" id="{00000000-0008-0000-0300-0000F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21</xdr:col>
          <xdr:colOff>0</xdr:colOff>
          <xdr:row>16</xdr:row>
          <xdr:rowOff>9525</xdr:rowOff>
        </xdr:to>
        <xdr:sp macro="" textlink="">
          <xdr:nvSpPr>
            <xdr:cNvPr id="12543" name="Group Box 255" hidden="1">
              <a:extLst>
                <a:ext uri="{63B3BB69-23CF-44E3-9099-C40C66FF867C}">
                  <a14:compatExt spid="_x0000_s12543"/>
                </a:ext>
                <a:ext uri="{FF2B5EF4-FFF2-40B4-BE49-F238E27FC236}">
                  <a16:creationId xmlns:a16="http://schemas.microsoft.com/office/drawing/2014/main" id="{00000000-0008-0000-0300-0000FF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15</xdr:row>
          <xdr:rowOff>76200</xdr:rowOff>
        </xdr:from>
        <xdr:to>
          <xdr:col>12</xdr:col>
          <xdr:colOff>314325</xdr:colOff>
          <xdr:row>15</xdr:row>
          <xdr:rowOff>304800</xdr:rowOff>
        </xdr:to>
        <xdr:sp macro="" textlink="">
          <xdr:nvSpPr>
            <xdr:cNvPr id="12544" name="Option Button 256" hidden="1">
              <a:extLst>
                <a:ext uri="{63B3BB69-23CF-44E3-9099-C40C66FF867C}">
                  <a14:compatExt spid="_x0000_s12544"/>
                </a:ext>
                <a:ext uri="{FF2B5EF4-FFF2-40B4-BE49-F238E27FC236}">
                  <a16:creationId xmlns:a16="http://schemas.microsoft.com/office/drawing/2014/main" id="{00000000-0008-0000-0300-000000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15</xdr:row>
          <xdr:rowOff>76200</xdr:rowOff>
        </xdr:from>
        <xdr:to>
          <xdr:col>14</xdr:col>
          <xdr:colOff>314325</xdr:colOff>
          <xdr:row>15</xdr:row>
          <xdr:rowOff>304800</xdr:rowOff>
        </xdr:to>
        <xdr:sp macro="" textlink="">
          <xdr:nvSpPr>
            <xdr:cNvPr id="12545" name="Option Button 257" hidden="1">
              <a:extLst>
                <a:ext uri="{63B3BB69-23CF-44E3-9099-C40C66FF867C}">
                  <a14:compatExt spid="_x0000_s12545"/>
                </a:ext>
                <a:ext uri="{FF2B5EF4-FFF2-40B4-BE49-F238E27FC236}">
                  <a16:creationId xmlns:a16="http://schemas.microsoft.com/office/drawing/2014/main" id="{00000000-0008-0000-0300-000001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15</xdr:row>
          <xdr:rowOff>76200</xdr:rowOff>
        </xdr:from>
        <xdr:to>
          <xdr:col>16</xdr:col>
          <xdr:colOff>314325</xdr:colOff>
          <xdr:row>15</xdr:row>
          <xdr:rowOff>304800</xdr:rowOff>
        </xdr:to>
        <xdr:sp macro="" textlink="">
          <xdr:nvSpPr>
            <xdr:cNvPr id="12546" name="Option Button 258" hidden="1">
              <a:extLst>
                <a:ext uri="{63B3BB69-23CF-44E3-9099-C40C66FF867C}">
                  <a14:compatExt spid="_x0000_s12546"/>
                </a:ext>
                <a:ext uri="{FF2B5EF4-FFF2-40B4-BE49-F238E27FC236}">
                  <a16:creationId xmlns:a16="http://schemas.microsoft.com/office/drawing/2014/main" id="{00000000-0008-0000-0300-000002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15</xdr:row>
          <xdr:rowOff>76200</xdr:rowOff>
        </xdr:from>
        <xdr:to>
          <xdr:col>18</xdr:col>
          <xdr:colOff>314325</xdr:colOff>
          <xdr:row>15</xdr:row>
          <xdr:rowOff>304800</xdr:rowOff>
        </xdr:to>
        <xdr:sp macro="" textlink="">
          <xdr:nvSpPr>
            <xdr:cNvPr id="12547" name="Option Button 259" hidden="1">
              <a:extLst>
                <a:ext uri="{63B3BB69-23CF-44E3-9099-C40C66FF867C}">
                  <a14:compatExt spid="_x0000_s12547"/>
                </a:ext>
                <a:ext uri="{FF2B5EF4-FFF2-40B4-BE49-F238E27FC236}">
                  <a16:creationId xmlns:a16="http://schemas.microsoft.com/office/drawing/2014/main" id="{00000000-0008-0000-0300-000003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15</xdr:row>
          <xdr:rowOff>76200</xdr:rowOff>
        </xdr:from>
        <xdr:to>
          <xdr:col>20</xdr:col>
          <xdr:colOff>314325</xdr:colOff>
          <xdr:row>15</xdr:row>
          <xdr:rowOff>304800</xdr:rowOff>
        </xdr:to>
        <xdr:sp macro="" textlink="">
          <xdr:nvSpPr>
            <xdr:cNvPr id="12548" name="Option Button 260" hidden="1">
              <a:extLst>
                <a:ext uri="{63B3BB69-23CF-44E3-9099-C40C66FF867C}">
                  <a14:compatExt spid="_x0000_s12548"/>
                </a:ext>
                <a:ext uri="{FF2B5EF4-FFF2-40B4-BE49-F238E27FC236}">
                  <a16:creationId xmlns:a16="http://schemas.microsoft.com/office/drawing/2014/main" id="{00000000-0008-0000-0300-000004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9525</xdr:rowOff>
        </xdr:from>
        <xdr:to>
          <xdr:col>21</xdr:col>
          <xdr:colOff>0</xdr:colOff>
          <xdr:row>17</xdr:row>
          <xdr:rowOff>0</xdr:rowOff>
        </xdr:to>
        <xdr:sp macro="" textlink="">
          <xdr:nvSpPr>
            <xdr:cNvPr id="12549" name="Group Box 261" hidden="1">
              <a:extLst>
                <a:ext uri="{63B3BB69-23CF-44E3-9099-C40C66FF867C}">
                  <a14:compatExt spid="_x0000_s12549"/>
                </a:ext>
                <a:ext uri="{FF2B5EF4-FFF2-40B4-BE49-F238E27FC236}">
                  <a16:creationId xmlns:a16="http://schemas.microsoft.com/office/drawing/2014/main" id="{00000000-0008-0000-0300-0000053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16</xdr:row>
          <xdr:rowOff>76200</xdr:rowOff>
        </xdr:from>
        <xdr:to>
          <xdr:col>12</xdr:col>
          <xdr:colOff>314325</xdr:colOff>
          <xdr:row>16</xdr:row>
          <xdr:rowOff>276225</xdr:rowOff>
        </xdr:to>
        <xdr:sp macro="" textlink="">
          <xdr:nvSpPr>
            <xdr:cNvPr id="12550" name="Option Button 262" hidden="1">
              <a:extLst>
                <a:ext uri="{63B3BB69-23CF-44E3-9099-C40C66FF867C}">
                  <a14:compatExt spid="_x0000_s12550"/>
                </a:ext>
                <a:ext uri="{FF2B5EF4-FFF2-40B4-BE49-F238E27FC236}">
                  <a16:creationId xmlns:a16="http://schemas.microsoft.com/office/drawing/2014/main" id="{00000000-0008-0000-0300-000006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16</xdr:row>
          <xdr:rowOff>76200</xdr:rowOff>
        </xdr:from>
        <xdr:to>
          <xdr:col>14</xdr:col>
          <xdr:colOff>314325</xdr:colOff>
          <xdr:row>16</xdr:row>
          <xdr:rowOff>276225</xdr:rowOff>
        </xdr:to>
        <xdr:sp macro="" textlink="">
          <xdr:nvSpPr>
            <xdr:cNvPr id="12551" name="Option Button 263" hidden="1">
              <a:extLst>
                <a:ext uri="{63B3BB69-23CF-44E3-9099-C40C66FF867C}">
                  <a14:compatExt spid="_x0000_s12551"/>
                </a:ext>
                <a:ext uri="{FF2B5EF4-FFF2-40B4-BE49-F238E27FC236}">
                  <a16:creationId xmlns:a16="http://schemas.microsoft.com/office/drawing/2014/main" id="{00000000-0008-0000-0300-000007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16</xdr:row>
          <xdr:rowOff>76200</xdr:rowOff>
        </xdr:from>
        <xdr:to>
          <xdr:col>16</xdr:col>
          <xdr:colOff>314325</xdr:colOff>
          <xdr:row>16</xdr:row>
          <xdr:rowOff>276225</xdr:rowOff>
        </xdr:to>
        <xdr:sp macro="" textlink="">
          <xdr:nvSpPr>
            <xdr:cNvPr id="12552" name="Option Button 264" hidden="1">
              <a:extLst>
                <a:ext uri="{63B3BB69-23CF-44E3-9099-C40C66FF867C}">
                  <a14:compatExt spid="_x0000_s12552"/>
                </a:ext>
                <a:ext uri="{FF2B5EF4-FFF2-40B4-BE49-F238E27FC236}">
                  <a16:creationId xmlns:a16="http://schemas.microsoft.com/office/drawing/2014/main" id="{00000000-0008-0000-0300-000008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16</xdr:row>
          <xdr:rowOff>76200</xdr:rowOff>
        </xdr:from>
        <xdr:to>
          <xdr:col>18</xdr:col>
          <xdr:colOff>314325</xdr:colOff>
          <xdr:row>16</xdr:row>
          <xdr:rowOff>276225</xdr:rowOff>
        </xdr:to>
        <xdr:sp macro="" textlink="">
          <xdr:nvSpPr>
            <xdr:cNvPr id="12553" name="Option Button 265" hidden="1">
              <a:extLst>
                <a:ext uri="{63B3BB69-23CF-44E3-9099-C40C66FF867C}">
                  <a14:compatExt spid="_x0000_s12553"/>
                </a:ext>
                <a:ext uri="{FF2B5EF4-FFF2-40B4-BE49-F238E27FC236}">
                  <a16:creationId xmlns:a16="http://schemas.microsoft.com/office/drawing/2014/main" id="{00000000-0008-0000-0300-000009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16</xdr:row>
          <xdr:rowOff>76200</xdr:rowOff>
        </xdr:from>
        <xdr:to>
          <xdr:col>20</xdr:col>
          <xdr:colOff>314325</xdr:colOff>
          <xdr:row>16</xdr:row>
          <xdr:rowOff>276225</xdr:rowOff>
        </xdr:to>
        <xdr:sp macro="" textlink="">
          <xdr:nvSpPr>
            <xdr:cNvPr id="12554" name="Option Button 266" hidden="1">
              <a:extLst>
                <a:ext uri="{63B3BB69-23CF-44E3-9099-C40C66FF867C}">
                  <a14:compatExt spid="_x0000_s12554"/>
                </a:ext>
                <a:ext uri="{FF2B5EF4-FFF2-40B4-BE49-F238E27FC236}">
                  <a16:creationId xmlns:a16="http://schemas.microsoft.com/office/drawing/2014/main" id="{00000000-0008-0000-0300-00000A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21</xdr:col>
          <xdr:colOff>0</xdr:colOff>
          <xdr:row>17</xdr:row>
          <xdr:rowOff>314325</xdr:rowOff>
        </xdr:to>
        <xdr:sp macro="" textlink="">
          <xdr:nvSpPr>
            <xdr:cNvPr id="12555" name="Group Box 267" hidden="1">
              <a:extLst>
                <a:ext uri="{63B3BB69-23CF-44E3-9099-C40C66FF867C}">
                  <a14:compatExt spid="_x0000_s12555"/>
                </a:ext>
                <a:ext uri="{FF2B5EF4-FFF2-40B4-BE49-F238E27FC236}">
                  <a16:creationId xmlns:a16="http://schemas.microsoft.com/office/drawing/2014/main" id="{00000000-0008-0000-0300-00000B3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17</xdr:row>
          <xdr:rowOff>47625</xdr:rowOff>
        </xdr:from>
        <xdr:to>
          <xdr:col>12</xdr:col>
          <xdr:colOff>314325</xdr:colOff>
          <xdr:row>17</xdr:row>
          <xdr:rowOff>276225</xdr:rowOff>
        </xdr:to>
        <xdr:sp macro="" textlink="">
          <xdr:nvSpPr>
            <xdr:cNvPr id="12556" name="Option Button 268" hidden="1">
              <a:extLst>
                <a:ext uri="{63B3BB69-23CF-44E3-9099-C40C66FF867C}">
                  <a14:compatExt spid="_x0000_s12556"/>
                </a:ext>
                <a:ext uri="{FF2B5EF4-FFF2-40B4-BE49-F238E27FC236}">
                  <a16:creationId xmlns:a16="http://schemas.microsoft.com/office/drawing/2014/main" id="{00000000-0008-0000-0300-00000C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47625</xdr:rowOff>
        </xdr:from>
        <xdr:to>
          <xdr:col>14</xdr:col>
          <xdr:colOff>314325</xdr:colOff>
          <xdr:row>17</xdr:row>
          <xdr:rowOff>276225</xdr:rowOff>
        </xdr:to>
        <xdr:sp macro="" textlink="">
          <xdr:nvSpPr>
            <xdr:cNvPr id="12557" name="Option Button 269" hidden="1">
              <a:extLst>
                <a:ext uri="{63B3BB69-23CF-44E3-9099-C40C66FF867C}">
                  <a14:compatExt spid="_x0000_s12557"/>
                </a:ext>
                <a:ext uri="{FF2B5EF4-FFF2-40B4-BE49-F238E27FC236}">
                  <a16:creationId xmlns:a16="http://schemas.microsoft.com/office/drawing/2014/main" id="{00000000-0008-0000-0300-00000D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17</xdr:row>
          <xdr:rowOff>47625</xdr:rowOff>
        </xdr:from>
        <xdr:to>
          <xdr:col>16</xdr:col>
          <xdr:colOff>314325</xdr:colOff>
          <xdr:row>17</xdr:row>
          <xdr:rowOff>276225</xdr:rowOff>
        </xdr:to>
        <xdr:sp macro="" textlink="">
          <xdr:nvSpPr>
            <xdr:cNvPr id="12558" name="Option Button 270" hidden="1">
              <a:extLst>
                <a:ext uri="{63B3BB69-23CF-44E3-9099-C40C66FF867C}">
                  <a14:compatExt spid="_x0000_s12558"/>
                </a:ext>
                <a:ext uri="{FF2B5EF4-FFF2-40B4-BE49-F238E27FC236}">
                  <a16:creationId xmlns:a16="http://schemas.microsoft.com/office/drawing/2014/main" id="{00000000-0008-0000-0300-00000E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17</xdr:row>
          <xdr:rowOff>47625</xdr:rowOff>
        </xdr:from>
        <xdr:to>
          <xdr:col>18</xdr:col>
          <xdr:colOff>314325</xdr:colOff>
          <xdr:row>17</xdr:row>
          <xdr:rowOff>276225</xdr:rowOff>
        </xdr:to>
        <xdr:sp macro="" textlink="">
          <xdr:nvSpPr>
            <xdr:cNvPr id="12559" name="Option Button 271" hidden="1">
              <a:extLst>
                <a:ext uri="{63B3BB69-23CF-44E3-9099-C40C66FF867C}">
                  <a14:compatExt spid="_x0000_s12559"/>
                </a:ext>
                <a:ext uri="{FF2B5EF4-FFF2-40B4-BE49-F238E27FC236}">
                  <a16:creationId xmlns:a16="http://schemas.microsoft.com/office/drawing/2014/main" id="{00000000-0008-0000-0300-00000F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17</xdr:row>
          <xdr:rowOff>47625</xdr:rowOff>
        </xdr:from>
        <xdr:to>
          <xdr:col>20</xdr:col>
          <xdr:colOff>314325</xdr:colOff>
          <xdr:row>17</xdr:row>
          <xdr:rowOff>276225</xdr:rowOff>
        </xdr:to>
        <xdr:sp macro="" textlink="">
          <xdr:nvSpPr>
            <xdr:cNvPr id="12560" name="Option Button 272" hidden="1">
              <a:extLst>
                <a:ext uri="{63B3BB69-23CF-44E3-9099-C40C66FF867C}">
                  <a14:compatExt spid="_x0000_s12560"/>
                </a:ext>
                <a:ext uri="{FF2B5EF4-FFF2-40B4-BE49-F238E27FC236}">
                  <a16:creationId xmlns:a16="http://schemas.microsoft.com/office/drawing/2014/main" id="{00000000-0008-0000-0300-000010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21</xdr:col>
          <xdr:colOff>0</xdr:colOff>
          <xdr:row>19</xdr:row>
          <xdr:rowOff>0</xdr:rowOff>
        </xdr:to>
        <xdr:sp macro="" textlink="">
          <xdr:nvSpPr>
            <xdr:cNvPr id="12561" name="Group Box 273" hidden="1">
              <a:extLst>
                <a:ext uri="{63B3BB69-23CF-44E3-9099-C40C66FF867C}">
                  <a14:compatExt spid="_x0000_s12561"/>
                </a:ext>
                <a:ext uri="{FF2B5EF4-FFF2-40B4-BE49-F238E27FC236}">
                  <a16:creationId xmlns:a16="http://schemas.microsoft.com/office/drawing/2014/main" id="{00000000-0008-0000-0300-0000113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18</xdr:row>
          <xdr:rowOff>76200</xdr:rowOff>
        </xdr:from>
        <xdr:to>
          <xdr:col>12</xdr:col>
          <xdr:colOff>342900</xdr:colOff>
          <xdr:row>18</xdr:row>
          <xdr:rowOff>304800</xdr:rowOff>
        </xdr:to>
        <xdr:sp macro="" textlink="">
          <xdr:nvSpPr>
            <xdr:cNvPr id="12562" name="Option Button 274" hidden="1">
              <a:extLst>
                <a:ext uri="{63B3BB69-23CF-44E3-9099-C40C66FF867C}">
                  <a14:compatExt spid="_x0000_s12562"/>
                </a:ext>
                <a:ext uri="{FF2B5EF4-FFF2-40B4-BE49-F238E27FC236}">
                  <a16:creationId xmlns:a16="http://schemas.microsoft.com/office/drawing/2014/main" id="{00000000-0008-0000-0300-000012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18</xdr:row>
          <xdr:rowOff>76200</xdr:rowOff>
        </xdr:from>
        <xdr:to>
          <xdr:col>14</xdr:col>
          <xdr:colOff>342900</xdr:colOff>
          <xdr:row>18</xdr:row>
          <xdr:rowOff>304800</xdr:rowOff>
        </xdr:to>
        <xdr:sp macro="" textlink="">
          <xdr:nvSpPr>
            <xdr:cNvPr id="12563" name="Option Button 275" hidden="1">
              <a:extLst>
                <a:ext uri="{63B3BB69-23CF-44E3-9099-C40C66FF867C}">
                  <a14:compatExt spid="_x0000_s12563"/>
                </a:ext>
                <a:ext uri="{FF2B5EF4-FFF2-40B4-BE49-F238E27FC236}">
                  <a16:creationId xmlns:a16="http://schemas.microsoft.com/office/drawing/2014/main" id="{00000000-0008-0000-0300-000013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76200</xdr:rowOff>
        </xdr:from>
        <xdr:to>
          <xdr:col>16</xdr:col>
          <xdr:colOff>342900</xdr:colOff>
          <xdr:row>18</xdr:row>
          <xdr:rowOff>304800</xdr:rowOff>
        </xdr:to>
        <xdr:sp macro="" textlink="">
          <xdr:nvSpPr>
            <xdr:cNvPr id="12564" name="Option Button 276" hidden="1">
              <a:extLst>
                <a:ext uri="{63B3BB69-23CF-44E3-9099-C40C66FF867C}">
                  <a14:compatExt spid="_x0000_s12564"/>
                </a:ext>
                <a:ext uri="{FF2B5EF4-FFF2-40B4-BE49-F238E27FC236}">
                  <a16:creationId xmlns:a16="http://schemas.microsoft.com/office/drawing/2014/main" id="{00000000-0008-0000-0300-000014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xdr:row>
          <xdr:rowOff>76200</xdr:rowOff>
        </xdr:from>
        <xdr:to>
          <xdr:col>18</xdr:col>
          <xdr:colOff>342900</xdr:colOff>
          <xdr:row>18</xdr:row>
          <xdr:rowOff>304800</xdr:rowOff>
        </xdr:to>
        <xdr:sp macro="" textlink="">
          <xdr:nvSpPr>
            <xdr:cNvPr id="12565" name="Option Button 277" hidden="1">
              <a:extLst>
                <a:ext uri="{63B3BB69-23CF-44E3-9099-C40C66FF867C}">
                  <a14:compatExt spid="_x0000_s12565"/>
                </a:ext>
                <a:ext uri="{FF2B5EF4-FFF2-40B4-BE49-F238E27FC236}">
                  <a16:creationId xmlns:a16="http://schemas.microsoft.com/office/drawing/2014/main" id="{00000000-0008-0000-0300-000015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18</xdr:row>
          <xdr:rowOff>76200</xdr:rowOff>
        </xdr:from>
        <xdr:to>
          <xdr:col>20</xdr:col>
          <xdr:colOff>342900</xdr:colOff>
          <xdr:row>18</xdr:row>
          <xdr:rowOff>304800</xdr:rowOff>
        </xdr:to>
        <xdr:sp macro="" textlink="">
          <xdr:nvSpPr>
            <xdr:cNvPr id="12566" name="Option Button 278" hidden="1">
              <a:extLst>
                <a:ext uri="{63B3BB69-23CF-44E3-9099-C40C66FF867C}">
                  <a14:compatExt spid="_x0000_s12566"/>
                </a:ext>
                <a:ext uri="{FF2B5EF4-FFF2-40B4-BE49-F238E27FC236}">
                  <a16:creationId xmlns:a16="http://schemas.microsoft.com/office/drawing/2014/main" id="{00000000-0008-0000-0300-0000163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514352</xdr:rowOff>
    </xdr:from>
    <xdr:to>
      <xdr:col>20</xdr:col>
      <xdr:colOff>588065</xdr:colOff>
      <xdr:row>1</xdr:row>
      <xdr:rowOff>687458</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852"/>
          <a:ext cx="15770087" cy="173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122168</xdr:colOff>
      <xdr:row>0</xdr:row>
      <xdr:rowOff>91936</xdr:rowOff>
    </xdr:from>
    <xdr:to>
      <xdr:col>20</xdr:col>
      <xdr:colOff>531743</xdr:colOff>
      <xdr:row>1</xdr:row>
      <xdr:rowOff>330061</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80190" y="91936"/>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262144</xdr:colOff>
      <xdr:row>0</xdr:row>
      <xdr:rowOff>151158</xdr:rowOff>
    </xdr:from>
    <xdr:to>
      <xdr:col>2</xdr:col>
      <xdr:colOff>328819</xdr:colOff>
      <xdr:row>1</xdr:row>
      <xdr:rowOff>389283</xdr:rowOff>
    </xdr:to>
    <xdr:pic>
      <xdr:nvPicPr>
        <xdr:cNvPr id="5" name="Imagen 6">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2144" y="151158"/>
          <a:ext cx="154926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2295525</xdr:colOff>
          <xdr:row>35</xdr:row>
          <xdr:rowOff>190500</xdr:rowOff>
        </xdr:from>
        <xdr:to>
          <xdr:col>3</xdr:col>
          <xdr:colOff>0</xdr:colOff>
          <xdr:row>37</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37</xdr:row>
          <xdr:rowOff>190500</xdr:rowOff>
        </xdr:from>
        <xdr:to>
          <xdr:col>3</xdr:col>
          <xdr:colOff>0</xdr:colOff>
          <xdr:row>39</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39</xdr:row>
          <xdr:rowOff>38100</xdr:rowOff>
        </xdr:from>
        <xdr:to>
          <xdr:col>3</xdr:col>
          <xdr:colOff>0</xdr:colOff>
          <xdr:row>40</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41</xdr:row>
          <xdr:rowOff>161925</xdr:rowOff>
        </xdr:from>
        <xdr:to>
          <xdr:col>2</xdr:col>
          <xdr:colOff>47625</xdr:colOff>
          <xdr:row>43</xdr:row>
          <xdr:rowOff>9525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01/CONCURSOS%20DE%20MERITOS/Licitaciones/LOTERIA%20DE%20BOGOTA/CONTRATACION%20DIRECTA%202007/CALIFICACION/CALIFICACION%20FINAL%20LOTERI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01/DOCUMENTOS%20TECNICO%20-%20COMERCIAL/CONTRATACION%20ASEGURADORAS/ENTIDADES%20ESTATALES/METROVIVIENDA/PROCESO%20SEGUROS%202010/CUADRO%20RESUMEN%20-%202010%20METROVIVIENDA%20QB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RIDICA"/>
      <sheetName val="FINANCIERA"/>
      <sheetName val="1 PARTICIPANTES"/>
      <sheetName val="2 CRITERIOS"/>
      <sheetName val="3 TRDM AMP OB"/>
      <sheetName val="4 TRDM AMP AD"/>
      <sheetName val="5 TRDM CLA OB"/>
      <sheetName val="6 TRDM CLA AD"/>
      <sheetName val="7 TRDM VLR1"/>
      <sheetName val="8 AU AMP OB"/>
      <sheetName val="9 AU AMP AD"/>
      <sheetName val="10 AU CLA OB"/>
      <sheetName val="11 AU CLA AD"/>
      <sheetName val="12 AU VLR"/>
      <sheetName val="13 SO AMP OB"/>
      <sheetName val="14 SO VLR"/>
      <sheetName val="15 TV AMP OB"/>
      <sheetName val="16 TV CLA OB"/>
      <sheetName val="17 TV CLA AD"/>
      <sheetName val="18 TV VLR"/>
      <sheetName val="19 MN AMP OB"/>
      <sheetName val="20 MN CLA OB"/>
      <sheetName val="21 MN CLA AD"/>
      <sheetName val="22 MN VLR"/>
      <sheetName val="23 RCE AMP OB"/>
      <sheetName val="24 RCE AMP AD"/>
      <sheetName val="25 RCE CLA OB"/>
      <sheetName val="26 RCE CLA AD"/>
      <sheetName val="27 RCE VLR"/>
      <sheetName val="28 RCSP AMP OB"/>
      <sheetName val="29 RCSP AMP AD"/>
      <sheetName val="30 RCSP CLA OB"/>
      <sheetName val="31 RCSP CLA AD"/>
      <sheetName val="32 RCSP VLR"/>
      <sheetName val="33 VGD AMP OB"/>
      <sheetName val="34 VGD AMP AD"/>
      <sheetName val="35 VGD CLA OB"/>
      <sheetName val="37 VGD VLR"/>
      <sheetName val="38 IND AMP OB"/>
      <sheetName val="39 IND AMP AD"/>
      <sheetName val="40 IND CLA OB"/>
      <sheetName val="41 IND CLA AD"/>
      <sheetName val="41 IND VLR"/>
      <sheetName val="42  VGE  AMP OB"/>
      <sheetName val="43 VGE AMP AD"/>
      <sheetName val="44  VGE CLA OB"/>
      <sheetName val="46 VGE VLR"/>
      <sheetName val="47 SIN"/>
      <sheetName val="48 RESUMEN GENERAL"/>
      <sheetName val="49 MAYORES PUNTAJES"/>
      <sheetName val="1_PARTICIPANTES"/>
      <sheetName val="2_CRITERIOS"/>
      <sheetName val="3_TRDM_AMP_OB"/>
      <sheetName val="4_TRDM_AMP_AD"/>
      <sheetName val="5_TRDM_CLA_OB"/>
      <sheetName val="6_TRDM_CLA_AD"/>
      <sheetName val="7_TRDM_VLR1"/>
      <sheetName val="8_AU_AMP_OB"/>
      <sheetName val="9_AU_AMP_AD"/>
      <sheetName val="10_AU_CLA_OB"/>
      <sheetName val="11_AU_CLA_AD"/>
      <sheetName val="12_AU_VLR"/>
      <sheetName val="13_SO_AMP_OB"/>
      <sheetName val="14_SO_VLR"/>
      <sheetName val="15_TV_AMP_OB"/>
      <sheetName val="16_TV_CLA_OB"/>
      <sheetName val="17_TV_CLA_AD"/>
      <sheetName val="18_TV_VLR"/>
      <sheetName val="19_MN_AMP_OB"/>
      <sheetName val="20_MN_CLA_OB"/>
      <sheetName val="21_MN_CLA_AD"/>
      <sheetName val="22_MN_VLR"/>
      <sheetName val="23_RCE_AMP_OB"/>
      <sheetName val="24_RCE_AMP_AD"/>
      <sheetName val="25_RCE_CLA_OB"/>
      <sheetName val="26_RCE_CLA_AD"/>
      <sheetName val="27_RCE_VLR"/>
      <sheetName val="28_RCSP_AMP_OB"/>
      <sheetName val="29_RCSP_AMP_AD"/>
      <sheetName val="30_RCSP_CLA_OB"/>
      <sheetName val="31_RCSP_CLA_AD"/>
      <sheetName val="32_RCSP_VLR"/>
      <sheetName val="33_VGD_AMP_OB"/>
      <sheetName val="34_VGD_AMP_AD"/>
      <sheetName val="35_VGD_CLA_OB"/>
      <sheetName val="37_VGD_VLR"/>
      <sheetName val="38_IND_AMP_OB"/>
      <sheetName val="39_IND_AMP_AD"/>
      <sheetName val="40_IND_CLA_OB"/>
      <sheetName val="41_IND_CLA_AD"/>
      <sheetName val="41_IND_VLR"/>
      <sheetName val="42__VGE__AMP_OB"/>
      <sheetName val="43_VGE_AMP_AD"/>
      <sheetName val="44__VGE_CLA_OB"/>
      <sheetName val="46_VGE_VLR"/>
      <sheetName val="47_SIN"/>
      <sheetName val="48_RESUMEN_GENERAL"/>
      <sheetName val="49_MAYORES_PUNTAJES"/>
      <sheetName val="1_PARTICIPANTES1"/>
      <sheetName val="2_CRITERIOS1"/>
      <sheetName val="3_TRDM_AMP_OB1"/>
      <sheetName val="4_TRDM_AMP_AD1"/>
      <sheetName val="5_TRDM_CLA_OB1"/>
      <sheetName val="6_TRDM_CLA_AD1"/>
      <sheetName val="7_TRDM_VLR11"/>
      <sheetName val="8_AU_AMP_OB1"/>
      <sheetName val="9_AU_AMP_AD1"/>
      <sheetName val="10_AU_CLA_OB1"/>
      <sheetName val="11_AU_CLA_AD1"/>
      <sheetName val="12_AU_VLR1"/>
      <sheetName val="13_SO_AMP_OB1"/>
      <sheetName val="14_SO_VLR1"/>
      <sheetName val="15_TV_AMP_OB1"/>
      <sheetName val="16_TV_CLA_OB1"/>
      <sheetName val="17_TV_CLA_AD1"/>
      <sheetName val="18_TV_VLR1"/>
      <sheetName val="19_MN_AMP_OB1"/>
      <sheetName val="20_MN_CLA_OB1"/>
      <sheetName val="21_MN_CLA_AD1"/>
      <sheetName val="22_MN_VLR1"/>
      <sheetName val="23_RCE_AMP_OB1"/>
      <sheetName val="24_RCE_AMP_AD1"/>
      <sheetName val="25_RCE_CLA_OB1"/>
      <sheetName val="26_RCE_CLA_AD1"/>
      <sheetName val="27_RCE_VLR1"/>
      <sheetName val="28_RCSP_AMP_OB1"/>
      <sheetName val="29_RCSP_AMP_AD1"/>
      <sheetName val="30_RCSP_CLA_OB1"/>
      <sheetName val="31_RCSP_CLA_AD1"/>
      <sheetName val="32_RCSP_VLR1"/>
      <sheetName val="33_VGD_AMP_OB1"/>
      <sheetName val="34_VGD_AMP_AD1"/>
      <sheetName val="35_VGD_CLA_OB1"/>
      <sheetName val="37_VGD_VLR1"/>
      <sheetName val="38_IND_AMP_OB1"/>
      <sheetName val="39_IND_AMP_AD1"/>
      <sheetName val="40_IND_CLA_OB1"/>
      <sheetName val="41_IND_CLA_AD1"/>
      <sheetName val="41_IND_VLR1"/>
      <sheetName val="42__VGE__AMP_OB1"/>
      <sheetName val="43_VGE_AMP_AD1"/>
      <sheetName val="44__VGE_CLA_OB1"/>
      <sheetName val="46_VGE_VLR1"/>
      <sheetName val="47_SIN1"/>
      <sheetName val="48_RESUMEN_GENERAL1"/>
      <sheetName val="49_MAYORES_PUNTAJE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perado_Hoja1"/>
      <sheetName val="CUADRO PRESENTACION"/>
      <sheetName val="RIESGOS"/>
      <sheetName val="COBERTURAS"/>
      <sheetName val="CUADRO RESUMEN"/>
      <sheetName val="Info"/>
      <sheetName val="P Y G FINANCIERO"/>
      <sheetName val="Rea"/>
      <sheetName val="P&amp;G"/>
      <sheetName val="% Pérdida"/>
      <sheetName val="CUADRO_PRESENTACION"/>
      <sheetName val="CUADRO_RESUMEN"/>
      <sheetName val="P_Y_G_FINANCIERO"/>
      <sheetName val="%_Pérdida"/>
      <sheetName val="CUADRO_PRESENTACION1"/>
      <sheetName val="CUADRO_RESUMEN1"/>
      <sheetName val="P_Y_G_FINANCIERO1"/>
      <sheetName val="%_Pérdida1"/>
      <sheetName val="CONSOL"/>
    </sheetNames>
    <sheetDataSet>
      <sheetData sheetId="0" refreshError="1"/>
      <sheetData sheetId="1" refreshError="1"/>
      <sheetData sheetId="2" refreshError="1"/>
      <sheetData sheetId="3" refreshError="1"/>
      <sheetData sheetId="4" refreshError="1">
        <row r="21">
          <cell r="L21" t="str">
            <v>-  TERREMOTO, TEMBLOR, ERUPCIÓN VOLCANICA:  SIN DEDUCIBLE</v>
          </cell>
        </row>
        <row r="22">
          <cell r="L22" t="str">
            <v>-  AMCCoPH AMIT, TERRORISMO  Y SABOTAJE: SIN DEDUCIBLE</v>
          </cell>
        </row>
        <row r="23">
          <cell r="L23" t="str">
            <v>-  HURTO CALIFICADO Y HURTO SIMPLE PARA CUALQUIER BIENES DIFERENTES A EQUIPOS ELECTRICOS Y ELECTRONICOS Y MAQUINARIA: SIN DEDUCIBLE</v>
          </cell>
        </row>
        <row r="24">
          <cell r="L24" t="str">
            <v>-  DEMAS EVENTOS PARA CUALQUIER BIENES DIFERENTES A EQUIPOS ELECTRICOS Y ELECTRONICOS Y MAQUINARIA: SIN DEDUCIBLE</v>
          </cell>
        </row>
        <row r="25">
          <cell r="L25" t="str">
            <v>-  HURTO CALIFICADO Y HURTO SIMPLE DE EQUIPOS ELECTRICOS Y ELECTRONICOS (EXCEPTO CELULARES, AVANTELES, BEEPERS, RADIOTELÉFONOS Y DEMÁS EQUIPOS PORTATILES DE COMUNICACIÓN, CUALQUIER TECNOLOGIA): SIN DEDUCIBLE</v>
          </cell>
        </row>
      </sheetData>
      <sheetData sheetId="5" refreshError="1"/>
      <sheetData sheetId="6" refreshError="1"/>
      <sheetData sheetId="7" refreshError="1"/>
      <sheetData sheetId="8" refreshError="1"/>
      <sheetData sheetId="9" refreshError="1"/>
      <sheetData sheetId="10"/>
      <sheetData sheetId="11">
        <row r="21">
          <cell r="L21" t="str">
            <v>-  TERREMOTO, TEMBLOR, ERUPCIÓN VOLCANICA:  SIN DEDUCIBLE</v>
          </cell>
        </row>
      </sheetData>
      <sheetData sheetId="12"/>
      <sheetData sheetId="13"/>
      <sheetData sheetId="14"/>
      <sheetData sheetId="15">
        <row r="21">
          <cell r="L21" t="str">
            <v>-  TERREMOTO, TEMBLOR, ERUPCIÓN VOLCANICA:  SIN DEDUCIBLE</v>
          </cell>
        </row>
      </sheetData>
      <sheetData sheetId="16"/>
      <sheetData sheetId="17"/>
      <sheetData sheetId="18" refreshError="1"/>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Escala de grises">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43.xml"/><Relationship Id="rId21" Type="http://schemas.openxmlformats.org/officeDocument/2006/relationships/ctrlProp" Target="../ctrlProps/ctrlProp38.xml"/><Relationship Id="rId42" Type="http://schemas.openxmlformats.org/officeDocument/2006/relationships/ctrlProp" Target="../ctrlProps/ctrlProp59.xml"/><Relationship Id="rId47" Type="http://schemas.openxmlformats.org/officeDocument/2006/relationships/ctrlProp" Target="../ctrlProps/ctrlProp64.xml"/><Relationship Id="rId63" Type="http://schemas.openxmlformats.org/officeDocument/2006/relationships/ctrlProp" Target="../ctrlProps/ctrlProp80.xml"/><Relationship Id="rId68" Type="http://schemas.openxmlformats.org/officeDocument/2006/relationships/ctrlProp" Target="../ctrlProps/ctrlProp85.xml"/><Relationship Id="rId84" Type="http://schemas.openxmlformats.org/officeDocument/2006/relationships/ctrlProp" Target="../ctrlProps/ctrlProp101.xml"/><Relationship Id="rId89" Type="http://schemas.openxmlformats.org/officeDocument/2006/relationships/ctrlProp" Target="../ctrlProps/ctrlProp106.xml"/><Relationship Id="rId16" Type="http://schemas.openxmlformats.org/officeDocument/2006/relationships/ctrlProp" Target="../ctrlProps/ctrlProp33.xml"/><Relationship Id="rId11" Type="http://schemas.openxmlformats.org/officeDocument/2006/relationships/ctrlProp" Target="../ctrlProps/ctrlProp28.xml"/><Relationship Id="rId32" Type="http://schemas.openxmlformats.org/officeDocument/2006/relationships/ctrlProp" Target="../ctrlProps/ctrlProp49.xml"/><Relationship Id="rId37" Type="http://schemas.openxmlformats.org/officeDocument/2006/relationships/ctrlProp" Target="../ctrlProps/ctrlProp54.xml"/><Relationship Id="rId53" Type="http://schemas.openxmlformats.org/officeDocument/2006/relationships/ctrlProp" Target="../ctrlProps/ctrlProp70.xml"/><Relationship Id="rId58" Type="http://schemas.openxmlformats.org/officeDocument/2006/relationships/ctrlProp" Target="../ctrlProps/ctrlProp75.xml"/><Relationship Id="rId74" Type="http://schemas.openxmlformats.org/officeDocument/2006/relationships/ctrlProp" Target="../ctrlProps/ctrlProp91.xml"/><Relationship Id="rId79" Type="http://schemas.openxmlformats.org/officeDocument/2006/relationships/ctrlProp" Target="../ctrlProps/ctrlProp96.xml"/><Relationship Id="rId5" Type="http://schemas.openxmlformats.org/officeDocument/2006/relationships/ctrlProp" Target="../ctrlProps/ctrlProp22.xml"/><Relationship Id="rId90" Type="http://schemas.openxmlformats.org/officeDocument/2006/relationships/ctrlProp" Target="../ctrlProps/ctrlProp107.xml"/><Relationship Id="rId95" Type="http://schemas.openxmlformats.org/officeDocument/2006/relationships/ctrlProp" Target="../ctrlProps/ctrlProp112.xml"/><Relationship Id="rId22" Type="http://schemas.openxmlformats.org/officeDocument/2006/relationships/ctrlProp" Target="../ctrlProps/ctrlProp39.xml"/><Relationship Id="rId27" Type="http://schemas.openxmlformats.org/officeDocument/2006/relationships/ctrlProp" Target="../ctrlProps/ctrlProp44.xml"/><Relationship Id="rId43" Type="http://schemas.openxmlformats.org/officeDocument/2006/relationships/ctrlProp" Target="../ctrlProps/ctrlProp60.xml"/><Relationship Id="rId48" Type="http://schemas.openxmlformats.org/officeDocument/2006/relationships/ctrlProp" Target="../ctrlProps/ctrlProp65.xml"/><Relationship Id="rId64" Type="http://schemas.openxmlformats.org/officeDocument/2006/relationships/ctrlProp" Target="../ctrlProps/ctrlProp81.xml"/><Relationship Id="rId69" Type="http://schemas.openxmlformats.org/officeDocument/2006/relationships/ctrlProp" Target="../ctrlProps/ctrlProp86.xml"/><Relationship Id="rId80" Type="http://schemas.openxmlformats.org/officeDocument/2006/relationships/ctrlProp" Target="../ctrlProps/ctrlProp97.xml"/><Relationship Id="rId85" Type="http://schemas.openxmlformats.org/officeDocument/2006/relationships/ctrlProp" Target="../ctrlProps/ctrlProp102.xml"/><Relationship Id="rId3" Type="http://schemas.openxmlformats.org/officeDocument/2006/relationships/vmlDrawing" Target="../drawings/vmlDrawing2.v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46" Type="http://schemas.openxmlformats.org/officeDocument/2006/relationships/ctrlProp" Target="../ctrlProps/ctrlProp63.xml"/><Relationship Id="rId59" Type="http://schemas.openxmlformats.org/officeDocument/2006/relationships/ctrlProp" Target="../ctrlProps/ctrlProp76.xml"/><Relationship Id="rId67" Type="http://schemas.openxmlformats.org/officeDocument/2006/relationships/ctrlProp" Target="../ctrlProps/ctrlProp84.xml"/><Relationship Id="rId20" Type="http://schemas.openxmlformats.org/officeDocument/2006/relationships/ctrlProp" Target="../ctrlProps/ctrlProp37.xml"/><Relationship Id="rId41" Type="http://schemas.openxmlformats.org/officeDocument/2006/relationships/ctrlProp" Target="../ctrlProps/ctrlProp58.xml"/><Relationship Id="rId54" Type="http://schemas.openxmlformats.org/officeDocument/2006/relationships/ctrlProp" Target="../ctrlProps/ctrlProp71.xml"/><Relationship Id="rId62" Type="http://schemas.openxmlformats.org/officeDocument/2006/relationships/ctrlProp" Target="../ctrlProps/ctrlProp79.xml"/><Relationship Id="rId70" Type="http://schemas.openxmlformats.org/officeDocument/2006/relationships/ctrlProp" Target="../ctrlProps/ctrlProp87.xml"/><Relationship Id="rId75" Type="http://schemas.openxmlformats.org/officeDocument/2006/relationships/ctrlProp" Target="../ctrlProps/ctrlProp92.xml"/><Relationship Id="rId83" Type="http://schemas.openxmlformats.org/officeDocument/2006/relationships/ctrlProp" Target="../ctrlProps/ctrlProp100.xml"/><Relationship Id="rId88" Type="http://schemas.openxmlformats.org/officeDocument/2006/relationships/ctrlProp" Target="../ctrlProps/ctrlProp105.xml"/><Relationship Id="rId91" Type="http://schemas.openxmlformats.org/officeDocument/2006/relationships/ctrlProp" Target="../ctrlProps/ctrlProp108.xml"/><Relationship Id="rId96" Type="http://schemas.openxmlformats.org/officeDocument/2006/relationships/ctrlProp" Target="../ctrlProps/ctrlProp113.xml"/><Relationship Id="rId1" Type="http://schemas.openxmlformats.org/officeDocument/2006/relationships/printerSettings" Target="../printerSettings/printerSettings3.bin"/><Relationship Id="rId6" Type="http://schemas.openxmlformats.org/officeDocument/2006/relationships/ctrlProp" Target="../ctrlProps/ctrlProp23.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49" Type="http://schemas.openxmlformats.org/officeDocument/2006/relationships/ctrlProp" Target="../ctrlProps/ctrlProp66.xml"/><Relationship Id="rId57" Type="http://schemas.openxmlformats.org/officeDocument/2006/relationships/ctrlProp" Target="../ctrlProps/ctrlProp74.xml"/><Relationship Id="rId10" Type="http://schemas.openxmlformats.org/officeDocument/2006/relationships/ctrlProp" Target="../ctrlProps/ctrlProp27.xml"/><Relationship Id="rId31" Type="http://schemas.openxmlformats.org/officeDocument/2006/relationships/ctrlProp" Target="../ctrlProps/ctrlProp48.xml"/><Relationship Id="rId44" Type="http://schemas.openxmlformats.org/officeDocument/2006/relationships/ctrlProp" Target="../ctrlProps/ctrlProp61.xml"/><Relationship Id="rId52" Type="http://schemas.openxmlformats.org/officeDocument/2006/relationships/ctrlProp" Target="../ctrlProps/ctrlProp69.xml"/><Relationship Id="rId60" Type="http://schemas.openxmlformats.org/officeDocument/2006/relationships/ctrlProp" Target="../ctrlProps/ctrlProp77.xml"/><Relationship Id="rId65" Type="http://schemas.openxmlformats.org/officeDocument/2006/relationships/ctrlProp" Target="../ctrlProps/ctrlProp82.xml"/><Relationship Id="rId73" Type="http://schemas.openxmlformats.org/officeDocument/2006/relationships/ctrlProp" Target="../ctrlProps/ctrlProp90.xml"/><Relationship Id="rId78" Type="http://schemas.openxmlformats.org/officeDocument/2006/relationships/ctrlProp" Target="../ctrlProps/ctrlProp95.xml"/><Relationship Id="rId81" Type="http://schemas.openxmlformats.org/officeDocument/2006/relationships/ctrlProp" Target="../ctrlProps/ctrlProp98.xml"/><Relationship Id="rId86" Type="http://schemas.openxmlformats.org/officeDocument/2006/relationships/ctrlProp" Target="../ctrlProps/ctrlProp103.xml"/><Relationship Id="rId94" Type="http://schemas.openxmlformats.org/officeDocument/2006/relationships/ctrlProp" Target="../ctrlProps/ctrlProp111.xml"/><Relationship Id="rId99" Type="http://schemas.openxmlformats.org/officeDocument/2006/relationships/ctrlProp" Target="../ctrlProps/ctrlProp116.xml"/><Relationship Id="rId4" Type="http://schemas.openxmlformats.org/officeDocument/2006/relationships/ctrlProp" Target="../ctrlProps/ctrlProp21.xml"/><Relationship Id="rId9" Type="http://schemas.openxmlformats.org/officeDocument/2006/relationships/ctrlProp" Target="../ctrlProps/ctrlProp26.xml"/><Relationship Id="rId13" Type="http://schemas.openxmlformats.org/officeDocument/2006/relationships/ctrlProp" Target="../ctrlProps/ctrlProp30.xml"/><Relationship Id="rId18" Type="http://schemas.openxmlformats.org/officeDocument/2006/relationships/ctrlProp" Target="../ctrlProps/ctrlProp35.xml"/><Relationship Id="rId39" Type="http://schemas.openxmlformats.org/officeDocument/2006/relationships/ctrlProp" Target="../ctrlProps/ctrlProp56.xml"/><Relationship Id="rId34" Type="http://schemas.openxmlformats.org/officeDocument/2006/relationships/ctrlProp" Target="../ctrlProps/ctrlProp51.xml"/><Relationship Id="rId50" Type="http://schemas.openxmlformats.org/officeDocument/2006/relationships/ctrlProp" Target="../ctrlProps/ctrlProp67.xml"/><Relationship Id="rId55" Type="http://schemas.openxmlformats.org/officeDocument/2006/relationships/ctrlProp" Target="../ctrlProps/ctrlProp72.xml"/><Relationship Id="rId76" Type="http://schemas.openxmlformats.org/officeDocument/2006/relationships/ctrlProp" Target="../ctrlProps/ctrlProp93.xml"/><Relationship Id="rId97" Type="http://schemas.openxmlformats.org/officeDocument/2006/relationships/ctrlProp" Target="../ctrlProps/ctrlProp114.xml"/><Relationship Id="rId7" Type="http://schemas.openxmlformats.org/officeDocument/2006/relationships/ctrlProp" Target="../ctrlProps/ctrlProp24.xml"/><Relationship Id="rId71" Type="http://schemas.openxmlformats.org/officeDocument/2006/relationships/ctrlProp" Target="../ctrlProps/ctrlProp88.xml"/><Relationship Id="rId92" Type="http://schemas.openxmlformats.org/officeDocument/2006/relationships/ctrlProp" Target="../ctrlProps/ctrlProp109.xml"/><Relationship Id="rId2" Type="http://schemas.openxmlformats.org/officeDocument/2006/relationships/drawing" Target="../drawings/drawing2.xml"/><Relationship Id="rId29" Type="http://schemas.openxmlformats.org/officeDocument/2006/relationships/ctrlProp" Target="../ctrlProps/ctrlProp46.xml"/><Relationship Id="rId24" Type="http://schemas.openxmlformats.org/officeDocument/2006/relationships/ctrlProp" Target="../ctrlProps/ctrlProp41.xml"/><Relationship Id="rId40" Type="http://schemas.openxmlformats.org/officeDocument/2006/relationships/ctrlProp" Target="../ctrlProps/ctrlProp57.xml"/><Relationship Id="rId45" Type="http://schemas.openxmlformats.org/officeDocument/2006/relationships/ctrlProp" Target="../ctrlProps/ctrlProp62.xml"/><Relationship Id="rId66" Type="http://schemas.openxmlformats.org/officeDocument/2006/relationships/ctrlProp" Target="../ctrlProps/ctrlProp83.xml"/><Relationship Id="rId87" Type="http://schemas.openxmlformats.org/officeDocument/2006/relationships/ctrlProp" Target="../ctrlProps/ctrlProp104.xml"/><Relationship Id="rId61" Type="http://schemas.openxmlformats.org/officeDocument/2006/relationships/ctrlProp" Target="../ctrlProps/ctrlProp78.xml"/><Relationship Id="rId82" Type="http://schemas.openxmlformats.org/officeDocument/2006/relationships/ctrlProp" Target="../ctrlProps/ctrlProp99.xml"/><Relationship Id="rId19" Type="http://schemas.openxmlformats.org/officeDocument/2006/relationships/ctrlProp" Target="../ctrlProps/ctrlProp36.xml"/><Relationship Id="rId14" Type="http://schemas.openxmlformats.org/officeDocument/2006/relationships/ctrlProp" Target="../ctrlProps/ctrlProp31.xml"/><Relationship Id="rId30" Type="http://schemas.openxmlformats.org/officeDocument/2006/relationships/ctrlProp" Target="../ctrlProps/ctrlProp47.xml"/><Relationship Id="rId35" Type="http://schemas.openxmlformats.org/officeDocument/2006/relationships/ctrlProp" Target="../ctrlProps/ctrlProp52.xml"/><Relationship Id="rId56" Type="http://schemas.openxmlformats.org/officeDocument/2006/relationships/ctrlProp" Target="../ctrlProps/ctrlProp73.xml"/><Relationship Id="rId77" Type="http://schemas.openxmlformats.org/officeDocument/2006/relationships/ctrlProp" Target="../ctrlProps/ctrlProp94.xml"/><Relationship Id="rId8" Type="http://schemas.openxmlformats.org/officeDocument/2006/relationships/ctrlProp" Target="../ctrlProps/ctrlProp25.xml"/><Relationship Id="rId51" Type="http://schemas.openxmlformats.org/officeDocument/2006/relationships/ctrlProp" Target="../ctrlProps/ctrlProp68.xml"/><Relationship Id="rId72" Type="http://schemas.openxmlformats.org/officeDocument/2006/relationships/ctrlProp" Target="../ctrlProps/ctrlProp89.xml"/><Relationship Id="rId93" Type="http://schemas.openxmlformats.org/officeDocument/2006/relationships/ctrlProp" Target="../ctrlProps/ctrlProp110.xml"/><Relationship Id="rId98" Type="http://schemas.openxmlformats.org/officeDocument/2006/relationships/ctrlProp" Target="../ctrlProps/ctrlProp11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4.vml"/><Relationship Id="rId7" Type="http://schemas.openxmlformats.org/officeDocument/2006/relationships/ctrlProp" Target="../ctrlProps/ctrlProp120.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19.xml"/><Relationship Id="rId5" Type="http://schemas.openxmlformats.org/officeDocument/2006/relationships/ctrlProp" Target="../ctrlProps/ctrlProp118.xml"/><Relationship Id="rId4" Type="http://schemas.openxmlformats.org/officeDocument/2006/relationships/ctrlProp" Target="../ctrlProps/ctrlProp11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474111"/>
  </sheetPr>
  <dimension ref="B1:AD1071"/>
  <sheetViews>
    <sheetView zoomScaleNormal="100" workbookViewId="0">
      <pane ySplit="4" topLeftCell="A5" activePane="bottomLeft" state="frozen"/>
      <selection pane="bottomLeft" activeCell="A5" sqref="A5"/>
    </sheetView>
  </sheetViews>
  <sheetFormatPr baseColWidth="10" defaultColWidth="11.42578125" defaultRowHeight="15" x14ac:dyDescent="0.25"/>
  <cols>
    <col min="1" max="1" width="2" style="1" customWidth="1"/>
    <col min="2" max="2" width="28" style="1" customWidth="1"/>
    <col min="3" max="3" width="21.42578125" style="271" customWidth="1"/>
    <col min="4" max="4" width="19" style="1" bestFit="1" customWidth="1"/>
    <col min="5" max="5" width="18" style="1" bestFit="1" customWidth="1"/>
    <col min="6" max="6" width="18.42578125" style="1" bestFit="1" customWidth="1"/>
    <col min="7" max="7" width="18.42578125" style="1" customWidth="1"/>
    <col min="8" max="8" width="20.42578125" style="1" bestFit="1" customWidth="1"/>
    <col min="9" max="9" width="3.42578125" style="1" customWidth="1"/>
    <col min="10" max="10" width="18.85546875" style="1" bestFit="1" customWidth="1"/>
    <col min="11" max="11" width="18" style="1" customWidth="1"/>
    <col min="12" max="12" width="18.85546875" style="1" bestFit="1" customWidth="1"/>
    <col min="13" max="14" width="18" style="1" customWidth="1"/>
    <col min="15" max="15" width="2.42578125" style="1" customWidth="1"/>
    <col min="16" max="16" width="17.42578125" style="1" bestFit="1" customWidth="1"/>
    <col min="17" max="18" width="14.42578125" style="1" bestFit="1" customWidth="1"/>
    <col min="19" max="19" width="13.42578125" style="1" customWidth="1"/>
    <col min="20" max="20" width="3" style="1" customWidth="1"/>
    <col min="21" max="22" width="23.85546875" style="1" customWidth="1"/>
    <col min="23" max="23" width="3" style="1" customWidth="1"/>
    <col min="24" max="24" width="18.85546875" style="1" bestFit="1" customWidth="1"/>
    <col min="25" max="27" width="15.85546875" style="1" customWidth="1"/>
    <col min="28" max="28" width="2.42578125" style="1" customWidth="1"/>
    <col min="29" max="30" width="23.85546875" style="1" customWidth="1"/>
    <col min="31" max="31" width="17.42578125" style="1" bestFit="1" customWidth="1"/>
    <col min="32" max="16384" width="11.42578125" style="1"/>
  </cols>
  <sheetData>
    <row r="1" spans="2:30" ht="15.75" thickBot="1" x14ac:dyDescent="0.3"/>
    <row r="2" spans="2:30" ht="21.75" thickBot="1" x14ac:dyDescent="0.3">
      <c r="B2" s="662" t="s">
        <v>41</v>
      </c>
      <c r="C2" s="663"/>
      <c r="D2" s="663"/>
      <c r="E2" s="663"/>
      <c r="F2" s="663"/>
      <c r="G2" s="663"/>
      <c r="H2" s="663"/>
      <c r="J2" s="662" t="s">
        <v>178</v>
      </c>
      <c r="K2" s="663"/>
      <c r="L2" s="663"/>
      <c r="M2" s="663"/>
      <c r="N2" s="663"/>
      <c r="P2" s="669">
        <v>2000000000</v>
      </c>
      <c r="Q2" s="670"/>
      <c r="R2" s="671"/>
      <c r="S2" s="272"/>
      <c r="U2" s="638" t="s">
        <v>179</v>
      </c>
      <c r="V2" s="639"/>
      <c r="X2" s="666">
        <v>65000000000</v>
      </c>
      <c r="Y2" s="667"/>
      <c r="Z2" s="668"/>
      <c r="AC2" s="638" t="s">
        <v>28</v>
      </c>
      <c r="AD2" s="639"/>
    </row>
    <row r="3" spans="2:30" ht="15.75" thickBot="1" x14ac:dyDescent="0.3">
      <c r="J3" s="273"/>
      <c r="K3" s="273"/>
      <c r="L3" s="273"/>
      <c r="M3" s="273"/>
      <c r="N3" s="273"/>
      <c r="P3" s="664" t="s">
        <v>46</v>
      </c>
      <c r="Q3" s="665"/>
      <c r="R3" s="665"/>
      <c r="S3" s="672" t="s">
        <v>180</v>
      </c>
      <c r="U3" s="656"/>
      <c r="V3" s="657"/>
      <c r="X3" s="650" t="s">
        <v>296</v>
      </c>
      <c r="Y3" s="651"/>
      <c r="Z3" s="652"/>
      <c r="AA3" s="674" t="s">
        <v>181</v>
      </c>
      <c r="AC3" s="660"/>
      <c r="AD3" s="661"/>
    </row>
    <row r="4" spans="2:30" ht="30.75" thickBot="1" x14ac:dyDescent="0.3">
      <c r="B4" s="520" t="s">
        <v>190</v>
      </c>
      <c r="C4" s="274" t="s">
        <v>191</v>
      </c>
      <c r="D4" s="274" t="s">
        <v>42</v>
      </c>
      <c r="E4" s="274" t="s">
        <v>128</v>
      </c>
      <c r="F4" s="274" t="s">
        <v>30</v>
      </c>
      <c r="G4" s="274" t="s">
        <v>31</v>
      </c>
      <c r="H4" s="523" t="s">
        <v>43</v>
      </c>
      <c r="I4" s="275"/>
      <c r="J4" s="276" t="s">
        <v>35</v>
      </c>
      <c r="K4" s="276" t="s">
        <v>33</v>
      </c>
      <c r="L4" s="276" t="s">
        <v>36</v>
      </c>
      <c r="M4" s="276" t="s">
        <v>31</v>
      </c>
      <c r="N4" s="277" t="s">
        <v>37</v>
      </c>
      <c r="P4" s="278" t="s">
        <v>35</v>
      </c>
      <c r="Q4" s="279" t="s">
        <v>33</v>
      </c>
      <c r="R4" s="279" t="s">
        <v>36</v>
      </c>
      <c r="S4" s="673"/>
      <c r="U4" s="658"/>
      <c r="V4" s="659"/>
      <c r="X4" s="278" t="s">
        <v>35</v>
      </c>
      <c r="Y4" s="279" t="s">
        <v>33</v>
      </c>
      <c r="Z4" s="279" t="s">
        <v>36</v>
      </c>
      <c r="AA4" s="675"/>
      <c r="AC4" s="658"/>
      <c r="AD4" s="659"/>
    </row>
    <row r="5" spans="2:30" x14ac:dyDescent="0.25">
      <c r="B5" s="521">
        <v>1</v>
      </c>
      <c r="C5" s="280" t="str">
        <f>'BIENES ASEGURADOS'!C13</f>
        <v xml:space="preserve">EDIFICIOS </v>
      </c>
      <c r="D5" s="281">
        <f>SUM('BIENES ASEGURADOS'!D13:H13)*'RT GENERALES'!$D$14</f>
        <v>1274458001.3</v>
      </c>
      <c r="E5" s="281">
        <f>SUM('BIENES ASEGURADOS'!I13:Y13,'BIENES ASEGURADOS'!AA13)*'RT GENERALES'!$D$14</f>
        <v>696938132</v>
      </c>
      <c r="F5" s="281">
        <f>'BIENES ASEGURADOS'!AB13*'RT GENERALES'!$D$14</f>
        <v>183553631.50000003</v>
      </c>
      <c r="G5" s="282">
        <f>'BIENES ASEGURADOS'!Z13*'RT GENERALES'!$D$14</f>
        <v>0</v>
      </c>
      <c r="H5" s="524">
        <f>SUM(D5:G5)</f>
        <v>2154949764.8000002</v>
      </c>
      <c r="I5" s="283"/>
      <c r="J5" s="284">
        <f>(((D5+E5)*(DT!$C$5/1000)))*($D$1045/IF(AND($D$1044&gt;$B$1046,$B$1046&gt;$D$1043),366,365))+(LIQUIDACION!$F5*(DT!$C$5/2000))</f>
        <v>2682124.8337649996</v>
      </c>
      <c r="K5" s="285">
        <f t="shared" ref="K5:K68" si="0">(((D5+E5)*($H$1045/1000)))*($D$1045/IF(AND($D$1044&gt;$B$1046,$B$1046&gt;$D$1043),366,365))+(F5*$H$1045/2000)</f>
        <v>2063172.9490500002</v>
      </c>
      <c r="L5" s="286">
        <f>(((D5+E5)*(DT!$E$5/1000))*($D$1045/IF(AND($D$1044&gt;$B$1046,$B$1046&gt;$D$1043),366,365))+(LIQUIDACION!F5*(DT!$E$5/2000)))</f>
        <v>2682124.8337649996</v>
      </c>
      <c r="M5" s="286">
        <f>((G5)*(DT!$C$6/1000))*($D$1045/IF(AND($D$1044&gt;$B$1046,$B$1046&gt;$D$1043),366,365))</f>
        <v>0</v>
      </c>
      <c r="N5" s="287">
        <f>SUM(J5:M5)</f>
        <v>7427422.6165800001</v>
      </c>
      <c r="P5" s="288">
        <f>(($U5*DT!$C$5/1000))*($D$1045/IF(AND($D$1044&gt;$B$1046,$B$1046&gt;$D$1043),366,365))+(($V5*DT!$C$5/2000))</f>
        <v>2489269.0099566444</v>
      </c>
      <c r="Q5" s="289">
        <f t="shared" ref="Q5:Q68" si="1">(($U5*$H$1045/1000))*($D$1045/IF(AND($D$1044&gt;$B$1046,$B$1046&gt;$D$1043),366,365))+(($V5*$H$1045/2000))</f>
        <v>1914822.3153512646</v>
      </c>
      <c r="R5" s="289">
        <f>(($U5*DT!$E$5/1000))*($D$1045/IF(AND($D$1044&gt;$B$1046,$B$1046&gt;$D$1043),366,365))+(($V5*DT!$E$5/2000))</f>
        <v>2489269.0099566444</v>
      </c>
      <c r="S5" s="290">
        <f>N5-(SUM(P5:R5))</f>
        <v>534062.2813154459</v>
      </c>
      <c r="U5" s="291">
        <f t="shared" ref="U5:U9" si="2">IF(AND(($H5)&gt;$P$2,F5&gt;0),((D5+E5+G5)*($P$2/$H5)),IF($H5&lt;$P$2,(D5+E5+G5),($H5)*($P$2/$H5)))</f>
        <v>1829644630.7025297</v>
      </c>
      <c r="V5" s="291">
        <f>IF(AND(($H5)&gt;$P$2,$F5&gt;0),(($F5)*($P$2/$H5)),$F5)</f>
        <v>170355369.29746994</v>
      </c>
      <c r="X5" s="288">
        <f>(($AC5*DT!$C$5/1000))*($D$1045/IF(AND($D$1044&gt;$B$1046,$B$1046&gt;$D$1043),366,365))+(($AD5*DT!$C$5/2000))</f>
        <v>192855.82380835581</v>
      </c>
      <c r="Y5" s="289">
        <f t="shared" ref="Y5:Y68" si="3">(($AC5*$H$1045/1000))*($D$1045/IF(AND($D$1044&gt;$B$1046,$B$1046&gt;$D$1043),366,365))+(($AD5*$H$1045/2000))</f>
        <v>148350.63369873521</v>
      </c>
      <c r="Z5" s="289">
        <f>(($AC5*DT!$E$5/1000))*($D$1045/IF(AND($D$1044&gt;$B$1046,$B$1046&gt;$D$1043),366,365))+(($AD5*DT!$E$5/2000))</f>
        <v>192855.82380835581</v>
      </c>
      <c r="AA5" s="290">
        <f>N5-SUM(P5:R5,X5:Z5)</f>
        <v>0</v>
      </c>
      <c r="AC5" s="291">
        <f>IF($H5&gt;$P$2,IF(AND($X$2&gt;=($H5-$P$2)),(D5+E5+G5)*(1-($P$2/$H5)),(D5+E5+G5)*($X$2/$H5)),0)</f>
        <v>141751502.59747019</v>
      </c>
      <c r="AD5" s="291">
        <f>IF($H5&gt;$P$2,IF(AND($X$2&gt;=($H5-$P$2),F5&gt;0),(F5)*(1-($P$2/$H5)),(F5)*($X$2/$H5)),0)</f>
        <v>13198262.20253008</v>
      </c>
    </row>
    <row r="6" spans="2:30" x14ac:dyDescent="0.25">
      <c r="B6" s="522">
        <v>2</v>
      </c>
      <c r="C6" s="280" t="str">
        <f>'BIENES ASEGURADOS'!C14</f>
        <v>CENTRO CULTURAL "PLUTARCO ELIAS RAMIREZ"</v>
      </c>
      <c r="D6" s="281">
        <f>SUM('BIENES ASEGURADOS'!D14:H14)*'RT GENERALES'!$D$14</f>
        <v>1752580494.5</v>
      </c>
      <c r="E6" s="281">
        <f>SUM('BIENES ASEGURADOS'!I14:Y14,'BIENES ASEGURADOS'!AA14)*'RT GENERALES'!$D$14</f>
        <v>0</v>
      </c>
      <c r="F6" s="281">
        <f>'BIENES ASEGURADOS'!AB14*'RT GENERALES'!$D$14</f>
        <v>159325499.5</v>
      </c>
      <c r="G6" s="282">
        <f>'BIENES ASEGURADOS'!Z14*'RT GENERALES'!$D$14</f>
        <v>0</v>
      </c>
      <c r="H6" s="525">
        <f t="shared" ref="H6:H69" si="4">SUM(D6:G6)</f>
        <v>1911905994</v>
      </c>
      <c r="I6" s="283"/>
      <c r="J6" s="284">
        <f>(((D6+E6)*(DT!$C$5/1000)))*($D$1045/IF(AND($D$1044&gt;$B$1046,$B$1046&gt;$D$1043),366,365))+(LIQUIDACION!$F6*(DT!$C$5/2000))</f>
        <v>2381916.2175249998</v>
      </c>
      <c r="K6" s="285">
        <f t="shared" si="0"/>
        <v>1832243.24425</v>
      </c>
      <c r="L6" s="286">
        <f>(((D6+E6)*DT!$E$5/1000)*($D$1045/IF(AND($D$1044&gt;$B$1046,$B$1046&gt;$D$1043),366,365))+(LIQUIDACION!F6*(DT!$E$5/2000)))</f>
        <v>2381916.2175249998</v>
      </c>
      <c r="M6" s="286">
        <f>((G6)*(DT!$C$6/1000))*($D$1045/IF(AND($D$1044&gt;$B$1046,$B$1046&gt;$D$1043),366,365))</f>
        <v>0</v>
      </c>
      <c r="N6" s="287">
        <f t="shared" ref="N6:N69" si="5">SUM(J6:M6)</f>
        <v>6596075.679299999</v>
      </c>
      <c r="P6" s="288">
        <f>(($U6*DT!$C$5/1000))*($D$1045/IF(AND($D$1044&gt;$B$1046,$B$1046&gt;$D$1043),366,365))+(($V6*DT!$C$5/2000))</f>
        <v>2381916.2175249998</v>
      </c>
      <c r="Q6" s="289">
        <f t="shared" si="1"/>
        <v>1832243.24425</v>
      </c>
      <c r="R6" s="289">
        <f>(($U6*DT!$E$5/1000))*($D$1045/IF(AND($D$1044&gt;$B$1046,$B$1046&gt;$D$1043),366,365))+(($V6*DT!$E$5/2000))</f>
        <v>2381916.2175249998</v>
      </c>
      <c r="S6" s="290">
        <f t="shared" ref="S6:S69" si="6">N6-(SUM(P6:R6))</f>
        <v>0</v>
      </c>
      <c r="U6" s="291">
        <f t="shared" si="2"/>
        <v>1752580494.5</v>
      </c>
      <c r="V6" s="291">
        <f t="shared" ref="V6:V69" si="7">IF(AND(($H6)&gt;$P$2,$F6&gt;0),(($F6)*($P$2/$H6)),$F6)</f>
        <v>159325499.5</v>
      </c>
      <c r="X6" s="288">
        <f>(($AC6*DT!$C$5/1000))*($D$1045/IF(AND($D$1044&gt;$B$1046,$B$1046&gt;$D$1043),366,365))+(($AD6*DT!$C$5/2000))</f>
        <v>0</v>
      </c>
      <c r="Y6" s="289">
        <f t="shared" si="3"/>
        <v>0</v>
      </c>
      <c r="Z6" s="289">
        <f>(($AC6*DT!$E$5/1000))*($D$1045/IF(AND($D$1044&gt;$B$1046,$B$1046&gt;$D$1043),366,365))+(($AD6*DT!$E$5/2000))</f>
        <v>0</v>
      </c>
      <c r="AA6" s="290">
        <f t="shared" ref="AA6:AA69" si="8">N6-SUM(P6:R6,X6:Z6)</f>
        <v>0</v>
      </c>
      <c r="AC6" s="291">
        <f t="shared" ref="AC6:AC69" si="9">IF($H6&gt;$P$2,IF(AND($X$2&gt;=($H6-$P$2)),(D6+E6+G6)*(1-($P$2/$H6)),(D6+E6+G6)*($X$2/$H6)),0)</f>
        <v>0</v>
      </c>
      <c r="AD6" s="291">
        <f t="shared" ref="AD6:AD69" si="10">IF($H6&gt;$P$2,IF(AND($X$2&gt;=($H6-$P$2),F6&gt;0),(F6)*(1-($P$2/$H6)),(F6)*($X$2/$H6)),0)</f>
        <v>0</v>
      </c>
    </row>
    <row r="7" spans="2:30" x14ac:dyDescent="0.25">
      <c r="B7" s="522">
        <v>3</v>
      </c>
      <c r="C7" s="280" t="str">
        <f>'BIENES ASEGURADOS'!C15</f>
        <v xml:space="preserve">CASA ADULTO MAYOR </v>
      </c>
      <c r="D7" s="281">
        <f>SUM('BIENES ASEGURADOS'!D15:H15)*'RT GENERALES'!$D$14</f>
        <v>346506920.10000002</v>
      </c>
      <c r="E7" s="281">
        <f>SUM('BIENES ASEGURADOS'!I15:Y15,'BIENES ASEGURADOS'!AA15)*'RT GENERALES'!$D$14</f>
        <v>0</v>
      </c>
      <c r="F7" s="281">
        <f>'BIENES ASEGURADOS'!AB15*'RT GENERALES'!$D$14</f>
        <v>31500629.100000001</v>
      </c>
      <c r="G7" s="282">
        <f>'BIENES ASEGURADOS'!Z15*'RT GENERALES'!$D$14</f>
        <v>0</v>
      </c>
      <c r="H7" s="525">
        <f t="shared" si="4"/>
        <v>378007549.20000005</v>
      </c>
      <c r="I7" s="283"/>
      <c r="J7" s="284">
        <f>(((D7+E7)*(DT!$C$5/1000)))*($D$1045/IF(AND($D$1044&gt;$B$1046,$B$1046&gt;$D$1043),366,365))+(LIQUIDACION!$F7*(DT!$C$5/2000))</f>
        <v>470934.40504499996</v>
      </c>
      <c r="K7" s="285">
        <f t="shared" si="0"/>
        <v>362257.23465000006</v>
      </c>
      <c r="L7" s="286">
        <f>(((D7+E7)*DT!$E$5/1000)*($D$1045/IF(AND($D$1044&gt;$B$1046,$B$1046&gt;$D$1043),366,365))+(LIQUIDACION!F7*(DT!$E$5/2000)))</f>
        <v>470934.40504500002</v>
      </c>
      <c r="M7" s="286">
        <f>((G7)*(DT!$C$6/1000))*($D$1045/IF(AND($D$1044&gt;$B$1046,$B$1046&gt;$D$1043),366,365))</f>
        <v>0</v>
      </c>
      <c r="N7" s="287">
        <f t="shared" si="5"/>
        <v>1304126.04474</v>
      </c>
      <c r="P7" s="288">
        <f>(($U7*DT!$C$5/1000))*($D$1045/IF(AND($D$1044&gt;$B$1046,$B$1046&gt;$D$1043),366,365))+(($V7*DT!$C$5/2000))</f>
        <v>470934.40504500002</v>
      </c>
      <c r="Q7" s="289">
        <f t="shared" si="1"/>
        <v>362257.23465000006</v>
      </c>
      <c r="R7" s="289">
        <f>(($U7*DT!$E$5/1000))*($D$1045/IF(AND($D$1044&gt;$B$1046,$B$1046&gt;$D$1043),366,365))+(($V7*DT!$E$5/2000))</f>
        <v>470934.40504500002</v>
      </c>
      <c r="S7" s="290">
        <f t="shared" si="6"/>
        <v>0</v>
      </c>
      <c r="U7" s="291">
        <f t="shared" si="2"/>
        <v>346506920.10000002</v>
      </c>
      <c r="V7" s="291">
        <f t="shared" si="7"/>
        <v>31500629.100000001</v>
      </c>
      <c r="X7" s="288">
        <f>(($AC7*DT!$C$5/1000))*($D$1045/IF(AND($D$1044&gt;$B$1046,$B$1046&gt;$D$1043),366,365))+(($AD7*DT!$C$5/2000))</f>
        <v>0</v>
      </c>
      <c r="Y7" s="289">
        <f t="shared" si="3"/>
        <v>0</v>
      </c>
      <c r="Z7" s="289">
        <f>(($AC7*DT!$E$5/1000))*($D$1045/IF(AND($D$1044&gt;$B$1046,$B$1046&gt;$D$1043),366,365))+(($AD7*DT!$E$5/2000))</f>
        <v>0</v>
      </c>
      <c r="AA7" s="290">
        <f t="shared" si="8"/>
        <v>0</v>
      </c>
      <c r="AC7" s="291">
        <f t="shared" si="9"/>
        <v>0</v>
      </c>
      <c r="AD7" s="291">
        <f t="shared" si="10"/>
        <v>0</v>
      </c>
    </row>
    <row r="8" spans="2:30" x14ac:dyDescent="0.25">
      <c r="B8" s="522">
        <v>4</v>
      </c>
      <c r="C8" s="280" t="str">
        <f>'BIENES ASEGURADOS'!C16</f>
        <v>UNIDAD DE VICTIMAS</v>
      </c>
      <c r="D8" s="281">
        <f>SUM('BIENES ASEGURADOS'!D16:H16)*'RT GENERALES'!$D$14</f>
        <v>507311962.30000001</v>
      </c>
      <c r="E8" s="281">
        <f>SUM('BIENES ASEGURADOS'!I16:Y16,'BIENES ASEGURADOS'!AA16)*'RT GENERALES'!$D$14</f>
        <v>0</v>
      </c>
      <c r="F8" s="281">
        <f>'BIENES ASEGURADOS'!AB16*'RT GENERALES'!$D$14</f>
        <v>46119269.300000004</v>
      </c>
      <c r="G8" s="282">
        <f>'BIENES ASEGURADOS'!Z16*'RT GENERALES'!$D$14</f>
        <v>0</v>
      </c>
      <c r="H8" s="525">
        <f t="shared" si="4"/>
        <v>553431231.60000002</v>
      </c>
      <c r="I8" s="283"/>
      <c r="J8" s="284">
        <f>(((D8+E8)*(DT!$C$5/1000)))*($D$1045/IF(AND($D$1044&gt;$B$1046,$B$1046&gt;$D$1043),366,365))+(LIQUIDACION!$F8*(DT!$C$5/2000))</f>
        <v>689483.07603500003</v>
      </c>
      <c r="K8" s="285">
        <f t="shared" si="0"/>
        <v>530371.59695000004</v>
      </c>
      <c r="L8" s="286">
        <f>(((D8+E8)*DT!$E$5/1000)*($D$1045/IF(AND($D$1044&gt;$B$1046,$B$1046&gt;$D$1043),366,365))+(LIQUIDACION!F8*(DT!$E$5/2000)))</f>
        <v>689483.07603500003</v>
      </c>
      <c r="M8" s="286">
        <f>((G8)*(DT!$C$6/1000))*($D$1045/IF(AND($D$1044&gt;$B$1046,$B$1046&gt;$D$1043),366,365))</f>
        <v>0</v>
      </c>
      <c r="N8" s="287">
        <f t="shared" si="5"/>
        <v>1909337.74902</v>
      </c>
      <c r="P8" s="288">
        <f>(($U8*DT!$C$5/1000))*($D$1045/IF(AND($D$1044&gt;$B$1046,$B$1046&gt;$D$1043),366,365))+(($V8*DT!$C$5/2000))</f>
        <v>689483.07603500003</v>
      </c>
      <c r="Q8" s="289">
        <f t="shared" si="1"/>
        <v>530371.59695000004</v>
      </c>
      <c r="R8" s="289">
        <f>(($U8*DT!$E$5/1000))*($D$1045/IF(AND($D$1044&gt;$B$1046,$B$1046&gt;$D$1043),366,365))+(($V8*DT!$E$5/2000))</f>
        <v>689483.07603500003</v>
      </c>
      <c r="S8" s="290">
        <f t="shared" si="6"/>
        <v>0</v>
      </c>
      <c r="U8" s="291">
        <f t="shared" si="2"/>
        <v>507311962.30000001</v>
      </c>
      <c r="V8" s="291">
        <f t="shared" si="7"/>
        <v>46119269.300000004</v>
      </c>
      <c r="X8" s="288">
        <f>(($AC8*DT!$C$5/1000))*($D$1045/IF(AND($D$1044&gt;$B$1046,$B$1046&gt;$D$1043),366,365))+(($AD8*DT!$C$5/2000))</f>
        <v>0</v>
      </c>
      <c r="Y8" s="289">
        <f t="shared" si="3"/>
        <v>0</v>
      </c>
      <c r="Z8" s="289">
        <f>(($AC8*DT!$E$5/1000))*($D$1045/IF(AND($D$1044&gt;$B$1046,$B$1046&gt;$D$1043),366,365))+(($AD8*DT!$E$5/2000))</f>
        <v>0</v>
      </c>
      <c r="AA8" s="290">
        <f t="shared" si="8"/>
        <v>0</v>
      </c>
      <c r="AC8" s="291">
        <f t="shared" si="9"/>
        <v>0</v>
      </c>
      <c r="AD8" s="291">
        <f t="shared" si="10"/>
        <v>0</v>
      </c>
    </row>
    <row r="9" spans="2:30" x14ac:dyDescent="0.25">
      <c r="B9" s="522">
        <v>5</v>
      </c>
      <c r="C9" s="280">
        <f>'BIENES ASEGURADOS'!C17</f>
        <v>0</v>
      </c>
      <c r="D9" s="281">
        <f>SUM('BIENES ASEGURADOS'!D17:H17)*'RT GENERALES'!$D$14</f>
        <v>0</v>
      </c>
      <c r="E9" s="281">
        <f>SUM('BIENES ASEGURADOS'!I17:Y17,'BIENES ASEGURADOS'!AA17)*'RT GENERALES'!$D$14</f>
        <v>0</v>
      </c>
      <c r="F9" s="281">
        <f>'BIENES ASEGURADOS'!AB17*'RT GENERALES'!$D$14</f>
        <v>0</v>
      </c>
      <c r="G9" s="282">
        <f>'BIENES ASEGURADOS'!Z17*'RT GENERALES'!$D$14</f>
        <v>0</v>
      </c>
      <c r="H9" s="525">
        <f t="shared" si="4"/>
        <v>0</v>
      </c>
      <c r="I9" s="283"/>
      <c r="J9" s="284">
        <f>(((D9+E9)*(DT!$C$5/1000)))*($D$1045/IF(AND($D$1044&gt;$B$1046,$B$1046&gt;$D$1043),366,365))+(LIQUIDACION!$F9*(DT!$C$5/2000))</f>
        <v>0</v>
      </c>
      <c r="K9" s="285">
        <f t="shared" si="0"/>
        <v>0</v>
      </c>
      <c r="L9" s="286">
        <f>(((D9+E9)*DT!$E$5/1000)*($D$1045/IF(AND($D$1044&gt;$B$1046,$B$1046&gt;$D$1043),366,365))+(LIQUIDACION!F9*(DT!$E$5/2000)))</f>
        <v>0</v>
      </c>
      <c r="M9" s="286">
        <f>((G9)*(DT!$C$6/1000))*($D$1045/IF(AND($D$1044&gt;$B$1046,$B$1046&gt;$D$1043),366,365))</f>
        <v>0</v>
      </c>
      <c r="N9" s="287">
        <f t="shared" si="5"/>
        <v>0</v>
      </c>
      <c r="P9" s="288">
        <f>(($U9*DT!$C$5/1000))*($D$1045/IF(AND($D$1044&gt;$B$1046,$B$1046&gt;$D$1043),366,365))+(($V9*DT!$C$5/2000))</f>
        <v>0</v>
      </c>
      <c r="Q9" s="289">
        <f t="shared" si="1"/>
        <v>0</v>
      </c>
      <c r="R9" s="289">
        <f>(($U9*DT!$E$5/1000))*($D$1045/IF(AND($D$1044&gt;$B$1046,$B$1046&gt;$D$1043),366,365))+(($V9*DT!$E$5/2000))</f>
        <v>0</v>
      </c>
      <c r="S9" s="290">
        <f t="shared" si="6"/>
        <v>0</v>
      </c>
      <c r="U9" s="291">
        <f t="shared" si="2"/>
        <v>0</v>
      </c>
      <c r="V9" s="291">
        <f t="shared" si="7"/>
        <v>0</v>
      </c>
      <c r="X9" s="288">
        <f>(($AC9*DT!$C$5/1000))*($D$1045/IF(AND($D$1044&gt;$B$1046,$B$1046&gt;$D$1043),366,365))+(($AD9*DT!$C$5/2000))</f>
        <v>0</v>
      </c>
      <c r="Y9" s="289">
        <f t="shared" si="3"/>
        <v>0</v>
      </c>
      <c r="Z9" s="289">
        <f>(($AC9*DT!$E$5/1000))*($D$1045/IF(AND($D$1044&gt;$B$1046,$B$1046&gt;$D$1043),366,365))+(($AD9*DT!$E$5/2000))</f>
        <v>0</v>
      </c>
      <c r="AA9" s="290">
        <f t="shared" si="8"/>
        <v>0</v>
      </c>
      <c r="AC9" s="291">
        <f t="shared" si="9"/>
        <v>0</v>
      </c>
      <c r="AD9" s="291">
        <f t="shared" si="10"/>
        <v>0</v>
      </c>
    </row>
    <row r="10" spans="2:30" x14ac:dyDescent="0.25">
      <c r="B10" s="522">
        <v>6</v>
      </c>
      <c r="C10" s="280">
        <f>'BIENES ASEGURADOS'!C18</f>
        <v>0</v>
      </c>
      <c r="D10" s="281">
        <f>SUM('BIENES ASEGURADOS'!D18:H18)*'RT GENERALES'!$D$14</f>
        <v>0</v>
      </c>
      <c r="E10" s="281">
        <f>SUM('BIENES ASEGURADOS'!I18:Y18,'BIENES ASEGURADOS'!AA18)*'RT GENERALES'!$D$14</f>
        <v>0</v>
      </c>
      <c r="F10" s="281">
        <f>'BIENES ASEGURADOS'!AB18*'RT GENERALES'!$D$14</f>
        <v>0</v>
      </c>
      <c r="G10" s="282">
        <f>'BIENES ASEGURADOS'!Z18*'RT GENERALES'!$D$14</f>
        <v>0</v>
      </c>
      <c r="H10" s="525">
        <f t="shared" si="4"/>
        <v>0</v>
      </c>
      <c r="I10" s="283"/>
      <c r="J10" s="284">
        <f>(((D10+E10)*(DT!$C$5/1000)))*($D$1045/IF(AND($D$1044&gt;$B$1046,$B$1046&gt;$D$1043),366,365))+(LIQUIDACION!$F10*(DT!$C$5/2000))</f>
        <v>0</v>
      </c>
      <c r="K10" s="285">
        <f t="shared" si="0"/>
        <v>0</v>
      </c>
      <c r="L10" s="286">
        <f>(((D10+E10)*DT!$E$5/1000)*($D$1045/IF(AND($D$1044&gt;$B$1046,$B$1046&gt;$D$1043),366,365))+(LIQUIDACION!F10*(DT!$E$5/2000)))</f>
        <v>0</v>
      </c>
      <c r="M10" s="286">
        <f>((G10)*(DT!$C$6/1000))*($D$1045/IF(AND($D$1044&gt;$B$1046,$B$1046&gt;$D$1043),366,365))</f>
        <v>0</v>
      </c>
      <c r="N10" s="287">
        <f t="shared" si="5"/>
        <v>0</v>
      </c>
      <c r="P10" s="288">
        <f>(($U10*DT!$C$5/1000))*($D$1045/IF(AND($D$1044&gt;$B$1046,$B$1046&gt;$D$1043),366,365))+(($V10*DT!$C$5/2000))</f>
        <v>0</v>
      </c>
      <c r="Q10" s="289">
        <f t="shared" si="1"/>
        <v>0</v>
      </c>
      <c r="R10" s="289">
        <f>(($U10*DT!$E$5/1000))*($D$1045/IF(AND($D$1044&gt;$B$1046,$B$1046&gt;$D$1043),366,365))+(($V10*DT!$E$5/2000))</f>
        <v>0</v>
      </c>
      <c r="S10" s="290">
        <f t="shared" si="6"/>
        <v>0</v>
      </c>
      <c r="U10" s="291">
        <f>IF(AND(($H10)&gt;$P$2,F10&gt;0),((D10+E10+G10)*($P$2/$H10)),IF($H10&lt;$P$2,(D10+E10+G10),($H10)*($P$2/$H10)))</f>
        <v>0</v>
      </c>
      <c r="V10" s="291">
        <f t="shared" si="7"/>
        <v>0</v>
      </c>
      <c r="X10" s="288">
        <f>(($AC10*DT!$C$5/1000))*($D$1045/IF(AND($D$1044&gt;$B$1046,$B$1046&gt;$D$1043),366,365))+(($AD10*DT!$C$5/2000))</f>
        <v>0</v>
      </c>
      <c r="Y10" s="289">
        <f t="shared" si="3"/>
        <v>0</v>
      </c>
      <c r="Z10" s="289">
        <f>(($AC10*DT!$E$5/1000))*($D$1045/IF(AND($D$1044&gt;$B$1046,$B$1046&gt;$D$1043),366,365))+(($AD10*DT!$E$5/2000))</f>
        <v>0</v>
      </c>
      <c r="AA10" s="290">
        <f t="shared" si="8"/>
        <v>0</v>
      </c>
      <c r="AC10" s="291">
        <f t="shared" si="9"/>
        <v>0</v>
      </c>
      <c r="AD10" s="291">
        <f t="shared" si="10"/>
        <v>0</v>
      </c>
    </row>
    <row r="11" spans="2:30" x14ac:dyDescent="0.25">
      <c r="B11" s="522">
        <v>7</v>
      </c>
      <c r="C11" s="280">
        <f>'BIENES ASEGURADOS'!C19</f>
        <v>0</v>
      </c>
      <c r="D11" s="281">
        <f>SUM('BIENES ASEGURADOS'!D19:H19)*'RT GENERALES'!$D$14</f>
        <v>0</v>
      </c>
      <c r="E11" s="281">
        <f>SUM('BIENES ASEGURADOS'!I19:Y19,'BIENES ASEGURADOS'!AA19)*'RT GENERALES'!$D$14</f>
        <v>0</v>
      </c>
      <c r="F11" s="281">
        <f>'BIENES ASEGURADOS'!AB19*'RT GENERALES'!$D$14</f>
        <v>0</v>
      </c>
      <c r="G11" s="282">
        <f>'BIENES ASEGURADOS'!Z19*'RT GENERALES'!$D$14</f>
        <v>0</v>
      </c>
      <c r="H11" s="525">
        <f t="shared" si="4"/>
        <v>0</v>
      </c>
      <c r="I11" s="283"/>
      <c r="J11" s="284">
        <f>(((D11+E11)*(DT!$C$5/1000)))*($D$1045/IF(AND($D$1044&gt;$B$1046,$B$1046&gt;$D$1043),366,365))+(LIQUIDACION!$F11*(DT!$C$5/2000))</f>
        <v>0</v>
      </c>
      <c r="K11" s="285">
        <f t="shared" si="0"/>
        <v>0</v>
      </c>
      <c r="L11" s="286">
        <f>(((D11+E11)*DT!$E$5/1000)*($D$1045/IF(AND($D$1044&gt;$B$1046,$B$1046&gt;$D$1043),366,365))+(LIQUIDACION!F11*(DT!$E$5/2000)))</f>
        <v>0</v>
      </c>
      <c r="M11" s="286">
        <f>((G11)*(DT!$C$6/1000))*($D$1045/IF(AND($D$1044&gt;$B$1046,$B$1046&gt;$D$1043),366,365))</f>
        <v>0</v>
      </c>
      <c r="N11" s="287">
        <f t="shared" si="5"/>
        <v>0</v>
      </c>
      <c r="P11" s="288">
        <f>(($U11*DT!$C$5/1000))*($D$1045/IF(AND($D$1044&gt;$B$1046,$B$1046&gt;$D$1043),366,365))+(($V11*DT!$C$5/2000))</f>
        <v>0</v>
      </c>
      <c r="Q11" s="289">
        <f t="shared" si="1"/>
        <v>0</v>
      </c>
      <c r="R11" s="289">
        <f>(($U11*DT!$E$5/1000))*($D$1045/IF(AND($D$1044&gt;$B$1046,$B$1046&gt;$D$1043),366,365))+(($V11*DT!$E$5/2000))</f>
        <v>0</v>
      </c>
      <c r="S11" s="290">
        <f t="shared" si="6"/>
        <v>0</v>
      </c>
      <c r="U11" s="291">
        <f t="shared" ref="U11:U74" si="11">IF(AND(($H11)&gt;$P$2,F11&gt;0),((D11+E11+G11)*($P$2/$H11)),IF($H11&lt;$P$2,(D11+E11+G11),($H11)*($P$2/$H11)))</f>
        <v>0</v>
      </c>
      <c r="V11" s="291">
        <f t="shared" si="7"/>
        <v>0</v>
      </c>
      <c r="X11" s="288">
        <f>(($AC11*DT!$C$5/1000))*($D$1045/IF(AND($D$1044&gt;$B$1046,$B$1046&gt;$D$1043),366,365))+(($AD11*DT!$C$5/2000))</f>
        <v>0</v>
      </c>
      <c r="Y11" s="289">
        <f t="shared" si="3"/>
        <v>0</v>
      </c>
      <c r="Z11" s="289">
        <f>(($AC11*DT!$E$5/1000))*($D$1045/IF(AND($D$1044&gt;$B$1046,$B$1046&gt;$D$1043),366,365))+(($AD11*DT!$E$5/2000))</f>
        <v>0</v>
      </c>
      <c r="AA11" s="290">
        <f t="shared" si="8"/>
        <v>0</v>
      </c>
      <c r="AC11" s="291">
        <f t="shared" si="9"/>
        <v>0</v>
      </c>
      <c r="AD11" s="291">
        <f t="shared" si="10"/>
        <v>0</v>
      </c>
    </row>
    <row r="12" spans="2:30" x14ac:dyDescent="0.25">
      <c r="B12" s="522">
        <v>8</v>
      </c>
      <c r="C12" s="280">
        <f>'BIENES ASEGURADOS'!C20</f>
        <v>0</v>
      </c>
      <c r="D12" s="281">
        <f>SUM('BIENES ASEGURADOS'!D20:H20)*'RT GENERALES'!$D$14</f>
        <v>0</v>
      </c>
      <c r="E12" s="281">
        <f>SUM('BIENES ASEGURADOS'!I20:Y20,'BIENES ASEGURADOS'!AA20)*'RT GENERALES'!$D$14</f>
        <v>0</v>
      </c>
      <c r="F12" s="281">
        <f>'BIENES ASEGURADOS'!AB20*'RT GENERALES'!$D$14</f>
        <v>0</v>
      </c>
      <c r="G12" s="282">
        <f>'BIENES ASEGURADOS'!Z20*'RT GENERALES'!$D$14</f>
        <v>0</v>
      </c>
      <c r="H12" s="525">
        <f t="shared" si="4"/>
        <v>0</v>
      </c>
      <c r="I12" s="283"/>
      <c r="J12" s="284">
        <f>(((D12+E12)*(DT!$C$5/1000)))*($D$1045/IF(AND($D$1044&gt;$B$1046,$B$1046&gt;$D$1043),366,365))+(LIQUIDACION!$F12*(DT!$C$5/2000))</f>
        <v>0</v>
      </c>
      <c r="K12" s="285">
        <f t="shared" si="0"/>
        <v>0</v>
      </c>
      <c r="L12" s="286">
        <f>(((D12+E12)*DT!$E$5/1000)*($D$1045/IF(AND($D$1044&gt;$B$1046,$B$1046&gt;$D$1043),366,365))+(LIQUIDACION!F12*(DT!$E$5/2000)))</f>
        <v>0</v>
      </c>
      <c r="M12" s="286">
        <f>((G12)*(DT!$C$6/1000))*($D$1045/IF(AND($D$1044&gt;$B$1046,$B$1046&gt;$D$1043),366,365))</f>
        <v>0</v>
      </c>
      <c r="N12" s="287">
        <f t="shared" si="5"/>
        <v>0</v>
      </c>
      <c r="P12" s="288">
        <f>(($U12*DT!$C$5/1000))*($D$1045/IF(AND($D$1044&gt;$B$1046,$B$1046&gt;$D$1043),366,365))+(($V12*DT!$C$5/2000))</f>
        <v>0</v>
      </c>
      <c r="Q12" s="289">
        <f t="shared" si="1"/>
        <v>0</v>
      </c>
      <c r="R12" s="289">
        <f>(($U12*DT!$E$5/1000))*($D$1045/IF(AND($D$1044&gt;$B$1046,$B$1046&gt;$D$1043),366,365))+(($V12*DT!$E$5/2000))</f>
        <v>0</v>
      </c>
      <c r="S12" s="290">
        <f t="shared" si="6"/>
        <v>0</v>
      </c>
      <c r="U12" s="291">
        <f t="shared" si="11"/>
        <v>0</v>
      </c>
      <c r="V12" s="291">
        <f t="shared" si="7"/>
        <v>0</v>
      </c>
      <c r="X12" s="288">
        <f>(($AC12*DT!$C$5/1000))*($D$1045/IF(AND($D$1044&gt;$B$1046,$B$1046&gt;$D$1043),366,365))+(($AD12*DT!$C$5/2000))</f>
        <v>0</v>
      </c>
      <c r="Y12" s="289">
        <f t="shared" si="3"/>
        <v>0</v>
      </c>
      <c r="Z12" s="289">
        <f>(($AC12*DT!$E$5/1000))*($D$1045/IF(AND($D$1044&gt;$B$1046,$B$1046&gt;$D$1043),366,365))+(($AD12*DT!$E$5/2000))</f>
        <v>0</v>
      </c>
      <c r="AA12" s="290">
        <f t="shared" si="8"/>
        <v>0</v>
      </c>
      <c r="AC12" s="291">
        <f t="shared" si="9"/>
        <v>0</v>
      </c>
      <c r="AD12" s="291">
        <f t="shared" si="10"/>
        <v>0</v>
      </c>
    </row>
    <row r="13" spans="2:30" x14ac:dyDescent="0.25">
      <c r="B13" s="522">
        <v>9</v>
      </c>
      <c r="C13" s="280">
        <f>'BIENES ASEGURADOS'!C21</f>
        <v>0</v>
      </c>
      <c r="D13" s="281">
        <f>SUM('BIENES ASEGURADOS'!D21:H21)*'RT GENERALES'!$D$14</f>
        <v>0</v>
      </c>
      <c r="E13" s="281">
        <f>SUM('BIENES ASEGURADOS'!I21:Y21,'BIENES ASEGURADOS'!AA21)*'RT GENERALES'!$D$14</f>
        <v>0</v>
      </c>
      <c r="F13" s="281">
        <f>'BIENES ASEGURADOS'!AB21*'RT GENERALES'!$D$14</f>
        <v>0</v>
      </c>
      <c r="G13" s="282">
        <f>'BIENES ASEGURADOS'!Z21*'RT GENERALES'!$D$14</f>
        <v>0</v>
      </c>
      <c r="H13" s="525">
        <f t="shared" si="4"/>
        <v>0</v>
      </c>
      <c r="I13" s="283"/>
      <c r="J13" s="284">
        <f>(((D13+E13)*(DT!$C$5/1000)))*($D$1045/IF(AND($D$1044&gt;$B$1046,$B$1046&gt;$D$1043),366,365))+(LIQUIDACION!$F13*(DT!$C$5/2000))</f>
        <v>0</v>
      </c>
      <c r="K13" s="285">
        <f t="shared" si="0"/>
        <v>0</v>
      </c>
      <c r="L13" s="286">
        <f>(((D13+E13)*DT!$E$5/1000)*($D$1045/IF(AND($D$1044&gt;$B$1046,$B$1046&gt;$D$1043),366,365))+(LIQUIDACION!F13*(DT!$E$5/2000)))</f>
        <v>0</v>
      </c>
      <c r="M13" s="286">
        <f>((G13)*(DT!$C$6/1000))*($D$1045/IF(AND($D$1044&gt;$B$1046,$B$1046&gt;$D$1043),366,365))</f>
        <v>0</v>
      </c>
      <c r="N13" s="287">
        <f t="shared" si="5"/>
        <v>0</v>
      </c>
      <c r="P13" s="288">
        <f>(($U13*DT!$C$5/1000))*($D$1045/IF(AND($D$1044&gt;$B$1046,$B$1046&gt;$D$1043),366,365))+(($V13*DT!$C$5/2000))</f>
        <v>0</v>
      </c>
      <c r="Q13" s="289">
        <f t="shared" si="1"/>
        <v>0</v>
      </c>
      <c r="R13" s="289">
        <f>(($U13*DT!$E$5/1000))*($D$1045/IF(AND($D$1044&gt;$B$1046,$B$1046&gt;$D$1043),366,365))+(($V13*DT!$E$5/2000))</f>
        <v>0</v>
      </c>
      <c r="S13" s="290">
        <f t="shared" si="6"/>
        <v>0</v>
      </c>
      <c r="U13" s="291">
        <f t="shared" si="11"/>
        <v>0</v>
      </c>
      <c r="V13" s="291">
        <f t="shared" si="7"/>
        <v>0</v>
      </c>
      <c r="X13" s="288">
        <f>(($AC13*DT!$C$5/1000))*($D$1045/IF(AND($D$1044&gt;$B$1046,$B$1046&gt;$D$1043),366,365))+(($AD13*DT!$C$5/2000))</f>
        <v>0</v>
      </c>
      <c r="Y13" s="289">
        <f t="shared" si="3"/>
        <v>0</v>
      </c>
      <c r="Z13" s="289">
        <f>(($AC13*DT!$E$5/1000))*($D$1045/IF(AND($D$1044&gt;$B$1046,$B$1046&gt;$D$1043),366,365))+(($AD13*DT!$E$5/2000))</f>
        <v>0</v>
      </c>
      <c r="AA13" s="290">
        <f t="shared" si="8"/>
        <v>0</v>
      </c>
      <c r="AC13" s="291">
        <f t="shared" si="9"/>
        <v>0</v>
      </c>
      <c r="AD13" s="291">
        <f t="shared" si="10"/>
        <v>0</v>
      </c>
    </row>
    <row r="14" spans="2:30" x14ac:dyDescent="0.25">
      <c r="B14" s="522">
        <v>10</v>
      </c>
      <c r="C14" s="280">
        <f>'BIENES ASEGURADOS'!C22</f>
        <v>0</v>
      </c>
      <c r="D14" s="281">
        <f>SUM('BIENES ASEGURADOS'!D22:H22)*'RT GENERALES'!$D$14</f>
        <v>0</v>
      </c>
      <c r="E14" s="281">
        <f>SUM('BIENES ASEGURADOS'!I22:Y22,'BIENES ASEGURADOS'!AA22)*'RT GENERALES'!$D$14</f>
        <v>0</v>
      </c>
      <c r="F14" s="281">
        <f>'BIENES ASEGURADOS'!AB22*'RT GENERALES'!$D$14</f>
        <v>0</v>
      </c>
      <c r="G14" s="282">
        <f>'BIENES ASEGURADOS'!Z22*'RT GENERALES'!$D$14</f>
        <v>0</v>
      </c>
      <c r="H14" s="525">
        <f t="shared" si="4"/>
        <v>0</v>
      </c>
      <c r="I14" s="283"/>
      <c r="J14" s="284">
        <f>(((D14+E14)*(DT!$C$5/1000)))*($D$1045/IF(AND($D$1044&gt;$B$1046,$B$1046&gt;$D$1043),366,365))+(LIQUIDACION!$F14*(DT!$C$5/2000))</f>
        <v>0</v>
      </c>
      <c r="K14" s="285">
        <f t="shared" si="0"/>
        <v>0</v>
      </c>
      <c r="L14" s="286">
        <f>(((D14+E14)*DT!$E$5/1000)*($D$1045/IF(AND($D$1044&gt;$B$1046,$B$1046&gt;$D$1043),366,365))+(LIQUIDACION!F14*(DT!$E$5/2000)))</f>
        <v>0</v>
      </c>
      <c r="M14" s="286">
        <f>((G14)*(DT!$C$6/1000))*($D$1045/IF(AND($D$1044&gt;$B$1046,$B$1046&gt;$D$1043),366,365))</f>
        <v>0</v>
      </c>
      <c r="N14" s="287">
        <f t="shared" si="5"/>
        <v>0</v>
      </c>
      <c r="P14" s="288">
        <f>(($U14*DT!$C$5/1000))*($D$1045/IF(AND($D$1044&gt;$B$1046,$B$1046&gt;$D$1043),366,365))+(($V14*DT!$C$5/2000))</f>
        <v>0</v>
      </c>
      <c r="Q14" s="289">
        <f t="shared" si="1"/>
        <v>0</v>
      </c>
      <c r="R14" s="289">
        <f>(($U14*DT!$E$5/1000))*($D$1045/IF(AND($D$1044&gt;$B$1046,$B$1046&gt;$D$1043),366,365))+(($V14*DT!$E$5/2000))</f>
        <v>0</v>
      </c>
      <c r="S14" s="290">
        <f t="shared" si="6"/>
        <v>0</v>
      </c>
      <c r="U14" s="291">
        <f t="shared" si="11"/>
        <v>0</v>
      </c>
      <c r="V14" s="291">
        <f t="shared" si="7"/>
        <v>0</v>
      </c>
      <c r="X14" s="288">
        <f>(($AC14*DT!$C$5/1000))*($D$1045/IF(AND($D$1044&gt;$B$1046,$B$1046&gt;$D$1043),366,365))+(($AD14*DT!$C$5/2000))</f>
        <v>0</v>
      </c>
      <c r="Y14" s="289">
        <f t="shared" si="3"/>
        <v>0</v>
      </c>
      <c r="Z14" s="289">
        <f>(($AC14*DT!$E$5/1000))*($D$1045/IF(AND($D$1044&gt;$B$1046,$B$1046&gt;$D$1043),366,365))+(($AD14*DT!$E$5/2000))</f>
        <v>0</v>
      </c>
      <c r="AA14" s="290">
        <f t="shared" si="8"/>
        <v>0</v>
      </c>
      <c r="AC14" s="291">
        <f t="shared" si="9"/>
        <v>0</v>
      </c>
      <c r="AD14" s="291">
        <f t="shared" si="10"/>
        <v>0</v>
      </c>
    </row>
    <row r="15" spans="2:30" x14ac:dyDescent="0.25">
      <c r="B15" s="522">
        <v>11</v>
      </c>
      <c r="C15" s="280">
        <f>'BIENES ASEGURADOS'!C23</f>
        <v>0</v>
      </c>
      <c r="D15" s="281">
        <f>SUM('BIENES ASEGURADOS'!D23:H23)*'RT GENERALES'!$D$14</f>
        <v>0</v>
      </c>
      <c r="E15" s="281">
        <f>SUM('BIENES ASEGURADOS'!I23:Y23,'BIENES ASEGURADOS'!AA23)*'RT GENERALES'!$D$14</f>
        <v>0</v>
      </c>
      <c r="F15" s="281">
        <f>'BIENES ASEGURADOS'!AB23*'RT GENERALES'!$D$14</f>
        <v>0</v>
      </c>
      <c r="G15" s="282">
        <f>'BIENES ASEGURADOS'!Z23*'RT GENERALES'!$D$14</f>
        <v>0</v>
      </c>
      <c r="H15" s="525">
        <f t="shared" si="4"/>
        <v>0</v>
      </c>
      <c r="I15" s="283"/>
      <c r="J15" s="284">
        <f>(((D15+E15)*(DT!$C$5/1000)))*($D$1045/IF(AND($D$1044&gt;$B$1046,$B$1046&gt;$D$1043),366,365))+(LIQUIDACION!$F15*(DT!$C$5/2000))</f>
        <v>0</v>
      </c>
      <c r="K15" s="285">
        <f t="shared" si="0"/>
        <v>0</v>
      </c>
      <c r="L15" s="286">
        <f>(((D15+E15)*DT!$E$5/1000)*($D$1045/IF(AND($D$1044&gt;$B$1046,$B$1046&gt;$D$1043),366,365))+(LIQUIDACION!F15*(DT!$E$5/2000)))</f>
        <v>0</v>
      </c>
      <c r="M15" s="286">
        <f>((G15)*(DT!$C$6/1000))*($D$1045/IF(AND($D$1044&gt;$B$1046,$B$1046&gt;$D$1043),366,365))</f>
        <v>0</v>
      </c>
      <c r="N15" s="287">
        <f t="shared" si="5"/>
        <v>0</v>
      </c>
      <c r="P15" s="288">
        <f>(($U15*DT!$C$5/1000))*($D$1045/IF(AND($D$1044&gt;$B$1046,$B$1046&gt;$D$1043),366,365))+(($V15*DT!$C$5/2000))</f>
        <v>0</v>
      </c>
      <c r="Q15" s="289">
        <f t="shared" si="1"/>
        <v>0</v>
      </c>
      <c r="R15" s="289">
        <f>(($U15*DT!$E$5/1000))*($D$1045/IF(AND($D$1044&gt;$B$1046,$B$1046&gt;$D$1043),366,365))+(($V15*DT!$E$5/2000))</f>
        <v>0</v>
      </c>
      <c r="S15" s="290">
        <f t="shared" si="6"/>
        <v>0</v>
      </c>
      <c r="U15" s="291">
        <f t="shared" si="11"/>
        <v>0</v>
      </c>
      <c r="V15" s="291">
        <f t="shared" si="7"/>
        <v>0</v>
      </c>
      <c r="X15" s="288">
        <f>(($AC15*DT!$C$5/1000))*($D$1045/IF(AND($D$1044&gt;$B$1046,$B$1046&gt;$D$1043),366,365))+(($AD15*DT!$C$5/2000))</f>
        <v>0</v>
      </c>
      <c r="Y15" s="289">
        <f t="shared" si="3"/>
        <v>0</v>
      </c>
      <c r="Z15" s="289">
        <f>(($AC15*DT!$E$5/1000))*($D$1045/IF(AND($D$1044&gt;$B$1046,$B$1046&gt;$D$1043),366,365))+(($AD15*DT!$E$5/2000))</f>
        <v>0</v>
      </c>
      <c r="AA15" s="290">
        <f t="shared" si="8"/>
        <v>0</v>
      </c>
      <c r="AC15" s="291">
        <f t="shared" si="9"/>
        <v>0</v>
      </c>
      <c r="AD15" s="291">
        <f t="shared" si="10"/>
        <v>0</v>
      </c>
    </row>
    <row r="16" spans="2:30" x14ac:dyDescent="0.25">
      <c r="B16" s="522">
        <v>12</v>
      </c>
      <c r="C16" s="280">
        <f>'BIENES ASEGURADOS'!C24</f>
        <v>0</v>
      </c>
      <c r="D16" s="281">
        <f>SUM('BIENES ASEGURADOS'!D24:H24)*'RT GENERALES'!$D$14</f>
        <v>0</v>
      </c>
      <c r="E16" s="281">
        <f>SUM('BIENES ASEGURADOS'!I24:Y24,'BIENES ASEGURADOS'!AA24)*'RT GENERALES'!$D$14</f>
        <v>0</v>
      </c>
      <c r="F16" s="281">
        <f>'BIENES ASEGURADOS'!AB24*'RT GENERALES'!$D$14</f>
        <v>0</v>
      </c>
      <c r="G16" s="282">
        <f>'BIENES ASEGURADOS'!Z24*'RT GENERALES'!$D$14</f>
        <v>0</v>
      </c>
      <c r="H16" s="525">
        <f t="shared" si="4"/>
        <v>0</v>
      </c>
      <c r="I16" s="283"/>
      <c r="J16" s="284">
        <f>(((D16+E16)*(DT!$C$5/1000)))*($D$1045/IF(AND($D$1044&gt;$B$1046,$B$1046&gt;$D$1043),366,365))+(LIQUIDACION!$F16*(DT!$C$5/2000))</f>
        <v>0</v>
      </c>
      <c r="K16" s="285">
        <f t="shared" si="0"/>
        <v>0</v>
      </c>
      <c r="L16" s="286">
        <f>(((D16+E16)*DT!$E$5/1000)*($D$1045/IF(AND($D$1044&gt;$B$1046,$B$1046&gt;$D$1043),366,365))+(LIQUIDACION!F16*(DT!$E$5/2000)))</f>
        <v>0</v>
      </c>
      <c r="M16" s="286">
        <f>((G16)*(DT!$C$6/1000))*($D$1045/IF(AND($D$1044&gt;$B$1046,$B$1046&gt;$D$1043),366,365))</f>
        <v>0</v>
      </c>
      <c r="N16" s="287">
        <f t="shared" si="5"/>
        <v>0</v>
      </c>
      <c r="P16" s="288">
        <f>(($U16*DT!$C$5/1000))*($D$1045/IF(AND($D$1044&gt;$B$1046,$B$1046&gt;$D$1043),366,365))+(($V16*DT!$C$5/2000))</f>
        <v>0</v>
      </c>
      <c r="Q16" s="289">
        <f t="shared" si="1"/>
        <v>0</v>
      </c>
      <c r="R16" s="289">
        <f>(($U16*DT!$E$5/1000))*($D$1045/IF(AND($D$1044&gt;$B$1046,$B$1046&gt;$D$1043),366,365))+(($V16*DT!$E$5/2000))</f>
        <v>0</v>
      </c>
      <c r="S16" s="290">
        <f t="shared" si="6"/>
        <v>0</v>
      </c>
      <c r="U16" s="291">
        <f t="shared" si="11"/>
        <v>0</v>
      </c>
      <c r="V16" s="291">
        <f t="shared" si="7"/>
        <v>0</v>
      </c>
      <c r="X16" s="288">
        <f>(($AC16*DT!$C$5/1000))*($D$1045/IF(AND($D$1044&gt;$B$1046,$B$1046&gt;$D$1043),366,365))+(($AD16*DT!$C$5/2000))</f>
        <v>0</v>
      </c>
      <c r="Y16" s="289">
        <f t="shared" si="3"/>
        <v>0</v>
      </c>
      <c r="Z16" s="289">
        <f>(($AC16*DT!$E$5/1000))*($D$1045/IF(AND($D$1044&gt;$B$1046,$B$1046&gt;$D$1043),366,365))+(($AD16*DT!$E$5/2000))</f>
        <v>0</v>
      </c>
      <c r="AA16" s="290">
        <f t="shared" si="8"/>
        <v>0</v>
      </c>
      <c r="AC16" s="291">
        <f t="shared" si="9"/>
        <v>0</v>
      </c>
      <c r="AD16" s="291">
        <f t="shared" si="10"/>
        <v>0</v>
      </c>
    </row>
    <row r="17" spans="2:30" x14ac:dyDescent="0.25">
      <c r="B17" s="522">
        <v>13</v>
      </c>
      <c r="C17" s="280">
        <f>'BIENES ASEGURADOS'!C25</f>
        <v>0</v>
      </c>
      <c r="D17" s="281">
        <f>SUM('BIENES ASEGURADOS'!D25:H25)*'RT GENERALES'!$D$14</f>
        <v>0</v>
      </c>
      <c r="E17" s="281">
        <f>SUM('BIENES ASEGURADOS'!I25:Y25,'BIENES ASEGURADOS'!AA25)*'RT GENERALES'!$D$14</f>
        <v>0</v>
      </c>
      <c r="F17" s="281">
        <f>'BIENES ASEGURADOS'!AB25*'RT GENERALES'!$D$14</f>
        <v>0</v>
      </c>
      <c r="G17" s="282">
        <f>'BIENES ASEGURADOS'!Z25*'RT GENERALES'!$D$14</f>
        <v>0</v>
      </c>
      <c r="H17" s="525">
        <f t="shared" si="4"/>
        <v>0</v>
      </c>
      <c r="I17" s="283"/>
      <c r="J17" s="284">
        <f>(((D17+E17)*(DT!$C$5/1000)))*($D$1045/IF(AND($D$1044&gt;$B$1046,$B$1046&gt;$D$1043),366,365))+(LIQUIDACION!$F17*(DT!$C$5/2000))</f>
        <v>0</v>
      </c>
      <c r="K17" s="285">
        <f t="shared" si="0"/>
        <v>0</v>
      </c>
      <c r="L17" s="286">
        <f>(((D17+E17)*DT!$E$5/1000)*($D$1045/IF(AND($D$1044&gt;$B$1046,$B$1046&gt;$D$1043),366,365))+(LIQUIDACION!F17*(DT!$E$5/2000)))</f>
        <v>0</v>
      </c>
      <c r="M17" s="286">
        <f>((G17)*(DT!$C$6/1000))*($D$1045/IF(AND($D$1044&gt;$B$1046,$B$1046&gt;$D$1043),366,365))</f>
        <v>0</v>
      </c>
      <c r="N17" s="287">
        <f t="shared" si="5"/>
        <v>0</v>
      </c>
      <c r="P17" s="288">
        <f>(($U17*DT!$C$5/1000))*($D$1045/IF(AND($D$1044&gt;$B$1046,$B$1046&gt;$D$1043),366,365))+(($V17*DT!$C$5/2000))</f>
        <v>0</v>
      </c>
      <c r="Q17" s="289">
        <f t="shared" si="1"/>
        <v>0</v>
      </c>
      <c r="R17" s="289">
        <f>(($U17*DT!$E$5/1000))*($D$1045/IF(AND($D$1044&gt;$B$1046,$B$1046&gt;$D$1043),366,365))+(($V17*DT!$E$5/2000))</f>
        <v>0</v>
      </c>
      <c r="S17" s="290">
        <f t="shared" si="6"/>
        <v>0</v>
      </c>
      <c r="U17" s="291">
        <f t="shared" si="11"/>
        <v>0</v>
      </c>
      <c r="V17" s="291">
        <f t="shared" si="7"/>
        <v>0</v>
      </c>
      <c r="X17" s="288">
        <f>(($AC17*DT!$C$5/1000))*($D$1045/IF(AND($D$1044&gt;$B$1046,$B$1046&gt;$D$1043),366,365))+(($AD17*DT!$C$5/2000))</f>
        <v>0</v>
      </c>
      <c r="Y17" s="289">
        <f t="shared" si="3"/>
        <v>0</v>
      </c>
      <c r="Z17" s="289">
        <f>(($AC17*DT!$E$5/1000))*($D$1045/IF(AND($D$1044&gt;$B$1046,$B$1046&gt;$D$1043),366,365))+(($AD17*DT!$E$5/2000))</f>
        <v>0</v>
      </c>
      <c r="AA17" s="290">
        <f t="shared" si="8"/>
        <v>0</v>
      </c>
      <c r="AC17" s="291">
        <f t="shared" si="9"/>
        <v>0</v>
      </c>
      <c r="AD17" s="291">
        <f t="shared" si="10"/>
        <v>0</v>
      </c>
    </row>
    <row r="18" spans="2:30" x14ac:dyDescent="0.25">
      <c r="B18" s="522">
        <v>14</v>
      </c>
      <c r="C18" s="280">
        <f>'BIENES ASEGURADOS'!C26</f>
        <v>0</v>
      </c>
      <c r="D18" s="281">
        <f>SUM('BIENES ASEGURADOS'!D26:H26)*'RT GENERALES'!$D$14</f>
        <v>0</v>
      </c>
      <c r="E18" s="281">
        <f>SUM('BIENES ASEGURADOS'!I26:Y26,'BIENES ASEGURADOS'!AA26)*'RT GENERALES'!$D$14</f>
        <v>0</v>
      </c>
      <c r="F18" s="281">
        <f>'BIENES ASEGURADOS'!AB26*'RT GENERALES'!$D$14</f>
        <v>0</v>
      </c>
      <c r="G18" s="282">
        <f>'BIENES ASEGURADOS'!Z26*'RT GENERALES'!$D$14</f>
        <v>0</v>
      </c>
      <c r="H18" s="525">
        <f t="shared" si="4"/>
        <v>0</v>
      </c>
      <c r="I18" s="283"/>
      <c r="J18" s="284">
        <f>(((D18+E18)*(DT!$C$5/1000)))*($D$1045/IF(AND($D$1044&gt;$B$1046,$B$1046&gt;$D$1043),366,365))+(LIQUIDACION!$F18*(DT!$C$5/2000))</f>
        <v>0</v>
      </c>
      <c r="K18" s="285">
        <f t="shared" si="0"/>
        <v>0</v>
      </c>
      <c r="L18" s="286">
        <f>(((D18+E18)*DT!$E$5/1000)*($D$1045/IF(AND($D$1044&gt;$B$1046,$B$1046&gt;$D$1043),366,365))+(LIQUIDACION!F18*(DT!$E$5/2000)))</f>
        <v>0</v>
      </c>
      <c r="M18" s="286">
        <f>((G18)*(DT!$C$6/1000))*($D$1045/IF(AND($D$1044&gt;$B$1046,$B$1046&gt;$D$1043),366,365))</f>
        <v>0</v>
      </c>
      <c r="N18" s="287">
        <f t="shared" si="5"/>
        <v>0</v>
      </c>
      <c r="P18" s="288">
        <f>(($U18*DT!$C$5/1000))*($D$1045/IF(AND($D$1044&gt;$B$1046,$B$1046&gt;$D$1043),366,365))+(($V18*DT!$C$5/2000))</f>
        <v>0</v>
      </c>
      <c r="Q18" s="289">
        <f t="shared" si="1"/>
        <v>0</v>
      </c>
      <c r="R18" s="289">
        <f>(($U18*DT!$E$5/1000))*($D$1045/IF(AND($D$1044&gt;$B$1046,$B$1046&gt;$D$1043),366,365))+(($V18*DT!$E$5/2000))</f>
        <v>0</v>
      </c>
      <c r="S18" s="290">
        <f t="shared" si="6"/>
        <v>0</v>
      </c>
      <c r="U18" s="291">
        <f t="shared" si="11"/>
        <v>0</v>
      </c>
      <c r="V18" s="291">
        <f t="shared" si="7"/>
        <v>0</v>
      </c>
      <c r="X18" s="288">
        <f>(($AC18*DT!$C$5/1000))*($D$1045/IF(AND($D$1044&gt;$B$1046,$B$1046&gt;$D$1043),366,365))+(($AD18*DT!$C$5/2000))</f>
        <v>0</v>
      </c>
      <c r="Y18" s="289">
        <f t="shared" si="3"/>
        <v>0</v>
      </c>
      <c r="Z18" s="289">
        <f>(($AC18*DT!$E$5/1000))*($D$1045/IF(AND($D$1044&gt;$B$1046,$B$1046&gt;$D$1043),366,365))+(($AD18*DT!$E$5/2000))</f>
        <v>0</v>
      </c>
      <c r="AA18" s="290">
        <f t="shared" si="8"/>
        <v>0</v>
      </c>
      <c r="AC18" s="291">
        <f t="shared" si="9"/>
        <v>0</v>
      </c>
      <c r="AD18" s="291">
        <f t="shared" si="10"/>
        <v>0</v>
      </c>
    </row>
    <row r="19" spans="2:30" x14ac:dyDescent="0.25">
      <c r="B19" s="522">
        <v>15</v>
      </c>
      <c r="C19" s="280">
        <f>'BIENES ASEGURADOS'!C27</f>
        <v>0</v>
      </c>
      <c r="D19" s="281">
        <f>SUM('BIENES ASEGURADOS'!D27:H27)*'RT GENERALES'!$D$14</f>
        <v>0</v>
      </c>
      <c r="E19" s="281">
        <f>SUM('BIENES ASEGURADOS'!I27:Y27,'BIENES ASEGURADOS'!AA27)*'RT GENERALES'!$D$14</f>
        <v>0</v>
      </c>
      <c r="F19" s="281">
        <f>'BIENES ASEGURADOS'!AB27*'RT GENERALES'!$D$14</f>
        <v>0</v>
      </c>
      <c r="G19" s="282">
        <f>'BIENES ASEGURADOS'!Z27*'RT GENERALES'!$D$14</f>
        <v>0</v>
      </c>
      <c r="H19" s="525">
        <f t="shared" si="4"/>
        <v>0</v>
      </c>
      <c r="I19" s="283"/>
      <c r="J19" s="284">
        <f>(((D19+E19)*(DT!$C$5/1000)))*($D$1045/IF(AND($D$1044&gt;$B$1046,$B$1046&gt;$D$1043),366,365))+(LIQUIDACION!$F19*(DT!$C$5/2000))</f>
        <v>0</v>
      </c>
      <c r="K19" s="285">
        <f t="shared" si="0"/>
        <v>0</v>
      </c>
      <c r="L19" s="286">
        <f>(((D19+E19)*DT!$E$5/1000)*($D$1045/IF(AND($D$1044&gt;$B$1046,$B$1046&gt;$D$1043),366,365))+(LIQUIDACION!F19*(DT!$E$5/2000)))</f>
        <v>0</v>
      </c>
      <c r="M19" s="286">
        <f>((G19)*(DT!$C$6/1000))*($D$1045/IF(AND($D$1044&gt;$B$1046,$B$1046&gt;$D$1043),366,365))</f>
        <v>0</v>
      </c>
      <c r="N19" s="287">
        <f t="shared" si="5"/>
        <v>0</v>
      </c>
      <c r="P19" s="288">
        <f>(($U19*DT!$C$5/1000))*($D$1045/IF(AND($D$1044&gt;$B$1046,$B$1046&gt;$D$1043),366,365))+(($V19*DT!$C$5/2000))</f>
        <v>0</v>
      </c>
      <c r="Q19" s="289">
        <f t="shared" si="1"/>
        <v>0</v>
      </c>
      <c r="R19" s="289">
        <f>(($U19*DT!$E$5/1000))*($D$1045/IF(AND($D$1044&gt;$B$1046,$B$1046&gt;$D$1043),366,365))+(($V19*DT!$E$5/2000))</f>
        <v>0</v>
      </c>
      <c r="S19" s="290">
        <f t="shared" si="6"/>
        <v>0</v>
      </c>
      <c r="U19" s="291">
        <f t="shared" si="11"/>
        <v>0</v>
      </c>
      <c r="V19" s="291">
        <f t="shared" si="7"/>
        <v>0</v>
      </c>
      <c r="X19" s="288">
        <f>(($AC19*DT!$C$5/1000))*($D$1045/IF(AND($D$1044&gt;$B$1046,$B$1046&gt;$D$1043),366,365))+(($AD19*DT!$C$5/2000))</f>
        <v>0</v>
      </c>
      <c r="Y19" s="289">
        <f t="shared" si="3"/>
        <v>0</v>
      </c>
      <c r="Z19" s="289">
        <f>(($AC19*DT!$E$5/1000))*($D$1045/IF(AND($D$1044&gt;$B$1046,$B$1046&gt;$D$1043),366,365))+(($AD19*DT!$E$5/2000))</f>
        <v>0</v>
      </c>
      <c r="AA19" s="290">
        <f t="shared" si="8"/>
        <v>0</v>
      </c>
      <c r="AC19" s="291">
        <f t="shared" si="9"/>
        <v>0</v>
      </c>
      <c r="AD19" s="291">
        <f t="shared" si="10"/>
        <v>0</v>
      </c>
    </row>
    <row r="20" spans="2:30" x14ac:dyDescent="0.25">
      <c r="B20" s="522">
        <v>16</v>
      </c>
      <c r="C20" s="280">
        <f>'BIENES ASEGURADOS'!C28</f>
        <v>0</v>
      </c>
      <c r="D20" s="281">
        <f>SUM('BIENES ASEGURADOS'!D28:H28)*'RT GENERALES'!$D$14</f>
        <v>0</v>
      </c>
      <c r="E20" s="281">
        <f>SUM('BIENES ASEGURADOS'!I28:Y28,'BIENES ASEGURADOS'!AA28)*'RT GENERALES'!$D$14</f>
        <v>0</v>
      </c>
      <c r="F20" s="281">
        <f>'BIENES ASEGURADOS'!AB28*'RT GENERALES'!$D$14</f>
        <v>0</v>
      </c>
      <c r="G20" s="282">
        <f>'BIENES ASEGURADOS'!Z28*'RT GENERALES'!$D$14</f>
        <v>0</v>
      </c>
      <c r="H20" s="525">
        <f t="shared" si="4"/>
        <v>0</v>
      </c>
      <c r="I20" s="283"/>
      <c r="J20" s="284">
        <f>(((D20+E20)*(DT!$C$5/1000)))*($D$1045/IF(AND($D$1044&gt;$B$1046,$B$1046&gt;$D$1043),366,365))+(LIQUIDACION!$F20*(DT!$C$5/2000))</f>
        <v>0</v>
      </c>
      <c r="K20" s="285">
        <f t="shared" si="0"/>
        <v>0</v>
      </c>
      <c r="L20" s="286">
        <f>(((D20+E20)*DT!$E$5/1000)*($D$1045/IF(AND($D$1044&gt;$B$1046,$B$1046&gt;$D$1043),366,365))+(LIQUIDACION!F20*(DT!$E$5/2000)))</f>
        <v>0</v>
      </c>
      <c r="M20" s="286">
        <f>((G20)*(DT!$C$6/1000))*($D$1045/IF(AND($D$1044&gt;$B$1046,$B$1046&gt;$D$1043),366,365))</f>
        <v>0</v>
      </c>
      <c r="N20" s="287">
        <f t="shared" si="5"/>
        <v>0</v>
      </c>
      <c r="P20" s="288">
        <f>(($U20*DT!$C$5/1000))*($D$1045/IF(AND($D$1044&gt;$B$1046,$B$1046&gt;$D$1043),366,365))+(($V20*DT!$C$5/2000))</f>
        <v>0</v>
      </c>
      <c r="Q20" s="289">
        <f t="shared" si="1"/>
        <v>0</v>
      </c>
      <c r="R20" s="289">
        <f>(($U20*DT!$E$5/1000))*($D$1045/IF(AND($D$1044&gt;$B$1046,$B$1046&gt;$D$1043),366,365))+(($V20*DT!$E$5/2000))</f>
        <v>0</v>
      </c>
      <c r="S20" s="290">
        <f t="shared" si="6"/>
        <v>0</v>
      </c>
      <c r="U20" s="291">
        <f t="shared" si="11"/>
        <v>0</v>
      </c>
      <c r="V20" s="291">
        <f t="shared" si="7"/>
        <v>0</v>
      </c>
      <c r="X20" s="288">
        <f>(($AC20*DT!$C$5/1000))*($D$1045/IF(AND($D$1044&gt;$B$1046,$B$1046&gt;$D$1043),366,365))+(($AD20*DT!$C$5/2000))</f>
        <v>0</v>
      </c>
      <c r="Y20" s="289">
        <f t="shared" si="3"/>
        <v>0</v>
      </c>
      <c r="Z20" s="289">
        <f>(($AC20*DT!$E$5/1000))*($D$1045/IF(AND($D$1044&gt;$B$1046,$B$1046&gt;$D$1043),366,365))+(($AD20*DT!$E$5/2000))</f>
        <v>0</v>
      </c>
      <c r="AA20" s="290">
        <f t="shared" si="8"/>
        <v>0</v>
      </c>
      <c r="AC20" s="291">
        <f t="shared" si="9"/>
        <v>0</v>
      </c>
      <c r="AD20" s="291">
        <f t="shared" si="10"/>
        <v>0</v>
      </c>
    </row>
    <row r="21" spans="2:30" x14ac:dyDescent="0.25">
      <c r="B21" s="522">
        <v>17</v>
      </c>
      <c r="C21" s="280">
        <f>'BIENES ASEGURADOS'!C29</f>
        <v>0</v>
      </c>
      <c r="D21" s="281">
        <f>SUM('BIENES ASEGURADOS'!D29:H29)*'RT GENERALES'!$D$14</f>
        <v>0</v>
      </c>
      <c r="E21" s="281">
        <f>SUM('BIENES ASEGURADOS'!I29:Y29,'BIENES ASEGURADOS'!AA29)*'RT GENERALES'!$D$14</f>
        <v>0</v>
      </c>
      <c r="F21" s="281">
        <f>'BIENES ASEGURADOS'!AB29*'RT GENERALES'!$D$14</f>
        <v>0</v>
      </c>
      <c r="G21" s="282">
        <f>'BIENES ASEGURADOS'!Z29*'RT GENERALES'!$D$14</f>
        <v>0</v>
      </c>
      <c r="H21" s="525">
        <f t="shared" si="4"/>
        <v>0</v>
      </c>
      <c r="I21" s="283"/>
      <c r="J21" s="284">
        <f>(((D21+E21)*(DT!$C$5/1000)))*($D$1045/IF(AND($D$1044&gt;$B$1046,$B$1046&gt;$D$1043),366,365))+(LIQUIDACION!$F21*(DT!$C$5/2000))</f>
        <v>0</v>
      </c>
      <c r="K21" s="285">
        <f t="shared" si="0"/>
        <v>0</v>
      </c>
      <c r="L21" s="286">
        <f>(((D21+E21)*DT!$E$5/1000)*($D$1045/IF(AND($D$1044&gt;$B$1046,$B$1046&gt;$D$1043),366,365))+(LIQUIDACION!F21*(DT!$E$5/2000)))</f>
        <v>0</v>
      </c>
      <c r="M21" s="286">
        <f>((G21)*(DT!$C$6/1000))*($D$1045/IF(AND($D$1044&gt;$B$1046,$B$1046&gt;$D$1043),366,365))</f>
        <v>0</v>
      </c>
      <c r="N21" s="287">
        <f t="shared" si="5"/>
        <v>0</v>
      </c>
      <c r="P21" s="288">
        <f>(($U21*DT!$C$5/1000))*($D$1045/IF(AND($D$1044&gt;$B$1046,$B$1046&gt;$D$1043),366,365))+(($V21*DT!$C$5/2000))</f>
        <v>0</v>
      </c>
      <c r="Q21" s="289">
        <f t="shared" si="1"/>
        <v>0</v>
      </c>
      <c r="R21" s="289">
        <f>(($U21*DT!$E$5/1000))*($D$1045/IF(AND($D$1044&gt;$B$1046,$B$1046&gt;$D$1043),366,365))+(($V21*DT!$E$5/2000))</f>
        <v>0</v>
      </c>
      <c r="S21" s="290">
        <f t="shared" si="6"/>
        <v>0</v>
      </c>
      <c r="U21" s="291">
        <f t="shared" si="11"/>
        <v>0</v>
      </c>
      <c r="V21" s="291">
        <f t="shared" si="7"/>
        <v>0</v>
      </c>
      <c r="X21" s="288">
        <f>(($AC21*DT!$C$5/1000))*($D$1045/IF(AND($D$1044&gt;$B$1046,$B$1046&gt;$D$1043),366,365))+(($AD21*DT!$C$5/2000))</f>
        <v>0</v>
      </c>
      <c r="Y21" s="289">
        <f t="shared" si="3"/>
        <v>0</v>
      </c>
      <c r="Z21" s="289">
        <f>(($AC21*DT!$E$5/1000))*($D$1045/IF(AND($D$1044&gt;$B$1046,$B$1046&gt;$D$1043),366,365))+(($AD21*DT!$E$5/2000))</f>
        <v>0</v>
      </c>
      <c r="AA21" s="290">
        <f t="shared" si="8"/>
        <v>0</v>
      </c>
      <c r="AC21" s="291">
        <f t="shared" si="9"/>
        <v>0</v>
      </c>
      <c r="AD21" s="291">
        <f t="shared" si="10"/>
        <v>0</v>
      </c>
    </row>
    <row r="22" spans="2:30" x14ac:dyDescent="0.25">
      <c r="B22" s="522">
        <v>18</v>
      </c>
      <c r="C22" s="280">
        <f>'BIENES ASEGURADOS'!C30</f>
        <v>0</v>
      </c>
      <c r="D22" s="281">
        <f>SUM('BIENES ASEGURADOS'!D30:H30)*'RT GENERALES'!$D$14</f>
        <v>0</v>
      </c>
      <c r="E22" s="281">
        <f>SUM('BIENES ASEGURADOS'!I30:Y30,'BIENES ASEGURADOS'!AA30)*'RT GENERALES'!$D$14</f>
        <v>0</v>
      </c>
      <c r="F22" s="281">
        <f>'BIENES ASEGURADOS'!AB30*'RT GENERALES'!$D$14</f>
        <v>0</v>
      </c>
      <c r="G22" s="282">
        <f>'BIENES ASEGURADOS'!Z30*'RT GENERALES'!$D$14</f>
        <v>0</v>
      </c>
      <c r="H22" s="525">
        <f t="shared" si="4"/>
        <v>0</v>
      </c>
      <c r="I22" s="283"/>
      <c r="J22" s="284">
        <f>(((D22+E22)*(DT!$C$5/1000)))*($D$1045/IF(AND($D$1044&gt;$B$1046,$B$1046&gt;$D$1043),366,365))+(LIQUIDACION!$F22*(DT!$C$5/2000))</f>
        <v>0</v>
      </c>
      <c r="K22" s="285">
        <f t="shared" si="0"/>
        <v>0</v>
      </c>
      <c r="L22" s="286">
        <f>(((D22+E22)*DT!$E$5/1000)*($D$1045/IF(AND($D$1044&gt;$B$1046,$B$1046&gt;$D$1043),366,365))+(LIQUIDACION!F22*(DT!$E$5/2000)))</f>
        <v>0</v>
      </c>
      <c r="M22" s="286">
        <f>((G22)*(DT!$C$6/1000))*($D$1045/IF(AND($D$1044&gt;$B$1046,$B$1046&gt;$D$1043),366,365))</f>
        <v>0</v>
      </c>
      <c r="N22" s="287">
        <f t="shared" si="5"/>
        <v>0</v>
      </c>
      <c r="P22" s="288">
        <f>(($U22*DT!$C$5/1000))*($D$1045/IF(AND($D$1044&gt;$B$1046,$B$1046&gt;$D$1043),366,365))+(($V22*DT!$C$5/2000))</f>
        <v>0</v>
      </c>
      <c r="Q22" s="289">
        <f t="shared" si="1"/>
        <v>0</v>
      </c>
      <c r="R22" s="289">
        <f>(($U22*DT!$E$5/1000))*($D$1045/IF(AND($D$1044&gt;$B$1046,$B$1046&gt;$D$1043),366,365))+(($V22*DT!$E$5/2000))</f>
        <v>0</v>
      </c>
      <c r="S22" s="290">
        <f t="shared" si="6"/>
        <v>0</v>
      </c>
      <c r="U22" s="291">
        <f t="shared" si="11"/>
        <v>0</v>
      </c>
      <c r="V22" s="291">
        <f t="shared" si="7"/>
        <v>0</v>
      </c>
      <c r="X22" s="288">
        <f>(($AC22*DT!$C$5/1000))*($D$1045/IF(AND($D$1044&gt;$B$1046,$B$1046&gt;$D$1043),366,365))+(($AD22*DT!$C$5/2000))</f>
        <v>0</v>
      </c>
      <c r="Y22" s="289">
        <f t="shared" si="3"/>
        <v>0</v>
      </c>
      <c r="Z22" s="289">
        <f>(($AC22*DT!$E$5/1000))*($D$1045/IF(AND($D$1044&gt;$B$1046,$B$1046&gt;$D$1043),366,365))+(($AD22*DT!$E$5/2000))</f>
        <v>0</v>
      </c>
      <c r="AA22" s="290">
        <f t="shared" si="8"/>
        <v>0</v>
      </c>
      <c r="AC22" s="291">
        <f t="shared" si="9"/>
        <v>0</v>
      </c>
      <c r="AD22" s="291">
        <f t="shared" si="10"/>
        <v>0</v>
      </c>
    </row>
    <row r="23" spans="2:30" x14ac:dyDescent="0.25">
      <c r="B23" s="522">
        <v>19</v>
      </c>
      <c r="C23" s="280">
        <f>'BIENES ASEGURADOS'!C31</f>
        <v>0</v>
      </c>
      <c r="D23" s="281">
        <f>SUM('BIENES ASEGURADOS'!D31:H31)*'RT GENERALES'!$D$14</f>
        <v>0</v>
      </c>
      <c r="E23" s="281">
        <f>SUM('BIENES ASEGURADOS'!I31:Y31,'BIENES ASEGURADOS'!AA31)*'RT GENERALES'!$D$14</f>
        <v>0</v>
      </c>
      <c r="F23" s="281">
        <f>'BIENES ASEGURADOS'!AB31*'RT GENERALES'!$D$14</f>
        <v>0</v>
      </c>
      <c r="G23" s="282">
        <f>'BIENES ASEGURADOS'!Z31*'RT GENERALES'!$D$14</f>
        <v>0</v>
      </c>
      <c r="H23" s="525">
        <f t="shared" si="4"/>
        <v>0</v>
      </c>
      <c r="I23" s="283"/>
      <c r="J23" s="284">
        <f>(((D23+E23)*(DT!$C$5/1000)))*($D$1045/IF(AND($D$1044&gt;$B$1046,$B$1046&gt;$D$1043),366,365))+(LIQUIDACION!$F23*(DT!$C$5/2000))</f>
        <v>0</v>
      </c>
      <c r="K23" s="285">
        <f t="shared" si="0"/>
        <v>0</v>
      </c>
      <c r="L23" s="286">
        <f>(((D23+E23)*DT!$E$5/1000)*($D$1045/IF(AND($D$1044&gt;$B$1046,$B$1046&gt;$D$1043),366,365))+(LIQUIDACION!F23*(DT!$E$5/2000)))</f>
        <v>0</v>
      </c>
      <c r="M23" s="286">
        <f>((G23)*(DT!$C$6/1000))*($D$1045/IF(AND($D$1044&gt;$B$1046,$B$1046&gt;$D$1043),366,365))</f>
        <v>0</v>
      </c>
      <c r="N23" s="287">
        <f t="shared" si="5"/>
        <v>0</v>
      </c>
      <c r="P23" s="288">
        <f>(($U23*DT!$C$5/1000))*($D$1045/IF(AND($D$1044&gt;$B$1046,$B$1046&gt;$D$1043),366,365))+(($V23*DT!$C$5/2000))</f>
        <v>0</v>
      </c>
      <c r="Q23" s="289">
        <f t="shared" si="1"/>
        <v>0</v>
      </c>
      <c r="R23" s="289">
        <f>(($U23*DT!$E$5/1000))*($D$1045/IF(AND($D$1044&gt;$B$1046,$B$1046&gt;$D$1043),366,365))+(($V23*DT!$E$5/2000))</f>
        <v>0</v>
      </c>
      <c r="S23" s="290">
        <f t="shared" si="6"/>
        <v>0</v>
      </c>
      <c r="U23" s="291">
        <f t="shared" si="11"/>
        <v>0</v>
      </c>
      <c r="V23" s="291">
        <f t="shared" si="7"/>
        <v>0</v>
      </c>
      <c r="X23" s="288">
        <f>(($AC23*DT!$C$5/1000))*($D$1045/IF(AND($D$1044&gt;$B$1046,$B$1046&gt;$D$1043),366,365))+(($AD23*DT!$C$5/2000))</f>
        <v>0</v>
      </c>
      <c r="Y23" s="289">
        <f t="shared" si="3"/>
        <v>0</v>
      </c>
      <c r="Z23" s="289">
        <f>(($AC23*DT!$E$5/1000))*($D$1045/IF(AND($D$1044&gt;$B$1046,$B$1046&gt;$D$1043),366,365))+(($AD23*DT!$E$5/2000))</f>
        <v>0</v>
      </c>
      <c r="AA23" s="290">
        <f t="shared" si="8"/>
        <v>0</v>
      </c>
      <c r="AC23" s="291">
        <f t="shared" si="9"/>
        <v>0</v>
      </c>
      <c r="AD23" s="291">
        <f t="shared" si="10"/>
        <v>0</v>
      </c>
    </row>
    <row r="24" spans="2:30" x14ac:dyDescent="0.25">
      <c r="B24" s="522">
        <v>20</v>
      </c>
      <c r="C24" s="280">
        <f>'BIENES ASEGURADOS'!C32</f>
        <v>0</v>
      </c>
      <c r="D24" s="281">
        <f>SUM('BIENES ASEGURADOS'!D32:H32)*'RT GENERALES'!$D$14</f>
        <v>0</v>
      </c>
      <c r="E24" s="281">
        <f>SUM('BIENES ASEGURADOS'!I32:Y32,'BIENES ASEGURADOS'!AA32)*'RT GENERALES'!$D$14</f>
        <v>0</v>
      </c>
      <c r="F24" s="281">
        <f>'BIENES ASEGURADOS'!AB32*'RT GENERALES'!$D$14</f>
        <v>0</v>
      </c>
      <c r="G24" s="282">
        <f>'BIENES ASEGURADOS'!Z32*'RT GENERALES'!$D$14</f>
        <v>0</v>
      </c>
      <c r="H24" s="525">
        <f t="shared" si="4"/>
        <v>0</v>
      </c>
      <c r="I24" s="283"/>
      <c r="J24" s="284">
        <f>(((D24+E24)*(DT!$C$5/1000)))*($D$1045/IF(AND($D$1044&gt;$B$1046,$B$1046&gt;$D$1043),366,365))+(LIQUIDACION!$F24*(DT!$C$5/2000))</f>
        <v>0</v>
      </c>
      <c r="K24" s="285">
        <f t="shared" si="0"/>
        <v>0</v>
      </c>
      <c r="L24" s="286">
        <f>(((D24+E24)*DT!$E$5/1000)*($D$1045/IF(AND($D$1044&gt;$B$1046,$B$1046&gt;$D$1043),366,365))+(LIQUIDACION!F24*(DT!$E$5/2000)))</f>
        <v>0</v>
      </c>
      <c r="M24" s="286">
        <f>((G24)*(DT!$C$6/1000))*($D$1045/IF(AND($D$1044&gt;$B$1046,$B$1046&gt;$D$1043),366,365))</f>
        <v>0</v>
      </c>
      <c r="N24" s="287">
        <f t="shared" si="5"/>
        <v>0</v>
      </c>
      <c r="P24" s="288">
        <f>(($U24*DT!$C$5/1000))*($D$1045/IF(AND($D$1044&gt;$B$1046,$B$1046&gt;$D$1043),366,365))+(($V24*DT!$C$5/2000))</f>
        <v>0</v>
      </c>
      <c r="Q24" s="289">
        <f t="shared" si="1"/>
        <v>0</v>
      </c>
      <c r="R24" s="289">
        <f>(($U24*DT!$E$5/1000))*($D$1045/IF(AND($D$1044&gt;$B$1046,$B$1046&gt;$D$1043),366,365))+(($V24*DT!$E$5/2000))</f>
        <v>0</v>
      </c>
      <c r="S24" s="290">
        <f t="shared" si="6"/>
        <v>0</v>
      </c>
      <c r="U24" s="291">
        <f t="shared" si="11"/>
        <v>0</v>
      </c>
      <c r="V24" s="291">
        <f t="shared" si="7"/>
        <v>0</v>
      </c>
      <c r="X24" s="288">
        <f>(($AC24*DT!$C$5/1000))*($D$1045/IF(AND($D$1044&gt;$B$1046,$B$1046&gt;$D$1043),366,365))+(($AD24*DT!$C$5/2000))</f>
        <v>0</v>
      </c>
      <c r="Y24" s="289">
        <f t="shared" si="3"/>
        <v>0</v>
      </c>
      <c r="Z24" s="289">
        <f>(($AC24*DT!$E$5/1000))*($D$1045/IF(AND($D$1044&gt;$B$1046,$B$1046&gt;$D$1043),366,365))+(($AD24*DT!$E$5/2000))</f>
        <v>0</v>
      </c>
      <c r="AA24" s="290">
        <f t="shared" si="8"/>
        <v>0</v>
      </c>
      <c r="AC24" s="291">
        <f t="shared" si="9"/>
        <v>0</v>
      </c>
      <c r="AD24" s="291">
        <f t="shared" si="10"/>
        <v>0</v>
      </c>
    </row>
    <row r="25" spans="2:30" x14ac:dyDescent="0.25">
      <c r="B25" s="522">
        <v>21</v>
      </c>
      <c r="C25" s="280">
        <f>'BIENES ASEGURADOS'!C33</f>
        <v>0</v>
      </c>
      <c r="D25" s="281">
        <f>SUM('BIENES ASEGURADOS'!D33:H33)*'RT GENERALES'!$D$14</f>
        <v>0</v>
      </c>
      <c r="E25" s="281">
        <f>SUM('BIENES ASEGURADOS'!I33:Y33,'BIENES ASEGURADOS'!AA33)*'RT GENERALES'!$D$14</f>
        <v>0</v>
      </c>
      <c r="F25" s="281">
        <f>'BIENES ASEGURADOS'!AB33*'RT GENERALES'!$D$14</f>
        <v>0</v>
      </c>
      <c r="G25" s="282">
        <f>'BIENES ASEGURADOS'!Z33*'RT GENERALES'!$D$14</f>
        <v>0</v>
      </c>
      <c r="H25" s="525">
        <f t="shared" si="4"/>
        <v>0</v>
      </c>
      <c r="I25" s="283"/>
      <c r="J25" s="284">
        <f>(((D25+E25)*(DT!$C$5/1000)))*($D$1045/IF(AND($D$1044&gt;$B$1046,$B$1046&gt;$D$1043),366,365))+(LIQUIDACION!$F25*(DT!$C$5/2000))</f>
        <v>0</v>
      </c>
      <c r="K25" s="285">
        <f t="shared" si="0"/>
        <v>0</v>
      </c>
      <c r="L25" s="286">
        <f>(((D25+E25)*DT!$E$5/1000)*($D$1045/IF(AND($D$1044&gt;$B$1046,$B$1046&gt;$D$1043),366,365))+(LIQUIDACION!F25*(DT!$E$5/2000)))</f>
        <v>0</v>
      </c>
      <c r="M25" s="286">
        <f>((G25)*(DT!$C$6/1000))*($D$1045/IF(AND($D$1044&gt;$B$1046,$B$1046&gt;$D$1043),366,365))</f>
        <v>0</v>
      </c>
      <c r="N25" s="287">
        <f t="shared" si="5"/>
        <v>0</v>
      </c>
      <c r="P25" s="288">
        <f>(($U25*DT!$C$5/1000))*($D$1045/IF(AND($D$1044&gt;$B$1046,$B$1046&gt;$D$1043),366,365))+(($V25*DT!$C$5/2000))</f>
        <v>0</v>
      </c>
      <c r="Q25" s="289">
        <f t="shared" si="1"/>
        <v>0</v>
      </c>
      <c r="R25" s="289">
        <f>(($U25*DT!$E$5/1000))*($D$1045/IF(AND($D$1044&gt;$B$1046,$B$1046&gt;$D$1043),366,365))+(($V25*DT!$E$5/2000))</f>
        <v>0</v>
      </c>
      <c r="S25" s="290">
        <f t="shared" si="6"/>
        <v>0</v>
      </c>
      <c r="U25" s="291">
        <f t="shared" si="11"/>
        <v>0</v>
      </c>
      <c r="V25" s="291">
        <f t="shared" si="7"/>
        <v>0</v>
      </c>
      <c r="X25" s="288">
        <f>(($AC25*DT!$C$5/1000))*($D$1045/IF(AND($D$1044&gt;$B$1046,$B$1046&gt;$D$1043),366,365))+(($AD25*DT!$C$5/2000))</f>
        <v>0</v>
      </c>
      <c r="Y25" s="289">
        <f t="shared" si="3"/>
        <v>0</v>
      </c>
      <c r="Z25" s="289">
        <f>(($AC25*DT!$E$5/1000))*($D$1045/IF(AND($D$1044&gt;$B$1046,$B$1046&gt;$D$1043),366,365))+(($AD25*DT!$E$5/2000))</f>
        <v>0</v>
      </c>
      <c r="AA25" s="290">
        <f t="shared" si="8"/>
        <v>0</v>
      </c>
      <c r="AC25" s="291">
        <f t="shared" si="9"/>
        <v>0</v>
      </c>
      <c r="AD25" s="291">
        <f t="shared" si="10"/>
        <v>0</v>
      </c>
    </row>
    <row r="26" spans="2:30" x14ac:dyDescent="0.25">
      <c r="B26" s="522">
        <v>22</v>
      </c>
      <c r="C26" s="280">
        <f>'BIENES ASEGURADOS'!C34</f>
        <v>0</v>
      </c>
      <c r="D26" s="281">
        <f>SUM('BIENES ASEGURADOS'!D34:H34)*'RT GENERALES'!$D$14</f>
        <v>0</v>
      </c>
      <c r="E26" s="281">
        <f>SUM('BIENES ASEGURADOS'!I34:Y34,'BIENES ASEGURADOS'!AA34)*'RT GENERALES'!$D$14</f>
        <v>0</v>
      </c>
      <c r="F26" s="281">
        <f>'BIENES ASEGURADOS'!AB34*'RT GENERALES'!$D$14</f>
        <v>0</v>
      </c>
      <c r="G26" s="282">
        <f>'BIENES ASEGURADOS'!Z34*'RT GENERALES'!$D$14</f>
        <v>0</v>
      </c>
      <c r="H26" s="525">
        <f t="shared" si="4"/>
        <v>0</v>
      </c>
      <c r="I26" s="283"/>
      <c r="J26" s="284">
        <f>(((D26+E26)*(DT!$C$5/1000)))*($D$1045/IF(AND($D$1044&gt;$B$1046,$B$1046&gt;$D$1043),366,365))+(LIQUIDACION!$F26*(DT!$C$5/2000))</f>
        <v>0</v>
      </c>
      <c r="K26" s="285">
        <f t="shared" si="0"/>
        <v>0</v>
      </c>
      <c r="L26" s="286">
        <f>(((D26+E26)*DT!$E$5/1000)*($D$1045/IF(AND($D$1044&gt;$B$1046,$B$1046&gt;$D$1043),366,365))+(LIQUIDACION!F26*(DT!$E$5/2000)))</f>
        <v>0</v>
      </c>
      <c r="M26" s="286">
        <f>((G26)*(DT!$C$6/1000))*($D$1045/IF(AND($D$1044&gt;$B$1046,$B$1046&gt;$D$1043),366,365))</f>
        <v>0</v>
      </c>
      <c r="N26" s="287">
        <f t="shared" si="5"/>
        <v>0</v>
      </c>
      <c r="P26" s="288">
        <f>(($U26*DT!$C$5/1000))*($D$1045/IF(AND($D$1044&gt;$B$1046,$B$1046&gt;$D$1043),366,365))+(($V26*DT!$C$5/2000))</f>
        <v>0</v>
      </c>
      <c r="Q26" s="289">
        <f t="shared" si="1"/>
        <v>0</v>
      </c>
      <c r="R26" s="289">
        <f>(($U26*DT!$E$5/1000))*($D$1045/IF(AND($D$1044&gt;$B$1046,$B$1046&gt;$D$1043),366,365))+(($V26*DT!$E$5/2000))</f>
        <v>0</v>
      </c>
      <c r="S26" s="290">
        <f t="shared" si="6"/>
        <v>0</v>
      </c>
      <c r="U26" s="291">
        <f t="shared" si="11"/>
        <v>0</v>
      </c>
      <c r="V26" s="291">
        <f t="shared" si="7"/>
        <v>0</v>
      </c>
      <c r="X26" s="288">
        <f>(($AC26*DT!$C$5/1000))*($D$1045/IF(AND($D$1044&gt;$B$1046,$B$1046&gt;$D$1043),366,365))+(($AD26*DT!$C$5/2000))</f>
        <v>0</v>
      </c>
      <c r="Y26" s="289">
        <f t="shared" si="3"/>
        <v>0</v>
      </c>
      <c r="Z26" s="289">
        <f>(($AC26*DT!$E$5/1000))*($D$1045/IF(AND($D$1044&gt;$B$1046,$B$1046&gt;$D$1043),366,365))+(($AD26*DT!$E$5/2000))</f>
        <v>0</v>
      </c>
      <c r="AA26" s="290">
        <f t="shared" si="8"/>
        <v>0</v>
      </c>
      <c r="AC26" s="291">
        <f t="shared" si="9"/>
        <v>0</v>
      </c>
      <c r="AD26" s="291">
        <f t="shared" si="10"/>
        <v>0</v>
      </c>
    </row>
    <row r="27" spans="2:30" x14ac:dyDescent="0.25">
      <c r="B27" s="522">
        <v>23</v>
      </c>
      <c r="C27" s="280">
        <f>'BIENES ASEGURADOS'!C35</f>
        <v>0</v>
      </c>
      <c r="D27" s="281">
        <f>SUM('BIENES ASEGURADOS'!D35:H35)*'RT GENERALES'!$D$14</f>
        <v>0</v>
      </c>
      <c r="E27" s="281">
        <f>SUM('BIENES ASEGURADOS'!I35:Y35,'BIENES ASEGURADOS'!AA35)*'RT GENERALES'!$D$14</f>
        <v>0</v>
      </c>
      <c r="F27" s="281">
        <f>'BIENES ASEGURADOS'!AB35*'RT GENERALES'!$D$14</f>
        <v>0</v>
      </c>
      <c r="G27" s="282">
        <f>'BIENES ASEGURADOS'!Z35*'RT GENERALES'!$D$14</f>
        <v>0</v>
      </c>
      <c r="H27" s="525">
        <f t="shared" si="4"/>
        <v>0</v>
      </c>
      <c r="I27" s="283"/>
      <c r="J27" s="284">
        <f>(((D27+E27)*(DT!$C$5/1000)))*($D$1045/IF(AND($D$1044&gt;$B$1046,$B$1046&gt;$D$1043),366,365))+(LIQUIDACION!$F27*(DT!$C$5/2000))</f>
        <v>0</v>
      </c>
      <c r="K27" s="285">
        <f t="shared" si="0"/>
        <v>0</v>
      </c>
      <c r="L27" s="286">
        <f>(((D27+E27)*DT!$E$5/1000)*($D$1045/IF(AND($D$1044&gt;$B$1046,$B$1046&gt;$D$1043),366,365))+(LIQUIDACION!F27*(DT!$E$5/2000)))</f>
        <v>0</v>
      </c>
      <c r="M27" s="286">
        <f>((G27)*(DT!$C$6/1000))*($D$1045/IF(AND($D$1044&gt;$B$1046,$B$1046&gt;$D$1043),366,365))</f>
        <v>0</v>
      </c>
      <c r="N27" s="287">
        <f t="shared" si="5"/>
        <v>0</v>
      </c>
      <c r="P27" s="288">
        <f>(($U27*DT!$C$5/1000))*($D$1045/IF(AND($D$1044&gt;$B$1046,$B$1046&gt;$D$1043),366,365))+(($V27*DT!$C$5/2000))</f>
        <v>0</v>
      </c>
      <c r="Q27" s="289">
        <f t="shared" si="1"/>
        <v>0</v>
      </c>
      <c r="R27" s="289">
        <f>(($U27*DT!$E$5/1000))*($D$1045/IF(AND($D$1044&gt;$B$1046,$B$1046&gt;$D$1043),366,365))+(($V27*DT!$E$5/2000))</f>
        <v>0</v>
      </c>
      <c r="S27" s="290">
        <f t="shared" si="6"/>
        <v>0</v>
      </c>
      <c r="U27" s="291">
        <f t="shared" si="11"/>
        <v>0</v>
      </c>
      <c r="V27" s="291">
        <f t="shared" si="7"/>
        <v>0</v>
      </c>
      <c r="X27" s="288">
        <f>(($AC27*DT!$C$5/1000))*($D$1045/IF(AND($D$1044&gt;$B$1046,$B$1046&gt;$D$1043),366,365))+(($AD27*DT!$C$5/2000))</f>
        <v>0</v>
      </c>
      <c r="Y27" s="289">
        <f t="shared" si="3"/>
        <v>0</v>
      </c>
      <c r="Z27" s="289">
        <f>(($AC27*DT!$E$5/1000))*($D$1045/IF(AND($D$1044&gt;$B$1046,$B$1046&gt;$D$1043),366,365))+(($AD27*DT!$E$5/2000))</f>
        <v>0</v>
      </c>
      <c r="AA27" s="290">
        <f t="shared" si="8"/>
        <v>0</v>
      </c>
      <c r="AC27" s="291">
        <f t="shared" si="9"/>
        <v>0</v>
      </c>
      <c r="AD27" s="291">
        <f t="shared" si="10"/>
        <v>0</v>
      </c>
    </row>
    <row r="28" spans="2:30" x14ac:dyDescent="0.25">
      <c r="B28" s="522">
        <v>24</v>
      </c>
      <c r="C28" s="280">
        <f>'BIENES ASEGURADOS'!C36</f>
        <v>0</v>
      </c>
      <c r="D28" s="281">
        <f>SUM('BIENES ASEGURADOS'!D36:H36)*'RT GENERALES'!$D$14</f>
        <v>0</v>
      </c>
      <c r="E28" s="281">
        <f>SUM('BIENES ASEGURADOS'!I36:Y36,'BIENES ASEGURADOS'!AA36)*'RT GENERALES'!$D$14</f>
        <v>0</v>
      </c>
      <c r="F28" s="281">
        <f>'BIENES ASEGURADOS'!AB36*'RT GENERALES'!$D$14</f>
        <v>0</v>
      </c>
      <c r="G28" s="282">
        <f>'BIENES ASEGURADOS'!Z36*'RT GENERALES'!$D$14</f>
        <v>0</v>
      </c>
      <c r="H28" s="525">
        <f t="shared" si="4"/>
        <v>0</v>
      </c>
      <c r="I28" s="283"/>
      <c r="J28" s="284">
        <f>(((D28+E28)*(DT!$C$5/1000)))*($D$1045/IF(AND($D$1044&gt;$B$1046,$B$1046&gt;$D$1043),366,365))+(LIQUIDACION!$F28*(DT!$C$5/2000))</f>
        <v>0</v>
      </c>
      <c r="K28" s="285">
        <f t="shared" si="0"/>
        <v>0</v>
      </c>
      <c r="L28" s="286">
        <f>(((D28+E28)*DT!$E$5/1000)*($D$1045/IF(AND($D$1044&gt;$B$1046,$B$1046&gt;$D$1043),366,365))+(LIQUIDACION!F28*(DT!$E$5/2000)))</f>
        <v>0</v>
      </c>
      <c r="M28" s="286">
        <f>((G28)*(DT!$C$6/1000))*($D$1045/IF(AND($D$1044&gt;$B$1046,$B$1046&gt;$D$1043),366,365))</f>
        <v>0</v>
      </c>
      <c r="N28" s="287">
        <f t="shared" si="5"/>
        <v>0</v>
      </c>
      <c r="P28" s="288">
        <f>(($U28*DT!$C$5/1000))*($D$1045/IF(AND($D$1044&gt;$B$1046,$B$1046&gt;$D$1043),366,365))+(($V28*DT!$C$5/2000))</f>
        <v>0</v>
      </c>
      <c r="Q28" s="289">
        <f t="shared" si="1"/>
        <v>0</v>
      </c>
      <c r="R28" s="289">
        <f>(($U28*DT!$E$5/1000))*($D$1045/IF(AND($D$1044&gt;$B$1046,$B$1046&gt;$D$1043),366,365))+(($V28*DT!$E$5/2000))</f>
        <v>0</v>
      </c>
      <c r="S28" s="290">
        <f t="shared" si="6"/>
        <v>0</v>
      </c>
      <c r="U28" s="291">
        <f t="shared" si="11"/>
        <v>0</v>
      </c>
      <c r="V28" s="291">
        <f t="shared" si="7"/>
        <v>0</v>
      </c>
      <c r="X28" s="288">
        <f>(($AC28*DT!$C$5/1000))*($D$1045/IF(AND($D$1044&gt;$B$1046,$B$1046&gt;$D$1043),366,365))+(($AD28*DT!$C$5/2000))</f>
        <v>0</v>
      </c>
      <c r="Y28" s="289">
        <f t="shared" si="3"/>
        <v>0</v>
      </c>
      <c r="Z28" s="289">
        <f>(($AC28*DT!$E$5/1000))*($D$1045/IF(AND($D$1044&gt;$B$1046,$B$1046&gt;$D$1043),366,365))+(($AD28*DT!$E$5/2000))</f>
        <v>0</v>
      </c>
      <c r="AA28" s="290">
        <f t="shared" si="8"/>
        <v>0</v>
      </c>
      <c r="AC28" s="291">
        <f t="shared" si="9"/>
        <v>0</v>
      </c>
      <c r="AD28" s="291">
        <f t="shared" si="10"/>
        <v>0</v>
      </c>
    </row>
    <row r="29" spans="2:30" x14ac:dyDescent="0.25">
      <c r="B29" s="522">
        <v>25</v>
      </c>
      <c r="C29" s="280">
        <f>'BIENES ASEGURADOS'!C37</f>
        <v>0</v>
      </c>
      <c r="D29" s="281">
        <f>SUM('BIENES ASEGURADOS'!D37:H37)*'RT GENERALES'!$D$14</f>
        <v>0</v>
      </c>
      <c r="E29" s="281">
        <f>SUM('BIENES ASEGURADOS'!I37:Y37,'BIENES ASEGURADOS'!AA37)*'RT GENERALES'!$D$14</f>
        <v>0</v>
      </c>
      <c r="F29" s="281">
        <f>'BIENES ASEGURADOS'!AB37*'RT GENERALES'!$D$14</f>
        <v>0</v>
      </c>
      <c r="G29" s="282">
        <f>'BIENES ASEGURADOS'!Z37*'RT GENERALES'!$D$14</f>
        <v>0</v>
      </c>
      <c r="H29" s="525">
        <f t="shared" si="4"/>
        <v>0</v>
      </c>
      <c r="I29" s="283"/>
      <c r="J29" s="284">
        <f>(((D29+E29)*(DT!$C$5/1000)))*($D$1045/IF(AND($D$1044&gt;$B$1046,$B$1046&gt;$D$1043),366,365))+(LIQUIDACION!$F29*(DT!$C$5/2000))</f>
        <v>0</v>
      </c>
      <c r="K29" s="285">
        <f t="shared" si="0"/>
        <v>0</v>
      </c>
      <c r="L29" s="286">
        <f>(((D29+E29)*DT!$E$5/1000)*($D$1045/IF(AND($D$1044&gt;$B$1046,$B$1046&gt;$D$1043),366,365))+(LIQUIDACION!F29*(DT!$E$5/2000)))</f>
        <v>0</v>
      </c>
      <c r="M29" s="286">
        <f>((G29)*(DT!$C$6/1000))*($D$1045/IF(AND($D$1044&gt;$B$1046,$B$1046&gt;$D$1043),366,365))</f>
        <v>0</v>
      </c>
      <c r="N29" s="287">
        <f t="shared" si="5"/>
        <v>0</v>
      </c>
      <c r="P29" s="288">
        <f>(($U29*DT!$C$5/1000))*($D$1045/IF(AND($D$1044&gt;$B$1046,$B$1046&gt;$D$1043),366,365))+(($V29*DT!$C$5/2000))</f>
        <v>0</v>
      </c>
      <c r="Q29" s="289">
        <f t="shared" si="1"/>
        <v>0</v>
      </c>
      <c r="R29" s="289">
        <f>(($U29*DT!$E$5/1000))*($D$1045/IF(AND($D$1044&gt;$B$1046,$B$1046&gt;$D$1043),366,365))+(($V29*DT!$E$5/2000))</f>
        <v>0</v>
      </c>
      <c r="S29" s="290">
        <f t="shared" si="6"/>
        <v>0</v>
      </c>
      <c r="U29" s="291">
        <f t="shared" si="11"/>
        <v>0</v>
      </c>
      <c r="V29" s="291">
        <f t="shared" si="7"/>
        <v>0</v>
      </c>
      <c r="X29" s="288">
        <f>(($AC29*DT!$C$5/1000))*($D$1045/IF(AND($D$1044&gt;$B$1046,$B$1046&gt;$D$1043),366,365))+(($AD29*DT!$C$5/2000))</f>
        <v>0</v>
      </c>
      <c r="Y29" s="289">
        <f t="shared" si="3"/>
        <v>0</v>
      </c>
      <c r="Z29" s="289">
        <f>(($AC29*DT!$E$5/1000))*($D$1045/IF(AND($D$1044&gt;$B$1046,$B$1046&gt;$D$1043),366,365))+(($AD29*DT!$E$5/2000))</f>
        <v>0</v>
      </c>
      <c r="AA29" s="290">
        <f t="shared" si="8"/>
        <v>0</v>
      </c>
      <c r="AC29" s="291">
        <f t="shared" si="9"/>
        <v>0</v>
      </c>
      <c r="AD29" s="291">
        <f t="shared" si="10"/>
        <v>0</v>
      </c>
    </row>
    <row r="30" spans="2:30" x14ac:dyDescent="0.25">
      <c r="B30" s="522">
        <v>26</v>
      </c>
      <c r="C30" s="280">
        <f>'BIENES ASEGURADOS'!C38</f>
        <v>0</v>
      </c>
      <c r="D30" s="281">
        <f>SUM('BIENES ASEGURADOS'!D38:H38)*'RT GENERALES'!$D$14</f>
        <v>0</v>
      </c>
      <c r="E30" s="281">
        <f>SUM('BIENES ASEGURADOS'!I38:Y38,'BIENES ASEGURADOS'!AA38)*'RT GENERALES'!$D$14</f>
        <v>0</v>
      </c>
      <c r="F30" s="281">
        <f>'BIENES ASEGURADOS'!AB38*'RT GENERALES'!$D$14</f>
        <v>0</v>
      </c>
      <c r="G30" s="282">
        <f>'BIENES ASEGURADOS'!Z38*'RT GENERALES'!$D$14</f>
        <v>0</v>
      </c>
      <c r="H30" s="525">
        <f t="shared" si="4"/>
        <v>0</v>
      </c>
      <c r="I30" s="283"/>
      <c r="J30" s="284">
        <f>(((D30+E30)*(DT!$C$5/1000)))*($D$1045/IF(AND($D$1044&gt;$B$1046,$B$1046&gt;$D$1043),366,365))+(LIQUIDACION!$F30*(DT!$C$5/2000))</f>
        <v>0</v>
      </c>
      <c r="K30" s="285">
        <f t="shared" si="0"/>
        <v>0</v>
      </c>
      <c r="L30" s="286">
        <f>(((D30+E30)*DT!$E$5/1000)*($D$1045/IF(AND($D$1044&gt;$B$1046,$B$1046&gt;$D$1043),366,365))+(LIQUIDACION!F30*(DT!$E$5/2000)))</f>
        <v>0</v>
      </c>
      <c r="M30" s="286">
        <f>((G30)*(DT!$C$6/1000))*($D$1045/IF(AND($D$1044&gt;$B$1046,$B$1046&gt;$D$1043),366,365))</f>
        <v>0</v>
      </c>
      <c r="N30" s="287">
        <f t="shared" si="5"/>
        <v>0</v>
      </c>
      <c r="P30" s="288">
        <f>(($U30*DT!$C$5/1000))*($D$1045/IF(AND($D$1044&gt;$B$1046,$B$1046&gt;$D$1043),366,365))+(($V30*DT!$C$5/2000))</f>
        <v>0</v>
      </c>
      <c r="Q30" s="289">
        <f t="shared" si="1"/>
        <v>0</v>
      </c>
      <c r="R30" s="289">
        <f>(($U30*DT!$E$5/1000))*($D$1045/IF(AND($D$1044&gt;$B$1046,$B$1046&gt;$D$1043),366,365))+(($V30*DT!$E$5/2000))</f>
        <v>0</v>
      </c>
      <c r="S30" s="290">
        <f t="shared" si="6"/>
        <v>0</v>
      </c>
      <c r="U30" s="291">
        <f t="shared" si="11"/>
        <v>0</v>
      </c>
      <c r="V30" s="291">
        <f t="shared" si="7"/>
        <v>0</v>
      </c>
      <c r="X30" s="288">
        <f>(($AC30*DT!$C$5/1000))*($D$1045/IF(AND($D$1044&gt;$B$1046,$B$1046&gt;$D$1043),366,365))+(($AD30*DT!$C$5/2000))</f>
        <v>0</v>
      </c>
      <c r="Y30" s="289">
        <f t="shared" si="3"/>
        <v>0</v>
      </c>
      <c r="Z30" s="289">
        <f>(($AC30*DT!$E$5/1000))*($D$1045/IF(AND($D$1044&gt;$B$1046,$B$1046&gt;$D$1043),366,365))+(($AD30*DT!$E$5/2000))</f>
        <v>0</v>
      </c>
      <c r="AA30" s="290">
        <f t="shared" si="8"/>
        <v>0</v>
      </c>
      <c r="AC30" s="291">
        <f t="shared" si="9"/>
        <v>0</v>
      </c>
      <c r="AD30" s="291">
        <f t="shared" si="10"/>
        <v>0</v>
      </c>
    </row>
    <row r="31" spans="2:30" x14ac:dyDescent="0.25">
      <c r="B31" s="522">
        <v>27</v>
      </c>
      <c r="C31" s="280">
        <f>'BIENES ASEGURADOS'!C39</f>
        <v>0</v>
      </c>
      <c r="D31" s="281">
        <f>SUM('BIENES ASEGURADOS'!D39:H39)*'RT GENERALES'!$D$14</f>
        <v>0</v>
      </c>
      <c r="E31" s="281">
        <f>SUM('BIENES ASEGURADOS'!I39:Y39,'BIENES ASEGURADOS'!AA39)*'RT GENERALES'!$D$14</f>
        <v>0</v>
      </c>
      <c r="F31" s="281">
        <f>'BIENES ASEGURADOS'!AB39*'RT GENERALES'!$D$14</f>
        <v>0</v>
      </c>
      <c r="G31" s="282">
        <f>'BIENES ASEGURADOS'!Z39*'RT GENERALES'!$D$14</f>
        <v>0</v>
      </c>
      <c r="H31" s="525">
        <f t="shared" si="4"/>
        <v>0</v>
      </c>
      <c r="I31" s="283"/>
      <c r="J31" s="284">
        <f>(((D31+E31)*(DT!$C$5/1000)))*($D$1045/IF(AND($D$1044&gt;$B$1046,$B$1046&gt;$D$1043),366,365))+(LIQUIDACION!$F31*(DT!$C$5/2000))</f>
        <v>0</v>
      </c>
      <c r="K31" s="285">
        <f t="shared" si="0"/>
        <v>0</v>
      </c>
      <c r="L31" s="286">
        <f>(((D31+E31)*DT!$E$5/1000)*($D$1045/IF(AND($D$1044&gt;$B$1046,$B$1046&gt;$D$1043),366,365))+(LIQUIDACION!F31*(DT!$E$5/2000)))</f>
        <v>0</v>
      </c>
      <c r="M31" s="286">
        <f>((G31)*(DT!$C$6/1000))*($D$1045/IF(AND($D$1044&gt;$B$1046,$B$1046&gt;$D$1043),366,365))</f>
        <v>0</v>
      </c>
      <c r="N31" s="287">
        <f t="shared" si="5"/>
        <v>0</v>
      </c>
      <c r="P31" s="288">
        <f>(($U31*DT!$C$5/1000))*($D$1045/IF(AND($D$1044&gt;$B$1046,$B$1046&gt;$D$1043),366,365))+(($V31*DT!$C$5/2000))</f>
        <v>0</v>
      </c>
      <c r="Q31" s="289">
        <f t="shared" si="1"/>
        <v>0</v>
      </c>
      <c r="R31" s="289">
        <f>(($U31*DT!$E$5/1000))*($D$1045/IF(AND($D$1044&gt;$B$1046,$B$1046&gt;$D$1043),366,365))+(($V31*DT!$E$5/2000))</f>
        <v>0</v>
      </c>
      <c r="S31" s="290">
        <f t="shared" si="6"/>
        <v>0</v>
      </c>
      <c r="U31" s="291">
        <f t="shared" si="11"/>
        <v>0</v>
      </c>
      <c r="V31" s="291">
        <f t="shared" si="7"/>
        <v>0</v>
      </c>
      <c r="X31" s="288">
        <f>(($AC31*DT!$C$5/1000))*($D$1045/IF(AND($D$1044&gt;$B$1046,$B$1046&gt;$D$1043),366,365))+(($AD31*DT!$C$5/2000))</f>
        <v>0</v>
      </c>
      <c r="Y31" s="289">
        <f t="shared" si="3"/>
        <v>0</v>
      </c>
      <c r="Z31" s="289">
        <f>(($AC31*DT!$E$5/1000))*($D$1045/IF(AND($D$1044&gt;$B$1046,$B$1046&gt;$D$1043),366,365))+(($AD31*DT!$E$5/2000))</f>
        <v>0</v>
      </c>
      <c r="AA31" s="290">
        <f t="shared" si="8"/>
        <v>0</v>
      </c>
      <c r="AC31" s="291">
        <f t="shared" si="9"/>
        <v>0</v>
      </c>
      <c r="AD31" s="291">
        <f t="shared" si="10"/>
        <v>0</v>
      </c>
    </row>
    <row r="32" spans="2:30" x14ac:dyDescent="0.25">
      <c r="B32" s="522">
        <v>28</v>
      </c>
      <c r="C32" s="280">
        <f>'BIENES ASEGURADOS'!C40</f>
        <v>0</v>
      </c>
      <c r="D32" s="281">
        <f>SUM('BIENES ASEGURADOS'!D40:H40)*'RT GENERALES'!$D$14</f>
        <v>0</v>
      </c>
      <c r="E32" s="281">
        <f>SUM('BIENES ASEGURADOS'!I40:Y40,'BIENES ASEGURADOS'!AA40)*'RT GENERALES'!$D$14</f>
        <v>0</v>
      </c>
      <c r="F32" s="281">
        <f>'BIENES ASEGURADOS'!AB40*'RT GENERALES'!$D$14</f>
        <v>0</v>
      </c>
      <c r="G32" s="282">
        <f>'BIENES ASEGURADOS'!Z40*'RT GENERALES'!$D$14</f>
        <v>0</v>
      </c>
      <c r="H32" s="525">
        <f t="shared" si="4"/>
        <v>0</v>
      </c>
      <c r="I32" s="283"/>
      <c r="J32" s="284">
        <f>(((D32+E32)*(DT!$C$5/1000)))*($D$1045/IF(AND($D$1044&gt;$B$1046,$B$1046&gt;$D$1043),366,365))+(LIQUIDACION!$F32*(DT!$C$5/2000))</f>
        <v>0</v>
      </c>
      <c r="K32" s="285">
        <f t="shared" si="0"/>
        <v>0</v>
      </c>
      <c r="L32" s="286">
        <f>(((D32+E32)*DT!$E$5/1000)*($D$1045/IF(AND($D$1044&gt;$B$1046,$B$1046&gt;$D$1043),366,365))+(LIQUIDACION!F32*(DT!$E$5/2000)))</f>
        <v>0</v>
      </c>
      <c r="M32" s="286">
        <f>((G32)*(DT!$C$6/1000))*($D$1045/IF(AND($D$1044&gt;$B$1046,$B$1046&gt;$D$1043),366,365))</f>
        <v>0</v>
      </c>
      <c r="N32" s="287">
        <f t="shared" si="5"/>
        <v>0</v>
      </c>
      <c r="P32" s="288">
        <f>(($U32*DT!$C$5/1000))*($D$1045/IF(AND($D$1044&gt;$B$1046,$B$1046&gt;$D$1043),366,365))+(($V32*DT!$C$5/2000))</f>
        <v>0</v>
      </c>
      <c r="Q32" s="289">
        <f t="shared" si="1"/>
        <v>0</v>
      </c>
      <c r="R32" s="289">
        <f>(($U32*DT!$E$5/1000))*($D$1045/IF(AND($D$1044&gt;$B$1046,$B$1046&gt;$D$1043),366,365))+(($V32*DT!$E$5/2000))</f>
        <v>0</v>
      </c>
      <c r="S32" s="290">
        <f t="shared" si="6"/>
        <v>0</v>
      </c>
      <c r="U32" s="291">
        <f t="shared" si="11"/>
        <v>0</v>
      </c>
      <c r="V32" s="291">
        <f t="shared" si="7"/>
        <v>0</v>
      </c>
      <c r="X32" s="288">
        <f>(($AC32*DT!$C$5/1000))*($D$1045/IF(AND($D$1044&gt;$B$1046,$B$1046&gt;$D$1043),366,365))+(($AD32*DT!$C$5/2000))</f>
        <v>0</v>
      </c>
      <c r="Y32" s="289">
        <f t="shared" si="3"/>
        <v>0</v>
      </c>
      <c r="Z32" s="289">
        <f>(($AC32*DT!$E$5/1000))*($D$1045/IF(AND($D$1044&gt;$B$1046,$B$1046&gt;$D$1043),366,365))+(($AD32*DT!$E$5/2000))</f>
        <v>0</v>
      </c>
      <c r="AA32" s="290">
        <f t="shared" si="8"/>
        <v>0</v>
      </c>
      <c r="AC32" s="291">
        <f t="shared" si="9"/>
        <v>0</v>
      </c>
      <c r="AD32" s="291">
        <f t="shared" si="10"/>
        <v>0</v>
      </c>
    </row>
    <row r="33" spans="2:30" x14ac:dyDescent="0.25">
      <c r="B33" s="522">
        <v>29</v>
      </c>
      <c r="C33" s="280">
        <f>'BIENES ASEGURADOS'!C41</f>
        <v>0</v>
      </c>
      <c r="D33" s="281">
        <f>SUM('BIENES ASEGURADOS'!D41:H41)*'RT GENERALES'!$D$14</f>
        <v>0</v>
      </c>
      <c r="E33" s="281">
        <f>SUM('BIENES ASEGURADOS'!I41:Y41,'BIENES ASEGURADOS'!AA41)*'RT GENERALES'!$D$14</f>
        <v>0</v>
      </c>
      <c r="F33" s="281">
        <f>'BIENES ASEGURADOS'!AB41*'RT GENERALES'!$D$14</f>
        <v>0</v>
      </c>
      <c r="G33" s="282">
        <f>'BIENES ASEGURADOS'!Z41*'RT GENERALES'!$D$14</f>
        <v>0</v>
      </c>
      <c r="H33" s="525">
        <f t="shared" si="4"/>
        <v>0</v>
      </c>
      <c r="I33" s="283"/>
      <c r="J33" s="284">
        <f>(((D33+E33)*(DT!$C$5/1000)))*($D$1045/IF(AND($D$1044&gt;$B$1046,$B$1046&gt;$D$1043),366,365))+(LIQUIDACION!$F33*(DT!$C$5/2000))</f>
        <v>0</v>
      </c>
      <c r="K33" s="285">
        <f t="shared" si="0"/>
        <v>0</v>
      </c>
      <c r="L33" s="286">
        <f>(((D33+E33)*DT!$E$5/1000)*($D$1045/IF(AND($D$1044&gt;$B$1046,$B$1046&gt;$D$1043),366,365))+(LIQUIDACION!F33*(DT!$E$5/2000)))</f>
        <v>0</v>
      </c>
      <c r="M33" s="286">
        <f>((G33)*(DT!$C$6/1000))*($D$1045/IF(AND($D$1044&gt;$B$1046,$B$1046&gt;$D$1043),366,365))</f>
        <v>0</v>
      </c>
      <c r="N33" s="287">
        <f t="shared" si="5"/>
        <v>0</v>
      </c>
      <c r="P33" s="288">
        <f>(($U33*DT!$C$5/1000))*($D$1045/IF(AND($D$1044&gt;$B$1046,$B$1046&gt;$D$1043),366,365))+(($V33*DT!$C$5/2000))</f>
        <v>0</v>
      </c>
      <c r="Q33" s="289">
        <f t="shared" si="1"/>
        <v>0</v>
      </c>
      <c r="R33" s="289">
        <f>(($U33*DT!$E$5/1000))*($D$1045/IF(AND($D$1044&gt;$B$1046,$B$1046&gt;$D$1043),366,365))+(($V33*DT!$E$5/2000))</f>
        <v>0</v>
      </c>
      <c r="S33" s="290">
        <f t="shared" si="6"/>
        <v>0</v>
      </c>
      <c r="U33" s="291">
        <f t="shared" si="11"/>
        <v>0</v>
      </c>
      <c r="V33" s="291">
        <f t="shared" si="7"/>
        <v>0</v>
      </c>
      <c r="X33" s="288">
        <f>(($AC33*DT!$C$5/1000))*($D$1045/IF(AND($D$1044&gt;$B$1046,$B$1046&gt;$D$1043),366,365))+(($AD33*DT!$C$5/2000))</f>
        <v>0</v>
      </c>
      <c r="Y33" s="289">
        <f t="shared" si="3"/>
        <v>0</v>
      </c>
      <c r="Z33" s="289">
        <f>(($AC33*DT!$E$5/1000))*($D$1045/IF(AND($D$1044&gt;$B$1046,$B$1046&gt;$D$1043),366,365))+(($AD33*DT!$E$5/2000))</f>
        <v>0</v>
      </c>
      <c r="AA33" s="290">
        <f t="shared" si="8"/>
        <v>0</v>
      </c>
      <c r="AC33" s="291">
        <f t="shared" si="9"/>
        <v>0</v>
      </c>
      <c r="AD33" s="291">
        <f t="shared" si="10"/>
        <v>0</v>
      </c>
    </row>
    <row r="34" spans="2:30" x14ac:dyDescent="0.25">
      <c r="B34" s="522">
        <v>30</v>
      </c>
      <c r="C34" s="280">
        <f>'BIENES ASEGURADOS'!C42</f>
        <v>0</v>
      </c>
      <c r="D34" s="281">
        <f>SUM('BIENES ASEGURADOS'!D42:H42)*'RT GENERALES'!$D$14</f>
        <v>0</v>
      </c>
      <c r="E34" s="281">
        <f>SUM('BIENES ASEGURADOS'!I42:Y42,'BIENES ASEGURADOS'!AA42)*'RT GENERALES'!$D$14</f>
        <v>0</v>
      </c>
      <c r="F34" s="281">
        <f>'BIENES ASEGURADOS'!AB42*'RT GENERALES'!$D$14</f>
        <v>0</v>
      </c>
      <c r="G34" s="282">
        <f>'BIENES ASEGURADOS'!Z42*'RT GENERALES'!$D$14</f>
        <v>0</v>
      </c>
      <c r="H34" s="525">
        <f t="shared" si="4"/>
        <v>0</v>
      </c>
      <c r="I34" s="283"/>
      <c r="J34" s="284">
        <f>(((D34+E34)*(DT!$C$5/1000)))*($D$1045/IF(AND($D$1044&gt;$B$1046,$B$1046&gt;$D$1043),366,365))+(LIQUIDACION!$F34*(DT!$C$5/2000))</f>
        <v>0</v>
      </c>
      <c r="K34" s="285">
        <f t="shared" si="0"/>
        <v>0</v>
      </c>
      <c r="L34" s="286">
        <f>(((D34+E34)*DT!$E$5/1000)*($D$1045/IF(AND($D$1044&gt;$B$1046,$B$1046&gt;$D$1043),366,365))+(LIQUIDACION!F34*(DT!$E$5/2000)))</f>
        <v>0</v>
      </c>
      <c r="M34" s="286">
        <f>((G34)*(DT!$C$6/1000))*($D$1045/IF(AND($D$1044&gt;$B$1046,$B$1046&gt;$D$1043),366,365))</f>
        <v>0</v>
      </c>
      <c r="N34" s="287">
        <f t="shared" si="5"/>
        <v>0</v>
      </c>
      <c r="P34" s="288">
        <f>(($U34*DT!$C$5/1000))*($D$1045/IF(AND($D$1044&gt;$B$1046,$B$1046&gt;$D$1043),366,365))+(($V34*DT!$C$5/2000))</f>
        <v>0</v>
      </c>
      <c r="Q34" s="289">
        <f t="shared" si="1"/>
        <v>0</v>
      </c>
      <c r="R34" s="289">
        <f>(($U34*DT!$E$5/1000))*($D$1045/IF(AND($D$1044&gt;$B$1046,$B$1046&gt;$D$1043),366,365))+(($V34*DT!$E$5/2000))</f>
        <v>0</v>
      </c>
      <c r="S34" s="290">
        <f t="shared" si="6"/>
        <v>0</v>
      </c>
      <c r="U34" s="291">
        <f t="shared" si="11"/>
        <v>0</v>
      </c>
      <c r="V34" s="291">
        <f t="shared" si="7"/>
        <v>0</v>
      </c>
      <c r="X34" s="288">
        <f>(($AC34*DT!$C$5/1000))*($D$1045/IF(AND($D$1044&gt;$B$1046,$B$1046&gt;$D$1043),366,365))+(($AD34*DT!$C$5/2000))</f>
        <v>0</v>
      </c>
      <c r="Y34" s="289">
        <f t="shared" si="3"/>
        <v>0</v>
      </c>
      <c r="Z34" s="289">
        <f>(($AC34*DT!$E$5/1000))*($D$1045/IF(AND($D$1044&gt;$B$1046,$B$1046&gt;$D$1043),366,365))+(($AD34*DT!$E$5/2000))</f>
        <v>0</v>
      </c>
      <c r="AA34" s="290">
        <f t="shared" si="8"/>
        <v>0</v>
      </c>
      <c r="AC34" s="291">
        <f t="shared" si="9"/>
        <v>0</v>
      </c>
      <c r="AD34" s="291">
        <f t="shared" si="10"/>
        <v>0</v>
      </c>
    </row>
    <row r="35" spans="2:30" x14ac:dyDescent="0.25">
      <c r="B35" s="522">
        <v>31</v>
      </c>
      <c r="C35" s="280">
        <f>'BIENES ASEGURADOS'!C43</f>
        <v>0</v>
      </c>
      <c r="D35" s="281">
        <f>SUM('BIENES ASEGURADOS'!D43:H43)*'RT GENERALES'!$D$14</f>
        <v>0</v>
      </c>
      <c r="E35" s="281">
        <f>SUM('BIENES ASEGURADOS'!I43:Y43,'BIENES ASEGURADOS'!AA43)*'RT GENERALES'!$D$14</f>
        <v>0</v>
      </c>
      <c r="F35" s="281">
        <f>'BIENES ASEGURADOS'!AB43*'RT GENERALES'!$D$14</f>
        <v>0</v>
      </c>
      <c r="G35" s="282">
        <f>'BIENES ASEGURADOS'!Z43*'RT GENERALES'!$D$14</f>
        <v>0</v>
      </c>
      <c r="H35" s="525">
        <f t="shared" si="4"/>
        <v>0</v>
      </c>
      <c r="I35" s="283"/>
      <c r="J35" s="284">
        <f>(((D35+E35)*(DT!$C$5/1000)))*($D$1045/IF(AND($D$1044&gt;$B$1046,$B$1046&gt;$D$1043),366,365))+(LIQUIDACION!$F35*(DT!$C$5/2000))</f>
        <v>0</v>
      </c>
      <c r="K35" s="285">
        <f t="shared" si="0"/>
        <v>0</v>
      </c>
      <c r="L35" s="286">
        <f>(((D35+E35)*DT!$E$5/1000)*($D$1045/IF(AND($D$1044&gt;$B$1046,$B$1046&gt;$D$1043),366,365))+(LIQUIDACION!F35*(DT!$E$5/2000)))</f>
        <v>0</v>
      </c>
      <c r="M35" s="286">
        <f>((G35)*(DT!$C$6/1000))*($D$1045/IF(AND($D$1044&gt;$B$1046,$B$1046&gt;$D$1043),366,365))</f>
        <v>0</v>
      </c>
      <c r="N35" s="287">
        <f t="shared" si="5"/>
        <v>0</v>
      </c>
      <c r="P35" s="288">
        <f>(($U35*DT!$C$5/1000))*($D$1045/IF(AND($D$1044&gt;$B$1046,$B$1046&gt;$D$1043),366,365))+(($V35*DT!$C$5/2000))</f>
        <v>0</v>
      </c>
      <c r="Q35" s="289">
        <f t="shared" si="1"/>
        <v>0</v>
      </c>
      <c r="R35" s="289">
        <f>(($U35*DT!$E$5/1000))*($D$1045/IF(AND($D$1044&gt;$B$1046,$B$1046&gt;$D$1043),366,365))+(($V35*DT!$E$5/2000))</f>
        <v>0</v>
      </c>
      <c r="S35" s="290">
        <f t="shared" si="6"/>
        <v>0</v>
      </c>
      <c r="U35" s="291">
        <f t="shared" si="11"/>
        <v>0</v>
      </c>
      <c r="V35" s="291">
        <f t="shared" si="7"/>
        <v>0</v>
      </c>
      <c r="X35" s="288">
        <f>(($AC35*DT!$C$5/1000))*($D$1045/IF(AND($D$1044&gt;$B$1046,$B$1046&gt;$D$1043),366,365))+(($AD35*DT!$C$5/2000))</f>
        <v>0</v>
      </c>
      <c r="Y35" s="289">
        <f t="shared" si="3"/>
        <v>0</v>
      </c>
      <c r="Z35" s="289">
        <f>(($AC35*DT!$E$5/1000))*($D$1045/IF(AND($D$1044&gt;$B$1046,$B$1046&gt;$D$1043),366,365))+(($AD35*DT!$E$5/2000))</f>
        <v>0</v>
      </c>
      <c r="AA35" s="290">
        <f t="shared" si="8"/>
        <v>0</v>
      </c>
      <c r="AC35" s="291">
        <f t="shared" si="9"/>
        <v>0</v>
      </c>
      <c r="AD35" s="291">
        <f t="shared" si="10"/>
        <v>0</v>
      </c>
    </row>
    <row r="36" spans="2:30" x14ac:dyDescent="0.25">
      <c r="B36" s="522">
        <v>32</v>
      </c>
      <c r="C36" s="280">
        <f>'BIENES ASEGURADOS'!C44</f>
        <v>0</v>
      </c>
      <c r="D36" s="281">
        <f>SUM('BIENES ASEGURADOS'!D44:H44)*'RT GENERALES'!$D$14</f>
        <v>0</v>
      </c>
      <c r="E36" s="281">
        <f>SUM('BIENES ASEGURADOS'!I44:Y44,'BIENES ASEGURADOS'!AA44)*'RT GENERALES'!$D$14</f>
        <v>0</v>
      </c>
      <c r="F36" s="281">
        <f>'BIENES ASEGURADOS'!AB44*'RT GENERALES'!$D$14</f>
        <v>0</v>
      </c>
      <c r="G36" s="282">
        <f>'BIENES ASEGURADOS'!Z44*'RT GENERALES'!$D$14</f>
        <v>0</v>
      </c>
      <c r="H36" s="525">
        <f t="shared" si="4"/>
        <v>0</v>
      </c>
      <c r="I36" s="283"/>
      <c r="J36" s="284">
        <f>(((D36+E36)*(DT!$C$5/1000)))*($D$1045/IF(AND($D$1044&gt;$B$1046,$B$1046&gt;$D$1043),366,365))+(LIQUIDACION!$F36*(DT!$C$5/2000))</f>
        <v>0</v>
      </c>
      <c r="K36" s="285">
        <f t="shared" si="0"/>
        <v>0</v>
      </c>
      <c r="L36" s="286">
        <f>(((D36+E36)*DT!$E$5/1000)*($D$1045/IF(AND($D$1044&gt;$B$1046,$B$1046&gt;$D$1043),366,365))+(LIQUIDACION!F36*(DT!$E$5/2000)))</f>
        <v>0</v>
      </c>
      <c r="M36" s="286">
        <f>((G36)*(DT!$C$6/1000))*($D$1045/IF(AND($D$1044&gt;$B$1046,$B$1046&gt;$D$1043),366,365))</f>
        <v>0</v>
      </c>
      <c r="N36" s="287">
        <f t="shared" si="5"/>
        <v>0</v>
      </c>
      <c r="P36" s="288">
        <f>(($U36*DT!$C$5/1000))*($D$1045/IF(AND($D$1044&gt;$B$1046,$B$1046&gt;$D$1043),366,365))+(($V36*DT!$C$5/2000))</f>
        <v>0</v>
      </c>
      <c r="Q36" s="289">
        <f t="shared" si="1"/>
        <v>0</v>
      </c>
      <c r="R36" s="289">
        <f>(($U36*DT!$E$5/1000))*($D$1045/IF(AND($D$1044&gt;$B$1046,$B$1046&gt;$D$1043),366,365))+(($V36*DT!$E$5/2000))</f>
        <v>0</v>
      </c>
      <c r="S36" s="290">
        <f t="shared" si="6"/>
        <v>0</v>
      </c>
      <c r="U36" s="291">
        <f t="shared" si="11"/>
        <v>0</v>
      </c>
      <c r="V36" s="291">
        <f t="shared" si="7"/>
        <v>0</v>
      </c>
      <c r="X36" s="288">
        <f>(($AC36*DT!$C$5/1000))*($D$1045/IF(AND($D$1044&gt;$B$1046,$B$1046&gt;$D$1043),366,365))+(($AD36*DT!$C$5/2000))</f>
        <v>0</v>
      </c>
      <c r="Y36" s="289">
        <f t="shared" si="3"/>
        <v>0</v>
      </c>
      <c r="Z36" s="289">
        <f>(($AC36*DT!$E$5/1000))*($D$1045/IF(AND($D$1044&gt;$B$1046,$B$1046&gt;$D$1043),366,365))+(($AD36*DT!$E$5/2000))</f>
        <v>0</v>
      </c>
      <c r="AA36" s="290">
        <f t="shared" si="8"/>
        <v>0</v>
      </c>
      <c r="AC36" s="291">
        <f t="shared" si="9"/>
        <v>0</v>
      </c>
      <c r="AD36" s="291">
        <f t="shared" si="10"/>
        <v>0</v>
      </c>
    </row>
    <row r="37" spans="2:30" x14ac:dyDescent="0.25">
      <c r="B37" s="522">
        <v>33</v>
      </c>
      <c r="C37" s="280">
        <f>'BIENES ASEGURADOS'!C45</f>
        <v>0</v>
      </c>
      <c r="D37" s="281">
        <f>SUM('BIENES ASEGURADOS'!D45:H45)*'RT GENERALES'!$D$14</f>
        <v>0</v>
      </c>
      <c r="E37" s="281">
        <f>SUM('BIENES ASEGURADOS'!I45:Y45,'BIENES ASEGURADOS'!AA45)*'RT GENERALES'!$D$14</f>
        <v>0</v>
      </c>
      <c r="F37" s="281">
        <f>'BIENES ASEGURADOS'!AB45*'RT GENERALES'!$D$14</f>
        <v>0</v>
      </c>
      <c r="G37" s="282">
        <f>'BIENES ASEGURADOS'!Z45*'RT GENERALES'!$D$14</f>
        <v>0</v>
      </c>
      <c r="H37" s="525">
        <f t="shared" si="4"/>
        <v>0</v>
      </c>
      <c r="I37" s="283"/>
      <c r="J37" s="284">
        <f>(((D37+E37)*(DT!$C$5/1000)))*($D$1045/IF(AND($D$1044&gt;$B$1046,$B$1046&gt;$D$1043),366,365))+(LIQUIDACION!$F37*(DT!$C$5/2000))</f>
        <v>0</v>
      </c>
      <c r="K37" s="285">
        <f t="shared" si="0"/>
        <v>0</v>
      </c>
      <c r="L37" s="286">
        <f>(((D37+E37)*DT!$E$5/1000)*($D$1045/IF(AND($D$1044&gt;$B$1046,$B$1046&gt;$D$1043),366,365))+(LIQUIDACION!F37*(DT!$E$5/2000)))</f>
        <v>0</v>
      </c>
      <c r="M37" s="286">
        <f>((G37)*(DT!$C$6/1000))*($D$1045/IF(AND($D$1044&gt;$B$1046,$B$1046&gt;$D$1043),366,365))</f>
        <v>0</v>
      </c>
      <c r="N37" s="287">
        <f t="shared" si="5"/>
        <v>0</v>
      </c>
      <c r="P37" s="288">
        <f>(($U37*DT!$C$5/1000))*($D$1045/IF(AND($D$1044&gt;$B$1046,$B$1046&gt;$D$1043),366,365))+(($V37*DT!$C$5/2000))</f>
        <v>0</v>
      </c>
      <c r="Q37" s="289">
        <f t="shared" si="1"/>
        <v>0</v>
      </c>
      <c r="R37" s="289">
        <f>(($U37*DT!$E$5/1000))*($D$1045/IF(AND($D$1044&gt;$B$1046,$B$1046&gt;$D$1043),366,365))+(($V37*DT!$E$5/2000))</f>
        <v>0</v>
      </c>
      <c r="S37" s="290">
        <f t="shared" si="6"/>
        <v>0</v>
      </c>
      <c r="U37" s="291">
        <f t="shared" si="11"/>
        <v>0</v>
      </c>
      <c r="V37" s="291">
        <f t="shared" si="7"/>
        <v>0</v>
      </c>
      <c r="X37" s="288">
        <f>(($AC37*DT!$C$5/1000))*($D$1045/IF(AND($D$1044&gt;$B$1046,$B$1046&gt;$D$1043),366,365))+(($AD37*DT!$C$5/2000))</f>
        <v>0</v>
      </c>
      <c r="Y37" s="289">
        <f t="shared" si="3"/>
        <v>0</v>
      </c>
      <c r="Z37" s="289">
        <f>(($AC37*DT!$E$5/1000))*($D$1045/IF(AND($D$1044&gt;$B$1046,$B$1046&gt;$D$1043),366,365))+(($AD37*DT!$E$5/2000))</f>
        <v>0</v>
      </c>
      <c r="AA37" s="290">
        <f t="shared" si="8"/>
        <v>0</v>
      </c>
      <c r="AC37" s="291">
        <f t="shared" si="9"/>
        <v>0</v>
      </c>
      <c r="AD37" s="291">
        <f t="shared" si="10"/>
        <v>0</v>
      </c>
    </row>
    <row r="38" spans="2:30" x14ac:dyDescent="0.25">
      <c r="B38" s="522">
        <v>34</v>
      </c>
      <c r="C38" s="280">
        <f>'BIENES ASEGURADOS'!C46</f>
        <v>0</v>
      </c>
      <c r="D38" s="281">
        <f>SUM('BIENES ASEGURADOS'!D46:H46)*'RT GENERALES'!$D$14</f>
        <v>0</v>
      </c>
      <c r="E38" s="281">
        <f>SUM('BIENES ASEGURADOS'!I46:Y46,'BIENES ASEGURADOS'!AA46)*'RT GENERALES'!$D$14</f>
        <v>0</v>
      </c>
      <c r="F38" s="281">
        <f>'BIENES ASEGURADOS'!AB46*'RT GENERALES'!$D$14</f>
        <v>0</v>
      </c>
      <c r="G38" s="282">
        <f>'BIENES ASEGURADOS'!Z46*'RT GENERALES'!$D$14</f>
        <v>0</v>
      </c>
      <c r="H38" s="525">
        <f t="shared" si="4"/>
        <v>0</v>
      </c>
      <c r="I38" s="283"/>
      <c r="J38" s="284">
        <f>(((D38+E38)*(DT!$C$5/1000)))*($D$1045/IF(AND($D$1044&gt;$B$1046,$B$1046&gt;$D$1043),366,365))+(LIQUIDACION!$F38*(DT!$C$5/2000))</f>
        <v>0</v>
      </c>
      <c r="K38" s="285">
        <f t="shared" si="0"/>
        <v>0</v>
      </c>
      <c r="L38" s="286">
        <f>(((D38+E38)*DT!$E$5/1000)*($D$1045/IF(AND($D$1044&gt;$B$1046,$B$1046&gt;$D$1043),366,365))+(LIQUIDACION!F38*(DT!$E$5/2000)))</f>
        <v>0</v>
      </c>
      <c r="M38" s="286">
        <f>((G38)*(DT!$C$6/1000))*($D$1045/IF(AND($D$1044&gt;$B$1046,$B$1046&gt;$D$1043),366,365))</f>
        <v>0</v>
      </c>
      <c r="N38" s="287">
        <f t="shared" si="5"/>
        <v>0</v>
      </c>
      <c r="P38" s="288">
        <f>(($U38*DT!$C$5/1000))*($D$1045/IF(AND($D$1044&gt;$B$1046,$B$1046&gt;$D$1043),366,365))+(($V38*DT!$C$5/2000))</f>
        <v>0</v>
      </c>
      <c r="Q38" s="289">
        <f t="shared" si="1"/>
        <v>0</v>
      </c>
      <c r="R38" s="289">
        <f>(($U38*DT!$E$5/1000))*($D$1045/IF(AND($D$1044&gt;$B$1046,$B$1046&gt;$D$1043),366,365))+(($V38*DT!$E$5/2000))</f>
        <v>0</v>
      </c>
      <c r="S38" s="290">
        <f t="shared" si="6"/>
        <v>0</v>
      </c>
      <c r="U38" s="291">
        <f t="shared" si="11"/>
        <v>0</v>
      </c>
      <c r="V38" s="291">
        <f t="shared" si="7"/>
        <v>0</v>
      </c>
      <c r="X38" s="288">
        <f>(($AC38*DT!$C$5/1000))*($D$1045/IF(AND($D$1044&gt;$B$1046,$B$1046&gt;$D$1043),366,365))+(($AD38*DT!$C$5/2000))</f>
        <v>0</v>
      </c>
      <c r="Y38" s="289">
        <f t="shared" si="3"/>
        <v>0</v>
      </c>
      <c r="Z38" s="289">
        <f>(($AC38*DT!$E$5/1000))*($D$1045/IF(AND($D$1044&gt;$B$1046,$B$1046&gt;$D$1043),366,365))+(($AD38*DT!$E$5/2000))</f>
        <v>0</v>
      </c>
      <c r="AA38" s="290">
        <f t="shared" si="8"/>
        <v>0</v>
      </c>
      <c r="AC38" s="291">
        <f t="shared" si="9"/>
        <v>0</v>
      </c>
      <c r="AD38" s="291">
        <f t="shared" si="10"/>
        <v>0</v>
      </c>
    </row>
    <row r="39" spans="2:30" x14ac:dyDescent="0.25">
      <c r="B39" s="522">
        <v>35</v>
      </c>
      <c r="C39" s="280">
        <f>'BIENES ASEGURADOS'!C47</f>
        <v>0</v>
      </c>
      <c r="D39" s="281">
        <f>SUM('BIENES ASEGURADOS'!D47:H47)*'RT GENERALES'!$D$14</f>
        <v>0</v>
      </c>
      <c r="E39" s="281">
        <f>SUM('BIENES ASEGURADOS'!I47:Y47,'BIENES ASEGURADOS'!AA47)*'RT GENERALES'!$D$14</f>
        <v>0</v>
      </c>
      <c r="F39" s="281">
        <f>'BIENES ASEGURADOS'!AB47*'RT GENERALES'!$D$14</f>
        <v>0</v>
      </c>
      <c r="G39" s="282">
        <f>'BIENES ASEGURADOS'!Z47*'RT GENERALES'!$D$14</f>
        <v>0</v>
      </c>
      <c r="H39" s="525">
        <f t="shared" si="4"/>
        <v>0</v>
      </c>
      <c r="I39" s="283"/>
      <c r="J39" s="284">
        <f>(((D39+E39)*(DT!$C$5/1000)))*($D$1045/IF(AND($D$1044&gt;$B$1046,$B$1046&gt;$D$1043),366,365))+(LIQUIDACION!$F39*(DT!$C$5/2000))</f>
        <v>0</v>
      </c>
      <c r="K39" s="285">
        <f t="shared" si="0"/>
        <v>0</v>
      </c>
      <c r="L39" s="286">
        <f>(((D39+E39)*DT!$E$5/1000)*($D$1045/IF(AND($D$1044&gt;$B$1046,$B$1046&gt;$D$1043),366,365))+(LIQUIDACION!F39*(DT!$E$5/2000)))</f>
        <v>0</v>
      </c>
      <c r="M39" s="286">
        <f>((G39)*(DT!$C$6/1000))*($D$1045/IF(AND($D$1044&gt;$B$1046,$B$1046&gt;$D$1043),366,365))</f>
        <v>0</v>
      </c>
      <c r="N39" s="287">
        <f t="shared" si="5"/>
        <v>0</v>
      </c>
      <c r="P39" s="288">
        <f>(($U39*DT!$C$5/1000))*($D$1045/IF(AND($D$1044&gt;$B$1046,$B$1046&gt;$D$1043),366,365))+(($V39*DT!$C$5/2000))</f>
        <v>0</v>
      </c>
      <c r="Q39" s="289">
        <f t="shared" si="1"/>
        <v>0</v>
      </c>
      <c r="R39" s="289">
        <f>(($U39*DT!$E$5/1000))*($D$1045/IF(AND($D$1044&gt;$B$1046,$B$1046&gt;$D$1043),366,365))+(($V39*DT!$E$5/2000))</f>
        <v>0</v>
      </c>
      <c r="S39" s="290">
        <f t="shared" si="6"/>
        <v>0</v>
      </c>
      <c r="U39" s="291">
        <f t="shared" si="11"/>
        <v>0</v>
      </c>
      <c r="V39" s="291">
        <f t="shared" si="7"/>
        <v>0</v>
      </c>
      <c r="X39" s="288">
        <f>(($AC39*DT!$C$5/1000))*($D$1045/IF(AND($D$1044&gt;$B$1046,$B$1046&gt;$D$1043),366,365))+(($AD39*DT!$C$5/2000))</f>
        <v>0</v>
      </c>
      <c r="Y39" s="289">
        <f t="shared" si="3"/>
        <v>0</v>
      </c>
      <c r="Z39" s="289">
        <f>(($AC39*DT!$E$5/1000))*($D$1045/IF(AND($D$1044&gt;$B$1046,$B$1046&gt;$D$1043),366,365))+(($AD39*DT!$E$5/2000))</f>
        <v>0</v>
      </c>
      <c r="AA39" s="290">
        <f t="shared" si="8"/>
        <v>0</v>
      </c>
      <c r="AC39" s="291">
        <f t="shared" si="9"/>
        <v>0</v>
      </c>
      <c r="AD39" s="291">
        <f t="shared" si="10"/>
        <v>0</v>
      </c>
    </row>
    <row r="40" spans="2:30" x14ac:dyDescent="0.25">
      <c r="B40" s="522">
        <v>36</v>
      </c>
      <c r="C40" s="280">
        <f>'BIENES ASEGURADOS'!C48</f>
        <v>0</v>
      </c>
      <c r="D40" s="281">
        <f>SUM('BIENES ASEGURADOS'!D48:H48)*'RT GENERALES'!$D$14</f>
        <v>0</v>
      </c>
      <c r="E40" s="281">
        <f>SUM('BIENES ASEGURADOS'!I48:Y48,'BIENES ASEGURADOS'!AA48)*'RT GENERALES'!$D$14</f>
        <v>0</v>
      </c>
      <c r="F40" s="281">
        <f>'BIENES ASEGURADOS'!AB48*'RT GENERALES'!$D$14</f>
        <v>0</v>
      </c>
      <c r="G40" s="282">
        <f>'BIENES ASEGURADOS'!Z48*'RT GENERALES'!$D$14</f>
        <v>0</v>
      </c>
      <c r="H40" s="525">
        <f t="shared" si="4"/>
        <v>0</v>
      </c>
      <c r="I40" s="283"/>
      <c r="J40" s="284">
        <f>(((D40+E40)*(DT!$C$5/1000)))*($D$1045/IF(AND($D$1044&gt;$B$1046,$B$1046&gt;$D$1043),366,365))+(LIQUIDACION!$F40*(DT!$C$5/2000))</f>
        <v>0</v>
      </c>
      <c r="K40" s="285">
        <f t="shared" si="0"/>
        <v>0</v>
      </c>
      <c r="L40" s="286">
        <f>(((D40+E40)*DT!$E$5/1000)*($D$1045/IF(AND($D$1044&gt;$B$1046,$B$1046&gt;$D$1043),366,365))+(LIQUIDACION!F40*(DT!$E$5/2000)))</f>
        <v>0</v>
      </c>
      <c r="M40" s="286">
        <f>((G40)*(DT!$C$6/1000))*($D$1045/IF(AND($D$1044&gt;$B$1046,$B$1046&gt;$D$1043),366,365))</f>
        <v>0</v>
      </c>
      <c r="N40" s="287">
        <f t="shared" si="5"/>
        <v>0</v>
      </c>
      <c r="P40" s="288">
        <f>(($U40*DT!$C$5/1000))*($D$1045/IF(AND($D$1044&gt;$B$1046,$B$1046&gt;$D$1043),366,365))+(($V40*DT!$C$5/2000))</f>
        <v>0</v>
      </c>
      <c r="Q40" s="289">
        <f t="shared" si="1"/>
        <v>0</v>
      </c>
      <c r="R40" s="289">
        <f>(($U40*DT!$E$5/1000))*($D$1045/IF(AND($D$1044&gt;$B$1046,$B$1046&gt;$D$1043),366,365))+(($V40*DT!$E$5/2000))</f>
        <v>0</v>
      </c>
      <c r="S40" s="290">
        <f t="shared" si="6"/>
        <v>0</v>
      </c>
      <c r="U40" s="291">
        <f t="shared" si="11"/>
        <v>0</v>
      </c>
      <c r="V40" s="291">
        <f t="shared" si="7"/>
        <v>0</v>
      </c>
      <c r="X40" s="288">
        <f>(($AC40*DT!$C$5/1000))*($D$1045/IF(AND($D$1044&gt;$B$1046,$B$1046&gt;$D$1043),366,365))+(($AD40*DT!$C$5/2000))</f>
        <v>0</v>
      </c>
      <c r="Y40" s="289">
        <f t="shared" si="3"/>
        <v>0</v>
      </c>
      <c r="Z40" s="289">
        <f>(($AC40*DT!$E$5/1000))*($D$1045/IF(AND($D$1044&gt;$B$1046,$B$1046&gt;$D$1043),366,365))+(($AD40*DT!$E$5/2000))</f>
        <v>0</v>
      </c>
      <c r="AA40" s="290">
        <f t="shared" si="8"/>
        <v>0</v>
      </c>
      <c r="AC40" s="291">
        <f t="shared" si="9"/>
        <v>0</v>
      </c>
      <c r="AD40" s="291">
        <f t="shared" si="10"/>
        <v>0</v>
      </c>
    </row>
    <row r="41" spans="2:30" x14ac:dyDescent="0.25">
      <c r="B41" s="522">
        <v>37</v>
      </c>
      <c r="C41" s="280">
        <f>'BIENES ASEGURADOS'!C49</f>
        <v>0</v>
      </c>
      <c r="D41" s="281">
        <f>SUM('BIENES ASEGURADOS'!D49:H49)*'RT GENERALES'!$D$14</f>
        <v>0</v>
      </c>
      <c r="E41" s="281">
        <f>SUM('BIENES ASEGURADOS'!I49:Y49,'BIENES ASEGURADOS'!AA49)*'RT GENERALES'!$D$14</f>
        <v>0</v>
      </c>
      <c r="F41" s="281">
        <f>'BIENES ASEGURADOS'!AB49*'RT GENERALES'!$D$14</f>
        <v>0</v>
      </c>
      <c r="G41" s="282">
        <f>'BIENES ASEGURADOS'!Z49*'RT GENERALES'!$D$14</f>
        <v>0</v>
      </c>
      <c r="H41" s="525">
        <f t="shared" si="4"/>
        <v>0</v>
      </c>
      <c r="I41" s="283"/>
      <c r="J41" s="284">
        <f>(((D41+E41)*(DT!$C$5/1000)))*($D$1045/IF(AND($D$1044&gt;$B$1046,$B$1046&gt;$D$1043),366,365))+(LIQUIDACION!$F41*(DT!$C$5/2000))</f>
        <v>0</v>
      </c>
      <c r="K41" s="285">
        <f t="shared" si="0"/>
        <v>0</v>
      </c>
      <c r="L41" s="286">
        <f>(((D41+E41)*DT!$E$5/1000)*($D$1045/IF(AND($D$1044&gt;$B$1046,$B$1046&gt;$D$1043),366,365))+(LIQUIDACION!F41*(DT!$E$5/2000)))</f>
        <v>0</v>
      </c>
      <c r="M41" s="286">
        <f>((G41)*(DT!$C$6/1000))*($D$1045/IF(AND($D$1044&gt;$B$1046,$B$1046&gt;$D$1043),366,365))</f>
        <v>0</v>
      </c>
      <c r="N41" s="287">
        <f t="shared" si="5"/>
        <v>0</v>
      </c>
      <c r="P41" s="288">
        <f>(($U41*DT!$C$5/1000))*($D$1045/IF(AND($D$1044&gt;$B$1046,$B$1046&gt;$D$1043),366,365))+(($V41*DT!$C$5/2000))</f>
        <v>0</v>
      </c>
      <c r="Q41" s="289">
        <f t="shared" si="1"/>
        <v>0</v>
      </c>
      <c r="R41" s="289">
        <f>(($U41*DT!$E$5/1000))*($D$1045/IF(AND($D$1044&gt;$B$1046,$B$1046&gt;$D$1043),366,365))+(($V41*DT!$E$5/2000))</f>
        <v>0</v>
      </c>
      <c r="S41" s="290">
        <f t="shared" si="6"/>
        <v>0</v>
      </c>
      <c r="U41" s="291">
        <f t="shared" si="11"/>
        <v>0</v>
      </c>
      <c r="V41" s="291">
        <f t="shared" si="7"/>
        <v>0</v>
      </c>
      <c r="X41" s="288">
        <f>(($AC41*DT!$C$5/1000))*($D$1045/IF(AND($D$1044&gt;$B$1046,$B$1046&gt;$D$1043),366,365))+(($AD41*DT!$C$5/2000))</f>
        <v>0</v>
      </c>
      <c r="Y41" s="289">
        <f t="shared" si="3"/>
        <v>0</v>
      </c>
      <c r="Z41" s="289">
        <f>(($AC41*DT!$E$5/1000))*($D$1045/IF(AND($D$1044&gt;$B$1046,$B$1046&gt;$D$1043),366,365))+(($AD41*DT!$E$5/2000))</f>
        <v>0</v>
      </c>
      <c r="AA41" s="290">
        <f t="shared" si="8"/>
        <v>0</v>
      </c>
      <c r="AC41" s="291">
        <f t="shared" si="9"/>
        <v>0</v>
      </c>
      <c r="AD41" s="291">
        <f t="shared" si="10"/>
        <v>0</v>
      </c>
    </row>
    <row r="42" spans="2:30" x14ac:dyDescent="0.25">
      <c r="B42" s="522">
        <v>38</v>
      </c>
      <c r="C42" s="280">
        <f>'BIENES ASEGURADOS'!C50</f>
        <v>0</v>
      </c>
      <c r="D42" s="281">
        <f>SUM('BIENES ASEGURADOS'!D50:H50)*'RT GENERALES'!$D$14</f>
        <v>0</v>
      </c>
      <c r="E42" s="281">
        <f>SUM('BIENES ASEGURADOS'!I50:Y50,'BIENES ASEGURADOS'!AA50)*'RT GENERALES'!$D$14</f>
        <v>0</v>
      </c>
      <c r="F42" s="281">
        <f>'BIENES ASEGURADOS'!AB50*'RT GENERALES'!$D$14</f>
        <v>0</v>
      </c>
      <c r="G42" s="282">
        <f>'BIENES ASEGURADOS'!Z50*'RT GENERALES'!$D$14</f>
        <v>0</v>
      </c>
      <c r="H42" s="525">
        <f t="shared" si="4"/>
        <v>0</v>
      </c>
      <c r="I42" s="283"/>
      <c r="J42" s="284">
        <f>(((D42+E42)*(DT!$C$5/1000)))*($D$1045/IF(AND($D$1044&gt;$B$1046,$B$1046&gt;$D$1043),366,365))+(LIQUIDACION!$F42*(DT!$C$5/2000))</f>
        <v>0</v>
      </c>
      <c r="K42" s="285">
        <f t="shared" si="0"/>
        <v>0</v>
      </c>
      <c r="L42" s="286">
        <f>(((D42+E42)*DT!$E$5/1000)*($D$1045/IF(AND($D$1044&gt;$B$1046,$B$1046&gt;$D$1043),366,365))+(LIQUIDACION!F42*(DT!$E$5/2000)))</f>
        <v>0</v>
      </c>
      <c r="M42" s="286">
        <f>((G42)*(DT!$C$6/1000))*($D$1045/IF(AND($D$1044&gt;$B$1046,$B$1046&gt;$D$1043),366,365))</f>
        <v>0</v>
      </c>
      <c r="N42" s="287">
        <f t="shared" si="5"/>
        <v>0</v>
      </c>
      <c r="P42" s="288">
        <f>(($U42*DT!$C$5/1000))*($D$1045/IF(AND($D$1044&gt;$B$1046,$B$1046&gt;$D$1043),366,365))+(($V42*DT!$C$5/2000))</f>
        <v>0</v>
      </c>
      <c r="Q42" s="289">
        <f t="shared" si="1"/>
        <v>0</v>
      </c>
      <c r="R42" s="289">
        <f>(($U42*DT!$E$5/1000))*($D$1045/IF(AND($D$1044&gt;$B$1046,$B$1046&gt;$D$1043),366,365))+(($V42*DT!$E$5/2000))</f>
        <v>0</v>
      </c>
      <c r="S42" s="290">
        <f t="shared" si="6"/>
        <v>0</v>
      </c>
      <c r="U42" s="291">
        <f t="shared" si="11"/>
        <v>0</v>
      </c>
      <c r="V42" s="291">
        <f t="shared" si="7"/>
        <v>0</v>
      </c>
      <c r="X42" s="288">
        <f>(($AC42*DT!$C$5/1000))*($D$1045/IF(AND($D$1044&gt;$B$1046,$B$1046&gt;$D$1043),366,365))+(($AD42*DT!$C$5/2000))</f>
        <v>0</v>
      </c>
      <c r="Y42" s="289">
        <f t="shared" si="3"/>
        <v>0</v>
      </c>
      <c r="Z42" s="289">
        <f>(($AC42*DT!$E$5/1000))*($D$1045/IF(AND($D$1044&gt;$B$1046,$B$1046&gt;$D$1043),366,365))+(($AD42*DT!$E$5/2000))</f>
        <v>0</v>
      </c>
      <c r="AA42" s="290">
        <f t="shared" si="8"/>
        <v>0</v>
      </c>
      <c r="AC42" s="291">
        <f t="shared" si="9"/>
        <v>0</v>
      </c>
      <c r="AD42" s="291">
        <f t="shared" si="10"/>
        <v>0</v>
      </c>
    </row>
    <row r="43" spans="2:30" x14ac:dyDescent="0.25">
      <c r="B43" s="522">
        <v>39</v>
      </c>
      <c r="C43" s="280">
        <f>'BIENES ASEGURADOS'!C51</f>
        <v>0</v>
      </c>
      <c r="D43" s="281">
        <f>SUM('BIENES ASEGURADOS'!D51:H51)*'RT GENERALES'!$D$14</f>
        <v>0</v>
      </c>
      <c r="E43" s="281">
        <f>SUM('BIENES ASEGURADOS'!I51:Y51,'BIENES ASEGURADOS'!AA51)*'RT GENERALES'!$D$14</f>
        <v>0</v>
      </c>
      <c r="F43" s="281">
        <f>'BIENES ASEGURADOS'!AB51*'RT GENERALES'!$D$14</f>
        <v>0</v>
      </c>
      <c r="G43" s="282">
        <f>'BIENES ASEGURADOS'!Z51*'RT GENERALES'!$D$14</f>
        <v>0</v>
      </c>
      <c r="H43" s="525">
        <f t="shared" si="4"/>
        <v>0</v>
      </c>
      <c r="I43" s="283"/>
      <c r="J43" s="284">
        <f>(((D43+E43)*(DT!$C$5/1000)))*($D$1045/IF(AND($D$1044&gt;$B$1046,$B$1046&gt;$D$1043),366,365))+(LIQUIDACION!$F43*(DT!$C$5/2000))</f>
        <v>0</v>
      </c>
      <c r="K43" s="285">
        <f t="shared" si="0"/>
        <v>0</v>
      </c>
      <c r="L43" s="286">
        <f>(((D43+E43)*DT!$E$5/1000)*($D$1045/IF(AND($D$1044&gt;$B$1046,$B$1046&gt;$D$1043),366,365))+(LIQUIDACION!F43*(DT!$E$5/2000)))</f>
        <v>0</v>
      </c>
      <c r="M43" s="286">
        <f>((G43)*(DT!$C$6/1000))*($D$1045/IF(AND($D$1044&gt;$B$1046,$B$1046&gt;$D$1043),366,365))</f>
        <v>0</v>
      </c>
      <c r="N43" s="287">
        <f t="shared" si="5"/>
        <v>0</v>
      </c>
      <c r="P43" s="288">
        <f>(($U43*DT!$C$5/1000))*($D$1045/IF(AND($D$1044&gt;$B$1046,$B$1046&gt;$D$1043),366,365))+(($V43*DT!$C$5/2000))</f>
        <v>0</v>
      </c>
      <c r="Q43" s="289">
        <f t="shared" si="1"/>
        <v>0</v>
      </c>
      <c r="R43" s="289">
        <f>(($U43*DT!$E$5/1000))*($D$1045/IF(AND($D$1044&gt;$B$1046,$B$1046&gt;$D$1043),366,365))+(($V43*DT!$E$5/2000))</f>
        <v>0</v>
      </c>
      <c r="S43" s="290">
        <f t="shared" si="6"/>
        <v>0</v>
      </c>
      <c r="U43" s="291">
        <f t="shared" si="11"/>
        <v>0</v>
      </c>
      <c r="V43" s="291">
        <f t="shared" si="7"/>
        <v>0</v>
      </c>
      <c r="X43" s="288">
        <f>(($AC43*DT!$C$5/1000))*($D$1045/IF(AND($D$1044&gt;$B$1046,$B$1046&gt;$D$1043),366,365))+(($AD43*DT!$C$5/2000))</f>
        <v>0</v>
      </c>
      <c r="Y43" s="289">
        <f t="shared" si="3"/>
        <v>0</v>
      </c>
      <c r="Z43" s="289">
        <f>(($AC43*DT!$E$5/1000))*($D$1045/IF(AND($D$1044&gt;$B$1046,$B$1046&gt;$D$1043),366,365))+(($AD43*DT!$E$5/2000))</f>
        <v>0</v>
      </c>
      <c r="AA43" s="290">
        <f t="shared" si="8"/>
        <v>0</v>
      </c>
      <c r="AC43" s="291">
        <f t="shared" si="9"/>
        <v>0</v>
      </c>
      <c r="AD43" s="291">
        <f t="shared" si="10"/>
        <v>0</v>
      </c>
    </row>
    <row r="44" spans="2:30" x14ac:dyDescent="0.25">
      <c r="B44" s="522">
        <v>40</v>
      </c>
      <c r="C44" s="280">
        <f>'BIENES ASEGURADOS'!C52</f>
        <v>0</v>
      </c>
      <c r="D44" s="281">
        <f>SUM('BIENES ASEGURADOS'!D52:H52)*'RT GENERALES'!$D$14</f>
        <v>0</v>
      </c>
      <c r="E44" s="281">
        <f>SUM('BIENES ASEGURADOS'!I52:Y52,'BIENES ASEGURADOS'!AA52)*'RT GENERALES'!$D$14</f>
        <v>0</v>
      </c>
      <c r="F44" s="281">
        <f>'BIENES ASEGURADOS'!AB52*'RT GENERALES'!$D$14</f>
        <v>0</v>
      </c>
      <c r="G44" s="282">
        <f>'BIENES ASEGURADOS'!Z52*'RT GENERALES'!$D$14</f>
        <v>0</v>
      </c>
      <c r="H44" s="525">
        <f t="shared" si="4"/>
        <v>0</v>
      </c>
      <c r="I44" s="283"/>
      <c r="J44" s="284">
        <f>(((D44+E44)*(DT!$C$5/1000)))*($D$1045/IF(AND($D$1044&gt;$B$1046,$B$1046&gt;$D$1043),366,365))+(LIQUIDACION!$F44*(DT!$C$5/2000))</f>
        <v>0</v>
      </c>
      <c r="K44" s="285">
        <f t="shared" si="0"/>
        <v>0</v>
      </c>
      <c r="L44" s="286">
        <f>(((D44+E44)*DT!$E$5/1000)*($D$1045/IF(AND($D$1044&gt;$B$1046,$B$1046&gt;$D$1043),366,365))+(LIQUIDACION!F44*(DT!$E$5/2000)))</f>
        <v>0</v>
      </c>
      <c r="M44" s="286">
        <f>((G44)*(DT!$C$6/1000))*($D$1045/IF(AND($D$1044&gt;$B$1046,$B$1046&gt;$D$1043),366,365))</f>
        <v>0</v>
      </c>
      <c r="N44" s="287">
        <f t="shared" si="5"/>
        <v>0</v>
      </c>
      <c r="P44" s="288">
        <f>(($U44*DT!$C$5/1000))*($D$1045/IF(AND($D$1044&gt;$B$1046,$B$1046&gt;$D$1043),366,365))+(($V44*DT!$C$5/2000))</f>
        <v>0</v>
      </c>
      <c r="Q44" s="289">
        <f t="shared" si="1"/>
        <v>0</v>
      </c>
      <c r="R44" s="289">
        <f>(($U44*DT!$E$5/1000))*($D$1045/IF(AND($D$1044&gt;$B$1046,$B$1046&gt;$D$1043),366,365))+(($V44*DT!$E$5/2000))</f>
        <v>0</v>
      </c>
      <c r="S44" s="290">
        <f t="shared" si="6"/>
        <v>0</v>
      </c>
      <c r="U44" s="291">
        <f t="shared" si="11"/>
        <v>0</v>
      </c>
      <c r="V44" s="291">
        <f t="shared" si="7"/>
        <v>0</v>
      </c>
      <c r="X44" s="288">
        <f>(($AC44*DT!$C$5/1000))*($D$1045/IF(AND($D$1044&gt;$B$1046,$B$1046&gt;$D$1043),366,365))+(($AD44*DT!$C$5/2000))</f>
        <v>0</v>
      </c>
      <c r="Y44" s="289">
        <f t="shared" si="3"/>
        <v>0</v>
      </c>
      <c r="Z44" s="289">
        <f>(($AC44*DT!$E$5/1000))*($D$1045/IF(AND($D$1044&gt;$B$1046,$B$1046&gt;$D$1043),366,365))+(($AD44*DT!$E$5/2000))</f>
        <v>0</v>
      </c>
      <c r="AA44" s="290">
        <f t="shared" si="8"/>
        <v>0</v>
      </c>
      <c r="AC44" s="291">
        <f t="shared" si="9"/>
        <v>0</v>
      </c>
      <c r="AD44" s="291">
        <f t="shared" si="10"/>
        <v>0</v>
      </c>
    </row>
    <row r="45" spans="2:30" x14ac:dyDescent="0.25">
      <c r="B45" s="522">
        <v>41</v>
      </c>
      <c r="C45" s="280">
        <f>'BIENES ASEGURADOS'!C53</f>
        <v>0</v>
      </c>
      <c r="D45" s="281">
        <f>SUM('BIENES ASEGURADOS'!D53:H53)*'RT GENERALES'!$D$14</f>
        <v>0</v>
      </c>
      <c r="E45" s="281">
        <f>SUM('BIENES ASEGURADOS'!I53:Y53,'BIENES ASEGURADOS'!AA53)*'RT GENERALES'!$D$14</f>
        <v>0</v>
      </c>
      <c r="F45" s="281">
        <f>'BIENES ASEGURADOS'!AB53*'RT GENERALES'!$D$14</f>
        <v>0</v>
      </c>
      <c r="G45" s="282">
        <f>'BIENES ASEGURADOS'!Z53*'RT GENERALES'!$D$14</f>
        <v>0</v>
      </c>
      <c r="H45" s="525">
        <f t="shared" si="4"/>
        <v>0</v>
      </c>
      <c r="I45" s="283"/>
      <c r="J45" s="284">
        <f>(((D45+E45)*(DT!$C$5/1000)))*($D$1045/IF(AND($D$1044&gt;$B$1046,$B$1046&gt;$D$1043),366,365))+(LIQUIDACION!$F45*(DT!$C$5/2000))</f>
        <v>0</v>
      </c>
      <c r="K45" s="285">
        <f t="shared" si="0"/>
        <v>0</v>
      </c>
      <c r="L45" s="286">
        <f>(((D45+E45)*DT!$E$5/1000)*($D$1045/IF(AND($D$1044&gt;$B$1046,$B$1046&gt;$D$1043),366,365))+(LIQUIDACION!F45*(DT!$E$5/2000)))</f>
        <v>0</v>
      </c>
      <c r="M45" s="286">
        <f>((G45)*(DT!$C$6/1000))*($D$1045/IF(AND($D$1044&gt;$B$1046,$B$1046&gt;$D$1043),366,365))</f>
        <v>0</v>
      </c>
      <c r="N45" s="287">
        <f t="shared" si="5"/>
        <v>0</v>
      </c>
      <c r="P45" s="288">
        <f>(($U45*DT!$C$5/1000))*($D$1045/IF(AND($D$1044&gt;$B$1046,$B$1046&gt;$D$1043),366,365))+(($V45*DT!$C$5/2000))</f>
        <v>0</v>
      </c>
      <c r="Q45" s="289">
        <f t="shared" si="1"/>
        <v>0</v>
      </c>
      <c r="R45" s="289">
        <f>(($U45*DT!$E$5/1000))*($D$1045/IF(AND($D$1044&gt;$B$1046,$B$1046&gt;$D$1043),366,365))+(($V45*DT!$E$5/2000))</f>
        <v>0</v>
      </c>
      <c r="S45" s="290">
        <f t="shared" si="6"/>
        <v>0</v>
      </c>
      <c r="U45" s="291">
        <f t="shared" si="11"/>
        <v>0</v>
      </c>
      <c r="V45" s="291">
        <f t="shared" si="7"/>
        <v>0</v>
      </c>
      <c r="X45" s="288">
        <f>(($AC45*DT!$C$5/1000))*($D$1045/IF(AND($D$1044&gt;$B$1046,$B$1046&gt;$D$1043),366,365))+(($AD45*DT!$C$5/2000))</f>
        <v>0</v>
      </c>
      <c r="Y45" s="289">
        <f t="shared" si="3"/>
        <v>0</v>
      </c>
      <c r="Z45" s="289">
        <f>(($AC45*DT!$E$5/1000))*($D$1045/IF(AND($D$1044&gt;$B$1046,$B$1046&gt;$D$1043),366,365))+(($AD45*DT!$E$5/2000))</f>
        <v>0</v>
      </c>
      <c r="AA45" s="290">
        <f t="shared" si="8"/>
        <v>0</v>
      </c>
      <c r="AC45" s="291">
        <f t="shared" si="9"/>
        <v>0</v>
      </c>
      <c r="AD45" s="291">
        <f t="shared" si="10"/>
        <v>0</v>
      </c>
    </row>
    <row r="46" spans="2:30" x14ac:dyDescent="0.25">
      <c r="B46" s="522">
        <v>42</v>
      </c>
      <c r="C46" s="280">
        <f>'BIENES ASEGURADOS'!C54</f>
        <v>0</v>
      </c>
      <c r="D46" s="281">
        <f>SUM('BIENES ASEGURADOS'!D54:H54)*'RT GENERALES'!$D$14</f>
        <v>0</v>
      </c>
      <c r="E46" s="281">
        <f>SUM('BIENES ASEGURADOS'!I54:Y54,'BIENES ASEGURADOS'!AA54)*'RT GENERALES'!$D$14</f>
        <v>0</v>
      </c>
      <c r="F46" s="281">
        <f>'BIENES ASEGURADOS'!AB54*'RT GENERALES'!$D$14</f>
        <v>0</v>
      </c>
      <c r="G46" s="282">
        <f>'BIENES ASEGURADOS'!Z54*'RT GENERALES'!$D$14</f>
        <v>0</v>
      </c>
      <c r="H46" s="525">
        <f t="shared" si="4"/>
        <v>0</v>
      </c>
      <c r="I46" s="283"/>
      <c r="J46" s="284">
        <f>(((D46+E46)*(DT!$C$5/1000)))*($D$1045/IF(AND($D$1044&gt;$B$1046,$B$1046&gt;$D$1043),366,365))+(LIQUIDACION!$F46*(DT!$C$5/2000))</f>
        <v>0</v>
      </c>
      <c r="K46" s="285">
        <f t="shared" si="0"/>
        <v>0</v>
      </c>
      <c r="L46" s="286">
        <f>(((D46+E46)*DT!$E$5/1000)*($D$1045/IF(AND($D$1044&gt;$B$1046,$B$1046&gt;$D$1043),366,365))+(LIQUIDACION!F46*(DT!$E$5/2000)))</f>
        <v>0</v>
      </c>
      <c r="M46" s="286">
        <f>((G46)*(DT!$C$6/1000))*($D$1045/IF(AND($D$1044&gt;$B$1046,$B$1046&gt;$D$1043),366,365))</f>
        <v>0</v>
      </c>
      <c r="N46" s="287">
        <f t="shared" si="5"/>
        <v>0</v>
      </c>
      <c r="P46" s="288">
        <f>(($U46*DT!$C$5/1000))*($D$1045/IF(AND($D$1044&gt;$B$1046,$B$1046&gt;$D$1043),366,365))+(($V46*DT!$C$5/2000))</f>
        <v>0</v>
      </c>
      <c r="Q46" s="289">
        <f t="shared" si="1"/>
        <v>0</v>
      </c>
      <c r="R46" s="289">
        <f>(($U46*DT!$E$5/1000))*($D$1045/IF(AND($D$1044&gt;$B$1046,$B$1046&gt;$D$1043),366,365))+(($V46*DT!$E$5/2000))</f>
        <v>0</v>
      </c>
      <c r="S46" s="290">
        <f t="shared" si="6"/>
        <v>0</v>
      </c>
      <c r="U46" s="291">
        <f t="shared" si="11"/>
        <v>0</v>
      </c>
      <c r="V46" s="291">
        <f t="shared" si="7"/>
        <v>0</v>
      </c>
      <c r="X46" s="288">
        <f>(($AC46*DT!$C$5/1000))*($D$1045/IF(AND($D$1044&gt;$B$1046,$B$1046&gt;$D$1043),366,365))+(($AD46*DT!$C$5/2000))</f>
        <v>0</v>
      </c>
      <c r="Y46" s="289">
        <f t="shared" si="3"/>
        <v>0</v>
      </c>
      <c r="Z46" s="289">
        <f>(($AC46*DT!$E$5/1000))*($D$1045/IF(AND($D$1044&gt;$B$1046,$B$1046&gt;$D$1043),366,365))+(($AD46*DT!$E$5/2000))</f>
        <v>0</v>
      </c>
      <c r="AA46" s="290">
        <f t="shared" si="8"/>
        <v>0</v>
      </c>
      <c r="AC46" s="291">
        <f t="shared" si="9"/>
        <v>0</v>
      </c>
      <c r="AD46" s="291">
        <f t="shared" si="10"/>
        <v>0</v>
      </c>
    </row>
    <row r="47" spans="2:30" x14ac:dyDescent="0.25">
      <c r="B47" s="522">
        <v>43</v>
      </c>
      <c r="C47" s="280">
        <f>'BIENES ASEGURADOS'!C55</f>
        <v>0</v>
      </c>
      <c r="D47" s="281">
        <f>SUM('BIENES ASEGURADOS'!D55:H55)*'RT GENERALES'!$D$14</f>
        <v>0</v>
      </c>
      <c r="E47" s="281">
        <f>SUM('BIENES ASEGURADOS'!I55:Y55,'BIENES ASEGURADOS'!AA55)*'RT GENERALES'!$D$14</f>
        <v>0</v>
      </c>
      <c r="F47" s="281">
        <f>'BIENES ASEGURADOS'!AB55*'RT GENERALES'!$D$14</f>
        <v>0</v>
      </c>
      <c r="G47" s="282">
        <f>'BIENES ASEGURADOS'!Z55*'RT GENERALES'!$D$14</f>
        <v>0</v>
      </c>
      <c r="H47" s="525">
        <f t="shared" si="4"/>
        <v>0</v>
      </c>
      <c r="I47" s="283"/>
      <c r="J47" s="284">
        <f>(((D47+E47)*(DT!$C$5/1000)))*($D$1045/IF(AND($D$1044&gt;$B$1046,$B$1046&gt;$D$1043),366,365))+(LIQUIDACION!$F47*(DT!$C$5/2000))</f>
        <v>0</v>
      </c>
      <c r="K47" s="285">
        <f t="shared" si="0"/>
        <v>0</v>
      </c>
      <c r="L47" s="286">
        <f>(((D47+E47)*DT!$E$5/1000)*($D$1045/IF(AND($D$1044&gt;$B$1046,$B$1046&gt;$D$1043),366,365))+(LIQUIDACION!F47*(DT!$E$5/2000)))</f>
        <v>0</v>
      </c>
      <c r="M47" s="286">
        <f>((G47)*(DT!$C$6/1000))*($D$1045/IF(AND($D$1044&gt;$B$1046,$B$1046&gt;$D$1043),366,365))</f>
        <v>0</v>
      </c>
      <c r="N47" s="287">
        <f t="shared" si="5"/>
        <v>0</v>
      </c>
      <c r="P47" s="288">
        <f>(($U47*DT!$C$5/1000))*($D$1045/IF(AND($D$1044&gt;$B$1046,$B$1046&gt;$D$1043),366,365))+(($V47*DT!$C$5/2000))</f>
        <v>0</v>
      </c>
      <c r="Q47" s="289">
        <f t="shared" si="1"/>
        <v>0</v>
      </c>
      <c r="R47" s="289">
        <f>(($U47*DT!$E$5/1000))*($D$1045/IF(AND($D$1044&gt;$B$1046,$B$1046&gt;$D$1043),366,365))+(($V47*DT!$E$5/2000))</f>
        <v>0</v>
      </c>
      <c r="S47" s="290">
        <f t="shared" si="6"/>
        <v>0</v>
      </c>
      <c r="U47" s="291">
        <f t="shared" si="11"/>
        <v>0</v>
      </c>
      <c r="V47" s="291">
        <f t="shared" si="7"/>
        <v>0</v>
      </c>
      <c r="X47" s="288">
        <f>(($AC47*DT!$C$5/1000))*($D$1045/IF(AND($D$1044&gt;$B$1046,$B$1046&gt;$D$1043),366,365))+(($AD47*DT!$C$5/2000))</f>
        <v>0</v>
      </c>
      <c r="Y47" s="289">
        <f t="shared" si="3"/>
        <v>0</v>
      </c>
      <c r="Z47" s="289">
        <f>(($AC47*DT!$E$5/1000))*($D$1045/IF(AND($D$1044&gt;$B$1046,$B$1046&gt;$D$1043),366,365))+(($AD47*DT!$E$5/2000))</f>
        <v>0</v>
      </c>
      <c r="AA47" s="290">
        <f t="shared" si="8"/>
        <v>0</v>
      </c>
      <c r="AC47" s="291">
        <f t="shared" si="9"/>
        <v>0</v>
      </c>
      <c r="AD47" s="291">
        <f t="shared" si="10"/>
        <v>0</v>
      </c>
    </row>
    <row r="48" spans="2:30" x14ac:dyDescent="0.25">
      <c r="B48" s="522">
        <v>44</v>
      </c>
      <c r="C48" s="280">
        <f>'BIENES ASEGURADOS'!C56</f>
        <v>0</v>
      </c>
      <c r="D48" s="281">
        <f>SUM('BIENES ASEGURADOS'!D56:H56)*'RT GENERALES'!$D$14</f>
        <v>0</v>
      </c>
      <c r="E48" s="281">
        <f>SUM('BIENES ASEGURADOS'!I56:Y56,'BIENES ASEGURADOS'!AA56)*'RT GENERALES'!$D$14</f>
        <v>0</v>
      </c>
      <c r="F48" s="281">
        <f>'BIENES ASEGURADOS'!AB56*'RT GENERALES'!$D$14</f>
        <v>0</v>
      </c>
      <c r="G48" s="282">
        <f>'BIENES ASEGURADOS'!Z56*'RT GENERALES'!$D$14</f>
        <v>0</v>
      </c>
      <c r="H48" s="525">
        <f t="shared" si="4"/>
        <v>0</v>
      </c>
      <c r="I48" s="283"/>
      <c r="J48" s="284">
        <f>(((D48+E48)*(DT!$C$5/1000)))*($D$1045/IF(AND($D$1044&gt;$B$1046,$B$1046&gt;$D$1043),366,365))+(LIQUIDACION!$F48*(DT!$C$5/2000))</f>
        <v>0</v>
      </c>
      <c r="K48" s="285">
        <f t="shared" si="0"/>
        <v>0</v>
      </c>
      <c r="L48" s="286">
        <f>(((D48+E48)*DT!$E$5/1000)*($D$1045/IF(AND($D$1044&gt;$B$1046,$B$1046&gt;$D$1043),366,365))+(LIQUIDACION!F48*(DT!$E$5/2000)))</f>
        <v>0</v>
      </c>
      <c r="M48" s="286">
        <f>((G48)*(DT!$C$6/1000))*($D$1045/IF(AND($D$1044&gt;$B$1046,$B$1046&gt;$D$1043),366,365))</f>
        <v>0</v>
      </c>
      <c r="N48" s="287">
        <f t="shared" si="5"/>
        <v>0</v>
      </c>
      <c r="P48" s="288">
        <f>(($U48*DT!$C$5/1000))*($D$1045/IF(AND($D$1044&gt;$B$1046,$B$1046&gt;$D$1043),366,365))+(($V48*DT!$C$5/2000))</f>
        <v>0</v>
      </c>
      <c r="Q48" s="289">
        <f t="shared" si="1"/>
        <v>0</v>
      </c>
      <c r="R48" s="289">
        <f>(($U48*DT!$E$5/1000))*($D$1045/IF(AND($D$1044&gt;$B$1046,$B$1046&gt;$D$1043),366,365))+(($V48*DT!$E$5/2000))</f>
        <v>0</v>
      </c>
      <c r="S48" s="290">
        <f t="shared" si="6"/>
        <v>0</v>
      </c>
      <c r="U48" s="291">
        <f t="shared" si="11"/>
        <v>0</v>
      </c>
      <c r="V48" s="291">
        <f t="shared" si="7"/>
        <v>0</v>
      </c>
      <c r="X48" s="288">
        <f>(($AC48*DT!$C$5/1000))*($D$1045/IF(AND($D$1044&gt;$B$1046,$B$1046&gt;$D$1043),366,365))+(($AD48*DT!$C$5/2000))</f>
        <v>0</v>
      </c>
      <c r="Y48" s="289">
        <f t="shared" si="3"/>
        <v>0</v>
      </c>
      <c r="Z48" s="289">
        <f>(($AC48*DT!$E$5/1000))*($D$1045/IF(AND($D$1044&gt;$B$1046,$B$1046&gt;$D$1043),366,365))+(($AD48*DT!$E$5/2000))</f>
        <v>0</v>
      </c>
      <c r="AA48" s="290">
        <f t="shared" si="8"/>
        <v>0</v>
      </c>
      <c r="AC48" s="291">
        <f t="shared" si="9"/>
        <v>0</v>
      </c>
      <c r="AD48" s="291">
        <f t="shared" si="10"/>
        <v>0</v>
      </c>
    </row>
    <row r="49" spans="2:30" x14ac:dyDescent="0.25">
      <c r="B49" s="522">
        <v>45</v>
      </c>
      <c r="C49" s="280">
        <f>'BIENES ASEGURADOS'!C57</f>
        <v>0</v>
      </c>
      <c r="D49" s="281">
        <f>SUM('BIENES ASEGURADOS'!D57:H57)*'RT GENERALES'!$D$14</f>
        <v>0</v>
      </c>
      <c r="E49" s="281">
        <f>SUM('BIENES ASEGURADOS'!I57:Y57,'BIENES ASEGURADOS'!AA57)*'RT GENERALES'!$D$14</f>
        <v>0</v>
      </c>
      <c r="F49" s="281">
        <f>'BIENES ASEGURADOS'!AB57*'RT GENERALES'!$D$14</f>
        <v>0</v>
      </c>
      <c r="G49" s="282">
        <f>'BIENES ASEGURADOS'!Z57*'RT GENERALES'!$D$14</f>
        <v>0</v>
      </c>
      <c r="H49" s="525">
        <f t="shared" si="4"/>
        <v>0</v>
      </c>
      <c r="I49" s="283"/>
      <c r="J49" s="284">
        <f>(((D49+E49)*(DT!$C$5/1000)))*($D$1045/IF(AND($D$1044&gt;$B$1046,$B$1046&gt;$D$1043),366,365))+(LIQUIDACION!$F49*(DT!$C$5/2000))</f>
        <v>0</v>
      </c>
      <c r="K49" s="285">
        <f t="shared" si="0"/>
        <v>0</v>
      </c>
      <c r="L49" s="286">
        <f>(((D49+E49)*DT!$E$5/1000)*($D$1045/IF(AND($D$1044&gt;$B$1046,$B$1046&gt;$D$1043),366,365))+(LIQUIDACION!F49*(DT!$E$5/2000)))</f>
        <v>0</v>
      </c>
      <c r="M49" s="286">
        <f>((G49)*(DT!$C$6/1000))*($D$1045/IF(AND($D$1044&gt;$B$1046,$B$1046&gt;$D$1043),366,365))</f>
        <v>0</v>
      </c>
      <c r="N49" s="287">
        <f t="shared" si="5"/>
        <v>0</v>
      </c>
      <c r="P49" s="288">
        <f>(($U49*DT!$C$5/1000))*($D$1045/IF(AND($D$1044&gt;$B$1046,$B$1046&gt;$D$1043),366,365))+(($V49*DT!$C$5/2000))</f>
        <v>0</v>
      </c>
      <c r="Q49" s="289">
        <f t="shared" si="1"/>
        <v>0</v>
      </c>
      <c r="R49" s="289">
        <f>(($U49*DT!$E$5/1000))*($D$1045/IF(AND($D$1044&gt;$B$1046,$B$1046&gt;$D$1043),366,365))+(($V49*DT!$E$5/2000))</f>
        <v>0</v>
      </c>
      <c r="S49" s="290">
        <f t="shared" si="6"/>
        <v>0</v>
      </c>
      <c r="U49" s="291">
        <f t="shared" si="11"/>
        <v>0</v>
      </c>
      <c r="V49" s="291">
        <f t="shared" si="7"/>
        <v>0</v>
      </c>
      <c r="X49" s="288">
        <f>(($AC49*DT!$C$5/1000))*($D$1045/IF(AND($D$1044&gt;$B$1046,$B$1046&gt;$D$1043),366,365))+(($AD49*DT!$C$5/2000))</f>
        <v>0</v>
      </c>
      <c r="Y49" s="289">
        <f t="shared" si="3"/>
        <v>0</v>
      </c>
      <c r="Z49" s="289">
        <f>(($AC49*DT!$E$5/1000))*($D$1045/IF(AND($D$1044&gt;$B$1046,$B$1046&gt;$D$1043),366,365))+(($AD49*DT!$E$5/2000))</f>
        <v>0</v>
      </c>
      <c r="AA49" s="290">
        <f t="shared" si="8"/>
        <v>0</v>
      </c>
      <c r="AC49" s="291">
        <f t="shared" si="9"/>
        <v>0</v>
      </c>
      <c r="AD49" s="291">
        <f t="shared" si="10"/>
        <v>0</v>
      </c>
    </row>
    <row r="50" spans="2:30" x14ac:dyDescent="0.25">
      <c r="B50" s="522">
        <v>46</v>
      </c>
      <c r="C50" s="280">
        <f>'BIENES ASEGURADOS'!C58</f>
        <v>0</v>
      </c>
      <c r="D50" s="281">
        <f>SUM('BIENES ASEGURADOS'!D58:H58)*'RT GENERALES'!$D$14</f>
        <v>0</v>
      </c>
      <c r="E50" s="281">
        <f>SUM('BIENES ASEGURADOS'!I58:Y58,'BIENES ASEGURADOS'!AA58)*'RT GENERALES'!$D$14</f>
        <v>0</v>
      </c>
      <c r="F50" s="281">
        <f>'BIENES ASEGURADOS'!AB58*'RT GENERALES'!$D$14</f>
        <v>0</v>
      </c>
      <c r="G50" s="282">
        <f>'BIENES ASEGURADOS'!Z58*'RT GENERALES'!$D$14</f>
        <v>0</v>
      </c>
      <c r="H50" s="525">
        <f t="shared" si="4"/>
        <v>0</v>
      </c>
      <c r="I50" s="283"/>
      <c r="J50" s="284">
        <f>(((D50+E50)*(DT!$C$5/1000)))*($D$1045/IF(AND($D$1044&gt;$B$1046,$B$1046&gt;$D$1043),366,365))+(LIQUIDACION!$F50*(DT!$C$5/2000))</f>
        <v>0</v>
      </c>
      <c r="K50" s="285">
        <f t="shared" si="0"/>
        <v>0</v>
      </c>
      <c r="L50" s="286">
        <f>(((D50+E50)*DT!$E$5/1000)*($D$1045/IF(AND($D$1044&gt;$B$1046,$B$1046&gt;$D$1043),366,365))+(LIQUIDACION!F50*(DT!$E$5/2000)))</f>
        <v>0</v>
      </c>
      <c r="M50" s="286">
        <f>((G50)*(DT!$C$6/1000))*($D$1045/IF(AND($D$1044&gt;$B$1046,$B$1046&gt;$D$1043),366,365))</f>
        <v>0</v>
      </c>
      <c r="N50" s="287">
        <f t="shared" si="5"/>
        <v>0</v>
      </c>
      <c r="P50" s="288">
        <f>(($U50*DT!$C$5/1000))*($D$1045/IF(AND($D$1044&gt;$B$1046,$B$1046&gt;$D$1043),366,365))+(($V50*DT!$C$5/2000))</f>
        <v>0</v>
      </c>
      <c r="Q50" s="289">
        <f t="shared" si="1"/>
        <v>0</v>
      </c>
      <c r="R50" s="289">
        <f>(($U50*DT!$E$5/1000))*($D$1045/IF(AND($D$1044&gt;$B$1046,$B$1046&gt;$D$1043),366,365))+(($V50*DT!$E$5/2000))</f>
        <v>0</v>
      </c>
      <c r="S50" s="290">
        <f t="shared" si="6"/>
        <v>0</v>
      </c>
      <c r="U50" s="291">
        <f t="shared" si="11"/>
        <v>0</v>
      </c>
      <c r="V50" s="291">
        <f t="shared" si="7"/>
        <v>0</v>
      </c>
      <c r="X50" s="288">
        <f>(($AC50*DT!$C$5/1000))*($D$1045/IF(AND($D$1044&gt;$B$1046,$B$1046&gt;$D$1043),366,365))+(($AD50*DT!$C$5/2000))</f>
        <v>0</v>
      </c>
      <c r="Y50" s="289">
        <f t="shared" si="3"/>
        <v>0</v>
      </c>
      <c r="Z50" s="289">
        <f>(($AC50*DT!$E$5/1000))*($D$1045/IF(AND($D$1044&gt;$B$1046,$B$1046&gt;$D$1043),366,365))+(($AD50*DT!$E$5/2000))</f>
        <v>0</v>
      </c>
      <c r="AA50" s="290">
        <f t="shared" si="8"/>
        <v>0</v>
      </c>
      <c r="AC50" s="291">
        <f t="shared" si="9"/>
        <v>0</v>
      </c>
      <c r="AD50" s="291">
        <f t="shared" si="10"/>
        <v>0</v>
      </c>
    </row>
    <row r="51" spans="2:30" x14ac:dyDescent="0.25">
      <c r="B51" s="522">
        <v>47</v>
      </c>
      <c r="C51" s="280">
        <f>'BIENES ASEGURADOS'!C59</f>
        <v>0</v>
      </c>
      <c r="D51" s="281">
        <f>SUM('BIENES ASEGURADOS'!D59:H59)*'RT GENERALES'!$D$14</f>
        <v>0</v>
      </c>
      <c r="E51" s="281">
        <f>SUM('BIENES ASEGURADOS'!I59:Y59,'BIENES ASEGURADOS'!AA59)*'RT GENERALES'!$D$14</f>
        <v>0</v>
      </c>
      <c r="F51" s="281">
        <f>'BIENES ASEGURADOS'!AB59*'RT GENERALES'!$D$14</f>
        <v>0</v>
      </c>
      <c r="G51" s="282">
        <f>'BIENES ASEGURADOS'!Z59*'RT GENERALES'!$D$14</f>
        <v>0</v>
      </c>
      <c r="H51" s="525">
        <f t="shared" si="4"/>
        <v>0</v>
      </c>
      <c r="I51" s="283"/>
      <c r="J51" s="284">
        <f>(((D51+E51)*(DT!$C$5/1000)))*($D$1045/IF(AND($D$1044&gt;$B$1046,$B$1046&gt;$D$1043),366,365))+(LIQUIDACION!$F51*(DT!$C$5/2000))</f>
        <v>0</v>
      </c>
      <c r="K51" s="285">
        <f t="shared" si="0"/>
        <v>0</v>
      </c>
      <c r="L51" s="286">
        <f>(((D51+E51)*DT!$E$5/1000)*($D$1045/IF(AND($D$1044&gt;$B$1046,$B$1046&gt;$D$1043),366,365))+(LIQUIDACION!F51*(DT!$E$5/2000)))</f>
        <v>0</v>
      </c>
      <c r="M51" s="286">
        <f>((G51)*(DT!$C$6/1000))*($D$1045/IF(AND($D$1044&gt;$B$1046,$B$1046&gt;$D$1043),366,365))</f>
        <v>0</v>
      </c>
      <c r="N51" s="287">
        <f t="shared" si="5"/>
        <v>0</v>
      </c>
      <c r="P51" s="288">
        <f>(($U51*DT!$C$5/1000))*($D$1045/IF(AND($D$1044&gt;$B$1046,$B$1046&gt;$D$1043),366,365))+(($V51*DT!$C$5/2000))</f>
        <v>0</v>
      </c>
      <c r="Q51" s="289">
        <f t="shared" si="1"/>
        <v>0</v>
      </c>
      <c r="R51" s="289">
        <f>(($U51*DT!$E$5/1000))*($D$1045/IF(AND($D$1044&gt;$B$1046,$B$1046&gt;$D$1043),366,365))+(($V51*DT!$E$5/2000))</f>
        <v>0</v>
      </c>
      <c r="S51" s="290">
        <f t="shared" si="6"/>
        <v>0</v>
      </c>
      <c r="U51" s="291">
        <f t="shared" si="11"/>
        <v>0</v>
      </c>
      <c r="V51" s="291">
        <f t="shared" si="7"/>
        <v>0</v>
      </c>
      <c r="X51" s="288">
        <f>(($AC51*DT!$C$5/1000))*($D$1045/IF(AND($D$1044&gt;$B$1046,$B$1046&gt;$D$1043),366,365))+(($AD51*DT!$C$5/2000))</f>
        <v>0</v>
      </c>
      <c r="Y51" s="289">
        <f t="shared" si="3"/>
        <v>0</v>
      </c>
      <c r="Z51" s="289">
        <f>(($AC51*DT!$E$5/1000))*($D$1045/IF(AND($D$1044&gt;$B$1046,$B$1046&gt;$D$1043),366,365))+(($AD51*DT!$E$5/2000))</f>
        <v>0</v>
      </c>
      <c r="AA51" s="290">
        <f t="shared" si="8"/>
        <v>0</v>
      </c>
      <c r="AC51" s="291">
        <f t="shared" si="9"/>
        <v>0</v>
      </c>
      <c r="AD51" s="291">
        <f t="shared" si="10"/>
        <v>0</v>
      </c>
    </row>
    <row r="52" spans="2:30" x14ac:dyDescent="0.25">
      <c r="B52" s="522">
        <v>48</v>
      </c>
      <c r="C52" s="280">
        <f>'BIENES ASEGURADOS'!C60</f>
        <v>0</v>
      </c>
      <c r="D52" s="281">
        <f>SUM('BIENES ASEGURADOS'!D60:H60)*'RT GENERALES'!$D$14</f>
        <v>0</v>
      </c>
      <c r="E52" s="281">
        <f>SUM('BIENES ASEGURADOS'!I60:Y60,'BIENES ASEGURADOS'!AA60)*'RT GENERALES'!$D$14</f>
        <v>0</v>
      </c>
      <c r="F52" s="281">
        <f>'BIENES ASEGURADOS'!AB60*'RT GENERALES'!$D$14</f>
        <v>0</v>
      </c>
      <c r="G52" s="282">
        <f>'BIENES ASEGURADOS'!Z60*'RT GENERALES'!$D$14</f>
        <v>0</v>
      </c>
      <c r="H52" s="525">
        <f t="shared" si="4"/>
        <v>0</v>
      </c>
      <c r="I52" s="283"/>
      <c r="J52" s="284">
        <f>(((D52+E52)*(DT!$C$5/1000)))*($D$1045/IF(AND($D$1044&gt;$B$1046,$B$1046&gt;$D$1043),366,365))+(LIQUIDACION!$F52*(DT!$C$5/2000))</f>
        <v>0</v>
      </c>
      <c r="K52" s="285">
        <f t="shared" si="0"/>
        <v>0</v>
      </c>
      <c r="L52" s="286">
        <f>(((D52+E52)*DT!$E$5/1000)*($D$1045/IF(AND($D$1044&gt;$B$1046,$B$1046&gt;$D$1043),366,365))+(LIQUIDACION!F52*(DT!$E$5/2000)))</f>
        <v>0</v>
      </c>
      <c r="M52" s="286">
        <f>((G52)*(DT!$C$6/1000))*($D$1045/IF(AND($D$1044&gt;$B$1046,$B$1046&gt;$D$1043),366,365))</f>
        <v>0</v>
      </c>
      <c r="N52" s="287">
        <f t="shared" si="5"/>
        <v>0</v>
      </c>
      <c r="P52" s="288">
        <f>(($U52*DT!$C$5/1000))*($D$1045/IF(AND($D$1044&gt;$B$1046,$B$1046&gt;$D$1043),366,365))+(($V52*DT!$C$5/2000))</f>
        <v>0</v>
      </c>
      <c r="Q52" s="289">
        <f t="shared" si="1"/>
        <v>0</v>
      </c>
      <c r="R52" s="289">
        <f>(($U52*DT!$E$5/1000))*($D$1045/IF(AND($D$1044&gt;$B$1046,$B$1046&gt;$D$1043),366,365))+(($V52*DT!$E$5/2000))</f>
        <v>0</v>
      </c>
      <c r="S52" s="290">
        <f t="shared" si="6"/>
        <v>0</v>
      </c>
      <c r="U52" s="291">
        <f t="shared" si="11"/>
        <v>0</v>
      </c>
      <c r="V52" s="291">
        <f t="shared" si="7"/>
        <v>0</v>
      </c>
      <c r="X52" s="288">
        <f>(($AC52*DT!$C$5/1000))*($D$1045/IF(AND($D$1044&gt;$B$1046,$B$1046&gt;$D$1043),366,365))+(($AD52*DT!$C$5/2000))</f>
        <v>0</v>
      </c>
      <c r="Y52" s="289">
        <f t="shared" si="3"/>
        <v>0</v>
      </c>
      <c r="Z52" s="289">
        <f>(($AC52*DT!$E$5/1000))*($D$1045/IF(AND($D$1044&gt;$B$1046,$B$1046&gt;$D$1043),366,365))+(($AD52*DT!$E$5/2000))</f>
        <v>0</v>
      </c>
      <c r="AA52" s="290">
        <f t="shared" si="8"/>
        <v>0</v>
      </c>
      <c r="AC52" s="291">
        <f t="shared" si="9"/>
        <v>0</v>
      </c>
      <c r="AD52" s="291">
        <f t="shared" si="10"/>
        <v>0</v>
      </c>
    </row>
    <row r="53" spans="2:30" x14ac:dyDescent="0.25">
      <c r="B53" s="522">
        <v>49</v>
      </c>
      <c r="C53" s="280">
        <f>'BIENES ASEGURADOS'!C61</f>
        <v>0</v>
      </c>
      <c r="D53" s="281">
        <f>SUM('BIENES ASEGURADOS'!D61:H61)*'RT GENERALES'!$D$14</f>
        <v>0</v>
      </c>
      <c r="E53" s="281">
        <f>SUM('BIENES ASEGURADOS'!I61:Y61,'BIENES ASEGURADOS'!AA61)*'RT GENERALES'!$D$14</f>
        <v>0</v>
      </c>
      <c r="F53" s="281">
        <f>'BIENES ASEGURADOS'!AB61*'RT GENERALES'!$D$14</f>
        <v>0</v>
      </c>
      <c r="G53" s="282">
        <f>'BIENES ASEGURADOS'!Z61*'RT GENERALES'!$D$14</f>
        <v>0</v>
      </c>
      <c r="H53" s="525">
        <f t="shared" si="4"/>
        <v>0</v>
      </c>
      <c r="I53" s="283"/>
      <c r="J53" s="284">
        <f>(((D53+E53)*(DT!$C$5/1000)))*($D$1045/IF(AND($D$1044&gt;$B$1046,$B$1046&gt;$D$1043),366,365))+(LIQUIDACION!$F53*(DT!$C$5/2000))</f>
        <v>0</v>
      </c>
      <c r="K53" s="285">
        <f t="shared" si="0"/>
        <v>0</v>
      </c>
      <c r="L53" s="286">
        <f>(((D53+E53)*DT!$E$5/1000)*($D$1045/IF(AND($D$1044&gt;$B$1046,$B$1046&gt;$D$1043),366,365))+(LIQUIDACION!F53*(DT!$E$5/2000)))</f>
        <v>0</v>
      </c>
      <c r="M53" s="286">
        <f>((G53)*(DT!$C$6/1000))*($D$1045/IF(AND($D$1044&gt;$B$1046,$B$1046&gt;$D$1043),366,365))</f>
        <v>0</v>
      </c>
      <c r="N53" s="287">
        <f t="shared" si="5"/>
        <v>0</v>
      </c>
      <c r="P53" s="288">
        <f>(($U53*DT!$C$5/1000))*($D$1045/IF(AND($D$1044&gt;$B$1046,$B$1046&gt;$D$1043),366,365))+(($V53*DT!$C$5/2000))</f>
        <v>0</v>
      </c>
      <c r="Q53" s="289">
        <f t="shared" si="1"/>
        <v>0</v>
      </c>
      <c r="R53" s="289">
        <f>(($U53*DT!$E$5/1000))*($D$1045/IF(AND($D$1044&gt;$B$1046,$B$1046&gt;$D$1043),366,365))+(($V53*DT!$E$5/2000))</f>
        <v>0</v>
      </c>
      <c r="S53" s="290">
        <f t="shared" si="6"/>
        <v>0</v>
      </c>
      <c r="U53" s="291">
        <f t="shared" si="11"/>
        <v>0</v>
      </c>
      <c r="V53" s="291">
        <f t="shared" si="7"/>
        <v>0</v>
      </c>
      <c r="X53" s="288">
        <f>(($AC53*DT!$C$5/1000))*($D$1045/IF(AND($D$1044&gt;$B$1046,$B$1046&gt;$D$1043),366,365))+(($AD53*DT!$C$5/2000))</f>
        <v>0</v>
      </c>
      <c r="Y53" s="289">
        <f t="shared" si="3"/>
        <v>0</v>
      </c>
      <c r="Z53" s="289">
        <f>(($AC53*DT!$E$5/1000))*($D$1045/IF(AND($D$1044&gt;$B$1046,$B$1046&gt;$D$1043),366,365))+(($AD53*DT!$E$5/2000))</f>
        <v>0</v>
      </c>
      <c r="AA53" s="290">
        <f t="shared" si="8"/>
        <v>0</v>
      </c>
      <c r="AC53" s="291">
        <f t="shared" si="9"/>
        <v>0</v>
      </c>
      <c r="AD53" s="291">
        <f t="shared" si="10"/>
        <v>0</v>
      </c>
    </row>
    <row r="54" spans="2:30" x14ac:dyDescent="0.25">
      <c r="B54" s="522">
        <v>50</v>
      </c>
      <c r="C54" s="280">
        <f>'BIENES ASEGURADOS'!C62</f>
        <v>0</v>
      </c>
      <c r="D54" s="281">
        <f>SUM('BIENES ASEGURADOS'!D62:H62)*'RT GENERALES'!$D$14</f>
        <v>0</v>
      </c>
      <c r="E54" s="281">
        <f>SUM('BIENES ASEGURADOS'!I62:Y62,'BIENES ASEGURADOS'!AA62)*'RT GENERALES'!$D$14</f>
        <v>0</v>
      </c>
      <c r="F54" s="281">
        <f>'BIENES ASEGURADOS'!AB62*'RT GENERALES'!$D$14</f>
        <v>0</v>
      </c>
      <c r="G54" s="282">
        <f>'BIENES ASEGURADOS'!Z62*'RT GENERALES'!$D$14</f>
        <v>0</v>
      </c>
      <c r="H54" s="525">
        <f t="shared" si="4"/>
        <v>0</v>
      </c>
      <c r="I54" s="283"/>
      <c r="J54" s="284">
        <f>(((D54+E54)*(DT!$C$5/1000)))*($D$1045/IF(AND($D$1044&gt;$B$1046,$B$1046&gt;$D$1043),366,365))+(LIQUIDACION!$F54*(DT!$C$5/2000))</f>
        <v>0</v>
      </c>
      <c r="K54" s="285">
        <f t="shared" si="0"/>
        <v>0</v>
      </c>
      <c r="L54" s="286">
        <f>(((D54+E54)*DT!$E$5/1000)*($D$1045/IF(AND($D$1044&gt;$B$1046,$B$1046&gt;$D$1043),366,365))+(LIQUIDACION!F54*(DT!$E$5/2000)))</f>
        <v>0</v>
      </c>
      <c r="M54" s="286">
        <f>((G54)*(DT!$C$6/1000))*($D$1045/IF(AND($D$1044&gt;$B$1046,$B$1046&gt;$D$1043),366,365))</f>
        <v>0</v>
      </c>
      <c r="N54" s="287">
        <f t="shared" si="5"/>
        <v>0</v>
      </c>
      <c r="P54" s="288">
        <f>(($U54*DT!$C$5/1000))*($D$1045/IF(AND($D$1044&gt;$B$1046,$B$1046&gt;$D$1043),366,365))+(($V54*DT!$C$5/2000))</f>
        <v>0</v>
      </c>
      <c r="Q54" s="289">
        <f t="shared" si="1"/>
        <v>0</v>
      </c>
      <c r="R54" s="289">
        <f>(($U54*DT!$E$5/1000))*($D$1045/IF(AND($D$1044&gt;$B$1046,$B$1046&gt;$D$1043),366,365))+(($V54*DT!$E$5/2000))</f>
        <v>0</v>
      </c>
      <c r="S54" s="290">
        <f t="shared" si="6"/>
        <v>0</v>
      </c>
      <c r="U54" s="291">
        <f t="shared" si="11"/>
        <v>0</v>
      </c>
      <c r="V54" s="291">
        <f t="shared" si="7"/>
        <v>0</v>
      </c>
      <c r="X54" s="288">
        <f>(($AC54*DT!$C$5/1000))*($D$1045/IF(AND($D$1044&gt;$B$1046,$B$1046&gt;$D$1043),366,365))+(($AD54*DT!$C$5/2000))</f>
        <v>0</v>
      </c>
      <c r="Y54" s="289">
        <f t="shared" si="3"/>
        <v>0</v>
      </c>
      <c r="Z54" s="289">
        <f>(($AC54*DT!$E$5/1000))*($D$1045/IF(AND($D$1044&gt;$B$1046,$B$1046&gt;$D$1043),366,365))+(($AD54*DT!$E$5/2000))</f>
        <v>0</v>
      </c>
      <c r="AA54" s="290">
        <f t="shared" si="8"/>
        <v>0</v>
      </c>
      <c r="AC54" s="291">
        <f t="shared" si="9"/>
        <v>0</v>
      </c>
      <c r="AD54" s="291">
        <f t="shared" si="10"/>
        <v>0</v>
      </c>
    </row>
    <row r="55" spans="2:30" x14ac:dyDescent="0.25">
      <c r="B55" s="522">
        <v>51</v>
      </c>
      <c r="C55" s="280">
        <f>'BIENES ASEGURADOS'!C63</f>
        <v>0</v>
      </c>
      <c r="D55" s="281">
        <f>SUM('BIENES ASEGURADOS'!D63:H63)*'RT GENERALES'!$D$14</f>
        <v>0</v>
      </c>
      <c r="E55" s="281">
        <f>SUM('BIENES ASEGURADOS'!I63:Y63,'BIENES ASEGURADOS'!AA63)*'RT GENERALES'!$D$14</f>
        <v>0</v>
      </c>
      <c r="F55" s="281">
        <f>'BIENES ASEGURADOS'!AB63*'RT GENERALES'!$D$14</f>
        <v>0</v>
      </c>
      <c r="G55" s="282">
        <f>'BIENES ASEGURADOS'!Z63*'RT GENERALES'!$D$14</f>
        <v>0</v>
      </c>
      <c r="H55" s="525">
        <f t="shared" si="4"/>
        <v>0</v>
      </c>
      <c r="I55" s="283"/>
      <c r="J55" s="284">
        <f>(((D55+E55)*(DT!$C$5/1000)))*($D$1045/IF(AND($D$1044&gt;$B$1046,$B$1046&gt;$D$1043),366,365))+(LIQUIDACION!$F55*(DT!$C$5/2000))</f>
        <v>0</v>
      </c>
      <c r="K55" s="285">
        <f t="shared" si="0"/>
        <v>0</v>
      </c>
      <c r="L55" s="286">
        <f>(((D55+E55)*DT!$E$5/1000)*($D$1045/IF(AND($D$1044&gt;$B$1046,$B$1046&gt;$D$1043),366,365))+(LIQUIDACION!F55*(DT!$E$5/2000)))</f>
        <v>0</v>
      </c>
      <c r="M55" s="286">
        <f>((G55)*(DT!$C$6/1000))*($D$1045/IF(AND($D$1044&gt;$B$1046,$B$1046&gt;$D$1043),366,365))</f>
        <v>0</v>
      </c>
      <c r="N55" s="287">
        <f t="shared" si="5"/>
        <v>0</v>
      </c>
      <c r="P55" s="288">
        <f>(($U55*DT!$C$5/1000))*($D$1045/IF(AND($D$1044&gt;$B$1046,$B$1046&gt;$D$1043),366,365))+(($V55*DT!$C$5/2000))</f>
        <v>0</v>
      </c>
      <c r="Q55" s="289">
        <f t="shared" si="1"/>
        <v>0</v>
      </c>
      <c r="R55" s="289">
        <f>(($U55*DT!$E$5/1000))*($D$1045/IF(AND($D$1044&gt;$B$1046,$B$1046&gt;$D$1043),366,365))+(($V55*DT!$E$5/2000))</f>
        <v>0</v>
      </c>
      <c r="S55" s="290">
        <f t="shared" si="6"/>
        <v>0</v>
      </c>
      <c r="U55" s="291">
        <f t="shared" si="11"/>
        <v>0</v>
      </c>
      <c r="V55" s="291">
        <f t="shared" si="7"/>
        <v>0</v>
      </c>
      <c r="X55" s="288">
        <f>(($AC55*DT!$C$5/1000))*($D$1045/IF(AND($D$1044&gt;$B$1046,$B$1046&gt;$D$1043),366,365))+(($AD55*DT!$C$5/2000))</f>
        <v>0</v>
      </c>
      <c r="Y55" s="289">
        <f t="shared" si="3"/>
        <v>0</v>
      </c>
      <c r="Z55" s="289">
        <f>(($AC55*DT!$E$5/1000))*($D$1045/IF(AND($D$1044&gt;$B$1046,$B$1046&gt;$D$1043),366,365))+(($AD55*DT!$E$5/2000))</f>
        <v>0</v>
      </c>
      <c r="AA55" s="290">
        <f t="shared" si="8"/>
        <v>0</v>
      </c>
      <c r="AC55" s="291">
        <f t="shared" si="9"/>
        <v>0</v>
      </c>
      <c r="AD55" s="291">
        <f t="shared" si="10"/>
        <v>0</v>
      </c>
    </row>
    <row r="56" spans="2:30" x14ac:dyDescent="0.25">
      <c r="B56" s="522">
        <v>52</v>
      </c>
      <c r="C56" s="280">
        <f>'BIENES ASEGURADOS'!C64</f>
        <v>0</v>
      </c>
      <c r="D56" s="281">
        <f>SUM('BIENES ASEGURADOS'!D64:H64)*'RT GENERALES'!$D$14</f>
        <v>0</v>
      </c>
      <c r="E56" s="281">
        <f>SUM('BIENES ASEGURADOS'!I64:Y64,'BIENES ASEGURADOS'!AA64)*'RT GENERALES'!$D$14</f>
        <v>0</v>
      </c>
      <c r="F56" s="281">
        <f>'BIENES ASEGURADOS'!AB64*'RT GENERALES'!$D$14</f>
        <v>0</v>
      </c>
      <c r="G56" s="282">
        <f>'BIENES ASEGURADOS'!Z64*'RT GENERALES'!$D$14</f>
        <v>0</v>
      </c>
      <c r="H56" s="525">
        <f t="shared" si="4"/>
        <v>0</v>
      </c>
      <c r="I56" s="283"/>
      <c r="J56" s="284">
        <f>(((D56+E56)*(DT!$C$5/1000)))*($D$1045/IF(AND($D$1044&gt;$B$1046,$B$1046&gt;$D$1043),366,365))+(LIQUIDACION!$F56*(DT!$C$5/2000))</f>
        <v>0</v>
      </c>
      <c r="K56" s="285">
        <f t="shared" si="0"/>
        <v>0</v>
      </c>
      <c r="L56" s="286">
        <f>(((D56+E56)*DT!$E$5/1000)*($D$1045/IF(AND($D$1044&gt;$B$1046,$B$1046&gt;$D$1043),366,365))+(LIQUIDACION!F56*(DT!$E$5/2000)))</f>
        <v>0</v>
      </c>
      <c r="M56" s="286">
        <f>((G56)*(DT!$C$6/1000))*($D$1045/IF(AND($D$1044&gt;$B$1046,$B$1046&gt;$D$1043),366,365))</f>
        <v>0</v>
      </c>
      <c r="N56" s="287">
        <f t="shared" si="5"/>
        <v>0</v>
      </c>
      <c r="P56" s="288">
        <f>(($U56*DT!$C$5/1000))*($D$1045/IF(AND($D$1044&gt;$B$1046,$B$1046&gt;$D$1043),366,365))+(($V56*DT!$C$5/2000))</f>
        <v>0</v>
      </c>
      <c r="Q56" s="289">
        <f t="shared" si="1"/>
        <v>0</v>
      </c>
      <c r="R56" s="289">
        <f>(($U56*DT!$E$5/1000))*($D$1045/IF(AND($D$1044&gt;$B$1046,$B$1046&gt;$D$1043),366,365))+(($V56*DT!$E$5/2000))</f>
        <v>0</v>
      </c>
      <c r="S56" s="290">
        <f t="shared" si="6"/>
        <v>0</v>
      </c>
      <c r="U56" s="291">
        <f t="shared" si="11"/>
        <v>0</v>
      </c>
      <c r="V56" s="291">
        <f t="shared" si="7"/>
        <v>0</v>
      </c>
      <c r="X56" s="288">
        <f>(($AC56*DT!$C$5/1000))*($D$1045/IF(AND($D$1044&gt;$B$1046,$B$1046&gt;$D$1043),366,365))+(($AD56*DT!$C$5/2000))</f>
        <v>0</v>
      </c>
      <c r="Y56" s="289">
        <f t="shared" si="3"/>
        <v>0</v>
      </c>
      <c r="Z56" s="289">
        <f>(($AC56*DT!$E$5/1000))*($D$1045/IF(AND($D$1044&gt;$B$1046,$B$1046&gt;$D$1043),366,365))+(($AD56*DT!$E$5/2000))</f>
        <v>0</v>
      </c>
      <c r="AA56" s="290">
        <f t="shared" si="8"/>
        <v>0</v>
      </c>
      <c r="AC56" s="291">
        <f t="shared" si="9"/>
        <v>0</v>
      </c>
      <c r="AD56" s="291">
        <f t="shared" si="10"/>
        <v>0</v>
      </c>
    </row>
    <row r="57" spans="2:30" x14ac:dyDescent="0.25">
      <c r="B57" s="522">
        <v>53</v>
      </c>
      <c r="C57" s="280">
        <f>'BIENES ASEGURADOS'!C65</f>
        <v>0</v>
      </c>
      <c r="D57" s="281">
        <f>SUM('BIENES ASEGURADOS'!D65:H65)*'RT GENERALES'!$D$14</f>
        <v>0</v>
      </c>
      <c r="E57" s="281">
        <f>SUM('BIENES ASEGURADOS'!I65:Y65,'BIENES ASEGURADOS'!AA65)*'RT GENERALES'!$D$14</f>
        <v>0</v>
      </c>
      <c r="F57" s="281">
        <f>'BIENES ASEGURADOS'!AB65*'RT GENERALES'!$D$14</f>
        <v>0</v>
      </c>
      <c r="G57" s="282">
        <f>'BIENES ASEGURADOS'!Z65*'RT GENERALES'!$D$14</f>
        <v>0</v>
      </c>
      <c r="H57" s="525">
        <f t="shared" si="4"/>
        <v>0</v>
      </c>
      <c r="I57" s="283"/>
      <c r="J57" s="284">
        <f>(((D57+E57)*(DT!$C$5/1000)))*($D$1045/IF(AND($D$1044&gt;$B$1046,$B$1046&gt;$D$1043),366,365))+(LIQUIDACION!$F57*(DT!$C$5/2000))</f>
        <v>0</v>
      </c>
      <c r="K57" s="285">
        <f t="shared" si="0"/>
        <v>0</v>
      </c>
      <c r="L57" s="286">
        <f>(((D57+E57)*DT!$E$5/1000)*($D$1045/IF(AND($D$1044&gt;$B$1046,$B$1046&gt;$D$1043),366,365))+(LIQUIDACION!F57*(DT!$E$5/2000)))</f>
        <v>0</v>
      </c>
      <c r="M57" s="286">
        <f>((G57)*(DT!$C$6/1000))*($D$1045/IF(AND($D$1044&gt;$B$1046,$B$1046&gt;$D$1043),366,365))</f>
        <v>0</v>
      </c>
      <c r="N57" s="287">
        <f t="shared" si="5"/>
        <v>0</v>
      </c>
      <c r="P57" s="288">
        <f>(($U57*DT!$C$5/1000))*($D$1045/IF(AND($D$1044&gt;$B$1046,$B$1046&gt;$D$1043),366,365))+(($V57*DT!$C$5/2000))</f>
        <v>0</v>
      </c>
      <c r="Q57" s="289">
        <f t="shared" si="1"/>
        <v>0</v>
      </c>
      <c r="R57" s="289">
        <f>(($U57*DT!$E$5/1000))*($D$1045/IF(AND($D$1044&gt;$B$1046,$B$1046&gt;$D$1043),366,365))+(($V57*DT!$E$5/2000))</f>
        <v>0</v>
      </c>
      <c r="S57" s="290">
        <f t="shared" si="6"/>
        <v>0</v>
      </c>
      <c r="U57" s="291">
        <f t="shared" si="11"/>
        <v>0</v>
      </c>
      <c r="V57" s="291">
        <f t="shared" si="7"/>
        <v>0</v>
      </c>
      <c r="X57" s="288">
        <f>(($AC57*DT!$C$5/1000))*($D$1045/IF(AND($D$1044&gt;$B$1046,$B$1046&gt;$D$1043),366,365))+(($AD57*DT!$C$5/2000))</f>
        <v>0</v>
      </c>
      <c r="Y57" s="289">
        <f t="shared" si="3"/>
        <v>0</v>
      </c>
      <c r="Z57" s="289">
        <f>(($AC57*DT!$E$5/1000))*($D$1045/IF(AND($D$1044&gt;$B$1046,$B$1046&gt;$D$1043),366,365))+(($AD57*DT!$E$5/2000))</f>
        <v>0</v>
      </c>
      <c r="AA57" s="290">
        <f t="shared" si="8"/>
        <v>0</v>
      </c>
      <c r="AC57" s="291">
        <f t="shared" si="9"/>
        <v>0</v>
      </c>
      <c r="AD57" s="291">
        <f t="shared" si="10"/>
        <v>0</v>
      </c>
    </row>
    <row r="58" spans="2:30" x14ac:dyDescent="0.25">
      <c r="B58" s="522">
        <v>54</v>
      </c>
      <c r="C58" s="280">
        <f>'BIENES ASEGURADOS'!C66</f>
        <v>0</v>
      </c>
      <c r="D58" s="281">
        <f>SUM('BIENES ASEGURADOS'!D66:H66)*'RT GENERALES'!$D$14</f>
        <v>0</v>
      </c>
      <c r="E58" s="281">
        <f>SUM('BIENES ASEGURADOS'!I66:Y66,'BIENES ASEGURADOS'!AA66)*'RT GENERALES'!$D$14</f>
        <v>0</v>
      </c>
      <c r="F58" s="281">
        <f>'BIENES ASEGURADOS'!AB66*'RT GENERALES'!$D$14</f>
        <v>0</v>
      </c>
      <c r="G58" s="282">
        <f>'BIENES ASEGURADOS'!Z66*'RT GENERALES'!$D$14</f>
        <v>0</v>
      </c>
      <c r="H58" s="525">
        <f t="shared" si="4"/>
        <v>0</v>
      </c>
      <c r="I58" s="283"/>
      <c r="J58" s="284">
        <f>(((D58+E58)*(DT!$C$5/1000)))*($D$1045/IF(AND($D$1044&gt;$B$1046,$B$1046&gt;$D$1043),366,365))+(LIQUIDACION!$F58*(DT!$C$5/2000))</f>
        <v>0</v>
      </c>
      <c r="K58" s="285">
        <f t="shared" si="0"/>
        <v>0</v>
      </c>
      <c r="L58" s="286">
        <f>(((D58+E58)*DT!$E$5/1000)*($D$1045/IF(AND($D$1044&gt;$B$1046,$B$1046&gt;$D$1043),366,365))+(LIQUIDACION!F58*(DT!$E$5/2000)))</f>
        <v>0</v>
      </c>
      <c r="M58" s="286">
        <f>((G58)*(DT!$C$6/1000))*($D$1045/IF(AND($D$1044&gt;$B$1046,$B$1046&gt;$D$1043),366,365))</f>
        <v>0</v>
      </c>
      <c r="N58" s="287">
        <f t="shared" si="5"/>
        <v>0</v>
      </c>
      <c r="P58" s="288">
        <f>(($U58*DT!$C$5/1000))*($D$1045/IF(AND($D$1044&gt;$B$1046,$B$1046&gt;$D$1043),366,365))+(($V58*DT!$C$5/2000))</f>
        <v>0</v>
      </c>
      <c r="Q58" s="289">
        <f t="shared" si="1"/>
        <v>0</v>
      </c>
      <c r="R58" s="289">
        <f>(($U58*DT!$E$5/1000))*($D$1045/IF(AND($D$1044&gt;$B$1046,$B$1046&gt;$D$1043),366,365))+(($V58*DT!$E$5/2000))</f>
        <v>0</v>
      </c>
      <c r="S58" s="290">
        <f t="shared" si="6"/>
        <v>0</v>
      </c>
      <c r="U58" s="291">
        <f t="shared" si="11"/>
        <v>0</v>
      </c>
      <c r="V58" s="291">
        <f t="shared" si="7"/>
        <v>0</v>
      </c>
      <c r="X58" s="288">
        <f>(($AC58*DT!$C$5/1000))*($D$1045/IF(AND($D$1044&gt;$B$1046,$B$1046&gt;$D$1043),366,365))+(($AD58*DT!$C$5/2000))</f>
        <v>0</v>
      </c>
      <c r="Y58" s="289">
        <f t="shared" si="3"/>
        <v>0</v>
      </c>
      <c r="Z58" s="289">
        <f>(($AC58*DT!$E$5/1000))*($D$1045/IF(AND($D$1044&gt;$B$1046,$B$1046&gt;$D$1043),366,365))+(($AD58*DT!$E$5/2000))</f>
        <v>0</v>
      </c>
      <c r="AA58" s="290">
        <f t="shared" si="8"/>
        <v>0</v>
      </c>
      <c r="AC58" s="291">
        <f t="shared" si="9"/>
        <v>0</v>
      </c>
      <c r="AD58" s="291">
        <f t="shared" si="10"/>
        <v>0</v>
      </c>
    </row>
    <row r="59" spans="2:30" x14ac:dyDescent="0.25">
      <c r="B59" s="522">
        <v>55</v>
      </c>
      <c r="C59" s="280">
        <f>'BIENES ASEGURADOS'!C67</f>
        <v>0</v>
      </c>
      <c r="D59" s="281">
        <f>SUM('BIENES ASEGURADOS'!D67:H67)*'RT GENERALES'!$D$14</f>
        <v>0</v>
      </c>
      <c r="E59" s="281">
        <f>SUM('BIENES ASEGURADOS'!I67:Y67,'BIENES ASEGURADOS'!AA67)*'RT GENERALES'!$D$14</f>
        <v>0</v>
      </c>
      <c r="F59" s="281">
        <f>'BIENES ASEGURADOS'!AB67*'RT GENERALES'!$D$14</f>
        <v>0</v>
      </c>
      <c r="G59" s="282">
        <f>'BIENES ASEGURADOS'!Z67*'RT GENERALES'!$D$14</f>
        <v>0</v>
      </c>
      <c r="H59" s="525">
        <f t="shared" si="4"/>
        <v>0</v>
      </c>
      <c r="I59" s="283"/>
      <c r="J59" s="284">
        <f>(((D59+E59)*(DT!$C$5/1000)))*($D$1045/IF(AND($D$1044&gt;$B$1046,$B$1046&gt;$D$1043),366,365))+(LIQUIDACION!$F59*(DT!$C$5/2000))</f>
        <v>0</v>
      </c>
      <c r="K59" s="285">
        <f t="shared" si="0"/>
        <v>0</v>
      </c>
      <c r="L59" s="286">
        <f>(((D59+E59)*DT!$E$5/1000)*($D$1045/IF(AND($D$1044&gt;$B$1046,$B$1046&gt;$D$1043),366,365))+(LIQUIDACION!F59*(DT!$E$5/2000)))</f>
        <v>0</v>
      </c>
      <c r="M59" s="286">
        <f>((G59)*(DT!$C$6/1000))*($D$1045/IF(AND($D$1044&gt;$B$1046,$B$1046&gt;$D$1043),366,365))</f>
        <v>0</v>
      </c>
      <c r="N59" s="287">
        <f t="shared" si="5"/>
        <v>0</v>
      </c>
      <c r="P59" s="288">
        <f>(($U59*DT!$C$5/1000))*($D$1045/IF(AND($D$1044&gt;$B$1046,$B$1046&gt;$D$1043),366,365))+(($V59*DT!$C$5/2000))</f>
        <v>0</v>
      </c>
      <c r="Q59" s="289">
        <f t="shared" si="1"/>
        <v>0</v>
      </c>
      <c r="R59" s="289">
        <f>(($U59*DT!$E$5/1000))*($D$1045/IF(AND($D$1044&gt;$B$1046,$B$1046&gt;$D$1043),366,365))+(($V59*DT!$E$5/2000))</f>
        <v>0</v>
      </c>
      <c r="S59" s="290">
        <f t="shared" si="6"/>
        <v>0</v>
      </c>
      <c r="U59" s="291">
        <f t="shared" si="11"/>
        <v>0</v>
      </c>
      <c r="V59" s="291">
        <f t="shared" si="7"/>
        <v>0</v>
      </c>
      <c r="X59" s="288">
        <f>(($AC59*DT!$C$5/1000))*($D$1045/IF(AND($D$1044&gt;$B$1046,$B$1046&gt;$D$1043),366,365))+(($AD59*DT!$C$5/2000))</f>
        <v>0</v>
      </c>
      <c r="Y59" s="289">
        <f t="shared" si="3"/>
        <v>0</v>
      </c>
      <c r="Z59" s="289">
        <f>(($AC59*DT!$E$5/1000))*($D$1045/IF(AND($D$1044&gt;$B$1046,$B$1046&gt;$D$1043),366,365))+(($AD59*DT!$E$5/2000))</f>
        <v>0</v>
      </c>
      <c r="AA59" s="290">
        <f t="shared" si="8"/>
        <v>0</v>
      </c>
      <c r="AC59" s="291">
        <f t="shared" si="9"/>
        <v>0</v>
      </c>
      <c r="AD59" s="291">
        <f t="shared" si="10"/>
        <v>0</v>
      </c>
    </row>
    <row r="60" spans="2:30" x14ac:dyDescent="0.25">
      <c r="B60" s="522">
        <v>56</v>
      </c>
      <c r="C60" s="280">
        <f>'BIENES ASEGURADOS'!C68</f>
        <v>0</v>
      </c>
      <c r="D60" s="281">
        <f>SUM('BIENES ASEGURADOS'!D68:H68)*'RT GENERALES'!$D$14</f>
        <v>0</v>
      </c>
      <c r="E60" s="281">
        <f>SUM('BIENES ASEGURADOS'!I68:Y68,'BIENES ASEGURADOS'!AA68)*'RT GENERALES'!$D$14</f>
        <v>0</v>
      </c>
      <c r="F60" s="281">
        <f>'BIENES ASEGURADOS'!AB68*'RT GENERALES'!$D$14</f>
        <v>0</v>
      </c>
      <c r="G60" s="282">
        <f>'BIENES ASEGURADOS'!Z68*'RT GENERALES'!$D$14</f>
        <v>0</v>
      </c>
      <c r="H60" s="525">
        <f t="shared" si="4"/>
        <v>0</v>
      </c>
      <c r="I60" s="283"/>
      <c r="J60" s="284">
        <f>(((D60+E60)*(DT!$C$5/1000)))*($D$1045/IF(AND($D$1044&gt;$B$1046,$B$1046&gt;$D$1043),366,365))+(LIQUIDACION!$F60*(DT!$C$5/2000))</f>
        <v>0</v>
      </c>
      <c r="K60" s="285">
        <f t="shared" si="0"/>
        <v>0</v>
      </c>
      <c r="L60" s="286">
        <f>(((D60+E60)*DT!$E$5/1000)*($D$1045/IF(AND($D$1044&gt;$B$1046,$B$1046&gt;$D$1043),366,365))+(LIQUIDACION!F60*(DT!$E$5/2000)))</f>
        <v>0</v>
      </c>
      <c r="M60" s="286">
        <f>((G60)*(DT!$C$6/1000))*($D$1045/IF(AND($D$1044&gt;$B$1046,$B$1046&gt;$D$1043),366,365))</f>
        <v>0</v>
      </c>
      <c r="N60" s="287">
        <f t="shared" si="5"/>
        <v>0</v>
      </c>
      <c r="P60" s="288">
        <f>(($U60*DT!$C$5/1000))*($D$1045/IF(AND($D$1044&gt;$B$1046,$B$1046&gt;$D$1043),366,365))+(($V60*DT!$C$5/2000))</f>
        <v>0</v>
      </c>
      <c r="Q60" s="289">
        <f t="shared" si="1"/>
        <v>0</v>
      </c>
      <c r="R60" s="289">
        <f>(($U60*DT!$E$5/1000))*($D$1045/IF(AND($D$1044&gt;$B$1046,$B$1046&gt;$D$1043),366,365))+(($V60*DT!$E$5/2000))</f>
        <v>0</v>
      </c>
      <c r="S60" s="290">
        <f t="shared" si="6"/>
        <v>0</v>
      </c>
      <c r="U60" s="291">
        <f t="shared" si="11"/>
        <v>0</v>
      </c>
      <c r="V60" s="291">
        <f t="shared" si="7"/>
        <v>0</v>
      </c>
      <c r="X60" s="288">
        <f>(($AC60*DT!$C$5/1000))*($D$1045/IF(AND($D$1044&gt;$B$1046,$B$1046&gt;$D$1043),366,365))+(($AD60*DT!$C$5/2000))</f>
        <v>0</v>
      </c>
      <c r="Y60" s="289">
        <f t="shared" si="3"/>
        <v>0</v>
      </c>
      <c r="Z60" s="289">
        <f>(($AC60*DT!$E$5/1000))*($D$1045/IF(AND($D$1044&gt;$B$1046,$B$1046&gt;$D$1043),366,365))+(($AD60*DT!$E$5/2000))</f>
        <v>0</v>
      </c>
      <c r="AA60" s="290">
        <f t="shared" si="8"/>
        <v>0</v>
      </c>
      <c r="AC60" s="291">
        <f t="shared" si="9"/>
        <v>0</v>
      </c>
      <c r="AD60" s="291">
        <f t="shared" si="10"/>
        <v>0</v>
      </c>
    </row>
    <row r="61" spans="2:30" x14ac:dyDescent="0.25">
      <c r="B61" s="522">
        <v>57</v>
      </c>
      <c r="C61" s="280">
        <f>'BIENES ASEGURADOS'!C69</f>
        <v>0</v>
      </c>
      <c r="D61" s="281">
        <f>SUM('BIENES ASEGURADOS'!D69:H69)*'RT GENERALES'!$D$14</f>
        <v>0</v>
      </c>
      <c r="E61" s="281">
        <f>SUM('BIENES ASEGURADOS'!I69:Y69,'BIENES ASEGURADOS'!AA69)*'RT GENERALES'!$D$14</f>
        <v>0</v>
      </c>
      <c r="F61" s="281">
        <f>'BIENES ASEGURADOS'!AB69*'RT GENERALES'!$D$14</f>
        <v>0</v>
      </c>
      <c r="G61" s="282">
        <f>'BIENES ASEGURADOS'!Z69*'RT GENERALES'!$D$14</f>
        <v>0</v>
      </c>
      <c r="H61" s="525">
        <f t="shared" si="4"/>
        <v>0</v>
      </c>
      <c r="I61" s="283"/>
      <c r="J61" s="284">
        <f>(((D61+E61)*(DT!$C$5/1000)))*($D$1045/IF(AND($D$1044&gt;$B$1046,$B$1046&gt;$D$1043),366,365))+(LIQUIDACION!$F61*(DT!$C$5/2000))</f>
        <v>0</v>
      </c>
      <c r="K61" s="285">
        <f t="shared" si="0"/>
        <v>0</v>
      </c>
      <c r="L61" s="286">
        <f>(((D61+E61)*DT!$E$5/1000)*($D$1045/IF(AND($D$1044&gt;$B$1046,$B$1046&gt;$D$1043),366,365))+(LIQUIDACION!F61*(DT!$E$5/2000)))</f>
        <v>0</v>
      </c>
      <c r="M61" s="286">
        <f>((G61)*(DT!$C$6/1000))*($D$1045/IF(AND($D$1044&gt;$B$1046,$B$1046&gt;$D$1043),366,365))</f>
        <v>0</v>
      </c>
      <c r="N61" s="287">
        <f t="shared" si="5"/>
        <v>0</v>
      </c>
      <c r="P61" s="288">
        <f>(($U61*DT!$C$5/1000))*($D$1045/IF(AND($D$1044&gt;$B$1046,$B$1046&gt;$D$1043),366,365))+(($V61*DT!$C$5/2000))</f>
        <v>0</v>
      </c>
      <c r="Q61" s="289">
        <f t="shared" si="1"/>
        <v>0</v>
      </c>
      <c r="R61" s="289">
        <f>(($U61*DT!$E$5/1000))*($D$1045/IF(AND($D$1044&gt;$B$1046,$B$1046&gt;$D$1043),366,365))+(($V61*DT!$E$5/2000))</f>
        <v>0</v>
      </c>
      <c r="S61" s="290">
        <f t="shared" si="6"/>
        <v>0</v>
      </c>
      <c r="U61" s="291">
        <f t="shared" si="11"/>
        <v>0</v>
      </c>
      <c r="V61" s="291">
        <f t="shared" si="7"/>
        <v>0</v>
      </c>
      <c r="X61" s="288">
        <f>(($AC61*DT!$C$5/1000))*($D$1045/IF(AND($D$1044&gt;$B$1046,$B$1046&gt;$D$1043),366,365))+(($AD61*DT!$C$5/2000))</f>
        <v>0</v>
      </c>
      <c r="Y61" s="289">
        <f t="shared" si="3"/>
        <v>0</v>
      </c>
      <c r="Z61" s="289">
        <f>(($AC61*DT!$E$5/1000))*($D$1045/IF(AND($D$1044&gt;$B$1046,$B$1046&gt;$D$1043),366,365))+(($AD61*DT!$E$5/2000))</f>
        <v>0</v>
      </c>
      <c r="AA61" s="290">
        <f t="shared" si="8"/>
        <v>0</v>
      </c>
      <c r="AC61" s="291">
        <f t="shared" si="9"/>
        <v>0</v>
      </c>
      <c r="AD61" s="291">
        <f t="shared" si="10"/>
        <v>0</v>
      </c>
    </row>
    <row r="62" spans="2:30" x14ac:dyDescent="0.25">
      <c r="B62" s="522">
        <v>58</v>
      </c>
      <c r="C62" s="280">
        <f>'BIENES ASEGURADOS'!C70</f>
        <v>0</v>
      </c>
      <c r="D62" s="281">
        <f>SUM('BIENES ASEGURADOS'!D70:H70)*'RT GENERALES'!$D$14</f>
        <v>0</v>
      </c>
      <c r="E62" s="281">
        <f>SUM('BIENES ASEGURADOS'!I70:Y70,'BIENES ASEGURADOS'!AA70)*'RT GENERALES'!$D$14</f>
        <v>0</v>
      </c>
      <c r="F62" s="281">
        <f>'BIENES ASEGURADOS'!AB70*'RT GENERALES'!$D$14</f>
        <v>0</v>
      </c>
      <c r="G62" s="282">
        <f>'BIENES ASEGURADOS'!Z70*'RT GENERALES'!$D$14</f>
        <v>0</v>
      </c>
      <c r="H62" s="525">
        <f t="shared" si="4"/>
        <v>0</v>
      </c>
      <c r="I62" s="283"/>
      <c r="J62" s="284">
        <f>(((D62+E62)*(DT!$C$5/1000)))*($D$1045/IF(AND($D$1044&gt;$B$1046,$B$1046&gt;$D$1043),366,365))+(LIQUIDACION!$F62*(DT!$C$5/2000))</f>
        <v>0</v>
      </c>
      <c r="K62" s="285">
        <f t="shared" si="0"/>
        <v>0</v>
      </c>
      <c r="L62" s="286">
        <f>(((D62+E62)*DT!$E$5/1000)*($D$1045/IF(AND($D$1044&gt;$B$1046,$B$1046&gt;$D$1043),366,365))+(LIQUIDACION!F62*(DT!$E$5/2000)))</f>
        <v>0</v>
      </c>
      <c r="M62" s="286">
        <f>((G62)*(DT!$C$6/1000))*($D$1045/IF(AND($D$1044&gt;$B$1046,$B$1046&gt;$D$1043),366,365))</f>
        <v>0</v>
      </c>
      <c r="N62" s="287">
        <f t="shared" si="5"/>
        <v>0</v>
      </c>
      <c r="P62" s="288">
        <f>(($U62*DT!$C$5/1000))*($D$1045/IF(AND($D$1044&gt;$B$1046,$B$1046&gt;$D$1043),366,365))+(($V62*DT!$C$5/2000))</f>
        <v>0</v>
      </c>
      <c r="Q62" s="289">
        <f t="shared" si="1"/>
        <v>0</v>
      </c>
      <c r="R62" s="289">
        <f>(($U62*DT!$E$5/1000))*($D$1045/IF(AND($D$1044&gt;$B$1046,$B$1046&gt;$D$1043),366,365))+(($V62*DT!$E$5/2000))</f>
        <v>0</v>
      </c>
      <c r="S62" s="290">
        <f t="shared" si="6"/>
        <v>0</v>
      </c>
      <c r="U62" s="291">
        <f t="shared" si="11"/>
        <v>0</v>
      </c>
      <c r="V62" s="291">
        <f t="shared" si="7"/>
        <v>0</v>
      </c>
      <c r="X62" s="288">
        <f>(($AC62*DT!$C$5/1000))*($D$1045/IF(AND($D$1044&gt;$B$1046,$B$1046&gt;$D$1043),366,365))+(($AD62*DT!$C$5/2000))</f>
        <v>0</v>
      </c>
      <c r="Y62" s="289">
        <f t="shared" si="3"/>
        <v>0</v>
      </c>
      <c r="Z62" s="289">
        <f>(($AC62*DT!$E$5/1000))*($D$1045/IF(AND($D$1044&gt;$B$1046,$B$1046&gt;$D$1043),366,365))+(($AD62*DT!$E$5/2000))</f>
        <v>0</v>
      </c>
      <c r="AA62" s="290">
        <f t="shared" si="8"/>
        <v>0</v>
      </c>
      <c r="AC62" s="291">
        <f t="shared" si="9"/>
        <v>0</v>
      </c>
      <c r="AD62" s="291">
        <f t="shared" si="10"/>
        <v>0</v>
      </c>
    </row>
    <row r="63" spans="2:30" x14ac:dyDescent="0.25">
      <c r="B63" s="522">
        <v>59</v>
      </c>
      <c r="C63" s="280">
        <f>'BIENES ASEGURADOS'!C71</f>
        <v>0</v>
      </c>
      <c r="D63" s="281">
        <f>SUM('BIENES ASEGURADOS'!D71:H71)*'RT GENERALES'!$D$14</f>
        <v>0</v>
      </c>
      <c r="E63" s="281">
        <f>SUM('BIENES ASEGURADOS'!I71:Y71,'BIENES ASEGURADOS'!AA71)*'RT GENERALES'!$D$14</f>
        <v>0</v>
      </c>
      <c r="F63" s="281">
        <f>'BIENES ASEGURADOS'!AB71*'RT GENERALES'!$D$14</f>
        <v>0</v>
      </c>
      <c r="G63" s="282">
        <f>'BIENES ASEGURADOS'!Z71*'RT GENERALES'!$D$14</f>
        <v>0</v>
      </c>
      <c r="H63" s="525">
        <f t="shared" si="4"/>
        <v>0</v>
      </c>
      <c r="I63" s="283"/>
      <c r="J63" s="284">
        <f>(((D63+E63)*(DT!$C$5/1000)))*($D$1045/IF(AND($D$1044&gt;$B$1046,$B$1046&gt;$D$1043),366,365))+(LIQUIDACION!$F63*(DT!$C$5/2000))</f>
        <v>0</v>
      </c>
      <c r="K63" s="285">
        <f t="shared" si="0"/>
        <v>0</v>
      </c>
      <c r="L63" s="286">
        <f>(((D63+E63)*DT!$E$5/1000)*($D$1045/IF(AND($D$1044&gt;$B$1046,$B$1046&gt;$D$1043),366,365))+(LIQUIDACION!F63*(DT!$E$5/2000)))</f>
        <v>0</v>
      </c>
      <c r="M63" s="286">
        <f>((G63)*(DT!$C$6/1000))*($D$1045/IF(AND($D$1044&gt;$B$1046,$B$1046&gt;$D$1043),366,365))</f>
        <v>0</v>
      </c>
      <c r="N63" s="287">
        <f t="shared" si="5"/>
        <v>0</v>
      </c>
      <c r="P63" s="288">
        <f>(($U63*DT!$C$5/1000))*($D$1045/IF(AND($D$1044&gt;$B$1046,$B$1046&gt;$D$1043),366,365))+(($V63*DT!$C$5/2000))</f>
        <v>0</v>
      </c>
      <c r="Q63" s="289">
        <f t="shared" si="1"/>
        <v>0</v>
      </c>
      <c r="R63" s="289">
        <f>(($U63*DT!$E$5/1000))*($D$1045/IF(AND($D$1044&gt;$B$1046,$B$1046&gt;$D$1043),366,365))+(($V63*DT!$E$5/2000))</f>
        <v>0</v>
      </c>
      <c r="S63" s="290">
        <f t="shared" si="6"/>
        <v>0</v>
      </c>
      <c r="U63" s="291">
        <f t="shared" si="11"/>
        <v>0</v>
      </c>
      <c r="V63" s="291">
        <f t="shared" si="7"/>
        <v>0</v>
      </c>
      <c r="X63" s="288">
        <f>(($AC63*DT!$C$5/1000))*($D$1045/IF(AND($D$1044&gt;$B$1046,$B$1046&gt;$D$1043),366,365))+(($AD63*DT!$C$5/2000))</f>
        <v>0</v>
      </c>
      <c r="Y63" s="289">
        <f t="shared" si="3"/>
        <v>0</v>
      </c>
      <c r="Z63" s="289">
        <f>(($AC63*DT!$E$5/1000))*($D$1045/IF(AND($D$1044&gt;$B$1046,$B$1046&gt;$D$1043),366,365))+(($AD63*DT!$E$5/2000))</f>
        <v>0</v>
      </c>
      <c r="AA63" s="290">
        <f t="shared" si="8"/>
        <v>0</v>
      </c>
      <c r="AC63" s="291">
        <f t="shared" si="9"/>
        <v>0</v>
      </c>
      <c r="AD63" s="291">
        <f t="shared" si="10"/>
        <v>0</v>
      </c>
    </row>
    <row r="64" spans="2:30" x14ac:dyDescent="0.25">
      <c r="B64" s="522">
        <v>60</v>
      </c>
      <c r="C64" s="280">
        <f>'BIENES ASEGURADOS'!C72</f>
        <v>0</v>
      </c>
      <c r="D64" s="281">
        <f>SUM('BIENES ASEGURADOS'!D72:H72)*'RT GENERALES'!$D$14</f>
        <v>0</v>
      </c>
      <c r="E64" s="281">
        <f>SUM('BIENES ASEGURADOS'!I72:Y72,'BIENES ASEGURADOS'!AA72)*'RT GENERALES'!$D$14</f>
        <v>0</v>
      </c>
      <c r="F64" s="281">
        <f>'BIENES ASEGURADOS'!AB72*'RT GENERALES'!$D$14</f>
        <v>0</v>
      </c>
      <c r="G64" s="282">
        <f>'BIENES ASEGURADOS'!Z72*'RT GENERALES'!$D$14</f>
        <v>0</v>
      </c>
      <c r="H64" s="525">
        <f t="shared" si="4"/>
        <v>0</v>
      </c>
      <c r="I64" s="283"/>
      <c r="J64" s="284">
        <f>(((D64+E64)*(DT!$C$5/1000)))*($D$1045/IF(AND($D$1044&gt;$B$1046,$B$1046&gt;$D$1043),366,365))+(LIQUIDACION!$F64*(DT!$C$5/2000))</f>
        <v>0</v>
      </c>
      <c r="K64" s="285">
        <f t="shared" si="0"/>
        <v>0</v>
      </c>
      <c r="L64" s="286">
        <f>(((D64+E64)*DT!$E$5/1000)*($D$1045/IF(AND($D$1044&gt;$B$1046,$B$1046&gt;$D$1043),366,365))+(LIQUIDACION!F64*(DT!$E$5/2000)))</f>
        <v>0</v>
      </c>
      <c r="M64" s="286">
        <f>((G64)*(DT!$C$6/1000))*($D$1045/IF(AND($D$1044&gt;$B$1046,$B$1046&gt;$D$1043),366,365))</f>
        <v>0</v>
      </c>
      <c r="N64" s="287">
        <f t="shared" si="5"/>
        <v>0</v>
      </c>
      <c r="P64" s="288">
        <f>(($U64*DT!$C$5/1000))*($D$1045/IF(AND($D$1044&gt;$B$1046,$B$1046&gt;$D$1043),366,365))+(($V64*DT!$C$5/2000))</f>
        <v>0</v>
      </c>
      <c r="Q64" s="289">
        <f t="shared" si="1"/>
        <v>0</v>
      </c>
      <c r="R64" s="289">
        <f>(($U64*DT!$E$5/1000))*($D$1045/IF(AND($D$1044&gt;$B$1046,$B$1046&gt;$D$1043),366,365))+(($V64*DT!$E$5/2000))</f>
        <v>0</v>
      </c>
      <c r="S64" s="290">
        <f t="shared" si="6"/>
        <v>0</v>
      </c>
      <c r="U64" s="291">
        <f t="shared" si="11"/>
        <v>0</v>
      </c>
      <c r="V64" s="291">
        <f t="shared" si="7"/>
        <v>0</v>
      </c>
      <c r="X64" s="288">
        <f>(($AC64*DT!$C$5/1000))*($D$1045/IF(AND($D$1044&gt;$B$1046,$B$1046&gt;$D$1043),366,365))+(($AD64*DT!$C$5/2000))</f>
        <v>0</v>
      </c>
      <c r="Y64" s="289">
        <f t="shared" si="3"/>
        <v>0</v>
      </c>
      <c r="Z64" s="289">
        <f>(($AC64*DT!$E$5/1000))*($D$1045/IF(AND($D$1044&gt;$B$1046,$B$1046&gt;$D$1043),366,365))+(($AD64*DT!$E$5/2000))</f>
        <v>0</v>
      </c>
      <c r="AA64" s="290">
        <f t="shared" si="8"/>
        <v>0</v>
      </c>
      <c r="AC64" s="291">
        <f t="shared" si="9"/>
        <v>0</v>
      </c>
      <c r="AD64" s="291">
        <f t="shared" si="10"/>
        <v>0</v>
      </c>
    </row>
    <row r="65" spans="2:30" x14ac:dyDescent="0.25">
      <c r="B65" s="522">
        <v>61</v>
      </c>
      <c r="C65" s="280">
        <f>'BIENES ASEGURADOS'!C73</f>
        <v>0</v>
      </c>
      <c r="D65" s="281">
        <f>SUM('BIENES ASEGURADOS'!D73:H73)*'RT GENERALES'!$D$14</f>
        <v>0</v>
      </c>
      <c r="E65" s="281">
        <f>SUM('BIENES ASEGURADOS'!I73:Y73,'BIENES ASEGURADOS'!AA73)*'RT GENERALES'!$D$14</f>
        <v>0</v>
      </c>
      <c r="F65" s="281">
        <f>'BIENES ASEGURADOS'!AB73*'RT GENERALES'!$D$14</f>
        <v>0</v>
      </c>
      <c r="G65" s="282">
        <f>'BIENES ASEGURADOS'!Z73*'RT GENERALES'!$D$14</f>
        <v>0</v>
      </c>
      <c r="H65" s="525">
        <f t="shared" si="4"/>
        <v>0</v>
      </c>
      <c r="I65" s="283"/>
      <c r="J65" s="284">
        <f>(((D65+E65)*(DT!$C$5/1000)))*($D$1045/IF(AND($D$1044&gt;$B$1046,$B$1046&gt;$D$1043),366,365))+(LIQUIDACION!$F65*(DT!$C$5/2000))</f>
        <v>0</v>
      </c>
      <c r="K65" s="285">
        <f t="shared" si="0"/>
        <v>0</v>
      </c>
      <c r="L65" s="286">
        <f>(((D65+E65)*DT!$E$5/1000)*($D$1045/IF(AND($D$1044&gt;$B$1046,$B$1046&gt;$D$1043),366,365))+(LIQUIDACION!F65*(DT!$E$5/2000)))</f>
        <v>0</v>
      </c>
      <c r="M65" s="286">
        <f>((G65)*(DT!$C$6/1000))*($D$1045/IF(AND($D$1044&gt;$B$1046,$B$1046&gt;$D$1043),366,365))</f>
        <v>0</v>
      </c>
      <c r="N65" s="287">
        <f t="shared" si="5"/>
        <v>0</v>
      </c>
      <c r="P65" s="288">
        <f>(($U65*DT!$C$5/1000))*($D$1045/IF(AND($D$1044&gt;$B$1046,$B$1046&gt;$D$1043),366,365))+(($V65*DT!$C$5/2000))</f>
        <v>0</v>
      </c>
      <c r="Q65" s="289">
        <f t="shared" si="1"/>
        <v>0</v>
      </c>
      <c r="R65" s="289">
        <f>(($U65*DT!$E$5/1000))*($D$1045/IF(AND($D$1044&gt;$B$1046,$B$1046&gt;$D$1043),366,365))+(($V65*DT!$E$5/2000))</f>
        <v>0</v>
      </c>
      <c r="S65" s="290">
        <f t="shared" si="6"/>
        <v>0</v>
      </c>
      <c r="U65" s="291">
        <f t="shared" si="11"/>
        <v>0</v>
      </c>
      <c r="V65" s="291">
        <f t="shared" si="7"/>
        <v>0</v>
      </c>
      <c r="X65" s="288">
        <f>(($AC65*DT!$C$5/1000))*($D$1045/IF(AND($D$1044&gt;$B$1046,$B$1046&gt;$D$1043),366,365))+(($AD65*DT!$C$5/2000))</f>
        <v>0</v>
      </c>
      <c r="Y65" s="289">
        <f t="shared" si="3"/>
        <v>0</v>
      </c>
      <c r="Z65" s="289">
        <f>(($AC65*DT!$E$5/1000))*($D$1045/IF(AND($D$1044&gt;$B$1046,$B$1046&gt;$D$1043),366,365))+(($AD65*DT!$E$5/2000))</f>
        <v>0</v>
      </c>
      <c r="AA65" s="290">
        <f t="shared" si="8"/>
        <v>0</v>
      </c>
      <c r="AC65" s="291">
        <f t="shared" si="9"/>
        <v>0</v>
      </c>
      <c r="AD65" s="291">
        <f t="shared" si="10"/>
        <v>0</v>
      </c>
    </row>
    <row r="66" spans="2:30" x14ac:dyDescent="0.25">
      <c r="B66" s="522">
        <v>62</v>
      </c>
      <c r="C66" s="280">
        <f>'BIENES ASEGURADOS'!C74</f>
        <v>0</v>
      </c>
      <c r="D66" s="281">
        <f>SUM('BIENES ASEGURADOS'!D74:H74)*'RT GENERALES'!$D$14</f>
        <v>0</v>
      </c>
      <c r="E66" s="281">
        <f>SUM('BIENES ASEGURADOS'!I74:Y74,'BIENES ASEGURADOS'!AA74)*'RT GENERALES'!$D$14</f>
        <v>0</v>
      </c>
      <c r="F66" s="281">
        <f>'BIENES ASEGURADOS'!AB74*'RT GENERALES'!$D$14</f>
        <v>0</v>
      </c>
      <c r="G66" s="282">
        <f>'BIENES ASEGURADOS'!Z74*'RT GENERALES'!$D$14</f>
        <v>0</v>
      </c>
      <c r="H66" s="525">
        <f t="shared" si="4"/>
        <v>0</v>
      </c>
      <c r="I66" s="283"/>
      <c r="J66" s="284">
        <f>(((D66+E66)*(DT!$C$5/1000)))*($D$1045/IF(AND($D$1044&gt;$B$1046,$B$1046&gt;$D$1043),366,365))+(LIQUIDACION!$F66*(DT!$C$5/2000))</f>
        <v>0</v>
      </c>
      <c r="K66" s="285">
        <f t="shared" si="0"/>
        <v>0</v>
      </c>
      <c r="L66" s="286">
        <f>(((D66+E66)*DT!$E$5/1000)*($D$1045/IF(AND($D$1044&gt;$B$1046,$B$1046&gt;$D$1043),366,365))+(LIQUIDACION!F66*(DT!$E$5/2000)))</f>
        <v>0</v>
      </c>
      <c r="M66" s="286">
        <f>((G66)*(DT!$C$6/1000))*($D$1045/IF(AND($D$1044&gt;$B$1046,$B$1046&gt;$D$1043),366,365))</f>
        <v>0</v>
      </c>
      <c r="N66" s="287">
        <f t="shared" si="5"/>
        <v>0</v>
      </c>
      <c r="P66" s="288">
        <f>(($U66*DT!$C$5/1000))*($D$1045/IF(AND($D$1044&gt;$B$1046,$B$1046&gt;$D$1043),366,365))+(($V66*DT!$C$5/2000))</f>
        <v>0</v>
      </c>
      <c r="Q66" s="289">
        <f t="shared" si="1"/>
        <v>0</v>
      </c>
      <c r="R66" s="289">
        <f>(($U66*DT!$E$5/1000))*($D$1045/IF(AND($D$1044&gt;$B$1046,$B$1046&gt;$D$1043),366,365))+(($V66*DT!$E$5/2000))</f>
        <v>0</v>
      </c>
      <c r="S66" s="290">
        <f t="shared" si="6"/>
        <v>0</v>
      </c>
      <c r="U66" s="291">
        <f t="shared" si="11"/>
        <v>0</v>
      </c>
      <c r="V66" s="291">
        <f t="shared" si="7"/>
        <v>0</v>
      </c>
      <c r="X66" s="288">
        <f>(($AC66*DT!$C$5/1000))*($D$1045/IF(AND($D$1044&gt;$B$1046,$B$1046&gt;$D$1043),366,365))+(($AD66*DT!$C$5/2000))</f>
        <v>0</v>
      </c>
      <c r="Y66" s="289">
        <f t="shared" si="3"/>
        <v>0</v>
      </c>
      <c r="Z66" s="289">
        <f>(($AC66*DT!$E$5/1000))*($D$1045/IF(AND($D$1044&gt;$B$1046,$B$1046&gt;$D$1043),366,365))+(($AD66*DT!$E$5/2000))</f>
        <v>0</v>
      </c>
      <c r="AA66" s="290">
        <f t="shared" si="8"/>
        <v>0</v>
      </c>
      <c r="AC66" s="291">
        <f t="shared" si="9"/>
        <v>0</v>
      </c>
      <c r="AD66" s="291">
        <f t="shared" si="10"/>
        <v>0</v>
      </c>
    </row>
    <row r="67" spans="2:30" x14ac:dyDescent="0.25">
      <c r="B67" s="522">
        <v>63</v>
      </c>
      <c r="C67" s="280">
        <f>'BIENES ASEGURADOS'!C75</f>
        <v>0</v>
      </c>
      <c r="D67" s="281">
        <f>SUM('BIENES ASEGURADOS'!D75:H75)*'RT GENERALES'!$D$14</f>
        <v>0</v>
      </c>
      <c r="E67" s="281">
        <f>SUM('BIENES ASEGURADOS'!I75:Y75,'BIENES ASEGURADOS'!AA75)*'RT GENERALES'!$D$14</f>
        <v>0</v>
      </c>
      <c r="F67" s="281">
        <f>'BIENES ASEGURADOS'!AB75*'RT GENERALES'!$D$14</f>
        <v>0</v>
      </c>
      <c r="G67" s="282">
        <f>'BIENES ASEGURADOS'!Z75*'RT GENERALES'!$D$14</f>
        <v>0</v>
      </c>
      <c r="H67" s="525">
        <f t="shared" si="4"/>
        <v>0</v>
      </c>
      <c r="I67" s="283"/>
      <c r="J67" s="284">
        <f>(((D67+E67)*(DT!$C$5/1000)))*($D$1045/IF(AND($D$1044&gt;$B$1046,$B$1046&gt;$D$1043),366,365))+(LIQUIDACION!$F67*(DT!$C$5/2000))</f>
        <v>0</v>
      </c>
      <c r="K67" s="285">
        <f t="shared" si="0"/>
        <v>0</v>
      </c>
      <c r="L67" s="286">
        <f>(((D67+E67)*DT!$E$5/1000)*($D$1045/IF(AND($D$1044&gt;$B$1046,$B$1046&gt;$D$1043),366,365))+(LIQUIDACION!F67*(DT!$E$5/2000)))</f>
        <v>0</v>
      </c>
      <c r="M67" s="286">
        <f>((G67)*(DT!$C$6/1000))*($D$1045/IF(AND($D$1044&gt;$B$1046,$B$1046&gt;$D$1043),366,365))</f>
        <v>0</v>
      </c>
      <c r="N67" s="287">
        <f t="shared" si="5"/>
        <v>0</v>
      </c>
      <c r="P67" s="288">
        <f>(($U67*DT!$C$5/1000))*($D$1045/IF(AND($D$1044&gt;$B$1046,$B$1046&gt;$D$1043),366,365))+(($V67*DT!$C$5/2000))</f>
        <v>0</v>
      </c>
      <c r="Q67" s="289">
        <f t="shared" si="1"/>
        <v>0</v>
      </c>
      <c r="R67" s="289">
        <f>(($U67*DT!$E$5/1000))*($D$1045/IF(AND($D$1044&gt;$B$1046,$B$1046&gt;$D$1043),366,365))+(($V67*DT!$E$5/2000))</f>
        <v>0</v>
      </c>
      <c r="S67" s="290">
        <f t="shared" si="6"/>
        <v>0</v>
      </c>
      <c r="U67" s="291">
        <f t="shared" si="11"/>
        <v>0</v>
      </c>
      <c r="V67" s="291">
        <f t="shared" si="7"/>
        <v>0</v>
      </c>
      <c r="X67" s="288">
        <f>(($AC67*DT!$C$5/1000))*($D$1045/IF(AND($D$1044&gt;$B$1046,$B$1046&gt;$D$1043),366,365))+(($AD67*DT!$C$5/2000))</f>
        <v>0</v>
      </c>
      <c r="Y67" s="289">
        <f t="shared" si="3"/>
        <v>0</v>
      </c>
      <c r="Z67" s="289">
        <f>(($AC67*DT!$E$5/1000))*($D$1045/IF(AND($D$1044&gt;$B$1046,$B$1046&gt;$D$1043),366,365))+(($AD67*DT!$E$5/2000))</f>
        <v>0</v>
      </c>
      <c r="AA67" s="290">
        <f t="shared" si="8"/>
        <v>0</v>
      </c>
      <c r="AC67" s="291">
        <f t="shared" si="9"/>
        <v>0</v>
      </c>
      <c r="AD67" s="291">
        <f t="shared" si="10"/>
        <v>0</v>
      </c>
    </row>
    <row r="68" spans="2:30" x14ac:dyDescent="0.25">
      <c r="B68" s="522">
        <v>64</v>
      </c>
      <c r="C68" s="280">
        <f>'BIENES ASEGURADOS'!C76</f>
        <v>0</v>
      </c>
      <c r="D68" s="281">
        <f>SUM('BIENES ASEGURADOS'!D76:H76)*'RT GENERALES'!$D$14</f>
        <v>0</v>
      </c>
      <c r="E68" s="281">
        <f>SUM('BIENES ASEGURADOS'!I76:Y76,'BIENES ASEGURADOS'!AA76)*'RT GENERALES'!$D$14</f>
        <v>0</v>
      </c>
      <c r="F68" s="281">
        <f>'BIENES ASEGURADOS'!AB76*'RT GENERALES'!$D$14</f>
        <v>0</v>
      </c>
      <c r="G68" s="282">
        <f>'BIENES ASEGURADOS'!Z76*'RT GENERALES'!$D$14</f>
        <v>0</v>
      </c>
      <c r="H68" s="525">
        <f t="shared" si="4"/>
        <v>0</v>
      </c>
      <c r="I68" s="283"/>
      <c r="J68" s="284">
        <f>(((D68+E68)*(DT!$C$5/1000)))*($D$1045/IF(AND($D$1044&gt;$B$1046,$B$1046&gt;$D$1043),366,365))+(LIQUIDACION!$F68*(DT!$C$5/2000))</f>
        <v>0</v>
      </c>
      <c r="K68" s="285">
        <f t="shared" si="0"/>
        <v>0</v>
      </c>
      <c r="L68" s="286">
        <f>(((D68+E68)*DT!$E$5/1000)*($D$1045/IF(AND($D$1044&gt;$B$1046,$B$1046&gt;$D$1043),366,365))+(LIQUIDACION!F68*(DT!$E$5/2000)))</f>
        <v>0</v>
      </c>
      <c r="M68" s="286">
        <f>((G68)*(DT!$C$6/1000))*($D$1045/IF(AND($D$1044&gt;$B$1046,$B$1046&gt;$D$1043),366,365))</f>
        <v>0</v>
      </c>
      <c r="N68" s="287">
        <f t="shared" si="5"/>
        <v>0</v>
      </c>
      <c r="P68" s="288">
        <f>(($U68*DT!$C$5/1000))*($D$1045/IF(AND($D$1044&gt;$B$1046,$B$1046&gt;$D$1043),366,365))+(($V68*DT!$C$5/2000))</f>
        <v>0</v>
      </c>
      <c r="Q68" s="289">
        <f t="shared" si="1"/>
        <v>0</v>
      </c>
      <c r="R68" s="289">
        <f>(($U68*DT!$E$5/1000))*($D$1045/IF(AND($D$1044&gt;$B$1046,$B$1046&gt;$D$1043),366,365))+(($V68*DT!$E$5/2000))</f>
        <v>0</v>
      </c>
      <c r="S68" s="290">
        <f t="shared" si="6"/>
        <v>0</v>
      </c>
      <c r="U68" s="291">
        <f t="shared" si="11"/>
        <v>0</v>
      </c>
      <c r="V68" s="291">
        <f t="shared" si="7"/>
        <v>0</v>
      </c>
      <c r="X68" s="288">
        <f>(($AC68*DT!$C$5/1000))*($D$1045/IF(AND($D$1044&gt;$B$1046,$B$1046&gt;$D$1043),366,365))+(($AD68*DT!$C$5/2000))</f>
        <v>0</v>
      </c>
      <c r="Y68" s="289">
        <f t="shared" si="3"/>
        <v>0</v>
      </c>
      <c r="Z68" s="289">
        <f>(($AC68*DT!$E$5/1000))*($D$1045/IF(AND($D$1044&gt;$B$1046,$B$1046&gt;$D$1043),366,365))+(($AD68*DT!$E$5/2000))</f>
        <v>0</v>
      </c>
      <c r="AA68" s="290">
        <f t="shared" si="8"/>
        <v>0</v>
      </c>
      <c r="AC68" s="291">
        <f t="shared" si="9"/>
        <v>0</v>
      </c>
      <c r="AD68" s="291">
        <f t="shared" si="10"/>
        <v>0</v>
      </c>
    </row>
    <row r="69" spans="2:30" x14ac:dyDescent="0.25">
      <c r="B69" s="522">
        <v>65</v>
      </c>
      <c r="C69" s="280">
        <f>'BIENES ASEGURADOS'!C77</f>
        <v>0</v>
      </c>
      <c r="D69" s="281">
        <f>SUM('BIENES ASEGURADOS'!D77:H77)*'RT GENERALES'!$D$14</f>
        <v>0</v>
      </c>
      <c r="E69" s="281">
        <f>SUM('BIENES ASEGURADOS'!I77:Y77,'BIENES ASEGURADOS'!AA77)*'RT GENERALES'!$D$14</f>
        <v>0</v>
      </c>
      <c r="F69" s="281">
        <f>'BIENES ASEGURADOS'!AB77*'RT GENERALES'!$D$14</f>
        <v>0</v>
      </c>
      <c r="G69" s="282">
        <f>'BIENES ASEGURADOS'!Z77*'RT GENERALES'!$D$14</f>
        <v>0</v>
      </c>
      <c r="H69" s="525">
        <f t="shared" si="4"/>
        <v>0</v>
      </c>
      <c r="I69" s="283"/>
      <c r="J69" s="284">
        <f>(((D69+E69)*(DT!$C$5/1000)))*($D$1045/IF(AND($D$1044&gt;$B$1046,$B$1046&gt;$D$1043),366,365))+(LIQUIDACION!$F69*(DT!$C$5/2000))</f>
        <v>0</v>
      </c>
      <c r="K69" s="285">
        <f t="shared" ref="K69:K132" si="12">(((D69+E69)*($H$1045/1000)))*($D$1045/IF(AND($D$1044&gt;$B$1046,$B$1046&gt;$D$1043),366,365))+(F69*$H$1045/2000)</f>
        <v>0</v>
      </c>
      <c r="L69" s="286">
        <f>(((D69+E69)*DT!$E$5/1000)*($D$1045/IF(AND($D$1044&gt;$B$1046,$B$1046&gt;$D$1043),366,365))+(LIQUIDACION!F69*(DT!$E$5/2000)))</f>
        <v>0</v>
      </c>
      <c r="M69" s="286">
        <f>((G69)*(DT!$C$6/1000))*($D$1045/IF(AND($D$1044&gt;$B$1046,$B$1046&gt;$D$1043),366,365))</f>
        <v>0</v>
      </c>
      <c r="N69" s="287">
        <f t="shared" si="5"/>
        <v>0</v>
      </c>
      <c r="P69" s="288">
        <f>(($U69*DT!$C$5/1000))*($D$1045/IF(AND($D$1044&gt;$B$1046,$B$1046&gt;$D$1043),366,365))+(($V69*DT!$C$5/2000))</f>
        <v>0</v>
      </c>
      <c r="Q69" s="289">
        <f t="shared" ref="Q69:Q132" si="13">(($U69*$H$1045/1000))*($D$1045/IF(AND($D$1044&gt;$B$1046,$B$1046&gt;$D$1043),366,365))+(($V69*$H$1045/2000))</f>
        <v>0</v>
      </c>
      <c r="R69" s="289">
        <f>(($U69*DT!$E$5/1000))*($D$1045/IF(AND($D$1044&gt;$B$1046,$B$1046&gt;$D$1043),366,365))+(($V69*DT!$E$5/2000))</f>
        <v>0</v>
      </c>
      <c r="S69" s="290">
        <f t="shared" si="6"/>
        <v>0</v>
      </c>
      <c r="U69" s="291">
        <f t="shared" si="11"/>
        <v>0</v>
      </c>
      <c r="V69" s="291">
        <f t="shared" si="7"/>
        <v>0</v>
      </c>
      <c r="X69" s="288">
        <f>(($AC69*DT!$C$5/1000))*($D$1045/IF(AND($D$1044&gt;$B$1046,$B$1046&gt;$D$1043),366,365))+(($AD69*DT!$C$5/2000))</f>
        <v>0</v>
      </c>
      <c r="Y69" s="289">
        <f t="shared" ref="Y69:Y132" si="14">(($AC69*$H$1045/1000))*($D$1045/IF(AND($D$1044&gt;$B$1046,$B$1046&gt;$D$1043),366,365))+(($AD69*$H$1045/2000))</f>
        <v>0</v>
      </c>
      <c r="Z69" s="289">
        <f>(($AC69*DT!$E$5/1000))*($D$1045/IF(AND($D$1044&gt;$B$1046,$B$1046&gt;$D$1043),366,365))+(($AD69*DT!$E$5/2000))</f>
        <v>0</v>
      </c>
      <c r="AA69" s="290">
        <f t="shared" si="8"/>
        <v>0</v>
      </c>
      <c r="AC69" s="291">
        <f t="shared" si="9"/>
        <v>0</v>
      </c>
      <c r="AD69" s="291">
        <f t="shared" si="10"/>
        <v>0</v>
      </c>
    </row>
    <row r="70" spans="2:30" x14ac:dyDescent="0.25">
      <c r="B70" s="522">
        <v>66</v>
      </c>
      <c r="C70" s="280">
        <f>'BIENES ASEGURADOS'!C78</f>
        <v>0</v>
      </c>
      <c r="D70" s="281">
        <f>SUM('BIENES ASEGURADOS'!D78:H78)*'RT GENERALES'!$D$14</f>
        <v>0</v>
      </c>
      <c r="E70" s="281">
        <f>SUM('BIENES ASEGURADOS'!I78:Y78,'BIENES ASEGURADOS'!AA78)*'RT GENERALES'!$D$14</f>
        <v>0</v>
      </c>
      <c r="F70" s="281">
        <f>'BIENES ASEGURADOS'!AB78*'RT GENERALES'!$D$14</f>
        <v>0</v>
      </c>
      <c r="G70" s="282">
        <f>'BIENES ASEGURADOS'!Z78*'RT GENERALES'!$D$14</f>
        <v>0</v>
      </c>
      <c r="H70" s="525">
        <f t="shared" ref="H70:H133" si="15">SUM(D70:G70)</f>
        <v>0</v>
      </c>
      <c r="I70" s="283"/>
      <c r="J70" s="284">
        <f>(((D70+E70)*(DT!$C$5/1000)))*($D$1045/IF(AND($D$1044&gt;$B$1046,$B$1046&gt;$D$1043),366,365))+(LIQUIDACION!$F70*(DT!$C$5/2000))</f>
        <v>0</v>
      </c>
      <c r="K70" s="285">
        <f t="shared" si="12"/>
        <v>0</v>
      </c>
      <c r="L70" s="286">
        <f>(((D70+E70)*DT!$E$5/1000)*($D$1045/IF(AND($D$1044&gt;$B$1046,$B$1046&gt;$D$1043),366,365))+(LIQUIDACION!F70*(DT!$E$5/2000)))</f>
        <v>0</v>
      </c>
      <c r="M70" s="286">
        <f>((G70)*(DT!$C$6/1000))*($D$1045/IF(AND($D$1044&gt;$B$1046,$B$1046&gt;$D$1043),366,365))</f>
        <v>0</v>
      </c>
      <c r="N70" s="287">
        <f t="shared" ref="N70:N133" si="16">SUM(J70:M70)</f>
        <v>0</v>
      </c>
      <c r="P70" s="288">
        <f>(($U70*DT!$C$5/1000))*($D$1045/IF(AND($D$1044&gt;$B$1046,$B$1046&gt;$D$1043),366,365))+(($V70*DT!$C$5/2000))</f>
        <v>0</v>
      </c>
      <c r="Q70" s="289">
        <f t="shared" si="13"/>
        <v>0</v>
      </c>
      <c r="R70" s="289">
        <f>(($U70*DT!$E$5/1000))*($D$1045/IF(AND($D$1044&gt;$B$1046,$B$1046&gt;$D$1043),366,365))+(($V70*DT!$E$5/2000))</f>
        <v>0</v>
      </c>
      <c r="S70" s="290">
        <f t="shared" ref="S70:S133" si="17">N70-(SUM(P70:R70))</f>
        <v>0</v>
      </c>
      <c r="U70" s="291">
        <f t="shared" si="11"/>
        <v>0</v>
      </c>
      <c r="V70" s="291">
        <f t="shared" ref="V70:V133" si="18">IF(AND(($H70)&gt;$P$2,$F70&gt;0),(($F70)*($P$2/$H70)),$F70)</f>
        <v>0</v>
      </c>
      <c r="X70" s="288">
        <f>(($AC70*DT!$C$5/1000))*($D$1045/IF(AND($D$1044&gt;$B$1046,$B$1046&gt;$D$1043),366,365))+(($AD70*DT!$C$5/2000))</f>
        <v>0</v>
      </c>
      <c r="Y70" s="289">
        <f t="shared" si="14"/>
        <v>0</v>
      </c>
      <c r="Z70" s="289">
        <f>(($AC70*DT!$E$5/1000))*($D$1045/IF(AND($D$1044&gt;$B$1046,$B$1046&gt;$D$1043),366,365))+(($AD70*DT!$E$5/2000))</f>
        <v>0</v>
      </c>
      <c r="AA70" s="290">
        <f t="shared" ref="AA70:AA133" si="19">N70-SUM(P70:R70,X70:Z70)</f>
        <v>0</v>
      </c>
      <c r="AC70" s="291">
        <f t="shared" ref="AC70:AC133" si="20">IF($H70&gt;$P$2,IF(AND($X$2&gt;=($H70-$P$2)),(D70+E70+G70)*(1-($P$2/$H70)),(D70+E70+G70)*($X$2/$H70)),0)</f>
        <v>0</v>
      </c>
      <c r="AD70" s="291">
        <f t="shared" ref="AD70:AD133" si="21">IF($H70&gt;$P$2,IF(AND($X$2&gt;=($H70-$P$2),F70&gt;0),(F70)*(1-($P$2/$H70)),(F70)*($X$2/$H70)),0)</f>
        <v>0</v>
      </c>
    </row>
    <row r="71" spans="2:30" x14ac:dyDescent="0.25">
      <c r="B71" s="522">
        <v>67</v>
      </c>
      <c r="C71" s="280">
        <f>'BIENES ASEGURADOS'!C79</f>
        <v>0</v>
      </c>
      <c r="D71" s="281">
        <f>SUM('BIENES ASEGURADOS'!D79:H79)*'RT GENERALES'!$D$14</f>
        <v>0</v>
      </c>
      <c r="E71" s="281">
        <f>SUM('BIENES ASEGURADOS'!I79:Y79,'BIENES ASEGURADOS'!AA79)*'RT GENERALES'!$D$14</f>
        <v>0</v>
      </c>
      <c r="F71" s="281">
        <f>'BIENES ASEGURADOS'!AB79*'RT GENERALES'!$D$14</f>
        <v>0</v>
      </c>
      <c r="G71" s="282">
        <f>'BIENES ASEGURADOS'!Z79*'RT GENERALES'!$D$14</f>
        <v>0</v>
      </c>
      <c r="H71" s="525">
        <f t="shared" si="15"/>
        <v>0</v>
      </c>
      <c r="I71" s="283"/>
      <c r="J71" s="284">
        <f>(((D71+E71)*(DT!$C$5/1000)))*($D$1045/IF(AND($D$1044&gt;$B$1046,$B$1046&gt;$D$1043),366,365))+(LIQUIDACION!$F71*(DT!$C$5/2000))</f>
        <v>0</v>
      </c>
      <c r="K71" s="285">
        <f t="shared" si="12"/>
        <v>0</v>
      </c>
      <c r="L71" s="286">
        <f>(((D71+E71)*DT!$E$5/1000)*($D$1045/IF(AND($D$1044&gt;$B$1046,$B$1046&gt;$D$1043),366,365))+(LIQUIDACION!F71*(DT!$E$5/2000)))</f>
        <v>0</v>
      </c>
      <c r="M71" s="286">
        <f>((G71)*(DT!$C$6/1000))*($D$1045/IF(AND($D$1044&gt;$B$1046,$B$1046&gt;$D$1043),366,365))</f>
        <v>0</v>
      </c>
      <c r="N71" s="287">
        <f t="shared" si="16"/>
        <v>0</v>
      </c>
      <c r="P71" s="288">
        <f>(($U71*DT!$C$5/1000))*($D$1045/IF(AND($D$1044&gt;$B$1046,$B$1046&gt;$D$1043),366,365))+(($V71*DT!$C$5/2000))</f>
        <v>0</v>
      </c>
      <c r="Q71" s="289">
        <f t="shared" si="13"/>
        <v>0</v>
      </c>
      <c r="R71" s="289">
        <f>(($U71*DT!$E$5/1000))*($D$1045/IF(AND($D$1044&gt;$B$1046,$B$1046&gt;$D$1043),366,365))+(($V71*DT!$E$5/2000))</f>
        <v>0</v>
      </c>
      <c r="S71" s="290">
        <f t="shared" si="17"/>
        <v>0</v>
      </c>
      <c r="U71" s="291">
        <f t="shared" si="11"/>
        <v>0</v>
      </c>
      <c r="V71" s="291">
        <f t="shared" si="18"/>
        <v>0</v>
      </c>
      <c r="X71" s="288">
        <f>(($AC71*DT!$C$5/1000))*($D$1045/IF(AND($D$1044&gt;$B$1046,$B$1046&gt;$D$1043),366,365))+(($AD71*DT!$C$5/2000))</f>
        <v>0</v>
      </c>
      <c r="Y71" s="289">
        <f t="shared" si="14"/>
        <v>0</v>
      </c>
      <c r="Z71" s="289">
        <f>(($AC71*DT!$E$5/1000))*($D$1045/IF(AND($D$1044&gt;$B$1046,$B$1046&gt;$D$1043),366,365))+(($AD71*DT!$E$5/2000))</f>
        <v>0</v>
      </c>
      <c r="AA71" s="290">
        <f t="shared" si="19"/>
        <v>0</v>
      </c>
      <c r="AC71" s="291">
        <f t="shared" si="20"/>
        <v>0</v>
      </c>
      <c r="AD71" s="291">
        <f t="shared" si="21"/>
        <v>0</v>
      </c>
    </row>
    <row r="72" spans="2:30" x14ac:dyDescent="0.25">
      <c r="B72" s="522">
        <v>68</v>
      </c>
      <c r="C72" s="280">
        <f>'BIENES ASEGURADOS'!C80</f>
        <v>0</v>
      </c>
      <c r="D72" s="281">
        <f>SUM('BIENES ASEGURADOS'!D80:H80)*'RT GENERALES'!$D$14</f>
        <v>0</v>
      </c>
      <c r="E72" s="281">
        <f>SUM('BIENES ASEGURADOS'!I80:Y80,'BIENES ASEGURADOS'!AA80)*'RT GENERALES'!$D$14</f>
        <v>0</v>
      </c>
      <c r="F72" s="281">
        <f>'BIENES ASEGURADOS'!AB80*'RT GENERALES'!$D$14</f>
        <v>0</v>
      </c>
      <c r="G72" s="282">
        <f>'BIENES ASEGURADOS'!Z80*'RT GENERALES'!$D$14</f>
        <v>0</v>
      </c>
      <c r="H72" s="525">
        <f t="shared" si="15"/>
        <v>0</v>
      </c>
      <c r="I72" s="283"/>
      <c r="J72" s="284">
        <f>(((D72+E72)*(DT!$C$5/1000)))*($D$1045/IF(AND($D$1044&gt;$B$1046,$B$1046&gt;$D$1043),366,365))+(LIQUIDACION!$F72*(DT!$C$5/2000))</f>
        <v>0</v>
      </c>
      <c r="K72" s="285">
        <f t="shared" si="12"/>
        <v>0</v>
      </c>
      <c r="L72" s="286">
        <f>(((D72+E72)*DT!$E$5/1000)*($D$1045/IF(AND($D$1044&gt;$B$1046,$B$1046&gt;$D$1043),366,365))+(LIQUIDACION!F72*(DT!$E$5/2000)))</f>
        <v>0</v>
      </c>
      <c r="M72" s="286">
        <f>((G72)*(DT!$C$6/1000))*($D$1045/IF(AND($D$1044&gt;$B$1046,$B$1046&gt;$D$1043),366,365))</f>
        <v>0</v>
      </c>
      <c r="N72" s="287">
        <f t="shared" si="16"/>
        <v>0</v>
      </c>
      <c r="P72" s="288">
        <f>(($U72*DT!$C$5/1000))*($D$1045/IF(AND($D$1044&gt;$B$1046,$B$1046&gt;$D$1043),366,365))+(($V72*DT!$C$5/2000))</f>
        <v>0</v>
      </c>
      <c r="Q72" s="289">
        <f t="shared" si="13"/>
        <v>0</v>
      </c>
      <c r="R72" s="289">
        <f>(($U72*DT!$E$5/1000))*($D$1045/IF(AND($D$1044&gt;$B$1046,$B$1046&gt;$D$1043),366,365))+(($V72*DT!$E$5/2000))</f>
        <v>0</v>
      </c>
      <c r="S72" s="290">
        <f t="shared" si="17"/>
        <v>0</v>
      </c>
      <c r="U72" s="291">
        <f t="shared" si="11"/>
        <v>0</v>
      </c>
      <c r="V72" s="291">
        <f t="shared" si="18"/>
        <v>0</v>
      </c>
      <c r="X72" s="288">
        <f>(($AC72*DT!$C$5/1000))*($D$1045/IF(AND($D$1044&gt;$B$1046,$B$1046&gt;$D$1043),366,365))+(($AD72*DT!$C$5/2000))</f>
        <v>0</v>
      </c>
      <c r="Y72" s="289">
        <f t="shared" si="14"/>
        <v>0</v>
      </c>
      <c r="Z72" s="289">
        <f>(($AC72*DT!$E$5/1000))*($D$1045/IF(AND($D$1044&gt;$B$1046,$B$1046&gt;$D$1043),366,365))+(($AD72*DT!$E$5/2000))</f>
        <v>0</v>
      </c>
      <c r="AA72" s="290">
        <f t="shared" si="19"/>
        <v>0</v>
      </c>
      <c r="AC72" s="291">
        <f t="shared" si="20"/>
        <v>0</v>
      </c>
      <c r="AD72" s="291">
        <f t="shared" si="21"/>
        <v>0</v>
      </c>
    </row>
    <row r="73" spans="2:30" x14ac:dyDescent="0.25">
      <c r="B73" s="522">
        <v>69</v>
      </c>
      <c r="C73" s="280">
        <f>'BIENES ASEGURADOS'!C81</f>
        <v>0</v>
      </c>
      <c r="D73" s="281">
        <f>SUM('BIENES ASEGURADOS'!D81:H81)*'RT GENERALES'!$D$14</f>
        <v>0</v>
      </c>
      <c r="E73" s="281">
        <f>SUM('BIENES ASEGURADOS'!I81:Y81,'BIENES ASEGURADOS'!AA81)*'RT GENERALES'!$D$14</f>
        <v>0</v>
      </c>
      <c r="F73" s="281">
        <f>'BIENES ASEGURADOS'!AB81*'RT GENERALES'!$D$14</f>
        <v>0</v>
      </c>
      <c r="G73" s="282">
        <f>'BIENES ASEGURADOS'!Z81*'RT GENERALES'!$D$14</f>
        <v>0</v>
      </c>
      <c r="H73" s="525">
        <f t="shared" si="15"/>
        <v>0</v>
      </c>
      <c r="I73" s="283"/>
      <c r="J73" s="284">
        <f>(((D73+E73)*(DT!$C$5/1000)))*($D$1045/IF(AND($D$1044&gt;$B$1046,$B$1046&gt;$D$1043),366,365))+(LIQUIDACION!$F73*(DT!$C$5/2000))</f>
        <v>0</v>
      </c>
      <c r="K73" s="285">
        <f t="shared" si="12"/>
        <v>0</v>
      </c>
      <c r="L73" s="286">
        <f>(((D73+E73)*DT!$E$5/1000)*($D$1045/IF(AND($D$1044&gt;$B$1046,$B$1046&gt;$D$1043),366,365))+(LIQUIDACION!F73*(DT!$E$5/2000)))</f>
        <v>0</v>
      </c>
      <c r="M73" s="286">
        <f>((G73)*(DT!$C$6/1000))*($D$1045/IF(AND($D$1044&gt;$B$1046,$B$1046&gt;$D$1043),366,365))</f>
        <v>0</v>
      </c>
      <c r="N73" s="287">
        <f t="shared" si="16"/>
        <v>0</v>
      </c>
      <c r="P73" s="288">
        <f>(($U73*DT!$C$5/1000))*($D$1045/IF(AND($D$1044&gt;$B$1046,$B$1046&gt;$D$1043),366,365))+(($V73*DT!$C$5/2000))</f>
        <v>0</v>
      </c>
      <c r="Q73" s="289">
        <f t="shared" si="13"/>
        <v>0</v>
      </c>
      <c r="R73" s="289">
        <f>(($U73*DT!$E$5/1000))*($D$1045/IF(AND($D$1044&gt;$B$1046,$B$1046&gt;$D$1043),366,365))+(($V73*DT!$E$5/2000))</f>
        <v>0</v>
      </c>
      <c r="S73" s="290">
        <f t="shared" si="17"/>
        <v>0</v>
      </c>
      <c r="U73" s="291">
        <f t="shared" si="11"/>
        <v>0</v>
      </c>
      <c r="V73" s="291">
        <f t="shared" si="18"/>
        <v>0</v>
      </c>
      <c r="X73" s="288">
        <f>(($AC73*DT!$C$5/1000))*($D$1045/IF(AND($D$1044&gt;$B$1046,$B$1046&gt;$D$1043),366,365))+(($AD73*DT!$C$5/2000))</f>
        <v>0</v>
      </c>
      <c r="Y73" s="289">
        <f t="shared" si="14"/>
        <v>0</v>
      </c>
      <c r="Z73" s="289">
        <f>(($AC73*DT!$E$5/1000))*($D$1045/IF(AND($D$1044&gt;$B$1046,$B$1046&gt;$D$1043),366,365))+(($AD73*DT!$E$5/2000))</f>
        <v>0</v>
      </c>
      <c r="AA73" s="290">
        <f t="shared" si="19"/>
        <v>0</v>
      </c>
      <c r="AC73" s="291">
        <f t="shared" si="20"/>
        <v>0</v>
      </c>
      <c r="AD73" s="291">
        <f t="shared" si="21"/>
        <v>0</v>
      </c>
    </row>
    <row r="74" spans="2:30" x14ac:dyDescent="0.25">
      <c r="B74" s="522">
        <v>70</v>
      </c>
      <c r="C74" s="280">
        <f>'BIENES ASEGURADOS'!C82</f>
        <v>0</v>
      </c>
      <c r="D74" s="281">
        <f>SUM('BIENES ASEGURADOS'!D82:H82)*'RT GENERALES'!$D$14</f>
        <v>0</v>
      </c>
      <c r="E74" s="281">
        <f>SUM('BIENES ASEGURADOS'!I82:Y82,'BIENES ASEGURADOS'!AA82)*'RT GENERALES'!$D$14</f>
        <v>0</v>
      </c>
      <c r="F74" s="281">
        <f>'BIENES ASEGURADOS'!AB82*'RT GENERALES'!$D$14</f>
        <v>0</v>
      </c>
      <c r="G74" s="282">
        <f>'BIENES ASEGURADOS'!Z82*'RT GENERALES'!$D$14</f>
        <v>0</v>
      </c>
      <c r="H74" s="525">
        <f t="shared" si="15"/>
        <v>0</v>
      </c>
      <c r="I74" s="283"/>
      <c r="J74" s="284">
        <f>(((D74+E74)*(DT!$C$5/1000)))*($D$1045/IF(AND($D$1044&gt;$B$1046,$B$1046&gt;$D$1043),366,365))+(LIQUIDACION!$F74*(DT!$C$5/2000))</f>
        <v>0</v>
      </c>
      <c r="K74" s="285">
        <f t="shared" si="12"/>
        <v>0</v>
      </c>
      <c r="L74" s="286">
        <f>(((D74+E74)*DT!$E$5/1000)*($D$1045/IF(AND($D$1044&gt;$B$1046,$B$1046&gt;$D$1043),366,365))+(LIQUIDACION!F74*(DT!$E$5/2000)))</f>
        <v>0</v>
      </c>
      <c r="M74" s="286">
        <f>((G74)*(DT!$C$6/1000))*($D$1045/IF(AND($D$1044&gt;$B$1046,$B$1046&gt;$D$1043),366,365))</f>
        <v>0</v>
      </c>
      <c r="N74" s="287">
        <f t="shared" si="16"/>
        <v>0</v>
      </c>
      <c r="P74" s="288">
        <f>(($U74*DT!$C$5/1000))*($D$1045/IF(AND($D$1044&gt;$B$1046,$B$1046&gt;$D$1043),366,365))+(($V74*DT!$C$5/2000))</f>
        <v>0</v>
      </c>
      <c r="Q74" s="289">
        <f t="shared" si="13"/>
        <v>0</v>
      </c>
      <c r="R74" s="289">
        <f>(($U74*DT!$E$5/1000))*($D$1045/IF(AND($D$1044&gt;$B$1046,$B$1046&gt;$D$1043),366,365))+(($V74*DT!$E$5/2000))</f>
        <v>0</v>
      </c>
      <c r="S74" s="290">
        <f t="shared" si="17"/>
        <v>0</v>
      </c>
      <c r="U74" s="291">
        <f t="shared" si="11"/>
        <v>0</v>
      </c>
      <c r="V74" s="291">
        <f t="shared" si="18"/>
        <v>0</v>
      </c>
      <c r="X74" s="288">
        <f>(($AC74*DT!$C$5/1000))*($D$1045/IF(AND($D$1044&gt;$B$1046,$B$1046&gt;$D$1043),366,365))+(($AD74*DT!$C$5/2000))</f>
        <v>0</v>
      </c>
      <c r="Y74" s="289">
        <f t="shared" si="14"/>
        <v>0</v>
      </c>
      <c r="Z74" s="289">
        <f>(($AC74*DT!$E$5/1000))*($D$1045/IF(AND($D$1044&gt;$B$1046,$B$1046&gt;$D$1043),366,365))+(($AD74*DT!$E$5/2000))</f>
        <v>0</v>
      </c>
      <c r="AA74" s="290">
        <f t="shared" si="19"/>
        <v>0</v>
      </c>
      <c r="AC74" s="291">
        <f t="shared" si="20"/>
        <v>0</v>
      </c>
      <c r="AD74" s="291">
        <f t="shared" si="21"/>
        <v>0</v>
      </c>
    </row>
    <row r="75" spans="2:30" x14ac:dyDescent="0.25">
      <c r="B75" s="522">
        <v>71</v>
      </c>
      <c r="C75" s="280">
        <f>'BIENES ASEGURADOS'!C83</f>
        <v>0</v>
      </c>
      <c r="D75" s="281">
        <f>SUM('BIENES ASEGURADOS'!D83:H83)*'RT GENERALES'!$D$14</f>
        <v>0</v>
      </c>
      <c r="E75" s="281">
        <f>SUM('BIENES ASEGURADOS'!I83:Y83,'BIENES ASEGURADOS'!AA83)*'RT GENERALES'!$D$14</f>
        <v>0</v>
      </c>
      <c r="F75" s="281">
        <f>'BIENES ASEGURADOS'!AB83*'RT GENERALES'!$D$14</f>
        <v>0</v>
      </c>
      <c r="G75" s="282">
        <f>'BIENES ASEGURADOS'!Z83*'RT GENERALES'!$D$14</f>
        <v>0</v>
      </c>
      <c r="H75" s="525">
        <f t="shared" si="15"/>
        <v>0</v>
      </c>
      <c r="I75" s="283"/>
      <c r="J75" s="284">
        <f>(((D75+E75)*(DT!$C$5/1000)))*($D$1045/IF(AND($D$1044&gt;$B$1046,$B$1046&gt;$D$1043),366,365))+(LIQUIDACION!$F75*(DT!$C$5/2000))</f>
        <v>0</v>
      </c>
      <c r="K75" s="285">
        <f t="shared" si="12"/>
        <v>0</v>
      </c>
      <c r="L75" s="286">
        <f>(((D75+E75)*DT!$E$5/1000)*($D$1045/IF(AND($D$1044&gt;$B$1046,$B$1046&gt;$D$1043),366,365))+(LIQUIDACION!F75*(DT!$E$5/2000)))</f>
        <v>0</v>
      </c>
      <c r="M75" s="286">
        <f>((G75)*(DT!$C$6/1000))*($D$1045/IF(AND($D$1044&gt;$B$1046,$B$1046&gt;$D$1043),366,365))</f>
        <v>0</v>
      </c>
      <c r="N75" s="287">
        <f t="shared" si="16"/>
        <v>0</v>
      </c>
      <c r="P75" s="288">
        <f>(($U75*DT!$C$5/1000))*($D$1045/IF(AND($D$1044&gt;$B$1046,$B$1046&gt;$D$1043),366,365))+(($V75*DT!$C$5/2000))</f>
        <v>0</v>
      </c>
      <c r="Q75" s="289">
        <f t="shared" si="13"/>
        <v>0</v>
      </c>
      <c r="R75" s="289">
        <f>(($U75*DT!$E$5/1000))*($D$1045/IF(AND($D$1044&gt;$B$1046,$B$1046&gt;$D$1043),366,365))+(($V75*DT!$E$5/2000))</f>
        <v>0</v>
      </c>
      <c r="S75" s="290">
        <f t="shared" si="17"/>
        <v>0</v>
      </c>
      <c r="U75" s="291">
        <f t="shared" ref="U75:U138" si="22">IF(AND(($H75)&gt;$P$2,F75&gt;0),((D75+E75+G75)*($P$2/$H75)),IF($H75&lt;$P$2,(D75+E75+G75),($H75)*($P$2/$H75)))</f>
        <v>0</v>
      </c>
      <c r="V75" s="291">
        <f t="shared" si="18"/>
        <v>0</v>
      </c>
      <c r="X75" s="288">
        <f>(($AC75*DT!$C$5/1000))*($D$1045/IF(AND($D$1044&gt;$B$1046,$B$1046&gt;$D$1043),366,365))+(($AD75*DT!$C$5/2000))</f>
        <v>0</v>
      </c>
      <c r="Y75" s="289">
        <f t="shared" si="14"/>
        <v>0</v>
      </c>
      <c r="Z75" s="289">
        <f>(($AC75*DT!$E$5/1000))*($D$1045/IF(AND($D$1044&gt;$B$1046,$B$1046&gt;$D$1043),366,365))+(($AD75*DT!$E$5/2000))</f>
        <v>0</v>
      </c>
      <c r="AA75" s="290">
        <f t="shared" si="19"/>
        <v>0</v>
      </c>
      <c r="AC75" s="291">
        <f t="shared" si="20"/>
        <v>0</v>
      </c>
      <c r="AD75" s="291">
        <f t="shared" si="21"/>
        <v>0</v>
      </c>
    </row>
    <row r="76" spans="2:30" x14ac:dyDescent="0.25">
      <c r="B76" s="522">
        <v>72</v>
      </c>
      <c r="C76" s="280">
        <f>'BIENES ASEGURADOS'!C84</f>
        <v>0</v>
      </c>
      <c r="D76" s="281">
        <f>SUM('BIENES ASEGURADOS'!D84:H84)*'RT GENERALES'!$D$14</f>
        <v>0</v>
      </c>
      <c r="E76" s="281">
        <f>SUM('BIENES ASEGURADOS'!I84:Y84,'BIENES ASEGURADOS'!AA84)*'RT GENERALES'!$D$14</f>
        <v>0</v>
      </c>
      <c r="F76" s="281">
        <f>'BIENES ASEGURADOS'!AB84*'RT GENERALES'!$D$14</f>
        <v>0</v>
      </c>
      <c r="G76" s="282">
        <f>'BIENES ASEGURADOS'!Z84*'RT GENERALES'!$D$14</f>
        <v>0</v>
      </c>
      <c r="H76" s="525">
        <f t="shared" si="15"/>
        <v>0</v>
      </c>
      <c r="I76" s="283"/>
      <c r="J76" s="284">
        <f>(((D76+E76)*(DT!$C$5/1000)))*($D$1045/IF(AND($D$1044&gt;$B$1046,$B$1046&gt;$D$1043),366,365))+(LIQUIDACION!$F76*(DT!$C$5/2000))</f>
        <v>0</v>
      </c>
      <c r="K76" s="285">
        <f t="shared" si="12"/>
        <v>0</v>
      </c>
      <c r="L76" s="286">
        <f>(((D76+E76)*DT!$E$5/1000)*($D$1045/IF(AND($D$1044&gt;$B$1046,$B$1046&gt;$D$1043),366,365))+(LIQUIDACION!F76*(DT!$E$5/2000)))</f>
        <v>0</v>
      </c>
      <c r="M76" s="286">
        <f>((G76)*(DT!$C$6/1000))*($D$1045/IF(AND($D$1044&gt;$B$1046,$B$1046&gt;$D$1043),366,365))</f>
        <v>0</v>
      </c>
      <c r="N76" s="287">
        <f t="shared" si="16"/>
        <v>0</v>
      </c>
      <c r="P76" s="288">
        <f>(($U76*DT!$C$5/1000))*($D$1045/IF(AND($D$1044&gt;$B$1046,$B$1046&gt;$D$1043),366,365))+(($V76*DT!$C$5/2000))</f>
        <v>0</v>
      </c>
      <c r="Q76" s="289">
        <f t="shared" si="13"/>
        <v>0</v>
      </c>
      <c r="R76" s="289">
        <f>(($U76*DT!$E$5/1000))*($D$1045/IF(AND($D$1044&gt;$B$1046,$B$1046&gt;$D$1043),366,365))+(($V76*DT!$E$5/2000))</f>
        <v>0</v>
      </c>
      <c r="S76" s="290">
        <f t="shared" si="17"/>
        <v>0</v>
      </c>
      <c r="U76" s="291">
        <f t="shared" si="22"/>
        <v>0</v>
      </c>
      <c r="V76" s="291">
        <f t="shared" si="18"/>
        <v>0</v>
      </c>
      <c r="X76" s="288">
        <f>(($AC76*DT!$C$5/1000))*($D$1045/IF(AND($D$1044&gt;$B$1046,$B$1046&gt;$D$1043),366,365))+(($AD76*DT!$C$5/2000))</f>
        <v>0</v>
      </c>
      <c r="Y76" s="289">
        <f t="shared" si="14"/>
        <v>0</v>
      </c>
      <c r="Z76" s="289">
        <f>(($AC76*DT!$E$5/1000))*($D$1045/IF(AND($D$1044&gt;$B$1046,$B$1046&gt;$D$1043),366,365))+(($AD76*DT!$E$5/2000))</f>
        <v>0</v>
      </c>
      <c r="AA76" s="290">
        <f t="shared" si="19"/>
        <v>0</v>
      </c>
      <c r="AC76" s="291">
        <f t="shared" si="20"/>
        <v>0</v>
      </c>
      <c r="AD76" s="291">
        <f t="shared" si="21"/>
        <v>0</v>
      </c>
    </row>
    <row r="77" spans="2:30" x14ac:dyDescent="0.25">
      <c r="B77" s="522">
        <v>73</v>
      </c>
      <c r="C77" s="280">
        <f>'BIENES ASEGURADOS'!C85</f>
        <v>0</v>
      </c>
      <c r="D77" s="281">
        <f>SUM('BIENES ASEGURADOS'!D85:H85)*'RT GENERALES'!$D$14</f>
        <v>0</v>
      </c>
      <c r="E77" s="281">
        <f>SUM('BIENES ASEGURADOS'!I85:Y85,'BIENES ASEGURADOS'!AA85)*'RT GENERALES'!$D$14</f>
        <v>0</v>
      </c>
      <c r="F77" s="281">
        <f>'BIENES ASEGURADOS'!AB85*'RT GENERALES'!$D$14</f>
        <v>0</v>
      </c>
      <c r="G77" s="282">
        <f>'BIENES ASEGURADOS'!Z85*'RT GENERALES'!$D$14</f>
        <v>0</v>
      </c>
      <c r="H77" s="525">
        <f t="shared" si="15"/>
        <v>0</v>
      </c>
      <c r="I77" s="283"/>
      <c r="J77" s="284">
        <f>(((D77+E77)*(DT!$C$5/1000)))*($D$1045/IF(AND($D$1044&gt;$B$1046,$B$1046&gt;$D$1043),366,365))+(LIQUIDACION!$F77*(DT!$C$5/2000))</f>
        <v>0</v>
      </c>
      <c r="K77" s="285">
        <f t="shared" si="12"/>
        <v>0</v>
      </c>
      <c r="L77" s="286">
        <f>(((D77+E77)*DT!$E$5/1000)*($D$1045/IF(AND($D$1044&gt;$B$1046,$B$1046&gt;$D$1043),366,365))+(LIQUIDACION!F77*(DT!$E$5/2000)))</f>
        <v>0</v>
      </c>
      <c r="M77" s="286">
        <f>((G77)*(DT!$C$6/1000))*($D$1045/IF(AND($D$1044&gt;$B$1046,$B$1046&gt;$D$1043),366,365))</f>
        <v>0</v>
      </c>
      <c r="N77" s="287">
        <f t="shared" si="16"/>
        <v>0</v>
      </c>
      <c r="P77" s="288">
        <f>(($U77*DT!$C$5/1000))*($D$1045/IF(AND($D$1044&gt;$B$1046,$B$1046&gt;$D$1043),366,365))+(($V77*DT!$C$5/2000))</f>
        <v>0</v>
      </c>
      <c r="Q77" s="289">
        <f t="shared" si="13"/>
        <v>0</v>
      </c>
      <c r="R77" s="289">
        <f>(($U77*DT!$E$5/1000))*($D$1045/IF(AND($D$1044&gt;$B$1046,$B$1046&gt;$D$1043),366,365))+(($V77*DT!$E$5/2000))</f>
        <v>0</v>
      </c>
      <c r="S77" s="290">
        <f t="shared" si="17"/>
        <v>0</v>
      </c>
      <c r="U77" s="291">
        <f t="shared" si="22"/>
        <v>0</v>
      </c>
      <c r="V77" s="291">
        <f t="shared" si="18"/>
        <v>0</v>
      </c>
      <c r="X77" s="288">
        <f>(($AC77*DT!$C$5/1000))*($D$1045/IF(AND($D$1044&gt;$B$1046,$B$1046&gt;$D$1043),366,365))+(($AD77*DT!$C$5/2000))</f>
        <v>0</v>
      </c>
      <c r="Y77" s="289">
        <f t="shared" si="14"/>
        <v>0</v>
      </c>
      <c r="Z77" s="289">
        <f>(($AC77*DT!$E$5/1000))*($D$1045/IF(AND($D$1044&gt;$B$1046,$B$1046&gt;$D$1043),366,365))+(($AD77*DT!$E$5/2000))</f>
        <v>0</v>
      </c>
      <c r="AA77" s="290">
        <f t="shared" si="19"/>
        <v>0</v>
      </c>
      <c r="AC77" s="291">
        <f t="shared" si="20"/>
        <v>0</v>
      </c>
      <c r="AD77" s="291">
        <f t="shared" si="21"/>
        <v>0</v>
      </c>
    </row>
    <row r="78" spans="2:30" x14ac:dyDescent="0.25">
      <c r="B78" s="522">
        <v>74</v>
      </c>
      <c r="C78" s="280">
        <f>'BIENES ASEGURADOS'!C86</f>
        <v>0</v>
      </c>
      <c r="D78" s="281">
        <f>SUM('BIENES ASEGURADOS'!D86:H86)*'RT GENERALES'!$D$14</f>
        <v>0</v>
      </c>
      <c r="E78" s="281">
        <f>SUM('BIENES ASEGURADOS'!I86:Y86,'BIENES ASEGURADOS'!AA86)*'RT GENERALES'!$D$14</f>
        <v>0</v>
      </c>
      <c r="F78" s="281">
        <f>'BIENES ASEGURADOS'!AB86*'RT GENERALES'!$D$14</f>
        <v>0</v>
      </c>
      <c r="G78" s="282">
        <f>'BIENES ASEGURADOS'!Z86*'RT GENERALES'!$D$14</f>
        <v>0</v>
      </c>
      <c r="H78" s="525">
        <f t="shared" si="15"/>
        <v>0</v>
      </c>
      <c r="I78" s="283"/>
      <c r="J78" s="284">
        <f>(((D78+E78)*(DT!$C$5/1000)))*($D$1045/IF(AND($D$1044&gt;$B$1046,$B$1046&gt;$D$1043),366,365))+(LIQUIDACION!$F78*(DT!$C$5/2000))</f>
        <v>0</v>
      </c>
      <c r="K78" s="285">
        <f t="shared" si="12"/>
        <v>0</v>
      </c>
      <c r="L78" s="286">
        <f>(((D78+E78)*DT!$E$5/1000)*($D$1045/IF(AND($D$1044&gt;$B$1046,$B$1046&gt;$D$1043),366,365))+(LIQUIDACION!F78*(DT!$E$5/2000)))</f>
        <v>0</v>
      </c>
      <c r="M78" s="286">
        <f>((G78)*(DT!$C$6/1000))*($D$1045/IF(AND($D$1044&gt;$B$1046,$B$1046&gt;$D$1043),366,365))</f>
        <v>0</v>
      </c>
      <c r="N78" s="287">
        <f t="shared" si="16"/>
        <v>0</v>
      </c>
      <c r="P78" s="288">
        <f>(($U78*DT!$C$5/1000))*($D$1045/IF(AND($D$1044&gt;$B$1046,$B$1046&gt;$D$1043),366,365))+(($V78*DT!$C$5/2000))</f>
        <v>0</v>
      </c>
      <c r="Q78" s="289">
        <f t="shared" si="13"/>
        <v>0</v>
      </c>
      <c r="R78" s="289">
        <f>(($U78*DT!$E$5/1000))*($D$1045/IF(AND($D$1044&gt;$B$1046,$B$1046&gt;$D$1043),366,365))+(($V78*DT!$E$5/2000))</f>
        <v>0</v>
      </c>
      <c r="S78" s="290">
        <f t="shared" si="17"/>
        <v>0</v>
      </c>
      <c r="U78" s="291">
        <f t="shared" si="22"/>
        <v>0</v>
      </c>
      <c r="V78" s="291">
        <f t="shared" si="18"/>
        <v>0</v>
      </c>
      <c r="X78" s="288">
        <f>(($AC78*DT!$C$5/1000))*($D$1045/IF(AND($D$1044&gt;$B$1046,$B$1046&gt;$D$1043),366,365))+(($AD78*DT!$C$5/2000))</f>
        <v>0</v>
      </c>
      <c r="Y78" s="289">
        <f t="shared" si="14"/>
        <v>0</v>
      </c>
      <c r="Z78" s="289">
        <f>(($AC78*DT!$E$5/1000))*($D$1045/IF(AND($D$1044&gt;$B$1046,$B$1046&gt;$D$1043),366,365))+(($AD78*DT!$E$5/2000))</f>
        <v>0</v>
      </c>
      <c r="AA78" s="290">
        <f t="shared" si="19"/>
        <v>0</v>
      </c>
      <c r="AC78" s="291">
        <f t="shared" si="20"/>
        <v>0</v>
      </c>
      <c r="AD78" s="291">
        <f t="shared" si="21"/>
        <v>0</v>
      </c>
    </row>
    <row r="79" spans="2:30" x14ac:dyDescent="0.25">
      <c r="B79" s="522">
        <v>75</v>
      </c>
      <c r="C79" s="280">
        <f>'BIENES ASEGURADOS'!C87</f>
        <v>0</v>
      </c>
      <c r="D79" s="281">
        <f>SUM('BIENES ASEGURADOS'!D87:H87)*'RT GENERALES'!$D$14</f>
        <v>0</v>
      </c>
      <c r="E79" s="281">
        <f>SUM('BIENES ASEGURADOS'!I87:Y87,'BIENES ASEGURADOS'!AA87)*'RT GENERALES'!$D$14</f>
        <v>0</v>
      </c>
      <c r="F79" s="281">
        <f>'BIENES ASEGURADOS'!AB87*'RT GENERALES'!$D$14</f>
        <v>0</v>
      </c>
      <c r="G79" s="282">
        <f>'BIENES ASEGURADOS'!Z87*'RT GENERALES'!$D$14</f>
        <v>0</v>
      </c>
      <c r="H79" s="525">
        <f t="shared" si="15"/>
        <v>0</v>
      </c>
      <c r="I79" s="283"/>
      <c r="J79" s="284">
        <f>(((D79+E79)*(DT!$C$5/1000)))*($D$1045/IF(AND($D$1044&gt;$B$1046,$B$1046&gt;$D$1043),366,365))+(LIQUIDACION!$F79*(DT!$C$5/2000))</f>
        <v>0</v>
      </c>
      <c r="K79" s="285">
        <f t="shared" si="12"/>
        <v>0</v>
      </c>
      <c r="L79" s="286">
        <f>(((D79+E79)*DT!$E$5/1000)*($D$1045/IF(AND($D$1044&gt;$B$1046,$B$1046&gt;$D$1043),366,365))+(LIQUIDACION!F79*(DT!$E$5/2000)))</f>
        <v>0</v>
      </c>
      <c r="M79" s="286">
        <f>((G79)*(DT!$C$6/1000))*($D$1045/IF(AND($D$1044&gt;$B$1046,$B$1046&gt;$D$1043),366,365))</f>
        <v>0</v>
      </c>
      <c r="N79" s="287">
        <f t="shared" si="16"/>
        <v>0</v>
      </c>
      <c r="P79" s="288">
        <f>(($U79*DT!$C$5/1000))*($D$1045/IF(AND($D$1044&gt;$B$1046,$B$1046&gt;$D$1043),366,365))+(($V79*DT!$C$5/2000))</f>
        <v>0</v>
      </c>
      <c r="Q79" s="289">
        <f t="shared" si="13"/>
        <v>0</v>
      </c>
      <c r="R79" s="289">
        <f>(($U79*DT!$E$5/1000))*($D$1045/IF(AND($D$1044&gt;$B$1046,$B$1046&gt;$D$1043),366,365))+(($V79*DT!$E$5/2000))</f>
        <v>0</v>
      </c>
      <c r="S79" s="290">
        <f t="shared" si="17"/>
        <v>0</v>
      </c>
      <c r="U79" s="291">
        <f t="shared" si="22"/>
        <v>0</v>
      </c>
      <c r="V79" s="291">
        <f t="shared" si="18"/>
        <v>0</v>
      </c>
      <c r="X79" s="288">
        <f>(($AC79*DT!$C$5/1000))*($D$1045/IF(AND($D$1044&gt;$B$1046,$B$1046&gt;$D$1043),366,365))+(($AD79*DT!$C$5/2000))</f>
        <v>0</v>
      </c>
      <c r="Y79" s="289">
        <f t="shared" si="14"/>
        <v>0</v>
      </c>
      <c r="Z79" s="289">
        <f>(($AC79*DT!$E$5/1000))*($D$1045/IF(AND($D$1044&gt;$B$1046,$B$1046&gt;$D$1043),366,365))+(($AD79*DT!$E$5/2000))</f>
        <v>0</v>
      </c>
      <c r="AA79" s="290">
        <f t="shared" si="19"/>
        <v>0</v>
      </c>
      <c r="AC79" s="291">
        <f t="shared" si="20"/>
        <v>0</v>
      </c>
      <c r="AD79" s="291">
        <f t="shared" si="21"/>
        <v>0</v>
      </c>
    </row>
    <row r="80" spans="2:30" x14ac:dyDescent="0.25">
      <c r="B80" s="522">
        <v>76</v>
      </c>
      <c r="C80" s="280">
        <f>'BIENES ASEGURADOS'!C88</f>
        <v>0</v>
      </c>
      <c r="D80" s="281">
        <f>SUM('BIENES ASEGURADOS'!D88:H88)*'RT GENERALES'!$D$14</f>
        <v>0</v>
      </c>
      <c r="E80" s="281">
        <f>SUM('BIENES ASEGURADOS'!I88:Y88,'BIENES ASEGURADOS'!AA88)*'RT GENERALES'!$D$14</f>
        <v>0</v>
      </c>
      <c r="F80" s="281">
        <f>'BIENES ASEGURADOS'!AB88*'RT GENERALES'!$D$14</f>
        <v>0</v>
      </c>
      <c r="G80" s="282">
        <f>'BIENES ASEGURADOS'!Z88*'RT GENERALES'!$D$14</f>
        <v>0</v>
      </c>
      <c r="H80" s="525">
        <f t="shared" si="15"/>
        <v>0</v>
      </c>
      <c r="I80" s="283"/>
      <c r="J80" s="284">
        <f>(((D80+E80)*(DT!$C$5/1000)))*($D$1045/IF(AND($D$1044&gt;$B$1046,$B$1046&gt;$D$1043),366,365))+(LIQUIDACION!$F80*(DT!$C$5/2000))</f>
        <v>0</v>
      </c>
      <c r="K80" s="285">
        <f t="shared" si="12"/>
        <v>0</v>
      </c>
      <c r="L80" s="286">
        <f>(((D80+E80)*DT!$E$5/1000)*($D$1045/IF(AND($D$1044&gt;$B$1046,$B$1046&gt;$D$1043),366,365))+(LIQUIDACION!F80*(DT!$E$5/2000)))</f>
        <v>0</v>
      </c>
      <c r="M80" s="286">
        <f>((G80)*(DT!$C$6/1000))*($D$1045/IF(AND($D$1044&gt;$B$1046,$B$1046&gt;$D$1043),366,365))</f>
        <v>0</v>
      </c>
      <c r="N80" s="287">
        <f t="shared" si="16"/>
        <v>0</v>
      </c>
      <c r="P80" s="288">
        <f>(($U80*DT!$C$5/1000))*($D$1045/IF(AND($D$1044&gt;$B$1046,$B$1046&gt;$D$1043),366,365))+(($V80*DT!$C$5/2000))</f>
        <v>0</v>
      </c>
      <c r="Q80" s="289">
        <f t="shared" si="13"/>
        <v>0</v>
      </c>
      <c r="R80" s="289">
        <f>(($U80*DT!$E$5/1000))*($D$1045/IF(AND($D$1044&gt;$B$1046,$B$1046&gt;$D$1043),366,365))+(($V80*DT!$E$5/2000))</f>
        <v>0</v>
      </c>
      <c r="S80" s="290">
        <f t="shared" si="17"/>
        <v>0</v>
      </c>
      <c r="U80" s="291">
        <f t="shared" si="22"/>
        <v>0</v>
      </c>
      <c r="V80" s="291">
        <f t="shared" si="18"/>
        <v>0</v>
      </c>
      <c r="X80" s="288">
        <f>(($AC80*DT!$C$5/1000))*($D$1045/IF(AND($D$1044&gt;$B$1046,$B$1046&gt;$D$1043),366,365))+(($AD80*DT!$C$5/2000))</f>
        <v>0</v>
      </c>
      <c r="Y80" s="289">
        <f t="shared" si="14"/>
        <v>0</v>
      </c>
      <c r="Z80" s="289">
        <f>(($AC80*DT!$E$5/1000))*($D$1045/IF(AND($D$1044&gt;$B$1046,$B$1046&gt;$D$1043),366,365))+(($AD80*DT!$E$5/2000))</f>
        <v>0</v>
      </c>
      <c r="AA80" s="290">
        <f t="shared" si="19"/>
        <v>0</v>
      </c>
      <c r="AC80" s="291">
        <f t="shared" si="20"/>
        <v>0</v>
      </c>
      <c r="AD80" s="291">
        <f t="shared" si="21"/>
        <v>0</v>
      </c>
    </row>
    <row r="81" spans="2:30" x14ac:dyDescent="0.25">
      <c r="B81" s="522">
        <v>77</v>
      </c>
      <c r="C81" s="280">
        <f>'BIENES ASEGURADOS'!C89</f>
        <v>0</v>
      </c>
      <c r="D81" s="281">
        <f>SUM('BIENES ASEGURADOS'!D89:H89)*'RT GENERALES'!$D$14</f>
        <v>0</v>
      </c>
      <c r="E81" s="281">
        <f>SUM('BIENES ASEGURADOS'!I89:Y89,'BIENES ASEGURADOS'!AA89)*'RT GENERALES'!$D$14</f>
        <v>0</v>
      </c>
      <c r="F81" s="281">
        <f>'BIENES ASEGURADOS'!AB89*'RT GENERALES'!$D$14</f>
        <v>0</v>
      </c>
      <c r="G81" s="282">
        <f>'BIENES ASEGURADOS'!Z89*'RT GENERALES'!$D$14</f>
        <v>0</v>
      </c>
      <c r="H81" s="525">
        <f t="shared" si="15"/>
        <v>0</v>
      </c>
      <c r="I81" s="283"/>
      <c r="J81" s="284">
        <f>(((D81+E81)*(DT!$C$5/1000)))*($D$1045/IF(AND($D$1044&gt;$B$1046,$B$1046&gt;$D$1043),366,365))+(LIQUIDACION!$F81*(DT!$C$5/2000))</f>
        <v>0</v>
      </c>
      <c r="K81" s="285">
        <f t="shared" si="12"/>
        <v>0</v>
      </c>
      <c r="L81" s="286">
        <f>(((D81+E81)*DT!$E$5/1000)*($D$1045/IF(AND($D$1044&gt;$B$1046,$B$1046&gt;$D$1043),366,365))+(LIQUIDACION!F81*(DT!$E$5/2000)))</f>
        <v>0</v>
      </c>
      <c r="M81" s="286">
        <f>((G81)*(DT!$C$6/1000))*($D$1045/IF(AND($D$1044&gt;$B$1046,$B$1046&gt;$D$1043),366,365))</f>
        <v>0</v>
      </c>
      <c r="N81" s="287">
        <f t="shared" si="16"/>
        <v>0</v>
      </c>
      <c r="P81" s="288">
        <f>(($U81*DT!$C$5/1000))*($D$1045/IF(AND($D$1044&gt;$B$1046,$B$1046&gt;$D$1043),366,365))+(($V81*DT!$C$5/2000))</f>
        <v>0</v>
      </c>
      <c r="Q81" s="289">
        <f t="shared" si="13"/>
        <v>0</v>
      </c>
      <c r="R81" s="289">
        <f>(($U81*DT!$E$5/1000))*($D$1045/IF(AND($D$1044&gt;$B$1046,$B$1046&gt;$D$1043),366,365))+(($V81*DT!$E$5/2000))</f>
        <v>0</v>
      </c>
      <c r="S81" s="290">
        <f t="shared" si="17"/>
        <v>0</v>
      </c>
      <c r="U81" s="291">
        <f t="shared" si="22"/>
        <v>0</v>
      </c>
      <c r="V81" s="291">
        <f t="shared" si="18"/>
        <v>0</v>
      </c>
      <c r="X81" s="288">
        <f>(($AC81*DT!$C$5/1000))*($D$1045/IF(AND($D$1044&gt;$B$1046,$B$1046&gt;$D$1043),366,365))+(($AD81*DT!$C$5/2000))</f>
        <v>0</v>
      </c>
      <c r="Y81" s="289">
        <f t="shared" si="14"/>
        <v>0</v>
      </c>
      <c r="Z81" s="289">
        <f>(($AC81*DT!$E$5/1000))*($D$1045/IF(AND($D$1044&gt;$B$1046,$B$1046&gt;$D$1043),366,365))+(($AD81*DT!$E$5/2000))</f>
        <v>0</v>
      </c>
      <c r="AA81" s="290">
        <f t="shared" si="19"/>
        <v>0</v>
      </c>
      <c r="AC81" s="291">
        <f t="shared" si="20"/>
        <v>0</v>
      </c>
      <c r="AD81" s="291">
        <f t="shared" si="21"/>
        <v>0</v>
      </c>
    </row>
    <row r="82" spans="2:30" x14ac:dyDescent="0.25">
      <c r="B82" s="522">
        <v>78</v>
      </c>
      <c r="C82" s="280">
        <f>'BIENES ASEGURADOS'!C90</f>
        <v>0</v>
      </c>
      <c r="D82" s="281">
        <f>SUM('BIENES ASEGURADOS'!D90:H90)*'RT GENERALES'!$D$14</f>
        <v>0</v>
      </c>
      <c r="E82" s="281">
        <f>SUM('BIENES ASEGURADOS'!I90:Y90,'BIENES ASEGURADOS'!AA90)*'RT GENERALES'!$D$14</f>
        <v>0</v>
      </c>
      <c r="F82" s="281">
        <f>'BIENES ASEGURADOS'!AB90*'RT GENERALES'!$D$14</f>
        <v>0</v>
      </c>
      <c r="G82" s="282">
        <f>'BIENES ASEGURADOS'!Z90*'RT GENERALES'!$D$14</f>
        <v>0</v>
      </c>
      <c r="H82" s="525">
        <f t="shared" si="15"/>
        <v>0</v>
      </c>
      <c r="I82" s="283"/>
      <c r="J82" s="284">
        <f>(((D82+E82)*(DT!$C$5/1000)))*($D$1045/IF(AND($D$1044&gt;$B$1046,$B$1046&gt;$D$1043),366,365))+(LIQUIDACION!$F82*(DT!$C$5/2000))</f>
        <v>0</v>
      </c>
      <c r="K82" s="285">
        <f t="shared" si="12"/>
        <v>0</v>
      </c>
      <c r="L82" s="286">
        <f>(((D82+E82)*DT!$E$5/1000)*($D$1045/IF(AND($D$1044&gt;$B$1046,$B$1046&gt;$D$1043),366,365))+(LIQUIDACION!F82*(DT!$E$5/2000)))</f>
        <v>0</v>
      </c>
      <c r="M82" s="286">
        <f>((G82)*(DT!$C$6/1000))*($D$1045/IF(AND($D$1044&gt;$B$1046,$B$1046&gt;$D$1043),366,365))</f>
        <v>0</v>
      </c>
      <c r="N82" s="287">
        <f t="shared" si="16"/>
        <v>0</v>
      </c>
      <c r="P82" s="288">
        <f>(($U82*DT!$C$5/1000))*($D$1045/IF(AND($D$1044&gt;$B$1046,$B$1046&gt;$D$1043),366,365))+(($V82*DT!$C$5/2000))</f>
        <v>0</v>
      </c>
      <c r="Q82" s="289">
        <f t="shared" si="13"/>
        <v>0</v>
      </c>
      <c r="R82" s="289">
        <f>(($U82*DT!$E$5/1000))*($D$1045/IF(AND($D$1044&gt;$B$1046,$B$1046&gt;$D$1043),366,365))+(($V82*DT!$E$5/2000))</f>
        <v>0</v>
      </c>
      <c r="S82" s="290">
        <f t="shared" si="17"/>
        <v>0</v>
      </c>
      <c r="U82" s="291">
        <f t="shared" si="22"/>
        <v>0</v>
      </c>
      <c r="V82" s="291">
        <f t="shared" si="18"/>
        <v>0</v>
      </c>
      <c r="X82" s="288">
        <f>(($AC82*DT!$C$5/1000))*($D$1045/IF(AND($D$1044&gt;$B$1046,$B$1046&gt;$D$1043),366,365))+(($AD82*DT!$C$5/2000))</f>
        <v>0</v>
      </c>
      <c r="Y82" s="289">
        <f t="shared" si="14"/>
        <v>0</v>
      </c>
      <c r="Z82" s="289">
        <f>(($AC82*DT!$E$5/1000))*($D$1045/IF(AND($D$1044&gt;$B$1046,$B$1046&gt;$D$1043),366,365))+(($AD82*DT!$E$5/2000))</f>
        <v>0</v>
      </c>
      <c r="AA82" s="290">
        <f t="shared" si="19"/>
        <v>0</v>
      </c>
      <c r="AC82" s="291">
        <f t="shared" si="20"/>
        <v>0</v>
      </c>
      <c r="AD82" s="291">
        <f t="shared" si="21"/>
        <v>0</v>
      </c>
    </row>
    <row r="83" spans="2:30" x14ac:dyDescent="0.25">
      <c r="B83" s="522">
        <v>79</v>
      </c>
      <c r="C83" s="280">
        <f>'BIENES ASEGURADOS'!C91</f>
        <v>0</v>
      </c>
      <c r="D83" s="281">
        <f>SUM('BIENES ASEGURADOS'!D91:H91)*'RT GENERALES'!$D$14</f>
        <v>0</v>
      </c>
      <c r="E83" s="281">
        <f>SUM('BIENES ASEGURADOS'!I91:Y91,'BIENES ASEGURADOS'!AA91)*'RT GENERALES'!$D$14</f>
        <v>0</v>
      </c>
      <c r="F83" s="281">
        <f>'BIENES ASEGURADOS'!AB91*'RT GENERALES'!$D$14</f>
        <v>0</v>
      </c>
      <c r="G83" s="282">
        <f>'BIENES ASEGURADOS'!Z91*'RT GENERALES'!$D$14</f>
        <v>0</v>
      </c>
      <c r="H83" s="525">
        <f t="shared" si="15"/>
        <v>0</v>
      </c>
      <c r="I83" s="283"/>
      <c r="J83" s="284">
        <f>(((D83+E83)*(DT!$C$5/1000)))*($D$1045/IF(AND($D$1044&gt;$B$1046,$B$1046&gt;$D$1043),366,365))+(LIQUIDACION!$F83*(DT!$C$5/2000))</f>
        <v>0</v>
      </c>
      <c r="K83" s="285">
        <f t="shared" si="12"/>
        <v>0</v>
      </c>
      <c r="L83" s="286">
        <f>(((D83+E83)*DT!$E$5/1000)*($D$1045/IF(AND($D$1044&gt;$B$1046,$B$1046&gt;$D$1043),366,365))+(LIQUIDACION!F83*(DT!$E$5/2000)))</f>
        <v>0</v>
      </c>
      <c r="M83" s="286">
        <f>((G83)*(DT!$C$6/1000))*($D$1045/IF(AND($D$1044&gt;$B$1046,$B$1046&gt;$D$1043),366,365))</f>
        <v>0</v>
      </c>
      <c r="N83" s="287">
        <f t="shared" si="16"/>
        <v>0</v>
      </c>
      <c r="P83" s="288">
        <f>(($U83*DT!$C$5/1000))*($D$1045/IF(AND($D$1044&gt;$B$1046,$B$1046&gt;$D$1043),366,365))+(($V83*DT!$C$5/2000))</f>
        <v>0</v>
      </c>
      <c r="Q83" s="289">
        <f t="shared" si="13"/>
        <v>0</v>
      </c>
      <c r="R83" s="289">
        <f>(($U83*DT!$E$5/1000))*($D$1045/IF(AND($D$1044&gt;$B$1046,$B$1046&gt;$D$1043),366,365))+(($V83*DT!$E$5/2000))</f>
        <v>0</v>
      </c>
      <c r="S83" s="290">
        <f t="shared" si="17"/>
        <v>0</v>
      </c>
      <c r="U83" s="291">
        <f t="shared" si="22"/>
        <v>0</v>
      </c>
      <c r="V83" s="291">
        <f t="shared" si="18"/>
        <v>0</v>
      </c>
      <c r="X83" s="288">
        <f>(($AC83*DT!$C$5/1000))*($D$1045/IF(AND($D$1044&gt;$B$1046,$B$1046&gt;$D$1043),366,365))+(($AD83*DT!$C$5/2000))</f>
        <v>0</v>
      </c>
      <c r="Y83" s="289">
        <f t="shared" si="14"/>
        <v>0</v>
      </c>
      <c r="Z83" s="289">
        <f>(($AC83*DT!$E$5/1000))*($D$1045/IF(AND($D$1044&gt;$B$1046,$B$1046&gt;$D$1043),366,365))+(($AD83*DT!$E$5/2000))</f>
        <v>0</v>
      </c>
      <c r="AA83" s="290">
        <f t="shared" si="19"/>
        <v>0</v>
      </c>
      <c r="AC83" s="291">
        <f t="shared" si="20"/>
        <v>0</v>
      </c>
      <c r="AD83" s="291">
        <f t="shared" si="21"/>
        <v>0</v>
      </c>
    </row>
    <row r="84" spans="2:30" x14ac:dyDescent="0.25">
      <c r="B84" s="522">
        <v>80</v>
      </c>
      <c r="C84" s="280">
        <f>'BIENES ASEGURADOS'!C92</f>
        <v>0</v>
      </c>
      <c r="D84" s="281">
        <f>SUM('BIENES ASEGURADOS'!D92:H92)*'RT GENERALES'!$D$14</f>
        <v>0</v>
      </c>
      <c r="E84" s="281">
        <f>SUM('BIENES ASEGURADOS'!I92:Y92,'BIENES ASEGURADOS'!AA92)*'RT GENERALES'!$D$14</f>
        <v>0</v>
      </c>
      <c r="F84" s="281">
        <f>'BIENES ASEGURADOS'!AB92*'RT GENERALES'!$D$14</f>
        <v>0</v>
      </c>
      <c r="G84" s="282">
        <f>'BIENES ASEGURADOS'!Z92*'RT GENERALES'!$D$14</f>
        <v>0</v>
      </c>
      <c r="H84" s="525">
        <f t="shared" si="15"/>
        <v>0</v>
      </c>
      <c r="I84" s="283"/>
      <c r="J84" s="284">
        <f>(((D84+E84)*(DT!$C$5/1000)))*($D$1045/IF(AND($D$1044&gt;$B$1046,$B$1046&gt;$D$1043),366,365))+(LIQUIDACION!$F84*(DT!$C$5/2000))</f>
        <v>0</v>
      </c>
      <c r="K84" s="285">
        <f t="shared" si="12"/>
        <v>0</v>
      </c>
      <c r="L84" s="286">
        <f>(((D84+E84)*DT!$E$5/1000)*($D$1045/IF(AND($D$1044&gt;$B$1046,$B$1046&gt;$D$1043),366,365))+(LIQUIDACION!F84*(DT!$E$5/2000)))</f>
        <v>0</v>
      </c>
      <c r="M84" s="286">
        <f>((G84)*(DT!$C$6/1000))*($D$1045/IF(AND($D$1044&gt;$B$1046,$B$1046&gt;$D$1043),366,365))</f>
        <v>0</v>
      </c>
      <c r="N84" s="287">
        <f t="shared" si="16"/>
        <v>0</v>
      </c>
      <c r="P84" s="288">
        <f>(($U84*DT!$C$5/1000))*($D$1045/IF(AND($D$1044&gt;$B$1046,$B$1046&gt;$D$1043),366,365))+(($V84*DT!$C$5/2000))</f>
        <v>0</v>
      </c>
      <c r="Q84" s="289">
        <f t="shared" si="13"/>
        <v>0</v>
      </c>
      <c r="R84" s="289">
        <f>(($U84*DT!$E$5/1000))*($D$1045/IF(AND($D$1044&gt;$B$1046,$B$1046&gt;$D$1043),366,365))+(($V84*DT!$E$5/2000))</f>
        <v>0</v>
      </c>
      <c r="S84" s="290">
        <f t="shared" si="17"/>
        <v>0</v>
      </c>
      <c r="U84" s="291">
        <f t="shared" si="22"/>
        <v>0</v>
      </c>
      <c r="V84" s="291">
        <f t="shared" si="18"/>
        <v>0</v>
      </c>
      <c r="X84" s="288">
        <f>(($AC84*DT!$C$5/1000))*($D$1045/IF(AND($D$1044&gt;$B$1046,$B$1046&gt;$D$1043),366,365))+(($AD84*DT!$C$5/2000))</f>
        <v>0</v>
      </c>
      <c r="Y84" s="289">
        <f t="shared" si="14"/>
        <v>0</v>
      </c>
      <c r="Z84" s="289">
        <f>(($AC84*DT!$E$5/1000))*($D$1045/IF(AND($D$1044&gt;$B$1046,$B$1046&gt;$D$1043),366,365))+(($AD84*DT!$E$5/2000))</f>
        <v>0</v>
      </c>
      <c r="AA84" s="290">
        <f t="shared" si="19"/>
        <v>0</v>
      </c>
      <c r="AC84" s="291">
        <f t="shared" si="20"/>
        <v>0</v>
      </c>
      <c r="AD84" s="291">
        <f t="shared" si="21"/>
        <v>0</v>
      </c>
    </row>
    <row r="85" spans="2:30" x14ac:dyDescent="0.25">
      <c r="B85" s="522">
        <v>81</v>
      </c>
      <c r="C85" s="280">
        <f>'BIENES ASEGURADOS'!C93</f>
        <v>0</v>
      </c>
      <c r="D85" s="281">
        <f>SUM('BIENES ASEGURADOS'!D93:H93)*'RT GENERALES'!$D$14</f>
        <v>0</v>
      </c>
      <c r="E85" s="281">
        <f>SUM('BIENES ASEGURADOS'!I93:Y93,'BIENES ASEGURADOS'!AA93)*'RT GENERALES'!$D$14</f>
        <v>0</v>
      </c>
      <c r="F85" s="281">
        <f>'BIENES ASEGURADOS'!AB93*'RT GENERALES'!$D$14</f>
        <v>0</v>
      </c>
      <c r="G85" s="282">
        <f>'BIENES ASEGURADOS'!Z93*'RT GENERALES'!$D$14</f>
        <v>0</v>
      </c>
      <c r="H85" s="525">
        <f t="shared" si="15"/>
        <v>0</v>
      </c>
      <c r="I85" s="283"/>
      <c r="J85" s="284">
        <f>(((D85+E85)*(DT!$C$5/1000)))*($D$1045/IF(AND($D$1044&gt;$B$1046,$B$1046&gt;$D$1043),366,365))+(LIQUIDACION!$F85*(DT!$C$5/2000))</f>
        <v>0</v>
      </c>
      <c r="K85" s="285">
        <f t="shared" si="12"/>
        <v>0</v>
      </c>
      <c r="L85" s="286">
        <f>(((D85+E85)*DT!$E$5/1000)*($D$1045/IF(AND($D$1044&gt;$B$1046,$B$1046&gt;$D$1043),366,365))+(LIQUIDACION!F85*(DT!$E$5/2000)))</f>
        <v>0</v>
      </c>
      <c r="M85" s="286">
        <f>((G85)*(DT!$C$6/1000))*($D$1045/IF(AND($D$1044&gt;$B$1046,$B$1046&gt;$D$1043),366,365))</f>
        <v>0</v>
      </c>
      <c r="N85" s="287">
        <f t="shared" si="16"/>
        <v>0</v>
      </c>
      <c r="P85" s="288">
        <f>(($U85*DT!$C$5/1000))*($D$1045/IF(AND($D$1044&gt;$B$1046,$B$1046&gt;$D$1043),366,365))+(($V85*DT!$C$5/2000))</f>
        <v>0</v>
      </c>
      <c r="Q85" s="289">
        <f t="shared" si="13"/>
        <v>0</v>
      </c>
      <c r="R85" s="289">
        <f>(($U85*DT!$E$5/1000))*($D$1045/IF(AND($D$1044&gt;$B$1046,$B$1046&gt;$D$1043),366,365))+(($V85*DT!$E$5/2000))</f>
        <v>0</v>
      </c>
      <c r="S85" s="290">
        <f t="shared" si="17"/>
        <v>0</v>
      </c>
      <c r="U85" s="291">
        <f t="shared" si="22"/>
        <v>0</v>
      </c>
      <c r="V85" s="291">
        <f t="shared" si="18"/>
        <v>0</v>
      </c>
      <c r="X85" s="288">
        <f>(($AC85*DT!$C$5/1000))*($D$1045/IF(AND($D$1044&gt;$B$1046,$B$1046&gt;$D$1043),366,365))+(($AD85*DT!$C$5/2000))</f>
        <v>0</v>
      </c>
      <c r="Y85" s="289">
        <f t="shared" si="14"/>
        <v>0</v>
      </c>
      <c r="Z85" s="289">
        <f>(($AC85*DT!$E$5/1000))*($D$1045/IF(AND($D$1044&gt;$B$1046,$B$1046&gt;$D$1043),366,365))+(($AD85*DT!$E$5/2000))</f>
        <v>0</v>
      </c>
      <c r="AA85" s="290">
        <f t="shared" si="19"/>
        <v>0</v>
      </c>
      <c r="AC85" s="291">
        <f t="shared" si="20"/>
        <v>0</v>
      </c>
      <c r="AD85" s="291">
        <f t="shared" si="21"/>
        <v>0</v>
      </c>
    </row>
    <row r="86" spans="2:30" x14ac:dyDescent="0.25">
      <c r="B86" s="522">
        <v>82</v>
      </c>
      <c r="C86" s="280">
        <f>'BIENES ASEGURADOS'!C94</f>
        <v>0</v>
      </c>
      <c r="D86" s="281">
        <f>SUM('BIENES ASEGURADOS'!D94:H94)*'RT GENERALES'!$D$14</f>
        <v>0</v>
      </c>
      <c r="E86" s="281">
        <f>SUM('BIENES ASEGURADOS'!I94:Y94,'BIENES ASEGURADOS'!AA94)*'RT GENERALES'!$D$14</f>
        <v>0</v>
      </c>
      <c r="F86" s="281">
        <f>'BIENES ASEGURADOS'!AB94*'RT GENERALES'!$D$14</f>
        <v>0</v>
      </c>
      <c r="G86" s="282">
        <f>'BIENES ASEGURADOS'!Z94*'RT GENERALES'!$D$14</f>
        <v>0</v>
      </c>
      <c r="H86" s="525">
        <f t="shared" si="15"/>
        <v>0</v>
      </c>
      <c r="I86" s="283"/>
      <c r="J86" s="284">
        <f>(((D86+E86)*(DT!$C$5/1000)))*($D$1045/IF(AND($D$1044&gt;$B$1046,$B$1046&gt;$D$1043),366,365))+(LIQUIDACION!$F86*(DT!$C$5/2000))</f>
        <v>0</v>
      </c>
      <c r="K86" s="285">
        <f t="shared" si="12"/>
        <v>0</v>
      </c>
      <c r="L86" s="286">
        <f>(((D86+E86)*DT!$E$5/1000)*($D$1045/IF(AND($D$1044&gt;$B$1046,$B$1046&gt;$D$1043),366,365))+(LIQUIDACION!F86*(DT!$E$5/2000)))</f>
        <v>0</v>
      </c>
      <c r="M86" s="286">
        <f>((G86)*(DT!$C$6/1000))*($D$1045/IF(AND($D$1044&gt;$B$1046,$B$1046&gt;$D$1043),366,365))</f>
        <v>0</v>
      </c>
      <c r="N86" s="287">
        <f t="shared" si="16"/>
        <v>0</v>
      </c>
      <c r="P86" s="288">
        <f>(($U86*DT!$C$5/1000))*($D$1045/IF(AND($D$1044&gt;$B$1046,$B$1046&gt;$D$1043),366,365))+(($V86*DT!$C$5/2000))</f>
        <v>0</v>
      </c>
      <c r="Q86" s="289">
        <f t="shared" si="13"/>
        <v>0</v>
      </c>
      <c r="R86" s="289">
        <f>(($U86*DT!$E$5/1000))*($D$1045/IF(AND($D$1044&gt;$B$1046,$B$1046&gt;$D$1043),366,365))+(($V86*DT!$E$5/2000))</f>
        <v>0</v>
      </c>
      <c r="S86" s="290">
        <f t="shared" si="17"/>
        <v>0</v>
      </c>
      <c r="U86" s="291">
        <f t="shared" si="22"/>
        <v>0</v>
      </c>
      <c r="V86" s="291">
        <f t="shared" si="18"/>
        <v>0</v>
      </c>
      <c r="X86" s="288">
        <f>(($AC86*DT!$C$5/1000))*($D$1045/IF(AND($D$1044&gt;$B$1046,$B$1046&gt;$D$1043),366,365))+(($AD86*DT!$C$5/2000))</f>
        <v>0</v>
      </c>
      <c r="Y86" s="289">
        <f t="shared" si="14"/>
        <v>0</v>
      </c>
      <c r="Z86" s="289">
        <f>(($AC86*DT!$E$5/1000))*($D$1045/IF(AND($D$1044&gt;$B$1046,$B$1046&gt;$D$1043),366,365))+(($AD86*DT!$E$5/2000))</f>
        <v>0</v>
      </c>
      <c r="AA86" s="290">
        <f t="shared" si="19"/>
        <v>0</v>
      </c>
      <c r="AC86" s="291">
        <f t="shared" si="20"/>
        <v>0</v>
      </c>
      <c r="AD86" s="291">
        <f t="shared" si="21"/>
        <v>0</v>
      </c>
    </row>
    <row r="87" spans="2:30" x14ac:dyDescent="0.25">
      <c r="B87" s="522">
        <v>83</v>
      </c>
      <c r="C87" s="280">
        <f>'BIENES ASEGURADOS'!C95</f>
        <v>0</v>
      </c>
      <c r="D87" s="281">
        <f>SUM('BIENES ASEGURADOS'!D95:H95)*'RT GENERALES'!$D$14</f>
        <v>0</v>
      </c>
      <c r="E87" s="281">
        <f>SUM('BIENES ASEGURADOS'!I95:Y95,'BIENES ASEGURADOS'!AA95)*'RT GENERALES'!$D$14</f>
        <v>0</v>
      </c>
      <c r="F87" s="281">
        <f>'BIENES ASEGURADOS'!AB95*'RT GENERALES'!$D$14</f>
        <v>0</v>
      </c>
      <c r="G87" s="282">
        <f>'BIENES ASEGURADOS'!Z95*'RT GENERALES'!$D$14</f>
        <v>0</v>
      </c>
      <c r="H87" s="525">
        <f t="shared" si="15"/>
        <v>0</v>
      </c>
      <c r="I87" s="283"/>
      <c r="J87" s="284">
        <f>(((D87+E87)*(DT!$C$5/1000)))*($D$1045/IF(AND($D$1044&gt;$B$1046,$B$1046&gt;$D$1043),366,365))+(LIQUIDACION!$F87*(DT!$C$5/2000))</f>
        <v>0</v>
      </c>
      <c r="K87" s="285">
        <f t="shared" si="12"/>
        <v>0</v>
      </c>
      <c r="L87" s="286">
        <f>(((D87+E87)*DT!$E$5/1000)*($D$1045/IF(AND($D$1044&gt;$B$1046,$B$1046&gt;$D$1043),366,365))+(LIQUIDACION!F87*(DT!$E$5/2000)))</f>
        <v>0</v>
      </c>
      <c r="M87" s="286">
        <f>((G87)*(DT!$C$6/1000))*($D$1045/IF(AND($D$1044&gt;$B$1046,$B$1046&gt;$D$1043),366,365))</f>
        <v>0</v>
      </c>
      <c r="N87" s="287">
        <f t="shared" si="16"/>
        <v>0</v>
      </c>
      <c r="P87" s="288">
        <f>(($U87*DT!$C$5/1000))*($D$1045/IF(AND($D$1044&gt;$B$1046,$B$1046&gt;$D$1043),366,365))+(($V87*DT!$C$5/2000))</f>
        <v>0</v>
      </c>
      <c r="Q87" s="289">
        <f t="shared" si="13"/>
        <v>0</v>
      </c>
      <c r="R87" s="289">
        <f>(($U87*DT!$E$5/1000))*($D$1045/IF(AND($D$1044&gt;$B$1046,$B$1046&gt;$D$1043),366,365))+(($V87*DT!$E$5/2000))</f>
        <v>0</v>
      </c>
      <c r="S87" s="290">
        <f t="shared" si="17"/>
        <v>0</v>
      </c>
      <c r="U87" s="291">
        <f t="shared" si="22"/>
        <v>0</v>
      </c>
      <c r="V87" s="291">
        <f t="shared" si="18"/>
        <v>0</v>
      </c>
      <c r="X87" s="288">
        <f>(($AC87*DT!$C$5/1000))*($D$1045/IF(AND($D$1044&gt;$B$1046,$B$1046&gt;$D$1043),366,365))+(($AD87*DT!$C$5/2000))</f>
        <v>0</v>
      </c>
      <c r="Y87" s="289">
        <f t="shared" si="14"/>
        <v>0</v>
      </c>
      <c r="Z87" s="289">
        <f>(($AC87*DT!$E$5/1000))*($D$1045/IF(AND($D$1044&gt;$B$1046,$B$1046&gt;$D$1043),366,365))+(($AD87*DT!$E$5/2000))</f>
        <v>0</v>
      </c>
      <c r="AA87" s="290">
        <f t="shared" si="19"/>
        <v>0</v>
      </c>
      <c r="AC87" s="291">
        <f t="shared" si="20"/>
        <v>0</v>
      </c>
      <c r="AD87" s="291">
        <f t="shared" si="21"/>
        <v>0</v>
      </c>
    </row>
    <row r="88" spans="2:30" x14ac:dyDescent="0.25">
      <c r="B88" s="522">
        <v>84</v>
      </c>
      <c r="C88" s="280">
        <f>'BIENES ASEGURADOS'!C96</f>
        <v>0</v>
      </c>
      <c r="D88" s="281">
        <f>SUM('BIENES ASEGURADOS'!D96:H96)*'RT GENERALES'!$D$14</f>
        <v>0</v>
      </c>
      <c r="E88" s="281">
        <f>SUM('BIENES ASEGURADOS'!I96:Y96,'BIENES ASEGURADOS'!AA96)*'RT GENERALES'!$D$14</f>
        <v>0</v>
      </c>
      <c r="F88" s="281">
        <f>'BIENES ASEGURADOS'!AB96*'RT GENERALES'!$D$14</f>
        <v>0</v>
      </c>
      <c r="G88" s="282">
        <f>'BIENES ASEGURADOS'!Z96*'RT GENERALES'!$D$14</f>
        <v>0</v>
      </c>
      <c r="H88" s="525">
        <f t="shared" si="15"/>
        <v>0</v>
      </c>
      <c r="I88" s="283"/>
      <c r="J88" s="284">
        <f>(((D88+E88)*(DT!$C$5/1000)))*($D$1045/IF(AND($D$1044&gt;$B$1046,$B$1046&gt;$D$1043),366,365))+(LIQUIDACION!$F88*(DT!$C$5/2000))</f>
        <v>0</v>
      </c>
      <c r="K88" s="285">
        <f t="shared" si="12"/>
        <v>0</v>
      </c>
      <c r="L88" s="286">
        <f>(((D88+E88)*DT!$E$5/1000)*($D$1045/IF(AND($D$1044&gt;$B$1046,$B$1046&gt;$D$1043),366,365))+(LIQUIDACION!F88*(DT!$E$5/2000)))</f>
        <v>0</v>
      </c>
      <c r="M88" s="286">
        <f>((G88)*(DT!$C$6/1000))*($D$1045/IF(AND($D$1044&gt;$B$1046,$B$1046&gt;$D$1043),366,365))</f>
        <v>0</v>
      </c>
      <c r="N88" s="287">
        <f t="shared" si="16"/>
        <v>0</v>
      </c>
      <c r="P88" s="288">
        <f>(($U88*DT!$C$5/1000))*($D$1045/IF(AND($D$1044&gt;$B$1046,$B$1046&gt;$D$1043),366,365))+(($V88*DT!$C$5/2000))</f>
        <v>0</v>
      </c>
      <c r="Q88" s="289">
        <f t="shared" si="13"/>
        <v>0</v>
      </c>
      <c r="R88" s="289">
        <f>(($U88*DT!$E$5/1000))*($D$1045/IF(AND($D$1044&gt;$B$1046,$B$1046&gt;$D$1043),366,365))+(($V88*DT!$E$5/2000))</f>
        <v>0</v>
      </c>
      <c r="S88" s="290">
        <f t="shared" si="17"/>
        <v>0</v>
      </c>
      <c r="U88" s="291">
        <f t="shared" si="22"/>
        <v>0</v>
      </c>
      <c r="V88" s="291">
        <f t="shared" si="18"/>
        <v>0</v>
      </c>
      <c r="X88" s="288">
        <f>(($AC88*DT!$C$5/1000))*($D$1045/IF(AND($D$1044&gt;$B$1046,$B$1046&gt;$D$1043),366,365))+(($AD88*DT!$C$5/2000))</f>
        <v>0</v>
      </c>
      <c r="Y88" s="289">
        <f t="shared" si="14"/>
        <v>0</v>
      </c>
      <c r="Z88" s="289">
        <f>(($AC88*DT!$E$5/1000))*($D$1045/IF(AND($D$1044&gt;$B$1046,$B$1046&gt;$D$1043),366,365))+(($AD88*DT!$E$5/2000))</f>
        <v>0</v>
      </c>
      <c r="AA88" s="290">
        <f t="shared" si="19"/>
        <v>0</v>
      </c>
      <c r="AC88" s="291">
        <f t="shared" si="20"/>
        <v>0</v>
      </c>
      <c r="AD88" s="291">
        <f t="shared" si="21"/>
        <v>0</v>
      </c>
    </row>
    <row r="89" spans="2:30" x14ac:dyDescent="0.25">
      <c r="B89" s="522">
        <v>85</v>
      </c>
      <c r="C89" s="280">
        <f>'BIENES ASEGURADOS'!C97</f>
        <v>0</v>
      </c>
      <c r="D89" s="281">
        <f>SUM('BIENES ASEGURADOS'!D97:H97)*'RT GENERALES'!$D$14</f>
        <v>0</v>
      </c>
      <c r="E89" s="281">
        <f>SUM('BIENES ASEGURADOS'!I97:Y97,'BIENES ASEGURADOS'!AA97)*'RT GENERALES'!$D$14</f>
        <v>0</v>
      </c>
      <c r="F89" s="281">
        <f>'BIENES ASEGURADOS'!AB97*'RT GENERALES'!$D$14</f>
        <v>0</v>
      </c>
      <c r="G89" s="282">
        <f>'BIENES ASEGURADOS'!Z97*'RT GENERALES'!$D$14</f>
        <v>0</v>
      </c>
      <c r="H89" s="525">
        <f t="shared" si="15"/>
        <v>0</v>
      </c>
      <c r="I89" s="283"/>
      <c r="J89" s="284">
        <f>(((D89+E89)*(DT!$C$5/1000)))*($D$1045/IF(AND($D$1044&gt;$B$1046,$B$1046&gt;$D$1043),366,365))+(LIQUIDACION!$F89*(DT!$C$5/2000))</f>
        <v>0</v>
      </c>
      <c r="K89" s="285">
        <f t="shared" si="12"/>
        <v>0</v>
      </c>
      <c r="L89" s="286">
        <f>(((D89+E89)*DT!$E$5/1000)*($D$1045/IF(AND($D$1044&gt;$B$1046,$B$1046&gt;$D$1043),366,365))+(LIQUIDACION!F89*(DT!$E$5/2000)))</f>
        <v>0</v>
      </c>
      <c r="M89" s="286">
        <f>((G89)*(DT!$C$6/1000))*($D$1045/IF(AND($D$1044&gt;$B$1046,$B$1046&gt;$D$1043),366,365))</f>
        <v>0</v>
      </c>
      <c r="N89" s="287">
        <f t="shared" si="16"/>
        <v>0</v>
      </c>
      <c r="P89" s="288">
        <f>(($U89*DT!$C$5/1000))*($D$1045/IF(AND($D$1044&gt;$B$1046,$B$1046&gt;$D$1043),366,365))+(($V89*DT!$C$5/2000))</f>
        <v>0</v>
      </c>
      <c r="Q89" s="289">
        <f t="shared" si="13"/>
        <v>0</v>
      </c>
      <c r="R89" s="289">
        <f>(($U89*DT!$E$5/1000))*($D$1045/IF(AND($D$1044&gt;$B$1046,$B$1046&gt;$D$1043),366,365))+(($V89*DT!$E$5/2000))</f>
        <v>0</v>
      </c>
      <c r="S89" s="290">
        <f t="shared" si="17"/>
        <v>0</v>
      </c>
      <c r="U89" s="291">
        <f t="shared" si="22"/>
        <v>0</v>
      </c>
      <c r="V89" s="291">
        <f t="shared" si="18"/>
        <v>0</v>
      </c>
      <c r="X89" s="288">
        <f>(($AC89*DT!$C$5/1000))*($D$1045/IF(AND($D$1044&gt;$B$1046,$B$1046&gt;$D$1043),366,365))+(($AD89*DT!$C$5/2000))</f>
        <v>0</v>
      </c>
      <c r="Y89" s="289">
        <f t="shared" si="14"/>
        <v>0</v>
      </c>
      <c r="Z89" s="289">
        <f>(($AC89*DT!$E$5/1000))*($D$1045/IF(AND($D$1044&gt;$B$1046,$B$1046&gt;$D$1043),366,365))+(($AD89*DT!$E$5/2000))</f>
        <v>0</v>
      </c>
      <c r="AA89" s="290">
        <f t="shared" si="19"/>
        <v>0</v>
      </c>
      <c r="AC89" s="291">
        <f t="shared" si="20"/>
        <v>0</v>
      </c>
      <c r="AD89" s="291">
        <f t="shared" si="21"/>
        <v>0</v>
      </c>
    </row>
    <row r="90" spans="2:30" x14ac:dyDescent="0.25">
      <c r="B90" s="522">
        <v>86</v>
      </c>
      <c r="C90" s="280">
        <f>'BIENES ASEGURADOS'!C98</f>
        <v>0</v>
      </c>
      <c r="D90" s="281">
        <f>SUM('BIENES ASEGURADOS'!D98:H98)*'RT GENERALES'!$D$14</f>
        <v>0</v>
      </c>
      <c r="E90" s="281">
        <f>SUM('BIENES ASEGURADOS'!I98:Y98,'BIENES ASEGURADOS'!AA98)*'RT GENERALES'!$D$14</f>
        <v>0</v>
      </c>
      <c r="F90" s="281">
        <f>'BIENES ASEGURADOS'!AB98*'RT GENERALES'!$D$14</f>
        <v>0</v>
      </c>
      <c r="G90" s="282">
        <f>'BIENES ASEGURADOS'!Z98*'RT GENERALES'!$D$14</f>
        <v>0</v>
      </c>
      <c r="H90" s="525">
        <f t="shared" si="15"/>
        <v>0</v>
      </c>
      <c r="I90" s="283"/>
      <c r="J90" s="284">
        <f>(((D90+E90)*(DT!$C$5/1000)))*($D$1045/IF(AND($D$1044&gt;$B$1046,$B$1046&gt;$D$1043),366,365))+(LIQUIDACION!$F90*(DT!$C$5/2000))</f>
        <v>0</v>
      </c>
      <c r="K90" s="285">
        <f t="shared" si="12"/>
        <v>0</v>
      </c>
      <c r="L90" s="286">
        <f>(((D90+E90)*DT!$E$5/1000)*($D$1045/IF(AND($D$1044&gt;$B$1046,$B$1046&gt;$D$1043),366,365))+(LIQUIDACION!F90*(DT!$E$5/2000)))</f>
        <v>0</v>
      </c>
      <c r="M90" s="286">
        <f>((G90)*(DT!$C$6/1000))*($D$1045/IF(AND($D$1044&gt;$B$1046,$B$1046&gt;$D$1043),366,365))</f>
        <v>0</v>
      </c>
      <c r="N90" s="287">
        <f t="shared" si="16"/>
        <v>0</v>
      </c>
      <c r="P90" s="288">
        <f>(($U90*DT!$C$5/1000))*($D$1045/IF(AND($D$1044&gt;$B$1046,$B$1046&gt;$D$1043),366,365))+(($V90*DT!$C$5/2000))</f>
        <v>0</v>
      </c>
      <c r="Q90" s="289">
        <f t="shared" si="13"/>
        <v>0</v>
      </c>
      <c r="R90" s="289">
        <f>(($U90*DT!$E$5/1000))*($D$1045/IF(AND($D$1044&gt;$B$1046,$B$1046&gt;$D$1043),366,365))+(($V90*DT!$E$5/2000))</f>
        <v>0</v>
      </c>
      <c r="S90" s="290">
        <f t="shared" si="17"/>
        <v>0</v>
      </c>
      <c r="U90" s="291">
        <f t="shared" si="22"/>
        <v>0</v>
      </c>
      <c r="V90" s="291">
        <f t="shared" si="18"/>
        <v>0</v>
      </c>
      <c r="X90" s="288">
        <f>(($AC90*DT!$C$5/1000))*($D$1045/IF(AND($D$1044&gt;$B$1046,$B$1046&gt;$D$1043),366,365))+(($AD90*DT!$C$5/2000))</f>
        <v>0</v>
      </c>
      <c r="Y90" s="289">
        <f t="shared" si="14"/>
        <v>0</v>
      </c>
      <c r="Z90" s="289">
        <f>(($AC90*DT!$E$5/1000))*($D$1045/IF(AND($D$1044&gt;$B$1046,$B$1046&gt;$D$1043),366,365))+(($AD90*DT!$E$5/2000))</f>
        <v>0</v>
      </c>
      <c r="AA90" s="290">
        <f t="shared" si="19"/>
        <v>0</v>
      </c>
      <c r="AC90" s="291">
        <f t="shared" si="20"/>
        <v>0</v>
      </c>
      <c r="AD90" s="291">
        <f t="shared" si="21"/>
        <v>0</v>
      </c>
    </row>
    <row r="91" spans="2:30" x14ac:dyDescent="0.25">
      <c r="B91" s="522">
        <v>87</v>
      </c>
      <c r="C91" s="280">
        <f>'BIENES ASEGURADOS'!C99</f>
        <v>0</v>
      </c>
      <c r="D91" s="281">
        <f>SUM('BIENES ASEGURADOS'!D99:H99)*'RT GENERALES'!$D$14</f>
        <v>0</v>
      </c>
      <c r="E91" s="281">
        <f>SUM('BIENES ASEGURADOS'!I99:Y99,'BIENES ASEGURADOS'!AA99)*'RT GENERALES'!$D$14</f>
        <v>0</v>
      </c>
      <c r="F91" s="281">
        <f>'BIENES ASEGURADOS'!AB99*'RT GENERALES'!$D$14</f>
        <v>0</v>
      </c>
      <c r="G91" s="282">
        <f>'BIENES ASEGURADOS'!Z99*'RT GENERALES'!$D$14</f>
        <v>0</v>
      </c>
      <c r="H91" s="525">
        <f t="shared" si="15"/>
        <v>0</v>
      </c>
      <c r="I91" s="283"/>
      <c r="J91" s="284">
        <f>(((D91+E91)*(DT!$C$5/1000)))*($D$1045/IF(AND($D$1044&gt;$B$1046,$B$1046&gt;$D$1043),366,365))+(LIQUIDACION!$F91*(DT!$C$5/2000))</f>
        <v>0</v>
      </c>
      <c r="K91" s="285">
        <f t="shared" si="12"/>
        <v>0</v>
      </c>
      <c r="L91" s="286">
        <f>(((D91+E91)*DT!$E$5/1000)*($D$1045/IF(AND($D$1044&gt;$B$1046,$B$1046&gt;$D$1043),366,365))+(LIQUIDACION!F91*(DT!$E$5/2000)))</f>
        <v>0</v>
      </c>
      <c r="M91" s="286">
        <f>((G91)*(DT!$C$6/1000))*($D$1045/IF(AND($D$1044&gt;$B$1046,$B$1046&gt;$D$1043),366,365))</f>
        <v>0</v>
      </c>
      <c r="N91" s="287">
        <f t="shared" si="16"/>
        <v>0</v>
      </c>
      <c r="P91" s="288">
        <f>(($U91*DT!$C$5/1000))*($D$1045/IF(AND($D$1044&gt;$B$1046,$B$1046&gt;$D$1043),366,365))+(($V91*DT!$C$5/2000))</f>
        <v>0</v>
      </c>
      <c r="Q91" s="289">
        <f t="shared" si="13"/>
        <v>0</v>
      </c>
      <c r="R91" s="289">
        <f>(($U91*DT!$E$5/1000))*($D$1045/IF(AND($D$1044&gt;$B$1046,$B$1046&gt;$D$1043),366,365))+(($V91*DT!$E$5/2000))</f>
        <v>0</v>
      </c>
      <c r="S91" s="290">
        <f t="shared" si="17"/>
        <v>0</v>
      </c>
      <c r="U91" s="291">
        <f t="shared" si="22"/>
        <v>0</v>
      </c>
      <c r="V91" s="291">
        <f t="shared" si="18"/>
        <v>0</v>
      </c>
      <c r="X91" s="288">
        <f>(($AC91*DT!$C$5/1000))*($D$1045/IF(AND($D$1044&gt;$B$1046,$B$1046&gt;$D$1043),366,365))+(($AD91*DT!$C$5/2000))</f>
        <v>0</v>
      </c>
      <c r="Y91" s="289">
        <f t="shared" si="14"/>
        <v>0</v>
      </c>
      <c r="Z91" s="289">
        <f>(($AC91*DT!$E$5/1000))*($D$1045/IF(AND($D$1044&gt;$B$1046,$B$1046&gt;$D$1043),366,365))+(($AD91*DT!$E$5/2000))</f>
        <v>0</v>
      </c>
      <c r="AA91" s="290">
        <f t="shared" si="19"/>
        <v>0</v>
      </c>
      <c r="AC91" s="291">
        <f t="shared" si="20"/>
        <v>0</v>
      </c>
      <c r="AD91" s="291">
        <f t="shared" si="21"/>
        <v>0</v>
      </c>
    </row>
    <row r="92" spans="2:30" x14ac:dyDescent="0.25">
      <c r="B92" s="522">
        <v>88</v>
      </c>
      <c r="C92" s="280">
        <f>'BIENES ASEGURADOS'!C100</f>
        <v>0</v>
      </c>
      <c r="D92" s="281">
        <f>SUM('BIENES ASEGURADOS'!D100:H100)*'RT GENERALES'!$D$14</f>
        <v>0</v>
      </c>
      <c r="E92" s="281">
        <f>SUM('BIENES ASEGURADOS'!I100:Y100,'BIENES ASEGURADOS'!AA100)*'RT GENERALES'!$D$14</f>
        <v>0</v>
      </c>
      <c r="F92" s="281">
        <f>'BIENES ASEGURADOS'!AB100*'RT GENERALES'!$D$14</f>
        <v>0</v>
      </c>
      <c r="G92" s="282">
        <f>'BIENES ASEGURADOS'!Z100*'RT GENERALES'!$D$14</f>
        <v>0</v>
      </c>
      <c r="H92" s="525">
        <f t="shared" si="15"/>
        <v>0</v>
      </c>
      <c r="I92" s="283"/>
      <c r="J92" s="284">
        <f>(((D92+E92)*(DT!$C$5/1000)))*($D$1045/IF(AND($D$1044&gt;$B$1046,$B$1046&gt;$D$1043),366,365))+(LIQUIDACION!$F92*(DT!$C$5/2000))</f>
        <v>0</v>
      </c>
      <c r="K92" s="285">
        <f t="shared" si="12"/>
        <v>0</v>
      </c>
      <c r="L92" s="286">
        <f>(((D92+E92)*DT!$E$5/1000)*($D$1045/IF(AND($D$1044&gt;$B$1046,$B$1046&gt;$D$1043),366,365))+(LIQUIDACION!F92*(DT!$E$5/2000)))</f>
        <v>0</v>
      </c>
      <c r="M92" s="286">
        <f>((G92)*(DT!$C$6/1000))*($D$1045/IF(AND($D$1044&gt;$B$1046,$B$1046&gt;$D$1043),366,365))</f>
        <v>0</v>
      </c>
      <c r="N92" s="287">
        <f t="shared" si="16"/>
        <v>0</v>
      </c>
      <c r="P92" s="288">
        <f>(($U92*DT!$C$5/1000))*($D$1045/IF(AND($D$1044&gt;$B$1046,$B$1046&gt;$D$1043),366,365))+(($V92*DT!$C$5/2000))</f>
        <v>0</v>
      </c>
      <c r="Q92" s="289">
        <f t="shared" si="13"/>
        <v>0</v>
      </c>
      <c r="R92" s="289">
        <f>(($U92*DT!$E$5/1000))*($D$1045/IF(AND($D$1044&gt;$B$1046,$B$1046&gt;$D$1043),366,365))+(($V92*DT!$E$5/2000))</f>
        <v>0</v>
      </c>
      <c r="S92" s="290">
        <f t="shared" si="17"/>
        <v>0</v>
      </c>
      <c r="U92" s="291">
        <f t="shared" si="22"/>
        <v>0</v>
      </c>
      <c r="V92" s="291">
        <f t="shared" si="18"/>
        <v>0</v>
      </c>
      <c r="X92" s="288">
        <f>(($AC92*DT!$C$5/1000))*($D$1045/IF(AND($D$1044&gt;$B$1046,$B$1046&gt;$D$1043),366,365))+(($AD92*DT!$C$5/2000))</f>
        <v>0</v>
      </c>
      <c r="Y92" s="289">
        <f t="shared" si="14"/>
        <v>0</v>
      </c>
      <c r="Z92" s="289">
        <f>(($AC92*DT!$E$5/1000))*($D$1045/IF(AND($D$1044&gt;$B$1046,$B$1046&gt;$D$1043),366,365))+(($AD92*DT!$E$5/2000))</f>
        <v>0</v>
      </c>
      <c r="AA92" s="290">
        <f t="shared" si="19"/>
        <v>0</v>
      </c>
      <c r="AC92" s="291">
        <f t="shared" si="20"/>
        <v>0</v>
      </c>
      <c r="AD92" s="291">
        <f t="shared" si="21"/>
        <v>0</v>
      </c>
    </row>
    <row r="93" spans="2:30" x14ac:dyDescent="0.25">
      <c r="B93" s="522">
        <v>89</v>
      </c>
      <c r="C93" s="280">
        <f>'BIENES ASEGURADOS'!C101</f>
        <v>0</v>
      </c>
      <c r="D93" s="281">
        <f>SUM('BIENES ASEGURADOS'!D101:H101)*'RT GENERALES'!$D$14</f>
        <v>0</v>
      </c>
      <c r="E93" s="281">
        <f>SUM('BIENES ASEGURADOS'!I101:Y101,'BIENES ASEGURADOS'!AA101)*'RT GENERALES'!$D$14</f>
        <v>0</v>
      </c>
      <c r="F93" s="281">
        <f>'BIENES ASEGURADOS'!AB101*'RT GENERALES'!$D$14</f>
        <v>0</v>
      </c>
      <c r="G93" s="282">
        <f>'BIENES ASEGURADOS'!Z101*'RT GENERALES'!$D$14</f>
        <v>0</v>
      </c>
      <c r="H93" s="525">
        <f t="shared" si="15"/>
        <v>0</v>
      </c>
      <c r="I93" s="283"/>
      <c r="J93" s="284">
        <f>(((D93+E93)*(DT!$C$5/1000)))*($D$1045/IF(AND($D$1044&gt;$B$1046,$B$1046&gt;$D$1043),366,365))+(LIQUIDACION!$F93*(DT!$C$5/2000))</f>
        <v>0</v>
      </c>
      <c r="K93" s="285">
        <f t="shared" si="12"/>
        <v>0</v>
      </c>
      <c r="L93" s="286">
        <f>(((D93+E93)*DT!$E$5/1000)*($D$1045/IF(AND($D$1044&gt;$B$1046,$B$1046&gt;$D$1043),366,365))+(LIQUIDACION!F93*(DT!$E$5/2000)))</f>
        <v>0</v>
      </c>
      <c r="M93" s="286">
        <f>((G93)*(DT!$C$6/1000))*($D$1045/IF(AND($D$1044&gt;$B$1046,$B$1046&gt;$D$1043),366,365))</f>
        <v>0</v>
      </c>
      <c r="N93" s="287">
        <f t="shared" si="16"/>
        <v>0</v>
      </c>
      <c r="P93" s="288">
        <f>(($U93*DT!$C$5/1000))*($D$1045/IF(AND($D$1044&gt;$B$1046,$B$1046&gt;$D$1043),366,365))+(($V93*DT!$C$5/2000))</f>
        <v>0</v>
      </c>
      <c r="Q93" s="289">
        <f t="shared" si="13"/>
        <v>0</v>
      </c>
      <c r="R93" s="289">
        <f>(($U93*DT!$E$5/1000))*($D$1045/IF(AND($D$1044&gt;$B$1046,$B$1046&gt;$D$1043),366,365))+(($V93*DT!$E$5/2000))</f>
        <v>0</v>
      </c>
      <c r="S93" s="290">
        <f t="shared" si="17"/>
        <v>0</v>
      </c>
      <c r="U93" s="291">
        <f t="shared" si="22"/>
        <v>0</v>
      </c>
      <c r="V93" s="291">
        <f t="shared" si="18"/>
        <v>0</v>
      </c>
      <c r="X93" s="288">
        <f>(($AC93*DT!$C$5/1000))*($D$1045/IF(AND($D$1044&gt;$B$1046,$B$1046&gt;$D$1043),366,365))+(($AD93*DT!$C$5/2000))</f>
        <v>0</v>
      </c>
      <c r="Y93" s="289">
        <f t="shared" si="14"/>
        <v>0</v>
      </c>
      <c r="Z93" s="289">
        <f>(($AC93*DT!$E$5/1000))*($D$1045/IF(AND($D$1044&gt;$B$1046,$B$1046&gt;$D$1043),366,365))+(($AD93*DT!$E$5/2000))</f>
        <v>0</v>
      </c>
      <c r="AA93" s="290">
        <f t="shared" si="19"/>
        <v>0</v>
      </c>
      <c r="AC93" s="291">
        <f t="shared" si="20"/>
        <v>0</v>
      </c>
      <c r="AD93" s="291">
        <f t="shared" si="21"/>
        <v>0</v>
      </c>
    </row>
    <row r="94" spans="2:30" x14ac:dyDescent="0.25">
      <c r="B94" s="522">
        <v>90</v>
      </c>
      <c r="C94" s="280">
        <f>'BIENES ASEGURADOS'!C102</f>
        <v>0</v>
      </c>
      <c r="D94" s="281">
        <f>SUM('BIENES ASEGURADOS'!D102:H102)*'RT GENERALES'!$D$14</f>
        <v>0</v>
      </c>
      <c r="E94" s="281">
        <f>SUM('BIENES ASEGURADOS'!I102:Y102,'BIENES ASEGURADOS'!AA102)*'RT GENERALES'!$D$14</f>
        <v>0</v>
      </c>
      <c r="F94" s="281">
        <f>'BIENES ASEGURADOS'!AB102*'RT GENERALES'!$D$14</f>
        <v>0</v>
      </c>
      <c r="G94" s="282">
        <f>'BIENES ASEGURADOS'!Z102*'RT GENERALES'!$D$14</f>
        <v>0</v>
      </c>
      <c r="H94" s="525">
        <f t="shared" si="15"/>
        <v>0</v>
      </c>
      <c r="I94" s="283"/>
      <c r="J94" s="284">
        <f>(((D94+E94)*(DT!$C$5/1000)))*($D$1045/IF(AND($D$1044&gt;$B$1046,$B$1046&gt;$D$1043),366,365))+(LIQUIDACION!$F94*(DT!$C$5/2000))</f>
        <v>0</v>
      </c>
      <c r="K94" s="285">
        <f t="shared" si="12"/>
        <v>0</v>
      </c>
      <c r="L94" s="286">
        <f>(((D94+E94)*DT!$E$5/1000)*($D$1045/IF(AND($D$1044&gt;$B$1046,$B$1046&gt;$D$1043),366,365))+(LIQUIDACION!F94*(DT!$E$5/2000)))</f>
        <v>0</v>
      </c>
      <c r="M94" s="286">
        <f>((G94)*(DT!$C$6/1000))*($D$1045/IF(AND($D$1044&gt;$B$1046,$B$1046&gt;$D$1043),366,365))</f>
        <v>0</v>
      </c>
      <c r="N94" s="287">
        <f t="shared" si="16"/>
        <v>0</v>
      </c>
      <c r="P94" s="288">
        <f>(($U94*DT!$C$5/1000))*($D$1045/IF(AND($D$1044&gt;$B$1046,$B$1046&gt;$D$1043),366,365))+(($V94*DT!$C$5/2000))</f>
        <v>0</v>
      </c>
      <c r="Q94" s="289">
        <f t="shared" si="13"/>
        <v>0</v>
      </c>
      <c r="R94" s="289">
        <f>(($U94*DT!$E$5/1000))*($D$1045/IF(AND($D$1044&gt;$B$1046,$B$1046&gt;$D$1043),366,365))+(($V94*DT!$E$5/2000))</f>
        <v>0</v>
      </c>
      <c r="S94" s="290">
        <f t="shared" si="17"/>
        <v>0</v>
      </c>
      <c r="U94" s="291">
        <f t="shared" si="22"/>
        <v>0</v>
      </c>
      <c r="V94" s="291">
        <f t="shared" si="18"/>
        <v>0</v>
      </c>
      <c r="X94" s="288">
        <f>(($AC94*DT!$C$5/1000))*($D$1045/IF(AND($D$1044&gt;$B$1046,$B$1046&gt;$D$1043),366,365))+(($AD94*DT!$C$5/2000))</f>
        <v>0</v>
      </c>
      <c r="Y94" s="289">
        <f t="shared" si="14"/>
        <v>0</v>
      </c>
      <c r="Z94" s="289">
        <f>(($AC94*DT!$E$5/1000))*($D$1045/IF(AND($D$1044&gt;$B$1046,$B$1046&gt;$D$1043),366,365))+(($AD94*DT!$E$5/2000))</f>
        <v>0</v>
      </c>
      <c r="AA94" s="290">
        <f t="shared" si="19"/>
        <v>0</v>
      </c>
      <c r="AC94" s="291">
        <f t="shared" si="20"/>
        <v>0</v>
      </c>
      <c r="AD94" s="291">
        <f t="shared" si="21"/>
        <v>0</v>
      </c>
    </row>
    <row r="95" spans="2:30" x14ac:dyDescent="0.25">
      <c r="B95" s="522">
        <v>91</v>
      </c>
      <c r="C95" s="280">
        <f>'BIENES ASEGURADOS'!C103</f>
        <v>0</v>
      </c>
      <c r="D95" s="281">
        <f>SUM('BIENES ASEGURADOS'!D103:H103)*'RT GENERALES'!$D$14</f>
        <v>0</v>
      </c>
      <c r="E95" s="281">
        <f>SUM('BIENES ASEGURADOS'!I103:Y103,'BIENES ASEGURADOS'!AA103)*'RT GENERALES'!$D$14</f>
        <v>0</v>
      </c>
      <c r="F95" s="281">
        <f>'BIENES ASEGURADOS'!AB103*'RT GENERALES'!$D$14</f>
        <v>0</v>
      </c>
      <c r="G95" s="282">
        <f>'BIENES ASEGURADOS'!Z103*'RT GENERALES'!$D$14</f>
        <v>0</v>
      </c>
      <c r="H95" s="525">
        <f t="shared" si="15"/>
        <v>0</v>
      </c>
      <c r="I95" s="283"/>
      <c r="J95" s="284">
        <f>(((D95+E95)*(DT!$C$5/1000)))*($D$1045/IF(AND($D$1044&gt;$B$1046,$B$1046&gt;$D$1043),366,365))+(LIQUIDACION!$F95*(DT!$C$5/2000))</f>
        <v>0</v>
      </c>
      <c r="K95" s="285">
        <f t="shared" si="12"/>
        <v>0</v>
      </c>
      <c r="L95" s="286">
        <f>(((D95+E95)*DT!$E$5/1000)*($D$1045/IF(AND($D$1044&gt;$B$1046,$B$1046&gt;$D$1043),366,365))+(LIQUIDACION!F95*(DT!$E$5/2000)))</f>
        <v>0</v>
      </c>
      <c r="M95" s="286">
        <f>((G95)*(DT!$C$6/1000))*($D$1045/IF(AND($D$1044&gt;$B$1046,$B$1046&gt;$D$1043),366,365))</f>
        <v>0</v>
      </c>
      <c r="N95" s="287">
        <f t="shared" si="16"/>
        <v>0</v>
      </c>
      <c r="P95" s="288">
        <f>(($U95*DT!$C$5/1000))*($D$1045/IF(AND($D$1044&gt;$B$1046,$B$1046&gt;$D$1043),366,365))+(($V95*DT!$C$5/2000))</f>
        <v>0</v>
      </c>
      <c r="Q95" s="289">
        <f t="shared" si="13"/>
        <v>0</v>
      </c>
      <c r="R95" s="289">
        <f>(($U95*DT!$E$5/1000))*($D$1045/IF(AND($D$1044&gt;$B$1046,$B$1046&gt;$D$1043),366,365))+(($V95*DT!$E$5/2000))</f>
        <v>0</v>
      </c>
      <c r="S95" s="290">
        <f t="shared" si="17"/>
        <v>0</v>
      </c>
      <c r="U95" s="291">
        <f t="shared" si="22"/>
        <v>0</v>
      </c>
      <c r="V95" s="291">
        <f t="shared" si="18"/>
        <v>0</v>
      </c>
      <c r="X95" s="288">
        <f>(($AC95*DT!$C$5/1000))*($D$1045/IF(AND($D$1044&gt;$B$1046,$B$1046&gt;$D$1043),366,365))+(($AD95*DT!$C$5/2000))</f>
        <v>0</v>
      </c>
      <c r="Y95" s="289">
        <f t="shared" si="14"/>
        <v>0</v>
      </c>
      <c r="Z95" s="289">
        <f>(($AC95*DT!$E$5/1000))*($D$1045/IF(AND($D$1044&gt;$B$1046,$B$1046&gt;$D$1043),366,365))+(($AD95*DT!$E$5/2000))</f>
        <v>0</v>
      </c>
      <c r="AA95" s="290">
        <f t="shared" si="19"/>
        <v>0</v>
      </c>
      <c r="AC95" s="291">
        <f t="shared" si="20"/>
        <v>0</v>
      </c>
      <c r="AD95" s="291">
        <f t="shared" si="21"/>
        <v>0</v>
      </c>
    </row>
    <row r="96" spans="2:30" x14ac:dyDescent="0.25">
      <c r="B96" s="522">
        <v>92</v>
      </c>
      <c r="C96" s="280">
        <f>'BIENES ASEGURADOS'!C104</f>
        <v>0</v>
      </c>
      <c r="D96" s="281">
        <f>SUM('BIENES ASEGURADOS'!D104:H104)*'RT GENERALES'!$D$14</f>
        <v>0</v>
      </c>
      <c r="E96" s="281">
        <f>SUM('BIENES ASEGURADOS'!I104:Y104,'BIENES ASEGURADOS'!AA104)*'RT GENERALES'!$D$14</f>
        <v>0</v>
      </c>
      <c r="F96" s="281">
        <f>'BIENES ASEGURADOS'!AB104*'RT GENERALES'!$D$14</f>
        <v>0</v>
      </c>
      <c r="G96" s="282">
        <f>'BIENES ASEGURADOS'!Z104*'RT GENERALES'!$D$14</f>
        <v>0</v>
      </c>
      <c r="H96" s="525">
        <f t="shared" si="15"/>
        <v>0</v>
      </c>
      <c r="I96" s="283"/>
      <c r="J96" s="284">
        <f>(((D96+E96)*(DT!$C$5/1000)))*($D$1045/IF(AND($D$1044&gt;$B$1046,$B$1046&gt;$D$1043),366,365))+(LIQUIDACION!$F96*(DT!$C$5/2000))</f>
        <v>0</v>
      </c>
      <c r="K96" s="285">
        <f t="shared" si="12"/>
        <v>0</v>
      </c>
      <c r="L96" s="286">
        <f>(((D96+E96)*DT!$E$5/1000)*($D$1045/IF(AND($D$1044&gt;$B$1046,$B$1046&gt;$D$1043),366,365))+(LIQUIDACION!F96*(DT!$E$5/2000)))</f>
        <v>0</v>
      </c>
      <c r="M96" s="286">
        <f>((G96)*(DT!$C$6/1000))*($D$1045/IF(AND($D$1044&gt;$B$1046,$B$1046&gt;$D$1043),366,365))</f>
        <v>0</v>
      </c>
      <c r="N96" s="287">
        <f t="shared" si="16"/>
        <v>0</v>
      </c>
      <c r="P96" s="288">
        <f>(($U96*DT!$C$5/1000))*($D$1045/IF(AND($D$1044&gt;$B$1046,$B$1046&gt;$D$1043),366,365))+(($V96*DT!$C$5/2000))</f>
        <v>0</v>
      </c>
      <c r="Q96" s="289">
        <f t="shared" si="13"/>
        <v>0</v>
      </c>
      <c r="R96" s="289">
        <f>(($U96*DT!$E$5/1000))*($D$1045/IF(AND($D$1044&gt;$B$1046,$B$1046&gt;$D$1043),366,365))+(($V96*DT!$E$5/2000))</f>
        <v>0</v>
      </c>
      <c r="S96" s="290">
        <f t="shared" si="17"/>
        <v>0</v>
      </c>
      <c r="U96" s="291">
        <f t="shared" si="22"/>
        <v>0</v>
      </c>
      <c r="V96" s="291">
        <f t="shared" si="18"/>
        <v>0</v>
      </c>
      <c r="X96" s="288">
        <f>(($AC96*DT!$C$5/1000))*($D$1045/IF(AND($D$1044&gt;$B$1046,$B$1046&gt;$D$1043),366,365))+(($AD96*DT!$C$5/2000))</f>
        <v>0</v>
      </c>
      <c r="Y96" s="289">
        <f t="shared" si="14"/>
        <v>0</v>
      </c>
      <c r="Z96" s="289">
        <f>(($AC96*DT!$E$5/1000))*($D$1045/IF(AND($D$1044&gt;$B$1046,$B$1046&gt;$D$1043),366,365))+(($AD96*DT!$E$5/2000))</f>
        <v>0</v>
      </c>
      <c r="AA96" s="290">
        <f t="shared" si="19"/>
        <v>0</v>
      </c>
      <c r="AC96" s="291">
        <f t="shared" si="20"/>
        <v>0</v>
      </c>
      <c r="AD96" s="291">
        <f t="shared" si="21"/>
        <v>0</v>
      </c>
    </row>
    <row r="97" spans="2:30" x14ac:dyDescent="0.25">
      <c r="B97" s="522">
        <v>93</v>
      </c>
      <c r="C97" s="280">
        <f>'BIENES ASEGURADOS'!C105</f>
        <v>0</v>
      </c>
      <c r="D97" s="281">
        <f>SUM('BIENES ASEGURADOS'!D105:H105)*'RT GENERALES'!$D$14</f>
        <v>0</v>
      </c>
      <c r="E97" s="281">
        <f>SUM('BIENES ASEGURADOS'!I105:Y105,'BIENES ASEGURADOS'!AA105)*'RT GENERALES'!$D$14</f>
        <v>0</v>
      </c>
      <c r="F97" s="281">
        <f>'BIENES ASEGURADOS'!AB105*'RT GENERALES'!$D$14</f>
        <v>0</v>
      </c>
      <c r="G97" s="282">
        <f>'BIENES ASEGURADOS'!Z105*'RT GENERALES'!$D$14</f>
        <v>0</v>
      </c>
      <c r="H97" s="525">
        <f t="shared" si="15"/>
        <v>0</v>
      </c>
      <c r="I97" s="283"/>
      <c r="J97" s="284">
        <f>(((D97+E97)*(DT!$C$5/1000)))*($D$1045/IF(AND($D$1044&gt;$B$1046,$B$1046&gt;$D$1043),366,365))+(LIQUIDACION!$F97*(DT!$C$5/2000))</f>
        <v>0</v>
      </c>
      <c r="K97" s="285">
        <f t="shared" si="12"/>
        <v>0</v>
      </c>
      <c r="L97" s="286">
        <f>(((D97+E97)*DT!$E$5/1000)*($D$1045/IF(AND($D$1044&gt;$B$1046,$B$1046&gt;$D$1043),366,365))+(LIQUIDACION!F97*(DT!$E$5/2000)))</f>
        <v>0</v>
      </c>
      <c r="M97" s="286">
        <f>((G97)*(DT!$C$6/1000))*($D$1045/IF(AND($D$1044&gt;$B$1046,$B$1046&gt;$D$1043),366,365))</f>
        <v>0</v>
      </c>
      <c r="N97" s="287">
        <f t="shared" si="16"/>
        <v>0</v>
      </c>
      <c r="P97" s="288">
        <f>(($U97*DT!$C$5/1000))*($D$1045/IF(AND($D$1044&gt;$B$1046,$B$1046&gt;$D$1043),366,365))+(($V97*DT!$C$5/2000))</f>
        <v>0</v>
      </c>
      <c r="Q97" s="289">
        <f t="shared" si="13"/>
        <v>0</v>
      </c>
      <c r="R97" s="289">
        <f>(($U97*DT!$E$5/1000))*($D$1045/IF(AND($D$1044&gt;$B$1046,$B$1046&gt;$D$1043),366,365))+(($V97*DT!$E$5/2000))</f>
        <v>0</v>
      </c>
      <c r="S97" s="290">
        <f t="shared" si="17"/>
        <v>0</v>
      </c>
      <c r="U97" s="291">
        <f t="shared" si="22"/>
        <v>0</v>
      </c>
      <c r="V97" s="291">
        <f t="shared" si="18"/>
        <v>0</v>
      </c>
      <c r="X97" s="288">
        <f>(($AC97*DT!$C$5/1000))*($D$1045/IF(AND($D$1044&gt;$B$1046,$B$1046&gt;$D$1043),366,365))+(($AD97*DT!$C$5/2000))</f>
        <v>0</v>
      </c>
      <c r="Y97" s="289">
        <f t="shared" si="14"/>
        <v>0</v>
      </c>
      <c r="Z97" s="289">
        <f>(($AC97*DT!$E$5/1000))*($D$1045/IF(AND($D$1044&gt;$B$1046,$B$1046&gt;$D$1043),366,365))+(($AD97*DT!$E$5/2000))</f>
        <v>0</v>
      </c>
      <c r="AA97" s="290">
        <f t="shared" si="19"/>
        <v>0</v>
      </c>
      <c r="AC97" s="291">
        <f t="shared" si="20"/>
        <v>0</v>
      </c>
      <c r="AD97" s="291">
        <f t="shared" si="21"/>
        <v>0</v>
      </c>
    </row>
    <row r="98" spans="2:30" x14ac:dyDescent="0.25">
      <c r="B98" s="522">
        <v>94</v>
      </c>
      <c r="C98" s="280">
        <f>'BIENES ASEGURADOS'!C106</f>
        <v>0</v>
      </c>
      <c r="D98" s="281">
        <f>SUM('BIENES ASEGURADOS'!D106:H106)*'RT GENERALES'!$D$14</f>
        <v>0</v>
      </c>
      <c r="E98" s="281">
        <f>SUM('BIENES ASEGURADOS'!I106:Y106,'BIENES ASEGURADOS'!AA106)*'RT GENERALES'!$D$14</f>
        <v>0</v>
      </c>
      <c r="F98" s="281">
        <f>'BIENES ASEGURADOS'!AB106*'RT GENERALES'!$D$14</f>
        <v>0</v>
      </c>
      <c r="G98" s="282">
        <f>'BIENES ASEGURADOS'!Z106*'RT GENERALES'!$D$14</f>
        <v>0</v>
      </c>
      <c r="H98" s="525">
        <f t="shared" si="15"/>
        <v>0</v>
      </c>
      <c r="I98" s="283"/>
      <c r="J98" s="284">
        <f>(((D98+E98)*(DT!$C$5/1000)))*($D$1045/IF(AND($D$1044&gt;$B$1046,$B$1046&gt;$D$1043),366,365))+(LIQUIDACION!$F98*(DT!$C$5/2000))</f>
        <v>0</v>
      </c>
      <c r="K98" s="285">
        <f t="shared" si="12"/>
        <v>0</v>
      </c>
      <c r="L98" s="286">
        <f>(((D98+E98)*DT!$E$5/1000)*($D$1045/IF(AND($D$1044&gt;$B$1046,$B$1046&gt;$D$1043),366,365))+(LIQUIDACION!F98*(DT!$E$5/2000)))</f>
        <v>0</v>
      </c>
      <c r="M98" s="286">
        <f>((G98)*(DT!$C$6/1000))*($D$1045/IF(AND($D$1044&gt;$B$1046,$B$1046&gt;$D$1043),366,365))</f>
        <v>0</v>
      </c>
      <c r="N98" s="287">
        <f t="shared" si="16"/>
        <v>0</v>
      </c>
      <c r="P98" s="288">
        <f>(($U98*DT!$C$5/1000))*($D$1045/IF(AND($D$1044&gt;$B$1046,$B$1046&gt;$D$1043),366,365))+(($V98*DT!$C$5/2000))</f>
        <v>0</v>
      </c>
      <c r="Q98" s="289">
        <f t="shared" si="13"/>
        <v>0</v>
      </c>
      <c r="R98" s="289">
        <f>(($U98*DT!$E$5/1000))*($D$1045/IF(AND($D$1044&gt;$B$1046,$B$1046&gt;$D$1043),366,365))+(($V98*DT!$E$5/2000))</f>
        <v>0</v>
      </c>
      <c r="S98" s="290">
        <f t="shared" si="17"/>
        <v>0</v>
      </c>
      <c r="U98" s="291">
        <f t="shared" si="22"/>
        <v>0</v>
      </c>
      <c r="V98" s="291">
        <f t="shared" si="18"/>
        <v>0</v>
      </c>
      <c r="X98" s="288">
        <f>(($AC98*DT!$C$5/1000))*($D$1045/IF(AND($D$1044&gt;$B$1046,$B$1046&gt;$D$1043),366,365))+(($AD98*DT!$C$5/2000))</f>
        <v>0</v>
      </c>
      <c r="Y98" s="289">
        <f t="shared" si="14"/>
        <v>0</v>
      </c>
      <c r="Z98" s="289">
        <f>(($AC98*DT!$E$5/1000))*($D$1045/IF(AND($D$1044&gt;$B$1046,$B$1046&gt;$D$1043),366,365))+(($AD98*DT!$E$5/2000))</f>
        <v>0</v>
      </c>
      <c r="AA98" s="290">
        <f t="shared" si="19"/>
        <v>0</v>
      </c>
      <c r="AC98" s="291">
        <f t="shared" si="20"/>
        <v>0</v>
      </c>
      <c r="AD98" s="291">
        <f t="shared" si="21"/>
        <v>0</v>
      </c>
    </row>
    <row r="99" spans="2:30" x14ac:dyDescent="0.25">
      <c r="B99" s="522">
        <v>95</v>
      </c>
      <c r="C99" s="280">
        <f>'BIENES ASEGURADOS'!C107</f>
        <v>0</v>
      </c>
      <c r="D99" s="281">
        <f>SUM('BIENES ASEGURADOS'!D107:H107)*'RT GENERALES'!$D$14</f>
        <v>0</v>
      </c>
      <c r="E99" s="281">
        <f>SUM('BIENES ASEGURADOS'!I107:Y107,'BIENES ASEGURADOS'!AA107)*'RT GENERALES'!$D$14</f>
        <v>0</v>
      </c>
      <c r="F99" s="281">
        <f>'BIENES ASEGURADOS'!AB107*'RT GENERALES'!$D$14</f>
        <v>0</v>
      </c>
      <c r="G99" s="282">
        <f>'BIENES ASEGURADOS'!Z107*'RT GENERALES'!$D$14</f>
        <v>0</v>
      </c>
      <c r="H99" s="525">
        <f t="shared" si="15"/>
        <v>0</v>
      </c>
      <c r="I99" s="283"/>
      <c r="J99" s="284">
        <f>(((D99+E99)*(DT!$C$5/1000)))*($D$1045/IF(AND($D$1044&gt;$B$1046,$B$1046&gt;$D$1043),366,365))+(LIQUIDACION!$F99*(DT!$C$5/2000))</f>
        <v>0</v>
      </c>
      <c r="K99" s="285">
        <f t="shared" si="12"/>
        <v>0</v>
      </c>
      <c r="L99" s="286">
        <f>(((D99+E99)*DT!$E$5/1000)*($D$1045/IF(AND($D$1044&gt;$B$1046,$B$1046&gt;$D$1043),366,365))+(LIQUIDACION!F99*(DT!$E$5/2000)))</f>
        <v>0</v>
      </c>
      <c r="M99" s="286">
        <f>((G99)*(DT!$C$6/1000))*($D$1045/IF(AND($D$1044&gt;$B$1046,$B$1046&gt;$D$1043),366,365))</f>
        <v>0</v>
      </c>
      <c r="N99" s="287">
        <f t="shared" si="16"/>
        <v>0</v>
      </c>
      <c r="P99" s="288">
        <f>(($U99*DT!$C$5/1000))*($D$1045/IF(AND($D$1044&gt;$B$1046,$B$1046&gt;$D$1043),366,365))+(($V99*DT!$C$5/2000))</f>
        <v>0</v>
      </c>
      <c r="Q99" s="289">
        <f t="shared" si="13"/>
        <v>0</v>
      </c>
      <c r="R99" s="289">
        <f>(($U99*DT!$E$5/1000))*($D$1045/IF(AND($D$1044&gt;$B$1046,$B$1046&gt;$D$1043),366,365))+(($V99*DT!$E$5/2000))</f>
        <v>0</v>
      </c>
      <c r="S99" s="290">
        <f t="shared" si="17"/>
        <v>0</v>
      </c>
      <c r="U99" s="291">
        <f t="shared" si="22"/>
        <v>0</v>
      </c>
      <c r="V99" s="291">
        <f t="shared" si="18"/>
        <v>0</v>
      </c>
      <c r="X99" s="288">
        <f>(($AC99*DT!$C$5/1000))*($D$1045/IF(AND($D$1044&gt;$B$1046,$B$1046&gt;$D$1043),366,365))+(($AD99*DT!$C$5/2000))</f>
        <v>0</v>
      </c>
      <c r="Y99" s="289">
        <f t="shared" si="14"/>
        <v>0</v>
      </c>
      <c r="Z99" s="289">
        <f>(($AC99*DT!$E$5/1000))*($D$1045/IF(AND($D$1044&gt;$B$1046,$B$1046&gt;$D$1043),366,365))+(($AD99*DT!$E$5/2000))</f>
        <v>0</v>
      </c>
      <c r="AA99" s="290">
        <f t="shared" si="19"/>
        <v>0</v>
      </c>
      <c r="AC99" s="291">
        <f t="shared" si="20"/>
        <v>0</v>
      </c>
      <c r="AD99" s="291">
        <f t="shared" si="21"/>
        <v>0</v>
      </c>
    </row>
    <row r="100" spans="2:30" x14ac:dyDescent="0.25">
      <c r="B100" s="522">
        <v>96</v>
      </c>
      <c r="C100" s="280">
        <f>'BIENES ASEGURADOS'!C108</f>
        <v>0</v>
      </c>
      <c r="D100" s="281">
        <f>SUM('BIENES ASEGURADOS'!D108:H108)*'RT GENERALES'!$D$14</f>
        <v>0</v>
      </c>
      <c r="E100" s="281">
        <f>SUM('BIENES ASEGURADOS'!I108:Y108,'BIENES ASEGURADOS'!AA108)*'RT GENERALES'!$D$14</f>
        <v>0</v>
      </c>
      <c r="F100" s="281">
        <f>'BIENES ASEGURADOS'!AB108*'RT GENERALES'!$D$14</f>
        <v>0</v>
      </c>
      <c r="G100" s="282">
        <f>'BIENES ASEGURADOS'!Z108*'RT GENERALES'!$D$14</f>
        <v>0</v>
      </c>
      <c r="H100" s="525">
        <f t="shared" si="15"/>
        <v>0</v>
      </c>
      <c r="I100" s="283"/>
      <c r="J100" s="284">
        <f>(((D100+E100)*(DT!$C$5/1000)))*($D$1045/IF(AND($D$1044&gt;$B$1046,$B$1046&gt;$D$1043),366,365))+(LIQUIDACION!$F100*(DT!$C$5/2000))</f>
        <v>0</v>
      </c>
      <c r="K100" s="285">
        <f t="shared" si="12"/>
        <v>0</v>
      </c>
      <c r="L100" s="286">
        <f>(((D100+E100)*DT!$E$5/1000)*($D$1045/IF(AND($D$1044&gt;$B$1046,$B$1046&gt;$D$1043),366,365))+(LIQUIDACION!F100*(DT!$E$5/2000)))</f>
        <v>0</v>
      </c>
      <c r="M100" s="286">
        <f>((G100)*(DT!$C$6/1000))*($D$1045/IF(AND($D$1044&gt;$B$1046,$B$1046&gt;$D$1043),366,365))</f>
        <v>0</v>
      </c>
      <c r="N100" s="287">
        <f t="shared" si="16"/>
        <v>0</v>
      </c>
      <c r="P100" s="288">
        <f>(($U100*DT!$C$5/1000))*($D$1045/IF(AND($D$1044&gt;$B$1046,$B$1046&gt;$D$1043),366,365))+(($V100*DT!$C$5/2000))</f>
        <v>0</v>
      </c>
      <c r="Q100" s="289">
        <f t="shared" si="13"/>
        <v>0</v>
      </c>
      <c r="R100" s="289">
        <f>(($U100*DT!$E$5/1000))*($D$1045/IF(AND($D$1044&gt;$B$1046,$B$1046&gt;$D$1043),366,365))+(($V100*DT!$E$5/2000))</f>
        <v>0</v>
      </c>
      <c r="S100" s="290">
        <f t="shared" si="17"/>
        <v>0</v>
      </c>
      <c r="U100" s="291">
        <f t="shared" si="22"/>
        <v>0</v>
      </c>
      <c r="V100" s="291">
        <f t="shared" si="18"/>
        <v>0</v>
      </c>
      <c r="X100" s="288">
        <f>(($AC100*DT!$C$5/1000))*($D$1045/IF(AND($D$1044&gt;$B$1046,$B$1046&gt;$D$1043),366,365))+(($AD100*DT!$C$5/2000))</f>
        <v>0</v>
      </c>
      <c r="Y100" s="289">
        <f t="shared" si="14"/>
        <v>0</v>
      </c>
      <c r="Z100" s="289">
        <f>(($AC100*DT!$E$5/1000))*($D$1045/IF(AND($D$1044&gt;$B$1046,$B$1046&gt;$D$1043),366,365))+(($AD100*DT!$E$5/2000))</f>
        <v>0</v>
      </c>
      <c r="AA100" s="290">
        <f t="shared" si="19"/>
        <v>0</v>
      </c>
      <c r="AC100" s="291">
        <f t="shared" si="20"/>
        <v>0</v>
      </c>
      <c r="AD100" s="291">
        <f t="shared" si="21"/>
        <v>0</v>
      </c>
    </row>
    <row r="101" spans="2:30" x14ac:dyDescent="0.25">
      <c r="B101" s="522">
        <v>97</v>
      </c>
      <c r="C101" s="280">
        <f>'BIENES ASEGURADOS'!C109</f>
        <v>0</v>
      </c>
      <c r="D101" s="281">
        <f>SUM('BIENES ASEGURADOS'!D109:H109)*'RT GENERALES'!$D$14</f>
        <v>0</v>
      </c>
      <c r="E101" s="281">
        <f>SUM('BIENES ASEGURADOS'!I109:Y109,'BIENES ASEGURADOS'!AA109)*'RT GENERALES'!$D$14</f>
        <v>0</v>
      </c>
      <c r="F101" s="281">
        <f>'BIENES ASEGURADOS'!AB109*'RT GENERALES'!$D$14</f>
        <v>0</v>
      </c>
      <c r="G101" s="282">
        <f>'BIENES ASEGURADOS'!Z109*'RT GENERALES'!$D$14</f>
        <v>0</v>
      </c>
      <c r="H101" s="525">
        <f t="shared" si="15"/>
        <v>0</v>
      </c>
      <c r="I101" s="283"/>
      <c r="J101" s="284">
        <f>(((D101+E101)*(DT!$C$5/1000)))*($D$1045/IF(AND($D$1044&gt;$B$1046,$B$1046&gt;$D$1043),366,365))+(LIQUIDACION!$F101*(DT!$C$5/2000))</f>
        <v>0</v>
      </c>
      <c r="K101" s="285">
        <f t="shared" si="12"/>
        <v>0</v>
      </c>
      <c r="L101" s="286">
        <f>(((D101+E101)*DT!$E$5/1000)*($D$1045/IF(AND($D$1044&gt;$B$1046,$B$1046&gt;$D$1043),366,365))+(LIQUIDACION!F101*(DT!$E$5/2000)))</f>
        <v>0</v>
      </c>
      <c r="M101" s="286">
        <f>((G101)*(DT!$C$6/1000))*($D$1045/IF(AND($D$1044&gt;$B$1046,$B$1046&gt;$D$1043),366,365))</f>
        <v>0</v>
      </c>
      <c r="N101" s="287">
        <f t="shared" si="16"/>
        <v>0</v>
      </c>
      <c r="P101" s="288">
        <f>(($U101*DT!$C$5/1000))*($D$1045/IF(AND($D$1044&gt;$B$1046,$B$1046&gt;$D$1043),366,365))+(($V101*DT!$C$5/2000))</f>
        <v>0</v>
      </c>
      <c r="Q101" s="289">
        <f t="shared" si="13"/>
        <v>0</v>
      </c>
      <c r="R101" s="289">
        <f>(($U101*DT!$E$5/1000))*($D$1045/IF(AND($D$1044&gt;$B$1046,$B$1046&gt;$D$1043),366,365))+(($V101*DT!$E$5/2000))</f>
        <v>0</v>
      </c>
      <c r="S101" s="290">
        <f t="shared" si="17"/>
        <v>0</v>
      </c>
      <c r="U101" s="291">
        <f t="shared" si="22"/>
        <v>0</v>
      </c>
      <c r="V101" s="291">
        <f t="shared" si="18"/>
        <v>0</v>
      </c>
      <c r="X101" s="288">
        <f>(($AC101*DT!$C$5/1000))*($D$1045/IF(AND($D$1044&gt;$B$1046,$B$1046&gt;$D$1043),366,365))+(($AD101*DT!$C$5/2000))</f>
        <v>0</v>
      </c>
      <c r="Y101" s="289">
        <f t="shared" si="14"/>
        <v>0</v>
      </c>
      <c r="Z101" s="289">
        <f>(($AC101*DT!$E$5/1000))*($D$1045/IF(AND($D$1044&gt;$B$1046,$B$1046&gt;$D$1043),366,365))+(($AD101*DT!$E$5/2000))</f>
        <v>0</v>
      </c>
      <c r="AA101" s="290">
        <f t="shared" si="19"/>
        <v>0</v>
      </c>
      <c r="AC101" s="291">
        <f t="shared" si="20"/>
        <v>0</v>
      </c>
      <c r="AD101" s="291">
        <f t="shared" si="21"/>
        <v>0</v>
      </c>
    </row>
    <row r="102" spans="2:30" x14ac:dyDescent="0.25">
      <c r="B102" s="522">
        <v>98</v>
      </c>
      <c r="C102" s="280">
        <f>'BIENES ASEGURADOS'!C110</f>
        <v>0</v>
      </c>
      <c r="D102" s="281">
        <f>SUM('BIENES ASEGURADOS'!D110:H110)*'RT GENERALES'!$D$14</f>
        <v>0</v>
      </c>
      <c r="E102" s="281">
        <f>SUM('BIENES ASEGURADOS'!I110:Y110,'BIENES ASEGURADOS'!AA110)*'RT GENERALES'!$D$14</f>
        <v>0</v>
      </c>
      <c r="F102" s="281">
        <f>'BIENES ASEGURADOS'!AB110*'RT GENERALES'!$D$14</f>
        <v>0</v>
      </c>
      <c r="G102" s="282">
        <f>'BIENES ASEGURADOS'!Z110*'RT GENERALES'!$D$14</f>
        <v>0</v>
      </c>
      <c r="H102" s="525">
        <f t="shared" si="15"/>
        <v>0</v>
      </c>
      <c r="I102" s="283"/>
      <c r="J102" s="284">
        <f>(((D102+E102)*(DT!$C$5/1000)))*($D$1045/IF(AND($D$1044&gt;$B$1046,$B$1046&gt;$D$1043),366,365))+(LIQUIDACION!$F102*(DT!$C$5/2000))</f>
        <v>0</v>
      </c>
      <c r="K102" s="285">
        <f t="shared" si="12"/>
        <v>0</v>
      </c>
      <c r="L102" s="286">
        <f>(((D102+E102)*DT!$E$5/1000)*($D$1045/IF(AND($D$1044&gt;$B$1046,$B$1046&gt;$D$1043),366,365))+(LIQUIDACION!F102*(DT!$E$5/2000)))</f>
        <v>0</v>
      </c>
      <c r="M102" s="286">
        <f>((G102)*(DT!$C$6/1000))*($D$1045/IF(AND($D$1044&gt;$B$1046,$B$1046&gt;$D$1043),366,365))</f>
        <v>0</v>
      </c>
      <c r="N102" s="287">
        <f t="shared" si="16"/>
        <v>0</v>
      </c>
      <c r="P102" s="288">
        <f>(($U102*DT!$C$5/1000))*($D$1045/IF(AND($D$1044&gt;$B$1046,$B$1046&gt;$D$1043),366,365))+(($V102*DT!$C$5/2000))</f>
        <v>0</v>
      </c>
      <c r="Q102" s="289">
        <f t="shared" si="13"/>
        <v>0</v>
      </c>
      <c r="R102" s="289">
        <f>(($U102*DT!$E$5/1000))*($D$1045/IF(AND($D$1044&gt;$B$1046,$B$1046&gt;$D$1043),366,365))+(($V102*DT!$E$5/2000))</f>
        <v>0</v>
      </c>
      <c r="S102" s="290">
        <f t="shared" si="17"/>
        <v>0</v>
      </c>
      <c r="U102" s="291">
        <f t="shared" si="22"/>
        <v>0</v>
      </c>
      <c r="V102" s="291">
        <f t="shared" si="18"/>
        <v>0</v>
      </c>
      <c r="X102" s="288">
        <f>(($AC102*DT!$C$5/1000))*($D$1045/IF(AND($D$1044&gt;$B$1046,$B$1046&gt;$D$1043),366,365))+(($AD102*DT!$C$5/2000))</f>
        <v>0</v>
      </c>
      <c r="Y102" s="289">
        <f t="shared" si="14"/>
        <v>0</v>
      </c>
      <c r="Z102" s="289">
        <f>(($AC102*DT!$E$5/1000))*($D$1045/IF(AND($D$1044&gt;$B$1046,$B$1046&gt;$D$1043),366,365))+(($AD102*DT!$E$5/2000))</f>
        <v>0</v>
      </c>
      <c r="AA102" s="290">
        <f t="shared" si="19"/>
        <v>0</v>
      </c>
      <c r="AC102" s="291">
        <f t="shared" si="20"/>
        <v>0</v>
      </c>
      <c r="AD102" s="291">
        <f t="shared" si="21"/>
        <v>0</v>
      </c>
    </row>
    <row r="103" spans="2:30" x14ac:dyDescent="0.25">
      <c r="B103" s="522">
        <v>99</v>
      </c>
      <c r="C103" s="280">
        <f>'BIENES ASEGURADOS'!C111</f>
        <v>0</v>
      </c>
      <c r="D103" s="281">
        <f>SUM('BIENES ASEGURADOS'!D111:H111)*'RT GENERALES'!$D$14</f>
        <v>0</v>
      </c>
      <c r="E103" s="281">
        <f>SUM('BIENES ASEGURADOS'!I111:Y111,'BIENES ASEGURADOS'!AA111)*'RT GENERALES'!$D$14</f>
        <v>0</v>
      </c>
      <c r="F103" s="281">
        <f>'BIENES ASEGURADOS'!AB111*'RT GENERALES'!$D$14</f>
        <v>0</v>
      </c>
      <c r="G103" s="282">
        <f>'BIENES ASEGURADOS'!Z111*'RT GENERALES'!$D$14</f>
        <v>0</v>
      </c>
      <c r="H103" s="525">
        <f t="shared" si="15"/>
        <v>0</v>
      </c>
      <c r="I103" s="283"/>
      <c r="J103" s="284">
        <f>(((D103+E103)*(DT!$C$5/1000)))*($D$1045/IF(AND($D$1044&gt;$B$1046,$B$1046&gt;$D$1043),366,365))+(LIQUIDACION!$F103*(DT!$C$5/2000))</f>
        <v>0</v>
      </c>
      <c r="K103" s="285">
        <f t="shared" si="12"/>
        <v>0</v>
      </c>
      <c r="L103" s="286">
        <f>(((D103+E103)*DT!$E$5/1000)*($D$1045/IF(AND($D$1044&gt;$B$1046,$B$1046&gt;$D$1043),366,365))+(LIQUIDACION!F103*(DT!$E$5/2000)))</f>
        <v>0</v>
      </c>
      <c r="M103" s="286">
        <f>((G103)*(DT!$C$6/1000))*($D$1045/IF(AND($D$1044&gt;$B$1046,$B$1046&gt;$D$1043),366,365))</f>
        <v>0</v>
      </c>
      <c r="N103" s="287">
        <f t="shared" si="16"/>
        <v>0</v>
      </c>
      <c r="P103" s="288">
        <f>(($U103*DT!$C$5/1000))*($D$1045/IF(AND($D$1044&gt;$B$1046,$B$1046&gt;$D$1043),366,365))+(($V103*DT!$C$5/2000))</f>
        <v>0</v>
      </c>
      <c r="Q103" s="289">
        <f t="shared" si="13"/>
        <v>0</v>
      </c>
      <c r="R103" s="289">
        <f>(($U103*DT!$E$5/1000))*($D$1045/IF(AND($D$1044&gt;$B$1046,$B$1046&gt;$D$1043),366,365))+(($V103*DT!$E$5/2000))</f>
        <v>0</v>
      </c>
      <c r="S103" s="290">
        <f t="shared" si="17"/>
        <v>0</v>
      </c>
      <c r="U103" s="291">
        <f t="shared" si="22"/>
        <v>0</v>
      </c>
      <c r="V103" s="291">
        <f t="shared" si="18"/>
        <v>0</v>
      </c>
      <c r="X103" s="288">
        <f>(($AC103*DT!$C$5/1000))*($D$1045/IF(AND($D$1044&gt;$B$1046,$B$1046&gt;$D$1043),366,365))+(($AD103*DT!$C$5/2000))</f>
        <v>0</v>
      </c>
      <c r="Y103" s="289">
        <f t="shared" si="14"/>
        <v>0</v>
      </c>
      <c r="Z103" s="289">
        <f>(($AC103*DT!$E$5/1000))*($D$1045/IF(AND($D$1044&gt;$B$1046,$B$1046&gt;$D$1043),366,365))+(($AD103*DT!$E$5/2000))</f>
        <v>0</v>
      </c>
      <c r="AA103" s="290">
        <f t="shared" si="19"/>
        <v>0</v>
      </c>
      <c r="AC103" s="291">
        <f t="shared" si="20"/>
        <v>0</v>
      </c>
      <c r="AD103" s="291">
        <f t="shared" si="21"/>
        <v>0</v>
      </c>
    </row>
    <row r="104" spans="2:30" x14ac:dyDescent="0.25">
      <c r="B104" s="522">
        <v>100</v>
      </c>
      <c r="C104" s="280">
        <f>'BIENES ASEGURADOS'!C112</f>
        <v>0</v>
      </c>
      <c r="D104" s="281">
        <f>SUM('BIENES ASEGURADOS'!D112:H112)*'RT GENERALES'!$D$14</f>
        <v>0</v>
      </c>
      <c r="E104" s="281">
        <f>SUM('BIENES ASEGURADOS'!I112:Y112,'BIENES ASEGURADOS'!AA112)*'RT GENERALES'!$D$14</f>
        <v>0</v>
      </c>
      <c r="F104" s="281">
        <f>'BIENES ASEGURADOS'!AB112*'RT GENERALES'!$D$14</f>
        <v>0</v>
      </c>
      <c r="G104" s="282">
        <f>'BIENES ASEGURADOS'!Z112*'RT GENERALES'!$D$14</f>
        <v>0</v>
      </c>
      <c r="H104" s="525">
        <f t="shared" si="15"/>
        <v>0</v>
      </c>
      <c r="I104" s="283"/>
      <c r="J104" s="284">
        <f>(((D104+E104)*(DT!$C$5/1000)))*($D$1045/IF(AND($D$1044&gt;$B$1046,$B$1046&gt;$D$1043),366,365))+(LIQUIDACION!$F104*(DT!$C$5/2000))</f>
        <v>0</v>
      </c>
      <c r="K104" s="285">
        <f t="shared" si="12"/>
        <v>0</v>
      </c>
      <c r="L104" s="286">
        <f>(((D104+E104)*DT!$E$5/1000)*($D$1045/IF(AND($D$1044&gt;$B$1046,$B$1046&gt;$D$1043),366,365))+(LIQUIDACION!F104*(DT!$E$5/2000)))</f>
        <v>0</v>
      </c>
      <c r="M104" s="286">
        <f>((G104)*(DT!$C$6/1000))*($D$1045/IF(AND($D$1044&gt;$B$1046,$B$1046&gt;$D$1043),366,365))</f>
        <v>0</v>
      </c>
      <c r="N104" s="287">
        <f t="shared" si="16"/>
        <v>0</v>
      </c>
      <c r="P104" s="288">
        <f>(($U104*DT!$C$5/1000))*($D$1045/IF(AND($D$1044&gt;$B$1046,$B$1046&gt;$D$1043),366,365))+(($V104*DT!$C$5/2000))</f>
        <v>0</v>
      </c>
      <c r="Q104" s="289">
        <f t="shared" si="13"/>
        <v>0</v>
      </c>
      <c r="R104" s="289">
        <f>(($U104*DT!$E$5/1000))*($D$1045/IF(AND($D$1044&gt;$B$1046,$B$1046&gt;$D$1043),366,365))+(($V104*DT!$E$5/2000))</f>
        <v>0</v>
      </c>
      <c r="S104" s="290">
        <f t="shared" si="17"/>
        <v>0</v>
      </c>
      <c r="U104" s="291">
        <f t="shared" si="22"/>
        <v>0</v>
      </c>
      <c r="V104" s="291">
        <f t="shared" si="18"/>
        <v>0</v>
      </c>
      <c r="X104" s="288">
        <f>(($AC104*DT!$C$5/1000))*($D$1045/IF(AND($D$1044&gt;$B$1046,$B$1046&gt;$D$1043),366,365))+(($AD104*DT!$C$5/2000))</f>
        <v>0</v>
      </c>
      <c r="Y104" s="289">
        <f t="shared" si="14"/>
        <v>0</v>
      </c>
      <c r="Z104" s="289">
        <f>(($AC104*DT!$E$5/1000))*($D$1045/IF(AND($D$1044&gt;$B$1046,$B$1046&gt;$D$1043),366,365))+(($AD104*DT!$E$5/2000))</f>
        <v>0</v>
      </c>
      <c r="AA104" s="290">
        <f t="shared" si="19"/>
        <v>0</v>
      </c>
      <c r="AC104" s="291">
        <f t="shared" si="20"/>
        <v>0</v>
      </c>
      <c r="AD104" s="291">
        <f t="shared" si="21"/>
        <v>0</v>
      </c>
    </row>
    <row r="105" spans="2:30" x14ac:dyDescent="0.25">
      <c r="B105" s="522">
        <v>101</v>
      </c>
      <c r="C105" s="280">
        <f>'BIENES ASEGURADOS'!C113</f>
        <v>0</v>
      </c>
      <c r="D105" s="281">
        <f>SUM('BIENES ASEGURADOS'!D113:H113)*'RT GENERALES'!$D$14</f>
        <v>0</v>
      </c>
      <c r="E105" s="281">
        <f>SUM('BIENES ASEGURADOS'!I113:Y113,'BIENES ASEGURADOS'!AA113)*'RT GENERALES'!$D$14</f>
        <v>0</v>
      </c>
      <c r="F105" s="281">
        <f>'BIENES ASEGURADOS'!AB113*'RT GENERALES'!$D$14</f>
        <v>0</v>
      </c>
      <c r="G105" s="282">
        <f>'BIENES ASEGURADOS'!Z113*'RT GENERALES'!$D$14</f>
        <v>0</v>
      </c>
      <c r="H105" s="525">
        <f t="shared" si="15"/>
        <v>0</v>
      </c>
      <c r="I105" s="283"/>
      <c r="J105" s="284">
        <f>(((D105+E105)*(DT!$C$5/1000)))*($D$1045/IF(AND($D$1044&gt;$B$1046,$B$1046&gt;$D$1043),366,365))+(LIQUIDACION!$F105*(DT!$C$5/2000))</f>
        <v>0</v>
      </c>
      <c r="K105" s="285">
        <f t="shared" si="12"/>
        <v>0</v>
      </c>
      <c r="L105" s="286">
        <f>(((D105+E105)*DT!$E$5/1000)*($D$1045/IF(AND($D$1044&gt;$B$1046,$B$1046&gt;$D$1043),366,365))+(LIQUIDACION!F105*(DT!$E$5/2000)))</f>
        <v>0</v>
      </c>
      <c r="M105" s="286">
        <f>((G105)*(DT!$C$6/1000))*($D$1045/IF(AND($D$1044&gt;$B$1046,$B$1046&gt;$D$1043),366,365))</f>
        <v>0</v>
      </c>
      <c r="N105" s="287">
        <f t="shared" si="16"/>
        <v>0</v>
      </c>
      <c r="P105" s="288">
        <f>(($U105*DT!$C$5/1000))*($D$1045/IF(AND($D$1044&gt;$B$1046,$B$1046&gt;$D$1043),366,365))+(($V105*DT!$C$5/2000))</f>
        <v>0</v>
      </c>
      <c r="Q105" s="289">
        <f t="shared" si="13"/>
        <v>0</v>
      </c>
      <c r="R105" s="289">
        <f>(($U105*DT!$E$5/1000))*($D$1045/IF(AND($D$1044&gt;$B$1046,$B$1046&gt;$D$1043),366,365))+(($V105*DT!$E$5/2000))</f>
        <v>0</v>
      </c>
      <c r="S105" s="290">
        <f t="shared" si="17"/>
        <v>0</v>
      </c>
      <c r="U105" s="291">
        <f t="shared" si="22"/>
        <v>0</v>
      </c>
      <c r="V105" s="291">
        <f t="shared" si="18"/>
        <v>0</v>
      </c>
      <c r="X105" s="288">
        <f>(($AC105*DT!$C$5/1000))*($D$1045/IF(AND($D$1044&gt;$B$1046,$B$1046&gt;$D$1043),366,365))+(($AD105*DT!$C$5/2000))</f>
        <v>0</v>
      </c>
      <c r="Y105" s="289">
        <f t="shared" si="14"/>
        <v>0</v>
      </c>
      <c r="Z105" s="289">
        <f>(($AC105*DT!$E$5/1000))*($D$1045/IF(AND($D$1044&gt;$B$1046,$B$1046&gt;$D$1043),366,365))+(($AD105*DT!$E$5/2000))</f>
        <v>0</v>
      </c>
      <c r="AA105" s="290">
        <f t="shared" si="19"/>
        <v>0</v>
      </c>
      <c r="AC105" s="291">
        <f t="shared" si="20"/>
        <v>0</v>
      </c>
      <c r="AD105" s="291">
        <f t="shared" si="21"/>
        <v>0</v>
      </c>
    </row>
    <row r="106" spans="2:30" x14ac:dyDescent="0.25">
      <c r="B106" s="522">
        <v>102</v>
      </c>
      <c r="C106" s="280">
        <f>'BIENES ASEGURADOS'!C114</f>
        <v>0</v>
      </c>
      <c r="D106" s="281">
        <f>SUM('BIENES ASEGURADOS'!D114:H114)*'RT GENERALES'!$D$14</f>
        <v>0</v>
      </c>
      <c r="E106" s="281">
        <f>SUM('BIENES ASEGURADOS'!I114:Y114,'BIENES ASEGURADOS'!AA114)*'RT GENERALES'!$D$14</f>
        <v>0</v>
      </c>
      <c r="F106" s="281">
        <f>'BIENES ASEGURADOS'!AB114*'RT GENERALES'!$D$14</f>
        <v>0</v>
      </c>
      <c r="G106" s="282">
        <f>'BIENES ASEGURADOS'!Z114*'RT GENERALES'!$D$14</f>
        <v>0</v>
      </c>
      <c r="H106" s="525">
        <f t="shared" si="15"/>
        <v>0</v>
      </c>
      <c r="I106" s="283"/>
      <c r="J106" s="284">
        <f>(((D106+E106)*(DT!$C$5/1000)))*($D$1045/IF(AND($D$1044&gt;$B$1046,$B$1046&gt;$D$1043),366,365))+(LIQUIDACION!$F106*(DT!$C$5/2000))</f>
        <v>0</v>
      </c>
      <c r="K106" s="285">
        <f t="shared" si="12"/>
        <v>0</v>
      </c>
      <c r="L106" s="286">
        <f>(((D106+E106)*DT!$E$5/1000)*($D$1045/IF(AND($D$1044&gt;$B$1046,$B$1046&gt;$D$1043),366,365))+(LIQUIDACION!F106*(DT!$E$5/2000)))</f>
        <v>0</v>
      </c>
      <c r="M106" s="286">
        <f>((G106)*(DT!$C$6/1000))*($D$1045/IF(AND($D$1044&gt;$B$1046,$B$1046&gt;$D$1043),366,365))</f>
        <v>0</v>
      </c>
      <c r="N106" s="287">
        <f t="shared" si="16"/>
        <v>0</v>
      </c>
      <c r="P106" s="288">
        <f>(($U106*DT!$C$5/1000))*($D$1045/IF(AND($D$1044&gt;$B$1046,$B$1046&gt;$D$1043),366,365))+(($V106*DT!$C$5/2000))</f>
        <v>0</v>
      </c>
      <c r="Q106" s="289">
        <f t="shared" si="13"/>
        <v>0</v>
      </c>
      <c r="R106" s="289">
        <f>(($U106*DT!$E$5/1000))*($D$1045/IF(AND($D$1044&gt;$B$1046,$B$1046&gt;$D$1043),366,365))+(($V106*DT!$E$5/2000))</f>
        <v>0</v>
      </c>
      <c r="S106" s="290">
        <f t="shared" si="17"/>
        <v>0</v>
      </c>
      <c r="U106" s="291">
        <f t="shared" si="22"/>
        <v>0</v>
      </c>
      <c r="V106" s="291">
        <f t="shared" si="18"/>
        <v>0</v>
      </c>
      <c r="X106" s="288">
        <f>(($AC106*DT!$C$5/1000))*($D$1045/IF(AND($D$1044&gt;$B$1046,$B$1046&gt;$D$1043),366,365))+(($AD106*DT!$C$5/2000))</f>
        <v>0</v>
      </c>
      <c r="Y106" s="289">
        <f t="shared" si="14"/>
        <v>0</v>
      </c>
      <c r="Z106" s="289">
        <f>(($AC106*DT!$E$5/1000))*($D$1045/IF(AND($D$1044&gt;$B$1046,$B$1046&gt;$D$1043),366,365))+(($AD106*DT!$E$5/2000))</f>
        <v>0</v>
      </c>
      <c r="AA106" s="290">
        <f t="shared" si="19"/>
        <v>0</v>
      </c>
      <c r="AC106" s="291">
        <f t="shared" si="20"/>
        <v>0</v>
      </c>
      <c r="AD106" s="291">
        <f t="shared" si="21"/>
        <v>0</v>
      </c>
    </row>
    <row r="107" spans="2:30" x14ac:dyDescent="0.25">
      <c r="B107" s="522">
        <v>103</v>
      </c>
      <c r="C107" s="280">
        <f>'BIENES ASEGURADOS'!C115</f>
        <v>0</v>
      </c>
      <c r="D107" s="281">
        <f>SUM('BIENES ASEGURADOS'!D115:H115)*'RT GENERALES'!$D$14</f>
        <v>0</v>
      </c>
      <c r="E107" s="281">
        <f>SUM('BIENES ASEGURADOS'!I115:Y115,'BIENES ASEGURADOS'!AA115)*'RT GENERALES'!$D$14</f>
        <v>0</v>
      </c>
      <c r="F107" s="281">
        <f>'BIENES ASEGURADOS'!AB115*'RT GENERALES'!$D$14</f>
        <v>0</v>
      </c>
      <c r="G107" s="282">
        <f>'BIENES ASEGURADOS'!Z115*'RT GENERALES'!$D$14</f>
        <v>0</v>
      </c>
      <c r="H107" s="525">
        <f t="shared" si="15"/>
        <v>0</v>
      </c>
      <c r="I107" s="283"/>
      <c r="J107" s="284">
        <f>(((D107+E107)*(DT!$C$5/1000)))*($D$1045/IF(AND($D$1044&gt;$B$1046,$B$1046&gt;$D$1043),366,365))+(LIQUIDACION!$F107*(DT!$C$5/2000))</f>
        <v>0</v>
      </c>
      <c r="K107" s="285">
        <f t="shared" si="12"/>
        <v>0</v>
      </c>
      <c r="L107" s="286">
        <f>(((D107+E107)*DT!$E$5/1000)*($D$1045/IF(AND($D$1044&gt;$B$1046,$B$1046&gt;$D$1043),366,365))+(LIQUIDACION!F107*(DT!$E$5/2000)))</f>
        <v>0</v>
      </c>
      <c r="M107" s="286">
        <f>((G107)*(DT!$C$6/1000))*($D$1045/IF(AND($D$1044&gt;$B$1046,$B$1046&gt;$D$1043),366,365))</f>
        <v>0</v>
      </c>
      <c r="N107" s="287">
        <f t="shared" si="16"/>
        <v>0</v>
      </c>
      <c r="P107" s="288">
        <f>(($U107*DT!$C$5/1000))*($D$1045/IF(AND($D$1044&gt;$B$1046,$B$1046&gt;$D$1043),366,365))+(($V107*DT!$C$5/2000))</f>
        <v>0</v>
      </c>
      <c r="Q107" s="289">
        <f t="shared" si="13"/>
        <v>0</v>
      </c>
      <c r="R107" s="289">
        <f>(($U107*DT!$E$5/1000))*($D$1045/IF(AND($D$1044&gt;$B$1046,$B$1046&gt;$D$1043),366,365))+(($V107*DT!$E$5/2000))</f>
        <v>0</v>
      </c>
      <c r="S107" s="290">
        <f t="shared" si="17"/>
        <v>0</v>
      </c>
      <c r="U107" s="291">
        <f t="shared" si="22"/>
        <v>0</v>
      </c>
      <c r="V107" s="291">
        <f t="shared" si="18"/>
        <v>0</v>
      </c>
      <c r="X107" s="288">
        <f>(($AC107*DT!$C$5/1000))*($D$1045/IF(AND($D$1044&gt;$B$1046,$B$1046&gt;$D$1043),366,365))+(($AD107*DT!$C$5/2000))</f>
        <v>0</v>
      </c>
      <c r="Y107" s="289">
        <f t="shared" si="14"/>
        <v>0</v>
      </c>
      <c r="Z107" s="289">
        <f>(($AC107*DT!$E$5/1000))*($D$1045/IF(AND($D$1044&gt;$B$1046,$B$1046&gt;$D$1043),366,365))+(($AD107*DT!$E$5/2000))</f>
        <v>0</v>
      </c>
      <c r="AA107" s="290">
        <f t="shared" si="19"/>
        <v>0</v>
      </c>
      <c r="AC107" s="291">
        <f t="shared" si="20"/>
        <v>0</v>
      </c>
      <c r="AD107" s="291">
        <f t="shared" si="21"/>
        <v>0</v>
      </c>
    </row>
    <row r="108" spans="2:30" x14ac:dyDescent="0.25">
      <c r="B108" s="522">
        <v>104</v>
      </c>
      <c r="C108" s="280">
        <f>'BIENES ASEGURADOS'!C116</f>
        <v>0</v>
      </c>
      <c r="D108" s="281">
        <f>SUM('BIENES ASEGURADOS'!D116:H116)*'RT GENERALES'!$D$14</f>
        <v>0</v>
      </c>
      <c r="E108" s="281">
        <f>SUM('BIENES ASEGURADOS'!I116:Y116,'BIENES ASEGURADOS'!AA116)*'RT GENERALES'!$D$14</f>
        <v>0</v>
      </c>
      <c r="F108" s="281">
        <f>'BIENES ASEGURADOS'!AB116*'RT GENERALES'!$D$14</f>
        <v>0</v>
      </c>
      <c r="G108" s="282">
        <f>'BIENES ASEGURADOS'!Z116*'RT GENERALES'!$D$14</f>
        <v>0</v>
      </c>
      <c r="H108" s="525">
        <f t="shared" si="15"/>
        <v>0</v>
      </c>
      <c r="I108" s="283"/>
      <c r="J108" s="284">
        <f>(((D108+E108)*(DT!$C$5/1000)))*($D$1045/IF(AND($D$1044&gt;$B$1046,$B$1046&gt;$D$1043),366,365))+(LIQUIDACION!$F108*(DT!$C$5/2000))</f>
        <v>0</v>
      </c>
      <c r="K108" s="285">
        <f t="shared" si="12"/>
        <v>0</v>
      </c>
      <c r="L108" s="286">
        <f>(((D108+E108)*DT!$E$5/1000)*($D$1045/IF(AND($D$1044&gt;$B$1046,$B$1046&gt;$D$1043),366,365))+(LIQUIDACION!F108*(DT!$E$5/2000)))</f>
        <v>0</v>
      </c>
      <c r="M108" s="286">
        <f>((G108)*(DT!$C$6/1000))*($D$1045/IF(AND($D$1044&gt;$B$1046,$B$1046&gt;$D$1043),366,365))</f>
        <v>0</v>
      </c>
      <c r="N108" s="287">
        <f t="shared" si="16"/>
        <v>0</v>
      </c>
      <c r="P108" s="288">
        <f>(($U108*DT!$C$5/1000))*($D$1045/IF(AND($D$1044&gt;$B$1046,$B$1046&gt;$D$1043),366,365))+(($V108*DT!$C$5/2000))</f>
        <v>0</v>
      </c>
      <c r="Q108" s="289">
        <f t="shared" si="13"/>
        <v>0</v>
      </c>
      <c r="R108" s="289">
        <f>(($U108*DT!$E$5/1000))*($D$1045/IF(AND($D$1044&gt;$B$1046,$B$1046&gt;$D$1043),366,365))+(($V108*DT!$E$5/2000))</f>
        <v>0</v>
      </c>
      <c r="S108" s="290">
        <f t="shared" si="17"/>
        <v>0</v>
      </c>
      <c r="U108" s="291">
        <f t="shared" si="22"/>
        <v>0</v>
      </c>
      <c r="V108" s="291">
        <f t="shared" si="18"/>
        <v>0</v>
      </c>
      <c r="X108" s="288">
        <f>(($AC108*DT!$C$5/1000))*($D$1045/IF(AND($D$1044&gt;$B$1046,$B$1046&gt;$D$1043),366,365))+(($AD108*DT!$C$5/2000))</f>
        <v>0</v>
      </c>
      <c r="Y108" s="289">
        <f t="shared" si="14"/>
        <v>0</v>
      </c>
      <c r="Z108" s="289">
        <f>(($AC108*DT!$E$5/1000))*($D$1045/IF(AND($D$1044&gt;$B$1046,$B$1046&gt;$D$1043),366,365))+(($AD108*DT!$E$5/2000))</f>
        <v>0</v>
      </c>
      <c r="AA108" s="290">
        <f t="shared" si="19"/>
        <v>0</v>
      </c>
      <c r="AC108" s="291">
        <f t="shared" si="20"/>
        <v>0</v>
      </c>
      <c r="AD108" s="291">
        <f t="shared" si="21"/>
        <v>0</v>
      </c>
    </row>
    <row r="109" spans="2:30" x14ac:dyDescent="0.25">
      <c r="B109" s="522">
        <v>105</v>
      </c>
      <c r="C109" s="280">
        <f>'BIENES ASEGURADOS'!C117</f>
        <v>0</v>
      </c>
      <c r="D109" s="281">
        <f>SUM('BIENES ASEGURADOS'!D117:H117)*'RT GENERALES'!$D$14</f>
        <v>0</v>
      </c>
      <c r="E109" s="281">
        <f>SUM('BIENES ASEGURADOS'!I117:Y117,'BIENES ASEGURADOS'!AA117)*'RT GENERALES'!$D$14</f>
        <v>0</v>
      </c>
      <c r="F109" s="281">
        <f>'BIENES ASEGURADOS'!AB117*'RT GENERALES'!$D$14</f>
        <v>0</v>
      </c>
      <c r="G109" s="282">
        <f>'BIENES ASEGURADOS'!Z117*'RT GENERALES'!$D$14</f>
        <v>0</v>
      </c>
      <c r="H109" s="525">
        <f t="shared" si="15"/>
        <v>0</v>
      </c>
      <c r="I109" s="283"/>
      <c r="J109" s="284">
        <f>(((D109+E109)*(DT!$C$5/1000)))*($D$1045/IF(AND($D$1044&gt;$B$1046,$B$1046&gt;$D$1043),366,365))+(LIQUIDACION!$F109*(DT!$C$5/2000))</f>
        <v>0</v>
      </c>
      <c r="K109" s="285">
        <f t="shared" si="12"/>
        <v>0</v>
      </c>
      <c r="L109" s="286">
        <f>(((D109+E109)*DT!$E$5/1000)*($D$1045/IF(AND($D$1044&gt;$B$1046,$B$1046&gt;$D$1043),366,365))+(LIQUIDACION!F109*(DT!$E$5/2000)))</f>
        <v>0</v>
      </c>
      <c r="M109" s="286">
        <f>((G109)*(DT!$C$6/1000))*($D$1045/IF(AND($D$1044&gt;$B$1046,$B$1046&gt;$D$1043),366,365))</f>
        <v>0</v>
      </c>
      <c r="N109" s="287">
        <f t="shared" si="16"/>
        <v>0</v>
      </c>
      <c r="P109" s="288">
        <f>(($U109*DT!$C$5/1000))*($D$1045/IF(AND($D$1044&gt;$B$1046,$B$1046&gt;$D$1043),366,365))+(($V109*DT!$C$5/2000))</f>
        <v>0</v>
      </c>
      <c r="Q109" s="289">
        <f t="shared" si="13"/>
        <v>0</v>
      </c>
      <c r="R109" s="289">
        <f>(($U109*DT!$E$5/1000))*($D$1045/IF(AND($D$1044&gt;$B$1046,$B$1046&gt;$D$1043),366,365))+(($V109*DT!$E$5/2000))</f>
        <v>0</v>
      </c>
      <c r="S109" s="290">
        <f t="shared" si="17"/>
        <v>0</v>
      </c>
      <c r="U109" s="291">
        <f t="shared" si="22"/>
        <v>0</v>
      </c>
      <c r="V109" s="291">
        <f t="shared" si="18"/>
        <v>0</v>
      </c>
      <c r="X109" s="288">
        <f>(($AC109*DT!$C$5/1000))*($D$1045/IF(AND($D$1044&gt;$B$1046,$B$1046&gt;$D$1043),366,365))+(($AD109*DT!$C$5/2000))</f>
        <v>0</v>
      </c>
      <c r="Y109" s="289">
        <f t="shared" si="14"/>
        <v>0</v>
      </c>
      <c r="Z109" s="289">
        <f>(($AC109*DT!$E$5/1000))*($D$1045/IF(AND($D$1044&gt;$B$1046,$B$1046&gt;$D$1043),366,365))+(($AD109*DT!$E$5/2000))</f>
        <v>0</v>
      </c>
      <c r="AA109" s="290">
        <f t="shared" si="19"/>
        <v>0</v>
      </c>
      <c r="AC109" s="291">
        <f t="shared" si="20"/>
        <v>0</v>
      </c>
      <c r="AD109" s="291">
        <f t="shared" si="21"/>
        <v>0</v>
      </c>
    </row>
    <row r="110" spans="2:30" x14ac:dyDescent="0.25">
      <c r="B110" s="522">
        <v>106</v>
      </c>
      <c r="C110" s="280">
        <f>'BIENES ASEGURADOS'!C118</f>
        <v>0</v>
      </c>
      <c r="D110" s="281">
        <f>SUM('BIENES ASEGURADOS'!D118:H118)*'RT GENERALES'!$D$14</f>
        <v>0</v>
      </c>
      <c r="E110" s="281">
        <f>SUM('BIENES ASEGURADOS'!I118:Y118,'BIENES ASEGURADOS'!AA118)*'RT GENERALES'!$D$14</f>
        <v>0</v>
      </c>
      <c r="F110" s="281">
        <f>'BIENES ASEGURADOS'!AB118*'RT GENERALES'!$D$14</f>
        <v>0</v>
      </c>
      <c r="G110" s="282">
        <f>'BIENES ASEGURADOS'!Z118*'RT GENERALES'!$D$14</f>
        <v>0</v>
      </c>
      <c r="H110" s="525">
        <f t="shared" si="15"/>
        <v>0</v>
      </c>
      <c r="I110" s="283"/>
      <c r="J110" s="284">
        <f>(((D110+E110)*(DT!$C$5/1000)))*($D$1045/IF(AND($D$1044&gt;$B$1046,$B$1046&gt;$D$1043),366,365))+(LIQUIDACION!$F110*(DT!$C$5/2000))</f>
        <v>0</v>
      </c>
      <c r="K110" s="285">
        <f t="shared" si="12"/>
        <v>0</v>
      </c>
      <c r="L110" s="286">
        <f>(((D110+E110)*DT!$E$5/1000)*($D$1045/IF(AND($D$1044&gt;$B$1046,$B$1046&gt;$D$1043),366,365))+(LIQUIDACION!F110*(DT!$E$5/2000)))</f>
        <v>0</v>
      </c>
      <c r="M110" s="286">
        <f>((G110)*(DT!$C$6/1000))*($D$1045/IF(AND($D$1044&gt;$B$1046,$B$1046&gt;$D$1043),366,365))</f>
        <v>0</v>
      </c>
      <c r="N110" s="287">
        <f t="shared" si="16"/>
        <v>0</v>
      </c>
      <c r="P110" s="288">
        <f>(($U110*DT!$C$5/1000))*($D$1045/IF(AND($D$1044&gt;$B$1046,$B$1046&gt;$D$1043),366,365))+(($V110*DT!$C$5/2000))</f>
        <v>0</v>
      </c>
      <c r="Q110" s="289">
        <f t="shared" si="13"/>
        <v>0</v>
      </c>
      <c r="R110" s="289">
        <f>(($U110*DT!$E$5/1000))*($D$1045/IF(AND($D$1044&gt;$B$1046,$B$1046&gt;$D$1043),366,365))+(($V110*DT!$E$5/2000))</f>
        <v>0</v>
      </c>
      <c r="S110" s="290">
        <f t="shared" si="17"/>
        <v>0</v>
      </c>
      <c r="U110" s="291">
        <f t="shared" si="22"/>
        <v>0</v>
      </c>
      <c r="V110" s="291">
        <f t="shared" si="18"/>
        <v>0</v>
      </c>
      <c r="X110" s="288">
        <f>(($AC110*DT!$C$5/1000))*($D$1045/IF(AND($D$1044&gt;$B$1046,$B$1046&gt;$D$1043),366,365))+(($AD110*DT!$C$5/2000))</f>
        <v>0</v>
      </c>
      <c r="Y110" s="289">
        <f t="shared" si="14"/>
        <v>0</v>
      </c>
      <c r="Z110" s="289">
        <f>(($AC110*DT!$E$5/1000))*($D$1045/IF(AND($D$1044&gt;$B$1046,$B$1046&gt;$D$1043),366,365))+(($AD110*DT!$E$5/2000))</f>
        <v>0</v>
      </c>
      <c r="AA110" s="290">
        <f t="shared" si="19"/>
        <v>0</v>
      </c>
      <c r="AC110" s="291">
        <f t="shared" si="20"/>
        <v>0</v>
      </c>
      <c r="AD110" s="291">
        <f t="shared" si="21"/>
        <v>0</v>
      </c>
    </row>
    <row r="111" spans="2:30" x14ac:dyDescent="0.25">
      <c r="B111" s="522">
        <v>107</v>
      </c>
      <c r="C111" s="280">
        <f>'BIENES ASEGURADOS'!C119</f>
        <v>0</v>
      </c>
      <c r="D111" s="281">
        <f>SUM('BIENES ASEGURADOS'!D119:H119)*'RT GENERALES'!$D$14</f>
        <v>0</v>
      </c>
      <c r="E111" s="281">
        <f>SUM('BIENES ASEGURADOS'!I119:Y119,'BIENES ASEGURADOS'!AA119)*'RT GENERALES'!$D$14</f>
        <v>0</v>
      </c>
      <c r="F111" s="281">
        <f>'BIENES ASEGURADOS'!AB119*'RT GENERALES'!$D$14</f>
        <v>0</v>
      </c>
      <c r="G111" s="282">
        <f>'BIENES ASEGURADOS'!Z119*'RT GENERALES'!$D$14</f>
        <v>0</v>
      </c>
      <c r="H111" s="525">
        <f t="shared" si="15"/>
        <v>0</v>
      </c>
      <c r="I111" s="283"/>
      <c r="J111" s="284">
        <f>(((D111+E111)*(DT!$C$5/1000)))*($D$1045/IF(AND($D$1044&gt;$B$1046,$B$1046&gt;$D$1043),366,365))+(LIQUIDACION!$F111*(DT!$C$5/2000))</f>
        <v>0</v>
      </c>
      <c r="K111" s="285">
        <f t="shared" si="12"/>
        <v>0</v>
      </c>
      <c r="L111" s="286">
        <f>(((D111+E111)*DT!$E$5/1000)*($D$1045/IF(AND($D$1044&gt;$B$1046,$B$1046&gt;$D$1043),366,365))+(LIQUIDACION!F111*(DT!$E$5/2000)))</f>
        <v>0</v>
      </c>
      <c r="M111" s="286">
        <f>((G111)*(DT!$C$6/1000))*($D$1045/IF(AND($D$1044&gt;$B$1046,$B$1046&gt;$D$1043),366,365))</f>
        <v>0</v>
      </c>
      <c r="N111" s="287">
        <f t="shared" si="16"/>
        <v>0</v>
      </c>
      <c r="P111" s="288">
        <f>(($U111*DT!$C$5/1000))*($D$1045/IF(AND($D$1044&gt;$B$1046,$B$1046&gt;$D$1043),366,365))+(($V111*DT!$C$5/2000))</f>
        <v>0</v>
      </c>
      <c r="Q111" s="289">
        <f t="shared" si="13"/>
        <v>0</v>
      </c>
      <c r="R111" s="289">
        <f>(($U111*DT!$E$5/1000))*($D$1045/IF(AND($D$1044&gt;$B$1046,$B$1046&gt;$D$1043),366,365))+(($V111*DT!$E$5/2000))</f>
        <v>0</v>
      </c>
      <c r="S111" s="290">
        <f t="shared" si="17"/>
        <v>0</v>
      </c>
      <c r="U111" s="291">
        <f t="shared" si="22"/>
        <v>0</v>
      </c>
      <c r="V111" s="291">
        <f t="shared" si="18"/>
        <v>0</v>
      </c>
      <c r="X111" s="288">
        <f>(($AC111*DT!$C$5/1000))*($D$1045/IF(AND($D$1044&gt;$B$1046,$B$1046&gt;$D$1043),366,365))+(($AD111*DT!$C$5/2000))</f>
        <v>0</v>
      </c>
      <c r="Y111" s="289">
        <f t="shared" si="14"/>
        <v>0</v>
      </c>
      <c r="Z111" s="289">
        <f>(($AC111*DT!$E$5/1000))*($D$1045/IF(AND($D$1044&gt;$B$1046,$B$1046&gt;$D$1043),366,365))+(($AD111*DT!$E$5/2000))</f>
        <v>0</v>
      </c>
      <c r="AA111" s="290">
        <f t="shared" si="19"/>
        <v>0</v>
      </c>
      <c r="AC111" s="291">
        <f t="shared" si="20"/>
        <v>0</v>
      </c>
      <c r="AD111" s="291">
        <f t="shared" si="21"/>
        <v>0</v>
      </c>
    </row>
    <row r="112" spans="2:30" x14ac:dyDescent="0.25">
      <c r="B112" s="522">
        <v>108</v>
      </c>
      <c r="C112" s="280">
        <f>'BIENES ASEGURADOS'!C120</f>
        <v>0</v>
      </c>
      <c r="D112" s="281">
        <f>SUM('BIENES ASEGURADOS'!D120:H120)*'RT GENERALES'!$D$14</f>
        <v>0</v>
      </c>
      <c r="E112" s="281">
        <f>SUM('BIENES ASEGURADOS'!I120:Y120,'BIENES ASEGURADOS'!AA120)*'RT GENERALES'!$D$14</f>
        <v>0</v>
      </c>
      <c r="F112" s="281">
        <f>'BIENES ASEGURADOS'!AB120*'RT GENERALES'!$D$14</f>
        <v>0</v>
      </c>
      <c r="G112" s="282">
        <f>'BIENES ASEGURADOS'!Z120*'RT GENERALES'!$D$14</f>
        <v>0</v>
      </c>
      <c r="H112" s="525">
        <f t="shared" si="15"/>
        <v>0</v>
      </c>
      <c r="I112" s="283"/>
      <c r="J112" s="284">
        <f>(((D112+E112)*(DT!$C$5/1000)))*($D$1045/IF(AND($D$1044&gt;$B$1046,$B$1046&gt;$D$1043),366,365))+(LIQUIDACION!$F112*(DT!$C$5/2000))</f>
        <v>0</v>
      </c>
      <c r="K112" s="285">
        <f t="shared" si="12"/>
        <v>0</v>
      </c>
      <c r="L112" s="286">
        <f>(((D112+E112)*DT!$E$5/1000)*($D$1045/IF(AND($D$1044&gt;$B$1046,$B$1046&gt;$D$1043),366,365))+(LIQUIDACION!F112*(DT!$E$5/2000)))</f>
        <v>0</v>
      </c>
      <c r="M112" s="286">
        <f>((G112)*(DT!$C$6/1000))*($D$1045/IF(AND($D$1044&gt;$B$1046,$B$1046&gt;$D$1043),366,365))</f>
        <v>0</v>
      </c>
      <c r="N112" s="287">
        <f t="shared" si="16"/>
        <v>0</v>
      </c>
      <c r="P112" s="288">
        <f>(($U112*DT!$C$5/1000))*($D$1045/IF(AND($D$1044&gt;$B$1046,$B$1046&gt;$D$1043),366,365))+(($V112*DT!$C$5/2000))</f>
        <v>0</v>
      </c>
      <c r="Q112" s="289">
        <f t="shared" si="13"/>
        <v>0</v>
      </c>
      <c r="R112" s="289">
        <f>(($U112*DT!$E$5/1000))*($D$1045/IF(AND($D$1044&gt;$B$1046,$B$1046&gt;$D$1043),366,365))+(($V112*DT!$E$5/2000))</f>
        <v>0</v>
      </c>
      <c r="S112" s="290">
        <f t="shared" si="17"/>
        <v>0</v>
      </c>
      <c r="U112" s="291">
        <f t="shared" si="22"/>
        <v>0</v>
      </c>
      <c r="V112" s="291">
        <f t="shared" si="18"/>
        <v>0</v>
      </c>
      <c r="X112" s="288">
        <f>(($AC112*DT!$C$5/1000))*($D$1045/IF(AND($D$1044&gt;$B$1046,$B$1046&gt;$D$1043),366,365))+(($AD112*DT!$C$5/2000))</f>
        <v>0</v>
      </c>
      <c r="Y112" s="289">
        <f t="shared" si="14"/>
        <v>0</v>
      </c>
      <c r="Z112" s="289">
        <f>(($AC112*DT!$E$5/1000))*($D$1045/IF(AND($D$1044&gt;$B$1046,$B$1046&gt;$D$1043),366,365))+(($AD112*DT!$E$5/2000))</f>
        <v>0</v>
      </c>
      <c r="AA112" s="290">
        <f t="shared" si="19"/>
        <v>0</v>
      </c>
      <c r="AC112" s="291">
        <f t="shared" si="20"/>
        <v>0</v>
      </c>
      <c r="AD112" s="291">
        <f t="shared" si="21"/>
        <v>0</v>
      </c>
    </row>
    <row r="113" spans="2:30" x14ac:dyDescent="0.25">
      <c r="B113" s="522">
        <v>109</v>
      </c>
      <c r="C113" s="280">
        <f>'BIENES ASEGURADOS'!C121</f>
        <v>0</v>
      </c>
      <c r="D113" s="281">
        <f>SUM('BIENES ASEGURADOS'!D121:H121)*'RT GENERALES'!$D$14</f>
        <v>0</v>
      </c>
      <c r="E113" s="281">
        <f>SUM('BIENES ASEGURADOS'!I121:Y121,'BIENES ASEGURADOS'!AA121)*'RT GENERALES'!$D$14</f>
        <v>0</v>
      </c>
      <c r="F113" s="281">
        <f>'BIENES ASEGURADOS'!AB121*'RT GENERALES'!$D$14</f>
        <v>0</v>
      </c>
      <c r="G113" s="282">
        <f>'BIENES ASEGURADOS'!Z121*'RT GENERALES'!$D$14</f>
        <v>0</v>
      </c>
      <c r="H113" s="525">
        <f t="shared" si="15"/>
        <v>0</v>
      </c>
      <c r="I113" s="283"/>
      <c r="J113" s="284">
        <f>(((D113+E113)*(DT!$C$5/1000)))*($D$1045/IF(AND($D$1044&gt;$B$1046,$B$1046&gt;$D$1043),366,365))+(LIQUIDACION!$F113*(DT!$C$5/2000))</f>
        <v>0</v>
      </c>
      <c r="K113" s="285">
        <f t="shared" si="12"/>
        <v>0</v>
      </c>
      <c r="L113" s="286">
        <f>(((D113+E113)*DT!$E$5/1000)*($D$1045/IF(AND($D$1044&gt;$B$1046,$B$1046&gt;$D$1043),366,365))+(LIQUIDACION!F113*(DT!$E$5/2000)))</f>
        <v>0</v>
      </c>
      <c r="M113" s="286">
        <f>((G113)*(DT!$C$6/1000))*($D$1045/IF(AND($D$1044&gt;$B$1046,$B$1046&gt;$D$1043),366,365))</f>
        <v>0</v>
      </c>
      <c r="N113" s="287">
        <f t="shared" si="16"/>
        <v>0</v>
      </c>
      <c r="P113" s="288">
        <f>(($U113*DT!$C$5/1000))*($D$1045/IF(AND($D$1044&gt;$B$1046,$B$1046&gt;$D$1043),366,365))+(($V113*DT!$C$5/2000))</f>
        <v>0</v>
      </c>
      <c r="Q113" s="289">
        <f t="shared" si="13"/>
        <v>0</v>
      </c>
      <c r="R113" s="289">
        <f>(($U113*DT!$E$5/1000))*($D$1045/IF(AND($D$1044&gt;$B$1046,$B$1046&gt;$D$1043),366,365))+(($V113*DT!$E$5/2000))</f>
        <v>0</v>
      </c>
      <c r="S113" s="290">
        <f t="shared" si="17"/>
        <v>0</v>
      </c>
      <c r="U113" s="291">
        <f t="shared" si="22"/>
        <v>0</v>
      </c>
      <c r="V113" s="291">
        <f t="shared" si="18"/>
        <v>0</v>
      </c>
      <c r="X113" s="288">
        <f>(($AC113*DT!$C$5/1000))*($D$1045/IF(AND($D$1044&gt;$B$1046,$B$1046&gt;$D$1043),366,365))+(($AD113*DT!$C$5/2000))</f>
        <v>0</v>
      </c>
      <c r="Y113" s="289">
        <f t="shared" si="14"/>
        <v>0</v>
      </c>
      <c r="Z113" s="289">
        <f>(($AC113*DT!$E$5/1000))*($D$1045/IF(AND($D$1044&gt;$B$1046,$B$1046&gt;$D$1043),366,365))+(($AD113*DT!$E$5/2000))</f>
        <v>0</v>
      </c>
      <c r="AA113" s="290">
        <f t="shared" si="19"/>
        <v>0</v>
      </c>
      <c r="AC113" s="291">
        <f t="shared" si="20"/>
        <v>0</v>
      </c>
      <c r="AD113" s="291">
        <f t="shared" si="21"/>
        <v>0</v>
      </c>
    </row>
    <row r="114" spans="2:30" x14ac:dyDescent="0.25">
      <c r="B114" s="522">
        <v>110</v>
      </c>
      <c r="C114" s="280">
        <f>'BIENES ASEGURADOS'!C122</f>
        <v>0</v>
      </c>
      <c r="D114" s="281">
        <f>SUM('BIENES ASEGURADOS'!D122:H122)*'RT GENERALES'!$D$14</f>
        <v>0</v>
      </c>
      <c r="E114" s="281">
        <f>SUM('BIENES ASEGURADOS'!I122:Y122,'BIENES ASEGURADOS'!AA122)*'RT GENERALES'!$D$14</f>
        <v>0</v>
      </c>
      <c r="F114" s="281">
        <f>'BIENES ASEGURADOS'!AB122*'RT GENERALES'!$D$14</f>
        <v>0</v>
      </c>
      <c r="G114" s="282">
        <f>'BIENES ASEGURADOS'!Z122*'RT GENERALES'!$D$14</f>
        <v>0</v>
      </c>
      <c r="H114" s="525">
        <f t="shared" si="15"/>
        <v>0</v>
      </c>
      <c r="I114" s="283"/>
      <c r="J114" s="284">
        <f>(((D114+E114)*(DT!$C$5/1000)))*($D$1045/IF(AND($D$1044&gt;$B$1046,$B$1046&gt;$D$1043),366,365))+(LIQUIDACION!$F114*(DT!$C$5/2000))</f>
        <v>0</v>
      </c>
      <c r="K114" s="285">
        <f t="shared" si="12"/>
        <v>0</v>
      </c>
      <c r="L114" s="286">
        <f>(((D114+E114)*DT!$E$5/1000)*($D$1045/IF(AND($D$1044&gt;$B$1046,$B$1046&gt;$D$1043),366,365))+(LIQUIDACION!F114*(DT!$E$5/2000)))</f>
        <v>0</v>
      </c>
      <c r="M114" s="286">
        <f>((G114)*(DT!$C$6/1000))*($D$1045/IF(AND($D$1044&gt;$B$1046,$B$1046&gt;$D$1043),366,365))</f>
        <v>0</v>
      </c>
      <c r="N114" s="287">
        <f t="shared" si="16"/>
        <v>0</v>
      </c>
      <c r="P114" s="288">
        <f>(($U114*DT!$C$5/1000))*($D$1045/IF(AND($D$1044&gt;$B$1046,$B$1046&gt;$D$1043),366,365))+(($V114*DT!$C$5/2000))</f>
        <v>0</v>
      </c>
      <c r="Q114" s="289">
        <f t="shared" si="13"/>
        <v>0</v>
      </c>
      <c r="R114" s="289">
        <f>(($U114*DT!$E$5/1000))*($D$1045/IF(AND($D$1044&gt;$B$1046,$B$1046&gt;$D$1043),366,365))+(($V114*DT!$E$5/2000))</f>
        <v>0</v>
      </c>
      <c r="S114" s="290">
        <f t="shared" si="17"/>
        <v>0</v>
      </c>
      <c r="U114" s="291">
        <f t="shared" si="22"/>
        <v>0</v>
      </c>
      <c r="V114" s="291">
        <f t="shared" si="18"/>
        <v>0</v>
      </c>
      <c r="X114" s="288">
        <f>(($AC114*DT!$C$5/1000))*($D$1045/IF(AND($D$1044&gt;$B$1046,$B$1046&gt;$D$1043),366,365))+(($AD114*DT!$C$5/2000))</f>
        <v>0</v>
      </c>
      <c r="Y114" s="289">
        <f t="shared" si="14"/>
        <v>0</v>
      </c>
      <c r="Z114" s="289">
        <f>(($AC114*DT!$E$5/1000))*($D$1045/IF(AND($D$1044&gt;$B$1046,$B$1046&gt;$D$1043),366,365))+(($AD114*DT!$E$5/2000))</f>
        <v>0</v>
      </c>
      <c r="AA114" s="290">
        <f t="shared" si="19"/>
        <v>0</v>
      </c>
      <c r="AC114" s="291">
        <f t="shared" si="20"/>
        <v>0</v>
      </c>
      <c r="AD114" s="291">
        <f t="shared" si="21"/>
        <v>0</v>
      </c>
    </row>
    <row r="115" spans="2:30" x14ac:dyDescent="0.25">
      <c r="B115" s="522">
        <v>111</v>
      </c>
      <c r="C115" s="280">
        <f>'BIENES ASEGURADOS'!C123</f>
        <v>0</v>
      </c>
      <c r="D115" s="281">
        <f>SUM('BIENES ASEGURADOS'!D123:H123)*'RT GENERALES'!$D$14</f>
        <v>0</v>
      </c>
      <c r="E115" s="281">
        <f>SUM('BIENES ASEGURADOS'!I123:Y123,'BIENES ASEGURADOS'!AA123)*'RT GENERALES'!$D$14</f>
        <v>0</v>
      </c>
      <c r="F115" s="281">
        <f>'BIENES ASEGURADOS'!AB123*'RT GENERALES'!$D$14</f>
        <v>0</v>
      </c>
      <c r="G115" s="282">
        <f>'BIENES ASEGURADOS'!Z123*'RT GENERALES'!$D$14</f>
        <v>0</v>
      </c>
      <c r="H115" s="525">
        <f t="shared" si="15"/>
        <v>0</v>
      </c>
      <c r="I115" s="283"/>
      <c r="J115" s="284">
        <f>(((D115+E115)*(DT!$C$5/1000)))*($D$1045/IF(AND($D$1044&gt;$B$1046,$B$1046&gt;$D$1043),366,365))+(LIQUIDACION!$F115*(DT!$C$5/2000))</f>
        <v>0</v>
      </c>
      <c r="K115" s="285">
        <f t="shared" si="12"/>
        <v>0</v>
      </c>
      <c r="L115" s="286">
        <f>(((D115+E115)*DT!$E$5/1000)*($D$1045/IF(AND($D$1044&gt;$B$1046,$B$1046&gt;$D$1043),366,365))+(LIQUIDACION!F115*(DT!$E$5/2000)))</f>
        <v>0</v>
      </c>
      <c r="M115" s="286">
        <f>((G115)*(DT!$C$6/1000))*($D$1045/IF(AND($D$1044&gt;$B$1046,$B$1046&gt;$D$1043),366,365))</f>
        <v>0</v>
      </c>
      <c r="N115" s="287">
        <f t="shared" si="16"/>
        <v>0</v>
      </c>
      <c r="P115" s="288">
        <f>(($U115*DT!$C$5/1000))*($D$1045/IF(AND($D$1044&gt;$B$1046,$B$1046&gt;$D$1043),366,365))+(($V115*DT!$C$5/2000))</f>
        <v>0</v>
      </c>
      <c r="Q115" s="289">
        <f t="shared" si="13"/>
        <v>0</v>
      </c>
      <c r="R115" s="289">
        <f>(($U115*DT!$E$5/1000))*($D$1045/IF(AND($D$1044&gt;$B$1046,$B$1046&gt;$D$1043),366,365))+(($V115*DT!$E$5/2000))</f>
        <v>0</v>
      </c>
      <c r="S115" s="290">
        <f t="shared" si="17"/>
        <v>0</v>
      </c>
      <c r="U115" s="291">
        <f t="shared" si="22"/>
        <v>0</v>
      </c>
      <c r="V115" s="291">
        <f t="shared" si="18"/>
        <v>0</v>
      </c>
      <c r="X115" s="288">
        <f>(($AC115*DT!$C$5/1000))*($D$1045/IF(AND($D$1044&gt;$B$1046,$B$1046&gt;$D$1043),366,365))+(($AD115*DT!$C$5/2000))</f>
        <v>0</v>
      </c>
      <c r="Y115" s="289">
        <f t="shared" si="14"/>
        <v>0</v>
      </c>
      <c r="Z115" s="289">
        <f>(($AC115*DT!$E$5/1000))*($D$1045/IF(AND($D$1044&gt;$B$1046,$B$1046&gt;$D$1043),366,365))+(($AD115*DT!$E$5/2000))</f>
        <v>0</v>
      </c>
      <c r="AA115" s="290">
        <f t="shared" si="19"/>
        <v>0</v>
      </c>
      <c r="AC115" s="291">
        <f t="shared" si="20"/>
        <v>0</v>
      </c>
      <c r="AD115" s="291">
        <f t="shared" si="21"/>
        <v>0</v>
      </c>
    </row>
    <row r="116" spans="2:30" x14ac:dyDescent="0.25">
      <c r="B116" s="522">
        <v>112</v>
      </c>
      <c r="C116" s="280">
        <f>'BIENES ASEGURADOS'!C124</f>
        <v>0</v>
      </c>
      <c r="D116" s="281">
        <f>SUM('BIENES ASEGURADOS'!D124:H124)*'RT GENERALES'!$D$14</f>
        <v>0</v>
      </c>
      <c r="E116" s="281">
        <f>SUM('BIENES ASEGURADOS'!I124:Y124,'BIENES ASEGURADOS'!AA124)*'RT GENERALES'!$D$14</f>
        <v>0</v>
      </c>
      <c r="F116" s="281">
        <f>'BIENES ASEGURADOS'!AB124*'RT GENERALES'!$D$14</f>
        <v>0</v>
      </c>
      <c r="G116" s="282">
        <f>'BIENES ASEGURADOS'!Z124*'RT GENERALES'!$D$14</f>
        <v>0</v>
      </c>
      <c r="H116" s="525">
        <f t="shared" si="15"/>
        <v>0</v>
      </c>
      <c r="I116" s="283"/>
      <c r="J116" s="284">
        <f>(((D116+E116)*(DT!$C$5/1000)))*($D$1045/IF(AND($D$1044&gt;$B$1046,$B$1046&gt;$D$1043),366,365))+(LIQUIDACION!$F116*(DT!$C$5/2000))</f>
        <v>0</v>
      </c>
      <c r="K116" s="285">
        <f t="shared" si="12"/>
        <v>0</v>
      </c>
      <c r="L116" s="286">
        <f>(((D116+E116)*DT!$E$5/1000)*($D$1045/IF(AND($D$1044&gt;$B$1046,$B$1046&gt;$D$1043),366,365))+(LIQUIDACION!F116*(DT!$E$5/2000)))</f>
        <v>0</v>
      </c>
      <c r="M116" s="286">
        <f>((G116)*(DT!$C$6/1000))*($D$1045/IF(AND($D$1044&gt;$B$1046,$B$1046&gt;$D$1043),366,365))</f>
        <v>0</v>
      </c>
      <c r="N116" s="287">
        <f t="shared" si="16"/>
        <v>0</v>
      </c>
      <c r="P116" s="288">
        <f>(($U116*DT!$C$5/1000))*($D$1045/IF(AND($D$1044&gt;$B$1046,$B$1046&gt;$D$1043),366,365))+(($V116*DT!$C$5/2000))</f>
        <v>0</v>
      </c>
      <c r="Q116" s="289">
        <f t="shared" si="13"/>
        <v>0</v>
      </c>
      <c r="R116" s="289">
        <f>(($U116*DT!$E$5/1000))*($D$1045/IF(AND($D$1044&gt;$B$1046,$B$1046&gt;$D$1043),366,365))+(($V116*DT!$E$5/2000))</f>
        <v>0</v>
      </c>
      <c r="S116" s="290">
        <f t="shared" si="17"/>
        <v>0</v>
      </c>
      <c r="U116" s="291">
        <f t="shared" si="22"/>
        <v>0</v>
      </c>
      <c r="V116" s="291">
        <f t="shared" si="18"/>
        <v>0</v>
      </c>
      <c r="X116" s="288">
        <f>(($AC116*DT!$C$5/1000))*($D$1045/IF(AND($D$1044&gt;$B$1046,$B$1046&gt;$D$1043),366,365))+(($AD116*DT!$C$5/2000))</f>
        <v>0</v>
      </c>
      <c r="Y116" s="289">
        <f t="shared" si="14"/>
        <v>0</v>
      </c>
      <c r="Z116" s="289">
        <f>(($AC116*DT!$E$5/1000))*($D$1045/IF(AND($D$1044&gt;$B$1046,$B$1046&gt;$D$1043),366,365))+(($AD116*DT!$E$5/2000))</f>
        <v>0</v>
      </c>
      <c r="AA116" s="290">
        <f t="shared" si="19"/>
        <v>0</v>
      </c>
      <c r="AC116" s="291">
        <f t="shared" si="20"/>
        <v>0</v>
      </c>
      <c r="AD116" s="291">
        <f t="shared" si="21"/>
        <v>0</v>
      </c>
    </row>
    <row r="117" spans="2:30" x14ac:dyDescent="0.25">
      <c r="B117" s="522">
        <v>113</v>
      </c>
      <c r="C117" s="280">
        <f>'BIENES ASEGURADOS'!C125</f>
        <v>0</v>
      </c>
      <c r="D117" s="281">
        <f>SUM('BIENES ASEGURADOS'!D125:H125)*'RT GENERALES'!$D$14</f>
        <v>0</v>
      </c>
      <c r="E117" s="281">
        <f>SUM('BIENES ASEGURADOS'!I125:Y125,'BIENES ASEGURADOS'!AA125)*'RT GENERALES'!$D$14</f>
        <v>0</v>
      </c>
      <c r="F117" s="281">
        <f>'BIENES ASEGURADOS'!AB125*'RT GENERALES'!$D$14</f>
        <v>0</v>
      </c>
      <c r="G117" s="282">
        <f>'BIENES ASEGURADOS'!Z125*'RT GENERALES'!$D$14</f>
        <v>0</v>
      </c>
      <c r="H117" s="525">
        <f t="shared" si="15"/>
        <v>0</v>
      </c>
      <c r="I117" s="283"/>
      <c r="J117" s="284">
        <f>(((D117+E117)*(DT!$C$5/1000)))*($D$1045/IF(AND($D$1044&gt;$B$1046,$B$1046&gt;$D$1043),366,365))+(LIQUIDACION!$F117*(DT!$C$5/2000))</f>
        <v>0</v>
      </c>
      <c r="K117" s="285">
        <f t="shared" si="12"/>
        <v>0</v>
      </c>
      <c r="L117" s="286">
        <f>(((D117+E117)*DT!$E$5/1000)*($D$1045/IF(AND($D$1044&gt;$B$1046,$B$1046&gt;$D$1043),366,365))+(LIQUIDACION!F117*(DT!$E$5/2000)))</f>
        <v>0</v>
      </c>
      <c r="M117" s="286">
        <f>((G117)*(DT!$C$6/1000))*($D$1045/IF(AND($D$1044&gt;$B$1046,$B$1046&gt;$D$1043),366,365))</f>
        <v>0</v>
      </c>
      <c r="N117" s="287">
        <f t="shared" si="16"/>
        <v>0</v>
      </c>
      <c r="P117" s="288">
        <f>(($U117*DT!$C$5/1000))*($D$1045/IF(AND($D$1044&gt;$B$1046,$B$1046&gt;$D$1043),366,365))+(($V117*DT!$C$5/2000))</f>
        <v>0</v>
      </c>
      <c r="Q117" s="289">
        <f t="shared" si="13"/>
        <v>0</v>
      </c>
      <c r="R117" s="289">
        <f>(($U117*DT!$E$5/1000))*($D$1045/IF(AND($D$1044&gt;$B$1046,$B$1046&gt;$D$1043),366,365))+(($V117*DT!$E$5/2000))</f>
        <v>0</v>
      </c>
      <c r="S117" s="290">
        <f t="shared" si="17"/>
        <v>0</v>
      </c>
      <c r="U117" s="291">
        <f t="shared" si="22"/>
        <v>0</v>
      </c>
      <c r="V117" s="291">
        <f t="shared" si="18"/>
        <v>0</v>
      </c>
      <c r="X117" s="288">
        <f>(($AC117*DT!$C$5/1000))*($D$1045/IF(AND($D$1044&gt;$B$1046,$B$1046&gt;$D$1043),366,365))+(($AD117*DT!$C$5/2000))</f>
        <v>0</v>
      </c>
      <c r="Y117" s="289">
        <f t="shared" si="14"/>
        <v>0</v>
      </c>
      <c r="Z117" s="289">
        <f>(($AC117*DT!$E$5/1000))*($D$1045/IF(AND($D$1044&gt;$B$1046,$B$1046&gt;$D$1043),366,365))+(($AD117*DT!$E$5/2000))</f>
        <v>0</v>
      </c>
      <c r="AA117" s="290">
        <f t="shared" si="19"/>
        <v>0</v>
      </c>
      <c r="AC117" s="291">
        <f t="shared" si="20"/>
        <v>0</v>
      </c>
      <c r="AD117" s="291">
        <f t="shared" si="21"/>
        <v>0</v>
      </c>
    </row>
    <row r="118" spans="2:30" x14ac:dyDescent="0.25">
      <c r="B118" s="522">
        <v>114</v>
      </c>
      <c r="C118" s="280">
        <f>'BIENES ASEGURADOS'!C126</f>
        <v>0</v>
      </c>
      <c r="D118" s="281">
        <f>SUM('BIENES ASEGURADOS'!D126:H126)*'RT GENERALES'!$D$14</f>
        <v>0</v>
      </c>
      <c r="E118" s="281">
        <f>SUM('BIENES ASEGURADOS'!I126:Y126,'BIENES ASEGURADOS'!AA126)*'RT GENERALES'!$D$14</f>
        <v>0</v>
      </c>
      <c r="F118" s="281">
        <f>'BIENES ASEGURADOS'!AB126*'RT GENERALES'!$D$14</f>
        <v>0</v>
      </c>
      <c r="G118" s="282">
        <f>'BIENES ASEGURADOS'!Z126*'RT GENERALES'!$D$14</f>
        <v>0</v>
      </c>
      <c r="H118" s="525">
        <f t="shared" si="15"/>
        <v>0</v>
      </c>
      <c r="I118" s="283"/>
      <c r="J118" s="284">
        <f>(((D118+E118)*(DT!$C$5/1000)))*($D$1045/IF(AND($D$1044&gt;$B$1046,$B$1046&gt;$D$1043),366,365))+(LIQUIDACION!$F118*(DT!$C$5/2000))</f>
        <v>0</v>
      </c>
      <c r="K118" s="285">
        <f t="shared" si="12"/>
        <v>0</v>
      </c>
      <c r="L118" s="286">
        <f>(((D118+E118)*DT!$E$5/1000)*($D$1045/IF(AND($D$1044&gt;$B$1046,$B$1046&gt;$D$1043),366,365))+(LIQUIDACION!F118*(DT!$E$5/2000)))</f>
        <v>0</v>
      </c>
      <c r="M118" s="286">
        <f>((G118)*(DT!$C$6/1000))*($D$1045/IF(AND($D$1044&gt;$B$1046,$B$1046&gt;$D$1043),366,365))</f>
        <v>0</v>
      </c>
      <c r="N118" s="287">
        <f t="shared" si="16"/>
        <v>0</v>
      </c>
      <c r="P118" s="288">
        <f>(($U118*DT!$C$5/1000))*($D$1045/IF(AND($D$1044&gt;$B$1046,$B$1046&gt;$D$1043),366,365))+(($V118*DT!$C$5/2000))</f>
        <v>0</v>
      </c>
      <c r="Q118" s="289">
        <f t="shared" si="13"/>
        <v>0</v>
      </c>
      <c r="R118" s="289">
        <f>(($U118*DT!$E$5/1000))*($D$1045/IF(AND($D$1044&gt;$B$1046,$B$1046&gt;$D$1043),366,365))+(($V118*DT!$E$5/2000))</f>
        <v>0</v>
      </c>
      <c r="S118" s="290">
        <f t="shared" si="17"/>
        <v>0</v>
      </c>
      <c r="U118" s="291">
        <f t="shared" si="22"/>
        <v>0</v>
      </c>
      <c r="V118" s="291">
        <f t="shared" si="18"/>
        <v>0</v>
      </c>
      <c r="X118" s="288">
        <f>(($AC118*DT!$C$5/1000))*($D$1045/IF(AND($D$1044&gt;$B$1046,$B$1046&gt;$D$1043),366,365))+(($AD118*DT!$C$5/2000))</f>
        <v>0</v>
      </c>
      <c r="Y118" s="289">
        <f t="shared" si="14"/>
        <v>0</v>
      </c>
      <c r="Z118" s="289">
        <f>(($AC118*DT!$E$5/1000))*($D$1045/IF(AND($D$1044&gt;$B$1046,$B$1046&gt;$D$1043),366,365))+(($AD118*DT!$E$5/2000))</f>
        <v>0</v>
      </c>
      <c r="AA118" s="290">
        <f t="shared" si="19"/>
        <v>0</v>
      </c>
      <c r="AC118" s="291">
        <f t="shared" si="20"/>
        <v>0</v>
      </c>
      <c r="AD118" s="291">
        <f t="shared" si="21"/>
        <v>0</v>
      </c>
    </row>
    <row r="119" spans="2:30" x14ac:dyDescent="0.25">
      <c r="B119" s="522">
        <v>115</v>
      </c>
      <c r="C119" s="280">
        <f>'BIENES ASEGURADOS'!C127</f>
        <v>0</v>
      </c>
      <c r="D119" s="281">
        <f>SUM('BIENES ASEGURADOS'!D127:H127)*'RT GENERALES'!$D$14</f>
        <v>0</v>
      </c>
      <c r="E119" s="281">
        <f>SUM('BIENES ASEGURADOS'!I127:Y127,'BIENES ASEGURADOS'!AA127)*'RT GENERALES'!$D$14</f>
        <v>0</v>
      </c>
      <c r="F119" s="281">
        <f>'BIENES ASEGURADOS'!AB127*'RT GENERALES'!$D$14</f>
        <v>0</v>
      </c>
      <c r="G119" s="282">
        <f>'BIENES ASEGURADOS'!Z127*'RT GENERALES'!$D$14</f>
        <v>0</v>
      </c>
      <c r="H119" s="525">
        <f t="shared" si="15"/>
        <v>0</v>
      </c>
      <c r="I119" s="283"/>
      <c r="J119" s="284">
        <f>(((D119+E119)*(DT!$C$5/1000)))*($D$1045/IF(AND($D$1044&gt;$B$1046,$B$1046&gt;$D$1043),366,365))+(LIQUIDACION!$F119*(DT!$C$5/2000))</f>
        <v>0</v>
      </c>
      <c r="K119" s="285">
        <f t="shared" si="12"/>
        <v>0</v>
      </c>
      <c r="L119" s="286">
        <f>(((D119+E119)*DT!$E$5/1000)*($D$1045/IF(AND($D$1044&gt;$B$1046,$B$1046&gt;$D$1043),366,365))+(LIQUIDACION!F119*(DT!$E$5/2000)))</f>
        <v>0</v>
      </c>
      <c r="M119" s="286">
        <f>((G119)*(DT!$C$6/1000))*($D$1045/IF(AND($D$1044&gt;$B$1046,$B$1046&gt;$D$1043),366,365))</f>
        <v>0</v>
      </c>
      <c r="N119" s="287">
        <f t="shared" si="16"/>
        <v>0</v>
      </c>
      <c r="P119" s="288">
        <f>(($U119*DT!$C$5/1000))*($D$1045/IF(AND($D$1044&gt;$B$1046,$B$1046&gt;$D$1043),366,365))+(($V119*DT!$C$5/2000))</f>
        <v>0</v>
      </c>
      <c r="Q119" s="289">
        <f t="shared" si="13"/>
        <v>0</v>
      </c>
      <c r="R119" s="289">
        <f>(($U119*DT!$E$5/1000))*($D$1045/IF(AND($D$1044&gt;$B$1046,$B$1046&gt;$D$1043),366,365))+(($V119*DT!$E$5/2000))</f>
        <v>0</v>
      </c>
      <c r="S119" s="290">
        <f t="shared" si="17"/>
        <v>0</v>
      </c>
      <c r="U119" s="291">
        <f t="shared" si="22"/>
        <v>0</v>
      </c>
      <c r="V119" s="291">
        <f t="shared" si="18"/>
        <v>0</v>
      </c>
      <c r="X119" s="288">
        <f>(($AC119*DT!$C$5/1000))*($D$1045/IF(AND($D$1044&gt;$B$1046,$B$1046&gt;$D$1043),366,365))+(($AD119*DT!$C$5/2000))</f>
        <v>0</v>
      </c>
      <c r="Y119" s="289">
        <f t="shared" si="14"/>
        <v>0</v>
      </c>
      <c r="Z119" s="289">
        <f>(($AC119*DT!$E$5/1000))*($D$1045/IF(AND($D$1044&gt;$B$1046,$B$1046&gt;$D$1043),366,365))+(($AD119*DT!$E$5/2000))</f>
        <v>0</v>
      </c>
      <c r="AA119" s="290">
        <f t="shared" si="19"/>
        <v>0</v>
      </c>
      <c r="AC119" s="291">
        <f t="shared" si="20"/>
        <v>0</v>
      </c>
      <c r="AD119" s="291">
        <f t="shared" si="21"/>
        <v>0</v>
      </c>
    </row>
    <row r="120" spans="2:30" x14ac:dyDescent="0.25">
      <c r="B120" s="522">
        <v>116</v>
      </c>
      <c r="C120" s="280">
        <f>'BIENES ASEGURADOS'!C128</f>
        <v>0</v>
      </c>
      <c r="D120" s="281">
        <f>SUM('BIENES ASEGURADOS'!D128:H128)*'RT GENERALES'!$D$14</f>
        <v>0</v>
      </c>
      <c r="E120" s="281">
        <f>SUM('BIENES ASEGURADOS'!I128:Y128,'BIENES ASEGURADOS'!AA128)*'RT GENERALES'!$D$14</f>
        <v>0</v>
      </c>
      <c r="F120" s="281">
        <f>'BIENES ASEGURADOS'!AB128*'RT GENERALES'!$D$14</f>
        <v>0</v>
      </c>
      <c r="G120" s="282">
        <f>'BIENES ASEGURADOS'!Z128*'RT GENERALES'!$D$14</f>
        <v>0</v>
      </c>
      <c r="H120" s="525">
        <f t="shared" si="15"/>
        <v>0</v>
      </c>
      <c r="I120" s="283"/>
      <c r="J120" s="284">
        <f>(((D120+E120)*(DT!$C$5/1000)))*($D$1045/IF(AND($D$1044&gt;$B$1046,$B$1046&gt;$D$1043),366,365))+(LIQUIDACION!$F120*(DT!$C$5/2000))</f>
        <v>0</v>
      </c>
      <c r="K120" s="285">
        <f t="shared" si="12"/>
        <v>0</v>
      </c>
      <c r="L120" s="286">
        <f>(((D120+E120)*DT!$E$5/1000)*($D$1045/IF(AND($D$1044&gt;$B$1046,$B$1046&gt;$D$1043),366,365))+(LIQUIDACION!F120*(DT!$E$5/2000)))</f>
        <v>0</v>
      </c>
      <c r="M120" s="286">
        <f>((G120)*(DT!$C$6/1000))*($D$1045/IF(AND($D$1044&gt;$B$1046,$B$1046&gt;$D$1043),366,365))</f>
        <v>0</v>
      </c>
      <c r="N120" s="287">
        <f t="shared" si="16"/>
        <v>0</v>
      </c>
      <c r="P120" s="288">
        <f>(($U120*DT!$C$5/1000))*($D$1045/IF(AND($D$1044&gt;$B$1046,$B$1046&gt;$D$1043),366,365))+(($V120*DT!$C$5/2000))</f>
        <v>0</v>
      </c>
      <c r="Q120" s="289">
        <f t="shared" si="13"/>
        <v>0</v>
      </c>
      <c r="R120" s="289">
        <f>(($U120*DT!$E$5/1000))*($D$1045/IF(AND($D$1044&gt;$B$1046,$B$1046&gt;$D$1043),366,365))+(($V120*DT!$E$5/2000))</f>
        <v>0</v>
      </c>
      <c r="S120" s="290">
        <f t="shared" si="17"/>
        <v>0</v>
      </c>
      <c r="U120" s="291">
        <f t="shared" si="22"/>
        <v>0</v>
      </c>
      <c r="V120" s="291">
        <f t="shared" si="18"/>
        <v>0</v>
      </c>
      <c r="X120" s="288">
        <f>(($AC120*DT!$C$5/1000))*($D$1045/IF(AND($D$1044&gt;$B$1046,$B$1046&gt;$D$1043),366,365))+(($AD120*DT!$C$5/2000))</f>
        <v>0</v>
      </c>
      <c r="Y120" s="289">
        <f t="shared" si="14"/>
        <v>0</v>
      </c>
      <c r="Z120" s="289">
        <f>(($AC120*DT!$E$5/1000))*($D$1045/IF(AND($D$1044&gt;$B$1046,$B$1046&gt;$D$1043),366,365))+(($AD120*DT!$E$5/2000))</f>
        <v>0</v>
      </c>
      <c r="AA120" s="290">
        <f t="shared" si="19"/>
        <v>0</v>
      </c>
      <c r="AC120" s="291">
        <f t="shared" si="20"/>
        <v>0</v>
      </c>
      <c r="AD120" s="291">
        <f t="shared" si="21"/>
        <v>0</v>
      </c>
    </row>
    <row r="121" spans="2:30" x14ac:dyDescent="0.25">
      <c r="B121" s="522">
        <v>117</v>
      </c>
      <c r="C121" s="280">
        <f>'BIENES ASEGURADOS'!C129</f>
        <v>0</v>
      </c>
      <c r="D121" s="281">
        <f>SUM('BIENES ASEGURADOS'!D129:H129)*'RT GENERALES'!$D$14</f>
        <v>0</v>
      </c>
      <c r="E121" s="281">
        <f>SUM('BIENES ASEGURADOS'!I129:Y129,'BIENES ASEGURADOS'!AA129)*'RT GENERALES'!$D$14</f>
        <v>0</v>
      </c>
      <c r="F121" s="281">
        <f>'BIENES ASEGURADOS'!AB129*'RT GENERALES'!$D$14</f>
        <v>0</v>
      </c>
      <c r="G121" s="282">
        <f>'BIENES ASEGURADOS'!Z129*'RT GENERALES'!$D$14</f>
        <v>0</v>
      </c>
      <c r="H121" s="525">
        <f t="shared" si="15"/>
        <v>0</v>
      </c>
      <c r="I121" s="283"/>
      <c r="J121" s="284">
        <f>(((D121+E121)*(DT!$C$5/1000)))*($D$1045/IF(AND($D$1044&gt;$B$1046,$B$1046&gt;$D$1043),366,365))+(LIQUIDACION!$F121*(DT!$C$5/2000))</f>
        <v>0</v>
      </c>
      <c r="K121" s="285">
        <f t="shared" si="12"/>
        <v>0</v>
      </c>
      <c r="L121" s="286">
        <f>(((D121+E121)*DT!$E$5/1000)*($D$1045/IF(AND($D$1044&gt;$B$1046,$B$1046&gt;$D$1043),366,365))+(LIQUIDACION!F121*(DT!$E$5/2000)))</f>
        <v>0</v>
      </c>
      <c r="M121" s="286">
        <f>((G121)*(DT!$C$6/1000))*($D$1045/IF(AND($D$1044&gt;$B$1046,$B$1046&gt;$D$1043),366,365))</f>
        <v>0</v>
      </c>
      <c r="N121" s="287">
        <f t="shared" si="16"/>
        <v>0</v>
      </c>
      <c r="P121" s="288">
        <f>(($U121*DT!$C$5/1000))*($D$1045/IF(AND($D$1044&gt;$B$1046,$B$1046&gt;$D$1043),366,365))+(($V121*DT!$C$5/2000))</f>
        <v>0</v>
      </c>
      <c r="Q121" s="289">
        <f t="shared" si="13"/>
        <v>0</v>
      </c>
      <c r="R121" s="289">
        <f>(($U121*DT!$E$5/1000))*($D$1045/IF(AND($D$1044&gt;$B$1046,$B$1046&gt;$D$1043),366,365))+(($V121*DT!$E$5/2000))</f>
        <v>0</v>
      </c>
      <c r="S121" s="290">
        <f t="shared" si="17"/>
        <v>0</v>
      </c>
      <c r="U121" s="291">
        <f t="shared" si="22"/>
        <v>0</v>
      </c>
      <c r="V121" s="291">
        <f t="shared" si="18"/>
        <v>0</v>
      </c>
      <c r="X121" s="288">
        <f>(($AC121*DT!$C$5/1000))*($D$1045/IF(AND($D$1044&gt;$B$1046,$B$1046&gt;$D$1043),366,365))+(($AD121*DT!$C$5/2000))</f>
        <v>0</v>
      </c>
      <c r="Y121" s="289">
        <f t="shared" si="14"/>
        <v>0</v>
      </c>
      <c r="Z121" s="289">
        <f>(($AC121*DT!$E$5/1000))*($D$1045/IF(AND($D$1044&gt;$B$1046,$B$1046&gt;$D$1043),366,365))+(($AD121*DT!$E$5/2000))</f>
        <v>0</v>
      </c>
      <c r="AA121" s="290">
        <f t="shared" si="19"/>
        <v>0</v>
      </c>
      <c r="AC121" s="291">
        <f t="shared" si="20"/>
        <v>0</v>
      </c>
      <c r="AD121" s="291">
        <f t="shared" si="21"/>
        <v>0</v>
      </c>
    </row>
    <row r="122" spans="2:30" x14ac:dyDescent="0.25">
      <c r="B122" s="522">
        <v>118</v>
      </c>
      <c r="C122" s="280">
        <f>'BIENES ASEGURADOS'!C130</f>
        <v>0</v>
      </c>
      <c r="D122" s="281">
        <f>SUM('BIENES ASEGURADOS'!D130:H130)*'RT GENERALES'!$D$14</f>
        <v>0</v>
      </c>
      <c r="E122" s="281">
        <f>SUM('BIENES ASEGURADOS'!I130:Y130,'BIENES ASEGURADOS'!AA130)*'RT GENERALES'!$D$14</f>
        <v>0</v>
      </c>
      <c r="F122" s="281">
        <f>'BIENES ASEGURADOS'!AB130*'RT GENERALES'!$D$14</f>
        <v>0</v>
      </c>
      <c r="G122" s="282">
        <f>'BIENES ASEGURADOS'!Z130*'RT GENERALES'!$D$14</f>
        <v>0</v>
      </c>
      <c r="H122" s="525">
        <f t="shared" si="15"/>
        <v>0</v>
      </c>
      <c r="I122" s="283"/>
      <c r="J122" s="284">
        <f>(((D122+E122)*(DT!$C$5/1000)))*($D$1045/IF(AND($D$1044&gt;$B$1046,$B$1046&gt;$D$1043),366,365))+(LIQUIDACION!$F122*(DT!$C$5/2000))</f>
        <v>0</v>
      </c>
      <c r="K122" s="285">
        <f t="shared" si="12"/>
        <v>0</v>
      </c>
      <c r="L122" s="286">
        <f>(((D122+E122)*DT!$E$5/1000)*($D$1045/IF(AND($D$1044&gt;$B$1046,$B$1046&gt;$D$1043),366,365))+(LIQUIDACION!F122*(DT!$E$5/2000)))</f>
        <v>0</v>
      </c>
      <c r="M122" s="286">
        <f>((G122)*(DT!$C$6/1000))*($D$1045/IF(AND($D$1044&gt;$B$1046,$B$1046&gt;$D$1043),366,365))</f>
        <v>0</v>
      </c>
      <c r="N122" s="287">
        <f t="shared" si="16"/>
        <v>0</v>
      </c>
      <c r="P122" s="288">
        <f>(($U122*DT!$C$5/1000))*($D$1045/IF(AND($D$1044&gt;$B$1046,$B$1046&gt;$D$1043),366,365))+(($V122*DT!$C$5/2000))</f>
        <v>0</v>
      </c>
      <c r="Q122" s="289">
        <f t="shared" si="13"/>
        <v>0</v>
      </c>
      <c r="R122" s="289">
        <f>(($U122*DT!$E$5/1000))*($D$1045/IF(AND($D$1044&gt;$B$1046,$B$1046&gt;$D$1043),366,365))+(($V122*DT!$E$5/2000))</f>
        <v>0</v>
      </c>
      <c r="S122" s="290">
        <f t="shared" si="17"/>
        <v>0</v>
      </c>
      <c r="U122" s="291">
        <f t="shared" si="22"/>
        <v>0</v>
      </c>
      <c r="V122" s="291">
        <f t="shared" si="18"/>
        <v>0</v>
      </c>
      <c r="X122" s="288">
        <f>(($AC122*DT!$C$5/1000))*($D$1045/IF(AND($D$1044&gt;$B$1046,$B$1046&gt;$D$1043),366,365))+(($AD122*DT!$C$5/2000))</f>
        <v>0</v>
      </c>
      <c r="Y122" s="289">
        <f t="shared" si="14"/>
        <v>0</v>
      </c>
      <c r="Z122" s="289">
        <f>(($AC122*DT!$E$5/1000))*($D$1045/IF(AND($D$1044&gt;$B$1046,$B$1046&gt;$D$1043),366,365))+(($AD122*DT!$E$5/2000))</f>
        <v>0</v>
      </c>
      <c r="AA122" s="290">
        <f t="shared" si="19"/>
        <v>0</v>
      </c>
      <c r="AC122" s="291">
        <f t="shared" si="20"/>
        <v>0</v>
      </c>
      <c r="AD122" s="291">
        <f t="shared" si="21"/>
        <v>0</v>
      </c>
    </row>
    <row r="123" spans="2:30" x14ac:dyDescent="0.25">
      <c r="B123" s="522">
        <v>119</v>
      </c>
      <c r="C123" s="280">
        <f>'BIENES ASEGURADOS'!C131</f>
        <v>0</v>
      </c>
      <c r="D123" s="281">
        <f>SUM('BIENES ASEGURADOS'!D131:H131)*'RT GENERALES'!$D$14</f>
        <v>0</v>
      </c>
      <c r="E123" s="281">
        <f>SUM('BIENES ASEGURADOS'!I131:Y131,'BIENES ASEGURADOS'!AA131)*'RT GENERALES'!$D$14</f>
        <v>0</v>
      </c>
      <c r="F123" s="281">
        <f>'BIENES ASEGURADOS'!AB131*'RT GENERALES'!$D$14</f>
        <v>0</v>
      </c>
      <c r="G123" s="282">
        <f>'BIENES ASEGURADOS'!Z131*'RT GENERALES'!$D$14</f>
        <v>0</v>
      </c>
      <c r="H123" s="525">
        <f t="shared" si="15"/>
        <v>0</v>
      </c>
      <c r="I123" s="283"/>
      <c r="J123" s="284">
        <f>(((D123+E123)*(DT!$C$5/1000)))*($D$1045/IF(AND($D$1044&gt;$B$1046,$B$1046&gt;$D$1043),366,365))+(LIQUIDACION!$F123*(DT!$C$5/2000))</f>
        <v>0</v>
      </c>
      <c r="K123" s="285">
        <f t="shared" si="12"/>
        <v>0</v>
      </c>
      <c r="L123" s="286">
        <f>(((D123+E123)*DT!$E$5/1000)*($D$1045/IF(AND($D$1044&gt;$B$1046,$B$1046&gt;$D$1043),366,365))+(LIQUIDACION!F123*(DT!$E$5/2000)))</f>
        <v>0</v>
      </c>
      <c r="M123" s="286">
        <f>((G123)*(DT!$C$6/1000))*($D$1045/IF(AND($D$1044&gt;$B$1046,$B$1046&gt;$D$1043),366,365))</f>
        <v>0</v>
      </c>
      <c r="N123" s="287">
        <f t="shared" si="16"/>
        <v>0</v>
      </c>
      <c r="P123" s="288">
        <f>(($U123*DT!$C$5/1000))*($D$1045/IF(AND($D$1044&gt;$B$1046,$B$1046&gt;$D$1043),366,365))+(($V123*DT!$C$5/2000))</f>
        <v>0</v>
      </c>
      <c r="Q123" s="289">
        <f t="shared" si="13"/>
        <v>0</v>
      </c>
      <c r="R123" s="289">
        <f>(($U123*DT!$E$5/1000))*($D$1045/IF(AND($D$1044&gt;$B$1046,$B$1046&gt;$D$1043),366,365))+(($V123*DT!$E$5/2000))</f>
        <v>0</v>
      </c>
      <c r="S123" s="290">
        <f t="shared" si="17"/>
        <v>0</v>
      </c>
      <c r="U123" s="291">
        <f t="shared" si="22"/>
        <v>0</v>
      </c>
      <c r="V123" s="291">
        <f t="shared" si="18"/>
        <v>0</v>
      </c>
      <c r="X123" s="288">
        <f>(($AC123*DT!$C$5/1000))*($D$1045/IF(AND($D$1044&gt;$B$1046,$B$1046&gt;$D$1043),366,365))+(($AD123*DT!$C$5/2000))</f>
        <v>0</v>
      </c>
      <c r="Y123" s="289">
        <f t="shared" si="14"/>
        <v>0</v>
      </c>
      <c r="Z123" s="289">
        <f>(($AC123*DT!$E$5/1000))*($D$1045/IF(AND($D$1044&gt;$B$1046,$B$1046&gt;$D$1043),366,365))+(($AD123*DT!$E$5/2000))</f>
        <v>0</v>
      </c>
      <c r="AA123" s="290">
        <f t="shared" si="19"/>
        <v>0</v>
      </c>
      <c r="AC123" s="291">
        <f t="shared" si="20"/>
        <v>0</v>
      </c>
      <c r="AD123" s="291">
        <f t="shared" si="21"/>
        <v>0</v>
      </c>
    </row>
    <row r="124" spans="2:30" x14ac:dyDescent="0.25">
      <c r="B124" s="522">
        <v>120</v>
      </c>
      <c r="C124" s="280">
        <f>'BIENES ASEGURADOS'!C132</f>
        <v>0</v>
      </c>
      <c r="D124" s="281">
        <f>SUM('BIENES ASEGURADOS'!D132:H132)*'RT GENERALES'!$D$14</f>
        <v>0</v>
      </c>
      <c r="E124" s="281">
        <f>SUM('BIENES ASEGURADOS'!I132:Y132,'BIENES ASEGURADOS'!AA132)*'RT GENERALES'!$D$14</f>
        <v>0</v>
      </c>
      <c r="F124" s="281">
        <f>'BIENES ASEGURADOS'!AB132*'RT GENERALES'!$D$14</f>
        <v>0</v>
      </c>
      <c r="G124" s="282">
        <f>'BIENES ASEGURADOS'!Z132*'RT GENERALES'!$D$14</f>
        <v>0</v>
      </c>
      <c r="H124" s="525">
        <f t="shared" si="15"/>
        <v>0</v>
      </c>
      <c r="I124" s="283"/>
      <c r="J124" s="284">
        <f>(((D124+E124)*(DT!$C$5/1000)))*($D$1045/IF(AND($D$1044&gt;$B$1046,$B$1046&gt;$D$1043),366,365))+(LIQUIDACION!$F124*(DT!$C$5/2000))</f>
        <v>0</v>
      </c>
      <c r="K124" s="285">
        <f t="shared" si="12"/>
        <v>0</v>
      </c>
      <c r="L124" s="286">
        <f>(((D124+E124)*DT!$E$5/1000)*($D$1045/IF(AND($D$1044&gt;$B$1046,$B$1046&gt;$D$1043),366,365))+(LIQUIDACION!F124*(DT!$E$5/2000)))</f>
        <v>0</v>
      </c>
      <c r="M124" s="286">
        <f>((G124)*(DT!$C$6/1000))*($D$1045/IF(AND($D$1044&gt;$B$1046,$B$1046&gt;$D$1043),366,365))</f>
        <v>0</v>
      </c>
      <c r="N124" s="287">
        <f t="shared" si="16"/>
        <v>0</v>
      </c>
      <c r="P124" s="288">
        <f>(($U124*DT!$C$5/1000))*($D$1045/IF(AND($D$1044&gt;$B$1046,$B$1046&gt;$D$1043),366,365))+(($V124*DT!$C$5/2000))</f>
        <v>0</v>
      </c>
      <c r="Q124" s="289">
        <f t="shared" si="13"/>
        <v>0</v>
      </c>
      <c r="R124" s="289">
        <f>(($U124*DT!$E$5/1000))*($D$1045/IF(AND($D$1044&gt;$B$1046,$B$1046&gt;$D$1043),366,365))+(($V124*DT!$E$5/2000))</f>
        <v>0</v>
      </c>
      <c r="S124" s="290">
        <f t="shared" si="17"/>
        <v>0</v>
      </c>
      <c r="U124" s="291">
        <f t="shared" si="22"/>
        <v>0</v>
      </c>
      <c r="V124" s="291">
        <f t="shared" si="18"/>
        <v>0</v>
      </c>
      <c r="X124" s="288">
        <f>(($AC124*DT!$C$5/1000))*($D$1045/IF(AND($D$1044&gt;$B$1046,$B$1046&gt;$D$1043),366,365))+(($AD124*DT!$C$5/2000))</f>
        <v>0</v>
      </c>
      <c r="Y124" s="289">
        <f t="shared" si="14"/>
        <v>0</v>
      </c>
      <c r="Z124" s="289">
        <f>(($AC124*DT!$E$5/1000))*($D$1045/IF(AND($D$1044&gt;$B$1046,$B$1046&gt;$D$1043),366,365))+(($AD124*DT!$E$5/2000))</f>
        <v>0</v>
      </c>
      <c r="AA124" s="290">
        <f t="shared" si="19"/>
        <v>0</v>
      </c>
      <c r="AC124" s="291">
        <f t="shared" si="20"/>
        <v>0</v>
      </c>
      <c r="AD124" s="291">
        <f t="shared" si="21"/>
        <v>0</v>
      </c>
    </row>
    <row r="125" spans="2:30" x14ac:dyDescent="0.25">
      <c r="B125" s="522">
        <v>121</v>
      </c>
      <c r="C125" s="280">
        <f>'BIENES ASEGURADOS'!C133</f>
        <v>0</v>
      </c>
      <c r="D125" s="281">
        <f>SUM('BIENES ASEGURADOS'!D133:H133)*'RT GENERALES'!$D$14</f>
        <v>0</v>
      </c>
      <c r="E125" s="281">
        <f>SUM('BIENES ASEGURADOS'!I133:Y133,'BIENES ASEGURADOS'!AA133)*'RT GENERALES'!$D$14</f>
        <v>0</v>
      </c>
      <c r="F125" s="281">
        <f>'BIENES ASEGURADOS'!AB133*'RT GENERALES'!$D$14</f>
        <v>0</v>
      </c>
      <c r="G125" s="282">
        <f>'BIENES ASEGURADOS'!Z133*'RT GENERALES'!$D$14</f>
        <v>0</v>
      </c>
      <c r="H125" s="525">
        <f t="shared" si="15"/>
        <v>0</v>
      </c>
      <c r="I125" s="283"/>
      <c r="J125" s="284">
        <f>(((D125+E125)*(DT!$C$5/1000)))*($D$1045/IF(AND($D$1044&gt;$B$1046,$B$1046&gt;$D$1043),366,365))+(LIQUIDACION!$F125*(DT!$C$5/2000))</f>
        <v>0</v>
      </c>
      <c r="K125" s="285">
        <f t="shared" si="12"/>
        <v>0</v>
      </c>
      <c r="L125" s="286">
        <f>(((D125+E125)*DT!$E$5/1000)*($D$1045/IF(AND($D$1044&gt;$B$1046,$B$1046&gt;$D$1043),366,365))+(LIQUIDACION!F125*(DT!$E$5/2000)))</f>
        <v>0</v>
      </c>
      <c r="M125" s="286">
        <f>((G125)*(DT!$C$6/1000))*($D$1045/IF(AND($D$1044&gt;$B$1046,$B$1046&gt;$D$1043),366,365))</f>
        <v>0</v>
      </c>
      <c r="N125" s="287">
        <f t="shared" si="16"/>
        <v>0</v>
      </c>
      <c r="P125" s="288">
        <f>(($U125*DT!$C$5/1000))*($D$1045/IF(AND($D$1044&gt;$B$1046,$B$1046&gt;$D$1043),366,365))+(($V125*DT!$C$5/2000))</f>
        <v>0</v>
      </c>
      <c r="Q125" s="289">
        <f t="shared" si="13"/>
        <v>0</v>
      </c>
      <c r="R125" s="289">
        <f>(($U125*DT!$E$5/1000))*($D$1045/IF(AND($D$1044&gt;$B$1046,$B$1046&gt;$D$1043),366,365))+(($V125*DT!$E$5/2000))</f>
        <v>0</v>
      </c>
      <c r="S125" s="290">
        <f t="shared" si="17"/>
        <v>0</v>
      </c>
      <c r="U125" s="291">
        <f t="shared" si="22"/>
        <v>0</v>
      </c>
      <c r="V125" s="291">
        <f t="shared" si="18"/>
        <v>0</v>
      </c>
      <c r="X125" s="288">
        <f>(($AC125*DT!$C$5/1000))*($D$1045/IF(AND($D$1044&gt;$B$1046,$B$1046&gt;$D$1043),366,365))+(($AD125*DT!$C$5/2000))</f>
        <v>0</v>
      </c>
      <c r="Y125" s="289">
        <f t="shared" si="14"/>
        <v>0</v>
      </c>
      <c r="Z125" s="289">
        <f>(($AC125*DT!$E$5/1000))*($D$1045/IF(AND($D$1044&gt;$B$1046,$B$1046&gt;$D$1043),366,365))+(($AD125*DT!$E$5/2000))</f>
        <v>0</v>
      </c>
      <c r="AA125" s="290">
        <f t="shared" si="19"/>
        <v>0</v>
      </c>
      <c r="AC125" s="291">
        <f t="shared" si="20"/>
        <v>0</v>
      </c>
      <c r="AD125" s="291">
        <f t="shared" si="21"/>
        <v>0</v>
      </c>
    </row>
    <row r="126" spans="2:30" x14ac:dyDescent="0.25">
      <c r="B126" s="522">
        <v>122</v>
      </c>
      <c r="C126" s="280">
        <f>'BIENES ASEGURADOS'!C134</f>
        <v>0</v>
      </c>
      <c r="D126" s="281">
        <f>SUM('BIENES ASEGURADOS'!D134:H134)*'RT GENERALES'!$D$14</f>
        <v>0</v>
      </c>
      <c r="E126" s="281">
        <f>SUM('BIENES ASEGURADOS'!I134:Y134,'BIENES ASEGURADOS'!AA134)*'RT GENERALES'!$D$14</f>
        <v>0</v>
      </c>
      <c r="F126" s="281">
        <f>'BIENES ASEGURADOS'!AB134*'RT GENERALES'!$D$14</f>
        <v>0</v>
      </c>
      <c r="G126" s="282">
        <f>'BIENES ASEGURADOS'!Z134*'RT GENERALES'!$D$14</f>
        <v>0</v>
      </c>
      <c r="H126" s="525">
        <f t="shared" si="15"/>
        <v>0</v>
      </c>
      <c r="I126" s="283"/>
      <c r="J126" s="284">
        <f>(((D126+E126)*(DT!$C$5/1000)))*($D$1045/IF(AND($D$1044&gt;$B$1046,$B$1046&gt;$D$1043),366,365))+(LIQUIDACION!$F126*(DT!$C$5/2000))</f>
        <v>0</v>
      </c>
      <c r="K126" s="285">
        <f t="shared" si="12"/>
        <v>0</v>
      </c>
      <c r="L126" s="286">
        <f>(((D126+E126)*DT!$E$5/1000)*($D$1045/IF(AND($D$1044&gt;$B$1046,$B$1046&gt;$D$1043),366,365))+(LIQUIDACION!F126*(DT!$E$5/2000)))</f>
        <v>0</v>
      </c>
      <c r="M126" s="286">
        <f>((G126)*(DT!$C$6/1000))*($D$1045/IF(AND($D$1044&gt;$B$1046,$B$1046&gt;$D$1043),366,365))</f>
        <v>0</v>
      </c>
      <c r="N126" s="287">
        <f t="shared" si="16"/>
        <v>0</v>
      </c>
      <c r="P126" s="288">
        <f>(($U126*DT!$C$5/1000))*($D$1045/IF(AND($D$1044&gt;$B$1046,$B$1046&gt;$D$1043),366,365))+(($V126*DT!$C$5/2000))</f>
        <v>0</v>
      </c>
      <c r="Q126" s="289">
        <f t="shared" si="13"/>
        <v>0</v>
      </c>
      <c r="R126" s="289">
        <f>(($U126*DT!$E$5/1000))*($D$1045/IF(AND($D$1044&gt;$B$1046,$B$1046&gt;$D$1043),366,365))+(($V126*DT!$E$5/2000))</f>
        <v>0</v>
      </c>
      <c r="S126" s="290">
        <f t="shared" si="17"/>
        <v>0</v>
      </c>
      <c r="U126" s="291">
        <f t="shared" si="22"/>
        <v>0</v>
      </c>
      <c r="V126" s="291">
        <f t="shared" si="18"/>
        <v>0</v>
      </c>
      <c r="X126" s="288">
        <f>(($AC126*DT!$C$5/1000))*($D$1045/IF(AND($D$1044&gt;$B$1046,$B$1046&gt;$D$1043),366,365))+(($AD126*DT!$C$5/2000))</f>
        <v>0</v>
      </c>
      <c r="Y126" s="289">
        <f t="shared" si="14"/>
        <v>0</v>
      </c>
      <c r="Z126" s="289">
        <f>(($AC126*DT!$E$5/1000))*($D$1045/IF(AND($D$1044&gt;$B$1046,$B$1046&gt;$D$1043),366,365))+(($AD126*DT!$E$5/2000))</f>
        <v>0</v>
      </c>
      <c r="AA126" s="290">
        <f t="shared" si="19"/>
        <v>0</v>
      </c>
      <c r="AC126" s="291">
        <f t="shared" si="20"/>
        <v>0</v>
      </c>
      <c r="AD126" s="291">
        <f t="shared" si="21"/>
        <v>0</v>
      </c>
    </row>
    <row r="127" spans="2:30" x14ac:dyDescent="0.25">
      <c r="B127" s="522">
        <v>123</v>
      </c>
      <c r="C127" s="280">
        <f>'BIENES ASEGURADOS'!C135</f>
        <v>0</v>
      </c>
      <c r="D127" s="281">
        <f>SUM('BIENES ASEGURADOS'!D135:H135)*'RT GENERALES'!$D$14</f>
        <v>0</v>
      </c>
      <c r="E127" s="281">
        <f>SUM('BIENES ASEGURADOS'!I135:Y135,'BIENES ASEGURADOS'!AA135)*'RT GENERALES'!$D$14</f>
        <v>0</v>
      </c>
      <c r="F127" s="281">
        <f>'BIENES ASEGURADOS'!AB135*'RT GENERALES'!$D$14</f>
        <v>0</v>
      </c>
      <c r="G127" s="282">
        <f>'BIENES ASEGURADOS'!Z135*'RT GENERALES'!$D$14</f>
        <v>0</v>
      </c>
      <c r="H127" s="525">
        <f t="shared" si="15"/>
        <v>0</v>
      </c>
      <c r="I127" s="283"/>
      <c r="J127" s="284">
        <f>(((D127+E127)*(DT!$C$5/1000)))*($D$1045/IF(AND($D$1044&gt;$B$1046,$B$1046&gt;$D$1043),366,365))+(LIQUIDACION!$F127*(DT!$C$5/2000))</f>
        <v>0</v>
      </c>
      <c r="K127" s="285">
        <f t="shared" si="12"/>
        <v>0</v>
      </c>
      <c r="L127" s="286">
        <f>(((D127+E127)*DT!$E$5/1000)*($D$1045/IF(AND($D$1044&gt;$B$1046,$B$1046&gt;$D$1043),366,365))+(LIQUIDACION!F127*(DT!$E$5/2000)))</f>
        <v>0</v>
      </c>
      <c r="M127" s="286">
        <f>((G127)*(DT!$C$6/1000))*($D$1045/IF(AND($D$1044&gt;$B$1046,$B$1046&gt;$D$1043),366,365))</f>
        <v>0</v>
      </c>
      <c r="N127" s="287">
        <f t="shared" si="16"/>
        <v>0</v>
      </c>
      <c r="P127" s="288">
        <f>(($U127*DT!$C$5/1000))*($D$1045/IF(AND($D$1044&gt;$B$1046,$B$1046&gt;$D$1043),366,365))+(($V127*DT!$C$5/2000))</f>
        <v>0</v>
      </c>
      <c r="Q127" s="289">
        <f t="shared" si="13"/>
        <v>0</v>
      </c>
      <c r="R127" s="289">
        <f>(($U127*DT!$E$5/1000))*($D$1045/IF(AND($D$1044&gt;$B$1046,$B$1046&gt;$D$1043),366,365))+(($V127*DT!$E$5/2000))</f>
        <v>0</v>
      </c>
      <c r="S127" s="290">
        <f t="shared" si="17"/>
        <v>0</v>
      </c>
      <c r="U127" s="291">
        <f t="shared" si="22"/>
        <v>0</v>
      </c>
      <c r="V127" s="291">
        <f t="shared" si="18"/>
        <v>0</v>
      </c>
      <c r="X127" s="288">
        <f>(($AC127*DT!$C$5/1000))*($D$1045/IF(AND($D$1044&gt;$B$1046,$B$1046&gt;$D$1043),366,365))+(($AD127*DT!$C$5/2000))</f>
        <v>0</v>
      </c>
      <c r="Y127" s="289">
        <f t="shared" si="14"/>
        <v>0</v>
      </c>
      <c r="Z127" s="289">
        <f>(($AC127*DT!$E$5/1000))*($D$1045/IF(AND($D$1044&gt;$B$1046,$B$1046&gt;$D$1043),366,365))+(($AD127*DT!$E$5/2000))</f>
        <v>0</v>
      </c>
      <c r="AA127" s="290">
        <f t="shared" si="19"/>
        <v>0</v>
      </c>
      <c r="AC127" s="291">
        <f t="shared" si="20"/>
        <v>0</v>
      </c>
      <c r="AD127" s="291">
        <f t="shared" si="21"/>
        <v>0</v>
      </c>
    </row>
    <row r="128" spans="2:30" x14ac:dyDescent="0.25">
      <c r="B128" s="522">
        <v>124</v>
      </c>
      <c r="C128" s="280">
        <f>'BIENES ASEGURADOS'!C136</f>
        <v>0</v>
      </c>
      <c r="D128" s="281">
        <f>SUM('BIENES ASEGURADOS'!D136:H136)*'RT GENERALES'!$D$14</f>
        <v>0</v>
      </c>
      <c r="E128" s="281">
        <f>SUM('BIENES ASEGURADOS'!I136:Y136,'BIENES ASEGURADOS'!AA136)*'RT GENERALES'!$D$14</f>
        <v>0</v>
      </c>
      <c r="F128" s="281">
        <f>'BIENES ASEGURADOS'!AB136*'RT GENERALES'!$D$14</f>
        <v>0</v>
      </c>
      <c r="G128" s="282">
        <f>'BIENES ASEGURADOS'!Z136*'RT GENERALES'!$D$14</f>
        <v>0</v>
      </c>
      <c r="H128" s="525">
        <f t="shared" si="15"/>
        <v>0</v>
      </c>
      <c r="I128" s="283"/>
      <c r="J128" s="284">
        <f>(((D128+E128)*(DT!$C$5/1000)))*($D$1045/IF(AND($D$1044&gt;$B$1046,$B$1046&gt;$D$1043),366,365))+(LIQUIDACION!$F128*(DT!$C$5/2000))</f>
        <v>0</v>
      </c>
      <c r="K128" s="285">
        <f t="shared" si="12"/>
        <v>0</v>
      </c>
      <c r="L128" s="286">
        <f>(((D128+E128)*DT!$E$5/1000)*($D$1045/IF(AND($D$1044&gt;$B$1046,$B$1046&gt;$D$1043),366,365))+(LIQUIDACION!F128*(DT!$E$5/2000)))</f>
        <v>0</v>
      </c>
      <c r="M128" s="286">
        <f>((G128)*(DT!$C$6/1000))*($D$1045/IF(AND($D$1044&gt;$B$1046,$B$1046&gt;$D$1043),366,365))</f>
        <v>0</v>
      </c>
      <c r="N128" s="287">
        <f t="shared" si="16"/>
        <v>0</v>
      </c>
      <c r="P128" s="288">
        <f>(($U128*DT!$C$5/1000))*($D$1045/IF(AND($D$1044&gt;$B$1046,$B$1046&gt;$D$1043),366,365))+(($V128*DT!$C$5/2000))</f>
        <v>0</v>
      </c>
      <c r="Q128" s="289">
        <f t="shared" si="13"/>
        <v>0</v>
      </c>
      <c r="R128" s="289">
        <f>(($U128*DT!$E$5/1000))*($D$1045/IF(AND($D$1044&gt;$B$1046,$B$1046&gt;$D$1043),366,365))+(($V128*DT!$E$5/2000))</f>
        <v>0</v>
      </c>
      <c r="S128" s="290">
        <f t="shared" si="17"/>
        <v>0</v>
      </c>
      <c r="U128" s="291">
        <f t="shared" si="22"/>
        <v>0</v>
      </c>
      <c r="V128" s="291">
        <f t="shared" si="18"/>
        <v>0</v>
      </c>
      <c r="X128" s="288">
        <f>(($AC128*DT!$C$5/1000))*($D$1045/IF(AND($D$1044&gt;$B$1046,$B$1046&gt;$D$1043),366,365))+(($AD128*DT!$C$5/2000))</f>
        <v>0</v>
      </c>
      <c r="Y128" s="289">
        <f t="shared" si="14"/>
        <v>0</v>
      </c>
      <c r="Z128" s="289">
        <f>(($AC128*DT!$E$5/1000))*($D$1045/IF(AND($D$1044&gt;$B$1046,$B$1046&gt;$D$1043),366,365))+(($AD128*DT!$E$5/2000))</f>
        <v>0</v>
      </c>
      <c r="AA128" s="290">
        <f t="shared" si="19"/>
        <v>0</v>
      </c>
      <c r="AC128" s="291">
        <f t="shared" si="20"/>
        <v>0</v>
      </c>
      <c r="AD128" s="291">
        <f t="shared" si="21"/>
        <v>0</v>
      </c>
    </row>
    <row r="129" spans="2:30" x14ac:dyDescent="0.25">
      <c r="B129" s="522">
        <v>125</v>
      </c>
      <c r="C129" s="280">
        <f>'BIENES ASEGURADOS'!C137</f>
        <v>0</v>
      </c>
      <c r="D129" s="281">
        <f>SUM('BIENES ASEGURADOS'!D137:H137)*'RT GENERALES'!$D$14</f>
        <v>0</v>
      </c>
      <c r="E129" s="281">
        <f>SUM('BIENES ASEGURADOS'!I137:Y137,'BIENES ASEGURADOS'!AA137)*'RT GENERALES'!$D$14</f>
        <v>0</v>
      </c>
      <c r="F129" s="281">
        <f>'BIENES ASEGURADOS'!AB137*'RT GENERALES'!$D$14</f>
        <v>0</v>
      </c>
      <c r="G129" s="282">
        <f>'BIENES ASEGURADOS'!Z137*'RT GENERALES'!$D$14</f>
        <v>0</v>
      </c>
      <c r="H129" s="525">
        <f t="shared" si="15"/>
        <v>0</v>
      </c>
      <c r="I129" s="283"/>
      <c r="J129" s="284">
        <f>(((D129+E129)*(DT!$C$5/1000)))*($D$1045/IF(AND($D$1044&gt;$B$1046,$B$1046&gt;$D$1043),366,365))+(LIQUIDACION!$F129*(DT!$C$5/2000))</f>
        <v>0</v>
      </c>
      <c r="K129" s="285">
        <f t="shared" si="12"/>
        <v>0</v>
      </c>
      <c r="L129" s="286">
        <f>(((D129+E129)*DT!$E$5/1000)*($D$1045/IF(AND($D$1044&gt;$B$1046,$B$1046&gt;$D$1043),366,365))+(LIQUIDACION!F129*(DT!$E$5/2000)))</f>
        <v>0</v>
      </c>
      <c r="M129" s="286">
        <f>((G129)*(DT!$C$6/1000))*($D$1045/IF(AND($D$1044&gt;$B$1046,$B$1046&gt;$D$1043),366,365))</f>
        <v>0</v>
      </c>
      <c r="N129" s="287">
        <f t="shared" si="16"/>
        <v>0</v>
      </c>
      <c r="P129" s="288">
        <f>(($U129*DT!$C$5/1000))*($D$1045/IF(AND($D$1044&gt;$B$1046,$B$1046&gt;$D$1043),366,365))+(($V129*DT!$C$5/2000))</f>
        <v>0</v>
      </c>
      <c r="Q129" s="289">
        <f t="shared" si="13"/>
        <v>0</v>
      </c>
      <c r="R129" s="289">
        <f>(($U129*DT!$E$5/1000))*($D$1045/IF(AND($D$1044&gt;$B$1046,$B$1046&gt;$D$1043),366,365))+(($V129*DT!$E$5/2000))</f>
        <v>0</v>
      </c>
      <c r="S129" s="290">
        <f t="shared" si="17"/>
        <v>0</v>
      </c>
      <c r="U129" s="291">
        <f t="shared" si="22"/>
        <v>0</v>
      </c>
      <c r="V129" s="291">
        <f t="shared" si="18"/>
        <v>0</v>
      </c>
      <c r="X129" s="288">
        <f>(($AC129*DT!$C$5/1000))*($D$1045/IF(AND($D$1044&gt;$B$1046,$B$1046&gt;$D$1043),366,365))+(($AD129*DT!$C$5/2000))</f>
        <v>0</v>
      </c>
      <c r="Y129" s="289">
        <f t="shared" si="14"/>
        <v>0</v>
      </c>
      <c r="Z129" s="289">
        <f>(($AC129*DT!$E$5/1000))*($D$1045/IF(AND($D$1044&gt;$B$1046,$B$1046&gt;$D$1043),366,365))+(($AD129*DT!$E$5/2000))</f>
        <v>0</v>
      </c>
      <c r="AA129" s="290">
        <f t="shared" si="19"/>
        <v>0</v>
      </c>
      <c r="AC129" s="291">
        <f t="shared" si="20"/>
        <v>0</v>
      </c>
      <c r="AD129" s="291">
        <f t="shared" si="21"/>
        <v>0</v>
      </c>
    </row>
    <row r="130" spans="2:30" x14ac:dyDescent="0.25">
      <c r="B130" s="522">
        <v>126</v>
      </c>
      <c r="C130" s="280">
        <f>'BIENES ASEGURADOS'!C138</f>
        <v>0</v>
      </c>
      <c r="D130" s="281">
        <f>SUM('BIENES ASEGURADOS'!D138:H138)*'RT GENERALES'!$D$14</f>
        <v>0</v>
      </c>
      <c r="E130" s="281">
        <f>SUM('BIENES ASEGURADOS'!I138:Y138,'BIENES ASEGURADOS'!AA138)*'RT GENERALES'!$D$14</f>
        <v>0</v>
      </c>
      <c r="F130" s="281">
        <f>'BIENES ASEGURADOS'!AB138*'RT GENERALES'!$D$14</f>
        <v>0</v>
      </c>
      <c r="G130" s="282">
        <f>'BIENES ASEGURADOS'!Z138*'RT GENERALES'!$D$14</f>
        <v>0</v>
      </c>
      <c r="H130" s="525">
        <f t="shared" si="15"/>
        <v>0</v>
      </c>
      <c r="I130" s="283"/>
      <c r="J130" s="284">
        <f>(((D130+E130)*(DT!$C$5/1000)))*($D$1045/IF(AND($D$1044&gt;$B$1046,$B$1046&gt;$D$1043),366,365))+(LIQUIDACION!$F130*(DT!$C$5/2000))</f>
        <v>0</v>
      </c>
      <c r="K130" s="285">
        <f t="shared" si="12"/>
        <v>0</v>
      </c>
      <c r="L130" s="286">
        <f>(((D130+E130)*DT!$E$5/1000)*($D$1045/IF(AND($D$1044&gt;$B$1046,$B$1046&gt;$D$1043),366,365))+(LIQUIDACION!F130*(DT!$E$5/2000)))</f>
        <v>0</v>
      </c>
      <c r="M130" s="286">
        <f>((G130)*(DT!$C$6/1000))*($D$1045/IF(AND($D$1044&gt;$B$1046,$B$1046&gt;$D$1043),366,365))</f>
        <v>0</v>
      </c>
      <c r="N130" s="287">
        <f t="shared" si="16"/>
        <v>0</v>
      </c>
      <c r="P130" s="288">
        <f>(($U130*DT!$C$5/1000))*($D$1045/IF(AND($D$1044&gt;$B$1046,$B$1046&gt;$D$1043),366,365))+(($V130*DT!$C$5/2000))</f>
        <v>0</v>
      </c>
      <c r="Q130" s="289">
        <f t="shared" si="13"/>
        <v>0</v>
      </c>
      <c r="R130" s="289">
        <f>(($U130*DT!$E$5/1000))*($D$1045/IF(AND($D$1044&gt;$B$1046,$B$1046&gt;$D$1043),366,365))+(($V130*DT!$E$5/2000))</f>
        <v>0</v>
      </c>
      <c r="S130" s="290">
        <f t="shared" si="17"/>
        <v>0</v>
      </c>
      <c r="U130" s="291">
        <f t="shared" si="22"/>
        <v>0</v>
      </c>
      <c r="V130" s="291">
        <f t="shared" si="18"/>
        <v>0</v>
      </c>
      <c r="X130" s="288">
        <f>(($AC130*DT!$C$5/1000))*($D$1045/IF(AND($D$1044&gt;$B$1046,$B$1046&gt;$D$1043),366,365))+(($AD130*DT!$C$5/2000))</f>
        <v>0</v>
      </c>
      <c r="Y130" s="289">
        <f t="shared" si="14"/>
        <v>0</v>
      </c>
      <c r="Z130" s="289">
        <f>(($AC130*DT!$E$5/1000))*($D$1045/IF(AND($D$1044&gt;$B$1046,$B$1046&gt;$D$1043),366,365))+(($AD130*DT!$E$5/2000))</f>
        <v>0</v>
      </c>
      <c r="AA130" s="290">
        <f t="shared" si="19"/>
        <v>0</v>
      </c>
      <c r="AC130" s="291">
        <f t="shared" si="20"/>
        <v>0</v>
      </c>
      <c r="AD130" s="291">
        <f t="shared" si="21"/>
        <v>0</v>
      </c>
    </row>
    <row r="131" spans="2:30" x14ac:dyDescent="0.25">
      <c r="B131" s="522">
        <v>127</v>
      </c>
      <c r="C131" s="280">
        <f>'BIENES ASEGURADOS'!C139</f>
        <v>0</v>
      </c>
      <c r="D131" s="281">
        <f>SUM('BIENES ASEGURADOS'!D139:H139)*'RT GENERALES'!$D$14</f>
        <v>0</v>
      </c>
      <c r="E131" s="281">
        <f>SUM('BIENES ASEGURADOS'!I139:Y139,'BIENES ASEGURADOS'!AA139)*'RT GENERALES'!$D$14</f>
        <v>0</v>
      </c>
      <c r="F131" s="281">
        <f>'BIENES ASEGURADOS'!AB139*'RT GENERALES'!$D$14</f>
        <v>0</v>
      </c>
      <c r="G131" s="282">
        <f>'BIENES ASEGURADOS'!Z139*'RT GENERALES'!$D$14</f>
        <v>0</v>
      </c>
      <c r="H131" s="525">
        <f t="shared" si="15"/>
        <v>0</v>
      </c>
      <c r="I131" s="283"/>
      <c r="J131" s="284">
        <f>(((D131+E131)*(DT!$C$5/1000)))*($D$1045/IF(AND($D$1044&gt;$B$1046,$B$1046&gt;$D$1043),366,365))+(LIQUIDACION!$F131*(DT!$C$5/2000))</f>
        <v>0</v>
      </c>
      <c r="K131" s="285">
        <f t="shared" si="12"/>
        <v>0</v>
      </c>
      <c r="L131" s="286">
        <f>(((D131+E131)*DT!$E$5/1000)*($D$1045/IF(AND($D$1044&gt;$B$1046,$B$1046&gt;$D$1043),366,365))+(LIQUIDACION!F131*(DT!$E$5/2000)))</f>
        <v>0</v>
      </c>
      <c r="M131" s="286">
        <f>((G131)*(DT!$C$6/1000))*($D$1045/IF(AND($D$1044&gt;$B$1046,$B$1046&gt;$D$1043),366,365))</f>
        <v>0</v>
      </c>
      <c r="N131" s="287">
        <f t="shared" si="16"/>
        <v>0</v>
      </c>
      <c r="P131" s="288">
        <f>(($U131*DT!$C$5/1000))*($D$1045/IF(AND($D$1044&gt;$B$1046,$B$1046&gt;$D$1043),366,365))+(($V131*DT!$C$5/2000))</f>
        <v>0</v>
      </c>
      <c r="Q131" s="289">
        <f t="shared" si="13"/>
        <v>0</v>
      </c>
      <c r="R131" s="289">
        <f>(($U131*DT!$E$5/1000))*($D$1045/IF(AND($D$1044&gt;$B$1046,$B$1046&gt;$D$1043),366,365))+(($V131*DT!$E$5/2000))</f>
        <v>0</v>
      </c>
      <c r="S131" s="290">
        <f t="shared" si="17"/>
        <v>0</v>
      </c>
      <c r="U131" s="291">
        <f t="shared" si="22"/>
        <v>0</v>
      </c>
      <c r="V131" s="291">
        <f t="shared" si="18"/>
        <v>0</v>
      </c>
      <c r="X131" s="288">
        <f>(($AC131*DT!$C$5/1000))*($D$1045/IF(AND($D$1044&gt;$B$1046,$B$1046&gt;$D$1043),366,365))+(($AD131*DT!$C$5/2000))</f>
        <v>0</v>
      </c>
      <c r="Y131" s="289">
        <f t="shared" si="14"/>
        <v>0</v>
      </c>
      <c r="Z131" s="289">
        <f>(($AC131*DT!$E$5/1000))*($D$1045/IF(AND($D$1044&gt;$B$1046,$B$1046&gt;$D$1043),366,365))+(($AD131*DT!$E$5/2000))</f>
        <v>0</v>
      </c>
      <c r="AA131" s="290">
        <f t="shared" si="19"/>
        <v>0</v>
      </c>
      <c r="AC131" s="291">
        <f t="shared" si="20"/>
        <v>0</v>
      </c>
      <c r="AD131" s="291">
        <f t="shared" si="21"/>
        <v>0</v>
      </c>
    </row>
    <row r="132" spans="2:30" x14ac:dyDescent="0.25">
      <c r="B132" s="522">
        <v>128</v>
      </c>
      <c r="C132" s="280">
        <f>'BIENES ASEGURADOS'!C140</f>
        <v>0</v>
      </c>
      <c r="D132" s="281">
        <f>SUM('BIENES ASEGURADOS'!D140:H140)*'RT GENERALES'!$D$14</f>
        <v>0</v>
      </c>
      <c r="E132" s="281">
        <f>SUM('BIENES ASEGURADOS'!I140:Y140,'BIENES ASEGURADOS'!AA140)*'RT GENERALES'!$D$14</f>
        <v>0</v>
      </c>
      <c r="F132" s="281">
        <f>'BIENES ASEGURADOS'!AB140*'RT GENERALES'!$D$14</f>
        <v>0</v>
      </c>
      <c r="G132" s="282">
        <f>'BIENES ASEGURADOS'!Z140*'RT GENERALES'!$D$14</f>
        <v>0</v>
      </c>
      <c r="H132" s="525">
        <f t="shared" si="15"/>
        <v>0</v>
      </c>
      <c r="I132" s="283"/>
      <c r="J132" s="284">
        <f>(((D132+E132)*(DT!$C$5/1000)))*($D$1045/IF(AND($D$1044&gt;$B$1046,$B$1046&gt;$D$1043),366,365))+(LIQUIDACION!$F132*(DT!$C$5/2000))</f>
        <v>0</v>
      </c>
      <c r="K132" s="285">
        <f t="shared" si="12"/>
        <v>0</v>
      </c>
      <c r="L132" s="286">
        <f>(((D132+E132)*DT!$E$5/1000)*($D$1045/IF(AND($D$1044&gt;$B$1046,$B$1046&gt;$D$1043),366,365))+(LIQUIDACION!F132*(DT!$E$5/2000)))</f>
        <v>0</v>
      </c>
      <c r="M132" s="286">
        <f>((G132)*(DT!$C$6/1000))*($D$1045/IF(AND($D$1044&gt;$B$1046,$B$1046&gt;$D$1043),366,365))</f>
        <v>0</v>
      </c>
      <c r="N132" s="287">
        <f t="shared" si="16"/>
        <v>0</v>
      </c>
      <c r="P132" s="288">
        <f>(($U132*DT!$C$5/1000))*($D$1045/IF(AND($D$1044&gt;$B$1046,$B$1046&gt;$D$1043),366,365))+(($V132*DT!$C$5/2000))</f>
        <v>0</v>
      </c>
      <c r="Q132" s="289">
        <f t="shared" si="13"/>
        <v>0</v>
      </c>
      <c r="R132" s="289">
        <f>(($U132*DT!$E$5/1000))*($D$1045/IF(AND($D$1044&gt;$B$1046,$B$1046&gt;$D$1043),366,365))+(($V132*DT!$E$5/2000))</f>
        <v>0</v>
      </c>
      <c r="S132" s="290">
        <f t="shared" si="17"/>
        <v>0</v>
      </c>
      <c r="U132" s="291">
        <f t="shared" si="22"/>
        <v>0</v>
      </c>
      <c r="V132" s="291">
        <f t="shared" si="18"/>
        <v>0</v>
      </c>
      <c r="X132" s="288">
        <f>(($AC132*DT!$C$5/1000))*($D$1045/IF(AND($D$1044&gt;$B$1046,$B$1046&gt;$D$1043),366,365))+(($AD132*DT!$C$5/2000))</f>
        <v>0</v>
      </c>
      <c r="Y132" s="289">
        <f t="shared" si="14"/>
        <v>0</v>
      </c>
      <c r="Z132" s="289">
        <f>(($AC132*DT!$E$5/1000))*($D$1045/IF(AND($D$1044&gt;$B$1046,$B$1046&gt;$D$1043),366,365))+(($AD132*DT!$E$5/2000))</f>
        <v>0</v>
      </c>
      <c r="AA132" s="290">
        <f t="shared" si="19"/>
        <v>0</v>
      </c>
      <c r="AC132" s="291">
        <f t="shared" si="20"/>
        <v>0</v>
      </c>
      <c r="AD132" s="291">
        <f t="shared" si="21"/>
        <v>0</v>
      </c>
    </row>
    <row r="133" spans="2:30" x14ac:dyDescent="0.25">
      <c r="B133" s="522">
        <v>129</v>
      </c>
      <c r="C133" s="280">
        <f>'BIENES ASEGURADOS'!C141</f>
        <v>0</v>
      </c>
      <c r="D133" s="281">
        <f>SUM('BIENES ASEGURADOS'!D141:H141)*'RT GENERALES'!$D$14</f>
        <v>0</v>
      </c>
      <c r="E133" s="281">
        <f>SUM('BIENES ASEGURADOS'!I141:Y141,'BIENES ASEGURADOS'!AA141)*'RT GENERALES'!$D$14</f>
        <v>0</v>
      </c>
      <c r="F133" s="281">
        <f>'BIENES ASEGURADOS'!AB141*'RT GENERALES'!$D$14</f>
        <v>0</v>
      </c>
      <c r="G133" s="282">
        <f>'BIENES ASEGURADOS'!Z141*'RT GENERALES'!$D$14</f>
        <v>0</v>
      </c>
      <c r="H133" s="525">
        <f t="shared" si="15"/>
        <v>0</v>
      </c>
      <c r="I133" s="283"/>
      <c r="J133" s="284">
        <f>(((D133+E133)*(DT!$C$5/1000)))*($D$1045/IF(AND($D$1044&gt;$B$1046,$B$1046&gt;$D$1043),366,365))+(LIQUIDACION!$F133*(DT!$C$5/2000))</f>
        <v>0</v>
      </c>
      <c r="K133" s="285">
        <f t="shared" ref="K133:K196" si="23">(((D133+E133)*($H$1045/1000)))*($D$1045/IF(AND($D$1044&gt;$B$1046,$B$1046&gt;$D$1043),366,365))+(F133*$H$1045/2000)</f>
        <v>0</v>
      </c>
      <c r="L133" s="286">
        <f>(((D133+E133)*DT!$E$5/1000)*($D$1045/IF(AND($D$1044&gt;$B$1046,$B$1046&gt;$D$1043),366,365))+(LIQUIDACION!F133*(DT!$E$5/2000)))</f>
        <v>0</v>
      </c>
      <c r="M133" s="286">
        <f>((G133)*(DT!$C$6/1000))*($D$1045/IF(AND($D$1044&gt;$B$1046,$B$1046&gt;$D$1043),366,365))</f>
        <v>0</v>
      </c>
      <c r="N133" s="287">
        <f t="shared" si="16"/>
        <v>0</v>
      </c>
      <c r="P133" s="288">
        <f>(($U133*DT!$C$5/1000))*($D$1045/IF(AND($D$1044&gt;$B$1046,$B$1046&gt;$D$1043),366,365))+(($V133*DT!$C$5/2000))</f>
        <v>0</v>
      </c>
      <c r="Q133" s="289">
        <f t="shared" ref="Q133:Q196" si="24">(($U133*$H$1045/1000))*($D$1045/IF(AND($D$1044&gt;$B$1046,$B$1046&gt;$D$1043),366,365))+(($V133*$H$1045/2000))</f>
        <v>0</v>
      </c>
      <c r="R133" s="289">
        <f>(($U133*DT!$E$5/1000))*($D$1045/IF(AND($D$1044&gt;$B$1046,$B$1046&gt;$D$1043),366,365))+(($V133*DT!$E$5/2000))</f>
        <v>0</v>
      </c>
      <c r="S133" s="290">
        <f t="shared" si="17"/>
        <v>0</v>
      </c>
      <c r="U133" s="291">
        <f t="shared" si="22"/>
        <v>0</v>
      </c>
      <c r="V133" s="291">
        <f t="shared" si="18"/>
        <v>0</v>
      </c>
      <c r="X133" s="288">
        <f>(($AC133*DT!$C$5/1000))*($D$1045/IF(AND($D$1044&gt;$B$1046,$B$1046&gt;$D$1043),366,365))+(($AD133*DT!$C$5/2000))</f>
        <v>0</v>
      </c>
      <c r="Y133" s="289">
        <f t="shared" ref="Y133:Y196" si="25">(($AC133*$H$1045/1000))*($D$1045/IF(AND($D$1044&gt;$B$1046,$B$1046&gt;$D$1043),366,365))+(($AD133*$H$1045/2000))</f>
        <v>0</v>
      </c>
      <c r="Z133" s="289">
        <f>(($AC133*DT!$E$5/1000))*($D$1045/IF(AND($D$1044&gt;$B$1046,$B$1046&gt;$D$1043),366,365))+(($AD133*DT!$E$5/2000))</f>
        <v>0</v>
      </c>
      <c r="AA133" s="290">
        <f t="shared" si="19"/>
        <v>0</v>
      </c>
      <c r="AC133" s="291">
        <f t="shared" si="20"/>
        <v>0</v>
      </c>
      <c r="AD133" s="291">
        <f t="shared" si="21"/>
        <v>0</v>
      </c>
    </row>
    <row r="134" spans="2:30" x14ac:dyDescent="0.25">
      <c r="B134" s="522">
        <v>130</v>
      </c>
      <c r="C134" s="280">
        <f>'BIENES ASEGURADOS'!C142</f>
        <v>0</v>
      </c>
      <c r="D134" s="281">
        <f>SUM('BIENES ASEGURADOS'!D142:H142)*'RT GENERALES'!$D$14</f>
        <v>0</v>
      </c>
      <c r="E134" s="281">
        <f>SUM('BIENES ASEGURADOS'!I142:Y142,'BIENES ASEGURADOS'!AA142)*'RT GENERALES'!$D$14</f>
        <v>0</v>
      </c>
      <c r="F134" s="281">
        <f>'BIENES ASEGURADOS'!AB142*'RT GENERALES'!$D$14</f>
        <v>0</v>
      </c>
      <c r="G134" s="282">
        <f>'BIENES ASEGURADOS'!Z142*'RT GENERALES'!$D$14</f>
        <v>0</v>
      </c>
      <c r="H134" s="525">
        <f t="shared" ref="H134:H197" si="26">SUM(D134:G134)</f>
        <v>0</v>
      </c>
      <c r="I134" s="283"/>
      <c r="J134" s="284">
        <f>(((D134+E134)*(DT!$C$5/1000)))*($D$1045/IF(AND($D$1044&gt;$B$1046,$B$1046&gt;$D$1043),366,365))+(LIQUIDACION!$F134*(DT!$C$5/2000))</f>
        <v>0</v>
      </c>
      <c r="K134" s="285">
        <f t="shared" si="23"/>
        <v>0</v>
      </c>
      <c r="L134" s="286">
        <f>(((D134+E134)*DT!$E$5/1000)*($D$1045/IF(AND($D$1044&gt;$B$1046,$B$1046&gt;$D$1043),366,365))+(LIQUIDACION!F134*(DT!$E$5/2000)))</f>
        <v>0</v>
      </c>
      <c r="M134" s="286">
        <f>((G134)*(DT!$C$6/1000))*($D$1045/IF(AND($D$1044&gt;$B$1046,$B$1046&gt;$D$1043),366,365))</f>
        <v>0</v>
      </c>
      <c r="N134" s="287">
        <f t="shared" ref="N134:N197" si="27">SUM(J134:M134)</f>
        <v>0</v>
      </c>
      <c r="P134" s="288">
        <f>(($U134*DT!$C$5/1000))*($D$1045/IF(AND($D$1044&gt;$B$1046,$B$1046&gt;$D$1043),366,365))+(($V134*DT!$C$5/2000))</f>
        <v>0</v>
      </c>
      <c r="Q134" s="289">
        <f t="shared" si="24"/>
        <v>0</v>
      </c>
      <c r="R134" s="289">
        <f>(($U134*DT!$E$5/1000))*($D$1045/IF(AND($D$1044&gt;$B$1046,$B$1046&gt;$D$1043),366,365))+(($V134*DT!$E$5/2000))</f>
        <v>0</v>
      </c>
      <c r="S134" s="290">
        <f t="shared" ref="S134:S197" si="28">N134-(SUM(P134:R134))</f>
        <v>0</v>
      </c>
      <c r="U134" s="291">
        <f t="shared" si="22"/>
        <v>0</v>
      </c>
      <c r="V134" s="291">
        <f t="shared" ref="V134:V197" si="29">IF(AND(($H134)&gt;$P$2,$F134&gt;0),(($F134)*($P$2/$H134)),$F134)</f>
        <v>0</v>
      </c>
      <c r="X134" s="288">
        <f>(($AC134*DT!$C$5/1000))*($D$1045/IF(AND($D$1044&gt;$B$1046,$B$1046&gt;$D$1043),366,365))+(($AD134*DT!$C$5/2000))</f>
        <v>0</v>
      </c>
      <c r="Y134" s="289">
        <f t="shared" si="25"/>
        <v>0</v>
      </c>
      <c r="Z134" s="289">
        <f>(($AC134*DT!$E$5/1000))*($D$1045/IF(AND($D$1044&gt;$B$1046,$B$1046&gt;$D$1043),366,365))+(($AD134*DT!$E$5/2000))</f>
        <v>0</v>
      </c>
      <c r="AA134" s="290">
        <f t="shared" ref="AA134:AA197" si="30">N134-SUM(P134:R134,X134:Z134)</f>
        <v>0</v>
      </c>
      <c r="AC134" s="291">
        <f t="shared" ref="AC134:AC197" si="31">IF($H134&gt;$P$2,IF(AND($X$2&gt;=($H134-$P$2)),(D134+E134+G134)*(1-($P$2/$H134)),(D134+E134+G134)*($X$2/$H134)),0)</f>
        <v>0</v>
      </c>
      <c r="AD134" s="291">
        <f t="shared" ref="AD134:AD197" si="32">IF($H134&gt;$P$2,IF(AND($X$2&gt;=($H134-$P$2),F134&gt;0),(F134)*(1-($P$2/$H134)),(F134)*($X$2/$H134)),0)</f>
        <v>0</v>
      </c>
    </row>
    <row r="135" spans="2:30" x14ac:dyDescent="0.25">
      <c r="B135" s="522">
        <v>131</v>
      </c>
      <c r="C135" s="280">
        <f>'BIENES ASEGURADOS'!C143</f>
        <v>0</v>
      </c>
      <c r="D135" s="281">
        <f>SUM('BIENES ASEGURADOS'!D143:H143)*'RT GENERALES'!$D$14</f>
        <v>0</v>
      </c>
      <c r="E135" s="281">
        <f>SUM('BIENES ASEGURADOS'!I143:Y143,'BIENES ASEGURADOS'!AA143)*'RT GENERALES'!$D$14</f>
        <v>0</v>
      </c>
      <c r="F135" s="281">
        <f>'BIENES ASEGURADOS'!AB143*'RT GENERALES'!$D$14</f>
        <v>0</v>
      </c>
      <c r="G135" s="282">
        <f>'BIENES ASEGURADOS'!Z143*'RT GENERALES'!$D$14</f>
        <v>0</v>
      </c>
      <c r="H135" s="525">
        <f t="shared" si="26"/>
        <v>0</v>
      </c>
      <c r="I135" s="283"/>
      <c r="J135" s="284">
        <f>(((D135+E135)*(DT!$C$5/1000)))*($D$1045/IF(AND($D$1044&gt;$B$1046,$B$1046&gt;$D$1043),366,365))+(LIQUIDACION!$F135*(DT!$C$5/2000))</f>
        <v>0</v>
      </c>
      <c r="K135" s="285">
        <f t="shared" si="23"/>
        <v>0</v>
      </c>
      <c r="L135" s="286">
        <f>(((D135+E135)*DT!$E$5/1000)*($D$1045/IF(AND($D$1044&gt;$B$1046,$B$1046&gt;$D$1043),366,365))+(LIQUIDACION!F135*(DT!$E$5/2000)))</f>
        <v>0</v>
      </c>
      <c r="M135" s="286">
        <f>((G135)*(DT!$C$6/1000))*($D$1045/IF(AND($D$1044&gt;$B$1046,$B$1046&gt;$D$1043),366,365))</f>
        <v>0</v>
      </c>
      <c r="N135" s="287">
        <f t="shared" si="27"/>
        <v>0</v>
      </c>
      <c r="P135" s="288">
        <f>(($U135*DT!$C$5/1000))*($D$1045/IF(AND($D$1044&gt;$B$1046,$B$1046&gt;$D$1043),366,365))+(($V135*DT!$C$5/2000))</f>
        <v>0</v>
      </c>
      <c r="Q135" s="289">
        <f t="shared" si="24"/>
        <v>0</v>
      </c>
      <c r="R135" s="289">
        <f>(($U135*DT!$E$5/1000))*($D$1045/IF(AND($D$1044&gt;$B$1046,$B$1046&gt;$D$1043),366,365))+(($V135*DT!$E$5/2000))</f>
        <v>0</v>
      </c>
      <c r="S135" s="290">
        <f t="shared" si="28"/>
        <v>0</v>
      </c>
      <c r="U135" s="291">
        <f t="shared" si="22"/>
        <v>0</v>
      </c>
      <c r="V135" s="291">
        <f t="shared" si="29"/>
        <v>0</v>
      </c>
      <c r="X135" s="288">
        <f>(($AC135*DT!$C$5/1000))*($D$1045/IF(AND($D$1044&gt;$B$1046,$B$1046&gt;$D$1043),366,365))+(($AD135*DT!$C$5/2000))</f>
        <v>0</v>
      </c>
      <c r="Y135" s="289">
        <f t="shared" si="25"/>
        <v>0</v>
      </c>
      <c r="Z135" s="289">
        <f>(($AC135*DT!$E$5/1000))*($D$1045/IF(AND($D$1044&gt;$B$1046,$B$1046&gt;$D$1043),366,365))+(($AD135*DT!$E$5/2000))</f>
        <v>0</v>
      </c>
      <c r="AA135" s="290">
        <f t="shared" si="30"/>
        <v>0</v>
      </c>
      <c r="AC135" s="291">
        <f t="shared" si="31"/>
        <v>0</v>
      </c>
      <c r="AD135" s="291">
        <f t="shared" si="32"/>
        <v>0</v>
      </c>
    </row>
    <row r="136" spans="2:30" x14ac:dyDescent="0.25">
      <c r="B136" s="522">
        <v>132</v>
      </c>
      <c r="C136" s="280">
        <f>'BIENES ASEGURADOS'!C144</f>
        <v>0</v>
      </c>
      <c r="D136" s="281">
        <f>SUM('BIENES ASEGURADOS'!D144:H144)*'RT GENERALES'!$D$14</f>
        <v>0</v>
      </c>
      <c r="E136" s="281">
        <f>SUM('BIENES ASEGURADOS'!I144:Y144,'BIENES ASEGURADOS'!AA144)*'RT GENERALES'!$D$14</f>
        <v>0</v>
      </c>
      <c r="F136" s="281">
        <f>'BIENES ASEGURADOS'!AB144*'RT GENERALES'!$D$14</f>
        <v>0</v>
      </c>
      <c r="G136" s="282">
        <f>'BIENES ASEGURADOS'!Z144*'RT GENERALES'!$D$14</f>
        <v>0</v>
      </c>
      <c r="H136" s="525">
        <f t="shared" si="26"/>
        <v>0</v>
      </c>
      <c r="I136" s="283"/>
      <c r="J136" s="284">
        <f>(((D136+E136)*(DT!$C$5/1000)))*($D$1045/IF(AND($D$1044&gt;$B$1046,$B$1046&gt;$D$1043),366,365))+(LIQUIDACION!$F136*(DT!$C$5/2000))</f>
        <v>0</v>
      </c>
      <c r="K136" s="285">
        <f t="shared" si="23"/>
        <v>0</v>
      </c>
      <c r="L136" s="286">
        <f>(((D136+E136)*DT!$E$5/1000)*($D$1045/IF(AND($D$1044&gt;$B$1046,$B$1046&gt;$D$1043),366,365))+(LIQUIDACION!F136*(DT!$E$5/2000)))</f>
        <v>0</v>
      </c>
      <c r="M136" s="286">
        <f>((G136)*(DT!$C$6/1000))*($D$1045/IF(AND($D$1044&gt;$B$1046,$B$1046&gt;$D$1043),366,365))</f>
        <v>0</v>
      </c>
      <c r="N136" s="287">
        <f t="shared" si="27"/>
        <v>0</v>
      </c>
      <c r="P136" s="288">
        <f>(($U136*DT!$C$5/1000))*($D$1045/IF(AND($D$1044&gt;$B$1046,$B$1046&gt;$D$1043),366,365))+(($V136*DT!$C$5/2000))</f>
        <v>0</v>
      </c>
      <c r="Q136" s="289">
        <f t="shared" si="24"/>
        <v>0</v>
      </c>
      <c r="R136" s="289">
        <f>(($U136*DT!$E$5/1000))*($D$1045/IF(AND($D$1044&gt;$B$1046,$B$1046&gt;$D$1043),366,365))+(($V136*DT!$E$5/2000))</f>
        <v>0</v>
      </c>
      <c r="S136" s="290">
        <f t="shared" si="28"/>
        <v>0</v>
      </c>
      <c r="U136" s="291">
        <f t="shared" si="22"/>
        <v>0</v>
      </c>
      <c r="V136" s="291">
        <f t="shared" si="29"/>
        <v>0</v>
      </c>
      <c r="X136" s="288">
        <f>(($AC136*DT!$C$5/1000))*($D$1045/IF(AND($D$1044&gt;$B$1046,$B$1046&gt;$D$1043),366,365))+(($AD136*DT!$C$5/2000))</f>
        <v>0</v>
      </c>
      <c r="Y136" s="289">
        <f t="shared" si="25"/>
        <v>0</v>
      </c>
      <c r="Z136" s="289">
        <f>(($AC136*DT!$E$5/1000))*($D$1045/IF(AND($D$1044&gt;$B$1046,$B$1046&gt;$D$1043),366,365))+(($AD136*DT!$E$5/2000))</f>
        <v>0</v>
      </c>
      <c r="AA136" s="290">
        <f t="shared" si="30"/>
        <v>0</v>
      </c>
      <c r="AC136" s="291">
        <f t="shared" si="31"/>
        <v>0</v>
      </c>
      <c r="AD136" s="291">
        <f t="shared" si="32"/>
        <v>0</v>
      </c>
    </row>
    <row r="137" spans="2:30" x14ac:dyDescent="0.25">
      <c r="B137" s="522">
        <v>133</v>
      </c>
      <c r="C137" s="280">
        <f>'BIENES ASEGURADOS'!C145</f>
        <v>0</v>
      </c>
      <c r="D137" s="281">
        <f>SUM('BIENES ASEGURADOS'!D145:H145)*'RT GENERALES'!$D$14</f>
        <v>0</v>
      </c>
      <c r="E137" s="281">
        <f>SUM('BIENES ASEGURADOS'!I145:Y145,'BIENES ASEGURADOS'!AA145)*'RT GENERALES'!$D$14</f>
        <v>0</v>
      </c>
      <c r="F137" s="281">
        <f>'BIENES ASEGURADOS'!AB145*'RT GENERALES'!$D$14</f>
        <v>0</v>
      </c>
      <c r="G137" s="282">
        <f>'BIENES ASEGURADOS'!Z145*'RT GENERALES'!$D$14</f>
        <v>0</v>
      </c>
      <c r="H137" s="525">
        <f t="shared" si="26"/>
        <v>0</v>
      </c>
      <c r="I137" s="283"/>
      <c r="J137" s="284">
        <f>(((D137+E137)*(DT!$C$5/1000)))*($D$1045/IF(AND($D$1044&gt;$B$1046,$B$1046&gt;$D$1043),366,365))+(LIQUIDACION!$F137*(DT!$C$5/2000))</f>
        <v>0</v>
      </c>
      <c r="K137" s="285">
        <f t="shared" si="23"/>
        <v>0</v>
      </c>
      <c r="L137" s="286">
        <f>(((D137+E137)*DT!$E$5/1000)*($D$1045/IF(AND($D$1044&gt;$B$1046,$B$1046&gt;$D$1043),366,365))+(LIQUIDACION!F137*(DT!$E$5/2000)))</f>
        <v>0</v>
      </c>
      <c r="M137" s="286">
        <f>((G137)*(DT!$C$6/1000))*($D$1045/IF(AND($D$1044&gt;$B$1046,$B$1046&gt;$D$1043),366,365))</f>
        <v>0</v>
      </c>
      <c r="N137" s="287">
        <f t="shared" si="27"/>
        <v>0</v>
      </c>
      <c r="P137" s="288">
        <f>(($U137*DT!$C$5/1000))*($D$1045/IF(AND($D$1044&gt;$B$1046,$B$1046&gt;$D$1043),366,365))+(($V137*DT!$C$5/2000))</f>
        <v>0</v>
      </c>
      <c r="Q137" s="289">
        <f t="shared" si="24"/>
        <v>0</v>
      </c>
      <c r="R137" s="289">
        <f>(($U137*DT!$E$5/1000))*($D$1045/IF(AND($D$1044&gt;$B$1046,$B$1046&gt;$D$1043),366,365))+(($V137*DT!$E$5/2000))</f>
        <v>0</v>
      </c>
      <c r="S137" s="290">
        <f t="shared" si="28"/>
        <v>0</v>
      </c>
      <c r="U137" s="291">
        <f t="shared" si="22"/>
        <v>0</v>
      </c>
      <c r="V137" s="291">
        <f t="shared" si="29"/>
        <v>0</v>
      </c>
      <c r="X137" s="288">
        <f>(($AC137*DT!$C$5/1000))*($D$1045/IF(AND($D$1044&gt;$B$1046,$B$1046&gt;$D$1043),366,365))+(($AD137*DT!$C$5/2000))</f>
        <v>0</v>
      </c>
      <c r="Y137" s="289">
        <f t="shared" si="25"/>
        <v>0</v>
      </c>
      <c r="Z137" s="289">
        <f>(($AC137*DT!$E$5/1000))*($D$1045/IF(AND($D$1044&gt;$B$1046,$B$1046&gt;$D$1043),366,365))+(($AD137*DT!$E$5/2000))</f>
        <v>0</v>
      </c>
      <c r="AA137" s="290">
        <f t="shared" si="30"/>
        <v>0</v>
      </c>
      <c r="AC137" s="291">
        <f t="shared" si="31"/>
        <v>0</v>
      </c>
      <c r="AD137" s="291">
        <f t="shared" si="32"/>
        <v>0</v>
      </c>
    </row>
    <row r="138" spans="2:30" x14ac:dyDescent="0.25">
      <c r="B138" s="522">
        <v>134</v>
      </c>
      <c r="C138" s="280">
        <f>'BIENES ASEGURADOS'!C146</f>
        <v>0</v>
      </c>
      <c r="D138" s="281">
        <f>SUM('BIENES ASEGURADOS'!D146:H146)*'RT GENERALES'!$D$14</f>
        <v>0</v>
      </c>
      <c r="E138" s="281">
        <f>SUM('BIENES ASEGURADOS'!I146:Y146,'BIENES ASEGURADOS'!AA146)*'RT GENERALES'!$D$14</f>
        <v>0</v>
      </c>
      <c r="F138" s="281">
        <f>'BIENES ASEGURADOS'!AB146*'RT GENERALES'!$D$14</f>
        <v>0</v>
      </c>
      <c r="G138" s="282">
        <f>'BIENES ASEGURADOS'!Z146*'RT GENERALES'!$D$14</f>
        <v>0</v>
      </c>
      <c r="H138" s="525">
        <f t="shared" si="26"/>
        <v>0</v>
      </c>
      <c r="I138" s="283"/>
      <c r="J138" s="284">
        <f>(((D138+E138)*(DT!$C$5/1000)))*($D$1045/IF(AND($D$1044&gt;$B$1046,$B$1046&gt;$D$1043),366,365))+(LIQUIDACION!$F138*(DT!$C$5/2000))</f>
        <v>0</v>
      </c>
      <c r="K138" s="285">
        <f t="shared" si="23"/>
        <v>0</v>
      </c>
      <c r="L138" s="286">
        <f>(((D138+E138)*DT!$E$5/1000)*($D$1045/IF(AND($D$1044&gt;$B$1046,$B$1046&gt;$D$1043),366,365))+(LIQUIDACION!F138*(DT!$E$5/2000)))</f>
        <v>0</v>
      </c>
      <c r="M138" s="286">
        <f>((G138)*(DT!$C$6/1000))*($D$1045/IF(AND($D$1044&gt;$B$1046,$B$1046&gt;$D$1043),366,365))</f>
        <v>0</v>
      </c>
      <c r="N138" s="287">
        <f t="shared" si="27"/>
        <v>0</v>
      </c>
      <c r="P138" s="288">
        <f>(($U138*DT!$C$5/1000))*($D$1045/IF(AND($D$1044&gt;$B$1046,$B$1046&gt;$D$1043),366,365))+(($V138*DT!$C$5/2000))</f>
        <v>0</v>
      </c>
      <c r="Q138" s="289">
        <f t="shared" si="24"/>
        <v>0</v>
      </c>
      <c r="R138" s="289">
        <f>(($U138*DT!$E$5/1000))*($D$1045/IF(AND($D$1044&gt;$B$1046,$B$1046&gt;$D$1043),366,365))+(($V138*DT!$E$5/2000))</f>
        <v>0</v>
      </c>
      <c r="S138" s="290">
        <f t="shared" si="28"/>
        <v>0</v>
      </c>
      <c r="U138" s="291">
        <f t="shared" si="22"/>
        <v>0</v>
      </c>
      <c r="V138" s="291">
        <f t="shared" si="29"/>
        <v>0</v>
      </c>
      <c r="X138" s="288">
        <f>(($AC138*DT!$C$5/1000))*($D$1045/IF(AND($D$1044&gt;$B$1046,$B$1046&gt;$D$1043),366,365))+(($AD138*DT!$C$5/2000))</f>
        <v>0</v>
      </c>
      <c r="Y138" s="289">
        <f t="shared" si="25"/>
        <v>0</v>
      </c>
      <c r="Z138" s="289">
        <f>(($AC138*DT!$E$5/1000))*($D$1045/IF(AND($D$1044&gt;$B$1046,$B$1046&gt;$D$1043),366,365))+(($AD138*DT!$E$5/2000))</f>
        <v>0</v>
      </c>
      <c r="AA138" s="290">
        <f t="shared" si="30"/>
        <v>0</v>
      </c>
      <c r="AC138" s="291">
        <f t="shared" si="31"/>
        <v>0</v>
      </c>
      <c r="AD138" s="291">
        <f t="shared" si="32"/>
        <v>0</v>
      </c>
    </row>
    <row r="139" spans="2:30" x14ac:dyDescent="0.25">
      <c r="B139" s="522">
        <v>135</v>
      </c>
      <c r="C139" s="280">
        <f>'BIENES ASEGURADOS'!C147</f>
        <v>0</v>
      </c>
      <c r="D139" s="281">
        <f>SUM('BIENES ASEGURADOS'!D147:H147)*'RT GENERALES'!$D$14</f>
        <v>0</v>
      </c>
      <c r="E139" s="281">
        <f>SUM('BIENES ASEGURADOS'!I147:Y147,'BIENES ASEGURADOS'!AA147)*'RT GENERALES'!$D$14</f>
        <v>0</v>
      </c>
      <c r="F139" s="281">
        <f>'BIENES ASEGURADOS'!AB147*'RT GENERALES'!$D$14</f>
        <v>0</v>
      </c>
      <c r="G139" s="282">
        <f>'BIENES ASEGURADOS'!Z147*'RT GENERALES'!$D$14</f>
        <v>0</v>
      </c>
      <c r="H139" s="525">
        <f t="shared" si="26"/>
        <v>0</v>
      </c>
      <c r="I139" s="283"/>
      <c r="J139" s="284">
        <f>(((D139+E139)*(DT!$C$5/1000)))*($D$1045/IF(AND($D$1044&gt;$B$1046,$B$1046&gt;$D$1043),366,365))+(LIQUIDACION!$F139*(DT!$C$5/2000))</f>
        <v>0</v>
      </c>
      <c r="K139" s="285">
        <f t="shared" si="23"/>
        <v>0</v>
      </c>
      <c r="L139" s="286">
        <f>(((D139+E139)*DT!$E$5/1000)*($D$1045/IF(AND($D$1044&gt;$B$1046,$B$1046&gt;$D$1043),366,365))+(LIQUIDACION!F139*(DT!$E$5/2000)))</f>
        <v>0</v>
      </c>
      <c r="M139" s="286">
        <f>((G139)*(DT!$C$6/1000))*($D$1045/IF(AND($D$1044&gt;$B$1046,$B$1046&gt;$D$1043),366,365))</f>
        <v>0</v>
      </c>
      <c r="N139" s="287">
        <f t="shared" si="27"/>
        <v>0</v>
      </c>
      <c r="P139" s="288">
        <f>(($U139*DT!$C$5/1000))*($D$1045/IF(AND($D$1044&gt;$B$1046,$B$1046&gt;$D$1043),366,365))+(($V139*DT!$C$5/2000))</f>
        <v>0</v>
      </c>
      <c r="Q139" s="289">
        <f t="shared" si="24"/>
        <v>0</v>
      </c>
      <c r="R139" s="289">
        <f>(($U139*DT!$E$5/1000))*($D$1045/IF(AND($D$1044&gt;$B$1046,$B$1046&gt;$D$1043),366,365))+(($V139*DT!$E$5/2000))</f>
        <v>0</v>
      </c>
      <c r="S139" s="290">
        <f t="shared" si="28"/>
        <v>0</v>
      </c>
      <c r="U139" s="291">
        <f t="shared" ref="U139:U202" si="33">IF(AND(($H139)&gt;$P$2,F139&gt;0),((D139+E139+G139)*($P$2/$H139)),IF($H139&lt;$P$2,(D139+E139+G139),($H139)*($P$2/$H139)))</f>
        <v>0</v>
      </c>
      <c r="V139" s="291">
        <f t="shared" si="29"/>
        <v>0</v>
      </c>
      <c r="X139" s="288">
        <f>(($AC139*DT!$C$5/1000))*($D$1045/IF(AND($D$1044&gt;$B$1046,$B$1046&gt;$D$1043),366,365))+(($AD139*DT!$C$5/2000))</f>
        <v>0</v>
      </c>
      <c r="Y139" s="289">
        <f t="shared" si="25"/>
        <v>0</v>
      </c>
      <c r="Z139" s="289">
        <f>(($AC139*DT!$E$5/1000))*($D$1045/IF(AND($D$1044&gt;$B$1046,$B$1046&gt;$D$1043),366,365))+(($AD139*DT!$E$5/2000))</f>
        <v>0</v>
      </c>
      <c r="AA139" s="290">
        <f t="shared" si="30"/>
        <v>0</v>
      </c>
      <c r="AC139" s="291">
        <f t="shared" si="31"/>
        <v>0</v>
      </c>
      <c r="AD139" s="291">
        <f t="shared" si="32"/>
        <v>0</v>
      </c>
    </row>
    <row r="140" spans="2:30" x14ac:dyDescent="0.25">
      <c r="B140" s="522">
        <v>136</v>
      </c>
      <c r="C140" s="280">
        <f>'BIENES ASEGURADOS'!C148</f>
        <v>0</v>
      </c>
      <c r="D140" s="281">
        <f>SUM('BIENES ASEGURADOS'!D148:H148)*'RT GENERALES'!$D$14</f>
        <v>0</v>
      </c>
      <c r="E140" s="281">
        <f>SUM('BIENES ASEGURADOS'!I148:Y148,'BIENES ASEGURADOS'!AA148)*'RT GENERALES'!$D$14</f>
        <v>0</v>
      </c>
      <c r="F140" s="281">
        <f>'BIENES ASEGURADOS'!AB148*'RT GENERALES'!$D$14</f>
        <v>0</v>
      </c>
      <c r="G140" s="282">
        <f>'BIENES ASEGURADOS'!Z148*'RT GENERALES'!$D$14</f>
        <v>0</v>
      </c>
      <c r="H140" s="525">
        <f t="shared" si="26"/>
        <v>0</v>
      </c>
      <c r="I140" s="283"/>
      <c r="J140" s="284">
        <f>(((D140+E140)*(DT!$C$5/1000)))*($D$1045/IF(AND($D$1044&gt;$B$1046,$B$1046&gt;$D$1043),366,365))+(LIQUIDACION!$F140*(DT!$C$5/2000))</f>
        <v>0</v>
      </c>
      <c r="K140" s="285">
        <f t="shared" si="23"/>
        <v>0</v>
      </c>
      <c r="L140" s="286">
        <f>(((D140+E140)*DT!$E$5/1000)*($D$1045/IF(AND($D$1044&gt;$B$1046,$B$1046&gt;$D$1043),366,365))+(LIQUIDACION!F140*(DT!$E$5/2000)))</f>
        <v>0</v>
      </c>
      <c r="M140" s="286">
        <f>((G140)*(DT!$C$6/1000))*($D$1045/IF(AND($D$1044&gt;$B$1046,$B$1046&gt;$D$1043),366,365))</f>
        <v>0</v>
      </c>
      <c r="N140" s="287">
        <f t="shared" si="27"/>
        <v>0</v>
      </c>
      <c r="P140" s="288">
        <f>(($U140*DT!$C$5/1000))*($D$1045/IF(AND($D$1044&gt;$B$1046,$B$1046&gt;$D$1043),366,365))+(($V140*DT!$C$5/2000))</f>
        <v>0</v>
      </c>
      <c r="Q140" s="289">
        <f t="shared" si="24"/>
        <v>0</v>
      </c>
      <c r="R140" s="289">
        <f>(($U140*DT!$E$5/1000))*($D$1045/IF(AND($D$1044&gt;$B$1046,$B$1046&gt;$D$1043),366,365))+(($V140*DT!$E$5/2000))</f>
        <v>0</v>
      </c>
      <c r="S140" s="290">
        <f t="shared" si="28"/>
        <v>0</v>
      </c>
      <c r="U140" s="291">
        <f t="shared" si="33"/>
        <v>0</v>
      </c>
      <c r="V140" s="291">
        <f t="shared" si="29"/>
        <v>0</v>
      </c>
      <c r="X140" s="288">
        <f>(($AC140*DT!$C$5/1000))*($D$1045/IF(AND($D$1044&gt;$B$1046,$B$1046&gt;$D$1043),366,365))+(($AD140*DT!$C$5/2000))</f>
        <v>0</v>
      </c>
      <c r="Y140" s="289">
        <f t="shared" si="25"/>
        <v>0</v>
      </c>
      <c r="Z140" s="289">
        <f>(($AC140*DT!$E$5/1000))*($D$1045/IF(AND($D$1044&gt;$B$1046,$B$1046&gt;$D$1043),366,365))+(($AD140*DT!$E$5/2000))</f>
        <v>0</v>
      </c>
      <c r="AA140" s="290">
        <f t="shared" si="30"/>
        <v>0</v>
      </c>
      <c r="AC140" s="291">
        <f t="shared" si="31"/>
        <v>0</v>
      </c>
      <c r="AD140" s="291">
        <f t="shared" si="32"/>
        <v>0</v>
      </c>
    </row>
    <row r="141" spans="2:30" x14ac:dyDescent="0.25">
      <c r="B141" s="522">
        <v>137</v>
      </c>
      <c r="C141" s="280">
        <f>'BIENES ASEGURADOS'!C149</f>
        <v>0</v>
      </c>
      <c r="D141" s="281">
        <f>SUM('BIENES ASEGURADOS'!D149:H149)*'RT GENERALES'!$D$14</f>
        <v>0</v>
      </c>
      <c r="E141" s="281">
        <f>SUM('BIENES ASEGURADOS'!I149:Y149,'BIENES ASEGURADOS'!AA149)*'RT GENERALES'!$D$14</f>
        <v>0</v>
      </c>
      <c r="F141" s="281">
        <f>'BIENES ASEGURADOS'!AB149*'RT GENERALES'!$D$14</f>
        <v>0</v>
      </c>
      <c r="G141" s="282">
        <f>'BIENES ASEGURADOS'!Z149*'RT GENERALES'!$D$14</f>
        <v>0</v>
      </c>
      <c r="H141" s="525">
        <f t="shared" si="26"/>
        <v>0</v>
      </c>
      <c r="I141" s="283"/>
      <c r="J141" s="284">
        <f>(((D141+E141)*(DT!$C$5/1000)))*($D$1045/IF(AND($D$1044&gt;$B$1046,$B$1046&gt;$D$1043),366,365))+(LIQUIDACION!$F141*(DT!$C$5/2000))</f>
        <v>0</v>
      </c>
      <c r="K141" s="285">
        <f t="shared" si="23"/>
        <v>0</v>
      </c>
      <c r="L141" s="286">
        <f>(((D141+E141)*DT!$E$5/1000)*($D$1045/IF(AND($D$1044&gt;$B$1046,$B$1046&gt;$D$1043),366,365))+(LIQUIDACION!F141*(DT!$E$5/2000)))</f>
        <v>0</v>
      </c>
      <c r="M141" s="286">
        <f>((G141)*(DT!$C$6/1000))*($D$1045/IF(AND($D$1044&gt;$B$1046,$B$1046&gt;$D$1043),366,365))</f>
        <v>0</v>
      </c>
      <c r="N141" s="287">
        <f t="shared" si="27"/>
        <v>0</v>
      </c>
      <c r="P141" s="288">
        <f>(($U141*DT!$C$5/1000))*($D$1045/IF(AND($D$1044&gt;$B$1046,$B$1046&gt;$D$1043),366,365))+(($V141*DT!$C$5/2000))</f>
        <v>0</v>
      </c>
      <c r="Q141" s="289">
        <f t="shared" si="24"/>
        <v>0</v>
      </c>
      <c r="R141" s="289">
        <f>(($U141*DT!$E$5/1000))*($D$1045/IF(AND($D$1044&gt;$B$1046,$B$1046&gt;$D$1043),366,365))+(($V141*DT!$E$5/2000))</f>
        <v>0</v>
      </c>
      <c r="S141" s="290">
        <f t="shared" si="28"/>
        <v>0</v>
      </c>
      <c r="U141" s="291">
        <f t="shared" si="33"/>
        <v>0</v>
      </c>
      <c r="V141" s="291">
        <f t="shared" si="29"/>
        <v>0</v>
      </c>
      <c r="X141" s="288">
        <f>(($AC141*DT!$C$5/1000))*($D$1045/IF(AND($D$1044&gt;$B$1046,$B$1046&gt;$D$1043),366,365))+(($AD141*DT!$C$5/2000))</f>
        <v>0</v>
      </c>
      <c r="Y141" s="289">
        <f t="shared" si="25"/>
        <v>0</v>
      </c>
      <c r="Z141" s="289">
        <f>(($AC141*DT!$E$5/1000))*($D$1045/IF(AND($D$1044&gt;$B$1046,$B$1046&gt;$D$1043),366,365))+(($AD141*DT!$E$5/2000))</f>
        <v>0</v>
      </c>
      <c r="AA141" s="290">
        <f t="shared" si="30"/>
        <v>0</v>
      </c>
      <c r="AC141" s="291">
        <f t="shared" si="31"/>
        <v>0</v>
      </c>
      <c r="AD141" s="291">
        <f t="shared" si="32"/>
        <v>0</v>
      </c>
    </row>
    <row r="142" spans="2:30" x14ac:dyDescent="0.25">
      <c r="B142" s="522">
        <v>138</v>
      </c>
      <c r="C142" s="280">
        <f>'BIENES ASEGURADOS'!C150</f>
        <v>0</v>
      </c>
      <c r="D142" s="281">
        <f>SUM('BIENES ASEGURADOS'!D150:H150)*'RT GENERALES'!$D$14</f>
        <v>0</v>
      </c>
      <c r="E142" s="281">
        <f>SUM('BIENES ASEGURADOS'!I150:Y150,'BIENES ASEGURADOS'!AA150)*'RT GENERALES'!$D$14</f>
        <v>0</v>
      </c>
      <c r="F142" s="281">
        <f>'BIENES ASEGURADOS'!AB150*'RT GENERALES'!$D$14</f>
        <v>0</v>
      </c>
      <c r="G142" s="282">
        <f>'BIENES ASEGURADOS'!Z150*'RT GENERALES'!$D$14</f>
        <v>0</v>
      </c>
      <c r="H142" s="525">
        <f t="shared" si="26"/>
        <v>0</v>
      </c>
      <c r="I142" s="283"/>
      <c r="J142" s="284">
        <f>(((D142+E142)*(DT!$C$5/1000)))*($D$1045/IF(AND($D$1044&gt;$B$1046,$B$1046&gt;$D$1043),366,365))+(LIQUIDACION!$F142*(DT!$C$5/2000))</f>
        <v>0</v>
      </c>
      <c r="K142" s="285">
        <f t="shared" si="23"/>
        <v>0</v>
      </c>
      <c r="L142" s="286">
        <f>(((D142+E142)*DT!$E$5/1000)*($D$1045/IF(AND($D$1044&gt;$B$1046,$B$1046&gt;$D$1043),366,365))+(LIQUIDACION!F142*(DT!$E$5/2000)))</f>
        <v>0</v>
      </c>
      <c r="M142" s="286">
        <f>((G142)*(DT!$C$6/1000))*($D$1045/IF(AND($D$1044&gt;$B$1046,$B$1046&gt;$D$1043),366,365))</f>
        <v>0</v>
      </c>
      <c r="N142" s="287">
        <f t="shared" si="27"/>
        <v>0</v>
      </c>
      <c r="P142" s="288">
        <f>(($U142*DT!$C$5/1000))*($D$1045/IF(AND($D$1044&gt;$B$1046,$B$1046&gt;$D$1043),366,365))+(($V142*DT!$C$5/2000))</f>
        <v>0</v>
      </c>
      <c r="Q142" s="289">
        <f t="shared" si="24"/>
        <v>0</v>
      </c>
      <c r="R142" s="289">
        <f>(($U142*DT!$E$5/1000))*($D$1045/IF(AND($D$1044&gt;$B$1046,$B$1046&gt;$D$1043),366,365))+(($V142*DT!$E$5/2000))</f>
        <v>0</v>
      </c>
      <c r="S142" s="290">
        <f t="shared" si="28"/>
        <v>0</v>
      </c>
      <c r="U142" s="291">
        <f t="shared" si="33"/>
        <v>0</v>
      </c>
      <c r="V142" s="291">
        <f t="shared" si="29"/>
        <v>0</v>
      </c>
      <c r="X142" s="288">
        <f>(($AC142*DT!$C$5/1000))*($D$1045/IF(AND($D$1044&gt;$B$1046,$B$1046&gt;$D$1043),366,365))+(($AD142*DT!$C$5/2000))</f>
        <v>0</v>
      </c>
      <c r="Y142" s="289">
        <f t="shared" si="25"/>
        <v>0</v>
      </c>
      <c r="Z142" s="289">
        <f>(($AC142*DT!$E$5/1000))*($D$1045/IF(AND($D$1044&gt;$B$1046,$B$1046&gt;$D$1043),366,365))+(($AD142*DT!$E$5/2000))</f>
        <v>0</v>
      </c>
      <c r="AA142" s="290">
        <f t="shared" si="30"/>
        <v>0</v>
      </c>
      <c r="AC142" s="291">
        <f t="shared" si="31"/>
        <v>0</v>
      </c>
      <c r="AD142" s="291">
        <f t="shared" si="32"/>
        <v>0</v>
      </c>
    </row>
    <row r="143" spans="2:30" x14ac:dyDescent="0.25">
      <c r="B143" s="522">
        <v>139</v>
      </c>
      <c r="C143" s="280">
        <f>'BIENES ASEGURADOS'!C151</f>
        <v>0</v>
      </c>
      <c r="D143" s="281">
        <f>SUM('BIENES ASEGURADOS'!D151:H151)*'RT GENERALES'!$D$14</f>
        <v>0</v>
      </c>
      <c r="E143" s="281">
        <f>SUM('BIENES ASEGURADOS'!I151:Y151,'BIENES ASEGURADOS'!AA151)*'RT GENERALES'!$D$14</f>
        <v>0</v>
      </c>
      <c r="F143" s="281">
        <f>'BIENES ASEGURADOS'!AB151*'RT GENERALES'!$D$14</f>
        <v>0</v>
      </c>
      <c r="G143" s="282">
        <f>'BIENES ASEGURADOS'!Z151*'RT GENERALES'!$D$14</f>
        <v>0</v>
      </c>
      <c r="H143" s="525">
        <f t="shared" si="26"/>
        <v>0</v>
      </c>
      <c r="I143" s="283"/>
      <c r="J143" s="284">
        <f>(((D143+E143)*(DT!$C$5/1000)))*($D$1045/IF(AND($D$1044&gt;$B$1046,$B$1046&gt;$D$1043),366,365))+(LIQUIDACION!$F143*(DT!$C$5/2000))</f>
        <v>0</v>
      </c>
      <c r="K143" s="285">
        <f t="shared" si="23"/>
        <v>0</v>
      </c>
      <c r="L143" s="286">
        <f>(((D143+E143)*DT!$E$5/1000)*($D$1045/IF(AND($D$1044&gt;$B$1046,$B$1046&gt;$D$1043),366,365))+(LIQUIDACION!F143*(DT!$E$5/2000)))</f>
        <v>0</v>
      </c>
      <c r="M143" s="286">
        <f>((G143)*(DT!$C$6/1000))*($D$1045/IF(AND($D$1044&gt;$B$1046,$B$1046&gt;$D$1043),366,365))</f>
        <v>0</v>
      </c>
      <c r="N143" s="287">
        <f t="shared" si="27"/>
        <v>0</v>
      </c>
      <c r="P143" s="288">
        <f>(($U143*DT!$C$5/1000))*($D$1045/IF(AND($D$1044&gt;$B$1046,$B$1046&gt;$D$1043),366,365))+(($V143*DT!$C$5/2000))</f>
        <v>0</v>
      </c>
      <c r="Q143" s="289">
        <f t="shared" si="24"/>
        <v>0</v>
      </c>
      <c r="R143" s="289">
        <f>(($U143*DT!$E$5/1000))*($D$1045/IF(AND($D$1044&gt;$B$1046,$B$1046&gt;$D$1043),366,365))+(($V143*DT!$E$5/2000))</f>
        <v>0</v>
      </c>
      <c r="S143" s="290">
        <f t="shared" si="28"/>
        <v>0</v>
      </c>
      <c r="U143" s="291">
        <f t="shared" si="33"/>
        <v>0</v>
      </c>
      <c r="V143" s="291">
        <f t="shared" si="29"/>
        <v>0</v>
      </c>
      <c r="X143" s="288">
        <f>(($AC143*DT!$C$5/1000))*($D$1045/IF(AND($D$1044&gt;$B$1046,$B$1046&gt;$D$1043),366,365))+(($AD143*DT!$C$5/2000))</f>
        <v>0</v>
      </c>
      <c r="Y143" s="289">
        <f t="shared" si="25"/>
        <v>0</v>
      </c>
      <c r="Z143" s="289">
        <f>(($AC143*DT!$E$5/1000))*($D$1045/IF(AND($D$1044&gt;$B$1046,$B$1046&gt;$D$1043),366,365))+(($AD143*DT!$E$5/2000))</f>
        <v>0</v>
      </c>
      <c r="AA143" s="290">
        <f t="shared" si="30"/>
        <v>0</v>
      </c>
      <c r="AC143" s="291">
        <f t="shared" si="31"/>
        <v>0</v>
      </c>
      <c r="AD143" s="291">
        <f t="shared" si="32"/>
        <v>0</v>
      </c>
    </row>
    <row r="144" spans="2:30" x14ac:dyDescent="0.25">
      <c r="B144" s="522">
        <v>140</v>
      </c>
      <c r="C144" s="280">
        <f>'BIENES ASEGURADOS'!C152</f>
        <v>0</v>
      </c>
      <c r="D144" s="281">
        <f>SUM('BIENES ASEGURADOS'!D152:H152)*'RT GENERALES'!$D$14</f>
        <v>0</v>
      </c>
      <c r="E144" s="281">
        <f>SUM('BIENES ASEGURADOS'!I152:Y152,'BIENES ASEGURADOS'!AA152)*'RT GENERALES'!$D$14</f>
        <v>0</v>
      </c>
      <c r="F144" s="281">
        <f>'BIENES ASEGURADOS'!AB152*'RT GENERALES'!$D$14</f>
        <v>0</v>
      </c>
      <c r="G144" s="282">
        <f>'BIENES ASEGURADOS'!Z152*'RT GENERALES'!$D$14</f>
        <v>0</v>
      </c>
      <c r="H144" s="525">
        <f t="shared" si="26"/>
        <v>0</v>
      </c>
      <c r="I144" s="283"/>
      <c r="J144" s="284">
        <f>(((D144+E144)*(DT!$C$5/1000)))*($D$1045/IF(AND($D$1044&gt;$B$1046,$B$1046&gt;$D$1043),366,365))+(LIQUIDACION!$F144*(DT!$C$5/2000))</f>
        <v>0</v>
      </c>
      <c r="K144" s="285">
        <f t="shared" si="23"/>
        <v>0</v>
      </c>
      <c r="L144" s="286">
        <f>(((D144+E144)*DT!$E$5/1000)*($D$1045/IF(AND($D$1044&gt;$B$1046,$B$1046&gt;$D$1043),366,365))+(LIQUIDACION!F144*(DT!$E$5/2000)))</f>
        <v>0</v>
      </c>
      <c r="M144" s="286">
        <f>((G144)*(DT!$C$6/1000))*($D$1045/IF(AND($D$1044&gt;$B$1046,$B$1046&gt;$D$1043),366,365))</f>
        <v>0</v>
      </c>
      <c r="N144" s="287">
        <f t="shared" si="27"/>
        <v>0</v>
      </c>
      <c r="P144" s="288">
        <f>(($U144*DT!$C$5/1000))*($D$1045/IF(AND($D$1044&gt;$B$1046,$B$1046&gt;$D$1043),366,365))+(($V144*DT!$C$5/2000))</f>
        <v>0</v>
      </c>
      <c r="Q144" s="289">
        <f t="shared" si="24"/>
        <v>0</v>
      </c>
      <c r="R144" s="289">
        <f>(($U144*DT!$E$5/1000))*($D$1045/IF(AND($D$1044&gt;$B$1046,$B$1046&gt;$D$1043),366,365))+(($V144*DT!$E$5/2000))</f>
        <v>0</v>
      </c>
      <c r="S144" s="290">
        <f t="shared" si="28"/>
        <v>0</v>
      </c>
      <c r="U144" s="291">
        <f t="shared" si="33"/>
        <v>0</v>
      </c>
      <c r="V144" s="291">
        <f t="shared" si="29"/>
        <v>0</v>
      </c>
      <c r="X144" s="288">
        <f>(($AC144*DT!$C$5/1000))*($D$1045/IF(AND($D$1044&gt;$B$1046,$B$1046&gt;$D$1043),366,365))+(($AD144*DT!$C$5/2000))</f>
        <v>0</v>
      </c>
      <c r="Y144" s="289">
        <f t="shared" si="25"/>
        <v>0</v>
      </c>
      <c r="Z144" s="289">
        <f>(($AC144*DT!$E$5/1000))*($D$1045/IF(AND($D$1044&gt;$B$1046,$B$1046&gt;$D$1043),366,365))+(($AD144*DT!$E$5/2000))</f>
        <v>0</v>
      </c>
      <c r="AA144" s="290">
        <f t="shared" si="30"/>
        <v>0</v>
      </c>
      <c r="AC144" s="291">
        <f t="shared" si="31"/>
        <v>0</v>
      </c>
      <c r="AD144" s="291">
        <f t="shared" si="32"/>
        <v>0</v>
      </c>
    </row>
    <row r="145" spans="2:30" x14ac:dyDescent="0.25">
      <c r="B145" s="522">
        <v>141</v>
      </c>
      <c r="C145" s="280">
        <f>'BIENES ASEGURADOS'!C153</f>
        <v>0</v>
      </c>
      <c r="D145" s="281">
        <f>SUM('BIENES ASEGURADOS'!D153:H153)*'RT GENERALES'!$D$14</f>
        <v>0</v>
      </c>
      <c r="E145" s="281">
        <f>SUM('BIENES ASEGURADOS'!I153:Y153,'BIENES ASEGURADOS'!AA153)*'RT GENERALES'!$D$14</f>
        <v>0</v>
      </c>
      <c r="F145" s="281">
        <f>'BIENES ASEGURADOS'!AB153*'RT GENERALES'!$D$14</f>
        <v>0</v>
      </c>
      <c r="G145" s="282">
        <f>'BIENES ASEGURADOS'!Z153*'RT GENERALES'!$D$14</f>
        <v>0</v>
      </c>
      <c r="H145" s="525">
        <f t="shared" si="26"/>
        <v>0</v>
      </c>
      <c r="I145" s="283"/>
      <c r="J145" s="284">
        <f>(((D145+E145)*(DT!$C$5/1000)))*($D$1045/IF(AND($D$1044&gt;$B$1046,$B$1046&gt;$D$1043),366,365))+(LIQUIDACION!$F145*(DT!$C$5/2000))</f>
        <v>0</v>
      </c>
      <c r="K145" s="285">
        <f t="shared" si="23"/>
        <v>0</v>
      </c>
      <c r="L145" s="286">
        <f>(((D145+E145)*DT!$E$5/1000)*($D$1045/IF(AND($D$1044&gt;$B$1046,$B$1046&gt;$D$1043),366,365))+(LIQUIDACION!F145*(DT!$E$5/2000)))</f>
        <v>0</v>
      </c>
      <c r="M145" s="286">
        <f>((G145)*(DT!$C$6/1000))*($D$1045/IF(AND($D$1044&gt;$B$1046,$B$1046&gt;$D$1043),366,365))</f>
        <v>0</v>
      </c>
      <c r="N145" s="287">
        <f t="shared" si="27"/>
        <v>0</v>
      </c>
      <c r="P145" s="288">
        <f>(($U145*DT!$C$5/1000))*($D$1045/IF(AND($D$1044&gt;$B$1046,$B$1046&gt;$D$1043),366,365))+(($V145*DT!$C$5/2000))</f>
        <v>0</v>
      </c>
      <c r="Q145" s="289">
        <f t="shared" si="24"/>
        <v>0</v>
      </c>
      <c r="R145" s="289">
        <f>(($U145*DT!$E$5/1000))*($D$1045/IF(AND($D$1044&gt;$B$1046,$B$1046&gt;$D$1043),366,365))+(($V145*DT!$E$5/2000))</f>
        <v>0</v>
      </c>
      <c r="S145" s="290">
        <f t="shared" si="28"/>
        <v>0</v>
      </c>
      <c r="U145" s="291">
        <f t="shared" si="33"/>
        <v>0</v>
      </c>
      <c r="V145" s="291">
        <f t="shared" si="29"/>
        <v>0</v>
      </c>
      <c r="X145" s="288">
        <f>(($AC145*DT!$C$5/1000))*($D$1045/IF(AND($D$1044&gt;$B$1046,$B$1046&gt;$D$1043),366,365))+(($AD145*DT!$C$5/2000))</f>
        <v>0</v>
      </c>
      <c r="Y145" s="289">
        <f t="shared" si="25"/>
        <v>0</v>
      </c>
      <c r="Z145" s="289">
        <f>(($AC145*DT!$E$5/1000))*($D$1045/IF(AND($D$1044&gt;$B$1046,$B$1046&gt;$D$1043),366,365))+(($AD145*DT!$E$5/2000))</f>
        <v>0</v>
      </c>
      <c r="AA145" s="290">
        <f t="shared" si="30"/>
        <v>0</v>
      </c>
      <c r="AC145" s="291">
        <f t="shared" si="31"/>
        <v>0</v>
      </c>
      <c r="AD145" s="291">
        <f t="shared" si="32"/>
        <v>0</v>
      </c>
    </row>
    <row r="146" spans="2:30" x14ac:dyDescent="0.25">
      <c r="B146" s="522">
        <v>142</v>
      </c>
      <c r="C146" s="280">
        <f>'BIENES ASEGURADOS'!C154</f>
        <v>0</v>
      </c>
      <c r="D146" s="281">
        <f>SUM('BIENES ASEGURADOS'!D154:H154)*'RT GENERALES'!$D$14</f>
        <v>0</v>
      </c>
      <c r="E146" s="281">
        <f>SUM('BIENES ASEGURADOS'!I154:Y154,'BIENES ASEGURADOS'!AA154)*'RT GENERALES'!$D$14</f>
        <v>0</v>
      </c>
      <c r="F146" s="281">
        <f>'BIENES ASEGURADOS'!AB154*'RT GENERALES'!$D$14</f>
        <v>0</v>
      </c>
      <c r="G146" s="282">
        <f>'BIENES ASEGURADOS'!Z154*'RT GENERALES'!$D$14</f>
        <v>0</v>
      </c>
      <c r="H146" s="525">
        <f t="shared" si="26"/>
        <v>0</v>
      </c>
      <c r="I146" s="283"/>
      <c r="J146" s="284">
        <f>(((D146+E146)*(DT!$C$5/1000)))*($D$1045/IF(AND($D$1044&gt;$B$1046,$B$1046&gt;$D$1043),366,365))+(LIQUIDACION!$F146*(DT!$C$5/2000))</f>
        <v>0</v>
      </c>
      <c r="K146" s="285">
        <f t="shared" si="23"/>
        <v>0</v>
      </c>
      <c r="L146" s="286">
        <f>(((D146+E146)*DT!$E$5/1000)*($D$1045/IF(AND($D$1044&gt;$B$1046,$B$1046&gt;$D$1043),366,365))+(LIQUIDACION!F146*(DT!$E$5/2000)))</f>
        <v>0</v>
      </c>
      <c r="M146" s="286">
        <f>((G146)*(DT!$C$6/1000))*($D$1045/IF(AND($D$1044&gt;$B$1046,$B$1046&gt;$D$1043),366,365))</f>
        <v>0</v>
      </c>
      <c r="N146" s="287">
        <f t="shared" si="27"/>
        <v>0</v>
      </c>
      <c r="P146" s="288">
        <f>(($U146*DT!$C$5/1000))*($D$1045/IF(AND($D$1044&gt;$B$1046,$B$1046&gt;$D$1043),366,365))+(($V146*DT!$C$5/2000))</f>
        <v>0</v>
      </c>
      <c r="Q146" s="289">
        <f t="shared" si="24"/>
        <v>0</v>
      </c>
      <c r="R146" s="289">
        <f>(($U146*DT!$E$5/1000))*($D$1045/IF(AND($D$1044&gt;$B$1046,$B$1046&gt;$D$1043),366,365))+(($V146*DT!$E$5/2000))</f>
        <v>0</v>
      </c>
      <c r="S146" s="290">
        <f t="shared" si="28"/>
        <v>0</v>
      </c>
      <c r="U146" s="291">
        <f t="shared" si="33"/>
        <v>0</v>
      </c>
      <c r="V146" s="291">
        <f t="shared" si="29"/>
        <v>0</v>
      </c>
      <c r="X146" s="288">
        <f>(($AC146*DT!$C$5/1000))*($D$1045/IF(AND($D$1044&gt;$B$1046,$B$1046&gt;$D$1043),366,365))+(($AD146*DT!$C$5/2000))</f>
        <v>0</v>
      </c>
      <c r="Y146" s="289">
        <f t="shared" si="25"/>
        <v>0</v>
      </c>
      <c r="Z146" s="289">
        <f>(($AC146*DT!$E$5/1000))*($D$1045/IF(AND($D$1044&gt;$B$1046,$B$1046&gt;$D$1043),366,365))+(($AD146*DT!$E$5/2000))</f>
        <v>0</v>
      </c>
      <c r="AA146" s="290">
        <f t="shared" si="30"/>
        <v>0</v>
      </c>
      <c r="AC146" s="291">
        <f t="shared" si="31"/>
        <v>0</v>
      </c>
      <c r="AD146" s="291">
        <f t="shared" si="32"/>
        <v>0</v>
      </c>
    </row>
    <row r="147" spans="2:30" x14ac:dyDescent="0.25">
      <c r="B147" s="522">
        <v>143</v>
      </c>
      <c r="C147" s="280">
        <f>'BIENES ASEGURADOS'!C155</f>
        <v>0</v>
      </c>
      <c r="D147" s="281">
        <f>SUM('BIENES ASEGURADOS'!D155:H155)*'RT GENERALES'!$D$14</f>
        <v>0</v>
      </c>
      <c r="E147" s="281">
        <f>SUM('BIENES ASEGURADOS'!I155:Y155,'BIENES ASEGURADOS'!AA155)*'RT GENERALES'!$D$14</f>
        <v>0</v>
      </c>
      <c r="F147" s="281">
        <f>'BIENES ASEGURADOS'!AB155*'RT GENERALES'!$D$14</f>
        <v>0</v>
      </c>
      <c r="G147" s="282">
        <f>'BIENES ASEGURADOS'!Z155*'RT GENERALES'!$D$14</f>
        <v>0</v>
      </c>
      <c r="H147" s="525">
        <f t="shared" si="26"/>
        <v>0</v>
      </c>
      <c r="I147" s="283"/>
      <c r="J147" s="284">
        <f>(((D147+E147)*(DT!$C$5/1000)))*($D$1045/IF(AND($D$1044&gt;$B$1046,$B$1046&gt;$D$1043),366,365))+(LIQUIDACION!$F147*(DT!$C$5/2000))</f>
        <v>0</v>
      </c>
      <c r="K147" s="285">
        <f t="shared" si="23"/>
        <v>0</v>
      </c>
      <c r="L147" s="286">
        <f>(((D147+E147)*DT!$E$5/1000)*($D$1045/IF(AND($D$1044&gt;$B$1046,$B$1046&gt;$D$1043),366,365))+(LIQUIDACION!F147*(DT!$E$5/2000)))</f>
        <v>0</v>
      </c>
      <c r="M147" s="286">
        <f>((G147)*(DT!$C$6/1000))*($D$1045/IF(AND($D$1044&gt;$B$1046,$B$1046&gt;$D$1043),366,365))</f>
        <v>0</v>
      </c>
      <c r="N147" s="287">
        <f t="shared" si="27"/>
        <v>0</v>
      </c>
      <c r="P147" s="288">
        <f>(($U147*DT!$C$5/1000))*($D$1045/IF(AND($D$1044&gt;$B$1046,$B$1046&gt;$D$1043),366,365))+(($V147*DT!$C$5/2000))</f>
        <v>0</v>
      </c>
      <c r="Q147" s="289">
        <f t="shared" si="24"/>
        <v>0</v>
      </c>
      <c r="R147" s="289">
        <f>(($U147*DT!$E$5/1000))*($D$1045/IF(AND($D$1044&gt;$B$1046,$B$1046&gt;$D$1043),366,365))+(($V147*DT!$E$5/2000))</f>
        <v>0</v>
      </c>
      <c r="S147" s="290">
        <f t="shared" si="28"/>
        <v>0</v>
      </c>
      <c r="U147" s="291">
        <f t="shared" si="33"/>
        <v>0</v>
      </c>
      <c r="V147" s="291">
        <f t="shared" si="29"/>
        <v>0</v>
      </c>
      <c r="X147" s="288">
        <f>(($AC147*DT!$C$5/1000))*($D$1045/IF(AND($D$1044&gt;$B$1046,$B$1046&gt;$D$1043),366,365))+(($AD147*DT!$C$5/2000))</f>
        <v>0</v>
      </c>
      <c r="Y147" s="289">
        <f t="shared" si="25"/>
        <v>0</v>
      </c>
      <c r="Z147" s="289">
        <f>(($AC147*DT!$E$5/1000))*($D$1045/IF(AND($D$1044&gt;$B$1046,$B$1046&gt;$D$1043),366,365))+(($AD147*DT!$E$5/2000))</f>
        <v>0</v>
      </c>
      <c r="AA147" s="290">
        <f t="shared" si="30"/>
        <v>0</v>
      </c>
      <c r="AC147" s="291">
        <f t="shared" si="31"/>
        <v>0</v>
      </c>
      <c r="AD147" s="291">
        <f t="shared" si="32"/>
        <v>0</v>
      </c>
    </row>
    <row r="148" spans="2:30" x14ac:dyDescent="0.25">
      <c r="B148" s="522">
        <v>144</v>
      </c>
      <c r="C148" s="280">
        <f>'BIENES ASEGURADOS'!C156</f>
        <v>0</v>
      </c>
      <c r="D148" s="281">
        <f>SUM('BIENES ASEGURADOS'!D156:H156)*'RT GENERALES'!$D$14</f>
        <v>0</v>
      </c>
      <c r="E148" s="281">
        <f>SUM('BIENES ASEGURADOS'!I156:Y156,'BIENES ASEGURADOS'!AA156)*'RT GENERALES'!$D$14</f>
        <v>0</v>
      </c>
      <c r="F148" s="281">
        <f>'BIENES ASEGURADOS'!AB156*'RT GENERALES'!$D$14</f>
        <v>0</v>
      </c>
      <c r="G148" s="282">
        <f>'BIENES ASEGURADOS'!Z156*'RT GENERALES'!$D$14</f>
        <v>0</v>
      </c>
      <c r="H148" s="525">
        <f t="shared" si="26"/>
        <v>0</v>
      </c>
      <c r="I148" s="283"/>
      <c r="J148" s="284">
        <f>(((D148+E148)*(DT!$C$5/1000)))*($D$1045/IF(AND($D$1044&gt;$B$1046,$B$1046&gt;$D$1043),366,365))+(LIQUIDACION!$F148*(DT!$C$5/2000))</f>
        <v>0</v>
      </c>
      <c r="K148" s="285">
        <f t="shared" si="23"/>
        <v>0</v>
      </c>
      <c r="L148" s="286">
        <f>(((D148+E148)*DT!$E$5/1000)*($D$1045/IF(AND($D$1044&gt;$B$1046,$B$1046&gt;$D$1043),366,365))+(LIQUIDACION!F148*(DT!$E$5/2000)))</f>
        <v>0</v>
      </c>
      <c r="M148" s="286">
        <f>((G148)*(DT!$C$6/1000))*($D$1045/IF(AND($D$1044&gt;$B$1046,$B$1046&gt;$D$1043),366,365))</f>
        <v>0</v>
      </c>
      <c r="N148" s="287">
        <f t="shared" si="27"/>
        <v>0</v>
      </c>
      <c r="P148" s="288">
        <f>(($U148*DT!$C$5/1000))*($D$1045/IF(AND($D$1044&gt;$B$1046,$B$1046&gt;$D$1043),366,365))+(($V148*DT!$C$5/2000))</f>
        <v>0</v>
      </c>
      <c r="Q148" s="289">
        <f t="shared" si="24"/>
        <v>0</v>
      </c>
      <c r="R148" s="289">
        <f>(($U148*DT!$E$5/1000))*($D$1045/IF(AND($D$1044&gt;$B$1046,$B$1046&gt;$D$1043),366,365))+(($V148*DT!$E$5/2000))</f>
        <v>0</v>
      </c>
      <c r="S148" s="290">
        <f t="shared" si="28"/>
        <v>0</v>
      </c>
      <c r="U148" s="291">
        <f t="shared" si="33"/>
        <v>0</v>
      </c>
      <c r="V148" s="291">
        <f t="shared" si="29"/>
        <v>0</v>
      </c>
      <c r="X148" s="288">
        <f>(($AC148*DT!$C$5/1000))*($D$1045/IF(AND($D$1044&gt;$B$1046,$B$1046&gt;$D$1043),366,365))+(($AD148*DT!$C$5/2000))</f>
        <v>0</v>
      </c>
      <c r="Y148" s="289">
        <f t="shared" si="25"/>
        <v>0</v>
      </c>
      <c r="Z148" s="289">
        <f>(($AC148*DT!$E$5/1000))*($D$1045/IF(AND($D$1044&gt;$B$1046,$B$1046&gt;$D$1043),366,365))+(($AD148*DT!$E$5/2000))</f>
        <v>0</v>
      </c>
      <c r="AA148" s="290">
        <f t="shared" si="30"/>
        <v>0</v>
      </c>
      <c r="AC148" s="291">
        <f t="shared" si="31"/>
        <v>0</v>
      </c>
      <c r="AD148" s="291">
        <f t="shared" si="32"/>
        <v>0</v>
      </c>
    </row>
    <row r="149" spans="2:30" x14ac:dyDescent="0.25">
      <c r="B149" s="522">
        <v>145</v>
      </c>
      <c r="C149" s="280">
        <f>'BIENES ASEGURADOS'!C157</f>
        <v>0</v>
      </c>
      <c r="D149" s="281">
        <f>SUM('BIENES ASEGURADOS'!D157:H157)*'RT GENERALES'!$D$14</f>
        <v>0</v>
      </c>
      <c r="E149" s="281">
        <f>SUM('BIENES ASEGURADOS'!I157:Y157,'BIENES ASEGURADOS'!AA157)*'RT GENERALES'!$D$14</f>
        <v>0</v>
      </c>
      <c r="F149" s="281">
        <f>'BIENES ASEGURADOS'!AB157*'RT GENERALES'!$D$14</f>
        <v>0</v>
      </c>
      <c r="G149" s="282">
        <f>'BIENES ASEGURADOS'!Z157*'RT GENERALES'!$D$14</f>
        <v>0</v>
      </c>
      <c r="H149" s="525">
        <f t="shared" si="26"/>
        <v>0</v>
      </c>
      <c r="I149" s="283"/>
      <c r="J149" s="284">
        <f>(((D149+E149)*(DT!$C$5/1000)))*($D$1045/IF(AND($D$1044&gt;$B$1046,$B$1046&gt;$D$1043),366,365))+(LIQUIDACION!$F149*(DT!$C$5/2000))</f>
        <v>0</v>
      </c>
      <c r="K149" s="285">
        <f t="shared" si="23"/>
        <v>0</v>
      </c>
      <c r="L149" s="286">
        <f>(((D149+E149)*DT!$E$5/1000)*($D$1045/IF(AND($D$1044&gt;$B$1046,$B$1046&gt;$D$1043),366,365))+(LIQUIDACION!F149*(DT!$E$5/2000)))</f>
        <v>0</v>
      </c>
      <c r="M149" s="286">
        <f>((G149)*(DT!$C$6/1000))*($D$1045/IF(AND($D$1044&gt;$B$1046,$B$1046&gt;$D$1043),366,365))</f>
        <v>0</v>
      </c>
      <c r="N149" s="287">
        <f t="shared" si="27"/>
        <v>0</v>
      </c>
      <c r="P149" s="288">
        <f>(($U149*DT!$C$5/1000))*($D$1045/IF(AND($D$1044&gt;$B$1046,$B$1046&gt;$D$1043),366,365))+(($V149*DT!$C$5/2000))</f>
        <v>0</v>
      </c>
      <c r="Q149" s="289">
        <f t="shared" si="24"/>
        <v>0</v>
      </c>
      <c r="R149" s="289">
        <f>(($U149*DT!$E$5/1000))*($D$1045/IF(AND($D$1044&gt;$B$1046,$B$1046&gt;$D$1043),366,365))+(($V149*DT!$E$5/2000))</f>
        <v>0</v>
      </c>
      <c r="S149" s="290">
        <f t="shared" si="28"/>
        <v>0</v>
      </c>
      <c r="U149" s="291">
        <f t="shared" si="33"/>
        <v>0</v>
      </c>
      <c r="V149" s="291">
        <f t="shared" si="29"/>
        <v>0</v>
      </c>
      <c r="X149" s="288">
        <f>(($AC149*DT!$C$5/1000))*($D$1045/IF(AND($D$1044&gt;$B$1046,$B$1046&gt;$D$1043),366,365))+(($AD149*DT!$C$5/2000))</f>
        <v>0</v>
      </c>
      <c r="Y149" s="289">
        <f t="shared" si="25"/>
        <v>0</v>
      </c>
      <c r="Z149" s="289">
        <f>(($AC149*DT!$E$5/1000))*($D$1045/IF(AND($D$1044&gt;$B$1046,$B$1046&gt;$D$1043),366,365))+(($AD149*DT!$E$5/2000))</f>
        <v>0</v>
      </c>
      <c r="AA149" s="290">
        <f t="shared" si="30"/>
        <v>0</v>
      </c>
      <c r="AC149" s="291">
        <f t="shared" si="31"/>
        <v>0</v>
      </c>
      <c r="AD149" s="291">
        <f t="shared" si="32"/>
        <v>0</v>
      </c>
    </row>
    <row r="150" spans="2:30" x14ac:dyDescent="0.25">
      <c r="B150" s="522">
        <v>146</v>
      </c>
      <c r="C150" s="280">
        <f>'BIENES ASEGURADOS'!C158</f>
        <v>0</v>
      </c>
      <c r="D150" s="281">
        <f>SUM('BIENES ASEGURADOS'!D158:H158)*'RT GENERALES'!$D$14</f>
        <v>0</v>
      </c>
      <c r="E150" s="281">
        <f>SUM('BIENES ASEGURADOS'!I158:Y158,'BIENES ASEGURADOS'!AA158)*'RT GENERALES'!$D$14</f>
        <v>0</v>
      </c>
      <c r="F150" s="281">
        <f>'BIENES ASEGURADOS'!AB158*'RT GENERALES'!$D$14</f>
        <v>0</v>
      </c>
      <c r="G150" s="282">
        <f>'BIENES ASEGURADOS'!Z158*'RT GENERALES'!$D$14</f>
        <v>0</v>
      </c>
      <c r="H150" s="525">
        <f t="shared" si="26"/>
        <v>0</v>
      </c>
      <c r="I150" s="283"/>
      <c r="J150" s="284">
        <f>(((D150+E150)*(DT!$C$5/1000)))*($D$1045/IF(AND($D$1044&gt;$B$1046,$B$1046&gt;$D$1043),366,365))+(LIQUIDACION!$F150*(DT!$C$5/2000))</f>
        <v>0</v>
      </c>
      <c r="K150" s="285">
        <f t="shared" si="23"/>
        <v>0</v>
      </c>
      <c r="L150" s="286">
        <f>(((D150+E150)*DT!$E$5/1000)*($D$1045/IF(AND($D$1044&gt;$B$1046,$B$1046&gt;$D$1043),366,365))+(LIQUIDACION!F150*(DT!$E$5/2000)))</f>
        <v>0</v>
      </c>
      <c r="M150" s="286">
        <f>((G150)*(DT!$C$6/1000))*($D$1045/IF(AND($D$1044&gt;$B$1046,$B$1046&gt;$D$1043),366,365))</f>
        <v>0</v>
      </c>
      <c r="N150" s="287">
        <f t="shared" si="27"/>
        <v>0</v>
      </c>
      <c r="P150" s="288">
        <f>(($U150*DT!$C$5/1000))*($D$1045/IF(AND($D$1044&gt;$B$1046,$B$1046&gt;$D$1043),366,365))+(($V150*DT!$C$5/2000))</f>
        <v>0</v>
      </c>
      <c r="Q150" s="289">
        <f t="shared" si="24"/>
        <v>0</v>
      </c>
      <c r="R150" s="289">
        <f>(($U150*DT!$E$5/1000))*($D$1045/IF(AND($D$1044&gt;$B$1046,$B$1046&gt;$D$1043),366,365))+(($V150*DT!$E$5/2000))</f>
        <v>0</v>
      </c>
      <c r="S150" s="290">
        <f t="shared" si="28"/>
        <v>0</v>
      </c>
      <c r="U150" s="291">
        <f t="shared" si="33"/>
        <v>0</v>
      </c>
      <c r="V150" s="291">
        <f t="shared" si="29"/>
        <v>0</v>
      </c>
      <c r="X150" s="288">
        <f>(($AC150*DT!$C$5/1000))*($D$1045/IF(AND($D$1044&gt;$B$1046,$B$1046&gt;$D$1043),366,365))+(($AD150*DT!$C$5/2000))</f>
        <v>0</v>
      </c>
      <c r="Y150" s="289">
        <f t="shared" si="25"/>
        <v>0</v>
      </c>
      <c r="Z150" s="289">
        <f>(($AC150*DT!$E$5/1000))*($D$1045/IF(AND($D$1044&gt;$B$1046,$B$1046&gt;$D$1043),366,365))+(($AD150*DT!$E$5/2000))</f>
        <v>0</v>
      </c>
      <c r="AA150" s="290">
        <f t="shared" si="30"/>
        <v>0</v>
      </c>
      <c r="AC150" s="291">
        <f t="shared" si="31"/>
        <v>0</v>
      </c>
      <c r="AD150" s="291">
        <f t="shared" si="32"/>
        <v>0</v>
      </c>
    </row>
    <row r="151" spans="2:30" x14ac:dyDescent="0.25">
      <c r="B151" s="522">
        <v>147</v>
      </c>
      <c r="C151" s="280">
        <f>'BIENES ASEGURADOS'!C159</f>
        <v>0</v>
      </c>
      <c r="D151" s="281">
        <f>SUM('BIENES ASEGURADOS'!D159:H159)*'RT GENERALES'!$D$14</f>
        <v>0</v>
      </c>
      <c r="E151" s="281">
        <f>SUM('BIENES ASEGURADOS'!I159:Y159,'BIENES ASEGURADOS'!AA159)*'RT GENERALES'!$D$14</f>
        <v>0</v>
      </c>
      <c r="F151" s="281">
        <f>'BIENES ASEGURADOS'!AB159*'RT GENERALES'!$D$14</f>
        <v>0</v>
      </c>
      <c r="G151" s="282">
        <f>'BIENES ASEGURADOS'!Z159*'RT GENERALES'!$D$14</f>
        <v>0</v>
      </c>
      <c r="H151" s="525">
        <f t="shared" si="26"/>
        <v>0</v>
      </c>
      <c r="I151" s="283"/>
      <c r="J151" s="284">
        <f>(((D151+E151)*(DT!$C$5/1000)))*($D$1045/IF(AND($D$1044&gt;$B$1046,$B$1046&gt;$D$1043),366,365))+(LIQUIDACION!$F151*(DT!$C$5/2000))</f>
        <v>0</v>
      </c>
      <c r="K151" s="285">
        <f t="shared" si="23"/>
        <v>0</v>
      </c>
      <c r="L151" s="286">
        <f>(((D151+E151)*DT!$E$5/1000)*($D$1045/IF(AND($D$1044&gt;$B$1046,$B$1046&gt;$D$1043),366,365))+(LIQUIDACION!F151*(DT!$E$5/2000)))</f>
        <v>0</v>
      </c>
      <c r="M151" s="286">
        <f>((G151)*(DT!$C$6/1000))*($D$1045/IF(AND($D$1044&gt;$B$1046,$B$1046&gt;$D$1043),366,365))</f>
        <v>0</v>
      </c>
      <c r="N151" s="287">
        <f t="shared" si="27"/>
        <v>0</v>
      </c>
      <c r="P151" s="288">
        <f>(($U151*DT!$C$5/1000))*($D$1045/IF(AND($D$1044&gt;$B$1046,$B$1046&gt;$D$1043),366,365))+(($V151*DT!$C$5/2000))</f>
        <v>0</v>
      </c>
      <c r="Q151" s="289">
        <f t="shared" si="24"/>
        <v>0</v>
      </c>
      <c r="R151" s="289">
        <f>(($U151*DT!$E$5/1000))*($D$1045/IF(AND($D$1044&gt;$B$1046,$B$1046&gt;$D$1043),366,365))+(($V151*DT!$E$5/2000))</f>
        <v>0</v>
      </c>
      <c r="S151" s="290">
        <f t="shared" si="28"/>
        <v>0</v>
      </c>
      <c r="U151" s="291">
        <f t="shared" si="33"/>
        <v>0</v>
      </c>
      <c r="V151" s="291">
        <f t="shared" si="29"/>
        <v>0</v>
      </c>
      <c r="X151" s="288">
        <f>(($AC151*DT!$C$5/1000))*($D$1045/IF(AND($D$1044&gt;$B$1046,$B$1046&gt;$D$1043),366,365))+(($AD151*DT!$C$5/2000))</f>
        <v>0</v>
      </c>
      <c r="Y151" s="289">
        <f t="shared" si="25"/>
        <v>0</v>
      </c>
      <c r="Z151" s="289">
        <f>(($AC151*DT!$E$5/1000))*($D$1045/IF(AND($D$1044&gt;$B$1046,$B$1046&gt;$D$1043),366,365))+(($AD151*DT!$E$5/2000))</f>
        <v>0</v>
      </c>
      <c r="AA151" s="290">
        <f t="shared" si="30"/>
        <v>0</v>
      </c>
      <c r="AC151" s="291">
        <f t="shared" si="31"/>
        <v>0</v>
      </c>
      <c r="AD151" s="291">
        <f t="shared" si="32"/>
        <v>0</v>
      </c>
    </row>
    <row r="152" spans="2:30" x14ac:dyDescent="0.25">
      <c r="B152" s="522">
        <v>148</v>
      </c>
      <c r="C152" s="280">
        <f>'BIENES ASEGURADOS'!C160</f>
        <v>0</v>
      </c>
      <c r="D152" s="281">
        <f>SUM('BIENES ASEGURADOS'!D160:H160)*'RT GENERALES'!$D$14</f>
        <v>0</v>
      </c>
      <c r="E152" s="281">
        <f>SUM('BIENES ASEGURADOS'!I160:Y160,'BIENES ASEGURADOS'!AA160)*'RT GENERALES'!$D$14</f>
        <v>0</v>
      </c>
      <c r="F152" s="281">
        <f>'BIENES ASEGURADOS'!AB160*'RT GENERALES'!$D$14</f>
        <v>0</v>
      </c>
      <c r="G152" s="282">
        <f>'BIENES ASEGURADOS'!Z160*'RT GENERALES'!$D$14</f>
        <v>0</v>
      </c>
      <c r="H152" s="525">
        <f t="shared" si="26"/>
        <v>0</v>
      </c>
      <c r="I152" s="283"/>
      <c r="J152" s="284">
        <f>(((D152+E152)*(DT!$C$5/1000)))*($D$1045/IF(AND($D$1044&gt;$B$1046,$B$1046&gt;$D$1043),366,365))+(LIQUIDACION!$F152*(DT!$C$5/2000))</f>
        <v>0</v>
      </c>
      <c r="K152" s="285">
        <f t="shared" si="23"/>
        <v>0</v>
      </c>
      <c r="L152" s="286">
        <f>(((D152+E152)*DT!$E$5/1000)*($D$1045/IF(AND($D$1044&gt;$B$1046,$B$1046&gt;$D$1043),366,365))+(LIQUIDACION!F152*(DT!$E$5/2000)))</f>
        <v>0</v>
      </c>
      <c r="M152" s="286">
        <f>((G152)*(DT!$C$6/1000))*($D$1045/IF(AND($D$1044&gt;$B$1046,$B$1046&gt;$D$1043),366,365))</f>
        <v>0</v>
      </c>
      <c r="N152" s="287">
        <f t="shared" si="27"/>
        <v>0</v>
      </c>
      <c r="P152" s="288">
        <f>(($U152*DT!$C$5/1000))*($D$1045/IF(AND($D$1044&gt;$B$1046,$B$1046&gt;$D$1043),366,365))+(($V152*DT!$C$5/2000))</f>
        <v>0</v>
      </c>
      <c r="Q152" s="289">
        <f t="shared" si="24"/>
        <v>0</v>
      </c>
      <c r="R152" s="289">
        <f>(($U152*DT!$E$5/1000))*($D$1045/IF(AND($D$1044&gt;$B$1046,$B$1046&gt;$D$1043),366,365))+(($V152*DT!$E$5/2000))</f>
        <v>0</v>
      </c>
      <c r="S152" s="290">
        <f t="shared" si="28"/>
        <v>0</v>
      </c>
      <c r="U152" s="291">
        <f t="shared" si="33"/>
        <v>0</v>
      </c>
      <c r="V152" s="291">
        <f t="shared" si="29"/>
        <v>0</v>
      </c>
      <c r="X152" s="288">
        <f>(($AC152*DT!$C$5/1000))*($D$1045/IF(AND($D$1044&gt;$B$1046,$B$1046&gt;$D$1043),366,365))+(($AD152*DT!$C$5/2000))</f>
        <v>0</v>
      </c>
      <c r="Y152" s="289">
        <f t="shared" si="25"/>
        <v>0</v>
      </c>
      <c r="Z152" s="289">
        <f>(($AC152*DT!$E$5/1000))*($D$1045/IF(AND($D$1044&gt;$B$1046,$B$1046&gt;$D$1043),366,365))+(($AD152*DT!$E$5/2000))</f>
        <v>0</v>
      </c>
      <c r="AA152" s="290">
        <f t="shared" si="30"/>
        <v>0</v>
      </c>
      <c r="AC152" s="291">
        <f t="shared" si="31"/>
        <v>0</v>
      </c>
      <c r="AD152" s="291">
        <f t="shared" si="32"/>
        <v>0</v>
      </c>
    </row>
    <row r="153" spans="2:30" x14ac:dyDescent="0.25">
      <c r="B153" s="522">
        <v>149</v>
      </c>
      <c r="C153" s="280">
        <f>'BIENES ASEGURADOS'!C161</f>
        <v>0</v>
      </c>
      <c r="D153" s="281">
        <f>SUM('BIENES ASEGURADOS'!D161:H161)*'RT GENERALES'!$D$14</f>
        <v>0</v>
      </c>
      <c r="E153" s="281">
        <f>SUM('BIENES ASEGURADOS'!I161:Y161,'BIENES ASEGURADOS'!AA161)*'RT GENERALES'!$D$14</f>
        <v>0</v>
      </c>
      <c r="F153" s="281">
        <f>'BIENES ASEGURADOS'!AB161*'RT GENERALES'!$D$14</f>
        <v>0</v>
      </c>
      <c r="G153" s="282">
        <f>'BIENES ASEGURADOS'!Z161*'RT GENERALES'!$D$14</f>
        <v>0</v>
      </c>
      <c r="H153" s="525">
        <f t="shared" si="26"/>
        <v>0</v>
      </c>
      <c r="I153" s="283"/>
      <c r="J153" s="284">
        <f>(((D153+E153)*(DT!$C$5/1000)))*($D$1045/IF(AND($D$1044&gt;$B$1046,$B$1046&gt;$D$1043),366,365))+(LIQUIDACION!$F153*(DT!$C$5/2000))</f>
        <v>0</v>
      </c>
      <c r="K153" s="285">
        <f t="shared" si="23"/>
        <v>0</v>
      </c>
      <c r="L153" s="286">
        <f>(((D153+E153)*DT!$E$5/1000)*($D$1045/IF(AND($D$1044&gt;$B$1046,$B$1046&gt;$D$1043),366,365))+(LIQUIDACION!F153*(DT!$E$5/2000)))</f>
        <v>0</v>
      </c>
      <c r="M153" s="286">
        <f>((G153)*(DT!$C$6/1000))*($D$1045/IF(AND($D$1044&gt;$B$1046,$B$1046&gt;$D$1043),366,365))</f>
        <v>0</v>
      </c>
      <c r="N153" s="287">
        <f t="shared" si="27"/>
        <v>0</v>
      </c>
      <c r="P153" s="288">
        <f>(($U153*DT!$C$5/1000))*($D$1045/IF(AND($D$1044&gt;$B$1046,$B$1046&gt;$D$1043),366,365))+(($V153*DT!$C$5/2000))</f>
        <v>0</v>
      </c>
      <c r="Q153" s="289">
        <f t="shared" si="24"/>
        <v>0</v>
      </c>
      <c r="R153" s="289">
        <f>(($U153*DT!$E$5/1000))*($D$1045/IF(AND($D$1044&gt;$B$1046,$B$1046&gt;$D$1043),366,365))+(($V153*DT!$E$5/2000))</f>
        <v>0</v>
      </c>
      <c r="S153" s="290">
        <f t="shared" si="28"/>
        <v>0</v>
      </c>
      <c r="U153" s="291">
        <f t="shared" si="33"/>
        <v>0</v>
      </c>
      <c r="V153" s="291">
        <f t="shared" si="29"/>
        <v>0</v>
      </c>
      <c r="X153" s="288">
        <f>(($AC153*DT!$C$5/1000))*($D$1045/IF(AND($D$1044&gt;$B$1046,$B$1046&gt;$D$1043),366,365))+(($AD153*DT!$C$5/2000))</f>
        <v>0</v>
      </c>
      <c r="Y153" s="289">
        <f t="shared" si="25"/>
        <v>0</v>
      </c>
      <c r="Z153" s="289">
        <f>(($AC153*DT!$E$5/1000))*($D$1045/IF(AND($D$1044&gt;$B$1046,$B$1046&gt;$D$1043),366,365))+(($AD153*DT!$E$5/2000))</f>
        <v>0</v>
      </c>
      <c r="AA153" s="290">
        <f t="shared" si="30"/>
        <v>0</v>
      </c>
      <c r="AC153" s="291">
        <f t="shared" si="31"/>
        <v>0</v>
      </c>
      <c r="AD153" s="291">
        <f t="shared" si="32"/>
        <v>0</v>
      </c>
    </row>
    <row r="154" spans="2:30" x14ac:dyDescent="0.25">
      <c r="B154" s="522">
        <v>150</v>
      </c>
      <c r="C154" s="280">
        <f>'BIENES ASEGURADOS'!C162</f>
        <v>0</v>
      </c>
      <c r="D154" s="281">
        <f>SUM('BIENES ASEGURADOS'!D162:H162)*'RT GENERALES'!$D$14</f>
        <v>0</v>
      </c>
      <c r="E154" s="281">
        <f>SUM('BIENES ASEGURADOS'!I162:Y162,'BIENES ASEGURADOS'!AA162)*'RT GENERALES'!$D$14</f>
        <v>0</v>
      </c>
      <c r="F154" s="281">
        <f>'BIENES ASEGURADOS'!AB162*'RT GENERALES'!$D$14</f>
        <v>0</v>
      </c>
      <c r="G154" s="282">
        <f>'BIENES ASEGURADOS'!Z162*'RT GENERALES'!$D$14</f>
        <v>0</v>
      </c>
      <c r="H154" s="525">
        <f t="shared" si="26"/>
        <v>0</v>
      </c>
      <c r="I154" s="283"/>
      <c r="J154" s="284">
        <f>(((D154+E154)*(DT!$C$5/1000)))*($D$1045/IF(AND($D$1044&gt;$B$1046,$B$1046&gt;$D$1043),366,365))+(LIQUIDACION!$F154*(DT!$C$5/2000))</f>
        <v>0</v>
      </c>
      <c r="K154" s="285">
        <f t="shared" si="23"/>
        <v>0</v>
      </c>
      <c r="L154" s="286">
        <f>(((D154+E154)*DT!$E$5/1000)*($D$1045/IF(AND($D$1044&gt;$B$1046,$B$1046&gt;$D$1043),366,365))+(LIQUIDACION!F154*(DT!$E$5/2000)))</f>
        <v>0</v>
      </c>
      <c r="M154" s="286">
        <f>((G154)*(DT!$C$6/1000))*($D$1045/IF(AND($D$1044&gt;$B$1046,$B$1046&gt;$D$1043),366,365))</f>
        <v>0</v>
      </c>
      <c r="N154" s="287">
        <f t="shared" si="27"/>
        <v>0</v>
      </c>
      <c r="P154" s="288">
        <f>(($U154*DT!$C$5/1000))*($D$1045/IF(AND($D$1044&gt;$B$1046,$B$1046&gt;$D$1043),366,365))+(($V154*DT!$C$5/2000))</f>
        <v>0</v>
      </c>
      <c r="Q154" s="289">
        <f t="shared" si="24"/>
        <v>0</v>
      </c>
      <c r="R154" s="289">
        <f>(($U154*DT!$E$5/1000))*($D$1045/IF(AND($D$1044&gt;$B$1046,$B$1046&gt;$D$1043),366,365))+(($V154*DT!$E$5/2000))</f>
        <v>0</v>
      </c>
      <c r="S154" s="290">
        <f t="shared" si="28"/>
        <v>0</v>
      </c>
      <c r="U154" s="291">
        <f t="shared" si="33"/>
        <v>0</v>
      </c>
      <c r="V154" s="291">
        <f t="shared" si="29"/>
        <v>0</v>
      </c>
      <c r="X154" s="288">
        <f>(($AC154*DT!$C$5/1000))*($D$1045/IF(AND($D$1044&gt;$B$1046,$B$1046&gt;$D$1043),366,365))+(($AD154*DT!$C$5/2000))</f>
        <v>0</v>
      </c>
      <c r="Y154" s="289">
        <f t="shared" si="25"/>
        <v>0</v>
      </c>
      <c r="Z154" s="289">
        <f>(($AC154*DT!$E$5/1000))*($D$1045/IF(AND($D$1044&gt;$B$1046,$B$1046&gt;$D$1043),366,365))+(($AD154*DT!$E$5/2000))</f>
        <v>0</v>
      </c>
      <c r="AA154" s="290">
        <f t="shared" si="30"/>
        <v>0</v>
      </c>
      <c r="AC154" s="291">
        <f t="shared" si="31"/>
        <v>0</v>
      </c>
      <c r="AD154" s="291">
        <f t="shared" si="32"/>
        <v>0</v>
      </c>
    </row>
    <row r="155" spans="2:30" x14ac:dyDescent="0.25">
      <c r="B155" s="522">
        <v>151</v>
      </c>
      <c r="C155" s="280">
        <f>'BIENES ASEGURADOS'!C163</f>
        <v>0</v>
      </c>
      <c r="D155" s="281">
        <f>SUM('BIENES ASEGURADOS'!D163:H163)*'RT GENERALES'!$D$14</f>
        <v>0</v>
      </c>
      <c r="E155" s="281">
        <f>SUM('BIENES ASEGURADOS'!I163:Y163,'BIENES ASEGURADOS'!AA163)*'RT GENERALES'!$D$14</f>
        <v>0</v>
      </c>
      <c r="F155" s="281">
        <f>'BIENES ASEGURADOS'!AB163*'RT GENERALES'!$D$14</f>
        <v>0</v>
      </c>
      <c r="G155" s="282">
        <f>'BIENES ASEGURADOS'!Z163*'RT GENERALES'!$D$14</f>
        <v>0</v>
      </c>
      <c r="H155" s="525">
        <f t="shared" si="26"/>
        <v>0</v>
      </c>
      <c r="I155" s="283"/>
      <c r="J155" s="284">
        <f>(((D155+E155)*(DT!$C$5/1000)))*($D$1045/IF(AND($D$1044&gt;$B$1046,$B$1046&gt;$D$1043),366,365))+(LIQUIDACION!$F155*(DT!$C$5/2000))</f>
        <v>0</v>
      </c>
      <c r="K155" s="285">
        <f t="shared" si="23"/>
        <v>0</v>
      </c>
      <c r="L155" s="286">
        <f>(((D155+E155)*DT!$E$5/1000)*($D$1045/IF(AND($D$1044&gt;$B$1046,$B$1046&gt;$D$1043),366,365))+(LIQUIDACION!F155*(DT!$E$5/2000)))</f>
        <v>0</v>
      </c>
      <c r="M155" s="286">
        <f>((G155)*(DT!$C$6/1000))*($D$1045/IF(AND($D$1044&gt;$B$1046,$B$1046&gt;$D$1043),366,365))</f>
        <v>0</v>
      </c>
      <c r="N155" s="287">
        <f t="shared" si="27"/>
        <v>0</v>
      </c>
      <c r="P155" s="288">
        <f>(($U155*DT!$C$5/1000))*($D$1045/IF(AND($D$1044&gt;$B$1046,$B$1046&gt;$D$1043),366,365))+(($V155*DT!$C$5/2000))</f>
        <v>0</v>
      </c>
      <c r="Q155" s="289">
        <f t="shared" si="24"/>
        <v>0</v>
      </c>
      <c r="R155" s="289">
        <f>(($U155*DT!$E$5/1000))*($D$1045/IF(AND($D$1044&gt;$B$1046,$B$1046&gt;$D$1043),366,365))+(($V155*DT!$E$5/2000))</f>
        <v>0</v>
      </c>
      <c r="S155" s="290">
        <f t="shared" si="28"/>
        <v>0</v>
      </c>
      <c r="U155" s="291">
        <f t="shared" si="33"/>
        <v>0</v>
      </c>
      <c r="V155" s="291">
        <f t="shared" si="29"/>
        <v>0</v>
      </c>
      <c r="X155" s="288">
        <f>(($AC155*DT!$C$5/1000))*($D$1045/IF(AND($D$1044&gt;$B$1046,$B$1046&gt;$D$1043),366,365))+(($AD155*DT!$C$5/2000))</f>
        <v>0</v>
      </c>
      <c r="Y155" s="289">
        <f t="shared" si="25"/>
        <v>0</v>
      </c>
      <c r="Z155" s="289">
        <f>(($AC155*DT!$E$5/1000))*($D$1045/IF(AND($D$1044&gt;$B$1046,$B$1046&gt;$D$1043),366,365))+(($AD155*DT!$E$5/2000))</f>
        <v>0</v>
      </c>
      <c r="AA155" s="290">
        <f t="shared" si="30"/>
        <v>0</v>
      </c>
      <c r="AC155" s="291">
        <f t="shared" si="31"/>
        <v>0</v>
      </c>
      <c r="AD155" s="291">
        <f t="shared" si="32"/>
        <v>0</v>
      </c>
    </row>
    <row r="156" spans="2:30" x14ac:dyDescent="0.25">
      <c r="B156" s="522">
        <v>152</v>
      </c>
      <c r="C156" s="280">
        <f>'BIENES ASEGURADOS'!C164</f>
        <v>0</v>
      </c>
      <c r="D156" s="281">
        <f>SUM('BIENES ASEGURADOS'!D164:H164)*'RT GENERALES'!$D$14</f>
        <v>0</v>
      </c>
      <c r="E156" s="281">
        <f>SUM('BIENES ASEGURADOS'!I164:Y164,'BIENES ASEGURADOS'!AA164)*'RT GENERALES'!$D$14</f>
        <v>0</v>
      </c>
      <c r="F156" s="281">
        <f>'BIENES ASEGURADOS'!AB164*'RT GENERALES'!$D$14</f>
        <v>0</v>
      </c>
      <c r="G156" s="282">
        <f>'BIENES ASEGURADOS'!Z164*'RT GENERALES'!$D$14</f>
        <v>0</v>
      </c>
      <c r="H156" s="525">
        <f t="shared" si="26"/>
        <v>0</v>
      </c>
      <c r="I156" s="283"/>
      <c r="J156" s="284">
        <f>(((D156+E156)*(DT!$C$5/1000)))*($D$1045/IF(AND($D$1044&gt;$B$1046,$B$1046&gt;$D$1043),366,365))+(LIQUIDACION!$F156*(DT!$C$5/2000))</f>
        <v>0</v>
      </c>
      <c r="K156" s="285">
        <f t="shared" si="23"/>
        <v>0</v>
      </c>
      <c r="L156" s="286">
        <f>(((D156+E156)*DT!$E$5/1000)*($D$1045/IF(AND($D$1044&gt;$B$1046,$B$1046&gt;$D$1043),366,365))+(LIQUIDACION!F156*(DT!$E$5/2000)))</f>
        <v>0</v>
      </c>
      <c r="M156" s="286">
        <f>((G156)*(DT!$C$6/1000))*($D$1045/IF(AND($D$1044&gt;$B$1046,$B$1046&gt;$D$1043),366,365))</f>
        <v>0</v>
      </c>
      <c r="N156" s="287">
        <f t="shared" si="27"/>
        <v>0</v>
      </c>
      <c r="P156" s="288">
        <f>(($U156*DT!$C$5/1000))*($D$1045/IF(AND($D$1044&gt;$B$1046,$B$1046&gt;$D$1043),366,365))+(($V156*DT!$C$5/2000))</f>
        <v>0</v>
      </c>
      <c r="Q156" s="289">
        <f t="shared" si="24"/>
        <v>0</v>
      </c>
      <c r="R156" s="289">
        <f>(($U156*DT!$E$5/1000))*($D$1045/IF(AND($D$1044&gt;$B$1046,$B$1046&gt;$D$1043),366,365))+(($V156*DT!$E$5/2000))</f>
        <v>0</v>
      </c>
      <c r="S156" s="290">
        <f t="shared" si="28"/>
        <v>0</v>
      </c>
      <c r="U156" s="291">
        <f t="shared" si="33"/>
        <v>0</v>
      </c>
      <c r="V156" s="291">
        <f t="shared" si="29"/>
        <v>0</v>
      </c>
      <c r="X156" s="288">
        <f>(($AC156*DT!$C$5/1000))*($D$1045/IF(AND($D$1044&gt;$B$1046,$B$1046&gt;$D$1043),366,365))+(($AD156*DT!$C$5/2000))</f>
        <v>0</v>
      </c>
      <c r="Y156" s="289">
        <f t="shared" si="25"/>
        <v>0</v>
      </c>
      <c r="Z156" s="289">
        <f>(($AC156*DT!$E$5/1000))*($D$1045/IF(AND($D$1044&gt;$B$1046,$B$1046&gt;$D$1043),366,365))+(($AD156*DT!$E$5/2000))</f>
        <v>0</v>
      </c>
      <c r="AA156" s="290">
        <f t="shared" si="30"/>
        <v>0</v>
      </c>
      <c r="AC156" s="291">
        <f t="shared" si="31"/>
        <v>0</v>
      </c>
      <c r="AD156" s="291">
        <f t="shared" si="32"/>
        <v>0</v>
      </c>
    </row>
    <row r="157" spans="2:30" x14ac:dyDescent="0.25">
      <c r="B157" s="522">
        <v>153</v>
      </c>
      <c r="C157" s="280">
        <f>'BIENES ASEGURADOS'!C165</f>
        <v>0</v>
      </c>
      <c r="D157" s="281">
        <f>SUM('BIENES ASEGURADOS'!D165:H165)*'RT GENERALES'!$D$14</f>
        <v>0</v>
      </c>
      <c r="E157" s="281">
        <f>SUM('BIENES ASEGURADOS'!I165:Y165,'BIENES ASEGURADOS'!AA165)*'RT GENERALES'!$D$14</f>
        <v>0</v>
      </c>
      <c r="F157" s="281">
        <f>'BIENES ASEGURADOS'!AB165*'RT GENERALES'!$D$14</f>
        <v>0</v>
      </c>
      <c r="G157" s="282">
        <f>'BIENES ASEGURADOS'!Z165*'RT GENERALES'!$D$14</f>
        <v>0</v>
      </c>
      <c r="H157" s="525">
        <f t="shared" si="26"/>
        <v>0</v>
      </c>
      <c r="I157" s="283"/>
      <c r="J157" s="284">
        <f>(((D157+E157)*(DT!$C$5/1000)))*($D$1045/IF(AND($D$1044&gt;$B$1046,$B$1046&gt;$D$1043),366,365))+(LIQUIDACION!$F157*(DT!$C$5/2000))</f>
        <v>0</v>
      </c>
      <c r="K157" s="285">
        <f t="shared" si="23"/>
        <v>0</v>
      </c>
      <c r="L157" s="286">
        <f>(((D157+E157)*DT!$E$5/1000)*($D$1045/IF(AND($D$1044&gt;$B$1046,$B$1046&gt;$D$1043),366,365))+(LIQUIDACION!F157*(DT!$E$5/2000)))</f>
        <v>0</v>
      </c>
      <c r="M157" s="286">
        <f>((G157)*(DT!$C$6/1000))*($D$1045/IF(AND($D$1044&gt;$B$1046,$B$1046&gt;$D$1043),366,365))</f>
        <v>0</v>
      </c>
      <c r="N157" s="287">
        <f t="shared" si="27"/>
        <v>0</v>
      </c>
      <c r="P157" s="288">
        <f>(($U157*DT!$C$5/1000))*($D$1045/IF(AND($D$1044&gt;$B$1046,$B$1046&gt;$D$1043),366,365))+(($V157*DT!$C$5/2000))</f>
        <v>0</v>
      </c>
      <c r="Q157" s="289">
        <f t="shared" si="24"/>
        <v>0</v>
      </c>
      <c r="R157" s="289">
        <f>(($U157*DT!$E$5/1000))*($D$1045/IF(AND($D$1044&gt;$B$1046,$B$1046&gt;$D$1043),366,365))+(($V157*DT!$E$5/2000))</f>
        <v>0</v>
      </c>
      <c r="S157" s="290">
        <f t="shared" si="28"/>
        <v>0</v>
      </c>
      <c r="U157" s="291">
        <f t="shared" si="33"/>
        <v>0</v>
      </c>
      <c r="V157" s="291">
        <f t="shared" si="29"/>
        <v>0</v>
      </c>
      <c r="X157" s="288">
        <f>(($AC157*DT!$C$5/1000))*($D$1045/IF(AND($D$1044&gt;$B$1046,$B$1046&gt;$D$1043),366,365))+(($AD157*DT!$C$5/2000))</f>
        <v>0</v>
      </c>
      <c r="Y157" s="289">
        <f t="shared" si="25"/>
        <v>0</v>
      </c>
      <c r="Z157" s="289">
        <f>(($AC157*DT!$E$5/1000))*($D$1045/IF(AND($D$1044&gt;$B$1046,$B$1046&gt;$D$1043),366,365))+(($AD157*DT!$E$5/2000))</f>
        <v>0</v>
      </c>
      <c r="AA157" s="290">
        <f t="shared" si="30"/>
        <v>0</v>
      </c>
      <c r="AC157" s="291">
        <f t="shared" si="31"/>
        <v>0</v>
      </c>
      <c r="AD157" s="291">
        <f t="shared" si="32"/>
        <v>0</v>
      </c>
    </row>
    <row r="158" spans="2:30" x14ac:dyDescent="0.25">
      <c r="B158" s="522">
        <v>154</v>
      </c>
      <c r="C158" s="280">
        <f>'BIENES ASEGURADOS'!C166</f>
        <v>0</v>
      </c>
      <c r="D158" s="281">
        <f>SUM('BIENES ASEGURADOS'!D166:H166)*'RT GENERALES'!$D$14</f>
        <v>0</v>
      </c>
      <c r="E158" s="281">
        <f>SUM('BIENES ASEGURADOS'!I166:Y166,'BIENES ASEGURADOS'!AA166)*'RT GENERALES'!$D$14</f>
        <v>0</v>
      </c>
      <c r="F158" s="281">
        <f>'BIENES ASEGURADOS'!AB166*'RT GENERALES'!$D$14</f>
        <v>0</v>
      </c>
      <c r="G158" s="282">
        <f>'BIENES ASEGURADOS'!Z166*'RT GENERALES'!$D$14</f>
        <v>0</v>
      </c>
      <c r="H158" s="525">
        <f t="shared" si="26"/>
        <v>0</v>
      </c>
      <c r="I158" s="283"/>
      <c r="J158" s="284">
        <f>(((D158+E158)*(DT!$C$5/1000)))*($D$1045/IF(AND($D$1044&gt;$B$1046,$B$1046&gt;$D$1043),366,365))+(LIQUIDACION!$F158*(DT!$C$5/2000))</f>
        <v>0</v>
      </c>
      <c r="K158" s="285">
        <f t="shared" si="23"/>
        <v>0</v>
      </c>
      <c r="L158" s="286">
        <f>(((D158+E158)*DT!$E$5/1000)*($D$1045/IF(AND($D$1044&gt;$B$1046,$B$1046&gt;$D$1043),366,365))+(LIQUIDACION!F158*(DT!$E$5/2000)))</f>
        <v>0</v>
      </c>
      <c r="M158" s="286">
        <f>((G158)*(DT!$C$6/1000))*($D$1045/IF(AND($D$1044&gt;$B$1046,$B$1046&gt;$D$1043),366,365))</f>
        <v>0</v>
      </c>
      <c r="N158" s="287">
        <f t="shared" si="27"/>
        <v>0</v>
      </c>
      <c r="P158" s="288">
        <f>(($U158*DT!$C$5/1000))*($D$1045/IF(AND($D$1044&gt;$B$1046,$B$1046&gt;$D$1043),366,365))+(($V158*DT!$C$5/2000))</f>
        <v>0</v>
      </c>
      <c r="Q158" s="289">
        <f t="shared" si="24"/>
        <v>0</v>
      </c>
      <c r="R158" s="289">
        <f>(($U158*DT!$E$5/1000))*($D$1045/IF(AND($D$1044&gt;$B$1046,$B$1046&gt;$D$1043),366,365))+(($V158*DT!$E$5/2000))</f>
        <v>0</v>
      </c>
      <c r="S158" s="290">
        <f t="shared" si="28"/>
        <v>0</v>
      </c>
      <c r="U158" s="291">
        <f t="shared" si="33"/>
        <v>0</v>
      </c>
      <c r="V158" s="291">
        <f t="shared" si="29"/>
        <v>0</v>
      </c>
      <c r="X158" s="288">
        <f>(($AC158*DT!$C$5/1000))*($D$1045/IF(AND($D$1044&gt;$B$1046,$B$1046&gt;$D$1043),366,365))+(($AD158*DT!$C$5/2000))</f>
        <v>0</v>
      </c>
      <c r="Y158" s="289">
        <f t="shared" si="25"/>
        <v>0</v>
      </c>
      <c r="Z158" s="289">
        <f>(($AC158*DT!$E$5/1000))*($D$1045/IF(AND($D$1044&gt;$B$1046,$B$1046&gt;$D$1043),366,365))+(($AD158*DT!$E$5/2000))</f>
        <v>0</v>
      </c>
      <c r="AA158" s="290">
        <f t="shared" si="30"/>
        <v>0</v>
      </c>
      <c r="AC158" s="291">
        <f t="shared" si="31"/>
        <v>0</v>
      </c>
      <c r="AD158" s="291">
        <f t="shared" si="32"/>
        <v>0</v>
      </c>
    </row>
    <row r="159" spans="2:30" x14ac:dyDescent="0.25">
      <c r="B159" s="522">
        <v>155</v>
      </c>
      <c r="C159" s="280">
        <f>'BIENES ASEGURADOS'!C167</f>
        <v>0</v>
      </c>
      <c r="D159" s="281">
        <f>SUM('BIENES ASEGURADOS'!D167:H167)*'RT GENERALES'!$D$14</f>
        <v>0</v>
      </c>
      <c r="E159" s="281">
        <f>SUM('BIENES ASEGURADOS'!I167:Y167,'BIENES ASEGURADOS'!AA167)*'RT GENERALES'!$D$14</f>
        <v>0</v>
      </c>
      <c r="F159" s="281">
        <f>'BIENES ASEGURADOS'!AB167*'RT GENERALES'!$D$14</f>
        <v>0</v>
      </c>
      <c r="G159" s="282">
        <f>'BIENES ASEGURADOS'!Z167*'RT GENERALES'!$D$14</f>
        <v>0</v>
      </c>
      <c r="H159" s="525">
        <f t="shared" si="26"/>
        <v>0</v>
      </c>
      <c r="I159" s="283"/>
      <c r="J159" s="284">
        <f>(((D159+E159)*(DT!$C$5/1000)))*($D$1045/IF(AND($D$1044&gt;$B$1046,$B$1046&gt;$D$1043),366,365))+(LIQUIDACION!$F159*(DT!$C$5/2000))</f>
        <v>0</v>
      </c>
      <c r="K159" s="285">
        <f t="shared" si="23"/>
        <v>0</v>
      </c>
      <c r="L159" s="286">
        <f>(((D159+E159)*DT!$E$5/1000)*($D$1045/IF(AND($D$1044&gt;$B$1046,$B$1046&gt;$D$1043),366,365))+(LIQUIDACION!F159*(DT!$E$5/2000)))</f>
        <v>0</v>
      </c>
      <c r="M159" s="286">
        <f>((G159)*(DT!$C$6/1000))*($D$1045/IF(AND($D$1044&gt;$B$1046,$B$1046&gt;$D$1043),366,365))</f>
        <v>0</v>
      </c>
      <c r="N159" s="287">
        <f t="shared" si="27"/>
        <v>0</v>
      </c>
      <c r="P159" s="288">
        <f>(($U159*DT!$C$5/1000))*($D$1045/IF(AND($D$1044&gt;$B$1046,$B$1046&gt;$D$1043),366,365))+(($V159*DT!$C$5/2000))</f>
        <v>0</v>
      </c>
      <c r="Q159" s="289">
        <f t="shared" si="24"/>
        <v>0</v>
      </c>
      <c r="R159" s="289">
        <f>(($U159*DT!$E$5/1000))*($D$1045/IF(AND($D$1044&gt;$B$1046,$B$1046&gt;$D$1043),366,365))+(($V159*DT!$E$5/2000))</f>
        <v>0</v>
      </c>
      <c r="S159" s="290">
        <f t="shared" si="28"/>
        <v>0</v>
      </c>
      <c r="U159" s="291">
        <f t="shared" si="33"/>
        <v>0</v>
      </c>
      <c r="V159" s="291">
        <f t="shared" si="29"/>
        <v>0</v>
      </c>
      <c r="X159" s="288">
        <f>(($AC159*DT!$C$5/1000))*($D$1045/IF(AND($D$1044&gt;$B$1046,$B$1046&gt;$D$1043),366,365))+(($AD159*DT!$C$5/2000))</f>
        <v>0</v>
      </c>
      <c r="Y159" s="289">
        <f t="shared" si="25"/>
        <v>0</v>
      </c>
      <c r="Z159" s="289">
        <f>(($AC159*DT!$E$5/1000))*($D$1045/IF(AND($D$1044&gt;$B$1046,$B$1046&gt;$D$1043),366,365))+(($AD159*DT!$E$5/2000))</f>
        <v>0</v>
      </c>
      <c r="AA159" s="290">
        <f t="shared" si="30"/>
        <v>0</v>
      </c>
      <c r="AC159" s="291">
        <f t="shared" si="31"/>
        <v>0</v>
      </c>
      <c r="AD159" s="291">
        <f t="shared" si="32"/>
        <v>0</v>
      </c>
    </row>
    <row r="160" spans="2:30" x14ac:dyDescent="0.25">
      <c r="B160" s="522">
        <v>156</v>
      </c>
      <c r="C160" s="280">
        <f>'BIENES ASEGURADOS'!C168</f>
        <v>0</v>
      </c>
      <c r="D160" s="281">
        <f>SUM('BIENES ASEGURADOS'!D168:H168)*'RT GENERALES'!$D$14</f>
        <v>0</v>
      </c>
      <c r="E160" s="281">
        <f>SUM('BIENES ASEGURADOS'!I168:Y168,'BIENES ASEGURADOS'!AA168)*'RT GENERALES'!$D$14</f>
        <v>0</v>
      </c>
      <c r="F160" s="281">
        <f>'BIENES ASEGURADOS'!AB168*'RT GENERALES'!$D$14</f>
        <v>0</v>
      </c>
      <c r="G160" s="282">
        <f>'BIENES ASEGURADOS'!Z168*'RT GENERALES'!$D$14</f>
        <v>0</v>
      </c>
      <c r="H160" s="525">
        <f t="shared" si="26"/>
        <v>0</v>
      </c>
      <c r="I160" s="283"/>
      <c r="J160" s="284">
        <f>(((D160+E160)*(DT!$C$5/1000)))*($D$1045/IF(AND($D$1044&gt;$B$1046,$B$1046&gt;$D$1043),366,365))+(LIQUIDACION!$F160*(DT!$C$5/2000))</f>
        <v>0</v>
      </c>
      <c r="K160" s="285">
        <f t="shared" si="23"/>
        <v>0</v>
      </c>
      <c r="L160" s="286">
        <f>(((D160+E160)*DT!$E$5/1000)*($D$1045/IF(AND($D$1044&gt;$B$1046,$B$1046&gt;$D$1043),366,365))+(LIQUIDACION!F160*(DT!$E$5/2000)))</f>
        <v>0</v>
      </c>
      <c r="M160" s="286">
        <f>((G160)*(DT!$C$6/1000))*($D$1045/IF(AND($D$1044&gt;$B$1046,$B$1046&gt;$D$1043),366,365))</f>
        <v>0</v>
      </c>
      <c r="N160" s="287">
        <f t="shared" si="27"/>
        <v>0</v>
      </c>
      <c r="P160" s="288">
        <f>(($U160*DT!$C$5/1000))*($D$1045/IF(AND($D$1044&gt;$B$1046,$B$1046&gt;$D$1043),366,365))+(($V160*DT!$C$5/2000))</f>
        <v>0</v>
      </c>
      <c r="Q160" s="289">
        <f t="shared" si="24"/>
        <v>0</v>
      </c>
      <c r="R160" s="289">
        <f>(($U160*DT!$E$5/1000))*($D$1045/IF(AND($D$1044&gt;$B$1046,$B$1046&gt;$D$1043),366,365))+(($V160*DT!$E$5/2000))</f>
        <v>0</v>
      </c>
      <c r="S160" s="290">
        <f t="shared" si="28"/>
        <v>0</v>
      </c>
      <c r="U160" s="291">
        <f t="shared" si="33"/>
        <v>0</v>
      </c>
      <c r="V160" s="291">
        <f t="shared" si="29"/>
        <v>0</v>
      </c>
      <c r="X160" s="288">
        <f>(($AC160*DT!$C$5/1000))*($D$1045/IF(AND($D$1044&gt;$B$1046,$B$1046&gt;$D$1043),366,365))+(($AD160*DT!$C$5/2000))</f>
        <v>0</v>
      </c>
      <c r="Y160" s="289">
        <f t="shared" si="25"/>
        <v>0</v>
      </c>
      <c r="Z160" s="289">
        <f>(($AC160*DT!$E$5/1000))*($D$1045/IF(AND($D$1044&gt;$B$1046,$B$1046&gt;$D$1043),366,365))+(($AD160*DT!$E$5/2000))</f>
        <v>0</v>
      </c>
      <c r="AA160" s="290">
        <f t="shared" si="30"/>
        <v>0</v>
      </c>
      <c r="AC160" s="291">
        <f t="shared" si="31"/>
        <v>0</v>
      </c>
      <c r="AD160" s="291">
        <f t="shared" si="32"/>
        <v>0</v>
      </c>
    </row>
    <row r="161" spans="2:30" x14ac:dyDescent="0.25">
      <c r="B161" s="522">
        <v>157</v>
      </c>
      <c r="C161" s="280">
        <f>'BIENES ASEGURADOS'!C169</f>
        <v>0</v>
      </c>
      <c r="D161" s="281">
        <f>SUM('BIENES ASEGURADOS'!D169:H169)*'RT GENERALES'!$D$14</f>
        <v>0</v>
      </c>
      <c r="E161" s="281">
        <f>SUM('BIENES ASEGURADOS'!I169:Y169,'BIENES ASEGURADOS'!AA169)*'RT GENERALES'!$D$14</f>
        <v>0</v>
      </c>
      <c r="F161" s="281">
        <f>'BIENES ASEGURADOS'!AB169*'RT GENERALES'!$D$14</f>
        <v>0</v>
      </c>
      <c r="G161" s="282">
        <f>'BIENES ASEGURADOS'!Z169*'RT GENERALES'!$D$14</f>
        <v>0</v>
      </c>
      <c r="H161" s="525">
        <f t="shared" si="26"/>
        <v>0</v>
      </c>
      <c r="I161" s="283"/>
      <c r="J161" s="284">
        <f>(((D161+E161)*(DT!$C$5/1000)))*($D$1045/IF(AND($D$1044&gt;$B$1046,$B$1046&gt;$D$1043),366,365))+(LIQUIDACION!$F161*(DT!$C$5/2000))</f>
        <v>0</v>
      </c>
      <c r="K161" s="285">
        <f t="shared" si="23"/>
        <v>0</v>
      </c>
      <c r="L161" s="286">
        <f>(((D161+E161)*DT!$E$5/1000)*($D$1045/IF(AND($D$1044&gt;$B$1046,$B$1046&gt;$D$1043),366,365))+(LIQUIDACION!F161*(DT!$E$5/2000)))</f>
        <v>0</v>
      </c>
      <c r="M161" s="286">
        <f>((G161)*(DT!$C$6/1000))*($D$1045/IF(AND($D$1044&gt;$B$1046,$B$1046&gt;$D$1043),366,365))</f>
        <v>0</v>
      </c>
      <c r="N161" s="287">
        <f t="shared" si="27"/>
        <v>0</v>
      </c>
      <c r="P161" s="288">
        <f>(($U161*DT!$C$5/1000))*($D$1045/IF(AND($D$1044&gt;$B$1046,$B$1046&gt;$D$1043),366,365))+(($V161*DT!$C$5/2000))</f>
        <v>0</v>
      </c>
      <c r="Q161" s="289">
        <f t="shared" si="24"/>
        <v>0</v>
      </c>
      <c r="R161" s="289">
        <f>(($U161*DT!$E$5/1000))*($D$1045/IF(AND($D$1044&gt;$B$1046,$B$1046&gt;$D$1043),366,365))+(($V161*DT!$E$5/2000))</f>
        <v>0</v>
      </c>
      <c r="S161" s="290">
        <f t="shared" si="28"/>
        <v>0</v>
      </c>
      <c r="U161" s="291">
        <f t="shared" si="33"/>
        <v>0</v>
      </c>
      <c r="V161" s="291">
        <f t="shared" si="29"/>
        <v>0</v>
      </c>
      <c r="X161" s="288">
        <f>(($AC161*DT!$C$5/1000))*($D$1045/IF(AND($D$1044&gt;$B$1046,$B$1046&gt;$D$1043),366,365))+(($AD161*DT!$C$5/2000))</f>
        <v>0</v>
      </c>
      <c r="Y161" s="289">
        <f t="shared" si="25"/>
        <v>0</v>
      </c>
      <c r="Z161" s="289">
        <f>(($AC161*DT!$E$5/1000))*($D$1045/IF(AND($D$1044&gt;$B$1046,$B$1046&gt;$D$1043),366,365))+(($AD161*DT!$E$5/2000))</f>
        <v>0</v>
      </c>
      <c r="AA161" s="290">
        <f t="shared" si="30"/>
        <v>0</v>
      </c>
      <c r="AC161" s="291">
        <f t="shared" si="31"/>
        <v>0</v>
      </c>
      <c r="AD161" s="291">
        <f t="shared" si="32"/>
        <v>0</v>
      </c>
    </row>
    <row r="162" spans="2:30" x14ac:dyDescent="0.25">
      <c r="B162" s="522">
        <v>158</v>
      </c>
      <c r="C162" s="280">
        <f>'BIENES ASEGURADOS'!C170</f>
        <v>0</v>
      </c>
      <c r="D162" s="281">
        <f>SUM('BIENES ASEGURADOS'!D170:H170)*'RT GENERALES'!$D$14</f>
        <v>0</v>
      </c>
      <c r="E162" s="281">
        <f>SUM('BIENES ASEGURADOS'!I170:Y170,'BIENES ASEGURADOS'!AA170)*'RT GENERALES'!$D$14</f>
        <v>0</v>
      </c>
      <c r="F162" s="281">
        <f>'BIENES ASEGURADOS'!AB170*'RT GENERALES'!$D$14</f>
        <v>0</v>
      </c>
      <c r="G162" s="282">
        <f>'BIENES ASEGURADOS'!Z170*'RT GENERALES'!$D$14</f>
        <v>0</v>
      </c>
      <c r="H162" s="525">
        <f t="shared" si="26"/>
        <v>0</v>
      </c>
      <c r="I162" s="283"/>
      <c r="J162" s="284">
        <f>(((D162+E162)*(DT!$C$5/1000)))*($D$1045/IF(AND($D$1044&gt;$B$1046,$B$1046&gt;$D$1043),366,365))+(LIQUIDACION!$F162*(DT!$C$5/2000))</f>
        <v>0</v>
      </c>
      <c r="K162" s="285">
        <f t="shared" si="23"/>
        <v>0</v>
      </c>
      <c r="L162" s="286">
        <f>(((D162+E162)*DT!$E$5/1000)*($D$1045/IF(AND($D$1044&gt;$B$1046,$B$1046&gt;$D$1043),366,365))+(LIQUIDACION!F162*(DT!$E$5/2000)))</f>
        <v>0</v>
      </c>
      <c r="M162" s="286">
        <f>((G162)*(DT!$C$6/1000))*($D$1045/IF(AND($D$1044&gt;$B$1046,$B$1046&gt;$D$1043),366,365))</f>
        <v>0</v>
      </c>
      <c r="N162" s="287">
        <f t="shared" si="27"/>
        <v>0</v>
      </c>
      <c r="P162" s="288">
        <f>(($U162*DT!$C$5/1000))*($D$1045/IF(AND($D$1044&gt;$B$1046,$B$1046&gt;$D$1043),366,365))+(($V162*DT!$C$5/2000))</f>
        <v>0</v>
      </c>
      <c r="Q162" s="289">
        <f t="shared" si="24"/>
        <v>0</v>
      </c>
      <c r="R162" s="289">
        <f>(($U162*DT!$E$5/1000))*($D$1045/IF(AND($D$1044&gt;$B$1046,$B$1046&gt;$D$1043),366,365))+(($V162*DT!$E$5/2000))</f>
        <v>0</v>
      </c>
      <c r="S162" s="290">
        <f t="shared" si="28"/>
        <v>0</v>
      </c>
      <c r="U162" s="291">
        <f t="shared" si="33"/>
        <v>0</v>
      </c>
      <c r="V162" s="291">
        <f t="shared" si="29"/>
        <v>0</v>
      </c>
      <c r="X162" s="288">
        <f>(($AC162*DT!$C$5/1000))*($D$1045/IF(AND($D$1044&gt;$B$1046,$B$1046&gt;$D$1043),366,365))+(($AD162*DT!$C$5/2000))</f>
        <v>0</v>
      </c>
      <c r="Y162" s="289">
        <f t="shared" si="25"/>
        <v>0</v>
      </c>
      <c r="Z162" s="289">
        <f>(($AC162*DT!$E$5/1000))*($D$1045/IF(AND($D$1044&gt;$B$1046,$B$1046&gt;$D$1043),366,365))+(($AD162*DT!$E$5/2000))</f>
        <v>0</v>
      </c>
      <c r="AA162" s="290">
        <f t="shared" si="30"/>
        <v>0</v>
      </c>
      <c r="AC162" s="291">
        <f t="shared" si="31"/>
        <v>0</v>
      </c>
      <c r="AD162" s="291">
        <f t="shared" si="32"/>
        <v>0</v>
      </c>
    </row>
    <row r="163" spans="2:30" x14ac:dyDescent="0.25">
      <c r="B163" s="522">
        <v>159</v>
      </c>
      <c r="C163" s="280">
        <f>'BIENES ASEGURADOS'!C171</f>
        <v>0</v>
      </c>
      <c r="D163" s="281">
        <f>SUM('BIENES ASEGURADOS'!D171:H171)*'RT GENERALES'!$D$14</f>
        <v>0</v>
      </c>
      <c r="E163" s="281">
        <f>SUM('BIENES ASEGURADOS'!I171:Y171,'BIENES ASEGURADOS'!AA171)*'RT GENERALES'!$D$14</f>
        <v>0</v>
      </c>
      <c r="F163" s="281">
        <f>'BIENES ASEGURADOS'!AB171*'RT GENERALES'!$D$14</f>
        <v>0</v>
      </c>
      <c r="G163" s="282">
        <f>'BIENES ASEGURADOS'!Z171*'RT GENERALES'!$D$14</f>
        <v>0</v>
      </c>
      <c r="H163" s="525">
        <f t="shared" si="26"/>
        <v>0</v>
      </c>
      <c r="I163" s="283"/>
      <c r="J163" s="284">
        <f>(((D163+E163)*(DT!$C$5/1000)))*($D$1045/IF(AND($D$1044&gt;$B$1046,$B$1046&gt;$D$1043),366,365))+(LIQUIDACION!$F163*(DT!$C$5/2000))</f>
        <v>0</v>
      </c>
      <c r="K163" s="285">
        <f t="shared" si="23"/>
        <v>0</v>
      </c>
      <c r="L163" s="286">
        <f>(((D163+E163)*DT!$E$5/1000)*($D$1045/IF(AND($D$1044&gt;$B$1046,$B$1046&gt;$D$1043),366,365))+(LIQUIDACION!F163*(DT!$E$5/2000)))</f>
        <v>0</v>
      </c>
      <c r="M163" s="286">
        <f>((G163)*(DT!$C$6/1000))*($D$1045/IF(AND($D$1044&gt;$B$1046,$B$1046&gt;$D$1043),366,365))</f>
        <v>0</v>
      </c>
      <c r="N163" s="287">
        <f t="shared" si="27"/>
        <v>0</v>
      </c>
      <c r="P163" s="288">
        <f>(($U163*DT!$C$5/1000))*($D$1045/IF(AND($D$1044&gt;$B$1046,$B$1046&gt;$D$1043),366,365))+(($V163*DT!$C$5/2000))</f>
        <v>0</v>
      </c>
      <c r="Q163" s="289">
        <f t="shared" si="24"/>
        <v>0</v>
      </c>
      <c r="R163" s="289">
        <f>(($U163*DT!$E$5/1000))*($D$1045/IF(AND($D$1044&gt;$B$1046,$B$1046&gt;$D$1043),366,365))+(($V163*DT!$E$5/2000))</f>
        <v>0</v>
      </c>
      <c r="S163" s="290">
        <f t="shared" si="28"/>
        <v>0</v>
      </c>
      <c r="U163" s="291">
        <f t="shared" si="33"/>
        <v>0</v>
      </c>
      <c r="V163" s="291">
        <f t="shared" si="29"/>
        <v>0</v>
      </c>
      <c r="X163" s="288">
        <f>(($AC163*DT!$C$5/1000))*($D$1045/IF(AND($D$1044&gt;$B$1046,$B$1046&gt;$D$1043),366,365))+(($AD163*DT!$C$5/2000))</f>
        <v>0</v>
      </c>
      <c r="Y163" s="289">
        <f t="shared" si="25"/>
        <v>0</v>
      </c>
      <c r="Z163" s="289">
        <f>(($AC163*DT!$E$5/1000))*($D$1045/IF(AND($D$1044&gt;$B$1046,$B$1046&gt;$D$1043),366,365))+(($AD163*DT!$E$5/2000))</f>
        <v>0</v>
      </c>
      <c r="AA163" s="290">
        <f t="shared" si="30"/>
        <v>0</v>
      </c>
      <c r="AC163" s="291">
        <f t="shared" si="31"/>
        <v>0</v>
      </c>
      <c r="AD163" s="291">
        <f t="shared" si="32"/>
        <v>0</v>
      </c>
    </row>
    <row r="164" spans="2:30" x14ac:dyDescent="0.25">
      <c r="B164" s="522">
        <v>160</v>
      </c>
      <c r="C164" s="280">
        <f>'BIENES ASEGURADOS'!C172</f>
        <v>0</v>
      </c>
      <c r="D164" s="281">
        <f>SUM('BIENES ASEGURADOS'!D172:H172)*'RT GENERALES'!$D$14</f>
        <v>0</v>
      </c>
      <c r="E164" s="281">
        <f>SUM('BIENES ASEGURADOS'!I172:Y172,'BIENES ASEGURADOS'!AA172)*'RT GENERALES'!$D$14</f>
        <v>0</v>
      </c>
      <c r="F164" s="281">
        <f>'BIENES ASEGURADOS'!AB172*'RT GENERALES'!$D$14</f>
        <v>0</v>
      </c>
      <c r="G164" s="282">
        <f>'BIENES ASEGURADOS'!Z172*'RT GENERALES'!$D$14</f>
        <v>0</v>
      </c>
      <c r="H164" s="525">
        <f t="shared" si="26"/>
        <v>0</v>
      </c>
      <c r="I164" s="283"/>
      <c r="J164" s="284">
        <f>(((D164+E164)*(DT!$C$5/1000)))*($D$1045/IF(AND($D$1044&gt;$B$1046,$B$1046&gt;$D$1043),366,365))+(LIQUIDACION!$F164*(DT!$C$5/2000))</f>
        <v>0</v>
      </c>
      <c r="K164" s="285">
        <f t="shared" si="23"/>
        <v>0</v>
      </c>
      <c r="L164" s="286">
        <f>(((D164+E164)*DT!$E$5/1000)*($D$1045/IF(AND($D$1044&gt;$B$1046,$B$1046&gt;$D$1043),366,365))+(LIQUIDACION!F164*(DT!$E$5/2000)))</f>
        <v>0</v>
      </c>
      <c r="M164" s="286">
        <f>((G164)*(DT!$C$6/1000))*($D$1045/IF(AND($D$1044&gt;$B$1046,$B$1046&gt;$D$1043),366,365))</f>
        <v>0</v>
      </c>
      <c r="N164" s="287">
        <f t="shared" si="27"/>
        <v>0</v>
      </c>
      <c r="P164" s="288">
        <f>(($U164*DT!$C$5/1000))*($D$1045/IF(AND($D$1044&gt;$B$1046,$B$1046&gt;$D$1043),366,365))+(($V164*DT!$C$5/2000))</f>
        <v>0</v>
      </c>
      <c r="Q164" s="289">
        <f t="shared" si="24"/>
        <v>0</v>
      </c>
      <c r="R164" s="289">
        <f>(($U164*DT!$E$5/1000))*($D$1045/IF(AND($D$1044&gt;$B$1046,$B$1046&gt;$D$1043),366,365))+(($V164*DT!$E$5/2000))</f>
        <v>0</v>
      </c>
      <c r="S164" s="290">
        <f t="shared" si="28"/>
        <v>0</v>
      </c>
      <c r="U164" s="291">
        <f t="shared" si="33"/>
        <v>0</v>
      </c>
      <c r="V164" s="291">
        <f t="shared" si="29"/>
        <v>0</v>
      </c>
      <c r="X164" s="288">
        <f>(($AC164*DT!$C$5/1000))*($D$1045/IF(AND($D$1044&gt;$B$1046,$B$1046&gt;$D$1043),366,365))+(($AD164*DT!$C$5/2000))</f>
        <v>0</v>
      </c>
      <c r="Y164" s="289">
        <f t="shared" si="25"/>
        <v>0</v>
      </c>
      <c r="Z164" s="289">
        <f>(($AC164*DT!$E$5/1000))*($D$1045/IF(AND($D$1044&gt;$B$1046,$B$1046&gt;$D$1043),366,365))+(($AD164*DT!$E$5/2000))</f>
        <v>0</v>
      </c>
      <c r="AA164" s="290">
        <f t="shared" si="30"/>
        <v>0</v>
      </c>
      <c r="AC164" s="291">
        <f t="shared" si="31"/>
        <v>0</v>
      </c>
      <c r="AD164" s="291">
        <f t="shared" si="32"/>
        <v>0</v>
      </c>
    </row>
    <row r="165" spans="2:30" x14ac:dyDescent="0.25">
      <c r="B165" s="522">
        <v>161</v>
      </c>
      <c r="C165" s="280">
        <f>'BIENES ASEGURADOS'!C173</f>
        <v>0</v>
      </c>
      <c r="D165" s="281">
        <f>SUM('BIENES ASEGURADOS'!D173:H173)*'RT GENERALES'!$D$14</f>
        <v>0</v>
      </c>
      <c r="E165" s="281">
        <f>SUM('BIENES ASEGURADOS'!I173:Y173,'BIENES ASEGURADOS'!AA173)*'RT GENERALES'!$D$14</f>
        <v>0</v>
      </c>
      <c r="F165" s="281">
        <f>'BIENES ASEGURADOS'!AB173*'RT GENERALES'!$D$14</f>
        <v>0</v>
      </c>
      <c r="G165" s="282">
        <f>'BIENES ASEGURADOS'!Z173*'RT GENERALES'!$D$14</f>
        <v>0</v>
      </c>
      <c r="H165" s="525">
        <f t="shared" si="26"/>
        <v>0</v>
      </c>
      <c r="I165" s="283"/>
      <c r="J165" s="284">
        <f>(((D165+E165)*(DT!$C$5/1000)))*($D$1045/IF(AND($D$1044&gt;$B$1046,$B$1046&gt;$D$1043),366,365))+(LIQUIDACION!$F165*(DT!$C$5/2000))</f>
        <v>0</v>
      </c>
      <c r="K165" s="285">
        <f t="shared" si="23"/>
        <v>0</v>
      </c>
      <c r="L165" s="286">
        <f>(((D165+E165)*DT!$E$5/1000)*($D$1045/IF(AND($D$1044&gt;$B$1046,$B$1046&gt;$D$1043),366,365))+(LIQUIDACION!F165*(DT!$E$5/2000)))</f>
        <v>0</v>
      </c>
      <c r="M165" s="286">
        <f>((G165)*(DT!$C$6/1000))*($D$1045/IF(AND($D$1044&gt;$B$1046,$B$1046&gt;$D$1043),366,365))</f>
        <v>0</v>
      </c>
      <c r="N165" s="287">
        <f t="shared" si="27"/>
        <v>0</v>
      </c>
      <c r="P165" s="288">
        <f>(($U165*DT!$C$5/1000))*($D$1045/IF(AND($D$1044&gt;$B$1046,$B$1046&gt;$D$1043),366,365))+(($V165*DT!$C$5/2000))</f>
        <v>0</v>
      </c>
      <c r="Q165" s="289">
        <f t="shared" si="24"/>
        <v>0</v>
      </c>
      <c r="R165" s="289">
        <f>(($U165*DT!$E$5/1000))*($D$1045/IF(AND($D$1044&gt;$B$1046,$B$1046&gt;$D$1043),366,365))+(($V165*DT!$E$5/2000))</f>
        <v>0</v>
      </c>
      <c r="S165" s="290">
        <f t="shared" si="28"/>
        <v>0</v>
      </c>
      <c r="U165" s="291">
        <f t="shared" si="33"/>
        <v>0</v>
      </c>
      <c r="V165" s="291">
        <f t="shared" si="29"/>
        <v>0</v>
      </c>
      <c r="X165" s="288">
        <f>(($AC165*DT!$C$5/1000))*($D$1045/IF(AND($D$1044&gt;$B$1046,$B$1046&gt;$D$1043),366,365))+(($AD165*DT!$C$5/2000))</f>
        <v>0</v>
      </c>
      <c r="Y165" s="289">
        <f t="shared" si="25"/>
        <v>0</v>
      </c>
      <c r="Z165" s="289">
        <f>(($AC165*DT!$E$5/1000))*($D$1045/IF(AND($D$1044&gt;$B$1046,$B$1046&gt;$D$1043),366,365))+(($AD165*DT!$E$5/2000))</f>
        <v>0</v>
      </c>
      <c r="AA165" s="290">
        <f t="shared" si="30"/>
        <v>0</v>
      </c>
      <c r="AC165" s="291">
        <f t="shared" si="31"/>
        <v>0</v>
      </c>
      <c r="AD165" s="291">
        <f t="shared" si="32"/>
        <v>0</v>
      </c>
    </row>
    <row r="166" spans="2:30" x14ac:dyDescent="0.25">
      <c r="B166" s="522">
        <v>162</v>
      </c>
      <c r="C166" s="280">
        <f>'BIENES ASEGURADOS'!C174</f>
        <v>0</v>
      </c>
      <c r="D166" s="281">
        <f>SUM('BIENES ASEGURADOS'!D174:H174)*'RT GENERALES'!$D$14</f>
        <v>0</v>
      </c>
      <c r="E166" s="281">
        <f>SUM('BIENES ASEGURADOS'!I174:Y174,'BIENES ASEGURADOS'!AA174)*'RT GENERALES'!$D$14</f>
        <v>0</v>
      </c>
      <c r="F166" s="281">
        <f>'BIENES ASEGURADOS'!AB174*'RT GENERALES'!$D$14</f>
        <v>0</v>
      </c>
      <c r="G166" s="282">
        <f>'BIENES ASEGURADOS'!Z174*'RT GENERALES'!$D$14</f>
        <v>0</v>
      </c>
      <c r="H166" s="525">
        <f t="shared" si="26"/>
        <v>0</v>
      </c>
      <c r="I166" s="283"/>
      <c r="J166" s="284">
        <f>(((D166+E166)*(DT!$C$5/1000)))*($D$1045/IF(AND($D$1044&gt;$B$1046,$B$1046&gt;$D$1043),366,365))+(LIQUIDACION!$F166*(DT!$C$5/2000))</f>
        <v>0</v>
      </c>
      <c r="K166" s="285">
        <f t="shared" si="23"/>
        <v>0</v>
      </c>
      <c r="L166" s="286">
        <f>(((D166+E166)*DT!$E$5/1000)*($D$1045/IF(AND($D$1044&gt;$B$1046,$B$1046&gt;$D$1043),366,365))+(LIQUIDACION!F166*(DT!$E$5/2000)))</f>
        <v>0</v>
      </c>
      <c r="M166" s="286">
        <f>((G166)*(DT!$C$6/1000))*($D$1045/IF(AND($D$1044&gt;$B$1046,$B$1046&gt;$D$1043),366,365))</f>
        <v>0</v>
      </c>
      <c r="N166" s="287">
        <f t="shared" si="27"/>
        <v>0</v>
      </c>
      <c r="P166" s="288">
        <f>(($U166*DT!$C$5/1000))*($D$1045/IF(AND($D$1044&gt;$B$1046,$B$1046&gt;$D$1043),366,365))+(($V166*DT!$C$5/2000))</f>
        <v>0</v>
      </c>
      <c r="Q166" s="289">
        <f t="shared" si="24"/>
        <v>0</v>
      </c>
      <c r="R166" s="289">
        <f>(($U166*DT!$E$5/1000))*($D$1045/IF(AND($D$1044&gt;$B$1046,$B$1046&gt;$D$1043),366,365))+(($V166*DT!$E$5/2000))</f>
        <v>0</v>
      </c>
      <c r="S166" s="290">
        <f t="shared" si="28"/>
        <v>0</v>
      </c>
      <c r="U166" s="291">
        <f t="shared" si="33"/>
        <v>0</v>
      </c>
      <c r="V166" s="291">
        <f t="shared" si="29"/>
        <v>0</v>
      </c>
      <c r="X166" s="288">
        <f>(($AC166*DT!$C$5/1000))*($D$1045/IF(AND($D$1044&gt;$B$1046,$B$1046&gt;$D$1043),366,365))+(($AD166*DT!$C$5/2000))</f>
        <v>0</v>
      </c>
      <c r="Y166" s="289">
        <f t="shared" si="25"/>
        <v>0</v>
      </c>
      <c r="Z166" s="289">
        <f>(($AC166*DT!$E$5/1000))*($D$1045/IF(AND($D$1044&gt;$B$1046,$B$1046&gt;$D$1043),366,365))+(($AD166*DT!$E$5/2000))</f>
        <v>0</v>
      </c>
      <c r="AA166" s="290">
        <f t="shared" si="30"/>
        <v>0</v>
      </c>
      <c r="AC166" s="291">
        <f t="shared" si="31"/>
        <v>0</v>
      </c>
      <c r="AD166" s="291">
        <f t="shared" si="32"/>
        <v>0</v>
      </c>
    </row>
    <row r="167" spans="2:30" x14ac:dyDescent="0.25">
      <c r="B167" s="522">
        <v>163</v>
      </c>
      <c r="C167" s="280">
        <f>'BIENES ASEGURADOS'!C175</f>
        <v>0</v>
      </c>
      <c r="D167" s="281">
        <f>SUM('BIENES ASEGURADOS'!D175:H175)*'RT GENERALES'!$D$14</f>
        <v>0</v>
      </c>
      <c r="E167" s="281">
        <f>SUM('BIENES ASEGURADOS'!I175:Y175,'BIENES ASEGURADOS'!AA175)*'RT GENERALES'!$D$14</f>
        <v>0</v>
      </c>
      <c r="F167" s="281">
        <f>'BIENES ASEGURADOS'!AB175*'RT GENERALES'!$D$14</f>
        <v>0</v>
      </c>
      <c r="G167" s="282">
        <f>'BIENES ASEGURADOS'!Z175*'RT GENERALES'!$D$14</f>
        <v>0</v>
      </c>
      <c r="H167" s="525">
        <f t="shared" si="26"/>
        <v>0</v>
      </c>
      <c r="I167" s="283"/>
      <c r="J167" s="284">
        <f>(((D167+E167)*(DT!$C$5/1000)))*($D$1045/IF(AND($D$1044&gt;$B$1046,$B$1046&gt;$D$1043),366,365))+(LIQUIDACION!$F167*(DT!$C$5/2000))</f>
        <v>0</v>
      </c>
      <c r="K167" s="285">
        <f t="shared" si="23"/>
        <v>0</v>
      </c>
      <c r="L167" s="286">
        <f>(((D167+E167)*DT!$E$5/1000)*($D$1045/IF(AND($D$1044&gt;$B$1046,$B$1046&gt;$D$1043),366,365))+(LIQUIDACION!F167*(DT!$E$5/2000)))</f>
        <v>0</v>
      </c>
      <c r="M167" s="286">
        <f>((G167)*(DT!$C$6/1000))*($D$1045/IF(AND($D$1044&gt;$B$1046,$B$1046&gt;$D$1043),366,365))</f>
        <v>0</v>
      </c>
      <c r="N167" s="287">
        <f t="shared" si="27"/>
        <v>0</v>
      </c>
      <c r="P167" s="288">
        <f>(($U167*DT!$C$5/1000))*($D$1045/IF(AND($D$1044&gt;$B$1046,$B$1046&gt;$D$1043),366,365))+(($V167*DT!$C$5/2000))</f>
        <v>0</v>
      </c>
      <c r="Q167" s="289">
        <f t="shared" si="24"/>
        <v>0</v>
      </c>
      <c r="R167" s="289">
        <f>(($U167*DT!$E$5/1000))*($D$1045/IF(AND($D$1044&gt;$B$1046,$B$1046&gt;$D$1043),366,365))+(($V167*DT!$E$5/2000))</f>
        <v>0</v>
      </c>
      <c r="S167" s="290">
        <f t="shared" si="28"/>
        <v>0</v>
      </c>
      <c r="U167" s="291">
        <f t="shared" si="33"/>
        <v>0</v>
      </c>
      <c r="V167" s="291">
        <f t="shared" si="29"/>
        <v>0</v>
      </c>
      <c r="X167" s="288">
        <f>(($AC167*DT!$C$5/1000))*($D$1045/IF(AND($D$1044&gt;$B$1046,$B$1046&gt;$D$1043),366,365))+(($AD167*DT!$C$5/2000))</f>
        <v>0</v>
      </c>
      <c r="Y167" s="289">
        <f t="shared" si="25"/>
        <v>0</v>
      </c>
      <c r="Z167" s="289">
        <f>(($AC167*DT!$E$5/1000))*($D$1045/IF(AND($D$1044&gt;$B$1046,$B$1046&gt;$D$1043),366,365))+(($AD167*DT!$E$5/2000))</f>
        <v>0</v>
      </c>
      <c r="AA167" s="290">
        <f t="shared" si="30"/>
        <v>0</v>
      </c>
      <c r="AC167" s="291">
        <f t="shared" si="31"/>
        <v>0</v>
      </c>
      <c r="AD167" s="291">
        <f t="shared" si="32"/>
        <v>0</v>
      </c>
    </row>
    <row r="168" spans="2:30" x14ac:dyDescent="0.25">
      <c r="B168" s="522">
        <v>164</v>
      </c>
      <c r="C168" s="280">
        <f>'BIENES ASEGURADOS'!C176</f>
        <v>0</v>
      </c>
      <c r="D168" s="281">
        <f>SUM('BIENES ASEGURADOS'!D176:H176)*'RT GENERALES'!$D$14</f>
        <v>0</v>
      </c>
      <c r="E168" s="281">
        <f>SUM('BIENES ASEGURADOS'!I176:Y176,'BIENES ASEGURADOS'!AA176)*'RT GENERALES'!$D$14</f>
        <v>0</v>
      </c>
      <c r="F168" s="281">
        <f>'BIENES ASEGURADOS'!AB176*'RT GENERALES'!$D$14</f>
        <v>0</v>
      </c>
      <c r="G168" s="282">
        <f>'BIENES ASEGURADOS'!Z176*'RT GENERALES'!$D$14</f>
        <v>0</v>
      </c>
      <c r="H168" s="525">
        <f t="shared" si="26"/>
        <v>0</v>
      </c>
      <c r="I168" s="283"/>
      <c r="J168" s="284">
        <f>(((D168+E168)*(DT!$C$5/1000)))*($D$1045/IF(AND($D$1044&gt;$B$1046,$B$1046&gt;$D$1043),366,365))+(LIQUIDACION!$F168*(DT!$C$5/2000))</f>
        <v>0</v>
      </c>
      <c r="K168" s="285">
        <f t="shared" si="23"/>
        <v>0</v>
      </c>
      <c r="L168" s="286">
        <f>(((D168+E168)*DT!$E$5/1000)*($D$1045/IF(AND($D$1044&gt;$B$1046,$B$1046&gt;$D$1043),366,365))+(LIQUIDACION!F168*(DT!$E$5/2000)))</f>
        <v>0</v>
      </c>
      <c r="M168" s="286">
        <f>((G168)*(DT!$C$6/1000))*($D$1045/IF(AND($D$1044&gt;$B$1046,$B$1046&gt;$D$1043),366,365))</f>
        <v>0</v>
      </c>
      <c r="N168" s="287">
        <f t="shared" si="27"/>
        <v>0</v>
      </c>
      <c r="P168" s="288">
        <f>(($U168*DT!$C$5/1000))*($D$1045/IF(AND($D$1044&gt;$B$1046,$B$1046&gt;$D$1043),366,365))+(($V168*DT!$C$5/2000))</f>
        <v>0</v>
      </c>
      <c r="Q168" s="289">
        <f t="shared" si="24"/>
        <v>0</v>
      </c>
      <c r="R168" s="289">
        <f>(($U168*DT!$E$5/1000))*($D$1045/IF(AND($D$1044&gt;$B$1046,$B$1046&gt;$D$1043),366,365))+(($V168*DT!$E$5/2000))</f>
        <v>0</v>
      </c>
      <c r="S168" s="290">
        <f t="shared" si="28"/>
        <v>0</v>
      </c>
      <c r="U168" s="291">
        <f t="shared" si="33"/>
        <v>0</v>
      </c>
      <c r="V168" s="291">
        <f t="shared" si="29"/>
        <v>0</v>
      </c>
      <c r="X168" s="288">
        <f>(($AC168*DT!$C$5/1000))*($D$1045/IF(AND($D$1044&gt;$B$1046,$B$1046&gt;$D$1043),366,365))+(($AD168*DT!$C$5/2000))</f>
        <v>0</v>
      </c>
      <c r="Y168" s="289">
        <f t="shared" si="25"/>
        <v>0</v>
      </c>
      <c r="Z168" s="289">
        <f>(($AC168*DT!$E$5/1000))*($D$1045/IF(AND($D$1044&gt;$B$1046,$B$1046&gt;$D$1043),366,365))+(($AD168*DT!$E$5/2000))</f>
        <v>0</v>
      </c>
      <c r="AA168" s="290">
        <f t="shared" si="30"/>
        <v>0</v>
      </c>
      <c r="AC168" s="291">
        <f t="shared" si="31"/>
        <v>0</v>
      </c>
      <c r="AD168" s="291">
        <f t="shared" si="32"/>
        <v>0</v>
      </c>
    </row>
    <row r="169" spans="2:30" x14ac:dyDescent="0.25">
      <c r="B169" s="522">
        <v>165</v>
      </c>
      <c r="C169" s="280">
        <f>'BIENES ASEGURADOS'!C177</f>
        <v>0</v>
      </c>
      <c r="D169" s="281">
        <f>SUM('BIENES ASEGURADOS'!D177:H177)*'RT GENERALES'!$D$14</f>
        <v>0</v>
      </c>
      <c r="E169" s="281">
        <f>SUM('BIENES ASEGURADOS'!I177:Y177,'BIENES ASEGURADOS'!AA177)*'RT GENERALES'!$D$14</f>
        <v>0</v>
      </c>
      <c r="F169" s="281">
        <f>'BIENES ASEGURADOS'!AB177*'RT GENERALES'!$D$14</f>
        <v>0</v>
      </c>
      <c r="G169" s="282">
        <f>'BIENES ASEGURADOS'!Z177*'RT GENERALES'!$D$14</f>
        <v>0</v>
      </c>
      <c r="H169" s="525">
        <f t="shared" si="26"/>
        <v>0</v>
      </c>
      <c r="I169" s="283"/>
      <c r="J169" s="284">
        <f>(((D169+E169)*(DT!$C$5/1000)))*($D$1045/IF(AND($D$1044&gt;$B$1046,$B$1046&gt;$D$1043),366,365))+(LIQUIDACION!$F169*(DT!$C$5/2000))</f>
        <v>0</v>
      </c>
      <c r="K169" s="285">
        <f t="shared" si="23"/>
        <v>0</v>
      </c>
      <c r="L169" s="286">
        <f>(((D169+E169)*DT!$E$5/1000)*($D$1045/IF(AND($D$1044&gt;$B$1046,$B$1046&gt;$D$1043),366,365))+(LIQUIDACION!F169*(DT!$E$5/2000)))</f>
        <v>0</v>
      </c>
      <c r="M169" s="286">
        <f>((G169)*(DT!$C$6/1000))*($D$1045/IF(AND($D$1044&gt;$B$1046,$B$1046&gt;$D$1043),366,365))</f>
        <v>0</v>
      </c>
      <c r="N169" s="287">
        <f t="shared" si="27"/>
        <v>0</v>
      </c>
      <c r="P169" s="288">
        <f>(($U169*DT!$C$5/1000))*($D$1045/IF(AND($D$1044&gt;$B$1046,$B$1046&gt;$D$1043),366,365))+(($V169*DT!$C$5/2000))</f>
        <v>0</v>
      </c>
      <c r="Q169" s="289">
        <f t="shared" si="24"/>
        <v>0</v>
      </c>
      <c r="R169" s="289">
        <f>(($U169*DT!$E$5/1000))*($D$1045/IF(AND($D$1044&gt;$B$1046,$B$1046&gt;$D$1043),366,365))+(($V169*DT!$E$5/2000))</f>
        <v>0</v>
      </c>
      <c r="S169" s="290">
        <f t="shared" si="28"/>
        <v>0</v>
      </c>
      <c r="U169" s="291">
        <f t="shared" si="33"/>
        <v>0</v>
      </c>
      <c r="V169" s="291">
        <f t="shared" si="29"/>
        <v>0</v>
      </c>
      <c r="X169" s="288">
        <f>(($AC169*DT!$C$5/1000))*($D$1045/IF(AND($D$1044&gt;$B$1046,$B$1046&gt;$D$1043),366,365))+(($AD169*DT!$C$5/2000))</f>
        <v>0</v>
      </c>
      <c r="Y169" s="289">
        <f t="shared" si="25"/>
        <v>0</v>
      </c>
      <c r="Z169" s="289">
        <f>(($AC169*DT!$E$5/1000))*($D$1045/IF(AND($D$1044&gt;$B$1046,$B$1046&gt;$D$1043),366,365))+(($AD169*DT!$E$5/2000))</f>
        <v>0</v>
      </c>
      <c r="AA169" s="290">
        <f t="shared" si="30"/>
        <v>0</v>
      </c>
      <c r="AC169" s="291">
        <f t="shared" si="31"/>
        <v>0</v>
      </c>
      <c r="AD169" s="291">
        <f t="shared" si="32"/>
        <v>0</v>
      </c>
    </row>
    <row r="170" spans="2:30" x14ac:dyDescent="0.25">
      <c r="B170" s="522">
        <v>166</v>
      </c>
      <c r="C170" s="280">
        <f>'BIENES ASEGURADOS'!C178</f>
        <v>0</v>
      </c>
      <c r="D170" s="281">
        <f>SUM('BIENES ASEGURADOS'!D178:H178)*'RT GENERALES'!$D$14</f>
        <v>0</v>
      </c>
      <c r="E170" s="281">
        <f>SUM('BIENES ASEGURADOS'!I178:Y178,'BIENES ASEGURADOS'!AA178)*'RT GENERALES'!$D$14</f>
        <v>0</v>
      </c>
      <c r="F170" s="281">
        <f>'BIENES ASEGURADOS'!AB178*'RT GENERALES'!$D$14</f>
        <v>0</v>
      </c>
      <c r="G170" s="282">
        <f>'BIENES ASEGURADOS'!Z178*'RT GENERALES'!$D$14</f>
        <v>0</v>
      </c>
      <c r="H170" s="525">
        <f t="shared" si="26"/>
        <v>0</v>
      </c>
      <c r="I170" s="283"/>
      <c r="J170" s="284">
        <f>(((D170+E170)*(DT!$C$5/1000)))*($D$1045/IF(AND($D$1044&gt;$B$1046,$B$1046&gt;$D$1043),366,365))+(LIQUIDACION!$F170*(DT!$C$5/2000))</f>
        <v>0</v>
      </c>
      <c r="K170" s="285">
        <f t="shared" si="23"/>
        <v>0</v>
      </c>
      <c r="L170" s="286">
        <f>(((D170+E170)*DT!$E$5/1000)*($D$1045/IF(AND($D$1044&gt;$B$1046,$B$1046&gt;$D$1043),366,365))+(LIQUIDACION!F170*(DT!$E$5/2000)))</f>
        <v>0</v>
      </c>
      <c r="M170" s="286">
        <f>((G170)*(DT!$C$6/1000))*($D$1045/IF(AND($D$1044&gt;$B$1046,$B$1046&gt;$D$1043),366,365))</f>
        <v>0</v>
      </c>
      <c r="N170" s="287">
        <f t="shared" si="27"/>
        <v>0</v>
      </c>
      <c r="P170" s="288">
        <f>(($U170*DT!$C$5/1000))*($D$1045/IF(AND($D$1044&gt;$B$1046,$B$1046&gt;$D$1043),366,365))+(($V170*DT!$C$5/2000))</f>
        <v>0</v>
      </c>
      <c r="Q170" s="289">
        <f t="shared" si="24"/>
        <v>0</v>
      </c>
      <c r="R170" s="289">
        <f>(($U170*DT!$E$5/1000))*($D$1045/IF(AND($D$1044&gt;$B$1046,$B$1046&gt;$D$1043),366,365))+(($V170*DT!$E$5/2000))</f>
        <v>0</v>
      </c>
      <c r="S170" s="290">
        <f t="shared" si="28"/>
        <v>0</v>
      </c>
      <c r="U170" s="291">
        <f t="shared" si="33"/>
        <v>0</v>
      </c>
      <c r="V170" s="291">
        <f t="shared" si="29"/>
        <v>0</v>
      </c>
      <c r="X170" s="288">
        <f>(($AC170*DT!$C$5/1000))*($D$1045/IF(AND($D$1044&gt;$B$1046,$B$1046&gt;$D$1043),366,365))+(($AD170*DT!$C$5/2000))</f>
        <v>0</v>
      </c>
      <c r="Y170" s="289">
        <f t="shared" si="25"/>
        <v>0</v>
      </c>
      <c r="Z170" s="289">
        <f>(($AC170*DT!$E$5/1000))*($D$1045/IF(AND($D$1044&gt;$B$1046,$B$1046&gt;$D$1043),366,365))+(($AD170*DT!$E$5/2000))</f>
        <v>0</v>
      </c>
      <c r="AA170" s="290">
        <f t="shared" si="30"/>
        <v>0</v>
      </c>
      <c r="AC170" s="291">
        <f t="shared" si="31"/>
        <v>0</v>
      </c>
      <c r="AD170" s="291">
        <f t="shared" si="32"/>
        <v>0</v>
      </c>
    </row>
    <row r="171" spans="2:30" x14ac:dyDescent="0.25">
      <c r="B171" s="522">
        <v>167</v>
      </c>
      <c r="C171" s="280">
        <f>'BIENES ASEGURADOS'!C179</f>
        <v>0</v>
      </c>
      <c r="D171" s="281">
        <f>SUM('BIENES ASEGURADOS'!D179:H179)*'RT GENERALES'!$D$14</f>
        <v>0</v>
      </c>
      <c r="E171" s="281">
        <f>SUM('BIENES ASEGURADOS'!I179:Y179,'BIENES ASEGURADOS'!AA179)*'RT GENERALES'!$D$14</f>
        <v>0</v>
      </c>
      <c r="F171" s="281">
        <f>'BIENES ASEGURADOS'!AB179*'RT GENERALES'!$D$14</f>
        <v>0</v>
      </c>
      <c r="G171" s="282">
        <f>'BIENES ASEGURADOS'!Z179*'RT GENERALES'!$D$14</f>
        <v>0</v>
      </c>
      <c r="H171" s="525">
        <f t="shared" si="26"/>
        <v>0</v>
      </c>
      <c r="I171" s="283"/>
      <c r="J171" s="284">
        <f>(((D171+E171)*(DT!$C$5/1000)))*($D$1045/IF(AND($D$1044&gt;$B$1046,$B$1046&gt;$D$1043),366,365))+(LIQUIDACION!$F171*(DT!$C$5/2000))</f>
        <v>0</v>
      </c>
      <c r="K171" s="285">
        <f t="shared" si="23"/>
        <v>0</v>
      </c>
      <c r="L171" s="286">
        <f>(((D171+E171)*DT!$E$5/1000)*($D$1045/IF(AND($D$1044&gt;$B$1046,$B$1046&gt;$D$1043),366,365))+(LIQUIDACION!F171*(DT!$E$5/2000)))</f>
        <v>0</v>
      </c>
      <c r="M171" s="286">
        <f>((G171)*(DT!$C$6/1000))*($D$1045/IF(AND($D$1044&gt;$B$1046,$B$1046&gt;$D$1043),366,365))</f>
        <v>0</v>
      </c>
      <c r="N171" s="287">
        <f t="shared" si="27"/>
        <v>0</v>
      </c>
      <c r="P171" s="288">
        <f>(($U171*DT!$C$5/1000))*($D$1045/IF(AND($D$1044&gt;$B$1046,$B$1046&gt;$D$1043),366,365))+(($V171*DT!$C$5/2000))</f>
        <v>0</v>
      </c>
      <c r="Q171" s="289">
        <f t="shared" si="24"/>
        <v>0</v>
      </c>
      <c r="R171" s="289">
        <f>(($U171*DT!$E$5/1000))*($D$1045/IF(AND($D$1044&gt;$B$1046,$B$1046&gt;$D$1043),366,365))+(($V171*DT!$E$5/2000))</f>
        <v>0</v>
      </c>
      <c r="S171" s="290">
        <f t="shared" si="28"/>
        <v>0</v>
      </c>
      <c r="U171" s="291">
        <f t="shared" si="33"/>
        <v>0</v>
      </c>
      <c r="V171" s="291">
        <f t="shared" si="29"/>
        <v>0</v>
      </c>
      <c r="X171" s="288">
        <f>(($AC171*DT!$C$5/1000))*($D$1045/IF(AND($D$1044&gt;$B$1046,$B$1046&gt;$D$1043),366,365))+(($AD171*DT!$C$5/2000))</f>
        <v>0</v>
      </c>
      <c r="Y171" s="289">
        <f t="shared" si="25"/>
        <v>0</v>
      </c>
      <c r="Z171" s="289">
        <f>(($AC171*DT!$E$5/1000))*($D$1045/IF(AND($D$1044&gt;$B$1046,$B$1046&gt;$D$1043),366,365))+(($AD171*DT!$E$5/2000))</f>
        <v>0</v>
      </c>
      <c r="AA171" s="290">
        <f t="shared" si="30"/>
        <v>0</v>
      </c>
      <c r="AC171" s="291">
        <f t="shared" si="31"/>
        <v>0</v>
      </c>
      <c r="AD171" s="291">
        <f t="shared" si="32"/>
        <v>0</v>
      </c>
    </row>
    <row r="172" spans="2:30" x14ac:dyDescent="0.25">
      <c r="B172" s="522">
        <v>168</v>
      </c>
      <c r="C172" s="280">
        <f>'BIENES ASEGURADOS'!C180</f>
        <v>0</v>
      </c>
      <c r="D172" s="281">
        <f>SUM('BIENES ASEGURADOS'!D180:H180)*'RT GENERALES'!$D$14</f>
        <v>0</v>
      </c>
      <c r="E172" s="281">
        <f>SUM('BIENES ASEGURADOS'!I180:Y180,'BIENES ASEGURADOS'!AA180)*'RT GENERALES'!$D$14</f>
        <v>0</v>
      </c>
      <c r="F172" s="281">
        <f>'BIENES ASEGURADOS'!AB180*'RT GENERALES'!$D$14</f>
        <v>0</v>
      </c>
      <c r="G172" s="282">
        <f>'BIENES ASEGURADOS'!Z180*'RT GENERALES'!$D$14</f>
        <v>0</v>
      </c>
      <c r="H172" s="525">
        <f t="shared" si="26"/>
        <v>0</v>
      </c>
      <c r="I172" s="283"/>
      <c r="J172" s="284">
        <f>(((D172+E172)*(DT!$C$5/1000)))*($D$1045/IF(AND($D$1044&gt;$B$1046,$B$1046&gt;$D$1043),366,365))+(LIQUIDACION!$F172*(DT!$C$5/2000))</f>
        <v>0</v>
      </c>
      <c r="K172" s="285">
        <f t="shared" si="23"/>
        <v>0</v>
      </c>
      <c r="L172" s="286">
        <f>(((D172+E172)*DT!$E$5/1000)*($D$1045/IF(AND($D$1044&gt;$B$1046,$B$1046&gt;$D$1043),366,365))+(LIQUIDACION!F172*(DT!$E$5/2000)))</f>
        <v>0</v>
      </c>
      <c r="M172" s="286">
        <f>((G172)*(DT!$C$6/1000))*($D$1045/IF(AND($D$1044&gt;$B$1046,$B$1046&gt;$D$1043),366,365))</f>
        <v>0</v>
      </c>
      <c r="N172" s="287">
        <f t="shared" si="27"/>
        <v>0</v>
      </c>
      <c r="P172" s="288">
        <f>(($U172*DT!$C$5/1000))*($D$1045/IF(AND($D$1044&gt;$B$1046,$B$1046&gt;$D$1043),366,365))+(($V172*DT!$C$5/2000))</f>
        <v>0</v>
      </c>
      <c r="Q172" s="289">
        <f t="shared" si="24"/>
        <v>0</v>
      </c>
      <c r="R172" s="289">
        <f>(($U172*DT!$E$5/1000))*($D$1045/IF(AND($D$1044&gt;$B$1046,$B$1046&gt;$D$1043),366,365))+(($V172*DT!$E$5/2000))</f>
        <v>0</v>
      </c>
      <c r="S172" s="290">
        <f t="shared" si="28"/>
        <v>0</v>
      </c>
      <c r="U172" s="291">
        <f t="shared" si="33"/>
        <v>0</v>
      </c>
      <c r="V172" s="291">
        <f t="shared" si="29"/>
        <v>0</v>
      </c>
      <c r="X172" s="288">
        <f>(($AC172*DT!$C$5/1000))*($D$1045/IF(AND($D$1044&gt;$B$1046,$B$1046&gt;$D$1043),366,365))+(($AD172*DT!$C$5/2000))</f>
        <v>0</v>
      </c>
      <c r="Y172" s="289">
        <f t="shared" si="25"/>
        <v>0</v>
      </c>
      <c r="Z172" s="289">
        <f>(($AC172*DT!$E$5/1000))*($D$1045/IF(AND($D$1044&gt;$B$1046,$B$1046&gt;$D$1043),366,365))+(($AD172*DT!$E$5/2000))</f>
        <v>0</v>
      </c>
      <c r="AA172" s="290">
        <f t="shared" si="30"/>
        <v>0</v>
      </c>
      <c r="AC172" s="291">
        <f t="shared" si="31"/>
        <v>0</v>
      </c>
      <c r="AD172" s="291">
        <f t="shared" si="32"/>
        <v>0</v>
      </c>
    </row>
    <row r="173" spans="2:30" x14ac:dyDescent="0.25">
      <c r="B173" s="522">
        <v>169</v>
      </c>
      <c r="C173" s="280">
        <f>'BIENES ASEGURADOS'!C181</f>
        <v>0</v>
      </c>
      <c r="D173" s="281">
        <f>SUM('BIENES ASEGURADOS'!D181:H181)*'RT GENERALES'!$D$14</f>
        <v>0</v>
      </c>
      <c r="E173" s="281">
        <f>SUM('BIENES ASEGURADOS'!I181:Y181,'BIENES ASEGURADOS'!AA181)*'RT GENERALES'!$D$14</f>
        <v>0</v>
      </c>
      <c r="F173" s="281">
        <f>'BIENES ASEGURADOS'!AB181*'RT GENERALES'!$D$14</f>
        <v>0</v>
      </c>
      <c r="G173" s="282">
        <f>'BIENES ASEGURADOS'!Z181*'RT GENERALES'!$D$14</f>
        <v>0</v>
      </c>
      <c r="H173" s="525">
        <f t="shared" si="26"/>
        <v>0</v>
      </c>
      <c r="I173" s="283"/>
      <c r="J173" s="284">
        <f>(((D173+E173)*(DT!$C$5/1000)))*($D$1045/IF(AND($D$1044&gt;$B$1046,$B$1046&gt;$D$1043),366,365))+(LIQUIDACION!$F173*(DT!$C$5/2000))</f>
        <v>0</v>
      </c>
      <c r="K173" s="285">
        <f t="shared" si="23"/>
        <v>0</v>
      </c>
      <c r="L173" s="286">
        <f>(((D173+E173)*DT!$E$5/1000)*($D$1045/IF(AND($D$1044&gt;$B$1046,$B$1046&gt;$D$1043),366,365))+(LIQUIDACION!F173*(DT!$E$5/2000)))</f>
        <v>0</v>
      </c>
      <c r="M173" s="286">
        <f>((G173)*(DT!$C$6/1000))*($D$1045/IF(AND($D$1044&gt;$B$1046,$B$1046&gt;$D$1043),366,365))</f>
        <v>0</v>
      </c>
      <c r="N173" s="287">
        <f t="shared" si="27"/>
        <v>0</v>
      </c>
      <c r="P173" s="288">
        <f>(($U173*DT!$C$5/1000))*($D$1045/IF(AND($D$1044&gt;$B$1046,$B$1046&gt;$D$1043),366,365))+(($V173*DT!$C$5/2000))</f>
        <v>0</v>
      </c>
      <c r="Q173" s="289">
        <f t="shared" si="24"/>
        <v>0</v>
      </c>
      <c r="R173" s="289">
        <f>(($U173*DT!$E$5/1000))*($D$1045/IF(AND($D$1044&gt;$B$1046,$B$1046&gt;$D$1043),366,365))+(($V173*DT!$E$5/2000))</f>
        <v>0</v>
      </c>
      <c r="S173" s="290">
        <f t="shared" si="28"/>
        <v>0</v>
      </c>
      <c r="U173" s="291">
        <f t="shared" si="33"/>
        <v>0</v>
      </c>
      <c r="V173" s="291">
        <f t="shared" si="29"/>
        <v>0</v>
      </c>
      <c r="X173" s="288">
        <f>(($AC173*DT!$C$5/1000))*($D$1045/IF(AND($D$1044&gt;$B$1046,$B$1046&gt;$D$1043),366,365))+(($AD173*DT!$C$5/2000))</f>
        <v>0</v>
      </c>
      <c r="Y173" s="289">
        <f t="shared" si="25"/>
        <v>0</v>
      </c>
      <c r="Z173" s="289">
        <f>(($AC173*DT!$E$5/1000))*($D$1045/IF(AND($D$1044&gt;$B$1046,$B$1046&gt;$D$1043),366,365))+(($AD173*DT!$E$5/2000))</f>
        <v>0</v>
      </c>
      <c r="AA173" s="290">
        <f t="shared" si="30"/>
        <v>0</v>
      </c>
      <c r="AC173" s="291">
        <f t="shared" si="31"/>
        <v>0</v>
      </c>
      <c r="AD173" s="291">
        <f t="shared" si="32"/>
        <v>0</v>
      </c>
    </row>
    <row r="174" spans="2:30" x14ac:dyDescent="0.25">
      <c r="B174" s="522">
        <v>170</v>
      </c>
      <c r="C174" s="280">
        <f>'BIENES ASEGURADOS'!C182</f>
        <v>0</v>
      </c>
      <c r="D174" s="281">
        <f>SUM('BIENES ASEGURADOS'!D182:H182)*'RT GENERALES'!$D$14</f>
        <v>0</v>
      </c>
      <c r="E174" s="281">
        <f>SUM('BIENES ASEGURADOS'!I182:Y182,'BIENES ASEGURADOS'!AA182)*'RT GENERALES'!$D$14</f>
        <v>0</v>
      </c>
      <c r="F174" s="281">
        <f>'BIENES ASEGURADOS'!AB182*'RT GENERALES'!$D$14</f>
        <v>0</v>
      </c>
      <c r="G174" s="282">
        <f>'BIENES ASEGURADOS'!Z182*'RT GENERALES'!$D$14</f>
        <v>0</v>
      </c>
      <c r="H174" s="525">
        <f t="shared" si="26"/>
        <v>0</v>
      </c>
      <c r="I174" s="283"/>
      <c r="J174" s="284">
        <f>(((D174+E174)*(DT!$C$5/1000)))*($D$1045/IF(AND($D$1044&gt;$B$1046,$B$1046&gt;$D$1043),366,365))+(LIQUIDACION!$F174*(DT!$C$5/2000))</f>
        <v>0</v>
      </c>
      <c r="K174" s="285">
        <f t="shared" si="23"/>
        <v>0</v>
      </c>
      <c r="L174" s="286">
        <f>(((D174+E174)*DT!$E$5/1000)*($D$1045/IF(AND($D$1044&gt;$B$1046,$B$1046&gt;$D$1043),366,365))+(LIQUIDACION!F174*(DT!$E$5/2000)))</f>
        <v>0</v>
      </c>
      <c r="M174" s="286">
        <f>((G174)*(DT!$C$6/1000))*($D$1045/IF(AND($D$1044&gt;$B$1046,$B$1046&gt;$D$1043),366,365))</f>
        <v>0</v>
      </c>
      <c r="N174" s="287">
        <f t="shared" si="27"/>
        <v>0</v>
      </c>
      <c r="P174" s="288">
        <f>(($U174*DT!$C$5/1000))*($D$1045/IF(AND($D$1044&gt;$B$1046,$B$1046&gt;$D$1043),366,365))+(($V174*DT!$C$5/2000))</f>
        <v>0</v>
      </c>
      <c r="Q174" s="289">
        <f t="shared" si="24"/>
        <v>0</v>
      </c>
      <c r="R174" s="289">
        <f>(($U174*DT!$E$5/1000))*($D$1045/IF(AND($D$1044&gt;$B$1046,$B$1046&gt;$D$1043),366,365))+(($V174*DT!$E$5/2000))</f>
        <v>0</v>
      </c>
      <c r="S174" s="290">
        <f t="shared" si="28"/>
        <v>0</v>
      </c>
      <c r="U174" s="291">
        <f t="shared" si="33"/>
        <v>0</v>
      </c>
      <c r="V174" s="291">
        <f t="shared" si="29"/>
        <v>0</v>
      </c>
      <c r="X174" s="288">
        <f>(($AC174*DT!$C$5/1000))*($D$1045/IF(AND($D$1044&gt;$B$1046,$B$1046&gt;$D$1043),366,365))+(($AD174*DT!$C$5/2000))</f>
        <v>0</v>
      </c>
      <c r="Y174" s="289">
        <f t="shared" si="25"/>
        <v>0</v>
      </c>
      <c r="Z174" s="289">
        <f>(($AC174*DT!$E$5/1000))*($D$1045/IF(AND($D$1044&gt;$B$1046,$B$1046&gt;$D$1043),366,365))+(($AD174*DT!$E$5/2000))</f>
        <v>0</v>
      </c>
      <c r="AA174" s="290">
        <f t="shared" si="30"/>
        <v>0</v>
      </c>
      <c r="AC174" s="291">
        <f t="shared" si="31"/>
        <v>0</v>
      </c>
      <c r="AD174" s="291">
        <f t="shared" si="32"/>
        <v>0</v>
      </c>
    </row>
    <row r="175" spans="2:30" x14ac:dyDescent="0.25">
      <c r="B175" s="522">
        <v>171</v>
      </c>
      <c r="C175" s="280">
        <f>'BIENES ASEGURADOS'!C183</f>
        <v>0</v>
      </c>
      <c r="D175" s="281">
        <f>SUM('BIENES ASEGURADOS'!D183:H183)*'RT GENERALES'!$D$14</f>
        <v>0</v>
      </c>
      <c r="E175" s="281">
        <f>SUM('BIENES ASEGURADOS'!I183:Y183,'BIENES ASEGURADOS'!AA183)*'RT GENERALES'!$D$14</f>
        <v>0</v>
      </c>
      <c r="F175" s="281">
        <f>'BIENES ASEGURADOS'!AB183*'RT GENERALES'!$D$14</f>
        <v>0</v>
      </c>
      <c r="G175" s="282">
        <f>'BIENES ASEGURADOS'!Z183*'RT GENERALES'!$D$14</f>
        <v>0</v>
      </c>
      <c r="H175" s="525">
        <f t="shared" si="26"/>
        <v>0</v>
      </c>
      <c r="I175" s="283"/>
      <c r="J175" s="284">
        <f>(((D175+E175)*(DT!$C$5/1000)))*($D$1045/IF(AND($D$1044&gt;$B$1046,$B$1046&gt;$D$1043),366,365))+(LIQUIDACION!$F175*(DT!$C$5/2000))</f>
        <v>0</v>
      </c>
      <c r="K175" s="285">
        <f t="shared" si="23"/>
        <v>0</v>
      </c>
      <c r="L175" s="286">
        <f>(((D175+E175)*DT!$E$5/1000)*($D$1045/IF(AND($D$1044&gt;$B$1046,$B$1046&gt;$D$1043),366,365))+(LIQUIDACION!F175*(DT!$E$5/2000)))</f>
        <v>0</v>
      </c>
      <c r="M175" s="286">
        <f>((G175)*(DT!$C$6/1000))*($D$1045/IF(AND($D$1044&gt;$B$1046,$B$1046&gt;$D$1043),366,365))</f>
        <v>0</v>
      </c>
      <c r="N175" s="287">
        <f t="shared" si="27"/>
        <v>0</v>
      </c>
      <c r="P175" s="288">
        <f>(($U175*DT!$C$5/1000))*($D$1045/IF(AND($D$1044&gt;$B$1046,$B$1046&gt;$D$1043),366,365))+(($V175*DT!$C$5/2000))</f>
        <v>0</v>
      </c>
      <c r="Q175" s="289">
        <f t="shared" si="24"/>
        <v>0</v>
      </c>
      <c r="R175" s="289">
        <f>(($U175*DT!$E$5/1000))*($D$1045/IF(AND($D$1044&gt;$B$1046,$B$1046&gt;$D$1043),366,365))+(($V175*DT!$E$5/2000))</f>
        <v>0</v>
      </c>
      <c r="S175" s="290">
        <f t="shared" si="28"/>
        <v>0</v>
      </c>
      <c r="U175" s="291">
        <f t="shared" si="33"/>
        <v>0</v>
      </c>
      <c r="V175" s="291">
        <f t="shared" si="29"/>
        <v>0</v>
      </c>
      <c r="X175" s="288">
        <f>(($AC175*DT!$C$5/1000))*($D$1045/IF(AND($D$1044&gt;$B$1046,$B$1046&gt;$D$1043),366,365))+(($AD175*DT!$C$5/2000))</f>
        <v>0</v>
      </c>
      <c r="Y175" s="289">
        <f t="shared" si="25"/>
        <v>0</v>
      </c>
      <c r="Z175" s="289">
        <f>(($AC175*DT!$E$5/1000))*($D$1045/IF(AND($D$1044&gt;$B$1046,$B$1046&gt;$D$1043),366,365))+(($AD175*DT!$E$5/2000))</f>
        <v>0</v>
      </c>
      <c r="AA175" s="290">
        <f t="shared" si="30"/>
        <v>0</v>
      </c>
      <c r="AC175" s="291">
        <f t="shared" si="31"/>
        <v>0</v>
      </c>
      <c r="AD175" s="291">
        <f t="shared" si="32"/>
        <v>0</v>
      </c>
    </row>
    <row r="176" spans="2:30" x14ac:dyDescent="0.25">
      <c r="B176" s="522">
        <v>172</v>
      </c>
      <c r="C176" s="280">
        <f>'BIENES ASEGURADOS'!C184</f>
        <v>0</v>
      </c>
      <c r="D176" s="281">
        <f>SUM('BIENES ASEGURADOS'!D184:H184)*'RT GENERALES'!$D$14</f>
        <v>0</v>
      </c>
      <c r="E176" s="281">
        <f>SUM('BIENES ASEGURADOS'!I184:Y184,'BIENES ASEGURADOS'!AA184)*'RT GENERALES'!$D$14</f>
        <v>0</v>
      </c>
      <c r="F176" s="281">
        <f>'BIENES ASEGURADOS'!AB184*'RT GENERALES'!$D$14</f>
        <v>0</v>
      </c>
      <c r="G176" s="282">
        <f>'BIENES ASEGURADOS'!Z184*'RT GENERALES'!$D$14</f>
        <v>0</v>
      </c>
      <c r="H176" s="525">
        <f t="shared" si="26"/>
        <v>0</v>
      </c>
      <c r="I176" s="283"/>
      <c r="J176" s="284">
        <f>(((D176+E176)*(DT!$C$5/1000)))*($D$1045/IF(AND($D$1044&gt;$B$1046,$B$1046&gt;$D$1043),366,365))+(LIQUIDACION!$F176*(DT!$C$5/2000))</f>
        <v>0</v>
      </c>
      <c r="K176" s="285">
        <f t="shared" si="23"/>
        <v>0</v>
      </c>
      <c r="L176" s="286">
        <f>(((D176+E176)*DT!$E$5/1000)*($D$1045/IF(AND($D$1044&gt;$B$1046,$B$1046&gt;$D$1043),366,365))+(LIQUIDACION!F176*(DT!$E$5/2000)))</f>
        <v>0</v>
      </c>
      <c r="M176" s="286">
        <f>((G176)*(DT!$C$6/1000))*($D$1045/IF(AND($D$1044&gt;$B$1046,$B$1046&gt;$D$1043),366,365))</f>
        <v>0</v>
      </c>
      <c r="N176" s="287">
        <f t="shared" si="27"/>
        <v>0</v>
      </c>
      <c r="P176" s="288">
        <f>(($U176*DT!$C$5/1000))*($D$1045/IF(AND($D$1044&gt;$B$1046,$B$1046&gt;$D$1043),366,365))+(($V176*DT!$C$5/2000))</f>
        <v>0</v>
      </c>
      <c r="Q176" s="289">
        <f t="shared" si="24"/>
        <v>0</v>
      </c>
      <c r="R176" s="289">
        <f>(($U176*DT!$E$5/1000))*($D$1045/IF(AND($D$1044&gt;$B$1046,$B$1046&gt;$D$1043),366,365))+(($V176*DT!$E$5/2000))</f>
        <v>0</v>
      </c>
      <c r="S176" s="290">
        <f t="shared" si="28"/>
        <v>0</v>
      </c>
      <c r="U176" s="291">
        <f t="shared" si="33"/>
        <v>0</v>
      </c>
      <c r="V176" s="291">
        <f t="shared" si="29"/>
        <v>0</v>
      </c>
      <c r="X176" s="288">
        <f>(($AC176*DT!$C$5/1000))*($D$1045/IF(AND($D$1044&gt;$B$1046,$B$1046&gt;$D$1043),366,365))+(($AD176*DT!$C$5/2000))</f>
        <v>0</v>
      </c>
      <c r="Y176" s="289">
        <f t="shared" si="25"/>
        <v>0</v>
      </c>
      <c r="Z176" s="289">
        <f>(($AC176*DT!$E$5/1000))*($D$1045/IF(AND($D$1044&gt;$B$1046,$B$1046&gt;$D$1043),366,365))+(($AD176*DT!$E$5/2000))</f>
        <v>0</v>
      </c>
      <c r="AA176" s="290">
        <f t="shared" si="30"/>
        <v>0</v>
      </c>
      <c r="AC176" s="291">
        <f t="shared" si="31"/>
        <v>0</v>
      </c>
      <c r="AD176" s="291">
        <f t="shared" si="32"/>
        <v>0</v>
      </c>
    </row>
    <row r="177" spans="2:30" x14ac:dyDescent="0.25">
      <c r="B177" s="522">
        <v>173</v>
      </c>
      <c r="C177" s="280">
        <f>'BIENES ASEGURADOS'!C185</f>
        <v>0</v>
      </c>
      <c r="D177" s="281">
        <f>SUM('BIENES ASEGURADOS'!D185:H185)*'RT GENERALES'!$D$14</f>
        <v>0</v>
      </c>
      <c r="E177" s="281">
        <f>SUM('BIENES ASEGURADOS'!I185:Y185,'BIENES ASEGURADOS'!AA185)*'RT GENERALES'!$D$14</f>
        <v>0</v>
      </c>
      <c r="F177" s="281">
        <f>'BIENES ASEGURADOS'!AB185*'RT GENERALES'!$D$14</f>
        <v>0</v>
      </c>
      <c r="G177" s="282">
        <f>'BIENES ASEGURADOS'!Z185*'RT GENERALES'!$D$14</f>
        <v>0</v>
      </c>
      <c r="H177" s="525">
        <f t="shared" si="26"/>
        <v>0</v>
      </c>
      <c r="I177" s="283"/>
      <c r="J177" s="284">
        <f>(((D177+E177)*(DT!$C$5/1000)))*($D$1045/IF(AND($D$1044&gt;$B$1046,$B$1046&gt;$D$1043),366,365))+(LIQUIDACION!$F177*(DT!$C$5/2000))</f>
        <v>0</v>
      </c>
      <c r="K177" s="285">
        <f t="shared" si="23"/>
        <v>0</v>
      </c>
      <c r="L177" s="286">
        <f>(((D177+E177)*DT!$E$5/1000)*($D$1045/IF(AND($D$1044&gt;$B$1046,$B$1046&gt;$D$1043),366,365))+(LIQUIDACION!F177*(DT!$E$5/2000)))</f>
        <v>0</v>
      </c>
      <c r="M177" s="286">
        <f>((G177)*(DT!$C$6/1000))*($D$1045/IF(AND($D$1044&gt;$B$1046,$B$1046&gt;$D$1043),366,365))</f>
        <v>0</v>
      </c>
      <c r="N177" s="287">
        <f t="shared" si="27"/>
        <v>0</v>
      </c>
      <c r="P177" s="288">
        <f>(($U177*DT!$C$5/1000))*($D$1045/IF(AND($D$1044&gt;$B$1046,$B$1046&gt;$D$1043),366,365))+(($V177*DT!$C$5/2000))</f>
        <v>0</v>
      </c>
      <c r="Q177" s="289">
        <f t="shared" si="24"/>
        <v>0</v>
      </c>
      <c r="R177" s="289">
        <f>(($U177*DT!$E$5/1000))*($D$1045/IF(AND($D$1044&gt;$B$1046,$B$1046&gt;$D$1043),366,365))+(($V177*DT!$E$5/2000))</f>
        <v>0</v>
      </c>
      <c r="S177" s="290">
        <f t="shared" si="28"/>
        <v>0</v>
      </c>
      <c r="U177" s="291">
        <f t="shared" si="33"/>
        <v>0</v>
      </c>
      <c r="V177" s="291">
        <f t="shared" si="29"/>
        <v>0</v>
      </c>
      <c r="X177" s="288">
        <f>(($AC177*DT!$C$5/1000))*($D$1045/IF(AND($D$1044&gt;$B$1046,$B$1046&gt;$D$1043),366,365))+(($AD177*DT!$C$5/2000))</f>
        <v>0</v>
      </c>
      <c r="Y177" s="289">
        <f t="shared" si="25"/>
        <v>0</v>
      </c>
      <c r="Z177" s="289">
        <f>(($AC177*DT!$E$5/1000))*($D$1045/IF(AND($D$1044&gt;$B$1046,$B$1046&gt;$D$1043),366,365))+(($AD177*DT!$E$5/2000))</f>
        <v>0</v>
      </c>
      <c r="AA177" s="290">
        <f t="shared" si="30"/>
        <v>0</v>
      </c>
      <c r="AC177" s="291">
        <f t="shared" si="31"/>
        <v>0</v>
      </c>
      <c r="AD177" s="291">
        <f t="shared" si="32"/>
        <v>0</v>
      </c>
    </row>
    <row r="178" spans="2:30" x14ac:dyDescent="0.25">
      <c r="B178" s="522">
        <v>174</v>
      </c>
      <c r="C178" s="280">
        <f>'BIENES ASEGURADOS'!C186</f>
        <v>0</v>
      </c>
      <c r="D178" s="281">
        <f>SUM('BIENES ASEGURADOS'!D186:H186)*'RT GENERALES'!$D$14</f>
        <v>0</v>
      </c>
      <c r="E178" s="281">
        <f>SUM('BIENES ASEGURADOS'!I186:Y186,'BIENES ASEGURADOS'!AA186)*'RT GENERALES'!$D$14</f>
        <v>0</v>
      </c>
      <c r="F178" s="281">
        <f>'BIENES ASEGURADOS'!AB186*'RT GENERALES'!$D$14</f>
        <v>0</v>
      </c>
      <c r="G178" s="282">
        <f>'BIENES ASEGURADOS'!Z186*'RT GENERALES'!$D$14</f>
        <v>0</v>
      </c>
      <c r="H178" s="525">
        <f t="shared" si="26"/>
        <v>0</v>
      </c>
      <c r="I178" s="283"/>
      <c r="J178" s="284">
        <f>(((D178+E178)*(DT!$C$5/1000)))*($D$1045/IF(AND($D$1044&gt;$B$1046,$B$1046&gt;$D$1043),366,365))+(LIQUIDACION!$F178*(DT!$C$5/2000))</f>
        <v>0</v>
      </c>
      <c r="K178" s="285">
        <f t="shared" si="23"/>
        <v>0</v>
      </c>
      <c r="L178" s="286">
        <f>(((D178+E178)*DT!$E$5/1000)*($D$1045/IF(AND($D$1044&gt;$B$1046,$B$1046&gt;$D$1043),366,365))+(LIQUIDACION!F178*(DT!$E$5/2000)))</f>
        <v>0</v>
      </c>
      <c r="M178" s="286">
        <f>((G178)*(DT!$C$6/1000))*($D$1045/IF(AND($D$1044&gt;$B$1046,$B$1046&gt;$D$1043),366,365))</f>
        <v>0</v>
      </c>
      <c r="N178" s="287">
        <f t="shared" si="27"/>
        <v>0</v>
      </c>
      <c r="P178" s="288">
        <f>(($U178*DT!$C$5/1000))*($D$1045/IF(AND($D$1044&gt;$B$1046,$B$1046&gt;$D$1043),366,365))+(($V178*DT!$C$5/2000))</f>
        <v>0</v>
      </c>
      <c r="Q178" s="289">
        <f t="shared" si="24"/>
        <v>0</v>
      </c>
      <c r="R178" s="289">
        <f>(($U178*DT!$E$5/1000))*($D$1045/IF(AND($D$1044&gt;$B$1046,$B$1046&gt;$D$1043),366,365))+(($V178*DT!$E$5/2000))</f>
        <v>0</v>
      </c>
      <c r="S178" s="290">
        <f t="shared" si="28"/>
        <v>0</v>
      </c>
      <c r="U178" s="291">
        <f t="shared" si="33"/>
        <v>0</v>
      </c>
      <c r="V178" s="291">
        <f t="shared" si="29"/>
        <v>0</v>
      </c>
      <c r="X178" s="288">
        <f>(($AC178*DT!$C$5/1000))*($D$1045/IF(AND($D$1044&gt;$B$1046,$B$1046&gt;$D$1043),366,365))+(($AD178*DT!$C$5/2000))</f>
        <v>0</v>
      </c>
      <c r="Y178" s="289">
        <f t="shared" si="25"/>
        <v>0</v>
      </c>
      <c r="Z178" s="289">
        <f>(($AC178*DT!$E$5/1000))*($D$1045/IF(AND($D$1044&gt;$B$1046,$B$1046&gt;$D$1043),366,365))+(($AD178*DT!$E$5/2000))</f>
        <v>0</v>
      </c>
      <c r="AA178" s="290">
        <f t="shared" si="30"/>
        <v>0</v>
      </c>
      <c r="AC178" s="291">
        <f t="shared" si="31"/>
        <v>0</v>
      </c>
      <c r="AD178" s="291">
        <f t="shared" si="32"/>
        <v>0</v>
      </c>
    </row>
    <row r="179" spans="2:30" x14ac:dyDescent="0.25">
      <c r="B179" s="522">
        <v>175</v>
      </c>
      <c r="C179" s="280">
        <f>'BIENES ASEGURADOS'!C187</f>
        <v>0</v>
      </c>
      <c r="D179" s="281">
        <f>SUM('BIENES ASEGURADOS'!D187:H187)*'RT GENERALES'!$D$14</f>
        <v>0</v>
      </c>
      <c r="E179" s="281">
        <f>SUM('BIENES ASEGURADOS'!I187:Y187,'BIENES ASEGURADOS'!AA187)*'RT GENERALES'!$D$14</f>
        <v>0</v>
      </c>
      <c r="F179" s="281">
        <f>'BIENES ASEGURADOS'!AB187*'RT GENERALES'!$D$14</f>
        <v>0</v>
      </c>
      <c r="G179" s="282">
        <f>'BIENES ASEGURADOS'!Z187*'RT GENERALES'!$D$14</f>
        <v>0</v>
      </c>
      <c r="H179" s="525">
        <f t="shared" si="26"/>
        <v>0</v>
      </c>
      <c r="I179" s="283"/>
      <c r="J179" s="284">
        <f>(((D179+E179)*(DT!$C$5/1000)))*($D$1045/IF(AND($D$1044&gt;$B$1046,$B$1046&gt;$D$1043),366,365))+(LIQUIDACION!$F179*(DT!$C$5/2000))</f>
        <v>0</v>
      </c>
      <c r="K179" s="285">
        <f t="shared" si="23"/>
        <v>0</v>
      </c>
      <c r="L179" s="286">
        <f>(((D179+E179)*DT!$E$5/1000)*($D$1045/IF(AND($D$1044&gt;$B$1046,$B$1046&gt;$D$1043),366,365))+(LIQUIDACION!F179*(DT!$E$5/2000)))</f>
        <v>0</v>
      </c>
      <c r="M179" s="286">
        <f>((G179)*(DT!$C$6/1000))*($D$1045/IF(AND($D$1044&gt;$B$1046,$B$1046&gt;$D$1043),366,365))</f>
        <v>0</v>
      </c>
      <c r="N179" s="287">
        <f t="shared" si="27"/>
        <v>0</v>
      </c>
      <c r="P179" s="288">
        <f>(($U179*DT!$C$5/1000))*($D$1045/IF(AND($D$1044&gt;$B$1046,$B$1046&gt;$D$1043),366,365))+(($V179*DT!$C$5/2000))</f>
        <v>0</v>
      </c>
      <c r="Q179" s="289">
        <f t="shared" si="24"/>
        <v>0</v>
      </c>
      <c r="R179" s="289">
        <f>(($U179*DT!$E$5/1000))*($D$1045/IF(AND($D$1044&gt;$B$1046,$B$1046&gt;$D$1043),366,365))+(($V179*DT!$E$5/2000))</f>
        <v>0</v>
      </c>
      <c r="S179" s="290">
        <f t="shared" si="28"/>
        <v>0</v>
      </c>
      <c r="U179" s="291">
        <f t="shared" si="33"/>
        <v>0</v>
      </c>
      <c r="V179" s="291">
        <f t="shared" si="29"/>
        <v>0</v>
      </c>
      <c r="X179" s="288">
        <f>(($AC179*DT!$C$5/1000))*($D$1045/IF(AND($D$1044&gt;$B$1046,$B$1046&gt;$D$1043),366,365))+(($AD179*DT!$C$5/2000))</f>
        <v>0</v>
      </c>
      <c r="Y179" s="289">
        <f t="shared" si="25"/>
        <v>0</v>
      </c>
      <c r="Z179" s="289">
        <f>(($AC179*DT!$E$5/1000))*($D$1045/IF(AND($D$1044&gt;$B$1046,$B$1046&gt;$D$1043),366,365))+(($AD179*DT!$E$5/2000))</f>
        <v>0</v>
      </c>
      <c r="AA179" s="290">
        <f t="shared" si="30"/>
        <v>0</v>
      </c>
      <c r="AC179" s="291">
        <f t="shared" si="31"/>
        <v>0</v>
      </c>
      <c r="AD179" s="291">
        <f t="shared" si="32"/>
        <v>0</v>
      </c>
    </row>
    <row r="180" spans="2:30" x14ac:dyDescent="0.25">
      <c r="B180" s="522">
        <v>176</v>
      </c>
      <c r="C180" s="280">
        <f>'BIENES ASEGURADOS'!C188</f>
        <v>0</v>
      </c>
      <c r="D180" s="281">
        <f>SUM('BIENES ASEGURADOS'!D188:H188)*'RT GENERALES'!$D$14</f>
        <v>0</v>
      </c>
      <c r="E180" s="281">
        <f>SUM('BIENES ASEGURADOS'!I188:Y188,'BIENES ASEGURADOS'!AA188)*'RT GENERALES'!$D$14</f>
        <v>0</v>
      </c>
      <c r="F180" s="281">
        <f>'BIENES ASEGURADOS'!AB188*'RT GENERALES'!$D$14</f>
        <v>0</v>
      </c>
      <c r="G180" s="282">
        <f>'BIENES ASEGURADOS'!Z188*'RT GENERALES'!$D$14</f>
        <v>0</v>
      </c>
      <c r="H180" s="525">
        <f t="shared" si="26"/>
        <v>0</v>
      </c>
      <c r="I180" s="283"/>
      <c r="J180" s="284">
        <f>(((D180+E180)*(DT!$C$5/1000)))*($D$1045/IF(AND($D$1044&gt;$B$1046,$B$1046&gt;$D$1043),366,365))+(LIQUIDACION!$F180*(DT!$C$5/2000))</f>
        <v>0</v>
      </c>
      <c r="K180" s="285">
        <f t="shared" si="23"/>
        <v>0</v>
      </c>
      <c r="L180" s="286">
        <f>(((D180+E180)*DT!$E$5/1000)*($D$1045/IF(AND($D$1044&gt;$B$1046,$B$1046&gt;$D$1043),366,365))+(LIQUIDACION!F180*(DT!$E$5/2000)))</f>
        <v>0</v>
      </c>
      <c r="M180" s="286">
        <f>((G180)*(DT!$C$6/1000))*($D$1045/IF(AND($D$1044&gt;$B$1046,$B$1046&gt;$D$1043),366,365))</f>
        <v>0</v>
      </c>
      <c r="N180" s="287">
        <f t="shared" si="27"/>
        <v>0</v>
      </c>
      <c r="P180" s="288">
        <f>(($U180*DT!$C$5/1000))*($D$1045/IF(AND($D$1044&gt;$B$1046,$B$1046&gt;$D$1043),366,365))+(($V180*DT!$C$5/2000))</f>
        <v>0</v>
      </c>
      <c r="Q180" s="289">
        <f t="shared" si="24"/>
        <v>0</v>
      </c>
      <c r="R180" s="289">
        <f>(($U180*DT!$E$5/1000))*($D$1045/IF(AND($D$1044&gt;$B$1046,$B$1046&gt;$D$1043),366,365))+(($V180*DT!$E$5/2000))</f>
        <v>0</v>
      </c>
      <c r="S180" s="290">
        <f t="shared" si="28"/>
        <v>0</v>
      </c>
      <c r="U180" s="291">
        <f t="shared" si="33"/>
        <v>0</v>
      </c>
      <c r="V180" s="291">
        <f t="shared" si="29"/>
        <v>0</v>
      </c>
      <c r="X180" s="288">
        <f>(($AC180*DT!$C$5/1000))*($D$1045/IF(AND($D$1044&gt;$B$1046,$B$1046&gt;$D$1043),366,365))+(($AD180*DT!$C$5/2000))</f>
        <v>0</v>
      </c>
      <c r="Y180" s="289">
        <f t="shared" si="25"/>
        <v>0</v>
      </c>
      <c r="Z180" s="289">
        <f>(($AC180*DT!$E$5/1000))*($D$1045/IF(AND($D$1044&gt;$B$1046,$B$1046&gt;$D$1043),366,365))+(($AD180*DT!$E$5/2000))</f>
        <v>0</v>
      </c>
      <c r="AA180" s="290">
        <f t="shared" si="30"/>
        <v>0</v>
      </c>
      <c r="AC180" s="291">
        <f t="shared" si="31"/>
        <v>0</v>
      </c>
      <c r="AD180" s="291">
        <f t="shared" si="32"/>
        <v>0</v>
      </c>
    </row>
    <row r="181" spans="2:30" x14ac:dyDescent="0.25">
      <c r="B181" s="522">
        <v>177</v>
      </c>
      <c r="C181" s="280">
        <f>'BIENES ASEGURADOS'!C189</f>
        <v>0</v>
      </c>
      <c r="D181" s="281">
        <f>SUM('BIENES ASEGURADOS'!D189:H189)*'RT GENERALES'!$D$14</f>
        <v>0</v>
      </c>
      <c r="E181" s="281">
        <f>SUM('BIENES ASEGURADOS'!I189:Y189,'BIENES ASEGURADOS'!AA189)*'RT GENERALES'!$D$14</f>
        <v>0</v>
      </c>
      <c r="F181" s="281">
        <f>'BIENES ASEGURADOS'!AB189*'RT GENERALES'!$D$14</f>
        <v>0</v>
      </c>
      <c r="G181" s="282">
        <f>'BIENES ASEGURADOS'!Z189*'RT GENERALES'!$D$14</f>
        <v>0</v>
      </c>
      <c r="H181" s="525">
        <f t="shared" si="26"/>
        <v>0</v>
      </c>
      <c r="I181" s="283"/>
      <c r="J181" s="284">
        <f>(((D181+E181)*(DT!$C$5/1000)))*($D$1045/IF(AND($D$1044&gt;$B$1046,$B$1046&gt;$D$1043),366,365))+(LIQUIDACION!$F181*(DT!$C$5/2000))</f>
        <v>0</v>
      </c>
      <c r="K181" s="285">
        <f t="shared" si="23"/>
        <v>0</v>
      </c>
      <c r="L181" s="286">
        <f>(((D181+E181)*DT!$E$5/1000)*($D$1045/IF(AND($D$1044&gt;$B$1046,$B$1046&gt;$D$1043),366,365))+(LIQUIDACION!F181*(DT!$E$5/2000)))</f>
        <v>0</v>
      </c>
      <c r="M181" s="286">
        <f>((G181)*(DT!$C$6/1000))*($D$1045/IF(AND($D$1044&gt;$B$1046,$B$1046&gt;$D$1043),366,365))</f>
        <v>0</v>
      </c>
      <c r="N181" s="287">
        <f t="shared" si="27"/>
        <v>0</v>
      </c>
      <c r="P181" s="288">
        <f>(($U181*DT!$C$5/1000))*($D$1045/IF(AND($D$1044&gt;$B$1046,$B$1046&gt;$D$1043),366,365))+(($V181*DT!$C$5/2000))</f>
        <v>0</v>
      </c>
      <c r="Q181" s="289">
        <f t="shared" si="24"/>
        <v>0</v>
      </c>
      <c r="R181" s="289">
        <f>(($U181*DT!$E$5/1000))*($D$1045/IF(AND($D$1044&gt;$B$1046,$B$1046&gt;$D$1043),366,365))+(($V181*DT!$E$5/2000))</f>
        <v>0</v>
      </c>
      <c r="S181" s="290">
        <f t="shared" si="28"/>
        <v>0</v>
      </c>
      <c r="U181" s="291">
        <f t="shared" si="33"/>
        <v>0</v>
      </c>
      <c r="V181" s="291">
        <f t="shared" si="29"/>
        <v>0</v>
      </c>
      <c r="X181" s="288">
        <f>(($AC181*DT!$C$5/1000))*($D$1045/IF(AND($D$1044&gt;$B$1046,$B$1046&gt;$D$1043),366,365))+(($AD181*DT!$C$5/2000))</f>
        <v>0</v>
      </c>
      <c r="Y181" s="289">
        <f t="shared" si="25"/>
        <v>0</v>
      </c>
      <c r="Z181" s="289">
        <f>(($AC181*DT!$E$5/1000))*($D$1045/IF(AND($D$1044&gt;$B$1046,$B$1046&gt;$D$1043),366,365))+(($AD181*DT!$E$5/2000))</f>
        <v>0</v>
      </c>
      <c r="AA181" s="290">
        <f t="shared" si="30"/>
        <v>0</v>
      </c>
      <c r="AC181" s="291">
        <f t="shared" si="31"/>
        <v>0</v>
      </c>
      <c r="AD181" s="291">
        <f t="shared" si="32"/>
        <v>0</v>
      </c>
    </row>
    <row r="182" spans="2:30" x14ac:dyDescent="0.25">
      <c r="B182" s="522">
        <v>178</v>
      </c>
      <c r="C182" s="280">
        <f>'BIENES ASEGURADOS'!C190</f>
        <v>0</v>
      </c>
      <c r="D182" s="281">
        <f>SUM('BIENES ASEGURADOS'!D190:H190)*'RT GENERALES'!$D$14</f>
        <v>0</v>
      </c>
      <c r="E182" s="281">
        <f>SUM('BIENES ASEGURADOS'!I190:Y190,'BIENES ASEGURADOS'!AA190)*'RT GENERALES'!$D$14</f>
        <v>0</v>
      </c>
      <c r="F182" s="281">
        <f>'BIENES ASEGURADOS'!AB190*'RT GENERALES'!$D$14</f>
        <v>0</v>
      </c>
      <c r="G182" s="282">
        <f>'BIENES ASEGURADOS'!Z190*'RT GENERALES'!$D$14</f>
        <v>0</v>
      </c>
      <c r="H182" s="525">
        <f t="shared" si="26"/>
        <v>0</v>
      </c>
      <c r="I182" s="283"/>
      <c r="J182" s="284">
        <f>(((D182+E182)*(DT!$C$5/1000)))*($D$1045/IF(AND($D$1044&gt;$B$1046,$B$1046&gt;$D$1043),366,365))+(LIQUIDACION!$F182*(DT!$C$5/2000))</f>
        <v>0</v>
      </c>
      <c r="K182" s="285">
        <f t="shared" si="23"/>
        <v>0</v>
      </c>
      <c r="L182" s="286">
        <f>(((D182+E182)*DT!$E$5/1000)*($D$1045/IF(AND($D$1044&gt;$B$1046,$B$1046&gt;$D$1043),366,365))+(LIQUIDACION!F182*(DT!$E$5/2000)))</f>
        <v>0</v>
      </c>
      <c r="M182" s="286">
        <f>((G182)*(DT!$C$6/1000))*($D$1045/IF(AND($D$1044&gt;$B$1046,$B$1046&gt;$D$1043),366,365))</f>
        <v>0</v>
      </c>
      <c r="N182" s="287">
        <f t="shared" si="27"/>
        <v>0</v>
      </c>
      <c r="P182" s="288">
        <f>(($U182*DT!$C$5/1000))*($D$1045/IF(AND($D$1044&gt;$B$1046,$B$1046&gt;$D$1043),366,365))+(($V182*DT!$C$5/2000))</f>
        <v>0</v>
      </c>
      <c r="Q182" s="289">
        <f t="shared" si="24"/>
        <v>0</v>
      </c>
      <c r="R182" s="289">
        <f>(($U182*DT!$E$5/1000))*($D$1045/IF(AND($D$1044&gt;$B$1046,$B$1046&gt;$D$1043),366,365))+(($V182*DT!$E$5/2000))</f>
        <v>0</v>
      </c>
      <c r="S182" s="290">
        <f t="shared" si="28"/>
        <v>0</v>
      </c>
      <c r="U182" s="291">
        <f t="shared" si="33"/>
        <v>0</v>
      </c>
      <c r="V182" s="291">
        <f t="shared" si="29"/>
        <v>0</v>
      </c>
      <c r="X182" s="288">
        <f>(($AC182*DT!$C$5/1000))*($D$1045/IF(AND($D$1044&gt;$B$1046,$B$1046&gt;$D$1043),366,365))+(($AD182*DT!$C$5/2000))</f>
        <v>0</v>
      </c>
      <c r="Y182" s="289">
        <f t="shared" si="25"/>
        <v>0</v>
      </c>
      <c r="Z182" s="289">
        <f>(($AC182*DT!$E$5/1000))*($D$1045/IF(AND($D$1044&gt;$B$1046,$B$1046&gt;$D$1043),366,365))+(($AD182*DT!$E$5/2000))</f>
        <v>0</v>
      </c>
      <c r="AA182" s="290">
        <f t="shared" si="30"/>
        <v>0</v>
      </c>
      <c r="AC182" s="291">
        <f t="shared" si="31"/>
        <v>0</v>
      </c>
      <c r="AD182" s="291">
        <f t="shared" si="32"/>
        <v>0</v>
      </c>
    </row>
    <row r="183" spans="2:30" x14ac:dyDescent="0.25">
      <c r="B183" s="522">
        <v>179</v>
      </c>
      <c r="C183" s="280">
        <f>'BIENES ASEGURADOS'!C191</f>
        <v>0</v>
      </c>
      <c r="D183" s="281">
        <f>SUM('BIENES ASEGURADOS'!D191:H191)*'RT GENERALES'!$D$14</f>
        <v>0</v>
      </c>
      <c r="E183" s="281">
        <f>SUM('BIENES ASEGURADOS'!I191:Y191,'BIENES ASEGURADOS'!AA191)*'RT GENERALES'!$D$14</f>
        <v>0</v>
      </c>
      <c r="F183" s="281">
        <f>'BIENES ASEGURADOS'!AB191*'RT GENERALES'!$D$14</f>
        <v>0</v>
      </c>
      <c r="G183" s="282">
        <f>'BIENES ASEGURADOS'!Z191*'RT GENERALES'!$D$14</f>
        <v>0</v>
      </c>
      <c r="H183" s="525">
        <f t="shared" si="26"/>
        <v>0</v>
      </c>
      <c r="I183" s="283"/>
      <c r="J183" s="284">
        <f>(((D183+E183)*(DT!$C$5/1000)))*($D$1045/IF(AND($D$1044&gt;$B$1046,$B$1046&gt;$D$1043),366,365))+(LIQUIDACION!$F183*(DT!$C$5/2000))</f>
        <v>0</v>
      </c>
      <c r="K183" s="285">
        <f t="shared" si="23"/>
        <v>0</v>
      </c>
      <c r="L183" s="286">
        <f>(((D183+E183)*DT!$E$5/1000)*($D$1045/IF(AND($D$1044&gt;$B$1046,$B$1046&gt;$D$1043),366,365))+(LIQUIDACION!F183*(DT!$E$5/2000)))</f>
        <v>0</v>
      </c>
      <c r="M183" s="286">
        <f>((G183)*(DT!$C$6/1000))*($D$1045/IF(AND($D$1044&gt;$B$1046,$B$1046&gt;$D$1043),366,365))</f>
        <v>0</v>
      </c>
      <c r="N183" s="287">
        <f t="shared" si="27"/>
        <v>0</v>
      </c>
      <c r="P183" s="288">
        <f>(($U183*DT!$C$5/1000))*($D$1045/IF(AND($D$1044&gt;$B$1046,$B$1046&gt;$D$1043),366,365))+(($V183*DT!$C$5/2000))</f>
        <v>0</v>
      </c>
      <c r="Q183" s="289">
        <f t="shared" si="24"/>
        <v>0</v>
      </c>
      <c r="R183" s="289">
        <f>(($U183*DT!$E$5/1000))*($D$1045/IF(AND($D$1044&gt;$B$1046,$B$1046&gt;$D$1043),366,365))+(($V183*DT!$E$5/2000))</f>
        <v>0</v>
      </c>
      <c r="S183" s="290">
        <f t="shared" si="28"/>
        <v>0</v>
      </c>
      <c r="U183" s="291">
        <f t="shared" si="33"/>
        <v>0</v>
      </c>
      <c r="V183" s="291">
        <f t="shared" si="29"/>
        <v>0</v>
      </c>
      <c r="X183" s="288">
        <f>(($AC183*DT!$C$5/1000))*($D$1045/IF(AND($D$1044&gt;$B$1046,$B$1046&gt;$D$1043),366,365))+(($AD183*DT!$C$5/2000))</f>
        <v>0</v>
      </c>
      <c r="Y183" s="289">
        <f t="shared" si="25"/>
        <v>0</v>
      </c>
      <c r="Z183" s="289">
        <f>(($AC183*DT!$E$5/1000))*($D$1045/IF(AND($D$1044&gt;$B$1046,$B$1046&gt;$D$1043),366,365))+(($AD183*DT!$E$5/2000))</f>
        <v>0</v>
      </c>
      <c r="AA183" s="290">
        <f t="shared" si="30"/>
        <v>0</v>
      </c>
      <c r="AC183" s="291">
        <f t="shared" si="31"/>
        <v>0</v>
      </c>
      <c r="AD183" s="291">
        <f t="shared" si="32"/>
        <v>0</v>
      </c>
    </row>
    <row r="184" spans="2:30" x14ac:dyDescent="0.25">
      <c r="B184" s="522">
        <v>180</v>
      </c>
      <c r="C184" s="280">
        <f>'BIENES ASEGURADOS'!C192</f>
        <v>0</v>
      </c>
      <c r="D184" s="281">
        <f>SUM('BIENES ASEGURADOS'!D192:H192)*'RT GENERALES'!$D$14</f>
        <v>0</v>
      </c>
      <c r="E184" s="281">
        <f>SUM('BIENES ASEGURADOS'!I192:Y192,'BIENES ASEGURADOS'!AA192)*'RT GENERALES'!$D$14</f>
        <v>0</v>
      </c>
      <c r="F184" s="281">
        <f>'BIENES ASEGURADOS'!AB192*'RT GENERALES'!$D$14</f>
        <v>0</v>
      </c>
      <c r="G184" s="282">
        <f>'BIENES ASEGURADOS'!Z192*'RT GENERALES'!$D$14</f>
        <v>0</v>
      </c>
      <c r="H184" s="525">
        <f t="shared" si="26"/>
        <v>0</v>
      </c>
      <c r="I184" s="283"/>
      <c r="J184" s="284">
        <f>(((D184+E184)*(DT!$C$5/1000)))*($D$1045/IF(AND($D$1044&gt;$B$1046,$B$1046&gt;$D$1043),366,365))+(LIQUIDACION!$F184*(DT!$C$5/2000))</f>
        <v>0</v>
      </c>
      <c r="K184" s="285">
        <f t="shared" si="23"/>
        <v>0</v>
      </c>
      <c r="L184" s="286">
        <f>(((D184+E184)*DT!$E$5/1000)*($D$1045/IF(AND($D$1044&gt;$B$1046,$B$1046&gt;$D$1043),366,365))+(LIQUIDACION!F184*(DT!$E$5/2000)))</f>
        <v>0</v>
      </c>
      <c r="M184" s="286">
        <f>((G184)*(DT!$C$6/1000))*($D$1045/IF(AND($D$1044&gt;$B$1046,$B$1046&gt;$D$1043),366,365))</f>
        <v>0</v>
      </c>
      <c r="N184" s="287">
        <f t="shared" si="27"/>
        <v>0</v>
      </c>
      <c r="P184" s="288">
        <f>(($U184*DT!$C$5/1000))*($D$1045/IF(AND($D$1044&gt;$B$1046,$B$1046&gt;$D$1043),366,365))+(($V184*DT!$C$5/2000))</f>
        <v>0</v>
      </c>
      <c r="Q184" s="289">
        <f t="shared" si="24"/>
        <v>0</v>
      </c>
      <c r="R184" s="289">
        <f>(($U184*DT!$E$5/1000))*($D$1045/IF(AND($D$1044&gt;$B$1046,$B$1046&gt;$D$1043),366,365))+(($V184*DT!$E$5/2000))</f>
        <v>0</v>
      </c>
      <c r="S184" s="290">
        <f t="shared" si="28"/>
        <v>0</v>
      </c>
      <c r="U184" s="291">
        <f t="shared" si="33"/>
        <v>0</v>
      </c>
      <c r="V184" s="291">
        <f t="shared" si="29"/>
        <v>0</v>
      </c>
      <c r="X184" s="288">
        <f>(($AC184*DT!$C$5/1000))*($D$1045/IF(AND($D$1044&gt;$B$1046,$B$1046&gt;$D$1043),366,365))+(($AD184*DT!$C$5/2000))</f>
        <v>0</v>
      </c>
      <c r="Y184" s="289">
        <f t="shared" si="25"/>
        <v>0</v>
      </c>
      <c r="Z184" s="289">
        <f>(($AC184*DT!$E$5/1000))*($D$1045/IF(AND($D$1044&gt;$B$1046,$B$1046&gt;$D$1043),366,365))+(($AD184*DT!$E$5/2000))</f>
        <v>0</v>
      </c>
      <c r="AA184" s="290">
        <f t="shared" si="30"/>
        <v>0</v>
      </c>
      <c r="AC184" s="291">
        <f t="shared" si="31"/>
        <v>0</v>
      </c>
      <c r="AD184" s="291">
        <f t="shared" si="32"/>
        <v>0</v>
      </c>
    </row>
    <row r="185" spans="2:30" x14ac:dyDescent="0.25">
      <c r="B185" s="522">
        <v>181</v>
      </c>
      <c r="C185" s="280">
        <f>'BIENES ASEGURADOS'!C193</f>
        <v>0</v>
      </c>
      <c r="D185" s="281">
        <f>SUM('BIENES ASEGURADOS'!D193:H193)*'RT GENERALES'!$D$14</f>
        <v>0</v>
      </c>
      <c r="E185" s="281">
        <f>SUM('BIENES ASEGURADOS'!I193:Y193,'BIENES ASEGURADOS'!AA193)*'RT GENERALES'!$D$14</f>
        <v>0</v>
      </c>
      <c r="F185" s="281">
        <f>'BIENES ASEGURADOS'!AB193*'RT GENERALES'!$D$14</f>
        <v>0</v>
      </c>
      <c r="G185" s="282">
        <f>'BIENES ASEGURADOS'!Z193*'RT GENERALES'!$D$14</f>
        <v>0</v>
      </c>
      <c r="H185" s="525">
        <f t="shared" si="26"/>
        <v>0</v>
      </c>
      <c r="I185" s="283"/>
      <c r="J185" s="284">
        <f>(((D185+E185)*(DT!$C$5/1000)))*($D$1045/IF(AND($D$1044&gt;$B$1046,$B$1046&gt;$D$1043),366,365))+(LIQUIDACION!$F185*(DT!$C$5/2000))</f>
        <v>0</v>
      </c>
      <c r="K185" s="285">
        <f t="shared" si="23"/>
        <v>0</v>
      </c>
      <c r="L185" s="286">
        <f>(((D185+E185)*DT!$E$5/1000)*($D$1045/IF(AND($D$1044&gt;$B$1046,$B$1046&gt;$D$1043),366,365))+(LIQUIDACION!F185*(DT!$E$5/2000)))</f>
        <v>0</v>
      </c>
      <c r="M185" s="286">
        <f>((G185)*(DT!$C$6/1000))*($D$1045/IF(AND($D$1044&gt;$B$1046,$B$1046&gt;$D$1043),366,365))</f>
        <v>0</v>
      </c>
      <c r="N185" s="287">
        <f t="shared" si="27"/>
        <v>0</v>
      </c>
      <c r="P185" s="288">
        <f>(($U185*DT!$C$5/1000))*($D$1045/IF(AND($D$1044&gt;$B$1046,$B$1046&gt;$D$1043),366,365))+(($V185*DT!$C$5/2000))</f>
        <v>0</v>
      </c>
      <c r="Q185" s="289">
        <f t="shared" si="24"/>
        <v>0</v>
      </c>
      <c r="R185" s="289">
        <f>(($U185*DT!$E$5/1000))*($D$1045/IF(AND($D$1044&gt;$B$1046,$B$1046&gt;$D$1043),366,365))+(($V185*DT!$E$5/2000))</f>
        <v>0</v>
      </c>
      <c r="S185" s="290">
        <f t="shared" si="28"/>
        <v>0</v>
      </c>
      <c r="U185" s="291">
        <f t="shared" si="33"/>
        <v>0</v>
      </c>
      <c r="V185" s="291">
        <f t="shared" si="29"/>
        <v>0</v>
      </c>
      <c r="X185" s="288">
        <f>(($AC185*DT!$C$5/1000))*($D$1045/IF(AND($D$1044&gt;$B$1046,$B$1046&gt;$D$1043),366,365))+(($AD185*DT!$C$5/2000))</f>
        <v>0</v>
      </c>
      <c r="Y185" s="289">
        <f t="shared" si="25"/>
        <v>0</v>
      </c>
      <c r="Z185" s="289">
        <f>(($AC185*DT!$E$5/1000))*($D$1045/IF(AND($D$1044&gt;$B$1046,$B$1046&gt;$D$1043),366,365))+(($AD185*DT!$E$5/2000))</f>
        <v>0</v>
      </c>
      <c r="AA185" s="290">
        <f t="shared" si="30"/>
        <v>0</v>
      </c>
      <c r="AC185" s="291">
        <f t="shared" si="31"/>
        <v>0</v>
      </c>
      <c r="AD185" s="291">
        <f t="shared" si="32"/>
        <v>0</v>
      </c>
    </row>
    <row r="186" spans="2:30" x14ac:dyDescent="0.25">
      <c r="B186" s="522">
        <v>182</v>
      </c>
      <c r="C186" s="280">
        <f>'BIENES ASEGURADOS'!C194</f>
        <v>0</v>
      </c>
      <c r="D186" s="281">
        <f>SUM('BIENES ASEGURADOS'!D194:H194)*'RT GENERALES'!$D$14</f>
        <v>0</v>
      </c>
      <c r="E186" s="281">
        <f>SUM('BIENES ASEGURADOS'!I194:Y194,'BIENES ASEGURADOS'!AA194)*'RT GENERALES'!$D$14</f>
        <v>0</v>
      </c>
      <c r="F186" s="281">
        <f>'BIENES ASEGURADOS'!AB194*'RT GENERALES'!$D$14</f>
        <v>0</v>
      </c>
      <c r="G186" s="282">
        <f>'BIENES ASEGURADOS'!Z194*'RT GENERALES'!$D$14</f>
        <v>0</v>
      </c>
      <c r="H186" s="525">
        <f t="shared" si="26"/>
        <v>0</v>
      </c>
      <c r="I186" s="283"/>
      <c r="J186" s="284">
        <f>(((D186+E186)*(DT!$C$5/1000)))*($D$1045/IF(AND($D$1044&gt;$B$1046,$B$1046&gt;$D$1043),366,365))+(LIQUIDACION!$F186*(DT!$C$5/2000))</f>
        <v>0</v>
      </c>
      <c r="K186" s="285">
        <f t="shared" si="23"/>
        <v>0</v>
      </c>
      <c r="L186" s="286">
        <f>(((D186+E186)*DT!$E$5/1000)*($D$1045/IF(AND($D$1044&gt;$B$1046,$B$1046&gt;$D$1043),366,365))+(LIQUIDACION!F186*(DT!$E$5/2000)))</f>
        <v>0</v>
      </c>
      <c r="M186" s="286">
        <f>((G186)*(DT!$C$6/1000))*($D$1045/IF(AND($D$1044&gt;$B$1046,$B$1046&gt;$D$1043),366,365))</f>
        <v>0</v>
      </c>
      <c r="N186" s="287">
        <f t="shared" si="27"/>
        <v>0</v>
      </c>
      <c r="P186" s="288">
        <f>(($U186*DT!$C$5/1000))*($D$1045/IF(AND($D$1044&gt;$B$1046,$B$1046&gt;$D$1043),366,365))+(($V186*DT!$C$5/2000))</f>
        <v>0</v>
      </c>
      <c r="Q186" s="289">
        <f t="shared" si="24"/>
        <v>0</v>
      </c>
      <c r="R186" s="289">
        <f>(($U186*DT!$E$5/1000))*($D$1045/IF(AND($D$1044&gt;$B$1046,$B$1046&gt;$D$1043),366,365))+(($V186*DT!$E$5/2000))</f>
        <v>0</v>
      </c>
      <c r="S186" s="290">
        <f t="shared" si="28"/>
        <v>0</v>
      </c>
      <c r="U186" s="291">
        <f t="shared" si="33"/>
        <v>0</v>
      </c>
      <c r="V186" s="291">
        <f t="shared" si="29"/>
        <v>0</v>
      </c>
      <c r="X186" s="288">
        <f>(($AC186*DT!$C$5/1000))*($D$1045/IF(AND($D$1044&gt;$B$1046,$B$1046&gt;$D$1043),366,365))+(($AD186*DT!$C$5/2000))</f>
        <v>0</v>
      </c>
      <c r="Y186" s="289">
        <f t="shared" si="25"/>
        <v>0</v>
      </c>
      <c r="Z186" s="289">
        <f>(($AC186*DT!$E$5/1000))*($D$1045/IF(AND($D$1044&gt;$B$1046,$B$1046&gt;$D$1043),366,365))+(($AD186*DT!$E$5/2000))</f>
        <v>0</v>
      </c>
      <c r="AA186" s="290">
        <f t="shared" si="30"/>
        <v>0</v>
      </c>
      <c r="AC186" s="291">
        <f t="shared" si="31"/>
        <v>0</v>
      </c>
      <c r="AD186" s="291">
        <f t="shared" si="32"/>
        <v>0</v>
      </c>
    </row>
    <row r="187" spans="2:30" x14ac:dyDescent="0.25">
      <c r="B187" s="522">
        <v>183</v>
      </c>
      <c r="C187" s="280">
        <f>'BIENES ASEGURADOS'!C195</f>
        <v>0</v>
      </c>
      <c r="D187" s="281">
        <f>SUM('BIENES ASEGURADOS'!D195:H195)*'RT GENERALES'!$D$14</f>
        <v>0</v>
      </c>
      <c r="E187" s="281">
        <f>SUM('BIENES ASEGURADOS'!I195:Y195,'BIENES ASEGURADOS'!AA195)*'RT GENERALES'!$D$14</f>
        <v>0</v>
      </c>
      <c r="F187" s="281">
        <f>'BIENES ASEGURADOS'!AB195*'RT GENERALES'!$D$14</f>
        <v>0</v>
      </c>
      <c r="G187" s="282">
        <f>'BIENES ASEGURADOS'!Z195*'RT GENERALES'!$D$14</f>
        <v>0</v>
      </c>
      <c r="H187" s="525">
        <f t="shared" si="26"/>
        <v>0</v>
      </c>
      <c r="I187" s="283"/>
      <c r="J187" s="284">
        <f>(((D187+E187)*(DT!$C$5/1000)))*($D$1045/IF(AND($D$1044&gt;$B$1046,$B$1046&gt;$D$1043),366,365))+(LIQUIDACION!$F187*(DT!$C$5/2000))</f>
        <v>0</v>
      </c>
      <c r="K187" s="285">
        <f t="shared" si="23"/>
        <v>0</v>
      </c>
      <c r="L187" s="286">
        <f>(((D187+E187)*DT!$E$5/1000)*($D$1045/IF(AND($D$1044&gt;$B$1046,$B$1046&gt;$D$1043),366,365))+(LIQUIDACION!F187*(DT!$E$5/2000)))</f>
        <v>0</v>
      </c>
      <c r="M187" s="286">
        <f>((G187)*(DT!$C$6/1000))*($D$1045/IF(AND($D$1044&gt;$B$1046,$B$1046&gt;$D$1043),366,365))</f>
        <v>0</v>
      </c>
      <c r="N187" s="287">
        <f t="shared" si="27"/>
        <v>0</v>
      </c>
      <c r="P187" s="288">
        <f>(($U187*DT!$C$5/1000))*($D$1045/IF(AND($D$1044&gt;$B$1046,$B$1046&gt;$D$1043),366,365))+(($V187*DT!$C$5/2000))</f>
        <v>0</v>
      </c>
      <c r="Q187" s="289">
        <f t="shared" si="24"/>
        <v>0</v>
      </c>
      <c r="R187" s="289">
        <f>(($U187*DT!$E$5/1000))*($D$1045/IF(AND($D$1044&gt;$B$1046,$B$1046&gt;$D$1043),366,365))+(($V187*DT!$E$5/2000))</f>
        <v>0</v>
      </c>
      <c r="S187" s="290">
        <f t="shared" si="28"/>
        <v>0</v>
      </c>
      <c r="U187" s="291">
        <f t="shared" si="33"/>
        <v>0</v>
      </c>
      <c r="V187" s="291">
        <f t="shared" si="29"/>
        <v>0</v>
      </c>
      <c r="X187" s="288">
        <f>(($AC187*DT!$C$5/1000))*($D$1045/IF(AND($D$1044&gt;$B$1046,$B$1046&gt;$D$1043),366,365))+(($AD187*DT!$C$5/2000))</f>
        <v>0</v>
      </c>
      <c r="Y187" s="289">
        <f t="shared" si="25"/>
        <v>0</v>
      </c>
      <c r="Z187" s="289">
        <f>(($AC187*DT!$E$5/1000))*($D$1045/IF(AND($D$1044&gt;$B$1046,$B$1046&gt;$D$1043),366,365))+(($AD187*DT!$E$5/2000))</f>
        <v>0</v>
      </c>
      <c r="AA187" s="290">
        <f t="shared" si="30"/>
        <v>0</v>
      </c>
      <c r="AC187" s="291">
        <f t="shared" si="31"/>
        <v>0</v>
      </c>
      <c r="AD187" s="291">
        <f t="shared" si="32"/>
        <v>0</v>
      </c>
    </row>
    <row r="188" spans="2:30" x14ac:dyDescent="0.25">
      <c r="B188" s="522">
        <v>184</v>
      </c>
      <c r="C188" s="280">
        <f>'BIENES ASEGURADOS'!C196</f>
        <v>0</v>
      </c>
      <c r="D188" s="281">
        <f>SUM('BIENES ASEGURADOS'!D196:H196)*'RT GENERALES'!$D$14</f>
        <v>0</v>
      </c>
      <c r="E188" s="281">
        <f>SUM('BIENES ASEGURADOS'!I196:Y196,'BIENES ASEGURADOS'!AA196)*'RT GENERALES'!$D$14</f>
        <v>0</v>
      </c>
      <c r="F188" s="281">
        <f>'BIENES ASEGURADOS'!AB196*'RT GENERALES'!$D$14</f>
        <v>0</v>
      </c>
      <c r="G188" s="282">
        <f>'BIENES ASEGURADOS'!Z196*'RT GENERALES'!$D$14</f>
        <v>0</v>
      </c>
      <c r="H188" s="525">
        <f t="shared" si="26"/>
        <v>0</v>
      </c>
      <c r="I188" s="283"/>
      <c r="J188" s="284">
        <f>(((D188+E188)*(DT!$C$5/1000)))*($D$1045/IF(AND($D$1044&gt;$B$1046,$B$1046&gt;$D$1043),366,365))+(LIQUIDACION!$F188*(DT!$C$5/2000))</f>
        <v>0</v>
      </c>
      <c r="K188" s="285">
        <f t="shared" si="23"/>
        <v>0</v>
      </c>
      <c r="L188" s="286">
        <f>(((D188+E188)*DT!$E$5/1000)*($D$1045/IF(AND($D$1044&gt;$B$1046,$B$1046&gt;$D$1043),366,365))+(LIQUIDACION!F188*(DT!$E$5/2000)))</f>
        <v>0</v>
      </c>
      <c r="M188" s="286">
        <f>((G188)*(DT!$C$6/1000))*($D$1045/IF(AND($D$1044&gt;$B$1046,$B$1046&gt;$D$1043),366,365))</f>
        <v>0</v>
      </c>
      <c r="N188" s="287">
        <f t="shared" si="27"/>
        <v>0</v>
      </c>
      <c r="P188" s="288">
        <f>(($U188*DT!$C$5/1000))*($D$1045/IF(AND($D$1044&gt;$B$1046,$B$1046&gt;$D$1043),366,365))+(($V188*DT!$C$5/2000))</f>
        <v>0</v>
      </c>
      <c r="Q188" s="289">
        <f t="shared" si="24"/>
        <v>0</v>
      </c>
      <c r="R188" s="289">
        <f>(($U188*DT!$E$5/1000))*($D$1045/IF(AND($D$1044&gt;$B$1046,$B$1046&gt;$D$1043),366,365))+(($V188*DT!$E$5/2000))</f>
        <v>0</v>
      </c>
      <c r="S188" s="290">
        <f t="shared" si="28"/>
        <v>0</v>
      </c>
      <c r="U188" s="291">
        <f t="shared" si="33"/>
        <v>0</v>
      </c>
      <c r="V188" s="291">
        <f t="shared" si="29"/>
        <v>0</v>
      </c>
      <c r="X188" s="288">
        <f>(($AC188*DT!$C$5/1000))*($D$1045/IF(AND($D$1044&gt;$B$1046,$B$1046&gt;$D$1043),366,365))+(($AD188*DT!$C$5/2000))</f>
        <v>0</v>
      </c>
      <c r="Y188" s="289">
        <f t="shared" si="25"/>
        <v>0</v>
      </c>
      <c r="Z188" s="289">
        <f>(($AC188*DT!$E$5/1000))*($D$1045/IF(AND($D$1044&gt;$B$1046,$B$1046&gt;$D$1043),366,365))+(($AD188*DT!$E$5/2000))</f>
        <v>0</v>
      </c>
      <c r="AA188" s="290">
        <f t="shared" si="30"/>
        <v>0</v>
      </c>
      <c r="AC188" s="291">
        <f t="shared" si="31"/>
        <v>0</v>
      </c>
      <c r="AD188" s="291">
        <f t="shared" si="32"/>
        <v>0</v>
      </c>
    </row>
    <row r="189" spans="2:30" x14ac:dyDescent="0.25">
      <c r="B189" s="522">
        <v>185</v>
      </c>
      <c r="C189" s="280">
        <f>'BIENES ASEGURADOS'!C197</f>
        <v>0</v>
      </c>
      <c r="D189" s="281">
        <f>SUM('BIENES ASEGURADOS'!D197:H197)*'RT GENERALES'!$D$14</f>
        <v>0</v>
      </c>
      <c r="E189" s="281">
        <f>SUM('BIENES ASEGURADOS'!I197:Y197,'BIENES ASEGURADOS'!AA197)*'RT GENERALES'!$D$14</f>
        <v>0</v>
      </c>
      <c r="F189" s="281">
        <f>'BIENES ASEGURADOS'!AB197*'RT GENERALES'!$D$14</f>
        <v>0</v>
      </c>
      <c r="G189" s="282">
        <f>'BIENES ASEGURADOS'!Z197*'RT GENERALES'!$D$14</f>
        <v>0</v>
      </c>
      <c r="H189" s="525">
        <f t="shared" si="26"/>
        <v>0</v>
      </c>
      <c r="I189" s="283"/>
      <c r="J189" s="284">
        <f>(((D189+E189)*(DT!$C$5/1000)))*($D$1045/IF(AND($D$1044&gt;$B$1046,$B$1046&gt;$D$1043),366,365))+(LIQUIDACION!$F189*(DT!$C$5/2000))</f>
        <v>0</v>
      </c>
      <c r="K189" s="285">
        <f t="shared" si="23"/>
        <v>0</v>
      </c>
      <c r="L189" s="286">
        <f>(((D189+E189)*DT!$E$5/1000)*($D$1045/IF(AND($D$1044&gt;$B$1046,$B$1046&gt;$D$1043),366,365))+(LIQUIDACION!F189*(DT!$E$5/2000)))</f>
        <v>0</v>
      </c>
      <c r="M189" s="286">
        <f>((G189)*(DT!$C$6/1000))*($D$1045/IF(AND($D$1044&gt;$B$1046,$B$1046&gt;$D$1043),366,365))</f>
        <v>0</v>
      </c>
      <c r="N189" s="287">
        <f t="shared" si="27"/>
        <v>0</v>
      </c>
      <c r="P189" s="288">
        <f>(($U189*DT!$C$5/1000))*($D$1045/IF(AND($D$1044&gt;$B$1046,$B$1046&gt;$D$1043),366,365))+(($V189*DT!$C$5/2000))</f>
        <v>0</v>
      </c>
      <c r="Q189" s="289">
        <f t="shared" si="24"/>
        <v>0</v>
      </c>
      <c r="R189" s="289">
        <f>(($U189*DT!$E$5/1000))*($D$1045/IF(AND($D$1044&gt;$B$1046,$B$1046&gt;$D$1043),366,365))+(($V189*DT!$E$5/2000))</f>
        <v>0</v>
      </c>
      <c r="S189" s="290">
        <f t="shared" si="28"/>
        <v>0</v>
      </c>
      <c r="U189" s="291">
        <f t="shared" si="33"/>
        <v>0</v>
      </c>
      <c r="V189" s="291">
        <f t="shared" si="29"/>
        <v>0</v>
      </c>
      <c r="X189" s="288">
        <f>(($AC189*DT!$C$5/1000))*($D$1045/IF(AND($D$1044&gt;$B$1046,$B$1046&gt;$D$1043),366,365))+(($AD189*DT!$C$5/2000))</f>
        <v>0</v>
      </c>
      <c r="Y189" s="289">
        <f t="shared" si="25"/>
        <v>0</v>
      </c>
      <c r="Z189" s="289">
        <f>(($AC189*DT!$E$5/1000))*($D$1045/IF(AND($D$1044&gt;$B$1046,$B$1046&gt;$D$1043),366,365))+(($AD189*DT!$E$5/2000))</f>
        <v>0</v>
      </c>
      <c r="AA189" s="290">
        <f t="shared" si="30"/>
        <v>0</v>
      </c>
      <c r="AC189" s="291">
        <f t="shared" si="31"/>
        <v>0</v>
      </c>
      <c r="AD189" s="291">
        <f t="shared" si="32"/>
        <v>0</v>
      </c>
    </row>
    <row r="190" spans="2:30" x14ac:dyDescent="0.25">
      <c r="B190" s="522">
        <v>186</v>
      </c>
      <c r="C190" s="280">
        <f>'BIENES ASEGURADOS'!C198</f>
        <v>0</v>
      </c>
      <c r="D190" s="281">
        <f>SUM('BIENES ASEGURADOS'!D198:H198)*'RT GENERALES'!$D$14</f>
        <v>0</v>
      </c>
      <c r="E190" s="281">
        <f>SUM('BIENES ASEGURADOS'!I198:Y198,'BIENES ASEGURADOS'!AA198)*'RT GENERALES'!$D$14</f>
        <v>0</v>
      </c>
      <c r="F190" s="281">
        <f>'BIENES ASEGURADOS'!AB198*'RT GENERALES'!$D$14</f>
        <v>0</v>
      </c>
      <c r="G190" s="282">
        <f>'BIENES ASEGURADOS'!Z198*'RT GENERALES'!$D$14</f>
        <v>0</v>
      </c>
      <c r="H190" s="525">
        <f t="shared" si="26"/>
        <v>0</v>
      </c>
      <c r="I190" s="283"/>
      <c r="J190" s="284">
        <f>(((D190+E190)*(DT!$C$5/1000)))*($D$1045/IF(AND($D$1044&gt;$B$1046,$B$1046&gt;$D$1043),366,365))+(LIQUIDACION!$F190*(DT!$C$5/2000))</f>
        <v>0</v>
      </c>
      <c r="K190" s="285">
        <f t="shared" si="23"/>
        <v>0</v>
      </c>
      <c r="L190" s="286">
        <f>(((D190+E190)*DT!$E$5/1000)*($D$1045/IF(AND($D$1044&gt;$B$1046,$B$1046&gt;$D$1043),366,365))+(LIQUIDACION!F190*(DT!$E$5/2000)))</f>
        <v>0</v>
      </c>
      <c r="M190" s="286">
        <f>((G190)*(DT!$C$6/1000))*($D$1045/IF(AND($D$1044&gt;$B$1046,$B$1046&gt;$D$1043),366,365))</f>
        <v>0</v>
      </c>
      <c r="N190" s="287">
        <f t="shared" si="27"/>
        <v>0</v>
      </c>
      <c r="P190" s="288">
        <f>(($U190*DT!$C$5/1000))*($D$1045/IF(AND($D$1044&gt;$B$1046,$B$1046&gt;$D$1043),366,365))+(($V190*DT!$C$5/2000))</f>
        <v>0</v>
      </c>
      <c r="Q190" s="289">
        <f t="shared" si="24"/>
        <v>0</v>
      </c>
      <c r="R190" s="289">
        <f>(($U190*DT!$E$5/1000))*($D$1045/IF(AND($D$1044&gt;$B$1046,$B$1046&gt;$D$1043),366,365))+(($V190*DT!$E$5/2000))</f>
        <v>0</v>
      </c>
      <c r="S190" s="290">
        <f t="shared" si="28"/>
        <v>0</v>
      </c>
      <c r="U190" s="291">
        <f t="shared" si="33"/>
        <v>0</v>
      </c>
      <c r="V190" s="291">
        <f t="shared" si="29"/>
        <v>0</v>
      </c>
      <c r="X190" s="288">
        <f>(($AC190*DT!$C$5/1000))*($D$1045/IF(AND($D$1044&gt;$B$1046,$B$1046&gt;$D$1043),366,365))+(($AD190*DT!$C$5/2000))</f>
        <v>0</v>
      </c>
      <c r="Y190" s="289">
        <f t="shared" si="25"/>
        <v>0</v>
      </c>
      <c r="Z190" s="289">
        <f>(($AC190*DT!$E$5/1000))*($D$1045/IF(AND($D$1044&gt;$B$1046,$B$1046&gt;$D$1043),366,365))+(($AD190*DT!$E$5/2000))</f>
        <v>0</v>
      </c>
      <c r="AA190" s="290">
        <f t="shared" si="30"/>
        <v>0</v>
      </c>
      <c r="AC190" s="291">
        <f t="shared" si="31"/>
        <v>0</v>
      </c>
      <c r="AD190" s="291">
        <f t="shared" si="32"/>
        <v>0</v>
      </c>
    </row>
    <row r="191" spans="2:30" x14ac:dyDescent="0.25">
      <c r="B191" s="522">
        <v>187</v>
      </c>
      <c r="C191" s="280">
        <f>'BIENES ASEGURADOS'!C199</f>
        <v>0</v>
      </c>
      <c r="D191" s="281">
        <f>SUM('BIENES ASEGURADOS'!D199:H199)*'RT GENERALES'!$D$14</f>
        <v>0</v>
      </c>
      <c r="E191" s="281">
        <f>SUM('BIENES ASEGURADOS'!I199:Y199,'BIENES ASEGURADOS'!AA199)*'RT GENERALES'!$D$14</f>
        <v>0</v>
      </c>
      <c r="F191" s="281">
        <f>'BIENES ASEGURADOS'!AB199*'RT GENERALES'!$D$14</f>
        <v>0</v>
      </c>
      <c r="G191" s="282">
        <f>'BIENES ASEGURADOS'!Z199*'RT GENERALES'!$D$14</f>
        <v>0</v>
      </c>
      <c r="H191" s="525">
        <f t="shared" si="26"/>
        <v>0</v>
      </c>
      <c r="I191" s="283"/>
      <c r="J191" s="284">
        <f>(((D191+E191)*(DT!$C$5/1000)))*($D$1045/IF(AND($D$1044&gt;$B$1046,$B$1046&gt;$D$1043),366,365))+(LIQUIDACION!$F191*(DT!$C$5/2000))</f>
        <v>0</v>
      </c>
      <c r="K191" s="285">
        <f t="shared" si="23"/>
        <v>0</v>
      </c>
      <c r="L191" s="286">
        <f>(((D191+E191)*DT!$E$5/1000)*($D$1045/IF(AND($D$1044&gt;$B$1046,$B$1046&gt;$D$1043),366,365))+(LIQUIDACION!F191*(DT!$E$5/2000)))</f>
        <v>0</v>
      </c>
      <c r="M191" s="286">
        <f>((G191)*(DT!$C$6/1000))*($D$1045/IF(AND($D$1044&gt;$B$1046,$B$1046&gt;$D$1043),366,365))</f>
        <v>0</v>
      </c>
      <c r="N191" s="287">
        <f t="shared" si="27"/>
        <v>0</v>
      </c>
      <c r="P191" s="288">
        <f>(($U191*DT!$C$5/1000))*($D$1045/IF(AND($D$1044&gt;$B$1046,$B$1046&gt;$D$1043),366,365))+(($V191*DT!$C$5/2000))</f>
        <v>0</v>
      </c>
      <c r="Q191" s="289">
        <f t="shared" si="24"/>
        <v>0</v>
      </c>
      <c r="R191" s="289">
        <f>(($U191*DT!$E$5/1000))*($D$1045/IF(AND($D$1044&gt;$B$1046,$B$1046&gt;$D$1043),366,365))+(($V191*DT!$E$5/2000))</f>
        <v>0</v>
      </c>
      <c r="S191" s="290">
        <f t="shared" si="28"/>
        <v>0</v>
      </c>
      <c r="U191" s="291">
        <f t="shared" si="33"/>
        <v>0</v>
      </c>
      <c r="V191" s="291">
        <f t="shared" si="29"/>
        <v>0</v>
      </c>
      <c r="X191" s="288">
        <f>(($AC191*DT!$C$5/1000))*($D$1045/IF(AND($D$1044&gt;$B$1046,$B$1046&gt;$D$1043),366,365))+(($AD191*DT!$C$5/2000))</f>
        <v>0</v>
      </c>
      <c r="Y191" s="289">
        <f t="shared" si="25"/>
        <v>0</v>
      </c>
      <c r="Z191" s="289">
        <f>(($AC191*DT!$E$5/1000))*($D$1045/IF(AND($D$1044&gt;$B$1046,$B$1046&gt;$D$1043),366,365))+(($AD191*DT!$E$5/2000))</f>
        <v>0</v>
      </c>
      <c r="AA191" s="290">
        <f t="shared" si="30"/>
        <v>0</v>
      </c>
      <c r="AC191" s="291">
        <f t="shared" si="31"/>
        <v>0</v>
      </c>
      <c r="AD191" s="291">
        <f t="shared" si="32"/>
        <v>0</v>
      </c>
    </row>
    <row r="192" spans="2:30" x14ac:dyDescent="0.25">
      <c r="B192" s="522">
        <v>188</v>
      </c>
      <c r="C192" s="280">
        <f>'BIENES ASEGURADOS'!C200</f>
        <v>0</v>
      </c>
      <c r="D192" s="281">
        <f>SUM('BIENES ASEGURADOS'!D200:H200)*'RT GENERALES'!$D$14</f>
        <v>0</v>
      </c>
      <c r="E192" s="281">
        <f>SUM('BIENES ASEGURADOS'!I200:Y200,'BIENES ASEGURADOS'!AA200)*'RT GENERALES'!$D$14</f>
        <v>0</v>
      </c>
      <c r="F192" s="281">
        <f>'BIENES ASEGURADOS'!AB200*'RT GENERALES'!$D$14</f>
        <v>0</v>
      </c>
      <c r="G192" s="282">
        <f>'BIENES ASEGURADOS'!Z200*'RT GENERALES'!$D$14</f>
        <v>0</v>
      </c>
      <c r="H192" s="525">
        <f t="shared" si="26"/>
        <v>0</v>
      </c>
      <c r="I192" s="283"/>
      <c r="J192" s="284">
        <f>(((D192+E192)*(DT!$C$5/1000)))*($D$1045/IF(AND($D$1044&gt;$B$1046,$B$1046&gt;$D$1043),366,365))+(LIQUIDACION!$F192*(DT!$C$5/2000))</f>
        <v>0</v>
      </c>
      <c r="K192" s="285">
        <f t="shared" si="23"/>
        <v>0</v>
      </c>
      <c r="L192" s="286">
        <f>(((D192+E192)*DT!$E$5/1000)*($D$1045/IF(AND($D$1044&gt;$B$1046,$B$1046&gt;$D$1043),366,365))+(LIQUIDACION!F192*(DT!$E$5/2000)))</f>
        <v>0</v>
      </c>
      <c r="M192" s="286">
        <f>((G192)*(DT!$C$6/1000))*($D$1045/IF(AND($D$1044&gt;$B$1046,$B$1046&gt;$D$1043),366,365))</f>
        <v>0</v>
      </c>
      <c r="N192" s="287">
        <f t="shared" si="27"/>
        <v>0</v>
      </c>
      <c r="P192" s="288">
        <f>(($U192*DT!$C$5/1000))*($D$1045/IF(AND($D$1044&gt;$B$1046,$B$1046&gt;$D$1043),366,365))+(($V192*DT!$C$5/2000))</f>
        <v>0</v>
      </c>
      <c r="Q192" s="289">
        <f t="shared" si="24"/>
        <v>0</v>
      </c>
      <c r="R192" s="289">
        <f>(($U192*DT!$E$5/1000))*($D$1045/IF(AND($D$1044&gt;$B$1046,$B$1046&gt;$D$1043),366,365))+(($V192*DT!$E$5/2000))</f>
        <v>0</v>
      </c>
      <c r="S192" s="290">
        <f t="shared" si="28"/>
        <v>0</v>
      </c>
      <c r="U192" s="291">
        <f t="shared" si="33"/>
        <v>0</v>
      </c>
      <c r="V192" s="291">
        <f t="shared" si="29"/>
        <v>0</v>
      </c>
      <c r="X192" s="288">
        <f>(($AC192*DT!$C$5/1000))*($D$1045/IF(AND($D$1044&gt;$B$1046,$B$1046&gt;$D$1043),366,365))+(($AD192*DT!$C$5/2000))</f>
        <v>0</v>
      </c>
      <c r="Y192" s="289">
        <f t="shared" si="25"/>
        <v>0</v>
      </c>
      <c r="Z192" s="289">
        <f>(($AC192*DT!$E$5/1000))*($D$1045/IF(AND($D$1044&gt;$B$1046,$B$1046&gt;$D$1043),366,365))+(($AD192*DT!$E$5/2000))</f>
        <v>0</v>
      </c>
      <c r="AA192" s="290">
        <f t="shared" si="30"/>
        <v>0</v>
      </c>
      <c r="AC192" s="291">
        <f t="shared" si="31"/>
        <v>0</v>
      </c>
      <c r="AD192" s="291">
        <f t="shared" si="32"/>
        <v>0</v>
      </c>
    </row>
    <row r="193" spans="2:30" x14ac:dyDescent="0.25">
      <c r="B193" s="522">
        <v>189</v>
      </c>
      <c r="C193" s="280">
        <f>'BIENES ASEGURADOS'!C201</f>
        <v>0</v>
      </c>
      <c r="D193" s="281">
        <f>SUM('BIENES ASEGURADOS'!D201:H201)*'RT GENERALES'!$D$14</f>
        <v>0</v>
      </c>
      <c r="E193" s="281">
        <f>SUM('BIENES ASEGURADOS'!I201:Y201,'BIENES ASEGURADOS'!AA201)*'RT GENERALES'!$D$14</f>
        <v>0</v>
      </c>
      <c r="F193" s="281">
        <f>'BIENES ASEGURADOS'!AB201*'RT GENERALES'!$D$14</f>
        <v>0</v>
      </c>
      <c r="G193" s="282">
        <f>'BIENES ASEGURADOS'!Z201*'RT GENERALES'!$D$14</f>
        <v>0</v>
      </c>
      <c r="H193" s="525">
        <f t="shared" si="26"/>
        <v>0</v>
      </c>
      <c r="I193" s="283"/>
      <c r="J193" s="284">
        <f>(((D193+E193)*(DT!$C$5/1000)))*($D$1045/IF(AND($D$1044&gt;$B$1046,$B$1046&gt;$D$1043),366,365))+(LIQUIDACION!$F193*(DT!$C$5/2000))</f>
        <v>0</v>
      </c>
      <c r="K193" s="285">
        <f t="shared" si="23"/>
        <v>0</v>
      </c>
      <c r="L193" s="286">
        <f>(((D193+E193)*DT!$E$5/1000)*($D$1045/IF(AND($D$1044&gt;$B$1046,$B$1046&gt;$D$1043),366,365))+(LIQUIDACION!F193*(DT!$E$5/2000)))</f>
        <v>0</v>
      </c>
      <c r="M193" s="286">
        <f>((G193)*(DT!$C$6/1000))*($D$1045/IF(AND($D$1044&gt;$B$1046,$B$1046&gt;$D$1043),366,365))</f>
        <v>0</v>
      </c>
      <c r="N193" s="287">
        <f t="shared" si="27"/>
        <v>0</v>
      </c>
      <c r="P193" s="288">
        <f>(($U193*DT!$C$5/1000))*($D$1045/IF(AND($D$1044&gt;$B$1046,$B$1046&gt;$D$1043),366,365))+(($V193*DT!$C$5/2000))</f>
        <v>0</v>
      </c>
      <c r="Q193" s="289">
        <f t="shared" si="24"/>
        <v>0</v>
      </c>
      <c r="R193" s="289">
        <f>(($U193*DT!$E$5/1000))*($D$1045/IF(AND($D$1044&gt;$B$1046,$B$1046&gt;$D$1043),366,365))+(($V193*DT!$E$5/2000))</f>
        <v>0</v>
      </c>
      <c r="S193" s="290">
        <f t="shared" si="28"/>
        <v>0</v>
      </c>
      <c r="U193" s="291">
        <f t="shared" si="33"/>
        <v>0</v>
      </c>
      <c r="V193" s="291">
        <f t="shared" si="29"/>
        <v>0</v>
      </c>
      <c r="X193" s="288">
        <f>(($AC193*DT!$C$5/1000))*($D$1045/IF(AND($D$1044&gt;$B$1046,$B$1046&gt;$D$1043),366,365))+(($AD193*DT!$C$5/2000))</f>
        <v>0</v>
      </c>
      <c r="Y193" s="289">
        <f t="shared" si="25"/>
        <v>0</v>
      </c>
      <c r="Z193" s="289">
        <f>(($AC193*DT!$E$5/1000))*($D$1045/IF(AND($D$1044&gt;$B$1046,$B$1046&gt;$D$1043),366,365))+(($AD193*DT!$E$5/2000))</f>
        <v>0</v>
      </c>
      <c r="AA193" s="290">
        <f t="shared" si="30"/>
        <v>0</v>
      </c>
      <c r="AC193" s="291">
        <f t="shared" si="31"/>
        <v>0</v>
      </c>
      <c r="AD193" s="291">
        <f t="shared" si="32"/>
        <v>0</v>
      </c>
    </row>
    <row r="194" spans="2:30" x14ac:dyDescent="0.25">
      <c r="B194" s="522">
        <v>190</v>
      </c>
      <c r="C194" s="280">
        <f>'BIENES ASEGURADOS'!C202</f>
        <v>0</v>
      </c>
      <c r="D194" s="281">
        <f>SUM('BIENES ASEGURADOS'!D202:H202)*'RT GENERALES'!$D$14</f>
        <v>0</v>
      </c>
      <c r="E194" s="281">
        <f>SUM('BIENES ASEGURADOS'!I202:Y202,'BIENES ASEGURADOS'!AA202)*'RT GENERALES'!$D$14</f>
        <v>0</v>
      </c>
      <c r="F194" s="281">
        <f>'BIENES ASEGURADOS'!AB202*'RT GENERALES'!$D$14</f>
        <v>0</v>
      </c>
      <c r="G194" s="282">
        <f>'BIENES ASEGURADOS'!Z202*'RT GENERALES'!$D$14</f>
        <v>0</v>
      </c>
      <c r="H194" s="525">
        <f t="shared" si="26"/>
        <v>0</v>
      </c>
      <c r="I194" s="283"/>
      <c r="J194" s="284">
        <f>(((D194+E194)*(DT!$C$5/1000)))*($D$1045/IF(AND($D$1044&gt;$B$1046,$B$1046&gt;$D$1043),366,365))+(LIQUIDACION!$F194*(DT!$C$5/2000))</f>
        <v>0</v>
      </c>
      <c r="K194" s="285">
        <f t="shared" si="23"/>
        <v>0</v>
      </c>
      <c r="L194" s="286">
        <f>(((D194+E194)*DT!$E$5/1000)*($D$1045/IF(AND($D$1044&gt;$B$1046,$B$1046&gt;$D$1043),366,365))+(LIQUIDACION!F194*(DT!$E$5/2000)))</f>
        <v>0</v>
      </c>
      <c r="M194" s="286">
        <f>((G194)*(DT!$C$6/1000))*($D$1045/IF(AND($D$1044&gt;$B$1046,$B$1046&gt;$D$1043),366,365))</f>
        <v>0</v>
      </c>
      <c r="N194" s="287">
        <f t="shared" si="27"/>
        <v>0</v>
      </c>
      <c r="P194" s="288">
        <f>(($U194*DT!$C$5/1000))*($D$1045/IF(AND($D$1044&gt;$B$1046,$B$1046&gt;$D$1043),366,365))+(($V194*DT!$C$5/2000))</f>
        <v>0</v>
      </c>
      <c r="Q194" s="289">
        <f t="shared" si="24"/>
        <v>0</v>
      </c>
      <c r="R194" s="289">
        <f>(($U194*DT!$E$5/1000))*($D$1045/IF(AND($D$1044&gt;$B$1046,$B$1046&gt;$D$1043),366,365))+(($V194*DT!$E$5/2000))</f>
        <v>0</v>
      </c>
      <c r="S194" s="290">
        <f t="shared" si="28"/>
        <v>0</v>
      </c>
      <c r="U194" s="291">
        <f t="shared" si="33"/>
        <v>0</v>
      </c>
      <c r="V194" s="291">
        <f t="shared" si="29"/>
        <v>0</v>
      </c>
      <c r="X194" s="288">
        <f>(($AC194*DT!$C$5/1000))*($D$1045/IF(AND($D$1044&gt;$B$1046,$B$1046&gt;$D$1043),366,365))+(($AD194*DT!$C$5/2000))</f>
        <v>0</v>
      </c>
      <c r="Y194" s="289">
        <f t="shared" si="25"/>
        <v>0</v>
      </c>
      <c r="Z194" s="289">
        <f>(($AC194*DT!$E$5/1000))*($D$1045/IF(AND($D$1044&gt;$B$1046,$B$1046&gt;$D$1043),366,365))+(($AD194*DT!$E$5/2000))</f>
        <v>0</v>
      </c>
      <c r="AA194" s="290">
        <f t="shared" si="30"/>
        <v>0</v>
      </c>
      <c r="AC194" s="291">
        <f t="shared" si="31"/>
        <v>0</v>
      </c>
      <c r="AD194" s="291">
        <f t="shared" si="32"/>
        <v>0</v>
      </c>
    </row>
    <row r="195" spans="2:30" x14ac:dyDescent="0.25">
      <c r="B195" s="522">
        <v>191</v>
      </c>
      <c r="C195" s="280">
        <f>'BIENES ASEGURADOS'!C203</f>
        <v>0</v>
      </c>
      <c r="D195" s="281">
        <f>SUM('BIENES ASEGURADOS'!D203:H203)*'RT GENERALES'!$D$14</f>
        <v>0</v>
      </c>
      <c r="E195" s="281">
        <f>SUM('BIENES ASEGURADOS'!I203:Y203,'BIENES ASEGURADOS'!AA203)*'RT GENERALES'!$D$14</f>
        <v>0</v>
      </c>
      <c r="F195" s="281">
        <f>'BIENES ASEGURADOS'!AB203*'RT GENERALES'!$D$14</f>
        <v>0</v>
      </c>
      <c r="G195" s="282">
        <f>'BIENES ASEGURADOS'!Z203*'RT GENERALES'!$D$14</f>
        <v>0</v>
      </c>
      <c r="H195" s="525">
        <f t="shared" si="26"/>
        <v>0</v>
      </c>
      <c r="I195" s="283"/>
      <c r="J195" s="284">
        <f>(((D195+E195)*(DT!$C$5/1000)))*($D$1045/IF(AND($D$1044&gt;$B$1046,$B$1046&gt;$D$1043),366,365))+(LIQUIDACION!$F195*(DT!$C$5/2000))</f>
        <v>0</v>
      </c>
      <c r="K195" s="285">
        <f t="shared" si="23"/>
        <v>0</v>
      </c>
      <c r="L195" s="286">
        <f>(((D195+E195)*DT!$E$5/1000)*($D$1045/IF(AND($D$1044&gt;$B$1046,$B$1046&gt;$D$1043),366,365))+(LIQUIDACION!F195*(DT!$E$5/2000)))</f>
        <v>0</v>
      </c>
      <c r="M195" s="286">
        <f>((G195)*(DT!$C$6/1000))*($D$1045/IF(AND($D$1044&gt;$B$1046,$B$1046&gt;$D$1043),366,365))</f>
        <v>0</v>
      </c>
      <c r="N195" s="287">
        <f t="shared" si="27"/>
        <v>0</v>
      </c>
      <c r="P195" s="288">
        <f>(($U195*DT!$C$5/1000))*($D$1045/IF(AND($D$1044&gt;$B$1046,$B$1046&gt;$D$1043),366,365))+(($V195*DT!$C$5/2000))</f>
        <v>0</v>
      </c>
      <c r="Q195" s="289">
        <f t="shared" si="24"/>
        <v>0</v>
      </c>
      <c r="R195" s="289">
        <f>(($U195*DT!$E$5/1000))*($D$1045/IF(AND($D$1044&gt;$B$1046,$B$1046&gt;$D$1043),366,365))+(($V195*DT!$E$5/2000))</f>
        <v>0</v>
      </c>
      <c r="S195" s="290">
        <f t="shared" si="28"/>
        <v>0</v>
      </c>
      <c r="U195" s="291">
        <f t="shared" si="33"/>
        <v>0</v>
      </c>
      <c r="V195" s="291">
        <f t="shared" si="29"/>
        <v>0</v>
      </c>
      <c r="X195" s="288">
        <f>(($AC195*DT!$C$5/1000))*($D$1045/IF(AND($D$1044&gt;$B$1046,$B$1046&gt;$D$1043),366,365))+(($AD195*DT!$C$5/2000))</f>
        <v>0</v>
      </c>
      <c r="Y195" s="289">
        <f t="shared" si="25"/>
        <v>0</v>
      </c>
      <c r="Z195" s="289">
        <f>(($AC195*DT!$E$5/1000))*($D$1045/IF(AND($D$1044&gt;$B$1046,$B$1046&gt;$D$1043),366,365))+(($AD195*DT!$E$5/2000))</f>
        <v>0</v>
      </c>
      <c r="AA195" s="290">
        <f t="shared" si="30"/>
        <v>0</v>
      </c>
      <c r="AC195" s="291">
        <f t="shared" si="31"/>
        <v>0</v>
      </c>
      <c r="AD195" s="291">
        <f t="shared" si="32"/>
        <v>0</v>
      </c>
    </row>
    <row r="196" spans="2:30" x14ac:dyDescent="0.25">
      <c r="B196" s="522">
        <v>192</v>
      </c>
      <c r="C196" s="280">
        <f>'BIENES ASEGURADOS'!C204</f>
        <v>0</v>
      </c>
      <c r="D196" s="281">
        <f>SUM('BIENES ASEGURADOS'!D204:H204)*'RT GENERALES'!$D$14</f>
        <v>0</v>
      </c>
      <c r="E196" s="281">
        <f>SUM('BIENES ASEGURADOS'!I204:Y204,'BIENES ASEGURADOS'!AA204)*'RT GENERALES'!$D$14</f>
        <v>0</v>
      </c>
      <c r="F196" s="281">
        <f>'BIENES ASEGURADOS'!AB204*'RT GENERALES'!$D$14</f>
        <v>0</v>
      </c>
      <c r="G196" s="282">
        <f>'BIENES ASEGURADOS'!Z204*'RT GENERALES'!$D$14</f>
        <v>0</v>
      </c>
      <c r="H196" s="525">
        <f t="shared" si="26"/>
        <v>0</v>
      </c>
      <c r="I196" s="283"/>
      <c r="J196" s="284">
        <f>(((D196+E196)*(DT!$C$5/1000)))*($D$1045/IF(AND($D$1044&gt;$B$1046,$B$1046&gt;$D$1043),366,365))+(LIQUIDACION!$F196*(DT!$C$5/2000))</f>
        <v>0</v>
      </c>
      <c r="K196" s="285">
        <f t="shared" si="23"/>
        <v>0</v>
      </c>
      <c r="L196" s="286">
        <f>(((D196+E196)*DT!$E$5/1000)*($D$1045/IF(AND($D$1044&gt;$B$1046,$B$1046&gt;$D$1043),366,365))+(LIQUIDACION!F196*(DT!$E$5/2000)))</f>
        <v>0</v>
      </c>
      <c r="M196" s="286">
        <f>((G196)*(DT!$C$6/1000))*($D$1045/IF(AND($D$1044&gt;$B$1046,$B$1046&gt;$D$1043),366,365))</f>
        <v>0</v>
      </c>
      <c r="N196" s="287">
        <f t="shared" si="27"/>
        <v>0</v>
      </c>
      <c r="P196" s="288">
        <f>(($U196*DT!$C$5/1000))*($D$1045/IF(AND($D$1044&gt;$B$1046,$B$1046&gt;$D$1043),366,365))+(($V196*DT!$C$5/2000))</f>
        <v>0</v>
      </c>
      <c r="Q196" s="289">
        <f t="shared" si="24"/>
        <v>0</v>
      </c>
      <c r="R196" s="289">
        <f>(($U196*DT!$E$5/1000))*($D$1045/IF(AND($D$1044&gt;$B$1046,$B$1046&gt;$D$1043),366,365))+(($V196*DT!$E$5/2000))</f>
        <v>0</v>
      </c>
      <c r="S196" s="290">
        <f t="shared" si="28"/>
        <v>0</v>
      </c>
      <c r="U196" s="291">
        <f t="shared" si="33"/>
        <v>0</v>
      </c>
      <c r="V196" s="291">
        <f t="shared" si="29"/>
        <v>0</v>
      </c>
      <c r="X196" s="288">
        <f>(($AC196*DT!$C$5/1000))*($D$1045/IF(AND($D$1044&gt;$B$1046,$B$1046&gt;$D$1043),366,365))+(($AD196*DT!$C$5/2000))</f>
        <v>0</v>
      </c>
      <c r="Y196" s="289">
        <f t="shared" si="25"/>
        <v>0</v>
      </c>
      <c r="Z196" s="289">
        <f>(($AC196*DT!$E$5/1000))*($D$1045/IF(AND($D$1044&gt;$B$1046,$B$1046&gt;$D$1043),366,365))+(($AD196*DT!$E$5/2000))</f>
        <v>0</v>
      </c>
      <c r="AA196" s="290">
        <f t="shared" si="30"/>
        <v>0</v>
      </c>
      <c r="AC196" s="291">
        <f t="shared" si="31"/>
        <v>0</v>
      </c>
      <c r="AD196" s="291">
        <f t="shared" si="32"/>
        <v>0</v>
      </c>
    </row>
    <row r="197" spans="2:30" x14ac:dyDescent="0.25">
      <c r="B197" s="522">
        <v>193</v>
      </c>
      <c r="C197" s="280">
        <f>'BIENES ASEGURADOS'!C205</f>
        <v>0</v>
      </c>
      <c r="D197" s="281">
        <f>SUM('BIENES ASEGURADOS'!D205:H205)*'RT GENERALES'!$D$14</f>
        <v>0</v>
      </c>
      <c r="E197" s="281">
        <f>SUM('BIENES ASEGURADOS'!I205:Y205,'BIENES ASEGURADOS'!AA205)*'RT GENERALES'!$D$14</f>
        <v>0</v>
      </c>
      <c r="F197" s="281">
        <f>'BIENES ASEGURADOS'!AB205*'RT GENERALES'!$D$14</f>
        <v>0</v>
      </c>
      <c r="G197" s="282">
        <f>'BIENES ASEGURADOS'!Z205*'RT GENERALES'!$D$14</f>
        <v>0</v>
      </c>
      <c r="H197" s="525">
        <f t="shared" si="26"/>
        <v>0</v>
      </c>
      <c r="I197" s="283"/>
      <c r="J197" s="284">
        <f>(((D197+E197)*(DT!$C$5/1000)))*($D$1045/IF(AND($D$1044&gt;$B$1046,$B$1046&gt;$D$1043),366,365))+(LIQUIDACION!$F197*(DT!$C$5/2000))</f>
        <v>0</v>
      </c>
      <c r="K197" s="285">
        <f t="shared" ref="K197:K260" si="34">(((D197+E197)*($H$1045/1000)))*($D$1045/IF(AND($D$1044&gt;$B$1046,$B$1046&gt;$D$1043),366,365))+(F197*$H$1045/2000)</f>
        <v>0</v>
      </c>
      <c r="L197" s="286">
        <f>(((D197+E197)*DT!$E$5/1000)*($D$1045/IF(AND($D$1044&gt;$B$1046,$B$1046&gt;$D$1043),366,365))+(LIQUIDACION!F197*(DT!$E$5/2000)))</f>
        <v>0</v>
      </c>
      <c r="M197" s="286">
        <f>((G197)*(DT!$C$6/1000))*($D$1045/IF(AND($D$1044&gt;$B$1046,$B$1046&gt;$D$1043),366,365))</f>
        <v>0</v>
      </c>
      <c r="N197" s="287">
        <f t="shared" si="27"/>
        <v>0</v>
      </c>
      <c r="P197" s="288">
        <f>(($U197*DT!$C$5/1000))*($D$1045/IF(AND($D$1044&gt;$B$1046,$B$1046&gt;$D$1043),366,365))+(($V197*DT!$C$5/2000))</f>
        <v>0</v>
      </c>
      <c r="Q197" s="289">
        <f t="shared" ref="Q197:Q260" si="35">(($U197*$H$1045/1000))*($D$1045/IF(AND($D$1044&gt;$B$1046,$B$1046&gt;$D$1043),366,365))+(($V197*$H$1045/2000))</f>
        <v>0</v>
      </c>
      <c r="R197" s="289">
        <f>(($U197*DT!$E$5/1000))*($D$1045/IF(AND($D$1044&gt;$B$1046,$B$1046&gt;$D$1043),366,365))+(($V197*DT!$E$5/2000))</f>
        <v>0</v>
      </c>
      <c r="S197" s="290">
        <f t="shared" si="28"/>
        <v>0</v>
      </c>
      <c r="U197" s="291">
        <f t="shared" si="33"/>
        <v>0</v>
      </c>
      <c r="V197" s="291">
        <f t="shared" si="29"/>
        <v>0</v>
      </c>
      <c r="X197" s="288">
        <f>(($AC197*DT!$C$5/1000))*($D$1045/IF(AND($D$1044&gt;$B$1046,$B$1046&gt;$D$1043),366,365))+(($AD197*DT!$C$5/2000))</f>
        <v>0</v>
      </c>
      <c r="Y197" s="289">
        <f t="shared" ref="Y197:Y260" si="36">(($AC197*$H$1045/1000))*($D$1045/IF(AND($D$1044&gt;$B$1046,$B$1046&gt;$D$1043),366,365))+(($AD197*$H$1045/2000))</f>
        <v>0</v>
      </c>
      <c r="Z197" s="289">
        <f>(($AC197*DT!$E$5/1000))*($D$1045/IF(AND($D$1044&gt;$B$1046,$B$1046&gt;$D$1043),366,365))+(($AD197*DT!$E$5/2000))</f>
        <v>0</v>
      </c>
      <c r="AA197" s="290">
        <f t="shared" si="30"/>
        <v>0</v>
      </c>
      <c r="AC197" s="291">
        <f t="shared" si="31"/>
        <v>0</v>
      </c>
      <c r="AD197" s="291">
        <f t="shared" si="32"/>
        <v>0</v>
      </c>
    </row>
    <row r="198" spans="2:30" x14ac:dyDescent="0.25">
      <c r="B198" s="522">
        <v>194</v>
      </c>
      <c r="C198" s="280">
        <f>'BIENES ASEGURADOS'!C206</f>
        <v>0</v>
      </c>
      <c r="D198" s="281">
        <f>SUM('BIENES ASEGURADOS'!D206:H206)*'RT GENERALES'!$D$14</f>
        <v>0</v>
      </c>
      <c r="E198" s="281">
        <f>SUM('BIENES ASEGURADOS'!I206:Y206,'BIENES ASEGURADOS'!AA206)*'RT GENERALES'!$D$14</f>
        <v>0</v>
      </c>
      <c r="F198" s="281">
        <f>'BIENES ASEGURADOS'!AB206*'RT GENERALES'!$D$14</f>
        <v>0</v>
      </c>
      <c r="G198" s="282">
        <f>'BIENES ASEGURADOS'!Z206*'RT GENERALES'!$D$14</f>
        <v>0</v>
      </c>
      <c r="H198" s="525">
        <f t="shared" ref="H198:H261" si="37">SUM(D198:G198)</f>
        <v>0</v>
      </c>
      <c r="I198" s="283"/>
      <c r="J198" s="284">
        <f>(((D198+E198)*(DT!$C$5/1000)))*($D$1045/IF(AND($D$1044&gt;$B$1046,$B$1046&gt;$D$1043),366,365))+(LIQUIDACION!$F198*(DT!$C$5/2000))</f>
        <v>0</v>
      </c>
      <c r="K198" s="285">
        <f t="shared" si="34"/>
        <v>0</v>
      </c>
      <c r="L198" s="286">
        <f>(((D198+E198)*DT!$E$5/1000)*($D$1045/IF(AND($D$1044&gt;$B$1046,$B$1046&gt;$D$1043),366,365))+(LIQUIDACION!F198*(DT!$E$5/2000)))</f>
        <v>0</v>
      </c>
      <c r="M198" s="286">
        <f>((G198)*(DT!$C$6/1000))*($D$1045/IF(AND($D$1044&gt;$B$1046,$B$1046&gt;$D$1043),366,365))</f>
        <v>0</v>
      </c>
      <c r="N198" s="287">
        <f t="shared" ref="N198:N261" si="38">SUM(J198:M198)</f>
        <v>0</v>
      </c>
      <c r="P198" s="288">
        <f>(($U198*DT!$C$5/1000))*($D$1045/IF(AND($D$1044&gt;$B$1046,$B$1046&gt;$D$1043),366,365))+(($V198*DT!$C$5/2000))</f>
        <v>0</v>
      </c>
      <c r="Q198" s="289">
        <f t="shared" si="35"/>
        <v>0</v>
      </c>
      <c r="R198" s="289">
        <f>(($U198*DT!$E$5/1000))*($D$1045/IF(AND($D$1044&gt;$B$1046,$B$1046&gt;$D$1043),366,365))+(($V198*DT!$E$5/2000))</f>
        <v>0</v>
      </c>
      <c r="S198" s="290">
        <f t="shared" ref="S198:S261" si="39">N198-(SUM(P198:R198))</f>
        <v>0</v>
      </c>
      <c r="U198" s="291">
        <f t="shared" si="33"/>
        <v>0</v>
      </c>
      <c r="V198" s="291">
        <f t="shared" ref="V198:V261" si="40">IF(AND(($H198)&gt;$P$2,$F198&gt;0),(($F198)*($P$2/$H198)),$F198)</f>
        <v>0</v>
      </c>
      <c r="X198" s="288">
        <f>(($AC198*DT!$C$5/1000))*($D$1045/IF(AND($D$1044&gt;$B$1046,$B$1046&gt;$D$1043),366,365))+(($AD198*DT!$C$5/2000))</f>
        <v>0</v>
      </c>
      <c r="Y198" s="289">
        <f t="shared" si="36"/>
        <v>0</v>
      </c>
      <c r="Z198" s="289">
        <f>(($AC198*DT!$E$5/1000))*($D$1045/IF(AND($D$1044&gt;$B$1046,$B$1046&gt;$D$1043),366,365))+(($AD198*DT!$E$5/2000))</f>
        <v>0</v>
      </c>
      <c r="AA198" s="290">
        <f t="shared" ref="AA198:AA261" si="41">N198-SUM(P198:R198,X198:Z198)</f>
        <v>0</v>
      </c>
      <c r="AC198" s="291">
        <f t="shared" ref="AC198:AC261" si="42">IF($H198&gt;$P$2,IF(AND($X$2&gt;=($H198-$P$2)),(D198+E198+G198)*(1-($P$2/$H198)),(D198+E198+G198)*($X$2/$H198)),0)</f>
        <v>0</v>
      </c>
      <c r="AD198" s="291">
        <f t="shared" ref="AD198:AD261" si="43">IF($H198&gt;$P$2,IF(AND($X$2&gt;=($H198-$P$2),F198&gt;0),(F198)*(1-($P$2/$H198)),(F198)*($X$2/$H198)),0)</f>
        <v>0</v>
      </c>
    </row>
    <row r="199" spans="2:30" x14ac:dyDescent="0.25">
      <c r="B199" s="522">
        <v>195</v>
      </c>
      <c r="C199" s="280">
        <f>'BIENES ASEGURADOS'!C207</f>
        <v>0</v>
      </c>
      <c r="D199" s="281">
        <f>SUM('BIENES ASEGURADOS'!D207:H207)*'RT GENERALES'!$D$14</f>
        <v>0</v>
      </c>
      <c r="E199" s="281">
        <f>SUM('BIENES ASEGURADOS'!I207:Y207,'BIENES ASEGURADOS'!AA207)*'RT GENERALES'!$D$14</f>
        <v>0</v>
      </c>
      <c r="F199" s="281">
        <f>'BIENES ASEGURADOS'!AB207*'RT GENERALES'!$D$14</f>
        <v>0</v>
      </c>
      <c r="G199" s="282">
        <f>'BIENES ASEGURADOS'!Z207*'RT GENERALES'!$D$14</f>
        <v>0</v>
      </c>
      <c r="H199" s="525">
        <f t="shared" si="37"/>
        <v>0</v>
      </c>
      <c r="I199" s="283"/>
      <c r="J199" s="284">
        <f>(((D199+E199)*(DT!$C$5/1000)))*($D$1045/IF(AND($D$1044&gt;$B$1046,$B$1046&gt;$D$1043),366,365))+(LIQUIDACION!$F199*(DT!$C$5/2000))</f>
        <v>0</v>
      </c>
      <c r="K199" s="285">
        <f t="shared" si="34"/>
        <v>0</v>
      </c>
      <c r="L199" s="286">
        <f>(((D199+E199)*DT!$E$5/1000)*($D$1045/IF(AND($D$1044&gt;$B$1046,$B$1046&gt;$D$1043),366,365))+(LIQUIDACION!F199*(DT!$E$5/2000)))</f>
        <v>0</v>
      </c>
      <c r="M199" s="286">
        <f>((G199)*(DT!$C$6/1000))*($D$1045/IF(AND($D$1044&gt;$B$1046,$B$1046&gt;$D$1043),366,365))</f>
        <v>0</v>
      </c>
      <c r="N199" s="287">
        <f t="shared" si="38"/>
        <v>0</v>
      </c>
      <c r="P199" s="288">
        <f>(($U199*DT!$C$5/1000))*($D$1045/IF(AND($D$1044&gt;$B$1046,$B$1046&gt;$D$1043),366,365))+(($V199*DT!$C$5/2000))</f>
        <v>0</v>
      </c>
      <c r="Q199" s="289">
        <f t="shared" si="35"/>
        <v>0</v>
      </c>
      <c r="R199" s="289">
        <f>(($U199*DT!$E$5/1000))*($D$1045/IF(AND($D$1044&gt;$B$1046,$B$1046&gt;$D$1043),366,365))+(($V199*DT!$E$5/2000))</f>
        <v>0</v>
      </c>
      <c r="S199" s="290">
        <f t="shared" si="39"/>
        <v>0</v>
      </c>
      <c r="U199" s="291">
        <f t="shared" si="33"/>
        <v>0</v>
      </c>
      <c r="V199" s="291">
        <f t="shared" si="40"/>
        <v>0</v>
      </c>
      <c r="X199" s="288">
        <f>(($AC199*DT!$C$5/1000))*($D$1045/IF(AND($D$1044&gt;$B$1046,$B$1046&gt;$D$1043),366,365))+(($AD199*DT!$C$5/2000))</f>
        <v>0</v>
      </c>
      <c r="Y199" s="289">
        <f t="shared" si="36"/>
        <v>0</v>
      </c>
      <c r="Z199" s="289">
        <f>(($AC199*DT!$E$5/1000))*($D$1045/IF(AND($D$1044&gt;$B$1046,$B$1046&gt;$D$1043),366,365))+(($AD199*DT!$E$5/2000))</f>
        <v>0</v>
      </c>
      <c r="AA199" s="290">
        <f t="shared" si="41"/>
        <v>0</v>
      </c>
      <c r="AC199" s="291">
        <f t="shared" si="42"/>
        <v>0</v>
      </c>
      <c r="AD199" s="291">
        <f t="shared" si="43"/>
        <v>0</v>
      </c>
    </row>
    <row r="200" spans="2:30" x14ac:dyDescent="0.25">
      <c r="B200" s="522">
        <v>196</v>
      </c>
      <c r="C200" s="280">
        <f>'BIENES ASEGURADOS'!C208</f>
        <v>0</v>
      </c>
      <c r="D200" s="281">
        <f>SUM('BIENES ASEGURADOS'!D208:H208)*'RT GENERALES'!$D$14</f>
        <v>0</v>
      </c>
      <c r="E200" s="281">
        <f>SUM('BIENES ASEGURADOS'!I208:Y208,'BIENES ASEGURADOS'!AA208)*'RT GENERALES'!$D$14</f>
        <v>0</v>
      </c>
      <c r="F200" s="281">
        <f>'BIENES ASEGURADOS'!AB208*'RT GENERALES'!$D$14</f>
        <v>0</v>
      </c>
      <c r="G200" s="282">
        <f>'BIENES ASEGURADOS'!Z208*'RT GENERALES'!$D$14</f>
        <v>0</v>
      </c>
      <c r="H200" s="525">
        <f t="shared" si="37"/>
        <v>0</v>
      </c>
      <c r="I200" s="283"/>
      <c r="J200" s="284">
        <f>(((D200+E200)*(DT!$C$5/1000)))*($D$1045/IF(AND($D$1044&gt;$B$1046,$B$1046&gt;$D$1043),366,365))+(LIQUIDACION!$F200*(DT!$C$5/2000))</f>
        <v>0</v>
      </c>
      <c r="K200" s="285">
        <f t="shared" si="34"/>
        <v>0</v>
      </c>
      <c r="L200" s="286">
        <f>(((D200+E200)*DT!$E$5/1000)*($D$1045/IF(AND($D$1044&gt;$B$1046,$B$1046&gt;$D$1043),366,365))+(LIQUIDACION!F200*(DT!$E$5/2000)))</f>
        <v>0</v>
      </c>
      <c r="M200" s="286">
        <f>((G200)*(DT!$C$6/1000))*($D$1045/IF(AND($D$1044&gt;$B$1046,$B$1046&gt;$D$1043),366,365))</f>
        <v>0</v>
      </c>
      <c r="N200" s="287">
        <f t="shared" si="38"/>
        <v>0</v>
      </c>
      <c r="P200" s="288">
        <f>(($U200*DT!$C$5/1000))*($D$1045/IF(AND($D$1044&gt;$B$1046,$B$1046&gt;$D$1043),366,365))+(($V200*DT!$C$5/2000))</f>
        <v>0</v>
      </c>
      <c r="Q200" s="289">
        <f t="shared" si="35"/>
        <v>0</v>
      </c>
      <c r="R200" s="289">
        <f>(($U200*DT!$E$5/1000))*($D$1045/IF(AND($D$1044&gt;$B$1046,$B$1046&gt;$D$1043),366,365))+(($V200*DT!$E$5/2000))</f>
        <v>0</v>
      </c>
      <c r="S200" s="290">
        <f t="shared" si="39"/>
        <v>0</v>
      </c>
      <c r="U200" s="291">
        <f t="shared" si="33"/>
        <v>0</v>
      </c>
      <c r="V200" s="291">
        <f t="shared" si="40"/>
        <v>0</v>
      </c>
      <c r="X200" s="288">
        <f>(($AC200*DT!$C$5/1000))*($D$1045/IF(AND($D$1044&gt;$B$1046,$B$1046&gt;$D$1043),366,365))+(($AD200*DT!$C$5/2000))</f>
        <v>0</v>
      </c>
      <c r="Y200" s="289">
        <f t="shared" si="36"/>
        <v>0</v>
      </c>
      <c r="Z200" s="289">
        <f>(($AC200*DT!$E$5/1000))*($D$1045/IF(AND($D$1044&gt;$B$1046,$B$1046&gt;$D$1043),366,365))+(($AD200*DT!$E$5/2000))</f>
        <v>0</v>
      </c>
      <c r="AA200" s="290">
        <f t="shared" si="41"/>
        <v>0</v>
      </c>
      <c r="AC200" s="291">
        <f t="shared" si="42"/>
        <v>0</v>
      </c>
      <c r="AD200" s="291">
        <f t="shared" si="43"/>
        <v>0</v>
      </c>
    </row>
    <row r="201" spans="2:30" x14ac:dyDescent="0.25">
      <c r="B201" s="522">
        <v>197</v>
      </c>
      <c r="C201" s="280">
        <f>'BIENES ASEGURADOS'!C209</f>
        <v>0</v>
      </c>
      <c r="D201" s="281">
        <f>SUM('BIENES ASEGURADOS'!D209:H209)*'RT GENERALES'!$D$14</f>
        <v>0</v>
      </c>
      <c r="E201" s="281">
        <f>SUM('BIENES ASEGURADOS'!I209:Y209,'BIENES ASEGURADOS'!AA209)*'RT GENERALES'!$D$14</f>
        <v>0</v>
      </c>
      <c r="F201" s="281">
        <f>'BIENES ASEGURADOS'!AB209*'RT GENERALES'!$D$14</f>
        <v>0</v>
      </c>
      <c r="G201" s="282">
        <f>'BIENES ASEGURADOS'!Z209*'RT GENERALES'!$D$14</f>
        <v>0</v>
      </c>
      <c r="H201" s="525">
        <f t="shared" si="37"/>
        <v>0</v>
      </c>
      <c r="I201" s="283"/>
      <c r="J201" s="284">
        <f>(((D201+E201)*(DT!$C$5/1000)))*($D$1045/IF(AND($D$1044&gt;$B$1046,$B$1046&gt;$D$1043),366,365))+(LIQUIDACION!$F201*(DT!$C$5/2000))</f>
        <v>0</v>
      </c>
      <c r="K201" s="285">
        <f t="shared" si="34"/>
        <v>0</v>
      </c>
      <c r="L201" s="286">
        <f>(((D201+E201)*DT!$E$5/1000)*($D$1045/IF(AND($D$1044&gt;$B$1046,$B$1046&gt;$D$1043),366,365))+(LIQUIDACION!F201*(DT!$E$5/2000)))</f>
        <v>0</v>
      </c>
      <c r="M201" s="286">
        <f>((G201)*(DT!$C$6/1000))*($D$1045/IF(AND($D$1044&gt;$B$1046,$B$1046&gt;$D$1043),366,365))</f>
        <v>0</v>
      </c>
      <c r="N201" s="287">
        <f t="shared" si="38"/>
        <v>0</v>
      </c>
      <c r="P201" s="288">
        <f>(($U201*DT!$C$5/1000))*($D$1045/IF(AND($D$1044&gt;$B$1046,$B$1046&gt;$D$1043),366,365))+(($V201*DT!$C$5/2000))</f>
        <v>0</v>
      </c>
      <c r="Q201" s="289">
        <f t="shared" si="35"/>
        <v>0</v>
      </c>
      <c r="R201" s="289">
        <f>(($U201*DT!$E$5/1000))*($D$1045/IF(AND($D$1044&gt;$B$1046,$B$1046&gt;$D$1043),366,365))+(($V201*DT!$E$5/2000))</f>
        <v>0</v>
      </c>
      <c r="S201" s="290">
        <f t="shared" si="39"/>
        <v>0</v>
      </c>
      <c r="U201" s="291">
        <f t="shared" si="33"/>
        <v>0</v>
      </c>
      <c r="V201" s="291">
        <f t="shared" si="40"/>
        <v>0</v>
      </c>
      <c r="X201" s="288">
        <f>(($AC201*DT!$C$5/1000))*($D$1045/IF(AND($D$1044&gt;$B$1046,$B$1046&gt;$D$1043),366,365))+(($AD201*DT!$C$5/2000))</f>
        <v>0</v>
      </c>
      <c r="Y201" s="289">
        <f t="shared" si="36"/>
        <v>0</v>
      </c>
      <c r="Z201" s="289">
        <f>(($AC201*DT!$E$5/1000))*($D$1045/IF(AND($D$1044&gt;$B$1046,$B$1046&gt;$D$1043),366,365))+(($AD201*DT!$E$5/2000))</f>
        <v>0</v>
      </c>
      <c r="AA201" s="290">
        <f t="shared" si="41"/>
        <v>0</v>
      </c>
      <c r="AC201" s="291">
        <f t="shared" si="42"/>
        <v>0</v>
      </c>
      <c r="AD201" s="291">
        <f t="shared" si="43"/>
        <v>0</v>
      </c>
    </row>
    <row r="202" spans="2:30" x14ac:dyDescent="0.25">
      <c r="B202" s="522">
        <v>198</v>
      </c>
      <c r="C202" s="280">
        <f>'BIENES ASEGURADOS'!C210</f>
        <v>0</v>
      </c>
      <c r="D202" s="281">
        <f>SUM('BIENES ASEGURADOS'!D210:H210)*'RT GENERALES'!$D$14</f>
        <v>0</v>
      </c>
      <c r="E202" s="281">
        <f>SUM('BIENES ASEGURADOS'!I210:Y210,'BIENES ASEGURADOS'!AA210)*'RT GENERALES'!$D$14</f>
        <v>0</v>
      </c>
      <c r="F202" s="281">
        <f>'BIENES ASEGURADOS'!AB210*'RT GENERALES'!$D$14</f>
        <v>0</v>
      </c>
      <c r="G202" s="282">
        <f>'BIENES ASEGURADOS'!Z210*'RT GENERALES'!$D$14</f>
        <v>0</v>
      </c>
      <c r="H202" s="525">
        <f t="shared" si="37"/>
        <v>0</v>
      </c>
      <c r="I202" s="283"/>
      <c r="J202" s="284">
        <f>(((D202+E202)*(DT!$C$5/1000)))*($D$1045/IF(AND($D$1044&gt;$B$1046,$B$1046&gt;$D$1043),366,365))+(LIQUIDACION!$F202*(DT!$C$5/2000))</f>
        <v>0</v>
      </c>
      <c r="K202" s="285">
        <f t="shared" si="34"/>
        <v>0</v>
      </c>
      <c r="L202" s="286">
        <f>(((D202+E202)*DT!$E$5/1000)*($D$1045/IF(AND($D$1044&gt;$B$1046,$B$1046&gt;$D$1043),366,365))+(LIQUIDACION!F202*(DT!$E$5/2000)))</f>
        <v>0</v>
      </c>
      <c r="M202" s="286">
        <f>((G202)*(DT!$C$6/1000))*($D$1045/IF(AND($D$1044&gt;$B$1046,$B$1046&gt;$D$1043),366,365))</f>
        <v>0</v>
      </c>
      <c r="N202" s="287">
        <f t="shared" si="38"/>
        <v>0</v>
      </c>
      <c r="P202" s="288">
        <f>(($U202*DT!$C$5/1000))*($D$1045/IF(AND($D$1044&gt;$B$1046,$B$1046&gt;$D$1043),366,365))+(($V202*DT!$C$5/2000))</f>
        <v>0</v>
      </c>
      <c r="Q202" s="289">
        <f t="shared" si="35"/>
        <v>0</v>
      </c>
      <c r="R202" s="289">
        <f>(($U202*DT!$E$5/1000))*($D$1045/IF(AND($D$1044&gt;$B$1046,$B$1046&gt;$D$1043),366,365))+(($V202*DT!$E$5/2000))</f>
        <v>0</v>
      </c>
      <c r="S202" s="290">
        <f t="shared" si="39"/>
        <v>0</v>
      </c>
      <c r="U202" s="291">
        <f t="shared" si="33"/>
        <v>0</v>
      </c>
      <c r="V202" s="291">
        <f t="shared" si="40"/>
        <v>0</v>
      </c>
      <c r="X202" s="288">
        <f>(($AC202*DT!$C$5/1000))*($D$1045/IF(AND($D$1044&gt;$B$1046,$B$1046&gt;$D$1043),366,365))+(($AD202*DT!$C$5/2000))</f>
        <v>0</v>
      </c>
      <c r="Y202" s="289">
        <f t="shared" si="36"/>
        <v>0</v>
      </c>
      <c r="Z202" s="289">
        <f>(($AC202*DT!$E$5/1000))*($D$1045/IF(AND($D$1044&gt;$B$1046,$B$1046&gt;$D$1043),366,365))+(($AD202*DT!$E$5/2000))</f>
        <v>0</v>
      </c>
      <c r="AA202" s="290">
        <f t="shared" si="41"/>
        <v>0</v>
      </c>
      <c r="AC202" s="291">
        <f t="shared" si="42"/>
        <v>0</v>
      </c>
      <c r="AD202" s="291">
        <f t="shared" si="43"/>
        <v>0</v>
      </c>
    </row>
    <row r="203" spans="2:30" x14ac:dyDescent="0.25">
      <c r="B203" s="522">
        <v>199</v>
      </c>
      <c r="C203" s="280">
        <f>'BIENES ASEGURADOS'!C211</f>
        <v>0</v>
      </c>
      <c r="D203" s="281">
        <f>SUM('BIENES ASEGURADOS'!D211:H211)*'RT GENERALES'!$D$14</f>
        <v>0</v>
      </c>
      <c r="E203" s="281">
        <f>SUM('BIENES ASEGURADOS'!I211:Y211,'BIENES ASEGURADOS'!AA211)*'RT GENERALES'!$D$14</f>
        <v>0</v>
      </c>
      <c r="F203" s="281">
        <f>'BIENES ASEGURADOS'!AB211*'RT GENERALES'!$D$14</f>
        <v>0</v>
      </c>
      <c r="G203" s="282">
        <f>'BIENES ASEGURADOS'!Z211*'RT GENERALES'!$D$14</f>
        <v>0</v>
      </c>
      <c r="H203" s="525">
        <f t="shared" si="37"/>
        <v>0</v>
      </c>
      <c r="I203" s="283"/>
      <c r="J203" s="284">
        <f>(((D203+E203)*(DT!$C$5/1000)))*($D$1045/IF(AND($D$1044&gt;$B$1046,$B$1046&gt;$D$1043),366,365))+(LIQUIDACION!$F203*(DT!$C$5/2000))</f>
        <v>0</v>
      </c>
      <c r="K203" s="285">
        <f t="shared" si="34"/>
        <v>0</v>
      </c>
      <c r="L203" s="286">
        <f>(((D203+E203)*DT!$E$5/1000)*($D$1045/IF(AND($D$1044&gt;$B$1046,$B$1046&gt;$D$1043),366,365))+(LIQUIDACION!F203*(DT!$E$5/2000)))</f>
        <v>0</v>
      </c>
      <c r="M203" s="286">
        <f>((G203)*(DT!$C$6/1000))*($D$1045/IF(AND($D$1044&gt;$B$1046,$B$1046&gt;$D$1043),366,365))</f>
        <v>0</v>
      </c>
      <c r="N203" s="287">
        <f t="shared" si="38"/>
        <v>0</v>
      </c>
      <c r="P203" s="288">
        <f>(($U203*DT!$C$5/1000))*($D$1045/IF(AND($D$1044&gt;$B$1046,$B$1046&gt;$D$1043),366,365))+(($V203*DT!$C$5/2000))</f>
        <v>0</v>
      </c>
      <c r="Q203" s="289">
        <f t="shared" si="35"/>
        <v>0</v>
      </c>
      <c r="R203" s="289">
        <f>(($U203*DT!$E$5/1000))*($D$1045/IF(AND($D$1044&gt;$B$1046,$B$1046&gt;$D$1043),366,365))+(($V203*DT!$E$5/2000))</f>
        <v>0</v>
      </c>
      <c r="S203" s="290">
        <f t="shared" si="39"/>
        <v>0</v>
      </c>
      <c r="U203" s="291">
        <f t="shared" ref="U203:U266" si="44">IF(AND(($H203)&gt;$P$2,F203&gt;0),((D203+E203+G203)*($P$2/$H203)),IF($H203&lt;$P$2,(D203+E203+G203),($H203)*($P$2/$H203)))</f>
        <v>0</v>
      </c>
      <c r="V203" s="291">
        <f t="shared" si="40"/>
        <v>0</v>
      </c>
      <c r="X203" s="288">
        <f>(($AC203*DT!$C$5/1000))*($D$1045/IF(AND($D$1044&gt;$B$1046,$B$1046&gt;$D$1043),366,365))+(($AD203*DT!$C$5/2000))</f>
        <v>0</v>
      </c>
      <c r="Y203" s="289">
        <f t="shared" si="36"/>
        <v>0</v>
      </c>
      <c r="Z203" s="289">
        <f>(($AC203*DT!$E$5/1000))*($D$1045/IF(AND($D$1044&gt;$B$1046,$B$1046&gt;$D$1043),366,365))+(($AD203*DT!$E$5/2000))</f>
        <v>0</v>
      </c>
      <c r="AA203" s="290">
        <f t="shared" si="41"/>
        <v>0</v>
      </c>
      <c r="AC203" s="291">
        <f t="shared" si="42"/>
        <v>0</v>
      </c>
      <c r="AD203" s="291">
        <f t="shared" si="43"/>
        <v>0</v>
      </c>
    </row>
    <row r="204" spans="2:30" x14ac:dyDescent="0.25">
      <c r="B204" s="522">
        <v>200</v>
      </c>
      <c r="C204" s="280">
        <f>'BIENES ASEGURADOS'!C212</f>
        <v>0</v>
      </c>
      <c r="D204" s="281">
        <f>SUM('BIENES ASEGURADOS'!D212:H212)*'RT GENERALES'!$D$14</f>
        <v>0</v>
      </c>
      <c r="E204" s="281">
        <f>SUM('BIENES ASEGURADOS'!I212:Y212,'BIENES ASEGURADOS'!AA212)*'RT GENERALES'!$D$14</f>
        <v>0</v>
      </c>
      <c r="F204" s="281">
        <f>'BIENES ASEGURADOS'!AB212*'RT GENERALES'!$D$14</f>
        <v>0</v>
      </c>
      <c r="G204" s="282">
        <f>'BIENES ASEGURADOS'!Z212*'RT GENERALES'!$D$14</f>
        <v>0</v>
      </c>
      <c r="H204" s="525">
        <f t="shared" si="37"/>
        <v>0</v>
      </c>
      <c r="I204" s="283"/>
      <c r="J204" s="284">
        <f>(((D204+E204)*(DT!$C$5/1000)))*($D$1045/IF(AND($D$1044&gt;$B$1046,$B$1046&gt;$D$1043),366,365))+(LIQUIDACION!$F204*(DT!$C$5/2000))</f>
        <v>0</v>
      </c>
      <c r="K204" s="285">
        <f t="shared" si="34"/>
        <v>0</v>
      </c>
      <c r="L204" s="286">
        <f>(((D204+E204)*DT!$E$5/1000)*($D$1045/IF(AND($D$1044&gt;$B$1046,$B$1046&gt;$D$1043),366,365))+(LIQUIDACION!F204*(DT!$E$5/2000)))</f>
        <v>0</v>
      </c>
      <c r="M204" s="286">
        <f>((G204)*(DT!$C$6/1000))*($D$1045/IF(AND($D$1044&gt;$B$1046,$B$1046&gt;$D$1043),366,365))</f>
        <v>0</v>
      </c>
      <c r="N204" s="287">
        <f t="shared" si="38"/>
        <v>0</v>
      </c>
      <c r="P204" s="288">
        <f>(($U204*DT!$C$5/1000))*($D$1045/IF(AND($D$1044&gt;$B$1046,$B$1046&gt;$D$1043),366,365))+(($V204*DT!$C$5/2000))</f>
        <v>0</v>
      </c>
      <c r="Q204" s="289">
        <f t="shared" si="35"/>
        <v>0</v>
      </c>
      <c r="R204" s="289">
        <f>(($U204*DT!$E$5/1000))*($D$1045/IF(AND($D$1044&gt;$B$1046,$B$1046&gt;$D$1043),366,365))+(($V204*DT!$E$5/2000))</f>
        <v>0</v>
      </c>
      <c r="S204" s="290">
        <f t="shared" si="39"/>
        <v>0</v>
      </c>
      <c r="U204" s="291">
        <f t="shared" si="44"/>
        <v>0</v>
      </c>
      <c r="V204" s="291">
        <f t="shared" si="40"/>
        <v>0</v>
      </c>
      <c r="X204" s="288">
        <f>(($AC204*DT!$C$5/1000))*($D$1045/IF(AND($D$1044&gt;$B$1046,$B$1046&gt;$D$1043),366,365))+(($AD204*DT!$C$5/2000))</f>
        <v>0</v>
      </c>
      <c r="Y204" s="289">
        <f t="shared" si="36"/>
        <v>0</v>
      </c>
      <c r="Z204" s="289">
        <f>(($AC204*DT!$E$5/1000))*($D$1045/IF(AND($D$1044&gt;$B$1046,$B$1046&gt;$D$1043),366,365))+(($AD204*DT!$E$5/2000))</f>
        <v>0</v>
      </c>
      <c r="AA204" s="290">
        <f t="shared" si="41"/>
        <v>0</v>
      </c>
      <c r="AC204" s="291">
        <f t="shared" si="42"/>
        <v>0</v>
      </c>
      <c r="AD204" s="291">
        <f t="shared" si="43"/>
        <v>0</v>
      </c>
    </row>
    <row r="205" spans="2:30" x14ac:dyDescent="0.25">
      <c r="B205" s="522">
        <v>201</v>
      </c>
      <c r="C205" s="280">
        <f>'BIENES ASEGURADOS'!C213</f>
        <v>0</v>
      </c>
      <c r="D205" s="281">
        <f>SUM('BIENES ASEGURADOS'!D213:H213)*'RT GENERALES'!$D$14</f>
        <v>0</v>
      </c>
      <c r="E205" s="281">
        <f>SUM('BIENES ASEGURADOS'!I213:Y213,'BIENES ASEGURADOS'!AA213)*'RT GENERALES'!$D$14</f>
        <v>0</v>
      </c>
      <c r="F205" s="281">
        <f>'BIENES ASEGURADOS'!AB213*'RT GENERALES'!$D$14</f>
        <v>0</v>
      </c>
      <c r="G205" s="282">
        <f>'BIENES ASEGURADOS'!Z213*'RT GENERALES'!$D$14</f>
        <v>0</v>
      </c>
      <c r="H205" s="525">
        <f t="shared" si="37"/>
        <v>0</v>
      </c>
      <c r="I205" s="283"/>
      <c r="J205" s="284">
        <f>(((D205+E205)*(DT!$C$5/1000)))*($D$1045/IF(AND($D$1044&gt;$B$1046,$B$1046&gt;$D$1043),366,365))+(LIQUIDACION!$F205*(DT!$C$5/2000))</f>
        <v>0</v>
      </c>
      <c r="K205" s="285">
        <f t="shared" si="34"/>
        <v>0</v>
      </c>
      <c r="L205" s="286">
        <f>(((D205+E205)*DT!$E$5/1000)*($D$1045/IF(AND($D$1044&gt;$B$1046,$B$1046&gt;$D$1043),366,365))+(LIQUIDACION!F205*(DT!$E$5/2000)))</f>
        <v>0</v>
      </c>
      <c r="M205" s="286">
        <f>((G205)*(DT!$C$6/1000))*($D$1045/IF(AND($D$1044&gt;$B$1046,$B$1046&gt;$D$1043),366,365))</f>
        <v>0</v>
      </c>
      <c r="N205" s="287">
        <f t="shared" si="38"/>
        <v>0</v>
      </c>
      <c r="P205" s="288">
        <f>(($U205*DT!$C$5/1000))*($D$1045/IF(AND($D$1044&gt;$B$1046,$B$1046&gt;$D$1043),366,365))+(($V205*DT!$C$5/2000))</f>
        <v>0</v>
      </c>
      <c r="Q205" s="289">
        <f t="shared" si="35"/>
        <v>0</v>
      </c>
      <c r="R205" s="289">
        <f>(($U205*DT!$E$5/1000))*($D$1045/IF(AND($D$1044&gt;$B$1046,$B$1046&gt;$D$1043),366,365))+(($V205*DT!$E$5/2000))</f>
        <v>0</v>
      </c>
      <c r="S205" s="290">
        <f t="shared" si="39"/>
        <v>0</v>
      </c>
      <c r="U205" s="291">
        <f t="shared" si="44"/>
        <v>0</v>
      </c>
      <c r="V205" s="291">
        <f t="shared" si="40"/>
        <v>0</v>
      </c>
      <c r="X205" s="288">
        <f>(($AC205*DT!$C$5/1000))*($D$1045/IF(AND($D$1044&gt;$B$1046,$B$1046&gt;$D$1043),366,365))+(($AD205*DT!$C$5/2000))</f>
        <v>0</v>
      </c>
      <c r="Y205" s="289">
        <f t="shared" si="36"/>
        <v>0</v>
      </c>
      <c r="Z205" s="289">
        <f>(($AC205*DT!$E$5/1000))*($D$1045/IF(AND($D$1044&gt;$B$1046,$B$1046&gt;$D$1043),366,365))+(($AD205*DT!$E$5/2000))</f>
        <v>0</v>
      </c>
      <c r="AA205" s="290">
        <f t="shared" si="41"/>
        <v>0</v>
      </c>
      <c r="AC205" s="291">
        <f t="shared" si="42"/>
        <v>0</v>
      </c>
      <c r="AD205" s="291">
        <f t="shared" si="43"/>
        <v>0</v>
      </c>
    </row>
    <row r="206" spans="2:30" x14ac:dyDescent="0.25">
      <c r="B206" s="522">
        <v>202</v>
      </c>
      <c r="C206" s="280">
        <f>'BIENES ASEGURADOS'!C214</f>
        <v>0</v>
      </c>
      <c r="D206" s="281">
        <f>SUM('BIENES ASEGURADOS'!D214:H214)*'RT GENERALES'!$D$14</f>
        <v>0</v>
      </c>
      <c r="E206" s="281">
        <f>SUM('BIENES ASEGURADOS'!I214:Y214,'BIENES ASEGURADOS'!AA214)*'RT GENERALES'!$D$14</f>
        <v>0</v>
      </c>
      <c r="F206" s="281">
        <f>'BIENES ASEGURADOS'!AB214*'RT GENERALES'!$D$14</f>
        <v>0</v>
      </c>
      <c r="G206" s="282">
        <f>'BIENES ASEGURADOS'!Z214*'RT GENERALES'!$D$14</f>
        <v>0</v>
      </c>
      <c r="H206" s="525">
        <f t="shared" si="37"/>
        <v>0</v>
      </c>
      <c r="I206" s="283"/>
      <c r="J206" s="284">
        <f>(((D206+E206)*(DT!$C$5/1000)))*($D$1045/IF(AND($D$1044&gt;$B$1046,$B$1046&gt;$D$1043),366,365))+(LIQUIDACION!$F206*(DT!$C$5/2000))</f>
        <v>0</v>
      </c>
      <c r="K206" s="285">
        <f t="shared" si="34"/>
        <v>0</v>
      </c>
      <c r="L206" s="286">
        <f>(((D206+E206)*DT!$E$5/1000)*($D$1045/IF(AND($D$1044&gt;$B$1046,$B$1046&gt;$D$1043),366,365))+(LIQUIDACION!F206*(DT!$E$5/2000)))</f>
        <v>0</v>
      </c>
      <c r="M206" s="286">
        <f>((G206)*(DT!$C$6/1000))*($D$1045/IF(AND($D$1044&gt;$B$1046,$B$1046&gt;$D$1043),366,365))</f>
        <v>0</v>
      </c>
      <c r="N206" s="287">
        <f t="shared" si="38"/>
        <v>0</v>
      </c>
      <c r="P206" s="288">
        <f>(($U206*DT!$C$5/1000))*($D$1045/IF(AND($D$1044&gt;$B$1046,$B$1046&gt;$D$1043),366,365))+(($V206*DT!$C$5/2000))</f>
        <v>0</v>
      </c>
      <c r="Q206" s="289">
        <f t="shared" si="35"/>
        <v>0</v>
      </c>
      <c r="R206" s="289">
        <f>(($U206*DT!$E$5/1000))*($D$1045/IF(AND($D$1044&gt;$B$1046,$B$1046&gt;$D$1043),366,365))+(($V206*DT!$E$5/2000))</f>
        <v>0</v>
      </c>
      <c r="S206" s="290">
        <f t="shared" si="39"/>
        <v>0</v>
      </c>
      <c r="U206" s="291">
        <f t="shared" si="44"/>
        <v>0</v>
      </c>
      <c r="V206" s="291">
        <f t="shared" si="40"/>
        <v>0</v>
      </c>
      <c r="X206" s="288">
        <f>(($AC206*DT!$C$5/1000))*($D$1045/IF(AND($D$1044&gt;$B$1046,$B$1046&gt;$D$1043),366,365))+(($AD206*DT!$C$5/2000))</f>
        <v>0</v>
      </c>
      <c r="Y206" s="289">
        <f t="shared" si="36"/>
        <v>0</v>
      </c>
      <c r="Z206" s="289">
        <f>(($AC206*DT!$E$5/1000))*($D$1045/IF(AND($D$1044&gt;$B$1046,$B$1046&gt;$D$1043),366,365))+(($AD206*DT!$E$5/2000))</f>
        <v>0</v>
      </c>
      <c r="AA206" s="290">
        <f t="shared" si="41"/>
        <v>0</v>
      </c>
      <c r="AC206" s="291">
        <f t="shared" si="42"/>
        <v>0</v>
      </c>
      <c r="AD206" s="291">
        <f t="shared" si="43"/>
        <v>0</v>
      </c>
    </row>
    <row r="207" spans="2:30" x14ac:dyDescent="0.25">
      <c r="B207" s="522">
        <v>203</v>
      </c>
      <c r="C207" s="280">
        <f>'BIENES ASEGURADOS'!C215</f>
        <v>0</v>
      </c>
      <c r="D207" s="281">
        <f>SUM('BIENES ASEGURADOS'!D215:H215)*'RT GENERALES'!$D$14</f>
        <v>0</v>
      </c>
      <c r="E207" s="281">
        <f>SUM('BIENES ASEGURADOS'!I215:Y215,'BIENES ASEGURADOS'!AA215)*'RT GENERALES'!$D$14</f>
        <v>0</v>
      </c>
      <c r="F207" s="281">
        <f>'BIENES ASEGURADOS'!AB215*'RT GENERALES'!$D$14</f>
        <v>0</v>
      </c>
      <c r="G207" s="282">
        <f>'BIENES ASEGURADOS'!Z215*'RT GENERALES'!$D$14</f>
        <v>0</v>
      </c>
      <c r="H207" s="525">
        <f t="shared" si="37"/>
        <v>0</v>
      </c>
      <c r="I207" s="283"/>
      <c r="J207" s="284">
        <f>(((D207+E207)*(DT!$C$5/1000)))*($D$1045/IF(AND($D$1044&gt;$B$1046,$B$1046&gt;$D$1043),366,365))+(LIQUIDACION!$F207*(DT!$C$5/2000))</f>
        <v>0</v>
      </c>
      <c r="K207" s="285">
        <f t="shared" si="34"/>
        <v>0</v>
      </c>
      <c r="L207" s="286">
        <f>(((D207+E207)*DT!$E$5/1000)*($D$1045/IF(AND($D$1044&gt;$B$1046,$B$1046&gt;$D$1043),366,365))+(LIQUIDACION!F207*(DT!$E$5/2000)))</f>
        <v>0</v>
      </c>
      <c r="M207" s="286">
        <f>((G207)*(DT!$C$6/1000))*($D$1045/IF(AND($D$1044&gt;$B$1046,$B$1046&gt;$D$1043),366,365))</f>
        <v>0</v>
      </c>
      <c r="N207" s="287">
        <f t="shared" si="38"/>
        <v>0</v>
      </c>
      <c r="P207" s="288">
        <f>(($U207*DT!$C$5/1000))*($D$1045/IF(AND($D$1044&gt;$B$1046,$B$1046&gt;$D$1043),366,365))+(($V207*DT!$C$5/2000))</f>
        <v>0</v>
      </c>
      <c r="Q207" s="289">
        <f t="shared" si="35"/>
        <v>0</v>
      </c>
      <c r="R207" s="289">
        <f>(($U207*DT!$E$5/1000))*($D$1045/IF(AND($D$1044&gt;$B$1046,$B$1046&gt;$D$1043),366,365))+(($V207*DT!$E$5/2000))</f>
        <v>0</v>
      </c>
      <c r="S207" s="290">
        <f t="shared" si="39"/>
        <v>0</v>
      </c>
      <c r="U207" s="291">
        <f t="shared" si="44"/>
        <v>0</v>
      </c>
      <c r="V207" s="291">
        <f t="shared" si="40"/>
        <v>0</v>
      </c>
      <c r="X207" s="288">
        <f>(($AC207*DT!$C$5/1000))*($D$1045/IF(AND($D$1044&gt;$B$1046,$B$1046&gt;$D$1043),366,365))+(($AD207*DT!$C$5/2000))</f>
        <v>0</v>
      </c>
      <c r="Y207" s="289">
        <f t="shared" si="36"/>
        <v>0</v>
      </c>
      <c r="Z207" s="289">
        <f>(($AC207*DT!$E$5/1000))*($D$1045/IF(AND($D$1044&gt;$B$1046,$B$1046&gt;$D$1043),366,365))+(($AD207*DT!$E$5/2000))</f>
        <v>0</v>
      </c>
      <c r="AA207" s="290">
        <f t="shared" si="41"/>
        <v>0</v>
      </c>
      <c r="AC207" s="291">
        <f t="shared" si="42"/>
        <v>0</v>
      </c>
      <c r="AD207" s="291">
        <f t="shared" si="43"/>
        <v>0</v>
      </c>
    </row>
    <row r="208" spans="2:30" x14ac:dyDescent="0.25">
      <c r="B208" s="522">
        <v>204</v>
      </c>
      <c r="C208" s="280">
        <f>'BIENES ASEGURADOS'!C216</f>
        <v>0</v>
      </c>
      <c r="D208" s="281">
        <f>SUM('BIENES ASEGURADOS'!D216:H216)*'RT GENERALES'!$D$14</f>
        <v>0</v>
      </c>
      <c r="E208" s="281">
        <f>SUM('BIENES ASEGURADOS'!I216:Y216,'BIENES ASEGURADOS'!AA216)*'RT GENERALES'!$D$14</f>
        <v>0</v>
      </c>
      <c r="F208" s="281">
        <f>'BIENES ASEGURADOS'!AB216*'RT GENERALES'!$D$14</f>
        <v>0</v>
      </c>
      <c r="G208" s="282">
        <f>'BIENES ASEGURADOS'!Z216*'RT GENERALES'!$D$14</f>
        <v>0</v>
      </c>
      <c r="H208" s="525">
        <f t="shared" si="37"/>
        <v>0</v>
      </c>
      <c r="I208" s="283"/>
      <c r="J208" s="284">
        <f>(((D208+E208)*(DT!$C$5/1000)))*($D$1045/IF(AND($D$1044&gt;$B$1046,$B$1046&gt;$D$1043),366,365))+(LIQUIDACION!$F208*(DT!$C$5/2000))</f>
        <v>0</v>
      </c>
      <c r="K208" s="285">
        <f t="shared" si="34"/>
        <v>0</v>
      </c>
      <c r="L208" s="286">
        <f>(((D208+E208)*DT!$E$5/1000)*($D$1045/IF(AND($D$1044&gt;$B$1046,$B$1046&gt;$D$1043),366,365))+(LIQUIDACION!F208*(DT!$E$5/2000)))</f>
        <v>0</v>
      </c>
      <c r="M208" s="286">
        <f>((G208)*(DT!$C$6/1000))*($D$1045/IF(AND($D$1044&gt;$B$1046,$B$1046&gt;$D$1043),366,365))</f>
        <v>0</v>
      </c>
      <c r="N208" s="287">
        <f t="shared" si="38"/>
        <v>0</v>
      </c>
      <c r="P208" s="288">
        <f>(($U208*DT!$C$5/1000))*($D$1045/IF(AND($D$1044&gt;$B$1046,$B$1046&gt;$D$1043),366,365))+(($V208*DT!$C$5/2000))</f>
        <v>0</v>
      </c>
      <c r="Q208" s="289">
        <f t="shared" si="35"/>
        <v>0</v>
      </c>
      <c r="R208" s="289">
        <f>(($U208*DT!$E$5/1000))*($D$1045/IF(AND($D$1044&gt;$B$1046,$B$1046&gt;$D$1043),366,365))+(($V208*DT!$E$5/2000))</f>
        <v>0</v>
      </c>
      <c r="S208" s="290">
        <f t="shared" si="39"/>
        <v>0</v>
      </c>
      <c r="U208" s="291">
        <f t="shared" si="44"/>
        <v>0</v>
      </c>
      <c r="V208" s="291">
        <f t="shared" si="40"/>
        <v>0</v>
      </c>
      <c r="X208" s="288">
        <f>(($AC208*DT!$C$5/1000))*($D$1045/IF(AND($D$1044&gt;$B$1046,$B$1046&gt;$D$1043),366,365))+(($AD208*DT!$C$5/2000))</f>
        <v>0</v>
      </c>
      <c r="Y208" s="289">
        <f t="shared" si="36"/>
        <v>0</v>
      </c>
      <c r="Z208" s="289">
        <f>(($AC208*DT!$E$5/1000))*($D$1045/IF(AND($D$1044&gt;$B$1046,$B$1046&gt;$D$1043),366,365))+(($AD208*DT!$E$5/2000))</f>
        <v>0</v>
      </c>
      <c r="AA208" s="290">
        <f t="shared" si="41"/>
        <v>0</v>
      </c>
      <c r="AC208" s="291">
        <f t="shared" si="42"/>
        <v>0</v>
      </c>
      <c r="AD208" s="291">
        <f t="shared" si="43"/>
        <v>0</v>
      </c>
    </row>
    <row r="209" spans="2:30" x14ac:dyDescent="0.25">
      <c r="B209" s="522">
        <v>205</v>
      </c>
      <c r="C209" s="280">
        <f>'BIENES ASEGURADOS'!C217</f>
        <v>0</v>
      </c>
      <c r="D209" s="281">
        <f>SUM('BIENES ASEGURADOS'!D217:H217)*'RT GENERALES'!$D$14</f>
        <v>0</v>
      </c>
      <c r="E209" s="281">
        <f>SUM('BIENES ASEGURADOS'!I217:Y217,'BIENES ASEGURADOS'!AA217)*'RT GENERALES'!$D$14</f>
        <v>0</v>
      </c>
      <c r="F209" s="281">
        <f>'BIENES ASEGURADOS'!AB217*'RT GENERALES'!$D$14</f>
        <v>0</v>
      </c>
      <c r="G209" s="282">
        <f>'BIENES ASEGURADOS'!Z217*'RT GENERALES'!$D$14</f>
        <v>0</v>
      </c>
      <c r="H209" s="525">
        <f t="shared" si="37"/>
        <v>0</v>
      </c>
      <c r="I209" s="283"/>
      <c r="J209" s="284">
        <f>(((D209+E209)*(DT!$C$5/1000)))*($D$1045/IF(AND($D$1044&gt;$B$1046,$B$1046&gt;$D$1043),366,365))+(LIQUIDACION!$F209*(DT!$C$5/2000))</f>
        <v>0</v>
      </c>
      <c r="K209" s="285">
        <f t="shared" si="34"/>
        <v>0</v>
      </c>
      <c r="L209" s="286">
        <f>(((D209+E209)*DT!$E$5/1000)*($D$1045/IF(AND($D$1044&gt;$B$1046,$B$1046&gt;$D$1043),366,365))+(LIQUIDACION!F209*(DT!$E$5/2000)))</f>
        <v>0</v>
      </c>
      <c r="M209" s="286">
        <f>((G209)*(DT!$C$6/1000))*($D$1045/IF(AND($D$1044&gt;$B$1046,$B$1046&gt;$D$1043),366,365))</f>
        <v>0</v>
      </c>
      <c r="N209" s="287">
        <f t="shared" si="38"/>
        <v>0</v>
      </c>
      <c r="P209" s="288">
        <f>(($U209*DT!$C$5/1000))*($D$1045/IF(AND($D$1044&gt;$B$1046,$B$1046&gt;$D$1043),366,365))+(($V209*DT!$C$5/2000))</f>
        <v>0</v>
      </c>
      <c r="Q209" s="289">
        <f t="shared" si="35"/>
        <v>0</v>
      </c>
      <c r="R209" s="289">
        <f>(($U209*DT!$E$5/1000))*($D$1045/IF(AND($D$1044&gt;$B$1046,$B$1046&gt;$D$1043),366,365))+(($V209*DT!$E$5/2000))</f>
        <v>0</v>
      </c>
      <c r="S209" s="290">
        <f t="shared" si="39"/>
        <v>0</v>
      </c>
      <c r="U209" s="291">
        <f t="shared" si="44"/>
        <v>0</v>
      </c>
      <c r="V209" s="291">
        <f t="shared" si="40"/>
        <v>0</v>
      </c>
      <c r="X209" s="288">
        <f>(($AC209*DT!$C$5/1000))*($D$1045/IF(AND($D$1044&gt;$B$1046,$B$1046&gt;$D$1043),366,365))+(($AD209*DT!$C$5/2000))</f>
        <v>0</v>
      </c>
      <c r="Y209" s="289">
        <f t="shared" si="36"/>
        <v>0</v>
      </c>
      <c r="Z209" s="289">
        <f>(($AC209*DT!$E$5/1000))*($D$1045/IF(AND($D$1044&gt;$B$1046,$B$1046&gt;$D$1043),366,365))+(($AD209*DT!$E$5/2000))</f>
        <v>0</v>
      </c>
      <c r="AA209" s="290">
        <f t="shared" si="41"/>
        <v>0</v>
      </c>
      <c r="AC209" s="291">
        <f t="shared" si="42"/>
        <v>0</v>
      </c>
      <c r="AD209" s="291">
        <f t="shared" si="43"/>
        <v>0</v>
      </c>
    </row>
    <row r="210" spans="2:30" x14ac:dyDescent="0.25">
      <c r="B210" s="522">
        <v>206</v>
      </c>
      <c r="C210" s="280">
        <f>'BIENES ASEGURADOS'!C218</f>
        <v>0</v>
      </c>
      <c r="D210" s="281">
        <f>SUM('BIENES ASEGURADOS'!D218:H218)*'RT GENERALES'!$D$14</f>
        <v>0</v>
      </c>
      <c r="E210" s="281">
        <f>SUM('BIENES ASEGURADOS'!I218:Y218,'BIENES ASEGURADOS'!AA218)*'RT GENERALES'!$D$14</f>
        <v>0</v>
      </c>
      <c r="F210" s="281">
        <f>'BIENES ASEGURADOS'!AB218*'RT GENERALES'!$D$14</f>
        <v>0</v>
      </c>
      <c r="G210" s="282">
        <f>'BIENES ASEGURADOS'!Z218*'RT GENERALES'!$D$14</f>
        <v>0</v>
      </c>
      <c r="H210" s="525">
        <f t="shared" si="37"/>
        <v>0</v>
      </c>
      <c r="I210" s="283"/>
      <c r="J210" s="284">
        <f>(((D210+E210)*(DT!$C$5/1000)))*($D$1045/IF(AND($D$1044&gt;$B$1046,$B$1046&gt;$D$1043),366,365))+(LIQUIDACION!$F210*(DT!$C$5/2000))</f>
        <v>0</v>
      </c>
      <c r="K210" s="285">
        <f t="shared" si="34"/>
        <v>0</v>
      </c>
      <c r="L210" s="286">
        <f>(((D210+E210)*DT!$E$5/1000)*($D$1045/IF(AND($D$1044&gt;$B$1046,$B$1046&gt;$D$1043),366,365))+(LIQUIDACION!F210*(DT!$E$5/2000)))</f>
        <v>0</v>
      </c>
      <c r="M210" s="286">
        <f>((G210)*(DT!$C$6/1000))*($D$1045/IF(AND($D$1044&gt;$B$1046,$B$1046&gt;$D$1043),366,365))</f>
        <v>0</v>
      </c>
      <c r="N210" s="287">
        <f t="shared" si="38"/>
        <v>0</v>
      </c>
      <c r="P210" s="288">
        <f>(($U210*DT!$C$5/1000))*($D$1045/IF(AND($D$1044&gt;$B$1046,$B$1046&gt;$D$1043),366,365))+(($V210*DT!$C$5/2000))</f>
        <v>0</v>
      </c>
      <c r="Q210" s="289">
        <f t="shared" si="35"/>
        <v>0</v>
      </c>
      <c r="R210" s="289">
        <f>(($U210*DT!$E$5/1000))*($D$1045/IF(AND($D$1044&gt;$B$1046,$B$1046&gt;$D$1043),366,365))+(($V210*DT!$E$5/2000))</f>
        <v>0</v>
      </c>
      <c r="S210" s="290">
        <f t="shared" si="39"/>
        <v>0</v>
      </c>
      <c r="U210" s="291">
        <f t="shared" si="44"/>
        <v>0</v>
      </c>
      <c r="V210" s="291">
        <f t="shared" si="40"/>
        <v>0</v>
      </c>
      <c r="X210" s="288">
        <f>(($AC210*DT!$C$5/1000))*($D$1045/IF(AND($D$1044&gt;$B$1046,$B$1046&gt;$D$1043),366,365))+(($AD210*DT!$C$5/2000))</f>
        <v>0</v>
      </c>
      <c r="Y210" s="289">
        <f t="shared" si="36"/>
        <v>0</v>
      </c>
      <c r="Z210" s="289">
        <f>(($AC210*DT!$E$5/1000))*($D$1045/IF(AND($D$1044&gt;$B$1046,$B$1046&gt;$D$1043),366,365))+(($AD210*DT!$E$5/2000))</f>
        <v>0</v>
      </c>
      <c r="AA210" s="290">
        <f t="shared" si="41"/>
        <v>0</v>
      </c>
      <c r="AC210" s="291">
        <f t="shared" si="42"/>
        <v>0</v>
      </c>
      <c r="AD210" s="291">
        <f t="shared" si="43"/>
        <v>0</v>
      </c>
    </row>
    <row r="211" spans="2:30" x14ac:dyDescent="0.25">
      <c r="B211" s="522">
        <v>207</v>
      </c>
      <c r="C211" s="280">
        <f>'BIENES ASEGURADOS'!C219</f>
        <v>0</v>
      </c>
      <c r="D211" s="281">
        <f>SUM('BIENES ASEGURADOS'!D219:H219)*'RT GENERALES'!$D$14</f>
        <v>0</v>
      </c>
      <c r="E211" s="281">
        <f>SUM('BIENES ASEGURADOS'!I219:Y219,'BIENES ASEGURADOS'!AA219)*'RT GENERALES'!$D$14</f>
        <v>0</v>
      </c>
      <c r="F211" s="281">
        <f>'BIENES ASEGURADOS'!AB219*'RT GENERALES'!$D$14</f>
        <v>0</v>
      </c>
      <c r="G211" s="282">
        <f>'BIENES ASEGURADOS'!Z219*'RT GENERALES'!$D$14</f>
        <v>0</v>
      </c>
      <c r="H211" s="525">
        <f t="shared" si="37"/>
        <v>0</v>
      </c>
      <c r="I211" s="283"/>
      <c r="J211" s="284">
        <f>(((D211+E211)*(DT!$C$5/1000)))*($D$1045/IF(AND($D$1044&gt;$B$1046,$B$1046&gt;$D$1043),366,365))+(LIQUIDACION!$F211*(DT!$C$5/2000))</f>
        <v>0</v>
      </c>
      <c r="K211" s="285">
        <f t="shared" si="34"/>
        <v>0</v>
      </c>
      <c r="L211" s="286">
        <f>(((D211+E211)*DT!$E$5/1000)*($D$1045/IF(AND($D$1044&gt;$B$1046,$B$1046&gt;$D$1043),366,365))+(LIQUIDACION!F211*(DT!$E$5/2000)))</f>
        <v>0</v>
      </c>
      <c r="M211" s="286">
        <f>((G211)*(DT!$C$6/1000))*($D$1045/IF(AND($D$1044&gt;$B$1046,$B$1046&gt;$D$1043),366,365))</f>
        <v>0</v>
      </c>
      <c r="N211" s="287">
        <f t="shared" si="38"/>
        <v>0</v>
      </c>
      <c r="P211" s="288">
        <f>(($U211*DT!$C$5/1000))*($D$1045/IF(AND($D$1044&gt;$B$1046,$B$1046&gt;$D$1043),366,365))+(($V211*DT!$C$5/2000))</f>
        <v>0</v>
      </c>
      <c r="Q211" s="289">
        <f t="shared" si="35"/>
        <v>0</v>
      </c>
      <c r="R211" s="289">
        <f>(($U211*DT!$E$5/1000))*($D$1045/IF(AND($D$1044&gt;$B$1046,$B$1046&gt;$D$1043),366,365))+(($V211*DT!$E$5/2000))</f>
        <v>0</v>
      </c>
      <c r="S211" s="290">
        <f t="shared" si="39"/>
        <v>0</v>
      </c>
      <c r="U211" s="291">
        <f t="shared" si="44"/>
        <v>0</v>
      </c>
      <c r="V211" s="291">
        <f t="shared" si="40"/>
        <v>0</v>
      </c>
      <c r="X211" s="288">
        <f>(($AC211*DT!$C$5/1000))*($D$1045/IF(AND($D$1044&gt;$B$1046,$B$1046&gt;$D$1043),366,365))+(($AD211*DT!$C$5/2000))</f>
        <v>0</v>
      </c>
      <c r="Y211" s="289">
        <f t="shared" si="36"/>
        <v>0</v>
      </c>
      <c r="Z211" s="289">
        <f>(($AC211*DT!$E$5/1000))*($D$1045/IF(AND($D$1044&gt;$B$1046,$B$1046&gt;$D$1043),366,365))+(($AD211*DT!$E$5/2000))</f>
        <v>0</v>
      </c>
      <c r="AA211" s="290">
        <f t="shared" si="41"/>
        <v>0</v>
      </c>
      <c r="AC211" s="291">
        <f t="shared" si="42"/>
        <v>0</v>
      </c>
      <c r="AD211" s="291">
        <f t="shared" si="43"/>
        <v>0</v>
      </c>
    </row>
    <row r="212" spans="2:30" x14ac:dyDescent="0.25">
      <c r="B212" s="522">
        <v>208</v>
      </c>
      <c r="C212" s="280">
        <f>'BIENES ASEGURADOS'!C220</f>
        <v>0</v>
      </c>
      <c r="D212" s="281">
        <f>SUM('BIENES ASEGURADOS'!D220:H220)*'RT GENERALES'!$D$14</f>
        <v>0</v>
      </c>
      <c r="E212" s="281">
        <f>SUM('BIENES ASEGURADOS'!I220:Y220,'BIENES ASEGURADOS'!AA220)*'RT GENERALES'!$D$14</f>
        <v>0</v>
      </c>
      <c r="F212" s="281">
        <f>'BIENES ASEGURADOS'!AB220*'RT GENERALES'!$D$14</f>
        <v>0</v>
      </c>
      <c r="G212" s="282">
        <f>'BIENES ASEGURADOS'!Z220*'RT GENERALES'!$D$14</f>
        <v>0</v>
      </c>
      <c r="H212" s="525">
        <f t="shared" si="37"/>
        <v>0</v>
      </c>
      <c r="I212" s="283"/>
      <c r="J212" s="284">
        <f>(((D212+E212)*(DT!$C$5/1000)))*($D$1045/IF(AND($D$1044&gt;$B$1046,$B$1046&gt;$D$1043),366,365))+(LIQUIDACION!$F212*(DT!$C$5/2000))</f>
        <v>0</v>
      </c>
      <c r="K212" s="285">
        <f t="shared" si="34"/>
        <v>0</v>
      </c>
      <c r="L212" s="286">
        <f>(((D212+E212)*DT!$E$5/1000)*($D$1045/IF(AND($D$1044&gt;$B$1046,$B$1046&gt;$D$1043),366,365))+(LIQUIDACION!F212*(DT!$E$5/2000)))</f>
        <v>0</v>
      </c>
      <c r="M212" s="286">
        <f>((G212)*(DT!$C$6/1000))*($D$1045/IF(AND($D$1044&gt;$B$1046,$B$1046&gt;$D$1043),366,365))</f>
        <v>0</v>
      </c>
      <c r="N212" s="287">
        <f t="shared" si="38"/>
        <v>0</v>
      </c>
      <c r="P212" s="288">
        <f>(($U212*DT!$C$5/1000))*($D$1045/IF(AND($D$1044&gt;$B$1046,$B$1046&gt;$D$1043),366,365))+(($V212*DT!$C$5/2000))</f>
        <v>0</v>
      </c>
      <c r="Q212" s="289">
        <f t="shared" si="35"/>
        <v>0</v>
      </c>
      <c r="R212" s="289">
        <f>(($U212*DT!$E$5/1000))*($D$1045/IF(AND($D$1044&gt;$B$1046,$B$1046&gt;$D$1043),366,365))+(($V212*DT!$E$5/2000))</f>
        <v>0</v>
      </c>
      <c r="S212" s="290">
        <f t="shared" si="39"/>
        <v>0</v>
      </c>
      <c r="U212" s="291">
        <f t="shared" si="44"/>
        <v>0</v>
      </c>
      <c r="V212" s="291">
        <f t="shared" si="40"/>
        <v>0</v>
      </c>
      <c r="X212" s="288">
        <f>(($AC212*DT!$C$5/1000))*($D$1045/IF(AND($D$1044&gt;$B$1046,$B$1046&gt;$D$1043),366,365))+(($AD212*DT!$C$5/2000))</f>
        <v>0</v>
      </c>
      <c r="Y212" s="289">
        <f t="shared" si="36"/>
        <v>0</v>
      </c>
      <c r="Z212" s="289">
        <f>(($AC212*DT!$E$5/1000))*($D$1045/IF(AND($D$1044&gt;$B$1046,$B$1046&gt;$D$1043),366,365))+(($AD212*DT!$E$5/2000))</f>
        <v>0</v>
      </c>
      <c r="AA212" s="290">
        <f t="shared" si="41"/>
        <v>0</v>
      </c>
      <c r="AC212" s="291">
        <f t="shared" si="42"/>
        <v>0</v>
      </c>
      <c r="AD212" s="291">
        <f t="shared" si="43"/>
        <v>0</v>
      </c>
    </row>
    <row r="213" spans="2:30" x14ac:dyDescent="0.25">
      <c r="B213" s="522">
        <v>209</v>
      </c>
      <c r="C213" s="280">
        <f>'BIENES ASEGURADOS'!C221</f>
        <v>0</v>
      </c>
      <c r="D213" s="281">
        <f>SUM('BIENES ASEGURADOS'!D221:H221)*'RT GENERALES'!$D$14</f>
        <v>0</v>
      </c>
      <c r="E213" s="281">
        <f>SUM('BIENES ASEGURADOS'!I221:Y221,'BIENES ASEGURADOS'!AA221)*'RT GENERALES'!$D$14</f>
        <v>0</v>
      </c>
      <c r="F213" s="281">
        <f>'BIENES ASEGURADOS'!AB221*'RT GENERALES'!$D$14</f>
        <v>0</v>
      </c>
      <c r="G213" s="282">
        <f>'BIENES ASEGURADOS'!Z221*'RT GENERALES'!$D$14</f>
        <v>0</v>
      </c>
      <c r="H213" s="525">
        <f t="shared" si="37"/>
        <v>0</v>
      </c>
      <c r="I213" s="283"/>
      <c r="J213" s="284">
        <f>(((D213+E213)*(DT!$C$5/1000)))*($D$1045/IF(AND($D$1044&gt;$B$1046,$B$1046&gt;$D$1043),366,365))+(LIQUIDACION!$F213*(DT!$C$5/2000))</f>
        <v>0</v>
      </c>
      <c r="K213" s="285">
        <f t="shared" si="34"/>
        <v>0</v>
      </c>
      <c r="L213" s="286">
        <f>(((D213+E213)*DT!$E$5/1000)*($D$1045/IF(AND($D$1044&gt;$B$1046,$B$1046&gt;$D$1043),366,365))+(LIQUIDACION!F213*(DT!$E$5/2000)))</f>
        <v>0</v>
      </c>
      <c r="M213" s="286">
        <f>((G213)*(DT!$C$6/1000))*($D$1045/IF(AND($D$1044&gt;$B$1046,$B$1046&gt;$D$1043),366,365))</f>
        <v>0</v>
      </c>
      <c r="N213" s="287">
        <f t="shared" si="38"/>
        <v>0</v>
      </c>
      <c r="P213" s="288">
        <f>(($U213*DT!$C$5/1000))*($D$1045/IF(AND($D$1044&gt;$B$1046,$B$1046&gt;$D$1043),366,365))+(($V213*DT!$C$5/2000))</f>
        <v>0</v>
      </c>
      <c r="Q213" s="289">
        <f t="shared" si="35"/>
        <v>0</v>
      </c>
      <c r="R213" s="289">
        <f>(($U213*DT!$E$5/1000))*($D$1045/IF(AND($D$1044&gt;$B$1046,$B$1046&gt;$D$1043),366,365))+(($V213*DT!$E$5/2000))</f>
        <v>0</v>
      </c>
      <c r="S213" s="290">
        <f t="shared" si="39"/>
        <v>0</v>
      </c>
      <c r="U213" s="291">
        <f t="shared" si="44"/>
        <v>0</v>
      </c>
      <c r="V213" s="291">
        <f t="shared" si="40"/>
        <v>0</v>
      </c>
      <c r="X213" s="288">
        <f>(($AC213*DT!$C$5/1000))*($D$1045/IF(AND($D$1044&gt;$B$1046,$B$1046&gt;$D$1043),366,365))+(($AD213*DT!$C$5/2000))</f>
        <v>0</v>
      </c>
      <c r="Y213" s="289">
        <f t="shared" si="36"/>
        <v>0</v>
      </c>
      <c r="Z213" s="289">
        <f>(($AC213*DT!$E$5/1000))*($D$1045/IF(AND($D$1044&gt;$B$1046,$B$1046&gt;$D$1043),366,365))+(($AD213*DT!$E$5/2000))</f>
        <v>0</v>
      </c>
      <c r="AA213" s="290">
        <f t="shared" si="41"/>
        <v>0</v>
      </c>
      <c r="AC213" s="291">
        <f t="shared" si="42"/>
        <v>0</v>
      </c>
      <c r="AD213" s="291">
        <f t="shared" si="43"/>
        <v>0</v>
      </c>
    </row>
    <row r="214" spans="2:30" x14ac:dyDescent="0.25">
      <c r="B214" s="522">
        <v>210</v>
      </c>
      <c r="C214" s="280">
        <f>'BIENES ASEGURADOS'!C222</f>
        <v>0</v>
      </c>
      <c r="D214" s="281">
        <f>SUM('BIENES ASEGURADOS'!D222:H222)*'RT GENERALES'!$D$14</f>
        <v>0</v>
      </c>
      <c r="E214" s="281">
        <f>SUM('BIENES ASEGURADOS'!I222:Y222,'BIENES ASEGURADOS'!AA222)*'RT GENERALES'!$D$14</f>
        <v>0</v>
      </c>
      <c r="F214" s="281">
        <f>'BIENES ASEGURADOS'!AB222*'RT GENERALES'!$D$14</f>
        <v>0</v>
      </c>
      <c r="G214" s="282">
        <f>'BIENES ASEGURADOS'!Z222*'RT GENERALES'!$D$14</f>
        <v>0</v>
      </c>
      <c r="H214" s="525">
        <f t="shared" si="37"/>
        <v>0</v>
      </c>
      <c r="I214" s="283"/>
      <c r="J214" s="284">
        <f>(((D214+E214)*(DT!$C$5/1000)))*($D$1045/IF(AND($D$1044&gt;$B$1046,$B$1046&gt;$D$1043),366,365))+(LIQUIDACION!$F214*(DT!$C$5/2000))</f>
        <v>0</v>
      </c>
      <c r="K214" s="285">
        <f t="shared" si="34"/>
        <v>0</v>
      </c>
      <c r="L214" s="286">
        <f>(((D214+E214)*DT!$E$5/1000)*($D$1045/IF(AND($D$1044&gt;$B$1046,$B$1046&gt;$D$1043),366,365))+(LIQUIDACION!F214*(DT!$E$5/2000)))</f>
        <v>0</v>
      </c>
      <c r="M214" s="286">
        <f>((G214)*(DT!$C$6/1000))*($D$1045/IF(AND($D$1044&gt;$B$1046,$B$1046&gt;$D$1043),366,365))</f>
        <v>0</v>
      </c>
      <c r="N214" s="287">
        <f t="shared" si="38"/>
        <v>0</v>
      </c>
      <c r="P214" s="288">
        <f>(($U214*DT!$C$5/1000))*($D$1045/IF(AND($D$1044&gt;$B$1046,$B$1046&gt;$D$1043),366,365))+(($V214*DT!$C$5/2000))</f>
        <v>0</v>
      </c>
      <c r="Q214" s="289">
        <f t="shared" si="35"/>
        <v>0</v>
      </c>
      <c r="R214" s="289">
        <f>(($U214*DT!$E$5/1000))*($D$1045/IF(AND($D$1044&gt;$B$1046,$B$1046&gt;$D$1043),366,365))+(($V214*DT!$E$5/2000))</f>
        <v>0</v>
      </c>
      <c r="S214" s="290">
        <f t="shared" si="39"/>
        <v>0</v>
      </c>
      <c r="U214" s="291">
        <f t="shared" si="44"/>
        <v>0</v>
      </c>
      <c r="V214" s="291">
        <f t="shared" si="40"/>
        <v>0</v>
      </c>
      <c r="X214" s="288">
        <f>(($AC214*DT!$C$5/1000))*($D$1045/IF(AND($D$1044&gt;$B$1046,$B$1046&gt;$D$1043),366,365))+(($AD214*DT!$C$5/2000))</f>
        <v>0</v>
      </c>
      <c r="Y214" s="289">
        <f t="shared" si="36"/>
        <v>0</v>
      </c>
      <c r="Z214" s="289">
        <f>(($AC214*DT!$E$5/1000))*($D$1045/IF(AND($D$1044&gt;$B$1046,$B$1046&gt;$D$1043),366,365))+(($AD214*DT!$E$5/2000))</f>
        <v>0</v>
      </c>
      <c r="AA214" s="290">
        <f t="shared" si="41"/>
        <v>0</v>
      </c>
      <c r="AC214" s="291">
        <f t="shared" si="42"/>
        <v>0</v>
      </c>
      <c r="AD214" s="291">
        <f t="shared" si="43"/>
        <v>0</v>
      </c>
    </row>
    <row r="215" spans="2:30" x14ac:dyDescent="0.25">
      <c r="B215" s="522">
        <v>211</v>
      </c>
      <c r="C215" s="280">
        <f>'BIENES ASEGURADOS'!C223</f>
        <v>0</v>
      </c>
      <c r="D215" s="281">
        <f>SUM('BIENES ASEGURADOS'!D223:H223)*'RT GENERALES'!$D$14</f>
        <v>0</v>
      </c>
      <c r="E215" s="281">
        <f>SUM('BIENES ASEGURADOS'!I223:Y223,'BIENES ASEGURADOS'!AA223)*'RT GENERALES'!$D$14</f>
        <v>0</v>
      </c>
      <c r="F215" s="281">
        <f>'BIENES ASEGURADOS'!AB223*'RT GENERALES'!$D$14</f>
        <v>0</v>
      </c>
      <c r="G215" s="282">
        <f>'BIENES ASEGURADOS'!Z223*'RT GENERALES'!$D$14</f>
        <v>0</v>
      </c>
      <c r="H215" s="525">
        <f t="shared" si="37"/>
        <v>0</v>
      </c>
      <c r="I215" s="283"/>
      <c r="J215" s="284">
        <f>(((D215+E215)*(DT!$C$5/1000)))*($D$1045/IF(AND($D$1044&gt;$B$1046,$B$1046&gt;$D$1043),366,365))+(LIQUIDACION!$F215*(DT!$C$5/2000))</f>
        <v>0</v>
      </c>
      <c r="K215" s="285">
        <f t="shared" si="34"/>
        <v>0</v>
      </c>
      <c r="L215" s="286">
        <f>(((D215+E215)*DT!$E$5/1000)*($D$1045/IF(AND($D$1044&gt;$B$1046,$B$1046&gt;$D$1043),366,365))+(LIQUIDACION!F215*(DT!$E$5/2000)))</f>
        <v>0</v>
      </c>
      <c r="M215" s="286">
        <f>((G215)*(DT!$C$6/1000))*($D$1045/IF(AND($D$1044&gt;$B$1046,$B$1046&gt;$D$1043),366,365))</f>
        <v>0</v>
      </c>
      <c r="N215" s="287">
        <f t="shared" si="38"/>
        <v>0</v>
      </c>
      <c r="P215" s="288">
        <f>(($U215*DT!$C$5/1000))*($D$1045/IF(AND($D$1044&gt;$B$1046,$B$1046&gt;$D$1043),366,365))+(($V215*DT!$C$5/2000))</f>
        <v>0</v>
      </c>
      <c r="Q215" s="289">
        <f t="shared" si="35"/>
        <v>0</v>
      </c>
      <c r="R215" s="289">
        <f>(($U215*DT!$E$5/1000))*($D$1045/IF(AND($D$1044&gt;$B$1046,$B$1046&gt;$D$1043),366,365))+(($V215*DT!$E$5/2000))</f>
        <v>0</v>
      </c>
      <c r="S215" s="290">
        <f t="shared" si="39"/>
        <v>0</v>
      </c>
      <c r="U215" s="291">
        <f t="shared" si="44"/>
        <v>0</v>
      </c>
      <c r="V215" s="291">
        <f t="shared" si="40"/>
        <v>0</v>
      </c>
      <c r="X215" s="288">
        <f>(($AC215*DT!$C$5/1000))*($D$1045/IF(AND($D$1044&gt;$B$1046,$B$1046&gt;$D$1043),366,365))+(($AD215*DT!$C$5/2000))</f>
        <v>0</v>
      </c>
      <c r="Y215" s="289">
        <f t="shared" si="36"/>
        <v>0</v>
      </c>
      <c r="Z215" s="289">
        <f>(($AC215*DT!$E$5/1000))*($D$1045/IF(AND($D$1044&gt;$B$1046,$B$1046&gt;$D$1043),366,365))+(($AD215*DT!$E$5/2000))</f>
        <v>0</v>
      </c>
      <c r="AA215" s="290">
        <f t="shared" si="41"/>
        <v>0</v>
      </c>
      <c r="AC215" s="291">
        <f t="shared" si="42"/>
        <v>0</v>
      </c>
      <c r="AD215" s="291">
        <f t="shared" si="43"/>
        <v>0</v>
      </c>
    </row>
    <row r="216" spans="2:30" x14ac:dyDescent="0.25">
      <c r="B216" s="522">
        <v>212</v>
      </c>
      <c r="C216" s="280">
        <f>'BIENES ASEGURADOS'!C224</f>
        <v>0</v>
      </c>
      <c r="D216" s="281">
        <f>SUM('BIENES ASEGURADOS'!D224:H224)*'RT GENERALES'!$D$14</f>
        <v>0</v>
      </c>
      <c r="E216" s="281">
        <f>SUM('BIENES ASEGURADOS'!I224:Y224,'BIENES ASEGURADOS'!AA224)*'RT GENERALES'!$D$14</f>
        <v>0</v>
      </c>
      <c r="F216" s="281">
        <f>'BIENES ASEGURADOS'!AB224*'RT GENERALES'!$D$14</f>
        <v>0</v>
      </c>
      <c r="G216" s="282">
        <f>'BIENES ASEGURADOS'!Z224*'RT GENERALES'!$D$14</f>
        <v>0</v>
      </c>
      <c r="H216" s="525">
        <f t="shared" si="37"/>
        <v>0</v>
      </c>
      <c r="I216" s="283"/>
      <c r="J216" s="284">
        <f>(((D216+E216)*(DT!$C$5/1000)))*($D$1045/IF(AND($D$1044&gt;$B$1046,$B$1046&gt;$D$1043),366,365))+(LIQUIDACION!$F216*(DT!$C$5/2000))</f>
        <v>0</v>
      </c>
      <c r="K216" s="285">
        <f t="shared" si="34"/>
        <v>0</v>
      </c>
      <c r="L216" s="286">
        <f>(((D216+E216)*DT!$E$5/1000)*($D$1045/IF(AND($D$1044&gt;$B$1046,$B$1046&gt;$D$1043),366,365))+(LIQUIDACION!F216*(DT!$E$5/2000)))</f>
        <v>0</v>
      </c>
      <c r="M216" s="286">
        <f>((G216)*(DT!$C$6/1000))*($D$1045/IF(AND($D$1044&gt;$B$1046,$B$1046&gt;$D$1043),366,365))</f>
        <v>0</v>
      </c>
      <c r="N216" s="287">
        <f t="shared" si="38"/>
        <v>0</v>
      </c>
      <c r="P216" s="288">
        <f>(($U216*DT!$C$5/1000))*($D$1045/IF(AND($D$1044&gt;$B$1046,$B$1046&gt;$D$1043),366,365))+(($V216*DT!$C$5/2000))</f>
        <v>0</v>
      </c>
      <c r="Q216" s="289">
        <f t="shared" si="35"/>
        <v>0</v>
      </c>
      <c r="R216" s="289">
        <f>(($U216*DT!$E$5/1000))*($D$1045/IF(AND($D$1044&gt;$B$1046,$B$1046&gt;$D$1043),366,365))+(($V216*DT!$E$5/2000))</f>
        <v>0</v>
      </c>
      <c r="S216" s="290">
        <f t="shared" si="39"/>
        <v>0</v>
      </c>
      <c r="U216" s="291">
        <f t="shared" si="44"/>
        <v>0</v>
      </c>
      <c r="V216" s="291">
        <f t="shared" si="40"/>
        <v>0</v>
      </c>
      <c r="X216" s="288">
        <f>(($AC216*DT!$C$5/1000))*($D$1045/IF(AND($D$1044&gt;$B$1046,$B$1046&gt;$D$1043),366,365))+(($AD216*DT!$C$5/2000))</f>
        <v>0</v>
      </c>
      <c r="Y216" s="289">
        <f t="shared" si="36"/>
        <v>0</v>
      </c>
      <c r="Z216" s="289">
        <f>(($AC216*DT!$E$5/1000))*($D$1045/IF(AND($D$1044&gt;$B$1046,$B$1046&gt;$D$1043),366,365))+(($AD216*DT!$E$5/2000))</f>
        <v>0</v>
      </c>
      <c r="AA216" s="290">
        <f t="shared" si="41"/>
        <v>0</v>
      </c>
      <c r="AC216" s="291">
        <f t="shared" si="42"/>
        <v>0</v>
      </c>
      <c r="AD216" s="291">
        <f t="shared" si="43"/>
        <v>0</v>
      </c>
    </row>
    <row r="217" spans="2:30" x14ac:dyDescent="0.25">
      <c r="B217" s="522">
        <v>213</v>
      </c>
      <c r="C217" s="280">
        <f>'BIENES ASEGURADOS'!C225</f>
        <v>0</v>
      </c>
      <c r="D217" s="281">
        <f>SUM('BIENES ASEGURADOS'!D225:H225)*'RT GENERALES'!$D$14</f>
        <v>0</v>
      </c>
      <c r="E217" s="281">
        <f>SUM('BIENES ASEGURADOS'!I225:Y225,'BIENES ASEGURADOS'!AA225)*'RT GENERALES'!$D$14</f>
        <v>0</v>
      </c>
      <c r="F217" s="281">
        <f>'BIENES ASEGURADOS'!AB225*'RT GENERALES'!$D$14</f>
        <v>0</v>
      </c>
      <c r="G217" s="282">
        <f>'BIENES ASEGURADOS'!Z225*'RT GENERALES'!$D$14</f>
        <v>0</v>
      </c>
      <c r="H217" s="525">
        <f t="shared" si="37"/>
        <v>0</v>
      </c>
      <c r="I217" s="283"/>
      <c r="J217" s="284">
        <f>(((D217+E217)*(DT!$C$5/1000)))*($D$1045/IF(AND($D$1044&gt;$B$1046,$B$1046&gt;$D$1043),366,365))+(LIQUIDACION!$F217*(DT!$C$5/2000))</f>
        <v>0</v>
      </c>
      <c r="K217" s="285">
        <f t="shared" si="34"/>
        <v>0</v>
      </c>
      <c r="L217" s="286">
        <f>(((D217+E217)*DT!$E$5/1000)*($D$1045/IF(AND($D$1044&gt;$B$1046,$B$1046&gt;$D$1043),366,365))+(LIQUIDACION!F217*(DT!$E$5/2000)))</f>
        <v>0</v>
      </c>
      <c r="M217" s="286">
        <f>((G217)*(DT!$C$6/1000))*($D$1045/IF(AND($D$1044&gt;$B$1046,$B$1046&gt;$D$1043),366,365))</f>
        <v>0</v>
      </c>
      <c r="N217" s="287">
        <f t="shared" si="38"/>
        <v>0</v>
      </c>
      <c r="P217" s="288">
        <f>(($U217*DT!$C$5/1000))*($D$1045/IF(AND($D$1044&gt;$B$1046,$B$1046&gt;$D$1043),366,365))+(($V217*DT!$C$5/2000))</f>
        <v>0</v>
      </c>
      <c r="Q217" s="289">
        <f t="shared" si="35"/>
        <v>0</v>
      </c>
      <c r="R217" s="289">
        <f>(($U217*DT!$E$5/1000))*($D$1045/IF(AND($D$1044&gt;$B$1046,$B$1046&gt;$D$1043),366,365))+(($V217*DT!$E$5/2000))</f>
        <v>0</v>
      </c>
      <c r="S217" s="290">
        <f t="shared" si="39"/>
        <v>0</v>
      </c>
      <c r="U217" s="291">
        <f t="shared" si="44"/>
        <v>0</v>
      </c>
      <c r="V217" s="291">
        <f t="shared" si="40"/>
        <v>0</v>
      </c>
      <c r="X217" s="288">
        <f>(($AC217*DT!$C$5/1000))*($D$1045/IF(AND($D$1044&gt;$B$1046,$B$1046&gt;$D$1043),366,365))+(($AD217*DT!$C$5/2000))</f>
        <v>0</v>
      </c>
      <c r="Y217" s="289">
        <f t="shared" si="36"/>
        <v>0</v>
      </c>
      <c r="Z217" s="289">
        <f>(($AC217*DT!$E$5/1000))*($D$1045/IF(AND($D$1044&gt;$B$1046,$B$1046&gt;$D$1043),366,365))+(($AD217*DT!$E$5/2000))</f>
        <v>0</v>
      </c>
      <c r="AA217" s="290">
        <f t="shared" si="41"/>
        <v>0</v>
      </c>
      <c r="AC217" s="291">
        <f t="shared" si="42"/>
        <v>0</v>
      </c>
      <c r="AD217" s="291">
        <f t="shared" si="43"/>
        <v>0</v>
      </c>
    </row>
    <row r="218" spans="2:30" x14ac:dyDescent="0.25">
      <c r="B218" s="522">
        <v>214</v>
      </c>
      <c r="C218" s="280">
        <f>'BIENES ASEGURADOS'!C226</f>
        <v>0</v>
      </c>
      <c r="D218" s="281">
        <f>SUM('BIENES ASEGURADOS'!D226:H226)*'RT GENERALES'!$D$14</f>
        <v>0</v>
      </c>
      <c r="E218" s="281">
        <f>SUM('BIENES ASEGURADOS'!I226:Y226,'BIENES ASEGURADOS'!AA226)*'RT GENERALES'!$D$14</f>
        <v>0</v>
      </c>
      <c r="F218" s="281">
        <f>'BIENES ASEGURADOS'!AB226*'RT GENERALES'!$D$14</f>
        <v>0</v>
      </c>
      <c r="G218" s="282">
        <f>'BIENES ASEGURADOS'!Z226*'RT GENERALES'!$D$14</f>
        <v>0</v>
      </c>
      <c r="H218" s="525">
        <f t="shared" si="37"/>
        <v>0</v>
      </c>
      <c r="I218" s="283"/>
      <c r="J218" s="284">
        <f>(((D218+E218)*(DT!$C$5/1000)))*($D$1045/IF(AND($D$1044&gt;$B$1046,$B$1046&gt;$D$1043),366,365))+(LIQUIDACION!$F218*(DT!$C$5/2000))</f>
        <v>0</v>
      </c>
      <c r="K218" s="285">
        <f t="shared" si="34"/>
        <v>0</v>
      </c>
      <c r="L218" s="286">
        <f>(((D218+E218)*DT!$E$5/1000)*($D$1045/IF(AND($D$1044&gt;$B$1046,$B$1046&gt;$D$1043),366,365))+(LIQUIDACION!F218*(DT!$E$5/2000)))</f>
        <v>0</v>
      </c>
      <c r="M218" s="286">
        <f>((G218)*(DT!$C$6/1000))*($D$1045/IF(AND($D$1044&gt;$B$1046,$B$1046&gt;$D$1043),366,365))</f>
        <v>0</v>
      </c>
      <c r="N218" s="287">
        <f t="shared" si="38"/>
        <v>0</v>
      </c>
      <c r="P218" s="288">
        <f>(($U218*DT!$C$5/1000))*($D$1045/IF(AND($D$1044&gt;$B$1046,$B$1046&gt;$D$1043),366,365))+(($V218*DT!$C$5/2000))</f>
        <v>0</v>
      </c>
      <c r="Q218" s="289">
        <f t="shared" si="35"/>
        <v>0</v>
      </c>
      <c r="R218" s="289">
        <f>(($U218*DT!$E$5/1000))*($D$1045/IF(AND($D$1044&gt;$B$1046,$B$1046&gt;$D$1043),366,365))+(($V218*DT!$E$5/2000))</f>
        <v>0</v>
      </c>
      <c r="S218" s="290">
        <f t="shared" si="39"/>
        <v>0</v>
      </c>
      <c r="U218" s="291">
        <f t="shared" si="44"/>
        <v>0</v>
      </c>
      <c r="V218" s="291">
        <f t="shared" si="40"/>
        <v>0</v>
      </c>
      <c r="X218" s="288">
        <f>(($AC218*DT!$C$5/1000))*($D$1045/IF(AND($D$1044&gt;$B$1046,$B$1046&gt;$D$1043),366,365))+(($AD218*DT!$C$5/2000))</f>
        <v>0</v>
      </c>
      <c r="Y218" s="289">
        <f t="shared" si="36"/>
        <v>0</v>
      </c>
      <c r="Z218" s="289">
        <f>(($AC218*DT!$E$5/1000))*($D$1045/IF(AND($D$1044&gt;$B$1046,$B$1046&gt;$D$1043),366,365))+(($AD218*DT!$E$5/2000))</f>
        <v>0</v>
      </c>
      <c r="AA218" s="290">
        <f t="shared" si="41"/>
        <v>0</v>
      </c>
      <c r="AC218" s="291">
        <f t="shared" si="42"/>
        <v>0</v>
      </c>
      <c r="AD218" s="291">
        <f t="shared" si="43"/>
        <v>0</v>
      </c>
    </row>
    <row r="219" spans="2:30" x14ac:dyDescent="0.25">
      <c r="B219" s="522">
        <v>215</v>
      </c>
      <c r="C219" s="280">
        <f>'BIENES ASEGURADOS'!C227</f>
        <v>0</v>
      </c>
      <c r="D219" s="281">
        <f>SUM('BIENES ASEGURADOS'!D227:H227)*'RT GENERALES'!$D$14</f>
        <v>0</v>
      </c>
      <c r="E219" s="281">
        <f>SUM('BIENES ASEGURADOS'!I227:Y227,'BIENES ASEGURADOS'!AA227)*'RT GENERALES'!$D$14</f>
        <v>0</v>
      </c>
      <c r="F219" s="281">
        <f>'BIENES ASEGURADOS'!AB227*'RT GENERALES'!$D$14</f>
        <v>0</v>
      </c>
      <c r="G219" s="282">
        <f>'BIENES ASEGURADOS'!Z227*'RT GENERALES'!$D$14</f>
        <v>0</v>
      </c>
      <c r="H219" s="525">
        <f t="shared" si="37"/>
        <v>0</v>
      </c>
      <c r="I219" s="283"/>
      <c r="J219" s="284">
        <f>(((D219+E219)*(DT!$C$5/1000)))*($D$1045/IF(AND($D$1044&gt;$B$1046,$B$1046&gt;$D$1043),366,365))+(LIQUIDACION!$F219*(DT!$C$5/2000))</f>
        <v>0</v>
      </c>
      <c r="K219" s="285">
        <f t="shared" si="34"/>
        <v>0</v>
      </c>
      <c r="L219" s="286">
        <f>(((D219+E219)*DT!$E$5/1000)*($D$1045/IF(AND($D$1044&gt;$B$1046,$B$1046&gt;$D$1043),366,365))+(LIQUIDACION!F219*(DT!$E$5/2000)))</f>
        <v>0</v>
      </c>
      <c r="M219" s="286">
        <f>((G219)*(DT!$C$6/1000))*($D$1045/IF(AND($D$1044&gt;$B$1046,$B$1046&gt;$D$1043),366,365))</f>
        <v>0</v>
      </c>
      <c r="N219" s="287">
        <f t="shared" si="38"/>
        <v>0</v>
      </c>
      <c r="P219" s="288">
        <f>(($U219*DT!$C$5/1000))*($D$1045/IF(AND($D$1044&gt;$B$1046,$B$1046&gt;$D$1043),366,365))+(($V219*DT!$C$5/2000))</f>
        <v>0</v>
      </c>
      <c r="Q219" s="289">
        <f t="shared" si="35"/>
        <v>0</v>
      </c>
      <c r="R219" s="289">
        <f>(($U219*DT!$E$5/1000))*($D$1045/IF(AND($D$1044&gt;$B$1046,$B$1046&gt;$D$1043),366,365))+(($V219*DT!$E$5/2000))</f>
        <v>0</v>
      </c>
      <c r="S219" s="290">
        <f t="shared" si="39"/>
        <v>0</v>
      </c>
      <c r="U219" s="291">
        <f t="shared" si="44"/>
        <v>0</v>
      </c>
      <c r="V219" s="291">
        <f t="shared" si="40"/>
        <v>0</v>
      </c>
      <c r="X219" s="288">
        <f>(($AC219*DT!$C$5/1000))*($D$1045/IF(AND($D$1044&gt;$B$1046,$B$1046&gt;$D$1043),366,365))+(($AD219*DT!$C$5/2000))</f>
        <v>0</v>
      </c>
      <c r="Y219" s="289">
        <f t="shared" si="36"/>
        <v>0</v>
      </c>
      <c r="Z219" s="289">
        <f>(($AC219*DT!$E$5/1000))*($D$1045/IF(AND($D$1044&gt;$B$1046,$B$1046&gt;$D$1043),366,365))+(($AD219*DT!$E$5/2000))</f>
        <v>0</v>
      </c>
      <c r="AA219" s="290">
        <f t="shared" si="41"/>
        <v>0</v>
      </c>
      <c r="AC219" s="291">
        <f t="shared" si="42"/>
        <v>0</v>
      </c>
      <c r="AD219" s="291">
        <f t="shared" si="43"/>
        <v>0</v>
      </c>
    </row>
    <row r="220" spans="2:30" x14ac:dyDescent="0.25">
      <c r="B220" s="522">
        <v>216</v>
      </c>
      <c r="C220" s="280">
        <f>'BIENES ASEGURADOS'!C228</f>
        <v>0</v>
      </c>
      <c r="D220" s="281">
        <f>SUM('BIENES ASEGURADOS'!D228:H228)*'RT GENERALES'!$D$14</f>
        <v>0</v>
      </c>
      <c r="E220" s="281">
        <f>SUM('BIENES ASEGURADOS'!I228:Y228,'BIENES ASEGURADOS'!AA228)*'RT GENERALES'!$D$14</f>
        <v>0</v>
      </c>
      <c r="F220" s="281">
        <f>'BIENES ASEGURADOS'!AB228*'RT GENERALES'!$D$14</f>
        <v>0</v>
      </c>
      <c r="G220" s="282">
        <f>'BIENES ASEGURADOS'!Z228*'RT GENERALES'!$D$14</f>
        <v>0</v>
      </c>
      <c r="H220" s="525">
        <f t="shared" si="37"/>
        <v>0</v>
      </c>
      <c r="I220" s="283"/>
      <c r="J220" s="284">
        <f>(((D220+E220)*(DT!$C$5/1000)))*($D$1045/IF(AND($D$1044&gt;$B$1046,$B$1046&gt;$D$1043),366,365))+(LIQUIDACION!$F220*(DT!$C$5/2000))</f>
        <v>0</v>
      </c>
      <c r="K220" s="285">
        <f t="shared" si="34"/>
        <v>0</v>
      </c>
      <c r="L220" s="286">
        <f>(((D220+E220)*DT!$E$5/1000)*($D$1045/IF(AND($D$1044&gt;$B$1046,$B$1046&gt;$D$1043),366,365))+(LIQUIDACION!F220*(DT!$E$5/2000)))</f>
        <v>0</v>
      </c>
      <c r="M220" s="286">
        <f>((G220)*(DT!$C$6/1000))*($D$1045/IF(AND($D$1044&gt;$B$1046,$B$1046&gt;$D$1043),366,365))</f>
        <v>0</v>
      </c>
      <c r="N220" s="287">
        <f t="shared" si="38"/>
        <v>0</v>
      </c>
      <c r="P220" s="288">
        <f>(($U220*DT!$C$5/1000))*($D$1045/IF(AND($D$1044&gt;$B$1046,$B$1046&gt;$D$1043),366,365))+(($V220*DT!$C$5/2000))</f>
        <v>0</v>
      </c>
      <c r="Q220" s="289">
        <f t="shared" si="35"/>
        <v>0</v>
      </c>
      <c r="R220" s="289">
        <f>(($U220*DT!$E$5/1000))*($D$1045/IF(AND($D$1044&gt;$B$1046,$B$1046&gt;$D$1043),366,365))+(($V220*DT!$E$5/2000))</f>
        <v>0</v>
      </c>
      <c r="S220" s="290">
        <f t="shared" si="39"/>
        <v>0</v>
      </c>
      <c r="U220" s="291">
        <f t="shared" si="44"/>
        <v>0</v>
      </c>
      <c r="V220" s="291">
        <f t="shared" si="40"/>
        <v>0</v>
      </c>
      <c r="X220" s="288">
        <f>(($AC220*DT!$C$5/1000))*($D$1045/IF(AND($D$1044&gt;$B$1046,$B$1046&gt;$D$1043),366,365))+(($AD220*DT!$C$5/2000))</f>
        <v>0</v>
      </c>
      <c r="Y220" s="289">
        <f t="shared" si="36"/>
        <v>0</v>
      </c>
      <c r="Z220" s="289">
        <f>(($AC220*DT!$E$5/1000))*($D$1045/IF(AND($D$1044&gt;$B$1046,$B$1046&gt;$D$1043),366,365))+(($AD220*DT!$E$5/2000))</f>
        <v>0</v>
      </c>
      <c r="AA220" s="290">
        <f t="shared" si="41"/>
        <v>0</v>
      </c>
      <c r="AC220" s="291">
        <f t="shared" si="42"/>
        <v>0</v>
      </c>
      <c r="AD220" s="291">
        <f t="shared" si="43"/>
        <v>0</v>
      </c>
    </row>
    <row r="221" spans="2:30" x14ac:dyDescent="0.25">
      <c r="B221" s="522">
        <v>217</v>
      </c>
      <c r="C221" s="280">
        <f>'BIENES ASEGURADOS'!C229</f>
        <v>0</v>
      </c>
      <c r="D221" s="281">
        <f>SUM('BIENES ASEGURADOS'!D229:H229)*'RT GENERALES'!$D$14</f>
        <v>0</v>
      </c>
      <c r="E221" s="281">
        <f>SUM('BIENES ASEGURADOS'!I229:Y229,'BIENES ASEGURADOS'!AA229)*'RT GENERALES'!$D$14</f>
        <v>0</v>
      </c>
      <c r="F221" s="281">
        <f>'BIENES ASEGURADOS'!AB229*'RT GENERALES'!$D$14</f>
        <v>0</v>
      </c>
      <c r="G221" s="282">
        <f>'BIENES ASEGURADOS'!Z229*'RT GENERALES'!$D$14</f>
        <v>0</v>
      </c>
      <c r="H221" s="525">
        <f t="shared" si="37"/>
        <v>0</v>
      </c>
      <c r="I221" s="283"/>
      <c r="J221" s="284">
        <f>(((D221+E221)*(DT!$C$5/1000)))*($D$1045/IF(AND($D$1044&gt;$B$1046,$B$1046&gt;$D$1043),366,365))+(LIQUIDACION!$F221*(DT!$C$5/2000))</f>
        <v>0</v>
      </c>
      <c r="K221" s="285">
        <f t="shared" si="34"/>
        <v>0</v>
      </c>
      <c r="L221" s="286">
        <f>(((D221+E221)*DT!$E$5/1000)*($D$1045/IF(AND($D$1044&gt;$B$1046,$B$1046&gt;$D$1043),366,365))+(LIQUIDACION!F221*(DT!$E$5/2000)))</f>
        <v>0</v>
      </c>
      <c r="M221" s="286">
        <f>((G221)*(DT!$C$6/1000))*($D$1045/IF(AND($D$1044&gt;$B$1046,$B$1046&gt;$D$1043),366,365))</f>
        <v>0</v>
      </c>
      <c r="N221" s="287">
        <f t="shared" si="38"/>
        <v>0</v>
      </c>
      <c r="P221" s="288">
        <f>(($U221*DT!$C$5/1000))*($D$1045/IF(AND($D$1044&gt;$B$1046,$B$1046&gt;$D$1043),366,365))+(($V221*DT!$C$5/2000))</f>
        <v>0</v>
      </c>
      <c r="Q221" s="289">
        <f t="shared" si="35"/>
        <v>0</v>
      </c>
      <c r="R221" s="289">
        <f>(($U221*DT!$E$5/1000))*($D$1045/IF(AND($D$1044&gt;$B$1046,$B$1046&gt;$D$1043),366,365))+(($V221*DT!$E$5/2000))</f>
        <v>0</v>
      </c>
      <c r="S221" s="290">
        <f t="shared" si="39"/>
        <v>0</v>
      </c>
      <c r="U221" s="291">
        <f t="shared" si="44"/>
        <v>0</v>
      </c>
      <c r="V221" s="291">
        <f t="shared" si="40"/>
        <v>0</v>
      </c>
      <c r="X221" s="288">
        <f>(($AC221*DT!$C$5/1000))*($D$1045/IF(AND($D$1044&gt;$B$1046,$B$1046&gt;$D$1043),366,365))+(($AD221*DT!$C$5/2000))</f>
        <v>0</v>
      </c>
      <c r="Y221" s="289">
        <f t="shared" si="36"/>
        <v>0</v>
      </c>
      <c r="Z221" s="289">
        <f>(($AC221*DT!$E$5/1000))*($D$1045/IF(AND($D$1044&gt;$B$1046,$B$1046&gt;$D$1043),366,365))+(($AD221*DT!$E$5/2000))</f>
        <v>0</v>
      </c>
      <c r="AA221" s="290">
        <f t="shared" si="41"/>
        <v>0</v>
      </c>
      <c r="AC221" s="291">
        <f t="shared" si="42"/>
        <v>0</v>
      </c>
      <c r="AD221" s="291">
        <f t="shared" si="43"/>
        <v>0</v>
      </c>
    </row>
    <row r="222" spans="2:30" x14ac:dyDescent="0.25">
      <c r="B222" s="522">
        <v>218</v>
      </c>
      <c r="C222" s="280">
        <f>'BIENES ASEGURADOS'!C230</f>
        <v>0</v>
      </c>
      <c r="D222" s="281">
        <f>SUM('BIENES ASEGURADOS'!D230:H230)*'RT GENERALES'!$D$14</f>
        <v>0</v>
      </c>
      <c r="E222" s="281">
        <f>SUM('BIENES ASEGURADOS'!I230:Y230,'BIENES ASEGURADOS'!AA230)*'RT GENERALES'!$D$14</f>
        <v>0</v>
      </c>
      <c r="F222" s="281">
        <f>'BIENES ASEGURADOS'!AB230*'RT GENERALES'!$D$14</f>
        <v>0</v>
      </c>
      <c r="G222" s="282">
        <f>'BIENES ASEGURADOS'!Z230*'RT GENERALES'!$D$14</f>
        <v>0</v>
      </c>
      <c r="H222" s="525">
        <f t="shared" si="37"/>
        <v>0</v>
      </c>
      <c r="I222" s="283"/>
      <c r="J222" s="284">
        <f>(((D222+E222)*(DT!$C$5/1000)))*($D$1045/IF(AND($D$1044&gt;$B$1046,$B$1046&gt;$D$1043),366,365))+(LIQUIDACION!$F222*(DT!$C$5/2000))</f>
        <v>0</v>
      </c>
      <c r="K222" s="285">
        <f t="shared" si="34"/>
        <v>0</v>
      </c>
      <c r="L222" s="286">
        <f>(((D222+E222)*DT!$E$5/1000)*($D$1045/IF(AND($D$1044&gt;$B$1046,$B$1046&gt;$D$1043),366,365))+(LIQUIDACION!F222*(DT!$E$5/2000)))</f>
        <v>0</v>
      </c>
      <c r="M222" s="286">
        <f>((G222)*(DT!$C$6/1000))*($D$1045/IF(AND($D$1044&gt;$B$1046,$B$1046&gt;$D$1043),366,365))</f>
        <v>0</v>
      </c>
      <c r="N222" s="287">
        <f t="shared" si="38"/>
        <v>0</v>
      </c>
      <c r="P222" s="288">
        <f>(($U222*DT!$C$5/1000))*($D$1045/IF(AND($D$1044&gt;$B$1046,$B$1046&gt;$D$1043),366,365))+(($V222*DT!$C$5/2000))</f>
        <v>0</v>
      </c>
      <c r="Q222" s="289">
        <f t="shared" si="35"/>
        <v>0</v>
      </c>
      <c r="R222" s="289">
        <f>(($U222*DT!$E$5/1000))*($D$1045/IF(AND($D$1044&gt;$B$1046,$B$1046&gt;$D$1043),366,365))+(($V222*DT!$E$5/2000))</f>
        <v>0</v>
      </c>
      <c r="S222" s="290">
        <f t="shared" si="39"/>
        <v>0</v>
      </c>
      <c r="U222" s="291">
        <f t="shared" si="44"/>
        <v>0</v>
      </c>
      <c r="V222" s="291">
        <f t="shared" si="40"/>
        <v>0</v>
      </c>
      <c r="X222" s="288">
        <f>(($AC222*DT!$C$5/1000))*($D$1045/IF(AND($D$1044&gt;$B$1046,$B$1046&gt;$D$1043),366,365))+(($AD222*DT!$C$5/2000))</f>
        <v>0</v>
      </c>
      <c r="Y222" s="289">
        <f t="shared" si="36"/>
        <v>0</v>
      </c>
      <c r="Z222" s="289">
        <f>(($AC222*DT!$E$5/1000))*($D$1045/IF(AND($D$1044&gt;$B$1046,$B$1046&gt;$D$1043),366,365))+(($AD222*DT!$E$5/2000))</f>
        <v>0</v>
      </c>
      <c r="AA222" s="290">
        <f t="shared" si="41"/>
        <v>0</v>
      </c>
      <c r="AC222" s="291">
        <f t="shared" si="42"/>
        <v>0</v>
      </c>
      <c r="AD222" s="291">
        <f t="shared" si="43"/>
        <v>0</v>
      </c>
    </row>
    <row r="223" spans="2:30" x14ac:dyDescent="0.25">
      <c r="B223" s="522">
        <v>219</v>
      </c>
      <c r="C223" s="280">
        <f>'BIENES ASEGURADOS'!C231</f>
        <v>0</v>
      </c>
      <c r="D223" s="281">
        <f>SUM('BIENES ASEGURADOS'!D231:H231)*'RT GENERALES'!$D$14</f>
        <v>0</v>
      </c>
      <c r="E223" s="281">
        <f>SUM('BIENES ASEGURADOS'!I231:Y231,'BIENES ASEGURADOS'!AA231)*'RT GENERALES'!$D$14</f>
        <v>0</v>
      </c>
      <c r="F223" s="281">
        <f>'BIENES ASEGURADOS'!AB231*'RT GENERALES'!$D$14</f>
        <v>0</v>
      </c>
      <c r="G223" s="282">
        <f>'BIENES ASEGURADOS'!Z231*'RT GENERALES'!$D$14</f>
        <v>0</v>
      </c>
      <c r="H223" s="525">
        <f t="shared" si="37"/>
        <v>0</v>
      </c>
      <c r="I223" s="283"/>
      <c r="J223" s="284">
        <f>(((D223+E223)*(DT!$C$5/1000)))*($D$1045/IF(AND($D$1044&gt;$B$1046,$B$1046&gt;$D$1043),366,365))+(LIQUIDACION!$F223*(DT!$C$5/2000))</f>
        <v>0</v>
      </c>
      <c r="K223" s="285">
        <f t="shared" si="34"/>
        <v>0</v>
      </c>
      <c r="L223" s="286">
        <f>(((D223+E223)*DT!$E$5/1000)*($D$1045/IF(AND($D$1044&gt;$B$1046,$B$1046&gt;$D$1043),366,365))+(LIQUIDACION!F223*(DT!$E$5/2000)))</f>
        <v>0</v>
      </c>
      <c r="M223" s="286">
        <f>((G223)*(DT!$C$6/1000))*($D$1045/IF(AND($D$1044&gt;$B$1046,$B$1046&gt;$D$1043),366,365))</f>
        <v>0</v>
      </c>
      <c r="N223" s="287">
        <f t="shared" si="38"/>
        <v>0</v>
      </c>
      <c r="P223" s="288">
        <f>(($U223*DT!$C$5/1000))*($D$1045/IF(AND($D$1044&gt;$B$1046,$B$1046&gt;$D$1043),366,365))+(($V223*DT!$C$5/2000))</f>
        <v>0</v>
      </c>
      <c r="Q223" s="289">
        <f t="shared" si="35"/>
        <v>0</v>
      </c>
      <c r="R223" s="289">
        <f>(($U223*DT!$E$5/1000))*($D$1045/IF(AND($D$1044&gt;$B$1046,$B$1046&gt;$D$1043),366,365))+(($V223*DT!$E$5/2000))</f>
        <v>0</v>
      </c>
      <c r="S223" s="290">
        <f t="shared" si="39"/>
        <v>0</v>
      </c>
      <c r="U223" s="291">
        <f t="shared" si="44"/>
        <v>0</v>
      </c>
      <c r="V223" s="291">
        <f t="shared" si="40"/>
        <v>0</v>
      </c>
      <c r="X223" s="288">
        <f>(($AC223*DT!$C$5/1000))*($D$1045/IF(AND($D$1044&gt;$B$1046,$B$1046&gt;$D$1043),366,365))+(($AD223*DT!$C$5/2000))</f>
        <v>0</v>
      </c>
      <c r="Y223" s="289">
        <f t="shared" si="36"/>
        <v>0</v>
      </c>
      <c r="Z223" s="289">
        <f>(($AC223*DT!$E$5/1000))*($D$1045/IF(AND($D$1044&gt;$B$1046,$B$1046&gt;$D$1043),366,365))+(($AD223*DT!$E$5/2000))</f>
        <v>0</v>
      </c>
      <c r="AA223" s="290">
        <f t="shared" si="41"/>
        <v>0</v>
      </c>
      <c r="AC223" s="291">
        <f t="shared" si="42"/>
        <v>0</v>
      </c>
      <c r="AD223" s="291">
        <f t="shared" si="43"/>
        <v>0</v>
      </c>
    </row>
    <row r="224" spans="2:30" x14ac:dyDescent="0.25">
      <c r="B224" s="522">
        <v>220</v>
      </c>
      <c r="C224" s="280">
        <f>'BIENES ASEGURADOS'!C232</f>
        <v>0</v>
      </c>
      <c r="D224" s="281">
        <f>SUM('BIENES ASEGURADOS'!D232:H232)*'RT GENERALES'!$D$14</f>
        <v>0</v>
      </c>
      <c r="E224" s="281">
        <f>SUM('BIENES ASEGURADOS'!I232:Y232,'BIENES ASEGURADOS'!AA232)*'RT GENERALES'!$D$14</f>
        <v>0</v>
      </c>
      <c r="F224" s="281">
        <f>'BIENES ASEGURADOS'!AB232*'RT GENERALES'!$D$14</f>
        <v>0</v>
      </c>
      <c r="G224" s="282">
        <f>'BIENES ASEGURADOS'!Z232*'RT GENERALES'!$D$14</f>
        <v>0</v>
      </c>
      <c r="H224" s="525">
        <f t="shared" si="37"/>
        <v>0</v>
      </c>
      <c r="I224" s="283"/>
      <c r="J224" s="284">
        <f>(((D224+E224)*(DT!$C$5/1000)))*($D$1045/IF(AND($D$1044&gt;$B$1046,$B$1046&gt;$D$1043),366,365))+(LIQUIDACION!$F224*(DT!$C$5/2000))</f>
        <v>0</v>
      </c>
      <c r="K224" s="285">
        <f t="shared" si="34"/>
        <v>0</v>
      </c>
      <c r="L224" s="286">
        <f>(((D224+E224)*DT!$E$5/1000)*($D$1045/IF(AND($D$1044&gt;$B$1046,$B$1046&gt;$D$1043),366,365))+(LIQUIDACION!F224*(DT!$E$5/2000)))</f>
        <v>0</v>
      </c>
      <c r="M224" s="286">
        <f>((G224)*(DT!$C$6/1000))*($D$1045/IF(AND($D$1044&gt;$B$1046,$B$1046&gt;$D$1043),366,365))</f>
        <v>0</v>
      </c>
      <c r="N224" s="287">
        <f t="shared" si="38"/>
        <v>0</v>
      </c>
      <c r="P224" s="288">
        <f>(($U224*DT!$C$5/1000))*($D$1045/IF(AND($D$1044&gt;$B$1046,$B$1046&gt;$D$1043),366,365))+(($V224*DT!$C$5/2000))</f>
        <v>0</v>
      </c>
      <c r="Q224" s="289">
        <f t="shared" si="35"/>
        <v>0</v>
      </c>
      <c r="R224" s="289">
        <f>(($U224*DT!$E$5/1000))*($D$1045/IF(AND($D$1044&gt;$B$1046,$B$1046&gt;$D$1043),366,365))+(($V224*DT!$E$5/2000))</f>
        <v>0</v>
      </c>
      <c r="S224" s="290">
        <f t="shared" si="39"/>
        <v>0</v>
      </c>
      <c r="U224" s="291">
        <f t="shared" si="44"/>
        <v>0</v>
      </c>
      <c r="V224" s="291">
        <f t="shared" si="40"/>
        <v>0</v>
      </c>
      <c r="X224" s="288">
        <f>(($AC224*DT!$C$5/1000))*($D$1045/IF(AND($D$1044&gt;$B$1046,$B$1046&gt;$D$1043),366,365))+(($AD224*DT!$C$5/2000))</f>
        <v>0</v>
      </c>
      <c r="Y224" s="289">
        <f t="shared" si="36"/>
        <v>0</v>
      </c>
      <c r="Z224" s="289">
        <f>(($AC224*DT!$E$5/1000))*($D$1045/IF(AND($D$1044&gt;$B$1046,$B$1046&gt;$D$1043),366,365))+(($AD224*DT!$E$5/2000))</f>
        <v>0</v>
      </c>
      <c r="AA224" s="290">
        <f t="shared" si="41"/>
        <v>0</v>
      </c>
      <c r="AC224" s="291">
        <f t="shared" si="42"/>
        <v>0</v>
      </c>
      <c r="AD224" s="291">
        <f t="shared" si="43"/>
        <v>0</v>
      </c>
    </row>
    <row r="225" spans="2:30" x14ac:dyDescent="0.25">
      <c r="B225" s="522">
        <v>221</v>
      </c>
      <c r="C225" s="280">
        <f>'BIENES ASEGURADOS'!C233</f>
        <v>0</v>
      </c>
      <c r="D225" s="281">
        <f>SUM('BIENES ASEGURADOS'!D233:H233)*'RT GENERALES'!$D$14</f>
        <v>0</v>
      </c>
      <c r="E225" s="281">
        <f>SUM('BIENES ASEGURADOS'!I233:Y233,'BIENES ASEGURADOS'!AA233)*'RT GENERALES'!$D$14</f>
        <v>0</v>
      </c>
      <c r="F225" s="281">
        <f>'BIENES ASEGURADOS'!AB233*'RT GENERALES'!$D$14</f>
        <v>0</v>
      </c>
      <c r="G225" s="282">
        <f>'BIENES ASEGURADOS'!Z233*'RT GENERALES'!$D$14</f>
        <v>0</v>
      </c>
      <c r="H225" s="525">
        <f t="shared" si="37"/>
        <v>0</v>
      </c>
      <c r="I225" s="283"/>
      <c r="J225" s="284">
        <f>(((D225+E225)*(DT!$C$5/1000)))*($D$1045/IF(AND($D$1044&gt;$B$1046,$B$1046&gt;$D$1043),366,365))+(LIQUIDACION!$F225*(DT!$C$5/2000))</f>
        <v>0</v>
      </c>
      <c r="K225" s="285">
        <f t="shared" si="34"/>
        <v>0</v>
      </c>
      <c r="L225" s="286">
        <f>(((D225+E225)*DT!$E$5/1000)*($D$1045/IF(AND($D$1044&gt;$B$1046,$B$1046&gt;$D$1043),366,365))+(LIQUIDACION!F225*(DT!$E$5/2000)))</f>
        <v>0</v>
      </c>
      <c r="M225" s="286">
        <f>((G225)*(DT!$C$6/1000))*($D$1045/IF(AND($D$1044&gt;$B$1046,$B$1046&gt;$D$1043),366,365))</f>
        <v>0</v>
      </c>
      <c r="N225" s="287">
        <f t="shared" si="38"/>
        <v>0</v>
      </c>
      <c r="P225" s="288">
        <f>(($U225*DT!$C$5/1000))*($D$1045/IF(AND($D$1044&gt;$B$1046,$B$1046&gt;$D$1043),366,365))+(($V225*DT!$C$5/2000))</f>
        <v>0</v>
      </c>
      <c r="Q225" s="289">
        <f t="shared" si="35"/>
        <v>0</v>
      </c>
      <c r="R225" s="289">
        <f>(($U225*DT!$E$5/1000))*($D$1045/IF(AND($D$1044&gt;$B$1046,$B$1046&gt;$D$1043),366,365))+(($V225*DT!$E$5/2000))</f>
        <v>0</v>
      </c>
      <c r="S225" s="290">
        <f t="shared" si="39"/>
        <v>0</v>
      </c>
      <c r="U225" s="291">
        <f t="shared" si="44"/>
        <v>0</v>
      </c>
      <c r="V225" s="291">
        <f t="shared" si="40"/>
        <v>0</v>
      </c>
      <c r="X225" s="288">
        <f>(($AC225*DT!$C$5/1000))*($D$1045/IF(AND($D$1044&gt;$B$1046,$B$1046&gt;$D$1043),366,365))+(($AD225*DT!$C$5/2000))</f>
        <v>0</v>
      </c>
      <c r="Y225" s="289">
        <f t="shared" si="36"/>
        <v>0</v>
      </c>
      <c r="Z225" s="289">
        <f>(($AC225*DT!$E$5/1000))*($D$1045/IF(AND($D$1044&gt;$B$1046,$B$1046&gt;$D$1043),366,365))+(($AD225*DT!$E$5/2000))</f>
        <v>0</v>
      </c>
      <c r="AA225" s="290">
        <f t="shared" si="41"/>
        <v>0</v>
      </c>
      <c r="AC225" s="291">
        <f t="shared" si="42"/>
        <v>0</v>
      </c>
      <c r="AD225" s="291">
        <f t="shared" si="43"/>
        <v>0</v>
      </c>
    </row>
    <row r="226" spans="2:30" x14ac:dyDescent="0.25">
      <c r="B226" s="522">
        <v>222</v>
      </c>
      <c r="C226" s="280">
        <f>'BIENES ASEGURADOS'!C234</f>
        <v>0</v>
      </c>
      <c r="D226" s="281">
        <f>SUM('BIENES ASEGURADOS'!D234:H234)*'RT GENERALES'!$D$14</f>
        <v>0</v>
      </c>
      <c r="E226" s="281">
        <f>SUM('BIENES ASEGURADOS'!I234:Y234,'BIENES ASEGURADOS'!AA234)*'RT GENERALES'!$D$14</f>
        <v>0</v>
      </c>
      <c r="F226" s="281">
        <f>'BIENES ASEGURADOS'!AB234*'RT GENERALES'!$D$14</f>
        <v>0</v>
      </c>
      <c r="G226" s="282">
        <f>'BIENES ASEGURADOS'!Z234*'RT GENERALES'!$D$14</f>
        <v>0</v>
      </c>
      <c r="H226" s="525">
        <f t="shared" si="37"/>
        <v>0</v>
      </c>
      <c r="I226" s="283"/>
      <c r="J226" s="284">
        <f>(((D226+E226)*(DT!$C$5/1000)))*($D$1045/IF(AND($D$1044&gt;$B$1046,$B$1046&gt;$D$1043),366,365))+(LIQUIDACION!$F226*(DT!$C$5/2000))</f>
        <v>0</v>
      </c>
      <c r="K226" s="285">
        <f t="shared" si="34"/>
        <v>0</v>
      </c>
      <c r="L226" s="286">
        <f>(((D226+E226)*DT!$E$5/1000)*($D$1045/IF(AND($D$1044&gt;$B$1046,$B$1046&gt;$D$1043),366,365))+(LIQUIDACION!F226*(DT!$E$5/2000)))</f>
        <v>0</v>
      </c>
      <c r="M226" s="286">
        <f>((G226)*(DT!$C$6/1000))*($D$1045/IF(AND($D$1044&gt;$B$1046,$B$1046&gt;$D$1043),366,365))</f>
        <v>0</v>
      </c>
      <c r="N226" s="287">
        <f t="shared" si="38"/>
        <v>0</v>
      </c>
      <c r="P226" s="288">
        <f>(($U226*DT!$C$5/1000))*($D$1045/IF(AND($D$1044&gt;$B$1046,$B$1046&gt;$D$1043),366,365))+(($V226*DT!$C$5/2000))</f>
        <v>0</v>
      </c>
      <c r="Q226" s="289">
        <f t="shared" si="35"/>
        <v>0</v>
      </c>
      <c r="R226" s="289">
        <f>(($U226*DT!$E$5/1000))*($D$1045/IF(AND($D$1044&gt;$B$1046,$B$1046&gt;$D$1043),366,365))+(($V226*DT!$E$5/2000))</f>
        <v>0</v>
      </c>
      <c r="S226" s="290">
        <f t="shared" si="39"/>
        <v>0</v>
      </c>
      <c r="U226" s="291">
        <f t="shared" si="44"/>
        <v>0</v>
      </c>
      <c r="V226" s="291">
        <f t="shared" si="40"/>
        <v>0</v>
      </c>
      <c r="X226" s="288">
        <f>(($AC226*DT!$C$5/1000))*($D$1045/IF(AND($D$1044&gt;$B$1046,$B$1046&gt;$D$1043),366,365))+(($AD226*DT!$C$5/2000))</f>
        <v>0</v>
      </c>
      <c r="Y226" s="289">
        <f t="shared" si="36"/>
        <v>0</v>
      </c>
      <c r="Z226" s="289">
        <f>(($AC226*DT!$E$5/1000))*($D$1045/IF(AND($D$1044&gt;$B$1046,$B$1046&gt;$D$1043),366,365))+(($AD226*DT!$E$5/2000))</f>
        <v>0</v>
      </c>
      <c r="AA226" s="290">
        <f t="shared" si="41"/>
        <v>0</v>
      </c>
      <c r="AC226" s="291">
        <f t="shared" si="42"/>
        <v>0</v>
      </c>
      <c r="AD226" s="291">
        <f t="shared" si="43"/>
        <v>0</v>
      </c>
    </row>
    <row r="227" spans="2:30" x14ac:dyDescent="0.25">
      <c r="B227" s="522">
        <v>223</v>
      </c>
      <c r="C227" s="280">
        <f>'BIENES ASEGURADOS'!C235</f>
        <v>0</v>
      </c>
      <c r="D227" s="281">
        <f>SUM('BIENES ASEGURADOS'!D235:H235)*'RT GENERALES'!$D$14</f>
        <v>0</v>
      </c>
      <c r="E227" s="281">
        <f>SUM('BIENES ASEGURADOS'!I235:Y235,'BIENES ASEGURADOS'!AA235)*'RT GENERALES'!$D$14</f>
        <v>0</v>
      </c>
      <c r="F227" s="281">
        <f>'BIENES ASEGURADOS'!AB235*'RT GENERALES'!$D$14</f>
        <v>0</v>
      </c>
      <c r="G227" s="282">
        <f>'BIENES ASEGURADOS'!Z235*'RT GENERALES'!$D$14</f>
        <v>0</v>
      </c>
      <c r="H227" s="525">
        <f t="shared" si="37"/>
        <v>0</v>
      </c>
      <c r="I227" s="283"/>
      <c r="J227" s="284">
        <f>(((D227+E227)*(DT!$C$5/1000)))*($D$1045/IF(AND($D$1044&gt;$B$1046,$B$1046&gt;$D$1043),366,365))+(LIQUIDACION!$F227*(DT!$C$5/2000))</f>
        <v>0</v>
      </c>
      <c r="K227" s="285">
        <f t="shared" si="34"/>
        <v>0</v>
      </c>
      <c r="L227" s="286">
        <f>(((D227+E227)*DT!$E$5/1000)*($D$1045/IF(AND($D$1044&gt;$B$1046,$B$1046&gt;$D$1043),366,365))+(LIQUIDACION!F227*(DT!$E$5/2000)))</f>
        <v>0</v>
      </c>
      <c r="M227" s="286">
        <f>((G227)*(DT!$C$6/1000))*($D$1045/IF(AND($D$1044&gt;$B$1046,$B$1046&gt;$D$1043),366,365))</f>
        <v>0</v>
      </c>
      <c r="N227" s="287">
        <f t="shared" si="38"/>
        <v>0</v>
      </c>
      <c r="P227" s="288">
        <f>(($U227*DT!$C$5/1000))*($D$1045/IF(AND($D$1044&gt;$B$1046,$B$1046&gt;$D$1043),366,365))+(($V227*DT!$C$5/2000))</f>
        <v>0</v>
      </c>
      <c r="Q227" s="289">
        <f t="shared" si="35"/>
        <v>0</v>
      </c>
      <c r="R227" s="289">
        <f>(($U227*DT!$E$5/1000))*($D$1045/IF(AND($D$1044&gt;$B$1046,$B$1046&gt;$D$1043),366,365))+(($V227*DT!$E$5/2000))</f>
        <v>0</v>
      </c>
      <c r="S227" s="290">
        <f t="shared" si="39"/>
        <v>0</v>
      </c>
      <c r="U227" s="291">
        <f t="shared" si="44"/>
        <v>0</v>
      </c>
      <c r="V227" s="291">
        <f t="shared" si="40"/>
        <v>0</v>
      </c>
      <c r="X227" s="288">
        <f>(($AC227*DT!$C$5/1000))*($D$1045/IF(AND($D$1044&gt;$B$1046,$B$1046&gt;$D$1043),366,365))+(($AD227*DT!$C$5/2000))</f>
        <v>0</v>
      </c>
      <c r="Y227" s="289">
        <f t="shared" si="36"/>
        <v>0</v>
      </c>
      <c r="Z227" s="289">
        <f>(($AC227*DT!$E$5/1000))*($D$1045/IF(AND($D$1044&gt;$B$1046,$B$1046&gt;$D$1043),366,365))+(($AD227*DT!$E$5/2000))</f>
        <v>0</v>
      </c>
      <c r="AA227" s="290">
        <f t="shared" si="41"/>
        <v>0</v>
      </c>
      <c r="AC227" s="291">
        <f t="shared" si="42"/>
        <v>0</v>
      </c>
      <c r="AD227" s="291">
        <f t="shared" si="43"/>
        <v>0</v>
      </c>
    </row>
    <row r="228" spans="2:30" x14ac:dyDescent="0.25">
      <c r="B228" s="522">
        <v>224</v>
      </c>
      <c r="C228" s="280">
        <f>'BIENES ASEGURADOS'!C236</f>
        <v>0</v>
      </c>
      <c r="D228" s="281">
        <f>SUM('BIENES ASEGURADOS'!D236:H236)*'RT GENERALES'!$D$14</f>
        <v>0</v>
      </c>
      <c r="E228" s="281">
        <f>SUM('BIENES ASEGURADOS'!I236:Y236,'BIENES ASEGURADOS'!AA236)*'RT GENERALES'!$D$14</f>
        <v>0</v>
      </c>
      <c r="F228" s="281">
        <f>'BIENES ASEGURADOS'!AB236*'RT GENERALES'!$D$14</f>
        <v>0</v>
      </c>
      <c r="G228" s="282">
        <f>'BIENES ASEGURADOS'!Z236*'RT GENERALES'!$D$14</f>
        <v>0</v>
      </c>
      <c r="H228" s="525">
        <f t="shared" si="37"/>
        <v>0</v>
      </c>
      <c r="I228" s="283"/>
      <c r="J228" s="284">
        <f>(((D228+E228)*(DT!$C$5/1000)))*($D$1045/IF(AND($D$1044&gt;$B$1046,$B$1046&gt;$D$1043),366,365))+(LIQUIDACION!$F228*(DT!$C$5/2000))</f>
        <v>0</v>
      </c>
      <c r="K228" s="285">
        <f t="shared" si="34"/>
        <v>0</v>
      </c>
      <c r="L228" s="286">
        <f>(((D228+E228)*DT!$E$5/1000)*($D$1045/IF(AND($D$1044&gt;$B$1046,$B$1046&gt;$D$1043),366,365))+(LIQUIDACION!F228*(DT!$E$5/2000)))</f>
        <v>0</v>
      </c>
      <c r="M228" s="286">
        <f>((G228)*(DT!$C$6/1000))*($D$1045/IF(AND($D$1044&gt;$B$1046,$B$1046&gt;$D$1043),366,365))</f>
        <v>0</v>
      </c>
      <c r="N228" s="287">
        <f t="shared" si="38"/>
        <v>0</v>
      </c>
      <c r="P228" s="288">
        <f>(($U228*DT!$C$5/1000))*($D$1045/IF(AND($D$1044&gt;$B$1046,$B$1046&gt;$D$1043),366,365))+(($V228*DT!$C$5/2000))</f>
        <v>0</v>
      </c>
      <c r="Q228" s="289">
        <f t="shared" si="35"/>
        <v>0</v>
      </c>
      <c r="R228" s="289">
        <f>(($U228*DT!$E$5/1000))*($D$1045/IF(AND($D$1044&gt;$B$1046,$B$1046&gt;$D$1043),366,365))+(($V228*DT!$E$5/2000))</f>
        <v>0</v>
      </c>
      <c r="S228" s="290">
        <f t="shared" si="39"/>
        <v>0</v>
      </c>
      <c r="U228" s="291">
        <f t="shared" si="44"/>
        <v>0</v>
      </c>
      <c r="V228" s="291">
        <f t="shared" si="40"/>
        <v>0</v>
      </c>
      <c r="X228" s="288">
        <f>(($AC228*DT!$C$5/1000))*($D$1045/IF(AND($D$1044&gt;$B$1046,$B$1046&gt;$D$1043),366,365))+(($AD228*DT!$C$5/2000))</f>
        <v>0</v>
      </c>
      <c r="Y228" s="289">
        <f t="shared" si="36"/>
        <v>0</v>
      </c>
      <c r="Z228" s="289">
        <f>(($AC228*DT!$E$5/1000))*($D$1045/IF(AND($D$1044&gt;$B$1046,$B$1046&gt;$D$1043),366,365))+(($AD228*DT!$E$5/2000))</f>
        <v>0</v>
      </c>
      <c r="AA228" s="290">
        <f t="shared" si="41"/>
        <v>0</v>
      </c>
      <c r="AC228" s="291">
        <f t="shared" si="42"/>
        <v>0</v>
      </c>
      <c r="AD228" s="291">
        <f t="shared" si="43"/>
        <v>0</v>
      </c>
    </row>
    <row r="229" spans="2:30" x14ac:dyDescent="0.25">
      <c r="B229" s="522">
        <v>225</v>
      </c>
      <c r="C229" s="280">
        <f>'BIENES ASEGURADOS'!C237</f>
        <v>0</v>
      </c>
      <c r="D229" s="281">
        <f>SUM('BIENES ASEGURADOS'!D237:H237)*'RT GENERALES'!$D$14</f>
        <v>0</v>
      </c>
      <c r="E229" s="281">
        <f>SUM('BIENES ASEGURADOS'!I237:Y237,'BIENES ASEGURADOS'!AA237)*'RT GENERALES'!$D$14</f>
        <v>0</v>
      </c>
      <c r="F229" s="281">
        <f>'BIENES ASEGURADOS'!AB237*'RT GENERALES'!$D$14</f>
        <v>0</v>
      </c>
      <c r="G229" s="282">
        <f>'BIENES ASEGURADOS'!Z237*'RT GENERALES'!$D$14</f>
        <v>0</v>
      </c>
      <c r="H229" s="525">
        <f t="shared" si="37"/>
        <v>0</v>
      </c>
      <c r="I229" s="283"/>
      <c r="J229" s="284">
        <f>(((D229+E229)*(DT!$C$5/1000)))*($D$1045/IF(AND($D$1044&gt;$B$1046,$B$1046&gt;$D$1043),366,365))+(LIQUIDACION!$F229*(DT!$C$5/2000))</f>
        <v>0</v>
      </c>
      <c r="K229" s="285">
        <f t="shared" si="34"/>
        <v>0</v>
      </c>
      <c r="L229" s="286">
        <f>(((D229+E229)*DT!$E$5/1000)*($D$1045/IF(AND($D$1044&gt;$B$1046,$B$1046&gt;$D$1043),366,365))+(LIQUIDACION!F229*(DT!$E$5/2000)))</f>
        <v>0</v>
      </c>
      <c r="M229" s="286">
        <f>((G229)*(DT!$C$6/1000))*($D$1045/IF(AND($D$1044&gt;$B$1046,$B$1046&gt;$D$1043),366,365))</f>
        <v>0</v>
      </c>
      <c r="N229" s="287">
        <f t="shared" si="38"/>
        <v>0</v>
      </c>
      <c r="P229" s="288">
        <f>(($U229*DT!$C$5/1000))*($D$1045/IF(AND($D$1044&gt;$B$1046,$B$1046&gt;$D$1043),366,365))+(($V229*DT!$C$5/2000))</f>
        <v>0</v>
      </c>
      <c r="Q229" s="289">
        <f t="shared" si="35"/>
        <v>0</v>
      </c>
      <c r="R229" s="289">
        <f>(($U229*DT!$E$5/1000))*($D$1045/IF(AND($D$1044&gt;$B$1046,$B$1046&gt;$D$1043),366,365))+(($V229*DT!$E$5/2000))</f>
        <v>0</v>
      </c>
      <c r="S229" s="290">
        <f t="shared" si="39"/>
        <v>0</v>
      </c>
      <c r="U229" s="291">
        <f t="shared" si="44"/>
        <v>0</v>
      </c>
      <c r="V229" s="291">
        <f t="shared" si="40"/>
        <v>0</v>
      </c>
      <c r="X229" s="288">
        <f>(($AC229*DT!$C$5/1000))*($D$1045/IF(AND($D$1044&gt;$B$1046,$B$1046&gt;$D$1043),366,365))+(($AD229*DT!$C$5/2000))</f>
        <v>0</v>
      </c>
      <c r="Y229" s="289">
        <f t="shared" si="36"/>
        <v>0</v>
      </c>
      <c r="Z229" s="289">
        <f>(($AC229*DT!$E$5/1000))*($D$1045/IF(AND($D$1044&gt;$B$1046,$B$1046&gt;$D$1043),366,365))+(($AD229*DT!$E$5/2000))</f>
        <v>0</v>
      </c>
      <c r="AA229" s="290">
        <f t="shared" si="41"/>
        <v>0</v>
      </c>
      <c r="AC229" s="291">
        <f t="shared" si="42"/>
        <v>0</v>
      </c>
      <c r="AD229" s="291">
        <f t="shared" si="43"/>
        <v>0</v>
      </c>
    </row>
    <row r="230" spans="2:30" x14ac:dyDescent="0.25">
      <c r="B230" s="522">
        <v>226</v>
      </c>
      <c r="C230" s="280">
        <f>'BIENES ASEGURADOS'!C238</f>
        <v>0</v>
      </c>
      <c r="D230" s="281">
        <f>SUM('BIENES ASEGURADOS'!D238:H238)*'RT GENERALES'!$D$14</f>
        <v>0</v>
      </c>
      <c r="E230" s="281">
        <f>SUM('BIENES ASEGURADOS'!I238:Y238,'BIENES ASEGURADOS'!AA238)*'RT GENERALES'!$D$14</f>
        <v>0</v>
      </c>
      <c r="F230" s="281">
        <f>'BIENES ASEGURADOS'!AB238*'RT GENERALES'!$D$14</f>
        <v>0</v>
      </c>
      <c r="G230" s="282">
        <f>'BIENES ASEGURADOS'!Z238*'RT GENERALES'!$D$14</f>
        <v>0</v>
      </c>
      <c r="H230" s="525">
        <f t="shared" si="37"/>
        <v>0</v>
      </c>
      <c r="I230" s="283"/>
      <c r="J230" s="284">
        <f>(((D230+E230)*(DT!$C$5/1000)))*($D$1045/IF(AND($D$1044&gt;$B$1046,$B$1046&gt;$D$1043),366,365))+(LIQUIDACION!$F230*(DT!$C$5/2000))</f>
        <v>0</v>
      </c>
      <c r="K230" s="285">
        <f t="shared" si="34"/>
        <v>0</v>
      </c>
      <c r="L230" s="286">
        <f>(((D230+E230)*DT!$E$5/1000)*($D$1045/IF(AND($D$1044&gt;$B$1046,$B$1046&gt;$D$1043),366,365))+(LIQUIDACION!F230*(DT!$E$5/2000)))</f>
        <v>0</v>
      </c>
      <c r="M230" s="286">
        <f>((G230)*(DT!$C$6/1000))*($D$1045/IF(AND($D$1044&gt;$B$1046,$B$1046&gt;$D$1043),366,365))</f>
        <v>0</v>
      </c>
      <c r="N230" s="287">
        <f t="shared" si="38"/>
        <v>0</v>
      </c>
      <c r="P230" s="288">
        <f>(($U230*DT!$C$5/1000))*($D$1045/IF(AND($D$1044&gt;$B$1046,$B$1046&gt;$D$1043),366,365))+(($V230*DT!$C$5/2000))</f>
        <v>0</v>
      </c>
      <c r="Q230" s="289">
        <f t="shared" si="35"/>
        <v>0</v>
      </c>
      <c r="R230" s="289">
        <f>(($U230*DT!$E$5/1000))*($D$1045/IF(AND($D$1044&gt;$B$1046,$B$1046&gt;$D$1043),366,365))+(($V230*DT!$E$5/2000))</f>
        <v>0</v>
      </c>
      <c r="S230" s="290">
        <f t="shared" si="39"/>
        <v>0</v>
      </c>
      <c r="U230" s="291">
        <f t="shared" si="44"/>
        <v>0</v>
      </c>
      <c r="V230" s="291">
        <f t="shared" si="40"/>
        <v>0</v>
      </c>
      <c r="X230" s="288">
        <f>(($AC230*DT!$C$5/1000))*($D$1045/IF(AND($D$1044&gt;$B$1046,$B$1046&gt;$D$1043),366,365))+(($AD230*DT!$C$5/2000))</f>
        <v>0</v>
      </c>
      <c r="Y230" s="289">
        <f t="shared" si="36"/>
        <v>0</v>
      </c>
      <c r="Z230" s="289">
        <f>(($AC230*DT!$E$5/1000))*($D$1045/IF(AND($D$1044&gt;$B$1046,$B$1046&gt;$D$1043),366,365))+(($AD230*DT!$E$5/2000))</f>
        <v>0</v>
      </c>
      <c r="AA230" s="290">
        <f t="shared" si="41"/>
        <v>0</v>
      </c>
      <c r="AC230" s="291">
        <f t="shared" si="42"/>
        <v>0</v>
      </c>
      <c r="AD230" s="291">
        <f t="shared" si="43"/>
        <v>0</v>
      </c>
    </row>
    <row r="231" spans="2:30" x14ac:dyDescent="0.25">
      <c r="B231" s="522">
        <v>227</v>
      </c>
      <c r="C231" s="280">
        <f>'BIENES ASEGURADOS'!C239</f>
        <v>0</v>
      </c>
      <c r="D231" s="281">
        <f>SUM('BIENES ASEGURADOS'!D239:H239)*'RT GENERALES'!$D$14</f>
        <v>0</v>
      </c>
      <c r="E231" s="281">
        <f>SUM('BIENES ASEGURADOS'!I239:Y239,'BIENES ASEGURADOS'!AA239)*'RT GENERALES'!$D$14</f>
        <v>0</v>
      </c>
      <c r="F231" s="281">
        <f>'BIENES ASEGURADOS'!AB239*'RT GENERALES'!$D$14</f>
        <v>0</v>
      </c>
      <c r="G231" s="282">
        <f>'BIENES ASEGURADOS'!Z239*'RT GENERALES'!$D$14</f>
        <v>0</v>
      </c>
      <c r="H231" s="525">
        <f t="shared" si="37"/>
        <v>0</v>
      </c>
      <c r="I231" s="283"/>
      <c r="J231" s="284">
        <f>(((D231+E231)*(DT!$C$5/1000)))*($D$1045/IF(AND($D$1044&gt;$B$1046,$B$1046&gt;$D$1043),366,365))+(LIQUIDACION!$F231*(DT!$C$5/2000))</f>
        <v>0</v>
      </c>
      <c r="K231" s="285">
        <f t="shared" si="34"/>
        <v>0</v>
      </c>
      <c r="L231" s="286">
        <f>(((D231+E231)*DT!$E$5/1000)*($D$1045/IF(AND($D$1044&gt;$B$1046,$B$1046&gt;$D$1043),366,365))+(LIQUIDACION!F231*(DT!$E$5/2000)))</f>
        <v>0</v>
      </c>
      <c r="M231" s="286">
        <f>((G231)*(DT!$C$6/1000))*($D$1045/IF(AND($D$1044&gt;$B$1046,$B$1046&gt;$D$1043),366,365))</f>
        <v>0</v>
      </c>
      <c r="N231" s="287">
        <f t="shared" si="38"/>
        <v>0</v>
      </c>
      <c r="P231" s="288">
        <f>(($U231*DT!$C$5/1000))*($D$1045/IF(AND($D$1044&gt;$B$1046,$B$1046&gt;$D$1043),366,365))+(($V231*DT!$C$5/2000))</f>
        <v>0</v>
      </c>
      <c r="Q231" s="289">
        <f t="shared" si="35"/>
        <v>0</v>
      </c>
      <c r="R231" s="289">
        <f>(($U231*DT!$E$5/1000))*($D$1045/IF(AND($D$1044&gt;$B$1046,$B$1046&gt;$D$1043),366,365))+(($V231*DT!$E$5/2000))</f>
        <v>0</v>
      </c>
      <c r="S231" s="290">
        <f t="shared" si="39"/>
        <v>0</v>
      </c>
      <c r="U231" s="291">
        <f t="shared" si="44"/>
        <v>0</v>
      </c>
      <c r="V231" s="291">
        <f t="shared" si="40"/>
        <v>0</v>
      </c>
      <c r="X231" s="288">
        <f>(($AC231*DT!$C$5/1000))*($D$1045/IF(AND($D$1044&gt;$B$1046,$B$1046&gt;$D$1043),366,365))+(($AD231*DT!$C$5/2000))</f>
        <v>0</v>
      </c>
      <c r="Y231" s="289">
        <f t="shared" si="36"/>
        <v>0</v>
      </c>
      <c r="Z231" s="289">
        <f>(($AC231*DT!$E$5/1000))*($D$1045/IF(AND($D$1044&gt;$B$1046,$B$1046&gt;$D$1043),366,365))+(($AD231*DT!$E$5/2000))</f>
        <v>0</v>
      </c>
      <c r="AA231" s="290">
        <f t="shared" si="41"/>
        <v>0</v>
      </c>
      <c r="AC231" s="291">
        <f t="shared" si="42"/>
        <v>0</v>
      </c>
      <c r="AD231" s="291">
        <f t="shared" si="43"/>
        <v>0</v>
      </c>
    </row>
    <row r="232" spans="2:30" x14ac:dyDescent="0.25">
      <c r="B232" s="522">
        <v>228</v>
      </c>
      <c r="C232" s="280">
        <f>'BIENES ASEGURADOS'!C240</f>
        <v>0</v>
      </c>
      <c r="D232" s="281">
        <f>SUM('BIENES ASEGURADOS'!D240:H240)*'RT GENERALES'!$D$14</f>
        <v>0</v>
      </c>
      <c r="E232" s="281">
        <f>SUM('BIENES ASEGURADOS'!I240:Y240,'BIENES ASEGURADOS'!AA240)*'RT GENERALES'!$D$14</f>
        <v>0</v>
      </c>
      <c r="F232" s="281">
        <f>'BIENES ASEGURADOS'!AB240*'RT GENERALES'!$D$14</f>
        <v>0</v>
      </c>
      <c r="G232" s="282">
        <f>'BIENES ASEGURADOS'!Z240*'RT GENERALES'!$D$14</f>
        <v>0</v>
      </c>
      <c r="H232" s="525">
        <f t="shared" si="37"/>
        <v>0</v>
      </c>
      <c r="I232" s="283"/>
      <c r="J232" s="284">
        <f>(((D232+E232)*(DT!$C$5/1000)))*($D$1045/IF(AND($D$1044&gt;$B$1046,$B$1046&gt;$D$1043),366,365))+(LIQUIDACION!$F232*(DT!$C$5/2000))</f>
        <v>0</v>
      </c>
      <c r="K232" s="285">
        <f t="shared" si="34"/>
        <v>0</v>
      </c>
      <c r="L232" s="286">
        <f>(((D232+E232)*DT!$E$5/1000)*($D$1045/IF(AND($D$1044&gt;$B$1046,$B$1046&gt;$D$1043),366,365))+(LIQUIDACION!F232*(DT!$E$5/2000)))</f>
        <v>0</v>
      </c>
      <c r="M232" s="286">
        <f>((G232)*(DT!$C$6/1000))*($D$1045/IF(AND($D$1044&gt;$B$1046,$B$1046&gt;$D$1043),366,365))</f>
        <v>0</v>
      </c>
      <c r="N232" s="287">
        <f t="shared" si="38"/>
        <v>0</v>
      </c>
      <c r="P232" s="288">
        <f>(($U232*DT!$C$5/1000))*($D$1045/IF(AND($D$1044&gt;$B$1046,$B$1046&gt;$D$1043),366,365))+(($V232*DT!$C$5/2000))</f>
        <v>0</v>
      </c>
      <c r="Q232" s="289">
        <f t="shared" si="35"/>
        <v>0</v>
      </c>
      <c r="R232" s="289">
        <f>(($U232*DT!$E$5/1000))*($D$1045/IF(AND($D$1044&gt;$B$1046,$B$1046&gt;$D$1043),366,365))+(($V232*DT!$E$5/2000))</f>
        <v>0</v>
      </c>
      <c r="S232" s="290">
        <f t="shared" si="39"/>
        <v>0</v>
      </c>
      <c r="U232" s="291">
        <f t="shared" si="44"/>
        <v>0</v>
      </c>
      <c r="V232" s="291">
        <f t="shared" si="40"/>
        <v>0</v>
      </c>
      <c r="X232" s="288">
        <f>(($AC232*DT!$C$5/1000))*($D$1045/IF(AND($D$1044&gt;$B$1046,$B$1046&gt;$D$1043),366,365))+(($AD232*DT!$C$5/2000))</f>
        <v>0</v>
      </c>
      <c r="Y232" s="289">
        <f t="shared" si="36"/>
        <v>0</v>
      </c>
      <c r="Z232" s="289">
        <f>(($AC232*DT!$E$5/1000))*($D$1045/IF(AND($D$1044&gt;$B$1046,$B$1046&gt;$D$1043),366,365))+(($AD232*DT!$E$5/2000))</f>
        <v>0</v>
      </c>
      <c r="AA232" s="290">
        <f t="shared" si="41"/>
        <v>0</v>
      </c>
      <c r="AC232" s="291">
        <f t="shared" si="42"/>
        <v>0</v>
      </c>
      <c r="AD232" s="291">
        <f t="shared" si="43"/>
        <v>0</v>
      </c>
    </row>
    <row r="233" spans="2:30" x14ac:dyDescent="0.25">
      <c r="B233" s="522">
        <v>229</v>
      </c>
      <c r="C233" s="280">
        <f>'BIENES ASEGURADOS'!C241</f>
        <v>0</v>
      </c>
      <c r="D233" s="281">
        <f>SUM('BIENES ASEGURADOS'!D241:H241)*'RT GENERALES'!$D$14</f>
        <v>0</v>
      </c>
      <c r="E233" s="281">
        <f>SUM('BIENES ASEGURADOS'!I241:Y241,'BIENES ASEGURADOS'!AA241)*'RT GENERALES'!$D$14</f>
        <v>0</v>
      </c>
      <c r="F233" s="281">
        <f>'BIENES ASEGURADOS'!AB241*'RT GENERALES'!$D$14</f>
        <v>0</v>
      </c>
      <c r="G233" s="282">
        <f>'BIENES ASEGURADOS'!Z241*'RT GENERALES'!$D$14</f>
        <v>0</v>
      </c>
      <c r="H233" s="525">
        <f t="shared" si="37"/>
        <v>0</v>
      </c>
      <c r="I233" s="283"/>
      <c r="J233" s="284">
        <f>(((D233+E233)*(DT!$C$5/1000)))*($D$1045/IF(AND($D$1044&gt;$B$1046,$B$1046&gt;$D$1043),366,365))+(LIQUIDACION!$F233*(DT!$C$5/2000))</f>
        <v>0</v>
      </c>
      <c r="K233" s="285">
        <f t="shared" si="34"/>
        <v>0</v>
      </c>
      <c r="L233" s="286">
        <f>(((D233+E233)*DT!$E$5/1000)*($D$1045/IF(AND($D$1044&gt;$B$1046,$B$1046&gt;$D$1043),366,365))+(LIQUIDACION!F233*(DT!$E$5/2000)))</f>
        <v>0</v>
      </c>
      <c r="M233" s="286">
        <f>((G233)*(DT!$C$6/1000))*($D$1045/IF(AND($D$1044&gt;$B$1046,$B$1046&gt;$D$1043),366,365))</f>
        <v>0</v>
      </c>
      <c r="N233" s="287">
        <f t="shared" si="38"/>
        <v>0</v>
      </c>
      <c r="P233" s="288">
        <f>(($U233*DT!$C$5/1000))*($D$1045/IF(AND($D$1044&gt;$B$1046,$B$1046&gt;$D$1043),366,365))+(($V233*DT!$C$5/2000))</f>
        <v>0</v>
      </c>
      <c r="Q233" s="289">
        <f t="shared" si="35"/>
        <v>0</v>
      </c>
      <c r="R233" s="289">
        <f>(($U233*DT!$E$5/1000))*($D$1045/IF(AND($D$1044&gt;$B$1046,$B$1046&gt;$D$1043),366,365))+(($V233*DT!$E$5/2000))</f>
        <v>0</v>
      </c>
      <c r="S233" s="290">
        <f t="shared" si="39"/>
        <v>0</v>
      </c>
      <c r="U233" s="291">
        <f t="shared" si="44"/>
        <v>0</v>
      </c>
      <c r="V233" s="291">
        <f t="shared" si="40"/>
        <v>0</v>
      </c>
      <c r="X233" s="288">
        <f>(($AC233*DT!$C$5/1000))*($D$1045/IF(AND($D$1044&gt;$B$1046,$B$1046&gt;$D$1043),366,365))+(($AD233*DT!$C$5/2000))</f>
        <v>0</v>
      </c>
      <c r="Y233" s="289">
        <f t="shared" si="36"/>
        <v>0</v>
      </c>
      <c r="Z233" s="289">
        <f>(($AC233*DT!$E$5/1000))*($D$1045/IF(AND($D$1044&gt;$B$1046,$B$1046&gt;$D$1043),366,365))+(($AD233*DT!$E$5/2000))</f>
        <v>0</v>
      </c>
      <c r="AA233" s="290">
        <f t="shared" si="41"/>
        <v>0</v>
      </c>
      <c r="AC233" s="291">
        <f t="shared" si="42"/>
        <v>0</v>
      </c>
      <c r="AD233" s="291">
        <f t="shared" si="43"/>
        <v>0</v>
      </c>
    </row>
    <row r="234" spans="2:30" x14ac:dyDescent="0.25">
      <c r="B234" s="522">
        <v>230</v>
      </c>
      <c r="C234" s="280">
        <f>'BIENES ASEGURADOS'!C242</f>
        <v>0</v>
      </c>
      <c r="D234" s="281">
        <f>SUM('BIENES ASEGURADOS'!D242:H242)*'RT GENERALES'!$D$14</f>
        <v>0</v>
      </c>
      <c r="E234" s="281">
        <f>SUM('BIENES ASEGURADOS'!I242:Y242,'BIENES ASEGURADOS'!AA242)*'RT GENERALES'!$D$14</f>
        <v>0</v>
      </c>
      <c r="F234" s="281">
        <f>'BIENES ASEGURADOS'!AB242*'RT GENERALES'!$D$14</f>
        <v>0</v>
      </c>
      <c r="G234" s="282">
        <f>'BIENES ASEGURADOS'!Z242*'RT GENERALES'!$D$14</f>
        <v>0</v>
      </c>
      <c r="H234" s="525">
        <f t="shared" si="37"/>
        <v>0</v>
      </c>
      <c r="I234" s="283"/>
      <c r="J234" s="284">
        <f>(((D234+E234)*(DT!$C$5/1000)))*($D$1045/IF(AND($D$1044&gt;$B$1046,$B$1046&gt;$D$1043),366,365))+(LIQUIDACION!$F234*(DT!$C$5/2000))</f>
        <v>0</v>
      </c>
      <c r="K234" s="285">
        <f t="shared" si="34"/>
        <v>0</v>
      </c>
      <c r="L234" s="286">
        <f>(((D234+E234)*DT!$E$5/1000)*($D$1045/IF(AND($D$1044&gt;$B$1046,$B$1046&gt;$D$1043),366,365))+(LIQUIDACION!F234*(DT!$E$5/2000)))</f>
        <v>0</v>
      </c>
      <c r="M234" s="286">
        <f>((G234)*(DT!$C$6/1000))*($D$1045/IF(AND($D$1044&gt;$B$1046,$B$1046&gt;$D$1043),366,365))</f>
        <v>0</v>
      </c>
      <c r="N234" s="287">
        <f t="shared" si="38"/>
        <v>0</v>
      </c>
      <c r="P234" s="288">
        <f>(($U234*DT!$C$5/1000))*($D$1045/IF(AND($D$1044&gt;$B$1046,$B$1046&gt;$D$1043),366,365))+(($V234*DT!$C$5/2000))</f>
        <v>0</v>
      </c>
      <c r="Q234" s="289">
        <f t="shared" si="35"/>
        <v>0</v>
      </c>
      <c r="R234" s="289">
        <f>(($U234*DT!$E$5/1000))*($D$1045/IF(AND($D$1044&gt;$B$1046,$B$1046&gt;$D$1043),366,365))+(($V234*DT!$E$5/2000))</f>
        <v>0</v>
      </c>
      <c r="S234" s="290">
        <f t="shared" si="39"/>
        <v>0</v>
      </c>
      <c r="U234" s="291">
        <f t="shared" si="44"/>
        <v>0</v>
      </c>
      <c r="V234" s="291">
        <f t="shared" si="40"/>
        <v>0</v>
      </c>
      <c r="X234" s="288">
        <f>(($AC234*DT!$C$5/1000))*($D$1045/IF(AND($D$1044&gt;$B$1046,$B$1046&gt;$D$1043),366,365))+(($AD234*DT!$C$5/2000))</f>
        <v>0</v>
      </c>
      <c r="Y234" s="289">
        <f t="shared" si="36"/>
        <v>0</v>
      </c>
      <c r="Z234" s="289">
        <f>(($AC234*DT!$E$5/1000))*($D$1045/IF(AND($D$1044&gt;$B$1046,$B$1046&gt;$D$1043),366,365))+(($AD234*DT!$E$5/2000))</f>
        <v>0</v>
      </c>
      <c r="AA234" s="290">
        <f t="shared" si="41"/>
        <v>0</v>
      </c>
      <c r="AC234" s="291">
        <f t="shared" si="42"/>
        <v>0</v>
      </c>
      <c r="AD234" s="291">
        <f t="shared" si="43"/>
        <v>0</v>
      </c>
    </row>
    <row r="235" spans="2:30" x14ac:dyDescent="0.25">
      <c r="B235" s="522">
        <v>231</v>
      </c>
      <c r="C235" s="280">
        <f>'BIENES ASEGURADOS'!C243</f>
        <v>0</v>
      </c>
      <c r="D235" s="281">
        <f>SUM('BIENES ASEGURADOS'!D243:H243)*'RT GENERALES'!$D$14</f>
        <v>0</v>
      </c>
      <c r="E235" s="281">
        <f>SUM('BIENES ASEGURADOS'!I243:Y243,'BIENES ASEGURADOS'!AA243)*'RT GENERALES'!$D$14</f>
        <v>0</v>
      </c>
      <c r="F235" s="281">
        <f>'BIENES ASEGURADOS'!AB243*'RT GENERALES'!$D$14</f>
        <v>0</v>
      </c>
      <c r="G235" s="282">
        <f>'BIENES ASEGURADOS'!Z243*'RT GENERALES'!$D$14</f>
        <v>0</v>
      </c>
      <c r="H235" s="525">
        <f t="shared" si="37"/>
        <v>0</v>
      </c>
      <c r="I235" s="283"/>
      <c r="J235" s="284">
        <f>(((D235+E235)*(DT!$C$5/1000)))*($D$1045/IF(AND($D$1044&gt;$B$1046,$B$1046&gt;$D$1043),366,365))+(LIQUIDACION!$F235*(DT!$C$5/2000))</f>
        <v>0</v>
      </c>
      <c r="K235" s="285">
        <f t="shared" si="34"/>
        <v>0</v>
      </c>
      <c r="L235" s="286">
        <f>(((D235+E235)*DT!$E$5/1000)*($D$1045/IF(AND($D$1044&gt;$B$1046,$B$1046&gt;$D$1043),366,365))+(LIQUIDACION!F235*(DT!$E$5/2000)))</f>
        <v>0</v>
      </c>
      <c r="M235" s="286">
        <f>((G235)*(DT!$C$6/1000))*($D$1045/IF(AND($D$1044&gt;$B$1046,$B$1046&gt;$D$1043),366,365))</f>
        <v>0</v>
      </c>
      <c r="N235" s="287">
        <f t="shared" si="38"/>
        <v>0</v>
      </c>
      <c r="P235" s="288">
        <f>(($U235*DT!$C$5/1000))*($D$1045/IF(AND($D$1044&gt;$B$1046,$B$1046&gt;$D$1043),366,365))+(($V235*DT!$C$5/2000))</f>
        <v>0</v>
      </c>
      <c r="Q235" s="289">
        <f t="shared" si="35"/>
        <v>0</v>
      </c>
      <c r="R235" s="289">
        <f>(($U235*DT!$E$5/1000))*($D$1045/IF(AND($D$1044&gt;$B$1046,$B$1046&gt;$D$1043),366,365))+(($V235*DT!$E$5/2000))</f>
        <v>0</v>
      </c>
      <c r="S235" s="290">
        <f t="shared" si="39"/>
        <v>0</v>
      </c>
      <c r="U235" s="291">
        <f t="shared" si="44"/>
        <v>0</v>
      </c>
      <c r="V235" s="291">
        <f t="shared" si="40"/>
        <v>0</v>
      </c>
      <c r="X235" s="288">
        <f>(($AC235*DT!$C$5/1000))*($D$1045/IF(AND($D$1044&gt;$B$1046,$B$1046&gt;$D$1043),366,365))+(($AD235*DT!$C$5/2000))</f>
        <v>0</v>
      </c>
      <c r="Y235" s="289">
        <f t="shared" si="36"/>
        <v>0</v>
      </c>
      <c r="Z235" s="289">
        <f>(($AC235*DT!$E$5/1000))*($D$1045/IF(AND($D$1044&gt;$B$1046,$B$1046&gt;$D$1043),366,365))+(($AD235*DT!$E$5/2000))</f>
        <v>0</v>
      </c>
      <c r="AA235" s="290">
        <f t="shared" si="41"/>
        <v>0</v>
      </c>
      <c r="AC235" s="291">
        <f t="shared" si="42"/>
        <v>0</v>
      </c>
      <c r="AD235" s="291">
        <f t="shared" si="43"/>
        <v>0</v>
      </c>
    </row>
    <row r="236" spans="2:30" x14ac:dyDescent="0.25">
      <c r="B236" s="522">
        <v>232</v>
      </c>
      <c r="C236" s="280">
        <f>'BIENES ASEGURADOS'!C244</f>
        <v>0</v>
      </c>
      <c r="D236" s="281">
        <f>SUM('BIENES ASEGURADOS'!D244:H244)*'RT GENERALES'!$D$14</f>
        <v>0</v>
      </c>
      <c r="E236" s="281">
        <f>SUM('BIENES ASEGURADOS'!I244:Y244,'BIENES ASEGURADOS'!AA244)*'RT GENERALES'!$D$14</f>
        <v>0</v>
      </c>
      <c r="F236" s="281">
        <f>'BIENES ASEGURADOS'!AB244*'RT GENERALES'!$D$14</f>
        <v>0</v>
      </c>
      <c r="G236" s="282">
        <f>'BIENES ASEGURADOS'!Z244*'RT GENERALES'!$D$14</f>
        <v>0</v>
      </c>
      <c r="H236" s="525">
        <f t="shared" si="37"/>
        <v>0</v>
      </c>
      <c r="I236" s="283"/>
      <c r="J236" s="284">
        <f>(((D236+E236)*(DT!$C$5/1000)))*($D$1045/IF(AND($D$1044&gt;$B$1046,$B$1046&gt;$D$1043),366,365))+(LIQUIDACION!$F236*(DT!$C$5/2000))</f>
        <v>0</v>
      </c>
      <c r="K236" s="285">
        <f t="shared" si="34"/>
        <v>0</v>
      </c>
      <c r="L236" s="286">
        <f>(((D236+E236)*DT!$E$5/1000)*($D$1045/IF(AND($D$1044&gt;$B$1046,$B$1046&gt;$D$1043),366,365))+(LIQUIDACION!F236*(DT!$E$5/2000)))</f>
        <v>0</v>
      </c>
      <c r="M236" s="286">
        <f>((G236)*(DT!$C$6/1000))*($D$1045/IF(AND($D$1044&gt;$B$1046,$B$1046&gt;$D$1043),366,365))</f>
        <v>0</v>
      </c>
      <c r="N236" s="287">
        <f t="shared" si="38"/>
        <v>0</v>
      </c>
      <c r="P236" s="288">
        <f>(($U236*DT!$C$5/1000))*($D$1045/IF(AND($D$1044&gt;$B$1046,$B$1046&gt;$D$1043),366,365))+(($V236*DT!$C$5/2000))</f>
        <v>0</v>
      </c>
      <c r="Q236" s="289">
        <f t="shared" si="35"/>
        <v>0</v>
      </c>
      <c r="R236" s="289">
        <f>(($U236*DT!$E$5/1000))*($D$1045/IF(AND($D$1044&gt;$B$1046,$B$1046&gt;$D$1043),366,365))+(($V236*DT!$E$5/2000))</f>
        <v>0</v>
      </c>
      <c r="S236" s="290">
        <f t="shared" si="39"/>
        <v>0</v>
      </c>
      <c r="U236" s="291">
        <f t="shared" si="44"/>
        <v>0</v>
      </c>
      <c r="V236" s="291">
        <f t="shared" si="40"/>
        <v>0</v>
      </c>
      <c r="X236" s="288">
        <f>(($AC236*DT!$C$5/1000))*($D$1045/IF(AND($D$1044&gt;$B$1046,$B$1046&gt;$D$1043),366,365))+(($AD236*DT!$C$5/2000))</f>
        <v>0</v>
      </c>
      <c r="Y236" s="289">
        <f t="shared" si="36"/>
        <v>0</v>
      </c>
      <c r="Z236" s="289">
        <f>(($AC236*DT!$E$5/1000))*($D$1045/IF(AND($D$1044&gt;$B$1046,$B$1046&gt;$D$1043),366,365))+(($AD236*DT!$E$5/2000))</f>
        <v>0</v>
      </c>
      <c r="AA236" s="290">
        <f t="shared" si="41"/>
        <v>0</v>
      </c>
      <c r="AC236" s="291">
        <f t="shared" si="42"/>
        <v>0</v>
      </c>
      <c r="AD236" s="291">
        <f t="shared" si="43"/>
        <v>0</v>
      </c>
    </row>
    <row r="237" spans="2:30" x14ac:dyDescent="0.25">
      <c r="B237" s="522">
        <v>233</v>
      </c>
      <c r="C237" s="280">
        <f>'BIENES ASEGURADOS'!C245</f>
        <v>0</v>
      </c>
      <c r="D237" s="281">
        <f>SUM('BIENES ASEGURADOS'!D245:H245)*'RT GENERALES'!$D$14</f>
        <v>0</v>
      </c>
      <c r="E237" s="281">
        <f>SUM('BIENES ASEGURADOS'!I245:Y245,'BIENES ASEGURADOS'!AA245)*'RT GENERALES'!$D$14</f>
        <v>0</v>
      </c>
      <c r="F237" s="281">
        <f>'BIENES ASEGURADOS'!AB245*'RT GENERALES'!$D$14</f>
        <v>0</v>
      </c>
      <c r="G237" s="282">
        <f>'BIENES ASEGURADOS'!Z245*'RT GENERALES'!$D$14</f>
        <v>0</v>
      </c>
      <c r="H237" s="525">
        <f t="shared" si="37"/>
        <v>0</v>
      </c>
      <c r="I237" s="283"/>
      <c r="J237" s="284">
        <f>(((D237+E237)*(DT!$C$5/1000)))*($D$1045/IF(AND($D$1044&gt;$B$1046,$B$1046&gt;$D$1043),366,365))+(LIQUIDACION!$F237*(DT!$C$5/2000))</f>
        <v>0</v>
      </c>
      <c r="K237" s="285">
        <f t="shared" si="34"/>
        <v>0</v>
      </c>
      <c r="L237" s="286">
        <f>(((D237+E237)*DT!$E$5/1000)*($D$1045/IF(AND($D$1044&gt;$B$1046,$B$1046&gt;$D$1043),366,365))+(LIQUIDACION!F237*(DT!$E$5/2000)))</f>
        <v>0</v>
      </c>
      <c r="M237" s="286">
        <f>((G237)*(DT!$C$6/1000))*($D$1045/IF(AND($D$1044&gt;$B$1046,$B$1046&gt;$D$1043),366,365))</f>
        <v>0</v>
      </c>
      <c r="N237" s="287">
        <f t="shared" si="38"/>
        <v>0</v>
      </c>
      <c r="P237" s="288">
        <f>(($U237*DT!$C$5/1000))*($D$1045/IF(AND($D$1044&gt;$B$1046,$B$1046&gt;$D$1043),366,365))+(($V237*DT!$C$5/2000))</f>
        <v>0</v>
      </c>
      <c r="Q237" s="289">
        <f t="shared" si="35"/>
        <v>0</v>
      </c>
      <c r="R237" s="289">
        <f>(($U237*DT!$E$5/1000))*($D$1045/IF(AND($D$1044&gt;$B$1046,$B$1046&gt;$D$1043),366,365))+(($V237*DT!$E$5/2000))</f>
        <v>0</v>
      </c>
      <c r="S237" s="290">
        <f t="shared" si="39"/>
        <v>0</v>
      </c>
      <c r="U237" s="291">
        <f t="shared" si="44"/>
        <v>0</v>
      </c>
      <c r="V237" s="291">
        <f t="shared" si="40"/>
        <v>0</v>
      </c>
      <c r="X237" s="288">
        <f>(($AC237*DT!$C$5/1000))*($D$1045/IF(AND($D$1044&gt;$B$1046,$B$1046&gt;$D$1043),366,365))+(($AD237*DT!$C$5/2000))</f>
        <v>0</v>
      </c>
      <c r="Y237" s="289">
        <f t="shared" si="36"/>
        <v>0</v>
      </c>
      <c r="Z237" s="289">
        <f>(($AC237*DT!$E$5/1000))*($D$1045/IF(AND($D$1044&gt;$B$1046,$B$1046&gt;$D$1043),366,365))+(($AD237*DT!$E$5/2000))</f>
        <v>0</v>
      </c>
      <c r="AA237" s="290">
        <f t="shared" si="41"/>
        <v>0</v>
      </c>
      <c r="AC237" s="291">
        <f t="shared" si="42"/>
        <v>0</v>
      </c>
      <c r="AD237" s="291">
        <f t="shared" si="43"/>
        <v>0</v>
      </c>
    </row>
    <row r="238" spans="2:30" x14ac:dyDescent="0.25">
      <c r="B238" s="522">
        <v>234</v>
      </c>
      <c r="C238" s="280">
        <f>'BIENES ASEGURADOS'!C246</f>
        <v>0</v>
      </c>
      <c r="D238" s="281">
        <f>SUM('BIENES ASEGURADOS'!D246:H246)*'RT GENERALES'!$D$14</f>
        <v>0</v>
      </c>
      <c r="E238" s="281">
        <f>SUM('BIENES ASEGURADOS'!I246:Y246,'BIENES ASEGURADOS'!AA246)*'RT GENERALES'!$D$14</f>
        <v>0</v>
      </c>
      <c r="F238" s="281">
        <f>'BIENES ASEGURADOS'!AB246*'RT GENERALES'!$D$14</f>
        <v>0</v>
      </c>
      <c r="G238" s="282">
        <f>'BIENES ASEGURADOS'!Z246*'RT GENERALES'!$D$14</f>
        <v>0</v>
      </c>
      <c r="H238" s="525">
        <f t="shared" si="37"/>
        <v>0</v>
      </c>
      <c r="I238" s="283"/>
      <c r="J238" s="284">
        <f>(((D238+E238)*(DT!$C$5/1000)))*($D$1045/IF(AND($D$1044&gt;$B$1046,$B$1046&gt;$D$1043),366,365))+(LIQUIDACION!$F238*(DT!$C$5/2000))</f>
        <v>0</v>
      </c>
      <c r="K238" s="285">
        <f t="shared" si="34"/>
        <v>0</v>
      </c>
      <c r="L238" s="286">
        <f>(((D238+E238)*DT!$E$5/1000)*($D$1045/IF(AND($D$1044&gt;$B$1046,$B$1046&gt;$D$1043),366,365))+(LIQUIDACION!F238*(DT!$E$5/2000)))</f>
        <v>0</v>
      </c>
      <c r="M238" s="286">
        <f>((G238)*(DT!$C$6/1000))*($D$1045/IF(AND($D$1044&gt;$B$1046,$B$1046&gt;$D$1043),366,365))</f>
        <v>0</v>
      </c>
      <c r="N238" s="287">
        <f t="shared" si="38"/>
        <v>0</v>
      </c>
      <c r="P238" s="288">
        <f>(($U238*DT!$C$5/1000))*($D$1045/IF(AND($D$1044&gt;$B$1046,$B$1046&gt;$D$1043),366,365))+(($V238*DT!$C$5/2000))</f>
        <v>0</v>
      </c>
      <c r="Q238" s="289">
        <f t="shared" si="35"/>
        <v>0</v>
      </c>
      <c r="R238" s="289">
        <f>(($U238*DT!$E$5/1000))*($D$1045/IF(AND($D$1044&gt;$B$1046,$B$1046&gt;$D$1043),366,365))+(($V238*DT!$E$5/2000))</f>
        <v>0</v>
      </c>
      <c r="S238" s="290">
        <f t="shared" si="39"/>
        <v>0</v>
      </c>
      <c r="U238" s="291">
        <f t="shared" si="44"/>
        <v>0</v>
      </c>
      <c r="V238" s="291">
        <f t="shared" si="40"/>
        <v>0</v>
      </c>
      <c r="X238" s="288">
        <f>(($AC238*DT!$C$5/1000))*($D$1045/IF(AND($D$1044&gt;$B$1046,$B$1046&gt;$D$1043),366,365))+(($AD238*DT!$C$5/2000))</f>
        <v>0</v>
      </c>
      <c r="Y238" s="289">
        <f t="shared" si="36"/>
        <v>0</v>
      </c>
      <c r="Z238" s="289">
        <f>(($AC238*DT!$E$5/1000))*($D$1045/IF(AND($D$1044&gt;$B$1046,$B$1046&gt;$D$1043),366,365))+(($AD238*DT!$E$5/2000))</f>
        <v>0</v>
      </c>
      <c r="AA238" s="290">
        <f t="shared" si="41"/>
        <v>0</v>
      </c>
      <c r="AC238" s="291">
        <f t="shared" si="42"/>
        <v>0</v>
      </c>
      <c r="AD238" s="291">
        <f t="shared" si="43"/>
        <v>0</v>
      </c>
    </row>
    <row r="239" spans="2:30" x14ac:dyDescent="0.25">
      <c r="B239" s="522">
        <v>235</v>
      </c>
      <c r="C239" s="280">
        <f>'BIENES ASEGURADOS'!C247</f>
        <v>0</v>
      </c>
      <c r="D239" s="281">
        <f>SUM('BIENES ASEGURADOS'!D247:H247)*'RT GENERALES'!$D$14</f>
        <v>0</v>
      </c>
      <c r="E239" s="281">
        <f>SUM('BIENES ASEGURADOS'!I247:Y247,'BIENES ASEGURADOS'!AA247)*'RT GENERALES'!$D$14</f>
        <v>0</v>
      </c>
      <c r="F239" s="281">
        <f>'BIENES ASEGURADOS'!AB247*'RT GENERALES'!$D$14</f>
        <v>0</v>
      </c>
      <c r="G239" s="282">
        <f>'BIENES ASEGURADOS'!Z247*'RT GENERALES'!$D$14</f>
        <v>0</v>
      </c>
      <c r="H239" s="525">
        <f t="shared" si="37"/>
        <v>0</v>
      </c>
      <c r="I239" s="283"/>
      <c r="J239" s="284">
        <f>(((D239+E239)*(DT!$C$5/1000)))*($D$1045/IF(AND($D$1044&gt;$B$1046,$B$1046&gt;$D$1043),366,365))+(LIQUIDACION!$F239*(DT!$C$5/2000))</f>
        <v>0</v>
      </c>
      <c r="K239" s="285">
        <f t="shared" si="34"/>
        <v>0</v>
      </c>
      <c r="L239" s="286">
        <f>(((D239+E239)*DT!$E$5/1000)*($D$1045/IF(AND($D$1044&gt;$B$1046,$B$1046&gt;$D$1043),366,365))+(LIQUIDACION!F239*(DT!$E$5/2000)))</f>
        <v>0</v>
      </c>
      <c r="M239" s="286">
        <f>((G239)*(DT!$C$6/1000))*($D$1045/IF(AND($D$1044&gt;$B$1046,$B$1046&gt;$D$1043),366,365))</f>
        <v>0</v>
      </c>
      <c r="N239" s="287">
        <f t="shared" si="38"/>
        <v>0</v>
      </c>
      <c r="P239" s="288">
        <f>(($U239*DT!$C$5/1000))*($D$1045/IF(AND($D$1044&gt;$B$1046,$B$1046&gt;$D$1043),366,365))+(($V239*DT!$C$5/2000))</f>
        <v>0</v>
      </c>
      <c r="Q239" s="289">
        <f t="shared" si="35"/>
        <v>0</v>
      </c>
      <c r="R239" s="289">
        <f>(($U239*DT!$E$5/1000))*($D$1045/IF(AND($D$1044&gt;$B$1046,$B$1046&gt;$D$1043),366,365))+(($V239*DT!$E$5/2000))</f>
        <v>0</v>
      </c>
      <c r="S239" s="290">
        <f t="shared" si="39"/>
        <v>0</v>
      </c>
      <c r="U239" s="291">
        <f t="shared" si="44"/>
        <v>0</v>
      </c>
      <c r="V239" s="291">
        <f t="shared" si="40"/>
        <v>0</v>
      </c>
      <c r="X239" s="288">
        <f>(($AC239*DT!$C$5/1000))*($D$1045/IF(AND($D$1044&gt;$B$1046,$B$1046&gt;$D$1043),366,365))+(($AD239*DT!$C$5/2000))</f>
        <v>0</v>
      </c>
      <c r="Y239" s="289">
        <f t="shared" si="36"/>
        <v>0</v>
      </c>
      <c r="Z239" s="289">
        <f>(($AC239*DT!$E$5/1000))*($D$1045/IF(AND($D$1044&gt;$B$1046,$B$1046&gt;$D$1043),366,365))+(($AD239*DT!$E$5/2000))</f>
        <v>0</v>
      </c>
      <c r="AA239" s="290">
        <f t="shared" si="41"/>
        <v>0</v>
      </c>
      <c r="AC239" s="291">
        <f t="shared" si="42"/>
        <v>0</v>
      </c>
      <c r="AD239" s="291">
        <f t="shared" si="43"/>
        <v>0</v>
      </c>
    </row>
    <row r="240" spans="2:30" x14ac:dyDescent="0.25">
      <c r="B240" s="522">
        <v>236</v>
      </c>
      <c r="C240" s="280">
        <f>'BIENES ASEGURADOS'!C248</f>
        <v>0</v>
      </c>
      <c r="D240" s="281">
        <f>SUM('BIENES ASEGURADOS'!D248:H248)*'RT GENERALES'!$D$14</f>
        <v>0</v>
      </c>
      <c r="E240" s="281">
        <f>SUM('BIENES ASEGURADOS'!I248:Y248,'BIENES ASEGURADOS'!AA248)*'RT GENERALES'!$D$14</f>
        <v>0</v>
      </c>
      <c r="F240" s="281">
        <f>'BIENES ASEGURADOS'!AB248*'RT GENERALES'!$D$14</f>
        <v>0</v>
      </c>
      <c r="G240" s="282">
        <f>'BIENES ASEGURADOS'!Z248*'RT GENERALES'!$D$14</f>
        <v>0</v>
      </c>
      <c r="H240" s="525">
        <f t="shared" si="37"/>
        <v>0</v>
      </c>
      <c r="I240" s="283"/>
      <c r="J240" s="284">
        <f>(((D240+E240)*(DT!$C$5/1000)))*($D$1045/IF(AND($D$1044&gt;$B$1046,$B$1046&gt;$D$1043),366,365))+(LIQUIDACION!$F240*(DT!$C$5/2000))</f>
        <v>0</v>
      </c>
      <c r="K240" s="285">
        <f t="shared" si="34"/>
        <v>0</v>
      </c>
      <c r="L240" s="286">
        <f>(((D240+E240)*DT!$E$5/1000)*($D$1045/IF(AND($D$1044&gt;$B$1046,$B$1046&gt;$D$1043),366,365))+(LIQUIDACION!F240*(DT!$E$5/2000)))</f>
        <v>0</v>
      </c>
      <c r="M240" s="286">
        <f>((G240)*(DT!$C$6/1000))*($D$1045/IF(AND($D$1044&gt;$B$1046,$B$1046&gt;$D$1043),366,365))</f>
        <v>0</v>
      </c>
      <c r="N240" s="287">
        <f t="shared" si="38"/>
        <v>0</v>
      </c>
      <c r="P240" s="288">
        <f>(($U240*DT!$C$5/1000))*($D$1045/IF(AND($D$1044&gt;$B$1046,$B$1046&gt;$D$1043),366,365))+(($V240*DT!$C$5/2000))</f>
        <v>0</v>
      </c>
      <c r="Q240" s="289">
        <f t="shared" si="35"/>
        <v>0</v>
      </c>
      <c r="R240" s="289">
        <f>(($U240*DT!$E$5/1000))*($D$1045/IF(AND($D$1044&gt;$B$1046,$B$1046&gt;$D$1043),366,365))+(($V240*DT!$E$5/2000))</f>
        <v>0</v>
      </c>
      <c r="S240" s="290">
        <f t="shared" si="39"/>
        <v>0</v>
      </c>
      <c r="U240" s="291">
        <f t="shared" si="44"/>
        <v>0</v>
      </c>
      <c r="V240" s="291">
        <f t="shared" si="40"/>
        <v>0</v>
      </c>
      <c r="X240" s="288">
        <f>(($AC240*DT!$C$5/1000))*($D$1045/IF(AND($D$1044&gt;$B$1046,$B$1046&gt;$D$1043),366,365))+(($AD240*DT!$C$5/2000))</f>
        <v>0</v>
      </c>
      <c r="Y240" s="289">
        <f t="shared" si="36"/>
        <v>0</v>
      </c>
      <c r="Z240" s="289">
        <f>(($AC240*DT!$E$5/1000))*($D$1045/IF(AND($D$1044&gt;$B$1046,$B$1046&gt;$D$1043),366,365))+(($AD240*DT!$E$5/2000))</f>
        <v>0</v>
      </c>
      <c r="AA240" s="290">
        <f t="shared" si="41"/>
        <v>0</v>
      </c>
      <c r="AC240" s="291">
        <f t="shared" si="42"/>
        <v>0</v>
      </c>
      <c r="AD240" s="291">
        <f t="shared" si="43"/>
        <v>0</v>
      </c>
    </row>
    <row r="241" spans="2:30" x14ac:dyDescent="0.25">
      <c r="B241" s="522">
        <v>237</v>
      </c>
      <c r="C241" s="280">
        <f>'BIENES ASEGURADOS'!C249</f>
        <v>0</v>
      </c>
      <c r="D241" s="281">
        <f>SUM('BIENES ASEGURADOS'!D249:H249)*'RT GENERALES'!$D$14</f>
        <v>0</v>
      </c>
      <c r="E241" s="281">
        <f>SUM('BIENES ASEGURADOS'!I249:Y249,'BIENES ASEGURADOS'!AA249)*'RT GENERALES'!$D$14</f>
        <v>0</v>
      </c>
      <c r="F241" s="281">
        <f>'BIENES ASEGURADOS'!AB249*'RT GENERALES'!$D$14</f>
        <v>0</v>
      </c>
      <c r="G241" s="282">
        <f>'BIENES ASEGURADOS'!Z249*'RT GENERALES'!$D$14</f>
        <v>0</v>
      </c>
      <c r="H241" s="525">
        <f t="shared" si="37"/>
        <v>0</v>
      </c>
      <c r="I241" s="283"/>
      <c r="J241" s="284">
        <f>(((D241+E241)*(DT!$C$5/1000)))*($D$1045/IF(AND($D$1044&gt;$B$1046,$B$1046&gt;$D$1043),366,365))+(LIQUIDACION!$F241*(DT!$C$5/2000))</f>
        <v>0</v>
      </c>
      <c r="K241" s="285">
        <f t="shared" si="34"/>
        <v>0</v>
      </c>
      <c r="L241" s="286">
        <f>(((D241+E241)*DT!$E$5/1000)*($D$1045/IF(AND($D$1044&gt;$B$1046,$B$1046&gt;$D$1043),366,365))+(LIQUIDACION!F241*(DT!$E$5/2000)))</f>
        <v>0</v>
      </c>
      <c r="M241" s="286">
        <f>((G241)*(DT!$C$6/1000))*($D$1045/IF(AND($D$1044&gt;$B$1046,$B$1046&gt;$D$1043),366,365))</f>
        <v>0</v>
      </c>
      <c r="N241" s="287">
        <f t="shared" si="38"/>
        <v>0</v>
      </c>
      <c r="P241" s="288">
        <f>(($U241*DT!$C$5/1000))*($D$1045/IF(AND($D$1044&gt;$B$1046,$B$1046&gt;$D$1043),366,365))+(($V241*DT!$C$5/2000))</f>
        <v>0</v>
      </c>
      <c r="Q241" s="289">
        <f t="shared" si="35"/>
        <v>0</v>
      </c>
      <c r="R241" s="289">
        <f>(($U241*DT!$E$5/1000))*($D$1045/IF(AND($D$1044&gt;$B$1046,$B$1046&gt;$D$1043),366,365))+(($V241*DT!$E$5/2000))</f>
        <v>0</v>
      </c>
      <c r="S241" s="290">
        <f t="shared" si="39"/>
        <v>0</v>
      </c>
      <c r="U241" s="291">
        <f t="shared" si="44"/>
        <v>0</v>
      </c>
      <c r="V241" s="291">
        <f t="shared" si="40"/>
        <v>0</v>
      </c>
      <c r="X241" s="288">
        <f>(($AC241*DT!$C$5/1000))*($D$1045/IF(AND($D$1044&gt;$B$1046,$B$1046&gt;$D$1043),366,365))+(($AD241*DT!$C$5/2000))</f>
        <v>0</v>
      </c>
      <c r="Y241" s="289">
        <f t="shared" si="36"/>
        <v>0</v>
      </c>
      <c r="Z241" s="289">
        <f>(($AC241*DT!$E$5/1000))*($D$1045/IF(AND($D$1044&gt;$B$1046,$B$1046&gt;$D$1043),366,365))+(($AD241*DT!$E$5/2000))</f>
        <v>0</v>
      </c>
      <c r="AA241" s="290">
        <f t="shared" si="41"/>
        <v>0</v>
      </c>
      <c r="AC241" s="291">
        <f t="shared" si="42"/>
        <v>0</v>
      </c>
      <c r="AD241" s="291">
        <f t="shared" si="43"/>
        <v>0</v>
      </c>
    </row>
    <row r="242" spans="2:30" x14ac:dyDescent="0.25">
      <c r="B242" s="522">
        <v>238</v>
      </c>
      <c r="C242" s="280">
        <f>'BIENES ASEGURADOS'!C250</f>
        <v>0</v>
      </c>
      <c r="D242" s="281">
        <f>SUM('BIENES ASEGURADOS'!D250:H250)*'RT GENERALES'!$D$14</f>
        <v>0</v>
      </c>
      <c r="E242" s="281">
        <f>SUM('BIENES ASEGURADOS'!I250:Y250,'BIENES ASEGURADOS'!AA250)*'RT GENERALES'!$D$14</f>
        <v>0</v>
      </c>
      <c r="F242" s="281">
        <f>'BIENES ASEGURADOS'!AB250*'RT GENERALES'!$D$14</f>
        <v>0</v>
      </c>
      <c r="G242" s="282">
        <f>'BIENES ASEGURADOS'!Z250*'RT GENERALES'!$D$14</f>
        <v>0</v>
      </c>
      <c r="H242" s="525">
        <f t="shared" si="37"/>
        <v>0</v>
      </c>
      <c r="I242" s="283"/>
      <c r="J242" s="284">
        <f>(((D242+E242)*(DT!$C$5/1000)))*($D$1045/IF(AND($D$1044&gt;$B$1046,$B$1046&gt;$D$1043),366,365))+(LIQUIDACION!$F242*(DT!$C$5/2000))</f>
        <v>0</v>
      </c>
      <c r="K242" s="285">
        <f t="shared" si="34"/>
        <v>0</v>
      </c>
      <c r="L242" s="286">
        <f>(((D242+E242)*DT!$E$5/1000)*($D$1045/IF(AND($D$1044&gt;$B$1046,$B$1046&gt;$D$1043),366,365))+(LIQUIDACION!F242*(DT!$E$5/2000)))</f>
        <v>0</v>
      </c>
      <c r="M242" s="286">
        <f>((G242)*(DT!$C$6/1000))*($D$1045/IF(AND($D$1044&gt;$B$1046,$B$1046&gt;$D$1043),366,365))</f>
        <v>0</v>
      </c>
      <c r="N242" s="287">
        <f t="shared" si="38"/>
        <v>0</v>
      </c>
      <c r="P242" s="288">
        <f>(($U242*DT!$C$5/1000))*($D$1045/IF(AND($D$1044&gt;$B$1046,$B$1046&gt;$D$1043),366,365))+(($V242*DT!$C$5/2000))</f>
        <v>0</v>
      </c>
      <c r="Q242" s="289">
        <f t="shared" si="35"/>
        <v>0</v>
      </c>
      <c r="R242" s="289">
        <f>(($U242*DT!$E$5/1000))*($D$1045/IF(AND($D$1044&gt;$B$1046,$B$1046&gt;$D$1043),366,365))+(($V242*DT!$E$5/2000))</f>
        <v>0</v>
      </c>
      <c r="S242" s="290">
        <f t="shared" si="39"/>
        <v>0</v>
      </c>
      <c r="U242" s="291">
        <f t="shared" si="44"/>
        <v>0</v>
      </c>
      <c r="V242" s="291">
        <f t="shared" si="40"/>
        <v>0</v>
      </c>
      <c r="X242" s="288">
        <f>(($AC242*DT!$C$5/1000))*($D$1045/IF(AND($D$1044&gt;$B$1046,$B$1046&gt;$D$1043),366,365))+(($AD242*DT!$C$5/2000))</f>
        <v>0</v>
      </c>
      <c r="Y242" s="289">
        <f t="shared" si="36"/>
        <v>0</v>
      </c>
      <c r="Z242" s="289">
        <f>(($AC242*DT!$E$5/1000))*($D$1045/IF(AND($D$1044&gt;$B$1046,$B$1046&gt;$D$1043),366,365))+(($AD242*DT!$E$5/2000))</f>
        <v>0</v>
      </c>
      <c r="AA242" s="290">
        <f t="shared" si="41"/>
        <v>0</v>
      </c>
      <c r="AC242" s="291">
        <f t="shared" si="42"/>
        <v>0</v>
      </c>
      <c r="AD242" s="291">
        <f t="shared" si="43"/>
        <v>0</v>
      </c>
    </row>
    <row r="243" spans="2:30" x14ac:dyDescent="0.25">
      <c r="B243" s="522">
        <v>239</v>
      </c>
      <c r="C243" s="280">
        <f>'BIENES ASEGURADOS'!C251</f>
        <v>0</v>
      </c>
      <c r="D243" s="281">
        <f>SUM('BIENES ASEGURADOS'!D251:H251)*'RT GENERALES'!$D$14</f>
        <v>0</v>
      </c>
      <c r="E243" s="281">
        <f>SUM('BIENES ASEGURADOS'!I251:Y251,'BIENES ASEGURADOS'!AA251)*'RT GENERALES'!$D$14</f>
        <v>0</v>
      </c>
      <c r="F243" s="281">
        <f>'BIENES ASEGURADOS'!AB251*'RT GENERALES'!$D$14</f>
        <v>0</v>
      </c>
      <c r="G243" s="282">
        <f>'BIENES ASEGURADOS'!Z251*'RT GENERALES'!$D$14</f>
        <v>0</v>
      </c>
      <c r="H243" s="525">
        <f t="shared" si="37"/>
        <v>0</v>
      </c>
      <c r="I243" s="283"/>
      <c r="J243" s="284">
        <f>(((D243+E243)*(DT!$C$5/1000)))*($D$1045/IF(AND($D$1044&gt;$B$1046,$B$1046&gt;$D$1043),366,365))+(LIQUIDACION!$F243*(DT!$C$5/2000))</f>
        <v>0</v>
      </c>
      <c r="K243" s="285">
        <f t="shared" si="34"/>
        <v>0</v>
      </c>
      <c r="L243" s="286">
        <f>(((D243+E243)*DT!$E$5/1000)*($D$1045/IF(AND($D$1044&gt;$B$1046,$B$1046&gt;$D$1043),366,365))+(LIQUIDACION!F243*(DT!$E$5/2000)))</f>
        <v>0</v>
      </c>
      <c r="M243" s="286">
        <f>((G243)*(DT!$C$6/1000))*($D$1045/IF(AND($D$1044&gt;$B$1046,$B$1046&gt;$D$1043),366,365))</f>
        <v>0</v>
      </c>
      <c r="N243" s="287">
        <f t="shared" si="38"/>
        <v>0</v>
      </c>
      <c r="P243" s="288">
        <f>(($U243*DT!$C$5/1000))*($D$1045/IF(AND($D$1044&gt;$B$1046,$B$1046&gt;$D$1043),366,365))+(($V243*DT!$C$5/2000))</f>
        <v>0</v>
      </c>
      <c r="Q243" s="289">
        <f t="shared" si="35"/>
        <v>0</v>
      </c>
      <c r="R243" s="289">
        <f>(($U243*DT!$E$5/1000))*($D$1045/IF(AND($D$1044&gt;$B$1046,$B$1046&gt;$D$1043),366,365))+(($V243*DT!$E$5/2000))</f>
        <v>0</v>
      </c>
      <c r="S243" s="290">
        <f t="shared" si="39"/>
        <v>0</v>
      </c>
      <c r="U243" s="291">
        <f t="shared" si="44"/>
        <v>0</v>
      </c>
      <c r="V243" s="291">
        <f t="shared" si="40"/>
        <v>0</v>
      </c>
      <c r="X243" s="288">
        <f>(($AC243*DT!$C$5/1000))*($D$1045/IF(AND($D$1044&gt;$B$1046,$B$1046&gt;$D$1043),366,365))+(($AD243*DT!$C$5/2000))</f>
        <v>0</v>
      </c>
      <c r="Y243" s="289">
        <f t="shared" si="36"/>
        <v>0</v>
      </c>
      <c r="Z243" s="289">
        <f>(($AC243*DT!$E$5/1000))*($D$1045/IF(AND($D$1044&gt;$B$1046,$B$1046&gt;$D$1043),366,365))+(($AD243*DT!$E$5/2000))</f>
        <v>0</v>
      </c>
      <c r="AA243" s="290">
        <f t="shared" si="41"/>
        <v>0</v>
      </c>
      <c r="AC243" s="291">
        <f t="shared" si="42"/>
        <v>0</v>
      </c>
      <c r="AD243" s="291">
        <f t="shared" si="43"/>
        <v>0</v>
      </c>
    </row>
    <row r="244" spans="2:30" x14ac:dyDescent="0.25">
      <c r="B244" s="522">
        <v>240</v>
      </c>
      <c r="C244" s="280">
        <f>'BIENES ASEGURADOS'!C252</f>
        <v>0</v>
      </c>
      <c r="D244" s="281">
        <f>SUM('BIENES ASEGURADOS'!D252:H252)*'RT GENERALES'!$D$14</f>
        <v>0</v>
      </c>
      <c r="E244" s="281">
        <f>SUM('BIENES ASEGURADOS'!I252:Y252,'BIENES ASEGURADOS'!AA252)*'RT GENERALES'!$D$14</f>
        <v>0</v>
      </c>
      <c r="F244" s="281">
        <f>'BIENES ASEGURADOS'!AB252*'RT GENERALES'!$D$14</f>
        <v>0</v>
      </c>
      <c r="G244" s="282">
        <f>'BIENES ASEGURADOS'!Z252*'RT GENERALES'!$D$14</f>
        <v>0</v>
      </c>
      <c r="H244" s="525">
        <f t="shared" si="37"/>
        <v>0</v>
      </c>
      <c r="I244" s="283"/>
      <c r="J244" s="284">
        <f>(((D244+E244)*(DT!$C$5/1000)))*($D$1045/IF(AND($D$1044&gt;$B$1046,$B$1046&gt;$D$1043),366,365))+(LIQUIDACION!$F244*(DT!$C$5/2000))</f>
        <v>0</v>
      </c>
      <c r="K244" s="285">
        <f t="shared" si="34"/>
        <v>0</v>
      </c>
      <c r="L244" s="286">
        <f>(((D244+E244)*DT!$E$5/1000)*($D$1045/IF(AND($D$1044&gt;$B$1046,$B$1046&gt;$D$1043),366,365))+(LIQUIDACION!F244*(DT!$E$5/2000)))</f>
        <v>0</v>
      </c>
      <c r="M244" s="286">
        <f>((G244)*(DT!$C$6/1000))*($D$1045/IF(AND($D$1044&gt;$B$1046,$B$1046&gt;$D$1043),366,365))</f>
        <v>0</v>
      </c>
      <c r="N244" s="287">
        <f t="shared" si="38"/>
        <v>0</v>
      </c>
      <c r="P244" s="288">
        <f>(($U244*DT!$C$5/1000))*($D$1045/IF(AND($D$1044&gt;$B$1046,$B$1046&gt;$D$1043),366,365))+(($V244*DT!$C$5/2000))</f>
        <v>0</v>
      </c>
      <c r="Q244" s="289">
        <f t="shared" si="35"/>
        <v>0</v>
      </c>
      <c r="R244" s="289">
        <f>(($U244*DT!$E$5/1000))*($D$1045/IF(AND($D$1044&gt;$B$1046,$B$1046&gt;$D$1043),366,365))+(($V244*DT!$E$5/2000))</f>
        <v>0</v>
      </c>
      <c r="S244" s="290">
        <f t="shared" si="39"/>
        <v>0</v>
      </c>
      <c r="U244" s="291">
        <f t="shared" si="44"/>
        <v>0</v>
      </c>
      <c r="V244" s="291">
        <f t="shared" si="40"/>
        <v>0</v>
      </c>
      <c r="X244" s="288">
        <f>(($AC244*DT!$C$5/1000))*($D$1045/IF(AND($D$1044&gt;$B$1046,$B$1046&gt;$D$1043),366,365))+(($AD244*DT!$C$5/2000))</f>
        <v>0</v>
      </c>
      <c r="Y244" s="289">
        <f t="shared" si="36"/>
        <v>0</v>
      </c>
      <c r="Z244" s="289">
        <f>(($AC244*DT!$E$5/1000))*($D$1045/IF(AND($D$1044&gt;$B$1046,$B$1046&gt;$D$1043),366,365))+(($AD244*DT!$E$5/2000))</f>
        <v>0</v>
      </c>
      <c r="AA244" s="290">
        <f t="shared" si="41"/>
        <v>0</v>
      </c>
      <c r="AC244" s="291">
        <f t="shared" si="42"/>
        <v>0</v>
      </c>
      <c r="AD244" s="291">
        <f t="shared" si="43"/>
        <v>0</v>
      </c>
    </row>
    <row r="245" spans="2:30" x14ac:dyDescent="0.25">
      <c r="B245" s="522">
        <v>241</v>
      </c>
      <c r="C245" s="280">
        <f>'BIENES ASEGURADOS'!C253</f>
        <v>0</v>
      </c>
      <c r="D245" s="281">
        <f>SUM('BIENES ASEGURADOS'!D253:H253)*'RT GENERALES'!$D$14</f>
        <v>0</v>
      </c>
      <c r="E245" s="281">
        <f>SUM('BIENES ASEGURADOS'!I253:Y253,'BIENES ASEGURADOS'!AA253)*'RT GENERALES'!$D$14</f>
        <v>0</v>
      </c>
      <c r="F245" s="281">
        <f>'BIENES ASEGURADOS'!AB253*'RT GENERALES'!$D$14</f>
        <v>0</v>
      </c>
      <c r="G245" s="282">
        <f>'BIENES ASEGURADOS'!Z253*'RT GENERALES'!$D$14</f>
        <v>0</v>
      </c>
      <c r="H245" s="525">
        <f t="shared" si="37"/>
        <v>0</v>
      </c>
      <c r="I245" s="283"/>
      <c r="J245" s="284">
        <f>(((D245+E245)*(DT!$C$5/1000)))*($D$1045/IF(AND($D$1044&gt;$B$1046,$B$1046&gt;$D$1043),366,365))+(LIQUIDACION!$F245*(DT!$C$5/2000))</f>
        <v>0</v>
      </c>
      <c r="K245" s="285">
        <f t="shared" si="34"/>
        <v>0</v>
      </c>
      <c r="L245" s="286">
        <f>(((D245+E245)*DT!$E$5/1000)*($D$1045/IF(AND($D$1044&gt;$B$1046,$B$1046&gt;$D$1043),366,365))+(LIQUIDACION!F245*(DT!$E$5/2000)))</f>
        <v>0</v>
      </c>
      <c r="M245" s="286">
        <f>((G245)*(DT!$C$6/1000))*($D$1045/IF(AND($D$1044&gt;$B$1046,$B$1046&gt;$D$1043),366,365))</f>
        <v>0</v>
      </c>
      <c r="N245" s="287">
        <f t="shared" si="38"/>
        <v>0</v>
      </c>
      <c r="P245" s="288">
        <f>(($U245*DT!$C$5/1000))*($D$1045/IF(AND($D$1044&gt;$B$1046,$B$1046&gt;$D$1043),366,365))+(($V245*DT!$C$5/2000))</f>
        <v>0</v>
      </c>
      <c r="Q245" s="289">
        <f t="shared" si="35"/>
        <v>0</v>
      </c>
      <c r="R245" s="289">
        <f>(($U245*DT!$E$5/1000))*($D$1045/IF(AND($D$1044&gt;$B$1046,$B$1046&gt;$D$1043),366,365))+(($V245*DT!$E$5/2000))</f>
        <v>0</v>
      </c>
      <c r="S245" s="290">
        <f t="shared" si="39"/>
        <v>0</v>
      </c>
      <c r="U245" s="291">
        <f t="shared" si="44"/>
        <v>0</v>
      </c>
      <c r="V245" s="291">
        <f t="shared" si="40"/>
        <v>0</v>
      </c>
      <c r="X245" s="288">
        <f>(($AC245*DT!$C$5/1000))*($D$1045/IF(AND($D$1044&gt;$B$1046,$B$1046&gt;$D$1043),366,365))+(($AD245*DT!$C$5/2000))</f>
        <v>0</v>
      </c>
      <c r="Y245" s="289">
        <f t="shared" si="36"/>
        <v>0</v>
      </c>
      <c r="Z245" s="289">
        <f>(($AC245*DT!$E$5/1000))*($D$1045/IF(AND($D$1044&gt;$B$1046,$B$1046&gt;$D$1043),366,365))+(($AD245*DT!$E$5/2000))</f>
        <v>0</v>
      </c>
      <c r="AA245" s="290">
        <f t="shared" si="41"/>
        <v>0</v>
      </c>
      <c r="AC245" s="291">
        <f t="shared" si="42"/>
        <v>0</v>
      </c>
      <c r="AD245" s="291">
        <f t="shared" si="43"/>
        <v>0</v>
      </c>
    </row>
    <row r="246" spans="2:30" x14ac:dyDescent="0.25">
      <c r="B246" s="522">
        <v>242</v>
      </c>
      <c r="C246" s="280">
        <f>'BIENES ASEGURADOS'!C254</f>
        <v>0</v>
      </c>
      <c r="D246" s="281">
        <f>SUM('BIENES ASEGURADOS'!D254:H254)*'RT GENERALES'!$D$14</f>
        <v>0</v>
      </c>
      <c r="E246" s="281">
        <f>SUM('BIENES ASEGURADOS'!I254:Y254,'BIENES ASEGURADOS'!AA254)*'RT GENERALES'!$D$14</f>
        <v>0</v>
      </c>
      <c r="F246" s="281">
        <f>'BIENES ASEGURADOS'!AB254*'RT GENERALES'!$D$14</f>
        <v>0</v>
      </c>
      <c r="G246" s="282">
        <f>'BIENES ASEGURADOS'!Z254*'RT GENERALES'!$D$14</f>
        <v>0</v>
      </c>
      <c r="H246" s="525">
        <f t="shared" si="37"/>
        <v>0</v>
      </c>
      <c r="I246" s="283"/>
      <c r="J246" s="284">
        <f>(((D246+E246)*(DT!$C$5/1000)))*($D$1045/IF(AND($D$1044&gt;$B$1046,$B$1046&gt;$D$1043),366,365))+(LIQUIDACION!$F246*(DT!$C$5/2000))</f>
        <v>0</v>
      </c>
      <c r="K246" s="285">
        <f t="shared" si="34"/>
        <v>0</v>
      </c>
      <c r="L246" s="286">
        <f>(((D246+E246)*DT!$E$5/1000)*($D$1045/IF(AND($D$1044&gt;$B$1046,$B$1046&gt;$D$1043),366,365))+(LIQUIDACION!F246*(DT!$E$5/2000)))</f>
        <v>0</v>
      </c>
      <c r="M246" s="286">
        <f>((G246)*(DT!$C$6/1000))*($D$1045/IF(AND($D$1044&gt;$B$1046,$B$1046&gt;$D$1043),366,365))</f>
        <v>0</v>
      </c>
      <c r="N246" s="287">
        <f t="shared" si="38"/>
        <v>0</v>
      </c>
      <c r="P246" s="288">
        <f>(($U246*DT!$C$5/1000))*($D$1045/IF(AND($D$1044&gt;$B$1046,$B$1046&gt;$D$1043),366,365))+(($V246*DT!$C$5/2000))</f>
        <v>0</v>
      </c>
      <c r="Q246" s="289">
        <f t="shared" si="35"/>
        <v>0</v>
      </c>
      <c r="R246" s="289">
        <f>(($U246*DT!$E$5/1000))*($D$1045/IF(AND($D$1044&gt;$B$1046,$B$1046&gt;$D$1043),366,365))+(($V246*DT!$E$5/2000))</f>
        <v>0</v>
      </c>
      <c r="S246" s="290">
        <f t="shared" si="39"/>
        <v>0</v>
      </c>
      <c r="U246" s="291">
        <f t="shared" si="44"/>
        <v>0</v>
      </c>
      <c r="V246" s="291">
        <f t="shared" si="40"/>
        <v>0</v>
      </c>
      <c r="X246" s="288">
        <f>(($AC246*DT!$C$5/1000))*($D$1045/IF(AND($D$1044&gt;$B$1046,$B$1046&gt;$D$1043),366,365))+(($AD246*DT!$C$5/2000))</f>
        <v>0</v>
      </c>
      <c r="Y246" s="289">
        <f t="shared" si="36"/>
        <v>0</v>
      </c>
      <c r="Z246" s="289">
        <f>(($AC246*DT!$E$5/1000))*($D$1045/IF(AND($D$1044&gt;$B$1046,$B$1046&gt;$D$1043),366,365))+(($AD246*DT!$E$5/2000))</f>
        <v>0</v>
      </c>
      <c r="AA246" s="290">
        <f t="shared" si="41"/>
        <v>0</v>
      </c>
      <c r="AC246" s="291">
        <f t="shared" si="42"/>
        <v>0</v>
      </c>
      <c r="AD246" s="291">
        <f t="shared" si="43"/>
        <v>0</v>
      </c>
    </row>
    <row r="247" spans="2:30" x14ac:dyDescent="0.25">
      <c r="B247" s="522">
        <v>243</v>
      </c>
      <c r="C247" s="280">
        <f>'BIENES ASEGURADOS'!C255</f>
        <v>0</v>
      </c>
      <c r="D247" s="281">
        <f>SUM('BIENES ASEGURADOS'!D255:H255)*'RT GENERALES'!$D$14</f>
        <v>0</v>
      </c>
      <c r="E247" s="281">
        <f>SUM('BIENES ASEGURADOS'!I255:Y255,'BIENES ASEGURADOS'!AA255)*'RT GENERALES'!$D$14</f>
        <v>0</v>
      </c>
      <c r="F247" s="281">
        <f>'BIENES ASEGURADOS'!AB255*'RT GENERALES'!$D$14</f>
        <v>0</v>
      </c>
      <c r="G247" s="282">
        <f>'BIENES ASEGURADOS'!Z255*'RT GENERALES'!$D$14</f>
        <v>0</v>
      </c>
      <c r="H247" s="525">
        <f t="shared" si="37"/>
        <v>0</v>
      </c>
      <c r="I247" s="283"/>
      <c r="J247" s="284">
        <f>(((D247+E247)*(DT!$C$5/1000)))*($D$1045/IF(AND($D$1044&gt;$B$1046,$B$1046&gt;$D$1043),366,365))+(LIQUIDACION!$F247*(DT!$C$5/2000))</f>
        <v>0</v>
      </c>
      <c r="K247" s="285">
        <f t="shared" si="34"/>
        <v>0</v>
      </c>
      <c r="L247" s="286">
        <f>(((D247+E247)*DT!$E$5/1000)*($D$1045/IF(AND($D$1044&gt;$B$1046,$B$1046&gt;$D$1043),366,365))+(LIQUIDACION!F247*(DT!$E$5/2000)))</f>
        <v>0</v>
      </c>
      <c r="M247" s="286">
        <f>((G247)*(DT!$C$6/1000))*($D$1045/IF(AND($D$1044&gt;$B$1046,$B$1046&gt;$D$1043),366,365))</f>
        <v>0</v>
      </c>
      <c r="N247" s="287">
        <f t="shared" si="38"/>
        <v>0</v>
      </c>
      <c r="P247" s="288">
        <f>(($U247*DT!$C$5/1000))*($D$1045/IF(AND($D$1044&gt;$B$1046,$B$1046&gt;$D$1043),366,365))+(($V247*DT!$C$5/2000))</f>
        <v>0</v>
      </c>
      <c r="Q247" s="289">
        <f t="shared" si="35"/>
        <v>0</v>
      </c>
      <c r="R247" s="289">
        <f>(($U247*DT!$E$5/1000))*($D$1045/IF(AND($D$1044&gt;$B$1046,$B$1046&gt;$D$1043),366,365))+(($V247*DT!$E$5/2000))</f>
        <v>0</v>
      </c>
      <c r="S247" s="290">
        <f t="shared" si="39"/>
        <v>0</v>
      </c>
      <c r="U247" s="291">
        <f t="shared" si="44"/>
        <v>0</v>
      </c>
      <c r="V247" s="291">
        <f t="shared" si="40"/>
        <v>0</v>
      </c>
      <c r="X247" s="288">
        <f>(($AC247*DT!$C$5/1000))*($D$1045/IF(AND($D$1044&gt;$B$1046,$B$1046&gt;$D$1043),366,365))+(($AD247*DT!$C$5/2000))</f>
        <v>0</v>
      </c>
      <c r="Y247" s="289">
        <f t="shared" si="36"/>
        <v>0</v>
      </c>
      <c r="Z247" s="289">
        <f>(($AC247*DT!$E$5/1000))*($D$1045/IF(AND($D$1044&gt;$B$1046,$B$1046&gt;$D$1043),366,365))+(($AD247*DT!$E$5/2000))</f>
        <v>0</v>
      </c>
      <c r="AA247" s="290">
        <f t="shared" si="41"/>
        <v>0</v>
      </c>
      <c r="AC247" s="291">
        <f t="shared" si="42"/>
        <v>0</v>
      </c>
      <c r="AD247" s="291">
        <f t="shared" si="43"/>
        <v>0</v>
      </c>
    </row>
    <row r="248" spans="2:30" x14ac:dyDescent="0.25">
      <c r="B248" s="522">
        <v>244</v>
      </c>
      <c r="C248" s="280">
        <f>'BIENES ASEGURADOS'!C256</f>
        <v>0</v>
      </c>
      <c r="D248" s="281">
        <f>SUM('BIENES ASEGURADOS'!D256:H256)*'RT GENERALES'!$D$14</f>
        <v>0</v>
      </c>
      <c r="E248" s="281">
        <f>SUM('BIENES ASEGURADOS'!I256:Y256,'BIENES ASEGURADOS'!AA256)*'RT GENERALES'!$D$14</f>
        <v>0</v>
      </c>
      <c r="F248" s="281">
        <f>'BIENES ASEGURADOS'!AB256*'RT GENERALES'!$D$14</f>
        <v>0</v>
      </c>
      <c r="G248" s="282">
        <f>'BIENES ASEGURADOS'!Z256*'RT GENERALES'!$D$14</f>
        <v>0</v>
      </c>
      <c r="H248" s="525">
        <f t="shared" si="37"/>
        <v>0</v>
      </c>
      <c r="I248" s="283"/>
      <c r="J248" s="284">
        <f>(((D248+E248)*(DT!$C$5/1000)))*($D$1045/IF(AND($D$1044&gt;$B$1046,$B$1046&gt;$D$1043),366,365))+(LIQUIDACION!$F248*(DT!$C$5/2000))</f>
        <v>0</v>
      </c>
      <c r="K248" s="285">
        <f t="shared" si="34"/>
        <v>0</v>
      </c>
      <c r="L248" s="286">
        <f>(((D248+E248)*DT!$E$5/1000)*($D$1045/IF(AND($D$1044&gt;$B$1046,$B$1046&gt;$D$1043),366,365))+(LIQUIDACION!F248*(DT!$E$5/2000)))</f>
        <v>0</v>
      </c>
      <c r="M248" s="286">
        <f>((G248)*(DT!$C$6/1000))*($D$1045/IF(AND($D$1044&gt;$B$1046,$B$1046&gt;$D$1043),366,365))</f>
        <v>0</v>
      </c>
      <c r="N248" s="287">
        <f t="shared" si="38"/>
        <v>0</v>
      </c>
      <c r="P248" s="288">
        <f>(($U248*DT!$C$5/1000))*($D$1045/IF(AND($D$1044&gt;$B$1046,$B$1046&gt;$D$1043),366,365))+(($V248*DT!$C$5/2000))</f>
        <v>0</v>
      </c>
      <c r="Q248" s="289">
        <f t="shared" si="35"/>
        <v>0</v>
      </c>
      <c r="R248" s="289">
        <f>(($U248*DT!$E$5/1000))*($D$1045/IF(AND($D$1044&gt;$B$1046,$B$1046&gt;$D$1043),366,365))+(($V248*DT!$E$5/2000))</f>
        <v>0</v>
      </c>
      <c r="S248" s="290">
        <f t="shared" si="39"/>
        <v>0</v>
      </c>
      <c r="U248" s="291">
        <f t="shared" si="44"/>
        <v>0</v>
      </c>
      <c r="V248" s="291">
        <f t="shared" si="40"/>
        <v>0</v>
      </c>
      <c r="X248" s="288">
        <f>(($AC248*DT!$C$5/1000))*($D$1045/IF(AND($D$1044&gt;$B$1046,$B$1046&gt;$D$1043),366,365))+(($AD248*DT!$C$5/2000))</f>
        <v>0</v>
      </c>
      <c r="Y248" s="289">
        <f t="shared" si="36"/>
        <v>0</v>
      </c>
      <c r="Z248" s="289">
        <f>(($AC248*DT!$E$5/1000))*($D$1045/IF(AND($D$1044&gt;$B$1046,$B$1046&gt;$D$1043),366,365))+(($AD248*DT!$E$5/2000))</f>
        <v>0</v>
      </c>
      <c r="AA248" s="290">
        <f t="shared" si="41"/>
        <v>0</v>
      </c>
      <c r="AC248" s="291">
        <f t="shared" si="42"/>
        <v>0</v>
      </c>
      <c r="AD248" s="291">
        <f t="shared" si="43"/>
        <v>0</v>
      </c>
    </row>
    <row r="249" spans="2:30" x14ac:dyDescent="0.25">
      <c r="B249" s="522">
        <v>245</v>
      </c>
      <c r="C249" s="280">
        <f>'BIENES ASEGURADOS'!C257</f>
        <v>0</v>
      </c>
      <c r="D249" s="281">
        <f>SUM('BIENES ASEGURADOS'!D257:H257)*'RT GENERALES'!$D$14</f>
        <v>0</v>
      </c>
      <c r="E249" s="281">
        <f>SUM('BIENES ASEGURADOS'!I257:Y257,'BIENES ASEGURADOS'!AA257)*'RT GENERALES'!$D$14</f>
        <v>0</v>
      </c>
      <c r="F249" s="281">
        <f>'BIENES ASEGURADOS'!AB257*'RT GENERALES'!$D$14</f>
        <v>0</v>
      </c>
      <c r="G249" s="282">
        <f>'BIENES ASEGURADOS'!Z257*'RT GENERALES'!$D$14</f>
        <v>0</v>
      </c>
      <c r="H249" s="525">
        <f t="shared" si="37"/>
        <v>0</v>
      </c>
      <c r="I249" s="283"/>
      <c r="J249" s="284">
        <f>(((D249+E249)*(DT!$C$5/1000)))*($D$1045/IF(AND($D$1044&gt;$B$1046,$B$1046&gt;$D$1043),366,365))+(LIQUIDACION!$F249*(DT!$C$5/2000))</f>
        <v>0</v>
      </c>
      <c r="K249" s="285">
        <f t="shared" si="34"/>
        <v>0</v>
      </c>
      <c r="L249" s="286">
        <f>(((D249+E249)*DT!$E$5/1000)*($D$1045/IF(AND($D$1044&gt;$B$1046,$B$1046&gt;$D$1043),366,365))+(LIQUIDACION!F249*(DT!$E$5/2000)))</f>
        <v>0</v>
      </c>
      <c r="M249" s="286">
        <f>((G249)*(DT!$C$6/1000))*($D$1045/IF(AND($D$1044&gt;$B$1046,$B$1046&gt;$D$1043),366,365))</f>
        <v>0</v>
      </c>
      <c r="N249" s="287">
        <f t="shared" si="38"/>
        <v>0</v>
      </c>
      <c r="P249" s="288">
        <f>(($U249*DT!$C$5/1000))*($D$1045/IF(AND($D$1044&gt;$B$1046,$B$1046&gt;$D$1043),366,365))+(($V249*DT!$C$5/2000))</f>
        <v>0</v>
      </c>
      <c r="Q249" s="289">
        <f t="shared" si="35"/>
        <v>0</v>
      </c>
      <c r="R249" s="289">
        <f>(($U249*DT!$E$5/1000))*($D$1045/IF(AND($D$1044&gt;$B$1046,$B$1046&gt;$D$1043),366,365))+(($V249*DT!$E$5/2000))</f>
        <v>0</v>
      </c>
      <c r="S249" s="290">
        <f t="shared" si="39"/>
        <v>0</v>
      </c>
      <c r="U249" s="291">
        <f t="shared" si="44"/>
        <v>0</v>
      </c>
      <c r="V249" s="291">
        <f t="shared" si="40"/>
        <v>0</v>
      </c>
      <c r="X249" s="288">
        <f>(($AC249*DT!$C$5/1000))*($D$1045/IF(AND($D$1044&gt;$B$1046,$B$1046&gt;$D$1043),366,365))+(($AD249*DT!$C$5/2000))</f>
        <v>0</v>
      </c>
      <c r="Y249" s="289">
        <f t="shared" si="36"/>
        <v>0</v>
      </c>
      <c r="Z249" s="289">
        <f>(($AC249*DT!$E$5/1000))*($D$1045/IF(AND($D$1044&gt;$B$1046,$B$1046&gt;$D$1043),366,365))+(($AD249*DT!$E$5/2000))</f>
        <v>0</v>
      </c>
      <c r="AA249" s="290">
        <f t="shared" si="41"/>
        <v>0</v>
      </c>
      <c r="AC249" s="291">
        <f t="shared" si="42"/>
        <v>0</v>
      </c>
      <c r="AD249" s="291">
        <f t="shared" si="43"/>
        <v>0</v>
      </c>
    </row>
    <row r="250" spans="2:30" x14ac:dyDescent="0.25">
      <c r="B250" s="522">
        <v>246</v>
      </c>
      <c r="C250" s="280">
        <f>'BIENES ASEGURADOS'!C258</f>
        <v>0</v>
      </c>
      <c r="D250" s="281">
        <f>SUM('BIENES ASEGURADOS'!D258:H258)*'RT GENERALES'!$D$14</f>
        <v>0</v>
      </c>
      <c r="E250" s="281">
        <f>SUM('BIENES ASEGURADOS'!I258:Y258,'BIENES ASEGURADOS'!AA258)*'RT GENERALES'!$D$14</f>
        <v>0</v>
      </c>
      <c r="F250" s="281">
        <f>'BIENES ASEGURADOS'!AB258*'RT GENERALES'!$D$14</f>
        <v>0</v>
      </c>
      <c r="G250" s="282">
        <f>'BIENES ASEGURADOS'!Z258*'RT GENERALES'!$D$14</f>
        <v>0</v>
      </c>
      <c r="H250" s="525">
        <f t="shared" si="37"/>
        <v>0</v>
      </c>
      <c r="I250" s="283"/>
      <c r="J250" s="284">
        <f>(((D250+E250)*(DT!$C$5/1000)))*($D$1045/IF(AND($D$1044&gt;$B$1046,$B$1046&gt;$D$1043),366,365))+(LIQUIDACION!$F250*(DT!$C$5/2000))</f>
        <v>0</v>
      </c>
      <c r="K250" s="285">
        <f t="shared" si="34"/>
        <v>0</v>
      </c>
      <c r="L250" s="286">
        <f>(((D250+E250)*DT!$E$5/1000)*($D$1045/IF(AND($D$1044&gt;$B$1046,$B$1046&gt;$D$1043),366,365))+(LIQUIDACION!F250*(DT!$E$5/2000)))</f>
        <v>0</v>
      </c>
      <c r="M250" s="286">
        <f>((G250)*(DT!$C$6/1000))*($D$1045/IF(AND($D$1044&gt;$B$1046,$B$1046&gt;$D$1043),366,365))</f>
        <v>0</v>
      </c>
      <c r="N250" s="287">
        <f t="shared" si="38"/>
        <v>0</v>
      </c>
      <c r="P250" s="288">
        <f>(($U250*DT!$C$5/1000))*($D$1045/IF(AND($D$1044&gt;$B$1046,$B$1046&gt;$D$1043),366,365))+(($V250*DT!$C$5/2000))</f>
        <v>0</v>
      </c>
      <c r="Q250" s="289">
        <f t="shared" si="35"/>
        <v>0</v>
      </c>
      <c r="R250" s="289">
        <f>(($U250*DT!$E$5/1000))*($D$1045/IF(AND($D$1044&gt;$B$1046,$B$1046&gt;$D$1043),366,365))+(($V250*DT!$E$5/2000))</f>
        <v>0</v>
      </c>
      <c r="S250" s="290">
        <f t="shared" si="39"/>
        <v>0</v>
      </c>
      <c r="U250" s="291">
        <f t="shared" si="44"/>
        <v>0</v>
      </c>
      <c r="V250" s="291">
        <f t="shared" si="40"/>
        <v>0</v>
      </c>
      <c r="X250" s="288">
        <f>(($AC250*DT!$C$5/1000))*($D$1045/IF(AND($D$1044&gt;$B$1046,$B$1046&gt;$D$1043),366,365))+(($AD250*DT!$C$5/2000))</f>
        <v>0</v>
      </c>
      <c r="Y250" s="289">
        <f t="shared" si="36"/>
        <v>0</v>
      </c>
      <c r="Z250" s="289">
        <f>(($AC250*DT!$E$5/1000))*($D$1045/IF(AND($D$1044&gt;$B$1046,$B$1046&gt;$D$1043),366,365))+(($AD250*DT!$E$5/2000))</f>
        <v>0</v>
      </c>
      <c r="AA250" s="290">
        <f t="shared" si="41"/>
        <v>0</v>
      </c>
      <c r="AC250" s="291">
        <f t="shared" si="42"/>
        <v>0</v>
      </c>
      <c r="AD250" s="291">
        <f t="shared" si="43"/>
        <v>0</v>
      </c>
    </row>
    <row r="251" spans="2:30" x14ac:dyDescent="0.25">
      <c r="B251" s="522">
        <v>247</v>
      </c>
      <c r="C251" s="280">
        <f>'BIENES ASEGURADOS'!C259</f>
        <v>0</v>
      </c>
      <c r="D251" s="281">
        <f>SUM('BIENES ASEGURADOS'!D259:H259)*'RT GENERALES'!$D$14</f>
        <v>0</v>
      </c>
      <c r="E251" s="281">
        <f>SUM('BIENES ASEGURADOS'!I259:Y259,'BIENES ASEGURADOS'!AA259)*'RT GENERALES'!$D$14</f>
        <v>0</v>
      </c>
      <c r="F251" s="281">
        <f>'BIENES ASEGURADOS'!AB259*'RT GENERALES'!$D$14</f>
        <v>0</v>
      </c>
      <c r="G251" s="282">
        <f>'BIENES ASEGURADOS'!Z259*'RT GENERALES'!$D$14</f>
        <v>0</v>
      </c>
      <c r="H251" s="525">
        <f t="shared" si="37"/>
        <v>0</v>
      </c>
      <c r="I251" s="283"/>
      <c r="J251" s="284">
        <f>(((D251+E251)*(DT!$C$5/1000)))*($D$1045/IF(AND($D$1044&gt;$B$1046,$B$1046&gt;$D$1043),366,365))+(LIQUIDACION!$F251*(DT!$C$5/2000))</f>
        <v>0</v>
      </c>
      <c r="K251" s="285">
        <f t="shared" si="34"/>
        <v>0</v>
      </c>
      <c r="L251" s="286">
        <f>(((D251+E251)*DT!$E$5/1000)*($D$1045/IF(AND($D$1044&gt;$B$1046,$B$1046&gt;$D$1043),366,365))+(LIQUIDACION!F251*(DT!$E$5/2000)))</f>
        <v>0</v>
      </c>
      <c r="M251" s="286">
        <f>((G251)*(DT!$C$6/1000))*($D$1045/IF(AND($D$1044&gt;$B$1046,$B$1046&gt;$D$1043),366,365))</f>
        <v>0</v>
      </c>
      <c r="N251" s="287">
        <f t="shared" si="38"/>
        <v>0</v>
      </c>
      <c r="P251" s="288">
        <f>(($U251*DT!$C$5/1000))*($D$1045/IF(AND($D$1044&gt;$B$1046,$B$1046&gt;$D$1043),366,365))+(($V251*DT!$C$5/2000))</f>
        <v>0</v>
      </c>
      <c r="Q251" s="289">
        <f t="shared" si="35"/>
        <v>0</v>
      </c>
      <c r="R251" s="289">
        <f>(($U251*DT!$E$5/1000))*($D$1045/IF(AND($D$1044&gt;$B$1046,$B$1046&gt;$D$1043),366,365))+(($V251*DT!$E$5/2000))</f>
        <v>0</v>
      </c>
      <c r="S251" s="290">
        <f t="shared" si="39"/>
        <v>0</v>
      </c>
      <c r="U251" s="291">
        <f t="shared" si="44"/>
        <v>0</v>
      </c>
      <c r="V251" s="291">
        <f t="shared" si="40"/>
        <v>0</v>
      </c>
      <c r="X251" s="288">
        <f>(($AC251*DT!$C$5/1000))*($D$1045/IF(AND($D$1044&gt;$B$1046,$B$1046&gt;$D$1043),366,365))+(($AD251*DT!$C$5/2000))</f>
        <v>0</v>
      </c>
      <c r="Y251" s="289">
        <f t="shared" si="36"/>
        <v>0</v>
      </c>
      <c r="Z251" s="289">
        <f>(($AC251*DT!$E$5/1000))*($D$1045/IF(AND($D$1044&gt;$B$1046,$B$1046&gt;$D$1043),366,365))+(($AD251*DT!$E$5/2000))</f>
        <v>0</v>
      </c>
      <c r="AA251" s="290">
        <f t="shared" si="41"/>
        <v>0</v>
      </c>
      <c r="AC251" s="291">
        <f t="shared" si="42"/>
        <v>0</v>
      </c>
      <c r="AD251" s="291">
        <f t="shared" si="43"/>
        <v>0</v>
      </c>
    </row>
    <row r="252" spans="2:30" x14ac:dyDescent="0.25">
      <c r="B252" s="522">
        <v>248</v>
      </c>
      <c r="C252" s="280">
        <f>'BIENES ASEGURADOS'!C260</f>
        <v>0</v>
      </c>
      <c r="D252" s="281">
        <f>SUM('BIENES ASEGURADOS'!D260:H260)*'RT GENERALES'!$D$14</f>
        <v>0</v>
      </c>
      <c r="E252" s="281">
        <f>SUM('BIENES ASEGURADOS'!I260:Y260,'BIENES ASEGURADOS'!AA260)*'RT GENERALES'!$D$14</f>
        <v>0</v>
      </c>
      <c r="F252" s="281">
        <f>'BIENES ASEGURADOS'!AB260*'RT GENERALES'!$D$14</f>
        <v>0</v>
      </c>
      <c r="G252" s="282">
        <f>'BIENES ASEGURADOS'!Z260*'RT GENERALES'!$D$14</f>
        <v>0</v>
      </c>
      <c r="H252" s="525">
        <f t="shared" si="37"/>
        <v>0</v>
      </c>
      <c r="I252" s="283"/>
      <c r="J252" s="284">
        <f>(((D252+E252)*(DT!$C$5/1000)))*($D$1045/IF(AND($D$1044&gt;$B$1046,$B$1046&gt;$D$1043),366,365))+(LIQUIDACION!$F252*(DT!$C$5/2000))</f>
        <v>0</v>
      </c>
      <c r="K252" s="285">
        <f t="shared" si="34"/>
        <v>0</v>
      </c>
      <c r="L252" s="286">
        <f>(((D252+E252)*DT!$E$5/1000)*($D$1045/IF(AND($D$1044&gt;$B$1046,$B$1046&gt;$D$1043),366,365))+(LIQUIDACION!F252*(DT!$E$5/2000)))</f>
        <v>0</v>
      </c>
      <c r="M252" s="286">
        <f>((G252)*(DT!$C$6/1000))*($D$1045/IF(AND($D$1044&gt;$B$1046,$B$1046&gt;$D$1043),366,365))</f>
        <v>0</v>
      </c>
      <c r="N252" s="287">
        <f t="shared" si="38"/>
        <v>0</v>
      </c>
      <c r="P252" s="288">
        <f>(($U252*DT!$C$5/1000))*($D$1045/IF(AND($D$1044&gt;$B$1046,$B$1046&gt;$D$1043),366,365))+(($V252*DT!$C$5/2000))</f>
        <v>0</v>
      </c>
      <c r="Q252" s="289">
        <f t="shared" si="35"/>
        <v>0</v>
      </c>
      <c r="R252" s="289">
        <f>(($U252*DT!$E$5/1000))*($D$1045/IF(AND($D$1044&gt;$B$1046,$B$1046&gt;$D$1043),366,365))+(($V252*DT!$E$5/2000))</f>
        <v>0</v>
      </c>
      <c r="S252" s="290">
        <f t="shared" si="39"/>
        <v>0</v>
      </c>
      <c r="U252" s="291">
        <f t="shared" si="44"/>
        <v>0</v>
      </c>
      <c r="V252" s="291">
        <f t="shared" si="40"/>
        <v>0</v>
      </c>
      <c r="X252" s="288">
        <f>(($AC252*DT!$C$5/1000))*($D$1045/IF(AND($D$1044&gt;$B$1046,$B$1046&gt;$D$1043),366,365))+(($AD252*DT!$C$5/2000))</f>
        <v>0</v>
      </c>
      <c r="Y252" s="289">
        <f t="shared" si="36"/>
        <v>0</v>
      </c>
      <c r="Z252" s="289">
        <f>(($AC252*DT!$E$5/1000))*($D$1045/IF(AND($D$1044&gt;$B$1046,$B$1046&gt;$D$1043),366,365))+(($AD252*DT!$E$5/2000))</f>
        <v>0</v>
      </c>
      <c r="AA252" s="290">
        <f t="shared" si="41"/>
        <v>0</v>
      </c>
      <c r="AC252" s="291">
        <f t="shared" si="42"/>
        <v>0</v>
      </c>
      <c r="AD252" s="291">
        <f t="shared" si="43"/>
        <v>0</v>
      </c>
    </row>
    <row r="253" spans="2:30" x14ac:dyDescent="0.25">
      <c r="B253" s="522">
        <v>249</v>
      </c>
      <c r="C253" s="280">
        <f>'BIENES ASEGURADOS'!C261</f>
        <v>0</v>
      </c>
      <c r="D253" s="281">
        <f>SUM('BIENES ASEGURADOS'!D261:H261)*'RT GENERALES'!$D$14</f>
        <v>0</v>
      </c>
      <c r="E253" s="281">
        <f>SUM('BIENES ASEGURADOS'!I261:Y261,'BIENES ASEGURADOS'!AA261)*'RT GENERALES'!$D$14</f>
        <v>0</v>
      </c>
      <c r="F253" s="281">
        <f>'BIENES ASEGURADOS'!AB261*'RT GENERALES'!$D$14</f>
        <v>0</v>
      </c>
      <c r="G253" s="282">
        <f>'BIENES ASEGURADOS'!Z261*'RT GENERALES'!$D$14</f>
        <v>0</v>
      </c>
      <c r="H253" s="525">
        <f t="shared" si="37"/>
        <v>0</v>
      </c>
      <c r="I253" s="283"/>
      <c r="J253" s="284">
        <f>(((D253+E253)*(DT!$C$5/1000)))*($D$1045/IF(AND($D$1044&gt;$B$1046,$B$1046&gt;$D$1043),366,365))+(LIQUIDACION!$F253*(DT!$C$5/2000))</f>
        <v>0</v>
      </c>
      <c r="K253" s="285">
        <f t="shared" si="34"/>
        <v>0</v>
      </c>
      <c r="L253" s="286">
        <f>(((D253+E253)*DT!$E$5/1000)*($D$1045/IF(AND($D$1044&gt;$B$1046,$B$1046&gt;$D$1043),366,365))+(LIQUIDACION!F253*(DT!$E$5/2000)))</f>
        <v>0</v>
      </c>
      <c r="M253" s="286">
        <f>((G253)*(DT!$C$6/1000))*($D$1045/IF(AND($D$1044&gt;$B$1046,$B$1046&gt;$D$1043),366,365))</f>
        <v>0</v>
      </c>
      <c r="N253" s="287">
        <f t="shared" si="38"/>
        <v>0</v>
      </c>
      <c r="P253" s="288">
        <f>(($U253*DT!$C$5/1000))*($D$1045/IF(AND($D$1044&gt;$B$1046,$B$1046&gt;$D$1043),366,365))+(($V253*DT!$C$5/2000))</f>
        <v>0</v>
      </c>
      <c r="Q253" s="289">
        <f t="shared" si="35"/>
        <v>0</v>
      </c>
      <c r="R253" s="289">
        <f>(($U253*DT!$E$5/1000))*($D$1045/IF(AND($D$1044&gt;$B$1046,$B$1046&gt;$D$1043),366,365))+(($V253*DT!$E$5/2000))</f>
        <v>0</v>
      </c>
      <c r="S253" s="290">
        <f t="shared" si="39"/>
        <v>0</v>
      </c>
      <c r="U253" s="291">
        <f t="shared" si="44"/>
        <v>0</v>
      </c>
      <c r="V253" s="291">
        <f t="shared" si="40"/>
        <v>0</v>
      </c>
      <c r="X253" s="288">
        <f>(($AC253*DT!$C$5/1000))*($D$1045/IF(AND($D$1044&gt;$B$1046,$B$1046&gt;$D$1043),366,365))+(($AD253*DT!$C$5/2000))</f>
        <v>0</v>
      </c>
      <c r="Y253" s="289">
        <f t="shared" si="36"/>
        <v>0</v>
      </c>
      <c r="Z253" s="289">
        <f>(($AC253*DT!$E$5/1000))*($D$1045/IF(AND($D$1044&gt;$B$1046,$B$1046&gt;$D$1043),366,365))+(($AD253*DT!$E$5/2000))</f>
        <v>0</v>
      </c>
      <c r="AA253" s="290">
        <f t="shared" si="41"/>
        <v>0</v>
      </c>
      <c r="AC253" s="291">
        <f t="shared" si="42"/>
        <v>0</v>
      </c>
      <c r="AD253" s="291">
        <f t="shared" si="43"/>
        <v>0</v>
      </c>
    </row>
    <row r="254" spans="2:30" x14ac:dyDescent="0.25">
      <c r="B254" s="522">
        <v>250</v>
      </c>
      <c r="C254" s="280">
        <f>'BIENES ASEGURADOS'!C262</f>
        <v>0</v>
      </c>
      <c r="D254" s="281">
        <f>SUM('BIENES ASEGURADOS'!D262:H262)*'RT GENERALES'!$D$14</f>
        <v>0</v>
      </c>
      <c r="E254" s="281">
        <f>SUM('BIENES ASEGURADOS'!I262:Y262,'BIENES ASEGURADOS'!AA262)*'RT GENERALES'!$D$14</f>
        <v>0</v>
      </c>
      <c r="F254" s="281">
        <f>'BIENES ASEGURADOS'!AB262*'RT GENERALES'!$D$14</f>
        <v>0</v>
      </c>
      <c r="G254" s="282">
        <f>'BIENES ASEGURADOS'!Z262*'RT GENERALES'!$D$14</f>
        <v>0</v>
      </c>
      <c r="H254" s="525">
        <f t="shared" si="37"/>
        <v>0</v>
      </c>
      <c r="I254" s="283"/>
      <c r="J254" s="284">
        <f>(((D254+E254)*(DT!$C$5/1000)))*($D$1045/IF(AND($D$1044&gt;$B$1046,$B$1046&gt;$D$1043),366,365))+(LIQUIDACION!$F254*(DT!$C$5/2000))</f>
        <v>0</v>
      </c>
      <c r="K254" s="285">
        <f t="shared" si="34"/>
        <v>0</v>
      </c>
      <c r="L254" s="286">
        <f>(((D254+E254)*DT!$E$5/1000)*($D$1045/IF(AND($D$1044&gt;$B$1046,$B$1046&gt;$D$1043),366,365))+(LIQUIDACION!F254*(DT!$E$5/2000)))</f>
        <v>0</v>
      </c>
      <c r="M254" s="286">
        <f>((G254)*(DT!$C$6/1000))*($D$1045/IF(AND($D$1044&gt;$B$1046,$B$1046&gt;$D$1043),366,365))</f>
        <v>0</v>
      </c>
      <c r="N254" s="287">
        <f t="shared" si="38"/>
        <v>0</v>
      </c>
      <c r="P254" s="288">
        <f>(($U254*DT!$C$5/1000))*($D$1045/IF(AND($D$1044&gt;$B$1046,$B$1046&gt;$D$1043),366,365))+(($V254*DT!$C$5/2000))</f>
        <v>0</v>
      </c>
      <c r="Q254" s="289">
        <f t="shared" si="35"/>
        <v>0</v>
      </c>
      <c r="R254" s="289">
        <f>(($U254*DT!$E$5/1000))*($D$1045/IF(AND($D$1044&gt;$B$1046,$B$1046&gt;$D$1043),366,365))+(($V254*DT!$E$5/2000))</f>
        <v>0</v>
      </c>
      <c r="S254" s="290">
        <f t="shared" si="39"/>
        <v>0</v>
      </c>
      <c r="U254" s="291">
        <f t="shared" si="44"/>
        <v>0</v>
      </c>
      <c r="V254" s="291">
        <f t="shared" si="40"/>
        <v>0</v>
      </c>
      <c r="X254" s="288">
        <f>(($AC254*DT!$C$5/1000))*($D$1045/IF(AND($D$1044&gt;$B$1046,$B$1046&gt;$D$1043),366,365))+(($AD254*DT!$C$5/2000))</f>
        <v>0</v>
      </c>
      <c r="Y254" s="289">
        <f t="shared" si="36"/>
        <v>0</v>
      </c>
      <c r="Z254" s="289">
        <f>(($AC254*DT!$E$5/1000))*($D$1045/IF(AND($D$1044&gt;$B$1046,$B$1046&gt;$D$1043),366,365))+(($AD254*DT!$E$5/2000))</f>
        <v>0</v>
      </c>
      <c r="AA254" s="290">
        <f t="shared" si="41"/>
        <v>0</v>
      </c>
      <c r="AC254" s="291">
        <f t="shared" si="42"/>
        <v>0</v>
      </c>
      <c r="AD254" s="291">
        <f t="shared" si="43"/>
        <v>0</v>
      </c>
    </row>
    <row r="255" spans="2:30" x14ac:dyDescent="0.25">
      <c r="B255" s="522">
        <v>251</v>
      </c>
      <c r="C255" s="280">
        <f>'BIENES ASEGURADOS'!C263</f>
        <v>0</v>
      </c>
      <c r="D255" s="281">
        <f>SUM('BIENES ASEGURADOS'!D263:H263)*'RT GENERALES'!$D$14</f>
        <v>0</v>
      </c>
      <c r="E255" s="281">
        <f>SUM('BIENES ASEGURADOS'!I263:Y263,'BIENES ASEGURADOS'!AA263)*'RT GENERALES'!$D$14</f>
        <v>0</v>
      </c>
      <c r="F255" s="281">
        <f>'BIENES ASEGURADOS'!AB263*'RT GENERALES'!$D$14</f>
        <v>0</v>
      </c>
      <c r="G255" s="282">
        <f>'BIENES ASEGURADOS'!Z263*'RT GENERALES'!$D$14</f>
        <v>0</v>
      </c>
      <c r="H255" s="525">
        <f t="shared" si="37"/>
        <v>0</v>
      </c>
      <c r="I255" s="283"/>
      <c r="J255" s="284">
        <f>(((D255+E255)*(DT!$C$5/1000)))*($D$1045/IF(AND($D$1044&gt;$B$1046,$B$1046&gt;$D$1043),366,365))+(LIQUIDACION!$F255*(DT!$C$5/2000))</f>
        <v>0</v>
      </c>
      <c r="K255" s="285">
        <f t="shared" si="34"/>
        <v>0</v>
      </c>
      <c r="L255" s="286">
        <f>(((D255+E255)*DT!$E$5/1000)*($D$1045/IF(AND($D$1044&gt;$B$1046,$B$1046&gt;$D$1043),366,365))+(LIQUIDACION!F255*(DT!$E$5/2000)))</f>
        <v>0</v>
      </c>
      <c r="M255" s="286">
        <f>((G255)*(DT!$C$6/1000))*($D$1045/IF(AND($D$1044&gt;$B$1046,$B$1046&gt;$D$1043),366,365))</f>
        <v>0</v>
      </c>
      <c r="N255" s="287">
        <f t="shared" si="38"/>
        <v>0</v>
      </c>
      <c r="P255" s="288">
        <f>(($U255*DT!$C$5/1000))*($D$1045/IF(AND($D$1044&gt;$B$1046,$B$1046&gt;$D$1043),366,365))+(($V255*DT!$C$5/2000))</f>
        <v>0</v>
      </c>
      <c r="Q255" s="289">
        <f t="shared" si="35"/>
        <v>0</v>
      </c>
      <c r="R255" s="289">
        <f>(($U255*DT!$E$5/1000))*($D$1045/IF(AND($D$1044&gt;$B$1046,$B$1046&gt;$D$1043),366,365))+(($V255*DT!$E$5/2000))</f>
        <v>0</v>
      </c>
      <c r="S255" s="290">
        <f t="shared" si="39"/>
        <v>0</v>
      </c>
      <c r="U255" s="291">
        <f t="shared" si="44"/>
        <v>0</v>
      </c>
      <c r="V255" s="291">
        <f t="shared" si="40"/>
        <v>0</v>
      </c>
      <c r="X255" s="288">
        <f>(($AC255*DT!$C$5/1000))*($D$1045/IF(AND($D$1044&gt;$B$1046,$B$1046&gt;$D$1043),366,365))+(($AD255*DT!$C$5/2000))</f>
        <v>0</v>
      </c>
      <c r="Y255" s="289">
        <f t="shared" si="36"/>
        <v>0</v>
      </c>
      <c r="Z255" s="289">
        <f>(($AC255*DT!$E$5/1000))*($D$1045/IF(AND($D$1044&gt;$B$1046,$B$1046&gt;$D$1043),366,365))+(($AD255*DT!$E$5/2000))</f>
        <v>0</v>
      </c>
      <c r="AA255" s="290">
        <f t="shared" si="41"/>
        <v>0</v>
      </c>
      <c r="AC255" s="291">
        <f t="shared" si="42"/>
        <v>0</v>
      </c>
      <c r="AD255" s="291">
        <f t="shared" si="43"/>
        <v>0</v>
      </c>
    </row>
    <row r="256" spans="2:30" x14ac:dyDescent="0.25">
      <c r="B256" s="522">
        <v>252</v>
      </c>
      <c r="C256" s="280">
        <f>'BIENES ASEGURADOS'!C264</f>
        <v>0</v>
      </c>
      <c r="D256" s="281">
        <f>SUM('BIENES ASEGURADOS'!D264:H264)*'RT GENERALES'!$D$14</f>
        <v>0</v>
      </c>
      <c r="E256" s="281">
        <f>SUM('BIENES ASEGURADOS'!I264:Y264,'BIENES ASEGURADOS'!AA264)*'RT GENERALES'!$D$14</f>
        <v>0</v>
      </c>
      <c r="F256" s="281">
        <f>'BIENES ASEGURADOS'!AB264*'RT GENERALES'!$D$14</f>
        <v>0</v>
      </c>
      <c r="G256" s="282">
        <f>'BIENES ASEGURADOS'!Z264*'RT GENERALES'!$D$14</f>
        <v>0</v>
      </c>
      <c r="H256" s="525">
        <f t="shared" si="37"/>
        <v>0</v>
      </c>
      <c r="I256" s="283"/>
      <c r="J256" s="284">
        <f>(((D256+E256)*(DT!$C$5/1000)))*($D$1045/IF(AND($D$1044&gt;$B$1046,$B$1046&gt;$D$1043),366,365))+(LIQUIDACION!$F256*(DT!$C$5/2000))</f>
        <v>0</v>
      </c>
      <c r="K256" s="285">
        <f t="shared" si="34"/>
        <v>0</v>
      </c>
      <c r="L256" s="286">
        <f>(((D256+E256)*DT!$E$5/1000)*($D$1045/IF(AND($D$1044&gt;$B$1046,$B$1046&gt;$D$1043),366,365))+(LIQUIDACION!F256*(DT!$E$5/2000)))</f>
        <v>0</v>
      </c>
      <c r="M256" s="286">
        <f>((G256)*(DT!$C$6/1000))*($D$1045/IF(AND($D$1044&gt;$B$1046,$B$1046&gt;$D$1043),366,365))</f>
        <v>0</v>
      </c>
      <c r="N256" s="287">
        <f t="shared" si="38"/>
        <v>0</v>
      </c>
      <c r="P256" s="288">
        <f>(($U256*DT!$C$5/1000))*($D$1045/IF(AND($D$1044&gt;$B$1046,$B$1046&gt;$D$1043),366,365))+(($V256*DT!$C$5/2000))</f>
        <v>0</v>
      </c>
      <c r="Q256" s="289">
        <f t="shared" si="35"/>
        <v>0</v>
      </c>
      <c r="R256" s="289">
        <f>(($U256*DT!$E$5/1000))*($D$1045/IF(AND($D$1044&gt;$B$1046,$B$1046&gt;$D$1043),366,365))+(($V256*DT!$E$5/2000))</f>
        <v>0</v>
      </c>
      <c r="S256" s="290">
        <f t="shared" si="39"/>
        <v>0</v>
      </c>
      <c r="U256" s="291">
        <f t="shared" si="44"/>
        <v>0</v>
      </c>
      <c r="V256" s="291">
        <f t="shared" si="40"/>
        <v>0</v>
      </c>
      <c r="X256" s="288">
        <f>(($AC256*DT!$C$5/1000))*($D$1045/IF(AND($D$1044&gt;$B$1046,$B$1046&gt;$D$1043),366,365))+(($AD256*DT!$C$5/2000))</f>
        <v>0</v>
      </c>
      <c r="Y256" s="289">
        <f t="shared" si="36"/>
        <v>0</v>
      </c>
      <c r="Z256" s="289">
        <f>(($AC256*DT!$E$5/1000))*($D$1045/IF(AND($D$1044&gt;$B$1046,$B$1046&gt;$D$1043),366,365))+(($AD256*DT!$E$5/2000))</f>
        <v>0</v>
      </c>
      <c r="AA256" s="290">
        <f t="shared" si="41"/>
        <v>0</v>
      </c>
      <c r="AC256" s="291">
        <f t="shared" si="42"/>
        <v>0</v>
      </c>
      <c r="AD256" s="291">
        <f t="shared" si="43"/>
        <v>0</v>
      </c>
    </row>
    <row r="257" spans="2:30" x14ac:dyDescent="0.25">
      <c r="B257" s="522">
        <v>253</v>
      </c>
      <c r="C257" s="280">
        <f>'BIENES ASEGURADOS'!C265</f>
        <v>0</v>
      </c>
      <c r="D257" s="281">
        <f>SUM('BIENES ASEGURADOS'!D265:H265)*'RT GENERALES'!$D$14</f>
        <v>0</v>
      </c>
      <c r="E257" s="281">
        <f>SUM('BIENES ASEGURADOS'!I265:Y265,'BIENES ASEGURADOS'!AA265)*'RT GENERALES'!$D$14</f>
        <v>0</v>
      </c>
      <c r="F257" s="281">
        <f>'BIENES ASEGURADOS'!AB265*'RT GENERALES'!$D$14</f>
        <v>0</v>
      </c>
      <c r="G257" s="282">
        <f>'BIENES ASEGURADOS'!Z265*'RT GENERALES'!$D$14</f>
        <v>0</v>
      </c>
      <c r="H257" s="525">
        <f t="shared" si="37"/>
        <v>0</v>
      </c>
      <c r="I257" s="283"/>
      <c r="J257" s="284">
        <f>(((D257+E257)*(DT!$C$5/1000)))*($D$1045/IF(AND($D$1044&gt;$B$1046,$B$1046&gt;$D$1043),366,365))+(LIQUIDACION!$F257*(DT!$C$5/2000))</f>
        <v>0</v>
      </c>
      <c r="K257" s="285">
        <f t="shared" si="34"/>
        <v>0</v>
      </c>
      <c r="L257" s="286">
        <f>(((D257+E257)*DT!$E$5/1000)*($D$1045/IF(AND($D$1044&gt;$B$1046,$B$1046&gt;$D$1043),366,365))+(LIQUIDACION!F257*(DT!$E$5/2000)))</f>
        <v>0</v>
      </c>
      <c r="M257" s="286">
        <f>((G257)*(DT!$C$6/1000))*($D$1045/IF(AND($D$1044&gt;$B$1046,$B$1046&gt;$D$1043),366,365))</f>
        <v>0</v>
      </c>
      <c r="N257" s="287">
        <f t="shared" si="38"/>
        <v>0</v>
      </c>
      <c r="P257" s="288">
        <f>(($U257*DT!$C$5/1000))*($D$1045/IF(AND($D$1044&gt;$B$1046,$B$1046&gt;$D$1043),366,365))+(($V257*DT!$C$5/2000))</f>
        <v>0</v>
      </c>
      <c r="Q257" s="289">
        <f t="shared" si="35"/>
        <v>0</v>
      </c>
      <c r="R257" s="289">
        <f>(($U257*DT!$E$5/1000))*($D$1045/IF(AND($D$1044&gt;$B$1046,$B$1046&gt;$D$1043),366,365))+(($V257*DT!$E$5/2000))</f>
        <v>0</v>
      </c>
      <c r="S257" s="290">
        <f t="shared" si="39"/>
        <v>0</v>
      </c>
      <c r="U257" s="291">
        <f t="shared" si="44"/>
        <v>0</v>
      </c>
      <c r="V257" s="291">
        <f t="shared" si="40"/>
        <v>0</v>
      </c>
      <c r="X257" s="288">
        <f>(($AC257*DT!$C$5/1000))*($D$1045/IF(AND($D$1044&gt;$B$1046,$B$1046&gt;$D$1043),366,365))+(($AD257*DT!$C$5/2000))</f>
        <v>0</v>
      </c>
      <c r="Y257" s="289">
        <f t="shared" si="36"/>
        <v>0</v>
      </c>
      <c r="Z257" s="289">
        <f>(($AC257*DT!$E$5/1000))*($D$1045/IF(AND($D$1044&gt;$B$1046,$B$1046&gt;$D$1043),366,365))+(($AD257*DT!$E$5/2000))</f>
        <v>0</v>
      </c>
      <c r="AA257" s="290">
        <f t="shared" si="41"/>
        <v>0</v>
      </c>
      <c r="AC257" s="291">
        <f t="shared" si="42"/>
        <v>0</v>
      </c>
      <c r="AD257" s="291">
        <f t="shared" si="43"/>
        <v>0</v>
      </c>
    </row>
    <row r="258" spans="2:30" x14ac:dyDescent="0.25">
      <c r="B258" s="522">
        <v>254</v>
      </c>
      <c r="C258" s="280">
        <f>'BIENES ASEGURADOS'!C266</f>
        <v>0</v>
      </c>
      <c r="D258" s="281">
        <f>SUM('BIENES ASEGURADOS'!D266:H266)*'RT GENERALES'!$D$14</f>
        <v>0</v>
      </c>
      <c r="E258" s="281">
        <f>SUM('BIENES ASEGURADOS'!I266:Y266,'BIENES ASEGURADOS'!AA266)*'RT GENERALES'!$D$14</f>
        <v>0</v>
      </c>
      <c r="F258" s="281">
        <f>'BIENES ASEGURADOS'!AB266*'RT GENERALES'!$D$14</f>
        <v>0</v>
      </c>
      <c r="G258" s="282">
        <f>'BIENES ASEGURADOS'!Z266*'RT GENERALES'!$D$14</f>
        <v>0</v>
      </c>
      <c r="H258" s="525">
        <f t="shared" si="37"/>
        <v>0</v>
      </c>
      <c r="I258" s="283"/>
      <c r="J258" s="284">
        <f>(((D258+E258)*(DT!$C$5/1000)))*($D$1045/IF(AND($D$1044&gt;$B$1046,$B$1046&gt;$D$1043),366,365))+(LIQUIDACION!$F258*(DT!$C$5/2000))</f>
        <v>0</v>
      </c>
      <c r="K258" s="285">
        <f t="shared" si="34"/>
        <v>0</v>
      </c>
      <c r="L258" s="286">
        <f>(((D258+E258)*DT!$E$5/1000)*($D$1045/IF(AND($D$1044&gt;$B$1046,$B$1046&gt;$D$1043),366,365))+(LIQUIDACION!F258*(DT!$E$5/2000)))</f>
        <v>0</v>
      </c>
      <c r="M258" s="286">
        <f>((G258)*(DT!$C$6/1000))*($D$1045/IF(AND($D$1044&gt;$B$1046,$B$1046&gt;$D$1043),366,365))</f>
        <v>0</v>
      </c>
      <c r="N258" s="287">
        <f t="shared" si="38"/>
        <v>0</v>
      </c>
      <c r="P258" s="288">
        <f>(($U258*DT!$C$5/1000))*($D$1045/IF(AND($D$1044&gt;$B$1046,$B$1046&gt;$D$1043),366,365))+(($V258*DT!$C$5/2000))</f>
        <v>0</v>
      </c>
      <c r="Q258" s="289">
        <f t="shared" si="35"/>
        <v>0</v>
      </c>
      <c r="R258" s="289">
        <f>(($U258*DT!$E$5/1000))*($D$1045/IF(AND($D$1044&gt;$B$1046,$B$1046&gt;$D$1043),366,365))+(($V258*DT!$E$5/2000))</f>
        <v>0</v>
      </c>
      <c r="S258" s="290">
        <f t="shared" si="39"/>
        <v>0</v>
      </c>
      <c r="U258" s="291">
        <f t="shared" si="44"/>
        <v>0</v>
      </c>
      <c r="V258" s="291">
        <f t="shared" si="40"/>
        <v>0</v>
      </c>
      <c r="X258" s="288">
        <f>(($AC258*DT!$C$5/1000))*($D$1045/IF(AND($D$1044&gt;$B$1046,$B$1046&gt;$D$1043),366,365))+(($AD258*DT!$C$5/2000))</f>
        <v>0</v>
      </c>
      <c r="Y258" s="289">
        <f t="shared" si="36"/>
        <v>0</v>
      </c>
      <c r="Z258" s="289">
        <f>(($AC258*DT!$E$5/1000))*($D$1045/IF(AND($D$1044&gt;$B$1046,$B$1046&gt;$D$1043),366,365))+(($AD258*DT!$E$5/2000))</f>
        <v>0</v>
      </c>
      <c r="AA258" s="290">
        <f t="shared" si="41"/>
        <v>0</v>
      </c>
      <c r="AC258" s="291">
        <f t="shared" si="42"/>
        <v>0</v>
      </c>
      <c r="AD258" s="291">
        <f t="shared" si="43"/>
        <v>0</v>
      </c>
    </row>
    <row r="259" spans="2:30" x14ac:dyDescent="0.25">
      <c r="B259" s="522">
        <v>255</v>
      </c>
      <c r="C259" s="280">
        <f>'BIENES ASEGURADOS'!C267</f>
        <v>0</v>
      </c>
      <c r="D259" s="281">
        <f>SUM('BIENES ASEGURADOS'!D267:H267)*'RT GENERALES'!$D$14</f>
        <v>0</v>
      </c>
      <c r="E259" s="281">
        <f>SUM('BIENES ASEGURADOS'!I267:Y267,'BIENES ASEGURADOS'!AA267)*'RT GENERALES'!$D$14</f>
        <v>0</v>
      </c>
      <c r="F259" s="281">
        <f>'BIENES ASEGURADOS'!AB267*'RT GENERALES'!$D$14</f>
        <v>0</v>
      </c>
      <c r="G259" s="282">
        <f>'BIENES ASEGURADOS'!Z267*'RT GENERALES'!$D$14</f>
        <v>0</v>
      </c>
      <c r="H259" s="525">
        <f t="shared" si="37"/>
        <v>0</v>
      </c>
      <c r="I259" s="283"/>
      <c r="J259" s="284">
        <f>(((D259+E259)*(DT!$C$5/1000)))*($D$1045/IF(AND($D$1044&gt;$B$1046,$B$1046&gt;$D$1043),366,365))+(LIQUIDACION!$F259*(DT!$C$5/2000))</f>
        <v>0</v>
      </c>
      <c r="K259" s="285">
        <f t="shared" si="34"/>
        <v>0</v>
      </c>
      <c r="L259" s="286">
        <f>(((D259+E259)*DT!$E$5/1000)*($D$1045/IF(AND($D$1044&gt;$B$1046,$B$1046&gt;$D$1043),366,365))+(LIQUIDACION!F259*(DT!$E$5/2000)))</f>
        <v>0</v>
      </c>
      <c r="M259" s="286">
        <f>((G259)*(DT!$C$6/1000))*($D$1045/IF(AND($D$1044&gt;$B$1046,$B$1046&gt;$D$1043),366,365))</f>
        <v>0</v>
      </c>
      <c r="N259" s="287">
        <f t="shared" si="38"/>
        <v>0</v>
      </c>
      <c r="P259" s="288">
        <f>(($U259*DT!$C$5/1000))*($D$1045/IF(AND($D$1044&gt;$B$1046,$B$1046&gt;$D$1043),366,365))+(($V259*DT!$C$5/2000))</f>
        <v>0</v>
      </c>
      <c r="Q259" s="289">
        <f t="shared" si="35"/>
        <v>0</v>
      </c>
      <c r="R259" s="289">
        <f>(($U259*DT!$E$5/1000))*($D$1045/IF(AND($D$1044&gt;$B$1046,$B$1046&gt;$D$1043),366,365))+(($V259*DT!$E$5/2000))</f>
        <v>0</v>
      </c>
      <c r="S259" s="290">
        <f t="shared" si="39"/>
        <v>0</v>
      </c>
      <c r="U259" s="291">
        <f t="shared" si="44"/>
        <v>0</v>
      </c>
      <c r="V259" s="291">
        <f t="shared" si="40"/>
        <v>0</v>
      </c>
      <c r="X259" s="288">
        <f>(($AC259*DT!$C$5/1000))*($D$1045/IF(AND($D$1044&gt;$B$1046,$B$1046&gt;$D$1043),366,365))+(($AD259*DT!$C$5/2000))</f>
        <v>0</v>
      </c>
      <c r="Y259" s="289">
        <f t="shared" si="36"/>
        <v>0</v>
      </c>
      <c r="Z259" s="289">
        <f>(($AC259*DT!$E$5/1000))*($D$1045/IF(AND($D$1044&gt;$B$1046,$B$1046&gt;$D$1043),366,365))+(($AD259*DT!$E$5/2000))</f>
        <v>0</v>
      </c>
      <c r="AA259" s="290">
        <f t="shared" si="41"/>
        <v>0</v>
      </c>
      <c r="AC259" s="291">
        <f t="shared" si="42"/>
        <v>0</v>
      </c>
      <c r="AD259" s="291">
        <f t="shared" si="43"/>
        <v>0</v>
      </c>
    </row>
    <row r="260" spans="2:30" x14ac:dyDescent="0.25">
      <c r="B260" s="522">
        <v>256</v>
      </c>
      <c r="C260" s="280">
        <f>'BIENES ASEGURADOS'!C268</f>
        <v>0</v>
      </c>
      <c r="D260" s="281">
        <f>SUM('BIENES ASEGURADOS'!D268:H268)*'RT GENERALES'!$D$14</f>
        <v>0</v>
      </c>
      <c r="E260" s="281">
        <f>SUM('BIENES ASEGURADOS'!I268:Y268,'BIENES ASEGURADOS'!AA268)*'RT GENERALES'!$D$14</f>
        <v>0</v>
      </c>
      <c r="F260" s="281">
        <f>'BIENES ASEGURADOS'!AB268*'RT GENERALES'!$D$14</f>
        <v>0</v>
      </c>
      <c r="G260" s="282">
        <f>'BIENES ASEGURADOS'!Z268*'RT GENERALES'!$D$14</f>
        <v>0</v>
      </c>
      <c r="H260" s="525">
        <f t="shared" si="37"/>
        <v>0</v>
      </c>
      <c r="I260" s="283"/>
      <c r="J260" s="284">
        <f>(((D260+E260)*(DT!$C$5/1000)))*($D$1045/IF(AND($D$1044&gt;$B$1046,$B$1046&gt;$D$1043),366,365))+(LIQUIDACION!$F260*(DT!$C$5/2000))</f>
        <v>0</v>
      </c>
      <c r="K260" s="285">
        <f t="shared" si="34"/>
        <v>0</v>
      </c>
      <c r="L260" s="286">
        <f>(((D260+E260)*DT!$E$5/1000)*($D$1045/IF(AND($D$1044&gt;$B$1046,$B$1046&gt;$D$1043),366,365))+(LIQUIDACION!F260*(DT!$E$5/2000)))</f>
        <v>0</v>
      </c>
      <c r="M260" s="286">
        <f>((G260)*(DT!$C$6/1000))*($D$1045/IF(AND($D$1044&gt;$B$1046,$B$1046&gt;$D$1043),366,365))</f>
        <v>0</v>
      </c>
      <c r="N260" s="287">
        <f t="shared" si="38"/>
        <v>0</v>
      </c>
      <c r="P260" s="288">
        <f>(($U260*DT!$C$5/1000))*($D$1045/IF(AND($D$1044&gt;$B$1046,$B$1046&gt;$D$1043),366,365))+(($V260*DT!$C$5/2000))</f>
        <v>0</v>
      </c>
      <c r="Q260" s="289">
        <f t="shared" si="35"/>
        <v>0</v>
      </c>
      <c r="R260" s="289">
        <f>(($U260*DT!$E$5/1000))*($D$1045/IF(AND($D$1044&gt;$B$1046,$B$1046&gt;$D$1043),366,365))+(($V260*DT!$E$5/2000))</f>
        <v>0</v>
      </c>
      <c r="S260" s="290">
        <f t="shared" si="39"/>
        <v>0</v>
      </c>
      <c r="U260" s="291">
        <f t="shared" si="44"/>
        <v>0</v>
      </c>
      <c r="V260" s="291">
        <f t="shared" si="40"/>
        <v>0</v>
      </c>
      <c r="X260" s="288">
        <f>(($AC260*DT!$C$5/1000))*($D$1045/IF(AND($D$1044&gt;$B$1046,$B$1046&gt;$D$1043),366,365))+(($AD260*DT!$C$5/2000))</f>
        <v>0</v>
      </c>
      <c r="Y260" s="289">
        <f t="shared" si="36"/>
        <v>0</v>
      </c>
      <c r="Z260" s="289">
        <f>(($AC260*DT!$E$5/1000))*($D$1045/IF(AND($D$1044&gt;$B$1046,$B$1046&gt;$D$1043),366,365))+(($AD260*DT!$E$5/2000))</f>
        <v>0</v>
      </c>
      <c r="AA260" s="290">
        <f t="shared" si="41"/>
        <v>0</v>
      </c>
      <c r="AC260" s="291">
        <f t="shared" si="42"/>
        <v>0</v>
      </c>
      <c r="AD260" s="291">
        <f t="shared" si="43"/>
        <v>0</v>
      </c>
    </row>
    <row r="261" spans="2:30" x14ac:dyDescent="0.25">
      <c r="B261" s="522">
        <v>257</v>
      </c>
      <c r="C261" s="280">
        <f>'BIENES ASEGURADOS'!C269</f>
        <v>0</v>
      </c>
      <c r="D261" s="281">
        <f>SUM('BIENES ASEGURADOS'!D269:H269)*'RT GENERALES'!$D$14</f>
        <v>0</v>
      </c>
      <c r="E261" s="281">
        <f>SUM('BIENES ASEGURADOS'!I269:Y269,'BIENES ASEGURADOS'!AA269)*'RT GENERALES'!$D$14</f>
        <v>0</v>
      </c>
      <c r="F261" s="281">
        <f>'BIENES ASEGURADOS'!AB269*'RT GENERALES'!$D$14</f>
        <v>0</v>
      </c>
      <c r="G261" s="282">
        <f>'BIENES ASEGURADOS'!Z269*'RT GENERALES'!$D$14</f>
        <v>0</v>
      </c>
      <c r="H261" s="525">
        <f t="shared" si="37"/>
        <v>0</v>
      </c>
      <c r="I261" s="283"/>
      <c r="J261" s="284">
        <f>(((D261+E261)*(DT!$C$5/1000)))*($D$1045/IF(AND($D$1044&gt;$B$1046,$B$1046&gt;$D$1043),366,365))+(LIQUIDACION!$F261*(DT!$C$5/2000))</f>
        <v>0</v>
      </c>
      <c r="K261" s="285">
        <f t="shared" ref="K261:K324" si="45">(((D261+E261)*($H$1045/1000)))*($D$1045/IF(AND($D$1044&gt;$B$1046,$B$1046&gt;$D$1043),366,365))+(F261*$H$1045/2000)</f>
        <v>0</v>
      </c>
      <c r="L261" s="286">
        <f>(((D261+E261)*DT!$E$5/1000)*($D$1045/IF(AND($D$1044&gt;$B$1046,$B$1046&gt;$D$1043),366,365))+(LIQUIDACION!F261*(DT!$E$5/2000)))</f>
        <v>0</v>
      </c>
      <c r="M261" s="286">
        <f>((G261)*(DT!$C$6/1000))*($D$1045/IF(AND($D$1044&gt;$B$1046,$B$1046&gt;$D$1043),366,365))</f>
        <v>0</v>
      </c>
      <c r="N261" s="287">
        <f t="shared" si="38"/>
        <v>0</v>
      </c>
      <c r="P261" s="288">
        <f>(($U261*DT!$C$5/1000))*($D$1045/IF(AND($D$1044&gt;$B$1046,$B$1046&gt;$D$1043),366,365))+(($V261*DT!$C$5/2000))</f>
        <v>0</v>
      </c>
      <c r="Q261" s="289">
        <f t="shared" ref="Q261:Q324" si="46">(($U261*$H$1045/1000))*($D$1045/IF(AND($D$1044&gt;$B$1046,$B$1046&gt;$D$1043),366,365))+(($V261*$H$1045/2000))</f>
        <v>0</v>
      </c>
      <c r="R261" s="289">
        <f>(($U261*DT!$E$5/1000))*($D$1045/IF(AND($D$1044&gt;$B$1046,$B$1046&gt;$D$1043),366,365))+(($V261*DT!$E$5/2000))</f>
        <v>0</v>
      </c>
      <c r="S261" s="290">
        <f t="shared" si="39"/>
        <v>0</v>
      </c>
      <c r="U261" s="291">
        <f t="shared" si="44"/>
        <v>0</v>
      </c>
      <c r="V261" s="291">
        <f t="shared" si="40"/>
        <v>0</v>
      </c>
      <c r="X261" s="288">
        <f>(($AC261*DT!$C$5/1000))*($D$1045/IF(AND($D$1044&gt;$B$1046,$B$1046&gt;$D$1043),366,365))+(($AD261*DT!$C$5/2000))</f>
        <v>0</v>
      </c>
      <c r="Y261" s="289">
        <f t="shared" ref="Y261:Y324" si="47">(($AC261*$H$1045/1000))*($D$1045/IF(AND($D$1044&gt;$B$1046,$B$1046&gt;$D$1043),366,365))+(($AD261*$H$1045/2000))</f>
        <v>0</v>
      </c>
      <c r="Z261" s="289">
        <f>(($AC261*DT!$E$5/1000))*($D$1045/IF(AND($D$1044&gt;$B$1046,$B$1046&gt;$D$1043),366,365))+(($AD261*DT!$E$5/2000))</f>
        <v>0</v>
      </c>
      <c r="AA261" s="290">
        <f t="shared" si="41"/>
        <v>0</v>
      </c>
      <c r="AC261" s="291">
        <f t="shared" si="42"/>
        <v>0</v>
      </c>
      <c r="AD261" s="291">
        <f t="shared" si="43"/>
        <v>0</v>
      </c>
    </row>
    <row r="262" spans="2:30" x14ac:dyDescent="0.25">
      <c r="B262" s="522">
        <v>258</v>
      </c>
      <c r="C262" s="280">
        <f>'BIENES ASEGURADOS'!C270</f>
        <v>0</v>
      </c>
      <c r="D262" s="281">
        <f>SUM('BIENES ASEGURADOS'!D270:H270)*'RT GENERALES'!$D$14</f>
        <v>0</v>
      </c>
      <c r="E262" s="281">
        <f>SUM('BIENES ASEGURADOS'!I270:Y270,'BIENES ASEGURADOS'!AA270)*'RT GENERALES'!$D$14</f>
        <v>0</v>
      </c>
      <c r="F262" s="281">
        <f>'BIENES ASEGURADOS'!AB270*'RT GENERALES'!$D$14</f>
        <v>0</v>
      </c>
      <c r="G262" s="282">
        <f>'BIENES ASEGURADOS'!Z270*'RT GENERALES'!$D$14</f>
        <v>0</v>
      </c>
      <c r="H262" s="525">
        <f t="shared" ref="H262:H325" si="48">SUM(D262:G262)</f>
        <v>0</v>
      </c>
      <c r="I262" s="283"/>
      <c r="J262" s="284">
        <f>(((D262+E262)*(DT!$C$5/1000)))*($D$1045/IF(AND($D$1044&gt;$B$1046,$B$1046&gt;$D$1043),366,365))+(LIQUIDACION!$F262*(DT!$C$5/2000))</f>
        <v>0</v>
      </c>
      <c r="K262" s="285">
        <f t="shared" si="45"/>
        <v>0</v>
      </c>
      <c r="L262" s="286">
        <f>(((D262+E262)*DT!$E$5/1000)*($D$1045/IF(AND($D$1044&gt;$B$1046,$B$1046&gt;$D$1043),366,365))+(LIQUIDACION!F262*(DT!$E$5/2000)))</f>
        <v>0</v>
      </c>
      <c r="M262" s="286">
        <f>((G262)*(DT!$C$6/1000))*($D$1045/IF(AND($D$1044&gt;$B$1046,$B$1046&gt;$D$1043),366,365))</f>
        <v>0</v>
      </c>
      <c r="N262" s="287">
        <f t="shared" ref="N262:N325" si="49">SUM(J262:M262)</f>
        <v>0</v>
      </c>
      <c r="P262" s="288">
        <f>(($U262*DT!$C$5/1000))*($D$1045/IF(AND($D$1044&gt;$B$1046,$B$1046&gt;$D$1043),366,365))+(($V262*DT!$C$5/2000))</f>
        <v>0</v>
      </c>
      <c r="Q262" s="289">
        <f t="shared" si="46"/>
        <v>0</v>
      </c>
      <c r="R262" s="289">
        <f>(($U262*DT!$E$5/1000))*($D$1045/IF(AND($D$1044&gt;$B$1046,$B$1046&gt;$D$1043),366,365))+(($V262*DT!$E$5/2000))</f>
        <v>0</v>
      </c>
      <c r="S262" s="290">
        <f t="shared" ref="S262:S325" si="50">N262-(SUM(P262:R262))</f>
        <v>0</v>
      </c>
      <c r="U262" s="291">
        <f t="shared" si="44"/>
        <v>0</v>
      </c>
      <c r="V262" s="291">
        <f t="shared" ref="V262:V325" si="51">IF(AND(($H262)&gt;$P$2,$F262&gt;0),(($F262)*($P$2/$H262)),$F262)</f>
        <v>0</v>
      </c>
      <c r="X262" s="288">
        <f>(($AC262*DT!$C$5/1000))*($D$1045/IF(AND($D$1044&gt;$B$1046,$B$1046&gt;$D$1043),366,365))+(($AD262*DT!$C$5/2000))</f>
        <v>0</v>
      </c>
      <c r="Y262" s="289">
        <f t="shared" si="47"/>
        <v>0</v>
      </c>
      <c r="Z262" s="289">
        <f>(($AC262*DT!$E$5/1000))*($D$1045/IF(AND($D$1044&gt;$B$1046,$B$1046&gt;$D$1043),366,365))+(($AD262*DT!$E$5/2000))</f>
        <v>0</v>
      </c>
      <c r="AA262" s="290">
        <f t="shared" ref="AA262:AA325" si="52">N262-SUM(P262:R262,X262:Z262)</f>
        <v>0</v>
      </c>
      <c r="AC262" s="291">
        <f t="shared" ref="AC262:AC325" si="53">IF($H262&gt;$P$2,IF(AND($X$2&gt;=($H262-$P$2)),(D262+E262+G262)*(1-($P$2/$H262)),(D262+E262+G262)*($X$2/$H262)),0)</f>
        <v>0</v>
      </c>
      <c r="AD262" s="291">
        <f t="shared" ref="AD262:AD325" si="54">IF($H262&gt;$P$2,IF(AND($X$2&gt;=($H262-$P$2),F262&gt;0),(F262)*(1-($P$2/$H262)),(F262)*($X$2/$H262)),0)</f>
        <v>0</v>
      </c>
    </row>
    <row r="263" spans="2:30" x14ac:dyDescent="0.25">
      <c r="B263" s="522">
        <v>259</v>
      </c>
      <c r="C263" s="280">
        <f>'BIENES ASEGURADOS'!C271</f>
        <v>0</v>
      </c>
      <c r="D263" s="281">
        <f>SUM('BIENES ASEGURADOS'!D271:H271)*'RT GENERALES'!$D$14</f>
        <v>0</v>
      </c>
      <c r="E263" s="281">
        <f>SUM('BIENES ASEGURADOS'!I271:Y271,'BIENES ASEGURADOS'!AA271)*'RT GENERALES'!$D$14</f>
        <v>0</v>
      </c>
      <c r="F263" s="281">
        <f>'BIENES ASEGURADOS'!AB271*'RT GENERALES'!$D$14</f>
        <v>0</v>
      </c>
      <c r="G263" s="282">
        <f>'BIENES ASEGURADOS'!Z271*'RT GENERALES'!$D$14</f>
        <v>0</v>
      </c>
      <c r="H263" s="525">
        <f t="shared" si="48"/>
        <v>0</v>
      </c>
      <c r="I263" s="283"/>
      <c r="J263" s="284">
        <f>(((D263+E263)*(DT!$C$5/1000)))*($D$1045/IF(AND($D$1044&gt;$B$1046,$B$1046&gt;$D$1043),366,365))+(LIQUIDACION!$F263*(DT!$C$5/2000))</f>
        <v>0</v>
      </c>
      <c r="K263" s="285">
        <f t="shared" si="45"/>
        <v>0</v>
      </c>
      <c r="L263" s="286">
        <f>(((D263+E263)*DT!$E$5/1000)*($D$1045/IF(AND($D$1044&gt;$B$1046,$B$1046&gt;$D$1043),366,365))+(LIQUIDACION!F263*(DT!$E$5/2000)))</f>
        <v>0</v>
      </c>
      <c r="M263" s="286">
        <f>((G263)*(DT!$C$6/1000))*($D$1045/IF(AND($D$1044&gt;$B$1046,$B$1046&gt;$D$1043),366,365))</f>
        <v>0</v>
      </c>
      <c r="N263" s="287">
        <f t="shared" si="49"/>
        <v>0</v>
      </c>
      <c r="P263" s="288">
        <f>(($U263*DT!$C$5/1000))*($D$1045/IF(AND($D$1044&gt;$B$1046,$B$1046&gt;$D$1043),366,365))+(($V263*DT!$C$5/2000))</f>
        <v>0</v>
      </c>
      <c r="Q263" s="289">
        <f t="shared" si="46"/>
        <v>0</v>
      </c>
      <c r="R263" s="289">
        <f>(($U263*DT!$E$5/1000))*($D$1045/IF(AND($D$1044&gt;$B$1046,$B$1046&gt;$D$1043),366,365))+(($V263*DT!$E$5/2000))</f>
        <v>0</v>
      </c>
      <c r="S263" s="290">
        <f t="shared" si="50"/>
        <v>0</v>
      </c>
      <c r="U263" s="291">
        <f t="shared" si="44"/>
        <v>0</v>
      </c>
      <c r="V263" s="291">
        <f t="shared" si="51"/>
        <v>0</v>
      </c>
      <c r="X263" s="288">
        <f>(($AC263*DT!$C$5/1000))*($D$1045/IF(AND($D$1044&gt;$B$1046,$B$1046&gt;$D$1043),366,365))+(($AD263*DT!$C$5/2000))</f>
        <v>0</v>
      </c>
      <c r="Y263" s="289">
        <f t="shared" si="47"/>
        <v>0</v>
      </c>
      <c r="Z263" s="289">
        <f>(($AC263*DT!$E$5/1000))*($D$1045/IF(AND($D$1044&gt;$B$1046,$B$1046&gt;$D$1043),366,365))+(($AD263*DT!$E$5/2000))</f>
        <v>0</v>
      </c>
      <c r="AA263" s="290">
        <f t="shared" si="52"/>
        <v>0</v>
      </c>
      <c r="AC263" s="291">
        <f t="shared" si="53"/>
        <v>0</v>
      </c>
      <c r="AD263" s="291">
        <f t="shared" si="54"/>
        <v>0</v>
      </c>
    </row>
    <row r="264" spans="2:30" x14ac:dyDescent="0.25">
      <c r="B264" s="522">
        <v>260</v>
      </c>
      <c r="C264" s="280">
        <f>'BIENES ASEGURADOS'!C272</f>
        <v>0</v>
      </c>
      <c r="D264" s="281">
        <f>SUM('BIENES ASEGURADOS'!D272:H272)*'RT GENERALES'!$D$14</f>
        <v>0</v>
      </c>
      <c r="E264" s="281">
        <f>SUM('BIENES ASEGURADOS'!I272:Y272,'BIENES ASEGURADOS'!AA272)*'RT GENERALES'!$D$14</f>
        <v>0</v>
      </c>
      <c r="F264" s="281">
        <f>'BIENES ASEGURADOS'!AB272*'RT GENERALES'!$D$14</f>
        <v>0</v>
      </c>
      <c r="G264" s="282">
        <f>'BIENES ASEGURADOS'!Z272*'RT GENERALES'!$D$14</f>
        <v>0</v>
      </c>
      <c r="H264" s="525">
        <f t="shared" si="48"/>
        <v>0</v>
      </c>
      <c r="I264" s="283"/>
      <c r="J264" s="284">
        <f>(((D264+E264)*(DT!$C$5/1000)))*($D$1045/IF(AND($D$1044&gt;$B$1046,$B$1046&gt;$D$1043),366,365))+(LIQUIDACION!$F264*(DT!$C$5/2000))</f>
        <v>0</v>
      </c>
      <c r="K264" s="285">
        <f t="shared" si="45"/>
        <v>0</v>
      </c>
      <c r="L264" s="286">
        <f>(((D264+E264)*DT!$E$5/1000)*($D$1045/IF(AND($D$1044&gt;$B$1046,$B$1046&gt;$D$1043),366,365))+(LIQUIDACION!F264*(DT!$E$5/2000)))</f>
        <v>0</v>
      </c>
      <c r="M264" s="286">
        <f>((G264)*(DT!$C$6/1000))*($D$1045/IF(AND($D$1044&gt;$B$1046,$B$1046&gt;$D$1043),366,365))</f>
        <v>0</v>
      </c>
      <c r="N264" s="287">
        <f t="shared" si="49"/>
        <v>0</v>
      </c>
      <c r="P264" s="288">
        <f>(($U264*DT!$C$5/1000))*($D$1045/IF(AND($D$1044&gt;$B$1046,$B$1046&gt;$D$1043),366,365))+(($V264*DT!$C$5/2000))</f>
        <v>0</v>
      </c>
      <c r="Q264" s="289">
        <f t="shared" si="46"/>
        <v>0</v>
      </c>
      <c r="R264" s="289">
        <f>(($U264*DT!$E$5/1000))*($D$1045/IF(AND($D$1044&gt;$B$1046,$B$1046&gt;$D$1043),366,365))+(($V264*DT!$E$5/2000))</f>
        <v>0</v>
      </c>
      <c r="S264" s="290">
        <f t="shared" si="50"/>
        <v>0</v>
      </c>
      <c r="U264" s="291">
        <f t="shared" si="44"/>
        <v>0</v>
      </c>
      <c r="V264" s="291">
        <f t="shared" si="51"/>
        <v>0</v>
      </c>
      <c r="X264" s="288">
        <f>(($AC264*DT!$C$5/1000))*($D$1045/IF(AND($D$1044&gt;$B$1046,$B$1046&gt;$D$1043),366,365))+(($AD264*DT!$C$5/2000))</f>
        <v>0</v>
      </c>
      <c r="Y264" s="289">
        <f t="shared" si="47"/>
        <v>0</v>
      </c>
      <c r="Z264" s="289">
        <f>(($AC264*DT!$E$5/1000))*($D$1045/IF(AND($D$1044&gt;$B$1046,$B$1046&gt;$D$1043),366,365))+(($AD264*DT!$E$5/2000))</f>
        <v>0</v>
      </c>
      <c r="AA264" s="290">
        <f t="shared" si="52"/>
        <v>0</v>
      </c>
      <c r="AC264" s="291">
        <f t="shared" si="53"/>
        <v>0</v>
      </c>
      <c r="AD264" s="291">
        <f t="shared" si="54"/>
        <v>0</v>
      </c>
    </row>
    <row r="265" spans="2:30" x14ac:dyDescent="0.25">
      <c r="B265" s="522">
        <v>261</v>
      </c>
      <c r="C265" s="280">
        <f>'BIENES ASEGURADOS'!C273</f>
        <v>0</v>
      </c>
      <c r="D265" s="281">
        <f>SUM('BIENES ASEGURADOS'!D273:H273)*'RT GENERALES'!$D$14</f>
        <v>0</v>
      </c>
      <c r="E265" s="281">
        <f>SUM('BIENES ASEGURADOS'!I273:Y273,'BIENES ASEGURADOS'!AA273)*'RT GENERALES'!$D$14</f>
        <v>0</v>
      </c>
      <c r="F265" s="281">
        <f>'BIENES ASEGURADOS'!AB273*'RT GENERALES'!$D$14</f>
        <v>0</v>
      </c>
      <c r="G265" s="282">
        <f>'BIENES ASEGURADOS'!Z273*'RT GENERALES'!$D$14</f>
        <v>0</v>
      </c>
      <c r="H265" s="525">
        <f t="shared" si="48"/>
        <v>0</v>
      </c>
      <c r="I265" s="283"/>
      <c r="J265" s="284">
        <f>(((D265+E265)*(DT!$C$5/1000)))*($D$1045/IF(AND($D$1044&gt;$B$1046,$B$1046&gt;$D$1043),366,365))+(LIQUIDACION!$F265*(DT!$C$5/2000))</f>
        <v>0</v>
      </c>
      <c r="K265" s="285">
        <f t="shared" si="45"/>
        <v>0</v>
      </c>
      <c r="L265" s="286">
        <f>(((D265+E265)*DT!$E$5/1000)*($D$1045/IF(AND($D$1044&gt;$B$1046,$B$1046&gt;$D$1043),366,365))+(LIQUIDACION!F265*(DT!$E$5/2000)))</f>
        <v>0</v>
      </c>
      <c r="M265" s="286">
        <f>((G265)*(DT!$C$6/1000))*($D$1045/IF(AND($D$1044&gt;$B$1046,$B$1046&gt;$D$1043),366,365))</f>
        <v>0</v>
      </c>
      <c r="N265" s="287">
        <f t="shared" si="49"/>
        <v>0</v>
      </c>
      <c r="P265" s="288">
        <f>(($U265*DT!$C$5/1000))*($D$1045/IF(AND($D$1044&gt;$B$1046,$B$1046&gt;$D$1043),366,365))+(($V265*DT!$C$5/2000))</f>
        <v>0</v>
      </c>
      <c r="Q265" s="289">
        <f t="shared" si="46"/>
        <v>0</v>
      </c>
      <c r="R265" s="289">
        <f>(($U265*DT!$E$5/1000))*($D$1045/IF(AND($D$1044&gt;$B$1046,$B$1046&gt;$D$1043),366,365))+(($V265*DT!$E$5/2000))</f>
        <v>0</v>
      </c>
      <c r="S265" s="290">
        <f t="shared" si="50"/>
        <v>0</v>
      </c>
      <c r="U265" s="291">
        <f t="shared" si="44"/>
        <v>0</v>
      </c>
      <c r="V265" s="291">
        <f t="shared" si="51"/>
        <v>0</v>
      </c>
      <c r="X265" s="288">
        <f>(($AC265*DT!$C$5/1000))*($D$1045/IF(AND($D$1044&gt;$B$1046,$B$1046&gt;$D$1043),366,365))+(($AD265*DT!$C$5/2000))</f>
        <v>0</v>
      </c>
      <c r="Y265" s="289">
        <f t="shared" si="47"/>
        <v>0</v>
      </c>
      <c r="Z265" s="289">
        <f>(($AC265*DT!$E$5/1000))*($D$1045/IF(AND($D$1044&gt;$B$1046,$B$1046&gt;$D$1043),366,365))+(($AD265*DT!$E$5/2000))</f>
        <v>0</v>
      </c>
      <c r="AA265" s="290">
        <f t="shared" si="52"/>
        <v>0</v>
      </c>
      <c r="AC265" s="291">
        <f t="shared" si="53"/>
        <v>0</v>
      </c>
      <c r="AD265" s="291">
        <f t="shared" si="54"/>
        <v>0</v>
      </c>
    </row>
    <row r="266" spans="2:30" x14ac:dyDescent="0.25">
      <c r="B266" s="522">
        <v>262</v>
      </c>
      <c r="C266" s="280">
        <f>'BIENES ASEGURADOS'!C274</f>
        <v>0</v>
      </c>
      <c r="D266" s="281">
        <f>SUM('BIENES ASEGURADOS'!D274:H274)*'RT GENERALES'!$D$14</f>
        <v>0</v>
      </c>
      <c r="E266" s="281">
        <f>SUM('BIENES ASEGURADOS'!I274:Y274,'BIENES ASEGURADOS'!AA274)*'RT GENERALES'!$D$14</f>
        <v>0</v>
      </c>
      <c r="F266" s="281">
        <f>'BIENES ASEGURADOS'!AB274*'RT GENERALES'!$D$14</f>
        <v>0</v>
      </c>
      <c r="G266" s="282">
        <f>'BIENES ASEGURADOS'!Z274*'RT GENERALES'!$D$14</f>
        <v>0</v>
      </c>
      <c r="H266" s="525">
        <f t="shared" si="48"/>
        <v>0</v>
      </c>
      <c r="I266" s="283"/>
      <c r="J266" s="284">
        <f>(((D266+E266)*(DT!$C$5/1000)))*($D$1045/IF(AND($D$1044&gt;$B$1046,$B$1046&gt;$D$1043),366,365))+(LIQUIDACION!$F266*(DT!$C$5/2000))</f>
        <v>0</v>
      </c>
      <c r="K266" s="285">
        <f t="shared" si="45"/>
        <v>0</v>
      </c>
      <c r="L266" s="286">
        <f>(((D266+E266)*DT!$E$5/1000)*($D$1045/IF(AND($D$1044&gt;$B$1046,$B$1046&gt;$D$1043),366,365))+(LIQUIDACION!F266*(DT!$E$5/2000)))</f>
        <v>0</v>
      </c>
      <c r="M266" s="286">
        <f>((G266)*(DT!$C$6/1000))*($D$1045/IF(AND($D$1044&gt;$B$1046,$B$1046&gt;$D$1043),366,365))</f>
        <v>0</v>
      </c>
      <c r="N266" s="287">
        <f t="shared" si="49"/>
        <v>0</v>
      </c>
      <c r="P266" s="288">
        <f>(($U266*DT!$C$5/1000))*($D$1045/IF(AND($D$1044&gt;$B$1046,$B$1046&gt;$D$1043),366,365))+(($V266*DT!$C$5/2000))</f>
        <v>0</v>
      </c>
      <c r="Q266" s="289">
        <f t="shared" si="46"/>
        <v>0</v>
      </c>
      <c r="R266" s="289">
        <f>(($U266*DT!$E$5/1000))*($D$1045/IF(AND($D$1044&gt;$B$1046,$B$1046&gt;$D$1043),366,365))+(($V266*DT!$E$5/2000))</f>
        <v>0</v>
      </c>
      <c r="S266" s="290">
        <f t="shared" si="50"/>
        <v>0</v>
      </c>
      <c r="U266" s="291">
        <f t="shared" si="44"/>
        <v>0</v>
      </c>
      <c r="V266" s="291">
        <f t="shared" si="51"/>
        <v>0</v>
      </c>
      <c r="X266" s="288">
        <f>(($AC266*DT!$C$5/1000))*($D$1045/IF(AND($D$1044&gt;$B$1046,$B$1046&gt;$D$1043),366,365))+(($AD266*DT!$C$5/2000))</f>
        <v>0</v>
      </c>
      <c r="Y266" s="289">
        <f t="shared" si="47"/>
        <v>0</v>
      </c>
      <c r="Z266" s="289">
        <f>(($AC266*DT!$E$5/1000))*($D$1045/IF(AND($D$1044&gt;$B$1046,$B$1046&gt;$D$1043),366,365))+(($AD266*DT!$E$5/2000))</f>
        <v>0</v>
      </c>
      <c r="AA266" s="290">
        <f t="shared" si="52"/>
        <v>0</v>
      </c>
      <c r="AC266" s="291">
        <f t="shared" si="53"/>
        <v>0</v>
      </c>
      <c r="AD266" s="291">
        <f t="shared" si="54"/>
        <v>0</v>
      </c>
    </row>
    <row r="267" spans="2:30" x14ac:dyDescent="0.25">
      <c r="B267" s="522">
        <v>263</v>
      </c>
      <c r="C267" s="280">
        <f>'BIENES ASEGURADOS'!C275</f>
        <v>0</v>
      </c>
      <c r="D267" s="281">
        <f>SUM('BIENES ASEGURADOS'!D275:H275)*'RT GENERALES'!$D$14</f>
        <v>0</v>
      </c>
      <c r="E267" s="281">
        <f>SUM('BIENES ASEGURADOS'!I275:Y275,'BIENES ASEGURADOS'!AA275)*'RT GENERALES'!$D$14</f>
        <v>0</v>
      </c>
      <c r="F267" s="281">
        <f>'BIENES ASEGURADOS'!AB275*'RT GENERALES'!$D$14</f>
        <v>0</v>
      </c>
      <c r="G267" s="282">
        <f>'BIENES ASEGURADOS'!Z275*'RT GENERALES'!$D$14</f>
        <v>0</v>
      </c>
      <c r="H267" s="525">
        <f t="shared" si="48"/>
        <v>0</v>
      </c>
      <c r="I267" s="283"/>
      <c r="J267" s="284">
        <f>(((D267+E267)*(DT!$C$5/1000)))*($D$1045/IF(AND($D$1044&gt;$B$1046,$B$1046&gt;$D$1043),366,365))+(LIQUIDACION!$F267*(DT!$C$5/2000))</f>
        <v>0</v>
      </c>
      <c r="K267" s="285">
        <f t="shared" si="45"/>
        <v>0</v>
      </c>
      <c r="L267" s="286">
        <f>(((D267+E267)*DT!$E$5/1000)*($D$1045/IF(AND($D$1044&gt;$B$1046,$B$1046&gt;$D$1043),366,365))+(LIQUIDACION!F267*(DT!$E$5/2000)))</f>
        <v>0</v>
      </c>
      <c r="M267" s="286">
        <f>((G267)*(DT!$C$6/1000))*($D$1045/IF(AND($D$1044&gt;$B$1046,$B$1046&gt;$D$1043),366,365))</f>
        <v>0</v>
      </c>
      <c r="N267" s="287">
        <f t="shared" si="49"/>
        <v>0</v>
      </c>
      <c r="P267" s="288">
        <f>(($U267*DT!$C$5/1000))*($D$1045/IF(AND($D$1044&gt;$B$1046,$B$1046&gt;$D$1043),366,365))+(($V267*DT!$C$5/2000))</f>
        <v>0</v>
      </c>
      <c r="Q267" s="289">
        <f t="shared" si="46"/>
        <v>0</v>
      </c>
      <c r="R267" s="289">
        <f>(($U267*DT!$E$5/1000))*($D$1045/IF(AND($D$1044&gt;$B$1046,$B$1046&gt;$D$1043),366,365))+(($V267*DT!$E$5/2000))</f>
        <v>0</v>
      </c>
      <c r="S267" s="290">
        <f t="shared" si="50"/>
        <v>0</v>
      </c>
      <c r="U267" s="291">
        <f t="shared" ref="U267:U330" si="55">IF(AND(($H267)&gt;$P$2,F267&gt;0),((D267+E267+G267)*($P$2/$H267)),IF($H267&lt;$P$2,(D267+E267+G267),($H267)*($P$2/$H267)))</f>
        <v>0</v>
      </c>
      <c r="V267" s="291">
        <f t="shared" si="51"/>
        <v>0</v>
      </c>
      <c r="X267" s="288">
        <f>(($AC267*DT!$C$5/1000))*($D$1045/IF(AND($D$1044&gt;$B$1046,$B$1046&gt;$D$1043),366,365))+(($AD267*DT!$C$5/2000))</f>
        <v>0</v>
      </c>
      <c r="Y267" s="289">
        <f t="shared" si="47"/>
        <v>0</v>
      </c>
      <c r="Z267" s="289">
        <f>(($AC267*DT!$E$5/1000))*($D$1045/IF(AND($D$1044&gt;$B$1046,$B$1046&gt;$D$1043),366,365))+(($AD267*DT!$E$5/2000))</f>
        <v>0</v>
      </c>
      <c r="AA267" s="290">
        <f t="shared" si="52"/>
        <v>0</v>
      </c>
      <c r="AC267" s="291">
        <f t="shared" si="53"/>
        <v>0</v>
      </c>
      <c r="AD267" s="291">
        <f t="shared" si="54"/>
        <v>0</v>
      </c>
    </row>
    <row r="268" spans="2:30" x14ac:dyDescent="0.25">
      <c r="B268" s="522">
        <v>264</v>
      </c>
      <c r="C268" s="280">
        <f>'BIENES ASEGURADOS'!C276</f>
        <v>0</v>
      </c>
      <c r="D268" s="281">
        <f>SUM('BIENES ASEGURADOS'!D276:H276)*'RT GENERALES'!$D$14</f>
        <v>0</v>
      </c>
      <c r="E268" s="281">
        <f>SUM('BIENES ASEGURADOS'!I276:Y276,'BIENES ASEGURADOS'!AA276)*'RT GENERALES'!$D$14</f>
        <v>0</v>
      </c>
      <c r="F268" s="281">
        <f>'BIENES ASEGURADOS'!AB276*'RT GENERALES'!$D$14</f>
        <v>0</v>
      </c>
      <c r="G268" s="282">
        <f>'BIENES ASEGURADOS'!Z276*'RT GENERALES'!$D$14</f>
        <v>0</v>
      </c>
      <c r="H268" s="525">
        <f t="shared" si="48"/>
        <v>0</v>
      </c>
      <c r="I268" s="283"/>
      <c r="J268" s="284">
        <f>(((D268+E268)*(DT!$C$5/1000)))*($D$1045/IF(AND($D$1044&gt;$B$1046,$B$1046&gt;$D$1043),366,365))+(LIQUIDACION!$F268*(DT!$C$5/2000))</f>
        <v>0</v>
      </c>
      <c r="K268" s="285">
        <f t="shared" si="45"/>
        <v>0</v>
      </c>
      <c r="L268" s="286">
        <f>(((D268+E268)*DT!$E$5/1000)*($D$1045/IF(AND($D$1044&gt;$B$1046,$B$1046&gt;$D$1043),366,365))+(LIQUIDACION!F268*(DT!$E$5/2000)))</f>
        <v>0</v>
      </c>
      <c r="M268" s="286">
        <f>((G268)*(DT!$C$6/1000))*($D$1045/IF(AND($D$1044&gt;$B$1046,$B$1046&gt;$D$1043),366,365))</f>
        <v>0</v>
      </c>
      <c r="N268" s="287">
        <f t="shared" si="49"/>
        <v>0</v>
      </c>
      <c r="P268" s="288">
        <f>(($U268*DT!$C$5/1000))*($D$1045/IF(AND($D$1044&gt;$B$1046,$B$1046&gt;$D$1043),366,365))+(($V268*DT!$C$5/2000))</f>
        <v>0</v>
      </c>
      <c r="Q268" s="289">
        <f t="shared" si="46"/>
        <v>0</v>
      </c>
      <c r="R268" s="289">
        <f>(($U268*DT!$E$5/1000))*($D$1045/IF(AND($D$1044&gt;$B$1046,$B$1046&gt;$D$1043),366,365))+(($V268*DT!$E$5/2000))</f>
        <v>0</v>
      </c>
      <c r="S268" s="290">
        <f t="shared" si="50"/>
        <v>0</v>
      </c>
      <c r="U268" s="291">
        <f t="shared" si="55"/>
        <v>0</v>
      </c>
      <c r="V268" s="291">
        <f t="shared" si="51"/>
        <v>0</v>
      </c>
      <c r="X268" s="288">
        <f>(($AC268*DT!$C$5/1000))*($D$1045/IF(AND($D$1044&gt;$B$1046,$B$1046&gt;$D$1043),366,365))+(($AD268*DT!$C$5/2000))</f>
        <v>0</v>
      </c>
      <c r="Y268" s="289">
        <f t="shared" si="47"/>
        <v>0</v>
      </c>
      <c r="Z268" s="289">
        <f>(($AC268*DT!$E$5/1000))*($D$1045/IF(AND($D$1044&gt;$B$1046,$B$1046&gt;$D$1043),366,365))+(($AD268*DT!$E$5/2000))</f>
        <v>0</v>
      </c>
      <c r="AA268" s="290">
        <f t="shared" si="52"/>
        <v>0</v>
      </c>
      <c r="AC268" s="291">
        <f t="shared" si="53"/>
        <v>0</v>
      </c>
      <c r="AD268" s="291">
        <f t="shared" si="54"/>
        <v>0</v>
      </c>
    </row>
    <row r="269" spans="2:30" x14ac:dyDescent="0.25">
      <c r="B269" s="522">
        <v>265</v>
      </c>
      <c r="C269" s="280">
        <f>'BIENES ASEGURADOS'!C277</f>
        <v>0</v>
      </c>
      <c r="D269" s="281">
        <f>SUM('BIENES ASEGURADOS'!D277:H277)*'RT GENERALES'!$D$14</f>
        <v>0</v>
      </c>
      <c r="E269" s="281">
        <f>SUM('BIENES ASEGURADOS'!I277:Y277,'BIENES ASEGURADOS'!AA277)*'RT GENERALES'!$D$14</f>
        <v>0</v>
      </c>
      <c r="F269" s="281">
        <f>'BIENES ASEGURADOS'!AB277*'RT GENERALES'!$D$14</f>
        <v>0</v>
      </c>
      <c r="G269" s="282">
        <f>'BIENES ASEGURADOS'!Z277*'RT GENERALES'!$D$14</f>
        <v>0</v>
      </c>
      <c r="H269" s="525">
        <f t="shared" si="48"/>
        <v>0</v>
      </c>
      <c r="I269" s="283"/>
      <c r="J269" s="284">
        <f>(((D269+E269)*(DT!$C$5/1000)))*($D$1045/IF(AND($D$1044&gt;$B$1046,$B$1046&gt;$D$1043),366,365))+(LIQUIDACION!$F269*(DT!$C$5/2000))</f>
        <v>0</v>
      </c>
      <c r="K269" s="285">
        <f t="shared" si="45"/>
        <v>0</v>
      </c>
      <c r="L269" s="286">
        <f>(((D269+E269)*DT!$E$5/1000)*($D$1045/IF(AND($D$1044&gt;$B$1046,$B$1046&gt;$D$1043),366,365))+(LIQUIDACION!F269*(DT!$E$5/2000)))</f>
        <v>0</v>
      </c>
      <c r="M269" s="286">
        <f>((G269)*(DT!$C$6/1000))*($D$1045/IF(AND($D$1044&gt;$B$1046,$B$1046&gt;$D$1043),366,365))</f>
        <v>0</v>
      </c>
      <c r="N269" s="287">
        <f t="shared" si="49"/>
        <v>0</v>
      </c>
      <c r="P269" s="288">
        <f>(($U269*DT!$C$5/1000))*($D$1045/IF(AND($D$1044&gt;$B$1046,$B$1046&gt;$D$1043),366,365))+(($V269*DT!$C$5/2000))</f>
        <v>0</v>
      </c>
      <c r="Q269" s="289">
        <f t="shared" si="46"/>
        <v>0</v>
      </c>
      <c r="R269" s="289">
        <f>(($U269*DT!$E$5/1000))*($D$1045/IF(AND($D$1044&gt;$B$1046,$B$1046&gt;$D$1043),366,365))+(($V269*DT!$E$5/2000))</f>
        <v>0</v>
      </c>
      <c r="S269" s="290">
        <f t="shared" si="50"/>
        <v>0</v>
      </c>
      <c r="U269" s="291">
        <f t="shared" si="55"/>
        <v>0</v>
      </c>
      <c r="V269" s="291">
        <f t="shared" si="51"/>
        <v>0</v>
      </c>
      <c r="X269" s="288">
        <f>(($AC269*DT!$C$5/1000))*($D$1045/IF(AND($D$1044&gt;$B$1046,$B$1046&gt;$D$1043),366,365))+(($AD269*DT!$C$5/2000))</f>
        <v>0</v>
      </c>
      <c r="Y269" s="289">
        <f t="shared" si="47"/>
        <v>0</v>
      </c>
      <c r="Z269" s="289">
        <f>(($AC269*DT!$E$5/1000))*($D$1045/IF(AND($D$1044&gt;$B$1046,$B$1046&gt;$D$1043),366,365))+(($AD269*DT!$E$5/2000))</f>
        <v>0</v>
      </c>
      <c r="AA269" s="290">
        <f t="shared" si="52"/>
        <v>0</v>
      </c>
      <c r="AC269" s="291">
        <f t="shared" si="53"/>
        <v>0</v>
      </c>
      <c r="AD269" s="291">
        <f t="shared" si="54"/>
        <v>0</v>
      </c>
    </row>
    <row r="270" spans="2:30" x14ac:dyDescent="0.25">
      <c r="B270" s="522">
        <v>266</v>
      </c>
      <c r="C270" s="280">
        <f>'BIENES ASEGURADOS'!C278</f>
        <v>0</v>
      </c>
      <c r="D270" s="281">
        <f>SUM('BIENES ASEGURADOS'!D278:H278)*'RT GENERALES'!$D$14</f>
        <v>0</v>
      </c>
      <c r="E270" s="281">
        <f>SUM('BIENES ASEGURADOS'!I278:Y278,'BIENES ASEGURADOS'!AA278)*'RT GENERALES'!$D$14</f>
        <v>0</v>
      </c>
      <c r="F270" s="281">
        <f>'BIENES ASEGURADOS'!AB278*'RT GENERALES'!$D$14</f>
        <v>0</v>
      </c>
      <c r="G270" s="282">
        <f>'BIENES ASEGURADOS'!Z278*'RT GENERALES'!$D$14</f>
        <v>0</v>
      </c>
      <c r="H270" s="525">
        <f t="shared" si="48"/>
        <v>0</v>
      </c>
      <c r="I270" s="283"/>
      <c r="J270" s="284">
        <f>(((D270+E270)*(DT!$C$5/1000)))*($D$1045/IF(AND($D$1044&gt;$B$1046,$B$1046&gt;$D$1043),366,365))+(LIQUIDACION!$F270*(DT!$C$5/2000))</f>
        <v>0</v>
      </c>
      <c r="K270" s="285">
        <f t="shared" si="45"/>
        <v>0</v>
      </c>
      <c r="L270" s="286">
        <f>(((D270+E270)*DT!$E$5/1000)*($D$1045/IF(AND($D$1044&gt;$B$1046,$B$1046&gt;$D$1043),366,365))+(LIQUIDACION!F270*(DT!$E$5/2000)))</f>
        <v>0</v>
      </c>
      <c r="M270" s="286">
        <f>((G270)*(DT!$C$6/1000))*($D$1045/IF(AND($D$1044&gt;$B$1046,$B$1046&gt;$D$1043),366,365))</f>
        <v>0</v>
      </c>
      <c r="N270" s="287">
        <f t="shared" si="49"/>
        <v>0</v>
      </c>
      <c r="P270" s="288">
        <f>(($U270*DT!$C$5/1000))*($D$1045/IF(AND($D$1044&gt;$B$1046,$B$1046&gt;$D$1043),366,365))+(($V270*DT!$C$5/2000))</f>
        <v>0</v>
      </c>
      <c r="Q270" s="289">
        <f t="shared" si="46"/>
        <v>0</v>
      </c>
      <c r="R270" s="289">
        <f>(($U270*DT!$E$5/1000))*($D$1045/IF(AND($D$1044&gt;$B$1046,$B$1046&gt;$D$1043),366,365))+(($V270*DT!$E$5/2000))</f>
        <v>0</v>
      </c>
      <c r="S270" s="290">
        <f t="shared" si="50"/>
        <v>0</v>
      </c>
      <c r="U270" s="291">
        <f t="shared" si="55"/>
        <v>0</v>
      </c>
      <c r="V270" s="291">
        <f t="shared" si="51"/>
        <v>0</v>
      </c>
      <c r="X270" s="288">
        <f>(($AC270*DT!$C$5/1000))*($D$1045/IF(AND($D$1044&gt;$B$1046,$B$1046&gt;$D$1043),366,365))+(($AD270*DT!$C$5/2000))</f>
        <v>0</v>
      </c>
      <c r="Y270" s="289">
        <f t="shared" si="47"/>
        <v>0</v>
      </c>
      <c r="Z270" s="289">
        <f>(($AC270*DT!$E$5/1000))*($D$1045/IF(AND($D$1044&gt;$B$1046,$B$1046&gt;$D$1043),366,365))+(($AD270*DT!$E$5/2000))</f>
        <v>0</v>
      </c>
      <c r="AA270" s="290">
        <f t="shared" si="52"/>
        <v>0</v>
      </c>
      <c r="AC270" s="291">
        <f t="shared" si="53"/>
        <v>0</v>
      </c>
      <c r="AD270" s="291">
        <f t="shared" si="54"/>
        <v>0</v>
      </c>
    </row>
    <row r="271" spans="2:30" x14ac:dyDescent="0.25">
      <c r="B271" s="522">
        <v>267</v>
      </c>
      <c r="C271" s="280">
        <f>'BIENES ASEGURADOS'!C279</f>
        <v>0</v>
      </c>
      <c r="D271" s="281">
        <f>SUM('BIENES ASEGURADOS'!D279:H279)*'RT GENERALES'!$D$14</f>
        <v>0</v>
      </c>
      <c r="E271" s="281">
        <f>SUM('BIENES ASEGURADOS'!I279:Y279,'BIENES ASEGURADOS'!AA279)*'RT GENERALES'!$D$14</f>
        <v>0</v>
      </c>
      <c r="F271" s="281">
        <f>'BIENES ASEGURADOS'!AB279*'RT GENERALES'!$D$14</f>
        <v>0</v>
      </c>
      <c r="G271" s="282">
        <f>'BIENES ASEGURADOS'!Z279*'RT GENERALES'!$D$14</f>
        <v>0</v>
      </c>
      <c r="H271" s="525">
        <f t="shared" si="48"/>
        <v>0</v>
      </c>
      <c r="I271" s="283"/>
      <c r="J271" s="284">
        <f>(((D271+E271)*(DT!$C$5/1000)))*($D$1045/IF(AND($D$1044&gt;$B$1046,$B$1046&gt;$D$1043),366,365))+(LIQUIDACION!$F271*(DT!$C$5/2000))</f>
        <v>0</v>
      </c>
      <c r="K271" s="285">
        <f t="shared" si="45"/>
        <v>0</v>
      </c>
      <c r="L271" s="286">
        <f>(((D271+E271)*DT!$E$5/1000)*($D$1045/IF(AND($D$1044&gt;$B$1046,$B$1046&gt;$D$1043),366,365))+(LIQUIDACION!F271*(DT!$E$5/2000)))</f>
        <v>0</v>
      </c>
      <c r="M271" s="286">
        <f>((G271)*(DT!$C$6/1000))*($D$1045/IF(AND($D$1044&gt;$B$1046,$B$1046&gt;$D$1043),366,365))</f>
        <v>0</v>
      </c>
      <c r="N271" s="287">
        <f t="shared" si="49"/>
        <v>0</v>
      </c>
      <c r="P271" s="288">
        <f>(($U271*DT!$C$5/1000))*($D$1045/IF(AND($D$1044&gt;$B$1046,$B$1046&gt;$D$1043),366,365))+(($V271*DT!$C$5/2000))</f>
        <v>0</v>
      </c>
      <c r="Q271" s="289">
        <f t="shared" si="46"/>
        <v>0</v>
      </c>
      <c r="R271" s="289">
        <f>(($U271*DT!$E$5/1000))*($D$1045/IF(AND($D$1044&gt;$B$1046,$B$1046&gt;$D$1043),366,365))+(($V271*DT!$E$5/2000))</f>
        <v>0</v>
      </c>
      <c r="S271" s="290">
        <f t="shared" si="50"/>
        <v>0</v>
      </c>
      <c r="U271" s="291">
        <f t="shared" si="55"/>
        <v>0</v>
      </c>
      <c r="V271" s="291">
        <f t="shared" si="51"/>
        <v>0</v>
      </c>
      <c r="X271" s="288">
        <f>(($AC271*DT!$C$5/1000))*($D$1045/IF(AND($D$1044&gt;$B$1046,$B$1046&gt;$D$1043),366,365))+(($AD271*DT!$C$5/2000))</f>
        <v>0</v>
      </c>
      <c r="Y271" s="289">
        <f t="shared" si="47"/>
        <v>0</v>
      </c>
      <c r="Z271" s="289">
        <f>(($AC271*DT!$E$5/1000))*($D$1045/IF(AND($D$1044&gt;$B$1046,$B$1046&gt;$D$1043),366,365))+(($AD271*DT!$E$5/2000))</f>
        <v>0</v>
      </c>
      <c r="AA271" s="290">
        <f t="shared" si="52"/>
        <v>0</v>
      </c>
      <c r="AC271" s="291">
        <f t="shared" si="53"/>
        <v>0</v>
      </c>
      <c r="AD271" s="291">
        <f t="shared" si="54"/>
        <v>0</v>
      </c>
    </row>
    <row r="272" spans="2:30" x14ac:dyDescent="0.25">
      <c r="B272" s="522">
        <v>268</v>
      </c>
      <c r="C272" s="280">
        <f>'BIENES ASEGURADOS'!C280</f>
        <v>0</v>
      </c>
      <c r="D272" s="281">
        <f>SUM('BIENES ASEGURADOS'!D280:H280)*'RT GENERALES'!$D$14</f>
        <v>0</v>
      </c>
      <c r="E272" s="281">
        <f>SUM('BIENES ASEGURADOS'!I280:Y280,'BIENES ASEGURADOS'!AA280)*'RT GENERALES'!$D$14</f>
        <v>0</v>
      </c>
      <c r="F272" s="281">
        <f>'BIENES ASEGURADOS'!AB280*'RT GENERALES'!$D$14</f>
        <v>0</v>
      </c>
      <c r="G272" s="282">
        <f>'BIENES ASEGURADOS'!Z280*'RT GENERALES'!$D$14</f>
        <v>0</v>
      </c>
      <c r="H272" s="525">
        <f t="shared" si="48"/>
        <v>0</v>
      </c>
      <c r="I272" s="283"/>
      <c r="J272" s="284">
        <f>(((D272+E272)*(DT!$C$5/1000)))*($D$1045/IF(AND($D$1044&gt;$B$1046,$B$1046&gt;$D$1043),366,365))+(LIQUIDACION!$F272*(DT!$C$5/2000))</f>
        <v>0</v>
      </c>
      <c r="K272" s="285">
        <f t="shared" si="45"/>
        <v>0</v>
      </c>
      <c r="L272" s="286">
        <f>(((D272+E272)*DT!$E$5/1000)*($D$1045/IF(AND($D$1044&gt;$B$1046,$B$1046&gt;$D$1043),366,365))+(LIQUIDACION!F272*(DT!$E$5/2000)))</f>
        <v>0</v>
      </c>
      <c r="M272" s="286">
        <f>((G272)*(DT!$C$6/1000))*($D$1045/IF(AND($D$1044&gt;$B$1046,$B$1046&gt;$D$1043),366,365))</f>
        <v>0</v>
      </c>
      <c r="N272" s="287">
        <f t="shared" si="49"/>
        <v>0</v>
      </c>
      <c r="P272" s="288">
        <f>(($U272*DT!$C$5/1000))*($D$1045/IF(AND($D$1044&gt;$B$1046,$B$1046&gt;$D$1043),366,365))+(($V272*DT!$C$5/2000))</f>
        <v>0</v>
      </c>
      <c r="Q272" s="289">
        <f t="shared" si="46"/>
        <v>0</v>
      </c>
      <c r="R272" s="289">
        <f>(($U272*DT!$E$5/1000))*($D$1045/IF(AND($D$1044&gt;$B$1046,$B$1046&gt;$D$1043),366,365))+(($V272*DT!$E$5/2000))</f>
        <v>0</v>
      </c>
      <c r="S272" s="290">
        <f t="shared" si="50"/>
        <v>0</v>
      </c>
      <c r="U272" s="291">
        <f t="shared" si="55"/>
        <v>0</v>
      </c>
      <c r="V272" s="291">
        <f t="shared" si="51"/>
        <v>0</v>
      </c>
      <c r="X272" s="288">
        <f>(($AC272*DT!$C$5/1000))*($D$1045/IF(AND($D$1044&gt;$B$1046,$B$1046&gt;$D$1043),366,365))+(($AD272*DT!$C$5/2000))</f>
        <v>0</v>
      </c>
      <c r="Y272" s="289">
        <f t="shared" si="47"/>
        <v>0</v>
      </c>
      <c r="Z272" s="289">
        <f>(($AC272*DT!$E$5/1000))*($D$1045/IF(AND($D$1044&gt;$B$1046,$B$1046&gt;$D$1043),366,365))+(($AD272*DT!$E$5/2000))</f>
        <v>0</v>
      </c>
      <c r="AA272" s="290">
        <f t="shared" si="52"/>
        <v>0</v>
      </c>
      <c r="AC272" s="291">
        <f t="shared" si="53"/>
        <v>0</v>
      </c>
      <c r="AD272" s="291">
        <f t="shared" si="54"/>
        <v>0</v>
      </c>
    </row>
    <row r="273" spans="2:30" x14ac:dyDescent="0.25">
      <c r="B273" s="522">
        <v>269</v>
      </c>
      <c r="C273" s="280">
        <f>'BIENES ASEGURADOS'!C281</f>
        <v>0</v>
      </c>
      <c r="D273" s="281">
        <f>SUM('BIENES ASEGURADOS'!D281:H281)*'RT GENERALES'!$D$14</f>
        <v>0</v>
      </c>
      <c r="E273" s="281">
        <f>SUM('BIENES ASEGURADOS'!I281:Y281,'BIENES ASEGURADOS'!AA281)*'RT GENERALES'!$D$14</f>
        <v>0</v>
      </c>
      <c r="F273" s="281">
        <f>'BIENES ASEGURADOS'!AB281*'RT GENERALES'!$D$14</f>
        <v>0</v>
      </c>
      <c r="G273" s="282">
        <f>'BIENES ASEGURADOS'!Z281*'RT GENERALES'!$D$14</f>
        <v>0</v>
      </c>
      <c r="H273" s="525">
        <f t="shared" si="48"/>
        <v>0</v>
      </c>
      <c r="I273" s="283"/>
      <c r="J273" s="284">
        <f>(((D273+E273)*(DT!$C$5/1000)))*($D$1045/IF(AND($D$1044&gt;$B$1046,$B$1046&gt;$D$1043),366,365))+(LIQUIDACION!$F273*(DT!$C$5/2000))</f>
        <v>0</v>
      </c>
      <c r="K273" s="285">
        <f t="shared" si="45"/>
        <v>0</v>
      </c>
      <c r="L273" s="286">
        <f>(((D273+E273)*DT!$E$5/1000)*($D$1045/IF(AND($D$1044&gt;$B$1046,$B$1046&gt;$D$1043),366,365))+(LIQUIDACION!F273*(DT!$E$5/2000)))</f>
        <v>0</v>
      </c>
      <c r="M273" s="286">
        <f>((G273)*(DT!$C$6/1000))*($D$1045/IF(AND($D$1044&gt;$B$1046,$B$1046&gt;$D$1043),366,365))</f>
        <v>0</v>
      </c>
      <c r="N273" s="287">
        <f t="shared" si="49"/>
        <v>0</v>
      </c>
      <c r="P273" s="288">
        <f>(($U273*DT!$C$5/1000))*($D$1045/IF(AND($D$1044&gt;$B$1046,$B$1046&gt;$D$1043),366,365))+(($V273*DT!$C$5/2000))</f>
        <v>0</v>
      </c>
      <c r="Q273" s="289">
        <f t="shared" si="46"/>
        <v>0</v>
      </c>
      <c r="R273" s="289">
        <f>(($U273*DT!$E$5/1000))*($D$1045/IF(AND($D$1044&gt;$B$1046,$B$1046&gt;$D$1043),366,365))+(($V273*DT!$E$5/2000))</f>
        <v>0</v>
      </c>
      <c r="S273" s="290">
        <f t="shared" si="50"/>
        <v>0</v>
      </c>
      <c r="U273" s="291">
        <f t="shared" si="55"/>
        <v>0</v>
      </c>
      <c r="V273" s="291">
        <f t="shared" si="51"/>
        <v>0</v>
      </c>
      <c r="X273" s="288">
        <f>(($AC273*DT!$C$5/1000))*($D$1045/IF(AND($D$1044&gt;$B$1046,$B$1046&gt;$D$1043),366,365))+(($AD273*DT!$C$5/2000))</f>
        <v>0</v>
      </c>
      <c r="Y273" s="289">
        <f t="shared" si="47"/>
        <v>0</v>
      </c>
      <c r="Z273" s="289">
        <f>(($AC273*DT!$E$5/1000))*($D$1045/IF(AND($D$1044&gt;$B$1046,$B$1046&gt;$D$1043),366,365))+(($AD273*DT!$E$5/2000))</f>
        <v>0</v>
      </c>
      <c r="AA273" s="290">
        <f t="shared" si="52"/>
        <v>0</v>
      </c>
      <c r="AC273" s="291">
        <f t="shared" si="53"/>
        <v>0</v>
      </c>
      <c r="AD273" s="291">
        <f t="shared" si="54"/>
        <v>0</v>
      </c>
    </row>
    <row r="274" spans="2:30" x14ac:dyDescent="0.25">
      <c r="B274" s="522">
        <v>270</v>
      </c>
      <c r="C274" s="280">
        <f>'BIENES ASEGURADOS'!C282</f>
        <v>0</v>
      </c>
      <c r="D274" s="281">
        <f>SUM('BIENES ASEGURADOS'!D282:H282)*'RT GENERALES'!$D$14</f>
        <v>0</v>
      </c>
      <c r="E274" s="281">
        <f>SUM('BIENES ASEGURADOS'!I282:Y282,'BIENES ASEGURADOS'!AA282)*'RT GENERALES'!$D$14</f>
        <v>0</v>
      </c>
      <c r="F274" s="281">
        <f>'BIENES ASEGURADOS'!AB282*'RT GENERALES'!$D$14</f>
        <v>0</v>
      </c>
      <c r="G274" s="282">
        <f>'BIENES ASEGURADOS'!Z282*'RT GENERALES'!$D$14</f>
        <v>0</v>
      </c>
      <c r="H274" s="525">
        <f t="shared" si="48"/>
        <v>0</v>
      </c>
      <c r="I274" s="283"/>
      <c r="J274" s="284">
        <f>(((D274+E274)*(DT!$C$5/1000)))*($D$1045/IF(AND($D$1044&gt;$B$1046,$B$1046&gt;$D$1043),366,365))+(LIQUIDACION!$F274*(DT!$C$5/2000))</f>
        <v>0</v>
      </c>
      <c r="K274" s="285">
        <f t="shared" si="45"/>
        <v>0</v>
      </c>
      <c r="L274" s="286">
        <f>(((D274+E274)*DT!$E$5/1000)*($D$1045/IF(AND($D$1044&gt;$B$1046,$B$1046&gt;$D$1043),366,365))+(LIQUIDACION!F274*(DT!$E$5/2000)))</f>
        <v>0</v>
      </c>
      <c r="M274" s="286">
        <f>((G274)*(DT!$C$6/1000))*($D$1045/IF(AND($D$1044&gt;$B$1046,$B$1046&gt;$D$1043),366,365))</f>
        <v>0</v>
      </c>
      <c r="N274" s="287">
        <f t="shared" si="49"/>
        <v>0</v>
      </c>
      <c r="P274" s="288">
        <f>(($U274*DT!$C$5/1000))*($D$1045/IF(AND($D$1044&gt;$B$1046,$B$1046&gt;$D$1043),366,365))+(($V274*DT!$C$5/2000))</f>
        <v>0</v>
      </c>
      <c r="Q274" s="289">
        <f t="shared" si="46"/>
        <v>0</v>
      </c>
      <c r="R274" s="289">
        <f>(($U274*DT!$E$5/1000))*($D$1045/IF(AND($D$1044&gt;$B$1046,$B$1046&gt;$D$1043),366,365))+(($V274*DT!$E$5/2000))</f>
        <v>0</v>
      </c>
      <c r="S274" s="290">
        <f t="shared" si="50"/>
        <v>0</v>
      </c>
      <c r="U274" s="291">
        <f t="shared" si="55"/>
        <v>0</v>
      </c>
      <c r="V274" s="291">
        <f t="shared" si="51"/>
        <v>0</v>
      </c>
      <c r="X274" s="288">
        <f>(($AC274*DT!$C$5/1000))*($D$1045/IF(AND($D$1044&gt;$B$1046,$B$1046&gt;$D$1043),366,365))+(($AD274*DT!$C$5/2000))</f>
        <v>0</v>
      </c>
      <c r="Y274" s="289">
        <f t="shared" si="47"/>
        <v>0</v>
      </c>
      <c r="Z274" s="289">
        <f>(($AC274*DT!$E$5/1000))*($D$1045/IF(AND($D$1044&gt;$B$1046,$B$1046&gt;$D$1043),366,365))+(($AD274*DT!$E$5/2000))</f>
        <v>0</v>
      </c>
      <c r="AA274" s="290">
        <f t="shared" si="52"/>
        <v>0</v>
      </c>
      <c r="AC274" s="291">
        <f t="shared" si="53"/>
        <v>0</v>
      </c>
      <c r="AD274" s="291">
        <f t="shared" si="54"/>
        <v>0</v>
      </c>
    </row>
    <row r="275" spans="2:30" x14ac:dyDescent="0.25">
      <c r="B275" s="522">
        <v>271</v>
      </c>
      <c r="C275" s="280">
        <f>'BIENES ASEGURADOS'!C283</f>
        <v>0</v>
      </c>
      <c r="D275" s="281">
        <f>SUM('BIENES ASEGURADOS'!D283:H283)*'RT GENERALES'!$D$14</f>
        <v>0</v>
      </c>
      <c r="E275" s="281">
        <f>SUM('BIENES ASEGURADOS'!I283:Y283,'BIENES ASEGURADOS'!AA283)*'RT GENERALES'!$D$14</f>
        <v>0</v>
      </c>
      <c r="F275" s="281">
        <f>'BIENES ASEGURADOS'!AB283*'RT GENERALES'!$D$14</f>
        <v>0</v>
      </c>
      <c r="G275" s="282">
        <f>'BIENES ASEGURADOS'!Z283*'RT GENERALES'!$D$14</f>
        <v>0</v>
      </c>
      <c r="H275" s="525">
        <f t="shared" si="48"/>
        <v>0</v>
      </c>
      <c r="I275" s="283"/>
      <c r="J275" s="284">
        <f>(((D275+E275)*(DT!$C$5/1000)))*($D$1045/IF(AND($D$1044&gt;$B$1046,$B$1046&gt;$D$1043),366,365))+(LIQUIDACION!$F275*(DT!$C$5/2000))</f>
        <v>0</v>
      </c>
      <c r="K275" s="285">
        <f t="shared" si="45"/>
        <v>0</v>
      </c>
      <c r="L275" s="286">
        <f>(((D275+E275)*DT!$E$5/1000)*($D$1045/IF(AND($D$1044&gt;$B$1046,$B$1046&gt;$D$1043),366,365))+(LIQUIDACION!F275*(DT!$E$5/2000)))</f>
        <v>0</v>
      </c>
      <c r="M275" s="286">
        <f>((G275)*(DT!$C$6/1000))*($D$1045/IF(AND($D$1044&gt;$B$1046,$B$1046&gt;$D$1043),366,365))</f>
        <v>0</v>
      </c>
      <c r="N275" s="287">
        <f t="shared" si="49"/>
        <v>0</v>
      </c>
      <c r="P275" s="288">
        <f>(($U275*DT!$C$5/1000))*($D$1045/IF(AND($D$1044&gt;$B$1046,$B$1046&gt;$D$1043),366,365))+(($V275*DT!$C$5/2000))</f>
        <v>0</v>
      </c>
      <c r="Q275" s="289">
        <f t="shared" si="46"/>
        <v>0</v>
      </c>
      <c r="R275" s="289">
        <f>(($U275*DT!$E$5/1000))*($D$1045/IF(AND($D$1044&gt;$B$1046,$B$1046&gt;$D$1043),366,365))+(($V275*DT!$E$5/2000))</f>
        <v>0</v>
      </c>
      <c r="S275" s="290">
        <f t="shared" si="50"/>
        <v>0</v>
      </c>
      <c r="U275" s="291">
        <f t="shared" si="55"/>
        <v>0</v>
      </c>
      <c r="V275" s="291">
        <f t="shared" si="51"/>
        <v>0</v>
      </c>
      <c r="X275" s="288">
        <f>(($AC275*DT!$C$5/1000))*($D$1045/IF(AND($D$1044&gt;$B$1046,$B$1046&gt;$D$1043),366,365))+(($AD275*DT!$C$5/2000))</f>
        <v>0</v>
      </c>
      <c r="Y275" s="289">
        <f t="shared" si="47"/>
        <v>0</v>
      </c>
      <c r="Z275" s="289">
        <f>(($AC275*DT!$E$5/1000))*($D$1045/IF(AND($D$1044&gt;$B$1046,$B$1046&gt;$D$1043),366,365))+(($AD275*DT!$E$5/2000))</f>
        <v>0</v>
      </c>
      <c r="AA275" s="290">
        <f t="shared" si="52"/>
        <v>0</v>
      </c>
      <c r="AC275" s="291">
        <f t="shared" si="53"/>
        <v>0</v>
      </c>
      <c r="AD275" s="291">
        <f t="shared" si="54"/>
        <v>0</v>
      </c>
    </row>
    <row r="276" spans="2:30" x14ac:dyDescent="0.25">
      <c r="B276" s="522">
        <v>272</v>
      </c>
      <c r="C276" s="280">
        <f>'BIENES ASEGURADOS'!C284</f>
        <v>0</v>
      </c>
      <c r="D276" s="281">
        <f>SUM('BIENES ASEGURADOS'!D284:H284)*'RT GENERALES'!$D$14</f>
        <v>0</v>
      </c>
      <c r="E276" s="281">
        <f>SUM('BIENES ASEGURADOS'!I284:Y284,'BIENES ASEGURADOS'!AA284)*'RT GENERALES'!$D$14</f>
        <v>0</v>
      </c>
      <c r="F276" s="281">
        <f>'BIENES ASEGURADOS'!AB284*'RT GENERALES'!$D$14</f>
        <v>0</v>
      </c>
      <c r="G276" s="282">
        <f>'BIENES ASEGURADOS'!Z284*'RT GENERALES'!$D$14</f>
        <v>0</v>
      </c>
      <c r="H276" s="525">
        <f t="shared" si="48"/>
        <v>0</v>
      </c>
      <c r="I276" s="283"/>
      <c r="J276" s="284">
        <f>(((D276+E276)*(DT!$C$5/1000)))*($D$1045/IF(AND($D$1044&gt;$B$1046,$B$1046&gt;$D$1043),366,365))+(LIQUIDACION!$F276*(DT!$C$5/2000))</f>
        <v>0</v>
      </c>
      <c r="K276" s="285">
        <f t="shared" si="45"/>
        <v>0</v>
      </c>
      <c r="L276" s="286">
        <f>(((D276+E276)*DT!$E$5/1000)*($D$1045/IF(AND($D$1044&gt;$B$1046,$B$1046&gt;$D$1043),366,365))+(LIQUIDACION!F276*(DT!$E$5/2000)))</f>
        <v>0</v>
      </c>
      <c r="M276" s="286">
        <f>((G276)*(DT!$C$6/1000))*($D$1045/IF(AND($D$1044&gt;$B$1046,$B$1046&gt;$D$1043),366,365))</f>
        <v>0</v>
      </c>
      <c r="N276" s="287">
        <f t="shared" si="49"/>
        <v>0</v>
      </c>
      <c r="P276" s="288">
        <f>(($U276*DT!$C$5/1000))*($D$1045/IF(AND($D$1044&gt;$B$1046,$B$1046&gt;$D$1043),366,365))+(($V276*DT!$C$5/2000))</f>
        <v>0</v>
      </c>
      <c r="Q276" s="289">
        <f t="shared" si="46"/>
        <v>0</v>
      </c>
      <c r="R276" s="289">
        <f>(($U276*DT!$E$5/1000))*($D$1045/IF(AND($D$1044&gt;$B$1046,$B$1046&gt;$D$1043),366,365))+(($V276*DT!$E$5/2000))</f>
        <v>0</v>
      </c>
      <c r="S276" s="290">
        <f t="shared" si="50"/>
        <v>0</v>
      </c>
      <c r="U276" s="291">
        <f t="shared" si="55"/>
        <v>0</v>
      </c>
      <c r="V276" s="291">
        <f t="shared" si="51"/>
        <v>0</v>
      </c>
      <c r="X276" s="288">
        <f>(($AC276*DT!$C$5/1000))*($D$1045/IF(AND($D$1044&gt;$B$1046,$B$1046&gt;$D$1043),366,365))+(($AD276*DT!$C$5/2000))</f>
        <v>0</v>
      </c>
      <c r="Y276" s="289">
        <f t="shared" si="47"/>
        <v>0</v>
      </c>
      <c r="Z276" s="289">
        <f>(($AC276*DT!$E$5/1000))*($D$1045/IF(AND($D$1044&gt;$B$1046,$B$1046&gt;$D$1043),366,365))+(($AD276*DT!$E$5/2000))</f>
        <v>0</v>
      </c>
      <c r="AA276" s="290">
        <f t="shared" si="52"/>
        <v>0</v>
      </c>
      <c r="AC276" s="291">
        <f t="shared" si="53"/>
        <v>0</v>
      </c>
      <c r="AD276" s="291">
        <f t="shared" si="54"/>
        <v>0</v>
      </c>
    </row>
    <row r="277" spans="2:30" x14ac:dyDescent="0.25">
      <c r="B277" s="522">
        <v>273</v>
      </c>
      <c r="C277" s="280">
        <f>'BIENES ASEGURADOS'!C285</f>
        <v>0</v>
      </c>
      <c r="D277" s="281">
        <f>SUM('BIENES ASEGURADOS'!D285:H285)*'RT GENERALES'!$D$14</f>
        <v>0</v>
      </c>
      <c r="E277" s="281">
        <f>SUM('BIENES ASEGURADOS'!I285:Y285,'BIENES ASEGURADOS'!AA285)*'RT GENERALES'!$D$14</f>
        <v>0</v>
      </c>
      <c r="F277" s="281">
        <f>'BIENES ASEGURADOS'!AB285*'RT GENERALES'!$D$14</f>
        <v>0</v>
      </c>
      <c r="G277" s="282">
        <f>'BIENES ASEGURADOS'!Z285*'RT GENERALES'!$D$14</f>
        <v>0</v>
      </c>
      <c r="H277" s="525">
        <f t="shared" si="48"/>
        <v>0</v>
      </c>
      <c r="I277" s="283"/>
      <c r="J277" s="284">
        <f>(((D277+E277)*(DT!$C$5/1000)))*($D$1045/IF(AND($D$1044&gt;$B$1046,$B$1046&gt;$D$1043),366,365))+(LIQUIDACION!$F277*(DT!$C$5/2000))</f>
        <v>0</v>
      </c>
      <c r="K277" s="285">
        <f t="shared" si="45"/>
        <v>0</v>
      </c>
      <c r="L277" s="286">
        <f>(((D277+E277)*DT!$E$5/1000)*($D$1045/IF(AND($D$1044&gt;$B$1046,$B$1046&gt;$D$1043),366,365))+(LIQUIDACION!F277*(DT!$E$5/2000)))</f>
        <v>0</v>
      </c>
      <c r="M277" s="286">
        <f>((G277)*(DT!$C$6/1000))*($D$1045/IF(AND($D$1044&gt;$B$1046,$B$1046&gt;$D$1043),366,365))</f>
        <v>0</v>
      </c>
      <c r="N277" s="287">
        <f t="shared" si="49"/>
        <v>0</v>
      </c>
      <c r="P277" s="288">
        <f>(($U277*DT!$C$5/1000))*($D$1045/IF(AND($D$1044&gt;$B$1046,$B$1046&gt;$D$1043),366,365))+(($V277*DT!$C$5/2000))</f>
        <v>0</v>
      </c>
      <c r="Q277" s="289">
        <f t="shared" si="46"/>
        <v>0</v>
      </c>
      <c r="R277" s="289">
        <f>(($U277*DT!$E$5/1000))*($D$1045/IF(AND($D$1044&gt;$B$1046,$B$1046&gt;$D$1043),366,365))+(($V277*DT!$E$5/2000))</f>
        <v>0</v>
      </c>
      <c r="S277" s="290">
        <f t="shared" si="50"/>
        <v>0</v>
      </c>
      <c r="U277" s="291">
        <f t="shared" si="55"/>
        <v>0</v>
      </c>
      <c r="V277" s="291">
        <f t="shared" si="51"/>
        <v>0</v>
      </c>
      <c r="X277" s="288">
        <f>(($AC277*DT!$C$5/1000))*($D$1045/IF(AND($D$1044&gt;$B$1046,$B$1046&gt;$D$1043),366,365))+(($AD277*DT!$C$5/2000))</f>
        <v>0</v>
      </c>
      <c r="Y277" s="289">
        <f t="shared" si="47"/>
        <v>0</v>
      </c>
      <c r="Z277" s="289">
        <f>(($AC277*DT!$E$5/1000))*($D$1045/IF(AND($D$1044&gt;$B$1046,$B$1046&gt;$D$1043),366,365))+(($AD277*DT!$E$5/2000))</f>
        <v>0</v>
      </c>
      <c r="AA277" s="290">
        <f t="shared" si="52"/>
        <v>0</v>
      </c>
      <c r="AC277" s="291">
        <f t="shared" si="53"/>
        <v>0</v>
      </c>
      <c r="AD277" s="291">
        <f t="shared" si="54"/>
        <v>0</v>
      </c>
    </row>
    <row r="278" spans="2:30" x14ac:dyDescent="0.25">
      <c r="B278" s="522">
        <v>274</v>
      </c>
      <c r="C278" s="280">
        <f>'BIENES ASEGURADOS'!C286</f>
        <v>0</v>
      </c>
      <c r="D278" s="281">
        <f>SUM('BIENES ASEGURADOS'!D286:H286)*'RT GENERALES'!$D$14</f>
        <v>0</v>
      </c>
      <c r="E278" s="281">
        <f>SUM('BIENES ASEGURADOS'!I286:Y286,'BIENES ASEGURADOS'!AA286)*'RT GENERALES'!$D$14</f>
        <v>0</v>
      </c>
      <c r="F278" s="281">
        <f>'BIENES ASEGURADOS'!AB286*'RT GENERALES'!$D$14</f>
        <v>0</v>
      </c>
      <c r="G278" s="282">
        <f>'BIENES ASEGURADOS'!Z286*'RT GENERALES'!$D$14</f>
        <v>0</v>
      </c>
      <c r="H278" s="525">
        <f t="shared" si="48"/>
        <v>0</v>
      </c>
      <c r="I278" s="283"/>
      <c r="J278" s="284">
        <f>(((D278+E278)*(DT!$C$5/1000)))*($D$1045/IF(AND($D$1044&gt;$B$1046,$B$1046&gt;$D$1043),366,365))+(LIQUIDACION!$F278*(DT!$C$5/2000))</f>
        <v>0</v>
      </c>
      <c r="K278" s="285">
        <f t="shared" si="45"/>
        <v>0</v>
      </c>
      <c r="L278" s="286">
        <f>(((D278+E278)*DT!$E$5/1000)*($D$1045/IF(AND($D$1044&gt;$B$1046,$B$1046&gt;$D$1043),366,365))+(LIQUIDACION!F278*(DT!$E$5/2000)))</f>
        <v>0</v>
      </c>
      <c r="M278" s="286">
        <f>((G278)*(DT!$C$6/1000))*($D$1045/IF(AND($D$1044&gt;$B$1046,$B$1046&gt;$D$1043),366,365))</f>
        <v>0</v>
      </c>
      <c r="N278" s="287">
        <f t="shared" si="49"/>
        <v>0</v>
      </c>
      <c r="P278" s="288">
        <f>(($U278*DT!$C$5/1000))*($D$1045/IF(AND($D$1044&gt;$B$1046,$B$1046&gt;$D$1043),366,365))+(($V278*DT!$C$5/2000))</f>
        <v>0</v>
      </c>
      <c r="Q278" s="289">
        <f t="shared" si="46"/>
        <v>0</v>
      </c>
      <c r="R278" s="289">
        <f>(($U278*DT!$E$5/1000))*($D$1045/IF(AND($D$1044&gt;$B$1046,$B$1046&gt;$D$1043),366,365))+(($V278*DT!$E$5/2000))</f>
        <v>0</v>
      </c>
      <c r="S278" s="290">
        <f t="shared" si="50"/>
        <v>0</v>
      </c>
      <c r="U278" s="291">
        <f t="shared" si="55"/>
        <v>0</v>
      </c>
      <c r="V278" s="291">
        <f t="shared" si="51"/>
        <v>0</v>
      </c>
      <c r="X278" s="288">
        <f>(($AC278*DT!$C$5/1000))*($D$1045/IF(AND($D$1044&gt;$B$1046,$B$1046&gt;$D$1043),366,365))+(($AD278*DT!$C$5/2000))</f>
        <v>0</v>
      </c>
      <c r="Y278" s="289">
        <f t="shared" si="47"/>
        <v>0</v>
      </c>
      <c r="Z278" s="289">
        <f>(($AC278*DT!$E$5/1000))*($D$1045/IF(AND($D$1044&gt;$B$1046,$B$1046&gt;$D$1043),366,365))+(($AD278*DT!$E$5/2000))</f>
        <v>0</v>
      </c>
      <c r="AA278" s="290">
        <f t="shared" si="52"/>
        <v>0</v>
      </c>
      <c r="AC278" s="291">
        <f t="shared" si="53"/>
        <v>0</v>
      </c>
      <c r="AD278" s="291">
        <f t="shared" si="54"/>
        <v>0</v>
      </c>
    </row>
    <row r="279" spans="2:30" x14ac:dyDescent="0.25">
      <c r="B279" s="522">
        <v>275</v>
      </c>
      <c r="C279" s="280">
        <f>'BIENES ASEGURADOS'!C287</f>
        <v>0</v>
      </c>
      <c r="D279" s="281">
        <f>SUM('BIENES ASEGURADOS'!D287:H287)*'RT GENERALES'!$D$14</f>
        <v>0</v>
      </c>
      <c r="E279" s="281">
        <f>SUM('BIENES ASEGURADOS'!I287:Y287,'BIENES ASEGURADOS'!AA287)*'RT GENERALES'!$D$14</f>
        <v>0</v>
      </c>
      <c r="F279" s="281">
        <f>'BIENES ASEGURADOS'!AB287*'RT GENERALES'!$D$14</f>
        <v>0</v>
      </c>
      <c r="G279" s="282">
        <f>'BIENES ASEGURADOS'!Z287*'RT GENERALES'!$D$14</f>
        <v>0</v>
      </c>
      <c r="H279" s="525">
        <f t="shared" si="48"/>
        <v>0</v>
      </c>
      <c r="I279" s="283"/>
      <c r="J279" s="284">
        <f>(((D279+E279)*(DT!$C$5/1000)))*($D$1045/IF(AND($D$1044&gt;$B$1046,$B$1046&gt;$D$1043),366,365))+(LIQUIDACION!$F279*(DT!$C$5/2000))</f>
        <v>0</v>
      </c>
      <c r="K279" s="285">
        <f t="shared" si="45"/>
        <v>0</v>
      </c>
      <c r="L279" s="286">
        <f>(((D279+E279)*DT!$E$5/1000)*($D$1045/IF(AND($D$1044&gt;$B$1046,$B$1046&gt;$D$1043),366,365))+(LIQUIDACION!F279*(DT!$E$5/2000)))</f>
        <v>0</v>
      </c>
      <c r="M279" s="286">
        <f>((G279)*(DT!$C$6/1000))*($D$1045/IF(AND($D$1044&gt;$B$1046,$B$1046&gt;$D$1043),366,365))</f>
        <v>0</v>
      </c>
      <c r="N279" s="287">
        <f t="shared" si="49"/>
        <v>0</v>
      </c>
      <c r="P279" s="288">
        <f>(($U279*DT!$C$5/1000))*($D$1045/IF(AND($D$1044&gt;$B$1046,$B$1046&gt;$D$1043),366,365))+(($V279*DT!$C$5/2000))</f>
        <v>0</v>
      </c>
      <c r="Q279" s="289">
        <f t="shared" si="46"/>
        <v>0</v>
      </c>
      <c r="R279" s="289">
        <f>(($U279*DT!$E$5/1000))*($D$1045/IF(AND($D$1044&gt;$B$1046,$B$1046&gt;$D$1043),366,365))+(($V279*DT!$E$5/2000))</f>
        <v>0</v>
      </c>
      <c r="S279" s="290">
        <f t="shared" si="50"/>
        <v>0</v>
      </c>
      <c r="U279" s="291">
        <f t="shared" si="55"/>
        <v>0</v>
      </c>
      <c r="V279" s="291">
        <f t="shared" si="51"/>
        <v>0</v>
      </c>
      <c r="X279" s="288">
        <f>(($AC279*DT!$C$5/1000))*($D$1045/IF(AND($D$1044&gt;$B$1046,$B$1046&gt;$D$1043),366,365))+(($AD279*DT!$C$5/2000))</f>
        <v>0</v>
      </c>
      <c r="Y279" s="289">
        <f t="shared" si="47"/>
        <v>0</v>
      </c>
      <c r="Z279" s="289">
        <f>(($AC279*DT!$E$5/1000))*($D$1045/IF(AND($D$1044&gt;$B$1046,$B$1046&gt;$D$1043),366,365))+(($AD279*DT!$E$5/2000))</f>
        <v>0</v>
      </c>
      <c r="AA279" s="290">
        <f t="shared" si="52"/>
        <v>0</v>
      </c>
      <c r="AC279" s="291">
        <f t="shared" si="53"/>
        <v>0</v>
      </c>
      <c r="AD279" s="291">
        <f t="shared" si="54"/>
        <v>0</v>
      </c>
    </row>
    <row r="280" spans="2:30" x14ac:dyDescent="0.25">
      <c r="B280" s="522">
        <v>276</v>
      </c>
      <c r="C280" s="280">
        <f>'BIENES ASEGURADOS'!C288</f>
        <v>0</v>
      </c>
      <c r="D280" s="281">
        <f>SUM('BIENES ASEGURADOS'!D288:H288)*'RT GENERALES'!$D$14</f>
        <v>0</v>
      </c>
      <c r="E280" s="281">
        <f>SUM('BIENES ASEGURADOS'!I288:Y288,'BIENES ASEGURADOS'!AA288)*'RT GENERALES'!$D$14</f>
        <v>0</v>
      </c>
      <c r="F280" s="281">
        <f>'BIENES ASEGURADOS'!AB288*'RT GENERALES'!$D$14</f>
        <v>0</v>
      </c>
      <c r="G280" s="282">
        <f>'BIENES ASEGURADOS'!Z288*'RT GENERALES'!$D$14</f>
        <v>0</v>
      </c>
      <c r="H280" s="525">
        <f t="shared" si="48"/>
        <v>0</v>
      </c>
      <c r="I280" s="283"/>
      <c r="J280" s="284">
        <f>(((D280+E280)*(DT!$C$5/1000)))*($D$1045/IF(AND($D$1044&gt;$B$1046,$B$1046&gt;$D$1043),366,365))+(LIQUIDACION!$F280*(DT!$C$5/2000))</f>
        <v>0</v>
      </c>
      <c r="K280" s="285">
        <f t="shared" si="45"/>
        <v>0</v>
      </c>
      <c r="L280" s="286">
        <f>(((D280+E280)*DT!$E$5/1000)*($D$1045/IF(AND($D$1044&gt;$B$1046,$B$1046&gt;$D$1043),366,365))+(LIQUIDACION!F280*(DT!$E$5/2000)))</f>
        <v>0</v>
      </c>
      <c r="M280" s="286">
        <f>((G280)*(DT!$C$6/1000))*($D$1045/IF(AND($D$1044&gt;$B$1046,$B$1046&gt;$D$1043),366,365))</f>
        <v>0</v>
      </c>
      <c r="N280" s="287">
        <f t="shared" si="49"/>
        <v>0</v>
      </c>
      <c r="P280" s="288">
        <f>(($U280*DT!$C$5/1000))*($D$1045/IF(AND($D$1044&gt;$B$1046,$B$1046&gt;$D$1043),366,365))+(($V280*DT!$C$5/2000))</f>
        <v>0</v>
      </c>
      <c r="Q280" s="289">
        <f t="shared" si="46"/>
        <v>0</v>
      </c>
      <c r="R280" s="289">
        <f>(($U280*DT!$E$5/1000))*($D$1045/IF(AND($D$1044&gt;$B$1046,$B$1046&gt;$D$1043),366,365))+(($V280*DT!$E$5/2000))</f>
        <v>0</v>
      </c>
      <c r="S280" s="290">
        <f t="shared" si="50"/>
        <v>0</v>
      </c>
      <c r="U280" s="291">
        <f t="shared" si="55"/>
        <v>0</v>
      </c>
      <c r="V280" s="291">
        <f t="shared" si="51"/>
        <v>0</v>
      </c>
      <c r="X280" s="288">
        <f>(($AC280*DT!$C$5/1000))*($D$1045/IF(AND($D$1044&gt;$B$1046,$B$1046&gt;$D$1043),366,365))+(($AD280*DT!$C$5/2000))</f>
        <v>0</v>
      </c>
      <c r="Y280" s="289">
        <f t="shared" si="47"/>
        <v>0</v>
      </c>
      <c r="Z280" s="289">
        <f>(($AC280*DT!$E$5/1000))*($D$1045/IF(AND($D$1044&gt;$B$1046,$B$1046&gt;$D$1043),366,365))+(($AD280*DT!$E$5/2000))</f>
        <v>0</v>
      </c>
      <c r="AA280" s="290">
        <f t="shared" si="52"/>
        <v>0</v>
      </c>
      <c r="AC280" s="291">
        <f t="shared" si="53"/>
        <v>0</v>
      </c>
      <c r="AD280" s="291">
        <f t="shared" si="54"/>
        <v>0</v>
      </c>
    </row>
    <row r="281" spans="2:30" x14ac:dyDescent="0.25">
      <c r="B281" s="522">
        <v>277</v>
      </c>
      <c r="C281" s="280">
        <f>'BIENES ASEGURADOS'!C289</f>
        <v>0</v>
      </c>
      <c r="D281" s="281">
        <f>SUM('BIENES ASEGURADOS'!D289:H289)*'RT GENERALES'!$D$14</f>
        <v>0</v>
      </c>
      <c r="E281" s="281">
        <f>SUM('BIENES ASEGURADOS'!I289:Y289,'BIENES ASEGURADOS'!AA289)*'RT GENERALES'!$D$14</f>
        <v>0</v>
      </c>
      <c r="F281" s="281">
        <f>'BIENES ASEGURADOS'!AB289*'RT GENERALES'!$D$14</f>
        <v>0</v>
      </c>
      <c r="G281" s="282">
        <f>'BIENES ASEGURADOS'!Z289*'RT GENERALES'!$D$14</f>
        <v>0</v>
      </c>
      <c r="H281" s="525">
        <f t="shared" si="48"/>
        <v>0</v>
      </c>
      <c r="I281" s="283"/>
      <c r="J281" s="284">
        <f>(((D281+E281)*(DT!$C$5/1000)))*($D$1045/IF(AND($D$1044&gt;$B$1046,$B$1046&gt;$D$1043),366,365))+(LIQUIDACION!$F281*(DT!$C$5/2000))</f>
        <v>0</v>
      </c>
      <c r="K281" s="285">
        <f t="shared" si="45"/>
        <v>0</v>
      </c>
      <c r="L281" s="286">
        <f>(((D281+E281)*DT!$E$5/1000)*($D$1045/IF(AND($D$1044&gt;$B$1046,$B$1046&gt;$D$1043),366,365))+(LIQUIDACION!F281*(DT!$E$5/2000)))</f>
        <v>0</v>
      </c>
      <c r="M281" s="286">
        <f>((G281)*(DT!$C$6/1000))*($D$1045/IF(AND($D$1044&gt;$B$1046,$B$1046&gt;$D$1043),366,365))</f>
        <v>0</v>
      </c>
      <c r="N281" s="287">
        <f t="shared" si="49"/>
        <v>0</v>
      </c>
      <c r="P281" s="288">
        <f>(($U281*DT!$C$5/1000))*($D$1045/IF(AND($D$1044&gt;$B$1046,$B$1046&gt;$D$1043),366,365))+(($V281*DT!$C$5/2000))</f>
        <v>0</v>
      </c>
      <c r="Q281" s="289">
        <f t="shared" si="46"/>
        <v>0</v>
      </c>
      <c r="R281" s="289">
        <f>(($U281*DT!$E$5/1000))*($D$1045/IF(AND($D$1044&gt;$B$1046,$B$1046&gt;$D$1043),366,365))+(($V281*DT!$E$5/2000))</f>
        <v>0</v>
      </c>
      <c r="S281" s="290">
        <f t="shared" si="50"/>
        <v>0</v>
      </c>
      <c r="U281" s="291">
        <f t="shared" si="55"/>
        <v>0</v>
      </c>
      <c r="V281" s="291">
        <f t="shared" si="51"/>
        <v>0</v>
      </c>
      <c r="X281" s="288">
        <f>(($AC281*DT!$C$5/1000))*($D$1045/IF(AND($D$1044&gt;$B$1046,$B$1046&gt;$D$1043),366,365))+(($AD281*DT!$C$5/2000))</f>
        <v>0</v>
      </c>
      <c r="Y281" s="289">
        <f t="shared" si="47"/>
        <v>0</v>
      </c>
      <c r="Z281" s="289">
        <f>(($AC281*DT!$E$5/1000))*($D$1045/IF(AND($D$1044&gt;$B$1046,$B$1046&gt;$D$1043),366,365))+(($AD281*DT!$E$5/2000))</f>
        <v>0</v>
      </c>
      <c r="AA281" s="290">
        <f t="shared" si="52"/>
        <v>0</v>
      </c>
      <c r="AC281" s="291">
        <f t="shared" si="53"/>
        <v>0</v>
      </c>
      <c r="AD281" s="291">
        <f t="shared" si="54"/>
        <v>0</v>
      </c>
    </row>
    <row r="282" spans="2:30" x14ac:dyDescent="0.25">
      <c r="B282" s="522">
        <v>278</v>
      </c>
      <c r="C282" s="280">
        <f>'BIENES ASEGURADOS'!C290</f>
        <v>0</v>
      </c>
      <c r="D282" s="281">
        <f>SUM('BIENES ASEGURADOS'!D290:H290)*'RT GENERALES'!$D$14</f>
        <v>0</v>
      </c>
      <c r="E282" s="281">
        <f>SUM('BIENES ASEGURADOS'!I290:Y290,'BIENES ASEGURADOS'!AA290)*'RT GENERALES'!$D$14</f>
        <v>0</v>
      </c>
      <c r="F282" s="281">
        <f>'BIENES ASEGURADOS'!AB290*'RT GENERALES'!$D$14</f>
        <v>0</v>
      </c>
      <c r="G282" s="282">
        <f>'BIENES ASEGURADOS'!Z290*'RT GENERALES'!$D$14</f>
        <v>0</v>
      </c>
      <c r="H282" s="525">
        <f t="shared" si="48"/>
        <v>0</v>
      </c>
      <c r="I282" s="283"/>
      <c r="J282" s="284">
        <f>(((D282+E282)*(DT!$C$5/1000)))*($D$1045/IF(AND($D$1044&gt;$B$1046,$B$1046&gt;$D$1043),366,365))+(LIQUIDACION!$F282*(DT!$C$5/2000))</f>
        <v>0</v>
      </c>
      <c r="K282" s="285">
        <f t="shared" si="45"/>
        <v>0</v>
      </c>
      <c r="L282" s="286">
        <f>(((D282+E282)*DT!$E$5/1000)*($D$1045/IF(AND($D$1044&gt;$B$1046,$B$1046&gt;$D$1043),366,365))+(LIQUIDACION!F282*(DT!$E$5/2000)))</f>
        <v>0</v>
      </c>
      <c r="M282" s="286">
        <f>((G282)*(DT!$C$6/1000))*($D$1045/IF(AND($D$1044&gt;$B$1046,$B$1046&gt;$D$1043),366,365))</f>
        <v>0</v>
      </c>
      <c r="N282" s="287">
        <f t="shared" si="49"/>
        <v>0</v>
      </c>
      <c r="P282" s="288">
        <f>(($U282*DT!$C$5/1000))*($D$1045/IF(AND($D$1044&gt;$B$1046,$B$1046&gt;$D$1043),366,365))+(($V282*DT!$C$5/2000))</f>
        <v>0</v>
      </c>
      <c r="Q282" s="289">
        <f t="shared" si="46"/>
        <v>0</v>
      </c>
      <c r="R282" s="289">
        <f>(($U282*DT!$E$5/1000))*($D$1045/IF(AND($D$1044&gt;$B$1046,$B$1046&gt;$D$1043),366,365))+(($V282*DT!$E$5/2000))</f>
        <v>0</v>
      </c>
      <c r="S282" s="290">
        <f t="shared" si="50"/>
        <v>0</v>
      </c>
      <c r="U282" s="291">
        <f t="shared" si="55"/>
        <v>0</v>
      </c>
      <c r="V282" s="291">
        <f t="shared" si="51"/>
        <v>0</v>
      </c>
      <c r="X282" s="288">
        <f>(($AC282*DT!$C$5/1000))*($D$1045/IF(AND($D$1044&gt;$B$1046,$B$1046&gt;$D$1043),366,365))+(($AD282*DT!$C$5/2000))</f>
        <v>0</v>
      </c>
      <c r="Y282" s="289">
        <f t="shared" si="47"/>
        <v>0</v>
      </c>
      <c r="Z282" s="289">
        <f>(($AC282*DT!$E$5/1000))*($D$1045/IF(AND($D$1044&gt;$B$1046,$B$1046&gt;$D$1043),366,365))+(($AD282*DT!$E$5/2000))</f>
        <v>0</v>
      </c>
      <c r="AA282" s="290">
        <f t="shared" si="52"/>
        <v>0</v>
      </c>
      <c r="AC282" s="291">
        <f t="shared" si="53"/>
        <v>0</v>
      </c>
      <c r="AD282" s="291">
        <f t="shared" si="54"/>
        <v>0</v>
      </c>
    </row>
    <row r="283" spans="2:30" x14ac:dyDescent="0.25">
      <c r="B283" s="522">
        <v>279</v>
      </c>
      <c r="C283" s="280">
        <f>'BIENES ASEGURADOS'!C291</f>
        <v>0</v>
      </c>
      <c r="D283" s="281">
        <f>SUM('BIENES ASEGURADOS'!D291:H291)*'RT GENERALES'!$D$14</f>
        <v>0</v>
      </c>
      <c r="E283" s="281">
        <f>SUM('BIENES ASEGURADOS'!I291:Y291,'BIENES ASEGURADOS'!AA291)*'RT GENERALES'!$D$14</f>
        <v>0</v>
      </c>
      <c r="F283" s="281">
        <f>'BIENES ASEGURADOS'!AB291*'RT GENERALES'!$D$14</f>
        <v>0</v>
      </c>
      <c r="G283" s="282">
        <f>'BIENES ASEGURADOS'!Z291*'RT GENERALES'!$D$14</f>
        <v>0</v>
      </c>
      <c r="H283" s="525">
        <f t="shared" si="48"/>
        <v>0</v>
      </c>
      <c r="I283" s="283"/>
      <c r="J283" s="284">
        <f>(((D283+E283)*(DT!$C$5/1000)))*($D$1045/IF(AND($D$1044&gt;$B$1046,$B$1046&gt;$D$1043),366,365))+(LIQUIDACION!$F283*(DT!$C$5/2000))</f>
        <v>0</v>
      </c>
      <c r="K283" s="285">
        <f t="shared" si="45"/>
        <v>0</v>
      </c>
      <c r="L283" s="286">
        <f>(((D283+E283)*DT!$E$5/1000)*($D$1045/IF(AND($D$1044&gt;$B$1046,$B$1046&gt;$D$1043),366,365))+(LIQUIDACION!F283*(DT!$E$5/2000)))</f>
        <v>0</v>
      </c>
      <c r="M283" s="286">
        <f>((G283)*(DT!$C$6/1000))*($D$1045/IF(AND($D$1044&gt;$B$1046,$B$1046&gt;$D$1043),366,365))</f>
        <v>0</v>
      </c>
      <c r="N283" s="287">
        <f t="shared" si="49"/>
        <v>0</v>
      </c>
      <c r="P283" s="288">
        <f>(($U283*DT!$C$5/1000))*($D$1045/IF(AND($D$1044&gt;$B$1046,$B$1046&gt;$D$1043),366,365))+(($V283*DT!$C$5/2000))</f>
        <v>0</v>
      </c>
      <c r="Q283" s="289">
        <f t="shared" si="46"/>
        <v>0</v>
      </c>
      <c r="R283" s="289">
        <f>(($U283*DT!$E$5/1000))*($D$1045/IF(AND($D$1044&gt;$B$1046,$B$1046&gt;$D$1043),366,365))+(($V283*DT!$E$5/2000))</f>
        <v>0</v>
      </c>
      <c r="S283" s="290">
        <f t="shared" si="50"/>
        <v>0</v>
      </c>
      <c r="U283" s="291">
        <f t="shared" si="55"/>
        <v>0</v>
      </c>
      <c r="V283" s="291">
        <f t="shared" si="51"/>
        <v>0</v>
      </c>
      <c r="X283" s="288">
        <f>(($AC283*DT!$C$5/1000))*($D$1045/IF(AND($D$1044&gt;$B$1046,$B$1046&gt;$D$1043),366,365))+(($AD283*DT!$C$5/2000))</f>
        <v>0</v>
      </c>
      <c r="Y283" s="289">
        <f t="shared" si="47"/>
        <v>0</v>
      </c>
      <c r="Z283" s="289">
        <f>(($AC283*DT!$E$5/1000))*($D$1045/IF(AND($D$1044&gt;$B$1046,$B$1046&gt;$D$1043),366,365))+(($AD283*DT!$E$5/2000))</f>
        <v>0</v>
      </c>
      <c r="AA283" s="290">
        <f t="shared" si="52"/>
        <v>0</v>
      </c>
      <c r="AC283" s="291">
        <f t="shared" si="53"/>
        <v>0</v>
      </c>
      <c r="AD283" s="291">
        <f t="shared" si="54"/>
        <v>0</v>
      </c>
    </row>
    <row r="284" spans="2:30" x14ac:dyDescent="0.25">
      <c r="B284" s="522">
        <v>280</v>
      </c>
      <c r="C284" s="280">
        <f>'BIENES ASEGURADOS'!C292</f>
        <v>0</v>
      </c>
      <c r="D284" s="281">
        <f>SUM('BIENES ASEGURADOS'!D292:H292)*'RT GENERALES'!$D$14</f>
        <v>0</v>
      </c>
      <c r="E284" s="281">
        <f>SUM('BIENES ASEGURADOS'!I292:Y292,'BIENES ASEGURADOS'!AA292)*'RT GENERALES'!$D$14</f>
        <v>0</v>
      </c>
      <c r="F284" s="281">
        <f>'BIENES ASEGURADOS'!AB292*'RT GENERALES'!$D$14</f>
        <v>0</v>
      </c>
      <c r="G284" s="282">
        <f>'BIENES ASEGURADOS'!Z292*'RT GENERALES'!$D$14</f>
        <v>0</v>
      </c>
      <c r="H284" s="525">
        <f t="shared" si="48"/>
        <v>0</v>
      </c>
      <c r="I284" s="283"/>
      <c r="J284" s="284">
        <f>(((D284+E284)*(DT!$C$5/1000)))*($D$1045/IF(AND($D$1044&gt;$B$1046,$B$1046&gt;$D$1043),366,365))+(LIQUIDACION!$F284*(DT!$C$5/2000))</f>
        <v>0</v>
      </c>
      <c r="K284" s="285">
        <f t="shared" si="45"/>
        <v>0</v>
      </c>
      <c r="L284" s="286">
        <f>(((D284+E284)*DT!$E$5/1000)*($D$1045/IF(AND($D$1044&gt;$B$1046,$B$1046&gt;$D$1043),366,365))+(LIQUIDACION!F284*(DT!$E$5/2000)))</f>
        <v>0</v>
      </c>
      <c r="M284" s="286">
        <f>((G284)*(DT!$C$6/1000))*($D$1045/IF(AND($D$1044&gt;$B$1046,$B$1046&gt;$D$1043),366,365))</f>
        <v>0</v>
      </c>
      <c r="N284" s="287">
        <f t="shared" si="49"/>
        <v>0</v>
      </c>
      <c r="P284" s="288">
        <f>(($U284*DT!$C$5/1000))*($D$1045/IF(AND($D$1044&gt;$B$1046,$B$1046&gt;$D$1043),366,365))+(($V284*DT!$C$5/2000))</f>
        <v>0</v>
      </c>
      <c r="Q284" s="289">
        <f t="shared" si="46"/>
        <v>0</v>
      </c>
      <c r="R284" s="289">
        <f>(($U284*DT!$E$5/1000))*($D$1045/IF(AND($D$1044&gt;$B$1046,$B$1046&gt;$D$1043),366,365))+(($V284*DT!$E$5/2000))</f>
        <v>0</v>
      </c>
      <c r="S284" s="290">
        <f t="shared" si="50"/>
        <v>0</v>
      </c>
      <c r="U284" s="291">
        <f t="shared" si="55"/>
        <v>0</v>
      </c>
      <c r="V284" s="291">
        <f t="shared" si="51"/>
        <v>0</v>
      </c>
      <c r="X284" s="288">
        <f>(($AC284*DT!$C$5/1000))*($D$1045/IF(AND($D$1044&gt;$B$1046,$B$1046&gt;$D$1043),366,365))+(($AD284*DT!$C$5/2000))</f>
        <v>0</v>
      </c>
      <c r="Y284" s="289">
        <f t="shared" si="47"/>
        <v>0</v>
      </c>
      <c r="Z284" s="289">
        <f>(($AC284*DT!$E$5/1000))*($D$1045/IF(AND($D$1044&gt;$B$1046,$B$1046&gt;$D$1043),366,365))+(($AD284*DT!$E$5/2000))</f>
        <v>0</v>
      </c>
      <c r="AA284" s="290">
        <f t="shared" si="52"/>
        <v>0</v>
      </c>
      <c r="AC284" s="291">
        <f t="shared" si="53"/>
        <v>0</v>
      </c>
      <c r="AD284" s="291">
        <f t="shared" si="54"/>
        <v>0</v>
      </c>
    </row>
    <row r="285" spans="2:30" x14ac:dyDescent="0.25">
      <c r="B285" s="522">
        <v>281</v>
      </c>
      <c r="C285" s="280">
        <f>'BIENES ASEGURADOS'!C293</f>
        <v>0</v>
      </c>
      <c r="D285" s="281">
        <f>SUM('BIENES ASEGURADOS'!D293:H293)*'RT GENERALES'!$D$14</f>
        <v>0</v>
      </c>
      <c r="E285" s="281">
        <f>SUM('BIENES ASEGURADOS'!I293:Y293,'BIENES ASEGURADOS'!AA293)*'RT GENERALES'!$D$14</f>
        <v>0</v>
      </c>
      <c r="F285" s="281">
        <f>'BIENES ASEGURADOS'!AB293*'RT GENERALES'!$D$14</f>
        <v>0</v>
      </c>
      <c r="G285" s="282">
        <f>'BIENES ASEGURADOS'!Z293*'RT GENERALES'!$D$14</f>
        <v>0</v>
      </c>
      <c r="H285" s="525">
        <f t="shared" si="48"/>
        <v>0</v>
      </c>
      <c r="I285" s="283"/>
      <c r="J285" s="284">
        <f>(((D285+E285)*(DT!$C$5/1000)))*($D$1045/IF(AND($D$1044&gt;$B$1046,$B$1046&gt;$D$1043),366,365))+(LIQUIDACION!$F285*(DT!$C$5/2000))</f>
        <v>0</v>
      </c>
      <c r="K285" s="285">
        <f t="shared" si="45"/>
        <v>0</v>
      </c>
      <c r="L285" s="286">
        <f>(((D285+E285)*DT!$E$5/1000)*($D$1045/IF(AND($D$1044&gt;$B$1046,$B$1046&gt;$D$1043),366,365))+(LIQUIDACION!F285*(DT!$E$5/2000)))</f>
        <v>0</v>
      </c>
      <c r="M285" s="286">
        <f>((G285)*(DT!$C$6/1000))*($D$1045/IF(AND($D$1044&gt;$B$1046,$B$1046&gt;$D$1043),366,365))</f>
        <v>0</v>
      </c>
      <c r="N285" s="287">
        <f t="shared" si="49"/>
        <v>0</v>
      </c>
      <c r="P285" s="288">
        <f>(($U285*DT!$C$5/1000))*($D$1045/IF(AND($D$1044&gt;$B$1046,$B$1046&gt;$D$1043),366,365))+(($V285*DT!$C$5/2000))</f>
        <v>0</v>
      </c>
      <c r="Q285" s="289">
        <f t="shared" si="46"/>
        <v>0</v>
      </c>
      <c r="R285" s="289">
        <f>(($U285*DT!$E$5/1000))*($D$1045/IF(AND($D$1044&gt;$B$1046,$B$1046&gt;$D$1043),366,365))+(($V285*DT!$E$5/2000))</f>
        <v>0</v>
      </c>
      <c r="S285" s="290">
        <f t="shared" si="50"/>
        <v>0</v>
      </c>
      <c r="U285" s="291">
        <f t="shared" si="55"/>
        <v>0</v>
      </c>
      <c r="V285" s="291">
        <f t="shared" si="51"/>
        <v>0</v>
      </c>
      <c r="X285" s="288">
        <f>(($AC285*DT!$C$5/1000))*($D$1045/IF(AND($D$1044&gt;$B$1046,$B$1046&gt;$D$1043),366,365))+(($AD285*DT!$C$5/2000))</f>
        <v>0</v>
      </c>
      <c r="Y285" s="289">
        <f t="shared" si="47"/>
        <v>0</v>
      </c>
      <c r="Z285" s="289">
        <f>(($AC285*DT!$E$5/1000))*($D$1045/IF(AND($D$1044&gt;$B$1046,$B$1046&gt;$D$1043),366,365))+(($AD285*DT!$E$5/2000))</f>
        <v>0</v>
      </c>
      <c r="AA285" s="290">
        <f t="shared" si="52"/>
        <v>0</v>
      </c>
      <c r="AC285" s="291">
        <f t="shared" si="53"/>
        <v>0</v>
      </c>
      <c r="AD285" s="291">
        <f t="shared" si="54"/>
        <v>0</v>
      </c>
    </row>
    <row r="286" spans="2:30" x14ac:dyDescent="0.25">
      <c r="B286" s="522">
        <v>282</v>
      </c>
      <c r="C286" s="280">
        <f>'BIENES ASEGURADOS'!C294</f>
        <v>0</v>
      </c>
      <c r="D286" s="281">
        <f>SUM('BIENES ASEGURADOS'!D294:H294)*'RT GENERALES'!$D$14</f>
        <v>0</v>
      </c>
      <c r="E286" s="281">
        <f>SUM('BIENES ASEGURADOS'!I294:Y294,'BIENES ASEGURADOS'!AA294)*'RT GENERALES'!$D$14</f>
        <v>0</v>
      </c>
      <c r="F286" s="281">
        <f>'BIENES ASEGURADOS'!AB294*'RT GENERALES'!$D$14</f>
        <v>0</v>
      </c>
      <c r="G286" s="282">
        <f>'BIENES ASEGURADOS'!Z294*'RT GENERALES'!$D$14</f>
        <v>0</v>
      </c>
      <c r="H286" s="525">
        <f t="shared" si="48"/>
        <v>0</v>
      </c>
      <c r="I286" s="283"/>
      <c r="J286" s="284">
        <f>(((D286+E286)*(DT!$C$5/1000)))*($D$1045/IF(AND($D$1044&gt;$B$1046,$B$1046&gt;$D$1043),366,365))+(LIQUIDACION!$F286*(DT!$C$5/2000))</f>
        <v>0</v>
      </c>
      <c r="K286" s="285">
        <f t="shared" si="45"/>
        <v>0</v>
      </c>
      <c r="L286" s="286">
        <f>(((D286+E286)*DT!$E$5/1000)*($D$1045/IF(AND($D$1044&gt;$B$1046,$B$1046&gt;$D$1043),366,365))+(LIQUIDACION!F286*(DT!$E$5/2000)))</f>
        <v>0</v>
      </c>
      <c r="M286" s="286">
        <f>((G286)*(DT!$C$6/1000))*($D$1045/IF(AND($D$1044&gt;$B$1046,$B$1046&gt;$D$1043),366,365))</f>
        <v>0</v>
      </c>
      <c r="N286" s="287">
        <f t="shared" si="49"/>
        <v>0</v>
      </c>
      <c r="P286" s="288">
        <f>(($U286*DT!$C$5/1000))*($D$1045/IF(AND($D$1044&gt;$B$1046,$B$1046&gt;$D$1043),366,365))+(($V286*DT!$C$5/2000))</f>
        <v>0</v>
      </c>
      <c r="Q286" s="289">
        <f t="shared" si="46"/>
        <v>0</v>
      </c>
      <c r="R286" s="289">
        <f>(($U286*DT!$E$5/1000))*($D$1045/IF(AND($D$1044&gt;$B$1046,$B$1046&gt;$D$1043),366,365))+(($V286*DT!$E$5/2000))</f>
        <v>0</v>
      </c>
      <c r="S286" s="290">
        <f t="shared" si="50"/>
        <v>0</v>
      </c>
      <c r="U286" s="291">
        <f t="shared" si="55"/>
        <v>0</v>
      </c>
      <c r="V286" s="291">
        <f t="shared" si="51"/>
        <v>0</v>
      </c>
      <c r="X286" s="288">
        <f>(($AC286*DT!$C$5/1000))*($D$1045/IF(AND($D$1044&gt;$B$1046,$B$1046&gt;$D$1043),366,365))+(($AD286*DT!$C$5/2000))</f>
        <v>0</v>
      </c>
      <c r="Y286" s="289">
        <f t="shared" si="47"/>
        <v>0</v>
      </c>
      <c r="Z286" s="289">
        <f>(($AC286*DT!$E$5/1000))*($D$1045/IF(AND($D$1044&gt;$B$1046,$B$1046&gt;$D$1043),366,365))+(($AD286*DT!$E$5/2000))</f>
        <v>0</v>
      </c>
      <c r="AA286" s="290">
        <f t="shared" si="52"/>
        <v>0</v>
      </c>
      <c r="AC286" s="291">
        <f t="shared" si="53"/>
        <v>0</v>
      </c>
      <c r="AD286" s="291">
        <f t="shared" si="54"/>
        <v>0</v>
      </c>
    </row>
    <row r="287" spans="2:30" x14ac:dyDescent="0.25">
      <c r="B287" s="522">
        <v>283</v>
      </c>
      <c r="C287" s="280">
        <f>'BIENES ASEGURADOS'!C295</f>
        <v>0</v>
      </c>
      <c r="D287" s="281">
        <f>SUM('BIENES ASEGURADOS'!D295:H295)*'RT GENERALES'!$D$14</f>
        <v>0</v>
      </c>
      <c r="E287" s="281">
        <f>SUM('BIENES ASEGURADOS'!I295:Y295,'BIENES ASEGURADOS'!AA295)*'RT GENERALES'!$D$14</f>
        <v>0</v>
      </c>
      <c r="F287" s="281">
        <f>'BIENES ASEGURADOS'!AB295*'RT GENERALES'!$D$14</f>
        <v>0</v>
      </c>
      <c r="G287" s="282">
        <f>'BIENES ASEGURADOS'!Z295*'RT GENERALES'!$D$14</f>
        <v>0</v>
      </c>
      <c r="H287" s="525">
        <f t="shared" si="48"/>
        <v>0</v>
      </c>
      <c r="I287" s="283"/>
      <c r="J287" s="284">
        <f>(((D287+E287)*(DT!$C$5/1000)))*($D$1045/IF(AND($D$1044&gt;$B$1046,$B$1046&gt;$D$1043),366,365))+(LIQUIDACION!$F287*(DT!$C$5/2000))</f>
        <v>0</v>
      </c>
      <c r="K287" s="285">
        <f t="shared" si="45"/>
        <v>0</v>
      </c>
      <c r="L287" s="286">
        <f>(((D287+E287)*DT!$E$5/1000)*($D$1045/IF(AND($D$1044&gt;$B$1046,$B$1046&gt;$D$1043),366,365))+(LIQUIDACION!F287*(DT!$E$5/2000)))</f>
        <v>0</v>
      </c>
      <c r="M287" s="286">
        <f>((G287)*(DT!$C$6/1000))*($D$1045/IF(AND($D$1044&gt;$B$1046,$B$1046&gt;$D$1043),366,365))</f>
        <v>0</v>
      </c>
      <c r="N287" s="287">
        <f t="shared" si="49"/>
        <v>0</v>
      </c>
      <c r="P287" s="288">
        <f>(($U287*DT!$C$5/1000))*($D$1045/IF(AND($D$1044&gt;$B$1046,$B$1046&gt;$D$1043),366,365))+(($V287*DT!$C$5/2000))</f>
        <v>0</v>
      </c>
      <c r="Q287" s="289">
        <f t="shared" si="46"/>
        <v>0</v>
      </c>
      <c r="R287" s="289">
        <f>(($U287*DT!$E$5/1000))*($D$1045/IF(AND($D$1044&gt;$B$1046,$B$1046&gt;$D$1043),366,365))+(($V287*DT!$E$5/2000))</f>
        <v>0</v>
      </c>
      <c r="S287" s="290">
        <f t="shared" si="50"/>
        <v>0</v>
      </c>
      <c r="U287" s="291">
        <f t="shared" si="55"/>
        <v>0</v>
      </c>
      <c r="V287" s="291">
        <f t="shared" si="51"/>
        <v>0</v>
      </c>
      <c r="X287" s="288">
        <f>(($AC287*DT!$C$5/1000))*($D$1045/IF(AND($D$1044&gt;$B$1046,$B$1046&gt;$D$1043),366,365))+(($AD287*DT!$C$5/2000))</f>
        <v>0</v>
      </c>
      <c r="Y287" s="289">
        <f t="shared" si="47"/>
        <v>0</v>
      </c>
      <c r="Z287" s="289">
        <f>(($AC287*DT!$E$5/1000))*($D$1045/IF(AND($D$1044&gt;$B$1046,$B$1046&gt;$D$1043),366,365))+(($AD287*DT!$E$5/2000))</f>
        <v>0</v>
      </c>
      <c r="AA287" s="290">
        <f t="shared" si="52"/>
        <v>0</v>
      </c>
      <c r="AC287" s="291">
        <f t="shared" si="53"/>
        <v>0</v>
      </c>
      <c r="AD287" s="291">
        <f t="shared" si="54"/>
        <v>0</v>
      </c>
    </row>
    <row r="288" spans="2:30" x14ac:dyDescent="0.25">
      <c r="B288" s="522">
        <v>284</v>
      </c>
      <c r="C288" s="280">
        <f>'BIENES ASEGURADOS'!C296</f>
        <v>0</v>
      </c>
      <c r="D288" s="281">
        <f>SUM('BIENES ASEGURADOS'!D296:H296)*'RT GENERALES'!$D$14</f>
        <v>0</v>
      </c>
      <c r="E288" s="281">
        <f>SUM('BIENES ASEGURADOS'!I296:Y296,'BIENES ASEGURADOS'!AA296)*'RT GENERALES'!$D$14</f>
        <v>0</v>
      </c>
      <c r="F288" s="281">
        <f>'BIENES ASEGURADOS'!AB296*'RT GENERALES'!$D$14</f>
        <v>0</v>
      </c>
      <c r="G288" s="282">
        <f>'BIENES ASEGURADOS'!Z296*'RT GENERALES'!$D$14</f>
        <v>0</v>
      </c>
      <c r="H288" s="525">
        <f t="shared" si="48"/>
        <v>0</v>
      </c>
      <c r="I288" s="283"/>
      <c r="J288" s="284">
        <f>(((D288+E288)*(DT!$C$5/1000)))*($D$1045/IF(AND($D$1044&gt;$B$1046,$B$1046&gt;$D$1043),366,365))+(LIQUIDACION!$F288*(DT!$C$5/2000))</f>
        <v>0</v>
      </c>
      <c r="K288" s="285">
        <f t="shared" si="45"/>
        <v>0</v>
      </c>
      <c r="L288" s="286">
        <f>(((D288+E288)*DT!$E$5/1000)*($D$1045/IF(AND($D$1044&gt;$B$1046,$B$1046&gt;$D$1043),366,365))+(LIQUIDACION!F288*(DT!$E$5/2000)))</f>
        <v>0</v>
      </c>
      <c r="M288" s="286">
        <f>((G288)*(DT!$C$6/1000))*($D$1045/IF(AND($D$1044&gt;$B$1046,$B$1046&gt;$D$1043),366,365))</f>
        <v>0</v>
      </c>
      <c r="N288" s="287">
        <f t="shared" si="49"/>
        <v>0</v>
      </c>
      <c r="P288" s="288">
        <f>(($U288*DT!$C$5/1000))*($D$1045/IF(AND($D$1044&gt;$B$1046,$B$1046&gt;$D$1043),366,365))+(($V288*DT!$C$5/2000))</f>
        <v>0</v>
      </c>
      <c r="Q288" s="289">
        <f t="shared" si="46"/>
        <v>0</v>
      </c>
      <c r="R288" s="289">
        <f>(($U288*DT!$E$5/1000))*($D$1045/IF(AND($D$1044&gt;$B$1046,$B$1046&gt;$D$1043),366,365))+(($V288*DT!$E$5/2000))</f>
        <v>0</v>
      </c>
      <c r="S288" s="290">
        <f t="shared" si="50"/>
        <v>0</v>
      </c>
      <c r="U288" s="291">
        <f t="shared" si="55"/>
        <v>0</v>
      </c>
      <c r="V288" s="291">
        <f t="shared" si="51"/>
        <v>0</v>
      </c>
      <c r="X288" s="288">
        <f>(($AC288*DT!$C$5/1000))*($D$1045/IF(AND($D$1044&gt;$B$1046,$B$1046&gt;$D$1043),366,365))+(($AD288*DT!$C$5/2000))</f>
        <v>0</v>
      </c>
      <c r="Y288" s="289">
        <f t="shared" si="47"/>
        <v>0</v>
      </c>
      <c r="Z288" s="289">
        <f>(($AC288*DT!$E$5/1000))*($D$1045/IF(AND($D$1044&gt;$B$1046,$B$1046&gt;$D$1043),366,365))+(($AD288*DT!$E$5/2000))</f>
        <v>0</v>
      </c>
      <c r="AA288" s="290">
        <f t="shared" si="52"/>
        <v>0</v>
      </c>
      <c r="AC288" s="291">
        <f t="shared" si="53"/>
        <v>0</v>
      </c>
      <c r="AD288" s="291">
        <f t="shared" si="54"/>
        <v>0</v>
      </c>
    </row>
    <row r="289" spans="2:30" x14ac:dyDescent="0.25">
      <c r="B289" s="522">
        <v>285</v>
      </c>
      <c r="C289" s="280">
        <f>'BIENES ASEGURADOS'!C297</f>
        <v>0</v>
      </c>
      <c r="D289" s="281">
        <f>SUM('BIENES ASEGURADOS'!D297:H297)*'RT GENERALES'!$D$14</f>
        <v>0</v>
      </c>
      <c r="E289" s="281">
        <f>SUM('BIENES ASEGURADOS'!I297:Y297,'BIENES ASEGURADOS'!AA297)*'RT GENERALES'!$D$14</f>
        <v>0</v>
      </c>
      <c r="F289" s="281">
        <f>'BIENES ASEGURADOS'!AB297*'RT GENERALES'!$D$14</f>
        <v>0</v>
      </c>
      <c r="G289" s="282">
        <f>'BIENES ASEGURADOS'!Z297*'RT GENERALES'!$D$14</f>
        <v>0</v>
      </c>
      <c r="H289" s="525">
        <f t="shared" si="48"/>
        <v>0</v>
      </c>
      <c r="I289" s="283"/>
      <c r="J289" s="284">
        <f>(((D289+E289)*(DT!$C$5/1000)))*($D$1045/IF(AND($D$1044&gt;$B$1046,$B$1046&gt;$D$1043),366,365))+(LIQUIDACION!$F289*(DT!$C$5/2000))</f>
        <v>0</v>
      </c>
      <c r="K289" s="285">
        <f t="shared" si="45"/>
        <v>0</v>
      </c>
      <c r="L289" s="286">
        <f>(((D289+E289)*DT!$E$5/1000)*($D$1045/IF(AND($D$1044&gt;$B$1046,$B$1046&gt;$D$1043),366,365))+(LIQUIDACION!F289*(DT!$E$5/2000)))</f>
        <v>0</v>
      </c>
      <c r="M289" s="286">
        <f>((G289)*(DT!$C$6/1000))*($D$1045/IF(AND($D$1044&gt;$B$1046,$B$1046&gt;$D$1043),366,365))</f>
        <v>0</v>
      </c>
      <c r="N289" s="287">
        <f t="shared" si="49"/>
        <v>0</v>
      </c>
      <c r="P289" s="288">
        <f>(($U289*DT!$C$5/1000))*($D$1045/IF(AND($D$1044&gt;$B$1046,$B$1046&gt;$D$1043),366,365))+(($V289*DT!$C$5/2000))</f>
        <v>0</v>
      </c>
      <c r="Q289" s="289">
        <f t="shared" si="46"/>
        <v>0</v>
      </c>
      <c r="R289" s="289">
        <f>(($U289*DT!$E$5/1000))*($D$1045/IF(AND($D$1044&gt;$B$1046,$B$1046&gt;$D$1043),366,365))+(($V289*DT!$E$5/2000))</f>
        <v>0</v>
      </c>
      <c r="S289" s="290">
        <f t="shared" si="50"/>
        <v>0</v>
      </c>
      <c r="U289" s="291">
        <f t="shared" si="55"/>
        <v>0</v>
      </c>
      <c r="V289" s="291">
        <f t="shared" si="51"/>
        <v>0</v>
      </c>
      <c r="X289" s="288">
        <f>(($AC289*DT!$C$5/1000))*($D$1045/IF(AND($D$1044&gt;$B$1046,$B$1046&gt;$D$1043),366,365))+(($AD289*DT!$C$5/2000))</f>
        <v>0</v>
      </c>
      <c r="Y289" s="289">
        <f t="shared" si="47"/>
        <v>0</v>
      </c>
      <c r="Z289" s="289">
        <f>(($AC289*DT!$E$5/1000))*($D$1045/IF(AND($D$1044&gt;$B$1046,$B$1046&gt;$D$1043),366,365))+(($AD289*DT!$E$5/2000))</f>
        <v>0</v>
      </c>
      <c r="AA289" s="290">
        <f t="shared" si="52"/>
        <v>0</v>
      </c>
      <c r="AC289" s="291">
        <f t="shared" si="53"/>
        <v>0</v>
      </c>
      <c r="AD289" s="291">
        <f t="shared" si="54"/>
        <v>0</v>
      </c>
    </row>
    <row r="290" spans="2:30" x14ac:dyDescent="0.25">
      <c r="B290" s="522">
        <v>286</v>
      </c>
      <c r="C290" s="280">
        <f>'BIENES ASEGURADOS'!C298</f>
        <v>0</v>
      </c>
      <c r="D290" s="281">
        <f>SUM('BIENES ASEGURADOS'!D298:H298)*'RT GENERALES'!$D$14</f>
        <v>0</v>
      </c>
      <c r="E290" s="281">
        <f>SUM('BIENES ASEGURADOS'!I298:Y298,'BIENES ASEGURADOS'!AA298)*'RT GENERALES'!$D$14</f>
        <v>0</v>
      </c>
      <c r="F290" s="281">
        <f>'BIENES ASEGURADOS'!AB298*'RT GENERALES'!$D$14</f>
        <v>0</v>
      </c>
      <c r="G290" s="282">
        <f>'BIENES ASEGURADOS'!Z298*'RT GENERALES'!$D$14</f>
        <v>0</v>
      </c>
      <c r="H290" s="525">
        <f t="shared" si="48"/>
        <v>0</v>
      </c>
      <c r="I290" s="283"/>
      <c r="J290" s="284">
        <f>(((D290+E290)*(DT!$C$5/1000)))*($D$1045/IF(AND($D$1044&gt;$B$1046,$B$1046&gt;$D$1043),366,365))+(LIQUIDACION!$F290*(DT!$C$5/2000))</f>
        <v>0</v>
      </c>
      <c r="K290" s="285">
        <f t="shared" si="45"/>
        <v>0</v>
      </c>
      <c r="L290" s="286">
        <f>(((D290+E290)*DT!$E$5/1000)*($D$1045/IF(AND($D$1044&gt;$B$1046,$B$1046&gt;$D$1043),366,365))+(LIQUIDACION!F290*(DT!$E$5/2000)))</f>
        <v>0</v>
      </c>
      <c r="M290" s="286">
        <f>((G290)*(DT!$C$6/1000))*($D$1045/IF(AND($D$1044&gt;$B$1046,$B$1046&gt;$D$1043),366,365))</f>
        <v>0</v>
      </c>
      <c r="N290" s="287">
        <f t="shared" si="49"/>
        <v>0</v>
      </c>
      <c r="P290" s="288">
        <f>(($U290*DT!$C$5/1000))*($D$1045/IF(AND($D$1044&gt;$B$1046,$B$1046&gt;$D$1043),366,365))+(($V290*DT!$C$5/2000))</f>
        <v>0</v>
      </c>
      <c r="Q290" s="289">
        <f t="shared" si="46"/>
        <v>0</v>
      </c>
      <c r="R290" s="289">
        <f>(($U290*DT!$E$5/1000))*($D$1045/IF(AND($D$1044&gt;$B$1046,$B$1046&gt;$D$1043),366,365))+(($V290*DT!$E$5/2000))</f>
        <v>0</v>
      </c>
      <c r="S290" s="290">
        <f t="shared" si="50"/>
        <v>0</v>
      </c>
      <c r="U290" s="291">
        <f t="shared" si="55"/>
        <v>0</v>
      </c>
      <c r="V290" s="291">
        <f t="shared" si="51"/>
        <v>0</v>
      </c>
      <c r="X290" s="288">
        <f>(($AC290*DT!$C$5/1000))*($D$1045/IF(AND($D$1044&gt;$B$1046,$B$1046&gt;$D$1043),366,365))+(($AD290*DT!$C$5/2000))</f>
        <v>0</v>
      </c>
      <c r="Y290" s="289">
        <f t="shared" si="47"/>
        <v>0</v>
      </c>
      <c r="Z290" s="289">
        <f>(($AC290*DT!$E$5/1000))*($D$1045/IF(AND($D$1044&gt;$B$1046,$B$1046&gt;$D$1043),366,365))+(($AD290*DT!$E$5/2000))</f>
        <v>0</v>
      </c>
      <c r="AA290" s="290">
        <f t="shared" si="52"/>
        <v>0</v>
      </c>
      <c r="AC290" s="291">
        <f t="shared" si="53"/>
        <v>0</v>
      </c>
      <c r="AD290" s="291">
        <f t="shared" si="54"/>
        <v>0</v>
      </c>
    </row>
    <row r="291" spans="2:30" x14ac:dyDescent="0.25">
      <c r="B291" s="522">
        <v>287</v>
      </c>
      <c r="C291" s="280">
        <f>'BIENES ASEGURADOS'!C299</f>
        <v>0</v>
      </c>
      <c r="D291" s="281">
        <f>SUM('BIENES ASEGURADOS'!D299:H299)*'RT GENERALES'!$D$14</f>
        <v>0</v>
      </c>
      <c r="E291" s="281">
        <f>SUM('BIENES ASEGURADOS'!I299:Y299,'BIENES ASEGURADOS'!AA299)*'RT GENERALES'!$D$14</f>
        <v>0</v>
      </c>
      <c r="F291" s="281">
        <f>'BIENES ASEGURADOS'!AB299*'RT GENERALES'!$D$14</f>
        <v>0</v>
      </c>
      <c r="G291" s="282">
        <f>'BIENES ASEGURADOS'!Z299*'RT GENERALES'!$D$14</f>
        <v>0</v>
      </c>
      <c r="H291" s="525">
        <f t="shared" si="48"/>
        <v>0</v>
      </c>
      <c r="I291" s="283"/>
      <c r="J291" s="284">
        <f>(((D291+E291)*(DT!$C$5/1000)))*($D$1045/IF(AND($D$1044&gt;$B$1046,$B$1046&gt;$D$1043),366,365))+(LIQUIDACION!$F291*(DT!$C$5/2000))</f>
        <v>0</v>
      </c>
      <c r="K291" s="285">
        <f t="shared" si="45"/>
        <v>0</v>
      </c>
      <c r="L291" s="286">
        <f>(((D291+E291)*DT!$E$5/1000)*($D$1045/IF(AND($D$1044&gt;$B$1046,$B$1046&gt;$D$1043),366,365))+(LIQUIDACION!F291*(DT!$E$5/2000)))</f>
        <v>0</v>
      </c>
      <c r="M291" s="286">
        <f>((G291)*(DT!$C$6/1000))*($D$1045/IF(AND($D$1044&gt;$B$1046,$B$1046&gt;$D$1043),366,365))</f>
        <v>0</v>
      </c>
      <c r="N291" s="287">
        <f t="shared" si="49"/>
        <v>0</v>
      </c>
      <c r="P291" s="288">
        <f>(($U291*DT!$C$5/1000))*($D$1045/IF(AND($D$1044&gt;$B$1046,$B$1046&gt;$D$1043),366,365))+(($V291*DT!$C$5/2000))</f>
        <v>0</v>
      </c>
      <c r="Q291" s="289">
        <f t="shared" si="46"/>
        <v>0</v>
      </c>
      <c r="R291" s="289">
        <f>(($U291*DT!$E$5/1000))*($D$1045/IF(AND($D$1044&gt;$B$1046,$B$1046&gt;$D$1043),366,365))+(($V291*DT!$E$5/2000))</f>
        <v>0</v>
      </c>
      <c r="S291" s="290">
        <f t="shared" si="50"/>
        <v>0</v>
      </c>
      <c r="U291" s="291">
        <f t="shared" si="55"/>
        <v>0</v>
      </c>
      <c r="V291" s="291">
        <f t="shared" si="51"/>
        <v>0</v>
      </c>
      <c r="X291" s="288">
        <f>(($AC291*DT!$C$5/1000))*($D$1045/IF(AND($D$1044&gt;$B$1046,$B$1046&gt;$D$1043),366,365))+(($AD291*DT!$C$5/2000))</f>
        <v>0</v>
      </c>
      <c r="Y291" s="289">
        <f t="shared" si="47"/>
        <v>0</v>
      </c>
      <c r="Z291" s="289">
        <f>(($AC291*DT!$E$5/1000))*($D$1045/IF(AND($D$1044&gt;$B$1046,$B$1046&gt;$D$1043),366,365))+(($AD291*DT!$E$5/2000))</f>
        <v>0</v>
      </c>
      <c r="AA291" s="290">
        <f t="shared" si="52"/>
        <v>0</v>
      </c>
      <c r="AC291" s="291">
        <f t="shared" si="53"/>
        <v>0</v>
      </c>
      <c r="AD291" s="291">
        <f t="shared" si="54"/>
        <v>0</v>
      </c>
    </row>
    <row r="292" spans="2:30" x14ac:dyDescent="0.25">
      <c r="B292" s="522">
        <v>288</v>
      </c>
      <c r="C292" s="280">
        <f>'BIENES ASEGURADOS'!C300</f>
        <v>0</v>
      </c>
      <c r="D292" s="281">
        <f>SUM('BIENES ASEGURADOS'!D300:H300)*'RT GENERALES'!$D$14</f>
        <v>0</v>
      </c>
      <c r="E292" s="281">
        <f>SUM('BIENES ASEGURADOS'!I300:Y300,'BIENES ASEGURADOS'!AA300)*'RT GENERALES'!$D$14</f>
        <v>0</v>
      </c>
      <c r="F292" s="281">
        <f>'BIENES ASEGURADOS'!AB300*'RT GENERALES'!$D$14</f>
        <v>0</v>
      </c>
      <c r="G292" s="282">
        <f>'BIENES ASEGURADOS'!Z300*'RT GENERALES'!$D$14</f>
        <v>0</v>
      </c>
      <c r="H292" s="525">
        <f t="shared" si="48"/>
        <v>0</v>
      </c>
      <c r="I292" s="283"/>
      <c r="J292" s="284">
        <f>(((D292+E292)*(DT!$C$5/1000)))*($D$1045/IF(AND($D$1044&gt;$B$1046,$B$1046&gt;$D$1043),366,365))+(LIQUIDACION!$F292*(DT!$C$5/2000))</f>
        <v>0</v>
      </c>
      <c r="K292" s="285">
        <f t="shared" si="45"/>
        <v>0</v>
      </c>
      <c r="L292" s="286">
        <f>(((D292+E292)*DT!$E$5/1000)*($D$1045/IF(AND($D$1044&gt;$B$1046,$B$1046&gt;$D$1043),366,365))+(LIQUIDACION!F292*(DT!$E$5/2000)))</f>
        <v>0</v>
      </c>
      <c r="M292" s="286">
        <f>((G292)*(DT!$C$6/1000))*($D$1045/IF(AND($D$1044&gt;$B$1046,$B$1046&gt;$D$1043),366,365))</f>
        <v>0</v>
      </c>
      <c r="N292" s="287">
        <f t="shared" si="49"/>
        <v>0</v>
      </c>
      <c r="P292" s="288">
        <f>(($U292*DT!$C$5/1000))*($D$1045/IF(AND($D$1044&gt;$B$1046,$B$1046&gt;$D$1043),366,365))+(($V292*DT!$C$5/2000))</f>
        <v>0</v>
      </c>
      <c r="Q292" s="289">
        <f t="shared" si="46"/>
        <v>0</v>
      </c>
      <c r="R292" s="289">
        <f>(($U292*DT!$E$5/1000))*($D$1045/IF(AND($D$1044&gt;$B$1046,$B$1046&gt;$D$1043),366,365))+(($V292*DT!$E$5/2000))</f>
        <v>0</v>
      </c>
      <c r="S292" s="290">
        <f t="shared" si="50"/>
        <v>0</v>
      </c>
      <c r="U292" s="291">
        <f t="shared" si="55"/>
        <v>0</v>
      </c>
      <c r="V292" s="291">
        <f t="shared" si="51"/>
        <v>0</v>
      </c>
      <c r="X292" s="288">
        <f>(($AC292*DT!$C$5/1000))*($D$1045/IF(AND($D$1044&gt;$B$1046,$B$1046&gt;$D$1043),366,365))+(($AD292*DT!$C$5/2000))</f>
        <v>0</v>
      </c>
      <c r="Y292" s="289">
        <f t="shared" si="47"/>
        <v>0</v>
      </c>
      <c r="Z292" s="289">
        <f>(($AC292*DT!$E$5/1000))*($D$1045/IF(AND($D$1044&gt;$B$1046,$B$1046&gt;$D$1043),366,365))+(($AD292*DT!$E$5/2000))</f>
        <v>0</v>
      </c>
      <c r="AA292" s="290">
        <f t="shared" si="52"/>
        <v>0</v>
      </c>
      <c r="AC292" s="291">
        <f t="shared" si="53"/>
        <v>0</v>
      </c>
      <c r="AD292" s="291">
        <f t="shared" si="54"/>
        <v>0</v>
      </c>
    </row>
    <row r="293" spans="2:30" x14ac:dyDescent="0.25">
      <c r="B293" s="522">
        <v>289</v>
      </c>
      <c r="C293" s="280">
        <f>'BIENES ASEGURADOS'!C301</f>
        <v>0</v>
      </c>
      <c r="D293" s="281">
        <f>SUM('BIENES ASEGURADOS'!D301:H301)*'RT GENERALES'!$D$14</f>
        <v>0</v>
      </c>
      <c r="E293" s="281">
        <f>SUM('BIENES ASEGURADOS'!I301:Y301,'BIENES ASEGURADOS'!AA301)*'RT GENERALES'!$D$14</f>
        <v>0</v>
      </c>
      <c r="F293" s="281">
        <f>'BIENES ASEGURADOS'!AB301*'RT GENERALES'!$D$14</f>
        <v>0</v>
      </c>
      <c r="G293" s="282">
        <f>'BIENES ASEGURADOS'!Z301*'RT GENERALES'!$D$14</f>
        <v>0</v>
      </c>
      <c r="H293" s="525">
        <f t="shared" si="48"/>
        <v>0</v>
      </c>
      <c r="I293" s="283"/>
      <c r="J293" s="284">
        <f>(((D293+E293)*(DT!$C$5/1000)))*($D$1045/IF(AND($D$1044&gt;$B$1046,$B$1046&gt;$D$1043),366,365))+(LIQUIDACION!$F293*(DT!$C$5/2000))</f>
        <v>0</v>
      </c>
      <c r="K293" s="285">
        <f t="shared" si="45"/>
        <v>0</v>
      </c>
      <c r="L293" s="286">
        <f>(((D293+E293)*DT!$E$5/1000)*($D$1045/IF(AND($D$1044&gt;$B$1046,$B$1046&gt;$D$1043),366,365))+(LIQUIDACION!F293*(DT!$E$5/2000)))</f>
        <v>0</v>
      </c>
      <c r="M293" s="286">
        <f>((G293)*(DT!$C$6/1000))*($D$1045/IF(AND($D$1044&gt;$B$1046,$B$1046&gt;$D$1043),366,365))</f>
        <v>0</v>
      </c>
      <c r="N293" s="287">
        <f t="shared" si="49"/>
        <v>0</v>
      </c>
      <c r="P293" s="288">
        <f>(($U293*DT!$C$5/1000))*($D$1045/IF(AND($D$1044&gt;$B$1046,$B$1046&gt;$D$1043),366,365))+(($V293*DT!$C$5/2000))</f>
        <v>0</v>
      </c>
      <c r="Q293" s="289">
        <f t="shared" si="46"/>
        <v>0</v>
      </c>
      <c r="R293" s="289">
        <f>(($U293*DT!$E$5/1000))*($D$1045/IF(AND($D$1044&gt;$B$1046,$B$1046&gt;$D$1043),366,365))+(($V293*DT!$E$5/2000))</f>
        <v>0</v>
      </c>
      <c r="S293" s="290">
        <f t="shared" si="50"/>
        <v>0</v>
      </c>
      <c r="U293" s="291">
        <f t="shared" si="55"/>
        <v>0</v>
      </c>
      <c r="V293" s="291">
        <f t="shared" si="51"/>
        <v>0</v>
      </c>
      <c r="X293" s="288">
        <f>(($AC293*DT!$C$5/1000))*($D$1045/IF(AND($D$1044&gt;$B$1046,$B$1046&gt;$D$1043),366,365))+(($AD293*DT!$C$5/2000))</f>
        <v>0</v>
      </c>
      <c r="Y293" s="289">
        <f t="shared" si="47"/>
        <v>0</v>
      </c>
      <c r="Z293" s="289">
        <f>(($AC293*DT!$E$5/1000))*($D$1045/IF(AND($D$1044&gt;$B$1046,$B$1046&gt;$D$1043),366,365))+(($AD293*DT!$E$5/2000))</f>
        <v>0</v>
      </c>
      <c r="AA293" s="290">
        <f t="shared" si="52"/>
        <v>0</v>
      </c>
      <c r="AC293" s="291">
        <f t="shared" si="53"/>
        <v>0</v>
      </c>
      <c r="AD293" s="291">
        <f t="shared" si="54"/>
        <v>0</v>
      </c>
    </row>
    <row r="294" spans="2:30" x14ac:dyDescent="0.25">
      <c r="B294" s="522">
        <v>290</v>
      </c>
      <c r="C294" s="280">
        <f>'BIENES ASEGURADOS'!C302</f>
        <v>0</v>
      </c>
      <c r="D294" s="281">
        <f>SUM('BIENES ASEGURADOS'!D302:H302)*'RT GENERALES'!$D$14</f>
        <v>0</v>
      </c>
      <c r="E294" s="281">
        <f>SUM('BIENES ASEGURADOS'!I302:Y302,'BIENES ASEGURADOS'!AA302)*'RT GENERALES'!$D$14</f>
        <v>0</v>
      </c>
      <c r="F294" s="281">
        <f>'BIENES ASEGURADOS'!AB302*'RT GENERALES'!$D$14</f>
        <v>0</v>
      </c>
      <c r="G294" s="282">
        <f>'BIENES ASEGURADOS'!Z302*'RT GENERALES'!$D$14</f>
        <v>0</v>
      </c>
      <c r="H294" s="525">
        <f t="shared" si="48"/>
        <v>0</v>
      </c>
      <c r="I294" s="283"/>
      <c r="J294" s="284">
        <f>(((D294+E294)*(DT!$C$5/1000)))*($D$1045/IF(AND($D$1044&gt;$B$1046,$B$1046&gt;$D$1043),366,365))+(LIQUIDACION!$F294*(DT!$C$5/2000))</f>
        <v>0</v>
      </c>
      <c r="K294" s="285">
        <f t="shared" si="45"/>
        <v>0</v>
      </c>
      <c r="L294" s="286">
        <f>(((D294+E294)*DT!$E$5/1000)*($D$1045/IF(AND($D$1044&gt;$B$1046,$B$1046&gt;$D$1043),366,365))+(LIQUIDACION!F294*(DT!$E$5/2000)))</f>
        <v>0</v>
      </c>
      <c r="M294" s="286">
        <f>((G294)*(DT!$C$6/1000))*($D$1045/IF(AND($D$1044&gt;$B$1046,$B$1046&gt;$D$1043),366,365))</f>
        <v>0</v>
      </c>
      <c r="N294" s="287">
        <f t="shared" si="49"/>
        <v>0</v>
      </c>
      <c r="P294" s="288">
        <f>(($U294*DT!$C$5/1000))*($D$1045/IF(AND($D$1044&gt;$B$1046,$B$1046&gt;$D$1043),366,365))+(($V294*DT!$C$5/2000))</f>
        <v>0</v>
      </c>
      <c r="Q294" s="289">
        <f t="shared" si="46"/>
        <v>0</v>
      </c>
      <c r="R294" s="289">
        <f>(($U294*DT!$E$5/1000))*($D$1045/IF(AND($D$1044&gt;$B$1046,$B$1046&gt;$D$1043),366,365))+(($V294*DT!$E$5/2000))</f>
        <v>0</v>
      </c>
      <c r="S294" s="290">
        <f t="shared" si="50"/>
        <v>0</v>
      </c>
      <c r="U294" s="291">
        <f t="shared" si="55"/>
        <v>0</v>
      </c>
      <c r="V294" s="291">
        <f t="shared" si="51"/>
        <v>0</v>
      </c>
      <c r="X294" s="288">
        <f>(($AC294*DT!$C$5/1000))*($D$1045/IF(AND($D$1044&gt;$B$1046,$B$1046&gt;$D$1043),366,365))+(($AD294*DT!$C$5/2000))</f>
        <v>0</v>
      </c>
      <c r="Y294" s="289">
        <f t="shared" si="47"/>
        <v>0</v>
      </c>
      <c r="Z294" s="289">
        <f>(($AC294*DT!$E$5/1000))*($D$1045/IF(AND($D$1044&gt;$B$1046,$B$1046&gt;$D$1043),366,365))+(($AD294*DT!$E$5/2000))</f>
        <v>0</v>
      </c>
      <c r="AA294" s="290">
        <f t="shared" si="52"/>
        <v>0</v>
      </c>
      <c r="AC294" s="291">
        <f t="shared" si="53"/>
        <v>0</v>
      </c>
      <c r="AD294" s="291">
        <f t="shared" si="54"/>
        <v>0</v>
      </c>
    </row>
    <row r="295" spans="2:30" x14ac:dyDescent="0.25">
      <c r="B295" s="522">
        <v>291</v>
      </c>
      <c r="C295" s="280">
        <f>'BIENES ASEGURADOS'!C303</f>
        <v>0</v>
      </c>
      <c r="D295" s="281">
        <f>SUM('BIENES ASEGURADOS'!D303:H303)*'RT GENERALES'!$D$14</f>
        <v>0</v>
      </c>
      <c r="E295" s="281">
        <f>SUM('BIENES ASEGURADOS'!I303:Y303,'BIENES ASEGURADOS'!AA303)*'RT GENERALES'!$D$14</f>
        <v>0</v>
      </c>
      <c r="F295" s="281">
        <f>'BIENES ASEGURADOS'!AB303*'RT GENERALES'!$D$14</f>
        <v>0</v>
      </c>
      <c r="G295" s="282">
        <f>'BIENES ASEGURADOS'!Z303*'RT GENERALES'!$D$14</f>
        <v>0</v>
      </c>
      <c r="H295" s="525">
        <f t="shared" si="48"/>
        <v>0</v>
      </c>
      <c r="I295" s="283"/>
      <c r="J295" s="284">
        <f>(((D295+E295)*(DT!$C$5/1000)))*($D$1045/IF(AND($D$1044&gt;$B$1046,$B$1046&gt;$D$1043),366,365))+(LIQUIDACION!$F295*(DT!$C$5/2000))</f>
        <v>0</v>
      </c>
      <c r="K295" s="285">
        <f t="shared" si="45"/>
        <v>0</v>
      </c>
      <c r="L295" s="286">
        <f>(((D295+E295)*DT!$E$5/1000)*($D$1045/IF(AND($D$1044&gt;$B$1046,$B$1046&gt;$D$1043),366,365))+(LIQUIDACION!F295*(DT!$E$5/2000)))</f>
        <v>0</v>
      </c>
      <c r="M295" s="286">
        <f>((G295)*(DT!$C$6/1000))*($D$1045/IF(AND($D$1044&gt;$B$1046,$B$1046&gt;$D$1043),366,365))</f>
        <v>0</v>
      </c>
      <c r="N295" s="287">
        <f t="shared" si="49"/>
        <v>0</v>
      </c>
      <c r="P295" s="288">
        <f>(($U295*DT!$C$5/1000))*($D$1045/IF(AND($D$1044&gt;$B$1046,$B$1046&gt;$D$1043),366,365))+(($V295*DT!$C$5/2000))</f>
        <v>0</v>
      </c>
      <c r="Q295" s="289">
        <f t="shared" si="46"/>
        <v>0</v>
      </c>
      <c r="R295" s="289">
        <f>(($U295*DT!$E$5/1000))*($D$1045/IF(AND($D$1044&gt;$B$1046,$B$1046&gt;$D$1043),366,365))+(($V295*DT!$E$5/2000))</f>
        <v>0</v>
      </c>
      <c r="S295" s="290">
        <f t="shared" si="50"/>
        <v>0</v>
      </c>
      <c r="U295" s="291">
        <f t="shared" si="55"/>
        <v>0</v>
      </c>
      <c r="V295" s="291">
        <f t="shared" si="51"/>
        <v>0</v>
      </c>
      <c r="X295" s="288">
        <f>(($AC295*DT!$C$5/1000))*($D$1045/IF(AND($D$1044&gt;$B$1046,$B$1046&gt;$D$1043),366,365))+(($AD295*DT!$C$5/2000))</f>
        <v>0</v>
      </c>
      <c r="Y295" s="289">
        <f t="shared" si="47"/>
        <v>0</v>
      </c>
      <c r="Z295" s="289">
        <f>(($AC295*DT!$E$5/1000))*($D$1045/IF(AND($D$1044&gt;$B$1046,$B$1046&gt;$D$1043),366,365))+(($AD295*DT!$E$5/2000))</f>
        <v>0</v>
      </c>
      <c r="AA295" s="290">
        <f t="shared" si="52"/>
        <v>0</v>
      </c>
      <c r="AC295" s="291">
        <f t="shared" si="53"/>
        <v>0</v>
      </c>
      <c r="AD295" s="291">
        <f t="shared" si="54"/>
        <v>0</v>
      </c>
    </row>
    <row r="296" spans="2:30" x14ac:dyDescent="0.25">
      <c r="B296" s="522">
        <v>292</v>
      </c>
      <c r="C296" s="280">
        <f>'BIENES ASEGURADOS'!C304</f>
        <v>0</v>
      </c>
      <c r="D296" s="281">
        <f>SUM('BIENES ASEGURADOS'!D304:H304)*'RT GENERALES'!$D$14</f>
        <v>0</v>
      </c>
      <c r="E296" s="281">
        <f>SUM('BIENES ASEGURADOS'!I304:Y304,'BIENES ASEGURADOS'!AA304)*'RT GENERALES'!$D$14</f>
        <v>0</v>
      </c>
      <c r="F296" s="281">
        <f>'BIENES ASEGURADOS'!AB304*'RT GENERALES'!$D$14</f>
        <v>0</v>
      </c>
      <c r="G296" s="282">
        <f>'BIENES ASEGURADOS'!Z304*'RT GENERALES'!$D$14</f>
        <v>0</v>
      </c>
      <c r="H296" s="525">
        <f t="shared" si="48"/>
        <v>0</v>
      </c>
      <c r="I296" s="283"/>
      <c r="J296" s="284">
        <f>(((D296+E296)*(DT!$C$5/1000)))*($D$1045/IF(AND($D$1044&gt;$B$1046,$B$1046&gt;$D$1043),366,365))+(LIQUIDACION!$F296*(DT!$C$5/2000))</f>
        <v>0</v>
      </c>
      <c r="K296" s="285">
        <f t="shared" si="45"/>
        <v>0</v>
      </c>
      <c r="L296" s="286">
        <f>(((D296+E296)*DT!$E$5/1000)*($D$1045/IF(AND($D$1044&gt;$B$1046,$B$1046&gt;$D$1043),366,365))+(LIQUIDACION!F296*(DT!$E$5/2000)))</f>
        <v>0</v>
      </c>
      <c r="M296" s="286">
        <f>((G296)*(DT!$C$6/1000))*($D$1045/IF(AND($D$1044&gt;$B$1046,$B$1046&gt;$D$1043),366,365))</f>
        <v>0</v>
      </c>
      <c r="N296" s="287">
        <f t="shared" si="49"/>
        <v>0</v>
      </c>
      <c r="P296" s="288">
        <f>(($U296*DT!$C$5/1000))*($D$1045/IF(AND($D$1044&gt;$B$1046,$B$1046&gt;$D$1043),366,365))+(($V296*DT!$C$5/2000))</f>
        <v>0</v>
      </c>
      <c r="Q296" s="289">
        <f t="shared" si="46"/>
        <v>0</v>
      </c>
      <c r="R296" s="289">
        <f>(($U296*DT!$E$5/1000))*($D$1045/IF(AND($D$1044&gt;$B$1046,$B$1046&gt;$D$1043),366,365))+(($V296*DT!$E$5/2000))</f>
        <v>0</v>
      </c>
      <c r="S296" s="290">
        <f t="shared" si="50"/>
        <v>0</v>
      </c>
      <c r="U296" s="291">
        <f t="shared" si="55"/>
        <v>0</v>
      </c>
      <c r="V296" s="291">
        <f t="shared" si="51"/>
        <v>0</v>
      </c>
      <c r="X296" s="288">
        <f>(($AC296*DT!$C$5/1000))*($D$1045/IF(AND($D$1044&gt;$B$1046,$B$1046&gt;$D$1043),366,365))+(($AD296*DT!$C$5/2000))</f>
        <v>0</v>
      </c>
      <c r="Y296" s="289">
        <f t="shared" si="47"/>
        <v>0</v>
      </c>
      <c r="Z296" s="289">
        <f>(($AC296*DT!$E$5/1000))*($D$1045/IF(AND($D$1044&gt;$B$1046,$B$1046&gt;$D$1043),366,365))+(($AD296*DT!$E$5/2000))</f>
        <v>0</v>
      </c>
      <c r="AA296" s="290">
        <f t="shared" si="52"/>
        <v>0</v>
      </c>
      <c r="AC296" s="291">
        <f t="shared" si="53"/>
        <v>0</v>
      </c>
      <c r="AD296" s="291">
        <f t="shared" si="54"/>
        <v>0</v>
      </c>
    </row>
    <row r="297" spans="2:30" x14ac:dyDescent="0.25">
      <c r="B297" s="522">
        <v>293</v>
      </c>
      <c r="C297" s="280">
        <f>'BIENES ASEGURADOS'!C305</f>
        <v>0</v>
      </c>
      <c r="D297" s="281">
        <f>SUM('BIENES ASEGURADOS'!D305:H305)*'RT GENERALES'!$D$14</f>
        <v>0</v>
      </c>
      <c r="E297" s="281">
        <f>SUM('BIENES ASEGURADOS'!I305:Y305,'BIENES ASEGURADOS'!AA305)*'RT GENERALES'!$D$14</f>
        <v>0</v>
      </c>
      <c r="F297" s="281">
        <f>'BIENES ASEGURADOS'!AB305*'RT GENERALES'!$D$14</f>
        <v>0</v>
      </c>
      <c r="G297" s="282">
        <f>'BIENES ASEGURADOS'!Z305*'RT GENERALES'!$D$14</f>
        <v>0</v>
      </c>
      <c r="H297" s="525">
        <f t="shared" si="48"/>
        <v>0</v>
      </c>
      <c r="I297" s="283"/>
      <c r="J297" s="284">
        <f>(((D297+E297)*(DT!$C$5/1000)))*($D$1045/IF(AND($D$1044&gt;$B$1046,$B$1046&gt;$D$1043),366,365))+(LIQUIDACION!$F297*(DT!$C$5/2000))</f>
        <v>0</v>
      </c>
      <c r="K297" s="285">
        <f t="shared" si="45"/>
        <v>0</v>
      </c>
      <c r="L297" s="286">
        <f>(((D297+E297)*DT!$E$5/1000)*($D$1045/IF(AND($D$1044&gt;$B$1046,$B$1046&gt;$D$1043),366,365))+(LIQUIDACION!F297*(DT!$E$5/2000)))</f>
        <v>0</v>
      </c>
      <c r="M297" s="286">
        <f>((G297)*(DT!$C$6/1000))*($D$1045/IF(AND($D$1044&gt;$B$1046,$B$1046&gt;$D$1043),366,365))</f>
        <v>0</v>
      </c>
      <c r="N297" s="287">
        <f t="shared" si="49"/>
        <v>0</v>
      </c>
      <c r="P297" s="288">
        <f>(($U297*DT!$C$5/1000))*($D$1045/IF(AND($D$1044&gt;$B$1046,$B$1046&gt;$D$1043),366,365))+(($V297*DT!$C$5/2000))</f>
        <v>0</v>
      </c>
      <c r="Q297" s="289">
        <f t="shared" si="46"/>
        <v>0</v>
      </c>
      <c r="R297" s="289">
        <f>(($U297*DT!$E$5/1000))*($D$1045/IF(AND($D$1044&gt;$B$1046,$B$1046&gt;$D$1043),366,365))+(($V297*DT!$E$5/2000))</f>
        <v>0</v>
      </c>
      <c r="S297" s="290">
        <f t="shared" si="50"/>
        <v>0</v>
      </c>
      <c r="U297" s="291">
        <f t="shared" si="55"/>
        <v>0</v>
      </c>
      <c r="V297" s="291">
        <f t="shared" si="51"/>
        <v>0</v>
      </c>
      <c r="X297" s="288">
        <f>(($AC297*DT!$C$5/1000))*($D$1045/IF(AND($D$1044&gt;$B$1046,$B$1046&gt;$D$1043),366,365))+(($AD297*DT!$C$5/2000))</f>
        <v>0</v>
      </c>
      <c r="Y297" s="289">
        <f t="shared" si="47"/>
        <v>0</v>
      </c>
      <c r="Z297" s="289">
        <f>(($AC297*DT!$E$5/1000))*($D$1045/IF(AND($D$1044&gt;$B$1046,$B$1046&gt;$D$1043),366,365))+(($AD297*DT!$E$5/2000))</f>
        <v>0</v>
      </c>
      <c r="AA297" s="290">
        <f t="shared" si="52"/>
        <v>0</v>
      </c>
      <c r="AC297" s="291">
        <f t="shared" si="53"/>
        <v>0</v>
      </c>
      <c r="AD297" s="291">
        <f t="shared" si="54"/>
        <v>0</v>
      </c>
    </row>
    <row r="298" spans="2:30" x14ac:dyDescent="0.25">
      <c r="B298" s="522">
        <v>294</v>
      </c>
      <c r="C298" s="280">
        <f>'BIENES ASEGURADOS'!C306</f>
        <v>0</v>
      </c>
      <c r="D298" s="281">
        <f>SUM('BIENES ASEGURADOS'!D306:H306)*'RT GENERALES'!$D$14</f>
        <v>0</v>
      </c>
      <c r="E298" s="281">
        <f>SUM('BIENES ASEGURADOS'!I306:Y306,'BIENES ASEGURADOS'!AA306)*'RT GENERALES'!$D$14</f>
        <v>0</v>
      </c>
      <c r="F298" s="281">
        <f>'BIENES ASEGURADOS'!AB306*'RT GENERALES'!$D$14</f>
        <v>0</v>
      </c>
      <c r="G298" s="282">
        <f>'BIENES ASEGURADOS'!Z306*'RT GENERALES'!$D$14</f>
        <v>0</v>
      </c>
      <c r="H298" s="525">
        <f t="shared" si="48"/>
        <v>0</v>
      </c>
      <c r="I298" s="283"/>
      <c r="J298" s="284">
        <f>(((D298+E298)*(DT!$C$5/1000)))*($D$1045/IF(AND($D$1044&gt;$B$1046,$B$1046&gt;$D$1043),366,365))+(LIQUIDACION!$F298*(DT!$C$5/2000))</f>
        <v>0</v>
      </c>
      <c r="K298" s="285">
        <f t="shared" si="45"/>
        <v>0</v>
      </c>
      <c r="L298" s="286">
        <f>(((D298+E298)*DT!$E$5/1000)*($D$1045/IF(AND($D$1044&gt;$B$1046,$B$1046&gt;$D$1043),366,365))+(LIQUIDACION!F298*(DT!$E$5/2000)))</f>
        <v>0</v>
      </c>
      <c r="M298" s="286">
        <f>((G298)*(DT!$C$6/1000))*($D$1045/IF(AND($D$1044&gt;$B$1046,$B$1046&gt;$D$1043),366,365))</f>
        <v>0</v>
      </c>
      <c r="N298" s="287">
        <f t="shared" si="49"/>
        <v>0</v>
      </c>
      <c r="P298" s="288">
        <f>(($U298*DT!$C$5/1000))*($D$1045/IF(AND($D$1044&gt;$B$1046,$B$1046&gt;$D$1043),366,365))+(($V298*DT!$C$5/2000))</f>
        <v>0</v>
      </c>
      <c r="Q298" s="289">
        <f t="shared" si="46"/>
        <v>0</v>
      </c>
      <c r="R298" s="289">
        <f>(($U298*DT!$E$5/1000))*($D$1045/IF(AND($D$1044&gt;$B$1046,$B$1046&gt;$D$1043),366,365))+(($V298*DT!$E$5/2000))</f>
        <v>0</v>
      </c>
      <c r="S298" s="290">
        <f t="shared" si="50"/>
        <v>0</v>
      </c>
      <c r="U298" s="291">
        <f t="shared" si="55"/>
        <v>0</v>
      </c>
      <c r="V298" s="291">
        <f t="shared" si="51"/>
        <v>0</v>
      </c>
      <c r="X298" s="288">
        <f>(($AC298*DT!$C$5/1000))*($D$1045/IF(AND($D$1044&gt;$B$1046,$B$1046&gt;$D$1043),366,365))+(($AD298*DT!$C$5/2000))</f>
        <v>0</v>
      </c>
      <c r="Y298" s="289">
        <f t="shared" si="47"/>
        <v>0</v>
      </c>
      <c r="Z298" s="289">
        <f>(($AC298*DT!$E$5/1000))*($D$1045/IF(AND($D$1044&gt;$B$1046,$B$1046&gt;$D$1043),366,365))+(($AD298*DT!$E$5/2000))</f>
        <v>0</v>
      </c>
      <c r="AA298" s="290">
        <f t="shared" si="52"/>
        <v>0</v>
      </c>
      <c r="AC298" s="291">
        <f t="shared" si="53"/>
        <v>0</v>
      </c>
      <c r="AD298" s="291">
        <f t="shared" si="54"/>
        <v>0</v>
      </c>
    </row>
    <row r="299" spans="2:30" x14ac:dyDescent="0.25">
      <c r="B299" s="522">
        <v>295</v>
      </c>
      <c r="C299" s="280">
        <f>'BIENES ASEGURADOS'!C307</f>
        <v>0</v>
      </c>
      <c r="D299" s="281">
        <f>SUM('BIENES ASEGURADOS'!D307:H307)*'RT GENERALES'!$D$14</f>
        <v>0</v>
      </c>
      <c r="E299" s="281">
        <f>SUM('BIENES ASEGURADOS'!I307:Y307,'BIENES ASEGURADOS'!AA307)*'RT GENERALES'!$D$14</f>
        <v>0</v>
      </c>
      <c r="F299" s="281">
        <f>'BIENES ASEGURADOS'!AB307*'RT GENERALES'!$D$14</f>
        <v>0</v>
      </c>
      <c r="G299" s="282">
        <f>'BIENES ASEGURADOS'!Z307*'RT GENERALES'!$D$14</f>
        <v>0</v>
      </c>
      <c r="H299" s="525">
        <f t="shared" si="48"/>
        <v>0</v>
      </c>
      <c r="I299" s="283"/>
      <c r="J299" s="284">
        <f>(((D299+E299)*(DT!$C$5/1000)))*($D$1045/IF(AND($D$1044&gt;$B$1046,$B$1046&gt;$D$1043),366,365))+(LIQUIDACION!$F299*(DT!$C$5/2000))</f>
        <v>0</v>
      </c>
      <c r="K299" s="285">
        <f t="shared" si="45"/>
        <v>0</v>
      </c>
      <c r="L299" s="286">
        <f>(((D299+E299)*DT!$E$5/1000)*($D$1045/IF(AND($D$1044&gt;$B$1046,$B$1046&gt;$D$1043),366,365))+(LIQUIDACION!F299*(DT!$E$5/2000)))</f>
        <v>0</v>
      </c>
      <c r="M299" s="286">
        <f>((G299)*(DT!$C$6/1000))*($D$1045/IF(AND($D$1044&gt;$B$1046,$B$1046&gt;$D$1043),366,365))</f>
        <v>0</v>
      </c>
      <c r="N299" s="287">
        <f t="shared" si="49"/>
        <v>0</v>
      </c>
      <c r="P299" s="288">
        <f>(($U299*DT!$C$5/1000))*($D$1045/IF(AND($D$1044&gt;$B$1046,$B$1046&gt;$D$1043),366,365))+(($V299*DT!$C$5/2000))</f>
        <v>0</v>
      </c>
      <c r="Q299" s="289">
        <f t="shared" si="46"/>
        <v>0</v>
      </c>
      <c r="R299" s="289">
        <f>(($U299*DT!$E$5/1000))*($D$1045/IF(AND($D$1044&gt;$B$1046,$B$1046&gt;$D$1043),366,365))+(($V299*DT!$E$5/2000))</f>
        <v>0</v>
      </c>
      <c r="S299" s="290">
        <f t="shared" si="50"/>
        <v>0</v>
      </c>
      <c r="U299" s="291">
        <f t="shared" si="55"/>
        <v>0</v>
      </c>
      <c r="V299" s="291">
        <f t="shared" si="51"/>
        <v>0</v>
      </c>
      <c r="X299" s="288">
        <f>(($AC299*DT!$C$5/1000))*($D$1045/IF(AND($D$1044&gt;$B$1046,$B$1046&gt;$D$1043),366,365))+(($AD299*DT!$C$5/2000))</f>
        <v>0</v>
      </c>
      <c r="Y299" s="289">
        <f t="shared" si="47"/>
        <v>0</v>
      </c>
      <c r="Z299" s="289">
        <f>(($AC299*DT!$E$5/1000))*($D$1045/IF(AND($D$1044&gt;$B$1046,$B$1046&gt;$D$1043),366,365))+(($AD299*DT!$E$5/2000))</f>
        <v>0</v>
      </c>
      <c r="AA299" s="290">
        <f t="shared" si="52"/>
        <v>0</v>
      </c>
      <c r="AC299" s="291">
        <f t="shared" si="53"/>
        <v>0</v>
      </c>
      <c r="AD299" s="291">
        <f t="shared" si="54"/>
        <v>0</v>
      </c>
    </row>
    <row r="300" spans="2:30" x14ac:dyDescent="0.25">
      <c r="B300" s="522">
        <v>296</v>
      </c>
      <c r="C300" s="280">
        <f>'BIENES ASEGURADOS'!C308</f>
        <v>0</v>
      </c>
      <c r="D300" s="281">
        <f>SUM('BIENES ASEGURADOS'!D308:H308)*'RT GENERALES'!$D$14</f>
        <v>0</v>
      </c>
      <c r="E300" s="281">
        <f>SUM('BIENES ASEGURADOS'!I308:Y308,'BIENES ASEGURADOS'!AA308)*'RT GENERALES'!$D$14</f>
        <v>0</v>
      </c>
      <c r="F300" s="281">
        <f>'BIENES ASEGURADOS'!AB308*'RT GENERALES'!$D$14</f>
        <v>0</v>
      </c>
      <c r="G300" s="282">
        <f>'BIENES ASEGURADOS'!Z308*'RT GENERALES'!$D$14</f>
        <v>0</v>
      </c>
      <c r="H300" s="525">
        <f t="shared" si="48"/>
        <v>0</v>
      </c>
      <c r="I300" s="283"/>
      <c r="J300" s="284">
        <f>(((D300+E300)*(DT!$C$5/1000)))*($D$1045/IF(AND($D$1044&gt;$B$1046,$B$1046&gt;$D$1043),366,365))+(LIQUIDACION!$F300*(DT!$C$5/2000))</f>
        <v>0</v>
      </c>
      <c r="K300" s="285">
        <f t="shared" si="45"/>
        <v>0</v>
      </c>
      <c r="L300" s="286">
        <f>(((D300+E300)*DT!$E$5/1000)*($D$1045/IF(AND($D$1044&gt;$B$1046,$B$1046&gt;$D$1043),366,365))+(LIQUIDACION!F300*(DT!$E$5/2000)))</f>
        <v>0</v>
      </c>
      <c r="M300" s="286">
        <f>((G300)*(DT!$C$6/1000))*($D$1045/IF(AND($D$1044&gt;$B$1046,$B$1046&gt;$D$1043),366,365))</f>
        <v>0</v>
      </c>
      <c r="N300" s="287">
        <f t="shared" si="49"/>
        <v>0</v>
      </c>
      <c r="P300" s="288">
        <f>(($U300*DT!$C$5/1000))*($D$1045/IF(AND($D$1044&gt;$B$1046,$B$1046&gt;$D$1043),366,365))+(($V300*DT!$C$5/2000))</f>
        <v>0</v>
      </c>
      <c r="Q300" s="289">
        <f t="shared" si="46"/>
        <v>0</v>
      </c>
      <c r="R300" s="289">
        <f>(($U300*DT!$E$5/1000))*($D$1045/IF(AND($D$1044&gt;$B$1046,$B$1046&gt;$D$1043),366,365))+(($V300*DT!$E$5/2000))</f>
        <v>0</v>
      </c>
      <c r="S300" s="290">
        <f t="shared" si="50"/>
        <v>0</v>
      </c>
      <c r="U300" s="291">
        <f t="shared" si="55"/>
        <v>0</v>
      </c>
      <c r="V300" s="291">
        <f t="shared" si="51"/>
        <v>0</v>
      </c>
      <c r="X300" s="288">
        <f>(($AC300*DT!$C$5/1000))*($D$1045/IF(AND($D$1044&gt;$B$1046,$B$1046&gt;$D$1043),366,365))+(($AD300*DT!$C$5/2000))</f>
        <v>0</v>
      </c>
      <c r="Y300" s="289">
        <f t="shared" si="47"/>
        <v>0</v>
      </c>
      <c r="Z300" s="289">
        <f>(($AC300*DT!$E$5/1000))*($D$1045/IF(AND($D$1044&gt;$B$1046,$B$1046&gt;$D$1043),366,365))+(($AD300*DT!$E$5/2000))</f>
        <v>0</v>
      </c>
      <c r="AA300" s="290">
        <f t="shared" si="52"/>
        <v>0</v>
      </c>
      <c r="AC300" s="291">
        <f t="shared" si="53"/>
        <v>0</v>
      </c>
      <c r="AD300" s="291">
        <f t="shared" si="54"/>
        <v>0</v>
      </c>
    </row>
    <row r="301" spans="2:30" x14ac:dyDescent="0.25">
      <c r="B301" s="522">
        <v>297</v>
      </c>
      <c r="C301" s="280">
        <f>'BIENES ASEGURADOS'!C309</f>
        <v>0</v>
      </c>
      <c r="D301" s="281">
        <f>SUM('BIENES ASEGURADOS'!D309:H309)*'RT GENERALES'!$D$14</f>
        <v>0</v>
      </c>
      <c r="E301" s="281">
        <f>SUM('BIENES ASEGURADOS'!I309:Y309,'BIENES ASEGURADOS'!AA309)*'RT GENERALES'!$D$14</f>
        <v>0</v>
      </c>
      <c r="F301" s="281">
        <f>'BIENES ASEGURADOS'!AB309*'RT GENERALES'!$D$14</f>
        <v>0</v>
      </c>
      <c r="G301" s="282">
        <f>'BIENES ASEGURADOS'!Z309*'RT GENERALES'!$D$14</f>
        <v>0</v>
      </c>
      <c r="H301" s="525">
        <f t="shared" si="48"/>
        <v>0</v>
      </c>
      <c r="I301" s="283"/>
      <c r="J301" s="284">
        <f>(((D301+E301)*(DT!$C$5/1000)))*($D$1045/IF(AND($D$1044&gt;$B$1046,$B$1046&gt;$D$1043),366,365))+(LIQUIDACION!$F301*(DT!$C$5/2000))</f>
        <v>0</v>
      </c>
      <c r="K301" s="285">
        <f t="shared" si="45"/>
        <v>0</v>
      </c>
      <c r="L301" s="286">
        <f>(((D301+E301)*DT!$E$5/1000)*($D$1045/IF(AND($D$1044&gt;$B$1046,$B$1046&gt;$D$1043),366,365))+(LIQUIDACION!F301*(DT!$E$5/2000)))</f>
        <v>0</v>
      </c>
      <c r="M301" s="286">
        <f>((G301)*(DT!$C$6/1000))*($D$1045/IF(AND($D$1044&gt;$B$1046,$B$1046&gt;$D$1043),366,365))</f>
        <v>0</v>
      </c>
      <c r="N301" s="287">
        <f t="shared" si="49"/>
        <v>0</v>
      </c>
      <c r="P301" s="288">
        <f>(($U301*DT!$C$5/1000))*($D$1045/IF(AND($D$1044&gt;$B$1046,$B$1046&gt;$D$1043),366,365))+(($V301*DT!$C$5/2000))</f>
        <v>0</v>
      </c>
      <c r="Q301" s="289">
        <f t="shared" si="46"/>
        <v>0</v>
      </c>
      <c r="R301" s="289">
        <f>(($U301*DT!$E$5/1000))*($D$1045/IF(AND($D$1044&gt;$B$1046,$B$1046&gt;$D$1043),366,365))+(($V301*DT!$E$5/2000))</f>
        <v>0</v>
      </c>
      <c r="S301" s="290">
        <f t="shared" si="50"/>
        <v>0</v>
      </c>
      <c r="U301" s="291">
        <f t="shared" si="55"/>
        <v>0</v>
      </c>
      <c r="V301" s="291">
        <f t="shared" si="51"/>
        <v>0</v>
      </c>
      <c r="X301" s="288">
        <f>(($AC301*DT!$C$5/1000))*($D$1045/IF(AND($D$1044&gt;$B$1046,$B$1046&gt;$D$1043),366,365))+(($AD301*DT!$C$5/2000))</f>
        <v>0</v>
      </c>
      <c r="Y301" s="289">
        <f t="shared" si="47"/>
        <v>0</v>
      </c>
      <c r="Z301" s="289">
        <f>(($AC301*DT!$E$5/1000))*($D$1045/IF(AND($D$1044&gt;$B$1046,$B$1046&gt;$D$1043),366,365))+(($AD301*DT!$E$5/2000))</f>
        <v>0</v>
      </c>
      <c r="AA301" s="290">
        <f t="shared" si="52"/>
        <v>0</v>
      </c>
      <c r="AC301" s="291">
        <f t="shared" si="53"/>
        <v>0</v>
      </c>
      <c r="AD301" s="291">
        <f t="shared" si="54"/>
        <v>0</v>
      </c>
    </row>
    <row r="302" spans="2:30" x14ac:dyDescent="0.25">
      <c r="B302" s="522">
        <v>298</v>
      </c>
      <c r="C302" s="280">
        <f>'BIENES ASEGURADOS'!C310</f>
        <v>0</v>
      </c>
      <c r="D302" s="281">
        <f>SUM('BIENES ASEGURADOS'!D310:H310)*'RT GENERALES'!$D$14</f>
        <v>0</v>
      </c>
      <c r="E302" s="281">
        <f>SUM('BIENES ASEGURADOS'!I310:Y310,'BIENES ASEGURADOS'!AA310)*'RT GENERALES'!$D$14</f>
        <v>0</v>
      </c>
      <c r="F302" s="281">
        <f>'BIENES ASEGURADOS'!AB310*'RT GENERALES'!$D$14</f>
        <v>0</v>
      </c>
      <c r="G302" s="282">
        <f>'BIENES ASEGURADOS'!Z310*'RT GENERALES'!$D$14</f>
        <v>0</v>
      </c>
      <c r="H302" s="525">
        <f t="shared" si="48"/>
        <v>0</v>
      </c>
      <c r="I302" s="283"/>
      <c r="J302" s="284">
        <f>(((D302+E302)*(DT!$C$5/1000)))*($D$1045/IF(AND($D$1044&gt;$B$1046,$B$1046&gt;$D$1043),366,365))+(LIQUIDACION!$F302*(DT!$C$5/2000))</f>
        <v>0</v>
      </c>
      <c r="K302" s="285">
        <f t="shared" si="45"/>
        <v>0</v>
      </c>
      <c r="L302" s="286">
        <f>(((D302+E302)*DT!$E$5/1000)*($D$1045/IF(AND($D$1044&gt;$B$1046,$B$1046&gt;$D$1043),366,365))+(LIQUIDACION!F302*(DT!$E$5/2000)))</f>
        <v>0</v>
      </c>
      <c r="M302" s="286">
        <f>((G302)*(DT!$C$6/1000))*($D$1045/IF(AND($D$1044&gt;$B$1046,$B$1046&gt;$D$1043),366,365))</f>
        <v>0</v>
      </c>
      <c r="N302" s="287">
        <f t="shared" si="49"/>
        <v>0</v>
      </c>
      <c r="P302" s="288">
        <f>(($U302*DT!$C$5/1000))*($D$1045/IF(AND($D$1044&gt;$B$1046,$B$1046&gt;$D$1043),366,365))+(($V302*DT!$C$5/2000))</f>
        <v>0</v>
      </c>
      <c r="Q302" s="289">
        <f t="shared" si="46"/>
        <v>0</v>
      </c>
      <c r="R302" s="289">
        <f>(($U302*DT!$E$5/1000))*($D$1045/IF(AND($D$1044&gt;$B$1046,$B$1046&gt;$D$1043),366,365))+(($V302*DT!$E$5/2000))</f>
        <v>0</v>
      </c>
      <c r="S302" s="290">
        <f t="shared" si="50"/>
        <v>0</v>
      </c>
      <c r="U302" s="291">
        <f t="shared" si="55"/>
        <v>0</v>
      </c>
      <c r="V302" s="291">
        <f t="shared" si="51"/>
        <v>0</v>
      </c>
      <c r="X302" s="288">
        <f>(($AC302*DT!$C$5/1000))*($D$1045/IF(AND($D$1044&gt;$B$1046,$B$1046&gt;$D$1043),366,365))+(($AD302*DT!$C$5/2000))</f>
        <v>0</v>
      </c>
      <c r="Y302" s="289">
        <f t="shared" si="47"/>
        <v>0</v>
      </c>
      <c r="Z302" s="289">
        <f>(($AC302*DT!$E$5/1000))*($D$1045/IF(AND($D$1044&gt;$B$1046,$B$1046&gt;$D$1043),366,365))+(($AD302*DT!$E$5/2000))</f>
        <v>0</v>
      </c>
      <c r="AA302" s="290">
        <f t="shared" si="52"/>
        <v>0</v>
      </c>
      <c r="AC302" s="291">
        <f t="shared" si="53"/>
        <v>0</v>
      </c>
      <c r="AD302" s="291">
        <f t="shared" si="54"/>
        <v>0</v>
      </c>
    </row>
    <row r="303" spans="2:30" x14ac:dyDescent="0.25">
      <c r="B303" s="522">
        <v>299</v>
      </c>
      <c r="C303" s="280">
        <f>'BIENES ASEGURADOS'!C311</f>
        <v>0</v>
      </c>
      <c r="D303" s="281">
        <f>SUM('BIENES ASEGURADOS'!D311:H311)*'RT GENERALES'!$D$14</f>
        <v>0</v>
      </c>
      <c r="E303" s="281">
        <f>SUM('BIENES ASEGURADOS'!I311:Y311,'BIENES ASEGURADOS'!AA311)*'RT GENERALES'!$D$14</f>
        <v>0</v>
      </c>
      <c r="F303" s="281">
        <f>'BIENES ASEGURADOS'!AB311*'RT GENERALES'!$D$14</f>
        <v>0</v>
      </c>
      <c r="G303" s="282">
        <f>'BIENES ASEGURADOS'!Z311*'RT GENERALES'!$D$14</f>
        <v>0</v>
      </c>
      <c r="H303" s="525">
        <f t="shared" si="48"/>
        <v>0</v>
      </c>
      <c r="I303" s="283"/>
      <c r="J303" s="284">
        <f>(((D303+E303)*(DT!$C$5/1000)))*($D$1045/IF(AND($D$1044&gt;$B$1046,$B$1046&gt;$D$1043),366,365))+(LIQUIDACION!$F303*(DT!$C$5/2000))</f>
        <v>0</v>
      </c>
      <c r="K303" s="285">
        <f t="shared" si="45"/>
        <v>0</v>
      </c>
      <c r="L303" s="286">
        <f>(((D303+E303)*DT!$E$5/1000)*($D$1045/IF(AND($D$1044&gt;$B$1046,$B$1046&gt;$D$1043),366,365))+(LIQUIDACION!F303*(DT!$E$5/2000)))</f>
        <v>0</v>
      </c>
      <c r="M303" s="286">
        <f>((G303)*(DT!$C$6/1000))*($D$1045/IF(AND($D$1044&gt;$B$1046,$B$1046&gt;$D$1043),366,365))</f>
        <v>0</v>
      </c>
      <c r="N303" s="287">
        <f t="shared" si="49"/>
        <v>0</v>
      </c>
      <c r="P303" s="288">
        <f>(($U303*DT!$C$5/1000))*($D$1045/IF(AND($D$1044&gt;$B$1046,$B$1046&gt;$D$1043),366,365))+(($V303*DT!$C$5/2000))</f>
        <v>0</v>
      </c>
      <c r="Q303" s="289">
        <f t="shared" si="46"/>
        <v>0</v>
      </c>
      <c r="R303" s="289">
        <f>(($U303*DT!$E$5/1000))*($D$1045/IF(AND($D$1044&gt;$B$1046,$B$1046&gt;$D$1043),366,365))+(($V303*DT!$E$5/2000))</f>
        <v>0</v>
      </c>
      <c r="S303" s="290">
        <f t="shared" si="50"/>
        <v>0</v>
      </c>
      <c r="U303" s="291">
        <f t="shared" si="55"/>
        <v>0</v>
      </c>
      <c r="V303" s="291">
        <f t="shared" si="51"/>
        <v>0</v>
      </c>
      <c r="X303" s="288">
        <f>(($AC303*DT!$C$5/1000))*($D$1045/IF(AND($D$1044&gt;$B$1046,$B$1046&gt;$D$1043),366,365))+(($AD303*DT!$C$5/2000))</f>
        <v>0</v>
      </c>
      <c r="Y303" s="289">
        <f t="shared" si="47"/>
        <v>0</v>
      </c>
      <c r="Z303" s="289">
        <f>(($AC303*DT!$E$5/1000))*($D$1045/IF(AND($D$1044&gt;$B$1046,$B$1046&gt;$D$1043),366,365))+(($AD303*DT!$E$5/2000))</f>
        <v>0</v>
      </c>
      <c r="AA303" s="290">
        <f t="shared" si="52"/>
        <v>0</v>
      </c>
      <c r="AC303" s="291">
        <f t="shared" si="53"/>
        <v>0</v>
      </c>
      <c r="AD303" s="291">
        <f t="shared" si="54"/>
        <v>0</v>
      </c>
    </row>
    <row r="304" spans="2:30" x14ac:dyDescent="0.25">
      <c r="B304" s="522">
        <v>300</v>
      </c>
      <c r="C304" s="280">
        <f>'BIENES ASEGURADOS'!C312</f>
        <v>0</v>
      </c>
      <c r="D304" s="281">
        <f>SUM('BIENES ASEGURADOS'!D312:H312)*'RT GENERALES'!$D$14</f>
        <v>0</v>
      </c>
      <c r="E304" s="281">
        <f>SUM('BIENES ASEGURADOS'!I312:Y312,'BIENES ASEGURADOS'!AA312)*'RT GENERALES'!$D$14</f>
        <v>0</v>
      </c>
      <c r="F304" s="281">
        <f>'BIENES ASEGURADOS'!AB312*'RT GENERALES'!$D$14</f>
        <v>0</v>
      </c>
      <c r="G304" s="282">
        <f>'BIENES ASEGURADOS'!Z312*'RT GENERALES'!$D$14</f>
        <v>0</v>
      </c>
      <c r="H304" s="525">
        <f t="shared" si="48"/>
        <v>0</v>
      </c>
      <c r="I304" s="283"/>
      <c r="J304" s="284">
        <f>(((D304+E304)*(DT!$C$5/1000)))*($D$1045/IF(AND($D$1044&gt;$B$1046,$B$1046&gt;$D$1043),366,365))+(LIQUIDACION!$F304*(DT!$C$5/2000))</f>
        <v>0</v>
      </c>
      <c r="K304" s="285">
        <f t="shared" si="45"/>
        <v>0</v>
      </c>
      <c r="L304" s="286">
        <f>(((D304+E304)*DT!$E$5/1000)*($D$1045/IF(AND($D$1044&gt;$B$1046,$B$1046&gt;$D$1043),366,365))+(LIQUIDACION!F304*(DT!$E$5/2000)))</f>
        <v>0</v>
      </c>
      <c r="M304" s="286">
        <f>((G304)*(DT!$C$6/1000))*($D$1045/IF(AND($D$1044&gt;$B$1046,$B$1046&gt;$D$1043),366,365))</f>
        <v>0</v>
      </c>
      <c r="N304" s="287">
        <f t="shared" si="49"/>
        <v>0</v>
      </c>
      <c r="P304" s="288">
        <f>(($U304*DT!$C$5/1000))*($D$1045/IF(AND($D$1044&gt;$B$1046,$B$1046&gt;$D$1043),366,365))+(($V304*DT!$C$5/2000))</f>
        <v>0</v>
      </c>
      <c r="Q304" s="289">
        <f t="shared" si="46"/>
        <v>0</v>
      </c>
      <c r="R304" s="289">
        <f>(($U304*DT!$E$5/1000))*($D$1045/IF(AND($D$1044&gt;$B$1046,$B$1046&gt;$D$1043),366,365))+(($V304*DT!$E$5/2000))</f>
        <v>0</v>
      </c>
      <c r="S304" s="290">
        <f t="shared" si="50"/>
        <v>0</v>
      </c>
      <c r="U304" s="291">
        <f t="shared" si="55"/>
        <v>0</v>
      </c>
      <c r="V304" s="291">
        <f t="shared" si="51"/>
        <v>0</v>
      </c>
      <c r="X304" s="288">
        <f>(($AC304*DT!$C$5/1000))*($D$1045/IF(AND($D$1044&gt;$B$1046,$B$1046&gt;$D$1043),366,365))+(($AD304*DT!$C$5/2000))</f>
        <v>0</v>
      </c>
      <c r="Y304" s="289">
        <f t="shared" si="47"/>
        <v>0</v>
      </c>
      <c r="Z304" s="289">
        <f>(($AC304*DT!$E$5/1000))*($D$1045/IF(AND($D$1044&gt;$B$1046,$B$1046&gt;$D$1043),366,365))+(($AD304*DT!$E$5/2000))</f>
        <v>0</v>
      </c>
      <c r="AA304" s="290">
        <f t="shared" si="52"/>
        <v>0</v>
      </c>
      <c r="AC304" s="291">
        <f t="shared" si="53"/>
        <v>0</v>
      </c>
      <c r="AD304" s="291">
        <f t="shared" si="54"/>
        <v>0</v>
      </c>
    </row>
    <row r="305" spans="2:30" x14ac:dyDescent="0.25">
      <c r="B305" s="522">
        <v>301</v>
      </c>
      <c r="C305" s="280">
        <f>'BIENES ASEGURADOS'!C313</f>
        <v>0</v>
      </c>
      <c r="D305" s="281">
        <f>SUM('BIENES ASEGURADOS'!D313:H313)*'RT GENERALES'!$D$14</f>
        <v>0</v>
      </c>
      <c r="E305" s="281">
        <f>SUM('BIENES ASEGURADOS'!I313:Y313,'BIENES ASEGURADOS'!AA313)*'RT GENERALES'!$D$14</f>
        <v>0</v>
      </c>
      <c r="F305" s="281">
        <f>'BIENES ASEGURADOS'!AB313*'RT GENERALES'!$D$14</f>
        <v>0</v>
      </c>
      <c r="G305" s="282">
        <f>'BIENES ASEGURADOS'!Z313*'RT GENERALES'!$D$14</f>
        <v>0</v>
      </c>
      <c r="H305" s="525">
        <f t="shared" si="48"/>
        <v>0</v>
      </c>
      <c r="I305" s="283"/>
      <c r="J305" s="284">
        <f>(((D305+E305)*(DT!$C$5/1000)))*($D$1045/IF(AND($D$1044&gt;$B$1046,$B$1046&gt;$D$1043),366,365))+(LIQUIDACION!$F305*(DT!$C$5/2000))</f>
        <v>0</v>
      </c>
      <c r="K305" s="285">
        <f t="shared" si="45"/>
        <v>0</v>
      </c>
      <c r="L305" s="286">
        <f>(((D305+E305)*DT!$E$5/1000)*($D$1045/IF(AND($D$1044&gt;$B$1046,$B$1046&gt;$D$1043),366,365))+(LIQUIDACION!F305*(DT!$E$5/2000)))</f>
        <v>0</v>
      </c>
      <c r="M305" s="286">
        <f>((G305)*(DT!$C$6/1000))*($D$1045/IF(AND($D$1044&gt;$B$1046,$B$1046&gt;$D$1043),366,365))</f>
        <v>0</v>
      </c>
      <c r="N305" s="287">
        <f t="shared" si="49"/>
        <v>0</v>
      </c>
      <c r="P305" s="288">
        <f>(($U305*DT!$C$5/1000))*($D$1045/IF(AND($D$1044&gt;$B$1046,$B$1046&gt;$D$1043),366,365))+(($V305*DT!$C$5/2000))</f>
        <v>0</v>
      </c>
      <c r="Q305" s="289">
        <f t="shared" si="46"/>
        <v>0</v>
      </c>
      <c r="R305" s="289">
        <f>(($U305*DT!$E$5/1000))*($D$1045/IF(AND($D$1044&gt;$B$1046,$B$1046&gt;$D$1043),366,365))+(($V305*DT!$E$5/2000))</f>
        <v>0</v>
      </c>
      <c r="S305" s="290">
        <f t="shared" si="50"/>
        <v>0</v>
      </c>
      <c r="U305" s="291">
        <f t="shared" si="55"/>
        <v>0</v>
      </c>
      <c r="V305" s="291">
        <f t="shared" si="51"/>
        <v>0</v>
      </c>
      <c r="X305" s="288">
        <f>(($AC305*DT!$C$5/1000))*($D$1045/IF(AND($D$1044&gt;$B$1046,$B$1046&gt;$D$1043),366,365))+(($AD305*DT!$C$5/2000))</f>
        <v>0</v>
      </c>
      <c r="Y305" s="289">
        <f t="shared" si="47"/>
        <v>0</v>
      </c>
      <c r="Z305" s="289">
        <f>(($AC305*DT!$E$5/1000))*($D$1045/IF(AND($D$1044&gt;$B$1046,$B$1046&gt;$D$1043),366,365))+(($AD305*DT!$E$5/2000))</f>
        <v>0</v>
      </c>
      <c r="AA305" s="290">
        <f t="shared" si="52"/>
        <v>0</v>
      </c>
      <c r="AC305" s="291">
        <f t="shared" si="53"/>
        <v>0</v>
      </c>
      <c r="AD305" s="291">
        <f t="shared" si="54"/>
        <v>0</v>
      </c>
    </row>
    <row r="306" spans="2:30" x14ac:dyDescent="0.25">
      <c r="B306" s="522">
        <v>302</v>
      </c>
      <c r="C306" s="280">
        <f>'BIENES ASEGURADOS'!C314</f>
        <v>0</v>
      </c>
      <c r="D306" s="281">
        <f>SUM('BIENES ASEGURADOS'!D314:H314)*'RT GENERALES'!$D$14</f>
        <v>0</v>
      </c>
      <c r="E306" s="281">
        <f>SUM('BIENES ASEGURADOS'!I314:Y314,'BIENES ASEGURADOS'!AA314)*'RT GENERALES'!$D$14</f>
        <v>0</v>
      </c>
      <c r="F306" s="281">
        <f>'BIENES ASEGURADOS'!AB314*'RT GENERALES'!$D$14</f>
        <v>0</v>
      </c>
      <c r="G306" s="282">
        <f>'BIENES ASEGURADOS'!Z314*'RT GENERALES'!$D$14</f>
        <v>0</v>
      </c>
      <c r="H306" s="525">
        <f t="shared" si="48"/>
        <v>0</v>
      </c>
      <c r="I306" s="283"/>
      <c r="J306" s="284">
        <f>(((D306+E306)*(DT!$C$5/1000)))*($D$1045/IF(AND($D$1044&gt;$B$1046,$B$1046&gt;$D$1043),366,365))+(LIQUIDACION!$F306*(DT!$C$5/2000))</f>
        <v>0</v>
      </c>
      <c r="K306" s="285">
        <f t="shared" si="45"/>
        <v>0</v>
      </c>
      <c r="L306" s="286">
        <f>(((D306+E306)*DT!$E$5/1000)*($D$1045/IF(AND($D$1044&gt;$B$1046,$B$1046&gt;$D$1043),366,365))+(LIQUIDACION!F306*(DT!$E$5/2000)))</f>
        <v>0</v>
      </c>
      <c r="M306" s="286">
        <f>((G306)*(DT!$C$6/1000))*($D$1045/IF(AND($D$1044&gt;$B$1046,$B$1046&gt;$D$1043),366,365))</f>
        <v>0</v>
      </c>
      <c r="N306" s="287">
        <f t="shared" si="49"/>
        <v>0</v>
      </c>
      <c r="P306" s="288">
        <f>(($U306*DT!$C$5/1000))*($D$1045/IF(AND($D$1044&gt;$B$1046,$B$1046&gt;$D$1043),366,365))+(($V306*DT!$C$5/2000))</f>
        <v>0</v>
      </c>
      <c r="Q306" s="289">
        <f t="shared" si="46"/>
        <v>0</v>
      </c>
      <c r="R306" s="289">
        <f>(($U306*DT!$E$5/1000))*($D$1045/IF(AND($D$1044&gt;$B$1046,$B$1046&gt;$D$1043),366,365))+(($V306*DT!$E$5/2000))</f>
        <v>0</v>
      </c>
      <c r="S306" s="290">
        <f t="shared" si="50"/>
        <v>0</v>
      </c>
      <c r="U306" s="291">
        <f t="shared" si="55"/>
        <v>0</v>
      </c>
      <c r="V306" s="291">
        <f t="shared" si="51"/>
        <v>0</v>
      </c>
      <c r="X306" s="288">
        <f>(($AC306*DT!$C$5/1000))*($D$1045/IF(AND($D$1044&gt;$B$1046,$B$1046&gt;$D$1043),366,365))+(($AD306*DT!$C$5/2000))</f>
        <v>0</v>
      </c>
      <c r="Y306" s="289">
        <f t="shared" si="47"/>
        <v>0</v>
      </c>
      <c r="Z306" s="289">
        <f>(($AC306*DT!$E$5/1000))*($D$1045/IF(AND($D$1044&gt;$B$1046,$B$1046&gt;$D$1043),366,365))+(($AD306*DT!$E$5/2000))</f>
        <v>0</v>
      </c>
      <c r="AA306" s="290">
        <f t="shared" si="52"/>
        <v>0</v>
      </c>
      <c r="AC306" s="291">
        <f t="shared" si="53"/>
        <v>0</v>
      </c>
      <c r="AD306" s="291">
        <f t="shared" si="54"/>
        <v>0</v>
      </c>
    </row>
    <row r="307" spans="2:30" x14ac:dyDescent="0.25">
      <c r="B307" s="522">
        <v>303</v>
      </c>
      <c r="C307" s="280">
        <f>'BIENES ASEGURADOS'!C315</f>
        <v>0</v>
      </c>
      <c r="D307" s="281">
        <f>SUM('BIENES ASEGURADOS'!D315:H315)*'RT GENERALES'!$D$14</f>
        <v>0</v>
      </c>
      <c r="E307" s="281">
        <f>SUM('BIENES ASEGURADOS'!I315:Y315,'BIENES ASEGURADOS'!AA315)*'RT GENERALES'!$D$14</f>
        <v>0</v>
      </c>
      <c r="F307" s="281">
        <f>'BIENES ASEGURADOS'!AB315*'RT GENERALES'!$D$14</f>
        <v>0</v>
      </c>
      <c r="G307" s="282">
        <f>'BIENES ASEGURADOS'!Z315*'RT GENERALES'!$D$14</f>
        <v>0</v>
      </c>
      <c r="H307" s="525">
        <f t="shared" si="48"/>
        <v>0</v>
      </c>
      <c r="I307" s="283"/>
      <c r="J307" s="284">
        <f>(((D307+E307)*(DT!$C$5/1000)))*($D$1045/IF(AND($D$1044&gt;$B$1046,$B$1046&gt;$D$1043),366,365))+(LIQUIDACION!$F307*(DT!$C$5/2000))</f>
        <v>0</v>
      </c>
      <c r="K307" s="285">
        <f t="shared" si="45"/>
        <v>0</v>
      </c>
      <c r="L307" s="286">
        <f>(((D307+E307)*DT!$E$5/1000)*($D$1045/IF(AND($D$1044&gt;$B$1046,$B$1046&gt;$D$1043),366,365))+(LIQUIDACION!F307*(DT!$E$5/2000)))</f>
        <v>0</v>
      </c>
      <c r="M307" s="286">
        <f>((G307)*(DT!$C$6/1000))*($D$1045/IF(AND($D$1044&gt;$B$1046,$B$1046&gt;$D$1043),366,365))</f>
        <v>0</v>
      </c>
      <c r="N307" s="287">
        <f t="shared" si="49"/>
        <v>0</v>
      </c>
      <c r="P307" s="288">
        <f>(($U307*DT!$C$5/1000))*($D$1045/IF(AND($D$1044&gt;$B$1046,$B$1046&gt;$D$1043),366,365))+(($V307*DT!$C$5/2000))</f>
        <v>0</v>
      </c>
      <c r="Q307" s="289">
        <f t="shared" si="46"/>
        <v>0</v>
      </c>
      <c r="R307" s="289">
        <f>(($U307*DT!$E$5/1000))*($D$1045/IF(AND($D$1044&gt;$B$1046,$B$1046&gt;$D$1043),366,365))+(($V307*DT!$E$5/2000))</f>
        <v>0</v>
      </c>
      <c r="S307" s="290">
        <f t="shared" si="50"/>
        <v>0</v>
      </c>
      <c r="U307" s="291">
        <f t="shared" si="55"/>
        <v>0</v>
      </c>
      <c r="V307" s="291">
        <f t="shared" si="51"/>
        <v>0</v>
      </c>
      <c r="X307" s="288">
        <f>(($AC307*DT!$C$5/1000))*($D$1045/IF(AND($D$1044&gt;$B$1046,$B$1046&gt;$D$1043),366,365))+(($AD307*DT!$C$5/2000))</f>
        <v>0</v>
      </c>
      <c r="Y307" s="289">
        <f t="shared" si="47"/>
        <v>0</v>
      </c>
      <c r="Z307" s="289">
        <f>(($AC307*DT!$E$5/1000))*($D$1045/IF(AND($D$1044&gt;$B$1046,$B$1046&gt;$D$1043),366,365))+(($AD307*DT!$E$5/2000))</f>
        <v>0</v>
      </c>
      <c r="AA307" s="290">
        <f t="shared" si="52"/>
        <v>0</v>
      </c>
      <c r="AC307" s="291">
        <f t="shared" si="53"/>
        <v>0</v>
      </c>
      <c r="AD307" s="291">
        <f t="shared" si="54"/>
        <v>0</v>
      </c>
    </row>
    <row r="308" spans="2:30" x14ac:dyDescent="0.25">
      <c r="B308" s="522">
        <v>304</v>
      </c>
      <c r="C308" s="280">
        <f>'BIENES ASEGURADOS'!C316</f>
        <v>0</v>
      </c>
      <c r="D308" s="281">
        <f>SUM('BIENES ASEGURADOS'!D316:H316)*'RT GENERALES'!$D$14</f>
        <v>0</v>
      </c>
      <c r="E308" s="281">
        <f>SUM('BIENES ASEGURADOS'!I316:Y316,'BIENES ASEGURADOS'!AA316)*'RT GENERALES'!$D$14</f>
        <v>0</v>
      </c>
      <c r="F308" s="281">
        <f>'BIENES ASEGURADOS'!AB316*'RT GENERALES'!$D$14</f>
        <v>0</v>
      </c>
      <c r="G308" s="282">
        <f>'BIENES ASEGURADOS'!Z316*'RT GENERALES'!$D$14</f>
        <v>0</v>
      </c>
      <c r="H308" s="525">
        <f t="shared" si="48"/>
        <v>0</v>
      </c>
      <c r="I308" s="283"/>
      <c r="J308" s="284">
        <f>(((D308+E308)*(DT!$C$5/1000)))*($D$1045/IF(AND($D$1044&gt;$B$1046,$B$1046&gt;$D$1043),366,365))+(LIQUIDACION!$F308*(DT!$C$5/2000))</f>
        <v>0</v>
      </c>
      <c r="K308" s="285">
        <f t="shared" si="45"/>
        <v>0</v>
      </c>
      <c r="L308" s="286">
        <f>(((D308+E308)*DT!$E$5/1000)*($D$1045/IF(AND($D$1044&gt;$B$1046,$B$1046&gt;$D$1043),366,365))+(LIQUIDACION!F308*(DT!$E$5/2000)))</f>
        <v>0</v>
      </c>
      <c r="M308" s="286">
        <f>((G308)*(DT!$C$6/1000))*($D$1045/IF(AND($D$1044&gt;$B$1046,$B$1046&gt;$D$1043),366,365))</f>
        <v>0</v>
      </c>
      <c r="N308" s="287">
        <f t="shared" si="49"/>
        <v>0</v>
      </c>
      <c r="P308" s="288">
        <f>(($U308*DT!$C$5/1000))*($D$1045/IF(AND($D$1044&gt;$B$1046,$B$1046&gt;$D$1043),366,365))+(($V308*DT!$C$5/2000))</f>
        <v>0</v>
      </c>
      <c r="Q308" s="289">
        <f t="shared" si="46"/>
        <v>0</v>
      </c>
      <c r="R308" s="289">
        <f>(($U308*DT!$E$5/1000))*($D$1045/IF(AND($D$1044&gt;$B$1046,$B$1046&gt;$D$1043),366,365))+(($V308*DT!$E$5/2000))</f>
        <v>0</v>
      </c>
      <c r="S308" s="290">
        <f t="shared" si="50"/>
        <v>0</v>
      </c>
      <c r="U308" s="291">
        <f t="shared" si="55"/>
        <v>0</v>
      </c>
      <c r="V308" s="291">
        <f t="shared" si="51"/>
        <v>0</v>
      </c>
      <c r="X308" s="288">
        <f>(($AC308*DT!$C$5/1000))*($D$1045/IF(AND($D$1044&gt;$B$1046,$B$1046&gt;$D$1043),366,365))+(($AD308*DT!$C$5/2000))</f>
        <v>0</v>
      </c>
      <c r="Y308" s="289">
        <f t="shared" si="47"/>
        <v>0</v>
      </c>
      <c r="Z308" s="289">
        <f>(($AC308*DT!$E$5/1000))*($D$1045/IF(AND($D$1044&gt;$B$1046,$B$1046&gt;$D$1043),366,365))+(($AD308*DT!$E$5/2000))</f>
        <v>0</v>
      </c>
      <c r="AA308" s="290">
        <f t="shared" si="52"/>
        <v>0</v>
      </c>
      <c r="AC308" s="291">
        <f t="shared" si="53"/>
        <v>0</v>
      </c>
      <c r="AD308" s="291">
        <f t="shared" si="54"/>
        <v>0</v>
      </c>
    </row>
    <row r="309" spans="2:30" x14ac:dyDescent="0.25">
      <c r="B309" s="522">
        <v>305</v>
      </c>
      <c r="C309" s="280">
        <f>'BIENES ASEGURADOS'!C317</f>
        <v>0</v>
      </c>
      <c r="D309" s="281">
        <f>SUM('BIENES ASEGURADOS'!D317:H317)*'RT GENERALES'!$D$14</f>
        <v>0</v>
      </c>
      <c r="E309" s="281">
        <f>SUM('BIENES ASEGURADOS'!I317:Y317,'BIENES ASEGURADOS'!AA317)*'RT GENERALES'!$D$14</f>
        <v>0</v>
      </c>
      <c r="F309" s="281">
        <f>'BIENES ASEGURADOS'!AB317*'RT GENERALES'!$D$14</f>
        <v>0</v>
      </c>
      <c r="G309" s="282">
        <f>'BIENES ASEGURADOS'!Z317*'RT GENERALES'!$D$14</f>
        <v>0</v>
      </c>
      <c r="H309" s="525">
        <f t="shared" si="48"/>
        <v>0</v>
      </c>
      <c r="I309" s="283"/>
      <c r="J309" s="284">
        <f>(((D309+E309)*(DT!$C$5/1000)))*($D$1045/IF(AND($D$1044&gt;$B$1046,$B$1046&gt;$D$1043),366,365))+(LIQUIDACION!$F309*(DT!$C$5/2000))</f>
        <v>0</v>
      </c>
      <c r="K309" s="285">
        <f t="shared" si="45"/>
        <v>0</v>
      </c>
      <c r="L309" s="286">
        <f>(((D309+E309)*DT!$E$5/1000)*($D$1045/IF(AND($D$1044&gt;$B$1046,$B$1046&gt;$D$1043),366,365))+(LIQUIDACION!F309*(DT!$E$5/2000)))</f>
        <v>0</v>
      </c>
      <c r="M309" s="286">
        <f>((G309)*(DT!$C$6/1000))*($D$1045/IF(AND($D$1044&gt;$B$1046,$B$1046&gt;$D$1043),366,365))</f>
        <v>0</v>
      </c>
      <c r="N309" s="287">
        <f t="shared" si="49"/>
        <v>0</v>
      </c>
      <c r="P309" s="288">
        <f>(($U309*DT!$C$5/1000))*($D$1045/IF(AND($D$1044&gt;$B$1046,$B$1046&gt;$D$1043),366,365))+(($V309*DT!$C$5/2000))</f>
        <v>0</v>
      </c>
      <c r="Q309" s="289">
        <f t="shared" si="46"/>
        <v>0</v>
      </c>
      <c r="R309" s="289">
        <f>(($U309*DT!$E$5/1000))*($D$1045/IF(AND($D$1044&gt;$B$1046,$B$1046&gt;$D$1043),366,365))+(($V309*DT!$E$5/2000))</f>
        <v>0</v>
      </c>
      <c r="S309" s="290">
        <f t="shared" si="50"/>
        <v>0</v>
      </c>
      <c r="U309" s="291">
        <f t="shared" si="55"/>
        <v>0</v>
      </c>
      <c r="V309" s="291">
        <f t="shared" si="51"/>
        <v>0</v>
      </c>
      <c r="X309" s="288">
        <f>(($AC309*DT!$C$5/1000))*($D$1045/IF(AND($D$1044&gt;$B$1046,$B$1046&gt;$D$1043),366,365))+(($AD309*DT!$C$5/2000))</f>
        <v>0</v>
      </c>
      <c r="Y309" s="289">
        <f t="shared" si="47"/>
        <v>0</v>
      </c>
      <c r="Z309" s="289">
        <f>(($AC309*DT!$E$5/1000))*($D$1045/IF(AND($D$1044&gt;$B$1046,$B$1046&gt;$D$1043),366,365))+(($AD309*DT!$E$5/2000))</f>
        <v>0</v>
      </c>
      <c r="AA309" s="290">
        <f t="shared" si="52"/>
        <v>0</v>
      </c>
      <c r="AC309" s="291">
        <f t="shared" si="53"/>
        <v>0</v>
      </c>
      <c r="AD309" s="291">
        <f t="shared" si="54"/>
        <v>0</v>
      </c>
    </row>
    <row r="310" spans="2:30" x14ac:dyDescent="0.25">
      <c r="B310" s="522">
        <v>306</v>
      </c>
      <c r="C310" s="280">
        <f>'BIENES ASEGURADOS'!C318</f>
        <v>0</v>
      </c>
      <c r="D310" s="281">
        <f>SUM('BIENES ASEGURADOS'!D318:H318)*'RT GENERALES'!$D$14</f>
        <v>0</v>
      </c>
      <c r="E310" s="281">
        <f>SUM('BIENES ASEGURADOS'!I318:Y318,'BIENES ASEGURADOS'!AA318)*'RT GENERALES'!$D$14</f>
        <v>0</v>
      </c>
      <c r="F310" s="281">
        <f>'BIENES ASEGURADOS'!AB318*'RT GENERALES'!$D$14</f>
        <v>0</v>
      </c>
      <c r="G310" s="282">
        <f>'BIENES ASEGURADOS'!Z318*'RT GENERALES'!$D$14</f>
        <v>0</v>
      </c>
      <c r="H310" s="525">
        <f t="shared" si="48"/>
        <v>0</v>
      </c>
      <c r="I310" s="283"/>
      <c r="J310" s="284">
        <f>(((D310+E310)*(DT!$C$5/1000)))*($D$1045/IF(AND($D$1044&gt;$B$1046,$B$1046&gt;$D$1043),366,365))+(LIQUIDACION!$F310*(DT!$C$5/2000))</f>
        <v>0</v>
      </c>
      <c r="K310" s="285">
        <f t="shared" si="45"/>
        <v>0</v>
      </c>
      <c r="L310" s="286">
        <f>(((D310+E310)*DT!$E$5/1000)*($D$1045/IF(AND($D$1044&gt;$B$1046,$B$1046&gt;$D$1043),366,365))+(LIQUIDACION!F310*(DT!$E$5/2000)))</f>
        <v>0</v>
      </c>
      <c r="M310" s="286">
        <f>((G310)*(DT!$C$6/1000))*($D$1045/IF(AND($D$1044&gt;$B$1046,$B$1046&gt;$D$1043),366,365))</f>
        <v>0</v>
      </c>
      <c r="N310" s="287">
        <f t="shared" si="49"/>
        <v>0</v>
      </c>
      <c r="P310" s="288">
        <f>(($U310*DT!$C$5/1000))*($D$1045/IF(AND($D$1044&gt;$B$1046,$B$1046&gt;$D$1043),366,365))+(($V310*DT!$C$5/2000))</f>
        <v>0</v>
      </c>
      <c r="Q310" s="289">
        <f t="shared" si="46"/>
        <v>0</v>
      </c>
      <c r="R310" s="289">
        <f>(($U310*DT!$E$5/1000))*($D$1045/IF(AND($D$1044&gt;$B$1046,$B$1046&gt;$D$1043),366,365))+(($V310*DT!$E$5/2000))</f>
        <v>0</v>
      </c>
      <c r="S310" s="290">
        <f t="shared" si="50"/>
        <v>0</v>
      </c>
      <c r="U310" s="291">
        <f t="shared" si="55"/>
        <v>0</v>
      </c>
      <c r="V310" s="291">
        <f t="shared" si="51"/>
        <v>0</v>
      </c>
      <c r="X310" s="288">
        <f>(($AC310*DT!$C$5/1000))*($D$1045/IF(AND($D$1044&gt;$B$1046,$B$1046&gt;$D$1043),366,365))+(($AD310*DT!$C$5/2000))</f>
        <v>0</v>
      </c>
      <c r="Y310" s="289">
        <f t="shared" si="47"/>
        <v>0</v>
      </c>
      <c r="Z310" s="289">
        <f>(($AC310*DT!$E$5/1000))*($D$1045/IF(AND($D$1044&gt;$B$1046,$B$1046&gt;$D$1043),366,365))+(($AD310*DT!$E$5/2000))</f>
        <v>0</v>
      </c>
      <c r="AA310" s="290">
        <f t="shared" si="52"/>
        <v>0</v>
      </c>
      <c r="AC310" s="291">
        <f t="shared" si="53"/>
        <v>0</v>
      </c>
      <c r="AD310" s="291">
        <f t="shared" si="54"/>
        <v>0</v>
      </c>
    </row>
    <row r="311" spans="2:30" x14ac:dyDescent="0.25">
      <c r="B311" s="522">
        <v>307</v>
      </c>
      <c r="C311" s="280">
        <f>'BIENES ASEGURADOS'!C319</f>
        <v>0</v>
      </c>
      <c r="D311" s="281">
        <f>SUM('BIENES ASEGURADOS'!D319:H319)*'RT GENERALES'!$D$14</f>
        <v>0</v>
      </c>
      <c r="E311" s="281">
        <f>SUM('BIENES ASEGURADOS'!I319:Y319,'BIENES ASEGURADOS'!AA319)*'RT GENERALES'!$D$14</f>
        <v>0</v>
      </c>
      <c r="F311" s="281">
        <f>'BIENES ASEGURADOS'!AB319*'RT GENERALES'!$D$14</f>
        <v>0</v>
      </c>
      <c r="G311" s="282">
        <f>'BIENES ASEGURADOS'!Z319*'RT GENERALES'!$D$14</f>
        <v>0</v>
      </c>
      <c r="H311" s="525">
        <f t="shared" si="48"/>
        <v>0</v>
      </c>
      <c r="I311" s="283"/>
      <c r="J311" s="284">
        <f>(((D311+E311)*(DT!$C$5/1000)))*($D$1045/IF(AND($D$1044&gt;$B$1046,$B$1046&gt;$D$1043),366,365))+(LIQUIDACION!$F311*(DT!$C$5/2000))</f>
        <v>0</v>
      </c>
      <c r="K311" s="285">
        <f t="shared" si="45"/>
        <v>0</v>
      </c>
      <c r="L311" s="286">
        <f>(((D311+E311)*DT!$E$5/1000)*($D$1045/IF(AND($D$1044&gt;$B$1046,$B$1046&gt;$D$1043),366,365))+(LIQUIDACION!F311*(DT!$E$5/2000)))</f>
        <v>0</v>
      </c>
      <c r="M311" s="286">
        <f>((G311)*(DT!$C$6/1000))*($D$1045/IF(AND($D$1044&gt;$B$1046,$B$1046&gt;$D$1043),366,365))</f>
        <v>0</v>
      </c>
      <c r="N311" s="287">
        <f t="shared" si="49"/>
        <v>0</v>
      </c>
      <c r="P311" s="288">
        <f>(($U311*DT!$C$5/1000))*($D$1045/IF(AND($D$1044&gt;$B$1046,$B$1046&gt;$D$1043),366,365))+(($V311*DT!$C$5/2000))</f>
        <v>0</v>
      </c>
      <c r="Q311" s="289">
        <f t="shared" si="46"/>
        <v>0</v>
      </c>
      <c r="R311" s="289">
        <f>(($U311*DT!$E$5/1000))*($D$1045/IF(AND($D$1044&gt;$B$1046,$B$1046&gt;$D$1043),366,365))+(($V311*DT!$E$5/2000))</f>
        <v>0</v>
      </c>
      <c r="S311" s="290">
        <f t="shared" si="50"/>
        <v>0</v>
      </c>
      <c r="U311" s="291">
        <f t="shared" si="55"/>
        <v>0</v>
      </c>
      <c r="V311" s="291">
        <f t="shared" si="51"/>
        <v>0</v>
      </c>
      <c r="X311" s="288">
        <f>(($AC311*DT!$C$5/1000))*($D$1045/IF(AND($D$1044&gt;$B$1046,$B$1046&gt;$D$1043),366,365))+(($AD311*DT!$C$5/2000))</f>
        <v>0</v>
      </c>
      <c r="Y311" s="289">
        <f t="shared" si="47"/>
        <v>0</v>
      </c>
      <c r="Z311" s="289">
        <f>(($AC311*DT!$E$5/1000))*($D$1045/IF(AND($D$1044&gt;$B$1046,$B$1046&gt;$D$1043),366,365))+(($AD311*DT!$E$5/2000))</f>
        <v>0</v>
      </c>
      <c r="AA311" s="290">
        <f t="shared" si="52"/>
        <v>0</v>
      </c>
      <c r="AC311" s="291">
        <f t="shared" si="53"/>
        <v>0</v>
      </c>
      <c r="AD311" s="291">
        <f t="shared" si="54"/>
        <v>0</v>
      </c>
    </row>
    <row r="312" spans="2:30" x14ac:dyDescent="0.25">
      <c r="B312" s="522">
        <v>308</v>
      </c>
      <c r="C312" s="280">
        <f>'BIENES ASEGURADOS'!C320</f>
        <v>0</v>
      </c>
      <c r="D312" s="281">
        <f>SUM('BIENES ASEGURADOS'!D320:H320)*'RT GENERALES'!$D$14</f>
        <v>0</v>
      </c>
      <c r="E312" s="281">
        <f>SUM('BIENES ASEGURADOS'!I320:Y320,'BIENES ASEGURADOS'!AA320)*'RT GENERALES'!$D$14</f>
        <v>0</v>
      </c>
      <c r="F312" s="281">
        <f>'BIENES ASEGURADOS'!AB320*'RT GENERALES'!$D$14</f>
        <v>0</v>
      </c>
      <c r="G312" s="282">
        <f>'BIENES ASEGURADOS'!Z320*'RT GENERALES'!$D$14</f>
        <v>0</v>
      </c>
      <c r="H312" s="525">
        <f t="shared" si="48"/>
        <v>0</v>
      </c>
      <c r="I312" s="283"/>
      <c r="J312" s="284">
        <f>(((D312+E312)*(DT!$C$5/1000)))*($D$1045/IF(AND($D$1044&gt;$B$1046,$B$1046&gt;$D$1043),366,365))+(LIQUIDACION!$F312*(DT!$C$5/2000))</f>
        <v>0</v>
      </c>
      <c r="K312" s="285">
        <f t="shared" si="45"/>
        <v>0</v>
      </c>
      <c r="L312" s="286">
        <f>(((D312+E312)*DT!$E$5/1000)*($D$1045/IF(AND($D$1044&gt;$B$1046,$B$1046&gt;$D$1043),366,365))+(LIQUIDACION!F312*(DT!$E$5/2000)))</f>
        <v>0</v>
      </c>
      <c r="M312" s="286">
        <f>((G312)*(DT!$C$6/1000))*($D$1045/IF(AND($D$1044&gt;$B$1046,$B$1046&gt;$D$1043),366,365))</f>
        <v>0</v>
      </c>
      <c r="N312" s="287">
        <f t="shared" si="49"/>
        <v>0</v>
      </c>
      <c r="P312" s="288">
        <f>(($U312*DT!$C$5/1000))*($D$1045/IF(AND($D$1044&gt;$B$1046,$B$1046&gt;$D$1043),366,365))+(($V312*DT!$C$5/2000))</f>
        <v>0</v>
      </c>
      <c r="Q312" s="289">
        <f t="shared" si="46"/>
        <v>0</v>
      </c>
      <c r="R312" s="289">
        <f>(($U312*DT!$E$5/1000))*($D$1045/IF(AND($D$1044&gt;$B$1046,$B$1046&gt;$D$1043),366,365))+(($V312*DT!$E$5/2000))</f>
        <v>0</v>
      </c>
      <c r="S312" s="290">
        <f t="shared" si="50"/>
        <v>0</v>
      </c>
      <c r="U312" s="291">
        <f t="shared" si="55"/>
        <v>0</v>
      </c>
      <c r="V312" s="291">
        <f t="shared" si="51"/>
        <v>0</v>
      </c>
      <c r="X312" s="288">
        <f>(($AC312*DT!$C$5/1000))*($D$1045/IF(AND($D$1044&gt;$B$1046,$B$1046&gt;$D$1043),366,365))+(($AD312*DT!$C$5/2000))</f>
        <v>0</v>
      </c>
      <c r="Y312" s="289">
        <f t="shared" si="47"/>
        <v>0</v>
      </c>
      <c r="Z312" s="289">
        <f>(($AC312*DT!$E$5/1000))*($D$1045/IF(AND($D$1044&gt;$B$1046,$B$1046&gt;$D$1043),366,365))+(($AD312*DT!$E$5/2000))</f>
        <v>0</v>
      </c>
      <c r="AA312" s="290">
        <f t="shared" si="52"/>
        <v>0</v>
      </c>
      <c r="AC312" s="291">
        <f t="shared" si="53"/>
        <v>0</v>
      </c>
      <c r="AD312" s="291">
        <f t="shared" si="54"/>
        <v>0</v>
      </c>
    </row>
    <row r="313" spans="2:30" x14ac:dyDescent="0.25">
      <c r="B313" s="522">
        <v>309</v>
      </c>
      <c r="C313" s="280">
        <f>'BIENES ASEGURADOS'!C321</f>
        <v>0</v>
      </c>
      <c r="D313" s="281">
        <f>SUM('BIENES ASEGURADOS'!D321:H321)*'RT GENERALES'!$D$14</f>
        <v>0</v>
      </c>
      <c r="E313" s="281">
        <f>SUM('BIENES ASEGURADOS'!I321:Y321,'BIENES ASEGURADOS'!AA321)*'RT GENERALES'!$D$14</f>
        <v>0</v>
      </c>
      <c r="F313" s="281">
        <f>'BIENES ASEGURADOS'!AB321*'RT GENERALES'!$D$14</f>
        <v>0</v>
      </c>
      <c r="G313" s="282">
        <f>'BIENES ASEGURADOS'!Z321*'RT GENERALES'!$D$14</f>
        <v>0</v>
      </c>
      <c r="H313" s="525">
        <f t="shared" si="48"/>
        <v>0</v>
      </c>
      <c r="I313" s="283"/>
      <c r="J313" s="284">
        <f>(((D313+E313)*(DT!$C$5/1000)))*($D$1045/IF(AND($D$1044&gt;$B$1046,$B$1046&gt;$D$1043),366,365))+(LIQUIDACION!$F313*(DT!$C$5/2000))</f>
        <v>0</v>
      </c>
      <c r="K313" s="285">
        <f t="shared" si="45"/>
        <v>0</v>
      </c>
      <c r="L313" s="286">
        <f>(((D313+E313)*DT!$E$5/1000)*($D$1045/IF(AND($D$1044&gt;$B$1046,$B$1046&gt;$D$1043),366,365))+(LIQUIDACION!F313*(DT!$E$5/2000)))</f>
        <v>0</v>
      </c>
      <c r="M313" s="286">
        <f>((G313)*(DT!$C$6/1000))*($D$1045/IF(AND($D$1044&gt;$B$1046,$B$1046&gt;$D$1043),366,365))</f>
        <v>0</v>
      </c>
      <c r="N313" s="287">
        <f t="shared" si="49"/>
        <v>0</v>
      </c>
      <c r="P313" s="288">
        <f>(($U313*DT!$C$5/1000))*($D$1045/IF(AND($D$1044&gt;$B$1046,$B$1046&gt;$D$1043),366,365))+(($V313*DT!$C$5/2000))</f>
        <v>0</v>
      </c>
      <c r="Q313" s="289">
        <f t="shared" si="46"/>
        <v>0</v>
      </c>
      <c r="R313" s="289">
        <f>(($U313*DT!$E$5/1000))*($D$1045/IF(AND($D$1044&gt;$B$1046,$B$1046&gt;$D$1043),366,365))+(($V313*DT!$E$5/2000))</f>
        <v>0</v>
      </c>
      <c r="S313" s="290">
        <f t="shared" si="50"/>
        <v>0</v>
      </c>
      <c r="U313" s="291">
        <f t="shared" si="55"/>
        <v>0</v>
      </c>
      <c r="V313" s="291">
        <f t="shared" si="51"/>
        <v>0</v>
      </c>
      <c r="X313" s="288">
        <f>(($AC313*DT!$C$5/1000))*($D$1045/IF(AND($D$1044&gt;$B$1046,$B$1046&gt;$D$1043),366,365))+(($AD313*DT!$C$5/2000))</f>
        <v>0</v>
      </c>
      <c r="Y313" s="289">
        <f t="shared" si="47"/>
        <v>0</v>
      </c>
      <c r="Z313" s="289">
        <f>(($AC313*DT!$E$5/1000))*($D$1045/IF(AND($D$1044&gt;$B$1046,$B$1046&gt;$D$1043),366,365))+(($AD313*DT!$E$5/2000))</f>
        <v>0</v>
      </c>
      <c r="AA313" s="290">
        <f t="shared" si="52"/>
        <v>0</v>
      </c>
      <c r="AC313" s="291">
        <f t="shared" si="53"/>
        <v>0</v>
      </c>
      <c r="AD313" s="291">
        <f t="shared" si="54"/>
        <v>0</v>
      </c>
    </row>
    <row r="314" spans="2:30" x14ac:dyDescent="0.25">
      <c r="B314" s="522">
        <v>310</v>
      </c>
      <c r="C314" s="280">
        <f>'BIENES ASEGURADOS'!C322</f>
        <v>0</v>
      </c>
      <c r="D314" s="281">
        <f>SUM('BIENES ASEGURADOS'!D322:H322)*'RT GENERALES'!$D$14</f>
        <v>0</v>
      </c>
      <c r="E314" s="281">
        <f>SUM('BIENES ASEGURADOS'!I322:Y322,'BIENES ASEGURADOS'!AA322)*'RT GENERALES'!$D$14</f>
        <v>0</v>
      </c>
      <c r="F314" s="281">
        <f>'BIENES ASEGURADOS'!AB322*'RT GENERALES'!$D$14</f>
        <v>0</v>
      </c>
      <c r="G314" s="282">
        <f>'BIENES ASEGURADOS'!Z322*'RT GENERALES'!$D$14</f>
        <v>0</v>
      </c>
      <c r="H314" s="525">
        <f t="shared" si="48"/>
        <v>0</v>
      </c>
      <c r="I314" s="283"/>
      <c r="J314" s="284">
        <f>(((D314+E314)*(DT!$C$5/1000)))*($D$1045/IF(AND($D$1044&gt;$B$1046,$B$1046&gt;$D$1043),366,365))+(LIQUIDACION!$F314*(DT!$C$5/2000))</f>
        <v>0</v>
      </c>
      <c r="K314" s="285">
        <f t="shared" si="45"/>
        <v>0</v>
      </c>
      <c r="L314" s="286">
        <f>(((D314+E314)*DT!$E$5/1000)*($D$1045/IF(AND($D$1044&gt;$B$1046,$B$1046&gt;$D$1043),366,365))+(LIQUIDACION!F314*(DT!$E$5/2000)))</f>
        <v>0</v>
      </c>
      <c r="M314" s="286">
        <f>((G314)*(DT!$C$6/1000))*($D$1045/IF(AND($D$1044&gt;$B$1046,$B$1046&gt;$D$1043),366,365))</f>
        <v>0</v>
      </c>
      <c r="N314" s="287">
        <f t="shared" si="49"/>
        <v>0</v>
      </c>
      <c r="P314" s="288">
        <f>(($U314*DT!$C$5/1000))*($D$1045/IF(AND($D$1044&gt;$B$1046,$B$1046&gt;$D$1043),366,365))+(($V314*DT!$C$5/2000))</f>
        <v>0</v>
      </c>
      <c r="Q314" s="289">
        <f t="shared" si="46"/>
        <v>0</v>
      </c>
      <c r="R314" s="289">
        <f>(($U314*DT!$E$5/1000))*($D$1045/IF(AND($D$1044&gt;$B$1046,$B$1046&gt;$D$1043),366,365))+(($V314*DT!$E$5/2000))</f>
        <v>0</v>
      </c>
      <c r="S314" s="290">
        <f t="shared" si="50"/>
        <v>0</v>
      </c>
      <c r="U314" s="291">
        <f t="shared" si="55"/>
        <v>0</v>
      </c>
      <c r="V314" s="291">
        <f t="shared" si="51"/>
        <v>0</v>
      </c>
      <c r="X314" s="288">
        <f>(($AC314*DT!$C$5/1000))*($D$1045/IF(AND($D$1044&gt;$B$1046,$B$1046&gt;$D$1043),366,365))+(($AD314*DT!$C$5/2000))</f>
        <v>0</v>
      </c>
      <c r="Y314" s="289">
        <f t="shared" si="47"/>
        <v>0</v>
      </c>
      <c r="Z314" s="289">
        <f>(($AC314*DT!$E$5/1000))*($D$1045/IF(AND($D$1044&gt;$B$1046,$B$1046&gt;$D$1043),366,365))+(($AD314*DT!$E$5/2000))</f>
        <v>0</v>
      </c>
      <c r="AA314" s="290">
        <f t="shared" si="52"/>
        <v>0</v>
      </c>
      <c r="AC314" s="291">
        <f t="shared" si="53"/>
        <v>0</v>
      </c>
      <c r="AD314" s="291">
        <f t="shared" si="54"/>
        <v>0</v>
      </c>
    </row>
    <row r="315" spans="2:30" x14ac:dyDescent="0.25">
      <c r="B315" s="522">
        <v>311</v>
      </c>
      <c r="C315" s="280">
        <f>'BIENES ASEGURADOS'!C323</f>
        <v>0</v>
      </c>
      <c r="D315" s="281">
        <f>SUM('BIENES ASEGURADOS'!D323:H323)*'RT GENERALES'!$D$14</f>
        <v>0</v>
      </c>
      <c r="E315" s="281">
        <f>SUM('BIENES ASEGURADOS'!I323:Y323,'BIENES ASEGURADOS'!AA323)*'RT GENERALES'!$D$14</f>
        <v>0</v>
      </c>
      <c r="F315" s="281">
        <f>'BIENES ASEGURADOS'!AB323*'RT GENERALES'!$D$14</f>
        <v>0</v>
      </c>
      <c r="G315" s="282">
        <f>'BIENES ASEGURADOS'!Z323*'RT GENERALES'!$D$14</f>
        <v>0</v>
      </c>
      <c r="H315" s="525">
        <f t="shared" si="48"/>
        <v>0</v>
      </c>
      <c r="I315" s="283"/>
      <c r="J315" s="284">
        <f>(((D315+E315)*(DT!$C$5/1000)))*($D$1045/IF(AND($D$1044&gt;$B$1046,$B$1046&gt;$D$1043),366,365))+(LIQUIDACION!$F315*(DT!$C$5/2000))</f>
        <v>0</v>
      </c>
      <c r="K315" s="285">
        <f t="shared" si="45"/>
        <v>0</v>
      </c>
      <c r="L315" s="286">
        <f>(((D315+E315)*DT!$E$5/1000)*($D$1045/IF(AND($D$1044&gt;$B$1046,$B$1046&gt;$D$1043),366,365))+(LIQUIDACION!F315*(DT!$E$5/2000)))</f>
        <v>0</v>
      </c>
      <c r="M315" s="286">
        <f>((G315)*(DT!$C$6/1000))*($D$1045/IF(AND($D$1044&gt;$B$1046,$B$1046&gt;$D$1043),366,365))</f>
        <v>0</v>
      </c>
      <c r="N315" s="287">
        <f t="shared" si="49"/>
        <v>0</v>
      </c>
      <c r="P315" s="288">
        <f>(($U315*DT!$C$5/1000))*($D$1045/IF(AND($D$1044&gt;$B$1046,$B$1046&gt;$D$1043),366,365))+(($V315*DT!$C$5/2000))</f>
        <v>0</v>
      </c>
      <c r="Q315" s="289">
        <f t="shared" si="46"/>
        <v>0</v>
      </c>
      <c r="R315" s="289">
        <f>(($U315*DT!$E$5/1000))*($D$1045/IF(AND($D$1044&gt;$B$1046,$B$1046&gt;$D$1043),366,365))+(($V315*DT!$E$5/2000))</f>
        <v>0</v>
      </c>
      <c r="S315" s="290">
        <f t="shared" si="50"/>
        <v>0</v>
      </c>
      <c r="U315" s="291">
        <f t="shared" si="55"/>
        <v>0</v>
      </c>
      <c r="V315" s="291">
        <f t="shared" si="51"/>
        <v>0</v>
      </c>
      <c r="X315" s="288">
        <f>(($AC315*DT!$C$5/1000))*($D$1045/IF(AND($D$1044&gt;$B$1046,$B$1046&gt;$D$1043),366,365))+(($AD315*DT!$C$5/2000))</f>
        <v>0</v>
      </c>
      <c r="Y315" s="289">
        <f t="shared" si="47"/>
        <v>0</v>
      </c>
      <c r="Z315" s="289">
        <f>(($AC315*DT!$E$5/1000))*($D$1045/IF(AND($D$1044&gt;$B$1046,$B$1046&gt;$D$1043),366,365))+(($AD315*DT!$E$5/2000))</f>
        <v>0</v>
      </c>
      <c r="AA315" s="290">
        <f t="shared" si="52"/>
        <v>0</v>
      </c>
      <c r="AC315" s="291">
        <f t="shared" si="53"/>
        <v>0</v>
      </c>
      <c r="AD315" s="291">
        <f t="shared" si="54"/>
        <v>0</v>
      </c>
    </row>
    <row r="316" spans="2:30" x14ac:dyDescent="0.25">
      <c r="B316" s="522">
        <v>312</v>
      </c>
      <c r="C316" s="280">
        <f>'BIENES ASEGURADOS'!C324</f>
        <v>0</v>
      </c>
      <c r="D316" s="281">
        <f>SUM('BIENES ASEGURADOS'!D324:H324)*'RT GENERALES'!$D$14</f>
        <v>0</v>
      </c>
      <c r="E316" s="281">
        <f>SUM('BIENES ASEGURADOS'!I324:Y324,'BIENES ASEGURADOS'!AA324)*'RT GENERALES'!$D$14</f>
        <v>0</v>
      </c>
      <c r="F316" s="281">
        <f>'BIENES ASEGURADOS'!AB324*'RT GENERALES'!$D$14</f>
        <v>0</v>
      </c>
      <c r="G316" s="282">
        <f>'BIENES ASEGURADOS'!Z324*'RT GENERALES'!$D$14</f>
        <v>0</v>
      </c>
      <c r="H316" s="525">
        <f t="shared" si="48"/>
        <v>0</v>
      </c>
      <c r="I316" s="283"/>
      <c r="J316" s="284">
        <f>(((D316+E316)*(DT!$C$5/1000)))*($D$1045/IF(AND($D$1044&gt;$B$1046,$B$1046&gt;$D$1043),366,365))+(LIQUIDACION!$F316*(DT!$C$5/2000))</f>
        <v>0</v>
      </c>
      <c r="K316" s="285">
        <f t="shared" si="45"/>
        <v>0</v>
      </c>
      <c r="L316" s="286">
        <f>(((D316+E316)*DT!$E$5/1000)*($D$1045/IF(AND($D$1044&gt;$B$1046,$B$1046&gt;$D$1043),366,365))+(LIQUIDACION!F316*(DT!$E$5/2000)))</f>
        <v>0</v>
      </c>
      <c r="M316" s="286">
        <f>((G316)*(DT!$C$6/1000))*($D$1045/IF(AND($D$1044&gt;$B$1046,$B$1046&gt;$D$1043),366,365))</f>
        <v>0</v>
      </c>
      <c r="N316" s="287">
        <f t="shared" si="49"/>
        <v>0</v>
      </c>
      <c r="P316" s="288">
        <f>(($U316*DT!$C$5/1000))*($D$1045/IF(AND($D$1044&gt;$B$1046,$B$1046&gt;$D$1043),366,365))+(($V316*DT!$C$5/2000))</f>
        <v>0</v>
      </c>
      <c r="Q316" s="289">
        <f t="shared" si="46"/>
        <v>0</v>
      </c>
      <c r="R316" s="289">
        <f>(($U316*DT!$E$5/1000))*($D$1045/IF(AND($D$1044&gt;$B$1046,$B$1046&gt;$D$1043),366,365))+(($V316*DT!$E$5/2000))</f>
        <v>0</v>
      </c>
      <c r="S316" s="290">
        <f t="shared" si="50"/>
        <v>0</v>
      </c>
      <c r="U316" s="291">
        <f t="shared" si="55"/>
        <v>0</v>
      </c>
      <c r="V316" s="291">
        <f t="shared" si="51"/>
        <v>0</v>
      </c>
      <c r="X316" s="288">
        <f>(($AC316*DT!$C$5/1000))*($D$1045/IF(AND($D$1044&gt;$B$1046,$B$1046&gt;$D$1043),366,365))+(($AD316*DT!$C$5/2000))</f>
        <v>0</v>
      </c>
      <c r="Y316" s="289">
        <f t="shared" si="47"/>
        <v>0</v>
      </c>
      <c r="Z316" s="289">
        <f>(($AC316*DT!$E$5/1000))*($D$1045/IF(AND($D$1044&gt;$B$1046,$B$1046&gt;$D$1043),366,365))+(($AD316*DT!$E$5/2000))</f>
        <v>0</v>
      </c>
      <c r="AA316" s="290">
        <f t="shared" si="52"/>
        <v>0</v>
      </c>
      <c r="AC316" s="291">
        <f t="shared" si="53"/>
        <v>0</v>
      </c>
      <c r="AD316" s="291">
        <f t="shared" si="54"/>
        <v>0</v>
      </c>
    </row>
    <row r="317" spans="2:30" x14ac:dyDescent="0.25">
      <c r="B317" s="522">
        <v>313</v>
      </c>
      <c r="C317" s="280">
        <f>'BIENES ASEGURADOS'!C325</f>
        <v>0</v>
      </c>
      <c r="D317" s="281">
        <f>SUM('BIENES ASEGURADOS'!D325:H325)*'RT GENERALES'!$D$14</f>
        <v>0</v>
      </c>
      <c r="E317" s="281">
        <f>SUM('BIENES ASEGURADOS'!I325:Y325,'BIENES ASEGURADOS'!AA325)*'RT GENERALES'!$D$14</f>
        <v>0</v>
      </c>
      <c r="F317" s="281">
        <f>'BIENES ASEGURADOS'!AB325*'RT GENERALES'!$D$14</f>
        <v>0</v>
      </c>
      <c r="G317" s="282">
        <f>'BIENES ASEGURADOS'!Z325*'RT GENERALES'!$D$14</f>
        <v>0</v>
      </c>
      <c r="H317" s="525">
        <f t="shared" si="48"/>
        <v>0</v>
      </c>
      <c r="I317" s="283"/>
      <c r="J317" s="284">
        <f>(((D317+E317)*(DT!$C$5/1000)))*($D$1045/IF(AND($D$1044&gt;$B$1046,$B$1046&gt;$D$1043),366,365))+(LIQUIDACION!$F317*(DT!$C$5/2000))</f>
        <v>0</v>
      </c>
      <c r="K317" s="285">
        <f t="shared" si="45"/>
        <v>0</v>
      </c>
      <c r="L317" s="286">
        <f>(((D317+E317)*DT!$E$5/1000)*($D$1045/IF(AND($D$1044&gt;$B$1046,$B$1046&gt;$D$1043),366,365))+(LIQUIDACION!F317*(DT!$E$5/2000)))</f>
        <v>0</v>
      </c>
      <c r="M317" s="286">
        <f>((G317)*(DT!$C$6/1000))*($D$1045/IF(AND($D$1044&gt;$B$1046,$B$1046&gt;$D$1043),366,365))</f>
        <v>0</v>
      </c>
      <c r="N317" s="287">
        <f t="shared" si="49"/>
        <v>0</v>
      </c>
      <c r="P317" s="288">
        <f>(($U317*DT!$C$5/1000))*($D$1045/IF(AND($D$1044&gt;$B$1046,$B$1046&gt;$D$1043),366,365))+(($V317*DT!$C$5/2000))</f>
        <v>0</v>
      </c>
      <c r="Q317" s="289">
        <f t="shared" si="46"/>
        <v>0</v>
      </c>
      <c r="R317" s="289">
        <f>(($U317*DT!$E$5/1000))*($D$1045/IF(AND($D$1044&gt;$B$1046,$B$1046&gt;$D$1043),366,365))+(($V317*DT!$E$5/2000))</f>
        <v>0</v>
      </c>
      <c r="S317" s="290">
        <f t="shared" si="50"/>
        <v>0</v>
      </c>
      <c r="U317" s="291">
        <f t="shared" si="55"/>
        <v>0</v>
      </c>
      <c r="V317" s="291">
        <f t="shared" si="51"/>
        <v>0</v>
      </c>
      <c r="X317" s="288">
        <f>(($AC317*DT!$C$5/1000))*($D$1045/IF(AND($D$1044&gt;$B$1046,$B$1046&gt;$D$1043),366,365))+(($AD317*DT!$C$5/2000))</f>
        <v>0</v>
      </c>
      <c r="Y317" s="289">
        <f t="shared" si="47"/>
        <v>0</v>
      </c>
      <c r="Z317" s="289">
        <f>(($AC317*DT!$E$5/1000))*($D$1045/IF(AND($D$1044&gt;$B$1046,$B$1046&gt;$D$1043),366,365))+(($AD317*DT!$E$5/2000))</f>
        <v>0</v>
      </c>
      <c r="AA317" s="290">
        <f t="shared" si="52"/>
        <v>0</v>
      </c>
      <c r="AC317" s="291">
        <f t="shared" si="53"/>
        <v>0</v>
      </c>
      <c r="AD317" s="291">
        <f t="shared" si="54"/>
        <v>0</v>
      </c>
    </row>
    <row r="318" spans="2:30" x14ac:dyDescent="0.25">
      <c r="B318" s="522">
        <v>314</v>
      </c>
      <c r="C318" s="280">
        <f>'BIENES ASEGURADOS'!C326</f>
        <v>0</v>
      </c>
      <c r="D318" s="281">
        <f>SUM('BIENES ASEGURADOS'!D326:H326)*'RT GENERALES'!$D$14</f>
        <v>0</v>
      </c>
      <c r="E318" s="281">
        <f>SUM('BIENES ASEGURADOS'!I326:Y326,'BIENES ASEGURADOS'!AA326)*'RT GENERALES'!$D$14</f>
        <v>0</v>
      </c>
      <c r="F318" s="281">
        <f>'BIENES ASEGURADOS'!AB326*'RT GENERALES'!$D$14</f>
        <v>0</v>
      </c>
      <c r="G318" s="282">
        <f>'BIENES ASEGURADOS'!Z326*'RT GENERALES'!$D$14</f>
        <v>0</v>
      </c>
      <c r="H318" s="525">
        <f t="shared" si="48"/>
        <v>0</v>
      </c>
      <c r="I318" s="283"/>
      <c r="J318" s="284">
        <f>(((D318+E318)*(DT!$C$5/1000)))*($D$1045/IF(AND($D$1044&gt;$B$1046,$B$1046&gt;$D$1043),366,365))+(LIQUIDACION!$F318*(DT!$C$5/2000))</f>
        <v>0</v>
      </c>
      <c r="K318" s="285">
        <f t="shared" si="45"/>
        <v>0</v>
      </c>
      <c r="L318" s="286">
        <f>(((D318+E318)*DT!$E$5/1000)*($D$1045/IF(AND($D$1044&gt;$B$1046,$B$1046&gt;$D$1043),366,365))+(LIQUIDACION!F318*(DT!$E$5/2000)))</f>
        <v>0</v>
      </c>
      <c r="M318" s="286">
        <f>((G318)*(DT!$C$6/1000))*($D$1045/IF(AND($D$1044&gt;$B$1046,$B$1046&gt;$D$1043),366,365))</f>
        <v>0</v>
      </c>
      <c r="N318" s="287">
        <f t="shared" si="49"/>
        <v>0</v>
      </c>
      <c r="P318" s="288">
        <f>(($U318*DT!$C$5/1000))*($D$1045/IF(AND($D$1044&gt;$B$1046,$B$1046&gt;$D$1043),366,365))+(($V318*DT!$C$5/2000))</f>
        <v>0</v>
      </c>
      <c r="Q318" s="289">
        <f t="shared" si="46"/>
        <v>0</v>
      </c>
      <c r="R318" s="289">
        <f>(($U318*DT!$E$5/1000))*($D$1045/IF(AND($D$1044&gt;$B$1046,$B$1046&gt;$D$1043),366,365))+(($V318*DT!$E$5/2000))</f>
        <v>0</v>
      </c>
      <c r="S318" s="290">
        <f t="shared" si="50"/>
        <v>0</v>
      </c>
      <c r="U318" s="291">
        <f t="shared" si="55"/>
        <v>0</v>
      </c>
      <c r="V318" s="291">
        <f t="shared" si="51"/>
        <v>0</v>
      </c>
      <c r="X318" s="288">
        <f>(($AC318*DT!$C$5/1000))*($D$1045/IF(AND($D$1044&gt;$B$1046,$B$1046&gt;$D$1043),366,365))+(($AD318*DT!$C$5/2000))</f>
        <v>0</v>
      </c>
      <c r="Y318" s="289">
        <f t="shared" si="47"/>
        <v>0</v>
      </c>
      <c r="Z318" s="289">
        <f>(($AC318*DT!$E$5/1000))*($D$1045/IF(AND($D$1044&gt;$B$1046,$B$1046&gt;$D$1043),366,365))+(($AD318*DT!$E$5/2000))</f>
        <v>0</v>
      </c>
      <c r="AA318" s="290">
        <f t="shared" si="52"/>
        <v>0</v>
      </c>
      <c r="AC318" s="291">
        <f t="shared" si="53"/>
        <v>0</v>
      </c>
      <c r="AD318" s="291">
        <f t="shared" si="54"/>
        <v>0</v>
      </c>
    </row>
    <row r="319" spans="2:30" x14ac:dyDescent="0.25">
      <c r="B319" s="522">
        <v>315</v>
      </c>
      <c r="C319" s="280">
        <f>'BIENES ASEGURADOS'!C327</f>
        <v>0</v>
      </c>
      <c r="D319" s="281">
        <f>SUM('BIENES ASEGURADOS'!D327:H327)*'RT GENERALES'!$D$14</f>
        <v>0</v>
      </c>
      <c r="E319" s="281">
        <f>SUM('BIENES ASEGURADOS'!I327:Y327,'BIENES ASEGURADOS'!AA327)*'RT GENERALES'!$D$14</f>
        <v>0</v>
      </c>
      <c r="F319" s="281">
        <f>'BIENES ASEGURADOS'!AB327*'RT GENERALES'!$D$14</f>
        <v>0</v>
      </c>
      <c r="G319" s="282">
        <f>'BIENES ASEGURADOS'!Z327*'RT GENERALES'!$D$14</f>
        <v>0</v>
      </c>
      <c r="H319" s="525">
        <f t="shared" si="48"/>
        <v>0</v>
      </c>
      <c r="I319" s="283"/>
      <c r="J319" s="284">
        <f>(((D319+E319)*(DT!$C$5/1000)))*($D$1045/IF(AND($D$1044&gt;$B$1046,$B$1046&gt;$D$1043),366,365))+(LIQUIDACION!$F319*(DT!$C$5/2000))</f>
        <v>0</v>
      </c>
      <c r="K319" s="285">
        <f t="shared" si="45"/>
        <v>0</v>
      </c>
      <c r="L319" s="286">
        <f>(((D319+E319)*DT!$E$5/1000)*($D$1045/IF(AND($D$1044&gt;$B$1046,$B$1046&gt;$D$1043),366,365))+(LIQUIDACION!F319*(DT!$E$5/2000)))</f>
        <v>0</v>
      </c>
      <c r="M319" s="286">
        <f>((G319)*(DT!$C$6/1000))*($D$1045/IF(AND($D$1044&gt;$B$1046,$B$1046&gt;$D$1043),366,365))</f>
        <v>0</v>
      </c>
      <c r="N319" s="287">
        <f t="shared" si="49"/>
        <v>0</v>
      </c>
      <c r="P319" s="288">
        <f>(($U319*DT!$C$5/1000))*($D$1045/IF(AND($D$1044&gt;$B$1046,$B$1046&gt;$D$1043),366,365))+(($V319*DT!$C$5/2000))</f>
        <v>0</v>
      </c>
      <c r="Q319" s="289">
        <f t="shared" si="46"/>
        <v>0</v>
      </c>
      <c r="R319" s="289">
        <f>(($U319*DT!$E$5/1000))*($D$1045/IF(AND($D$1044&gt;$B$1046,$B$1046&gt;$D$1043),366,365))+(($V319*DT!$E$5/2000))</f>
        <v>0</v>
      </c>
      <c r="S319" s="290">
        <f t="shared" si="50"/>
        <v>0</v>
      </c>
      <c r="U319" s="291">
        <f t="shared" si="55"/>
        <v>0</v>
      </c>
      <c r="V319" s="291">
        <f t="shared" si="51"/>
        <v>0</v>
      </c>
      <c r="X319" s="288">
        <f>(($AC319*DT!$C$5/1000))*($D$1045/IF(AND($D$1044&gt;$B$1046,$B$1046&gt;$D$1043),366,365))+(($AD319*DT!$C$5/2000))</f>
        <v>0</v>
      </c>
      <c r="Y319" s="289">
        <f t="shared" si="47"/>
        <v>0</v>
      </c>
      <c r="Z319" s="289">
        <f>(($AC319*DT!$E$5/1000))*($D$1045/IF(AND($D$1044&gt;$B$1046,$B$1046&gt;$D$1043),366,365))+(($AD319*DT!$E$5/2000))</f>
        <v>0</v>
      </c>
      <c r="AA319" s="290">
        <f t="shared" si="52"/>
        <v>0</v>
      </c>
      <c r="AC319" s="291">
        <f t="shared" si="53"/>
        <v>0</v>
      </c>
      <c r="AD319" s="291">
        <f t="shared" si="54"/>
        <v>0</v>
      </c>
    </row>
    <row r="320" spans="2:30" x14ac:dyDescent="0.25">
      <c r="B320" s="522">
        <v>316</v>
      </c>
      <c r="C320" s="280">
        <f>'BIENES ASEGURADOS'!C328</f>
        <v>0</v>
      </c>
      <c r="D320" s="281">
        <f>SUM('BIENES ASEGURADOS'!D328:H328)*'RT GENERALES'!$D$14</f>
        <v>0</v>
      </c>
      <c r="E320" s="281">
        <f>SUM('BIENES ASEGURADOS'!I328:Y328,'BIENES ASEGURADOS'!AA328)*'RT GENERALES'!$D$14</f>
        <v>0</v>
      </c>
      <c r="F320" s="281">
        <f>'BIENES ASEGURADOS'!AB328*'RT GENERALES'!$D$14</f>
        <v>0</v>
      </c>
      <c r="G320" s="282">
        <f>'BIENES ASEGURADOS'!Z328*'RT GENERALES'!$D$14</f>
        <v>0</v>
      </c>
      <c r="H320" s="525">
        <f t="shared" si="48"/>
        <v>0</v>
      </c>
      <c r="I320" s="283"/>
      <c r="J320" s="284">
        <f>(((D320+E320)*(DT!$C$5/1000)))*($D$1045/IF(AND($D$1044&gt;$B$1046,$B$1046&gt;$D$1043),366,365))+(LIQUIDACION!$F320*(DT!$C$5/2000))</f>
        <v>0</v>
      </c>
      <c r="K320" s="285">
        <f t="shared" si="45"/>
        <v>0</v>
      </c>
      <c r="L320" s="286">
        <f>(((D320+E320)*DT!$E$5/1000)*($D$1045/IF(AND($D$1044&gt;$B$1046,$B$1046&gt;$D$1043),366,365))+(LIQUIDACION!F320*(DT!$E$5/2000)))</f>
        <v>0</v>
      </c>
      <c r="M320" s="286">
        <f>((G320)*(DT!$C$6/1000))*($D$1045/IF(AND($D$1044&gt;$B$1046,$B$1046&gt;$D$1043),366,365))</f>
        <v>0</v>
      </c>
      <c r="N320" s="287">
        <f t="shared" si="49"/>
        <v>0</v>
      </c>
      <c r="P320" s="288">
        <f>(($U320*DT!$C$5/1000))*($D$1045/IF(AND($D$1044&gt;$B$1046,$B$1046&gt;$D$1043),366,365))+(($V320*DT!$C$5/2000))</f>
        <v>0</v>
      </c>
      <c r="Q320" s="289">
        <f t="shared" si="46"/>
        <v>0</v>
      </c>
      <c r="R320" s="289">
        <f>(($U320*DT!$E$5/1000))*($D$1045/IF(AND($D$1044&gt;$B$1046,$B$1046&gt;$D$1043),366,365))+(($V320*DT!$E$5/2000))</f>
        <v>0</v>
      </c>
      <c r="S320" s="290">
        <f t="shared" si="50"/>
        <v>0</v>
      </c>
      <c r="U320" s="291">
        <f t="shared" si="55"/>
        <v>0</v>
      </c>
      <c r="V320" s="291">
        <f t="shared" si="51"/>
        <v>0</v>
      </c>
      <c r="X320" s="288">
        <f>(($AC320*DT!$C$5/1000))*($D$1045/IF(AND($D$1044&gt;$B$1046,$B$1046&gt;$D$1043),366,365))+(($AD320*DT!$C$5/2000))</f>
        <v>0</v>
      </c>
      <c r="Y320" s="289">
        <f t="shared" si="47"/>
        <v>0</v>
      </c>
      <c r="Z320" s="289">
        <f>(($AC320*DT!$E$5/1000))*($D$1045/IF(AND($D$1044&gt;$B$1046,$B$1046&gt;$D$1043),366,365))+(($AD320*DT!$E$5/2000))</f>
        <v>0</v>
      </c>
      <c r="AA320" s="290">
        <f t="shared" si="52"/>
        <v>0</v>
      </c>
      <c r="AC320" s="291">
        <f t="shared" si="53"/>
        <v>0</v>
      </c>
      <c r="AD320" s="291">
        <f t="shared" si="54"/>
        <v>0</v>
      </c>
    </row>
    <row r="321" spans="2:30" x14ac:dyDescent="0.25">
      <c r="B321" s="522">
        <v>317</v>
      </c>
      <c r="C321" s="280">
        <f>'BIENES ASEGURADOS'!C329</f>
        <v>0</v>
      </c>
      <c r="D321" s="281">
        <f>SUM('BIENES ASEGURADOS'!D329:H329)*'RT GENERALES'!$D$14</f>
        <v>0</v>
      </c>
      <c r="E321" s="281">
        <f>SUM('BIENES ASEGURADOS'!I329:Y329,'BIENES ASEGURADOS'!AA329)*'RT GENERALES'!$D$14</f>
        <v>0</v>
      </c>
      <c r="F321" s="281">
        <f>'BIENES ASEGURADOS'!AB329*'RT GENERALES'!$D$14</f>
        <v>0</v>
      </c>
      <c r="G321" s="282">
        <f>'BIENES ASEGURADOS'!Z329*'RT GENERALES'!$D$14</f>
        <v>0</v>
      </c>
      <c r="H321" s="525">
        <f t="shared" si="48"/>
        <v>0</v>
      </c>
      <c r="I321" s="283"/>
      <c r="J321" s="284">
        <f>(((D321+E321)*(DT!$C$5/1000)))*($D$1045/IF(AND($D$1044&gt;$B$1046,$B$1046&gt;$D$1043),366,365))+(LIQUIDACION!$F321*(DT!$C$5/2000))</f>
        <v>0</v>
      </c>
      <c r="K321" s="285">
        <f t="shared" si="45"/>
        <v>0</v>
      </c>
      <c r="L321" s="286">
        <f>(((D321+E321)*DT!$E$5/1000)*($D$1045/IF(AND($D$1044&gt;$B$1046,$B$1046&gt;$D$1043),366,365))+(LIQUIDACION!F321*(DT!$E$5/2000)))</f>
        <v>0</v>
      </c>
      <c r="M321" s="286">
        <f>((G321)*(DT!$C$6/1000))*($D$1045/IF(AND($D$1044&gt;$B$1046,$B$1046&gt;$D$1043),366,365))</f>
        <v>0</v>
      </c>
      <c r="N321" s="287">
        <f t="shared" si="49"/>
        <v>0</v>
      </c>
      <c r="P321" s="288">
        <f>(($U321*DT!$C$5/1000))*($D$1045/IF(AND($D$1044&gt;$B$1046,$B$1046&gt;$D$1043),366,365))+(($V321*DT!$C$5/2000))</f>
        <v>0</v>
      </c>
      <c r="Q321" s="289">
        <f t="shared" si="46"/>
        <v>0</v>
      </c>
      <c r="R321" s="289">
        <f>(($U321*DT!$E$5/1000))*($D$1045/IF(AND($D$1044&gt;$B$1046,$B$1046&gt;$D$1043),366,365))+(($V321*DT!$E$5/2000))</f>
        <v>0</v>
      </c>
      <c r="S321" s="290">
        <f t="shared" si="50"/>
        <v>0</v>
      </c>
      <c r="U321" s="291">
        <f t="shared" si="55"/>
        <v>0</v>
      </c>
      <c r="V321" s="291">
        <f t="shared" si="51"/>
        <v>0</v>
      </c>
      <c r="X321" s="288">
        <f>(($AC321*DT!$C$5/1000))*($D$1045/IF(AND($D$1044&gt;$B$1046,$B$1046&gt;$D$1043),366,365))+(($AD321*DT!$C$5/2000))</f>
        <v>0</v>
      </c>
      <c r="Y321" s="289">
        <f t="shared" si="47"/>
        <v>0</v>
      </c>
      <c r="Z321" s="289">
        <f>(($AC321*DT!$E$5/1000))*($D$1045/IF(AND($D$1044&gt;$B$1046,$B$1046&gt;$D$1043),366,365))+(($AD321*DT!$E$5/2000))</f>
        <v>0</v>
      </c>
      <c r="AA321" s="290">
        <f t="shared" si="52"/>
        <v>0</v>
      </c>
      <c r="AC321" s="291">
        <f t="shared" si="53"/>
        <v>0</v>
      </c>
      <c r="AD321" s="291">
        <f t="shared" si="54"/>
        <v>0</v>
      </c>
    </row>
    <row r="322" spans="2:30" x14ac:dyDescent="0.25">
      <c r="B322" s="522">
        <v>318</v>
      </c>
      <c r="C322" s="280">
        <f>'BIENES ASEGURADOS'!C330</f>
        <v>0</v>
      </c>
      <c r="D322" s="281">
        <f>SUM('BIENES ASEGURADOS'!D330:H330)*'RT GENERALES'!$D$14</f>
        <v>0</v>
      </c>
      <c r="E322" s="281">
        <f>SUM('BIENES ASEGURADOS'!I330:Y330,'BIENES ASEGURADOS'!AA330)*'RT GENERALES'!$D$14</f>
        <v>0</v>
      </c>
      <c r="F322" s="281">
        <f>'BIENES ASEGURADOS'!AB330*'RT GENERALES'!$D$14</f>
        <v>0</v>
      </c>
      <c r="G322" s="282">
        <f>'BIENES ASEGURADOS'!Z330*'RT GENERALES'!$D$14</f>
        <v>0</v>
      </c>
      <c r="H322" s="525">
        <f t="shared" si="48"/>
        <v>0</v>
      </c>
      <c r="I322" s="283"/>
      <c r="J322" s="284">
        <f>(((D322+E322)*(DT!$C$5/1000)))*($D$1045/IF(AND($D$1044&gt;$B$1046,$B$1046&gt;$D$1043),366,365))+(LIQUIDACION!$F322*(DT!$C$5/2000))</f>
        <v>0</v>
      </c>
      <c r="K322" s="285">
        <f t="shared" si="45"/>
        <v>0</v>
      </c>
      <c r="L322" s="286">
        <f>(((D322+E322)*DT!$E$5/1000)*($D$1045/IF(AND($D$1044&gt;$B$1046,$B$1046&gt;$D$1043),366,365))+(LIQUIDACION!F322*(DT!$E$5/2000)))</f>
        <v>0</v>
      </c>
      <c r="M322" s="286">
        <f>((G322)*(DT!$C$6/1000))*($D$1045/IF(AND($D$1044&gt;$B$1046,$B$1046&gt;$D$1043),366,365))</f>
        <v>0</v>
      </c>
      <c r="N322" s="287">
        <f t="shared" si="49"/>
        <v>0</v>
      </c>
      <c r="P322" s="288">
        <f>(($U322*DT!$C$5/1000))*($D$1045/IF(AND($D$1044&gt;$B$1046,$B$1046&gt;$D$1043),366,365))+(($V322*DT!$C$5/2000))</f>
        <v>0</v>
      </c>
      <c r="Q322" s="289">
        <f t="shared" si="46"/>
        <v>0</v>
      </c>
      <c r="R322" s="289">
        <f>(($U322*DT!$E$5/1000))*($D$1045/IF(AND($D$1044&gt;$B$1046,$B$1046&gt;$D$1043),366,365))+(($V322*DT!$E$5/2000))</f>
        <v>0</v>
      </c>
      <c r="S322" s="290">
        <f t="shared" si="50"/>
        <v>0</v>
      </c>
      <c r="U322" s="291">
        <f t="shared" si="55"/>
        <v>0</v>
      </c>
      <c r="V322" s="291">
        <f t="shared" si="51"/>
        <v>0</v>
      </c>
      <c r="X322" s="288">
        <f>(($AC322*DT!$C$5/1000))*($D$1045/IF(AND($D$1044&gt;$B$1046,$B$1046&gt;$D$1043),366,365))+(($AD322*DT!$C$5/2000))</f>
        <v>0</v>
      </c>
      <c r="Y322" s="289">
        <f t="shared" si="47"/>
        <v>0</v>
      </c>
      <c r="Z322" s="289">
        <f>(($AC322*DT!$E$5/1000))*($D$1045/IF(AND($D$1044&gt;$B$1046,$B$1046&gt;$D$1043),366,365))+(($AD322*DT!$E$5/2000))</f>
        <v>0</v>
      </c>
      <c r="AA322" s="290">
        <f t="shared" si="52"/>
        <v>0</v>
      </c>
      <c r="AC322" s="291">
        <f t="shared" si="53"/>
        <v>0</v>
      </c>
      <c r="AD322" s="291">
        <f t="shared" si="54"/>
        <v>0</v>
      </c>
    </row>
    <row r="323" spans="2:30" x14ac:dyDescent="0.25">
      <c r="B323" s="522">
        <v>319</v>
      </c>
      <c r="C323" s="280">
        <f>'BIENES ASEGURADOS'!C331</f>
        <v>0</v>
      </c>
      <c r="D323" s="281">
        <f>SUM('BIENES ASEGURADOS'!D331:H331)*'RT GENERALES'!$D$14</f>
        <v>0</v>
      </c>
      <c r="E323" s="281">
        <f>SUM('BIENES ASEGURADOS'!I331:Y331,'BIENES ASEGURADOS'!AA331)*'RT GENERALES'!$D$14</f>
        <v>0</v>
      </c>
      <c r="F323" s="281">
        <f>'BIENES ASEGURADOS'!AB331*'RT GENERALES'!$D$14</f>
        <v>0</v>
      </c>
      <c r="G323" s="282">
        <f>'BIENES ASEGURADOS'!Z331*'RT GENERALES'!$D$14</f>
        <v>0</v>
      </c>
      <c r="H323" s="525">
        <f t="shared" si="48"/>
        <v>0</v>
      </c>
      <c r="I323" s="283"/>
      <c r="J323" s="284">
        <f>(((D323+E323)*(DT!$C$5/1000)))*($D$1045/IF(AND($D$1044&gt;$B$1046,$B$1046&gt;$D$1043),366,365))+(LIQUIDACION!$F323*(DT!$C$5/2000))</f>
        <v>0</v>
      </c>
      <c r="K323" s="285">
        <f t="shared" si="45"/>
        <v>0</v>
      </c>
      <c r="L323" s="286">
        <f>(((D323+E323)*DT!$E$5/1000)*($D$1045/IF(AND($D$1044&gt;$B$1046,$B$1046&gt;$D$1043),366,365))+(LIQUIDACION!F323*(DT!$E$5/2000)))</f>
        <v>0</v>
      </c>
      <c r="M323" s="286">
        <f>((G323)*(DT!$C$6/1000))*($D$1045/IF(AND($D$1044&gt;$B$1046,$B$1046&gt;$D$1043),366,365))</f>
        <v>0</v>
      </c>
      <c r="N323" s="287">
        <f t="shared" si="49"/>
        <v>0</v>
      </c>
      <c r="P323" s="288">
        <f>(($U323*DT!$C$5/1000))*($D$1045/IF(AND($D$1044&gt;$B$1046,$B$1046&gt;$D$1043),366,365))+(($V323*DT!$C$5/2000))</f>
        <v>0</v>
      </c>
      <c r="Q323" s="289">
        <f t="shared" si="46"/>
        <v>0</v>
      </c>
      <c r="R323" s="289">
        <f>(($U323*DT!$E$5/1000))*($D$1045/IF(AND($D$1044&gt;$B$1046,$B$1046&gt;$D$1043),366,365))+(($V323*DT!$E$5/2000))</f>
        <v>0</v>
      </c>
      <c r="S323" s="290">
        <f t="shared" si="50"/>
        <v>0</v>
      </c>
      <c r="U323" s="291">
        <f t="shared" si="55"/>
        <v>0</v>
      </c>
      <c r="V323" s="291">
        <f t="shared" si="51"/>
        <v>0</v>
      </c>
      <c r="X323" s="288">
        <f>(($AC323*DT!$C$5/1000))*($D$1045/IF(AND($D$1044&gt;$B$1046,$B$1046&gt;$D$1043),366,365))+(($AD323*DT!$C$5/2000))</f>
        <v>0</v>
      </c>
      <c r="Y323" s="289">
        <f t="shared" si="47"/>
        <v>0</v>
      </c>
      <c r="Z323" s="289">
        <f>(($AC323*DT!$E$5/1000))*($D$1045/IF(AND($D$1044&gt;$B$1046,$B$1046&gt;$D$1043),366,365))+(($AD323*DT!$E$5/2000))</f>
        <v>0</v>
      </c>
      <c r="AA323" s="290">
        <f t="shared" si="52"/>
        <v>0</v>
      </c>
      <c r="AC323" s="291">
        <f t="shared" si="53"/>
        <v>0</v>
      </c>
      <c r="AD323" s="291">
        <f t="shared" si="54"/>
        <v>0</v>
      </c>
    </row>
    <row r="324" spans="2:30" x14ac:dyDescent="0.25">
      <c r="B324" s="522">
        <v>320</v>
      </c>
      <c r="C324" s="280">
        <f>'BIENES ASEGURADOS'!C332</f>
        <v>0</v>
      </c>
      <c r="D324" s="281">
        <f>SUM('BIENES ASEGURADOS'!D332:H332)*'RT GENERALES'!$D$14</f>
        <v>0</v>
      </c>
      <c r="E324" s="281">
        <f>SUM('BIENES ASEGURADOS'!I332:Y332,'BIENES ASEGURADOS'!AA332)*'RT GENERALES'!$D$14</f>
        <v>0</v>
      </c>
      <c r="F324" s="281">
        <f>'BIENES ASEGURADOS'!AB332*'RT GENERALES'!$D$14</f>
        <v>0</v>
      </c>
      <c r="G324" s="282">
        <f>'BIENES ASEGURADOS'!Z332*'RT GENERALES'!$D$14</f>
        <v>0</v>
      </c>
      <c r="H324" s="525">
        <f t="shared" si="48"/>
        <v>0</v>
      </c>
      <c r="I324" s="283"/>
      <c r="J324" s="284">
        <f>(((D324+E324)*(DT!$C$5/1000)))*($D$1045/IF(AND($D$1044&gt;$B$1046,$B$1046&gt;$D$1043),366,365))+(LIQUIDACION!$F324*(DT!$C$5/2000))</f>
        <v>0</v>
      </c>
      <c r="K324" s="285">
        <f t="shared" si="45"/>
        <v>0</v>
      </c>
      <c r="L324" s="286">
        <f>(((D324+E324)*DT!$E$5/1000)*($D$1045/IF(AND($D$1044&gt;$B$1046,$B$1046&gt;$D$1043),366,365))+(LIQUIDACION!F324*(DT!$E$5/2000)))</f>
        <v>0</v>
      </c>
      <c r="M324" s="286">
        <f>((G324)*(DT!$C$6/1000))*($D$1045/IF(AND($D$1044&gt;$B$1046,$B$1046&gt;$D$1043),366,365))</f>
        <v>0</v>
      </c>
      <c r="N324" s="287">
        <f t="shared" si="49"/>
        <v>0</v>
      </c>
      <c r="P324" s="288">
        <f>(($U324*DT!$C$5/1000))*($D$1045/IF(AND($D$1044&gt;$B$1046,$B$1046&gt;$D$1043),366,365))+(($V324*DT!$C$5/2000))</f>
        <v>0</v>
      </c>
      <c r="Q324" s="289">
        <f t="shared" si="46"/>
        <v>0</v>
      </c>
      <c r="R324" s="289">
        <f>(($U324*DT!$E$5/1000))*($D$1045/IF(AND($D$1044&gt;$B$1046,$B$1046&gt;$D$1043),366,365))+(($V324*DT!$E$5/2000))</f>
        <v>0</v>
      </c>
      <c r="S324" s="290">
        <f t="shared" si="50"/>
        <v>0</v>
      </c>
      <c r="U324" s="291">
        <f t="shared" si="55"/>
        <v>0</v>
      </c>
      <c r="V324" s="291">
        <f t="shared" si="51"/>
        <v>0</v>
      </c>
      <c r="X324" s="288">
        <f>(($AC324*DT!$C$5/1000))*($D$1045/IF(AND($D$1044&gt;$B$1046,$B$1046&gt;$D$1043),366,365))+(($AD324*DT!$C$5/2000))</f>
        <v>0</v>
      </c>
      <c r="Y324" s="289">
        <f t="shared" si="47"/>
        <v>0</v>
      </c>
      <c r="Z324" s="289">
        <f>(($AC324*DT!$E$5/1000))*($D$1045/IF(AND($D$1044&gt;$B$1046,$B$1046&gt;$D$1043),366,365))+(($AD324*DT!$E$5/2000))</f>
        <v>0</v>
      </c>
      <c r="AA324" s="290">
        <f t="shared" si="52"/>
        <v>0</v>
      </c>
      <c r="AC324" s="291">
        <f t="shared" si="53"/>
        <v>0</v>
      </c>
      <c r="AD324" s="291">
        <f t="shared" si="54"/>
        <v>0</v>
      </c>
    </row>
    <row r="325" spans="2:30" x14ac:dyDescent="0.25">
      <c r="B325" s="522">
        <v>321</v>
      </c>
      <c r="C325" s="280">
        <f>'BIENES ASEGURADOS'!C333</f>
        <v>0</v>
      </c>
      <c r="D325" s="281">
        <f>SUM('BIENES ASEGURADOS'!D333:H333)*'RT GENERALES'!$D$14</f>
        <v>0</v>
      </c>
      <c r="E325" s="281">
        <f>SUM('BIENES ASEGURADOS'!I333:Y333,'BIENES ASEGURADOS'!AA333)*'RT GENERALES'!$D$14</f>
        <v>0</v>
      </c>
      <c r="F325" s="281">
        <f>'BIENES ASEGURADOS'!AB333*'RT GENERALES'!$D$14</f>
        <v>0</v>
      </c>
      <c r="G325" s="282">
        <f>'BIENES ASEGURADOS'!Z333*'RT GENERALES'!$D$14</f>
        <v>0</v>
      </c>
      <c r="H325" s="525">
        <f t="shared" si="48"/>
        <v>0</v>
      </c>
      <c r="I325" s="283"/>
      <c r="J325" s="284">
        <f>(((D325+E325)*(DT!$C$5/1000)))*($D$1045/IF(AND($D$1044&gt;$B$1046,$B$1046&gt;$D$1043),366,365))+(LIQUIDACION!$F325*(DT!$C$5/2000))</f>
        <v>0</v>
      </c>
      <c r="K325" s="285">
        <f t="shared" ref="K325:K388" si="56">(((D325+E325)*($H$1045/1000)))*($D$1045/IF(AND($D$1044&gt;$B$1046,$B$1046&gt;$D$1043),366,365))+(F325*$H$1045/2000)</f>
        <v>0</v>
      </c>
      <c r="L325" s="286">
        <f>(((D325+E325)*DT!$E$5/1000)*($D$1045/IF(AND($D$1044&gt;$B$1046,$B$1046&gt;$D$1043),366,365))+(LIQUIDACION!F325*(DT!$E$5/2000)))</f>
        <v>0</v>
      </c>
      <c r="M325" s="286">
        <f>((G325)*(DT!$C$6/1000))*($D$1045/IF(AND($D$1044&gt;$B$1046,$B$1046&gt;$D$1043),366,365))</f>
        <v>0</v>
      </c>
      <c r="N325" s="287">
        <f t="shared" si="49"/>
        <v>0</v>
      </c>
      <c r="P325" s="288">
        <f>(($U325*DT!$C$5/1000))*($D$1045/IF(AND($D$1044&gt;$B$1046,$B$1046&gt;$D$1043),366,365))+(($V325*DT!$C$5/2000))</f>
        <v>0</v>
      </c>
      <c r="Q325" s="289">
        <f t="shared" ref="Q325:Q388" si="57">(($U325*$H$1045/1000))*($D$1045/IF(AND($D$1044&gt;$B$1046,$B$1046&gt;$D$1043),366,365))+(($V325*$H$1045/2000))</f>
        <v>0</v>
      </c>
      <c r="R325" s="289">
        <f>(($U325*DT!$E$5/1000))*($D$1045/IF(AND($D$1044&gt;$B$1046,$B$1046&gt;$D$1043),366,365))+(($V325*DT!$E$5/2000))</f>
        <v>0</v>
      </c>
      <c r="S325" s="290">
        <f t="shared" si="50"/>
        <v>0</v>
      </c>
      <c r="U325" s="291">
        <f t="shared" si="55"/>
        <v>0</v>
      </c>
      <c r="V325" s="291">
        <f t="shared" si="51"/>
        <v>0</v>
      </c>
      <c r="X325" s="288">
        <f>(($AC325*DT!$C$5/1000))*($D$1045/IF(AND($D$1044&gt;$B$1046,$B$1046&gt;$D$1043),366,365))+(($AD325*DT!$C$5/2000))</f>
        <v>0</v>
      </c>
      <c r="Y325" s="289">
        <f t="shared" ref="Y325:Y388" si="58">(($AC325*$H$1045/1000))*($D$1045/IF(AND($D$1044&gt;$B$1046,$B$1046&gt;$D$1043),366,365))+(($AD325*$H$1045/2000))</f>
        <v>0</v>
      </c>
      <c r="Z325" s="289">
        <f>(($AC325*DT!$E$5/1000))*($D$1045/IF(AND($D$1044&gt;$B$1046,$B$1046&gt;$D$1043),366,365))+(($AD325*DT!$E$5/2000))</f>
        <v>0</v>
      </c>
      <c r="AA325" s="290">
        <f t="shared" si="52"/>
        <v>0</v>
      </c>
      <c r="AC325" s="291">
        <f t="shared" si="53"/>
        <v>0</v>
      </c>
      <c r="AD325" s="291">
        <f t="shared" si="54"/>
        <v>0</v>
      </c>
    </row>
    <row r="326" spans="2:30" x14ac:dyDescent="0.25">
      <c r="B326" s="522">
        <v>322</v>
      </c>
      <c r="C326" s="280">
        <f>'BIENES ASEGURADOS'!C334</f>
        <v>0</v>
      </c>
      <c r="D326" s="281">
        <f>SUM('BIENES ASEGURADOS'!D334:H334)*'RT GENERALES'!$D$14</f>
        <v>0</v>
      </c>
      <c r="E326" s="281">
        <f>SUM('BIENES ASEGURADOS'!I334:Y334,'BIENES ASEGURADOS'!AA334)*'RT GENERALES'!$D$14</f>
        <v>0</v>
      </c>
      <c r="F326" s="281">
        <f>'BIENES ASEGURADOS'!AB334*'RT GENERALES'!$D$14</f>
        <v>0</v>
      </c>
      <c r="G326" s="282">
        <f>'BIENES ASEGURADOS'!Z334*'RT GENERALES'!$D$14</f>
        <v>0</v>
      </c>
      <c r="H326" s="525">
        <f t="shared" ref="H326:H389" si="59">SUM(D326:G326)</f>
        <v>0</v>
      </c>
      <c r="I326" s="283"/>
      <c r="J326" s="284">
        <f>(((D326+E326)*(DT!$C$5/1000)))*($D$1045/IF(AND($D$1044&gt;$B$1046,$B$1046&gt;$D$1043),366,365))+(LIQUIDACION!$F326*(DT!$C$5/2000))</f>
        <v>0</v>
      </c>
      <c r="K326" s="285">
        <f t="shared" si="56"/>
        <v>0</v>
      </c>
      <c r="L326" s="286">
        <f>(((D326+E326)*DT!$E$5/1000)*($D$1045/IF(AND($D$1044&gt;$B$1046,$B$1046&gt;$D$1043),366,365))+(LIQUIDACION!F326*(DT!$E$5/2000)))</f>
        <v>0</v>
      </c>
      <c r="M326" s="286">
        <f>((G326)*(DT!$C$6/1000))*($D$1045/IF(AND($D$1044&gt;$B$1046,$B$1046&gt;$D$1043),366,365))</f>
        <v>0</v>
      </c>
      <c r="N326" s="287">
        <f t="shared" ref="N326:N389" si="60">SUM(J326:M326)</f>
        <v>0</v>
      </c>
      <c r="P326" s="288">
        <f>(($U326*DT!$C$5/1000))*($D$1045/IF(AND($D$1044&gt;$B$1046,$B$1046&gt;$D$1043),366,365))+(($V326*DT!$C$5/2000))</f>
        <v>0</v>
      </c>
      <c r="Q326" s="289">
        <f t="shared" si="57"/>
        <v>0</v>
      </c>
      <c r="R326" s="289">
        <f>(($U326*DT!$E$5/1000))*($D$1045/IF(AND($D$1044&gt;$B$1046,$B$1046&gt;$D$1043),366,365))+(($V326*DT!$E$5/2000))</f>
        <v>0</v>
      </c>
      <c r="S326" s="290">
        <f t="shared" ref="S326:S389" si="61">N326-(SUM(P326:R326))</f>
        <v>0</v>
      </c>
      <c r="U326" s="291">
        <f t="shared" si="55"/>
        <v>0</v>
      </c>
      <c r="V326" s="291">
        <f t="shared" ref="V326:V389" si="62">IF(AND(($H326)&gt;$P$2,$F326&gt;0),(($F326)*($P$2/$H326)),$F326)</f>
        <v>0</v>
      </c>
      <c r="X326" s="288">
        <f>(($AC326*DT!$C$5/1000))*($D$1045/IF(AND($D$1044&gt;$B$1046,$B$1046&gt;$D$1043),366,365))+(($AD326*DT!$C$5/2000))</f>
        <v>0</v>
      </c>
      <c r="Y326" s="289">
        <f t="shared" si="58"/>
        <v>0</v>
      </c>
      <c r="Z326" s="289">
        <f>(($AC326*DT!$E$5/1000))*($D$1045/IF(AND($D$1044&gt;$B$1046,$B$1046&gt;$D$1043),366,365))+(($AD326*DT!$E$5/2000))</f>
        <v>0</v>
      </c>
      <c r="AA326" s="290">
        <f t="shared" ref="AA326:AA389" si="63">N326-SUM(P326:R326,X326:Z326)</f>
        <v>0</v>
      </c>
      <c r="AC326" s="291">
        <f t="shared" ref="AC326:AC389" si="64">IF($H326&gt;$P$2,IF(AND($X$2&gt;=($H326-$P$2)),(D326+E326+G326)*(1-($P$2/$H326)),(D326+E326+G326)*($X$2/$H326)),0)</f>
        <v>0</v>
      </c>
      <c r="AD326" s="291">
        <f t="shared" ref="AD326:AD389" si="65">IF($H326&gt;$P$2,IF(AND($X$2&gt;=($H326-$P$2),F326&gt;0),(F326)*(1-($P$2/$H326)),(F326)*($X$2/$H326)),0)</f>
        <v>0</v>
      </c>
    </row>
    <row r="327" spans="2:30" x14ac:dyDescent="0.25">
      <c r="B327" s="522">
        <v>323</v>
      </c>
      <c r="C327" s="280">
        <f>'BIENES ASEGURADOS'!C335</f>
        <v>0</v>
      </c>
      <c r="D327" s="281">
        <f>SUM('BIENES ASEGURADOS'!D335:H335)*'RT GENERALES'!$D$14</f>
        <v>0</v>
      </c>
      <c r="E327" s="281">
        <f>SUM('BIENES ASEGURADOS'!I335:Y335,'BIENES ASEGURADOS'!AA335)*'RT GENERALES'!$D$14</f>
        <v>0</v>
      </c>
      <c r="F327" s="281">
        <f>'BIENES ASEGURADOS'!AB335*'RT GENERALES'!$D$14</f>
        <v>0</v>
      </c>
      <c r="G327" s="282">
        <f>'BIENES ASEGURADOS'!Z335*'RT GENERALES'!$D$14</f>
        <v>0</v>
      </c>
      <c r="H327" s="525">
        <f t="shared" si="59"/>
        <v>0</v>
      </c>
      <c r="I327" s="283"/>
      <c r="J327" s="284">
        <f>(((D327+E327)*(DT!$C$5/1000)))*($D$1045/IF(AND($D$1044&gt;$B$1046,$B$1046&gt;$D$1043),366,365))+(LIQUIDACION!$F327*(DT!$C$5/2000))</f>
        <v>0</v>
      </c>
      <c r="K327" s="285">
        <f t="shared" si="56"/>
        <v>0</v>
      </c>
      <c r="L327" s="286">
        <f>(((D327+E327)*DT!$E$5/1000)*($D$1045/IF(AND($D$1044&gt;$B$1046,$B$1046&gt;$D$1043),366,365))+(LIQUIDACION!F327*(DT!$E$5/2000)))</f>
        <v>0</v>
      </c>
      <c r="M327" s="286">
        <f>((G327)*(DT!$C$6/1000))*($D$1045/IF(AND($D$1044&gt;$B$1046,$B$1046&gt;$D$1043),366,365))</f>
        <v>0</v>
      </c>
      <c r="N327" s="287">
        <f t="shared" si="60"/>
        <v>0</v>
      </c>
      <c r="P327" s="288">
        <f>(($U327*DT!$C$5/1000))*($D$1045/IF(AND($D$1044&gt;$B$1046,$B$1046&gt;$D$1043),366,365))+(($V327*DT!$C$5/2000))</f>
        <v>0</v>
      </c>
      <c r="Q327" s="289">
        <f t="shared" si="57"/>
        <v>0</v>
      </c>
      <c r="R327" s="289">
        <f>(($U327*DT!$E$5/1000))*($D$1045/IF(AND($D$1044&gt;$B$1046,$B$1046&gt;$D$1043),366,365))+(($V327*DT!$E$5/2000))</f>
        <v>0</v>
      </c>
      <c r="S327" s="290">
        <f t="shared" si="61"/>
        <v>0</v>
      </c>
      <c r="U327" s="291">
        <f t="shared" si="55"/>
        <v>0</v>
      </c>
      <c r="V327" s="291">
        <f t="shared" si="62"/>
        <v>0</v>
      </c>
      <c r="X327" s="288">
        <f>(($AC327*DT!$C$5/1000))*($D$1045/IF(AND($D$1044&gt;$B$1046,$B$1046&gt;$D$1043),366,365))+(($AD327*DT!$C$5/2000))</f>
        <v>0</v>
      </c>
      <c r="Y327" s="289">
        <f t="shared" si="58"/>
        <v>0</v>
      </c>
      <c r="Z327" s="289">
        <f>(($AC327*DT!$E$5/1000))*($D$1045/IF(AND($D$1044&gt;$B$1046,$B$1046&gt;$D$1043),366,365))+(($AD327*DT!$E$5/2000))</f>
        <v>0</v>
      </c>
      <c r="AA327" s="290">
        <f t="shared" si="63"/>
        <v>0</v>
      </c>
      <c r="AC327" s="291">
        <f t="shared" si="64"/>
        <v>0</v>
      </c>
      <c r="AD327" s="291">
        <f t="shared" si="65"/>
        <v>0</v>
      </c>
    </row>
    <row r="328" spans="2:30" x14ac:dyDescent="0.25">
      <c r="B328" s="522">
        <v>324</v>
      </c>
      <c r="C328" s="280">
        <f>'BIENES ASEGURADOS'!C336</f>
        <v>0</v>
      </c>
      <c r="D328" s="281">
        <f>SUM('BIENES ASEGURADOS'!D336:H336)*'RT GENERALES'!$D$14</f>
        <v>0</v>
      </c>
      <c r="E328" s="281">
        <f>SUM('BIENES ASEGURADOS'!I336:Y336,'BIENES ASEGURADOS'!AA336)*'RT GENERALES'!$D$14</f>
        <v>0</v>
      </c>
      <c r="F328" s="281">
        <f>'BIENES ASEGURADOS'!AB336*'RT GENERALES'!$D$14</f>
        <v>0</v>
      </c>
      <c r="G328" s="282">
        <f>'BIENES ASEGURADOS'!Z336*'RT GENERALES'!$D$14</f>
        <v>0</v>
      </c>
      <c r="H328" s="525">
        <f t="shared" si="59"/>
        <v>0</v>
      </c>
      <c r="I328" s="283"/>
      <c r="J328" s="284">
        <f>(((D328+E328)*(DT!$C$5/1000)))*($D$1045/IF(AND($D$1044&gt;$B$1046,$B$1046&gt;$D$1043),366,365))+(LIQUIDACION!$F328*(DT!$C$5/2000))</f>
        <v>0</v>
      </c>
      <c r="K328" s="285">
        <f t="shared" si="56"/>
        <v>0</v>
      </c>
      <c r="L328" s="286">
        <f>(((D328+E328)*DT!$E$5/1000)*($D$1045/IF(AND($D$1044&gt;$B$1046,$B$1046&gt;$D$1043),366,365))+(LIQUIDACION!F328*(DT!$E$5/2000)))</f>
        <v>0</v>
      </c>
      <c r="M328" s="286">
        <f>((G328)*(DT!$C$6/1000))*($D$1045/IF(AND($D$1044&gt;$B$1046,$B$1046&gt;$D$1043),366,365))</f>
        <v>0</v>
      </c>
      <c r="N328" s="287">
        <f t="shared" si="60"/>
        <v>0</v>
      </c>
      <c r="P328" s="288">
        <f>(($U328*DT!$C$5/1000))*($D$1045/IF(AND($D$1044&gt;$B$1046,$B$1046&gt;$D$1043),366,365))+(($V328*DT!$C$5/2000))</f>
        <v>0</v>
      </c>
      <c r="Q328" s="289">
        <f t="shared" si="57"/>
        <v>0</v>
      </c>
      <c r="R328" s="289">
        <f>(($U328*DT!$E$5/1000))*($D$1045/IF(AND($D$1044&gt;$B$1046,$B$1046&gt;$D$1043),366,365))+(($V328*DT!$E$5/2000))</f>
        <v>0</v>
      </c>
      <c r="S328" s="290">
        <f t="shared" si="61"/>
        <v>0</v>
      </c>
      <c r="U328" s="291">
        <f t="shared" si="55"/>
        <v>0</v>
      </c>
      <c r="V328" s="291">
        <f t="shared" si="62"/>
        <v>0</v>
      </c>
      <c r="X328" s="288">
        <f>(($AC328*DT!$C$5/1000))*($D$1045/IF(AND($D$1044&gt;$B$1046,$B$1046&gt;$D$1043),366,365))+(($AD328*DT!$C$5/2000))</f>
        <v>0</v>
      </c>
      <c r="Y328" s="289">
        <f t="shared" si="58"/>
        <v>0</v>
      </c>
      <c r="Z328" s="289">
        <f>(($AC328*DT!$E$5/1000))*($D$1045/IF(AND($D$1044&gt;$B$1046,$B$1046&gt;$D$1043),366,365))+(($AD328*DT!$E$5/2000))</f>
        <v>0</v>
      </c>
      <c r="AA328" s="290">
        <f t="shared" si="63"/>
        <v>0</v>
      </c>
      <c r="AC328" s="291">
        <f t="shared" si="64"/>
        <v>0</v>
      </c>
      <c r="AD328" s="291">
        <f t="shared" si="65"/>
        <v>0</v>
      </c>
    </row>
    <row r="329" spans="2:30" x14ac:dyDescent="0.25">
      <c r="B329" s="522">
        <v>325</v>
      </c>
      <c r="C329" s="280">
        <f>'BIENES ASEGURADOS'!C337</f>
        <v>0</v>
      </c>
      <c r="D329" s="281">
        <f>SUM('BIENES ASEGURADOS'!D337:H337)*'RT GENERALES'!$D$14</f>
        <v>0</v>
      </c>
      <c r="E329" s="281">
        <f>SUM('BIENES ASEGURADOS'!I337:Y337,'BIENES ASEGURADOS'!AA337)*'RT GENERALES'!$D$14</f>
        <v>0</v>
      </c>
      <c r="F329" s="281">
        <f>'BIENES ASEGURADOS'!AB337*'RT GENERALES'!$D$14</f>
        <v>0</v>
      </c>
      <c r="G329" s="282">
        <f>'BIENES ASEGURADOS'!Z337*'RT GENERALES'!$D$14</f>
        <v>0</v>
      </c>
      <c r="H329" s="525">
        <f t="shared" si="59"/>
        <v>0</v>
      </c>
      <c r="I329" s="283"/>
      <c r="J329" s="284">
        <f>(((D329+E329)*(DT!$C$5/1000)))*($D$1045/IF(AND($D$1044&gt;$B$1046,$B$1046&gt;$D$1043),366,365))+(LIQUIDACION!$F329*(DT!$C$5/2000))</f>
        <v>0</v>
      </c>
      <c r="K329" s="285">
        <f t="shared" si="56"/>
        <v>0</v>
      </c>
      <c r="L329" s="286">
        <f>(((D329+E329)*DT!$E$5/1000)*($D$1045/IF(AND($D$1044&gt;$B$1046,$B$1046&gt;$D$1043),366,365))+(LIQUIDACION!F329*(DT!$E$5/2000)))</f>
        <v>0</v>
      </c>
      <c r="M329" s="286">
        <f>((G329)*(DT!$C$6/1000))*($D$1045/IF(AND($D$1044&gt;$B$1046,$B$1046&gt;$D$1043),366,365))</f>
        <v>0</v>
      </c>
      <c r="N329" s="287">
        <f t="shared" si="60"/>
        <v>0</v>
      </c>
      <c r="P329" s="288">
        <f>(($U329*DT!$C$5/1000))*($D$1045/IF(AND($D$1044&gt;$B$1046,$B$1046&gt;$D$1043),366,365))+(($V329*DT!$C$5/2000))</f>
        <v>0</v>
      </c>
      <c r="Q329" s="289">
        <f t="shared" si="57"/>
        <v>0</v>
      </c>
      <c r="R329" s="289">
        <f>(($U329*DT!$E$5/1000))*($D$1045/IF(AND($D$1044&gt;$B$1046,$B$1046&gt;$D$1043),366,365))+(($V329*DT!$E$5/2000))</f>
        <v>0</v>
      </c>
      <c r="S329" s="290">
        <f t="shared" si="61"/>
        <v>0</v>
      </c>
      <c r="U329" s="291">
        <f t="shared" si="55"/>
        <v>0</v>
      </c>
      <c r="V329" s="291">
        <f t="shared" si="62"/>
        <v>0</v>
      </c>
      <c r="X329" s="288">
        <f>(($AC329*DT!$C$5/1000))*($D$1045/IF(AND($D$1044&gt;$B$1046,$B$1046&gt;$D$1043),366,365))+(($AD329*DT!$C$5/2000))</f>
        <v>0</v>
      </c>
      <c r="Y329" s="289">
        <f t="shared" si="58"/>
        <v>0</v>
      </c>
      <c r="Z329" s="289">
        <f>(($AC329*DT!$E$5/1000))*($D$1045/IF(AND($D$1044&gt;$B$1046,$B$1046&gt;$D$1043),366,365))+(($AD329*DT!$E$5/2000))</f>
        <v>0</v>
      </c>
      <c r="AA329" s="290">
        <f t="shared" si="63"/>
        <v>0</v>
      </c>
      <c r="AC329" s="291">
        <f t="shared" si="64"/>
        <v>0</v>
      </c>
      <c r="AD329" s="291">
        <f t="shared" si="65"/>
        <v>0</v>
      </c>
    </row>
    <row r="330" spans="2:30" x14ac:dyDescent="0.25">
      <c r="B330" s="522">
        <v>326</v>
      </c>
      <c r="C330" s="280">
        <f>'BIENES ASEGURADOS'!C338</f>
        <v>0</v>
      </c>
      <c r="D330" s="281">
        <f>SUM('BIENES ASEGURADOS'!D338:H338)*'RT GENERALES'!$D$14</f>
        <v>0</v>
      </c>
      <c r="E330" s="281">
        <f>SUM('BIENES ASEGURADOS'!I338:Y338,'BIENES ASEGURADOS'!AA338)*'RT GENERALES'!$D$14</f>
        <v>0</v>
      </c>
      <c r="F330" s="281">
        <f>'BIENES ASEGURADOS'!AB338*'RT GENERALES'!$D$14</f>
        <v>0</v>
      </c>
      <c r="G330" s="282">
        <f>'BIENES ASEGURADOS'!Z338*'RT GENERALES'!$D$14</f>
        <v>0</v>
      </c>
      <c r="H330" s="525">
        <f t="shared" si="59"/>
        <v>0</v>
      </c>
      <c r="I330" s="283"/>
      <c r="J330" s="284">
        <f>(((D330+E330)*(DT!$C$5/1000)))*($D$1045/IF(AND($D$1044&gt;$B$1046,$B$1046&gt;$D$1043),366,365))+(LIQUIDACION!$F330*(DT!$C$5/2000))</f>
        <v>0</v>
      </c>
      <c r="K330" s="285">
        <f t="shared" si="56"/>
        <v>0</v>
      </c>
      <c r="L330" s="286">
        <f>(((D330+E330)*DT!$E$5/1000)*($D$1045/IF(AND($D$1044&gt;$B$1046,$B$1046&gt;$D$1043),366,365))+(LIQUIDACION!F330*(DT!$E$5/2000)))</f>
        <v>0</v>
      </c>
      <c r="M330" s="286">
        <f>((G330)*(DT!$C$6/1000))*($D$1045/IF(AND($D$1044&gt;$B$1046,$B$1046&gt;$D$1043),366,365))</f>
        <v>0</v>
      </c>
      <c r="N330" s="287">
        <f t="shared" si="60"/>
        <v>0</v>
      </c>
      <c r="P330" s="288">
        <f>(($U330*DT!$C$5/1000))*($D$1045/IF(AND($D$1044&gt;$B$1046,$B$1046&gt;$D$1043),366,365))+(($V330*DT!$C$5/2000))</f>
        <v>0</v>
      </c>
      <c r="Q330" s="289">
        <f t="shared" si="57"/>
        <v>0</v>
      </c>
      <c r="R330" s="289">
        <f>(($U330*DT!$E$5/1000))*($D$1045/IF(AND($D$1044&gt;$B$1046,$B$1046&gt;$D$1043),366,365))+(($V330*DT!$E$5/2000))</f>
        <v>0</v>
      </c>
      <c r="S330" s="290">
        <f t="shared" si="61"/>
        <v>0</v>
      </c>
      <c r="U330" s="291">
        <f t="shared" si="55"/>
        <v>0</v>
      </c>
      <c r="V330" s="291">
        <f t="shared" si="62"/>
        <v>0</v>
      </c>
      <c r="X330" s="288">
        <f>(($AC330*DT!$C$5/1000))*($D$1045/IF(AND($D$1044&gt;$B$1046,$B$1046&gt;$D$1043),366,365))+(($AD330*DT!$C$5/2000))</f>
        <v>0</v>
      </c>
      <c r="Y330" s="289">
        <f t="shared" si="58"/>
        <v>0</v>
      </c>
      <c r="Z330" s="289">
        <f>(($AC330*DT!$E$5/1000))*($D$1045/IF(AND($D$1044&gt;$B$1046,$B$1046&gt;$D$1043),366,365))+(($AD330*DT!$E$5/2000))</f>
        <v>0</v>
      </c>
      <c r="AA330" s="290">
        <f t="shared" si="63"/>
        <v>0</v>
      </c>
      <c r="AC330" s="291">
        <f t="shared" si="64"/>
        <v>0</v>
      </c>
      <c r="AD330" s="291">
        <f t="shared" si="65"/>
        <v>0</v>
      </c>
    </row>
    <row r="331" spans="2:30" x14ac:dyDescent="0.25">
      <c r="B331" s="522">
        <v>327</v>
      </c>
      <c r="C331" s="280">
        <f>'BIENES ASEGURADOS'!C339</f>
        <v>0</v>
      </c>
      <c r="D331" s="281">
        <f>SUM('BIENES ASEGURADOS'!D339:H339)*'RT GENERALES'!$D$14</f>
        <v>0</v>
      </c>
      <c r="E331" s="281">
        <f>SUM('BIENES ASEGURADOS'!I339:Y339,'BIENES ASEGURADOS'!AA339)*'RT GENERALES'!$D$14</f>
        <v>0</v>
      </c>
      <c r="F331" s="281">
        <f>'BIENES ASEGURADOS'!AB339*'RT GENERALES'!$D$14</f>
        <v>0</v>
      </c>
      <c r="G331" s="282">
        <f>'BIENES ASEGURADOS'!Z339*'RT GENERALES'!$D$14</f>
        <v>0</v>
      </c>
      <c r="H331" s="525">
        <f t="shared" si="59"/>
        <v>0</v>
      </c>
      <c r="I331" s="283"/>
      <c r="J331" s="284">
        <f>(((D331+E331)*(DT!$C$5/1000)))*($D$1045/IF(AND($D$1044&gt;$B$1046,$B$1046&gt;$D$1043),366,365))+(LIQUIDACION!$F331*(DT!$C$5/2000))</f>
        <v>0</v>
      </c>
      <c r="K331" s="285">
        <f t="shared" si="56"/>
        <v>0</v>
      </c>
      <c r="L331" s="286">
        <f>(((D331+E331)*DT!$E$5/1000)*($D$1045/IF(AND($D$1044&gt;$B$1046,$B$1046&gt;$D$1043),366,365))+(LIQUIDACION!F331*(DT!$E$5/2000)))</f>
        <v>0</v>
      </c>
      <c r="M331" s="286">
        <f>((G331)*(DT!$C$6/1000))*($D$1045/IF(AND($D$1044&gt;$B$1046,$B$1046&gt;$D$1043),366,365))</f>
        <v>0</v>
      </c>
      <c r="N331" s="287">
        <f t="shared" si="60"/>
        <v>0</v>
      </c>
      <c r="P331" s="288">
        <f>(($U331*DT!$C$5/1000))*($D$1045/IF(AND($D$1044&gt;$B$1046,$B$1046&gt;$D$1043),366,365))+(($V331*DT!$C$5/2000))</f>
        <v>0</v>
      </c>
      <c r="Q331" s="289">
        <f t="shared" si="57"/>
        <v>0</v>
      </c>
      <c r="R331" s="289">
        <f>(($U331*DT!$E$5/1000))*($D$1045/IF(AND($D$1044&gt;$B$1046,$B$1046&gt;$D$1043),366,365))+(($V331*DT!$E$5/2000))</f>
        <v>0</v>
      </c>
      <c r="S331" s="290">
        <f t="shared" si="61"/>
        <v>0</v>
      </c>
      <c r="U331" s="291">
        <f t="shared" ref="U331:U394" si="66">IF(AND(($H331)&gt;$P$2,F331&gt;0),((D331+E331+G331)*($P$2/$H331)),IF($H331&lt;$P$2,(D331+E331+G331),($H331)*($P$2/$H331)))</f>
        <v>0</v>
      </c>
      <c r="V331" s="291">
        <f t="shared" si="62"/>
        <v>0</v>
      </c>
      <c r="X331" s="288">
        <f>(($AC331*DT!$C$5/1000))*($D$1045/IF(AND($D$1044&gt;$B$1046,$B$1046&gt;$D$1043),366,365))+(($AD331*DT!$C$5/2000))</f>
        <v>0</v>
      </c>
      <c r="Y331" s="289">
        <f t="shared" si="58"/>
        <v>0</v>
      </c>
      <c r="Z331" s="289">
        <f>(($AC331*DT!$E$5/1000))*($D$1045/IF(AND($D$1044&gt;$B$1046,$B$1046&gt;$D$1043),366,365))+(($AD331*DT!$E$5/2000))</f>
        <v>0</v>
      </c>
      <c r="AA331" s="290">
        <f t="shared" si="63"/>
        <v>0</v>
      </c>
      <c r="AC331" s="291">
        <f t="shared" si="64"/>
        <v>0</v>
      </c>
      <c r="AD331" s="291">
        <f t="shared" si="65"/>
        <v>0</v>
      </c>
    </row>
    <row r="332" spans="2:30" x14ac:dyDescent="0.25">
      <c r="B332" s="522">
        <v>328</v>
      </c>
      <c r="C332" s="280">
        <f>'BIENES ASEGURADOS'!C340</f>
        <v>0</v>
      </c>
      <c r="D332" s="281">
        <f>SUM('BIENES ASEGURADOS'!D340:H340)*'RT GENERALES'!$D$14</f>
        <v>0</v>
      </c>
      <c r="E332" s="281">
        <f>SUM('BIENES ASEGURADOS'!I340:Y340,'BIENES ASEGURADOS'!AA340)*'RT GENERALES'!$D$14</f>
        <v>0</v>
      </c>
      <c r="F332" s="281">
        <f>'BIENES ASEGURADOS'!AB340*'RT GENERALES'!$D$14</f>
        <v>0</v>
      </c>
      <c r="G332" s="282">
        <f>'BIENES ASEGURADOS'!Z340*'RT GENERALES'!$D$14</f>
        <v>0</v>
      </c>
      <c r="H332" s="525">
        <f t="shared" si="59"/>
        <v>0</v>
      </c>
      <c r="I332" s="283"/>
      <c r="J332" s="284">
        <f>(((D332+E332)*(DT!$C$5/1000)))*($D$1045/IF(AND($D$1044&gt;$B$1046,$B$1046&gt;$D$1043),366,365))+(LIQUIDACION!$F332*(DT!$C$5/2000))</f>
        <v>0</v>
      </c>
      <c r="K332" s="285">
        <f t="shared" si="56"/>
        <v>0</v>
      </c>
      <c r="L332" s="286">
        <f>(((D332+E332)*DT!$E$5/1000)*($D$1045/IF(AND($D$1044&gt;$B$1046,$B$1046&gt;$D$1043),366,365))+(LIQUIDACION!F332*(DT!$E$5/2000)))</f>
        <v>0</v>
      </c>
      <c r="M332" s="286">
        <f>((G332)*(DT!$C$6/1000))*($D$1045/IF(AND($D$1044&gt;$B$1046,$B$1046&gt;$D$1043),366,365))</f>
        <v>0</v>
      </c>
      <c r="N332" s="287">
        <f t="shared" si="60"/>
        <v>0</v>
      </c>
      <c r="P332" s="288">
        <f>(($U332*DT!$C$5/1000))*($D$1045/IF(AND($D$1044&gt;$B$1046,$B$1046&gt;$D$1043),366,365))+(($V332*DT!$C$5/2000))</f>
        <v>0</v>
      </c>
      <c r="Q332" s="289">
        <f t="shared" si="57"/>
        <v>0</v>
      </c>
      <c r="R332" s="289">
        <f>(($U332*DT!$E$5/1000))*($D$1045/IF(AND($D$1044&gt;$B$1046,$B$1046&gt;$D$1043),366,365))+(($V332*DT!$E$5/2000))</f>
        <v>0</v>
      </c>
      <c r="S332" s="290">
        <f t="shared" si="61"/>
        <v>0</v>
      </c>
      <c r="U332" s="291">
        <f t="shared" si="66"/>
        <v>0</v>
      </c>
      <c r="V332" s="291">
        <f t="shared" si="62"/>
        <v>0</v>
      </c>
      <c r="X332" s="288">
        <f>(($AC332*DT!$C$5/1000))*($D$1045/IF(AND($D$1044&gt;$B$1046,$B$1046&gt;$D$1043),366,365))+(($AD332*DT!$C$5/2000))</f>
        <v>0</v>
      </c>
      <c r="Y332" s="289">
        <f t="shared" si="58"/>
        <v>0</v>
      </c>
      <c r="Z332" s="289">
        <f>(($AC332*DT!$E$5/1000))*($D$1045/IF(AND($D$1044&gt;$B$1046,$B$1046&gt;$D$1043),366,365))+(($AD332*DT!$E$5/2000))</f>
        <v>0</v>
      </c>
      <c r="AA332" s="290">
        <f t="shared" si="63"/>
        <v>0</v>
      </c>
      <c r="AC332" s="291">
        <f t="shared" si="64"/>
        <v>0</v>
      </c>
      <c r="AD332" s="291">
        <f t="shared" si="65"/>
        <v>0</v>
      </c>
    </row>
    <row r="333" spans="2:30" x14ac:dyDescent="0.25">
      <c r="B333" s="522">
        <v>329</v>
      </c>
      <c r="C333" s="280">
        <f>'BIENES ASEGURADOS'!C341</f>
        <v>0</v>
      </c>
      <c r="D333" s="281">
        <f>SUM('BIENES ASEGURADOS'!D341:H341)*'RT GENERALES'!$D$14</f>
        <v>0</v>
      </c>
      <c r="E333" s="281">
        <f>SUM('BIENES ASEGURADOS'!I341:Y341,'BIENES ASEGURADOS'!AA341)*'RT GENERALES'!$D$14</f>
        <v>0</v>
      </c>
      <c r="F333" s="281">
        <f>'BIENES ASEGURADOS'!AB341*'RT GENERALES'!$D$14</f>
        <v>0</v>
      </c>
      <c r="G333" s="282">
        <f>'BIENES ASEGURADOS'!Z341*'RT GENERALES'!$D$14</f>
        <v>0</v>
      </c>
      <c r="H333" s="525">
        <f t="shared" si="59"/>
        <v>0</v>
      </c>
      <c r="I333" s="283"/>
      <c r="J333" s="284">
        <f>(((D333+E333)*(DT!$C$5/1000)))*($D$1045/IF(AND($D$1044&gt;$B$1046,$B$1046&gt;$D$1043),366,365))+(LIQUIDACION!$F333*(DT!$C$5/2000))</f>
        <v>0</v>
      </c>
      <c r="K333" s="285">
        <f t="shared" si="56"/>
        <v>0</v>
      </c>
      <c r="L333" s="286">
        <f>(((D333+E333)*DT!$E$5/1000)*($D$1045/IF(AND($D$1044&gt;$B$1046,$B$1046&gt;$D$1043),366,365))+(LIQUIDACION!F333*(DT!$E$5/2000)))</f>
        <v>0</v>
      </c>
      <c r="M333" s="286">
        <f>((G333)*(DT!$C$6/1000))*($D$1045/IF(AND($D$1044&gt;$B$1046,$B$1046&gt;$D$1043),366,365))</f>
        <v>0</v>
      </c>
      <c r="N333" s="287">
        <f t="shared" si="60"/>
        <v>0</v>
      </c>
      <c r="P333" s="288">
        <f>(($U333*DT!$C$5/1000))*($D$1045/IF(AND($D$1044&gt;$B$1046,$B$1046&gt;$D$1043),366,365))+(($V333*DT!$C$5/2000))</f>
        <v>0</v>
      </c>
      <c r="Q333" s="289">
        <f t="shared" si="57"/>
        <v>0</v>
      </c>
      <c r="R333" s="289">
        <f>(($U333*DT!$E$5/1000))*($D$1045/IF(AND($D$1044&gt;$B$1046,$B$1046&gt;$D$1043),366,365))+(($V333*DT!$E$5/2000))</f>
        <v>0</v>
      </c>
      <c r="S333" s="290">
        <f t="shared" si="61"/>
        <v>0</v>
      </c>
      <c r="U333" s="291">
        <f t="shared" si="66"/>
        <v>0</v>
      </c>
      <c r="V333" s="291">
        <f t="shared" si="62"/>
        <v>0</v>
      </c>
      <c r="X333" s="288">
        <f>(($AC333*DT!$C$5/1000))*($D$1045/IF(AND($D$1044&gt;$B$1046,$B$1046&gt;$D$1043),366,365))+(($AD333*DT!$C$5/2000))</f>
        <v>0</v>
      </c>
      <c r="Y333" s="289">
        <f t="shared" si="58"/>
        <v>0</v>
      </c>
      <c r="Z333" s="289">
        <f>(($AC333*DT!$E$5/1000))*($D$1045/IF(AND($D$1044&gt;$B$1046,$B$1046&gt;$D$1043),366,365))+(($AD333*DT!$E$5/2000))</f>
        <v>0</v>
      </c>
      <c r="AA333" s="290">
        <f t="shared" si="63"/>
        <v>0</v>
      </c>
      <c r="AC333" s="291">
        <f t="shared" si="64"/>
        <v>0</v>
      </c>
      <c r="AD333" s="291">
        <f t="shared" si="65"/>
        <v>0</v>
      </c>
    </row>
    <row r="334" spans="2:30" x14ac:dyDescent="0.25">
      <c r="B334" s="522">
        <v>330</v>
      </c>
      <c r="C334" s="280">
        <f>'BIENES ASEGURADOS'!C342</f>
        <v>0</v>
      </c>
      <c r="D334" s="281">
        <f>SUM('BIENES ASEGURADOS'!D342:H342)*'RT GENERALES'!$D$14</f>
        <v>0</v>
      </c>
      <c r="E334" s="281">
        <f>SUM('BIENES ASEGURADOS'!I342:Y342,'BIENES ASEGURADOS'!AA342)*'RT GENERALES'!$D$14</f>
        <v>0</v>
      </c>
      <c r="F334" s="281">
        <f>'BIENES ASEGURADOS'!AB342*'RT GENERALES'!$D$14</f>
        <v>0</v>
      </c>
      <c r="G334" s="282">
        <f>'BIENES ASEGURADOS'!Z342*'RT GENERALES'!$D$14</f>
        <v>0</v>
      </c>
      <c r="H334" s="525">
        <f t="shared" si="59"/>
        <v>0</v>
      </c>
      <c r="I334" s="283"/>
      <c r="J334" s="284">
        <f>(((D334+E334)*(DT!$C$5/1000)))*($D$1045/IF(AND($D$1044&gt;$B$1046,$B$1046&gt;$D$1043),366,365))+(LIQUIDACION!$F334*(DT!$C$5/2000))</f>
        <v>0</v>
      </c>
      <c r="K334" s="285">
        <f t="shared" si="56"/>
        <v>0</v>
      </c>
      <c r="L334" s="286">
        <f>(((D334+E334)*DT!$E$5/1000)*($D$1045/IF(AND($D$1044&gt;$B$1046,$B$1046&gt;$D$1043),366,365))+(LIQUIDACION!F334*(DT!$E$5/2000)))</f>
        <v>0</v>
      </c>
      <c r="M334" s="286">
        <f>((G334)*(DT!$C$6/1000))*($D$1045/IF(AND($D$1044&gt;$B$1046,$B$1046&gt;$D$1043),366,365))</f>
        <v>0</v>
      </c>
      <c r="N334" s="287">
        <f t="shared" si="60"/>
        <v>0</v>
      </c>
      <c r="P334" s="288">
        <f>(($U334*DT!$C$5/1000))*($D$1045/IF(AND($D$1044&gt;$B$1046,$B$1046&gt;$D$1043),366,365))+(($V334*DT!$C$5/2000))</f>
        <v>0</v>
      </c>
      <c r="Q334" s="289">
        <f t="shared" si="57"/>
        <v>0</v>
      </c>
      <c r="R334" s="289">
        <f>(($U334*DT!$E$5/1000))*($D$1045/IF(AND($D$1044&gt;$B$1046,$B$1046&gt;$D$1043),366,365))+(($V334*DT!$E$5/2000))</f>
        <v>0</v>
      </c>
      <c r="S334" s="290">
        <f t="shared" si="61"/>
        <v>0</v>
      </c>
      <c r="U334" s="291">
        <f t="shared" si="66"/>
        <v>0</v>
      </c>
      <c r="V334" s="291">
        <f t="shared" si="62"/>
        <v>0</v>
      </c>
      <c r="X334" s="288">
        <f>(($AC334*DT!$C$5/1000))*($D$1045/IF(AND($D$1044&gt;$B$1046,$B$1046&gt;$D$1043),366,365))+(($AD334*DT!$C$5/2000))</f>
        <v>0</v>
      </c>
      <c r="Y334" s="289">
        <f t="shared" si="58"/>
        <v>0</v>
      </c>
      <c r="Z334" s="289">
        <f>(($AC334*DT!$E$5/1000))*($D$1045/IF(AND($D$1044&gt;$B$1046,$B$1046&gt;$D$1043),366,365))+(($AD334*DT!$E$5/2000))</f>
        <v>0</v>
      </c>
      <c r="AA334" s="290">
        <f t="shared" si="63"/>
        <v>0</v>
      </c>
      <c r="AC334" s="291">
        <f t="shared" si="64"/>
        <v>0</v>
      </c>
      <c r="AD334" s="291">
        <f t="shared" si="65"/>
        <v>0</v>
      </c>
    </row>
    <row r="335" spans="2:30" x14ac:dyDescent="0.25">
      <c r="B335" s="522">
        <v>331</v>
      </c>
      <c r="C335" s="280">
        <f>'BIENES ASEGURADOS'!C343</f>
        <v>0</v>
      </c>
      <c r="D335" s="281">
        <f>SUM('BIENES ASEGURADOS'!D343:H343)*'RT GENERALES'!$D$14</f>
        <v>0</v>
      </c>
      <c r="E335" s="281">
        <f>SUM('BIENES ASEGURADOS'!I343:Y343,'BIENES ASEGURADOS'!AA343)*'RT GENERALES'!$D$14</f>
        <v>0</v>
      </c>
      <c r="F335" s="281">
        <f>'BIENES ASEGURADOS'!AB343*'RT GENERALES'!$D$14</f>
        <v>0</v>
      </c>
      <c r="G335" s="282">
        <f>'BIENES ASEGURADOS'!Z343*'RT GENERALES'!$D$14</f>
        <v>0</v>
      </c>
      <c r="H335" s="525">
        <f t="shared" si="59"/>
        <v>0</v>
      </c>
      <c r="I335" s="283"/>
      <c r="J335" s="284">
        <f>(((D335+E335)*(DT!$C$5/1000)))*($D$1045/IF(AND($D$1044&gt;$B$1046,$B$1046&gt;$D$1043),366,365))+(LIQUIDACION!$F335*(DT!$C$5/2000))</f>
        <v>0</v>
      </c>
      <c r="K335" s="285">
        <f t="shared" si="56"/>
        <v>0</v>
      </c>
      <c r="L335" s="286">
        <f>(((D335+E335)*DT!$E$5/1000)*($D$1045/IF(AND($D$1044&gt;$B$1046,$B$1046&gt;$D$1043),366,365))+(LIQUIDACION!F335*(DT!$E$5/2000)))</f>
        <v>0</v>
      </c>
      <c r="M335" s="286">
        <f>((G335)*(DT!$C$6/1000))*($D$1045/IF(AND($D$1044&gt;$B$1046,$B$1046&gt;$D$1043),366,365))</f>
        <v>0</v>
      </c>
      <c r="N335" s="287">
        <f t="shared" si="60"/>
        <v>0</v>
      </c>
      <c r="P335" s="288">
        <f>(($U335*DT!$C$5/1000))*($D$1045/IF(AND($D$1044&gt;$B$1046,$B$1046&gt;$D$1043),366,365))+(($V335*DT!$C$5/2000))</f>
        <v>0</v>
      </c>
      <c r="Q335" s="289">
        <f t="shared" si="57"/>
        <v>0</v>
      </c>
      <c r="R335" s="289">
        <f>(($U335*DT!$E$5/1000))*($D$1045/IF(AND($D$1044&gt;$B$1046,$B$1046&gt;$D$1043),366,365))+(($V335*DT!$E$5/2000))</f>
        <v>0</v>
      </c>
      <c r="S335" s="290">
        <f t="shared" si="61"/>
        <v>0</v>
      </c>
      <c r="U335" s="291">
        <f t="shared" si="66"/>
        <v>0</v>
      </c>
      <c r="V335" s="291">
        <f t="shared" si="62"/>
        <v>0</v>
      </c>
      <c r="X335" s="288">
        <f>(($AC335*DT!$C$5/1000))*($D$1045/IF(AND($D$1044&gt;$B$1046,$B$1046&gt;$D$1043),366,365))+(($AD335*DT!$C$5/2000))</f>
        <v>0</v>
      </c>
      <c r="Y335" s="289">
        <f t="shared" si="58"/>
        <v>0</v>
      </c>
      <c r="Z335" s="289">
        <f>(($AC335*DT!$E$5/1000))*($D$1045/IF(AND($D$1044&gt;$B$1046,$B$1046&gt;$D$1043),366,365))+(($AD335*DT!$E$5/2000))</f>
        <v>0</v>
      </c>
      <c r="AA335" s="290">
        <f t="shared" si="63"/>
        <v>0</v>
      </c>
      <c r="AC335" s="291">
        <f t="shared" si="64"/>
        <v>0</v>
      </c>
      <c r="AD335" s="291">
        <f t="shared" si="65"/>
        <v>0</v>
      </c>
    </row>
    <row r="336" spans="2:30" x14ac:dyDescent="0.25">
      <c r="B336" s="522">
        <v>332</v>
      </c>
      <c r="C336" s="280">
        <f>'BIENES ASEGURADOS'!C344</f>
        <v>0</v>
      </c>
      <c r="D336" s="281">
        <f>SUM('BIENES ASEGURADOS'!D344:H344)*'RT GENERALES'!$D$14</f>
        <v>0</v>
      </c>
      <c r="E336" s="281">
        <f>SUM('BIENES ASEGURADOS'!I344:Y344,'BIENES ASEGURADOS'!AA344)*'RT GENERALES'!$D$14</f>
        <v>0</v>
      </c>
      <c r="F336" s="281">
        <f>'BIENES ASEGURADOS'!AB344*'RT GENERALES'!$D$14</f>
        <v>0</v>
      </c>
      <c r="G336" s="282">
        <f>'BIENES ASEGURADOS'!Z344*'RT GENERALES'!$D$14</f>
        <v>0</v>
      </c>
      <c r="H336" s="525">
        <f t="shared" si="59"/>
        <v>0</v>
      </c>
      <c r="I336" s="283"/>
      <c r="J336" s="284">
        <f>(((D336+E336)*(DT!$C$5/1000)))*($D$1045/IF(AND($D$1044&gt;$B$1046,$B$1046&gt;$D$1043),366,365))+(LIQUIDACION!$F336*(DT!$C$5/2000))</f>
        <v>0</v>
      </c>
      <c r="K336" s="285">
        <f t="shared" si="56"/>
        <v>0</v>
      </c>
      <c r="L336" s="286">
        <f>(((D336+E336)*DT!$E$5/1000)*($D$1045/IF(AND($D$1044&gt;$B$1046,$B$1046&gt;$D$1043),366,365))+(LIQUIDACION!F336*(DT!$E$5/2000)))</f>
        <v>0</v>
      </c>
      <c r="M336" s="286">
        <f>((G336)*(DT!$C$6/1000))*($D$1045/IF(AND($D$1044&gt;$B$1046,$B$1046&gt;$D$1043),366,365))</f>
        <v>0</v>
      </c>
      <c r="N336" s="287">
        <f t="shared" si="60"/>
        <v>0</v>
      </c>
      <c r="P336" s="288">
        <f>(($U336*DT!$C$5/1000))*($D$1045/IF(AND($D$1044&gt;$B$1046,$B$1046&gt;$D$1043),366,365))+(($V336*DT!$C$5/2000))</f>
        <v>0</v>
      </c>
      <c r="Q336" s="289">
        <f t="shared" si="57"/>
        <v>0</v>
      </c>
      <c r="R336" s="289">
        <f>(($U336*DT!$E$5/1000))*($D$1045/IF(AND($D$1044&gt;$B$1046,$B$1046&gt;$D$1043),366,365))+(($V336*DT!$E$5/2000))</f>
        <v>0</v>
      </c>
      <c r="S336" s="290">
        <f t="shared" si="61"/>
        <v>0</v>
      </c>
      <c r="U336" s="291">
        <f t="shared" si="66"/>
        <v>0</v>
      </c>
      <c r="V336" s="291">
        <f t="shared" si="62"/>
        <v>0</v>
      </c>
      <c r="X336" s="288">
        <f>(($AC336*DT!$C$5/1000))*($D$1045/IF(AND($D$1044&gt;$B$1046,$B$1046&gt;$D$1043),366,365))+(($AD336*DT!$C$5/2000))</f>
        <v>0</v>
      </c>
      <c r="Y336" s="289">
        <f t="shared" si="58"/>
        <v>0</v>
      </c>
      <c r="Z336" s="289">
        <f>(($AC336*DT!$E$5/1000))*($D$1045/IF(AND($D$1044&gt;$B$1046,$B$1046&gt;$D$1043),366,365))+(($AD336*DT!$E$5/2000))</f>
        <v>0</v>
      </c>
      <c r="AA336" s="290">
        <f t="shared" si="63"/>
        <v>0</v>
      </c>
      <c r="AC336" s="291">
        <f t="shared" si="64"/>
        <v>0</v>
      </c>
      <c r="AD336" s="291">
        <f t="shared" si="65"/>
        <v>0</v>
      </c>
    </row>
    <row r="337" spans="2:30" x14ac:dyDescent="0.25">
      <c r="B337" s="522">
        <v>333</v>
      </c>
      <c r="C337" s="280">
        <f>'BIENES ASEGURADOS'!C345</f>
        <v>0</v>
      </c>
      <c r="D337" s="281">
        <f>SUM('BIENES ASEGURADOS'!D345:H345)*'RT GENERALES'!$D$14</f>
        <v>0</v>
      </c>
      <c r="E337" s="281">
        <f>SUM('BIENES ASEGURADOS'!I345:Y345,'BIENES ASEGURADOS'!AA345)*'RT GENERALES'!$D$14</f>
        <v>0</v>
      </c>
      <c r="F337" s="281">
        <f>'BIENES ASEGURADOS'!AB345*'RT GENERALES'!$D$14</f>
        <v>0</v>
      </c>
      <c r="G337" s="282">
        <f>'BIENES ASEGURADOS'!Z345*'RT GENERALES'!$D$14</f>
        <v>0</v>
      </c>
      <c r="H337" s="525">
        <f t="shared" si="59"/>
        <v>0</v>
      </c>
      <c r="I337" s="283"/>
      <c r="J337" s="284">
        <f>(((D337+E337)*(DT!$C$5/1000)))*($D$1045/IF(AND($D$1044&gt;$B$1046,$B$1046&gt;$D$1043),366,365))+(LIQUIDACION!$F337*(DT!$C$5/2000))</f>
        <v>0</v>
      </c>
      <c r="K337" s="285">
        <f t="shared" si="56"/>
        <v>0</v>
      </c>
      <c r="L337" s="286">
        <f>(((D337+E337)*DT!$E$5/1000)*($D$1045/IF(AND($D$1044&gt;$B$1046,$B$1046&gt;$D$1043),366,365))+(LIQUIDACION!F337*(DT!$E$5/2000)))</f>
        <v>0</v>
      </c>
      <c r="M337" s="286">
        <f>((G337)*(DT!$C$6/1000))*($D$1045/IF(AND($D$1044&gt;$B$1046,$B$1046&gt;$D$1043),366,365))</f>
        <v>0</v>
      </c>
      <c r="N337" s="287">
        <f t="shared" si="60"/>
        <v>0</v>
      </c>
      <c r="P337" s="288">
        <f>(($U337*DT!$C$5/1000))*($D$1045/IF(AND($D$1044&gt;$B$1046,$B$1046&gt;$D$1043),366,365))+(($V337*DT!$C$5/2000))</f>
        <v>0</v>
      </c>
      <c r="Q337" s="289">
        <f t="shared" si="57"/>
        <v>0</v>
      </c>
      <c r="R337" s="289">
        <f>(($U337*DT!$E$5/1000))*($D$1045/IF(AND($D$1044&gt;$B$1046,$B$1046&gt;$D$1043),366,365))+(($V337*DT!$E$5/2000))</f>
        <v>0</v>
      </c>
      <c r="S337" s="290">
        <f t="shared" si="61"/>
        <v>0</v>
      </c>
      <c r="U337" s="291">
        <f t="shared" si="66"/>
        <v>0</v>
      </c>
      <c r="V337" s="291">
        <f t="shared" si="62"/>
        <v>0</v>
      </c>
      <c r="X337" s="288">
        <f>(($AC337*DT!$C$5/1000))*($D$1045/IF(AND($D$1044&gt;$B$1046,$B$1046&gt;$D$1043),366,365))+(($AD337*DT!$C$5/2000))</f>
        <v>0</v>
      </c>
      <c r="Y337" s="289">
        <f t="shared" si="58"/>
        <v>0</v>
      </c>
      <c r="Z337" s="289">
        <f>(($AC337*DT!$E$5/1000))*($D$1045/IF(AND($D$1044&gt;$B$1046,$B$1046&gt;$D$1043),366,365))+(($AD337*DT!$E$5/2000))</f>
        <v>0</v>
      </c>
      <c r="AA337" s="290">
        <f t="shared" si="63"/>
        <v>0</v>
      </c>
      <c r="AC337" s="291">
        <f t="shared" si="64"/>
        <v>0</v>
      </c>
      <c r="AD337" s="291">
        <f t="shared" si="65"/>
        <v>0</v>
      </c>
    </row>
    <row r="338" spans="2:30" x14ac:dyDescent="0.25">
      <c r="B338" s="522">
        <v>334</v>
      </c>
      <c r="C338" s="280">
        <f>'BIENES ASEGURADOS'!C346</f>
        <v>0</v>
      </c>
      <c r="D338" s="281">
        <f>SUM('BIENES ASEGURADOS'!D346:H346)*'RT GENERALES'!$D$14</f>
        <v>0</v>
      </c>
      <c r="E338" s="281">
        <f>SUM('BIENES ASEGURADOS'!I346:Y346,'BIENES ASEGURADOS'!AA346)*'RT GENERALES'!$D$14</f>
        <v>0</v>
      </c>
      <c r="F338" s="281">
        <f>'BIENES ASEGURADOS'!AB346*'RT GENERALES'!$D$14</f>
        <v>0</v>
      </c>
      <c r="G338" s="282">
        <f>'BIENES ASEGURADOS'!Z346*'RT GENERALES'!$D$14</f>
        <v>0</v>
      </c>
      <c r="H338" s="525">
        <f t="shared" si="59"/>
        <v>0</v>
      </c>
      <c r="I338" s="283"/>
      <c r="J338" s="284">
        <f>(((D338+E338)*(DT!$C$5/1000)))*($D$1045/IF(AND($D$1044&gt;$B$1046,$B$1046&gt;$D$1043),366,365))+(LIQUIDACION!$F338*(DT!$C$5/2000))</f>
        <v>0</v>
      </c>
      <c r="K338" s="285">
        <f t="shared" si="56"/>
        <v>0</v>
      </c>
      <c r="L338" s="286">
        <f>(((D338+E338)*DT!$E$5/1000)*($D$1045/IF(AND($D$1044&gt;$B$1046,$B$1046&gt;$D$1043),366,365))+(LIQUIDACION!F338*(DT!$E$5/2000)))</f>
        <v>0</v>
      </c>
      <c r="M338" s="286">
        <f>((G338)*(DT!$C$6/1000))*($D$1045/IF(AND($D$1044&gt;$B$1046,$B$1046&gt;$D$1043),366,365))</f>
        <v>0</v>
      </c>
      <c r="N338" s="287">
        <f t="shared" si="60"/>
        <v>0</v>
      </c>
      <c r="P338" s="288">
        <f>(($U338*DT!$C$5/1000))*($D$1045/IF(AND($D$1044&gt;$B$1046,$B$1046&gt;$D$1043),366,365))+(($V338*DT!$C$5/2000))</f>
        <v>0</v>
      </c>
      <c r="Q338" s="289">
        <f t="shared" si="57"/>
        <v>0</v>
      </c>
      <c r="R338" s="289">
        <f>(($U338*DT!$E$5/1000))*($D$1045/IF(AND($D$1044&gt;$B$1046,$B$1046&gt;$D$1043),366,365))+(($V338*DT!$E$5/2000))</f>
        <v>0</v>
      </c>
      <c r="S338" s="290">
        <f t="shared" si="61"/>
        <v>0</v>
      </c>
      <c r="U338" s="291">
        <f t="shared" si="66"/>
        <v>0</v>
      </c>
      <c r="V338" s="291">
        <f t="shared" si="62"/>
        <v>0</v>
      </c>
      <c r="X338" s="288">
        <f>(($AC338*DT!$C$5/1000))*($D$1045/IF(AND($D$1044&gt;$B$1046,$B$1046&gt;$D$1043),366,365))+(($AD338*DT!$C$5/2000))</f>
        <v>0</v>
      </c>
      <c r="Y338" s="289">
        <f t="shared" si="58"/>
        <v>0</v>
      </c>
      <c r="Z338" s="289">
        <f>(($AC338*DT!$E$5/1000))*($D$1045/IF(AND($D$1044&gt;$B$1046,$B$1046&gt;$D$1043),366,365))+(($AD338*DT!$E$5/2000))</f>
        <v>0</v>
      </c>
      <c r="AA338" s="290">
        <f t="shared" si="63"/>
        <v>0</v>
      </c>
      <c r="AC338" s="291">
        <f t="shared" si="64"/>
        <v>0</v>
      </c>
      <c r="AD338" s="291">
        <f t="shared" si="65"/>
        <v>0</v>
      </c>
    </row>
    <row r="339" spans="2:30" x14ac:dyDescent="0.25">
      <c r="B339" s="522">
        <v>335</v>
      </c>
      <c r="C339" s="280">
        <f>'BIENES ASEGURADOS'!C347</f>
        <v>0</v>
      </c>
      <c r="D339" s="281">
        <f>SUM('BIENES ASEGURADOS'!D347:H347)*'RT GENERALES'!$D$14</f>
        <v>0</v>
      </c>
      <c r="E339" s="281">
        <f>SUM('BIENES ASEGURADOS'!I347:Y347,'BIENES ASEGURADOS'!AA347)*'RT GENERALES'!$D$14</f>
        <v>0</v>
      </c>
      <c r="F339" s="281">
        <f>'BIENES ASEGURADOS'!AB347*'RT GENERALES'!$D$14</f>
        <v>0</v>
      </c>
      <c r="G339" s="282">
        <f>'BIENES ASEGURADOS'!Z347*'RT GENERALES'!$D$14</f>
        <v>0</v>
      </c>
      <c r="H339" s="525">
        <f t="shared" si="59"/>
        <v>0</v>
      </c>
      <c r="I339" s="283"/>
      <c r="J339" s="284">
        <f>(((D339+E339)*(DT!$C$5/1000)))*($D$1045/IF(AND($D$1044&gt;$B$1046,$B$1046&gt;$D$1043),366,365))+(LIQUIDACION!$F339*(DT!$C$5/2000))</f>
        <v>0</v>
      </c>
      <c r="K339" s="285">
        <f t="shared" si="56"/>
        <v>0</v>
      </c>
      <c r="L339" s="286">
        <f>(((D339+E339)*DT!$E$5/1000)*($D$1045/IF(AND($D$1044&gt;$B$1046,$B$1046&gt;$D$1043),366,365))+(LIQUIDACION!F339*(DT!$E$5/2000)))</f>
        <v>0</v>
      </c>
      <c r="M339" s="286">
        <f>((G339)*(DT!$C$6/1000))*($D$1045/IF(AND($D$1044&gt;$B$1046,$B$1046&gt;$D$1043),366,365))</f>
        <v>0</v>
      </c>
      <c r="N339" s="287">
        <f t="shared" si="60"/>
        <v>0</v>
      </c>
      <c r="P339" s="288">
        <f>(($U339*DT!$C$5/1000))*($D$1045/IF(AND($D$1044&gt;$B$1046,$B$1046&gt;$D$1043),366,365))+(($V339*DT!$C$5/2000))</f>
        <v>0</v>
      </c>
      <c r="Q339" s="289">
        <f t="shared" si="57"/>
        <v>0</v>
      </c>
      <c r="R339" s="289">
        <f>(($U339*DT!$E$5/1000))*($D$1045/IF(AND($D$1044&gt;$B$1046,$B$1046&gt;$D$1043),366,365))+(($V339*DT!$E$5/2000))</f>
        <v>0</v>
      </c>
      <c r="S339" s="290">
        <f t="shared" si="61"/>
        <v>0</v>
      </c>
      <c r="U339" s="291">
        <f t="shared" si="66"/>
        <v>0</v>
      </c>
      <c r="V339" s="291">
        <f t="shared" si="62"/>
        <v>0</v>
      </c>
      <c r="X339" s="288">
        <f>(($AC339*DT!$C$5/1000))*($D$1045/IF(AND($D$1044&gt;$B$1046,$B$1046&gt;$D$1043),366,365))+(($AD339*DT!$C$5/2000))</f>
        <v>0</v>
      </c>
      <c r="Y339" s="289">
        <f t="shared" si="58"/>
        <v>0</v>
      </c>
      <c r="Z339" s="289">
        <f>(($AC339*DT!$E$5/1000))*($D$1045/IF(AND($D$1044&gt;$B$1046,$B$1046&gt;$D$1043),366,365))+(($AD339*DT!$E$5/2000))</f>
        <v>0</v>
      </c>
      <c r="AA339" s="290">
        <f t="shared" si="63"/>
        <v>0</v>
      </c>
      <c r="AC339" s="291">
        <f t="shared" si="64"/>
        <v>0</v>
      </c>
      <c r="AD339" s="291">
        <f t="shared" si="65"/>
        <v>0</v>
      </c>
    </row>
    <row r="340" spans="2:30" x14ac:dyDescent="0.25">
      <c r="B340" s="522">
        <v>336</v>
      </c>
      <c r="C340" s="280">
        <f>'BIENES ASEGURADOS'!C348</f>
        <v>0</v>
      </c>
      <c r="D340" s="281">
        <f>SUM('BIENES ASEGURADOS'!D348:H348)*'RT GENERALES'!$D$14</f>
        <v>0</v>
      </c>
      <c r="E340" s="281">
        <f>SUM('BIENES ASEGURADOS'!I348:Y348,'BIENES ASEGURADOS'!AA348)*'RT GENERALES'!$D$14</f>
        <v>0</v>
      </c>
      <c r="F340" s="281">
        <f>'BIENES ASEGURADOS'!AB348*'RT GENERALES'!$D$14</f>
        <v>0</v>
      </c>
      <c r="G340" s="282">
        <f>'BIENES ASEGURADOS'!Z348*'RT GENERALES'!$D$14</f>
        <v>0</v>
      </c>
      <c r="H340" s="525">
        <f t="shared" si="59"/>
        <v>0</v>
      </c>
      <c r="I340" s="283"/>
      <c r="J340" s="284">
        <f>(((D340+E340)*(DT!$C$5/1000)))*($D$1045/IF(AND($D$1044&gt;$B$1046,$B$1046&gt;$D$1043),366,365))+(LIQUIDACION!$F340*(DT!$C$5/2000))</f>
        <v>0</v>
      </c>
      <c r="K340" s="285">
        <f t="shared" si="56"/>
        <v>0</v>
      </c>
      <c r="L340" s="286">
        <f>(((D340+E340)*DT!$E$5/1000)*($D$1045/IF(AND($D$1044&gt;$B$1046,$B$1046&gt;$D$1043),366,365))+(LIQUIDACION!F340*(DT!$E$5/2000)))</f>
        <v>0</v>
      </c>
      <c r="M340" s="286">
        <f>((G340)*(DT!$C$6/1000))*($D$1045/IF(AND($D$1044&gt;$B$1046,$B$1046&gt;$D$1043),366,365))</f>
        <v>0</v>
      </c>
      <c r="N340" s="287">
        <f t="shared" si="60"/>
        <v>0</v>
      </c>
      <c r="P340" s="288">
        <f>(($U340*DT!$C$5/1000))*($D$1045/IF(AND($D$1044&gt;$B$1046,$B$1046&gt;$D$1043),366,365))+(($V340*DT!$C$5/2000))</f>
        <v>0</v>
      </c>
      <c r="Q340" s="289">
        <f t="shared" si="57"/>
        <v>0</v>
      </c>
      <c r="R340" s="289">
        <f>(($U340*DT!$E$5/1000))*($D$1045/IF(AND($D$1044&gt;$B$1046,$B$1046&gt;$D$1043),366,365))+(($V340*DT!$E$5/2000))</f>
        <v>0</v>
      </c>
      <c r="S340" s="290">
        <f t="shared" si="61"/>
        <v>0</v>
      </c>
      <c r="U340" s="291">
        <f t="shared" si="66"/>
        <v>0</v>
      </c>
      <c r="V340" s="291">
        <f t="shared" si="62"/>
        <v>0</v>
      </c>
      <c r="X340" s="288">
        <f>(($AC340*DT!$C$5/1000))*($D$1045/IF(AND($D$1044&gt;$B$1046,$B$1046&gt;$D$1043),366,365))+(($AD340*DT!$C$5/2000))</f>
        <v>0</v>
      </c>
      <c r="Y340" s="289">
        <f t="shared" si="58"/>
        <v>0</v>
      </c>
      <c r="Z340" s="289">
        <f>(($AC340*DT!$E$5/1000))*($D$1045/IF(AND($D$1044&gt;$B$1046,$B$1046&gt;$D$1043),366,365))+(($AD340*DT!$E$5/2000))</f>
        <v>0</v>
      </c>
      <c r="AA340" s="290">
        <f t="shared" si="63"/>
        <v>0</v>
      </c>
      <c r="AC340" s="291">
        <f t="shared" si="64"/>
        <v>0</v>
      </c>
      <c r="AD340" s="291">
        <f t="shared" si="65"/>
        <v>0</v>
      </c>
    </row>
    <row r="341" spans="2:30" x14ac:dyDescent="0.25">
      <c r="B341" s="522">
        <v>337</v>
      </c>
      <c r="C341" s="280">
        <f>'BIENES ASEGURADOS'!C349</f>
        <v>0</v>
      </c>
      <c r="D341" s="281">
        <f>SUM('BIENES ASEGURADOS'!D349:H349)*'RT GENERALES'!$D$14</f>
        <v>0</v>
      </c>
      <c r="E341" s="281">
        <f>SUM('BIENES ASEGURADOS'!I349:Y349,'BIENES ASEGURADOS'!AA349)*'RT GENERALES'!$D$14</f>
        <v>0</v>
      </c>
      <c r="F341" s="281">
        <f>'BIENES ASEGURADOS'!AB349*'RT GENERALES'!$D$14</f>
        <v>0</v>
      </c>
      <c r="G341" s="282">
        <f>'BIENES ASEGURADOS'!Z349*'RT GENERALES'!$D$14</f>
        <v>0</v>
      </c>
      <c r="H341" s="525">
        <f t="shared" si="59"/>
        <v>0</v>
      </c>
      <c r="I341" s="283"/>
      <c r="J341" s="284">
        <f>(((D341+E341)*(DT!$C$5/1000)))*($D$1045/IF(AND($D$1044&gt;$B$1046,$B$1046&gt;$D$1043),366,365))+(LIQUIDACION!$F341*(DT!$C$5/2000))</f>
        <v>0</v>
      </c>
      <c r="K341" s="285">
        <f t="shared" si="56"/>
        <v>0</v>
      </c>
      <c r="L341" s="286">
        <f>(((D341+E341)*DT!$E$5/1000)*($D$1045/IF(AND($D$1044&gt;$B$1046,$B$1046&gt;$D$1043),366,365))+(LIQUIDACION!F341*(DT!$E$5/2000)))</f>
        <v>0</v>
      </c>
      <c r="M341" s="286">
        <f>((G341)*(DT!$C$6/1000))*($D$1045/IF(AND($D$1044&gt;$B$1046,$B$1046&gt;$D$1043),366,365))</f>
        <v>0</v>
      </c>
      <c r="N341" s="287">
        <f t="shared" si="60"/>
        <v>0</v>
      </c>
      <c r="P341" s="288">
        <f>(($U341*DT!$C$5/1000))*($D$1045/IF(AND($D$1044&gt;$B$1046,$B$1046&gt;$D$1043),366,365))+(($V341*DT!$C$5/2000))</f>
        <v>0</v>
      </c>
      <c r="Q341" s="289">
        <f t="shared" si="57"/>
        <v>0</v>
      </c>
      <c r="R341" s="289">
        <f>(($U341*DT!$E$5/1000))*($D$1045/IF(AND($D$1044&gt;$B$1046,$B$1046&gt;$D$1043),366,365))+(($V341*DT!$E$5/2000))</f>
        <v>0</v>
      </c>
      <c r="S341" s="290">
        <f t="shared" si="61"/>
        <v>0</v>
      </c>
      <c r="U341" s="291">
        <f t="shared" si="66"/>
        <v>0</v>
      </c>
      <c r="V341" s="291">
        <f t="shared" si="62"/>
        <v>0</v>
      </c>
      <c r="X341" s="288">
        <f>(($AC341*DT!$C$5/1000))*($D$1045/IF(AND($D$1044&gt;$B$1046,$B$1046&gt;$D$1043),366,365))+(($AD341*DT!$C$5/2000))</f>
        <v>0</v>
      </c>
      <c r="Y341" s="289">
        <f t="shared" si="58"/>
        <v>0</v>
      </c>
      <c r="Z341" s="289">
        <f>(($AC341*DT!$E$5/1000))*($D$1045/IF(AND($D$1044&gt;$B$1046,$B$1046&gt;$D$1043),366,365))+(($AD341*DT!$E$5/2000))</f>
        <v>0</v>
      </c>
      <c r="AA341" s="290">
        <f t="shared" si="63"/>
        <v>0</v>
      </c>
      <c r="AC341" s="291">
        <f t="shared" si="64"/>
        <v>0</v>
      </c>
      <c r="AD341" s="291">
        <f t="shared" si="65"/>
        <v>0</v>
      </c>
    </row>
    <row r="342" spans="2:30" x14ac:dyDescent="0.25">
      <c r="B342" s="522">
        <v>338</v>
      </c>
      <c r="C342" s="280">
        <f>'BIENES ASEGURADOS'!C350</f>
        <v>0</v>
      </c>
      <c r="D342" s="281">
        <f>SUM('BIENES ASEGURADOS'!D350:H350)*'RT GENERALES'!$D$14</f>
        <v>0</v>
      </c>
      <c r="E342" s="281">
        <f>SUM('BIENES ASEGURADOS'!I350:Y350,'BIENES ASEGURADOS'!AA350)*'RT GENERALES'!$D$14</f>
        <v>0</v>
      </c>
      <c r="F342" s="281">
        <f>'BIENES ASEGURADOS'!AB350*'RT GENERALES'!$D$14</f>
        <v>0</v>
      </c>
      <c r="G342" s="282">
        <f>'BIENES ASEGURADOS'!Z350*'RT GENERALES'!$D$14</f>
        <v>0</v>
      </c>
      <c r="H342" s="525">
        <f t="shared" si="59"/>
        <v>0</v>
      </c>
      <c r="I342" s="283"/>
      <c r="J342" s="284">
        <f>(((D342+E342)*(DT!$C$5/1000)))*($D$1045/IF(AND($D$1044&gt;$B$1046,$B$1046&gt;$D$1043),366,365))+(LIQUIDACION!$F342*(DT!$C$5/2000))</f>
        <v>0</v>
      </c>
      <c r="K342" s="285">
        <f t="shared" si="56"/>
        <v>0</v>
      </c>
      <c r="L342" s="286">
        <f>(((D342+E342)*DT!$E$5/1000)*($D$1045/IF(AND($D$1044&gt;$B$1046,$B$1046&gt;$D$1043),366,365))+(LIQUIDACION!F342*(DT!$E$5/2000)))</f>
        <v>0</v>
      </c>
      <c r="M342" s="286">
        <f>((G342)*(DT!$C$6/1000))*($D$1045/IF(AND($D$1044&gt;$B$1046,$B$1046&gt;$D$1043),366,365))</f>
        <v>0</v>
      </c>
      <c r="N342" s="287">
        <f t="shared" si="60"/>
        <v>0</v>
      </c>
      <c r="P342" s="288">
        <f>(($U342*DT!$C$5/1000))*($D$1045/IF(AND($D$1044&gt;$B$1046,$B$1046&gt;$D$1043),366,365))+(($V342*DT!$C$5/2000))</f>
        <v>0</v>
      </c>
      <c r="Q342" s="289">
        <f t="shared" si="57"/>
        <v>0</v>
      </c>
      <c r="R342" s="289">
        <f>(($U342*DT!$E$5/1000))*($D$1045/IF(AND($D$1044&gt;$B$1046,$B$1046&gt;$D$1043),366,365))+(($V342*DT!$E$5/2000))</f>
        <v>0</v>
      </c>
      <c r="S342" s="290">
        <f t="shared" si="61"/>
        <v>0</v>
      </c>
      <c r="U342" s="291">
        <f t="shared" si="66"/>
        <v>0</v>
      </c>
      <c r="V342" s="291">
        <f t="shared" si="62"/>
        <v>0</v>
      </c>
      <c r="X342" s="288">
        <f>(($AC342*DT!$C$5/1000))*($D$1045/IF(AND($D$1044&gt;$B$1046,$B$1046&gt;$D$1043),366,365))+(($AD342*DT!$C$5/2000))</f>
        <v>0</v>
      </c>
      <c r="Y342" s="289">
        <f t="shared" si="58"/>
        <v>0</v>
      </c>
      <c r="Z342" s="289">
        <f>(($AC342*DT!$E$5/1000))*($D$1045/IF(AND($D$1044&gt;$B$1046,$B$1046&gt;$D$1043),366,365))+(($AD342*DT!$E$5/2000))</f>
        <v>0</v>
      </c>
      <c r="AA342" s="290">
        <f t="shared" si="63"/>
        <v>0</v>
      </c>
      <c r="AC342" s="291">
        <f t="shared" si="64"/>
        <v>0</v>
      </c>
      <c r="AD342" s="291">
        <f t="shared" si="65"/>
        <v>0</v>
      </c>
    </row>
    <row r="343" spans="2:30" x14ac:dyDescent="0.25">
      <c r="B343" s="522">
        <v>339</v>
      </c>
      <c r="C343" s="280">
        <f>'BIENES ASEGURADOS'!C351</f>
        <v>0</v>
      </c>
      <c r="D343" s="281">
        <f>SUM('BIENES ASEGURADOS'!D351:H351)*'RT GENERALES'!$D$14</f>
        <v>0</v>
      </c>
      <c r="E343" s="281">
        <f>SUM('BIENES ASEGURADOS'!I351:Y351,'BIENES ASEGURADOS'!AA351)*'RT GENERALES'!$D$14</f>
        <v>0</v>
      </c>
      <c r="F343" s="281">
        <f>'BIENES ASEGURADOS'!AB351*'RT GENERALES'!$D$14</f>
        <v>0</v>
      </c>
      <c r="G343" s="282">
        <f>'BIENES ASEGURADOS'!Z351*'RT GENERALES'!$D$14</f>
        <v>0</v>
      </c>
      <c r="H343" s="525">
        <f t="shared" si="59"/>
        <v>0</v>
      </c>
      <c r="I343" s="283"/>
      <c r="J343" s="284">
        <f>(((D343+E343)*(DT!$C$5/1000)))*($D$1045/IF(AND($D$1044&gt;$B$1046,$B$1046&gt;$D$1043),366,365))+(LIQUIDACION!$F343*(DT!$C$5/2000))</f>
        <v>0</v>
      </c>
      <c r="K343" s="285">
        <f t="shared" si="56"/>
        <v>0</v>
      </c>
      <c r="L343" s="286">
        <f>(((D343+E343)*DT!$E$5/1000)*($D$1045/IF(AND($D$1044&gt;$B$1046,$B$1046&gt;$D$1043),366,365))+(LIQUIDACION!F343*(DT!$E$5/2000)))</f>
        <v>0</v>
      </c>
      <c r="M343" s="286">
        <f>((G343)*(DT!$C$6/1000))*($D$1045/IF(AND($D$1044&gt;$B$1046,$B$1046&gt;$D$1043),366,365))</f>
        <v>0</v>
      </c>
      <c r="N343" s="287">
        <f t="shared" si="60"/>
        <v>0</v>
      </c>
      <c r="P343" s="288">
        <f>(($U343*DT!$C$5/1000))*($D$1045/IF(AND($D$1044&gt;$B$1046,$B$1046&gt;$D$1043),366,365))+(($V343*DT!$C$5/2000))</f>
        <v>0</v>
      </c>
      <c r="Q343" s="289">
        <f t="shared" si="57"/>
        <v>0</v>
      </c>
      <c r="R343" s="289">
        <f>(($U343*DT!$E$5/1000))*($D$1045/IF(AND($D$1044&gt;$B$1046,$B$1046&gt;$D$1043),366,365))+(($V343*DT!$E$5/2000))</f>
        <v>0</v>
      </c>
      <c r="S343" s="290">
        <f t="shared" si="61"/>
        <v>0</v>
      </c>
      <c r="U343" s="291">
        <f t="shared" si="66"/>
        <v>0</v>
      </c>
      <c r="V343" s="291">
        <f t="shared" si="62"/>
        <v>0</v>
      </c>
      <c r="X343" s="288">
        <f>(($AC343*DT!$C$5/1000))*($D$1045/IF(AND($D$1044&gt;$B$1046,$B$1046&gt;$D$1043),366,365))+(($AD343*DT!$C$5/2000))</f>
        <v>0</v>
      </c>
      <c r="Y343" s="289">
        <f t="shared" si="58"/>
        <v>0</v>
      </c>
      <c r="Z343" s="289">
        <f>(($AC343*DT!$E$5/1000))*($D$1045/IF(AND($D$1044&gt;$B$1046,$B$1046&gt;$D$1043),366,365))+(($AD343*DT!$E$5/2000))</f>
        <v>0</v>
      </c>
      <c r="AA343" s="290">
        <f t="shared" si="63"/>
        <v>0</v>
      </c>
      <c r="AC343" s="291">
        <f t="shared" si="64"/>
        <v>0</v>
      </c>
      <c r="AD343" s="291">
        <f t="shared" si="65"/>
        <v>0</v>
      </c>
    </row>
    <row r="344" spans="2:30" x14ac:dyDescent="0.25">
      <c r="B344" s="522">
        <v>340</v>
      </c>
      <c r="C344" s="280">
        <f>'BIENES ASEGURADOS'!C352</f>
        <v>0</v>
      </c>
      <c r="D344" s="281">
        <f>SUM('BIENES ASEGURADOS'!D352:H352)*'RT GENERALES'!$D$14</f>
        <v>0</v>
      </c>
      <c r="E344" s="281">
        <f>SUM('BIENES ASEGURADOS'!I352:Y352,'BIENES ASEGURADOS'!AA352)*'RT GENERALES'!$D$14</f>
        <v>0</v>
      </c>
      <c r="F344" s="281">
        <f>'BIENES ASEGURADOS'!AB352*'RT GENERALES'!$D$14</f>
        <v>0</v>
      </c>
      <c r="G344" s="282">
        <f>'BIENES ASEGURADOS'!Z352*'RT GENERALES'!$D$14</f>
        <v>0</v>
      </c>
      <c r="H344" s="525">
        <f t="shared" si="59"/>
        <v>0</v>
      </c>
      <c r="I344" s="283"/>
      <c r="J344" s="284">
        <f>(((D344+E344)*(DT!$C$5/1000)))*($D$1045/IF(AND($D$1044&gt;$B$1046,$B$1046&gt;$D$1043),366,365))+(LIQUIDACION!$F344*(DT!$C$5/2000))</f>
        <v>0</v>
      </c>
      <c r="K344" s="285">
        <f t="shared" si="56"/>
        <v>0</v>
      </c>
      <c r="L344" s="286">
        <f>(((D344+E344)*DT!$E$5/1000)*($D$1045/IF(AND($D$1044&gt;$B$1046,$B$1046&gt;$D$1043),366,365))+(LIQUIDACION!F344*(DT!$E$5/2000)))</f>
        <v>0</v>
      </c>
      <c r="M344" s="286">
        <f>((G344)*(DT!$C$6/1000))*($D$1045/IF(AND($D$1044&gt;$B$1046,$B$1046&gt;$D$1043),366,365))</f>
        <v>0</v>
      </c>
      <c r="N344" s="287">
        <f t="shared" si="60"/>
        <v>0</v>
      </c>
      <c r="P344" s="288">
        <f>(($U344*DT!$C$5/1000))*($D$1045/IF(AND($D$1044&gt;$B$1046,$B$1046&gt;$D$1043),366,365))+(($V344*DT!$C$5/2000))</f>
        <v>0</v>
      </c>
      <c r="Q344" s="289">
        <f t="shared" si="57"/>
        <v>0</v>
      </c>
      <c r="R344" s="289">
        <f>(($U344*DT!$E$5/1000))*($D$1045/IF(AND($D$1044&gt;$B$1046,$B$1046&gt;$D$1043),366,365))+(($V344*DT!$E$5/2000))</f>
        <v>0</v>
      </c>
      <c r="S344" s="290">
        <f t="shared" si="61"/>
        <v>0</v>
      </c>
      <c r="U344" s="291">
        <f t="shared" si="66"/>
        <v>0</v>
      </c>
      <c r="V344" s="291">
        <f t="shared" si="62"/>
        <v>0</v>
      </c>
      <c r="X344" s="288">
        <f>(($AC344*DT!$C$5/1000))*($D$1045/IF(AND($D$1044&gt;$B$1046,$B$1046&gt;$D$1043),366,365))+(($AD344*DT!$C$5/2000))</f>
        <v>0</v>
      </c>
      <c r="Y344" s="289">
        <f t="shared" si="58"/>
        <v>0</v>
      </c>
      <c r="Z344" s="289">
        <f>(($AC344*DT!$E$5/1000))*($D$1045/IF(AND($D$1044&gt;$B$1046,$B$1046&gt;$D$1043),366,365))+(($AD344*DT!$E$5/2000))</f>
        <v>0</v>
      </c>
      <c r="AA344" s="290">
        <f t="shared" si="63"/>
        <v>0</v>
      </c>
      <c r="AC344" s="291">
        <f t="shared" si="64"/>
        <v>0</v>
      </c>
      <c r="AD344" s="291">
        <f t="shared" si="65"/>
        <v>0</v>
      </c>
    </row>
    <row r="345" spans="2:30" x14ac:dyDescent="0.25">
      <c r="B345" s="522">
        <v>341</v>
      </c>
      <c r="C345" s="280">
        <f>'BIENES ASEGURADOS'!C353</f>
        <v>0</v>
      </c>
      <c r="D345" s="281">
        <f>SUM('BIENES ASEGURADOS'!D353:H353)*'RT GENERALES'!$D$14</f>
        <v>0</v>
      </c>
      <c r="E345" s="281">
        <f>SUM('BIENES ASEGURADOS'!I353:Y353,'BIENES ASEGURADOS'!AA353)*'RT GENERALES'!$D$14</f>
        <v>0</v>
      </c>
      <c r="F345" s="281">
        <f>'BIENES ASEGURADOS'!AB353*'RT GENERALES'!$D$14</f>
        <v>0</v>
      </c>
      <c r="G345" s="282">
        <f>'BIENES ASEGURADOS'!Z353*'RT GENERALES'!$D$14</f>
        <v>0</v>
      </c>
      <c r="H345" s="525">
        <f t="shared" si="59"/>
        <v>0</v>
      </c>
      <c r="I345" s="283"/>
      <c r="J345" s="284">
        <f>(((D345+E345)*(DT!$C$5/1000)))*($D$1045/IF(AND($D$1044&gt;$B$1046,$B$1046&gt;$D$1043),366,365))+(LIQUIDACION!$F345*(DT!$C$5/2000))</f>
        <v>0</v>
      </c>
      <c r="K345" s="285">
        <f t="shared" si="56"/>
        <v>0</v>
      </c>
      <c r="L345" s="286">
        <f>(((D345+E345)*DT!$E$5/1000)*($D$1045/IF(AND($D$1044&gt;$B$1046,$B$1046&gt;$D$1043),366,365))+(LIQUIDACION!F345*(DT!$E$5/2000)))</f>
        <v>0</v>
      </c>
      <c r="M345" s="286">
        <f>((G345)*(DT!$C$6/1000))*($D$1045/IF(AND($D$1044&gt;$B$1046,$B$1046&gt;$D$1043),366,365))</f>
        <v>0</v>
      </c>
      <c r="N345" s="287">
        <f t="shared" si="60"/>
        <v>0</v>
      </c>
      <c r="P345" s="288">
        <f>(($U345*DT!$C$5/1000))*($D$1045/IF(AND($D$1044&gt;$B$1046,$B$1046&gt;$D$1043),366,365))+(($V345*DT!$C$5/2000))</f>
        <v>0</v>
      </c>
      <c r="Q345" s="289">
        <f t="shared" si="57"/>
        <v>0</v>
      </c>
      <c r="R345" s="289">
        <f>(($U345*DT!$E$5/1000))*($D$1045/IF(AND($D$1044&gt;$B$1046,$B$1046&gt;$D$1043),366,365))+(($V345*DT!$E$5/2000))</f>
        <v>0</v>
      </c>
      <c r="S345" s="290">
        <f t="shared" si="61"/>
        <v>0</v>
      </c>
      <c r="U345" s="291">
        <f t="shared" si="66"/>
        <v>0</v>
      </c>
      <c r="V345" s="291">
        <f t="shared" si="62"/>
        <v>0</v>
      </c>
      <c r="X345" s="288">
        <f>(($AC345*DT!$C$5/1000))*($D$1045/IF(AND($D$1044&gt;$B$1046,$B$1046&gt;$D$1043),366,365))+(($AD345*DT!$C$5/2000))</f>
        <v>0</v>
      </c>
      <c r="Y345" s="289">
        <f t="shared" si="58"/>
        <v>0</v>
      </c>
      <c r="Z345" s="289">
        <f>(($AC345*DT!$E$5/1000))*($D$1045/IF(AND($D$1044&gt;$B$1046,$B$1046&gt;$D$1043),366,365))+(($AD345*DT!$E$5/2000))</f>
        <v>0</v>
      </c>
      <c r="AA345" s="290">
        <f t="shared" si="63"/>
        <v>0</v>
      </c>
      <c r="AC345" s="291">
        <f t="shared" si="64"/>
        <v>0</v>
      </c>
      <c r="AD345" s="291">
        <f t="shared" si="65"/>
        <v>0</v>
      </c>
    </row>
    <row r="346" spans="2:30" x14ac:dyDescent="0.25">
      <c r="B346" s="522">
        <v>342</v>
      </c>
      <c r="C346" s="280">
        <f>'BIENES ASEGURADOS'!C354</f>
        <v>0</v>
      </c>
      <c r="D346" s="281">
        <f>SUM('BIENES ASEGURADOS'!D354:H354)*'RT GENERALES'!$D$14</f>
        <v>0</v>
      </c>
      <c r="E346" s="281">
        <f>SUM('BIENES ASEGURADOS'!I354:Y354,'BIENES ASEGURADOS'!AA354)*'RT GENERALES'!$D$14</f>
        <v>0</v>
      </c>
      <c r="F346" s="281">
        <f>'BIENES ASEGURADOS'!AB354*'RT GENERALES'!$D$14</f>
        <v>0</v>
      </c>
      <c r="G346" s="282">
        <f>'BIENES ASEGURADOS'!Z354*'RT GENERALES'!$D$14</f>
        <v>0</v>
      </c>
      <c r="H346" s="525">
        <f t="shared" si="59"/>
        <v>0</v>
      </c>
      <c r="I346" s="283"/>
      <c r="J346" s="284">
        <f>(((D346+E346)*(DT!$C$5/1000)))*($D$1045/IF(AND($D$1044&gt;$B$1046,$B$1046&gt;$D$1043),366,365))+(LIQUIDACION!$F346*(DT!$C$5/2000))</f>
        <v>0</v>
      </c>
      <c r="K346" s="285">
        <f t="shared" si="56"/>
        <v>0</v>
      </c>
      <c r="L346" s="286">
        <f>(((D346+E346)*DT!$E$5/1000)*($D$1045/IF(AND($D$1044&gt;$B$1046,$B$1046&gt;$D$1043),366,365))+(LIQUIDACION!F346*(DT!$E$5/2000)))</f>
        <v>0</v>
      </c>
      <c r="M346" s="286">
        <f>((G346)*(DT!$C$6/1000))*($D$1045/IF(AND($D$1044&gt;$B$1046,$B$1046&gt;$D$1043),366,365))</f>
        <v>0</v>
      </c>
      <c r="N346" s="287">
        <f t="shared" si="60"/>
        <v>0</v>
      </c>
      <c r="P346" s="288">
        <f>(($U346*DT!$C$5/1000))*($D$1045/IF(AND($D$1044&gt;$B$1046,$B$1046&gt;$D$1043),366,365))+(($V346*DT!$C$5/2000))</f>
        <v>0</v>
      </c>
      <c r="Q346" s="289">
        <f t="shared" si="57"/>
        <v>0</v>
      </c>
      <c r="R346" s="289">
        <f>(($U346*DT!$E$5/1000))*($D$1045/IF(AND($D$1044&gt;$B$1046,$B$1046&gt;$D$1043),366,365))+(($V346*DT!$E$5/2000))</f>
        <v>0</v>
      </c>
      <c r="S346" s="290">
        <f t="shared" si="61"/>
        <v>0</v>
      </c>
      <c r="U346" s="291">
        <f t="shared" si="66"/>
        <v>0</v>
      </c>
      <c r="V346" s="291">
        <f t="shared" si="62"/>
        <v>0</v>
      </c>
      <c r="X346" s="288">
        <f>(($AC346*DT!$C$5/1000))*($D$1045/IF(AND($D$1044&gt;$B$1046,$B$1046&gt;$D$1043),366,365))+(($AD346*DT!$C$5/2000))</f>
        <v>0</v>
      </c>
      <c r="Y346" s="289">
        <f t="shared" si="58"/>
        <v>0</v>
      </c>
      <c r="Z346" s="289">
        <f>(($AC346*DT!$E$5/1000))*($D$1045/IF(AND($D$1044&gt;$B$1046,$B$1046&gt;$D$1043),366,365))+(($AD346*DT!$E$5/2000))</f>
        <v>0</v>
      </c>
      <c r="AA346" s="290">
        <f t="shared" si="63"/>
        <v>0</v>
      </c>
      <c r="AC346" s="291">
        <f t="shared" si="64"/>
        <v>0</v>
      </c>
      <c r="AD346" s="291">
        <f t="shared" si="65"/>
        <v>0</v>
      </c>
    </row>
    <row r="347" spans="2:30" x14ac:dyDescent="0.25">
      <c r="B347" s="522">
        <v>343</v>
      </c>
      <c r="C347" s="280">
        <f>'BIENES ASEGURADOS'!C355</f>
        <v>0</v>
      </c>
      <c r="D347" s="281">
        <f>SUM('BIENES ASEGURADOS'!D355:H355)*'RT GENERALES'!$D$14</f>
        <v>0</v>
      </c>
      <c r="E347" s="281">
        <f>SUM('BIENES ASEGURADOS'!I355:Y355,'BIENES ASEGURADOS'!AA355)*'RT GENERALES'!$D$14</f>
        <v>0</v>
      </c>
      <c r="F347" s="281">
        <f>'BIENES ASEGURADOS'!AB355*'RT GENERALES'!$D$14</f>
        <v>0</v>
      </c>
      <c r="G347" s="282">
        <f>'BIENES ASEGURADOS'!Z355*'RT GENERALES'!$D$14</f>
        <v>0</v>
      </c>
      <c r="H347" s="525">
        <f t="shared" si="59"/>
        <v>0</v>
      </c>
      <c r="I347" s="283"/>
      <c r="J347" s="284">
        <f>(((D347+E347)*(DT!$C$5/1000)))*($D$1045/IF(AND($D$1044&gt;$B$1046,$B$1046&gt;$D$1043),366,365))+(LIQUIDACION!$F347*(DT!$C$5/2000))</f>
        <v>0</v>
      </c>
      <c r="K347" s="285">
        <f t="shared" si="56"/>
        <v>0</v>
      </c>
      <c r="L347" s="286">
        <f>(((D347+E347)*DT!$E$5/1000)*($D$1045/IF(AND($D$1044&gt;$B$1046,$B$1046&gt;$D$1043),366,365))+(LIQUIDACION!F347*(DT!$E$5/2000)))</f>
        <v>0</v>
      </c>
      <c r="M347" s="286">
        <f>((G347)*(DT!$C$6/1000))*($D$1045/IF(AND($D$1044&gt;$B$1046,$B$1046&gt;$D$1043),366,365))</f>
        <v>0</v>
      </c>
      <c r="N347" s="287">
        <f t="shared" si="60"/>
        <v>0</v>
      </c>
      <c r="P347" s="288">
        <f>(($U347*DT!$C$5/1000))*($D$1045/IF(AND($D$1044&gt;$B$1046,$B$1046&gt;$D$1043),366,365))+(($V347*DT!$C$5/2000))</f>
        <v>0</v>
      </c>
      <c r="Q347" s="289">
        <f t="shared" si="57"/>
        <v>0</v>
      </c>
      <c r="R347" s="289">
        <f>(($U347*DT!$E$5/1000))*($D$1045/IF(AND($D$1044&gt;$B$1046,$B$1046&gt;$D$1043),366,365))+(($V347*DT!$E$5/2000))</f>
        <v>0</v>
      </c>
      <c r="S347" s="290">
        <f t="shared" si="61"/>
        <v>0</v>
      </c>
      <c r="U347" s="291">
        <f t="shared" si="66"/>
        <v>0</v>
      </c>
      <c r="V347" s="291">
        <f t="shared" si="62"/>
        <v>0</v>
      </c>
      <c r="X347" s="288">
        <f>(($AC347*DT!$C$5/1000))*($D$1045/IF(AND($D$1044&gt;$B$1046,$B$1046&gt;$D$1043),366,365))+(($AD347*DT!$C$5/2000))</f>
        <v>0</v>
      </c>
      <c r="Y347" s="289">
        <f t="shared" si="58"/>
        <v>0</v>
      </c>
      <c r="Z347" s="289">
        <f>(($AC347*DT!$E$5/1000))*($D$1045/IF(AND($D$1044&gt;$B$1046,$B$1046&gt;$D$1043),366,365))+(($AD347*DT!$E$5/2000))</f>
        <v>0</v>
      </c>
      <c r="AA347" s="290">
        <f t="shared" si="63"/>
        <v>0</v>
      </c>
      <c r="AC347" s="291">
        <f t="shared" si="64"/>
        <v>0</v>
      </c>
      <c r="AD347" s="291">
        <f t="shared" si="65"/>
        <v>0</v>
      </c>
    </row>
    <row r="348" spans="2:30" x14ac:dyDescent="0.25">
      <c r="B348" s="522">
        <v>344</v>
      </c>
      <c r="C348" s="280">
        <f>'BIENES ASEGURADOS'!C356</f>
        <v>0</v>
      </c>
      <c r="D348" s="281">
        <f>SUM('BIENES ASEGURADOS'!D356:H356)*'RT GENERALES'!$D$14</f>
        <v>0</v>
      </c>
      <c r="E348" s="281">
        <f>SUM('BIENES ASEGURADOS'!I356:Y356,'BIENES ASEGURADOS'!AA356)*'RT GENERALES'!$D$14</f>
        <v>0</v>
      </c>
      <c r="F348" s="281">
        <f>'BIENES ASEGURADOS'!AB356*'RT GENERALES'!$D$14</f>
        <v>0</v>
      </c>
      <c r="G348" s="282">
        <f>'BIENES ASEGURADOS'!Z356*'RT GENERALES'!$D$14</f>
        <v>0</v>
      </c>
      <c r="H348" s="525">
        <f t="shared" si="59"/>
        <v>0</v>
      </c>
      <c r="I348" s="283"/>
      <c r="J348" s="284">
        <f>(((D348+E348)*(DT!$C$5/1000)))*($D$1045/IF(AND($D$1044&gt;$B$1046,$B$1046&gt;$D$1043),366,365))+(LIQUIDACION!$F348*(DT!$C$5/2000))</f>
        <v>0</v>
      </c>
      <c r="K348" s="285">
        <f t="shared" si="56"/>
        <v>0</v>
      </c>
      <c r="L348" s="286">
        <f>(((D348+E348)*DT!$E$5/1000)*($D$1045/IF(AND($D$1044&gt;$B$1046,$B$1046&gt;$D$1043),366,365))+(LIQUIDACION!F348*(DT!$E$5/2000)))</f>
        <v>0</v>
      </c>
      <c r="M348" s="286">
        <f>((G348)*(DT!$C$6/1000))*($D$1045/IF(AND($D$1044&gt;$B$1046,$B$1046&gt;$D$1043),366,365))</f>
        <v>0</v>
      </c>
      <c r="N348" s="287">
        <f t="shared" si="60"/>
        <v>0</v>
      </c>
      <c r="P348" s="288">
        <f>(($U348*DT!$C$5/1000))*($D$1045/IF(AND($D$1044&gt;$B$1046,$B$1046&gt;$D$1043),366,365))+(($V348*DT!$C$5/2000))</f>
        <v>0</v>
      </c>
      <c r="Q348" s="289">
        <f t="shared" si="57"/>
        <v>0</v>
      </c>
      <c r="R348" s="289">
        <f>(($U348*DT!$E$5/1000))*($D$1045/IF(AND($D$1044&gt;$B$1046,$B$1046&gt;$D$1043),366,365))+(($V348*DT!$E$5/2000))</f>
        <v>0</v>
      </c>
      <c r="S348" s="290">
        <f t="shared" si="61"/>
        <v>0</v>
      </c>
      <c r="U348" s="291">
        <f t="shared" si="66"/>
        <v>0</v>
      </c>
      <c r="V348" s="291">
        <f t="shared" si="62"/>
        <v>0</v>
      </c>
      <c r="X348" s="288">
        <f>(($AC348*DT!$C$5/1000))*($D$1045/IF(AND($D$1044&gt;$B$1046,$B$1046&gt;$D$1043),366,365))+(($AD348*DT!$C$5/2000))</f>
        <v>0</v>
      </c>
      <c r="Y348" s="289">
        <f t="shared" si="58"/>
        <v>0</v>
      </c>
      <c r="Z348" s="289">
        <f>(($AC348*DT!$E$5/1000))*($D$1045/IF(AND($D$1044&gt;$B$1046,$B$1046&gt;$D$1043),366,365))+(($AD348*DT!$E$5/2000))</f>
        <v>0</v>
      </c>
      <c r="AA348" s="290">
        <f t="shared" si="63"/>
        <v>0</v>
      </c>
      <c r="AC348" s="291">
        <f t="shared" si="64"/>
        <v>0</v>
      </c>
      <c r="AD348" s="291">
        <f t="shared" si="65"/>
        <v>0</v>
      </c>
    </row>
    <row r="349" spans="2:30" x14ac:dyDescent="0.25">
      <c r="B349" s="522">
        <v>345</v>
      </c>
      <c r="C349" s="280">
        <f>'BIENES ASEGURADOS'!C357</f>
        <v>0</v>
      </c>
      <c r="D349" s="281">
        <f>SUM('BIENES ASEGURADOS'!D357:H357)*'RT GENERALES'!$D$14</f>
        <v>0</v>
      </c>
      <c r="E349" s="281">
        <f>SUM('BIENES ASEGURADOS'!I357:Y357,'BIENES ASEGURADOS'!AA357)*'RT GENERALES'!$D$14</f>
        <v>0</v>
      </c>
      <c r="F349" s="281">
        <f>'BIENES ASEGURADOS'!AB357*'RT GENERALES'!$D$14</f>
        <v>0</v>
      </c>
      <c r="G349" s="282">
        <f>'BIENES ASEGURADOS'!Z357*'RT GENERALES'!$D$14</f>
        <v>0</v>
      </c>
      <c r="H349" s="525">
        <f t="shared" si="59"/>
        <v>0</v>
      </c>
      <c r="I349" s="283"/>
      <c r="J349" s="284">
        <f>(((D349+E349)*(DT!$C$5/1000)))*($D$1045/IF(AND($D$1044&gt;$B$1046,$B$1046&gt;$D$1043),366,365))+(LIQUIDACION!$F349*(DT!$C$5/2000))</f>
        <v>0</v>
      </c>
      <c r="K349" s="285">
        <f t="shared" si="56"/>
        <v>0</v>
      </c>
      <c r="L349" s="286">
        <f>(((D349+E349)*DT!$E$5/1000)*($D$1045/IF(AND($D$1044&gt;$B$1046,$B$1046&gt;$D$1043),366,365))+(LIQUIDACION!F349*(DT!$E$5/2000)))</f>
        <v>0</v>
      </c>
      <c r="M349" s="286">
        <f>((G349)*(DT!$C$6/1000))*($D$1045/IF(AND($D$1044&gt;$B$1046,$B$1046&gt;$D$1043),366,365))</f>
        <v>0</v>
      </c>
      <c r="N349" s="287">
        <f t="shared" si="60"/>
        <v>0</v>
      </c>
      <c r="P349" s="288">
        <f>(($U349*DT!$C$5/1000))*($D$1045/IF(AND($D$1044&gt;$B$1046,$B$1046&gt;$D$1043),366,365))+(($V349*DT!$C$5/2000))</f>
        <v>0</v>
      </c>
      <c r="Q349" s="289">
        <f t="shared" si="57"/>
        <v>0</v>
      </c>
      <c r="R349" s="289">
        <f>(($U349*DT!$E$5/1000))*($D$1045/IF(AND($D$1044&gt;$B$1046,$B$1046&gt;$D$1043),366,365))+(($V349*DT!$E$5/2000))</f>
        <v>0</v>
      </c>
      <c r="S349" s="290">
        <f t="shared" si="61"/>
        <v>0</v>
      </c>
      <c r="U349" s="291">
        <f t="shared" si="66"/>
        <v>0</v>
      </c>
      <c r="V349" s="291">
        <f t="shared" si="62"/>
        <v>0</v>
      </c>
      <c r="X349" s="288">
        <f>(($AC349*DT!$C$5/1000))*($D$1045/IF(AND($D$1044&gt;$B$1046,$B$1046&gt;$D$1043),366,365))+(($AD349*DT!$C$5/2000))</f>
        <v>0</v>
      </c>
      <c r="Y349" s="289">
        <f t="shared" si="58"/>
        <v>0</v>
      </c>
      <c r="Z349" s="289">
        <f>(($AC349*DT!$E$5/1000))*($D$1045/IF(AND($D$1044&gt;$B$1046,$B$1046&gt;$D$1043),366,365))+(($AD349*DT!$E$5/2000))</f>
        <v>0</v>
      </c>
      <c r="AA349" s="290">
        <f t="shared" si="63"/>
        <v>0</v>
      </c>
      <c r="AC349" s="291">
        <f t="shared" si="64"/>
        <v>0</v>
      </c>
      <c r="AD349" s="291">
        <f t="shared" si="65"/>
        <v>0</v>
      </c>
    </row>
    <row r="350" spans="2:30" x14ac:dyDescent="0.25">
      <c r="B350" s="522">
        <v>346</v>
      </c>
      <c r="C350" s="280">
        <f>'BIENES ASEGURADOS'!C358</f>
        <v>0</v>
      </c>
      <c r="D350" s="281">
        <f>SUM('BIENES ASEGURADOS'!D358:H358)*'RT GENERALES'!$D$14</f>
        <v>0</v>
      </c>
      <c r="E350" s="281">
        <f>SUM('BIENES ASEGURADOS'!I358:Y358,'BIENES ASEGURADOS'!AA358)*'RT GENERALES'!$D$14</f>
        <v>0</v>
      </c>
      <c r="F350" s="281">
        <f>'BIENES ASEGURADOS'!AB358*'RT GENERALES'!$D$14</f>
        <v>0</v>
      </c>
      <c r="G350" s="282">
        <f>'BIENES ASEGURADOS'!Z358*'RT GENERALES'!$D$14</f>
        <v>0</v>
      </c>
      <c r="H350" s="525">
        <f t="shared" si="59"/>
        <v>0</v>
      </c>
      <c r="I350" s="283"/>
      <c r="J350" s="284">
        <f>(((D350+E350)*(DT!$C$5/1000)))*($D$1045/IF(AND($D$1044&gt;$B$1046,$B$1046&gt;$D$1043),366,365))+(LIQUIDACION!$F350*(DT!$C$5/2000))</f>
        <v>0</v>
      </c>
      <c r="K350" s="285">
        <f t="shared" si="56"/>
        <v>0</v>
      </c>
      <c r="L350" s="286">
        <f>(((D350+E350)*DT!$E$5/1000)*($D$1045/IF(AND($D$1044&gt;$B$1046,$B$1046&gt;$D$1043),366,365))+(LIQUIDACION!F350*(DT!$E$5/2000)))</f>
        <v>0</v>
      </c>
      <c r="M350" s="286">
        <f>((G350)*(DT!$C$6/1000))*($D$1045/IF(AND($D$1044&gt;$B$1046,$B$1046&gt;$D$1043),366,365))</f>
        <v>0</v>
      </c>
      <c r="N350" s="287">
        <f t="shared" si="60"/>
        <v>0</v>
      </c>
      <c r="P350" s="288">
        <f>(($U350*DT!$C$5/1000))*($D$1045/IF(AND($D$1044&gt;$B$1046,$B$1046&gt;$D$1043),366,365))+(($V350*DT!$C$5/2000))</f>
        <v>0</v>
      </c>
      <c r="Q350" s="289">
        <f t="shared" si="57"/>
        <v>0</v>
      </c>
      <c r="R350" s="289">
        <f>(($U350*DT!$E$5/1000))*($D$1045/IF(AND($D$1044&gt;$B$1046,$B$1046&gt;$D$1043),366,365))+(($V350*DT!$E$5/2000))</f>
        <v>0</v>
      </c>
      <c r="S350" s="290">
        <f t="shared" si="61"/>
        <v>0</v>
      </c>
      <c r="U350" s="291">
        <f t="shared" si="66"/>
        <v>0</v>
      </c>
      <c r="V350" s="291">
        <f t="shared" si="62"/>
        <v>0</v>
      </c>
      <c r="X350" s="288">
        <f>(($AC350*DT!$C$5/1000))*($D$1045/IF(AND($D$1044&gt;$B$1046,$B$1046&gt;$D$1043),366,365))+(($AD350*DT!$C$5/2000))</f>
        <v>0</v>
      </c>
      <c r="Y350" s="289">
        <f t="shared" si="58"/>
        <v>0</v>
      </c>
      <c r="Z350" s="289">
        <f>(($AC350*DT!$E$5/1000))*($D$1045/IF(AND($D$1044&gt;$B$1046,$B$1046&gt;$D$1043),366,365))+(($AD350*DT!$E$5/2000))</f>
        <v>0</v>
      </c>
      <c r="AA350" s="290">
        <f t="shared" si="63"/>
        <v>0</v>
      </c>
      <c r="AC350" s="291">
        <f t="shared" si="64"/>
        <v>0</v>
      </c>
      <c r="AD350" s="291">
        <f t="shared" si="65"/>
        <v>0</v>
      </c>
    </row>
    <row r="351" spans="2:30" x14ac:dyDescent="0.25">
      <c r="B351" s="522">
        <v>347</v>
      </c>
      <c r="C351" s="280">
        <f>'BIENES ASEGURADOS'!C359</f>
        <v>0</v>
      </c>
      <c r="D351" s="281">
        <f>SUM('BIENES ASEGURADOS'!D359:H359)*'RT GENERALES'!$D$14</f>
        <v>0</v>
      </c>
      <c r="E351" s="281">
        <f>SUM('BIENES ASEGURADOS'!I359:Y359,'BIENES ASEGURADOS'!AA359)*'RT GENERALES'!$D$14</f>
        <v>0</v>
      </c>
      <c r="F351" s="281">
        <f>'BIENES ASEGURADOS'!AB359*'RT GENERALES'!$D$14</f>
        <v>0</v>
      </c>
      <c r="G351" s="282">
        <f>'BIENES ASEGURADOS'!Z359*'RT GENERALES'!$D$14</f>
        <v>0</v>
      </c>
      <c r="H351" s="525">
        <f t="shared" si="59"/>
        <v>0</v>
      </c>
      <c r="I351" s="283"/>
      <c r="J351" s="284">
        <f>(((D351+E351)*(DT!$C$5/1000)))*($D$1045/IF(AND($D$1044&gt;$B$1046,$B$1046&gt;$D$1043),366,365))+(LIQUIDACION!$F351*(DT!$C$5/2000))</f>
        <v>0</v>
      </c>
      <c r="K351" s="285">
        <f t="shared" si="56"/>
        <v>0</v>
      </c>
      <c r="L351" s="286">
        <f>(((D351+E351)*DT!$E$5/1000)*($D$1045/IF(AND($D$1044&gt;$B$1046,$B$1046&gt;$D$1043),366,365))+(LIQUIDACION!F351*(DT!$E$5/2000)))</f>
        <v>0</v>
      </c>
      <c r="M351" s="286">
        <f>((G351)*(DT!$C$6/1000))*($D$1045/IF(AND($D$1044&gt;$B$1046,$B$1046&gt;$D$1043),366,365))</f>
        <v>0</v>
      </c>
      <c r="N351" s="287">
        <f t="shared" si="60"/>
        <v>0</v>
      </c>
      <c r="P351" s="288">
        <f>(($U351*DT!$C$5/1000))*($D$1045/IF(AND($D$1044&gt;$B$1046,$B$1046&gt;$D$1043),366,365))+(($V351*DT!$C$5/2000))</f>
        <v>0</v>
      </c>
      <c r="Q351" s="289">
        <f t="shared" si="57"/>
        <v>0</v>
      </c>
      <c r="R351" s="289">
        <f>(($U351*DT!$E$5/1000))*($D$1045/IF(AND($D$1044&gt;$B$1046,$B$1046&gt;$D$1043),366,365))+(($V351*DT!$E$5/2000))</f>
        <v>0</v>
      </c>
      <c r="S351" s="290">
        <f t="shared" si="61"/>
        <v>0</v>
      </c>
      <c r="U351" s="291">
        <f t="shared" si="66"/>
        <v>0</v>
      </c>
      <c r="V351" s="291">
        <f t="shared" si="62"/>
        <v>0</v>
      </c>
      <c r="X351" s="288">
        <f>(($AC351*DT!$C$5/1000))*($D$1045/IF(AND($D$1044&gt;$B$1046,$B$1046&gt;$D$1043),366,365))+(($AD351*DT!$C$5/2000))</f>
        <v>0</v>
      </c>
      <c r="Y351" s="289">
        <f t="shared" si="58"/>
        <v>0</v>
      </c>
      <c r="Z351" s="289">
        <f>(($AC351*DT!$E$5/1000))*($D$1045/IF(AND($D$1044&gt;$B$1046,$B$1046&gt;$D$1043),366,365))+(($AD351*DT!$E$5/2000))</f>
        <v>0</v>
      </c>
      <c r="AA351" s="290">
        <f t="shared" si="63"/>
        <v>0</v>
      </c>
      <c r="AC351" s="291">
        <f t="shared" si="64"/>
        <v>0</v>
      </c>
      <c r="AD351" s="291">
        <f t="shared" si="65"/>
        <v>0</v>
      </c>
    </row>
    <row r="352" spans="2:30" x14ac:dyDescent="0.25">
      <c r="B352" s="522">
        <v>348</v>
      </c>
      <c r="C352" s="280">
        <f>'BIENES ASEGURADOS'!C360</f>
        <v>0</v>
      </c>
      <c r="D352" s="281">
        <f>SUM('BIENES ASEGURADOS'!D360:H360)*'RT GENERALES'!$D$14</f>
        <v>0</v>
      </c>
      <c r="E352" s="281">
        <f>SUM('BIENES ASEGURADOS'!I360:Y360,'BIENES ASEGURADOS'!AA360)*'RT GENERALES'!$D$14</f>
        <v>0</v>
      </c>
      <c r="F352" s="281">
        <f>'BIENES ASEGURADOS'!AB360*'RT GENERALES'!$D$14</f>
        <v>0</v>
      </c>
      <c r="G352" s="282">
        <f>'BIENES ASEGURADOS'!Z360*'RT GENERALES'!$D$14</f>
        <v>0</v>
      </c>
      <c r="H352" s="525">
        <f t="shared" si="59"/>
        <v>0</v>
      </c>
      <c r="I352" s="283"/>
      <c r="J352" s="284">
        <f>(((D352+E352)*(DT!$C$5/1000)))*($D$1045/IF(AND($D$1044&gt;$B$1046,$B$1046&gt;$D$1043),366,365))+(LIQUIDACION!$F352*(DT!$C$5/2000))</f>
        <v>0</v>
      </c>
      <c r="K352" s="285">
        <f t="shared" si="56"/>
        <v>0</v>
      </c>
      <c r="L352" s="286">
        <f>(((D352+E352)*DT!$E$5/1000)*($D$1045/IF(AND($D$1044&gt;$B$1046,$B$1046&gt;$D$1043),366,365))+(LIQUIDACION!F352*(DT!$E$5/2000)))</f>
        <v>0</v>
      </c>
      <c r="M352" s="286">
        <f>((G352)*(DT!$C$6/1000))*($D$1045/IF(AND($D$1044&gt;$B$1046,$B$1046&gt;$D$1043),366,365))</f>
        <v>0</v>
      </c>
      <c r="N352" s="287">
        <f t="shared" si="60"/>
        <v>0</v>
      </c>
      <c r="P352" s="288">
        <f>(($U352*DT!$C$5/1000))*($D$1045/IF(AND($D$1044&gt;$B$1046,$B$1046&gt;$D$1043),366,365))+(($V352*DT!$C$5/2000))</f>
        <v>0</v>
      </c>
      <c r="Q352" s="289">
        <f t="shared" si="57"/>
        <v>0</v>
      </c>
      <c r="R352" s="289">
        <f>(($U352*DT!$E$5/1000))*($D$1045/IF(AND($D$1044&gt;$B$1046,$B$1046&gt;$D$1043),366,365))+(($V352*DT!$E$5/2000))</f>
        <v>0</v>
      </c>
      <c r="S352" s="290">
        <f t="shared" si="61"/>
        <v>0</v>
      </c>
      <c r="U352" s="291">
        <f t="shared" si="66"/>
        <v>0</v>
      </c>
      <c r="V352" s="291">
        <f t="shared" si="62"/>
        <v>0</v>
      </c>
      <c r="X352" s="288">
        <f>(($AC352*DT!$C$5/1000))*($D$1045/IF(AND($D$1044&gt;$B$1046,$B$1046&gt;$D$1043),366,365))+(($AD352*DT!$C$5/2000))</f>
        <v>0</v>
      </c>
      <c r="Y352" s="289">
        <f t="shared" si="58"/>
        <v>0</v>
      </c>
      <c r="Z352" s="289">
        <f>(($AC352*DT!$E$5/1000))*($D$1045/IF(AND($D$1044&gt;$B$1046,$B$1046&gt;$D$1043),366,365))+(($AD352*DT!$E$5/2000))</f>
        <v>0</v>
      </c>
      <c r="AA352" s="290">
        <f t="shared" si="63"/>
        <v>0</v>
      </c>
      <c r="AC352" s="291">
        <f t="shared" si="64"/>
        <v>0</v>
      </c>
      <c r="AD352" s="291">
        <f t="shared" si="65"/>
        <v>0</v>
      </c>
    </row>
    <row r="353" spans="2:30" x14ac:dyDescent="0.25">
      <c r="B353" s="522">
        <v>349</v>
      </c>
      <c r="C353" s="280">
        <f>'BIENES ASEGURADOS'!C361</f>
        <v>0</v>
      </c>
      <c r="D353" s="281">
        <f>SUM('BIENES ASEGURADOS'!D361:H361)*'RT GENERALES'!$D$14</f>
        <v>0</v>
      </c>
      <c r="E353" s="281">
        <f>SUM('BIENES ASEGURADOS'!I361:Y361,'BIENES ASEGURADOS'!AA361)*'RT GENERALES'!$D$14</f>
        <v>0</v>
      </c>
      <c r="F353" s="281">
        <f>'BIENES ASEGURADOS'!AB361*'RT GENERALES'!$D$14</f>
        <v>0</v>
      </c>
      <c r="G353" s="282">
        <f>'BIENES ASEGURADOS'!Z361*'RT GENERALES'!$D$14</f>
        <v>0</v>
      </c>
      <c r="H353" s="525">
        <f t="shared" si="59"/>
        <v>0</v>
      </c>
      <c r="I353" s="283"/>
      <c r="J353" s="284">
        <f>(((D353+E353)*(DT!$C$5/1000)))*($D$1045/IF(AND($D$1044&gt;$B$1046,$B$1046&gt;$D$1043),366,365))+(LIQUIDACION!$F353*(DT!$C$5/2000))</f>
        <v>0</v>
      </c>
      <c r="K353" s="285">
        <f t="shared" si="56"/>
        <v>0</v>
      </c>
      <c r="L353" s="286">
        <f>(((D353+E353)*DT!$E$5/1000)*($D$1045/IF(AND($D$1044&gt;$B$1046,$B$1046&gt;$D$1043),366,365))+(LIQUIDACION!F353*(DT!$E$5/2000)))</f>
        <v>0</v>
      </c>
      <c r="M353" s="286">
        <f>((G353)*(DT!$C$6/1000))*($D$1045/IF(AND($D$1044&gt;$B$1046,$B$1046&gt;$D$1043),366,365))</f>
        <v>0</v>
      </c>
      <c r="N353" s="287">
        <f t="shared" si="60"/>
        <v>0</v>
      </c>
      <c r="P353" s="288">
        <f>(($U353*DT!$C$5/1000))*($D$1045/IF(AND($D$1044&gt;$B$1046,$B$1046&gt;$D$1043),366,365))+(($V353*DT!$C$5/2000))</f>
        <v>0</v>
      </c>
      <c r="Q353" s="289">
        <f t="shared" si="57"/>
        <v>0</v>
      </c>
      <c r="R353" s="289">
        <f>(($U353*DT!$E$5/1000))*($D$1045/IF(AND($D$1044&gt;$B$1046,$B$1046&gt;$D$1043),366,365))+(($V353*DT!$E$5/2000))</f>
        <v>0</v>
      </c>
      <c r="S353" s="290">
        <f t="shared" si="61"/>
        <v>0</v>
      </c>
      <c r="U353" s="291">
        <f t="shared" si="66"/>
        <v>0</v>
      </c>
      <c r="V353" s="291">
        <f t="shared" si="62"/>
        <v>0</v>
      </c>
      <c r="X353" s="288">
        <f>(($AC353*DT!$C$5/1000))*($D$1045/IF(AND($D$1044&gt;$B$1046,$B$1046&gt;$D$1043),366,365))+(($AD353*DT!$C$5/2000))</f>
        <v>0</v>
      </c>
      <c r="Y353" s="289">
        <f t="shared" si="58"/>
        <v>0</v>
      </c>
      <c r="Z353" s="289">
        <f>(($AC353*DT!$E$5/1000))*($D$1045/IF(AND($D$1044&gt;$B$1046,$B$1046&gt;$D$1043),366,365))+(($AD353*DT!$E$5/2000))</f>
        <v>0</v>
      </c>
      <c r="AA353" s="290">
        <f t="shared" si="63"/>
        <v>0</v>
      </c>
      <c r="AC353" s="291">
        <f t="shared" si="64"/>
        <v>0</v>
      </c>
      <c r="AD353" s="291">
        <f t="shared" si="65"/>
        <v>0</v>
      </c>
    </row>
    <row r="354" spans="2:30" x14ac:dyDescent="0.25">
      <c r="B354" s="522">
        <v>350</v>
      </c>
      <c r="C354" s="280">
        <f>'BIENES ASEGURADOS'!C362</f>
        <v>0</v>
      </c>
      <c r="D354" s="281">
        <f>SUM('BIENES ASEGURADOS'!D362:H362)*'RT GENERALES'!$D$14</f>
        <v>0</v>
      </c>
      <c r="E354" s="281">
        <f>SUM('BIENES ASEGURADOS'!I362:Y362,'BIENES ASEGURADOS'!AA362)*'RT GENERALES'!$D$14</f>
        <v>0</v>
      </c>
      <c r="F354" s="281">
        <f>'BIENES ASEGURADOS'!AB362*'RT GENERALES'!$D$14</f>
        <v>0</v>
      </c>
      <c r="G354" s="282">
        <f>'BIENES ASEGURADOS'!Z362*'RT GENERALES'!$D$14</f>
        <v>0</v>
      </c>
      <c r="H354" s="525">
        <f t="shared" si="59"/>
        <v>0</v>
      </c>
      <c r="I354" s="283"/>
      <c r="J354" s="284">
        <f>(((D354+E354)*(DT!$C$5/1000)))*($D$1045/IF(AND($D$1044&gt;$B$1046,$B$1046&gt;$D$1043),366,365))+(LIQUIDACION!$F354*(DT!$C$5/2000))</f>
        <v>0</v>
      </c>
      <c r="K354" s="285">
        <f t="shared" si="56"/>
        <v>0</v>
      </c>
      <c r="L354" s="286">
        <f>(((D354+E354)*DT!$E$5/1000)*($D$1045/IF(AND($D$1044&gt;$B$1046,$B$1046&gt;$D$1043),366,365))+(LIQUIDACION!F354*(DT!$E$5/2000)))</f>
        <v>0</v>
      </c>
      <c r="M354" s="286">
        <f>((G354)*(DT!$C$6/1000))*($D$1045/IF(AND($D$1044&gt;$B$1046,$B$1046&gt;$D$1043),366,365))</f>
        <v>0</v>
      </c>
      <c r="N354" s="287">
        <f t="shared" si="60"/>
        <v>0</v>
      </c>
      <c r="P354" s="288">
        <f>(($U354*DT!$C$5/1000))*($D$1045/IF(AND($D$1044&gt;$B$1046,$B$1046&gt;$D$1043),366,365))+(($V354*DT!$C$5/2000))</f>
        <v>0</v>
      </c>
      <c r="Q354" s="289">
        <f t="shared" si="57"/>
        <v>0</v>
      </c>
      <c r="R354" s="289">
        <f>(($U354*DT!$E$5/1000))*($D$1045/IF(AND($D$1044&gt;$B$1046,$B$1046&gt;$D$1043),366,365))+(($V354*DT!$E$5/2000))</f>
        <v>0</v>
      </c>
      <c r="S354" s="290">
        <f t="shared" si="61"/>
        <v>0</v>
      </c>
      <c r="U354" s="291">
        <f t="shared" si="66"/>
        <v>0</v>
      </c>
      <c r="V354" s="291">
        <f t="shared" si="62"/>
        <v>0</v>
      </c>
      <c r="X354" s="288">
        <f>(($AC354*DT!$C$5/1000))*($D$1045/IF(AND($D$1044&gt;$B$1046,$B$1046&gt;$D$1043),366,365))+(($AD354*DT!$C$5/2000))</f>
        <v>0</v>
      </c>
      <c r="Y354" s="289">
        <f t="shared" si="58"/>
        <v>0</v>
      </c>
      <c r="Z354" s="289">
        <f>(($AC354*DT!$E$5/1000))*($D$1045/IF(AND($D$1044&gt;$B$1046,$B$1046&gt;$D$1043),366,365))+(($AD354*DT!$E$5/2000))</f>
        <v>0</v>
      </c>
      <c r="AA354" s="290">
        <f t="shared" si="63"/>
        <v>0</v>
      </c>
      <c r="AC354" s="291">
        <f t="shared" si="64"/>
        <v>0</v>
      </c>
      <c r="AD354" s="291">
        <f t="shared" si="65"/>
        <v>0</v>
      </c>
    </row>
    <row r="355" spans="2:30" x14ac:dyDescent="0.25">
      <c r="B355" s="522">
        <v>351</v>
      </c>
      <c r="C355" s="280">
        <f>'BIENES ASEGURADOS'!C363</f>
        <v>0</v>
      </c>
      <c r="D355" s="281">
        <f>SUM('BIENES ASEGURADOS'!D363:H363)*'RT GENERALES'!$D$14</f>
        <v>0</v>
      </c>
      <c r="E355" s="281">
        <f>SUM('BIENES ASEGURADOS'!I363:Y363,'BIENES ASEGURADOS'!AA363)*'RT GENERALES'!$D$14</f>
        <v>0</v>
      </c>
      <c r="F355" s="281">
        <f>'BIENES ASEGURADOS'!AB363*'RT GENERALES'!$D$14</f>
        <v>0</v>
      </c>
      <c r="G355" s="282">
        <f>'BIENES ASEGURADOS'!Z363*'RT GENERALES'!$D$14</f>
        <v>0</v>
      </c>
      <c r="H355" s="525">
        <f t="shared" si="59"/>
        <v>0</v>
      </c>
      <c r="I355" s="283"/>
      <c r="J355" s="284">
        <f>(((D355+E355)*(DT!$C$5/1000)))*($D$1045/IF(AND($D$1044&gt;$B$1046,$B$1046&gt;$D$1043),366,365))+(LIQUIDACION!$F355*(DT!$C$5/2000))</f>
        <v>0</v>
      </c>
      <c r="K355" s="285">
        <f t="shared" si="56"/>
        <v>0</v>
      </c>
      <c r="L355" s="286">
        <f>(((D355+E355)*DT!$E$5/1000)*($D$1045/IF(AND($D$1044&gt;$B$1046,$B$1046&gt;$D$1043),366,365))+(LIQUIDACION!F355*(DT!$E$5/2000)))</f>
        <v>0</v>
      </c>
      <c r="M355" s="286">
        <f>((G355)*(DT!$C$6/1000))*($D$1045/IF(AND($D$1044&gt;$B$1046,$B$1046&gt;$D$1043),366,365))</f>
        <v>0</v>
      </c>
      <c r="N355" s="287">
        <f t="shared" si="60"/>
        <v>0</v>
      </c>
      <c r="P355" s="288">
        <f>(($U355*DT!$C$5/1000))*($D$1045/IF(AND($D$1044&gt;$B$1046,$B$1046&gt;$D$1043),366,365))+(($V355*DT!$C$5/2000))</f>
        <v>0</v>
      </c>
      <c r="Q355" s="289">
        <f t="shared" si="57"/>
        <v>0</v>
      </c>
      <c r="R355" s="289">
        <f>(($U355*DT!$E$5/1000))*($D$1045/IF(AND($D$1044&gt;$B$1046,$B$1046&gt;$D$1043),366,365))+(($V355*DT!$E$5/2000))</f>
        <v>0</v>
      </c>
      <c r="S355" s="290">
        <f t="shared" si="61"/>
        <v>0</v>
      </c>
      <c r="U355" s="291">
        <f t="shared" si="66"/>
        <v>0</v>
      </c>
      <c r="V355" s="291">
        <f t="shared" si="62"/>
        <v>0</v>
      </c>
      <c r="X355" s="288">
        <f>(($AC355*DT!$C$5/1000))*($D$1045/IF(AND($D$1044&gt;$B$1046,$B$1046&gt;$D$1043),366,365))+(($AD355*DT!$C$5/2000))</f>
        <v>0</v>
      </c>
      <c r="Y355" s="289">
        <f t="shared" si="58"/>
        <v>0</v>
      </c>
      <c r="Z355" s="289">
        <f>(($AC355*DT!$E$5/1000))*($D$1045/IF(AND($D$1044&gt;$B$1046,$B$1046&gt;$D$1043),366,365))+(($AD355*DT!$E$5/2000))</f>
        <v>0</v>
      </c>
      <c r="AA355" s="290">
        <f t="shared" si="63"/>
        <v>0</v>
      </c>
      <c r="AC355" s="291">
        <f t="shared" si="64"/>
        <v>0</v>
      </c>
      <c r="AD355" s="291">
        <f t="shared" si="65"/>
        <v>0</v>
      </c>
    </row>
    <row r="356" spans="2:30" x14ac:dyDescent="0.25">
      <c r="B356" s="522">
        <v>352</v>
      </c>
      <c r="C356" s="280">
        <f>'BIENES ASEGURADOS'!C364</f>
        <v>0</v>
      </c>
      <c r="D356" s="281">
        <f>SUM('BIENES ASEGURADOS'!D364:H364)*'RT GENERALES'!$D$14</f>
        <v>0</v>
      </c>
      <c r="E356" s="281">
        <f>SUM('BIENES ASEGURADOS'!I364:Y364,'BIENES ASEGURADOS'!AA364)*'RT GENERALES'!$D$14</f>
        <v>0</v>
      </c>
      <c r="F356" s="281">
        <f>'BIENES ASEGURADOS'!AB364*'RT GENERALES'!$D$14</f>
        <v>0</v>
      </c>
      <c r="G356" s="282">
        <f>'BIENES ASEGURADOS'!Z364*'RT GENERALES'!$D$14</f>
        <v>0</v>
      </c>
      <c r="H356" s="525">
        <f t="shared" si="59"/>
        <v>0</v>
      </c>
      <c r="I356" s="283"/>
      <c r="J356" s="284">
        <f>(((D356+E356)*(DT!$C$5/1000)))*($D$1045/IF(AND($D$1044&gt;$B$1046,$B$1046&gt;$D$1043),366,365))+(LIQUIDACION!$F356*(DT!$C$5/2000))</f>
        <v>0</v>
      </c>
      <c r="K356" s="285">
        <f t="shared" si="56"/>
        <v>0</v>
      </c>
      <c r="L356" s="286">
        <f>(((D356+E356)*DT!$E$5/1000)*($D$1045/IF(AND($D$1044&gt;$B$1046,$B$1046&gt;$D$1043),366,365))+(LIQUIDACION!F356*(DT!$E$5/2000)))</f>
        <v>0</v>
      </c>
      <c r="M356" s="286">
        <f>((G356)*(DT!$C$6/1000))*($D$1045/IF(AND($D$1044&gt;$B$1046,$B$1046&gt;$D$1043),366,365))</f>
        <v>0</v>
      </c>
      <c r="N356" s="287">
        <f t="shared" si="60"/>
        <v>0</v>
      </c>
      <c r="P356" s="288">
        <f>(($U356*DT!$C$5/1000))*($D$1045/IF(AND($D$1044&gt;$B$1046,$B$1046&gt;$D$1043),366,365))+(($V356*DT!$C$5/2000))</f>
        <v>0</v>
      </c>
      <c r="Q356" s="289">
        <f t="shared" si="57"/>
        <v>0</v>
      </c>
      <c r="R356" s="289">
        <f>(($U356*DT!$E$5/1000))*($D$1045/IF(AND($D$1044&gt;$B$1046,$B$1046&gt;$D$1043),366,365))+(($V356*DT!$E$5/2000))</f>
        <v>0</v>
      </c>
      <c r="S356" s="290">
        <f t="shared" si="61"/>
        <v>0</v>
      </c>
      <c r="U356" s="291">
        <f t="shared" si="66"/>
        <v>0</v>
      </c>
      <c r="V356" s="291">
        <f t="shared" si="62"/>
        <v>0</v>
      </c>
      <c r="X356" s="288">
        <f>(($AC356*DT!$C$5/1000))*($D$1045/IF(AND($D$1044&gt;$B$1046,$B$1046&gt;$D$1043),366,365))+(($AD356*DT!$C$5/2000))</f>
        <v>0</v>
      </c>
      <c r="Y356" s="289">
        <f t="shared" si="58"/>
        <v>0</v>
      </c>
      <c r="Z356" s="289">
        <f>(($AC356*DT!$E$5/1000))*($D$1045/IF(AND($D$1044&gt;$B$1046,$B$1046&gt;$D$1043),366,365))+(($AD356*DT!$E$5/2000))</f>
        <v>0</v>
      </c>
      <c r="AA356" s="290">
        <f t="shared" si="63"/>
        <v>0</v>
      </c>
      <c r="AC356" s="291">
        <f t="shared" si="64"/>
        <v>0</v>
      </c>
      <c r="AD356" s="291">
        <f t="shared" si="65"/>
        <v>0</v>
      </c>
    </row>
    <row r="357" spans="2:30" x14ac:dyDescent="0.25">
      <c r="B357" s="522">
        <v>353</v>
      </c>
      <c r="C357" s="280">
        <f>'BIENES ASEGURADOS'!C365</f>
        <v>0</v>
      </c>
      <c r="D357" s="281">
        <f>SUM('BIENES ASEGURADOS'!D365:H365)*'RT GENERALES'!$D$14</f>
        <v>0</v>
      </c>
      <c r="E357" s="281">
        <f>SUM('BIENES ASEGURADOS'!I365:Y365,'BIENES ASEGURADOS'!AA365)*'RT GENERALES'!$D$14</f>
        <v>0</v>
      </c>
      <c r="F357" s="281">
        <f>'BIENES ASEGURADOS'!AB365*'RT GENERALES'!$D$14</f>
        <v>0</v>
      </c>
      <c r="G357" s="282">
        <f>'BIENES ASEGURADOS'!Z365*'RT GENERALES'!$D$14</f>
        <v>0</v>
      </c>
      <c r="H357" s="525">
        <f t="shared" si="59"/>
        <v>0</v>
      </c>
      <c r="I357" s="283"/>
      <c r="J357" s="284">
        <f>(((D357+E357)*(DT!$C$5/1000)))*($D$1045/IF(AND($D$1044&gt;$B$1046,$B$1046&gt;$D$1043),366,365))+(LIQUIDACION!$F357*(DT!$C$5/2000))</f>
        <v>0</v>
      </c>
      <c r="K357" s="285">
        <f t="shared" si="56"/>
        <v>0</v>
      </c>
      <c r="L357" s="286">
        <f>(((D357+E357)*DT!$E$5/1000)*($D$1045/IF(AND($D$1044&gt;$B$1046,$B$1046&gt;$D$1043),366,365))+(LIQUIDACION!F357*(DT!$E$5/2000)))</f>
        <v>0</v>
      </c>
      <c r="M357" s="286">
        <f>((G357)*(DT!$C$6/1000))*($D$1045/IF(AND($D$1044&gt;$B$1046,$B$1046&gt;$D$1043),366,365))</f>
        <v>0</v>
      </c>
      <c r="N357" s="287">
        <f t="shared" si="60"/>
        <v>0</v>
      </c>
      <c r="P357" s="288">
        <f>(($U357*DT!$C$5/1000))*($D$1045/IF(AND($D$1044&gt;$B$1046,$B$1046&gt;$D$1043),366,365))+(($V357*DT!$C$5/2000))</f>
        <v>0</v>
      </c>
      <c r="Q357" s="289">
        <f t="shared" si="57"/>
        <v>0</v>
      </c>
      <c r="R357" s="289">
        <f>(($U357*DT!$E$5/1000))*($D$1045/IF(AND($D$1044&gt;$B$1046,$B$1046&gt;$D$1043),366,365))+(($V357*DT!$E$5/2000))</f>
        <v>0</v>
      </c>
      <c r="S357" s="290">
        <f t="shared" si="61"/>
        <v>0</v>
      </c>
      <c r="U357" s="291">
        <f t="shared" si="66"/>
        <v>0</v>
      </c>
      <c r="V357" s="291">
        <f t="shared" si="62"/>
        <v>0</v>
      </c>
      <c r="X357" s="288">
        <f>(($AC357*DT!$C$5/1000))*($D$1045/IF(AND($D$1044&gt;$B$1046,$B$1046&gt;$D$1043),366,365))+(($AD357*DT!$C$5/2000))</f>
        <v>0</v>
      </c>
      <c r="Y357" s="289">
        <f t="shared" si="58"/>
        <v>0</v>
      </c>
      <c r="Z357" s="289">
        <f>(($AC357*DT!$E$5/1000))*($D$1045/IF(AND($D$1044&gt;$B$1046,$B$1046&gt;$D$1043),366,365))+(($AD357*DT!$E$5/2000))</f>
        <v>0</v>
      </c>
      <c r="AA357" s="290">
        <f t="shared" si="63"/>
        <v>0</v>
      </c>
      <c r="AC357" s="291">
        <f t="shared" si="64"/>
        <v>0</v>
      </c>
      <c r="AD357" s="291">
        <f t="shared" si="65"/>
        <v>0</v>
      </c>
    </row>
    <row r="358" spans="2:30" x14ac:dyDescent="0.25">
      <c r="B358" s="522">
        <v>354</v>
      </c>
      <c r="C358" s="280">
        <f>'BIENES ASEGURADOS'!C366</f>
        <v>0</v>
      </c>
      <c r="D358" s="281">
        <f>SUM('BIENES ASEGURADOS'!D366:H366)*'RT GENERALES'!$D$14</f>
        <v>0</v>
      </c>
      <c r="E358" s="281">
        <f>SUM('BIENES ASEGURADOS'!I366:Y366,'BIENES ASEGURADOS'!AA366)*'RT GENERALES'!$D$14</f>
        <v>0</v>
      </c>
      <c r="F358" s="281">
        <f>'BIENES ASEGURADOS'!AB366*'RT GENERALES'!$D$14</f>
        <v>0</v>
      </c>
      <c r="G358" s="282">
        <f>'BIENES ASEGURADOS'!Z366*'RT GENERALES'!$D$14</f>
        <v>0</v>
      </c>
      <c r="H358" s="525">
        <f t="shared" si="59"/>
        <v>0</v>
      </c>
      <c r="I358" s="283"/>
      <c r="J358" s="284">
        <f>(((D358+E358)*(DT!$C$5/1000)))*($D$1045/IF(AND($D$1044&gt;$B$1046,$B$1046&gt;$D$1043),366,365))+(LIQUIDACION!$F358*(DT!$C$5/2000))</f>
        <v>0</v>
      </c>
      <c r="K358" s="285">
        <f t="shared" si="56"/>
        <v>0</v>
      </c>
      <c r="L358" s="286">
        <f>(((D358+E358)*DT!$E$5/1000)*($D$1045/IF(AND($D$1044&gt;$B$1046,$B$1046&gt;$D$1043),366,365))+(LIQUIDACION!F358*(DT!$E$5/2000)))</f>
        <v>0</v>
      </c>
      <c r="M358" s="286">
        <f>((G358)*(DT!$C$6/1000))*($D$1045/IF(AND($D$1044&gt;$B$1046,$B$1046&gt;$D$1043),366,365))</f>
        <v>0</v>
      </c>
      <c r="N358" s="287">
        <f t="shared" si="60"/>
        <v>0</v>
      </c>
      <c r="P358" s="288">
        <f>(($U358*DT!$C$5/1000))*($D$1045/IF(AND($D$1044&gt;$B$1046,$B$1046&gt;$D$1043),366,365))+(($V358*DT!$C$5/2000))</f>
        <v>0</v>
      </c>
      <c r="Q358" s="289">
        <f t="shared" si="57"/>
        <v>0</v>
      </c>
      <c r="R358" s="289">
        <f>(($U358*DT!$E$5/1000))*($D$1045/IF(AND($D$1044&gt;$B$1046,$B$1046&gt;$D$1043),366,365))+(($V358*DT!$E$5/2000))</f>
        <v>0</v>
      </c>
      <c r="S358" s="290">
        <f t="shared" si="61"/>
        <v>0</v>
      </c>
      <c r="U358" s="291">
        <f t="shared" si="66"/>
        <v>0</v>
      </c>
      <c r="V358" s="291">
        <f t="shared" si="62"/>
        <v>0</v>
      </c>
      <c r="X358" s="288">
        <f>(($AC358*DT!$C$5/1000))*($D$1045/IF(AND($D$1044&gt;$B$1046,$B$1046&gt;$D$1043),366,365))+(($AD358*DT!$C$5/2000))</f>
        <v>0</v>
      </c>
      <c r="Y358" s="289">
        <f t="shared" si="58"/>
        <v>0</v>
      </c>
      <c r="Z358" s="289">
        <f>(($AC358*DT!$E$5/1000))*($D$1045/IF(AND($D$1044&gt;$B$1046,$B$1046&gt;$D$1043),366,365))+(($AD358*DT!$E$5/2000))</f>
        <v>0</v>
      </c>
      <c r="AA358" s="290">
        <f t="shared" si="63"/>
        <v>0</v>
      </c>
      <c r="AC358" s="291">
        <f t="shared" si="64"/>
        <v>0</v>
      </c>
      <c r="AD358" s="291">
        <f t="shared" si="65"/>
        <v>0</v>
      </c>
    </row>
    <row r="359" spans="2:30" x14ac:dyDescent="0.25">
      <c r="B359" s="522">
        <v>355</v>
      </c>
      <c r="C359" s="280">
        <f>'BIENES ASEGURADOS'!C367</f>
        <v>0</v>
      </c>
      <c r="D359" s="281">
        <f>SUM('BIENES ASEGURADOS'!D367:H367)*'RT GENERALES'!$D$14</f>
        <v>0</v>
      </c>
      <c r="E359" s="281">
        <f>SUM('BIENES ASEGURADOS'!I367:Y367,'BIENES ASEGURADOS'!AA367)*'RT GENERALES'!$D$14</f>
        <v>0</v>
      </c>
      <c r="F359" s="281">
        <f>'BIENES ASEGURADOS'!AB367*'RT GENERALES'!$D$14</f>
        <v>0</v>
      </c>
      <c r="G359" s="282">
        <f>'BIENES ASEGURADOS'!Z367*'RT GENERALES'!$D$14</f>
        <v>0</v>
      </c>
      <c r="H359" s="525">
        <f t="shared" si="59"/>
        <v>0</v>
      </c>
      <c r="I359" s="283"/>
      <c r="J359" s="284">
        <f>(((D359+E359)*(DT!$C$5/1000)))*($D$1045/IF(AND($D$1044&gt;$B$1046,$B$1046&gt;$D$1043),366,365))+(LIQUIDACION!$F359*(DT!$C$5/2000))</f>
        <v>0</v>
      </c>
      <c r="K359" s="285">
        <f t="shared" si="56"/>
        <v>0</v>
      </c>
      <c r="L359" s="286">
        <f>(((D359+E359)*DT!$E$5/1000)*($D$1045/IF(AND($D$1044&gt;$B$1046,$B$1046&gt;$D$1043),366,365))+(LIQUIDACION!F359*(DT!$E$5/2000)))</f>
        <v>0</v>
      </c>
      <c r="M359" s="286">
        <f>((G359)*(DT!$C$6/1000))*($D$1045/IF(AND($D$1044&gt;$B$1046,$B$1046&gt;$D$1043),366,365))</f>
        <v>0</v>
      </c>
      <c r="N359" s="287">
        <f t="shared" si="60"/>
        <v>0</v>
      </c>
      <c r="P359" s="288">
        <f>(($U359*DT!$C$5/1000))*($D$1045/IF(AND($D$1044&gt;$B$1046,$B$1046&gt;$D$1043),366,365))+(($V359*DT!$C$5/2000))</f>
        <v>0</v>
      </c>
      <c r="Q359" s="289">
        <f t="shared" si="57"/>
        <v>0</v>
      </c>
      <c r="R359" s="289">
        <f>(($U359*DT!$E$5/1000))*($D$1045/IF(AND($D$1044&gt;$B$1046,$B$1046&gt;$D$1043),366,365))+(($V359*DT!$E$5/2000))</f>
        <v>0</v>
      </c>
      <c r="S359" s="290">
        <f t="shared" si="61"/>
        <v>0</v>
      </c>
      <c r="U359" s="291">
        <f t="shared" si="66"/>
        <v>0</v>
      </c>
      <c r="V359" s="291">
        <f t="shared" si="62"/>
        <v>0</v>
      </c>
      <c r="X359" s="288">
        <f>(($AC359*DT!$C$5/1000))*($D$1045/IF(AND($D$1044&gt;$B$1046,$B$1046&gt;$D$1043),366,365))+(($AD359*DT!$C$5/2000))</f>
        <v>0</v>
      </c>
      <c r="Y359" s="289">
        <f t="shared" si="58"/>
        <v>0</v>
      </c>
      <c r="Z359" s="289">
        <f>(($AC359*DT!$E$5/1000))*($D$1045/IF(AND($D$1044&gt;$B$1046,$B$1046&gt;$D$1043),366,365))+(($AD359*DT!$E$5/2000))</f>
        <v>0</v>
      </c>
      <c r="AA359" s="290">
        <f t="shared" si="63"/>
        <v>0</v>
      </c>
      <c r="AC359" s="291">
        <f t="shared" si="64"/>
        <v>0</v>
      </c>
      <c r="AD359" s="291">
        <f t="shared" si="65"/>
        <v>0</v>
      </c>
    </row>
    <row r="360" spans="2:30" x14ac:dyDescent="0.25">
      <c r="B360" s="522">
        <v>356</v>
      </c>
      <c r="C360" s="280">
        <f>'BIENES ASEGURADOS'!C368</f>
        <v>0</v>
      </c>
      <c r="D360" s="281">
        <f>SUM('BIENES ASEGURADOS'!D368:H368)*'RT GENERALES'!$D$14</f>
        <v>0</v>
      </c>
      <c r="E360" s="281">
        <f>SUM('BIENES ASEGURADOS'!I368:Y368,'BIENES ASEGURADOS'!AA368)*'RT GENERALES'!$D$14</f>
        <v>0</v>
      </c>
      <c r="F360" s="281">
        <f>'BIENES ASEGURADOS'!AB368*'RT GENERALES'!$D$14</f>
        <v>0</v>
      </c>
      <c r="G360" s="282">
        <f>'BIENES ASEGURADOS'!Z368*'RT GENERALES'!$D$14</f>
        <v>0</v>
      </c>
      <c r="H360" s="525">
        <f t="shared" si="59"/>
        <v>0</v>
      </c>
      <c r="I360" s="283"/>
      <c r="J360" s="284">
        <f>(((D360+E360)*(DT!$C$5/1000)))*($D$1045/IF(AND($D$1044&gt;$B$1046,$B$1046&gt;$D$1043),366,365))+(LIQUIDACION!$F360*(DT!$C$5/2000))</f>
        <v>0</v>
      </c>
      <c r="K360" s="285">
        <f t="shared" si="56"/>
        <v>0</v>
      </c>
      <c r="L360" s="286">
        <f>(((D360+E360)*DT!$E$5/1000)*($D$1045/IF(AND($D$1044&gt;$B$1046,$B$1046&gt;$D$1043),366,365))+(LIQUIDACION!F360*(DT!$E$5/2000)))</f>
        <v>0</v>
      </c>
      <c r="M360" s="286">
        <f>((G360)*(DT!$C$6/1000))*($D$1045/IF(AND($D$1044&gt;$B$1046,$B$1046&gt;$D$1043),366,365))</f>
        <v>0</v>
      </c>
      <c r="N360" s="287">
        <f t="shared" si="60"/>
        <v>0</v>
      </c>
      <c r="P360" s="288">
        <f>(($U360*DT!$C$5/1000))*($D$1045/IF(AND($D$1044&gt;$B$1046,$B$1046&gt;$D$1043),366,365))+(($V360*DT!$C$5/2000))</f>
        <v>0</v>
      </c>
      <c r="Q360" s="289">
        <f t="shared" si="57"/>
        <v>0</v>
      </c>
      <c r="R360" s="289">
        <f>(($U360*DT!$E$5/1000))*($D$1045/IF(AND($D$1044&gt;$B$1046,$B$1046&gt;$D$1043),366,365))+(($V360*DT!$E$5/2000))</f>
        <v>0</v>
      </c>
      <c r="S360" s="290">
        <f t="shared" si="61"/>
        <v>0</v>
      </c>
      <c r="U360" s="291">
        <f t="shared" si="66"/>
        <v>0</v>
      </c>
      <c r="V360" s="291">
        <f t="shared" si="62"/>
        <v>0</v>
      </c>
      <c r="X360" s="288">
        <f>(($AC360*DT!$C$5/1000))*($D$1045/IF(AND($D$1044&gt;$B$1046,$B$1046&gt;$D$1043),366,365))+(($AD360*DT!$C$5/2000))</f>
        <v>0</v>
      </c>
      <c r="Y360" s="289">
        <f t="shared" si="58"/>
        <v>0</v>
      </c>
      <c r="Z360" s="289">
        <f>(($AC360*DT!$E$5/1000))*($D$1045/IF(AND($D$1044&gt;$B$1046,$B$1046&gt;$D$1043),366,365))+(($AD360*DT!$E$5/2000))</f>
        <v>0</v>
      </c>
      <c r="AA360" s="290">
        <f t="shared" si="63"/>
        <v>0</v>
      </c>
      <c r="AC360" s="291">
        <f t="shared" si="64"/>
        <v>0</v>
      </c>
      <c r="AD360" s="291">
        <f t="shared" si="65"/>
        <v>0</v>
      </c>
    </row>
    <row r="361" spans="2:30" x14ac:dyDescent="0.25">
      <c r="B361" s="522">
        <v>357</v>
      </c>
      <c r="C361" s="280">
        <f>'BIENES ASEGURADOS'!C369</f>
        <v>0</v>
      </c>
      <c r="D361" s="281">
        <f>SUM('BIENES ASEGURADOS'!D369:H369)*'RT GENERALES'!$D$14</f>
        <v>0</v>
      </c>
      <c r="E361" s="281">
        <f>SUM('BIENES ASEGURADOS'!I369:Y369,'BIENES ASEGURADOS'!AA369)*'RT GENERALES'!$D$14</f>
        <v>0</v>
      </c>
      <c r="F361" s="281">
        <f>'BIENES ASEGURADOS'!AB369*'RT GENERALES'!$D$14</f>
        <v>0</v>
      </c>
      <c r="G361" s="282">
        <f>'BIENES ASEGURADOS'!Z369*'RT GENERALES'!$D$14</f>
        <v>0</v>
      </c>
      <c r="H361" s="525">
        <f t="shared" si="59"/>
        <v>0</v>
      </c>
      <c r="I361" s="283"/>
      <c r="J361" s="284">
        <f>(((D361+E361)*(DT!$C$5/1000)))*($D$1045/IF(AND($D$1044&gt;$B$1046,$B$1046&gt;$D$1043),366,365))+(LIQUIDACION!$F361*(DT!$C$5/2000))</f>
        <v>0</v>
      </c>
      <c r="K361" s="285">
        <f t="shared" si="56"/>
        <v>0</v>
      </c>
      <c r="L361" s="286">
        <f>(((D361+E361)*DT!$E$5/1000)*($D$1045/IF(AND($D$1044&gt;$B$1046,$B$1046&gt;$D$1043),366,365))+(LIQUIDACION!F361*(DT!$E$5/2000)))</f>
        <v>0</v>
      </c>
      <c r="M361" s="286">
        <f>((G361)*(DT!$C$6/1000))*($D$1045/IF(AND($D$1044&gt;$B$1046,$B$1046&gt;$D$1043),366,365))</f>
        <v>0</v>
      </c>
      <c r="N361" s="287">
        <f t="shared" si="60"/>
        <v>0</v>
      </c>
      <c r="P361" s="288">
        <f>(($U361*DT!$C$5/1000))*($D$1045/IF(AND($D$1044&gt;$B$1046,$B$1046&gt;$D$1043),366,365))+(($V361*DT!$C$5/2000))</f>
        <v>0</v>
      </c>
      <c r="Q361" s="289">
        <f t="shared" si="57"/>
        <v>0</v>
      </c>
      <c r="R361" s="289">
        <f>(($U361*DT!$E$5/1000))*($D$1045/IF(AND($D$1044&gt;$B$1046,$B$1046&gt;$D$1043),366,365))+(($V361*DT!$E$5/2000))</f>
        <v>0</v>
      </c>
      <c r="S361" s="290">
        <f t="shared" si="61"/>
        <v>0</v>
      </c>
      <c r="U361" s="291">
        <f t="shared" si="66"/>
        <v>0</v>
      </c>
      <c r="V361" s="291">
        <f t="shared" si="62"/>
        <v>0</v>
      </c>
      <c r="X361" s="288">
        <f>(($AC361*DT!$C$5/1000))*($D$1045/IF(AND($D$1044&gt;$B$1046,$B$1046&gt;$D$1043),366,365))+(($AD361*DT!$C$5/2000))</f>
        <v>0</v>
      </c>
      <c r="Y361" s="289">
        <f t="shared" si="58"/>
        <v>0</v>
      </c>
      <c r="Z361" s="289">
        <f>(($AC361*DT!$E$5/1000))*($D$1045/IF(AND($D$1044&gt;$B$1046,$B$1046&gt;$D$1043),366,365))+(($AD361*DT!$E$5/2000))</f>
        <v>0</v>
      </c>
      <c r="AA361" s="290">
        <f t="shared" si="63"/>
        <v>0</v>
      </c>
      <c r="AC361" s="291">
        <f t="shared" si="64"/>
        <v>0</v>
      </c>
      <c r="AD361" s="291">
        <f t="shared" si="65"/>
        <v>0</v>
      </c>
    </row>
    <row r="362" spans="2:30" x14ac:dyDescent="0.25">
      <c r="B362" s="522">
        <v>358</v>
      </c>
      <c r="C362" s="280">
        <f>'BIENES ASEGURADOS'!C370</f>
        <v>0</v>
      </c>
      <c r="D362" s="281">
        <f>SUM('BIENES ASEGURADOS'!D370:H370)*'RT GENERALES'!$D$14</f>
        <v>0</v>
      </c>
      <c r="E362" s="281">
        <f>SUM('BIENES ASEGURADOS'!I370:Y370,'BIENES ASEGURADOS'!AA370)*'RT GENERALES'!$D$14</f>
        <v>0</v>
      </c>
      <c r="F362" s="281">
        <f>'BIENES ASEGURADOS'!AB370*'RT GENERALES'!$D$14</f>
        <v>0</v>
      </c>
      <c r="G362" s="282">
        <f>'BIENES ASEGURADOS'!Z370*'RT GENERALES'!$D$14</f>
        <v>0</v>
      </c>
      <c r="H362" s="525">
        <f t="shared" si="59"/>
        <v>0</v>
      </c>
      <c r="I362" s="283"/>
      <c r="J362" s="284">
        <f>(((D362+E362)*(DT!$C$5/1000)))*($D$1045/IF(AND($D$1044&gt;$B$1046,$B$1046&gt;$D$1043),366,365))+(LIQUIDACION!$F362*(DT!$C$5/2000))</f>
        <v>0</v>
      </c>
      <c r="K362" s="285">
        <f t="shared" si="56"/>
        <v>0</v>
      </c>
      <c r="L362" s="286">
        <f>(((D362+E362)*DT!$E$5/1000)*($D$1045/IF(AND($D$1044&gt;$B$1046,$B$1046&gt;$D$1043),366,365))+(LIQUIDACION!F362*(DT!$E$5/2000)))</f>
        <v>0</v>
      </c>
      <c r="M362" s="286">
        <f>((G362)*(DT!$C$6/1000))*($D$1045/IF(AND($D$1044&gt;$B$1046,$B$1046&gt;$D$1043),366,365))</f>
        <v>0</v>
      </c>
      <c r="N362" s="287">
        <f t="shared" si="60"/>
        <v>0</v>
      </c>
      <c r="P362" s="288">
        <f>(($U362*DT!$C$5/1000))*($D$1045/IF(AND($D$1044&gt;$B$1046,$B$1046&gt;$D$1043),366,365))+(($V362*DT!$C$5/2000))</f>
        <v>0</v>
      </c>
      <c r="Q362" s="289">
        <f t="shared" si="57"/>
        <v>0</v>
      </c>
      <c r="R362" s="289">
        <f>(($U362*DT!$E$5/1000))*($D$1045/IF(AND($D$1044&gt;$B$1046,$B$1046&gt;$D$1043),366,365))+(($V362*DT!$E$5/2000))</f>
        <v>0</v>
      </c>
      <c r="S362" s="290">
        <f t="shared" si="61"/>
        <v>0</v>
      </c>
      <c r="U362" s="291">
        <f t="shared" si="66"/>
        <v>0</v>
      </c>
      <c r="V362" s="291">
        <f t="shared" si="62"/>
        <v>0</v>
      </c>
      <c r="X362" s="288">
        <f>(($AC362*DT!$C$5/1000))*($D$1045/IF(AND($D$1044&gt;$B$1046,$B$1046&gt;$D$1043),366,365))+(($AD362*DT!$C$5/2000))</f>
        <v>0</v>
      </c>
      <c r="Y362" s="289">
        <f t="shared" si="58"/>
        <v>0</v>
      </c>
      <c r="Z362" s="289">
        <f>(($AC362*DT!$E$5/1000))*($D$1045/IF(AND($D$1044&gt;$B$1046,$B$1046&gt;$D$1043),366,365))+(($AD362*DT!$E$5/2000))</f>
        <v>0</v>
      </c>
      <c r="AA362" s="290">
        <f t="shared" si="63"/>
        <v>0</v>
      </c>
      <c r="AC362" s="291">
        <f t="shared" si="64"/>
        <v>0</v>
      </c>
      <c r="AD362" s="291">
        <f t="shared" si="65"/>
        <v>0</v>
      </c>
    </row>
    <row r="363" spans="2:30" x14ac:dyDescent="0.25">
      <c r="B363" s="522">
        <v>359</v>
      </c>
      <c r="C363" s="280">
        <f>'BIENES ASEGURADOS'!C371</f>
        <v>0</v>
      </c>
      <c r="D363" s="281">
        <f>SUM('BIENES ASEGURADOS'!D371:H371)*'RT GENERALES'!$D$14</f>
        <v>0</v>
      </c>
      <c r="E363" s="281">
        <f>SUM('BIENES ASEGURADOS'!I371:Y371,'BIENES ASEGURADOS'!AA371)*'RT GENERALES'!$D$14</f>
        <v>0</v>
      </c>
      <c r="F363" s="281">
        <f>'BIENES ASEGURADOS'!AB371*'RT GENERALES'!$D$14</f>
        <v>0</v>
      </c>
      <c r="G363" s="282">
        <f>'BIENES ASEGURADOS'!Z371*'RT GENERALES'!$D$14</f>
        <v>0</v>
      </c>
      <c r="H363" s="525">
        <f t="shared" si="59"/>
        <v>0</v>
      </c>
      <c r="I363" s="283"/>
      <c r="J363" s="284">
        <f>(((D363+E363)*(DT!$C$5/1000)))*($D$1045/IF(AND($D$1044&gt;$B$1046,$B$1046&gt;$D$1043),366,365))+(LIQUIDACION!$F363*(DT!$C$5/2000))</f>
        <v>0</v>
      </c>
      <c r="K363" s="285">
        <f t="shared" si="56"/>
        <v>0</v>
      </c>
      <c r="L363" s="286">
        <f>(((D363+E363)*DT!$E$5/1000)*($D$1045/IF(AND($D$1044&gt;$B$1046,$B$1046&gt;$D$1043),366,365))+(LIQUIDACION!F363*(DT!$E$5/2000)))</f>
        <v>0</v>
      </c>
      <c r="M363" s="286">
        <f>((G363)*(DT!$C$6/1000))*($D$1045/IF(AND($D$1044&gt;$B$1046,$B$1046&gt;$D$1043),366,365))</f>
        <v>0</v>
      </c>
      <c r="N363" s="287">
        <f t="shared" si="60"/>
        <v>0</v>
      </c>
      <c r="P363" s="288">
        <f>(($U363*DT!$C$5/1000))*($D$1045/IF(AND($D$1044&gt;$B$1046,$B$1046&gt;$D$1043),366,365))+(($V363*DT!$C$5/2000))</f>
        <v>0</v>
      </c>
      <c r="Q363" s="289">
        <f t="shared" si="57"/>
        <v>0</v>
      </c>
      <c r="R363" s="289">
        <f>(($U363*DT!$E$5/1000))*($D$1045/IF(AND($D$1044&gt;$B$1046,$B$1046&gt;$D$1043),366,365))+(($V363*DT!$E$5/2000))</f>
        <v>0</v>
      </c>
      <c r="S363" s="290">
        <f t="shared" si="61"/>
        <v>0</v>
      </c>
      <c r="U363" s="291">
        <f t="shared" si="66"/>
        <v>0</v>
      </c>
      <c r="V363" s="291">
        <f t="shared" si="62"/>
        <v>0</v>
      </c>
      <c r="X363" s="288">
        <f>(($AC363*DT!$C$5/1000))*($D$1045/IF(AND($D$1044&gt;$B$1046,$B$1046&gt;$D$1043),366,365))+(($AD363*DT!$C$5/2000))</f>
        <v>0</v>
      </c>
      <c r="Y363" s="289">
        <f t="shared" si="58"/>
        <v>0</v>
      </c>
      <c r="Z363" s="289">
        <f>(($AC363*DT!$E$5/1000))*($D$1045/IF(AND($D$1044&gt;$B$1046,$B$1046&gt;$D$1043),366,365))+(($AD363*DT!$E$5/2000))</f>
        <v>0</v>
      </c>
      <c r="AA363" s="290">
        <f t="shared" si="63"/>
        <v>0</v>
      </c>
      <c r="AC363" s="291">
        <f t="shared" si="64"/>
        <v>0</v>
      </c>
      <c r="AD363" s="291">
        <f t="shared" si="65"/>
        <v>0</v>
      </c>
    </row>
    <row r="364" spans="2:30" x14ac:dyDescent="0.25">
      <c r="B364" s="522">
        <v>360</v>
      </c>
      <c r="C364" s="280">
        <f>'BIENES ASEGURADOS'!C372</f>
        <v>0</v>
      </c>
      <c r="D364" s="281">
        <f>SUM('BIENES ASEGURADOS'!D372:H372)*'RT GENERALES'!$D$14</f>
        <v>0</v>
      </c>
      <c r="E364" s="281">
        <f>SUM('BIENES ASEGURADOS'!I372:Y372,'BIENES ASEGURADOS'!AA372)*'RT GENERALES'!$D$14</f>
        <v>0</v>
      </c>
      <c r="F364" s="281">
        <f>'BIENES ASEGURADOS'!AB372*'RT GENERALES'!$D$14</f>
        <v>0</v>
      </c>
      <c r="G364" s="282">
        <f>'BIENES ASEGURADOS'!Z372*'RT GENERALES'!$D$14</f>
        <v>0</v>
      </c>
      <c r="H364" s="525">
        <f t="shared" si="59"/>
        <v>0</v>
      </c>
      <c r="I364" s="283"/>
      <c r="J364" s="284">
        <f>(((D364+E364)*(DT!$C$5/1000)))*($D$1045/IF(AND($D$1044&gt;$B$1046,$B$1046&gt;$D$1043),366,365))+(LIQUIDACION!$F364*(DT!$C$5/2000))</f>
        <v>0</v>
      </c>
      <c r="K364" s="285">
        <f t="shared" si="56"/>
        <v>0</v>
      </c>
      <c r="L364" s="286">
        <f>(((D364+E364)*DT!$E$5/1000)*($D$1045/IF(AND($D$1044&gt;$B$1046,$B$1046&gt;$D$1043),366,365))+(LIQUIDACION!F364*(DT!$E$5/2000)))</f>
        <v>0</v>
      </c>
      <c r="M364" s="286">
        <f>((G364)*(DT!$C$6/1000))*($D$1045/IF(AND($D$1044&gt;$B$1046,$B$1046&gt;$D$1043),366,365))</f>
        <v>0</v>
      </c>
      <c r="N364" s="287">
        <f t="shared" si="60"/>
        <v>0</v>
      </c>
      <c r="P364" s="288">
        <f>(($U364*DT!$C$5/1000))*($D$1045/IF(AND($D$1044&gt;$B$1046,$B$1046&gt;$D$1043),366,365))+(($V364*DT!$C$5/2000))</f>
        <v>0</v>
      </c>
      <c r="Q364" s="289">
        <f t="shared" si="57"/>
        <v>0</v>
      </c>
      <c r="R364" s="289">
        <f>(($U364*DT!$E$5/1000))*($D$1045/IF(AND($D$1044&gt;$B$1046,$B$1046&gt;$D$1043),366,365))+(($V364*DT!$E$5/2000))</f>
        <v>0</v>
      </c>
      <c r="S364" s="290">
        <f t="shared" si="61"/>
        <v>0</v>
      </c>
      <c r="U364" s="291">
        <f t="shared" si="66"/>
        <v>0</v>
      </c>
      <c r="V364" s="291">
        <f t="shared" si="62"/>
        <v>0</v>
      </c>
      <c r="X364" s="288">
        <f>(($AC364*DT!$C$5/1000))*($D$1045/IF(AND($D$1044&gt;$B$1046,$B$1046&gt;$D$1043),366,365))+(($AD364*DT!$C$5/2000))</f>
        <v>0</v>
      </c>
      <c r="Y364" s="289">
        <f t="shared" si="58"/>
        <v>0</v>
      </c>
      <c r="Z364" s="289">
        <f>(($AC364*DT!$E$5/1000))*($D$1045/IF(AND($D$1044&gt;$B$1046,$B$1046&gt;$D$1043),366,365))+(($AD364*DT!$E$5/2000))</f>
        <v>0</v>
      </c>
      <c r="AA364" s="290">
        <f t="shared" si="63"/>
        <v>0</v>
      </c>
      <c r="AC364" s="291">
        <f t="shared" si="64"/>
        <v>0</v>
      </c>
      <c r="AD364" s="291">
        <f t="shared" si="65"/>
        <v>0</v>
      </c>
    </row>
    <row r="365" spans="2:30" x14ac:dyDescent="0.25">
      <c r="B365" s="522">
        <v>361</v>
      </c>
      <c r="C365" s="280">
        <f>'BIENES ASEGURADOS'!C373</f>
        <v>0</v>
      </c>
      <c r="D365" s="281">
        <f>SUM('BIENES ASEGURADOS'!D373:H373)*'RT GENERALES'!$D$14</f>
        <v>0</v>
      </c>
      <c r="E365" s="281">
        <f>SUM('BIENES ASEGURADOS'!I373:Y373,'BIENES ASEGURADOS'!AA373)*'RT GENERALES'!$D$14</f>
        <v>0</v>
      </c>
      <c r="F365" s="281">
        <f>'BIENES ASEGURADOS'!AB373*'RT GENERALES'!$D$14</f>
        <v>0</v>
      </c>
      <c r="G365" s="282">
        <f>'BIENES ASEGURADOS'!Z373*'RT GENERALES'!$D$14</f>
        <v>0</v>
      </c>
      <c r="H365" s="525">
        <f t="shared" si="59"/>
        <v>0</v>
      </c>
      <c r="I365" s="283"/>
      <c r="J365" s="284">
        <f>(((D365+E365)*(DT!$C$5/1000)))*($D$1045/IF(AND($D$1044&gt;$B$1046,$B$1046&gt;$D$1043),366,365))+(LIQUIDACION!$F365*(DT!$C$5/2000))</f>
        <v>0</v>
      </c>
      <c r="K365" s="285">
        <f t="shared" si="56"/>
        <v>0</v>
      </c>
      <c r="L365" s="286">
        <f>(((D365+E365)*DT!$E$5/1000)*($D$1045/IF(AND($D$1044&gt;$B$1046,$B$1046&gt;$D$1043),366,365))+(LIQUIDACION!F365*(DT!$E$5/2000)))</f>
        <v>0</v>
      </c>
      <c r="M365" s="286">
        <f>((G365)*(DT!$C$6/1000))*($D$1045/IF(AND($D$1044&gt;$B$1046,$B$1046&gt;$D$1043),366,365))</f>
        <v>0</v>
      </c>
      <c r="N365" s="287">
        <f t="shared" si="60"/>
        <v>0</v>
      </c>
      <c r="P365" s="288">
        <f>(($U365*DT!$C$5/1000))*($D$1045/IF(AND($D$1044&gt;$B$1046,$B$1046&gt;$D$1043),366,365))+(($V365*DT!$C$5/2000))</f>
        <v>0</v>
      </c>
      <c r="Q365" s="289">
        <f t="shared" si="57"/>
        <v>0</v>
      </c>
      <c r="R365" s="289">
        <f>(($U365*DT!$E$5/1000))*($D$1045/IF(AND($D$1044&gt;$B$1046,$B$1046&gt;$D$1043),366,365))+(($V365*DT!$E$5/2000))</f>
        <v>0</v>
      </c>
      <c r="S365" s="290">
        <f t="shared" si="61"/>
        <v>0</v>
      </c>
      <c r="U365" s="291">
        <f t="shared" si="66"/>
        <v>0</v>
      </c>
      <c r="V365" s="291">
        <f t="shared" si="62"/>
        <v>0</v>
      </c>
      <c r="X365" s="288">
        <f>(($AC365*DT!$C$5/1000))*($D$1045/IF(AND($D$1044&gt;$B$1046,$B$1046&gt;$D$1043),366,365))+(($AD365*DT!$C$5/2000))</f>
        <v>0</v>
      </c>
      <c r="Y365" s="289">
        <f t="shared" si="58"/>
        <v>0</v>
      </c>
      <c r="Z365" s="289">
        <f>(($AC365*DT!$E$5/1000))*($D$1045/IF(AND($D$1044&gt;$B$1046,$B$1046&gt;$D$1043),366,365))+(($AD365*DT!$E$5/2000))</f>
        <v>0</v>
      </c>
      <c r="AA365" s="290">
        <f t="shared" si="63"/>
        <v>0</v>
      </c>
      <c r="AC365" s="291">
        <f t="shared" si="64"/>
        <v>0</v>
      </c>
      <c r="AD365" s="291">
        <f t="shared" si="65"/>
        <v>0</v>
      </c>
    </row>
    <row r="366" spans="2:30" x14ac:dyDescent="0.25">
      <c r="B366" s="522">
        <v>362</v>
      </c>
      <c r="C366" s="280">
        <f>'BIENES ASEGURADOS'!C374</f>
        <v>0</v>
      </c>
      <c r="D366" s="281">
        <f>SUM('BIENES ASEGURADOS'!D374:H374)*'RT GENERALES'!$D$14</f>
        <v>0</v>
      </c>
      <c r="E366" s="281">
        <f>SUM('BIENES ASEGURADOS'!I374:Y374,'BIENES ASEGURADOS'!AA374)*'RT GENERALES'!$D$14</f>
        <v>0</v>
      </c>
      <c r="F366" s="281">
        <f>'BIENES ASEGURADOS'!AB374*'RT GENERALES'!$D$14</f>
        <v>0</v>
      </c>
      <c r="G366" s="282">
        <f>'BIENES ASEGURADOS'!Z374*'RT GENERALES'!$D$14</f>
        <v>0</v>
      </c>
      <c r="H366" s="525">
        <f t="shared" si="59"/>
        <v>0</v>
      </c>
      <c r="I366" s="283"/>
      <c r="J366" s="284">
        <f>(((D366+E366)*(DT!$C$5/1000)))*($D$1045/IF(AND($D$1044&gt;$B$1046,$B$1046&gt;$D$1043),366,365))+(LIQUIDACION!$F366*(DT!$C$5/2000))</f>
        <v>0</v>
      </c>
      <c r="K366" s="285">
        <f t="shared" si="56"/>
        <v>0</v>
      </c>
      <c r="L366" s="286">
        <f>(((D366+E366)*DT!$E$5/1000)*($D$1045/IF(AND($D$1044&gt;$B$1046,$B$1046&gt;$D$1043),366,365))+(LIQUIDACION!F366*(DT!$E$5/2000)))</f>
        <v>0</v>
      </c>
      <c r="M366" s="286">
        <f>((G366)*(DT!$C$6/1000))*($D$1045/IF(AND($D$1044&gt;$B$1046,$B$1046&gt;$D$1043),366,365))</f>
        <v>0</v>
      </c>
      <c r="N366" s="287">
        <f t="shared" si="60"/>
        <v>0</v>
      </c>
      <c r="P366" s="288">
        <f>(($U366*DT!$C$5/1000))*($D$1045/IF(AND($D$1044&gt;$B$1046,$B$1046&gt;$D$1043),366,365))+(($V366*DT!$C$5/2000))</f>
        <v>0</v>
      </c>
      <c r="Q366" s="289">
        <f t="shared" si="57"/>
        <v>0</v>
      </c>
      <c r="R366" s="289">
        <f>(($U366*DT!$E$5/1000))*($D$1045/IF(AND($D$1044&gt;$B$1046,$B$1046&gt;$D$1043),366,365))+(($V366*DT!$E$5/2000))</f>
        <v>0</v>
      </c>
      <c r="S366" s="290">
        <f t="shared" si="61"/>
        <v>0</v>
      </c>
      <c r="U366" s="291">
        <f t="shared" si="66"/>
        <v>0</v>
      </c>
      <c r="V366" s="291">
        <f t="shared" si="62"/>
        <v>0</v>
      </c>
      <c r="X366" s="288">
        <f>(($AC366*DT!$C$5/1000))*($D$1045/IF(AND($D$1044&gt;$B$1046,$B$1046&gt;$D$1043),366,365))+(($AD366*DT!$C$5/2000))</f>
        <v>0</v>
      </c>
      <c r="Y366" s="289">
        <f t="shared" si="58"/>
        <v>0</v>
      </c>
      <c r="Z366" s="289">
        <f>(($AC366*DT!$E$5/1000))*($D$1045/IF(AND($D$1044&gt;$B$1046,$B$1046&gt;$D$1043),366,365))+(($AD366*DT!$E$5/2000))</f>
        <v>0</v>
      </c>
      <c r="AA366" s="290">
        <f t="shared" si="63"/>
        <v>0</v>
      </c>
      <c r="AC366" s="291">
        <f t="shared" si="64"/>
        <v>0</v>
      </c>
      <c r="AD366" s="291">
        <f t="shared" si="65"/>
        <v>0</v>
      </c>
    </row>
    <row r="367" spans="2:30" x14ac:dyDescent="0.25">
      <c r="B367" s="522">
        <v>363</v>
      </c>
      <c r="C367" s="280">
        <f>'BIENES ASEGURADOS'!C375</f>
        <v>0</v>
      </c>
      <c r="D367" s="281">
        <f>SUM('BIENES ASEGURADOS'!D375:H375)*'RT GENERALES'!$D$14</f>
        <v>0</v>
      </c>
      <c r="E367" s="281">
        <f>SUM('BIENES ASEGURADOS'!I375:Y375,'BIENES ASEGURADOS'!AA375)*'RT GENERALES'!$D$14</f>
        <v>0</v>
      </c>
      <c r="F367" s="281">
        <f>'BIENES ASEGURADOS'!AB375*'RT GENERALES'!$D$14</f>
        <v>0</v>
      </c>
      <c r="G367" s="282">
        <f>'BIENES ASEGURADOS'!Z375*'RT GENERALES'!$D$14</f>
        <v>0</v>
      </c>
      <c r="H367" s="525">
        <f t="shared" si="59"/>
        <v>0</v>
      </c>
      <c r="I367" s="283"/>
      <c r="J367" s="284">
        <f>(((D367+E367)*(DT!$C$5/1000)))*($D$1045/IF(AND($D$1044&gt;$B$1046,$B$1046&gt;$D$1043),366,365))+(LIQUIDACION!$F367*(DT!$C$5/2000))</f>
        <v>0</v>
      </c>
      <c r="K367" s="285">
        <f t="shared" si="56"/>
        <v>0</v>
      </c>
      <c r="L367" s="286">
        <f>(((D367+E367)*DT!$E$5/1000)*($D$1045/IF(AND($D$1044&gt;$B$1046,$B$1046&gt;$D$1043),366,365))+(LIQUIDACION!F367*(DT!$E$5/2000)))</f>
        <v>0</v>
      </c>
      <c r="M367" s="286">
        <f>((G367)*(DT!$C$6/1000))*($D$1045/IF(AND($D$1044&gt;$B$1046,$B$1046&gt;$D$1043),366,365))</f>
        <v>0</v>
      </c>
      <c r="N367" s="287">
        <f t="shared" si="60"/>
        <v>0</v>
      </c>
      <c r="P367" s="288">
        <f>(($U367*DT!$C$5/1000))*($D$1045/IF(AND($D$1044&gt;$B$1046,$B$1046&gt;$D$1043),366,365))+(($V367*DT!$C$5/2000))</f>
        <v>0</v>
      </c>
      <c r="Q367" s="289">
        <f t="shared" si="57"/>
        <v>0</v>
      </c>
      <c r="R367" s="289">
        <f>(($U367*DT!$E$5/1000))*($D$1045/IF(AND($D$1044&gt;$B$1046,$B$1046&gt;$D$1043),366,365))+(($V367*DT!$E$5/2000))</f>
        <v>0</v>
      </c>
      <c r="S367" s="290">
        <f t="shared" si="61"/>
        <v>0</v>
      </c>
      <c r="U367" s="291">
        <f t="shared" si="66"/>
        <v>0</v>
      </c>
      <c r="V367" s="291">
        <f t="shared" si="62"/>
        <v>0</v>
      </c>
      <c r="X367" s="288">
        <f>(($AC367*DT!$C$5/1000))*($D$1045/IF(AND($D$1044&gt;$B$1046,$B$1046&gt;$D$1043),366,365))+(($AD367*DT!$C$5/2000))</f>
        <v>0</v>
      </c>
      <c r="Y367" s="289">
        <f t="shared" si="58"/>
        <v>0</v>
      </c>
      <c r="Z367" s="289">
        <f>(($AC367*DT!$E$5/1000))*($D$1045/IF(AND($D$1044&gt;$B$1046,$B$1046&gt;$D$1043),366,365))+(($AD367*DT!$E$5/2000))</f>
        <v>0</v>
      </c>
      <c r="AA367" s="290">
        <f t="shared" si="63"/>
        <v>0</v>
      </c>
      <c r="AC367" s="291">
        <f t="shared" si="64"/>
        <v>0</v>
      </c>
      <c r="AD367" s="291">
        <f t="shared" si="65"/>
        <v>0</v>
      </c>
    </row>
    <row r="368" spans="2:30" x14ac:dyDescent="0.25">
      <c r="B368" s="522">
        <v>364</v>
      </c>
      <c r="C368" s="280">
        <f>'BIENES ASEGURADOS'!C376</f>
        <v>0</v>
      </c>
      <c r="D368" s="281">
        <f>SUM('BIENES ASEGURADOS'!D376:H376)*'RT GENERALES'!$D$14</f>
        <v>0</v>
      </c>
      <c r="E368" s="281">
        <f>SUM('BIENES ASEGURADOS'!I376:Y376,'BIENES ASEGURADOS'!AA376)*'RT GENERALES'!$D$14</f>
        <v>0</v>
      </c>
      <c r="F368" s="281">
        <f>'BIENES ASEGURADOS'!AB376*'RT GENERALES'!$D$14</f>
        <v>0</v>
      </c>
      <c r="G368" s="282">
        <f>'BIENES ASEGURADOS'!Z376*'RT GENERALES'!$D$14</f>
        <v>0</v>
      </c>
      <c r="H368" s="525">
        <f t="shared" si="59"/>
        <v>0</v>
      </c>
      <c r="I368" s="283"/>
      <c r="J368" s="284">
        <f>(((D368+E368)*(DT!$C$5/1000)))*($D$1045/IF(AND($D$1044&gt;$B$1046,$B$1046&gt;$D$1043),366,365))+(LIQUIDACION!$F368*(DT!$C$5/2000))</f>
        <v>0</v>
      </c>
      <c r="K368" s="285">
        <f t="shared" si="56"/>
        <v>0</v>
      </c>
      <c r="L368" s="286">
        <f>(((D368+E368)*DT!$E$5/1000)*($D$1045/IF(AND($D$1044&gt;$B$1046,$B$1046&gt;$D$1043),366,365))+(LIQUIDACION!F368*(DT!$E$5/2000)))</f>
        <v>0</v>
      </c>
      <c r="M368" s="286">
        <f>((G368)*(DT!$C$6/1000))*($D$1045/IF(AND($D$1044&gt;$B$1046,$B$1046&gt;$D$1043),366,365))</f>
        <v>0</v>
      </c>
      <c r="N368" s="287">
        <f t="shared" si="60"/>
        <v>0</v>
      </c>
      <c r="P368" s="288">
        <f>(($U368*DT!$C$5/1000))*($D$1045/IF(AND($D$1044&gt;$B$1046,$B$1046&gt;$D$1043),366,365))+(($V368*DT!$C$5/2000))</f>
        <v>0</v>
      </c>
      <c r="Q368" s="289">
        <f t="shared" si="57"/>
        <v>0</v>
      </c>
      <c r="R368" s="289">
        <f>(($U368*DT!$E$5/1000))*($D$1045/IF(AND($D$1044&gt;$B$1046,$B$1046&gt;$D$1043),366,365))+(($V368*DT!$E$5/2000))</f>
        <v>0</v>
      </c>
      <c r="S368" s="290">
        <f t="shared" si="61"/>
        <v>0</v>
      </c>
      <c r="U368" s="291">
        <f t="shared" si="66"/>
        <v>0</v>
      </c>
      <c r="V368" s="291">
        <f t="shared" si="62"/>
        <v>0</v>
      </c>
      <c r="X368" s="288">
        <f>(($AC368*DT!$C$5/1000))*($D$1045/IF(AND($D$1044&gt;$B$1046,$B$1046&gt;$D$1043),366,365))+(($AD368*DT!$C$5/2000))</f>
        <v>0</v>
      </c>
      <c r="Y368" s="289">
        <f t="shared" si="58"/>
        <v>0</v>
      </c>
      <c r="Z368" s="289">
        <f>(($AC368*DT!$E$5/1000))*($D$1045/IF(AND($D$1044&gt;$B$1046,$B$1046&gt;$D$1043),366,365))+(($AD368*DT!$E$5/2000))</f>
        <v>0</v>
      </c>
      <c r="AA368" s="290">
        <f t="shared" si="63"/>
        <v>0</v>
      </c>
      <c r="AC368" s="291">
        <f t="shared" si="64"/>
        <v>0</v>
      </c>
      <c r="AD368" s="291">
        <f t="shared" si="65"/>
        <v>0</v>
      </c>
    </row>
    <row r="369" spans="2:30" x14ac:dyDescent="0.25">
      <c r="B369" s="522">
        <v>365</v>
      </c>
      <c r="C369" s="280">
        <f>'BIENES ASEGURADOS'!C377</f>
        <v>0</v>
      </c>
      <c r="D369" s="281">
        <f>SUM('BIENES ASEGURADOS'!D377:H377)*'RT GENERALES'!$D$14</f>
        <v>0</v>
      </c>
      <c r="E369" s="281">
        <f>SUM('BIENES ASEGURADOS'!I377:Y377,'BIENES ASEGURADOS'!AA377)*'RT GENERALES'!$D$14</f>
        <v>0</v>
      </c>
      <c r="F369" s="281">
        <f>'BIENES ASEGURADOS'!AB377*'RT GENERALES'!$D$14</f>
        <v>0</v>
      </c>
      <c r="G369" s="282">
        <f>'BIENES ASEGURADOS'!Z377*'RT GENERALES'!$D$14</f>
        <v>0</v>
      </c>
      <c r="H369" s="525">
        <f t="shared" si="59"/>
        <v>0</v>
      </c>
      <c r="I369" s="283"/>
      <c r="J369" s="284">
        <f>(((D369+E369)*(DT!$C$5/1000)))*($D$1045/IF(AND($D$1044&gt;$B$1046,$B$1046&gt;$D$1043),366,365))+(LIQUIDACION!$F369*(DT!$C$5/2000))</f>
        <v>0</v>
      </c>
      <c r="K369" s="285">
        <f t="shared" si="56"/>
        <v>0</v>
      </c>
      <c r="L369" s="286">
        <f>(((D369+E369)*DT!$E$5/1000)*($D$1045/IF(AND($D$1044&gt;$B$1046,$B$1046&gt;$D$1043),366,365))+(LIQUIDACION!F369*(DT!$E$5/2000)))</f>
        <v>0</v>
      </c>
      <c r="M369" s="286">
        <f>((G369)*(DT!$C$6/1000))*($D$1045/IF(AND($D$1044&gt;$B$1046,$B$1046&gt;$D$1043),366,365))</f>
        <v>0</v>
      </c>
      <c r="N369" s="287">
        <f t="shared" si="60"/>
        <v>0</v>
      </c>
      <c r="P369" s="288">
        <f>(($U369*DT!$C$5/1000))*($D$1045/IF(AND($D$1044&gt;$B$1046,$B$1046&gt;$D$1043),366,365))+(($V369*DT!$C$5/2000))</f>
        <v>0</v>
      </c>
      <c r="Q369" s="289">
        <f t="shared" si="57"/>
        <v>0</v>
      </c>
      <c r="R369" s="289">
        <f>(($U369*DT!$E$5/1000))*($D$1045/IF(AND($D$1044&gt;$B$1046,$B$1046&gt;$D$1043),366,365))+(($V369*DT!$E$5/2000))</f>
        <v>0</v>
      </c>
      <c r="S369" s="290">
        <f t="shared" si="61"/>
        <v>0</v>
      </c>
      <c r="U369" s="291">
        <f t="shared" si="66"/>
        <v>0</v>
      </c>
      <c r="V369" s="291">
        <f t="shared" si="62"/>
        <v>0</v>
      </c>
      <c r="X369" s="288">
        <f>(($AC369*DT!$C$5/1000))*($D$1045/IF(AND($D$1044&gt;$B$1046,$B$1046&gt;$D$1043),366,365))+(($AD369*DT!$C$5/2000))</f>
        <v>0</v>
      </c>
      <c r="Y369" s="289">
        <f t="shared" si="58"/>
        <v>0</v>
      </c>
      <c r="Z369" s="289">
        <f>(($AC369*DT!$E$5/1000))*($D$1045/IF(AND($D$1044&gt;$B$1046,$B$1046&gt;$D$1043),366,365))+(($AD369*DT!$E$5/2000))</f>
        <v>0</v>
      </c>
      <c r="AA369" s="290">
        <f t="shared" si="63"/>
        <v>0</v>
      </c>
      <c r="AC369" s="291">
        <f t="shared" si="64"/>
        <v>0</v>
      </c>
      <c r="AD369" s="291">
        <f t="shared" si="65"/>
        <v>0</v>
      </c>
    </row>
    <row r="370" spans="2:30" x14ac:dyDescent="0.25">
      <c r="B370" s="522">
        <v>366</v>
      </c>
      <c r="C370" s="280">
        <f>'BIENES ASEGURADOS'!C378</f>
        <v>0</v>
      </c>
      <c r="D370" s="281">
        <f>SUM('BIENES ASEGURADOS'!D378:H378)*'RT GENERALES'!$D$14</f>
        <v>0</v>
      </c>
      <c r="E370" s="281">
        <f>SUM('BIENES ASEGURADOS'!I378:Y378,'BIENES ASEGURADOS'!AA378)*'RT GENERALES'!$D$14</f>
        <v>0</v>
      </c>
      <c r="F370" s="281">
        <f>'BIENES ASEGURADOS'!AB378*'RT GENERALES'!$D$14</f>
        <v>0</v>
      </c>
      <c r="G370" s="282">
        <f>'BIENES ASEGURADOS'!Z378*'RT GENERALES'!$D$14</f>
        <v>0</v>
      </c>
      <c r="H370" s="525">
        <f t="shared" si="59"/>
        <v>0</v>
      </c>
      <c r="I370" s="283"/>
      <c r="J370" s="284">
        <f>(((D370+E370)*(DT!$C$5/1000)))*($D$1045/IF(AND($D$1044&gt;$B$1046,$B$1046&gt;$D$1043),366,365))+(LIQUIDACION!$F370*(DT!$C$5/2000))</f>
        <v>0</v>
      </c>
      <c r="K370" s="285">
        <f t="shared" si="56"/>
        <v>0</v>
      </c>
      <c r="L370" s="286">
        <f>(((D370+E370)*DT!$E$5/1000)*($D$1045/IF(AND($D$1044&gt;$B$1046,$B$1046&gt;$D$1043),366,365))+(LIQUIDACION!F370*(DT!$E$5/2000)))</f>
        <v>0</v>
      </c>
      <c r="M370" s="286">
        <f>((G370)*(DT!$C$6/1000))*($D$1045/IF(AND($D$1044&gt;$B$1046,$B$1046&gt;$D$1043),366,365))</f>
        <v>0</v>
      </c>
      <c r="N370" s="287">
        <f t="shared" si="60"/>
        <v>0</v>
      </c>
      <c r="P370" s="288">
        <f>(($U370*DT!$C$5/1000))*($D$1045/IF(AND($D$1044&gt;$B$1046,$B$1046&gt;$D$1043),366,365))+(($V370*DT!$C$5/2000))</f>
        <v>0</v>
      </c>
      <c r="Q370" s="289">
        <f t="shared" si="57"/>
        <v>0</v>
      </c>
      <c r="R370" s="289">
        <f>(($U370*DT!$E$5/1000))*($D$1045/IF(AND($D$1044&gt;$B$1046,$B$1046&gt;$D$1043),366,365))+(($V370*DT!$E$5/2000))</f>
        <v>0</v>
      </c>
      <c r="S370" s="290">
        <f t="shared" si="61"/>
        <v>0</v>
      </c>
      <c r="U370" s="291">
        <f t="shared" si="66"/>
        <v>0</v>
      </c>
      <c r="V370" s="291">
        <f t="shared" si="62"/>
        <v>0</v>
      </c>
      <c r="X370" s="288">
        <f>(($AC370*DT!$C$5/1000))*($D$1045/IF(AND($D$1044&gt;$B$1046,$B$1046&gt;$D$1043),366,365))+(($AD370*DT!$C$5/2000))</f>
        <v>0</v>
      </c>
      <c r="Y370" s="289">
        <f t="shared" si="58"/>
        <v>0</v>
      </c>
      <c r="Z370" s="289">
        <f>(($AC370*DT!$E$5/1000))*($D$1045/IF(AND($D$1044&gt;$B$1046,$B$1046&gt;$D$1043),366,365))+(($AD370*DT!$E$5/2000))</f>
        <v>0</v>
      </c>
      <c r="AA370" s="290">
        <f t="shared" si="63"/>
        <v>0</v>
      </c>
      <c r="AC370" s="291">
        <f t="shared" si="64"/>
        <v>0</v>
      </c>
      <c r="AD370" s="291">
        <f t="shared" si="65"/>
        <v>0</v>
      </c>
    </row>
    <row r="371" spans="2:30" x14ac:dyDescent="0.25">
      <c r="B371" s="522">
        <v>367</v>
      </c>
      <c r="C371" s="280">
        <f>'BIENES ASEGURADOS'!C379</f>
        <v>0</v>
      </c>
      <c r="D371" s="281">
        <f>SUM('BIENES ASEGURADOS'!D379:H379)*'RT GENERALES'!$D$14</f>
        <v>0</v>
      </c>
      <c r="E371" s="281">
        <f>SUM('BIENES ASEGURADOS'!I379:Y379,'BIENES ASEGURADOS'!AA379)*'RT GENERALES'!$D$14</f>
        <v>0</v>
      </c>
      <c r="F371" s="281">
        <f>'BIENES ASEGURADOS'!AB379*'RT GENERALES'!$D$14</f>
        <v>0</v>
      </c>
      <c r="G371" s="282">
        <f>'BIENES ASEGURADOS'!Z379*'RT GENERALES'!$D$14</f>
        <v>0</v>
      </c>
      <c r="H371" s="525">
        <f t="shared" si="59"/>
        <v>0</v>
      </c>
      <c r="I371" s="283"/>
      <c r="J371" s="284">
        <f>(((D371+E371)*(DT!$C$5/1000)))*($D$1045/IF(AND($D$1044&gt;$B$1046,$B$1046&gt;$D$1043),366,365))+(LIQUIDACION!$F371*(DT!$C$5/2000))</f>
        <v>0</v>
      </c>
      <c r="K371" s="285">
        <f t="shared" si="56"/>
        <v>0</v>
      </c>
      <c r="L371" s="286">
        <f>(((D371+E371)*DT!$E$5/1000)*($D$1045/IF(AND($D$1044&gt;$B$1046,$B$1046&gt;$D$1043),366,365))+(LIQUIDACION!F371*(DT!$E$5/2000)))</f>
        <v>0</v>
      </c>
      <c r="M371" s="286">
        <f>((G371)*(DT!$C$6/1000))*($D$1045/IF(AND($D$1044&gt;$B$1046,$B$1046&gt;$D$1043),366,365))</f>
        <v>0</v>
      </c>
      <c r="N371" s="287">
        <f t="shared" si="60"/>
        <v>0</v>
      </c>
      <c r="P371" s="288">
        <f>(($U371*DT!$C$5/1000))*($D$1045/IF(AND($D$1044&gt;$B$1046,$B$1046&gt;$D$1043),366,365))+(($V371*DT!$C$5/2000))</f>
        <v>0</v>
      </c>
      <c r="Q371" s="289">
        <f t="shared" si="57"/>
        <v>0</v>
      </c>
      <c r="R371" s="289">
        <f>(($U371*DT!$E$5/1000))*($D$1045/IF(AND($D$1044&gt;$B$1046,$B$1046&gt;$D$1043),366,365))+(($V371*DT!$E$5/2000))</f>
        <v>0</v>
      </c>
      <c r="S371" s="290">
        <f t="shared" si="61"/>
        <v>0</v>
      </c>
      <c r="U371" s="291">
        <f t="shared" si="66"/>
        <v>0</v>
      </c>
      <c r="V371" s="291">
        <f t="shared" si="62"/>
        <v>0</v>
      </c>
      <c r="X371" s="288">
        <f>(($AC371*DT!$C$5/1000))*($D$1045/IF(AND($D$1044&gt;$B$1046,$B$1046&gt;$D$1043),366,365))+(($AD371*DT!$C$5/2000))</f>
        <v>0</v>
      </c>
      <c r="Y371" s="289">
        <f t="shared" si="58"/>
        <v>0</v>
      </c>
      <c r="Z371" s="289">
        <f>(($AC371*DT!$E$5/1000))*($D$1045/IF(AND($D$1044&gt;$B$1046,$B$1046&gt;$D$1043),366,365))+(($AD371*DT!$E$5/2000))</f>
        <v>0</v>
      </c>
      <c r="AA371" s="290">
        <f t="shared" si="63"/>
        <v>0</v>
      </c>
      <c r="AC371" s="291">
        <f t="shared" si="64"/>
        <v>0</v>
      </c>
      <c r="AD371" s="291">
        <f t="shared" si="65"/>
        <v>0</v>
      </c>
    </row>
    <row r="372" spans="2:30" x14ac:dyDescent="0.25">
      <c r="B372" s="522">
        <v>368</v>
      </c>
      <c r="C372" s="280">
        <f>'BIENES ASEGURADOS'!C380</f>
        <v>0</v>
      </c>
      <c r="D372" s="281">
        <f>SUM('BIENES ASEGURADOS'!D380:H380)*'RT GENERALES'!$D$14</f>
        <v>0</v>
      </c>
      <c r="E372" s="281">
        <f>SUM('BIENES ASEGURADOS'!I380:Y380,'BIENES ASEGURADOS'!AA380)*'RT GENERALES'!$D$14</f>
        <v>0</v>
      </c>
      <c r="F372" s="281">
        <f>'BIENES ASEGURADOS'!AB380*'RT GENERALES'!$D$14</f>
        <v>0</v>
      </c>
      <c r="G372" s="282">
        <f>'BIENES ASEGURADOS'!Z380*'RT GENERALES'!$D$14</f>
        <v>0</v>
      </c>
      <c r="H372" s="525">
        <f t="shared" si="59"/>
        <v>0</v>
      </c>
      <c r="I372" s="283"/>
      <c r="J372" s="284">
        <f>(((D372+E372)*(DT!$C$5/1000)))*($D$1045/IF(AND($D$1044&gt;$B$1046,$B$1046&gt;$D$1043),366,365))+(LIQUIDACION!$F372*(DT!$C$5/2000))</f>
        <v>0</v>
      </c>
      <c r="K372" s="285">
        <f t="shared" si="56"/>
        <v>0</v>
      </c>
      <c r="L372" s="286">
        <f>(((D372+E372)*DT!$E$5/1000)*($D$1045/IF(AND($D$1044&gt;$B$1046,$B$1046&gt;$D$1043),366,365))+(LIQUIDACION!F372*(DT!$E$5/2000)))</f>
        <v>0</v>
      </c>
      <c r="M372" s="286">
        <f>((G372)*(DT!$C$6/1000))*($D$1045/IF(AND($D$1044&gt;$B$1046,$B$1046&gt;$D$1043),366,365))</f>
        <v>0</v>
      </c>
      <c r="N372" s="287">
        <f t="shared" si="60"/>
        <v>0</v>
      </c>
      <c r="P372" s="288">
        <f>(($U372*DT!$C$5/1000))*($D$1045/IF(AND($D$1044&gt;$B$1046,$B$1046&gt;$D$1043),366,365))+(($V372*DT!$C$5/2000))</f>
        <v>0</v>
      </c>
      <c r="Q372" s="289">
        <f t="shared" si="57"/>
        <v>0</v>
      </c>
      <c r="R372" s="289">
        <f>(($U372*DT!$E$5/1000))*($D$1045/IF(AND($D$1044&gt;$B$1046,$B$1046&gt;$D$1043),366,365))+(($V372*DT!$E$5/2000))</f>
        <v>0</v>
      </c>
      <c r="S372" s="290">
        <f t="shared" si="61"/>
        <v>0</v>
      </c>
      <c r="U372" s="291">
        <f t="shared" si="66"/>
        <v>0</v>
      </c>
      <c r="V372" s="291">
        <f t="shared" si="62"/>
        <v>0</v>
      </c>
      <c r="X372" s="288">
        <f>(($AC372*DT!$C$5/1000))*($D$1045/IF(AND($D$1044&gt;$B$1046,$B$1046&gt;$D$1043),366,365))+(($AD372*DT!$C$5/2000))</f>
        <v>0</v>
      </c>
      <c r="Y372" s="289">
        <f t="shared" si="58"/>
        <v>0</v>
      </c>
      <c r="Z372" s="289">
        <f>(($AC372*DT!$E$5/1000))*($D$1045/IF(AND($D$1044&gt;$B$1046,$B$1046&gt;$D$1043),366,365))+(($AD372*DT!$E$5/2000))</f>
        <v>0</v>
      </c>
      <c r="AA372" s="290">
        <f t="shared" si="63"/>
        <v>0</v>
      </c>
      <c r="AC372" s="291">
        <f t="shared" si="64"/>
        <v>0</v>
      </c>
      <c r="AD372" s="291">
        <f t="shared" si="65"/>
        <v>0</v>
      </c>
    </row>
    <row r="373" spans="2:30" x14ac:dyDescent="0.25">
      <c r="B373" s="522">
        <v>369</v>
      </c>
      <c r="C373" s="280">
        <f>'BIENES ASEGURADOS'!C381</f>
        <v>0</v>
      </c>
      <c r="D373" s="281">
        <f>SUM('BIENES ASEGURADOS'!D381:H381)*'RT GENERALES'!$D$14</f>
        <v>0</v>
      </c>
      <c r="E373" s="281">
        <f>SUM('BIENES ASEGURADOS'!I381:Y381,'BIENES ASEGURADOS'!AA381)*'RT GENERALES'!$D$14</f>
        <v>0</v>
      </c>
      <c r="F373" s="281">
        <f>'BIENES ASEGURADOS'!AB381*'RT GENERALES'!$D$14</f>
        <v>0</v>
      </c>
      <c r="G373" s="282">
        <f>'BIENES ASEGURADOS'!Z381*'RT GENERALES'!$D$14</f>
        <v>0</v>
      </c>
      <c r="H373" s="525">
        <f t="shared" si="59"/>
        <v>0</v>
      </c>
      <c r="I373" s="283"/>
      <c r="J373" s="284">
        <f>(((D373+E373)*(DT!$C$5/1000)))*($D$1045/IF(AND($D$1044&gt;$B$1046,$B$1046&gt;$D$1043),366,365))+(LIQUIDACION!$F373*(DT!$C$5/2000))</f>
        <v>0</v>
      </c>
      <c r="K373" s="285">
        <f t="shared" si="56"/>
        <v>0</v>
      </c>
      <c r="L373" s="286">
        <f>(((D373+E373)*DT!$E$5/1000)*($D$1045/IF(AND($D$1044&gt;$B$1046,$B$1046&gt;$D$1043),366,365))+(LIQUIDACION!F373*(DT!$E$5/2000)))</f>
        <v>0</v>
      </c>
      <c r="M373" s="286">
        <f>((G373)*(DT!$C$6/1000))*($D$1045/IF(AND($D$1044&gt;$B$1046,$B$1046&gt;$D$1043),366,365))</f>
        <v>0</v>
      </c>
      <c r="N373" s="287">
        <f t="shared" si="60"/>
        <v>0</v>
      </c>
      <c r="P373" s="288">
        <f>(($U373*DT!$C$5/1000))*($D$1045/IF(AND($D$1044&gt;$B$1046,$B$1046&gt;$D$1043),366,365))+(($V373*DT!$C$5/2000))</f>
        <v>0</v>
      </c>
      <c r="Q373" s="289">
        <f t="shared" si="57"/>
        <v>0</v>
      </c>
      <c r="R373" s="289">
        <f>(($U373*DT!$E$5/1000))*($D$1045/IF(AND($D$1044&gt;$B$1046,$B$1046&gt;$D$1043),366,365))+(($V373*DT!$E$5/2000))</f>
        <v>0</v>
      </c>
      <c r="S373" s="290">
        <f t="shared" si="61"/>
        <v>0</v>
      </c>
      <c r="U373" s="291">
        <f t="shared" si="66"/>
        <v>0</v>
      </c>
      <c r="V373" s="291">
        <f t="shared" si="62"/>
        <v>0</v>
      </c>
      <c r="X373" s="288">
        <f>(($AC373*DT!$C$5/1000))*($D$1045/IF(AND($D$1044&gt;$B$1046,$B$1046&gt;$D$1043),366,365))+(($AD373*DT!$C$5/2000))</f>
        <v>0</v>
      </c>
      <c r="Y373" s="289">
        <f t="shared" si="58"/>
        <v>0</v>
      </c>
      <c r="Z373" s="289">
        <f>(($AC373*DT!$E$5/1000))*($D$1045/IF(AND($D$1044&gt;$B$1046,$B$1046&gt;$D$1043),366,365))+(($AD373*DT!$E$5/2000))</f>
        <v>0</v>
      </c>
      <c r="AA373" s="290">
        <f t="shared" si="63"/>
        <v>0</v>
      </c>
      <c r="AC373" s="291">
        <f t="shared" si="64"/>
        <v>0</v>
      </c>
      <c r="AD373" s="291">
        <f t="shared" si="65"/>
        <v>0</v>
      </c>
    </row>
    <row r="374" spans="2:30" x14ac:dyDescent="0.25">
      <c r="B374" s="522">
        <v>370</v>
      </c>
      <c r="C374" s="280">
        <f>'BIENES ASEGURADOS'!C382</f>
        <v>0</v>
      </c>
      <c r="D374" s="281">
        <f>SUM('BIENES ASEGURADOS'!D382:H382)*'RT GENERALES'!$D$14</f>
        <v>0</v>
      </c>
      <c r="E374" s="281">
        <f>SUM('BIENES ASEGURADOS'!I382:Y382,'BIENES ASEGURADOS'!AA382)*'RT GENERALES'!$D$14</f>
        <v>0</v>
      </c>
      <c r="F374" s="281">
        <f>'BIENES ASEGURADOS'!AB382*'RT GENERALES'!$D$14</f>
        <v>0</v>
      </c>
      <c r="G374" s="282">
        <f>'BIENES ASEGURADOS'!Z382*'RT GENERALES'!$D$14</f>
        <v>0</v>
      </c>
      <c r="H374" s="525">
        <f t="shared" si="59"/>
        <v>0</v>
      </c>
      <c r="I374" s="283"/>
      <c r="J374" s="284">
        <f>(((D374+E374)*(DT!$C$5/1000)))*($D$1045/IF(AND($D$1044&gt;$B$1046,$B$1046&gt;$D$1043),366,365))+(LIQUIDACION!$F374*(DT!$C$5/2000))</f>
        <v>0</v>
      </c>
      <c r="K374" s="285">
        <f t="shared" si="56"/>
        <v>0</v>
      </c>
      <c r="L374" s="286">
        <f>(((D374+E374)*DT!$E$5/1000)*($D$1045/IF(AND($D$1044&gt;$B$1046,$B$1046&gt;$D$1043),366,365))+(LIQUIDACION!F374*(DT!$E$5/2000)))</f>
        <v>0</v>
      </c>
      <c r="M374" s="286">
        <f>((G374)*(DT!$C$6/1000))*($D$1045/IF(AND($D$1044&gt;$B$1046,$B$1046&gt;$D$1043),366,365))</f>
        <v>0</v>
      </c>
      <c r="N374" s="287">
        <f t="shared" si="60"/>
        <v>0</v>
      </c>
      <c r="P374" s="288">
        <f>(($U374*DT!$C$5/1000))*($D$1045/IF(AND($D$1044&gt;$B$1046,$B$1046&gt;$D$1043),366,365))+(($V374*DT!$C$5/2000))</f>
        <v>0</v>
      </c>
      <c r="Q374" s="289">
        <f t="shared" si="57"/>
        <v>0</v>
      </c>
      <c r="R374" s="289">
        <f>(($U374*DT!$E$5/1000))*($D$1045/IF(AND($D$1044&gt;$B$1046,$B$1046&gt;$D$1043),366,365))+(($V374*DT!$E$5/2000))</f>
        <v>0</v>
      </c>
      <c r="S374" s="290">
        <f t="shared" si="61"/>
        <v>0</v>
      </c>
      <c r="U374" s="291">
        <f t="shared" si="66"/>
        <v>0</v>
      </c>
      <c r="V374" s="291">
        <f t="shared" si="62"/>
        <v>0</v>
      </c>
      <c r="X374" s="288">
        <f>(($AC374*DT!$C$5/1000))*($D$1045/IF(AND($D$1044&gt;$B$1046,$B$1046&gt;$D$1043),366,365))+(($AD374*DT!$C$5/2000))</f>
        <v>0</v>
      </c>
      <c r="Y374" s="289">
        <f t="shared" si="58"/>
        <v>0</v>
      </c>
      <c r="Z374" s="289">
        <f>(($AC374*DT!$E$5/1000))*($D$1045/IF(AND($D$1044&gt;$B$1046,$B$1046&gt;$D$1043),366,365))+(($AD374*DT!$E$5/2000))</f>
        <v>0</v>
      </c>
      <c r="AA374" s="290">
        <f t="shared" si="63"/>
        <v>0</v>
      </c>
      <c r="AC374" s="291">
        <f t="shared" si="64"/>
        <v>0</v>
      </c>
      <c r="AD374" s="291">
        <f t="shared" si="65"/>
        <v>0</v>
      </c>
    </row>
    <row r="375" spans="2:30" x14ac:dyDescent="0.25">
      <c r="B375" s="522">
        <v>371</v>
      </c>
      <c r="C375" s="280">
        <f>'BIENES ASEGURADOS'!C383</f>
        <v>0</v>
      </c>
      <c r="D375" s="281">
        <f>SUM('BIENES ASEGURADOS'!D383:H383)*'RT GENERALES'!$D$14</f>
        <v>0</v>
      </c>
      <c r="E375" s="281">
        <f>SUM('BIENES ASEGURADOS'!I383:Y383,'BIENES ASEGURADOS'!AA383)*'RT GENERALES'!$D$14</f>
        <v>0</v>
      </c>
      <c r="F375" s="281">
        <f>'BIENES ASEGURADOS'!AB383*'RT GENERALES'!$D$14</f>
        <v>0</v>
      </c>
      <c r="G375" s="282">
        <f>'BIENES ASEGURADOS'!Z383*'RT GENERALES'!$D$14</f>
        <v>0</v>
      </c>
      <c r="H375" s="525">
        <f t="shared" si="59"/>
        <v>0</v>
      </c>
      <c r="I375" s="283"/>
      <c r="J375" s="284">
        <f>(((D375+E375)*(DT!$C$5/1000)))*($D$1045/IF(AND($D$1044&gt;$B$1046,$B$1046&gt;$D$1043),366,365))+(LIQUIDACION!$F375*(DT!$C$5/2000))</f>
        <v>0</v>
      </c>
      <c r="K375" s="285">
        <f t="shared" si="56"/>
        <v>0</v>
      </c>
      <c r="L375" s="286">
        <f>(((D375+E375)*DT!$E$5/1000)*($D$1045/IF(AND($D$1044&gt;$B$1046,$B$1046&gt;$D$1043),366,365))+(LIQUIDACION!F375*(DT!$E$5/2000)))</f>
        <v>0</v>
      </c>
      <c r="M375" s="286">
        <f>((G375)*(DT!$C$6/1000))*($D$1045/IF(AND($D$1044&gt;$B$1046,$B$1046&gt;$D$1043),366,365))</f>
        <v>0</v>
      </c>
      <c r="N375" s="287">
        <f t="shared" si="60"/>
        <v>0</v>
      </c>
      <c r="P375" s="288">
        <f>(($U375*DT!$C$5/1000))*($D$1045/IF(AND($D$1044&gt;$B$1046,$B$1046&gt;$D$1043),366,365))+(($V375*DT!$C$5/2000))</f>
        <v>0</v>
      </c>
      <c r="Q375" s="289">
        <f t="shared" si="57"/>
        <v>0</v>
      </c>
      <c r="R375" s="289">
        <f>(($U375*DT!$E$5/1000))*($D$1045/IF(AND($D$1044&gt;$B$1046,$B$1046&gt;$D$1043),366,365))+(($V375*DT!$E$5/2000))</f>
        <v>0</v>
      </c>
      <c r="S375" s="290">
        <f t="shared" si="61"/>
        <v>0</v>
      </c>
      <c r="U375" s="291">
        <f t="shared" si="66"/>
        <v>0</v>
      </c>
      <c r="V375" s="291">
        <f t="shared" si="62"/>
        <v>0</v>
      </c>
      <c r="X375" s="288">
        <f>(($AC375*DT!$C$5/1000))*($D$1045/IF(AND($D$1044&gt;$B$1046,$B$1046&gt;$D$1043),366,365))+(($AD375*DT!$C$5/2000))</f>
        <v>0</v>
      </c>
      <c r="Y375" s="289">
        <f t="shared" si="58"/>
        <v>0</v>
      </c>
      <c r="Z375" s="289">
        <f>(($AC375*DT!$E$5/1000))*($D$1045/IF(AND($D$1044&gt;$B$1046,$B$1046&gt;$D$1043),366,365))+(($AD375*DT!$E$5/2000))</f>
        <v>0</v>
      </c>
      <c r="AA375" s="290">
        <f t="shared" si="63"/>
        <v>0</v>
      </c>
      <c r="AC375" s="291">
        <f t="shared" si="64"/>
        <v>0</v>
      </c>
      <c r="AD375" s="291">
        <f t="shared" si="65"/>
        <v>0</v>
      </c>
    </row>
    <row r="376" spans="2:30" x14ac:dyDescent="0.25">
      <c r="B376" s="522">
        <v>372</v>
      </c>
      <c r="C376" s="280">
        <f>'BIENES ASEGURADOS'!C384</f>
        <v>0</v>
      </c>
      <c r="D376" s="281">
        <f>SUM('BIENES ASEGURADOS'!D384:H384)*'RT GENERALES'!$D$14</f>
        <v>0</v>
      </c>
      <c r="E376" s="281">
        <f>SUM('BIENES ASEGURADOS'!I384:Y384,'BIENES ASEGURADOS'!AA384)*'RT GENERALES'!$D$14</f>
        <v>0</v>
      </c>
      <c r="F376" s="281">
        <f>'BIENES ASEGURADOS'!AB384*'RT GENERALES'!$D$14</f>
        <v>0</v>
      </c>
      <c r="G376" s="282">
        <f>'BIENES ASEGURADOS'!Z384*'RT GENERALES'!$D$14</f>
        <v>0</v>
      </c>
      <c r="H376" s="525">
        <f t="shared" si="59"/>
        <v>0</v>
      </c>
      <c r="I376" s="283"/>
      <c r="J376" s="284">
        <f>(((D376+E376)*(DT!$C$5/1000)))*($D$1045/IF(AND($D$1044&gt;$B$1046,$B$1046&gt;$D$1043),366,365))+(LIQUIDACION!$F376*(DT!$C$5/2000))</f>
        <v>0</v>
      </c>
      <c r="K376" s="285">
        <f t="shared" si="56"/>
        <v>0</v>
      </c>
      <c r="L376" s="286">
        <f>(((D376+E376)*DT!$E$5/1000)*($D$1045/IF(AND($D$1044&gt;$B$1046,$B$1046&gt;$D$1043),366,365))+(LIQUIDACION!F376*(DT!$E$5/2000)))</f>
        <v>0</v>
      </c>
      <c r="M376" s="286">
        <f>((G376)*(DT!$C$6/1000))*($D$1045/IF(AND($D$1044&gt;$B$1046,$B$1046&gt;$D$1043),366,365))</f>
        <v>0</v>
      </c>
      <c r="N376" s="287">
        <f t="shared" si="60"/>
        <v>0</v>
      </c>
      <c r="P376" s="288">
        <f>(($U376*DT!$C$5/1000))*($D$1045/IF(AND($D$1044&gt;$B$1046,$B$1046&gt;$D$1043),366,365))+(($V376*DT!$C$5/2000))</f>
        <v>0</v>
      </c>
      <c r="Q376" s="289">
        <f t="shared" si="57"/>
        <v>0</v>
      </c>
      <c r="R376" s="289">
        <f>(($U376*DT!$E$5/1000))*($D$1045/IF(AND($D$1044&gt;$B$1046,$B$1046&gt;$D$1043),366,365))+(($V376*DT!$E$5/2000))</f>
        <v>0</v>
      </c>
      <c r="S376" s="290">
        <f t="shared" si="61"/>
        <v>0</v>
      </c>
      <c r="U376" s="291">
        <f t="shared" si="66"/>
        <v>0</v>
      </c>
      <c r="V376" s="291">
        <f t="shared" si="62"/>
        <v>0</v>
      </c>
      <c r="X376" s="288">
        <f>(($AC376*DT!$C$5/1000))*($D$1045/IF(AND($D$1044&gt;$B$1046,$B$1046&gt;$D$1043),366,365))+(($AD376*DT!$C$5/2000))</f>
        <v>0</v>
      </c>
      <c r="Y376" s="289">
        <f t="shared" si="58"/>
        <v>0</v>
      </c>
      <c r="Z376" s="289">
        <f>(($AC376*DT!$E$5/1000))*($D$1045/IF(AND($D$1044&gt;$B$1046,$B$1046&gt;$D$1043),366,365))+(($AD376*DT!$E$5/2000))</f>
        <v>0</v>
      </c>
      <c r="AA376" s="290">
        <f t="shared" si="63"/>
        <v>0</v>
      </c>
      <c r="AC376" s="291">
        <f t="shared" si="64"/>
        <v>0</v>
      </c>
      <c r="AD376" s="291">
        <f t="shared" si="65"/>
        <v>0</v>
      </c>
    </row>
    <row r="377" spans="2:30" x14ac:dyDescent="0.25">
      <c r="B377" s="522">
        <v>373</v>
      </c>
      <c r="C377" s="280">
        <f>'BIENES ASEGURADOS'!C385</f>
        <v>0</v>
      </c>
      <c r="D377" s="281">
        <f>SUM('BIENES ASEGURADOS'!D385:H385)*'RT GENERALES'!$D$14</f>
        <v>0</v>
      </c>
      <c r="E377" s="281">
        <f>SUM('BIENES ASEGURADOS'!I385:Y385,'BIENES ASEGURADOS'!AA385)*'RT GENERALES'!$D$14</f>
        <v>0</v>
      </c>
      <c r="F377" s="281">
        <f>'BIENES ASEGURADOS'!AB385*'RT GENERALES'!$D$14</f>
        <v>0</v>
      </c>
      <c r="G377" s="282">
        <f>'BIENES ASEGURADOS'!Z385*'RT GENERALES'!$D$14</f>
        <v>0</v>
      </c>
      <c r="H377" s="525">
        <f t="shared" si="59"/>
        <v>0</v>
      </c>
      <c r="I377" s="283"/>
      <c r="J377" s="284">
        <f>(((D377+E377)*(DT!$C$5/1000)))*($D$1045/IF(AND($D$1044&gt;$B$1046,$B$1046&gt;$D$1043),366,365))+(LIQUIDACION!$F377*(DT!$C$5/2000))</f>
        <v>0</v>
      </c>
      <c r="K377" s="285">
        <f t="shared" si="56"/>
        <v>0</v>
      </c>
      <c r="L377" s="286">
        <f>(((D377+E377)*DT!$E$5/1000)*($D$1045/IF(AND($D$1044&gt;$B$1046,$B$1046&gt;$D$1043),366,365))+(LIQUIDACION!F377*(DT!$E$5/2000)))</f>
        <v>0</v>
      </c>
      <c r="M377" s="286">
        <f>((G377)*(DT!$C$6/1000))*($D$1045/IF(AND($D$1044&gt;$B$1046,$B$1046&gt;$D$1043),366,365))</f>
        <v>0</v>
      </c>
      <c r="N377" s="287">
        <f t="shared" si="60"/>
        <v>0</v>
      </c>
      <c r="P377" s="288">
        <f>(($U377*DT!$C$5/1000))*($D$1045/IF(AND($D$1044&gt;$B$1046,$B$1046&gt;$D$1043),366,365))+(($V377*DT!$C$5/2000))</f>
        <v>0</v>
      </c>
      <c r="Q377" s="289">
        <f t="shared" si="57"/>
        <v>0</v>
      </c>
      <c r="R377" s="289">
        <f>(($U377*DT!$E$5/1000))*($D$1045/IF(AND($D$1044&gt;$B$1046,$B$1046&gt;$D$1043),366,365))+(($V377*DT!$E$5/2000))</f>
        <v>0</v>
      </c>
      <c r="S377" s="290">
        <f t="shared" si="61"/>
        <v>0</v>
      </c>
      <c r="U377" s="291">
        <f t="shared" si="66"/>
        <v>0</v>
      </c>
      <c r="V377" s="291">
        <f t="shared" si="62"/>
        <v>0</v>
      </c>
      <c r="X377" s="288">
        <f>(($AC377*DT!$C$5/1000))*($D$1045/IF(AND($D$1044&gt;$B$1046,$B$1046&gt;$D$1043),366,365))+(($AD377*DT!$C$5/2000))</f>
        <v>0</v>
      </c>
      <c r="Y377" s="289">
        <f t="shared" si="58"/>
        <v>0</v>
      </c>
      <c r="Z377" s="289">
        <f>(($AC377*DT!$E$5/1000))*($D$1045/IF(AND($D$1044&gt;$B$1046,$B$1046&gt;$D$1043),366,365))+(($AD377*DT!$E$5/2000))</f>
        <v>0</v>
      </c>
      <c r="AA377" s="290">
        <f t="shared" si="63"/>
        <v>0</v>
      </c>
      <c r="AC377" s="291">
        <f t="shared" si="64"/>
        <v>0</v>
      </c>
      <c r="AD377" s="291">
        <f t="shared" si="65"/>
        <v>0</v>
      </c>
    </row>
    <row r="378" spans="2:30" x14ac:dyDescent="0.25">
      <c r="B378" s="522">
        <v>374</v>
      </c>
      <c r="C378" s="280">
        <f>'BIENES ASEGURADOS'!C386</f>
        <v>0</v>
      </c>
      <c r="D378" s="281">
        <f>SUM('BIENES ASEGURADOS'!D386:H386)*'RT GENERALES'!$D$14</f>
        <v>0</v>
      </c>
      <c r="E378" s="281">
        <f>SUM('BIENES ASEGURADOS'!I386:Y386,'BIENES ASEGURADOS'!AA386)*'RT GENERALES'!$D$14</f>
        <v>0</v>
      </c>
      <c r="F378" s="281">
        <f>'BIENES ASEGURADOS'!AB386*'RT GENERALES'!$D$14</f>
        <v>0</v>
      </c>
      <c r="G378" s="282">
        <f>'BIENES ASEGURADOS'!Z386*'RT GENERALES'!$D$14</f>
        <v>0</v>
      </c>
      <c r="H378" s="525">
        <f t="shared" si="59"/>
        <v>0</v>
      </c>
      <c r="I378" s="283"/>
      <c r="J378" s="284">
        <f>(((D378+E378)*(DT!$C$5/1000)))*($D$1045/IF(AND($D$1044&gt;$B$1046,$B$1046&gt;$D$1043),366,365))+(LIQUIDACION!$F378*(DT!$C$5/2000))</f>
        <v>0</v>
      </c>
      <c r="K378" s="285">
        <f t="shared" si="56"/>
        <v>0</v>
      </c>
      <c r="L378" s="286">
        <f>(((D378+E378)*DT!$E$5/1000)*($D$1045/IF(AND($D$1044&gt;$B$1046,$B$1046&gt;$D$1043),366,365))+(LIQUIDACION!F378*(DT!$E$5/2000)))</f>
        <v>0</v>
      </c>
      <c r="M378" s="286">
        <f>((G378)*(DT!$C$6/1000))*($D$1045/IF(AND($D$1044&gt;$B$1046,$B$1046&gt;$D$1043),366,365))</f>
        <v>0</v>
      </c>
      <c r="N378" s="287">
        <f t="shared" si="60"/>
        <v>0</v>
      </c>
      <c r="P378" s="288">
        <f>(($U378*DT!$C$5/1000))*($D$1045/IF(AND($D$1044&gt;$B$1046,$B$1046&gt;$D$1043),366,365))+(($V378*DT!$C$5/2000))</f>
        <v>0</v>
      </c>
      <c r="Q378" s="289">
        <f t="shared" si="57"/>
        <v>0</v>
      </c>
      <c r="R378" s="289">
        <f>(($U378*DT!$E$5/1000))*($D$1045/IF(AND($D$1044&gt;$B$1046,$B$1046&gt;$D$1043),366,365))+(($V378*DT!$E$5/2000))</f>
        <v>0</v>
      </c>
      <c r="S378" s="290">
        <f t="shared" si="61"/>
        <v>0</v>
      </c>
      <c r="U378" s="291">
        <f t="shared" si="66"/>
        <v>0</v>
      </c>
      <c r="V378" s="291">
        <f t="shared" si="62"/>
        <v>0</v>
      </c>
      <c r="X378" s="288">
        <f>(($AC378*DT!$C$5/1000))*($D$1045/IF(AND($D$1044&gt;$B$1046,$B$1046&gt;$D$1043),366,365))+(($AD378*DT!$C$5/2000))</f>
        <v>0</v>
      </c>
      <c r="Y378" s="289">
        <f t="shared" si="58"/>
        <v>0</v>
      </c>
      <c r="Z378" s="289">
        <f>(($AC378*DT!$E$5/1000))*($D$1045/IF(AND($D$1044&gt;$B$1046,$B$1046&gt;$D$1043),366,365))+(($AD378*DT!$E$5/2000))</f>
        <v>0</v>
      </c>
      <c r="AA378" s="290">
        <f t="shared" si="63"/>
        <v>0</v>
      </c>
      <c r="AC378" s="291">
        <f t="shared" si="64"/>
        <v>0</v>
      </c>
      <c r="AD378" s="291">
        <f t="shared" si="65"/>
        <v>0</v>
      </c>
    </row>
    <row r="379" spans="2:30" x14ac:dyDescent="0.25">
      <c r="B379" s="522">
        <v>375</v>
      </c>
      <c r="C379" s="280">
        <f>'BIENES ASEGURADOS'!C387</f>
        <v>0</v>
      </c>
      <c r="D379" s="281">
        <f>SUM('BIENES ASEGURADOS'!D387:H387)*'RT GENERALES'!$D$14</f>
        <v>0</v>
      </c>
      <c r="E379" s="281">
        <f>SUM('BIENES ASEGURADOS'!I387:Y387,'BIENES ASEGURADOS'!AA387)*'RT GENERALES'!$D$14</f>
        <v>0</v>
      </c>
      <c r="F379" s="281">
        <f>'BIENES ASEGURADOS'!AB387*'RT GENERALES'!$D$14</f>
        <v>0</v>
      </c>
      <c r="G379" s="282">
        <f>'BIENES ASEGURADOS'!Z387*'RT GENERALES'!$D$14</f>
        <v>0</v>
      </c>
      <c r="H379" s="525">
        <f t="shared" si="59"/>
        <v>0</v>
      </c>
      <c r="I379" s="283"/>
      <c r="J379" s="284">
        <f>(((D379+E379)*(DT!$C$5/1000)))*($D$1045/IF(AND($D$1044&gt;$B$1046,$B$1046&gt;$D$1043),366,365))+(LIQUIDACION!$F379*(DT!$C$5/2000))</f>
        <v>0</v>
      </c>
      <c r="K379" s="285">
        <f t="shared" si="56"/>
        <v>0</v>
      </c>
      <c r="L379" s="286">
        <f>(((D379+E379)*DT!$E$5/1000)*($D$1045/IF(AND($D$1044&gt;$B$1046,$B$1046&gt;$D$1043),366,365))+(LIQUIDACION!F379*(DT!$E$5/2000)))</f>
        <v>0</v>
      </c>
      <c r="M379" s="286">
        <f>((G379)*(DT!$C$6/1000))*($D$1045/IF(AND($D$1044&gt;$B$1046,$B$1046&gt;$D$1043),366,365))</f>
        <v>0</v>
      </c>
      <c r="N379" s="287">
        <f t="shared" si="60"/>
        <v>0</v>
      </c>
      <c r="P379" s="288">
        <f>(($U379*DT!$C$5/1000))*($D$1045/IF(AND($D$1044&gt;$B$1046,$B$1046&gt;$D$1043),366,365))+(($V379*DT!$C$5/2000))</f>
        <v>0</v>
      </c>
      <c r="Q379" s="289">
        <f t="shared" si="57"/>
        <v>0</v>
      </c>
      <c r="R379" s="289">
        <f>(($U379*DT!$E$5/1000))*($D$1045/IF(AND($D$1044&gt;$B$1046,$B$1046&gt;$D$1043),366,365))+(($V379*DT!$E$5/2000))</f>
        <v>0</v>
      </c>
      <c r="S379" s="290">
        <f t="shared" si="61"/>
        <v>0</v>
      </c>
      <c r="U379" s="291">
        <f t="shared" si="66"/>
        <v>0</v>
      </c>
      <c r="V379" s="291">
        <f t="shared" si="62"/>
        <v>0</v>
      </c>
      <c r="X379" s="288">
        <f>(($AC379*DT!$C$5/1000))*($D$1045/IF(AND($D$1044&gt;$B$1046,$B$1046&gt;$D$1043),366,365))+(($AD379*DT!$C$5/2000))</f>
        <v>0</v>
      </c>
      <c r="Y379" s="289">
        <f t="shared" si="58"/>
        <v>0</v>
      </c>
      <c r="Z379" s="289">
        <f>(($AC379*DT!$E$5/1000))*($D$1045/IF(AND($D$1044&gt;$B$1046,$B$1046&gt;$D$1043),366,365))+(($AD379*DT!$E$5/2000))</f>
        <v>0</v>
      </c>
      <c r="AA379" s="290">
        <f t="shared" si="63"/>
        <v>0</v>
      </c>
      <c r="AC379" s="291">
        <f t="shared" si="64"/>
        <v>0</v>
      </c>
      <c r="AD379" s="291">
        <f t="shared" si="65"/>
        <v>0</v>
      </c>
    </row>
    <row r="380" spans="2:30" x14ac:dyDescent="0.25">
      <c r="B380" s="522">
        <v>376</v>
      </c>
      <c r="C380" s="280">
        <f>'BIENES ASEGURADOS'!C388</f>
        <v>0</v>
      </c>
      <c r="D380" s="281">
        <f>SUM('BIENES ASEGURADOS'!D388:H388)*'RT GENERALES'!$D$14</f>
        <v>0</v>
      </c>
      <c r="E380" s="281">
        <f>SUM('BIENES ASEGURADOS'!I388:Y388,'BIENES ASEGURADOS'!AA388)*'RT GENERALES'!$D$14</f>
        <v>0</v>
      </c>
      <c r="F380" s="281">
        <f>'BIENES ASEGURADOS'!AB388*'RT GENERALES'!$D$14</f>
        <v>0</v>
      </c>
      <c r="G380" s="282">
        <f>'BIENES ASEGURADOS'!Z388*'RT GENERALES'!$D$14</f>
        <v>0</v>
      </c>
      <c r="H380" s="525">
        <f t="shared" si="59"/>
        <v>0</v>
      </c>
      <c r="I380" s="283"/>
      <c r="J380" s="284">
        <f>(((D380+E380)*(DT!$C$5/1000)))*($D$1045/IF(AND($D$1044&gt;$B$1046,$B$1046&gt;$D$1043),366,365))+(LIQUIDACION!$F380*(DT!$C$5/2000))</f>
        <v>0</v>
      </c>
      <c r="K380" s="285">
        <f t="shared" si="56"/>
        <v>0</v>
      </c>
      <c r="L380" s="286">
        <f>(((D380+E380)*DT!$E$5/1000)*($D$1045/IF(AND($D$1044&gt;$B$1046,$B$1046&gt;$D$1043),366,365))+(LIQUIDACION!F380*(DT!$E$5/2000)))</f>
        <v>0</v>
      </c>
      <c r="M380" s="286">
        <f>((G380)*(DT!$C$6/1000))*($D$1045/IF(AND($D$1044&gt;$B$1046,$B$1046&gt;$D$1043),366,365))</f>
        <v>0</v>
      </c>
      <c r="N380" s="287">
        <f t="shared" si="60"/>
        <v>0</v>
      </c>
      <c r="P380" s="288">
        <f>(($U380*DT!$C$5/1000))*($D$1045/IF(AND($D$1044&gt;$B$1046,$B$1046&gt;$D$1043),366,365))+(($V380*DT!$C$5/2000))</f>
        <v>0</v>
      </c>
      <c r="Q380" s="289">
        <f t="shared" si="57"/>
        <v>0</v>
      </c>
      <c r="R380" s="289">
        <f>(($U380*DT!$E$5/1000))*($D$1045/IF(AND($D$1044&gt;$B$1046,$B$1046&gt;$D$1043),366,365))+(($V380*DT!$E$5/2000))</f>
        <v>0</v>
      </c>
      <c r="S380" s="290">
        <f t="shared" si="61"/>
        <v>0</v>
      </c>
      <c r="U380" s="291">
        <f t="shared" si="66"/>
        <v>0</v>
      </c>
      <c r="V380" s="291">
        <f t="shared" si="62"/>
        <v>0</v>
      </c>
      <c r="X380" s="288">
        <f>(($AC380*DT!$C$5/1000))*($D$1045/IF(AND($D$1044&gt;$B$1046,$B$1046&gt;$D$1043),366,365))+(($AD380*DT!$C$5/2000))</f>
        <v>0</v>
      </c>
      <c r="Y380" s="289">
        <f t="shared" si="58"/>
        <v>0</v>
      </c>
      <c r="Z380" s="289">
        <f>(($AC380*DT!$E$5/1000))*($D$1045/IF(AND($D$1044&gt;$B$1046,$B$1046&gt;$D$1043),366,365))+(($AD380*DT!$E$5/2000))</f>
        <v>0</v>
      </c>
      <c r="AA380" s="290">
        <f t="shared" si="63"/>
        <v>0</v>
      </c>
      <c r="AC380" s="291">
        <f t="shared" si="64"/>
        <v>0</v>
      </c>
      <c r="AD380" s="291">
        <f t="shared" si="65"/>
        <v>0</v>
      </c>
    </row>
    <row r="381" spans="2:30" x14ac:dyDescent="0.25">
      <c r="B381" s="522">
        <v>377</v>
      </c>
      <c r="C381" s="280">
        <f>'BIENES ASEGURADOS'!C389</f>
        <v>0</v>
      </c>
      <c r="D381" s="281">
        <f>SUM('BIENES ASEGURADOS'!D389:H389)*'RT GENERALES'!$D$14</f>
        <v>0</v>
      </c>
      <c r="E381" s="281">
        <f>SUM('BIENES ASEGURADOS'!I389:Y389,'BIENES ASEGURADOS'!AA389)*'RT GENERALES'!$D$14</f>
        <v>0</v>
      </c>
      <c r="F381" s="281">
        <f>'BIENES ASEGURADOS'!AB389*'RT GENERALES'!$D$14</f>
        <v>0</v>
      </c>
      <c r="G381" s="282">
        <f>'BIENES ASEGURADOS'!Z389*'RT GENERALES'!$D$14</f>
        <v>0</v>
      </c>
      <c r="H381" s="525">
        <f t="shared" si="59"/>
        <v>0</v>
      </c>
      <c r="I381" s="283"/>
      <c r="J381" s="284">
        <f>(((D381+E381)*(DT!$C$5/1000)))*($D$1045/IF(AND($D$1044&gt;$B$1046,$B$1046&gt;$D$1043),366,365))+(LIQUIDACION!$F381*(DT!$C$5/2000))</f>
        <v>0</v>
      </c>
      <c r="K381" s="285">
        <f t="shared" si="56"/>
        <v>0</v>
      </c>
      <c r="L381" s="286">
        <f>(((D381+E381)*DT!$E$5/1000)*($D$1045/IF(AND($D$1044&gt;$B$1046,$B$1046&gt;$D$1043),366,365))+(LIQUIDACION!F381*(DT!$E$5/2000)))</f>
        <v>0</v>
      </c>
      <c r="M381" s="286">
        <f>((G381)*(DT!$C$6/1000))*($D$1045/IF(AND($D$1044&gt;$B$1046,$B$1046&gt;$D$1043),366,365))</f>
        <v>0</v>
      </c>
      <c r="N381" s="287">
        <f t="shared" si="60"/>
        <v>0</v>
      </c>
      <c r="P381" s="288">
        <f>(($U381*DT!$C$5/1000))*($D$1045/IF(AND($D$1044&gt;$B$1046,$B$1046&gt;$D$1043),366,365))+(($V381*DT!$C$5/2000))</f>
        <v>0</v>
      </c>
      <c r="Q381" s="289">
        <f t="shared" si="57"/>
        <v>0</v>
      </c>
      <c r="R381" s="289">
        <f>(($U381*DT!$E$5/1000))*($D$1045/IF(AND($D$1044&gt;$B$1046,$B$1046&gt;$D$1043),366,365))+(($V381*DT!$E$5/2000))</f>
        <v>0</v>
      </c>
      <c r="S381" s="290">
        <f t="shared" si="61"/>
        <v>0</v>
      </c>
      <c r="U381" s="291">
        <f t="shared" si="66"/>
        <v>0</v>
      </c>
      <c r="V381" s="291">
        <f t="shared" si="62"/>
        <v>0</v>
      </c>
      <c r="X381" s="288">
        <f>(($AC381*DT!$C$5/1000))*($D$1045/IF(AND($D$1044&gt;$B$1046,$B$1046&gt;$D$1043),366,365))+(($AD381*DT!$C$5/2000))</f>
        <v>0</v>
      </c>
      <c r="Y381" s="289">
        <f t="shared" si="58"/>
        <v>0</v>
      </c>
      <c r="Z381" s="289">
        <f>(($AC381*DT!$E$5/1000))*($D$1045/IF(AND($D$1044&gt;$B$1046,$B$1046&gt;$D$1043),366,365))+(($AD381*DT!$E$5/2000))</f>
        <v>0</v>
      </c>
      <c r="AA381" s="290">
        <f t="shared" si="63"/>
        <v>0</v>
      </c>
      <c r="AC381" s="291">
        <f t="shared" si="64"/>
        <v>0</v>
      </c>
      <c r="AD381" s="291">
        <f t="shared" si="65"/>
        <v>0</v>
      </c>
    </row>
    <row r="382" spans="2:30" x14ac:dyDescent="0.25">
      <c r="B382" s="522">
        <v>378</v>
      </c>
      <c r="C382" s="280">
        <f>'BIENES ASEGURADOS'!C390</f>
        <v>0</v>
      </c>
      <c r="D382" s="281">
        <f>SUM('BIENES ASEGURADOS'!D390:H390)*'RT GENERALES'!$D$14</f>
        <v>0</v>
      </c>
      <c r="E382" s="281">
        <f>SUM('BIENES ASEGURADOS'!I390:Y390,'BIENES ASEGURADOS'!AA390)*'RT GENERALES'!$D$14</f>
        <v>0</v>
      </c>
      <c r="F382" s="281">
        <f>'BIENES ASEGURADOS'!AB390*'RT GENERALES'!$D$14</f>
        <v>0</v>
      </c>
      <c r="G382" s="282">
        <f>'BIENES ASEGURADOS'!Z390*'RT GENERALES'!$D$14</f>
        <v>0</v>
      </c>
      <c r="H382" s="525">
        <f t="shared" si="59"/>
        <v>0</v>
      </c>
      <c r="I382" s="283"/>
      <c r="J382" s="284">
        <f>(((D382+E382)*(DT!$C$5/1000)))*($D$1045/IF(AND($D$1044&gt;$B$1046,$B$1046&gt;$D$1043),366,365))+(LIQUIDACION!$F382*(DT!$C$5/2000))</f>
        <v>0</v>
      </c>
      <c r="K382" s="285">
        <f t="shared" si="56"/>
        <v>0</v>
      </c>
      <c r="L382" s="286">
        <f>(((D382+E382)*DT!$E$5/1000)*($D$1045/IF(AND($D$1044&gt;$B$1046,$B$1046&gt;$D$1043),366,365))+(LIQUIDACION!F382*(DT!$E$5/2000)))</f>
        <v>0</v>
      </c>
      <c r="M382" s="286">
        <f>((G382)*(DT!$C$6/1000))*($D$1045/IF(AND($D$1044&gt;$B$1046,$B$1046&gt;$D$1043),366,365))</f>
        <v>0</v>
      </c>
      <c r="N382" s="287">
        <f t="shared" si="60"/>
        <v>0</v>
      </c>
      <c r="P382" s="288">
        <f>(($U382*DT!$C$5/1000))*($D$1045/IF(AND($D$1044&gt;$B$1046,$B$1046&gt;$D$1043),366,365))+(($V382*DT!$C$5/2000))</f>
        <v>0</v>
      </c>
      <c r="Q382" s="289">
        <f t="shared" si="57"/>
        <v>0</v>
      </c>
      <c r="R382" s="289">
        <f>(($U382*DT!$E$5/1000))*($D$1045/IF(AND($D$1044&gt;$B$1046,$B$1046&gt;$D$1043),366,365))+(($V382*DT!$E$5/2000))</f>
        <v>0</v>
      </c>
      <c r="S382" s="290">
        <f t="shared" si="61"/>
        <v>0</v>
      </c>
      <c r="U382" s="291">
        <f t="shared" si="66"/>
        <v>0</v>
      </c>
      <c r="V382" s="291">
        <f t="shared" si="62"/>
        <v>0</v>
      </c>
      <c r="X382" s="288">
        <f>(($AC382*DT!$C$5/1000))*($D$1045/IF(AND($D$1044&gt;$B$1046,$B$1046&gt;$D$1043),366,365))+(($AD382*DT!$C$5/2000))</f>
        <v>0</v>
      </c>
      <c r="Y382" s="289">
        <f t="shared" si="58"/>
        <v>0</v>
      </c>
      <c r="Z382" s="289">
        <f>(($AC382*DT!$E$5/1000))*($D$1045/IF(AND($D$1044&gt;$B$1046,$B$1046&gt;$D$1043),366,365))+(($AD382*DT!$E$5/2000))</f>
        <v>0</v>
      </c>
      <c r="AA382" s="290">
        <f t="shared" si="63"/>
        <v>0</v>
      </c>
      <c r="AC382" s="291">
        <f t="shared" si="64"/>
        <v>0</v>
      </c>
      <c r="AD382" s="291">
        <f t="shared" si="65"/>
        <v>0</v>
      </c>
    </row>
    <row r="383" spans="2:30" x14ac:dyDescent="0.25">
      <c r="B383" s="522">
        <v>379</v>
      </c>
      <c r="C383" s="280">
        <f>'BIENES ASEGURADOS'!C391</f>
        <v>0</v>
      </c>
      <c r="D383" s="281">
        <f>SUM('BIENES ASEGURADOS'!D391:H391)*'RT GENERALES'!$D$14</f>
        <v>0</v>
      </c>
      <c r="E383" s="281">
        <f>SUM('BIENES ASEGURADOS'!I391:Y391,'BIENES ASEGURADOS'!AA391)*'RT GENERALES'!$D$14</f>
        <v>0</v>
      </c>
      <c r="F383" s="281">
        <f>'BIENES ASEGURADOS'!AB391*'RT GENERALES'!$D$14</f>
        <v>0</v>
      </c>
      <c r="G383" s="282">
        <f>'BIENES ASEGURADOS'!Z391*'RT GENERALES'!$D$14</f>
        <v>0</v>
      </c>
      <c r="H383" s="525">
        <f t="shared" si="59"/>
        <v>0</v>
      </c>
      <c r="I383" s="283"/>
      <c r="J383" s="284">
        <f>(((D383+E383)*(DT!$C$5/1000)))*($D$1045/IF(AND($D$1044&gt;$B$1046,$B$1046&gt;$D$1043),366,365))+(LIQUIDACION!$F383*(DT!$C$5/2000))</f>
        <v>0</v>
      </c>
      <c r="K383" s="285">
        <f t="shared" si="56"/>
        <v>0</v>
      </c>
      <c r="L383" s="286">
        <f>(((D383+E383)*DT!$E$5/1000)*($D$1045/IF(AND($D$1044&gt;$B$1046,$B$1046&gt;$D$1043),366,365))+(LIQUIDACION!F383*(DT!$E$5/2000)))</f>
        <v>0</v>
      </c>
      <c r="M383" s="286">
        <f>((G383)*(DT!$C$6/1000))*($D$1045/IF(AND($D$1044&gt;$B$1046,$B$1046&gt;$D$1043),366,365))</f>
        <v>0</v>
      </c>
      <c r="N383" s="287">
        <f t="shared" si="60"/>
        <v>0</v>
      </c>
      <c r="P383" s="288">
        <f>(($U383*DT!$C$5/1000))*($D$1045/IF(AND($D$1044&gt;$B$1046,$B$1046&gt;$D$1043),366,365))+(($V383*DT!$C$5/2000))</f>
        <v>0</v>
      </c>
      <c r="Q383" s="289">
        <f t="shared" si="57"/>
        <v>0</v>
      </c>
      <c r="R383" s="289">
        <f>(($U383*DT!$E$5/1000))*($D$1045/IF(AND($D$1044&gt;$B$1046,$B$1046&gt;$D$1043),366,365))+(($V383*DT!$E$5/2000))</f>
        <v>0</v>
      </c>
      <c r="S383" s="290">
        <f t="shared" si="61"/>
        <v>0</v>
      </c>
      <c r="U383" s="291">
        <f t="shared" si="66"/>
        <v>0</v>
      </c>
      <c r="V383" s="291">
        <f t="shared" si="62"/>
        <v>0</v>
      </c>
      <c r="X383" s="288">
        <f>(($AC383*DT!$C$5/1000))*($D$1045/IF(AND($D$1044&gt;$B$1046,$B$1046&gt;$D$1043),366,365))+(($AD383*DT!$C$5/2000))</f>
        <v>0</v>
      </c>
      <c r="Y383" s="289">
        <f t="shared" si="58"/>
        <v>0</v>
      </c>
      <c r="Z383" s="289">
        <f>(($AC383*DT!$E$5/1000))*($D$1045/IF(AND($D$1044&gt;$B$1046,$B$1046&gt;$D$1043),366,365))+(($AD383*DT!$E$5/2000))</f>
        <v>0</v>
      </c>
      <c r="AA383" s="290">
        <f t="shared" si="63"/>
        <v>0</v>
      </c>
      <c r="AC383" s="291">
        <f t="shared" si="64"/>
        <v>0</v>
      </c>
      <c r="AD383" s="291">
        <f t="shared" si="65"/>
        <v>0</v>
      </c>
    </row>
    <row r="384" spans="2:30" x14ac:dyDescent="0.25">
      <c r="B384" s="522">
        <v>380</v>
      </c>
      <c r="C384" s="280">
        <f>'BIENES ASEGURADOS'!C392</f>
        <v>0</v>
      </c>
      <c r="D384" s="281">
        <f>SUM('BIENES ASEGURADOS'!D392:H392)*'RT GENERALES'!$D$14</f>
        <v>0</v>
      </c>
      <c r="E384" s="281">
        <f>SUM('BIENES ASEGURADOS'!I392:Y392,'BIENES ASEGURADOS'!AA392)*'RT GENERALES'!$D$14</f>
        <v>0</v>
      </c>
      <c r="F384" s="281">
        <f>'BIENES ASEGURADOS'!AB392*'RT GENERALES'!$D$14</f>
        <v>0</v>
      </c>
      <c r="G384" s="282">
        <f>'BIENES ASEGURADOS'!Z392*'RT GENERALES'!$D$14</f>
        <v>0</v>
      </c>
      <c r="H384" s="525">
        <f t="shared" si="59"/>
        <v>0</v>
      </c>
      <c r="I384" s="283"/>
      <c r="J384" s="284">
        <f>(((D384+E384)*(DT!$C$5/1000)))*($D$1045/IF(AND($D$1044&gt;$B$1046,$B$1046&gt;$D$1043),366,365))+(LIQUIDACION!$F384*(DT!$C$5/2000))</f>
        <v>0</v>
      </c>
      <c r="K384" s="285">
        <f t="shared" si="56"/>
        <v>0</v>
      </c>
      <c r="L384" s="286">
        <f>(((D384+E384)*DT!$E$5/1000)*($D$1045/IF(AND($D$1044&gt;$B$1046,$B$1046&gt;$D$1043),366,365))+(LIQUIDACION!F384*(DT!$E$5/2000)))</f>
        <v>0</v>
      </c>
      <c r="M384" s="286">
        <f>((G384)*(DT!$C$6/1000))*($D$1045/IF(AND($D$1044&gt;$B$1046,$B$1046&gt;$D$1043),366,365))</f>
        <v>0</v>
      </c>
      <c r="N384" s="287">
        <f t="shared" si="60"/>
        <v>0</v>
      </c>
      <c r="P384" s="288">
        <f>(($U384*DT!$C$5/1000))*($D$1045/IF(AND($D$1044&gt;$B$1046,$B$1046&gt;$D$1043),366,365))+(($V384*DT!$C$5/2000))</f>
        <v>0</v>
      </c>
      <c r="Q384" s="289">
        <f t="shared" si="57"/>
        <v>0</v>
      </c>
      <c r="R384" s="289">
        <f>(($U384*DT!$E$5/1000))*($D$1045/IF(AND($D$1044&gt;$B$1046,$B$1046&gt;$D$1043),366,365))+(($V384*DT!$E$5/2000))</f>
        <v>0</v>
      </c>
      <c r="S384" s="290">
        <f t="shared" si="61"/>
        <v>0</v>
      </c>
      <c r="U384" s="291">
        <f t="shared" si="66"/>
        <v>0</v>
      </c>
      <c r="V384" s="291">
        <f t="shared" si="62"/>
        <v>0</v>
      </c>
      <c r="X384" s="288">
        <f>(($AC384*DT!$C$5/1000))*($D$1045/IF(AND($D$1044&gt;$B$1046,$B$1046&gt;$D$1043),366,365))+(($AD384*DT!$C$5/2000))</f>
        <v>0</v>
      </c>
      <c r="Y384" s="289">
        <f t="shared" si="58"/>
        <v>0</v>
      </c>
      <c r="Z384" s="289">
        <f>(($AC384*DT!$E$5/1000))*($D$1045/IF(AND($D$1044&gt;$B$1046,$B$1046&gt;$D$1043),366,365))+(($AD384*DT!$E$5/2000))</f>
        <v>0</v>
      </c>
      <c r="AA384" s="290">
        <f t="shared" si="63"/>
        <v>0</v>
      </c>
      <c r="AC384" s="291">
        <f t="shared" si="64"/>
        <v>0</v>
      </c>
      <c r="AD384" s="291">
        <f t="shared" si="65"/>
        <v>0</v>
      </c>
    </row>
    <row r="385" spans="2:30" x14ac:dyDescent="0.25">
      <c r="B385" s="522">
        <v>381</v>
      </c>
      <c r="C385" s="280">
        <f>'BIENES ASEGURADOS'!C393</f>
        <v>0</v>
      </c>
      <c r="D385" s="281">
        <f>SUM('BIENES ASEGURADOS'!D393:H393)*'RT GENERALES'!$D$14</f>
        <v>0</v>
      </c>
      <c r="E385" s="281">
        <f>SUM('BIENES ASEGURADOS'!I393:Y393,'BIENES ASEGURADOS'!AA393)*'RT GENERALES'!$D$14</f>
        <v>0</v>
      </c>
      <c r="F385" s="281">
        <f>'BIENES ASEGURADOS'!AB393*'RT GENERALES'!$D$14</f>
        <v>0</v>
      </c>
      <c r="G385" s="282">
        <f>'BIENES ASEGURADOS'!Z393*'RT GENERALES'!$D$14</f>
        <v>0</v>
      </c>
      <c r="H385" s="525">
        <f t="shared" si="59"/>
        <v>0</v>
      </c>
      <c r="I385" s="283"/>
      <c r="J385" s="284">
        <f>(((D385+E385)*(DT!$C$5/1000)))*($D$1045/IF(AND($D$1044&gt;$B$1046,$B$1046&gt;$D$1043),366,365))+(LIQUIDACION!$F385*(DT!$C$5/2000))</f>
        <v>0</v>
      </c>
      <c r="K385" s="285">
        <f t="shared" si="56"/>
        <v>0</v>
      </c>
      <c r="L385" s="286">
        <f>(((D385+E385)*DT!$E$5/1000)*($D$1045/IF(AND($D$1044&gt;$B$1046,$B$1046&gt;$D$1043),366,365))+(LIQUIDACION!F385*(DT!$E$5/2000)))</f>
        <v>0</v>
      </c>
      <c r="M385" s="286">
        <f>((G385)*(DT!$C$6/1000))*($D$1045/IF(AND($D$1044&gt;$B$1046,$B$1046&gt;$D$1043),366,365))</f>
        <v>0</v>
      </c>
      <c r="N385" s="287">
        <f t="shared" si="60"/>
        <v>0</v>
      </c>
      <c r="P385" s="288">
        <f>(($U385*DT!$C$5/1000))*($D$1045/IF(AND($D$1044&gt;$B$1046,$B$1046&gt;$D$1043),366,365))+(($V385*DT!$C$5/2000))</f>
        <v>0</v>
      </c>
      <c r="Q385" s="289">
        <f t="shared" si="57"/>
        <v>0</v>
      </c>
      <c r="R385" s="289">
        <f>(($U385*DT!$E$5/1000))*($D$1045/IF(AND($D$1044&gt;$B$1046,$B$1046&gt;$D$1043),366,365))+(($V385*DT!$E$5/2000))</f>
        <v>0</v>
      </c>
      <c r="S385" s="290">
        <f t="shared" si="61"/>
        <v>0</v>
      </c>
      <c r="U385" s="291">
        <f t="shared" si="66"/>
        <v>0</v>
      </c>
      <c r="V385" s="291">
        <f t="shared" si="62"/>
        <v>0</v>
      </c>
      <c r="X385" s="288">
        <f>(($AC385*DT!$C$5/1000))*($D$1045/IF(AND($D$1044&gt;$B$1046,$B$1046&gt;$D$1043),366,365))+(($AD385*DT!$C$5/2000))</f>
        <v>0</v>
      </c>
      <c r="Y385" s="289">
        <f t="shared" si="58"/>
        <v>0</v>
      </c>
      <c r="Z385" s="289">
        <f>(($AC385*DT!$E$5/1000))*($D$1045/IF(AND($D$1044&gt;$B$1046,$B$1046&gt;$D$1043),366,365))+(($AD385*DT!$E$5/2000))</f>
        <v>0</v>
      </c>
      <c r="AA385" s="290">
        <f t="shared" si="63"/>
        <v>0</v>
      </c>
      <c r="AC385" s="291">
        <f t="shared" si="64"/>
        <v>0</v>
      </c>
      <c r="AD385" s="291">
        <f t="shared" si="65"/>
        <v>0</v>
      </c>
    </row>
    <row r="386" spans="2:30" x14ac:dyDescent="0.25">
      <c r="B386" s="522">
        <v>382</v>
      </c>
      <c r="C386" s="280">
        <f>'BIENES ASEGURADOS'!C394</f>
        <v>0</v>
      </c>
      <c r="D386" s="281">
        <f>SUM('BIENES ASEGURADOS'!D394:H394)*'RT GENERALES'!$D$14</f>
        <v>0</v>
      </c>
      <c r="E386" s="281">
        <f>SUM('BIENES ASEGURADOS'!I394:Y394,'BIENES ASEGURADOS'!AA394)*'RT GENERALES'!$D$14</f>
        <v>0</v>
      </c>
      <c r="F386" s="281">
        <f>'BIENES ASEGURADOS'!AB394*'RT GENERALES'!$D$14</f>
        <v>0</v>
      </c>
      <c r="G386" s="282">
        <f>'BIENES ASEGURADOS'!Z394*'RT GENERALES'!$D$14</f>
        <v>0</v>
      </c>
      <c r="H386" s="525">
        <f t="shared" si="59"/>
        <v>0</v>
      </c>
      <c r="I386" s="283"/>
      <c r="J386" s="284">
        <f>(((D386+E386)*(DT!$C$5/1000)))*($D$1045/IF(AND($D$1044&gt;$B$1046,$B$1046&gt;$D$1043),366,365))+(LIQUIDACION!$F386*(DT!$C$5/2000))</f>
        <v>0</v>
      </c>
      <c r="K386" s="285">
        <f t="shared" si="56"/>
        <v>0</v>
      </c>
      <c r="L386" s="286">
        <f>(((D386+E386)*DT!$E$5/1000)*($D$1045/IF(AND($D$1044&gt;$B$1046,$B$1046&gt;$D$1043),366,365))+(LIQUIDACION!F386*(DT!$E$5/2000)))</f>
        <v>0</v>
      </c>
      <c r="M386" s="286">
        <f>((G386)*(DT!$C$6/1000))*($D$1045/IF(AND($D$1044&gt;$B$1046,$B$1046&gt;$D$1043),366,365))</f>
        <v>0</v>
      </c>
      <c r="N386" s="287">
        <f t="shared" si="60"/>
        <v>0</v>
      </c>
      <c r="P386" s="288">
        <f>(($U386*DT!$C$5/1000))*($D$1045/IF(AND($D$1044&gt;$B$1046,$B$1046&gt;$D$1043),366,365))+(($V386*DT!$C$5/2000))</f>
        <v>0</v>
      </c>
      <c r="Q386" s="289">
        <f t="shared" si="57"/>
        <v>0</v>
      </c>
      <c r="R386" s="289">
        <f>(($U386*DT!$E$5/1000))*($D$1045/IF(AND($D$1044&gt;$B$1046,$B$1046&gt;$D$1043),366,365))+(($V386*DT!$E$5/2000))</f>
        <v>0</v>
      </c>
      <c r="S386" s="290">
        <f t="shared" si="61"/>
        <v>0</v>
      </c>
      <c r="U386" s="291">
        <f t="shared" si="66"/>
        <v>0</v>
      </c>
      <c r="V386" s="291">
        <f t="shared" si="62"/>
        <v>0</v>
      </c>
      <c r="X386" s="288">
        <f>(($AC386*DT!$C$5/1000))*($D$1045/IF(AND($D$1044&gt;$B$1046,$B$1046&gt;$D$1043),366,365))+(($AD386*DT!$C$5/2000))</f>
        <v>0</v>
      </c>
      <c r="Y386" s="289">
        <f t="shared" si="58"/>
        <v>0</v>
      </c>
      <c r="Z386" s="289">
        <f>(($AC386*DT!$E$5/1000))*($D$1045/IF(AND($D$1044&gt;$B$1046,$B$1046&gt;$D$1043),366,365))+(($AD386*DT!$E$5/2000))</f>
        <v>0</v>
      </c>
      <c r="AA386" s="290">
        <f t="shared" si="63"/>
        <v>0</v>
      </c>
      <c r="AC386" s="291">
        <f t="shared" si="64"/>
        <v>0</v>
      </c>
      <c r="AD386" s="291">
        <f t="shared" si="65"/>
        <v>0</v>
      </c>
    </row>
    <row r="387" spans="2:30" x14ac:dyDescent="0.25">
      <c r="B387" s="522">
        <v>383</v>
      </c>
      <c r="C387" s="280">
        <f>'BIENES ASEGURADOS'!C395</f>
        <v>0</v>
      </c>
      <c r="D387" s="281">
        <f>SUM('BIENES ASEGURADOS'!D395:H395)*'RT GENERALES'!$D$14</f>
        <v>0</v>
      </c>
      <c r="E387" s="281">
        <f>SUM('BIENES ASEGURADOS'!I395:Y395,'BIENES ASEGURADOS'!AA395)*'RT GENERALES'!$D$14</f>
        <v>0</v>
      </c>
      <c r="F387" s="281">
        <f>'BIENES ASEGURADOS'!AB395*'RT GENERALES'!$D$14</f>
        <v>0</v>
      </c>
      <c r="G387" s="282">
        <f>'BIENES ASEGURADOS'!Z395*'RT GENERALES'!$D$14</f>
        <v>0</v>
      </c>
      <c r="H387" s="525">
        <f t="shared" si="59"/>
        <v>0</v>
      </c>
      <c r="I387" s="283"/>
      <c r="J387" s="284">
        <f>(((D387+E387)*(DT!$C$5/1000)))*($D$1045/IF(AND($D$1044&gt;$B$1046,$B$1046&gt;$D$1043),366,365))+(LIQUIDACION!$F387*(DT!$C$5/2000))</f>
        <v>0</v>
      </c>
      <c r="K387" s="285">
        <f t="shared" si="56"/>
        <v>0</v>
      </c>
      <c r="L387" s="286">
        <f>(((D387+E387)*DT!$E$5/1000)*($D$1045/IF(AND($D$1044&gt;$B$1046,$B$1046&gt;$D$1043),366,365))+(LIQUIDACION!F387*(DT!$E$5/2000)))</f>
        <v>0</v>
      </c>
      <c r="M387" s="286">
        <f>((G387)*(DT!$C$6/1000))*($D$1045/IF(AND($D$1044&gt;$B$1046,$B$1046&gt;$D$1043),366,365))</f>
        <v>0</v>
      </c>
      <c r="N387" s="287">
        <f t="shared" si="60"/>
        <v>0</v>
      </c>
      <c r="P387" s="288">
        <f>(($U387*DT!$C$5/1000))*($D$1045/IF(AND($D$1044&gt;$B$1046,$B$1046&gt;$D$1043),366,365))+(($V387*DT!$C$5/2000))</f>
        <v>0</v>
      </c>
      <c r="Q387" s="289">
        <f t="shared" si="57"/>
        <v>0</v>
      </c>
      <c r="R387" s="289">
        <f>(($U387*DT!$E$5/1000))*($D$1045/IF(AND($D$1044&gt;$B$1046,$B$1046&gt;$D$1043),366,365))+(($V387*DT!$E$5/2000))</f>
        <v>0</v>
      </c>
      <c r="S387" s="290">
        <f t="shared" si="61"/>
        <v>0</v>
      </c>
      <c r="U387" s="291">
        <f t="shared" si="66"/>
        <v>0</v>
      </c>
      <c r="V387" s="291">
        <f t="shared" si="62"/>
        <v>0</v>
      </c>
      <c r="X387" s="288">
        <f>(($AC387*DT!$C$5/1000))*($D$1045/IF(AND($D$1044&gt;$B$1046,$B$1046&gt;$D$1043),366,365))+(($AD387*DT!$C$5/2000))</f>
        <v>0</v>
      </c>
      <c r="Y387" s="289">
        <f t="shared" si="58"/>
        <v>0</v>
      </c>
      <c r="Z387" s="289">
        <f>(($AC387*DT!$E$5/1000))*($D$1045/IF(AND($D$1044&gt;$B$1046,$B$1046&gt;$D$1043),366,365))+(($AD387*DT!$E$5/2000))</f>
        <v>0</v>
      </c>
      <c r="AA387" s="290">
        <f t="shared" si="63"/>
        <v>0</v>
      </c>
      <c r="AC387" s="291">
        <f t="shared" si="64"/>
        <v>0</v>
      </c>
      <c r="AD387" s="291">
        <f t="shared" si="65"/>
        <v>0</v>
      </c>
    </row>
    <row r="388" spans="2:30" x14ac:dyDescent="0.25">
      <c r="B388" s="522">
        <v>384</v>
      </c>
      <c r="C388" s="280">
        <f>'BIENES ASEGURADOS'!C396</f>
        <v>0</v>
      </c>
      <c r="D388" s="281">
        <f>SUM('BIENES ASEGURADOS'!D396:H396)*'RT GENERALES'!$D$14</f>
        <v>0</v>
      </c>
      <c r="E388" s="281">
        <f>SUM('BIENES ASEGURADOS'!I396:Y396,'BIENES ASEGURADOS'!AA396)*'RT GENERALES'!$D$14</f>
        <v>0</v>
      </c>
      <c r="F388" s="281">
        <f>'BIENES ASEGURADOS'!AB396*'RT GENERALES'!$D$14</f>
        <v>0</v>
      </c>
      <c r="G388" s="282">
        <f>'BIENES ASEGURADOS'!Z396*'RT GENERALES'!$D$14</f>
        <v>0</v>
      </c>
      <c r="H388" s="525">
        <f t="shared" si="59"/>
        <v>0</v>
      </c>
      <c r="I388" s="283"/>
      <c r="J388" s="284">
        <f>(((D388+E388)*(DT!$C$5/1000)))*($D$1045/IF(AND($D$1044&gt;$B$1046,$B$1046&gt;$D$1043),366,365))+(LIQUIDACION!$F388*(DT!$C$5/2000))</f>
        <v>0</v>
      </c>
      <c r="K388" s="285">
        <f t="shared" si="56"/>
        <v>0</v>
      </c>
      <c r="L388" s="286">
        <f>(((D388+E388)*DT!$E$5/1000)*($D$1045/IF(AND($D$1044&gt;$B$1046,$B$1046&gt;$D$1043),366,365))+(LIQUIDACION!F388*(DT!$E$5/2000)))</f>
        <v>0</v>
      </c>
      <c r="M388" s="286">
        <f>((G388)*(DT!$C$6/1000))*($D$1045/IF(AND($D$1044&gt;$B$1046,$B$1046&gt;$D$1043),366,365))</f>
        <v>0</v>
      </c>
      <c r="N388" s="287">
        <f t="shared" si="60"/>
        <v>0</v>
      </c>
      <c r="P388" s="288">
        <f>(($U388*DT!$C$5/1000))*($D$1045/IF(AND($D$1044&gt;$B$1046,$B$1046&gt;$D$1043),366,365))+(($V388*DT!$C$5/2000))</f>
        <v>0</v>
      </c>
      <c r="Q388" s="289">
        <f t="shared" si="57"/>
        <v>0</v>
      </c>
      <c r="R388" s="289">
        <f>(($U388*DT!$E$5/1000))*($D$1045/IF(AND($D$1044&gt;$B$1046,$B$1046&gt;$D$1043),366,365))+(($V388*DT!$E$5/2000))</f>
        <v>0</v>
      </c>
      <c r="S388" s="290">
        <f t="shared" si="61"/>
        <v>0</v>
      </c>
      <c r="U388" s="291">
        <f t="shared" si="66"/>
        <v>0</v>
      </c>
      <c r="V388" s="291">
        <f t="shared" si="62"/>
        <v>0</v>
      </c>
      <c r="X388" s="288">
        <f>(($AC388*DT!$C$5/1000))*($D$1045/IF(AND($D$1044&gt;$B$1046,$B$1046&gt;$D$1043),366,365))+(($AD388*DT!$C$5/2000))</f>
        <v>0</v>
      </c>
      <c r="Y388" s="289">
        <f t="shared" si="58"/>
        <v>0</v>
      </c>
      <c r="Z388" s="289">
        <f>(($AC388*DT!$E$5/1000))*($D$1045/IF(AND($D$1044&gt;$B$1046,$B$1046&gt;$D$1043),366,365))+(($AD388*DT!$E$5/2000))</f>
        <v>0</v>
      </c>
      <c r="AA388" s="290">
        <f t="shared" si="63"/>
        <v>0</v>
      </c>
      <c r="AC388" s="291">
        <f t="shared" si="64"/>
        <v>0</v>
      </c>
      <c r="AD388" s="291">
        <f t="shared" si="65"/>
        <v>0</v>
      </c>
    </row>
    <row r="389" spans="2:30" x14ac:dyDescent="0.25">
      <c r="B389" s="522">
        <v>385</v>
      </c>
      <c r="C389" s="280">
        <f>'BIENES ASEGURADOS'!C397</f>
        <v>0</v>
      </c>
      <c r="D389" s="281">
        <f>SUM('BIENES ASEGURADOS'!D397:H397)*'RT GENERALES'!$D$14</f>
        <v>0</v>
      </c>
      <c r="E389" s="281">
        <f>SUM('BIENES ASEGURADOS'!I397:Y397,'BIENES ASEGURADOS'!AA397)*'RT GENERALES'!$D$14</f>
        <v>0</v>
      </c>
      <c r="F389" s="281">
        <f>'BIENES ASEGURADOS'!AB397*'RT GENERALES'!$D$14</f>
        <v>0</v>
      </c>
      <c r="G389" s="282">
        <f>'BIENES ASEGURADOS'!Z397*'RT GENERALES'!$D$14</f>
        <v>0</v>
      </c>
      <c r="H389" s="525">
        <f t="shared" si="59"/>
        <v>0</v>
      </c>
      <c r="I389" s="283"/>
      <c r="J389" s="284">
        <f>(((D389+E389)*(DT!$C$5/1000)))*($D$1045/IF(AND($D$1044&gt;$B$1046,$B$1046&gt;$D$1043),366,365))+(LIQUIDACION!$F389*(DT!$C$5/2000))</f>
        <v>0</v>
      </c>
      <c r="K389" s="285">
        <f t="shared" ref="K389:K452" si="67">(((D389+E389)*($H$1045/1000)))*($D$1045/IF(AND($D$1044&gt;$B$1046,$B$1046&gt;$D$1043),366,365))+(F389*$H$1045/2000)</f>
        <v>0</v>
      </c>
      <c r="L389" s="286">
        <f>(((D389+E389)*DT!$E$5/1000)*($D$1045/IF(AND($D$1044&gt;$B$1046,$B$1046&gt;$D$1043),366,365))+(LIQUIDACION!F389*(DT!$E$5/2000)))</f>
        <v>0</v>
      </c>
      <c r="M389" s="286">
        <f>((G389)*(DT!$C$6/1000))*($D$1045/IF(AND($D$1044&gt;$B$1046,$B$1046&gt;$D$1043),366,365))</f>
        <v>0</v>
      </c>
      <c r="N389" s="287">
        <f t="shared" si="60"/>
        <v>0</v>
      </c>
      <c r="P389" s="288">
        <f>(($U389*DT!$C$5/1000))*($D$1045/IF(AND($D$1044&gt;$B$1046,$B$1046&gt;$D$1043),366,365))+(($V389*DT!$C$5/2000))</f>
        <v>0</v>
      </c>
      <c r="Q389" s="289">
        <f t="shared" ref="Q389:Q452" si="68">(($U389*$H$1045/1000))*($D$1045/IF(AND($D$1044&gt;$B$1046,$B$1046&gt;$D$1043),366,365))+(($V389*$H$1045/2000))</f>
        <v>0</v>
      </c>
      <c r="R389" s="289">
        <f>(($U389*DT!$E$5/1000))*($D$1045/IF(AND($D$1044&gt;$B$1046,$B$1046&gt;$D$1043),366,365))+(($V389*DT!$E$5/2000))</f>
        <v>0</v>
      </c>
      <c r="S389" s="290">
        <f t="shared" si="61"/>
        <v>0</v>
      </c>
      <c r="U389" s="291">
        <f t="shared" si="66"/>
        <v>0</v>
      </c>
      <c r="V389" s="291">
        <f t="shared" si="62"/>
        <v>0</v>
      </c>
      <c r="X389" s="288">
        <f>(($AC389*DT!$C$5/1000))*($D$1045/IF(AND($D$1044&gt;$B$1046,$B$1046&gt;$D$1043),366,365))+(($AD389*DT!$C$5/2000))</f>
        <v>0</v>
      </c>
      <c r="Y389" s="289">
        <f t="shared" ref="Y389:Y452" si="69">(($AC389*$H$1045/1000))*($D$1045/IF(AND($D$1044&gt;$B$1046,$B$1046&gt;$D$1043),366,365))+(($AD389*$H$1045/2000))</f>
        <v>0</v>
      </c>
      <c r="Z389" s="289">
        <f>(($AC389*DT!$E$5/1000))*($D$1045/IF(AND($D$1044&gt;$B$1046,$B$1046&gt;$D$1043),366,365))+(($AD389*DT!$E$5/2000))</f>
        <v>0</v>
      </c>
      <c r="AA389" s="290">
        <f t="shared" si="63"/>
        <v>0</v>
      </c>
      <c r="AC389" s="291">
        <f t="shared" si="64"/>
        <v>0</v>
      </c>
      <c r="AD389" s="291">
        <f t="shared" si="65"/>
        <v>0</v>
      </c>
    </row>
    <row r="390" spans="2:30" x14ac:dyDescent="0.25">
      <c r="B390" s="522">
        <v>386</v>
      </c>
      <c r="C390" s="280">
        <f>'BIENES ASEGURADOS'!C398</f>
        <v>0</v>
      </c>
      <c r="D390" s="281">
        <f>SUM('BIENES ASEGURADOS'!D398:H398)*'RT GENERALES'!$D$14</f>
        <v>0</v>
      </c>
      <c r="E390" s="281">
        <f>SUM('BIENES ASEGURADOS'!I398:Y398,'BIENES ASEGURADOS'!AA398)*'RT GENERALES'!$D$14</f>
        <v>0</v>
      </c>
      <c r="F390" s="281">
        <f>'BIENES ASEGURADOS'!AB398*'RT GENERALES'!$D$14</f>
        <v>0</v>
      </c>
      <c r="G390" s="282">
        <f>'BIENES ASEGURADOS'!Z398*'RT GENERALES'!$D$14</f>
        <v>0</v>
      </c>
      <c r="H390" s="525">
        <f t="shared" ref="H390:H453" si="70">SUM(D390:G390)</f>
        <v>0</v>
      </c>
      <c r="I390" s="283"/>
      <c r="J390" s="284">
        <f>(((D390+E390)*(DT!$C$5/1000)))*($D$1045/IF(AND($D$1044&gt;$B$1046,$B$1046&gt;$D$1043),366,365))+(LIQUIDACION!$F390*(DT!$C$5/2000))</f>
        <v>0</v>
      </c>
      <c r="K390" s="285">
        <f t="shared" si="67"/>
        <v>0</v>
      </c>
      <c r="L390" s="286">
        <f>(((D390+E390)*DT!$E$5/1000)*($D$1045/IF(AND($D$1044&gt;$B$1046,$B$1046&gt;$D$1043),366,365))+(LIQUIDACION!F390*(DT!$E$5/2000)))</f>
        <v>0</v>
      </c>
      <c r="M390" s="286">
        <f>((G390)*(DT!$C$6/1000))*($D$1045/IF(AND($D$1044&gt;$B$1046,$B$1046&gt;$D$1043),366,365))</f>
        <v>0</v>
      </c>
      <c r="N390" s="287">
        <f t="shared" ref="N390:N453" si="71">SUM(J390:M390)</f>
        <v>0</v>
      </c>
      <c r="P390" s="288">
        <f>(($U390*DT!$C$5/1000))*($D$1045/IF(AND($D$1044&gt;$B$1046,$B$1046&gt;$D$1043),366,365))+(($V390*DT!$C$5/2000))</f>
        <v>0</v>
      </c>
      <c r="Q390" s="289">
        <f t="shared" si="68"/>
        <v>0</v>
      </c>
      <c r="R390" s="289">
        <f>(($U390*DT!$E$5/1000))*($D$1045/IF(AND($D$1044&gt;$B$1046,$B$1046&gt;$D$1043),366,365))+(($V390*DT!$E$5/2000))</f>
        <v>0</v>
      </c>
      <c r="S390" s="290">
        <f t="shared" ref="S390:S453" si="72">N390-(SUM(P390:R390))</f>
        <v>0</v>
      </c>
      <c r="U390" s="291">
        <f t="shared" si="66"/>
        <v>0</v>
      </c>
      <c r="V390" s="291">
        <f t="shared" ref="V390:V453" si="73">IF(AND(($H390)&gt;$P$2,$F390&gt;0),(($F390)*($P$2/$H390)),$F390)</f>
        <v>0</v>
      </c>
      <c r="X390" s="288">
        <f>(($AC390*DT!$C$5/1000))*($D$1045/IF(AND($D$1044&gt;$B$1046,$B$1046&gt;$D$1043),366,365))+(($AD390*DT!$C$5/2000))</f>
        <v>0</v>
      </c>
      <c r="Y390" s="289">
        <f t="shared" si="69"/>
        <v>0</v>
      </c>
      <c r="Z390" s="289">
        <f>(($AC390*DT!$E$5/1000))*($D$1045/IF(AND($D$1044&gt;$B$1046,$B$1046&gt;$D$1043),366,365))+(($AD390*DT!$E$5/2000))</f>
        <v>0</v>
      </c>
      <c r="AA390" s="290">
        <f t="shared" ref="AA390:AA453" si="74">N390-SUM(P390:R390,X390:Z390)</f>
        <v>0</v>
      </c>
      <c r="AC390" s="291">
        <f t="shared" ref="AC390:AC453" si="75">IF($H390&gt;$P$2,IF(AND($X$2&gt;=($H390-$P$2)),(D390+E390+G390)*(1-($P$2/$H390)),(D390+E390+G390)*($X$2/$H390)),0)</f>
        <v>0</v>
      </c>
      <c r="AD390" s="291">
        <f t="shared" ref="AD390:AD453" si="76">IF($H390&gt;$P$2,IF(AND($X$2&gt;=($H390-$P$2),F390&gt;0),(F390)*(1-($P$2/$H390)),(F390)*($X$2/$H390)),0)</f>
        <v>0</v>
      </c>
    </row>
    <row r="391" spans="2:30" x14ac:dyDescent="0.25">
      <c r="B391" s="522">
        <v>387</v>
      </c>
      <c r="C391" s="280">
        <f>'BIENES ASEGURADOS'!C399</f>
        <v>0</v>
      </c>
      <c r="D391" s="281">
        <f>SUM('BIENES ASEGURADOS'!D399:H399)*'RT GENERALES'!$D$14</f>
        <v>0</v>
      </c>
      <c r="E391" s="281">
        <f>SUM('BIENES ASEGURADOS'!I399:Y399,'BIENES ASEGURADOS'!AA399)*'RT GENERALES'!$D$14</f>
        <v>0</v>
      </c>
      <c r="F391" s="281">
        <f>'BIENES ASEGURADOS'!AB399*'RT GENERALES'!$D$14</f>
        <v>0</v>
      </c>
      <c r="G391" s="282">
        <f>'BIENES ASEGURADOS'!Z399*'RT GENERALES'!$D$14</f>
        <v>0</v>
      </c>
      <c r="H391" s="525">
        <f t="shared" si="70"/>
        <v>0</v>
      </c>
      <c r="I391" s="283"/>
      <c r="J391" s="284">
        <f>(((D391+E391)*(DT!$C$5/1000)))*($D$1045/IF(AND($D$1044&gt;$B$1046,$B$1046&gt;$D$1043),366,365))+(LIQUIDACION!$F391*(DT!$C$5/2000))</f>
        <v>0</v>
      </c>
      <c r="K391" s="285">
        <f t="shared" si="67"/>
        <v>0</v>
      </c>
      <c r="L391" s="286">
        <f>(((D391+E391)*DT!$E$5/1000)*($D$1045/IF(AND($D$1044&gt;$B$1046,$B$1046&gt;$D$1043),366,365))+(LIQUIDACION!F391*(DT!$E$5/2000)))</f>
        <v>0</v>
      </c>
      <c r="M391" s="286">
        <f>((G391)*(DT!$C$6/1000))*($D$1045/IF(AND($D$1044&gt;$B$1046,$B$1046&gt;$D$1043),366,365))</f>
        <v>0</v>
      </c>
      <c r="N391" s="287">
        <f t="shared" si="71"/>
        <v>0</v>
      </c>
      <c r="P391" s="288">
        <f>(($U391*DT!$C$5/1000))*($D$1045/IF(AND($D$1044&gt;$B$1046,$B$1046&gt;$D$1043),366,365))+(($V391*DT!$C$5/2000))</f>
        <v>0</v>
      </c>
      <c r="Q391" s="289">
        <f t="shared" si="68"/>
        <v>0</v>
      </c>
      <c r="R391" s="289">
        <f>(($U391*DT!$E$5/1000))*($D$1045/IF(AND($D$1044&gt;$B$1046,$B$1046&gt;$D$1043),366,365))+(($V391*DT!$E$5/2000))</f>
        <v>0</v>
      </c>
      <c r="S391" s="290">
        <f t="shared" si="72"/>
        <v>0</v>
      </c>
      <c r="U391" s="291">
        <f t="shared" si="66"/>
        <v>0</v>
      </c>
      <c r="V391" s="291">
        <f t="shared" si="73"/>
        <v>0</v>
      </c>
      <c r="X391" s="288">
        <f>(($AC391*DT!$C$5/1000))*($D$1045/IF(AND($D$1044&gt;$B$1046,$B$1046&gt;$D$1043),366,365))+(($AD391*DT!$C$5/2000))</f>
        <v>0</v>
      </c>
      <c r="Y391" s="289">
        <f t="shared" si="69"/>
        <v>0</v>
      </c>
      <c r="Z391" s="289">
        <f>(($AC391*DT!$E$5/1000))*($D$1045/IF(AND($D$1044&gt;$B$1046,$B$1046&gt;$D$1043),366,365))+(($AD391*DT!$E$5/2000))</f>
        <v>0</v>
      </c>
      <c r="AA391" s="290">
        <f t="shared" si="74"/>
        <v>0</v>
      </c>
      <c r="AC391" s="291">
        <f t="shared" si="75"/>
        <v>0</v>
      </c>
      <c r="AD391" s="291">
        <f t="shared" si="76"/>
        <v>0</v>
      </c>
    </row>
    <row r="392" spans="2:30" x14ac:dyDescent="0.25">
      <c r="B392" s="522">
        <v>388</v>
      </c>
      <c r="C392" s="280">
        <f>'BIENES ASEGURADOS'!C400</f>
        <v>0</v>
      </c>
      <c r="D392" s="281">
        <f>SUM('BIENES ASEGURADOS'!D400:H400)*'RT GENERALES'!$D$14</f>
        <v>0</v>
      </c>
      <c r="E392" s="281">
        <f>SUM('BIENES ASEGURADOS'!I400:Y400,'BIENES ASEGURADOS'!AA400)*'RT GENERALES'!$D$14</f>
        <v>0</v>
      </c>
      <c r="F392" s="281">
        <f>'BIENES ASEGURADOS'!AB400*'RT GENERALES'!$D$14</f>
        <v>0</v>
      </c>
      <c r="G392" s="282">
        <f>'BIENES ASEGURADOS'!Z400*'RT GENERALES'!$D$14</f>
        <v>0</v>
      </c>
      <c r="H392" s="525">
        <f t="shared" si="70"/>
        <v>0</v>
      </c>
      <c r="I392" s="283"/>
      <c r="J392" s="284">
        <f>(((D392+E392)*(DT!$C$5/1000)))*($D$1045/IF(AND($D$1044&gt;$B$1046,$B$1046&gt;$D$1043),366,365))+(LIQUIDACION!$F392*(DT!$C$5/2000))</f>
        <v>0</v>
      </c>
      <c r="K392" s="285">
        <f t="shared" si="67"/>
        <v>0</v>
      </c>
      <c r="L392" s="286">
        <f>(((D392+E392)*DT!$E$5/1000)*($D$1045/IF(AND($D$1044&gt;$B$1046,$B$1046&gt;$D$1043),366,365))+(LIQUIDACION!F392*(DT!$E$5/2000)))</f>
        <v>0</v>
      </c>
      <c r="M392" s="286">
        <f>((G392)*(DT!$C$6/1000))*($D$1045/IF(AND($D$1044&gt;$B$1046,$B$1046&gt;$D$1043),366,365))</f>
        <v>0</v>
      </c>
      <c r="N392" s="287">
        <f t="shared" si="71"/>
        <v>0</v>
      </c>
      <c r="P392" s="288">
        <f>(($U392*DT!$C$5/1000))*($D$1045/IF(AND($D$1044&gt;$B$1046,$B$1046&gt;$D$1043),366,365))+(($V392*DT!$C$5/2000))</f>
        <v>0</v>
      </c>
      <c r="Q392" s="289">
        <f t="shared" si="68"/>
        <v>0</v>
      </c>
      <c r="R392" s="289">
        <f>(($U392*DT!$E$5/1000))*($D$1045/IF(AND($D$1044&gt;$B$1046,$B$1046&gt;$D$1043),366,365))+(($V392*DT!$E$5/2000))</f>
        <v>0</v>
      </c>
      <c r="S392" s="290">
        <f t="shared" si="72"/>
        <v>0</v>
      </c>
      <c r="U392" s="291">
        <f t="shared" si="66"/>
        <v>0</v>
      </c>
      <c r="V392" s="291">
        <f t="shared" si="73"/>
        <v>0</v>
      </c>
      <c r="X392" s="288">
        <f>(($AC392*DT!$C$5/1000))*($D$1045/IF(AND($D$1044&gt;$B$1046,$B$1046&gt;$D$1043),366,365))+(($AD392*DT!$C$5/2000))</f>
        <v>0</v>
      </c>
      <c r="Y392" s="289">
        <f t="shared" si="69"/>
        <v>0</v>
      </c>
      <c r="Z392" s="289">
        <f>(($AC392*DT!$E$5/1000))*($D$1045/IF(AND($D$1044&gt;$B$1046,$B$1046&gt;$D$1043),366,365))+(($AD392*DT!$E$5/2000))</f>
        <v>0</v>
      </c>
      <c r="AA392" s="290">
        <f t="shared" si="74"/>
        <v>0</v>
      </c>
      <c r="AC392" s="291">
        <f t="shared" si="75"/>
        <v>0</v>
      </c>
      <c r="AD392" s="291">
        <f t="shared" si="76"/>
        <v>0</v>
      </c>
    </row>
    <row r="393" spans="2:30" x14ac:dyDescent="0.25">
      <c r="B393" s="522">
        <v>389</v>
      </c>
      <c r="C393" s="280">
        <f>'BIENES ASEGURADOS'!C401</f>
        <v>0</v>
      </c>
      <c r="D393" s="281">
        <f>SUM('BIENES ASEGURADOS'!D401:H401)*'RT GENERALES'!$D$14</f>
        <v>0</v>
      </c>
      <c r="E393" s="281">
        <f>SUM('BIENES ASEGURADOS'!I401:Y401,'BIENES ASEGURADOS'!AA401)*'RT GENERALES'!$D$14</f>
        <v>0</v>
      </c>
      <c r="F393" s="281">
        <f>'BIENES ASEGURADOS'!AB401*'RT GENERALES'!$D$14</f>
        <v>0</v>
      </c>
      <c r="G393" s="282">
        <f>'BIENES ASEGURADOS'!Z401*'RT GENERALES'!$D$14</f>
        <v>0</v>
      </c>
      <c r="H393" s="525">
        <f t="shared" si="70"/>
        <v>0</v>
      </c>
      <c r="I393" s="283"/>
      <c r="J393" s="284">
        <f>(((D393+E393)*(DT!$C$5/1000)))*($D$1045/IF(AND($D$1044&gt;$B$1046,$B$1046&gt;$D$1043),366,365))+(LIQUIDACION!$F393*(DT!$C$5/2000))</f>
        <v>0</v>
      </c>
      <c r="K393" s="285">
        <f t="shared" si="67"/>
        <v>0</v>
      </c>
      <c r="L393" s="286">
        <f>(((D393+E393)*DT!$E$5/1000)*($D$1045/IF(AND($D$1044&gt;$B$1046,$B$1046&gt;$D$1043),366,365))+(LIQUIDACION!F393*(DT!$E$5/2000)))</f>
        <v>0</v>
      </c>
      <c r="M393" s="286">
        <f>((G393)*(DT!$C$6/1000))*($D$1045/IF(AND($D$1044&gt;$B$1046,$B$1046&gt;$D$1043),366,365))</f>
        <v>0</v>
      </c>
      <c r="N393" s="287">
        <f t="shared" si="71"/>
        <v>0</v>
      </c>
      <c r="P393" s="288">
        <f>(($U393*DT!$C$5/1000))*($D$1045/IF(AND($D$1044&gt;$B$1046,$B$1046&gt;$D$1043),366,365))+(($V393*DT!$C$5/2000))</f>
        <v>0</v>
      </c>
      <c r="Q393" s="289">
        <f t="shared" si="68"/>
        <v>0</v>
      </c>
      <c r="R393" s="289">
        <f>(($U393*DT!$E$5/1000))*($D$1045/IF(AND($D$1044&gt;$B$1046,$B$1046&gt;$D$1043),366,365))+(($V393*DT!$E$5/2000))</f>
        <v>0</v>
      </c>
      <c r="S393" s="290">
        <f t="shared" si="72"/>
        <v>0</v>
      </c>
      <c r="U393" s="291">
        <f t="shared" si="66"/>
        <v>0</v>
      </c>
      <c r="V393" s="291">
        <f t="shared" si="73"/>
        <v>0</v>
      </c>
      <c r="X393" s="288">
        <f>(($AC393*DT!$C$5/1000))*($D$1045/IF(AND($D$1044&gt;$B$1046,$B$1046&gt;$D$1043),366,365))+(($AD393*DT!$C$5/2000))</f>
        <v>0</v>
      </c>
      <c r="Y393" s="289">
        <f t="shared" si="69"/>
        <v>0</v>
      </c>
      <c r="Z393" s="289">
        <f>(($AC393*DT!$E$5/1000))*($D$1045/IF(AND($D$1044&gt;$B$1046,$B$1046&gt;$D$1043),366,365))+(($AD393*DT!$E$5/2000))</f>
        <v>0</v>
      </c>
      <c r="AA393" s="290">
        <f t="shared" si="74"/>
        <v>0</v>
      </c>
      <c r="AC393" s="291">
        <f t="shared" si="75"/>
        <v>0</v>
      </c>
      <c r="AD393" s="291">
        <f t="shared" si="76"/>
        <v>0</v>
      </c>
    </row>
    <row r="394" spans="2:30" x14ac:dyDescent="0.25">
      <c r="B394" s="522">
        <v>390</v>
      </c>
      <c r="C394" s="280">
        <f>'BIENES ASEGURADOS'!C402</f>
        <v>0</v>
      </c>
      <c r="D394" s="281">
        <f>SUM('BIENES ASEGURADOS'!D402:H402)*'RT GENERALES'!$D$14</f>
        <v>0</v>
      </c>
      <c r="E394" s="281">
        <f>SUM('BIENES ASEGURADOS'!I402:Y402,'BIENES ASEGURADOS'!AA402)*'RT GENERALES'!$D$14</f>
        <v>0</v>
      </c>
      <c r="F394" s="281">
        <f>'BIENES ASEGURADOS'!AB402*'RT GENERALES'!$D$14</f>
        <v>0</v>
      </c>
      <c r="G394" s="282">
        <f>'BIENES ASEGURADOS'!Z402*'RT GENERALES'!$D$14</f>
        <v>0</v>
      </c>
      <c r="H394" s="525">
        <f t="shared" si="70"/>
        <v>0</v>
      </c>
      <c r="I394" s="283"/>
      <c r="J394" s="284">
        <f>(((D394+E394)*(DT!$C$5/1000)))*($D$1045/IF(AND($D$1044&gt;$B$1046,$B$1046&gt;$D$1043),366,365))+(LIQUIDACION!$F394*(DT!$C$5/2000))</f>
        <v>0</v>
      </c>
      <c r="K394" s="285">
        <f t="shared" si="67"/>
        <v>0</v>
      </c>
      <c r="L394" s="286">
        <f>(((D394+E394)*DT!$E$5/1000)*($D$1045/IF(AND($D$1044&gt;$B$1046,$B$1046&gt;$D$1043),366,365))+(LIQUIDACION!F394*(DT!$E$5/2000)))</f>
        <v>0</v>
      </c>
      <c r="M394" s="286">
        <f>((G394)*(DT!$C$6/1000))*($D$1045/IF(AND($D$1044&gt;$B$1046,$B$1046&gt;$D$1043),366,365))</f>
        <v>0</v>
      </c>
      <c r="N394" s="287">
        <f t="shared" si="71"/>
        <v>0</v>
      </c>
      <c r="P394" s="288">
        <f>(($U394*DT!$C$5/1000))*($D$1045/IF(AND($D$1044&gt;$B$1046,$B$1046&gt;$D$1043),366,365))+(($V394*DT!$C$5/2000))</f>
        <v>0</v>
      </c>
      <c r="Q394" s="289">
        <f t="shared" si="68"/>
        <v>0</v>
      </c>
      <c r="R394" s="289">
        <f>(($U394*DT!$E$5/1000))*($D$1045/IF(AND($D$1044&gt;$B$1046,$B$1046&gt;$D$1043),366,365))+(($V394*DT!$E$5/2000))</f>
        <v>0</v>
      </c>
      <c r="S394" s="290">
        <f t="shared" si="72"/>
        <v>0</v>
      </c>
      <c r="U394" s="291">
        <f t="shared" si="66"/>
        <v>0</v>
      </c>
      <c r="V394" s="291">
        <f t="shared" si="73"/>
        <v>0</v>
      </c>
      <c r="X394" s="288">
        <f>(($AC394*DT!$C$5/1000))*($D$1045/IF(AND($D$1044&gt;$B$1046,$B$1046&gt;$D$1043),366,365))+(($AD394*DT!$C$5/2000))</f>
        <v>0</v>
      </c>
      <c r="Y394" s="289">
        <f t="shared" si="69"/>
        <v>0</v>
      </c>
      <c r="Z394" s="289">
        <f>(($AC394*DT!$E$5/1000))*($D$1045/IF(AND($D$1044&gt;$B$1046,$B$1046&gt;$D$1043),366,365))+(($AD394*DT!$E$5/2000))</f>
        <v>0</v>
      </c>
      <c r="AA394" s="290">
        <f t="shared" si="74"/>
        <v>0</v>
      </c>
      <c r="AC394" s="291">
        <f t="shared" si="75"/>
        <v>0</v>
      </c>
      <c r="AD394" s="291">
        <f t="shared" si="76"/>
        <v>0</v>
      </c>
    </row>
    <row r="395" spans="2:30" x14ac:dyDescent="0.25">
      <c r="B395" s="522">
        <v>391</v>
      </c>
      <c r="C395" s="280">
        <f>'BIENES ASEGURADOS'!C403</f>
        <v>0</v>
      </c>
      <c r="D395" s="281">
        <f>SUM('BIENES ASEGURADOS'!D403:H403)*'RT GENERALES'!$D$14</f>
        <v>0</v>
      </c>
      <c r="E395" s="281">
        <f>SUM('BIENES ASEGURADOS'!I403:Y403,'BIENES ASEGURADOS'!AA403)*'RT GENERALES'!$D$14</f>
        <v>0</v>
      </c>
      <c r="F395" s="281">
        <f>'BIENES ASEGURADOS'!AB403*'RT GENERALES'!$D$14</f>
        <v>0</v>
      </c>
      <c r="G395" s="282">
        <f>'BIENES ASEGURADOS'!Z403*'RT GENERALES'!$D$14</f>
        <v>0</v>
      </c>
      <c r="H395" s="525">
        <f t="shared" si="70"/>
        <v>0</v>
      </c>
      <c r="I395" s="283"/>
      <c r="J395" s="284">
        <f>(((D395+E395)*(DT!$C$5/1000)))*($D$1045/IF(AND($D$1044&gt;$B$1046,$B$1046&gt;$D$1043),366,365))+(LIQUIDACION!$F395*(DT!$C$5/2000))</f>
        <v>0</v>
      </c>
      <c r="K395" s="285">
        <f t="shared" si="67"/>
        <v>0</v>
      </c>
      <c r="L395" s="286">
        <f>(((D395+E395)*DT!$E$5/1000)*($D$1045/IF(AND($D$1044&gt;$B$1046,$B$1046&gt;$D$1043),366,365))+(LIQUIDACION!F395*(DT!$E$5/2000)))</f>
        <v>0</v>
      </c>
      <c r="M395" s="286">
        <f>((G395)*(DT!$C$6/1000))*($D$1045/IF(AND($D$1044&gt;$B$1046,$B$1046&gt;$D$1043),366,365))</f>
        <v>0</v>
      </c>
      <c r="N395" s="287">
        <f t="shared" si="71"/>
        <v>0</v>
      </c>
      <c r="P395" s="288">
        <f>(($U395*DT!$C$5/1000))*($D$1045/IF(AND($D$1044&gt;$B$1046,$B$1046&gt;$D$1043),366,365))+(($V395*DT!$C$5/2000))</f>
        <v>0</v>
      </c>
      <c r="Q395" s="289">
        <f t="shared" si="68"/>
        <v>0</v>
      </c>
      <c r="R395" s="289">
        <f>(($U395*DT!$E$5/1000))*($D$1045/IF(AND($D$1044&gt;$B$1046,$B$1046&gt;$D$1043),366,365))+(($V395*DT!$E$5/2000))</f>
        <v>0</v>
      </c>
      <c r="S395" s="290">
        <f t="shared" si="72"/>
        <v>0</v>
      </c>
      <c r="U395" s="291">
        <f t="shared" ref="U395:U458" si="77">IF(AND(($H395)&gt;$P$2,F395&gt;0),((D395+E395+G395)*($P$2/$H395)),IF($H395&lt;$P$2,(D395+E395+G395),($H395)*($P$2/$H395)))</f>
        <v>0</v>
      </c>
      <c r="V395" s="291">
        <f t="shared" si="73"/>
        <v>0</v>
      </c>
      <c r="X395" s="288">
        <f>(($AC395*DT!$C$5/1000))*($D$1045/IF(AND($D$1044&gt;$B$1046,$B$1046&gt;$D$1043),366,365))+(($AD395*DT!$C$5/2000))</f>
        <v>0</v>
      </c>
      <c r="Y395" s="289">
        <f t="shared" si="69"/>
        <v>0</v>
      </c>
      <c r="Z395" s="289">
        <f>(($AC395*DT!$E$5/1000))*($D$1045/IF(AND($D$1044&gt;$B$1046,$B$1046&gt;$D$1043),366,365))+(($AD395*DT!$E$5/2000))</f>
        <v>0</v>
      </c>
      <c r="AA395" s="290">
        <f t="shared" si="74"/>
        <v>0</v>
      </c>
      <c r="AC395" s="291">
        <f t="shared" si="75"/>
        <v>0</v>
      </c>
      <c r="AD395" s="291">
        <f t="shared" si="76"/>
        <v>0</v>
      </c>
    </row>
    <row r="396" spans="2:30" x14ac:dyDescent="0.25">
      <c r="B396" s="522">
        <v>392</v>
      </c>
      <c r="C396" s="280">
        <f>'BIENES ASEGURADOS'!C404</f>
        <v>0</v>
      </c>
      <c r="D396" s="281">
        <f>SUM('BIENES ASEGURADOS'!D404:H404)*'RT GENERALES'!$D$14</f>
        <v>0</v>
      </c>
      <c r="E396" s="281">
        <f>SUM('BIENES ASEGURADOS'!I404:Y404,'BIENES ASEGURADOS'!AA404)*'RT GENERALES'!$D$14</f>
        <v>0</v>
      </c>
      <c r="F396" s="281">
        <f>'BIENES ASEGURADOS'!AB404*'RT GENERALES'!$D$14</f>
        <v>0</v>
      </c>
      <c r="G396" s="282">
        <f>'BIENES ASEGURADOS'!Z404*'RT GENERALES'!$D$14</f>
        <v>0</v>
      </c>
      <c r="H396" s="525">
        <f t="shared" si="70"/>
        <v>0</v>
      </c>
      <c r="I396" s="283"/>
      <c r="J396" s="284">
        <f>(((D396+E396)*(DT!$C$5/1000)))*($D$1045/IF(AND($D$1044&gt;$B$1046,$B$1046&gt;$D$1043),366,365))+(LIQUIDACION!$F396*(DT!$C$5/2000))</f>
        <v>0</v>
      </c>
      <c r="K396" s="285">
        <f t="shared" si="67"/>
        <v>0</v>
      </c>
      <c r="L396" s="286">
        <f>(((D396+E396)*DT!$E$5/1000)*($D$1045/IF(AND($D$1044&gt;$B$1046,$B$1046&gt;$D$1043),366,365))+(LIQUIDACION!F396*(DT!$E$5/2000)))</f>
        <v>0</v>
      </c>
      <c r="M396" s="286">
        <f>((G396)*(DT!$C$6/1000))*($D$1045/IF(AND($D$1044&gt;$B$1046,$B$1046&gt;$D$1043),366,365))</f>
        <v>0</v>
      </c>
      <c r="N396" s="287">
        <f t="shared" si="71"/>
        <v>0</v>
      </c>
      <c r="P396" s="288">
        <f>(($U396*DT!$C$5/1000))*($D$1045/IF(AND($D$1044&gt;$B$1046,$B$1046&gt;$D$1043),366,365))+(($V396*DT!$C$5/2000))</f>
        <v>0</v>
      </c>
      <c r="Q396" s="289">
        <f t="shared" si="68"/>
        <v>0</v>
      </c>
      <c r="R396" s="289">
        <f>(($U396*DT!$E$5/1000))*($D$1045/IF(AND($D$1044&gt;$B$1046,$B$1046&gt;$D$1043),366,365))+(($V396*DT!$E$5/2000))</f>
        <v>0</v>
      </c>
      <c r="S396" s="290">
        <f t="shared" si="72"/>
        <v>0</v>
      </c>
      <c r="U396" s="291">
        <f t="shared" si="77"/>
        <v>0</v>
      </c>
      <c r="V396" s="291">
        <f t="shared" si="73"/>
        <v>0</v>
      </c>
      <c r="X396" s="288">
        <f>(($AC396*DT!$C$5/1000))*($D$1045/IF(AND($D$1044&gt;$B$1046,$B$1046&gt;$D$1043),366,365))+(($AD396*DT!$C$5/2000))</f>
        <v>0</v>
      </c>
      <c r="Y396" s="289">
        <f t="shared" si="69"/>
        <v>0</v>
      </c>
      <c r="Z396" s="289">
        <f>(($AC396*DT!$E$5/1000))*($D$1045/IF(AND($D$1044&gt;$B$1046,$B$1046&gt;$D$1043),366,365))+(($AD396*DT!$E$5/2000))</f>
        <v>0</v>
      </c>
      <c r="AA396" s="290">
        <f t="shared" si="74"/>
        <v>0</v>
      </c>
      <c r="AC396" s="291">
        <f t="shared" si="75"/>
        <v>0</v>
      </c>
      <c r="AD396" s="291">
        <f t="shared" si="76"/>
        <v>0</v>
      </c>
    </row>
    <row r="397" spans="2:30" x14ac:dyDescent="0.25">
      <c r="B397" s="522">
        <v>393</v>
      </c>
      <c r="C397" s="280">
        <f>'BIENES ASEGURADOS'!C405</f>
        <v>0</v>
      </c>
      <c r="D397" s="281">
        <f>SUM('BIENES ASEGURADOS'!D405:H405)*'RT GENERALES'!$D$14</f>
        <v>0</v>
      </c>
      <c r="E397" s="281">
        <f>SUM('BIENES ASEGURADOS'!I405:Y405,'BIENES ASEGURADOS'!AA405)*'RT GENERALES'!$D$14</f>
        <v>0</v>
      </c>
      <c r="F397" s="281">
        <f>'BIENES ASEGURADOS'!AB405*'RT GENERALES'!$D$14</f>
        <v>0</v>
      </c>
      <c r="G397" s="282">
        <f>'BIENES ASEGURADOS'!Z405*'RT GENERALES'!$D$14</f>
        <v>0</v>
      </c>
      <c r="H397" s="525">
        <f t="shared" si="70"/>
        <v>0</v>
      </c>
      <c r="I397" s="283"/>
      <c r="J397" s="284">
        <f>(((D397+E397)*(DT!$C$5/1000)))*($D$1045/IF(AND($D$1044&gt;$B$1046,$B$1046&gt;$D$1043),366,365))+(LIQUIDACION!$F397*(DT!$C$5/2000))</f>
        <v>0</v>
      </c>
      <c r="K397" s="285">
        <f t="shared" si="67"/>
        <v>0</v>
      </c>
      <c r="L397" s="286">
        <f>(((D397+E397)*DT!$E$5/1000)*($D$1045/IF(AND($D$1044&gt;$B$1046,$B$1046&gt;$D$1043),366,365))+(LIQUIDACION!F397*(DT!$E$5/2000)))</f>
        <v>0</v>
      </c>
      <c r="M397" s="286">
        <f>((G397)*(DT!$C$6/1000))*($D$1045/IF(AND($D$1044&gt;$B$1046,$B$1046&gt;$D$1043),366,365))</f>
        <v>0</v>
      </c>
      <c r="N397" s="287">
        <f t="shared" si="71"/>
        <v>0</v>
      </c>
      <c r="P397" s="288">
        <f>(($U397*DT!$C$5/1000))*($D$1045/IF(AND($D$1044&gt;$B$1046,$B$1046&gt;$D$1043),366,365))+(($V397*DT!$C$5/2000))</f>
        <v>0</v>
      </c>
      <c r="Q397" s="289">
        <f t="shared" si="68"/>
        <v>0</v>
      </c>
      <c r="R397" s="289">
        <f>(($U397*DT!$E$5/1000))*($D$1045/IF(AND($D$1044&gt;$B$1046,$B$1046&gt;$D$1043),366,365))+(($V397*DT!$E$5/2000))</f>
        <v>0</v>
      </c>
      <c r="S397" s="290">
        <f t="shared" si="72"/>
        <v>0</v>
      </c>
      <c r="U397" s="291">
        <f t="shared" si="77"/>
        <v>0</v>
      </c>
      <c r="V397" s="291">
        <f t="shared" si="73"/>
        <v>0</v>
      </c>
      <c r="X397" s="288">
        <f>(($AC397*DT!$C$5/1000))*($D$1045/IF(AND($D$1044&gt;$B$1046,$B$1046&gt;$D$1043),366,365))+(($AD397*DT!$C$5/2000))</f>
        <v>0</v>
      </c>
      <c r="Y397" s="289">
        <f t="shared" si="69"/>
        <v>0</v>
      </c>
      <c r="Z397" s="289">
        <f>(($AC397*DT!$E$5/1000))*($D$1045/IF(AND($D$1044&gt;$B$1046,$B$1046&gt;$D$1043),366,365))+(($AD397*DT!$E$5/2000))</f>
        <v>0</v>
      </c>
      <c r="AA397" s="290">
        <f t="shared" si="74"/>
        <v>0</v>
      </c>
      <c r="AC397" s="291">
        <f t="shared" si="75"/>
        <v>0</v>
      </c>
      <c r="AD397" s="291">
        <f t="shared" si="76"/>
        <v>0</v>
      </c>
    </row>
    <row r="398" spans="2:30" x14ac:dyDescent="0.25">
      <c r="B398" s="522">
        <v>394</v>
      </c>
      <c r="C398" s="280">
        <f>'BIENES ASEGURADOS'!C406</f>
        <v>0</v>
      </c>
      <c r="D398" s="281">
        <f>SUM('BIENES ASEGURADOS'!D406:H406)*'RT GENERALES'!$D$14</f>
        <v>0</v>
      </c>
      <c r="E398" s="281">
        <f>SUM('BIENES ASEGURADOS'!I406:Y406,'BIENES ASEGURADOS'!AA406)*'RT GENERALES'!$D$14</f>
        <v>0</v>
      </c>
      <c r="F398" s="281">
        <f>'BIENES ASEGURADOS'!AB406*'RT GENERALES'!$D$14</f>
        <v>0</v>
      </c>
      <c r="G398" s="282">
        <f>'BIENES ASEGURADOS'!Z406*'RT GENERALES'!$D$14</f>
        <v>0</v>
      </c>
      <c r="H398" s="525">
        <f t="shared" si="70"/>
        <v>0</v>
      </c>
      <c r="I398" s="283"/>
      <c r="J398" s="284">
        <f>(((D398+E398)*(DT!$C$5/1000)))*($D$1045/IF(AND($D$1044&gt;$B$1046,$B$1046&gt;$D$1043),366,365))+(LIQUIDACION!$F398*(DT!$C$5/2000))</f>
        <v>0</v>
      </c>
      <c r="K398" s="285">
        <f t="shared" si="67"/>
        <v>0</v>
      </c>
      <c r="L398" s="286">
        <f>(((D398+E398)*DT!$E$5/1000)*($D$1045/IF(AND($D$1044&gt;$B$1046,$B$1046&gt;$D$1043),366,365))+(LIQUIDACION!F398*(DT!$E$5/2000)))</f>
        <v>0</v>
      </c>
      <c r="M398" s="286">
        <f>((G398)*(DT!$C$6/1000))*($D$1045/IF(AND($D$1044&gt;$B$1046,$B$1046&gt;$D$1043),366,365))</f>
        <v>0</v>
      </c>
      <c r="N398" s="287">
        <f t="shared" si="71"/>
        <v>0</v>
      </c>
      <c r="P398" s="288">
        <f>(($U398*DT!$C$5/1000))*($D$1045/IF(AND($D$1044&gt;$B$1046,$B$1046&gt;$D$1043),366,365))+(($V398*DT!$C$5/2000))</f>
        <v>0</v>
      </c>
      <c r="Q398" s="289">
        <f t="shared" si="68"/>
        <v>0</v>
      </c>
      <c r="R398" s="289">
        <f>(($U398*DT!$E$5/1000))*($D$1045/IF(AND($D$1044&gt;$B$1046,$B$1046&gt;$D$1043),366,365))+(($V398*DT!$E$5/2000))</f>
        <v>0</v>
      </c>
      <c r="S398" s="290">
        <f t="shared" si="72"/>
        <v>0</v>
      </c>
      <c r="U398" s="291">
        <f t="shared" si="77"/>
        <v>0</v>
      </c>
      <c r="V398" s="291">
        <f t="shared" si="73"/>
        <v>0</v>
      </c>
      <c r="X398" s="288">
        <f>(($AC398*DT!$C$5/1000))*($D$1045/IF(AND($D$1044&gt;$B$1046,$B$1046&gt;$D$1043),366,365))+(($AD398*DT!$C$5/2000))</f>
        <v>0</v>
      </c>
      <c r="Y398" s="289">
        <f t="shared" si="69"/>
        <v>0</v>
      </c>
      <c r="Z398" s="289">
        <f>(($AC398*DT!$E$5/1000))*($D$1045/IF(AND($D$1044&gt;$B$1046,$B$1046&gt;$D$1043),366,365))+(($AD398*DT!$E$5/2000))</f>
        <v>0</v>
      </c>
      <c r="AA398" s="290">
        <f t="shared" si="74"/>
        <v>0</v>
      </c>
      <c r="AC398" s="291">
        <f t="shared" si="75"/>
        <v>0</v>
      </c>
      <c r="AD398" s="291">
        <f t="shared" si="76"/>
        <v>0</v>
      </c>
    </row>
    <row r="399" spans="2:30" x14ac:dyDescent="0.25">
      <c r="B399" s="522">
        <v>395</v>
      </c>
      <c r="C399" s="280">
        <f>'BIENES ASEGURADOS'!C407</f>
        <v>0</v>
      </c>
      <c r="D399" s="281">
        <f>SUM('BIENES ASEGURADOS'!D407:H407)*'RT GENERALES'!$D$14</f>
        <v>0</v>
      </c>
      <c r="E399" s="281">
        <f>SUM('BIENES ASEGURADOS'!I407:Y407,'BIENES ASEGURADOS'!AA407)*'RT GENERALES'!$D$14</f>
        <v>0</v>
      </c>
      <c r="F399" s="281">
        <f>'BIENES ASEGURADOS'!AB407*'RT GENERALES'!$D$14</f>
        <v>0</v>
      </c>
      <c r="G399" s="282">
        <f>'BIENES ASEGURADOS'!Z407*'RT GENERALES'!$D$14</f>
        <v>0</v>
      </c>
      <c r="H399" s="525">
        <f t="shared" si="70"/>
        <v>0</v>
      </c>
      <c r="I399" s="283"/>
      <c r="J399" s="284">
        <f>(((D399+E399)*(DT!$C$5/1000)))*($D$1045/IF(AND($D$1044&gt;$B$1046,$B$1046&gt;$D$1043),366,365))+(LIQUIDACION!$F399*(DT!$C$5/2000))</f>
        <v>0</v>
      </c>
      <c r="K399" s="285">
        <f t="shared" si="67"/>
        <v>0</v>
      </c>
      <c r="L399" s="286">
        <f>(((D399+E399)*DT!$E$5/1000)*($D$1045/IF(AND($D$1044&gt;$B$1046,$B$1046&gt;$D$1043),366,365))+(LIQUIDACION!F399*(DT!$E$5/2000)))</f>
        <v>0</v>
      </c>
      <c r="M399" s="286">
        <f>((G399)*(DT!$C$6/1000))*($D$1045/IF(AND($D$1044&gt;$B$1046,$B$1046&gt;$D$1043),366,365))</f>
        <v>0</v>
      </c>
      <c r="N399" s="287">
        <f t="shared" si="71"/>
        <v>0</v>
      </c>
      <c r="P399" s="288">
        <f>(($U399*DT!$C$5/1000))*($D$1045/IF(AND($D$1044&gt;$B$1046,$B$1046&gt;$D$1043),366,365))+(($V399*DT!$C$5/2000))</f>
        <v>0</v>
      </c>
      <c r="Q399" s="289">
        <f t="shared" si="68"/>
        <v>0</v>
      </c>
      <c r="R399" s="289">
        <f>(($U399*DT!$E$5/1000))*($D$1045/IF(AND($D$1044&gt;$B$1046,$B$1046&gt;$D$1043),366,365))+(($V399*DT!$E$5/2000))</f>
        <v>0</v>
      </c>
      <c r="S399" s="290">
        <f t="shared" si="72"/>
        <v>0</v>
      </c>
      <c r="U399" s="291">
        <f t="shared" si="77"/>
        <v>0</v>
      </c>
      <c r="V399" s="291">
        <f t="shared" si="73"/>
        <v>0</v>
      </c>
      <c r="X399" s="288">
        <f>(($AC399*DT!$C$5/1000))*($D$1045/IF(AND($D$1044&gt;$B$1046,$B$1046&gt;$D$1043),366,365))+(($AD399*DT!$C$5/2000))</f>
        <v>0</v>
      </c>
      <c r="Y399" s="289">
        <f t="shared" si="69"/>
        <v>0</v>
      </c>
      <c r="Z399" s="289">
        <f>(($AC399*DT!$E$5/1000))*($D$1045/IF(AND($D$1044&gt;$B$1046,$B$1046&gt;$D$1043),366,365))+(($AD399*DT!$E$5/2000))</f>
        <v>0</v>
      </c>
      <c r="AA399" s="290">
        <f t="shared" si="74"/>
        <v>0</v>
      </c>
      <c r="AC399" s="291">
        <f t="shared" si="75"/>
        <v>0</v>
      </c>
      <c r="AD399" s="291">
        <f t="shared" si="76"/>
        <v>0</v>
      </c>
    </row>
    <row r="400" spans="2:30" x14ac:dyDescent="0.25">
      <c r="B400" s="522">
        <v>396</v>
      </c>
      <c r="C400" s="280">
        <f>'BIENES ASEGURADOS'!C408</f>
        <v>0</v>
      </c>
      <c r="D400" s="281">
        <f>SUM('BIENES ASEGURADOS'!D408:H408)*'RT GENERALES'!$D$14</f>
        <v>0</v>
      </c>
      <c r="E400" s="281">
        <f>SUM('BIENES ASEGURADOS'!I408:Y408,'BIENES ASEGURADOS'!AA408)*'RT GENERALES'!$D$14</f>
        <v>0</v>
      </c>
      <c r="F400" s="281">
        <f>'BIENES ASEGURADOS'!AB408*'RT GENERALES'!$D$14</f>
        <v>0</v>
      </c>
      <c r="G400" s="282">
        <f>'BIENES ASEGURADOS'!Z408*'RT GENERALES'!$D$14</f>
        <v>0</v>
      </c>
      <c r="H400" s="525">
        <f t="shared" si="70"/>
        <v>0</v>
      </c>
      <c r="I400" s="283"/>
      <c r="J400" s="284">
        <f>(((D400+E400)*(DT!$C$5/1000)))*($D$1045/IF(AND($D$1044&gt;$B$1046,$B$1046&gt;$D$1043),366,365))+(LIQUIDACION!$F400*(DT!$C$5/2000))</f>
        <v>0</v>
      </c>
      <c r="K400" s="285">
        <f t="shared" si="67"/>
        <v>0</v>
      </c>
      <c r="L400" s="286">
        <f>(((D400+E400)*DT!$E$5/1000)*($D$1045/IF(AND($D$1044&gt;$B$1046,$B$1046&gt;$D$1043),366,365))+(LIQUIDACION!F400*(DT!$E$5/2000)))</f>
        <v>0</v>
      </c>
      <c r="M400" s="286">
        <f>((G400)*(DT!$C$6/1000))*($D$1045/IF(AND($D$1044&gt;$B$1046,$B$1046&gt;$D$1043),366,365))</f>
        <v>0</v>
      </c>
      <c r="N400" s="287">
        <f t="shared" si="71"/>
        <v>0</v>
      </c>
      <c r="P400" s="288">
        <f>(($U400*DT!$C$5/1000))*($D$1045/IF(AND($D$1044&gt;$B$1046,$B$1046&gt;$D$1043),366,365))+(($V400*DT!$C$5/2000))</f>
        <v>0</v>
      </c>
      <c r="Q400" s="289">
        <f t="shared" si="68"/>
        <v>0</v>
      </c>
      <c r="R400" s="289">
        <f>(($U400*DT!$E$5/1000))*($D$1045/IF(AND($D$1044&gt;$B$1046,$B$1046&gt;$D$1043),366,365))+(($V400*DT!$E$5/2000))</f>
        <v>0</v>
      </c>
      <c r="S400" s="290">
        <f t="shared" si="72"/>
        <v>0</v>
      </c>
      <c r="U400" s="291">
        <f t="shared" si="77"/>
        <v>0</v>
      </c>
      <c r="V400" s="291">
        <f t="shared" si="73"/>
        <v>0</v>
      </c>
      <c r="X400" s="288">
        <f>(($AC400*DT!$C$5/1000))*($D$1045/IF(AND($D$1044&gt;$B$1046,$B$1046&gt;$D$1043),366,365))+(($AD400*DT!$C$5/2000))</f>
        <v>0</v>
      </c>
      <c r="Y400" s="289">
        <f t="shared" si="69"/>
        <v>0</v>
      </c>
      <c r="Z400" s="289">
        <f>(($AC400*DT!$E$5/1000))*($D$1045/IF(AND($D$1044&gt;$B$1046,$B$1046&gt;$D$1043),366,365))+(($AD400*DT!$E$5/2000))</f>
        <v>0</v>
      </c>
      <c r="AA400" s="290">
        <f t="shared" si="74"/>
        <v>0</v>
      </c>
      <c r="AC400" s="291">
        <f t="shared" si="75"/>
        <v>0</v>
      </c>
      <c r="AD400" s="291">
        <f t="shared" si="76"/>
        <v>0</v>
      </c>
    </row>
    <row r="401" spans="2:30" x14ac:dyDescent="0.25">
      <c r="B401" s="522">
        <v>397</v>
      </c>
      <c r="C401" s="280">
        <f>'BIENES ASEGURADOS'!C409</f>
        <v>0</v>
      </c>
      <c r="D401" s="281">
        <f>SUM('BIENES ASEGURADOS'!D409:H409)*'RT GENERALES'!$D$14</f>
        <v>0</v>
      </c>
      <c r="E401" s="281">
        <f>SUM('BIENES ASEGURADOS'!I409:Y409,'BIENES ASEGURADOS'!AA409)*'RT GENERALES'!$D$14</f>
        <v>0</v>
      </c>
      <c r="F401" s="281">
        <f>'BIENES ASEGURADOS'!AB409*'RT GENERALES'!$D$14</f>
        <v>0</v>
      </c>
      <c r="G401" s="282">
        <f>'BIENES ASEGURADOS'!Z409*'RT GENERALES'!$D$14</f>
        <v>0</v>
      </c>
      <c r="H401" s="525">
        <f t="shared" si="70"/>
        <v>0</v>
      </c>
      <c r="I401" s="283"/>
      <c r="J401" s="284">
        <f>(((D401+E401)*(DT!$C$5/1000)))*($D$1045/IF(AND($D$1044&gt;$B$1046,$B$1046&gt;$D$1043),366,365))+(LIQUIDACION!$F401*(DT!$C$5/2000))</f>
        <v>0</v>
      </c>
      <c r="K401" s="285">
        <f t="shared" si="67"/>
        <v>0</v>
      </c>
      <c r="L401" s="286">
        <f>(((D401+E401)*DT!$E$5/1000)*($D$1045/IF(AND($D$1044&gt;$B$1046,$B$1046&gt;$D$1043),366,365))+(LIQUIDACION!F401*(DT!$E$5/2000)))</f>
        <v>0</v>
      </c>
      <c r="M401" s="286">
        <f>((G401)*(DT!$C$6/1000))*($D$1045/IF(AND($D$1044&gt;$B$1046,$B$1046&gt;$D$1043),366,365))</f>
        <v>0</v>
      </c>
      <c r="N401" s="287">
        <f t="shared" si="71"/>
        <v>0</v>
      </c>
      <c r="P401" s="288">
        <f>(($U401*DT!$C$5/1000))*($D$1045/IF(AND($D$1044&gt;$B$1046,$B$1046&gt;$D$1043),366,365))+(($V401*DT!$C$5/2000))</f>
        <v>0</v>
      </c>
      <c r="Q401" s="289">
        <f t="shared" si="68"/>
        <v>0</v>
      </c>
      <c r="R401" s="289">
        <f>(($U401*DT!$E$5/1000))*($D$1045/IF(AND($D$1044&gt;$B$1046,$B$1046&gt;$D$1043),366,365))+(($V401*DT!$E$5/2000))</f>
        <v>0</v>
      </c>
      <c r="S401" s="290">
        <f t="shared" si="72"/>
        <v>0</v>
      </c>
      <c r="U401" s="291">
        <f t="shared" si="77"/>
        <v>0</v>
      </c>
      <c r="V401" s="291">
        <f t="shared" si="73"/>
        <v>0</v>
      </c>
      <c r="X401" s="288">
        <f>(($AC401*DT!$C$5/1000))*($D$1045/IF(AND($D$1044&gt;$B$1046,$B$1046&gt;$D$1043),366,365))+(($AD401*DT!$C$5/2000))</f>
        <v>0</v>
      </c>
      <c r="Y401" s="289">
        <f t="shared" si="69"/>
        <v>0</v>
      </c>
      <c r="Z401" s="289">
        <f>(($AC401*DT!$E$5/1000))*($D$1045/IF(AND($D$1044&gt;$B$1046,$B$1046&gt;$D$1043),366,365))+(($AD401*DT!$E$5/2000))</f>
        <v>0</v>
      </c>
      <c r="AA401" s="290">
        <f t="shared" si="74"/>
        <v>0</v>
      </c>
      <c r="AC401" s="291">
        <f t="shared" si="75"/>
        <v>0</v>
      </c>
      <c r="AD401" s="291">
        <f t="shared" si="76"/>
        <v>0</v>
      </c>
    </row>
    <row r="402" spans="2:30" x14ac:dyDescent="0.25">
      <c r="B402" s="522">
        <v>398</v>
      </c>
      <c r="C402" s="280">
        <f>'BIENES ASEGURADOS'!C410</f>
        <v>0</v>
      </c>
      <c r="D402" s="281">
        <f>SUM('BIENES ASEGURADOS'!D410:H410)*'RT GENERALES'!$D$14</f>
        <v>0</v>
      </c>
      <c r="E402" s="281">
        <f>SUM('BIENES ASEGURADOS'!I410:Y410,'BIENES ASEGURADOS'!AA410)*'RT GENERALES'!$D$14</f>
        <v>0</v>
      </c>
      <c r="F402" s="281">
        <f>'BIENES ASEGURADOS'!AB410*'RT GENERALES'!$D$14</f>
        <v>0</v>
      </c>
      <c r="G402" s="282">
        <f>'BIENES ASEGURADOS'!Z410*'RT GENERALES'!$D$14</f>
        <v>0</v>
      </c>
      <c r="H402" s="525">
        <f t="shared" si="70"/>
        <v>0</v>
      </c>
      <c r="I402" s="283"/>
      <c r="J402" s="284">
        <f>(((D402+E402)*(DT!$C$5/1000)))*($D$1045/IF(AND($D$1044&gt;$B$1046,$B$1046&gt;$D$1043),366,365))+(LIQUIDACION!$F402*(DT!$C$5/2000))</f>
        <v>0</v>
      </c>
      <c r="K402" s="285">
        <f t="shared" si="67"/>
        <v>0</v>
      </c>
      <c r="L402" s="286">
        <f>(((D402+E402)*DT!$E$5/1000)*($D$1045/IF(AND($D$1044&gt;$B$1046,$B$1046&gt;$D$1043),366,365))+(LIQUIDACION!F402*(DT!$E$5/2000)))</f>
        <v>0</v>
      </c>
      <c r="M402" s="286">
        <f>((G402)*(DT!$C$6/1000))*($D$1045/IF(AND($D$1044&gt;$B$1046,$B$1046&gt;$D$1043),366,365))</f>
        <v>0</v>
      </c>
      <c r="N402" s="287">
        <f t="shared" si="71"/>
        <v>0</v>
      </c>
      <c r="P402" s="288">
        <f>(($U402*DT!$C$5/1000))*($D$1045/IF(AND($D$1044&gt;$B$1046,$B$1046&gt;$D$1043),366,365))+(($V402*DT!$C$5/2000))</f>
        <v>0</v>
      </c>
      <c r="Q402" s="289">
        <f t="shared" si="68"/>
        <v>0</v>
      </c>
      <c r="R402" s="289">
        <f>(($U402*DT!$E$5/1000))*($D$1045/IF(AND($D$1044&gt;$B$1046,$B$1046&gt;$D$1043),366,365))+(($V402*DT!$E$5/2000))</f>
        <v>0</v>
      </c>
      <c r="S402" s="290">
        <f t="shared" si="72"/>
        <v>0</v>
      </c>
      <c r="U402" s="291">
        <f t="shared" si="77"/>
        <v>0</v>
      </c>
      <c r="V402" s="291">
        <f t="shared" si="73"/>
        <v>0</v>
      </c>
      <c r="X402" s="288">
        <f>(($AC402*DT!$C$5/1000))*($D$1045/IF(AND($D$1044&gt;$B$1046,$B$1046&gt;$D$1043),366,365))+(($AD402*DT!$C$5/2000))</f>
        <v>0</v>
      </c>
      <c r="Y402" s="289">
        <f t="shared" si="69"/>
        <v>0</v>
      </c>
      <c r="Z402" s="289">
        <f>(($AC402*DT!$E$5/1000))*($D$1045/IF(AND($D$1044&gt;$B$1046,$B$1046&gt;$D$1043),366,365))+(($AD402*DT!$E$5/2000))</f>
        <v>0</v>
      </c>
      <c r="AA402" s="290">
        <f t="shared" si="74"/>
        <v>0</v>
      </c>
      <c r="AC402" s="291">
        <f t="shared" si="75"/>
        <v>0</v>
      </c>
      <c r="AD402" s="291">
        <f t="shared" si="76"/>
        <v>0</v>
      </c>
    </row>
    <row r="403" spans="2:30" x14ac:dyDescent="0.25">
      <c r="B403" s="522">
        <v>399</v>
      </c>
      <c r="C403" s="280">
        <f>'BIENES ASEGURADOS'!C411</f>
        <v>0</v>
      </c>
      <c r="D403" s="281">
        <f>SUM('BIENES ASEGURADOS'!D411:H411)*'RT GENERALES'!$D$14</f>
        <v>0</v>
      </c>
      <c r="E403" s="281">
        <f>SUM('BIENES ASEGURADOS'!I411:Y411,'BIENES ASEGURADOS'!AA411)*'RT GENERALES'!$D$14</f>
        <v>0</v>
      </c>
      <c r="F403" s="281">
        <f>'BIENES ASEGURADOS'!AB411*'RT GENERALES'!$D$14</f>
        <v>0</v>
      </c>
      <c r="G403" s="282">
        <f>'BIENES ASEGURADOS'!Z411*'RT GENERALES'!$D$14</f>
        <v>0</v>
      </c>
      <c r="H403" s="525">
        <f t="shared" si="70"/>
        <v>0</v>
      </c>
      <c r="I403" s="283"/>
      <c r="J403" s="284">
        <f>(((D403+E403)*(DT!$C$5/1000)))*($D$1045/IF(AND($D$1044&gt;$B$1046,$B$1046&gt;$D$1043),366,365))+(LIQUIDACION!$F403*(DT!$C$5/2000))</f>
        <v>0</v>
      </c>
      <c r="K403" s="285">
        <f t="shared" si="67"/>
        <v>0</v>
      </c>
      <c r="L403" s="286">
        <f>(((D403+E403)*DT!$E$5/1000)*($D$1045/IF(AND($D$1044&gt;$B$1046,$B$1046&gt;$D$1043),366,365))+(LIQUIDACION!F403*(DT!$E$5/2000)))</f>
        <v>0</v>
      </c>
      <c r="M403" s="286">
        <f>((G403)*(DT!$C$6/1000))*($D$1045/IF(AND($D$1044&gt;$B$1046,$B$1046&gt;$D$1043),366,365))</f>
        <v>0</v>
      </c>
      <c r="N403" s="287">
        <f t="shared" si="71"/>
        <v>0</v>
      </c>
      <c r="P403" s="288">
        <f>(($U403*DT!$C$5/1000))*($D$1045/IF(AND($D$1044&gt;$B$1046,$B$1046&gt;$D$1043),366,365))+(($V403*DT!$C$5/2000))</f>
        <v>0</v>
      </c>
      <c r="Q403" s="289">
        <f t="shared" si="68"/>
        <v>0</v>
      </c>
      <c r="R403" s="289">
        <f>(($U403*DT!$E$5/1000))*($D$1045/IF(AND($D$1044&gt;$B$1046,$B$1046&gt;$D$1043),366,365))+(($V403*DT!$E$5/2000))</f>
        <v>0</v>
      </c>
      <c r="S403" s="290">
        <f t="shared" si="72"/>
        <v>0</v>
      </c>
      <c r="U403" s="291">
        <f t="shared" si="77"/>
        <v>0</v>
      </c>
      <c r="V403" s="291">
        <f t="shared" si="73"/>
        <v>0</v>
      </c>
      <c r="X403" s="288">
        <f>(($AC403*DT!$C$5/1000))*($D$1045/IF(AND($D$1044&gt;$B$1046,$B$1046&gt;$D$1043),366,365))+(($AD403*DT!$C$5/2000))</f>
        <v>0</v>
      </c>
      <c r="Y403" s="289">
        <f t="shared" si="69"/>
        <v>0</v>
      </c>
      <c r="Z403" s="289">
        <f>(($AC403*DT!$E$5/1000))*($D$1045/IF(AND($D$1044&gt;$B$1046,$B$1046&gt;$D$1043),366,365))+(($AD403*DT!$E$5/2000))</f>
        <v>0</v>
      </c>
      <c r="AA403" s="290">
        <f t="shared" si="74"/>
        <v>0</v>
      </c>
      <c r="AC403" s="291">
        <f t="shared" si="75"/>
        <v>0</v>
      </c>
      <c r="AD403" s="291">
        <f t="shared" si="76"/>
        <v>0</v>
      </c>
    </row>
    <row r="404" spans="2:30" x14ac:dyDescent="0.25">
      <c r="B404" s="522">
        <v>400</v>
      </c>
      <c r="C404" s="280">
        <f>'BIENES ASEGURADOS'!C412</f>
        <v>0</v>
      </c>
      <c r="D404" s="281">
        <f>SUM('BIENES ASEGURADOS'!D412:H412)*'RT GENERALES'!$D$14</f>
        <v>0</v>
      </c>
      <c r="E404" s="281">
        <f>SUM('BIENES ASEGURADOS'!I412:Y412,'BIENES ASEGURADOS'!AA412)*'RT GENERALES'!$D$14</f>
        <v>0</v>
      </c>
      <c r="F404" s="281">
        <f>'BIENES ASEGURADOS'!AB412*'RT GENERALES'!$D$14</f>
        <v>0</v>
      </c>
      <c r="G404" s="282">
        <f>'BIENES ASEGURADOS'!Z412*'RT GENERALES'!$D$14</f>
        <v>0</v>
      </c>
      <c r="H404" s="525">
        <f t="shared" si="70"/>
        <v>0</v>
      </c>
      <c r="I404" s="283"/>
      <c r="J404" s="284">
        <f>(((D404+E404)*(DT!$C$5/1000)))*($D$1045/IF(AND($D$1044&gt;$B$1046,$B$1046&gt;$D$1043),366,365))+(LIQUIDACION!$F404*(DT!$C$5/2000))</f>
        <v>0</v>
      </c>
      <c r="K404" s="285">
        <f t="shared" si="67"/>
        <v>0</v>
      </c>
      <c r="L404" s="286">
        <f>(((D404+E404)*DT!$E$5/1000)*($D$1045/IF(AND($D$1044&gt;$B$1046,$B$1046&gt;$D$1043),366,365))+(LIQUIDACION!F404*(DT!$E$5/2000)))</f>
        <v>0</v>
      </c>
      <c r="M404" s="286">
        <f>((G404)*(DT!$C$6/1000))*($D$1045/IF(AND($D$1044&gt;$B$1046,$B$1046&gt;$D$1043),366,365))</f>
        <v>0</v>
      </c>
      <c r="N404" s="287">
        <f t="shared" si="71"/>
        <v>0</v>
      </c>
      <c r="P404" s="288">
        <f>(($U404*DT!$C$5/1000))*($D$1045/IF(AND($D$1044&gt;$B$1046,$B$1046&gt;$D$1043),366,365))+(($V404*DT!$C$5/2000))</f>
        <v>0</v>
      </c>
      <c r="Q404" s="289">
        <f t="shared" si="68"/>
        <v>0</v>
      </c>
      <c r="R404" s="289">
        <f>(($U404*DT!$E$5/1000))*($D$1045/IF(AND($D$1044&gt;$B$1046,$B$1046&gt;$D$1043),366,365))+(($V404*DT!$E$5/2000))</f>
        <v>0</v>
      </c>
      <c r="S404" s="290">
        <f t="shared" si="72"/>
        <v>0</v>
      </c>
      <c r="U404" s="291">
        <f t="shared" si="77"/>
        <v>0</v>
      </c>
      <c r="V404" s="291">
        <f t="shared" si="73"/>
        <v>0</v>
      </c>
      <c r="X404" s="288">
        <f>(($AC404*DT!$C$5/1000))*($D$1045/IF(AND($D$1044&gt;$B$1046,$B$1046&gt;$D$1043),366,365))+(($AD404*DT!$C$5/2000))</f>
        <v>0</v>
      </c>
      <c r="Y404" s="289">
        <f t="shared" si="69"/>
        <v>0</v>
      </c>
      <c r="Z404" s="289">
        <f>(($AC404*DT!$E$5/1000))*($D$1045/IF(AND($D$1044&gt;$B$1046,$B$1046&gt;$D$1043),366,365))+(($AD404*DT!$E$5/2000))</f>
        <v>0</v>
      </c>
      <c r="AA404" s="290">
        <f t="shared" si="74"/>
        <v>0</v>
      </c>
      <c r="AC404" s="291">
        <f t="shared" si="75"/>
        <v>0</v>
      </c>
      <c r="AD404" s="291">
        <f t="shared" si="76"/>
        <v>0</v>
      </c>
    </row>
    <row r="405" spans="2:30" x14ac:dyDescent="0.25">
      <c r="B405" s="522">
        <v>401</v>
      </c>
      <c r="C405" s="280">
        <f>'BIENES ASEGURADOS'!C413</f>
        <v>0</v>
      </c>
      <c r="D405" s="281">
        <f>SUM('BIENES ASEGURADOS'!D413:H413)*'RT GENERALES'!$D$14</f>
        <v>0</v>
      </c>
      <c r="E405" s="281">
        <f>SUM('BIENES ASEGURADOS'!I413:Y413,'BIENES ASEGURADOS'!AA413)*'RT GENERALES'!$D$14</f>
        <v>0</v>
      </c>
      <c r="F405" s="281">
        <f>'BIENES ASEGURADOS'!AB413*'RT GENERALES'!$D$14</f>
        <v>0</v>
      </c>
      <c r="G405" s="282">
        <f>'BIENES ASEGURADOS'!Z413*'RT GENERALES'!$D$14</f>
        <v>0</v>
      </c>
      <c r="H405" s="525">
        <f t="shared" si="70"/>
        <v>0</v>
      </c>
      <c r="I405" s="283"/>
      <c r="J405" s="284">
        <f>(((D405+E405)*(DT!$C$5/1000)))*($D$1045/IF(AND($D$1044&gt;$B$1046,$B$1046&gt;$D$1043),366,365))+(LIQUIDACION!$F405*(DT!$C$5/2000))</f>
        <v>0</v>
      </c>
      <c r="K405" s="285">
        <f t="shared" si="67"/>
        <v>0</v>
      </c>
      <c r="L405" s="286">
        <f>(((D405+E405)*DT!$E$5/1000)*($D$1045/IF(AND($D$1044&gt;$B$1046,$B$1046&gt;$D$1043),366,365))+(LIQUIDACION!F405*(DT!$E$5/2000)))</f>
        <v>0</v>
      </c>
      <c r="M405" s="286">
        <f>((G405)*(DT!$C$6/1000))*($D$1045/IF(AND($D$1044&gt;$B$1046,$B$1046&gt;$D$1043),366,365))</f>
        <v>0</v>
      </c>
      <c r="N405" s="287">
        <f t="shared" si="71"/>
        <v>0</v>
      </c>
      <c r="P405" s="288">
        <f>(($U405*DT!$C$5/1000))*($D$1045/IF(AND($D$1044&gt;$B$1046,$B$1046&gt;$D$1043),366,365))+(($V405*DT!$C$5/2000))</f>
        <v>0</v>
      </c>
      <c r="Q405" s="289">
        <f t="shared" si="68"/>
        <v>0</v>
      </c>
      <c r="R405" s="289">
        <f>(($U405*DT!$E$5/1000))*($D$1045/IF(AND($D$1044&gt;$B$1046,$B$1046&gt;$D$1043),366,365))+(($V405*DT!$E$5/2000))</f>
        <v>0</v>
      </c>
      <c r="S405" s="290">
        <f t="shared" si="72"/>
        <v>0</v>
      </c>
      <c r="U405" s="291">
        <f t="shared" si="77"/>
        <v>0</v>
      </c>
      <c r="V405" s="291">
        <f t="shared" si="73"/>
        <v>0</v>
      </c>
      <c r="X405" s="288">
        <f>(($AC405*DT!$C$5/1000))*($D$1045/IF(AND($D$1044&gt;$B$1046,$B$1046&gt;$D$1043),366,365))+(($AD405*DT!$C$5/2000))</f>
        <v>0</v>
      </c>
      <c r="Y405" s="289">
        <f t="shared" si="69"/>
        <v>0</v>
      </c>
      <c r="Z405" s="289">
        <f>(($AC405*DT!$E$5/1000))*($D$1045/IF(AND($D$1044&gt;$B$1046,$B$1046&gt;$D$1043),366,365))+(($AD405*DT!$E$5/2000))</f>
        <v>0</v>
      </c>
      <c r="AA405" s="290">
        <f t="shared" si="74"/>
        <v>0</v>
      </c>
      <c r="AC405" s="291">
        <f t="shared" si="75"/>
        <v>0</v>
      </c>
      <c r="AD405" s="291">
        <f t="shared" si="76"/>
        <v>0</v>
      </c>
    </row>
    <row r="406" spans="2:30" x14ac:dyDescent="0.25">
      <c r="B406" s="522">
        <v>402</v>
      </c>
      <c r="C406" s="280">
        <f>'BIENES ASEGURADOS'!C414</f>
        <v>0</v>
      </c>
      <c r="D406" s="281">
        <f>SUM('BIENES ASEGURADOS'!D414:H414)*'RT GENERALES'!$D$14</f>
        <v>0</v>
      </c>
      <c r="E406" s="281">
        <f>SUM('BIENES ASEGURADOS'!I414:Y414,'BIENES ASEGURADOS'!AA414)*'RT GENERALES'!$D$14</f>
        <v>0</v>
      </c>
      <c r="F406" s="281">
        <f>'BIENES ASEGURADOS'!AB414*'RT GENERALES'!$D$14</f>
        <v>0</v>
      </c>
      <c r="G406" s="282">
        <f>'BIENES ASEGURADOS'!Z414*'RT GENERALES'!$D$14</f>
        <v>0</v>
      </c>
      <c r="H406" s="525">
        <f t="shared" si="70"/>
        <v>0</v>
      </c>
      <c r="I406" s="283"/>
      <c r="J406" s="284">
        <f>(((D406+E406)*(DT!$C$5/1000)))*($D$1045/IF(AND($D$1044&gt;$B$1046,$B$1046&gt;$D$1043),366,365))+(LIQUIDACION!$F406*(DT!$C$5/2000))</f>
        <v>0</v>
      </c>
      <c r="K406" s="285">
        <f t="shared" si="67"/>
        <v>0</v>
      </c>
      <c r="L406" s="286">
        <f>(((D406+E406)*DT!$E$5/1000)*($D$1045/IF(AND($D$1044&gt;$B$1046,$B$1046&gt;$D$1043),366,365))+(LIQUIDACION!F406*(DT!$E$5/2000)))</f>
        <v>0</v>
      </c>
      <c r="M406" s="286">
        <f>((G406)*(DT!$C$6/1000))*($D$1045/IF(AND($D$1044&gt;$B$1046,$B$1046&gt;$D$1043),366,365))</f>
        <v>0</v>
      </c>
      <c r="N406" s="287">
        <f t="shared" si="71"/>
        <v>0</v>
      </c>
      <c r="P406" s="288">
        <f>(($U406*DT!$C$5/1000))*($D$1045/IF(AND($D$1044&gt;$B$1046,$B$1046&gt;$D$1043),366,365))+(($V406*DT!$C$5/2000))</f>
        <v>0</v>
      </c>
      <c r="Q406" s="289">
        <f t="shared" si="68"/>
        <v>0</v>
      </c>
      <c r="R406" s="289">
        <f>(($U406*DT!$E$5/1000))*($D$1045/IF(AND($D$1044&gt;$B$1046,$B$1046&gt;$D$1043),366,365))+(($V406*DT!$E$5/2000))</f>
        <v>0</v>
      </c>
      <c r="S406" s="290">
        <f t="shared" si="72"/>
        <v>0</v>
      </c>
      <c r="U406" s="291">
        <f t="shared" si="77"/>
        <v>0</v>
      </c>
      <c r="V406" s="291">
        <f t="shared" si="73"/>
        <v>0</v>
      </c>
      <c r="X406" s="288">
        <f>(($AC406*DT!$C$5/1000))*($D$1045/IF(AND($D$1044&gt;$B$1046,$B$1046&gt;$D$1043),366,365))+(($AD406*DT!$C$5/2000))</f>
        <v>0</v>
      </c>
      <c r="Y406" s="289">
        <f t="shared" si="69"/>
        <v>0</v>
      </c>
      <c r="Z406" s="289">
        <f>(($AC406*DT!$E$5/1000))*($D$1045/IF(AND($D$1044&gt;$B$1046,$B$1046&gt;$D$1043),366,365))+(($AD406*DT!$E$5/2000))</f>
        <v>0</v>
      </c>
      <c r="AA406" s="290">
        <f t="shared" si="74"/>
        <v>0</v>
      </c>
      <c r="AC406" s="291">
        <f t="shared" si="75"/>
        <v>0</v>
      </c>
      <c r="AD406" s="291">
        <f t="shared" si="76"/>
        <v>0</v>
      </c>
    </row>
    <row r="407" spans="2:30" x14ac:dyDescent="0.25">
      <c r="B407" s="522">
        <v>403</v>
      </c>
      <c r="C407" s="280">
        <f>'BIENES ASEGURADOS'!C415</f>
        <v>0</v>
      </c>
      <c r="D407" s="281">
        <f>SUM('BIENES ASEGURADOS'!D415:H415)*'RT GENERALES'!$D$14</f>
        <v>0</v>
      </c>
      <c r="E407" s="281">
        <f>SUM('BIENES ASEGURADOS'!I415:Y415,'BIENES ASEGURADOS'!AA415)*'RT GENERALES'!$D$14</f>
        <v>0</v>
      </c>
      <c r="F407" s="281">
        <f>'BIENES ASEGURADOS'!AB415*'RT GENERALES'!$D$14</f>
        <v>0</v>
      </c>
      <c r="G407" s="282">
        <f>'BIENES ASEGURADOS'!Z415*'RT GENERALES'!$D$14</f>
        <v>0</v>
      </c>
      <c r="H407" s="525">
        <f t="shared" si="70"/>
        <v>0</v>
      </c>
      <c r="I407" s="283"/>
      <c r="J407" s="284">
        <f>(((D407+E407)*(DT!$C$5/1000)))*($D$1045/IF(AND($D$1044&gt;$B$1046,$B$1046&gt;$D$1043),366,365))+(LIQUIDACION!$F407*(DT!$C$5/2000))</f>
        <v>0</v>
      </c>
      <c r="K407" s="285">
        <f t="shared" si="67"/>
        <v>0</v>
      </c>
      <c r="L407" s="286">
        <f>(((D407+E407)*DT!$E$5/1000)*($D$1045/IF(AND($D$1044&gt;$B$1046,$B$1046&gt;$D$1043),366,365))+(LIQUIDACION!F407*(DT!$E$5/2000)))</f>
        <v>0</v>
      </c>
      <c r="M407" s="286">
        <f>((G407)*(DT!$C$6/1000))*($D$1045/IF(AND($D$1044&gt;$B$1046,$B$1046&gt;$D$1043),366,365))</f>
        <v>0</v>
      </c>
      <c r="N407" s="287">
        <f t="shared" si="71"/>
        <v>0</v>
      </c>
      <c r="P407" s="288">
        <f>(($U407*DT!$C$5/1000))*($D$1045/IF(AND($D$1044&gt;$B$1046,$B$1046&gt;$D$1043),366,365))+(($V407*DT!$C$5/2000))</f>
        <v>0</v>
      </c>
      <c r="Q407" s="289">
        <f t="shared" si="68"/>
        <v>0</v>
      </c>
      <c r="R407" s="289">
        <f>(($U407*DT!$E$5/1000))*($D$1045/IF(AND($D$1044&gt;$B$1046,$B$1046&gt;$D$1043),366,365))+(($V407*DT!$E$5/2000))</f>
        <v>0</v>
      </c>
      <c r="S407" s="290">
        <f t="shared" si="72"/>
        <v>0</v>
      </c>
      <c r="U407" s="291">
        <f t="shared" si="77"/>
        <v>0</v>
      </c>
      <c r="V407" s="291">
        <f t="shared" si="73"/>
        <v>0</v>
      </c>
      <c r="X407" s="288">
        <f>(($AC407*DT!$C$5/1000))*($D$1045/IF(AND($D$1044&gt;$B$1046,$B$1046&gt;$D$1043),366,365))+(($AD407*DT!$C$5/2000))</f>
        <v>0</v>
      </c>
      <c r="Y407" s="289">
        <f t="shared" si="69"/>
        <v>0</v>
      </c>
      <c r="Z407" s="289">
        <f>(($AC407*DT!$E$5/1000))*($D$1045/IF(AND($D$1044&gt;$B$1046,$B$1046&gt;$D$1043),366,365))+(($AD407*DT!$E$5/2000))</f>
        <v>0</v>
      </c>
      <c r="AA407" s="290">
        <f t="shared" si="74"/>
        <v>0</v>
      </c>
      <c r="AC407" s="291">
        <f t="shared" si="75"/>
        <v>0</v>
      </c>
      <c r="AD407" s="291">
        <f t="shared" si="76"/>
        <v>0</v>
      </c>
    </row>
    <row r="408" spans="2:30" x14ac:dyDescent="0.25">
      <c r="B408" s="522">
        <v>404</v>
      </c>
      <c r="C408" s="280">
        <f>'BIENES ASEGURADOS'!C416</f>
        <v>0</v>
      </c>
      <c r="D408" s="281">
        <f>SUM('BIENES ASEGURADOS'!D416:H416)*'RT GENERALES'!$D$14</f>
        <v>0</v>
      </c>
      <c r="E408" s="281">
        <f>SUM('BIENES ASEGURADOS'!I416:Y416,'BIENES ASEGURADOS'!AA416)*'RT GENERALES'!$D$14</f>
        <v>0</v>
      </c>
      <c r="F408" s="281">
        <f>'BIENES ASEGURADOS'!AB416*'RT GENERALES'!$D$14</f>
        <v>0</v>
      </c>
      <c r="G408" s="282">
        <f>'BIENES ASEGURADOS'!Z416*'RT GENERALES'!$D$14</f>
        <v>0</v>
      </c>
      <c r="H408" s="525">
        <f t="shared" si="70"/>
        <v>0</v>
      </c>
      <c r="I408" s="283"/>
      <c r="J408" s="284">
        <f>(((D408+E408)*(DT!$C$5/1000)))*($D$1045/IF(AND($D$1044&gt;$B$1046,$B$1046&gt;$D$1043),366,365))+(LIQUIDACION!$F408*(DT!$C$5/2000))</f>
        <v>0</v>
      </c>
      <c r="K408" s="285">
        <f t="shared" si="67"/>
        <v>0</v>
      </c>
      <c r="L408" s="286">
        <f>(((D408+E408)*DT!$E$5/1000)*($D$1045/IF(AND($D$1044&gt;$B$1046,$B$1046&gt;$D$1043),366,365))+(LIQUIDACION!F408*(DT!$E$5/2000)))</f>
        <v>0</v>
      </c>
      <c r="M408" s="286">
        <f>((G408)*(DT!$C$6/1000))*($D$1045/IF(AND($D$1044&gt;$B$1046,$B$1046&gt;$D$1043),366,365))</f>
        <v>0</v>
      </c>
      <c r="N408" s="287">
        <f t="shared" si="71"/>
        <v>0</v>
      </c>
      <c r="P408" s="288">
        <f>(($U408*DT!$C$5/1000))*($D$1045/IF(AND($D$1044&gt;$B$1046,$B$1046&gt;$D$1043),366,365))+(($V408*DT!$C$5/2000))</f>
        <v>0</v>
      </c>
      <c r="Q408" s="289">
        <f t="shared" si="68"/>
        <v>0</v>
      </c>
      <c r="R408" s="289">
        <f>(($U408*DT!$E$5/1000))*($D$1045/IF(AND($D$1044&gt;$B$1046,$B$1046&gt;$D$1043),366,365))+(($V408*DT!$E$5/2000))</f>
        <v>0</v>
      </c>
      <c r="S408" s="290">
        <f t="shared" si="72"/>
        <v>0</v>
      </c>
      <c r="U408" s="291">
        <f t="shared" si="77"/>
        <v>0</v>
      </c>
      <c r="V408" s="291">
        <f t="shared" si="73"/>
        <v>0</v>
      </c>
      <c r="X408" s="288">
        <f>(($AC408*DT!$C$5/1000))*($D$1045/IF(AND($D$1044&gt;$B$1046,$B$1046&gt;$D$1043),366,365))+(($AD408*DT!$C$5/2000))</f>
        <v>0</v>
      </c>
      <c r="Y408" s="289">
        <f t="shared" si="69"/>
        <v>0</v>
      </c>
      <c r="Z408" s="289">
        <f>(($AC408*DT!$E$5/1000))*($D$1045/IF(AND($D$1044&gt;$B$1046,$B$1046&gt;$D$1043),366,365))+(($AD408*DT!$E$5/2000))</f>
        <v>0</v>
      </c>
      <c r="AA408" s="290">
        <f t="shared" si="74"/>
        <v>0</v>
      </c>
      <c r="AC408" s="291">
        <f t="shared" si="75"/>
        <v>0</v>
      </c>
      <c r="AD408" s="291">
        <f t="shared" si="76"/>
        <v>0</v>
      </c>
    </row>
    <row r="409" spans="2:30" x14ac:dyDescent="0.25">
      <c r="B409" s="522">
        <v>405</v>
      </c>
      <c r="C409" s="280">
        <f>'BIENES ASEGURADOS'!C417</f>
        <v>0</v>
      </c>
      <c r="D409" s="281">
        <f>SUM('BIENES ASEGURADOS'!D417:H417)*'RT GENERALES'!$D$14</f>
        <v>0</v>
      </c>
      <c r="E409" s="281">
        <f>SUM('BIENES ASEGURADOS'!I417:Y417,'BIENES ASEGURADOS'!AA417)*'RT GENERALES'!$D$14</f>
        <v>0</v>
      </c>
      <c r="F409" s="281">
        <f>'BIENES ASEGURADOS'!AB417*'RT GENERALES'!$D$14</f>
        <v>0</v>
      </c>
      <c r="G409" s="282">
        <f>'BIENES ASEGURADOS'!Z417*'RT GENERALES'!$D$14</f>
        <v>0</v>
      </c>
      <c r="H409" s="525">
        <f t="shared" si="70"/>
        <v>0</v>
      </c>
      <c r="I409" s="283"/>
      <c r="J409" s="284">
        <f>(((D409+E409)*(DT!$C$5/1000)))*($D$1045/IF(AND($D$1044&gt;$B$1046,$B$1046&gt;$D$1043),366,365))+(LIQUIDACION!$F409*(DT!$C$5/2000))</f>
        <v>0</v>
      </c>
      <c r="K409" s="285">
        <f t="shared" si="67"/>
        <v>0</v>
      </c>
      <c r="L409" s="286">
        <f>(((D409+E409)*DT!$E$5/1000)*($D$1045/IF(AND($D$1044&gt;$B$1046,$B$1046&gt;$D$1043),366,365))+(LIQUIDACION!F409*(DT!$E$5/2000)))</f>
        <v>0</v>
      </c>
      <c r="M409" s="286">
        <f>((G409)*(DT!$C$6/1000))*($D$1045/IF(AND($D$1044&gt;$B$1046,$B$1046&gt;$D$1043),366,365))</f>
        <v>0</v>
      </c>
      <c r="N409" s="287">
        <f t="shared" si="71"/>
        <v>0</v>
      </c>
      <c r="P409" s="288">
        <f>(($U409*DT!$C$5/1000))*($D$1045/IF(AND($D$1044&gt;$B$1046,$B$1046&gt;$D$1043),366,365))+(($V409*DT!$C$5/2000))</f>
        <v>0</v>
      </c>
      <c r="Q409" s="289">
        <f t="shared" si="68"/>
        <v>0</v>
      </c>
      <c r="R409" s="289">
        <f>(($U409*DT!$E$5/1000))*($D$1045/IF(AND($D$1044&gt;$B$1046,$B$1046&gt;$D$1043),366,365))+(($V409*DT!$E$5/2000))</f>
        <v>0</v>
      </c>
      <c r="S409" s="290">
        <f t="shared" si="72"/>
        <v>0</v>
      </c>
      <c r="U409" s="291">
        <f t="shared" si="77"/>
        <v>0</v>
      </c>
      <c r="V409" s="291">
        <f t="shared" si="73"/>
        <v>0</v>
      </c>
      <c r="X409" s="288">
        <f>(($AC409*DT!$C$5/1000))*($D$1045/IF(AND($D$1044&gt;$B$1046,$B$1046&gt;$D$1043),366,365))+(($AD409*DT!$C$5/2000))</f>
        <v>0</v>
      </c>
      <c r="Y409" s="289">
        <f t="shared" si="69"/>
        <v>0</v>
      </c>
      <c r="Z409" s="289">
        <f>(($AC409*DT!$E$5/1000))*($D$1045/IF(AND($D$1044&gt;$B$1046,$B$1046&gt;$D$1043),366,365))+(($AD409*DT!$E$5/2000))</f>
        <v>0</v>
      </c>
      <c r="AA409" s="290">
        <f t="shared" si="74"/>
        <v>0</v>
      </c>
      <c r="AC409" s="291">
        <f t="shared" si="75"/>
        <v>0</v>
      </c>
      <c r="AD409" s="291">
        <f t="shared" si="76"/>
        <v>0</v>
      </c>
    </row>
    <row r="410" spans="2:30" x14ac:dyDescent="0.25">
      <c r="B410" s="522">
        <v>406</v>
      </c>
      <c r="C410" s="280">
        <f>'BIENES ASEGURADOS'!C418</f>
        <v>0</v>
      </c>
      <c r="D410" s="281">
        <f>SUM('BIENES ASEGURADOS'!D418:H418)*'RT GENERALES'!$D$14</f>
        <v>0</v>
      </c>
      <c r="E410" s="281">
        <f>SUM('BIENES ASEGURADOS'!I418:Y418,'BIENES ASEGURADOS'!AA418)*'RT GENERALES'!$D$14</f>
        <v>0</v>
      </c>
      <c r="F410" s="281">
        <f>'BIENES ASEGURADOS'!AB418*'RT GENERALES'!$D$14</f>
        <v>0</v>
      </c>
      <c r="G410" s="282">
        <f>'BIENES ASEGURADOS'!Z418*'RT GENERALES'!$D$14</f>
        <v>0</v>
      </c>
      <c r="H410" s="525">
        <f t="shared" si="70"/>
        <v>0</v>
      </c>
      <c r="I410" s="283"/>
      <c r="J410" s="284">
        <f>(((D410+E410)*(DT!$C$5/1000)))*($D$1045/IF(AND($D$1044&gt;$B$1046,$B$1046&gt;$D$1043),366,365))+(LIQUIDACION!$F410*(DT!$C$5/2000))</f>
        <v>0</v>
      </c>
      <c r="K410" s="285">
        <f t="shared" si="67"/>
        <v>0</v>
      </c>
      <c r="L410" s="286">
        <f>(((D410+E410)*DT!$E$5/1000)*($D$1045/IF(AND($D$1044&gt;$B$1046,$B$1046&gt;$D$1043),366,365))+(LIQUIDACION!F410*(DT!$E$5/2000)))</f>
        <v>0</v>
      </c>
      <c r="M410" s="286">
        <f>((G410)*(DT!$C$6/1000))*($D$1045/IF(AND($D$1044&gt;$B$1046,$B$1046&gt;$D$1043),366,365))</f>
        <v>0</v>
      </c>
      <c r="N410" s="287">
        <f t="shared" si="71"/>
        <v>0</v>
      </c>
      <c r="P410" s="288">
        <f>(($U410*DT!$C$5/1000))*($D$1045/IF(AND($D$1044&gt;$B$1046,$B$1046&gt;$D$1043),366,365))+(($V410*DT!$C$5/2000))</f>
        <v>0</v>
      </c>
      <c r="Q410" s="289">
        <f t="shared" si="68"/>
        <v>0</v>
      </c>
      <c r="R410" s="289">
        <f>(($U410*DT!$E$5/1000))*($D$1045/IF(AND($D$1044&gt;$B$1046,$B$1046&gt;$D$1043),366,365))+(($V410*DT!$E$5/2000))</f>
        <v>0</v>
      </c>
      <c r="S410" s="290">
        <f t="shared" si="72"/>
        <v>0</v>
      </c>
      <c r="U410" s="291">
        <f t="shared" si="77"/>
        <v>0</v>
      </c>
      <c r="V410" s="291">
        <f t="shared" si="73"/>
        <v>0</v>
      </c>
      <c r="X410" s="288">
        <f>(($AC410*DT!$C$5/1000))*($D$1045/IF(AND($D$1044&gt;$B$1046,$B$1046&gt;$D$1043),366,365))+(($AD410*DT!$C$5/2000))</f>
        <v>0</v>
      </c>
      <c r="Y410" s="289">
        <f t="shared" si="69"/>
        <v>0</v>
      </c>
      <c r="Z410" s="289">
        <f>(($AC410*DT!$E$5/1000))*($D$1045/IF(AND($D$1044&gt;$B$1046,$B$1046&gt;$D$1043),366,365))+(($AD410*DT!$E$5/2000))</f>
        <v>0</v>
      </c>
      <c r="AA410" s="290">
        <f t="shared" si="74"/>
        <v>0</v>
      </c>
      <c r="AC410" s="291">
        <f t="shared" si="75"/>
        <v>0</v>
      </c>
      <c r="AD410" s="291">
        <f t="shared" si="76"/>
        <v>0</v>
      </c>
    </row>
    <row r="411" spans="2:30" x14ac:dyDescent="0.25">
      <c r="B411" s="522">
        <v>407</v>
      </c>
      <c r="C411" s="280">
        <f>'BIENES ASEGURADOS'!C419</f>
        <v>0</v>
      </c>
      <c r="D411" s="281">
        <f>SUM('BIENES ASEGURADOS'!D419:H419)*'RT GENERALES'!$D$14</f>
        <v>0</v>
      </c>
      <c r="E411" s="281">
        <f>SUM('BIENES ASEGURADOS'!I419:Y419,'BIENES ASEGURADOS'!AA419)*'RT GENERALES'!$D$14</f>
        <v>0</v>
      </c>
      <c r="F411" s="281">
        <f>'BIENES ASEGURADOS'!AB419*'RT GENERALES'!$D$14</f>
        <v>0</v>
      </c>
      <c r="G411" s="282">
        <f>'BIENES ASEGURADOS'!Z419*'RT GENERALES'!$D$14</f>
        <v>0</v>
      </c>
      <c r="H411" s="525">
        <f t="shared" si="70"/>
        <v>0</v>
      </c>
      <c r="I411" s="283"/>
      <c r="J411" s="284">
        <f>(((D411+E411)*(DT!$C$5/1000)))*($D$1045/IF(AND($D$1044&gt;$B$1046,$B$1046&gt;$D$1043),366,365))+(LIQUIDACION!$F411*(DT!$C$5/2000))</f>
        <v>0</v>
      </c>
      <c r="K411" s="285">
        <f t="shared" si="67"/>
        <v>0</v>
      </c>
      <c r="L411" s="286">
        <f>(((D411+E411)*DT!$E$5/1000)*($D$1045/IF(AND($D$1044&gt;$B$1046,$B$1046&gt;$D$1043),366,365))+(LIQUIDACION!F411*(DT!$E$5/2000)))</f>
        <v>0</v>
      </c>
      <c r="M411" s="286">
        <f>((G411)*(DT!$C$6/1000))*($D$1045/IF(AND($D$1044&gt;$B$1046,$B$1046&gt;$D$1043),366,365))</f>
        <v>0</v>
      </c>
      <c r="N411" s="287">
        <f t="shared" si="71"/>
        <v>0</v>
      </c>
      <c r="P411" s="288">
        <f>(($U411*DT!$C$5/1000))*($D$1045/IF(AND($D$1044&gt;$B$1046,$B$1046&gt;$D$1043),366,365))+(($V411*DT!$C$5/2000))</f>
        <v>0</v>
      </c>
      <c r="Q411" s="289">
        <f t="shared" si="68"/>
        <v>0</v>
      </c>
      <c r="R411" s="289">
        <f>(($U411*DT!$E$5/1000))*($D$1045/IF(AND($D$1044&gt;$B$1046,$B$1046&gt;$D$1043),366,365))+(($V411*DT!$E$5/2000))</f>
        <v>0</v>
      </c>
      <c r="S411" s="290">
        <f t="shared" si="72"/>
        <v>0</v>
      </c>
      <c r="U411" s="291">
        <f t="shared" si="77"/>
        <v>0</v>
      </c>
      <c r="V411" s="291">
        <f t="shared" si="73"/>
        <v>0</v>
      </c>
      <c r="X411" s="288">
        <f>(($AC411*DT!$C$5/1000))*($D$1045/IF(AND($D$1044&gt;$B$1046,$B$1046&gt;$D$1043),366,365))+(($AD411*DT!$C$5/2000))</f>
        <v>0</v>
      </c>
      <c r="Y411" s="289">
        <f t="shared" si="69"/>
        <v>0</v>
      </c>
      <c r="Z411" s="289">
        <f>(($AC411*DT!$E$5/1000))*($D$1045/IF(AND($D$1044&gt;$B$1046,$B$1046&gt;$D$1043),366,365))+(($AD411*DT!$E$5/2000))</f>
        <v>0</v>
      </c>
      <c r="AA411" s="290">
        <f t="shared" si="74"/>
        <v>0</v>
      </c>
      <c r="AC411" s="291">
        <f t="shared" si="75"/>
        <v>0</v>
      </c>
      <c r="AD411" s="291">
        <f t="shared" si="76"/>
        <v>0</v>
      </c>
    </row>
    <row r="412" spans="2:30" x14ac:dyDescent="0.25">
      <c r="B412" s="522">
        <v>408</v>
      </c>
      <c r="C412" s="280">
        <f>'BIENES ASEGURADOS'!C420</f>
        <v>0</v>
      </c>
      <c r="D412" s="281">
        <f>SUM('BIENES ASEGURADOS'!D420:H420)*'RT GENERALES'!$D$14</f>
        <v>0</v>
      </c>
      <c r="E412" s="281">
        <f>SUM('BIENES ASEGURADOS'!I420:Y420,'BIENES ASEGURADOS'!AA420)*'RT GENERALES'!$D$14</f>
        <v>0</v>
      </c>
      <c r="F412" s="281">
        <f>'BIENES ASEGURADOS'!AB420*'RT GENERALES'!$D$14</f>
        <v>0</v>
      </c>
      <c r="G412" s="282">
        <f>'BIENES ASEGURADOS'!Z420*'RT GENERALES'!$D$14</f>
        <v>0</v>
      </c>
      <c r="H412" s="525">
        <f t="shared" si="70"/>
        <v>0</v>
      </c>
      <c r="I412" s="283"/>
      <c r="J412" s="284">
        <f>(((D412+E412)*(DT!$C$5/1000)))*($D$1045/IF(AND($D$1044&gt;$B$1046,$B$1046&gt;$D$1043),366,365))+(LIQUIDACION!$F412*(DT!$C$5/2000))</f>
        <v>0</v>
      </c>
      <c r="K412" s="285">
        <f t="shared" si="67"/>
        <v>0</v>
      </c>
      <c r="L412" s="286">
        <f>(((D412+E412)*DT!$E$5/1000)*($D$1045/IF(AND($D$1044&gt;$B$1046,$B$1046&gt;$D$1043),366,365))+(LIQUIDACION!F412*(DT!$E$5/2000)))</f>
        <v>0</v>
      </c>
      <c r="M412" s="286">
        <f>((G412)*(DT!$C$6/1000))*($D$1045/IF(AND($D$1044&gt;$B$1046,$B$1046&gt;$D$1043),366,365))</f>
        <v>0</v>
      </c>
      <c r="N412" s="287">
        <f t="shared" si="71"/>
        <v>0</v>
      </c>
      <c r="P412" s="288">
        <f>(($U412*DT!$C$5/1000))*($D$1045/IF(AND($D$1044&gt;$B$1046,$B$1046&gt;$D$1043),366,365))+(($V412*DT!$C$5/2000))</f>
        <v>0</v>
      </c>
      <c r="Q412" s="289">
        <f t="shared" si="68"/>
        <v>0</v>
      </c>
      <c r="R412" s="289">
        <f>(($U412*DT!$E$5/1000))*($D$1045/IF(AND($D$1044&gt;$B$1046,$B$1046&gt;$D$1043),366,365))+(($V412*DT!$E$5/2000))</f>
        <v>0</v>
      </c>
      <c r="S412" s="290">
        <f t="shared" si="72"/>
        <v>0</v>
      </c>
      <c r="U412" s="291">
        <f t="shared" si="77"/>
        <v>0</v>
      </c>
      <c r="V412" s="291">
        <f t="shared" si="73"/>
        <v>0</v>
      </c>
      <c r="X412" s="288">
        <f>(($AC412*DT!$C$5/1000))*($D$1045/IF(AND($D$1044&gt;$B$1046,$B$1046&gt;$D$1043),366,365))+(($AD412*DT!$C$5/2000))</f>
        <v>0</v>
      </c>
      <c r="Y412" s="289">
        <f t="shared" si="69"/>
        <v>0</v>
      </c>
      <c r="Z412" s="289">
        <f>(($AC412*DT!$E$5/1000))*($D$1045/IF(AND($D$1044&gt;$B$1046,$B$1046&gt;$D$1043),366,365))+(($AD412*DT!$E$5/2000))</f>
        <v>0</v>
      </c>
      <c r="AA412" s="290">
        <f t="shared" si="74"/>
        <v>0</v>
      </c>
      <c r="AC412" s="291">
        <f t="shared" si="75"/>
        <v>0</v>
      </c>
      <c r="AD412" s="291">
        <f t="shared" si="76"/>
        <v>0</v>
      </c>
    </row>
    <row r="413" spans="2:30" x14ac:dyDescent="0.25">
      <c r="B413" s="522">
        <v>409</v>
      </c>
      <c r="C413" s="280">
        <f>'BIENES ASEGURADOS'!C421</f>
        <v>0</v>
      </c>
      <c r="D413" s="281">
        <f>SUM('BIENES ASEGURADOS'!D421:H421)*'RT GENERALES'!$D$14</f>
        <v>0</v>
      </c>
      <c r="E413" s="281">
        <f>SUM('BIENES ASEGURADOS'!I421:Y421,'BIENES ASEGURADOS'!AA421)*'RT GENERALES'!$D$14</f>
        <v>0</v>
      </c>
      <c r="F413" s="281">
        <f>'BIENES ASEGURADOS'!AB421*'RT GENERALES'!$D$14</f>
        <v>0</v>
      </c>
      <c r="G413" s="282">
        <f>'BIENES ASEGURADOS'!Z421*'RT GENERALES'!$D$14</f>
        <v>0</v>
      </c>
      <c r="H413" s="525">
        <f t="shared" si="70"/>
        <v>0</v>
      </c>
      <c r="I413" s="283"/>
      <c r="J413" s="284">
        <f>(((D413+E413)*(DT!$C$5/1000)))*($D$1045/IF(AND($D$1044&gt;$B$1046,$B$1046&gt;$D$1043),366,365))+(LIQUIDACION!$F413*(DT!$C$5/2000))</f>
        <v>0</v>
      </c>
      <c r="K413" s="285">
        <f t="shared" si="67"/>
        <v>0</v>
      </c>
      <c r="L413" s="286">
        <f>(((D413+E413)*DT!$E$5/1000)*($D$1045/IF(AND($D$1044&gt;$B$1046,$B$1046&gt;$D$1043),366,365))+(LIQUIDACION!F413*(DT!$E$5/2000)))</f>
        <v>0</v>
      </c>
      <c r="M413" s="286">
        <f>((G413)*(DT!$C$6/1000))*($D$1045/IF(AND($D$1044&gt;$B$1046,$B$1046&gt;$D$1043),366,365))</f>
        <v>0</v>
      </c>
      <c r="N413" s="287">
        <f t="shared" si="71"/>
        <v>0</v>
      </c>
      <c r="P413" s="288">
        <f>(($U413*DT!$C$5/1000))*($D$1045/IF(AND($D$1044&gt;$B$1046,$B$1046&gt;$D$1043),366,365))+(($V413*DT!$C$5/2000))</f>
        <v>0</v>
      </c>
      <c r="Q413" s="289">
        <f t="shared" si="68"/>
        <v>0</v>
      </c>
      <c r="R413" s="289">
        <f>(($U413*DT!$E$5/1000))*($D$1045/IF(AND($D$1044&gt;$B$1046,$B$1046&gt;$D$1043),366,365))+(($V413*DT!$E$5/2000))</f>
        <v>0</v>
      </c>
      <c r="S413" s="290">
        <f t="shared" si="72"/>
        <v>0</v>
      </c>
      <c r="U413" s="291">
        <f t="shared" si="77"/>
        <v>0</v>
      </c>
      <c r="V413" s="291">
        <f t="shared" si="73"/>
        <v>0</v>
      </c>
      <c r="X413" s="288">
        <f>(($AC413*DT!$C$5/1000))*($D$1045/IF(AND($D$1044&gt;$B$1046,$B$1046&gt;$D$1043),366,365))+(($AD413*DT!$C$5/2000))</f>
        <v>0</v>
      </c>
      <c r="Y413" s="289">
        <f t="shared" si="69"/>
        <v>0</v>
      </c>
      <c r="Z413" s="289">
        <f>(($AC413*DT!$E$5/1000))*($D$1045/IF(AND($D$1044&gt;$B$1046,$B$1046&gt;$D$1043),366,365))+(($AD413*DT!$E$5/2000))</f>
        <v>0</v>
      </c>
      <c r="AA413" s="290">
        <f t="shared" si="74"/>
        <v>0</v>
      </c>
      <c r="AC413" s="291">
        <f t="shared" si="75"/>
        <v>0</v>
      </c>
      <c r="AD413" s="291">
        <f t="shared" si="76"/>
        <v>0</v>
      </c>
    </row>
    <row r="414" spans="2:30" x14ac:dyDescent="0.25">
      <c r="B414" s="522">
        <v>410</v>
      </c>
      <c r="C414" s="280">
        <f>'BIENES ASEGURADOS'!C422</f>
        <v>0</v>
      </c>
      <c r="D414" s="281">
        <f>SUM('BIENES ASEGURADOS'!D422:H422)*'RT GENERALES'!$D$14</f>
        <v>0</v>
      </c>
      <c r="E414" s="281">
        <f>SUM('BIENES ASEGURADOS'!I422:Y422,'BIENES ASEGURADOS'!AA422)*'RT GENERALES'!$D$14</f>
        <v>0</v>
      </c>
      <c r="F414" s="281">
        <f>'BIENES ASEGURADOS'!AB422*'RT GENERALES'!$D$14</f>
        <v>0</v>
      </c>
      <c r="G414" s="282">
        <f>'BIENES ASEGURADOS'!Z422*'RT GENERALES'!$D$14</f>
        <v>0</v>
      </c>
      <c r="H414" s="525">
        <f t="shared" si="70"/>
        <v>0</v>
      </c>
      <c r="I414" s="283"/>
      <c r="J414" s="284">
        <f>(((D414+E414)*(DT!$C$5/1000)))*($D$1045/IF(AND($D$1044&gt;$B$1046,$B$1046&gt;$D$1043),366,365))+(LIQUIDACION!$F414*(DT!$C$5/2000))</f>
        <v>0</v>
      </c>
      <c r="K414" s="285">
        <f t="shared" si="67"/>
        <v>0</v>
      </c>
      <c r="L414" s="286">
        <f>(((D414+E414)*DT!$E$5/1000)*($D$1045/IF(AND($D$1044&gt;$B$1046,$B$1046&gt;$D$1043),366,365))+(LIQUIDACION!F414*(DT!$E$5/2000)))</f>
        <v>0</v>
      </c>
      <c r="M414" s="286">
        <f>((G414)*(DT!$C$6/1000))*($D$1045/IF(AND($D$1044&gt;$B$1046,$B$1046&gt;$D$1043),366,365))</f>
        <v>0</v>
      </c>
      <c r="N414" s="287">
        <f t="shared" si="71"/>
        <v>0</v>
      </c>
      <c r="P414" s="288">
        <f>(($U414*DT!$C$5/1000))*($D$1045/IF(AND($D$1044&gt;$B$1046,$B$1046&gt;$D$1043),366,365))+(($V414*DT!$C$5/2000))</f>
        <v>0</v>
      </c>
      <c r="Q414" s="289">
        <f t="shared" si="68"/>
        <v>0</v>
      </c>
      <c r="R414" s="289">
        <f>(($U414*DT!$E$5/1000))*($D$1045/IF(AND($D$1044&gt;$B$1046,$B$1046&gt;$D$1043),366,365))+(($V414*DT!$E$5/2000))</f>
        <v>0</v>
      </c>
      <c r="S414" s="290">
        <f t="shared" si="72"/>
        <v>0</v>
      </c>
      <c r="U414" s="291">
        <f t="shared" si="77"/>
        <v>0</v>
      </c>
      <c r="V414" s="291">
        <f t="shared" si="73"/>
        <v>0</v>
      </c>
      <c r="X414" s="288">
        <f>(($AC414*DT!$C$5/1000))*($D$1045/IF(AND($D$1044&gt;$B$1046,$B$1046&gt;$D$1043),366,365))+(($AD414*DT!$C$5/2000))</f>
        <v>0</v>
      </c>
      <c r="Y414" s="289">
        <f t="shared" si="69"/>
        <v>0</v>
      </c>
      <c r="Z414" s="289">
        <f>(($AC414*DT!$E$5/1000))*($D$1045/IF(AND($D$1044&gt;$B$1046,$B$1046&gt;$D$1043),366,365))+(($AD414*DT!$E$5/2000))</f>
        <v>0</v>
      </c>
      <c r="AA414" s="290">
        <f t="shared" si="74"/>
        <v>0</v>
      </c>
      <c r="AC414" s="291">
        <f t="shared" si="75"/>
        <v>0</v>
      </c>
      <c r="AD414" s="291">
        <f t="shared" si="76"/>
        <v>0</v>
      </c>
    </row>
    <row r="415" spans="2:30" x14ac:dyDescent="0.25">
      <c r="B415" s="522">
        <v>411</v>
      </c>
      <c r="C415" s="280">
        <f>'BIENES ASEGURADOS'!C423</f>
        <v>0</v>
      </c>
      <c r="D415" s="281">
        <f>SUM('BIENES ASEGURADOS'!D423:H423)*'RT GENERALES'!$D$14</f>
        <v>0</v>
      </c>
      <c r="E415" s="281">
        <f>SUM('BIENES ASEGURADOS'!I423:Y423,'BIENES ASEGURADOS'!AA423)*'RT GENERALES'!$D$14</f>
        <v>0</v>
      </c>
      <c r="F415" s="281">
        <f>'BIENES ASEGURADOS'!AB423*'RT GENERALES'!$D$14</f>
        <v>0</v>
      </c>
      <c r="G415" s="282">
        <f>'BIENES ASEGURADOS'!Z423*'RT GENERALES'!$D$14</f>
        <v>0</v>
      </c>
      <c r="H415" s="525">
        <f t="shared" si="70"/>
        <v>0</v>
      </c>
      <c r="I415" s="283"/>
      <c r="J415" s="284">
        <f>(((D415+E415)*(DT!$C$5/1000)))*($D$1045/IF(AND($D$1044&gt;$B$1046,$B$1046&gt;$D$1043),366,365))+(LIQUIDACION!$F415*(DT!$C$5/2000))</f>
        <v>0</v>
      </c>
      <c r="K415" s="285">
        <f t="shared" si="67"/>
        <v>0</v>
      </c>
      <c r="L415" s="286">
        <f>(((D415+E415)*DT!$E$5/1000)*($D$1045/IF(AND($D$1044&gt;$B$1046,$B$1046&gt;$D$1043),366,365))+(LIQUIDACION!F415*(DT!$E$5/2000)))</f>
        <v>0</v>
      </c>
      <c r="M415" s="286">
        <f>((G415)*(DT!$C$6/1000))*($D$1045/IF(AND($D$1044&gt;$B$1046,$B$1046&gt;$D$1043),366,365))</f>
        <v>0</v>
      </c>
      <c r="N415" s="287">
        <f t="shared" si="71"/>
        <v>0</v>
      </c>
      <c r="P415" s="288">
        <f>(($U415*DT!$C$5/1000))*($D$1045/IF(AND($D$1044&gt;$B$1046,$B$1046&gt;$D$1043),366,365))+(($V415*DT!$C$5/2000))</f>
        <v>0</v>
      </c>
      <c r="Q415" s="289">
        <f t="shared" si="68"/>
        <v>0</v>
      </c>
      <c r="R415" s="289">
        <f>(($U415*DT!$E$5/1000))*($D$1045/IF(AND($D$1044&gt;$B$1046,$B$1046&gt;$D$1043),366,365))+(($V415*DT!$E$5/2000))</f>
        <v>0</v>
      </c>
      <c r="S415" s="290">
        <f t="shared" si="72"/>
        <v>0</v>
      </c>
      <c r="U415" s="291">
        <f t="shared" si="77"/>
        <v>0</v>
      </c>
      <c r="V415" s="291">
        <f t="shared" si="73"/>
        <v>0</v>
      </c>
      <c r="X415" s="288">
        <f>(($AC415*DT!$C$5/1000))*($D$1045/IF(AND($D$1044&gt;$B$1046,$B$1046&gt;$D$1043),366,365))+(($AD415*DT!$C$5/2000))</f>
        <v>0</v>
      </c>
      <c r="Y415" s="289">
        <f t="shared" si="69"/>
        <v>0</v>
      </c>
      <c r="Z415" s="289">
        <f>(($AC415*DT!$E$5/1000))*($D$1045/IF(AND($D$1044&gt;$B$1046,$B$1046&gt;$D$1043),366,365))+(($AD415*DT!$E$5/2000))</f>
        <v>0</v>
      </c>
      <c r="AA415" s="290">
        <f t="shared" si="74"/>
        <v>0</v>
      </c>
      <c r="AC415" s="291">
        <f t="shared" si="75"/>
        <v>0</v>
      </c>
      <c r="AD415" s="291">
        <f t="shared" si="76"/>
        <v>0</v>
      </c>
    </row>
    <row r="416" spans="2:30" x14ac:dyDescent="0.25">
      <c r="B416" s="522">
        <v>412</v>
      </c>
      <c r="C416" s="280">
        <f>'BIENES ASEGURADOS'!C424</f>
        <v>0</v>
      </c>
      <c r="D416" s="281">
        <f>SUM('BIENES ASEGURADOS'!D424:H424)*'RT GENERALES'!$D$14</f>
        <v>0</v>
      </c>
      <c r="E416" s="281">
        <f>SUM('BIENES ASEGURADOS'!I424:Y424,'BIENES ASEGURADOS'!AA424)*'RT GENERALES'!$D$14</f>
        <v>0</v>
      </c>
      <c r="F416" s="281">
        <f>'BIENES ASEGURADOS'!AB424*'RT GENERALES'!$D$14</f>
        <v>0</v>
      </c>
      <c r="G416" s="282">
        <f>'BIENES ASEGURADOS'!Z424*'RT GENERALES'!$D$14</f>
        <v>0</v>
      </c>
      <c r="H416" s="525">
        <f t="shared" si="70"/>
        <v>0</v>
      </c>
      <c r="I416" s="283"/>
      <c r="J416" s="284">
        <f>(((D416+E416)*(DT!$C$5/1000)))*($D$1045/IF(AND($D$1044&gt;$B$1046,$B$1046&gt;$D$1043),366,365))+(LIQUIDACION!$F416*(DT!$C$5/2000))</f>
        <v>0</v>
      </c>
      <c r="K416" s="285">
        <f t="shared" si="67"/>
        <v>0</v>
      </c>
      <c r="L416" s="286">
        <f>(((D416+E416)*DT!$E$5/1000)*($D$1045/IF(AND($D$1044&gt;$B$1046,$B$1046&gt;$D$1043),366,365))+(LIQUIDACION!F416*(DT!$E$5/2000)))</f>
        <v>0</v>
      </c>
      <c r="M416" s="286">
        <f>((G416)*(DT!$C$6/1000))*($D$1045/IF(AND($D$1044&gt;$B$1046,$B$1046&gt;$D$1043),366,365))</f>
        <v>0</v>
      </c>
      <c r="N416" s="287">
        <f t="shared" si="71"/>
        <v>0</v>
      </c>
      <c r="P416" s="288">
        <f>(($U416*DT!$C$5/1000))*($D$1045/IF(AND($D$1044&gt;$B$1046,$B$1046&gt;$D$1043),366,365))+(($V416*DT!$C$5/2000))</f>
        <v>0</v>
      </c>
      <c r="Q416" s="289">
        <f t="shared" si="68"/>
        <v>0</v>
      </c>
      <c r="R416" s="289">
        <f>(($U416*DT!$E$5/1000))*($D$1045/IF(AND($D$1044&gt;$B$1046,$B$1046&gt;$D$1043),366,365))+(($V416*DT!$E$5/2000))</f>
        <v>0</v>
      </c>
      <c r="S416" s="290">
        <f t="shared" si="72"/>
        <v>0</v>
      </c>
      <c r="U416" s="291">
        <f t="shared" si="77"/>
        <v>0</v>
      </c>
      <c r="V416" s="291">
        <f t="shared" si="73"/>
        <v>0</v>
      </c>
      <c r="X416" s="288">
        <f>(($AC416*DT!$C$5/1000))*($D$1045/IF(AND($D$1044&gt;$B$1046,$B$1046&gt;$D$1043),366,365))+(($AD416*DT!$C$5/2000))</f>
        <v>0</v>
      </c>
      <c r="Y416" s="289">
        <f t="shared" si="69"/>
        <v>0</v>
      </c>
      <c r="Z416" s="289">
        <f>(($AC416*DT!$E$5/1000))*($D$1045/IF(AND($D$1044&gt;$B$1046,$B$1046&gt;$D$1043),366,365))+(($AD416*DT!$E$5/2000))</f>
        <v>0</v>
      </c>
      <c r="AA416" s="290">
        <f t="shared" si="74"/>
        <v>0</v>
      </c>
      <c r="AC416" s="291">
        <f t="shared" si="75"/>
        <v>0</v>
      </c>
      <c r="AD416" s="291">
        <f t="shared" si="76"/>
        <v>0</v>
      </c>
    </row>
    <row r="417" spans="2:30" x14ac:dyDescent="0.25">
      <c r="B417" s="522">
        <v>413</v>
      </c>
      <c r="C417" s="280">
        <f>'BIENES ASEGURADOS'!C425</f>
        <v>0</v>
      </c>
      <c r="D417" s="281">
        <f>SUM('BIENES ASEGURADOS'!D425:H425)*'RT GENERALES'!$D$14</f>
        <v>0</v>
      </c>
      <c r="E417" s="281">
        <f>SUM('BIENES ASEGURADOS'!I425:Y425,'BIENES ASEGURADOS'!AA425)*'RT GENERALES'!$D$14</f>
        <v>0</v>
      </c>
      <c r="F417" s="281">
        <f>'BIENES ASEGURADOS'!AB425*'RT GENERALES'!$D$14</f>
        <v>0</v>
      </c>
      <c r="G417" s="282">
        <f>'BIENES ASEGURADOS'!Z425*'RT GENERALES'!$D$14</f>
        <v>0</v>
      </c>
      <c r="H417" s="525">
        <f t="shared" si="70"/>
        <v>0</v>
      </c>
      <c r="I417" s="283"/>
      <c r="J417" s="284">
        <f>(((D417+E417)*(DT!$C$5/1000)))*($D$1045/IF(AND($D$1044&gt;$B$1046,$B$1046&gt;$D$1043),366,365))+(LIQUIDACION!$F417*(DT!$C$5/2000))</f>
        <v>0</v>
      </c>
      <c r="K417" s="285">
        <f t="shared" si="67"/>
        <v>0</v>
      </c>
      <c r="L417" s="286">
        <f>(((D417+E417)*DT!$E$5/1000)*($D$1045/IF(AND($D$1044&gt;$B$1046,$B$1046&gt;$D$1043),366,365))+(LIQUIDACION!F417*(DT!$E$5/2000)))</f>
        <v>0</v>
      </c>
      <c r="M417" s="286">
        <f>((G417)*(DT!$C$6/1000))*($D$1045/IF(AND($D$1044&gt;$B$1046,$B$1046&gt;$D$1043),366,365))</f>
        <v>0</v>
      </c>
      <c r="N417" s="287">
        <f t="shared" si="71"/>
        <v>0</v>
      </c>
      <c r="P417" s="288">
        <f>(($U417*DT!$C$5/1000))*($D$1045/IF(AND($D$1044&gt;$B$1046,$B$1046&gt;$D$1043),366,365))+(($V417*DT!$C$5/2000))</f>
        <v>0</v>
      </c>
      <c r="Q417" s="289">
        <f t="shared" si="68"/>
        <v>0</v>
      </c>
      <c r="R417" s="289">
        <f>(($U417*DT!$E$5/1000))*($D$1045/IF(AND($D$1044&gt;$B$1046,$B$1046&gt;$D$1043),366,365))+(($V417*DT!$E$5/2000))</f>
        <v>0</v>
      </c>
      <c r="S417" s="290">
        <f t="shared" si="72"/>
        <v>0</v>
      </c>
      <c r="U417" s="291">
        <f t="shared" si="77"/>
        <v>0</v>
      </c>
      <c r="V417" s="291">
        <f t="shared" si="73"/>
        <v>0</v>
      </c>
      <c r="X417" s="288">
        <f>(($AC417*DT!$C$5/1000))*($D$1045/IF(AND($D$1044&gt;$B$1046,$B$1046&gt;$D$1043),366,365))+(($AD417*DT!$C$5/2000))</f>
        <v>0</v>
      </c>
      <c r="Y417" s="289">
        <f t="shared" si="69"/>
        <v>0</v>
      </c>
      <c r="Z417" s="289">
        <f>(($AC417*DT!$E$5/1000))*($D$1045/IF(AND($D$1044&gt;$B$1046,$B$1046&gt;$D$1043),366,365))+(($AD417*DT!$E$5/2000))</f>
        <v>0</v>
      </c>
      <c r="AA417" s="290">
        <f t="shared" si="74"/>
        <v>0</v>
      </c>
      <c r="AC417" s="291">
        <f t="shared" si="75"/>
        <v>0</v>
      </c>
      <c r="AD417" s="291">
        <f t="shared" si="76"/>
        <v>0</v>
      </c>
    </row>
    <row r="418" spans="2:30" x14ac:dyDescent="0.25">
      <c r="B418" s="522">
        <v>414</v>
      </c>
      <c r="C418" s="280">
        <f>'BIENES ASEGURADOS'!C426</f>
        <v>0</v>
      </c>
      <c r="D418" s="281">
        <f>SUM('BIENES ASEGURADOS'!D426:H426)*'RT GENERALES'!$D$14</f>
        <v>0</v>
      </c>
      <c r="E418" s="281">
        <f>SUM('BIENES ASEGURADOS'!I426:Y426,'BIENES ASEGURADOS'!AA426)*'RT GENERALES'!$D$14</f>
        <v>0</v>
      </c>
      <c r="F418" s="281">
        <f>'BIENES ASEGURADOS'!AB426*'RT GENERALES'!$D$14</f>
        <v>0</v>
      </c>
      <c r="G418" s="282">
        <f>'BIENES ASEGURADOS'!Z426*'RT GENERALES'!$D$14</f>
        <v>0</v>
      </c>
      <c r="H418" s="525">
        <f t="shared" si="70"/>
        <v>0</v>
      </c>
      <c r="I418" s="283"/>
      <c r="J418" s="284">
        <f>(((D418+E418)*(DT!$C$5/1000)))*($D$1045/IF(AND($D$1044&gt;$B$1046,$B$1046&gt;$D$1043),366,365))+(LIQUIDACION!$F418*(DT!$C$5/2000))</f>
        <v>0</v>
      </c>
      <c r="K418" s="285">
        <f t="shared" si="67"/>
        <v>0</v>
      </c>
      <c r="L418" s="286">
        <f>(((D418+E418)*DT!$E$5/1000)*($D$1045/IF(AND($D$1044&gt;$B$1046,$B$1046&gt;$D$1043),366,365))+(LIQUIDACION!F418*(DT!$E$5/2000)))</f>
        <v>0</v>
      </c>
      <c r="M418" s="286">
        <f>((G418)*(DT!$C$6/1000))*($D$1045/IF(AND($D$1044&gt;$B$1046,$B$1046&gt;$D$1043),366,365))</f>
        <v>0</v>
      </c>
      <c r="N418" s="287">
        <f t="shared" si="71"/>
        <v>0</v>
      </c>
      <c r="P418" s="288">
        <f>(($U418*DT!$C$5/1000))*($D$1045/IF(AND($D$1044&gt;$B$1046,$B$1046&gt;$D$1043),366,365))+(($V418*DT!$C$5/2000))</f>
        <v>0</v>
      </c>
      <c r="Q418" s="289">
        <f t="shared" si="68"/>
        <v>0</v>
      </c>
      <c r="R418" s="289">
        <f>(($U418*DT!$E$5/1000))*($D$1045/IF(AND($D$1044&gt;$B$1046,$B$1046&gt;$D$1043),366,365))+(($V418*DT!$E$5/2000))</f>
        <v>0</v>
      </c>
      <c r="S418" s="290">
        <f t="shared" si="72"/>
        <v>0</v>
      </c>
      <c r="U418" s="291">
        <f t="shared" si="77"/>
        <v>0</v>
      </c>
      <c r="V418" s="291">
        <f t="shared" si="73"/>
        <v>0</v>
      </c>
      <c r="X418" s="288">
        <f>(($AC418*DT!$C$5/1000))*($D$1045/IF(AND($D$1044&gt;$B$1046,$B$1046&gt;$D$1043),366,365))+(($AD418*DT!$C$5/2000))</f>
        <v>0</v>
      </c>
      <c r="Y418" s="289">
        <f t="shared" si="69"/>
        <v>0</v>
      </c>
      <c r="Z418" s="289">
        <f>(($AC418*DT!$E$5/1000))*($D$1045/IF(AND($D$1044&gt;$B$1046,$B$1046&gt;$D$1043),366,365))+(($AD418*DT!$E$5/2000))</f>
        <v>0</v>
      </c>
      <c r="AA418" s="290">
        <f t="shared" si="74"/>
        <v>0</v>
      </c>
      <c r="AC418" s="291">
        <f t="shared" si="75"/>
        <v>0</v>
      </c>
      <c r="AD418" s="291">
        <f t="shared" si="76"/>
        <v>0</v>
      </c>
    </row>
    <row r="419" spans="2:30" x14ac:dyDescent="0.25">
      <c r="B419" s="522">
        <v>415</v>
      </c>
      <c r="C419" s="280">
        <f>'BIENES ASEGURADOS'!C427</f>
        <v>0</v>
      </c>
      <c r="D419" s="281">
        <f>SUM('BIENES ASEGURADOS'!D427:H427)*'RT GENERALES'!$D$14</f>
        <v>0</v>
      </c>
      <c r="E419" s="281">
        <f>SUM('BIENES ASEGURADOS'!I427:Y427,'BIENES ASEGURADOS'!AA427)*'RT GENERALES'!$D$14</f>
        <v>0</v>
      </c>
      <c r="F419" s="281">
        <f>'BIENES ASEGURADOS'!AB427*'RT GENERALES'!$D$14</f>
        <v>0</v>
      </c>
      <c r="G419" s="282">
        <f>'BIENES ASEGURADOS'!Z427*'RT GENERALES'!$D$14</f>
        <v>0</v>
      </c>
      <c r="H419" s="525">
        <f t="shared" si="70"/>
        <v>0</v>
      </c>
      <c r="I419" s="283"/>
      <c r="J419" s="284">
        <f>(((D419+E419)*(DT!$C$5/1000)))*($D$1045/IF(AND($D$1044&gt;$B$1046,$B$1046&gt;$D$1043),366,365))+(LIQUIDACION!$F419*(DT!$C$5/2000))</f>
        <v>0</v>
      </c>
      <c r="K419" s="285">
        <f t="shared" si="67"/>
        <v>0</v>
      </c>
      <c r="L419" s="286">
        <f>(((D419+E419)*DT!$E$5/1000)*($D$1045/IF(AND($D$1044&gt;$B$1046,$B$1046&gt;$D$1043),366,365))+(LIQUIDACION!F419*(DT!$E$5/2000)))</f>
        <v>0</v>
      </c>
      <c r="M419" s="286">
        <f>((G419)*(DT!$C$6/1000))*($D$1045/IF(AND($D$1044&gt;$B$1046,$B$1046&gt;$D$1043),366,365))</f>
        <v>0</v>
      </c>
      <c r="N419" s="287">
        <f t="shared" si="71"/>
        <v>0</v>
      </c>
      <c r="P419" s="288">
        <f>(($U419*DT!$C$5/1000))*($D$1045/IF(AND($D$1044&gt;$B$1046,$B$1046&gt;$D$1043),366,365))+(($V419*DT!$C$5/2000))</f>
        <v>0</v>
      </c>
      <c r="Q419" s="289">
        <f t="shared" si="68"/>
        <v>0</v>
      </c>
      <c r="R419" s="289">
        <f>(($U419*DT!$E$5/1000))*($D$1045/IF(AND($D$1044&gt;$B$1046,$B$1046&gt;$D$1043),366,365))+(($V419*DT!$E$5/2000))</f>
        <v>0</v>
      </c>
      <c r="S419" s="290">
        <f t="shared" si="72"/>
        <v>0</v>
      </c>
      <c r="U419" s="291">
        <f t="shared" si="77"/>
        <v>0</v>
      </c>
      <c r="V419" s="291">
        <f t="shared" si="73"/>
        <v>0</v>
      </c>
      <c r="X419" s="288">
        <f>(($AC419*DT!$C$5/1000))*($D$1045/IF(AND($D$1044&gt;$B$1046,$B$1046&gt;$D$1043),366,365))+(($AD419*DT!$C$5/2000))</f>
        <v>0</v>
      </c>
      <c r="Y419" s="289">
        <f t="shared" si="69"/>
        <v>0</v>
      </c>
      <c r="Z419" s="289">
        <f>(($AC419*DT!$E$5/1000))*($D$1045/IF(AND($D$1044&gt;$B$1046,$B$1046&gt;$D$1043),366,365))+(($AD419*DT!$E$5/2000))</f>
        <v>0</v>
      </c>
      <c r="AA419" s="290">
        <f t="shared" si="74"/>
        <v>0</v>
      </c>
      <c r="AC419" s="291">
        <f t="shared" si="75"/>
        <v>0</v>
      </c>
      <c r="AD419" s="291">
        <f t="shared" si="76"/>
        <v>0</v>
      </c>
    </row>
    <row r="420" spans="2:30" x14ac:dyDescent="0.25">
      <c r="B420" s="522">
        <v>416</v>
      </c>
      <c r="C420" s="280">
        <f>'BIENES ASEGURADOS'!C428</f>
        <v>0</v>
      </c>
      <c r="D420" s="281">
        <f>SUM('BIENES ASEGURADOS'!D428:H428)*'RT GENERALES'!$D$14</f>
        <v>0</v>
      </c>
      <c r="E420" s="281">
        <f>SUM('BIENES ASEGURADOS'!I428:Y428,'BIENES ASEGURADOS'!AA428)*'RT GENERALES'!$D$14</f>
        <v>0</v>
      </c>
      <c r="F420" s="281">
        <f>'BIENES ASEGURADOS'!AB428*'RT GENERALES'!$D$14</f>
        <v>0</v>
      </c>
      <c r="G420" s="282">
        <f>'BIENES ASEGURADOS'!Z428*'RT GENERALES'!$D$14</f>
        <v>0</v>
      </c>
      <c r="H420" s="525">
        <f t="shared" si="70"/>
        <v>0</v>
      </c>
      <c r="I420" s="283"/>
      <c r="J420" s="284">
        <f>(((D420+E420)*(DT!$C$5/1000)))*($D$1045/IF(AND($D$1044&gt;$B$1046,$B$1046&gt;$D$1043),366,365))+(LIQUIDACION!$F420*(DT!$C$5/2000))</f>
        <v>0</v>
      </c>
      <c r="K420" s="285">
        <f t="shared" si="67"/>
        <v>0</v>
      </c>
      <c r="L420" s="286">
        <f>(((D420+E420)*DT!$E$5/1000)*($D$1045/IF(AND($D$1044&gt;$B$1046,$B$1046&gt;$D$1043),366,365))+(LIQUIDACION!F420*(DT!$E$5/2000)))</f>
        <v>0</v>
      </c>
      <c r="M420" s="286">
        <f>((G420)*(DT!$C$6/1000))*($D$1045/IF(AND($D$1044&gt;$B$1046,$B$1046&gt;$D$1043),366,365))</f>
        <v>0</v>
      </c>
      <c r="N420" s="287">
        <f t="shared" si="71"/>
        <v>0</v>
      </c>
      <c r="P420" s="288">
        <f>(($U420*DT!$C$5/1000))*($D$1045/IF(AND($D$1044&gt;$B$1046,$B$1046&gt;$D$1043),366,365))+(($V420*DT!$C$5/2000))</f>
        <v>0</v>
      </c>
      <c r="Q420" s="289">
        <f t="shared" si="68"/>
        <v>0</v>
      </c>
      <c r="R420" s="289">
        <f>(($U420*DT!$E$5/1000))*($D$1045/IF(AND($D$1044&gt;$B$1046,$B$1046&gt;$D$1043),366,365))+(($V420*DT!$E$5/2000))</f>
        <v>0</v>
      </c>
      <c r="S420" s="290">
        <f t="shared" si="72"/>
        <v>0</v>
      </c>
      <c r="U420" s="291">
        <f t="shared" si="77"/>
        <v>0</v>
      </c>
      <c r="V420" s="291">
        <f t="shared" si="73"/>
        <v>0</v>
      </c>
      <c r="X420" s="288">
        <f>(($AC420*DT!$C$5/1000))*($D$1045/IF(AND($D$1044&gt;$B$1046,$B$1046&gt;$D$1043),366,365))+(($AD420*DT!$C$5/2000))</f>
        <v>0</v>
      </c>
      <c r="Y420" s="289">
        <f t="shared" si="69"/>
        <v>0</v>
      </c>
      <c r="Z420" s="289">
        <f>(($AC420*DT!$E$5/1000))*($D$1045/IF(AND($D$1044&gt;$B$1046,$B$1046&gt;$D$1043),366,365))+(($AD420*DT!$E$5/2000))</f>
        <v>0</v>
      </c>
      <c r="AA420" s="290">
        <f t="shared" si="74"/>
        <v>0</v>
      </c>
      <c r="AC420" s="291">
        <f t="shared" si="75"/>
        <v>0</v>
      </c>
      <c r="AD420" s="291">
        <f t="shared" si="76"/>
        <v>0</v>
      </c>
    </row>
    <row r="421" spans="2:30" x14ac:dyDescent="0.25">
      <c r="B421" s="522">
        <v>417</v>
      </c>
      <c r="C421" s="280">
        <f>'BIENES ASEGURADOS'!C429</f>
        <v>0</v>
      </c>
      <c r="D421" s="281">
        <f>SUM('BIENES ASEGURADOS'!D429:H429)*'RT GENERALES'!$D$14</f>
        <v>0</v>
      </c>
      <c r="E421" s="281">
        <f>SUM('BIENES ASEGURADOS'!I429:Y429,'BIENES ASEGURADOS'!AA429)*'RT GENERALES'!$D$14</f>
        <v>0</v>
      </c>
      <c r="F421" s="281">
        <f>'BIENES ASEGURADOS'!AB429*'RT GENERALES'!$D$14</f>
        <v>0</v>
      </c>
      <c r="G421" s="282">
        <f>'BIENES ASEGURADOS'!Z429*'RT GENERALES'!$D$14</f>
        <v>0</v>
      </c>
      <c r="H421" s="525">
        <f t="shared" si="70"/>
        <v>0</v>
      </c>
      <c r="I421" s="283"/>
      <c r="J421" s="284">
        <f>(((D421+E421)*(DT!$C$5/1000)))*($D$1045/IF(AND($D$1044&gt;$B$1046,$B$1046&gt;$D$1043),366,365))+(LIQUIDACION!$F421*(DT!$C$5/2000))</f>
        <v>0</v>
      </c>
      <c r="K421" s="285">
        <f t="shared" si="67"/>
        <v>0</v>
      </c>
      <c r="L421" s="286">
        <f>(((D421+E421)*DT!$E$5/1000)*($D$1045/IF(AND($D$1044&gt;$B$1046,$B$1046&gt;$D$1043),366,365))+(LIQUIDACION!F421*(DT!$E$5/2000)))</f>
        <v>0</v>
      </c>
      <c r="M421" s="286">
        <f>((G421)*(DT!$C$6/1000))*($D$1045/IF(AND($D$1044&gt;$B$1046,$B$1046&gt;$D$1043),366,365))</f>
        <v>0</v>
      </c>
      <c r="N421" s="287">
        <f t="shared" si="71"/>
        <v>0</v>
      </c>
      <c r="P421" s="288">
        <f>(($U421*DT!$C$5/1000))*($D$1045/IF(AND($D$1044&gt;$B$1046,$B$1046&gt;$D$1043),366,365))+(($V421*DT!$C$5/2000))</f>
        <v>0</v>
      </c>
      <c r="Q421" s="289">
        <f t="shared" si="68"/>
        <v>0</v>
      </c>
      <c r="R421" s="289">
        <f>(($U421*DT!$E$5/1000))*($D$1045/IF(AND($D$1044&gt;$B$1046,$B$1046&gt;$D$1043),366,365))+(($V421*DT!$E$5/2000))</f>
        <v>0</v>
      </c>
      <c r="S421" s="290">
        <f t="shared" si="72"/>
        <v>0</v>
      </c>
      <c r="U421" s="291">
        <f t="shared" si="77"/>
        <v>0</v>
      </c>
      <c r="V421" s="291">
        <f t="shared" si="73"/>
        <v>0</v>
      </c>
      <c r="X421" s="288">
        <f>(($AC421*DT!$C$5/1000))*($D$1045/IF(AND($D$1044&gt;$B$1046,$B$1046&gt;$D$1043),366,365))+(($AD421*DT!$C$5/2000))</f>
        <v>0</v>
      </c>
      <c r="Y421" s="289">
        <f t="shared" si="69"/>
        <v>0</v>
      </c>
      <c r="Z421" s="289">
        <f>(($AC421*DT!$E$5/1000))*($D$1045/IF(AND($D$1044&gt;$B$1046,$B$1046&gt;$D$1043),366,365))+(($AD421*DT!$E$5/2000))</f>
        <v>0</v>
      </c>
      <c r="AA421" s="290">
        <f t="shared" si="74"/>
        <v>0</v>
      </c>
      <c r="AC421" s="291">
        <f t="shared" si="75"/>
        <v>0</v>
      </c>
      <c r="AD421" s="291">
        <f t="shared" si="76"/>
        <v>0</v>
      </c>
    </row>
    <row r="422" spans="2:30" x14ac:dyDescent="0.25">
      <c r="B422" s="522">
        <v>418</v>
      </c>
      <c r="C422" s="280">
        <f>'BIENES ASEGURADOS'!C430</f>
        <v>0</v>
      </c>
      <c r="D422" s="281">
        <f>SUM('BIENES ASEGURADOS'!D430:H430)*'RT GENERALES'!$D$14</f>
        <v>0</v>
      </c>
      <c r="E422" s="281">
        <f>SUM('BIENES ASEGURADOS'!I430:Y430,'BIENES ASEGURADOS'!AA430)*'RT GENERALES'!$D$14</f>
        <v>0</v>
      </c>
      <c r="F422" s="281">
        <f>'BIENES ASEGURADOS'!AB430*'RT GENERALES'!$D$14</f>
        <v>0</v>
      </c>
      <c r="G422" s="282">
        <f>'BIENES ASEGURADOS'!Z430*'RT GENERALES'!$D$14</f>
        <v>0</v>
      </c>
      <c r="H422" s="525">
        <f t="shared" si="70"/>
        <v>0</v>
      </c>
      <c r="I422" s="283"/>
      <c r="J422" s="284">
        <f>(((D422+E422)*(DT!$C$5/1000)))*($D$1045/IF(AND($D$1044&gt;$B$1046,$B$1046&gt;$D$1043),366,365))+(LIQUIDACION!$F422*(DT!$C$5/2000))</f>
        <v>0</v>
      </c>
      <c r="K422" s="285">
        <f t="shared" si="67"/>
        <v>0</v>
      </c>
      <c r="L422" s="286">
        <f>(((D422+E422)*DT!$E$5/1000)*($D$1045/IF(AND($D$1044&gt;$B$1046,$B$1046&gt;$D$1043),366,365))+(LIQUIDACION!F422*(DT!$E$5/2000)))</f>
        <v>0</v>
      </c>
      <c r="M422" s="286">
        <f>((G422)*(DT!$C$6/1000))*($D$1045/IF(AND($D$1044&gt;$B$1046,$B$1046&gt;$D$1043),366,365))</f>
        <v>0</v>
      </c>
      <c r="N422" s="287">
        <f t="shared" si="71"/>
        <v>0</v>
      </c>
      <c r="P422" s="288">
        <f>(($U422*DT!$C$5/1000))*($D$1045/IF(AND($D$1044&gt;$B$1046,$B$1046&gt;$D$1043),366,365))+(($V422*DT!$C$5/2000))</f>
        <v>0</v>
      </c>
      <c r="Q422" s="289">
        <f t="shared" si="68"/>
        <v>0</v>
      </c>
      <c r="R422" s="289">
        <f>(($U422*DT!$E$5/1000))*($D$1045/IF(AND($D$1044&gt;$B$1046,$B$1046&gt;$D$1043),366,365))+(($V422*DT!$E$5/2000))</f>
        <v>0</v>
      </c>
      <c r="S422" s="290">
        <f t="shared" si="72"/>
        <v>0</v>
      </c>
      <c r="U422" s="291">
        <f t="shared" si="77"/>
        <v>0</v>
      </c>
      <c r="V422" s="291">
        <f t="shared" si="73"/>
        <v>0</v>
      </c>
      <c r="X422" s="288">
        <f>(($AC422*DT!$C$5/1000))*($D$1045/IF(AND($D$1044&gt;$B$1046,$B$1046&gt;$D$1043),366,365))+(($AD422*DT!$C$5/2000))</f>
        <v>0</v>
      </c>
      <c r="Y422" s="289">
        <f t="shared" si="69"/>
        <v>0</v>
      </c>
      <c r="Z422" s="289">
        <f>(($AC422*DT!$E$5/1000))*($D$1045/IF(AND($D$1044&gt;$B$1046,$B$1046&gt;$D$1043),366,365))+(($AD422*DT!$E$5/2000))</f>
        <v>0</v>
      </c>
      <c r="AA422" s="290">
        <f t="shared" si="74"/>
        <v>0</v>
      </c>
      <c r="AC422" s="291">
        <f t="shared" si="75"/>
        <v>0</v>
      </c>
      <c r="AD422" s="291">
        <f t="shared" si="76"/>
        <v>0</v>
      </c>
    </row>
    <row r="423" spans="2:30" x14ac:dyDescent="0.25">
      <c r="B423" s="522">
        <v>419</v>
      </c>
      <c r="C423" s="280">
        <f>'BIENES ASEGURADOS'!C431</f>
        <v>0</v>
      </c>
      <c r="D423" s="281">
        <f>SUM('BIENES ASEGURADOS'!D431:H431)*'RT GENERALES'!$D$14</f>
        <v>0</v>
      </c>
      <c r="E423" s="281">
        <f>SUM('BIENES ASEGURADOS'!I431:Y431,'BIENES ASEGURADOS'!AA431)*'RT GENERALES'!$D$14</f>
        <v>0</v>
      </c>
      <c r="F423" s="281">
        <f>'BIENES ASEGURADOS'!AB431*'RT GENERALES'!$D$14</f>
        <v>0</v>
      </c>
      <c r="G423" s="282">
        <f>'BIENES ASEGURADOS'!Z431*'RT GENERALES'!$D$14</f>
        <v>0</v>
      </c>
      <c r="H423" s="525">
        <f t="shared" si="70"/>
        <v>0</v>
      </c>
      <c r="I423" s="283"/>
      <c r="J423" s="284">
        <f>(((D423+E423)*(DT!$C$5/1000)))*($D$1045/IF(AND($D$1044&gt;$B$1046,$B$1046&gt;$D$1043),366,365))+(LIQUIDACION!$F423*(DT!$C$5/2000))</f>
        <v>0</v>
      </c>
      <c r="K423" s="285">
        <f t="shared" si="67"/>
        <v>0</v>
      </c>
      <c r="L423" s="286">
        <f>(((D423+E423)*DT!$E$5/1000)*($D$1045/IF(AND($D$1044&gt;$B$1046,$B$1046&gt;$D$1043),366,365))+(LIQUIDACION!F423*(DT!$E$5/2000)))</f>
        <v>0</v>
      </c>
      <c r="M423" s="286">
        <f>((G423)*(DT!$C$6/1000))*($D$1045/IF(AND($D$1044&gt;$B$1046,$B$1046&gt;$D$1043),366,365))</f>
        <v>0</v>
      </c>
      <c r="N423" s="287">
        <f t="shared" si="71"/>
        <v>0</v>
      </c>
      <c r="P423" s="288">
        <f>(($U423*DT!$C$5/1000))*($D$1045/IF(AND($D$1044&gt;$B$1046,$B$1046&gt;$D$1043),366,365))+(($V423*DT!$C$5/2000))</f>
        <v>0</v>
      </c>
      <c r="Q423" s="289">
        <f t="shared" si="68"/>
        <v>0</v>
      </c>
      <c r="R423" s="289">
        <f>(($U423*DT!$E$5/1000))*($D$1045/IF(AND($D$1044&gt;$B$1046,$B$1046&gt;$D$1043),366,365))+(($V423*DT!$E$5/2000))</f>
        <v>0</v>
      </c>
      <c r="S423" s="290">
        <f t="shared" si="72"/>
        <v>0</v>
      </c>
      <c r="U423" s="291">
        <f t="shared" si="77"/>
        <v>0</v>
      </c>
      <c r="V423" s="291">
        <f t="shared" si="73"/>
        <v>0</v>
      </c>
      <c r="X423" s="288">
        <f>(($AC423*DT!$C$5/1000))*($D$1045/IF(AND($D$1044&gt;$B$1046,$B$1046&gt;$D$1043),366,365))+(($AD423*DT!$C$5/2000))</f>
        <v>0</v>
      </c>
      <c r="Y423" s="289">
        <f t="shared" si="69"/>
        <v>0</v>
      </c>
      <c r="Z423" s="289">
        <f>(($AC423*DT!$E$5/1000))*($D$1045/IF(AND($D$1044&gt;$B$1046,$B$1046&gt;$D$1043),366,365))+(($AD423*DT!$E$5/2000))</f>
        <v>0</v>
      </c>
      <c r="AA423" s="290">
        <f t="shared" si="74"/>
        <v>0</v>
      </c>
      <c r="AC423" s="291">
        <f t="shared" si="75"/>
        <v>0</v>
      </c>
      <c r="AD423" s="291">
        <f t="shared" si="76"/>
        <v>0</v>
      </c>
    </row>
    <row r="424" spans="2:30" x14ac:dyDescent="0.25">
      <c r="B424" s="522">
        <v>420</v>
      </c>
      <c r="C424" s="280">
        <f>'BIENES ASEGURADOS'!C432</f>
        <v>0</v>
      </c>
      <c r="D424" s="281">
        <f>SUM('BIENES ASEGURADOS'!D432:H432)*'RT GENERALES'!$D$14</f>
        <v>0</v>
      </c>
      <c r="E424" s="281">
        <f>SUM('BIENES ASEGURADOS'!I432:Y432,'BIENES ASEGURADOS'!AA432)*'RT GENERALES'!$D$14</f>
        <v>0</v>
      </c>
      <c r="F424" s="281">
        <f>'BIENES ASEGURADOS'!AB432*'RT GENERALES'!$D$14</f>
        <v>0</v>
      </c>
      <c r="G424" s="282">
        <f>'BIENES ASEGURADOS'!Z432*'RT GENERALES'!$D$14</f>
        <v>0</v>
      </c>
      <c r="H424" s="525">
        <f t="shared" si="70"/>
        <v>0</v>
      </c>
      <c r="I424" s="283"/>
      <c r="J424" s="284">
        <f>(((D424+E424)*(DT!$C$5/1000)))*($D$1045/IF(AND($D$1044&gt;$B$1046,$B$1046&gt;$D$1043),366,365))+(LIQUIDACION!$F424*(DT!$C$5/2000))</f>
        <v>0</v>
      </c>
      <c r="K424" s="285">
        <f t="shared" si="67"/>
        <v>0</v>
      </c>
      <c r="L424" s="286">
        <f>(((D424+E424)*DT!$E$5/1000)*($D$1045/IF(AND($D$1044&gt;$B$1046,$B$1046&gt;$D$1043),366,365))+(LIQUIDACION!F424*(DT!$E$5/2000)))</f>
        <v>0</v>
      </c>
      <c r="M424" s="286">
        <f>((G424)*(DT!$C$6/1000))*($D$1045/IF(AND($D$1044&gt;$B$1046,$B$1046&gt;$D$1043),366,365))</f>
        <v>0</v>
      </c>
      <c r="N424" s="287">
        <f t="shared" si="71"/>
        <v>0</v>
      </c>
      <c r="P424" s="288">
        <f>(($U424*DT!$C$5/1000))*($D$1045/IF(AND($D$1044&gt;$B$1046,$B$1046&gt;$D$1043),366,365))+(($V424*DT!$C$5/2000))</f>
        <v>0</v>
      </c>
      <c r="Q424" s="289">
        <f t="shared" si="68"/>
        <v>0</v>
      </c>
      <c r="R424" s="289">
        <f>(($U424*DT!$E$5/1000))*($D$1045/IF(AND($D$1044&gt;$B$1046,$B$1046&gt;$D$1043),366,365))+(($V424*DT!$E$5/2000))</f>
        <v>0</v>
      </c>
      <c r="S424" s="290">
        <f t="shared" si="72"/>
        <v>0</v>
      </c>
      <c r="U424" s="291">
        <f t="shared" si="77"/>
        <v>0</v>
      </c>
      <c r="V424" s="291">
        <f t="shared" si="73"/>
        <v>0</v>
      </c>
      <c r="X424" s="288">
        <f>(($AC424*DT!$C$5/1000))*($D$1045/IF(AND($D$1044&gt;$B$1046,$B$1046&gt;$D$1043),366,365))+(($AD424*DT!$C$5/2000))</f>
        <v>0</v>
      </c>
      <c r="Y424" s="289">
        <f t="shared" si="69"/>
        <v>0</v>
      </c>
      <c r="Z424" s="289">
        <f>(($AC424*DT!$E$5/1000))*($D$1045/IF(AND($D$1044&gt;$B$1046,$B$1046&gt;$D$1043),366,365))+(($AD424*DT!$E$5/2000))</f>
        <v>0</v>
      </c>
      <c r="AA424" s="290">
        <f t="shared" si="74"/>
        <v>0</v>
      </c>
      <c r="AC424" s="291">
        <f t="shared" si="75"/>
        <v>0</v>
      </c>
      <c r="AD424" s="291">
        <f t="shared" si="76"/>
        <v>0</v>
      </c>
    </row>
    <row r="425" spans="2:30" x14ac:dyDescent="0.25">
      <c r="B425" s="522">
        <v>421</v>
      </c>
      <c r="C425" s="280">
        <f>'BIENES ASEGURADOS'!C433</f>
        <v>0</v>
      </c>
      <c r="D425" s="281">
        <f>SUM('BIENES ASEGURADOS'!D433:H433)*'RT GENERALES'!$D$14</f>
        <v>0</v>
      </c>
      <c r="E425" s="281">
        <f>SUM('BIENES ASEGURADOS'!I433:Y433,'BIENES ASEGURADOS'!AA433)*'RT GENERALES'!$D$14</f>
        <v>0</v>
      </c>
      <c r="F425" s="281">
        <f>'BIENES ASEGURADOS'!AB433*'RT GENERALES'!$D$14</f>
        <v>0</v>
      </c>
      <c r="G425" s="282">
        <f>'BIENES ASEGURADOS'!Z433*'RT GENERALES'!$D$14</f>
        <v>0</v>
      </c>
      <c r="H425" s="525">
        <f t="shared" si="70"/>
        <v>0</v>
      </c>
      <c r="I425" s="283"/>
      <c r="J425" s="284">
        <f>(((D425+E425)*(DT!$C$5/1000)))*($D$1045/IF(AND($D$1044&gt;$B$1046,$B$1046&gt;$D$1043),366,365))+(LIQUIDACION!$F425*(DT!$C$5/2000))</f>
        <v>0</v>
      </c>
      <c r="K425" s="285">
        <f t="shared" si="67"/>
        <v>0</v>
      </c>
      <c r="L425" s="286">
        <f>(((D425+E425)*DT!$E$5/1000)*($D$1045/IF(AND($D$1044&gt;$B$1046,$B$1046&gt;$D$1043),366,365))+(LIQUIDACION!F425*(DT!$E$5/2000)))</f>
        <v>0</v>
      </c>
      <c r="M425" s="286">
        <f>((G425)*(DT!$C$6/1000))*($D$1045/IF(AND($D$1044&gt;$B$1046,$B$1046&gt;$D$1043),366,365))</f>
        <v>0</v>
      </c>
      <c r="N425" s="287">
        <f t="shared" si="71"/>
        <v>0</v>
      </c>
      <c r="P425" s="288">
        <f>(($U425*DT!$C$5/1000))*($D$1045/IF(AND($D$1044&gt;$B$1046,$B$1046&gt;$D$1043),366,365))+(($V425*DT!$C$5/2000))</f>
        <v>0</v>
      </c>
      <c r="Q425" s="289">
        <f t="shared" si="68"/>
        <v>0</v>
      </c>
      <c r="R425" s="289">
        <f>(($U425*DT!$E$5/1000))*($D$1045/IF(AND($D$1044&gt;$B$1046,$B$1046&gt;$D$1043),366,365))+(($V425*DT!$E$5/2000))</f>
        <v>0</v>
      </c>
      <c r="S425" s="290">
        <f t="shared" si="72"/>
        <v>0</v>
      </c>
      <c r="U425" s="291">
        <f t="shared" si="77"/>
        <v>0</v>
      </c>
      <c r="V425" s="291">
        <f t="shared" si="73"/>
        <v>0</v>
      </c>
      <c r="X425" s="288">
        <f>(($AC425*DT!$C$5/1000))*($D$1045/IF(AND($D$1044&gt;$B$1046,$B$1046&gt;$D$1043),366,365))+(($AD425*DT!$C$5/2000))</f>
        <v>0</v>
      </c>
      <c r="Y425" s="289">
        <f t="shared" si="69"/>
        <v>0</v>
      </c>
      <c r="Z425" s="289">
        <f>(($AC425*DT!$E$5/1000))*($D$1045/IF(AND($D$1044&gt;$B$1046,$B$1046&gt;$D$1043),366,365))+(($AD425*DT!$E$5/2000))</f>
        <v>0</v>
      </c>
      <c r="AA425" s="290">
        <f t="shared" si="74"/>
        <v>0</v>
      </c>
      <c r="AC425" s="291">
        <f t="shared" si="75"/>
        <v>0</v>
      </c>
      <c r="AD425" s="291">
        <f t="shared" si="76"/>
        <v>0</v>
      </c>
    </row>
    <row r="426" spans="2:30" x14ac:dyDescent="0.25">
      <c r="B426" s="522">
        <v>422</v>
      </c>
      <c r="C426" s="280">
        <f>'BIENES ASEGURADOS'!C434</f>
        <v>0</v>
      </c>
      <c r="D426" s="281">
        <f>SUM('BIENES ASEGURADOS'!D434:H434)*'RT GENERALES'!$D$14</f>
        <v>0</v>
      </c>
      <c r="E426" s="281">
        <f>SUM('BIENES ASEGURADOS'!I434:Y434,'BIENES ASEGURADOS'!AA434)*'RT GENERALES'!$D$14</f>
        <v>0</v>
      </c>
      <c r="F426" s="281">
        <f>'BIENES ASEGURADOS'!AB434*'RT GENERALES'!$D$14</f>
        <v>0</v>
      </c>
      <c r="G426" s="282">
        <f>'BIENES ASEGURADOS'!Z434*'RT GENERALES'!$D$14</f>
        <v>0</v>
      </c>
      <c r="H426" s="525">
        <f t="shared" si="70"/>
        <v>0</v>
      </c>
      <c r="I426" s="283"/>
      <c r="J426" s="284">
        <f>(((D426+E426)*(DT!$C$5/1000)))*($D$1045/IF(AND($D$1044&gt;$B$1046,$B$1046&gt;$D$1043),366,365))+(LIQUIDACION!$F426*(DT!$C$5/2000))</f>
        <v>0</v>
      </c>
      <c r="K426" s="285">
        <f t="shared" si="67"/>
        <v>0</v>
      </c>
      <c r="L426" s="286">
        <f>(((D426+E426)*DT!$E$5/1000)*($D$1045/IF(AND($D$1044&gt;$B$1046,$B$1046&gt;$D$1043),366,365))+(LIQUIDACION!F426*(DT!$E$5/2000)))</f>
        <v>0</v>
      </c>
      <c r="M426" s="286">
        <f>((G426)*(DT!$C$6/1000))*($D$1045/IF(AND($D$1044&gt;$B$1046,$B$1046&gt;$D$1043),366,365))</f>
        <v>0</v>
      </c>
      <c r="N426" s="287">
        <f t="shared" si="71"/>
        <v>0</v>
      </c>
      <c r="P426" s="288">
        <f>(($U426*DT!$C$5/1000))*($D$1045/IF(AND($D$1044&gt;$B$1046,$B$1046&gt;$D$1043),366,365))+(($V426*DT!$C$5/2000))</f>
        <v>0</v>
      </c>
      <c r="Q426" s="289">
        <f t="shared" si="68"/>
        <v>0</v>
      </c>
      <c r="R426" s="289">
        <f>(($U426*DT!$E$5/1000))*($D$1045/IF(AND($D$1044&gt;$B$1046,$B$1046&gt;$D$1043),366,365))+(($V426*DT!$E$5/2000))</f>
        <v>0</v>
      </c>
      <c r="S426" s="290">
        <f t="shared" si="72"/>
        <v>0</v>
      </c>
      <c r="U426" s="291">
        <f t="shared" si="77"/>
        <v>0</v>
      </c>
      <c r="V426" s="291">
        <f t="shared" si="73"/>
        <v>0</v>
      </c>
      <c r="X426" s="288">
        <f>(($AC426*DT!$C$5/1000))*($D$1045/IF(AND($D$1044&gt;$B$1046,$B$1046&gt;$D$1043),366,365))+(($AD426*DT!$C$5/2000))</f>
        <v>0</v>
      </c>
      <c r="Y426" s="289">
        <f t="shared" si="69"/>
        <v>0</v>
      </c>
      <c r="Z426" s="289">
        <f>(($AC426*DT!$E$5/1000))*($D$1045/IF(AND($D$1044&gt;$B$1046,$B$1046&gt;$D$1043),366,365))+(($AD426*DT!$E$5/2000))</f>
        <v>0</v>
      </c>
      <c r="AA426" s="290">
        <f t="shared" si="74"/>
        <v>0</v>
      </c>
      <c r="AC426" s="291">
        <f t="shared" si="75"/>
        <v>0</v>
      </c>
      <c r="AD426" s="291">
        <f t="shared" si="76"/>
        <v>0</v>
      </c>
    </row>
    <row r="427" spans="2:30" x14ac:dyDescent="0.25">
      <c r="B427" s="522">
        <v>423</v>
      </c>
      <c r="C427" s="280">
        <f>'BIENES ASEGURADOS'!C435</f>
        <v>0</v>
      </c>
      <c r="D427" s="281">
        <f>SUM('BIENES ASEGURADOS'!D435:H435)*'RT GENERALES'!$D$14</f>
        <v>0</v>
      </c>
      <c r="E427" s="281">
        <f>SUM('BIENES ASEGURADOS'!I435:Y435,'BIENES ASEGURADOS'!AA435)*'RT GENERALES'!$D$14</f>
        <v>0</v>
      </c>
      <c r="F427" s="281">
        <f>'BIENES ASEGURADOS'!AB435*'RT GENERALES'!$D$14</f>
        <v>0</v>
      </c>
      <c r="G427" s="282">
        <f>'BIENES ASEGURADOS'!Z435*'RT GENERALES'!$D$14</f>
        <v>0</v>
      </c>
      <c r="H427" s="525">
        <f t="shared" si="70"/>
        <v>0</v>
      </c>
      <c r="I427" s="283"/>
      <c r="J427" s="284">
        <f>(((D427+E427)*(DT!$C$5/1000)))*($D$1045/IF(AND($D$1044&gt;$B$1046,$B$1046&gt;$D$1043),366,365))+(LIQUIDACION!$F427*(DT!$C$5/2000))</f>
        <v>0</v>
      </c>
      <c r="K427" s="285">
        <f t="shared" si="67"/>
        <v>0</v>
      </c>
      <c r="L427" s="286">
        <f>(((D427+E427)*DT!$E$5/1000)*($D$1045/IF(AND($D$1044&gt;$B$1046,$B$1046&gt;$D$1043),366,365))+(LIQUIDACION!F427*(DT!$E$5/2000)))</f>
        <v>0</v>
      </c>
      <c r="M427" s="286">
        <f>((G427)*(DT!$C$6/1000))*($D$1045/IF(AND($D$1044&gt;$B$1046,$B$1046&gt;$D$1043),366,365))</f>
        <v>0</v>
      </c>
      <c r="N427" s="287">
        <f t="shared" si="71"/>
        <v>0</v>
      </c>
      <c r="P427" s="288">
        <f>(($U427*DT!$C$5/1000))*($D$1045/IF(AND($D$1044&gt;$B$1046,$B$1046&gt;$D$1043),366,365))+(($V427*DT!$C$5/2000))</f>
        <v>0</v>
      </c>
      <c r="Q427" s="289">
        <f t="shared" si="68"/>
        <v>0</v>
      </c>
      <c r="R427" s="289">
        <f>(($U427*DT!$E$5/1000))*($D$1045/IF(AND($D$1044&gt;$B$1046,$B$1046&gt;$D$1043),366,365))+(($V427*DT!$E$5/2000))</f>
        <v>0</v>
      </c>
      <c r="S427" s="290">
        <f t="shared" si="72"/>
        <v>0</v>
      </c>
      <c r="U427" s="291">
        <f t="shared" si="77"/>
        <v>0</v>
      </c>
      <c r="V427" s="291">
        <f t="shared" si="73"/>
        <v>0</v>
      </c>
      <c r="X427" s="288">
        <f>(($AC427*DT!$C$5/1000))*($D$1045/IF(AND($D$1044&gt;$B$1046,$B$1046&gt;$D$1043),366,365))+(($AD427*DT!$C$5/2000))</f>
        <v>0</v>
      </c>
      <c r="Y427" s="289">
        <f t="shared" si="69"/>
        <v>0</v>
      </c>
      <c r="Z427" s="289">
        <f>(($AC427*DT!$E$5/1000))*($D$1045/IF(AND($D$1044&gt;$B$1046,$B$1046&gt;$D$1043),366,365))+(($AD427*DT!$E$5/2000))</f>
        <v>0</v>
      </c>
      <c r="AA427" s="290">
        <f t="shared" si="74"/>
        <v>0</v>
      </c>
      <c r="AC427" s="291">
        <f t="shared" si="75"/>
        <v>0</v>
      </c>
      <c r="AD427" s="291">
        <f t="shared" si="76"/>
        <v>0</v>
      </c>
    </row>
    <row r="428" spans="2:30" x14ac:dyDescent="0.25">
      <c r="B428" s="522">
        <v>424</v>
      </c>
      <c r="C428" s="280">
        <f>'BIENES ASEGURADOS'!C436</f>
        <v>0</v>
      </c>
      <c r="D428" s="281">
        <f>SUM('BIENES ASEGURADOS'!D436:H436)*'RT GENERALES'!$D$14</f>
        <v>0</v>
      </c>
      <c r="E428" s="281">
        <f>SUM('BIENES ASEGURADOS'!I436:Y436,'BIENES ASEGURADOS'!AA436)*'RT GENERALES'!$D$14</f>
        <v>0</v>
      </c>
      <c r="F428" s="281">
        <f>'BIENES ASEGURADOS'!AB436*'RT GENERALES'!$D$14</f>
        <v>0</v>
      </c>
      <c r="G428" s="282">
        <f>'BIENES ASEGURADOS'!Z436*'RT GENERALES'!$D$14</f>
        <v>0</v>
      </c>
      <c r="H428" s="525">
        <f t="shared" si="70"/>
        <v>0</v>
      </c>
      <c r="I428" s="283"/>
      <c r="J428" s="284">
        <f>(((D428+E428)*(DT!$C$5/1000)))*($D$1045/IF(AND($D$1044&gt;$B$1046,$B$1046&gt;$D$1043),366,365))+(LIQUIDACION!$F428*(DT!$C$5/2000))</f>
        <v>0</v>
      </c>
      <c r="K428" s="285">
        <f t="shared" si="67"/>
        <v>0</v>
      </c>
      <c r="L428" s="286">
        <f>(((D428+E428)*DT!$E$5/1000)*($D$1045/IF(AND($D$1044&gt;$B$1046,$B$1046&gt;$D$1043),366,365))+(LIQUIDACION!F428*(DT!$E$5/2000)))</f>
        <v>0</v>
      </c>
      <c r="M428" s="286">
        <f>((G428)*(DT!$C$6/1000))*($D$1045/IF(AND($D$1044&gt;$B$1046,$B$1046&gt;$D$1043),366,365))</f>
        <v>0</v>
      </c>
      <c r="N428" s="287">
        <f t="shared" si="71"/>
        <v>0</v>
      </c>
      <c r="P428" s="288">
        <f>(($U428*DT!$C$5/1000))*($D$1045/IF(AND($D$1044&gt;$B$1046,$B$1046&gt;$D$1043),366,365))+(($V428*DT!$C$5/2000))</f>
        <v>0</v>
      </c>
      <c r="Q428" s="289">
        <f t="shared" si="68"/>
        <v>0</v>
      </c>
      <c r="R428" s="289">
        <f>(($U428*DT!$E$5/1000))*($D$1045/IF(AND($D$1044&gt;$B$1046,$B$1046&gt;$D$1043),366,365))+(($V428*DT!$E$5/2000))</f>
        <v>0</v>
      </c>
      <c r="S428" s="290">
        <f t="shared" si="72"/>
        <v>0</v>
      </c>
      <c r="U428" s="291">
        <f t="shared" si="77"/>
        <v>0</v>
      </c>
      <c r="V428" s="291">
        <f t="shared" si="73"/>
        <v>0</v>
      </c>
      <c r="X428" s="288">
        <f>(($AC428*DT!$C$5/1000))*($D$1045/IF(AND($D$1044&gt;$B$1046,$B$1046&gt;$D$1043),366,365))+(($AD428*DT!$C$5/2000))</f>
        <v>0</v>
      </c>
      <c r="Y428" s="289">
        <f t="shared" si="69"/>
        <v>0</v>
      </c>
      <c r="Z428" s="289">
        <f>(($AC428*DT!$E$5/1000))*($D$1045/IF(AND($D$1044&gt;$B$1046,$B$1046&gt;$D$1043),366,365))+(($AD428*DT!$E$5/2000))</f>
        <v>0</v>
      </c>
      <c r="AA428" s="290">
        <f t="shared" si="74"/>
        <v>0</v>
      </c>
      <c r="AC428" s="291">
        <f t="shared" si="75"/>
        <v>0</v>
      </c>
      <c r="AD428" s="291">
        <f t="shared" si="76"/>
        <v>0</v>
      </c>
    </row>
    <row r="429" spans="2:30" x14ac:dyDescent="0.25">
      <c r="B429" s="522">
        <v>425</v>
      </c>
      <c r="C429" s="280">
        <f>'BIENES ASEGURADOS'!C437</f>
        <v>0</v>
      </c>
      <c r="D429" s="281">
        <f>SUM('BIENES ASEGURADOS'!D437:H437)*'RT GENERALES'!$D$14</f>
        <v>0</v>
      </c>
      <c r="E429" s="281">
        <f>SUM('BIENES ASEGURADOS'!I437:Y437,'BIENES ASEGURADOS'!AA437)*'RT GENERALES'!$D$14</f>
        <v>0</v>
      </c>
      <c r="F429" s="281">
        <f>'BIENES ASEGURADOS'!AB437*'RT GENERALES'!$D$14</f>
        <v>0</v>
      </c>
      <c r="G429" s="282">
        <f>'BIENES ASEGURADOS'!Z437*'RT GENERALES'!$D$14</f>
        <v>0</v>
      </c>
      <c r="H429" s="525">
        <f t="shared" si="70"/>
        <v>0</v>
      </c>
      <c r="I429" s="283"/>
      <c r="J429" s="284">
        <f>(((D429+E429)*(DT!$C$5/1000)))*($D$1045/IF(AND($D$1044&gt;$B$1046,$B$1046&gt;$D$1043),366,365))+(LIQUIDACION!$F429*(DT!$C$5/2000))</f>
        <v>0</v>
      </c>
      <c r="K429" s="285">
        <f t="shared" si="67"/>
        <v>0</v>
      </c>
      <c r="L429" s="286">
        <f>(((D429+E429)*DT!$E$5/1000)*($D$1045/IF(AND($D$1044&gt;$B$1046,$B$1046&gt;$D$1043),366,365))+(LIQUIDACION!F429*(DT!$E$5/2000)))</f>
        <v>0</v>
      </c>
      <c r="M429" s="286">
        <f>((G429)*(DT!$C$6/1000))*($D$1045/IF(AND($D$1044&gt;$B$1046,$B$1046&gt;$D$1043),366,365))</f>
        <v>0</v>
      </c>
      <c r="N429" s="287">
        <f t="shared" si="71"/>
        <v>0</v>
      </c>
      <c r="P429" s="288">
        <f>(($U429*DT!$C$5/1000))*($D$1045/IF(AND($D$1044&gt;$B$1046,$B$1046&gt;$D$1043),366,365))+(($V429*DT!$C$5/2000))</f>
        <v>0</v>
      </c>
      <c r="Q429" s="289">
        <f t="shared" si="68"/>
        <v>0</v>
      </c>
      <c r="R429" s="289">
        <f>(($U429*DT!$E$5/1000))*($D$1045/IF(AND($D$1044&gt;$B$1046,$B$1046&gt;$D$1043),366,365))+(($V429*DT!$E$5/2000))</f>
        <v>0</v>
      </c>
      <c r="S429" s="290">
        <f t="shared" si="72"/>
        <v>0</v>
      </c>
      <c r="U429" s="291">
        <f t="shared" si="77"/>
        <v>0</v>
      </c>
      <c r="V429" s="291">
        <f t="shared" si="73"/>
        <v>0</v>
      </c>
      <c r="X429" s="288">
        <f>(($AC429*DT!$C$5/1000))*($D$1045/IF(AND($D$1044&gt;$B$1046,$B$1046&gt;$D$1043),366,365))+(($AD429*DT!$C$5/2000))</f>
        <v>0</v>
      </c>
      <c r="Y429" s="289">
        <f t="shared" si="69"/>
        <v>0</v>
      </c>
      <c r="Z429" s="289">
        <f>(($AC429*DT!$E$5/1000))*($D$1045/IF(AND($D$1044&gt;$B$1046,$B$1046&gt;$D$1043),366,365))+(($AD429*DT!$E$5/2000))</f>
        <v>0</v>
      </c>
      <c r="AA429" s="290">
        <f t="shared" si="74"/>
        <v>0</v>
      </c>
      <c r="AC429" s="291">
        <f t="shared" si="75"/>
        <v>0</v>
      </c>
      <c r="AD429" s="291">
        <f t="shared" si="76"/>
        <v>0</v>
      </c>
    </row>
    <row r="430" spans="2:30" x14ac:dyDescent="0.25">
      <c r="B430" s="522">
        <v>426</v>
      </c>
      <c r="C430" s="280">
        <f>'BIENES ASEGURADOS'!C438</f>
        <v>0</v>
      </c>
      <c r="D430" s="281">
        <f>SUM('BIENES ASEGURADOS'!D438:H438)*'RT GENERALES'!$D$14</f>
        <v>0</v>
      </c>
      <c r="E430" s="281">
        <f>SUM('BIENES ASEGURADOS'!I438:Y438,'BIENES ASEGURADOS'!AA438)*'RT GENERALES'!$D$14</f>
        <v>0</v>
      </c>
      <c r="F430" s="281">
        <f>'BIENES ASEGURADOS'!AB438*'RT GENERALES'!$D$14</f>
        <v>0</v>
      </c>
      <c r="G430" s="282">
        <f>'BIENES ASEGURADOS'!Z438*'RT GENERALES'!$D$14</f>
        <v>0</v>
      </c>
      <c r="H430" s="525">
        <f t="shared" si="70"/>
        <v>0</v>
      </c>
      <c r="I430" s="283"/>
      <c r="J430" s="284">
        <f>(((D430+E430)*(DT!$C$5/1000)))*($D$1045/IF(AND($D$1044&gt;$B$1046,$B$1046&gt;$D$1043),366,365))+(LIQUIDACION!$F430*(DT!$C$5/2000))</f>
        <v>0</v>
      </c>
      <c r="K430" s="285">
        <f t="shared" si="67"/>
        <v>0</v>
      </c>
      <c r="L430" s="286">
        <f>(((D430+E430)*DT!$E$5/1000)*($D$1045/IF(AND($D$1044&gt;$B$1046,$B$1046&gt;$D$1043),366,365))+(LIQUIDACION!F430*(DT!$E$5/2000)))</f>
        <v>0</v>
      </c>
      <c r="M430" s="286">
        <f>((G430)*(DT!$C$6/1000))*($D$1045/IF(AND($D$1044&gt;$B$1046,$B$1046&gt;$D$1043),366,365))</f>
        <v>0</v>
      </c>
      <c r="N430" s="287">
        <f t="shared" si="71"/>
        <v>0</v>
      </c>
      <c r="P430" s="288">
        <f>(($U430*DT!$C$5/1000))*($D$1045/IF(AND($D$1044&gt;$B$1046,$B$1046&gt;$D$1043),366,365))+(($V430*DT!$C$5/2000))</f>
        <v>0</v>
      </c>
      <c r="Q430" s="289">
        <f t="shared" si="68"/>
        <v>0</v>
      </c>
      <c r="R430" s="289">
        <f>(($U430*DT!$E$5/1000))*($D$1045/IF(AND($D$1044&gt;$B$1046,$B$1046&gt;$D$1043),366,365))+(($V430*DT!$E$5/2000))</f>
        <v>0</v>
      </c>
      <c r="S430" s="290">
        <f t="shared" si="72"/>
        <v>0</v>
      </c>
      <c r="U430" s="291">
        <f t="shared" si="77"/>
        <v>0</v>
      </c>
      <c r="V430" s="291">
        <f t="shared" si="73"/>
        <v>0</v>
      </c>
      <c r="X430" s="288">
        <f>(($AC430*DT!$C$5/1000))*($D$1045/IF(AND($D$1044&gt;$B$1046,$B$1046&gt;$D$1043),366,365))+(($AD430*DT!$C$5/2000))</f>
        <v>0</v>
      </c>
      <c r="Y430" s="289">
        <f t="shared" si="69"/>
        <v>0</v>
      </c>
      <c r="Z430" s="289">
        <f>(($AC430*DT!$E$5/1000))*($D$1045/IF(AND($D$1044&gt;$B$1046,$B$1046&gt;$D$1043),366,365))+(($AD430*DT!$E$5/2000))</f>
        <v>0</v>
      </c>
      <c r="AA430" s="290">
        <f t="shared" si="74"/>
        <v>0</v>
      </c>
      <c r="AC430" s="291">
        <f t="shared" si="75"/>
        <v>0</v>
      </c>
      <c r="AD430" s="291">
        <f t="shared" si="76"/>
        <v>0</v>
      </c>
    </row>
    <row r="431" spans="2:30" x14ac:dyDescent="0.25">
      <c r="B431" s="522">
        <v>427</v>
      </c>
      <c r="C431" s="280">
        <f>'BIENES ASEGURADOS'!C439</f>
        <v>0</v>
      </c>
      <c r="D431" s="281">
        <f>SUM('BIENES ASEGURADOS'!D439:H439)*'RT GENERALES'!$D$14</f>
        <v>0</v>
      </c>
      <c r="E431" s="281">
        <f>SUM('BIENES ASEGURADOS'!I439:Y439,'BIENES ASEGURADOS'!AA439)*'RT GENERALES'!$D$14</f>
        <v>0</v>
      </c>
      <c r="F431" s="281">
        <f>'BIENES ASEGURADOS'!AB439*'RT GENERALES'!$D$14</f>
        <v>0</v>
      </c>
      <c r="G431" s="282">
        <f>'BIENES ASEGURADOS'!Z439*'RT GENERALES'!$D$14</f>
        <v>0</v>
      </c>
      <c r="H431" s="525">
        <f t="shared" si="70"/>
        <v>0</v>
      </c>
      <c r="I431" s="283"/>
      <c r="J431" s="284">
        <f>(((D431+E431)*(DT!$C$5/1000)))*($D$1045/IF(AND($D$1044&gt;$B$1046,$B$1046&gt;$D$1043),366,365))+(LIQUIDACION!$F431*(DT!$C$5/2000))</f>
        <v>0</v>
      </c>
      <c r="K431" s="285">
        <f t="shared" si="67"/>
        <v>0</v>
      </c>
      <c r="L431" s="286">
        <f>(((D431+E431)*DT!$E$5/1000)*($D$1045/IF(AND($D$1044&gt;$B$1046,$B$1046&gt;$D$1043),366,365))+(LIQUIDACION!F431*(DT!$E$5/2000)))</f>
        <v>0</v>
      </c>
      <c r="M431" s="286">
        <f>((G431)*(DT!$C$6/1000))*($D$1045/IF(AND($D$1044&gt;$B$1046,$B$1046&gt;$D$1043),366,365))</f>
        <v>0</v>
      </c>
      <c r="N431" s="287">
        <f t="shared" si="71"/>
        <v>0</v>
      </c>
      <c r="P431" s="288">
        <f>(($U431*DT!$C$5/1000))*($D$1045/IF(AND($D$1044&gt;$B$1046,$B$1046&gt;$D$1043),366,365))+(($V431*DT!$C$5/2000))</f>
        <v>0</v>
      </c>
      <c r="Q431" s="289">
        <f t="shared" si="68"/>
        <v>0</v>
      </c>
      <c r="R431" s="289">
        <f>(($U431*DT!$E$5/1000))*($D$1045/IF(AND($D$1044&gt;$B$1046,$B$1046&gt;$D$1043),366,365))+(($V431*DT!$E$5/2000))</f>
        <v>0</v>
      </c>
      <c r="S431" s="290">
        <f t="shared" si="72"/>
        <v>0</v>
      </c>
      <c r="U431" s="291">
        <f t="shared" si="77"/>
        <v>0</v>
      </c>
      <c r="V431" s="291">
        <f t="shared" si="73"/>
        <v>0</v>
      </c>
      <c r="X431" s="288">
        <f>(($AC431*DT!$C$5/1000))*($D$1045/IF(AND($D$1044&gt;$B$1046,$B$1046&gt;$D$1043),366,365))+(($AD431*DT!$C$5/2000))</f>
        <v>0</v>
      </c>
      <c r="Y431" s="289">
        <f t="shared" si="69"/>
        <v>0</v>
      </c>
      <c r="Z431" s="289">
        <f>(($AC431*DT!$E$5/1000))*($D$1045/IF(AND($D$1044&gt;$B$1046,$B$1046&gt;$D$1043),366,365))+(($AD431*DT!$E$5/2000))</f>
        <v>0</v>
      </c>
      <c r="AA431" s="290">
        <f t="shared" si="74"/>
        <v>0</v>
      </c>
      <c r="AC431" s="291">
        <f t="shared" si="75"/>
        <v>0</v>
      </c>
      <c r="AD431" s="291">
        <f t="shared" si="76"/>
        <v>0</v>
      </c>
    </row>
    <row r="432" spans="2:30" x14ac:dyDescent="0.25">
      <c r="B432" s="522">
        <v>428</v>
      </c>
      <c r="C432" s="280">
        <f>'BIENES ASEGURADOS'!C440</f>
        <v>0</v>
      </c>
      <c r="D432" s="281">
        <f>SUM('BIENES ASEGURADOS'!D440:H440)*'RT GENERALES'!$D$14</f>
        <v>0</v>
      </c>
      <c r="E432" s="281">
        <f>SUM('BIENES ASEGURADOS'!I440:Y440,'BIENES ASEGURADOS'!AA440)*'RT GENERALES'!$D$14</f>
        <v>0</v>
      </c>
      <c r="F432" s="281">
        <f>'BIENES ASEGURADOS'!AB440*'RT GENERALES'!$D$14</f>
        <v>0</v>
      </c>
      <c r="G432" s="282">
        <f>'BIENES ASEGURADOS'!Z440*'RT GENERALES'!$D$14</f>
        <v>0</v>
      </c>
      <c r="H432" s="525">
        <f t="shared" si="70"/>
        <v>0</v>
      </c>
      <c r="I432" s="283"/>
      <c r="J432" s="284">
        <f>(((D432+E432)*(DT!$C$5/1000)))*($D$1045/IF(AND($D$1044&gt;$B$1046,$B$1046&gt;$D$1043),366,365))+(LIQUIDACION!$F432*(DT!$C$5/2000))</f>
        <v>0</v>
      </c>
      <c r="K432" s="285">
        <f t="shared" si="67"/>
        <v>0</v>
      </c>
      <c r="L432" s="286">
        <f>(((D432+E432)*DT!$E$5/1000)*($D$1045/IF(AND($D$1044&gt;$B$1046,$B$1046&gt;$D$1043),366,365))+(LIQUIDACION!F432*(DT!$E$5/2000)))</f>
        <v>0</v>
      </c>
      <c r="M432" s="286">
        <f>((G432)*(DT!$C$6/1000))*($D$1045/IF(AND($D$1044&gt;$B$1046,$B$1046&gt;$D$1043),366,365))</f>
        <v>0</v>
      </c>
      <c r="N432" s="287">
        <f t="shared" si="71"/>
        <v>0</v>
      </c>
      <c r="P432" s="288">
        <f>(($U432*DT!$C$5/1000))*($D$1045/IF(AND($D$1044&gt;$B$1046,$B$1046&gt;$D$1043),366,365))+(($V432*DT!$C$5/2000))</f>
        <v>0</v>
      </c>
      <c r="Q432" s="289">
        <f t="shared" si="68"/>
        <v>0</v>
      </c>
      <c r="R432" s="289">
        <f>(($U432*DT!$E$5/1000))*($D$1045/IF(AND($D$1044&gt;$B$1046,$B$1046&gt;$D$1043),366,365))+(($V432*DT!$E$5/2000))</f>
        <v>0</v>
      </c>
      <c r="S432" s="290">
        <f t="shared" si="72"/>
        <v>0</v>
      </c>
      <c r="U432" s="291">
        <f t="shared" si="77"/>
        <v>0</v>
      </c>
      <c r="V432" s="291">
        <f t="shared" si="73"/>
        <v>0</v>
      </c>
      <c r="X432" s="288">
        <f>(($AC432*DT!$C$5/1000))*($D$1045/IF(AND($D$1044&gt;$B$1046,$B$1046&gt;$D$1043),366,365))+(($AD432*DT!$C$5/2000))</f>
        <v>0</v>
      </c>
      <c r="Y432" s="289">
        <f t="shared" si="69"/>
        <v>0</v>
      </c>
      <c r="Z432" s="289">
        <f>(($AC432*DT!$E$5/1000))*($D$1045/IF(AND($D$1044&gt;$B$1046,$B$1046&gt;$D$1043),366,365))+(($AD432*DT!$E$5/2000))</f>
        <v>0</v>
      </c>
      <c r="AA432" s="290">
        <f t="shared" si="74"/>
        <v>0</v>
      </c>
      <c r="AC432" s="291">
        <f t="shared" si="75"/>
        <v>0</v>
      </c>
      <c r="AD432" s="291">
        <f t="shared" si="76"/>
        <v>0</v>
      </c>
    </row>
    <row r="433" spans="2:30" x14ac:dyDescent="0.25">
      <c r="B433" s="522">
        <v>429</v>
      </c>
      <c r="C433" s="280">
        <f>'BIENES ASEGURADOS'!C441</f>
        <v>0</v>
      </c>
      <c r="D433" s="281">
        <f>SUM('BIENES ASEGURADOS'!D441:H441)*'RT GENERALES'!$D$14</f>
        <v>0</v>
      </c>
      <c r="E433" s="281">
        <f>SUM('BIENES ASEGURADOS'!I441:Y441,'BIENES ASEGURADOS'!AA441)*'RT GENERALES'!$D$14</f>
        <v>0</v>
      </c>
      <c r="F433" s="281">
        <f>'BIENES ASEGURADOS'!AB441*'RT GENERALES'!$D$14</f>
        <v>0</v>
      </c>
      <c r="G433" s="282">
        <f>'BIENES ASEGURADOS'!Z441*'RT GENERALES'!$D$14</f>
        <v>0</v>
      </c>
      <c r="H433" s="525">
        <f t="shared" si="70"/>
        <v>0</v>
      </c>
      <c r="I433" s="283"/>
      <c r="J433" s="284">
        <f>(((D433+E433)*(DT!$C$5/1000)))*($D$1045/IF(AND($D$1044&gt;$B$1046,$B$1046&gt;$D$1043),366,365))+(LIQUIDACION!$F433*(DT!$C$5/2000))</f>
        <v>0</v>
      </c>
      <c r="K433" s="285">
        <f t="shared" si="67"/>
        <v>0</v>
      </c>
      <c r="L433" s="286">
        <f>(((D433+E433)*DT!$E$5/1000)*($D$1045/IF(AND($D$1044&gt;$B$1046,$B$1046&gt;$D$1043),366,365))+(LIQUIDACION!F433*(DT!$E$5/2000)))</f>
        <v>0</v>
      </c>
      <c r="M433" s="286">
        <f>((G433)*(DT!$C$6/1000))*($D$1045/IF(AND($D$1044&gt;$B$1046,$B$1046&gt;$D$1043),366,365))</f>
        <v>0</v>
      </c>
      <c r="N433" s="287">
        <f t="shared" si="71"/>
        <v>0</v>
      </c>
      <c r="P433" s="288">
        <f>(($U433*DT!$C$5/1000))*($D$1045/IF(AND($D$1044&gt;$B$1046,$B$1046&gt;$D$1043),366,365))+(($V433*DT!$C$5/2000))</f>
        <v>0</v>
      </c>
      <c r="Q433" s="289">
        <f t="shared" si="68"/>
        <v>0</v>
      </c>
      <c r="R433" s="289">
        <f>(($U433*DT!$E$5/1000))*($D$1045/IF(AND($D$1044&gt;$B$1046,$B$1046&gt;$D$1043),366,365))+(($V433*DT!$E$5/2000))</f>
        <v>0</v>
      </c>
      <c r="S433" s="290">
        <f t="shared" si="72"/>
        <v>0</v>
      </c>
      <c r="U433" s="291">
        <f t="shared" si="77"/>
        <v>0</v>
      </c>
      <c r="V433" s="291">
        <f t="shared" si="73"/>
        <v>0</v>
      </c>
      <c r="X433" s="288">
        <f>(($AC433*DT!$C$5/1000))*($D$1045/IF(AND($D$1044&gt;$B$1046,$B$1046&gt;$D$1043),366,365))+(($AD433*DT!$C$5/2000))</f>
        <v>0</v>
      </c>
      <c r="Y433" s="289">
        <f t="shared" si="69"/>
        <v>0</v>
      </c>
      <c r="Z433" s="289">
        <f>(($AC433*DT!$E$5/1000))*($D$1045/IF(AND($D$1044&gt;$B$1046,$B$1046&gt;$D$1043),366,365))+(($AD433*DT!$E$5/2000))</f>
        <v>0</v>
      </c>
      <c r="AA433" s="290">
        <f t="shared" si="74"/>
        <v>0</v>
      </c>
      <c r="AC433" s="291">
        <f t="shared" si="75"/>
        <v>0</v>
      </c>
      <c r="AD433" s="291">
        <f t="shared" si="76"/>
        <v>0</v>
      </c>
    </row>
    <row r="434" spans="2:30" x14ac:dyDescent="0.25">
      <c r="B434" s="522">
        <v>430</v>
      </c>
      <c r="C434" s="280">
        <f>'BIENES ASEGURADOS'!C442</f>
        <v>0</v>
      </c>
      <c r="D434" s="281">
        <f>SUM('BIENES ASEGURADOS'!D442:H442)*'RT GENERALES'!$D$14</f>
        <v>0</v>
      </c>
      <c r="E434" s="281">
        <f>SUM('BIENES ASEGURADOS'!I442:Y442,'BIENES ASEGURADOS'!AA442)*'RT GENERALES'!$D$14</f>
        <v>0</v>
      </c>
      <c r="F434" s="281">
        <f>'BIENES ASEGURADOS'!AB442*'RT GENERALES'!$D$14</f>
        <v>0</v>
      </c>
      <c r="G434" s="282">
        <f>'BIENES ASEGURADOS'!Z442*'RT GENERALES'!$D$14</f>
        <v>0</v>
      </c>
      <c r="H434" s="525">
        <f t="shared" si="70"/>
        <v>0</v>
      </c>
      <c r="I434" s="283"/>
      <c r="J434" s="284">
        <f>(((D434+E434)*(DT!$C$5/1000)))*($D$1045/IF(AND($D$1044&gt;$B$1046,$B$1046&gt;$D$1043),366,365))+(LIQUIDACION!$F434*(DT!$C$5/2000))</f>
        <v>0</v>
      </c>
      <c r="K434" s="285">
        <f t="shared" si="67"/>
        <v>0</v>
      </c>
      <c r="L434" s="286">
        <f>(((D434+E434)*DT!$E$5/1000)*($D$1045/IF(AND($D$1044&gt;$B$1046,$B$1046&gt;$D$1043),366,365))+(LIQUIDACION!F434*(DT!$E$5/2000)))</f>
        <v>0</v>
      </c>
      <c r="M434" s="286">
        <f>((G434)*(DT!$C$6/1000))*($D$1045/IF(AND($D$1044&gt;$B$1046,$B$1046&gt;$D$1043),366,365))</f>
        <v>0</v>
      </c>
      <c r="N434" s="287">
        <f t="shared" si="71"/>
        <v>0</v>
      </c>
      <c r="P434" s="288">
        <f>(($U434*DT!$C$5/1000))*($D$1045/IF(AND($D$1044&gt;$B$1046,$B$1046&gt;$D$1043),366,365))+(($V434*DT!$C$5/2000))</f>
        <v>0</v>
      </c>
      <c r="Q434" s="289">
        <f t="shared" si="68"/>
        <v>0</v>
      </c>
      <c r="R434" s="289">
        <f>(($U434*DT!$E$5/1000))*($D$1045/IF(AND($D$1044&gt;$B$1046,$B$1046&gt;$D$1043),366,365))+(($V434*DT!$E$5/2000))</f>
        <v>0</v>
      </c>
      <c r="S434" s="290">
        <f t="shared" si="72"/>
        <v>0</v>
      </c>
      <c r="U434" s="291">
        <f t="shared" si="77"/>
        <v>0</v>
      </c>
      <c r="V434" s="291">
        <f t="shared" si="73"/>
        <v>0</v>
      </c>
      <c r="X434" s="288">
        <f>(($AC434*DT!$C$5/1000))*($D$1045/IF(AND($D$1044&gt;$B$1046,$B$1046&gt;$D$1043),366,365))+(($AD434*DT!$C$5/2000))</f>
        <v>0</v>
      </c>
      <c r="Y434" s="289">
        <f t="shared" si="69"/>
        <v>0</v>
      </c>
      <c r="Z434" s="289">
        <f>(($AC434*DT!$E$5/1000))*($D$1045/IF(AND($D$1044&gt;$B$1046,$B$1046&gt;$D$1043),366,365))+(($AD434*DT!$E$5/2000))</f>
        <v>0</v>
      </c>
      <c r="AA434" s="290">
        <f t="shared" si="74"/>
        <v>0</v>
      </c>
      <c r="AC434" s="291">
        <f t="shared" si="75"/>
        <v>0</v>
      </c>
      <c r="AD434" s="291">
        <f t="shared" si="76"/>
        <v>0</v>
      </c>
    </row>
    <row r="435" spans="2:30" x14ac:dyDescent="0.25">
      <c r="B435" s="522">
        <v>431</v>
      </c>
      <c r="C435" s="280">
        <f>'BIENES ASEGURADOS'!C443</f>
        <v>0</v>
      </c>
      <c r="D435" s="281">
        <f>SUM('BIENES ASEGURADOS'!D443:H443)*'RT GENERALES'!$D$14</f>
        <v>0</v>
      </c>
      <c r="E435" s="281">
        <f>SUM('BIENES ASEGURADOS'!I443:Y443,'BIENES ASEGURADOS'!AA443)*'RT GENERALES'!$D$14</f>
        <v>0</v>
      </c>
      <c r="F435" s="281">
        <f>'BIENES ASEGURADOS'!AB443*'RT GENERALES'!$D$14</f>
        <v>0</v>
      </c>
      <c r="G435" s="282">
        <f>'BIENES ASEGURADOS'!Z443*'RT GENERALES'!$D$14</f>
        <v>0</v>
      </c>
      <c r="H435" s="525">
        <f t="shared" si="70"/>
        <v>0</v>
      </c>
      <c r="I435" s="283"/>
      <c r="J435" s="284">
        <f>(((D435+E435)*(DT!$C$5/1000)))*($D$1045/IF(AND($D$1044&gt;$B$1046,$B$1046&gt;$D$1043),366,365))+(LIQUIDACION!$F435*(DT!$C$5/2000))</f>
        <v>0</v>
      </c>
      <c r="K435" s="285">
        <f t="shared" si="67"/>
        <v>0</v>
      </c>
      <c r="L435" s="286">
        <f>(((D435+E435)*DT!$E$5/1000)*($D$1045/IF(AND($D$1044&gt;$B$1046,$B$1046&gt;$D$1043),366,365))+(LIQUIDACION!F435*(DT!$E$5/2000)))</f>
        <v>0</v>
      </c>
      <c r="M435" s="286">
        <f>((G435)*(DT!$C$6/1000))*($D$1045/IF(AND($D$1044&gt;$B$1046,$B$1046&gt;$D$1043),366,365))</f>
        <v>0</v>
      </c>
      <c r="N435" s="287">
        <f t="shared" si="71"/>
        <v>0</v>
      </c>
      <c r="P435" s="288">
        <f>(($U435*DT!$C$5/1000))*($D$1045/IF(AND($D$1044&gt;$B$1046,$B$1046&gt;$D$1043),366,365))+(($V435*DT!$C$5/2000))</f>
        <v>0</v>
      </c>
      <c r="Q435" s="289">
        <f t="shared" si="68"/>
        <v>0</v>
      </c>
      <c r="R435" s="289">
        <f>(($U435*DT!$E$5/1000))*($D$1045/IF(AND($D$1044&gt;$B$1046,$B$1046&gt;$D$1043),366,365))+(($V435*DT!$E$5/2000))</f>
        <v>0</v>
      </c>
      <c r="S435" s="290">
        <f t="shared" si="72"/>
        <v>0</v>
      </c>
      <c r="U435" s="291">
        <f t="shared" si="77"/>
        <v>0</v>
      </c>
      <c r="V435" s="291">
        <f t="shared" si="73"/>
        <v>0</v>
      </c>
      <c r="X435" s="288">
        <f>(($AC435*DT!$C$5/1000))*($D$1045/IF(AND($D$1044&gt;$B$1046,$B$1046&gt;$D$1043),366,365))+(($AD435*DT!$C$5/2000))</f>
        <v>0</v>
      </c>
      <c r="Y435" s="289">
        <f t="shared" si="69"/>
        <v>0</v>
      </c>
      <c r="Z435" s="289">
        <f>(($AC435*DT!$E$5/1000))*($D$1045/IF(AND($D$1044&gt;$B$1046,$B$1046&gt;$D$1043),366,365))+(($AD435*DT!$E$5/2000))</f>
        <v>0</v>
      </c>
      <c r="AA435" s="290">
        <f t="shared" si="74"/>
        <v>0</v>
      </c>
      <c r="AC435" s="291">
        <f t="shared" si="75"/>
        <v>0</v>
      </c>
      <c r="AD435" s="291">
        <f t="shared" si="76"/>
        <v>0</v>
      </c>
    </row>
    <row r="436" spans="2:30" x14ac:dyDescent="0.25">
      <c r="B436" s="522">
        <v>432</v>
      </c>
      <c r="C436" s="280">
        <f>'BIENES ASEGURADOS'!C444</f>
        <v>0</v>
      </c>
      <c r="D436" s="281">
        <f>SUM('BIENES ASEGURADOS'!D444:H444)*'RT GENERALES'!$D$14</f>
        <v>0</v>
      </c>
      <c r="E436" s="281">
        <f>SUM('BIENES ASEGURADOS'!I444:Y444,'BIENES ASEGURADOS'!AA444)*'RT GENERALES'!$D$14</f>
        <v>0</v>
      </c>
      <c r="F436" s="281">
        <f>'BIENES ASEGURADOS'!AB444*'RT GENERALES'!$D$14</f>
        <v>0</v>
      </c>
      <c r="G436" s="282">
        <f>'BIENES ASEGURADOS'!Z444*'RT GENERALES'!$D$14</f>
        <v>0</v>
      </c>
      <c r="H436" s="525">
        <f t="shared" si="70"/>
        <v>0</v>
      </c>
      <c r="I436" s="283"/>
      <c r="J436" s="284">
        <f>(((D436+E436)*(DT!$C$5/1000)))*($D$1045/IF(AND($D$1044&gt;$B$1046,$B$1046&gt;$D$1043),366,365))+(LIQUIDACION!$F436*(DT!$C$5/2000))</f>
        <v>0</v>
      </c>
      <c r="K436" s="285">
        <f t="shared" si="67"/>
        <v>0</v>
      </c>
      <c r="L436" s="286">
        <f>(((D436+E436)*DT!$E$5/1000)*($D$1045/IF(AND($D$1044&gt;$B$1046,$B$1046&gt;$D$1043),366,365))+(LIQUIDACION!F436*(DT!$E$5/2000)))</f>
        <v>0</v>
      </c>
      <c r="M436" s="286">
        <f>((G436)*(DT!$C$6/1000))*($D$1045/IF(AND($D$1044&gt;$B$1046,$B$1046&gt;$D$1043),366,365))</f>
        <v>0</v>
      </c>
      <c r="N436" s="287">
        <f t="shared" si="71"/>
        <v>0</v>
      </c>
      <c r="P436" s="288">
        <f>(($U436*DT!$C$5/1000))*($D$1045/IF(AND($D$1044&gt;$B$1046,$B$1046&gt;$D$1043),366,365))+(($V436*DT!$C$5/2000))</f>
        <v>0</v>
      </c>
      <c r="Q436" s="289">
        <f t="shared" si="68"/>
        <v>0</v>
      </c>
      <c r="R436" s="289">
        <f>(($U436*DT!$E$5/1000))*($D$1045/IF(AND($D$1044&gt;$B$1046,$B$1046&gt;$D$1043),366,365))+(($V436*DT!$E$5/2000))</f>
        <v>0</v>
      </c>
      <c r="S436" s="290">
        <f t="shared" si="72"/>
        <v>0</v>
      </c>
      <c r="U436" s="291">
        <f t="shared" si="77"/>
        <v>0</v>
      </c>
      <c r="V436" s="291">
        <f t="shared" si="73"/>
        <v>0</v>
      </c>
      <c r="X436" s="288">
        <f>(($AC436*DT!$C$5/1000))*($D$1045/IF(AND($D$1044&gt;$B$1046,$B$1046&gt;$D$1043),366,365))+(($AD436*DT!$C$5/2000))</f>
        <v>0</v>
      </c>
      <c r="Y436" s="289">
        <f t="shared" si="69"/>
        <v>0</v>
      </c>
      <c r="Z436" s="289">
        <f>(($AC436*DT!$E$5/1000))*($D$1045/IF(AND($D$1044&gt;$B$1046,$B$1046&gt;$D$1043),366,365))+(($AD436*DT!$E$5/2000))</f>
        <v>0</v>
      </c>
      <c r="AA436" s="290">
        <f t="shared" si="74"/>
        <v>0</v>
      </c>
      <c r="AC436" s="291">
        <f t="shared" si="75"/>
        <v>0</v>
      </c>
      <c r="AD436" s="291">
        <f t="shared" si="76"/>
        <v>0</v>
      </c>
    </row>
    <row r="437" spans="2:30" x14ac:dyDescent="0.25">
      <c r="B437" s="522">
        <v>433</v>
      </c>
      <c r="C437" s="280">
        <f>'BIENES ASEGURADOS'!C445</f>
        <v>0</v>
      </c>
      <c r="D437" s="281">
        <f>SUM('BIENES ASEGURADOS'!D445:H445)*'RT GENERALES'!$D$14</f>
        <v>0</v>
      </c>
      <c r="E437" s="281">
        <f>SUM('BIENES ASEGURADOS'!I445:Y445,'BIENES ASEGURADOS'!AA445)*'RT GENERALES'!$D$14</f>
        <v>0</v>
      </c>
      <c r="F437" s="281">
        <f>'BIENES ASEGURADOS'!AB445*'RT GENERALES'!$D$14</f>
        <v>0</v>
      </c>
      <c r="G437" s="282">
        <f>'BIENES ASEGURADOS'!Z445*'RT GENERALES'!$D$14</f>
        <v>0</v>
      </c>
      <c r="H437" s="525">
        <f t="shared" si="70"/>
        <v>0</v>
      </c>
      <c r="I437" s="283"/>
      <c r="J437" s="284">
        <f>(((D437+E437)*(DT!$C$5/1000)))*($D$1045/IF(AND($D$1044&gt;$B$1046,$B$1046&gt;$D$1043),366,365))+(LIQUIDACION!$F437*(DT!$C$5/2000))</f>
        <v>0</v>
      </c>
      <c r="K437" s="285">
        <f t="shared" si="67"/>
        <v>0</v>
      </c>
      <c r="L437" s="286">
        <f>(((D437+E437)*DT!$E$5/1000)*($D$1045/IF(AND($D$1044&gt;$B$1046,$B$1046&gt;$D$1043),366,365))+(LIQUIDACION!F437*(DT!$E$5/2000)))</f>
        <v>0</v>
      </c>
      <c r="M437" s="286">
        <f>((G437)*(DT!$C$6/1000))*($D$1045/IF(AND($D$1044&gt;$B$1046,$B$1046&gt;$D$1043),366,365))</f>
        <v>0</v>
      </c>
      <c r="N437" s="287">
        <f t="shared" si="71"/>
        <v>0</v>
      </c>
      <c r="P437" s="288">
        <f>(($U437*DT!$C$5/1000))*($D$1045/IF(AND($D$1044&gt;$B$1046,$B$1046&gt;$D$1043),366,365))+(($V437*DT!$C$5/2000))</f>
        <v>0</v>
      </c>
      <c r="Q437" s="289">
        <f t="shared" si="68"/>
        <v>0</v>
      </c>
      <c r="R437" s="289">
        <f>(($U437*DT!$E$5/1000))*($D$1045/IF(AND($D$1044&gt;$B$1046,$B$1046&gt;$D$1043),366,365))+(($V437*DT!$E$5/2000))</f>
        <v>0</v>
      </c>
      <c r="S437" s="290">
        <f t="shared" si="72"/>
        <v>0</v>
      </c>
      <c r="U437" s="291">
        <f t="shared" si="77"/>
        <v>0</v>
      </c>
      <c r="V437" s="291">
        <f t="shared" si="73"/>
        <v>0</v>
      </c>
      <c r="X437" s="288">
        <f>(($AC437*DT!$C$5/1000))*($D$1045/IF(AND($D$1044&gt;$B$1046,$B$1046&gt;$D$1043),366,365))+(($AD437*DT!$C$5/2000))</f>
        <v>0</v>
      </c>
      <c r="Y437" s="289">
        <f t="shared" si="69"/>
        <v>0</v>
      </c>
      <c r="Z437" s="289">
        <f>(($AC437*DT!$E$5/1000))*($D$1045/IF(AND($D$1044&gt;$B$1046,$B$1046&gt;$D$1043),366,365))+(($AD437*DT!$E$5/2000))</f>
        <v>0</v>
      </c>
      <c r="AA437" s="290">
        <f t="shared" si="74"/>
        <v>0</v>
      </c>
      <c r="AC437" s="291">
        <f t="shared" si="75"/>
        <v>0</v>
      </c>
      <c r="AD437" s="291">
        <f t="shared" si="76"/>
        <v>0</v>
      </c>
    </row>
    <row r="438" spans="2:30" x14ac:dyDescent="0.25">
      <c r="B438" s="522">
        <v>434</v>
      </c>
      <c r="C438" s="280">
        <f>'BIENES ASEGURADOS'!C446</f>
        <v>0</v>
      </c>
      <c r="D438" s="281">
        <f>SUM('BIENES ASEGURADOS'!D446:H446)*'RT GENERALES'!$D$14</f>
        <v>0</v>
      </c>
      <c r="E438" s="281">
        <f>SUM('BIENES ASEGURADOS'!I446:Y446,'BIENES ASEGURADOS'!AA446)*'RT GENERALES'!$D$14</f>
        <v>0</v>
      </c>
      <c r="F438" s="281">
        <f>'BIENES ASEGURADOS'!AB446*'RT GENERALES'!$D$14</f>
        <v>0</v>
      </c>
      <c r="G438" s="282">
        <f>'BIENES ASEGURADOS'!Z446*'RT GENERALES'!$D$14</f>
        <v>0</v>
      </c>
      <c r="H438" s="525">
        <f t="shared" si="70"/>
        <v>0</v>
      </c>
      <c r="I438" s="283"/>
      <c r="J438" s="284">
        <f>(((D438+E438)*(DT!$C$5/1000)))*($D$1045/IF(AND($D$1044&gt;$B$1046,$B$1046&gt;$D$1043),366,365))+(LIQUIDACION!$F438*(DT!$C$5/2000))</f>
        <v>0</v>
      </c>
      <c r="K438" s="285">
        <f t="shared" si="67"/>
        <v>0</v>
      </c>
      <c r="L438" s="286">
        <f>(((D438+E438)*DT!$E$5/1000)*($D$1045/IF(AND($D$1044&gt;$B$1046,$B$1046&gt;$D$1043),366,365))+(LIQUIDACION!F438*(DT!$E$5/2000)))</f>
        <v>0</v>
      </c>
      <c r="M438" s="286">
        <f>((G438)*(DT!$C$6/1000))*($D$1045/IF(AND($D$1044&gt;$B$1046,$B$1046&gt;$D$1043),366,365))</f>
        <v>0</v>
      </c>
      <c r="N438" s="287">
        <f t="shared" si="71"/>
        <v>0</v>
      </c>
      <c r="P438" s="288">
        <f>(($U438*DT!$C$5/1000))*($D$1045/IF(AND($D$1044&gt;$B$1046,$B$1046&gt;$D$1043),366,365))+(($V438*DT!$C$5/2000))</f>
        <v>0</v>
      </c>
      <c r="Q438" s="289">
        <f t="shared" si="68"/>
        <v>0</v>
      </c>
      <c r="R438" s="289">
        <f>(($U438*DT!$E$5/1000))*($D$1045/IF(AND($D$1044&gt;$B$1046,$B$1046&gt;$D$1043),366,365))+(($V438*DT!$E$5/2000))</f>
        <v>0</v>
      </c>
      <c r="S438" s="290">
        <f t="shared" si="72"/>
        <v>0</v>
      </c>
      <c r="U438" s="291">
        <f t="shared" si="77"/>
        <v>0</v>
      </c>
      <c r="V438" s="291">
        <f t="shared" si="73"/>
        <v>0</v>
      </c>
      <c r="X438" s="288">
        <f>(($AC438*DT!$C$5/1000))*($D$1045/IF(AND($D$1044&gt;$B$1046,$B$1046&gt;$D$1043),366,365))+(($AD438*DT!$C$5/2000))</f>
        <v>0</v>
      </c>
      <c r="Y438" s="289">
        <f t="shared" si="69"/>
        <v>0</v>
      </c>
      <c r="Z438" s="289">
        <f>(($AC438*DT!$E$5/1000))*($D$1045/IF(AND($D$1044&gt;$B$1046,$B$1046&gt;$D$1043),366,365))+(($AD438*DT!$E$5/2000))</f>
        <v>0</v>
      </c>
      <c r="AA438" s="290">
        <f t="shared" si="74"/>
        <v>0</v>
      </c>
      <c r="AC438" s="291">
        <f t="shared" si="75"/>
        <v>0</v>
      </c>
      <c r="AD438" s="291">
        <f t="shared" si="76"/>
        <v>0</v>
      </c>
    </row>
    <row r="439" spans="2:30" x14ac:dyDescent="0.25">
      <c r="B439" s="522">
        <v>435</v>
      </c>
      <c r="C439" s="280">
        <f>'BIENES ASEGURADOS'!C447</f>
        <v>0</v>
      </c>
      <c r="D439" s="281">
        <f>SUM('BIENES ASEGURADOS'!D447:H447)*'RT GENERALES'!$D$14</f>
        <v>0</v>
      </c>
      <c r="E439" s="281">
        <f>SUM('BIENES ASEGURADOS'!I447:Y447,'BIENES ASEGURADOS'!AA447)*'RT GENERALES'!$D$14</f>
        <v>0</v>
      </c>
      <c r="F439" s="281">
        <f>'BIENES ASEGURADOS'!AB447*'RT GENERALES'!$D$14</f>
        <v>0</v>
      </c>
      <c r="G439" s="282">
        <f>'BIENES ASEGURADOS'!Z447*'RT GENERALES'!$D$14</f>
        <v>0</v>
      </c>
      <c r="H439" s="525">
        <f t="shared" si="70"/>
        <v>0</v>
      </c>
      <c r="I439" s="283"/>
      <c r="J439" s="284">
        <f>(((D439+E439)*(DT!$C$5/1000)))*($D$1045/IF(AND($D$1044&gt;$B$1046,$B$1046&gt;$D$1043),366,365))+(LIQUIDACION!$F439*(DT!$C$5/2000))</f>
        <v>0</v>
      </c>
      <c r="K439" s="285">
        <f t="shared" si="67"/>
        <v>0</v>
      </c>
      <c r="L439" s="286">
        <f>(((D439+E439)*DT!$E$5/1000)*($D$1045/IF(AND($D$1044&gt;$B$1046,$B$1046&gt;$D$1043),366,365))+(LIQUIDACION!F439*(DT!$E$5/2000)))</f>
        <v>0</v>
      </c>
      <c r="M439" s="286">
        <f>((G439)*(DT!$C$6/1000))*($D$1045/IF(AND($D$1044&gt;$B$1046,$B$1046&gt;$D$1043),366,365))</f>
        <v>0</v>
      </c>
      <c r="N439" s="287">
        <f t="shared" si="71"/>
        <v>0</v>
      </c>
      <c r="P439" s="288">
        <f>(($U439*DT!$C$5/1000))*($D$1045/IF(AND($D$1044&gt;$B$1046,$B$1046&gt;$D$1043),366,365))+(($V439*DT!$C$5/2000))</f>
        <v>0</v>
      </c>
      <c r="Q439" s="289">
        <f t="shared" si="68"/>
        <v>0</v>
      </c>
      <c r="R439" s="289">
        <f>(($U439*DT!$E$5/1000))*($D$1045/IF(AND($D$1044&gt;$B$1046,$B$1046&gt;$D$1043),366,365))+(($V439*DT!$E$5/2000))</f>
        <v>0</v>
      </c>
      <c r="S439" s="290">
        <f t="shared" si="72"/>
        <v>0</v>
      </c>
      <c r="U439" s="291">
        <f t="shared" si="77"/>
        <v>0</v>
      </c>
      <c r="V439" s="291">
        <f t="shared" si="73"/>
        <v>0</v>
      </c>
      <c r="X439" s="288">
        <f>(($AC439*DT!$C$5/1000))*($D$1045/IF(AND($D$1044&gt;$B$1046,$B$1046&gt;$D$1043),366,365))+(($AD439*DT!$C$5/2000))</f>
        <v>0</v>
      </c>
      <c r="Y439" s="289">
        <f t="shared" si="69"/>
        <v>0</v>
      </c>
      <c r="Z439" s="289">
        <f>(($AC439*DT!$E$5/1000))*($D$1045/IF(AND($D$1044&gt;$B$1046,$B$1046&gt;$D$1043),366,365))+(($AD439*DT!$E$5/2000))</f>
        <v>0</v>
      </c>
      <c r="AA439" s="290">
        <f t="shared" si="74"/>
        <v>0</v>
      </c>
      <c r="AC439" s="291">
        <f t="shared" si="75"/>
        <v>0</v>
      </c>
      <c r="AD439" s="291">
        <f t="shared" si="76"/>
        <v>0</v>
      </c>
    </row>
    <row r="440" spans="2:30" x14ac:dyDescent="0.25">
      <c r="B440" s="522">
        <v>436</v>
      </c>
      <c r="C440" s="280">
        <f>'BIENES ASEGURADOS'!C448</f>
        <v>0</v>
      </c>
      <c r="D440" s="281">
        <f>SUM('BIENES ASEGURADOS'!D448:H448)*'RT GENERALES'!$D$14</f>
        <v>0</v>
      </c>
      <c r="E440" s="281">
        <f>SUM('BIENES ASEGURADOS'!I448:Y448,'BIENES ASEGURADOS'!AA448)*'RT GENERALES'!$D$14</f>
        <v>0</v>
      </c>
      <c r="F440" s="281">
        <f>'BIENES ASEGURADOS'!AB448*'RT GENERALES'!$D$14</f>
        <v>0</v>
      </c>
      <c r="G440" s="282">
        <f>'BIENES ASEGURADOS'!Z448*'RT GENERALES'!$D$14</f>
        <v>0</v>
      </c>
      <c r="H440" s="525">
        <f t="shared" si="70"/>
        <v>0</v>
      </c>
      <c r="I440" s="283"/>
      <c r="J440" s="284">
        <f>(((D440+E440)*(DT!$C$5/1000)))*($D$1045/IF(AND($D$1044&gt;$B$1046,$B$1046&gt;$D$1043),366,365))+(LIQUIDACION!$F440*(DT!$C$5/2000))</f>
        <v>0</v>
      </c>
      <c r="K440" s="285">
        <f t="shared" si="67"/>
        <v>0</v>
      </c>
      <c r="L440" s="286">
        <f>(((D440+E440)*DT!$E$5/1000)*($D$1045/IF(AND($D$1044&gt;$B$1046,$B$1046&gt;$D$1043),366,365))+(LIQUIDACION!F440*(DT!$E$5/2000)))</f>
        <v>0</v>
      </c>
      <c r="M440" s="286">
        <f>((G440)*(DT!$C$6/1000))*($D$1045/IF(AND($D$1044&gt;$B$1046,$B$1046&gt;$D$1043),366,365))</f>
        <v>0</v>
      </c>
      <c r="N440" s="287">
        <f t="shared" si="71"/>
        <v>0</v>
      </c>
      <c r="P440" s="288">
        <f>(($U440*DT!$C$5/1000))*($D$1045/IF(AND($D$1044&gt;$B$1046,$B$1046&gt;$D$1043),366,365))+(($V440*DT!$C$5/2000))</f>
        <v>0</v>
      </c>
      <c r="Q440" s="289">
        <f t="shared" si="68"/>
        <v>0</v>
      </c>
      <c r="R440" s="289">
        <f>(($U440*DT!$E$5/1000))*($D$1045/IF(AND($D$1044&gt;$B$1046,$B$1046&gt;$D$1043),366,365))+(($V440*DT!$E$5/2000))</f>
        <v>0</v>
      </c>
      <c r="S440" s="290">
        <f t="shared" si="72"/>
        <v>0</v>
      </c>
      <c r="U440" s="291">
        <f t="shared" si="77"/>
        <v>0</v>
      </c>
      <c r="V440" s="291">
        <f t="shared" si="73"/>
        <v>0</v>
      </c>
      <c r="X440" s="288">
        <f>(($AC440*DT!$C$5/1000))*($D$1045/IF(AND($D$1044&gt;$B$1046,$B$1046&gt;$D$1043),366,365))+(($AD440*DT!$C$5/2000))</f>
        <v>0</v>
      </c>
      <c r="Y440" s="289">
        <f t="shared" si="69"/>
        <v>0</v>
      </c>
      <c r="Z440" s="289">
        <f>(($AC440*DT!$E$5/1000))*($D$1045/IF(AND($D$1044&gt;$B$1046,$B$1046&gt;$D$1043),366,365))+(($AD440*DT!$E$5/2000))</f>
        <v>0</v>
      </c>
      <c r="AA440" s="290">
        <f t="shared" si="74"/>
        <v>0</v>
      </c>
      <c r="AC440" s="291">
        <f t="shared" si="75"/>
        <v>0</v>
      </c>
      <c r="AD440" s="291">
        <f t="shared" si="76"/>
        <v>0</v>
      </c>
    </row>
    <row r="441" spans="2:30" x14ac:dyDescent="0.25">
      <c r="B441" s="522">
        <v>437</v>
      </c>
      <c r="C441" s="280">
        <f>'BIENES ASEGURADOS'!C449</f>
        <v>0</v>
      </c>
      <c r="D441" s="281">
        <f>SUM('BIENES ASEGURADOS'!D449:H449)*'RT GENERALES'!$D$14</f>
        <v>0</v>
      </c>
      <c r="E441" s="281">
        <f>SUM('BIENES ASEGURADOS'!I449:Y449,'BIENES ASEGURADOS'!AA449)*'RT GENERALES'!$D$14</f>
        <v>0</v>
      </c>
      <c r="F441" s="281">
        <f>'BIENES ASEGURADOS'!AB449*'RT GENERALES'!$D$14</f>
        <v>0</v>
      </c>
      <c r="G441" s="282">
        <f>'BIENES ASEGURADOS'!Z449*'RT GENERALES'!$D$14</f>
        <v>0</v>
      </c>
      <c r="H441" s="525">
        <f t="shared" si="70"/>
        <v>0</v>
      </c>
      <c r="I441" s="283"/>
      <c r="J441" s="284">
        <f>(((D441+E441)*(DT!$C$5/1000)))*($D$1045/IF(AND($D$1044&gt;$B$1046,$B$1046&gt;$D$1043),366,365))+(LIQUIDACION!$F441*(DT!$C$5/2000))</f>
        <v>0</v>
      </c>
      <c r="K441" s="285">
        <f t="shared" si="67"/>
        <v>0</v>
      </c>
      <c r="L441" s="286">
        <f>(((D441+E441)*DT!$E$5/1000)*($D$1045/IF(AND($D$1044&gt;$B$1046,$B$1046&gt;$D$1043),366,365))+(LIQUIDACION!F441*(DT!$E$5/2000)))</f>
        <v>0</v>
      </c>
      <c r="M441" s="286">
        <f>((G441)*(DT!$C$6/1000))*($D$1045/IF(AND($D$1044&gt;$B$1046,$B$1046&gt;$D$1043),366,365))</f>
        <v>0</v>
      </c>
      <c r="N441" s="287">
        <f t="shared" si="71"/>
        <v>0</v>
      </c>
      <c r="P441" s="288">
        <f>(($U441*DT!$C$5/1000))*($D$1045/IF(AND($D$1044&gt;$B$1046,$B$1046&gt;$D$1043),366,365))+(($V441*DT!$C$5/2000))</f>
        <v>0</v>
      </c>
      <c r="Q441" s="289">
        <f t="shared" si="68"/>
        <v>0</v>
      </c>
      <c r="R441" s="289">
        <f>(($U441*DT!$E$5/1000))*($D$1045/IF(AND($D$1044&gt;$B$1046,$B$1046&gt;$D$1043),366,365))+(($V441*DT!$E$5/2000))</f>
        <v>0</v>
      </c>
      <c r="S441" s="290">
        <f t="shared" si="72"/>
        <v>0</v>
      </c>
      <c r="U441" s="291">
        <f t="shared" si="77"/>
        <v>0</v>
      </c>
      <c r="V441" s="291">
        <f t="shared" si="73"/>
        <v>0</v>
      </c>
      <c r="X441" s="288">
        <f>(($AC441*DT!$C$5/1000))*($D$1045/IF(AND($D$1044&gt;$B$1046,$B$1046&gt;$D$1043),366,365))+(($AD441*DT!$C$5/2000))</f>
        <v>0</v>
      </c>
      <c r="Y441" s="289">
        <f t="shared" si="69"/>
        <v>0</v>
      </c>
      <c r="Z441" s="289">
        <f>(($AC441*DT!$E$5/1000))*($D$1045/IF(AND($D$1044&gt;$B$1046,$B$1046&gt;$D$1043),366,365))+(($AD441*DT!$E$5/2000))</f>
        <v>0</v>
      </c>
      <c r="AA441" s="290">
        <f t="shared" si="74"/>
        <v>0</v>
      </c>
      <c r="AC441" s="291">
        <f t="shared" si="75"/>
        <v>0</v>
      </c>
      <c r="AD441" s="291">
        <f t="shared" si="76"/>
        <v>0</v>
      </c>
    </row>
    <row r="442" spans="2:30" x14ac:dyDescent="0.25">
      <c r="B442" s="522">
        <v>438</v>
      </c>
      <c r="C442" s="280">
        <f>'BIENES ASEGURADOS'!C450</f>
        <v>0</v>
      </c>
      <c r="D442" s="281">
        <f>SUM('BIENES ASEGURADOS'!D450:H450)*'RT GENERALES'!$D$14</f>
        <v>0</v>
      </c>
      <c r="E442" s="281">
        <f>SUM('BIENES ASEGURADOS'!I450:Y450,'BIENES ASEGURADOS'!AA450)*'RT GENERALES'!$D$14</f>
        <v>0</v>
      </c>
      <c r="F442" s="281">
        <f>'BIENES ASEGURADOS'!AB450*'RT GENERALES'!$D$14</f>
        <v>0</v>
      </c>
      <c r="G442" s="282">
        <f>'BIENES ASEGURADOS'!Z450*'RT GENERALES'!$D$14</f>
        <v>0</v>
      </c>
      <c r="H442" s="525">
        <f t="shared" si="70"/>
        <v>0</v>
      </c>
      <c r="I442" s="283"/>
      <c r="J442" s="284">
        <f>(((D442+E442)*(DT!$C$5/1000)))*($D$1045/IF(AND($D$1044&gt;$B$1046,$B$1046&gt;$D$1043),366,365))+(LIQUIDACION!$F442*(DT!$C$5/2000))</f>
        <v>0</v>
      </c>
      <c r="K442" s="285">
        <f t="shared" si="67"/>
        <v>0</v>
      </c>
      <c r="L442" s="286">
        <f>(((D442+E442)*DT!$E$5/1000)*($D$1045/IF(AND($D$1044&gt;$B$1046,$B$1046&gt;$D$1043),366,365))+(LIQUIDACION!F442*(DT!$E$5/2000)))</f>
        <v>0</v>
      </c>
      <c r="M442" s="286">
        <f>((G442)*(DT!$C$6/1000))*($D$1045/IF(AND($D$1044&gt;$B$1046,$B$1046&gt;$D$1043),366,365))</f>
        <v>0</v>
      </c>
      <c r="N442" s="287">
        <f t="shared" si="71"/>
        <v>0</v>
      </c>
      <c r="P442" s="288">
        <f>(($U442*DT!$C$5/1000))*($D$1045/IF(AND($D$1044&gt;$B$1046,$B$1046&gt;$D$1043),366,365))+(($V442*DT!$C$5/2000))</f>
        <v>0</v>
      </c>
      <c r="Q442" s="289">
        <f t="shared" si="68"/>
        <v>0</v>
      </c>
      <c r="R442" s="289">
        <f>(($U442*DT!$E$5/1000))*($D$1045/IF(AND($D$1044&gt;$B$1046,$B$1046&gt;$D$1043),366,365))+(($V442*DT!$E$5/2000))</f>
        <v>0</v>
      </c>
      <c r="S442" s="290">
        <f t="shared" si="72"/>
        <v>0</v>
      </c>
      <c r="U442" s="291">
        <f t="shared" si="77"/>
        <v>0</v>
      </c>
      <c r="V442" s="291">
        <f t="shared" si="73"/>
        <v>0</v>
      </c>
      <c r="X442" s="288">
        <f>(($AC442*DT!$C$5/1000))*($D$1045/IF(AND($D$1044&gt;$B$1046,$B$1046&gt;$D$1043),366,365))+(($AD442*DT!$C$5/2000))</f>
        <v>0</v>
      </c>
      <c r="Y442" s="289">
        <f t="shared" si="69"/>
        <v>0</v>
      </c>
      <c r="Z442" s="289">
        <f>(($AC442*DT!$E$5/1000))*($D$1045/IF(AND($D$1044&gt;$B$1046,$B$1046&gt;$D$1043),366,365))+(($AD442*DT!$E$5/2000))</f>
        <v>0</v>
      </c>
      <c r="AA442" s="290">
        <f t="shared" si="74"/>
        <v>0</v>
      </c>
      <c r="AC442" s="291">
        <f t="shared" si="75"/>
        <v>0</v>
      </c>
      <c r="AD442" s="291">
        <f t="shared" si="76"/>
        <v>0</v>
      </c>
    </row>
    <row r="443" spans="2:30" x14ac:dyDescent="0.25">
      <c r="B443" s="522">
        <v>439</v>
      </c>
      <c r="C443" s="280">
        <f>'BIENES ASEGURADOS'!C451</f>
        <v>0</v>
      </c>
      <c r="D443" s="281">
        <f>SUM('BIENES ASEGURADOS'!D451:H451)*'RT GENERALES'!$D$14</f>
        <v>0</v>
      </c>
      <c r="E443" s="281">
        <f>SUM('BIENES ASEGURADOS'!I451:Y451,'BIENES ASEGURADOS'!AA451)*'RT GENERALES'!$D$14</f>
        <v>0</v>
      </c>
      <c r="F443" s="281">
        <f>'BIENES ASEGURADOS'!AB451*'RT GENERALES'!$D$14</f>
        <v>0</v>
      </c>
      <c r="G443" s="282">
        <f>'BIENES ASEGURADOS'!Z451*'RT GENERALES'!$D$14</f>
        <v>0</v>
      </c>
      <c r="H443" s="525">
        <f t="shared" si="70"/>
        <v>0</v>
      </c>
      <c r="I443" s="283"/>
      <c r="J443" s="284">
        <f>(((D443+E443)*(DT!$C$5/1000)))*($D$1045/IF(AND($D$1044&gt;$B$1046,$B$1046&gt;$D$1043),366,365))+(LIQUIDACION!$F443*(DT!$C$5/2000))</f>
        <v>0</v>
      </c>
      <c r="K443" s="285">
        <f t="shared" si="67"/>
        <v>0</v>
      </c>
      <c r="L443" s="286">
        <f>(((D443+E443)*DT!$E$5/1000)*($D$1045/IF(AND($D$1044&gt;$B$1046,$B$1046&gt;$D$1043),366,365))+(LIQUIDACION!F443*(DT!$E$5/2000)))</f>
        <v>0</v>
      </c>
      <c r="M443" s="286">
        <f>((G443)*(DT!$C$6/1000))*($D$1045/IF(AND($D$1044&gt;$B$1046,$B$1046&gt;$D$1043),366,365))</f>
        <v>0</v>
      </c>
      <c r="N443" s="287">
        <f t="shared" si="71"/>
        <v>0</v>
      </c>
      <c r="P443" s="288">
        <f>(($U443*DT!$C$5/1000))*($D$1045/IF(AND($D$1044&gt;$B$1046,$B$1046&gt;$D$1043),366,365))+(($V443*DT!$C$5/2000))</f>
        <v>0</v>
      </c>
      <c r="Q443" s="289">
        <f t="shared" si="68"/>
        <v>0</v>
      </c>
      <c r="R443" s="289">
        <f>(($U443*DT!$E$5/1000))*($D$1045/IF(AND($D$1044&gt;$B$1046,$B$1046&gt;$D$1043),366,365))+(($V443*DT!$E$5/2000))</f>
        <v>0</v>
      </c>
      <c r="S443" s="290">
        <f t="shared" si="72"/>
        <v>0</v>
      </c>
      <c r="U443" s="291">
        <f t="shared" si="77"/>
        <v>0</v>
      </c>
      <c r="V443" s="291">
        <f t="shared" si="73"/>
        <v>0</v>
      </c>
      <c r="X443" s="288">
        <f>(($AC443*DT!$C$5/1000))*($D$1045/IF(AND($D$1044&gt;$B$1046,$B$1046&gt;$D$1043),366,365))+(($AD443*DT!$C$5/2000))</f>
        <v>0</v>
      </c>
      <c r="Y443" s="289">
        <f t="shared" si="69"/>
        <v>0</v>
      </c>
      <c r="Z443" s="289">
        <f>(($AC443*DT!$E$5/1000))*($D$1045/IF(AND($D$1044&gt;$B$1046,$B$1046&gt;$D$1043),366,365))+(($AD443*DT!$E$5/2000))</f>
        <v>0</v>
      </c>
      <c r="AA443" s="290">
        <f t="shared" si="74"/>
        <v>0</v>
      </c>
      <c r="AC443" s="291">
        <f t="shared" si="75"/>
        <v>0</v>
      </c>
      <c r="AD443" s="291">
        <f t="shared" si="76"/>
        <v>0</v>
      </c>
    </row>
    <row r="444" spans="2:30" x14ac:dyDescent="0.25">
      <c r="B444" s="522">
        <v>440</v>
      </c>
      <c r="C444" s="280">
        <f>'BIENES ASEGURADOS'!C452</f>
        <v>0</v>
      </c>
      <c r="D444" s="281">
        <f>SUM('BIENES ASEGURADOS'!D452:H452)*'RT GENERALES'!$D$14</f>
        <v>0</v>
      </c>
      <c r="E444" s="281">
        <f>SUM('BIENES ASEGURADOS'!I452:Y452,'BIENES ASEGURADOS'!AA452)*'RT GENERALES'!$D$14</f>
        <v>0</v>
      </c>
      <c r="F444" s="281">
        <f>'BIENES ASEGURADOS'!AB452*'RT GENERALES'!$D$14</f>
        <v>0</v>
      </c>
      <c r="G444" s="282">
        <f>'BIENES ASEGURADOS'!Z452*'RT GENERALES'!$D$14</f>
        <v>0</v>
      </c>
      <c r="H444" s="525">
        <f t="shared" si="70"/>
        <v>0</v>
      </c>
      <c r="I444" s="283"/>
      <c r="J444" s="284">
        <f>(((D444+E444)*(DT!$C$5/1000)))*($D$1045/IF(AND($D$1044&gt;$B$1046,$B$1046&gt;$D$1043),366,365))+(LIQUIDACION!$F444*(DT!$C$5/2000))</f>
        <v>0</v>
      </c>
      <c r="K444" s="285">
        <f t="shared" si="67"/>
        <v>0</v>
      </c>
      <c r="L444" s="286">
        <f>(((D444+E444)*DT!$E$5/1000)*($D$1045/IF(AND($D$1044&gt;$B$1046,$B$1046&gt;$D$1043),366,365))+(LIQUIDACION!F444*(DT!$E$5/2000)))</f>
        <v>0</v>
      </c>
      <c r="M444" s="286">
        <f>((G444)*(DT!$C$6/1000))*($D$1045/IF(AND($D$1044&gt;$B$1046,$B$1046&gt;$D$1043),366,365))</f>
        <v>0</v>
      </c>
      <c r="N444" s="287">
        <f t="shared" si="71"/>
        <v>0</v>
      </c>
      <c r="P444" s="288">
        <f>(($U444*DT!$C$5/1000))*($D$1045/IF(AND($D$1044&gt;$B$1046,$B$1046&gt;$D$1043),366,365))+(($V444*DT!$C$5/2000))</f>
        <v>0</v>
      </c>
      <c r="Q444" s="289">
        <f t="shared" si="68"/>
        <v>0</v>
      </c>
      <c r="R444" s="289">
        <f>(($U444*DT!$E$5/1000))*($D$1045/IF(AND($D$1044&gt;$B$1046,$B$1046&gt;$D$1043),366,365))+(($V444*DT!$E$5/2000))</f>
        <v>0</v>
      </c>
      <c r="S444" s="290">
        <f t="shared" si="72"/>
        <v>0</v>
      </c>
      <c r="U444" s="291">
        <f t="shared" si="77"/>
        <v>0</v>
      </c>
      <c r="V444" s="291">
        <f t="shared" si="73"/>
        <v>0</v>
      </c>
      <c r="X444" s="288">
        <f>(($AC444*DT!$C$5/1000))*($D$1045/IF(AND($D$1044&gt;$B$1046,$B$1046&gt;$D$1043),366,365))+(($AD444*DT!$C$5/2000))</f>
        <v>0</v>
      </c>
      <c r="Y444" s="289">
        <f t="shared" si="69"/>
        <v>0</v>
      </c>
      <c r="Z444" s="289">
        <f>(($AC444*DT!$E$5/1000))*($D$1045/IF(AND($D$1044&gt;$B$1046,$B$1046&gt;$D$1043),366,365))+(($AD444*DT!$E$5/2000))</f>
        <v>0</v>
      </c>
      <c r="AA444" s="290">
        <f t="shared" si="74"/>
        <v>0</v>
      </c>
      <c r="AC444" s="291">
        <f t="shared" si="75"/>
        <v>0</v>
      </c>
      <c r="AD444" s="291">
        <f t="shared" si="76"/>
        <v>0</v>
      </c>
    </row>
    <row r="445" spans="2:30" x14ac:dyDescent="0.25">
      <c r="B445" s="522">
        <v>441</v>
      </c>
      <c r="C445" s="280">
        <f>'BIENES ASEGURADOS'!C453</f>
        <v>0</v>
      </c>
      <c r="D445" s="281">
        <f>SUM('BIENES ASEGURADOS'!D453:H453)*'RT GENERALES'!$D$14</f>
        <v>0</v>
      </c>
      <c r="E445" s="281">
        <f>SUM('BIENES ASEGURADOS'!I453:Y453,'BIENES ASEGURADOS'!AA453)*'RT GENERALES'!$D$14</f>
        <v>0</v>
      </c>
      <c r="F445" s="281">
        <f>'BIENES ASEGURADOS'!AB453*'RT GENERALES'!$D$14</f>
        <v>0</v>
      </c>
      <c r="G445" s="282">
        <f>'BIENES ASEGURADOS'!Z453*'RT GENERALES'!$D$14</f>
        <v>0</v>
      </c>
      <c r="H445" s="525">
        <f t="shared" si="70"/>
        <v>0</v>
      </c>
      <c r="I445" s="283"/>
      <c r="J445" s="284">
        <f>(((D445+E445)*(DT!$C$5/1000)))*($D$1045/IF(AND($D$1044&gt;$B$1046,$B$1046&gt;$D$1043),366,365))+(LIQUIDACION!$F445*(DT!$C$5/2000))</f>
        <v>0</v>
      </c>
      <c r="K445" s="285">
        <f t="shared" si="67"/>
        <v>0</v>
      </c>
      <c r="L445" s="286">
        <f>(((D445+E445)*DT!$E$5/1000)*($D$1045/IF(AND($D$1044&gt;$B$1046,$B$1046&gt;$D$1043),366,365))+(LIQUIDACION!F445*(DT!$E$5/2000)))</f>
        <v>0</v>
      </c>
      <c r="M445" s="286">
        <f>((G445)*(DT!$C$6/1000))*($D$1045/IF(AND($D$1044&gt;$B$1046,$B$1046&gt;$D$1043),366,365))</f>
        <v>0</v>
      </c>
      <c r="N445" s="287">
        <f t="shared" si="71"/>
        <v>0</v>
      </c>
      <c r="P445" s="288">
        <f>(($U445*DT!$C$5/1000))*($D$1045/IF(AND($D$1044&gt;$B$1046,$B$1046&gt;$D$1043),366,365))+(($V445*DT!$C$5/2000))</f>
        <v>0</v>
      </c>
      <c r="Q445" s="289">
        <f t="shared" si="68"/>
        <v>0</v>
      </c>
      <c r="R445" s="289">
        <f>(($U445*DT!$E$5/1000))*($D$1045/IF(AND($D$1044&gt;$B$1046,$B$1046&gt;$D$1043),366,365))+(($V445*DT!$E$5/2000))</f>
        <v>0</v>
      </c>
      <c r="S445" s="290">
        <f t="shared" si="72"/>
        <v>0</v>
      </c>
      <c r="U445" s="291">
        <f t="shared" si="77"/>
        <v>0</v>
      </c>
      <c r="V445" s="291">
        <f t="shared" si="73"/>
        <v>0</v>
      </c>
      <c r="X445" s="288">
        <f>(($AC445*DT!$C$5/1000))*($D$1045/IF(AND($D$1044&gt;$B$1046,$B$1046&gt;$D$1043),366,365))+(($AD445*DT!$C$5/2000))</f>
        <v>0</v>
      </c>
      <c r="Y445" s="289">
        <f t="shared" si="69"/>
        <v>0</v>
      </c>
      <c r="Z445" s="289">
        <f>(($AC445*DT!$E$5/1000))*($D$1045/IF(AND($D$1044&gt;$B$1046,$B$1046&gt;$D$1043),366,365))+(($AD445*DT!$E$5/2000))</f>
        <v>0</v>
      </c>
      <c r="AA445" s="290">
        <f t="shared" si="74"/>
        <v>0</v>
      </c>
      <c r="AC445" s="291">
        <f t="shared" si="75"/>
        <v>0</v>
      </c>
      <c r="AD445" s="291">
        <f t="shared" si="76"/>
        <v>0</v>
      </c>
    </row>
    <row r="446" spans="2:30" x14ac:dyDescent="0.25">
      <c r="B446" s="522">
        <v>442</v>
      </c>
      <c r="C446" s="280">
        <f>'BIENES ASEGURADOS'!C454</f>
        <v>0</v>
      </c>
      <c r="D446" s="281">
        <f>SUM('BIENES ASEGURADOS'!D454:H454)*'RT GENERALES'!$D$14</f>
        <v>0</v>
      </c>
      <c r="E446" s="281">
        <f>SUM('BIENES ASEGURADOS'!I454:Y454,'BIENES ASEGURADOS'!AA454)*'RT GENERALES'!$D$14</f>
        <v>0</v>
      </c>
      <c r="F446" s="281">
        <f>'BIENES ASEGURADOS'!AB454*'RT GENERALES'!$D$14</f>
        <v>0</v>
      </c>
      <c r="G446" s="282">
        <f>'BIENES ASEGURADOS'!Z454*'RT GENERALES'!$D$14</f>
        <v>0</v>
      </c>
      <c r="H446" s="525">
        <f t="shared" si="70"/>
        <v>0</v>
      </c>
      <c r="I446" s="283"/>
      <c r="J446" s="284">
        <f>(((D446+E446)*(DT!$C$5/1000)))*($D$1045/IF(AND($D$1044&gt;$B$1046,$B$1046&gt;$D$1043),366,365))+(LIQUIDACION!$F446*(DT!$C$5/2000))</f>
        <v>0</v>
      </c>
      <c r="K446" s="285">
        <f t="shared" si="67"/>
        <v>0</v>
      </c>
      <c r="L446" s="286">
        <f>(((D446+E446)*DT!$E$5/1000)*($D$1045/IF(AND($D$1044&gt;$B$1046,$B$1046&gt;$D$1043),366,365))+(LIQUIDACION!F446*(DT!$E$5/2000)))</f>
        <v>0</v>
      </c>
      <c r="M446" s="286">
        <f>((G446)*(DT!$C$6/1000))*($D$1045/IF(AND($D$1044&gt;$B$1046,$B$1046&gt;$D$1043),366,365))</f>
        <v>0</v>
      </c>
      <c r="N446" s="287">
        <f t="shared" si="71"/>
        <v>0</v>
      </c>
      <c r="P446" s="288">
        <f>(($U446*DT!$C$5/1000))*($D$1045/IF(AND($D$1044&gt;$B$1046,$B$1046&gt;$D$1043),366,365))+(($V446*DT!$C$5/2000))</f>
        <v>0</v>
      </c>
      <c r="Q446" s="289">
        <f t="shared" si="68"/>
        <v>0</v>
      </c>
      <c r="R446" s="289">
        <f>(($U446*DT!$E$5/1000))*($D$1045/IF(AND($D$1044&gt;$B$1046,$B$1046&gt;$D$1043),366,365))+(($V446*DT!$E$5/2000))</f>
        <v>0</v>
      </c>
      <c r="S446" s="290">
        <f t="shared" si="72"/>
        <v>0</v>
      </c>
      <c r="U446" s="291">
        <f t="shared" si="77"/>
        <v>0</v>
      </c>
      <c r="V446" s="291">
        <f t="shared" si="73"/>
        <v>0</v>
      </c>
      <c r="X446" s="288">
        <f>(($AC446*DT!$C$5/1000))*($D$1045/IF(AND($D$1044&gt;$B$1046,$B$1046&gt;$D$1043),366,365))+(($AD446*DT!$C$5/2000))</f>
        <v>0</v>
      </c>
      <c r="Y446" s="289">
        <f t="shared" si="69"/>
        <v>0</v>
      </c>
      <c r="Z446" s="289">
        <f>(($AC446*DT!$E$5/1000))*($D$1045/IF(AND($D$1044&gt;$B$1046,$B$1046&gt;$D$1043),366,365))+(($AD446*DT!$E$5/2000))</f>
        <v>0</v>
      </c>
      <c r="AA446" s="290">
        <f t="shared" si="74"/>
        <v>0</v>
      </c>
      <c r="AC446" s="291">
        <f t="shared" si="75"/>
        <v>0</v>
      </c>
      <c r="AD446" s="291">
        <f t="shared" si="76"/>
        <v>0</v>
      </c>
    </row>
    <row r="447" spans="2:30" x14ac:dyDescent="0.25">
      <c r="B447" s="522">
        <v>443</v>
      </c>
      <c r="C447" s="280">
        <f>'BIENES ASEGURADOS'!C455</f>
        <v>0</v>
      </c>
      <c r="D447" s="281">
        <f>SUM('BIENES ASEGURADOS'!D455:H455)*'RT GENERALES'!$D$14</f>
        <v>0</v>
      </c>
      <c r="E447" s="281">
        <f>SUM('BIENES ASEGURADOS'!I455:Y455,'BIENES ASEGURADOS'!AA455)*'RT GENERALES'!$D$14</f>
        <v>0</v>
      </c>
      <c r="F447" s="281">
        <f>'BIENES ASEGURADOS'!AB455*'RT GENERALES'!$D$14</f>
        <v>0</v>
      </c>
      <c r="G447" s="282">
        <f>'BIENES ASEGURADOS'!Z455*'RT GENERALES'!$D$14</f>
        <v>0</v>
      </c>
      <c r="H447" s="525">
        <f t="shared" si="70"/>
        <v>0</v>
      </c>
      <c r="I447" s="283"/>
      <c r="J447" s="284">
        <f>(((D447+E447)*(DT!$C$5/1000)))*($D$1045/IF(AND($D$1044&gt;$B$1046,$B$1046&gt;$D$1043),366,365))+(LIQUIDACION!$F447*(DT!$C$5/2000))</f>
        <v>0</v>
      </c>
      <c r="K447" s="285">
        <f t="shared" si="67"/>
        <v>0</v>
      </c>
      <c r="L447" s="286">
        <f>(((D447+E447)*DT!$E$5/1000)*($D$1045/IF(AND($D$1044&gt;$B$1046,$B$1046&gt;$D$1043),366,365))+(LIQUIDACION!F447*(DT!$E$5/2000)))</f>
        <v>0</v>
      </c>
      <c r="M447" s="286">
        <f>((G447)*(DT!$C$6/1000))*($D$1045/IF(AND($D$1044&gt;$B$1046,$B$1046&gt;$D$1043),366,365))</f>
        <v>0</v>
      </c>
      <c r="N447" s="287">
        <f t="shared" si="71"/>
        <v>0</v>
      </c>
      <c r="P447" s="288">
        <f>(($U447*DT!$C$5/1000))*($D$1045/IF(AND($D$1044&gt;$B$1046,$B$1046&gt;$D$1043),366,365))+(($V447*DT!$C$5/2000))</f>
        <v>0</v>
      </c>
      <c r="Q447" s="289">
        <f t="shared" si="68"/>
        <v>0</v>
      </c>
      <c r="R447" s="289">
        <f>(($U447*DT!$E$5/1000))*($D$1045/IF(AND($D$1044&gt;$B$1046,$B$1046&gt;$D$1043),366,365))+(($V447*DT!$E$5/2000))</f>
        <v>0</v>
      </c>
      <c r="S447" s="290">
        <f t="shared" si="72"/>
        <v>0</v>
      </c>
      <c r="U447" s="291">
        <f t="shared" si="77"/>
        <v>0</v>
      </c>
      <c r="V447" s="291">
        <f t="shared" si="73"/>
        <v>0</v>
      </c>
      <c r="X447" s="288">
        <f>(($AC447*DT!$C$5/1000))*($D$1045/IF(AND($D$1044&gt;$B$1046,$B$1046&gt;$D$1043),366,365))+(($AD447*DT!$C$5/2000))</f>
        <v>0</v>
      </c>
      <c r="Y447" s="289">
        <f t="shared" si="69"/>
        <v>0</v>
      </c>
      <c r="Z447" s="289">
        <f>(($AC447*DT!$E$5/1000))*($D$1045/IF(AND($D$1044&gt;$B$1046,$B$1046&gt;$D$1043),366,365))+(($AD447*DT!$E$5/2000))</f>
        <v>0</v>
      </c>
      <c r="AA447" s="290">
        <f t="shared" si="74"/>
        <v>0</v>
      </c>
      <c r="AC447" s="291">
        <f t="shared" si="75"/>
        <v>0</v>
      </c>
      <c r="AD447" s="291">
        <f t="shared" si="76"/>
        <v>0</v>
      </c>
    </row>
    <row r="448" spans="2:30" x14ac:dyDescent="0.25">
      <c r="B448" s="522">
        <v>444</v>
      </c>
      <c r="C448" s="280">
        <f>'BIENES ASEGURADOS'!C456</f>
        <v>0</v>
      </c>
      <c r="D448" s="281">
        <f>SUM('BIENES ASEGURADOS'!D456:H456)*'RT GENERALES'!$D$14</f>
        <v>0</v>
      </c>
      <c r="E448" s="281">
        <f>SUM('BIENES ASEGURADOS'!I456:Y456,'BIENES ASEGURADOS'!AA456)*'RT GENERALES'!$D$14</f>
        <v>0</v>
      </c>
      <c r="F448" s="281">
        <f>'BIENES ASEGURADOS'!AB456*'RT GENERALES'!$D$14</f>
        <v>0</v>
      </c>
      <c r="G448" s="282">
        <f>'BIENES ASEGURADOS'!Z456*'RT GENERALES'!$D$14</f>
        <v>0</v>
      </c>
      <c r="H448" s="525">
        <f t="shared" si="70"/>
        <v>0</v>
      </c>
      <c r="I448" s="283"/>
      <c r="J448" s="284">
        <f>(((D448+E448)*(DT!$C$5/1000)))*($D$1045/IF(AND($D$1044&gt;$B$1046,$B$1046&gt;$D$1043),366,365))+(LIQUIDACION!$F448*(DT!$C$5/2000))</f>
        <v>0</v>
      </c>
      <c r="K448" s="285">
        <f t="shared" si="67"/>
        <v>0</v>
      </c>
      <c r="L448" s="286">
        <f>(((D448+E448)*DT!$E$5/1000)*($D$1045/IF(AND($D$1044&gt;$B$1046,$B$1046&gt;$D$1043),366,365))+(LIQUIDACION!F448*(DT!$E$5/2000)))</f>
        <v>0</v>
      </c>
      <c r="M448" s="286">
        <f>((G448)*(DT!$C$6/1000))*($D$1045/IF(AND($D$1044&gt;$B$1046,$B$1046&gt;$D$1043),366,365))</f>
        <v>0</v>
      </c>
      <c r="N448" s="287">
        <f t="shared" si="71"/>
        <v>0</v>
      </c>
      <c r="P448" s="288">
        <f>(($U448*DT!$C$5/1000))*($D$1045/IF(AND($D$1044&gt;$B$1046,$B$1046&gt;$D$1043),366,365))+(($V448*DT!$C$5/2000))</f>
        <v>0</v>
      </c>
      <c r="Q448" s="289">
        <f t="shared" si="68"/>
        <v>0</v>
      </c>
      <c r="R448" s="289">
        <f>(($U448*DT!$E$5/1000))*($D$1045/IF(AND($D$1044&gt;$B$1046,$B$1046&gt;$D$1043),366,365))+(($V448*DT!$E$5/2000))</f>
        <v>0</v>
      </c>
      <c r="S448" s="290">
        <f t="shared" si="72"/>
        <v>0</v>
      </c>
      <c r="U448" s="291">
        <f t="shared" si="77"/>
        <v>0</v>
      </c>
      <c r="V448" s="291">
        <f t="shared" si="73"/>
        <v>0</v>
      </c>
      <c r="X448" s="288">
        <f>(($AC448*DT!$C$5/1000))*($D$1045/IF(AND($D$1044&gt;$B$1046,$B$1046&gt;$D$1043),366,365))+(($AD448*DT!$C$5/2000))</f>
        <v>0</v>
      </c>
      <c r="Y448" s="289">
        <f t="shared" si="69"/>
        <v>0</v>
      </c>
      <c r="Z448" s="289">
        <f>(($AC448*DT!$E$5/1000))*($D$1045/IF(AND($D$1044&gt;$B$1046,$B$1046&gt;$D$1043),366,365))+(($AD448*DT!$E$5/2000))</f>
        <v>0</v>
      </c>
      <c r="AA448" s="290">
        <f t="shared" si="74"/>
        <v>0</v>
      </c>
      <c r="AC448" s="291">
        <f t="shared" si="75"/>
        <v>0</v>
      </c>
      <c r="AD448" s="291">
        <f t="shared" si="76"/>
        <v>0</v>
      </c>
    </row>
    <row r="449" spans="2:30" x14ac:dyDescent="0.25">
      <c r="B449" s="522">
        <v>445</v>
      </c>
      <c r="C449" s="280">
        <f>'BIENES ASEGURADOS'!C457</f>
        <v>0</v>
      </c>
      <c r="D449" s="281">
        <f>SUM('BIENES ASEGURADOS'!D457:H457)*'RT GENERALES'!$D$14</f>
        <v>0</v>
      </c>
      <c r="E449" s="281">
        <f>SUM('BIENES ASEGURADOS'!I457:Y457,'BIENES ASEGURADOS'!AA457)*'RT GENERALES'!$D$14</f>
        <v>0</v>
      </c>
      <c r="F449" s="281">
        <f>'BIENES ASEGURADOS'!AB457*'RT GENERALES'!$D$14</f>
        <v>0</v>
      </c>
      <c r="G449" s="282">
        <f>'BIENES ASEGURADOS'!Z457*'RT GENERALES'!$D$14</f>
        <v>0</v>
      </c>
      <c r="H449" s="525">
        <f t="shared" si="70"/>
        <v>0</v>
      </c>
      <c r="I449" s="283"/>
      <c r="J449" s="284">
        <f>(((D449+E449)*(DT!$C$5/1000)))*($D$1045/IF(AND($D$1044&gt;$B$1046,$B$1046&gt;$D$1043),366,365))+(LIQUIDACION!$F449*(DT!$C$5/2000))</f>
        <v>0</v>
      </c>
      <c r="K449" s="285">
        <f t="shared" si="67"/>
        <v>0</v>
      </c>
      <c r="L449" s="286">
        <f>(((D449+E449)*DT!$E$5/1000)*($D$1045/IF(AND($D$1044&gt;$B$1046,$B$1046&gt;$D$1043),366,365))+(LIQUIDACION!F449*(DT!$E$5/2000)))</f>
        <v>0</v>
      </c>
      <c r="M449" s="286">
        <f>((G449)*(DT!$C$6/1000))*($D$1045/IF(AND($D$1044&gt;$B$1046,$B$1046&gt;$D$1043),366,365))</f>
        <v>0</v>
      </c>
      <c r="N449" s="287">
        <f t="shared" si="71"/>
        <v>0</v>
      </c>
      <c r="P449" s="288">
        <f>(($U449*DT!$C$5/1000))*($D$1045/IF(AND($D$1044&gt;$B$1046,$B$1046&gt;$D$1043),366,365))+(($V449*DT!$C$5/2000))</f>
        <v>0</v>
      </c>
      <c r="Q449" s="289">
        <f t="shared" si="68"/>
        <v>0</v>
      </c>
      <c r="R449" s="289">
        <f>(($U449*DT!$E$5/1000))*($D$1045/IF(AND($D$1044&gt;$B$1046,$B$1046&gt;$D$1043),366,365))+(($V449*DT!$E$5/2000))</f>
        <v>0</v>
      </c>
      <c r="S449" s="290">
        <f t="shared" si="72"/>
        <v>0</v>
      </c>
      <c r="U449" s="291">
        <f t="shared" si="77"/>
        <v>0</v>
      </c>
      <c r="V449" s="291">
        <f t="shared" si="73"/>
        <v>0</v>
      </c>
      <c r="X449" s="288">
        <f>(($AC449*DT!$C$5/1000))*($D$1045/IF(AND($D$1044&gt;$B$1046,$B$1046&gt;$D$1043),366,365))+(($AD449*DT!$C$5/2000))</f>
        <v>0</v>
      </c>
      <c r="Y449" s="289">
        <f t="shared" si="69"/>
        <v>0</v>
      </c>
      <c r="Z449" s="289">
        <f>(($AC449*DT!$E$5/1000))*($D$1045/IF(AND($D$1044&gt;$B$1046,$B$1046&gt;$D$1043),366,365))+(($AD449*DT!$E$5/2000))</f>
        <v>0</v>
      </c>
      <c r="AA449" s="290">
        <f t="shared" si="74"/>
        <v>0</v>
      </c>
      <c r="AC449" s="291">
        <f t="shared" si="75"/>
        <v>0</v>
      </c>
      <c r="AD449" s="291">
        <f t="shared" si="76"/>
        <v>0</v>
      </c>
    </row>
    <row r="450" spans="2:30" x14ac:dyDescent="0.25">
      <c r="B450" s="522">
        <v>446</v>
      </c>
      <c r="C450" s="280">
        <f>'BIENES ASEGURADOS'!C458</f>
        <v>0</v>
      </c>
      <c r="D450" s="281">
        <f>SUM('BIENES ASEGURADOS'!D458:H458)*'RT GENERALES'!$D$14</f>
        <v>0</v>
      </c>
      <c r="E450" s="281">
        <f>SUM('BIENES ASEGURADOS'!I458:Y458,'BIENES ASEGURADOS'!AA458)*'RT GENERALES'!$D$14</f>
        <v>0</v>
      </c>
      <c r="F450" s="281">
        <f>'BIENES ASEGURADOS'!AB458*'RT GENERALES'!$D$14</f>
        <v>0</v>
      </c>
      <c r="G450" s="282">
        <f>'BIENES ASEGURADOS'!Z458*'RT GENERALES'!$D$14</f>
        <v>0</v>
      </c>
      <c r="H450" s="525">
        <f t="shared" si="70"/>
        <v>0</v>
      </c>
      <c r="I450" s="283"/>
      <c r="J450" s="284">
        <f>(((D450+E450)*(DT!$C$5/1000)))*($D$1045/IF(AND($D$1044&gt;$B$1046,$B$1046&gt;$D$1043),366,365))+(LIQUIDACION!$F450*(DT!$C$5/2000))</f>
        <v>0</v>
      </c>
      <c r="K450" s="285">
        <f t="shared" si="67"/>
        <v>0</v>
      </c>
      <c r="L450" s="286">
        <f>(((D450+E450)*DT!$E$5/1000)*($D$1045/IF(AND($D$1044&gt;$B$1046,$B$1046&gt;$D$1043),366,365))+(LIQUIDACION!F450*(DT!$E$5/2000)))</f>
        <v>0</v>
      </c>
      <c r="M450" s="286">
        <f>((G450)*(DT!$C$6/1000))*($D$1045/IF(AND($D$1044&gt;$B$1046,$B$1046&gt;$D$1043),366,365))</f>
        <v>0</v>
      </c>
      <c r="N450" s="287">
        <f t="shared" si="71"/>
        <v>0</v>
      </c>
      <c r="P450" s="288">
        <f>(($U450*DT!$C$5/1000))*($D$1045/IF(AND($D$1044&gt;$B$1046,$B$1046&gt;$D$1043),366,365))+(($V450*DT!$C$5/2000))</f>
        <v>0</v>
      </c>
      <c r="Q450" s="289">
        <f t="shared" si="68"/>
        <v>0</v>
      </c>
      <c r="R450" s="289">
        <f>(($U450*DT!$E$5/1000))*($D$1045/IF(AND($D$1044&gt;$B$1046,$B$1046&gt;$D$1043),366,365))+(($V450*DT!$E$5/2000))</f>
        <v>0</v>
      </c>
      <c r="S450" s="290">
        <f t="shared" si="72"/>
        <v>0</v>
      </c>
      <c r="U450" s="291">
        <f t="shared" si="77"/>
        <v>0</v>
      </c>
      <c r="V450" s="291">
        <f t="shared" si="73"/>
        <v>0</v>
      </c>
      <c r="X450" s="288">
        <f>(($AC450*DT!$C$5/1000))*($D$1045/IF(AND($D$1044&gt;$B$1046,$B$1046&gt;$D$1043),366,365))+(($AD450*DT!$C$5/2000))</f>
        <v>0</v>
      </c>
      <c r="Y450" s="289">
        <f t="shared" si="69"/>
        <v>0</v>
      </c>
      <c r="Z450" s="289">
        <f>(($AC450*DT!$E$5/1000))*($D$1045/IF(AND($D$1044&gt;$B$1046,$B$1046&gt;$D$1043),366,365))+(($AD450*DT!$E$5/2000))</f>
        <v>0</v>
      </c>
      <c r="AA450" s="290">
        <f t="shared" si="74"/>
        <v>0</v>
      </c>
      <c r="AC450" s="291">
        <f t="shared" si="75"/>
        <v>0</v>
      </c>
      <c r="AD450" s="291">
        <f t="shared" si="76"/>
        <v>0</v>
      </c>
    </row>
    <row r="451" spans="2:30" x14ac:dyDescent="0.25">
      <c r="B451" s="522">
        <v>447</v>
      </c>
      <c r="C451" s="280">
        <f>'BIENES ASEGURADOS'!C459</f>
        <v>0</v>
      </c>
      <c r="D451" s="281">
        <f>SUM('BIENES ASEGURADOS'!D459:H459)*'RT GENERALES'!$D$14</f>
        <v>0</v>
      </c>
      <c r="E451" s="281">
        <f>SUM('BIENES ASEGURADOS'!I459:Y459,'BIENES ASEGURADOS'!AA459)*'RT GENERALES'!$D$14</f>
        <v>0</v>
      </c>
      <c r="F451" s="281">
        <f>'BIENES ASEGURADOS'!AB459*'RT GENERALES'!$D$14</f>
        <v>0</v>
      </c>
      <c r="G451" s="282">
        <f>'BIENES ASEGURADOS'!Z459*'RT GENERALES'!$D$14</f>
        <v>0</v>
      </c>
      <c r="H451" s="525">
        <f t="shared" si="70"/>
        <v>0</v>
      </c>
      <c r="I451" s="283"/>
      <c r="J451" s="284">
        <f>(((D451+E451)*(DT!$C$5/1000)))*($D$1045/IF(AND($D$1044&gt;$B$1046,$B$1046&gt;$D$1043),366,365))+(LIQUIDACION!$F451*(DT!$C$5/2000))</f>
        <v>0</v>
      </c>
      <c r="K451" s="285">
        <f t="shared" si="67"/>
        <v>0</v>
      </c>
      <c r="L451" s="286">
        <f>(((D451+E451)*DT!$E$5/1000)*($D$1045/IF(AND($D$1044&gt;$B$1046,$B$1046&gt;$D$1043),366,365))+(LIQUIDACION!F451*(DT!$E$5/2000)))</f>
        <v>0</v>
      </c>
      <c r="M451" s="286">
        <f>((G451)*(DT!$C$6/1000))*($D$1045/IF(AND($D$1044&gt;$B$1046,$B$1046&gt;$D$1043),366,365))</f>
        <v>0</v>
      </c>
      <c r="N451" s="287">
        <f t="shared" si="71"/>
        <v>0</v>
      </c>
      <c r="P451" s="288">
        <f>(($U451*DT!$C$5/1000))*($D$1045/IF(AND($D$1044&gt;$B$1046,$B$1046&gt;$D$1043),366,365))+(($V451*DT!$C$5/2000))</f>
        <v>0</v>
      </c>
      <c r="Q451" s="289">
        <f t="shared" si="68"/>
        <v>0</v>
      </c>
      <c r="R451" s="289">
        <f>(($U451*DT!$E$5/1000))*($D$1045/IF(AND($D$1044&gt;$B$1046,$B$1046&gt;$D$1043),366,365))+(($V451*DT!$E$5/2000))</f>
        <v>0</v>
      </c>
      <c r="S451" s="290">
        <f t="shared" si="72"/>
        <v>0</v>
      </c>
      <c r="U451" s="291">
        <f t="shared" si="77"/>
        <v>0</v>
      </c>
      <c r="V451" s="291">
        <f t="shared" si="73"/>
        <v>0</v>
      </c>
      <c r="X451" s="288">
        <f>(($AC451*DT!$C$5/1000))*($D$1045/IF(AND($D$1044&gt;$B$1046,$B$1046&gt;$D$1043),366,365))+(($AD451*DT!$C$5/2000))</f>
        <v>0</v>
      </c>
      <c r="Y451" s="289">
        <f t="shared" si="69"/>
        <v>0</v>
      </c>
      <c r="Z451" s="289">
        <f>(($AC451*DT!$E$5/1000))*($D$1045/IF(AND($D$1044&gt;$B$1046,$B$1046&gt;$D$1043),366,365))+(($AD451*DT!$E$5/2000))</f>
        <v>0</v>
      </c>
      <c r="AA451" s="290">
        <f t="shared" si="74"/>
        <v>0</v>
      </c>
      <c r="AC451" s="291">
        <f t="shared" si="75"/>
        <v>0</v>
      </c>
      <c r="AD451" s="291">
        <f t="shared" si="76"/>
        <v>0</v>
      </c>
    </row>
    <row r="452" spans="2:30" x14ac:dyDescent="0.25">
      <c r="B452" s="522">
        <v>448</v>
      </c>
      <c r="C452" s="280">
        <f>'BIENES ASEGURADOS'!C460</f>
        <v>0</v>
      </c>
      <c r="D452" s="281">
        <f>SUM('BIENES ASEGURADOS'!D460:H460)*'RT GENERALES'!$D$14</f>
        <v>0</v>
      </c>
      <c r="E452" s="281">
        <f>SUM('BIENES ASEGURADOS'!I460:Y460,'BIENES ASEGURADOS'!AA460)*'RT GENERALES'!$D$14</f>
        <v>0</v>
      </c>
      <c r="F452" s="281">
        <f>'BIENES ASEGURADOS'!AB460*'RT GENERALES'!$D$14</f>
        <v>0</v>
      </c>
      <c r="G452" s="282">
        <f>'BIENES ASEGURADOS'!Z460*'RT GENERALES'!$D$14</f>
        <v>0</v>
      </c>
      <c r="H452" s="525">
        <f t="shared" si="70"/>
        <v>0</v>
      </c>
      <c r="I452" s="283"/>
      <c r="J452" s="284">
        <f>(((D452+E452)*(DT!$C$5/1000)))*($D$1045/IF(AND($D$1044&gt;$B$1046,$B$1046&gt;$D$1043),366,365))+(LIQUIDACION!$F452*(DT!$C$5/2000))</f>
        <v>0</v>
      </c>
      <c r="K452" s="285">
        <f t="shared" si="67"/>
        <v>0</v>
      </c>
      <c r="L452" s="286">
        <f>(((D452+E452)*DT!$E$5/1000)*($D$1045/IF(AND($D$1044&gt;$B$1046,$B$1046&gt;$D$1043),366,365))+(LIQUIDACION!F452*(DT!$E$5/2000)))</f>
        <v>0</v>
      </c>
      <c r="M452" s="286">
        <f>((G452)*(DT!$C$6/1000))*($D$1045/IF(AND($D$1044&gt;$B$1046,$B$1046&gt;$D$1043),366,365))</f>
        <v>0</v>
      </c>
      <c r="N452" s="287">
        <f t="shared" si="71"/>
        <v>0</v>
      </c>
      <c r="P452" s="288">
        <f>(($U452*DT!$C$5/1000))*($D$1045/IF(AND($D$1044&gt;$B$1046,$B$1046&gt;$D$1043),366,365))+(($V452*DT!$C$5/2000))</f>
        <v>0</v>
      </c>
      <c r="Q452" s="289">
        <f t="shared" si="68"/>
        <v>0</v>
      </c>
      <c r="R452" s="289">
        <f>(($U452*DT!$E$5/1000))*($D$1045/IF(AND($D$1044&gt;$B$1046,$B$1046&gt;$D$1043),366,365))+(($V452*DT!$E$5/2000))</f>
        <v>0</v>
      </c>
      <c r="S452" s="290">
        <f t="shared" si="72"/>
        <v>0</v>
      </c>
      <c r="U452" s="291">
        <f t="shared" si="77"/>
        <v>0</v>
      </c>
      <c r="V452" s="291">
        <f t="shared" si="73"/>
        <v>0</v>
      </c>
      <c r="X452" s="288">
        <f>(($AC452*DT!$C$5/1000))*($D$1045/IF(AND($D$1044&gt;$B$1046,$B$1046&gt;$D$1043),366,365))+(($AD452*DT!$C$5/2000))</f>
        <v>0</v>
      </c>
      <c r="Y452" s="289">
        <f t="shared" si="69"/>
        <v>0</v>
      </c>
      <c r="Z452" s="289">
        <f>(($AC452*DT!$E$5/1000))*($D$1045/IF(AND($D$1044&gt;$B$1046,$B$1046&gt;$D$1043),366,365))+(($AD452*DT!$E$5/2000))</f>
        <v>0</v>
      </c>
      <c r="AA452" s="290">
        <f t="shared" si="74"/>
        <v>0</v>
      </c>
      <c r="AC452" s="291">
        <f t="shared" si="75"/>
        <v>0</v>
      </c>
      <c r="AD452" s="291">
        <f t="shared" si="76"/>
        <v>0</v>
      </c>
    </row>
    <row r="453" spans="2:30" x14ac:dyDescent="0.25">
      <c r="B453" s="522">
        <v>449</v>
      </c>
      <c r="C453" s="280">
        <f>'BIENES ASEGURADOS'!C461</f>
        <v>0</v>
      </c>
      <c r="D453" s="281">
        <f>SUM('BIENES ASEGURADOS'!D461:H461)*'RT GENERALES'!$D$14</f>
        <v>0</v>
      </c>
      <c r="E453" s="281">
        <f>SUM('BIENES ASEGURADOS'!I461:Y461,'BIENES ASEGURADOS'!AA461)*'RT GENERALES'!$D$14</f>
        <v>0</v>
      </c>
      <c r="F453" s="281">
        <f>'BIENES ASEGURADOS'!AB461*'RT GENERALES'!$D$14</f>
        <v>0</v>
      </c>
      <c r="G453" s="282">
        <f>'BIENES ASEGURADOS'!Z461*'RT GENERALES'!$D$14</f>
        <v>0</v>
      </c>
      <c r="H453" s="525">
        <f t="shared" si="70"/>
        <v>0</v>
      </c>
      <c r="I453" s="283"/>
      <c r="J453" s="284">
        <f>(((D453+E453)*(DT!$C$5/1000)))*($D$1045/IF(AND($D$1044&gt;$B$1046,$B$1046&gt;$D$1043),366,365))+(LIQUIDACION!$F453*(DT!$C$5/2000))</f>
        <v>0</v>
      </c>
      <c r="K453" s="285">
        <f t="shared" ref="K453:K503" si="78">(((D453+E453)*($H$1045/1000)))*($D$1045/IF(AND($D$1044&gt;$B$1046,$B$1046&gt;$D$1043),366,365))+(F453*$H$1045/2000)</f>
        <v>0</v>
      </c>
      <c r="L453" s="286">
        <f>(((D453+E453)*DT!$E$5/1000)*($D$1045/IF(AND($D$1044&gt;$B$1046,$B$1046&gt;$D$1043),366,365))+(LIQUIDACION!F453*(DT!$E$5/2000)))</f>
        <v>0</v>
      </c>
      <c r="M453" s="286">
        <f>((G453)*(DT!$C$6/1000))*($D$1045/IF(AND($D$1044&gt;$B$1046,$B$1046&gt;$D$1043),366,365))</f>
        <v>0</v>
      </c>
      <c r="N453" s="287">
        <f t="shared" si="71"/>
        <v>0</v>
      </c>
      <c r="P453" s="288">
        <f>(($U453*DT!$C$5/1000))*($D$1045/IF(AND($D$1044&gt;$B$1046,$B$1046&gt;$D$1043),366,365))+(($V453*DT!$C$5/2000))</f>
        <v>0</v>
      </c>
      <c r="Q453" s="289">
        <f t="shared" ref="Q453:Q503" si="79">(($U453*$H$1045/1000))*($D$1045/IF(AND($D$1044&gt;$B$1046,$B$1046&gt;$D$1043),366,365))+(($V453*$H$1045/2000))</f>
        <v>0</v>
      </c>
      <c r="R453" s="289">
        <f>(($U453*DT!$E$5/1000))*($D$1045/IF(AND($D$1044&gt;$B$1046,$B$1046&gt;$D$1043),366,365))+(($V453*DT!$E$5/2000))</f>
        <v>0</v>
      </c>
      <c r="S453" s="290">
        <f t="shared" si="72"/>
        <v>0</v>
      </c>
      <c r="U453" s="291">
        <f t="shared" si="77"/>
        <v>0</v>
      </c>
      <c r="V453" s="291">
        <f t="shared" si="73"/>
        <v>0</v>
      </c>
      <c r="X453" s="288">
        <f>(($AC453*DT!$C$5/1000))*($D$1045/IF(AND($D$1044&gt;$B$1046,$B$1046&gt;$D$1043),366,365))+(($AD453*DT!$C$5/2000))</f>
        <v>0</v>
      </c>
      <c r="Y453" s="289">
        <f t="shared" ref="Y453:Y503" si="80">(($AC453*$H$1045/1000))*($D$1045/IF(AND($D$1044&gt;$B$1046,$B$1046&gt;$D$1043),366,365))+(($AD453*$H$1045/2000))</f>
        <v>0</v>
      </c>
      <c r="Z453" s="289">
        <f>(($AC453*DT!$E$5/1000))*($D$1045/IF(AND($D$1044&gt;$B$1046,$B$1046&gt;$D$1043),366,365))+(($AD453*DT!$E$5/2000))</f>
        <v>0</v>
      </c>
      <c r="AA453" s="290">
        <f t="shared" si="74"/>
        <v>0</v>
      </c>
      <c r="AC453" s="291">
        <f t="shared" si="75"/>
        <v>0</v>
      </c>
      <c r="AD453" s="291">
        <f t="shared" si="76"/>
        <v>0</v>
      </c>
    </row>
    <row r="454" spans="2:30" x14ac:dyDescent="0.25">
      <c r="B454" s="522">
        <v>450</v>
      </c>
      <c r="C454" s="280">
        <f>'BIENES ASEGURADOS'!C462</f>
        <v>0</v>
      </c>
      <c r="D454" s="281">
        <f>SUM('BIENES ASEGURADOS'!D462:H462)*'RT GENERALES'!$D$14</f>
        <v>0</v>
      </c>
      <c r="E454" s="281">
        <f>SUM('BIENES ASEGURADOS'!I462:Y462,'BIENES ASEGURADOS'!AA462)*'RT GENERALES'!$D$14</f>
        <v>0</v>
      </c>
      <c r="F454" s="281">
        <f>'BIENES ASEGURADOS'!AB462*'RT GENERALES'!$D$14</f>
        <v>0</v>
      </c>
      <c r="G454" s="282">
        <f>'BIENES ASEGURADOS'!Z462*'RT GENERALES'!$D$14</f>
        <v>0</v>
      </c>
      <c r="H454" s="525">
        <f t="shared" ref="H454:H503" si="81">SUM(D454:G454)</f>
        <v>0</v>
      </c>
      <c r="I454" s="283"/>
      <c r="J454" s="284">
        <f>(((D454+E454)*(DT!$C$5/1000)))*($D$1045/IF(AND($D$1044&gt;$B$1046,$B$1046&gt;$D$1043),366,365))+(LIQUIDACION!$F454*(DT!$C$5/2000))</f>
        <v>0</v>
      </c>
      <c r="K454" s="285">
        <f t="shared" si="78"/>
        <v>0</v>
      </c>
      <c r="L454" s="286">
        <f>(((D454+E454)*DT!$E$5/1000)*($D$1045/IF(AND($D$1044&gt;$B$1046,$B$1046&gt;$D$1043),366,365))+(LIQUIDACION!F454*(DT!$E$5/2000)))</f>
        <v>0</v>
      </c>
      <c r="M454" s="286">
        <f>((G454)*(DT!$C$6/1000))*($D$1045/IF(AND($D$1044&gt;$B$1046,$B$1046&gt;$D$1043),366,365))</f>
        <v>0</v>
      </c>
      <c r="N454" s="287">
        <f t="shared" ref="N454:N503" si="82">SUM(J454:M454)</f>
        <v>0</v>
      </c>
      <c r="P454" s="288">
        <f>(($U454*DT!$C$5/1000))*($D$1045/IF(AND($D$1044&gt;$B$1046,$B$1046&gt;$D$1043),366,365))+(($V454*DT!$C$5/2000))</f>
        <v>0</v>
      </c>
      <c r="Q454" s="289">
        <f t="shared" si="79"/>
        <v>0</v>
      </c>
      <c r="R454" s="289">
        <f>(($U454*DT!$E$5/1000))*($D$1045/IF(AND($D$1044&gt;$B$1046,$B$1046&gt;$D$1043),366,365))+(($V454*DT!$E$5/2000))</f>
        <v>0</v>
      </c>
      <c r="S454" s="290">
        <f t="shared" ref="S454:S503" si="83">N454-(SUM(P454:R454))</f>
        <v>0</v>
      </c>
      <c r="U454" s="291">
        <f t="shared" si="77"/>
        <v>0</v>
      </c>
      <c r="V454" s="291">
        <f t="shared" ref="V454:V517" si="84">IF(AND(($H454)&gt;$P$2,$F454&gt;0),(($F454)*($P$2/$H454)),$F454)</f>
        <v>0</v>
      </c>
      <c r="X454" s="288">
        <f>(($AC454*DT!$C$5/1000))*($D$1045/IF(AND($D$1044&gt;$B$1046,$B$1046&gt;$D$1043),366,365))+(($AD454*DT!$C$5/2000))</f>
        <v>0</v>
      </c>
      <c r="Y454" s="289">
        <f t="shared" si="80"/>
        <v>0</v>
      </c>
      <c r="Z454" s="289">
        <f>(($AC454*DT!$E$5/1000))*($D$1045/IF(AND($D$1044&gt;$B$1046,$B$1046&gt;$D$1043),366,365))+(($AD454*DT!$E$5/2000))</f>
        <v>0</v>
      </c>
      <c r="AA454" s="290">
        <f t="shared" ref="AA454:AA503" si="85">N454-SUM(P454:R454,X454:Z454)</f>
        <v>0</v>
      </c>
      <c r="AC454" s="291">
        <f t="shared" ref="AC454:AC503" si="86">IF($H454&gt;$P$2,IF(AND($X$2&gt;=($H454-$P$2)),(D454+E454+G454)*(1-($P$2/$H454)),(D454+E454+G454)*($X$2/$H454)),0)</f>
        <v>0</v>
      </c>
      <c r="AD454" s="291">
        <f t="shared" ref="AD454:AD503" si="87">IF($H454&gt;$P$2,IF(AND($X$2&gt;=($H454-$P$2),F454&gt;0),(F454)*(1-($P$2/$H454)),(F454)*($X$2/$H454)),0)</f>
        <v>0</v>
      </c>
    </row>
    <row r="455" spans="2:30" x14ac:dyDescent="0.25">
      <c r="B455" s="522">
        <v>451</v>
      </c>
      <c r="C455" s="280">
        <f>'BIENES ASEGURADOS'!C463</f>
        <v>0</v>
      </c>
      <c r="D455" s="281">
        <f>SUM('BIENES ASEGURADOS'!D463:H463)*'RT GENERALES'!$D$14</f>
        <v>0</v>
      </c>
      <c r="E455" s="281">
        <f>SUM('BIENES ASEGURADOS'!I463:Y463,'BIENES ASEGURADOS'!AA463)*'RT GENERALES'!$D$14</f>
        <v>0</v>
      </c>
      <c r="F455" s="281">
        <f>'BIENES ASEGURADOS'!AB463*'RT GENERALES'!$D$14</f>
        <v>0</v>
      </c>
      <c r="G455" s="282">
        <f>'BIENES ASEGURADOS'!Z463*'RT GENERALES'!$D$14</f>
        <v>0</v>
      </c>
      <c r="H455" s="525">
        <f t="shared" si="81"/>
        <v>0</v>
      </c>
      <c r="I455" s="283"/>
      <c r="J455" s="284">
        <f>(((D455+E455)*(DT!$C$5/1000)))*($D$1045/IF(AND($D$1044&gt;$B$1046,$B$1046&gt;$D$1043),366,365))+(LIQUIDACION!$F455*(DT!$C$5/2000))</f>
        <v>0</v>
      </c>
      <c r="K455" s="285">
        <f t="shared" si="78"/>
        <v>0</v>
      </c>
      <c r="L455" s="286">
        <f>(((D455+E455)*DT!$E$5/1000)*($D$1045/IF(AND($D$1044&gt;$B$1046,$B$1046&gt;$D$1043),366,365))+(LIQUIDACION!F455*(DT!$E$5/2000)))</f>
        <v>0</v>
      </c>
      <c r="M455" s="286">
        <f>((G455)*(DT!$C$6/1000))*($D$1045/IF(AND($D$1044&gt;$B$1046,$B$1046&gt;$D$1043),366,365))</f>
        <v>0</v>
      </c>
      <c r="N455" s="287">
        <f t="shared" si="82"/>
        <v>0</v>
      </c>
      <c r="P455" s="288">
        <f>(($U455*DT!$C$5/1000))*($D$1045/IF(AND($D$1044&gt;$B$1046,$B$1046&gt;$D$1043),366,365))+(($V455*DT!$C$5/2000))</f>
        <v>0</v>
      </c>
      <c r="Q455" s="289">
        <f t="shared" si="79"/>
        <v>0</v>
      </c>
      <c r="R455" s="289">
        <f>(($U455*DT!$E$5/1000))*($D$1045/IF(AND($D$1044&gt;$B$1046,$B$1046&gt;$D$1043),366,365))+(($V455*DT!$E$5/2000))</f>
        <v>0</v>
      </c>
      <c r="S455" s="290">
        <f t="shared" si="83"/>
        <v>0</v>
      </c>
      <c r="U455" s="291">
        <f t="shared" si="77"/>
        <v>0</v>
      </c>
      <c r="V455" s="291">
        <f t="shared" si="84"/>
        <v>0</v>
      </c>
      <c r="X455" s="288">
        <f>(($AC455*DT!$C$5/1000))*($D$1045/IF(AND($D$1044&gt;$B$1046,$B$1046&gt;$D$1043),366,365))+(($AD455*DT!$C$5/2000))</f>
        <v>0</v>
      </c>
      <c r="Y455" s="289">
        <f t="shared" si="80"/>
        <v>0</v>
      </c>
      <c r="Z455" s="289">
        <f>(($AC455*DT!$E$5/1000))*($D$1045/IF(AND($D$1044&gt;$B$1046,$B$1046&gt;$D$1043),366,365))+(($AD455*DT!$E$5/2000))</f>
        <v>0</v>
      </c>
      <c r="AA455" s="290">
        <f t="shared" si="85"/>
        <v>0</v>
      </c>
      <c r="AC455" s="291">
        <f t="shared" si="86"/>
        <v>0</v>
      </c>
      <c r="AD455" s="291">
        <f t="shared" si="87"/>
        <v>0</v>
      </c>
    </row>
    <row r="456" spans="2:30" x14ac:dyDescent="0.25">
      <c r="B456" s="522">
        <v>452</v>
      </c>
      <c r="C456" s="280">
        <f>'BIENES ASEGURADOS'!C464</f>
        <v>0</v>
      </c>
      <c r="D456" s="281">
        <f>SUM('BIENES ASEGURADOS'!D464:H464)*'RT GENERALES'!$D$14</f>
        <v>0</v>
      </c>
      <c r="E456" s="281">
        <f>SUM('BIENES ASEGURADOS'!I464:Y464,'BIENES ASEGURADOS'!AA464)*'RT GENERALES'!$D$14</f>
        <v>0</v>
      </c>
      <c r="F456" s="281">
        <f>'BIENES ASEGURADOS'!AB464*'RT GENERALES'!$D$14</f>
        <v>0</v>
      </c>
      <c r="G456" s="282">
        <f>'BIENES ASEGURADOS'!Z464*'RT GENERALES'!$D$14</f>
        <v>0</v>
      </c>
      <c r="H456" s="525">
        <f t="shared" si="81"/>
        <v>0</v>
      </c>
      <c r="I456" s="283"/>
      <c r="J456" s="284">
        <f>(((D456+E456)*(DT!$C$5/1000)))*($D$1045/IF(AND($D$1044&gt;$B$1046,$B$1046&gt;$D$1043),366,365))+(LIQUIDACION!$F456*(DT!$C$5/2000))</f>
        <v>0</v>
      </c>
      <c r="K456" s="285">
        <f t="shared" si="78"/>
        <v>0</v>
      </c>
      <c r="L456" s="286">
        <f>(((D456+E456)*DT!$E$5/1000)*($D$1045/IF(AND($D$1044&gt;$B$1046,$B$1046&gt;$D$1043),366,365))+(LIQUIDACION!F456*(DT!$E$5/2000)))</f>
        <v>0</v>
      </c>
      <c r="M456" s="286">
        <f>((G456)*(DT!$C$6/1000))*($D$1045/IF(AND($D$1044&gt;$B$1046,$B$1046&gt;$D$1043),366,365))</f>
        <v>0</v>
      </c>
      <c r="N456" s="287">
        <f t="shared" si="82"/>
        <v>0</v>
      </c>
      <c r="P456" s="288">
        <f>(($U456*DT!$C$5/1000))*($D$1045/IF(AND($D$1044&gt;$B$1046,$B$1046&gt;$D$1043),366,365))+(($V456*DT!$C$5/2000))</f>
        <v>0</v>
      </c>
      <c r="Q456" s="289">
        <f t="shared" si="79"/>
        <v>0</v>
      </c>
      <c r="R456" s="289">
        <f>(($U456*DT!$E$5/1000))*($D$1045/IF(AND($D$1044&gt;$B$1046,$B$1046&gt;$D$1043),366,365))+(($V456*DT!$E$5/2000))</f>
        <v>0</v>
      </c>
      <c r="S456" s="290">
        <f t="shared" si="83"/>
        <v>0</v>
      </c>
      <c r="U456" s="291">
        <f t="shared" si="77"/>
        <v>0</v>
      </c>
      <c r="V456" s="291">
        <f t="shared" si="84"/>
        <v>0</v>
      </c>
      <c r="X456" s="288">
        <f>(($AC456*DT!$C$5/1000))*($D$1045/IF(AND($D$1044&gt;$B$1046,$B$1046&gt;$D$1043),366,365))+(($AD456*DT!$C$5/2000))</f>
        <v>0</v>
      </c>
      <c r="Y456" s="289">
        <f t="shared" si="80"/>
        <v>0</v>
      </c>
      <c r="Z456" s="289">
        <f>(($AC456*DT!$E$5/1000))*($D$1045/IF(AND($D$1044&gt;$B$1046,$B$1046&gt;$D$1043),366,365))+(($AD456*DT!$E$5/2000))</f>
        <v>0</v>
      </c>
      <c r="AA456" s="290">
        <f t="shared" si="85"/>
        <v>0</v>
      </c>
      <c r="AC456" s="291">
        <f t="shared" si="86"/>
        <v>0</v>
      </c>
      <c r="AD456" s="291">
        <f t="shared" si="87"/>
        <v>0</v>
      </c>
    </row>
    <row r="457" spans="2:30" x14ac:dyDescent="0.25">
      <c r="B457" s="522">
        <v>453</v>
      </c>
      <c r="C457" s="280">
        <f>'BIENES ASEGURADOS'!C465</f>
        <v>0</v>
      </c>
      <c r="D457" s="281">
        <f>SUM('BIENES ASEGURADOS'!D465:H465)*'RT GENERALES'!$D$14</f>
        <v>0</v>
      </c>
      <c r="E457" s="281">
        <f>SUM('BIENES ASEGURADOS'!I465:Y465,'BIENES ASEGURADOS'!AA465)*'RT GENERALES'!$D$14</f>
        <v>0</v>
      </c>
      <c r="F457" s="281">
        <f>'BIENES ASEGURADOS'!AB465*'RT GENERALES'!$D$14</f>
        <v>0</v>
      </c>
      <c r="G457" s="282">
        <f>'BIENES ASEGURADOS'!Z465*'RT GENERALES'!$D$14</f>
        <v>0</v>
      </c>
      <c r="H457" s="525">
        <f t="shared" si="81"/>
        <v>0</v>
      </c>
      <c r="I457" s="283"/>
      <c r="J457" s="284">
        <f>(((D457+E457)*(DT!$C$5/1000)))*($D$1045/IF(AND($D$1044&gt;$B$1046,$B$1046&gt;$D$1043),366,365))+(LIQUIDACION!$F457*(DT!$C$5/2000))</f>
        <v>0</v>
      </c>
      <c r="K457" s="285">
        <f t="shared" si="78"/>
        <v>0</v>
      </c>
      <c r="L457" s="286">
        <f>(((D457+E457)*DT!$E$5/1000)*($D$1045/IF(AND($D$1044&gt;$B$1046,$B$1046&gt;$D$1043),366,365))+(LIQUIDACION!F457*(DT!$E$5/2000)))</f>
        <v>0</v>
      </c>
      <c r="M457" s="286">
        <f>((G457)*(DT!$C$6/1000))*($D$1045/IF(AND($D$1044&gt;$B$1046,$B$1046&gt;$D$1043),366,365))</f>
        <v>0</v>
      </c>
      <c r="N457" s="287">
        <f t="shared" si="82"/>
        <v>0</v>
      </c>
      <c r="P457" s="288">
        <f>(($U457*DT!$C$5/1000))*($D$1045/IF(AND($D$1044&gt;$B$1046,$B$1046&gt;$D$1043),366,365))+(($V457*DT!$C$5/2000))</f>
        <v>0</v>
      </c>
      <c r="Q457" s="289">
        <f t="shared" si="79"/>
        <v>0</v>
      </c>
      <c r="R457" s="289">
        <f>(($U457*DT!$E$5/1000))*($D$1045/IF(AND($D$1044&gt;$B$1046,$B$1046&gt;$D$1043),366,365))+(($V457*DT!$E$5/2000))</f>
        <v>0</v>
      </c>
      <c r="S457" s="290">
        <f t="shared" si="83"/>
        <v>0</v>
      </c>
      <c r="U457" s="291">
        <f t="shared" si="77"/>
        <v>0</v>
      </c>
      <c r="V457" s="291">
        <f t="shared" si="84"/>
        <v>0</v>
      </c>
      <c r="X457" s="288">
        <f>(($AC457*DT!$C$5/1000))*($D$1045/IF(AND($D$1044&gt;$B$1046,$B$1046&gt;$D$1043),366,365))+(($AD457*DT!$C$5/2000))</f>
        <v>0</v>
      </c>
      <c r="Y457" s="289">
        <f t="shared" si="80"/>
        <v>0</v>
      </c>
      <c r="Z457" s="289">
        <f>(($AC457*DT!$E$5/1000))*($D$1045/IF(AND($D$1044&gt;$B$1046,$B$1046&gt;$D$1043),366,365))+(($AD457*DT!$E$5/2000))</f>
        <v>0</v>
      </c>
      <c r="AA457" s="290">
        <f t="shared" si="85"/>
        <v>0</v>
      </c>
      <c r="AC457" s="291">
        <f t="shared" si="86"/>
        <v>0</v>
      </c>
      <c r="AD457" s="291">
        <f t="shared" si="87"/>
        <v>0</v>
      </c>
    </row>
    <row r="458" spans="2:30" x14ac:dyDescent="0.25">
      <c r="B458" s="522">
        <v>454</v>
      </c>
      <c r="C458" s="280">
        <f>'BIENES ASEGURADOS'!C466</f>
        <v>0</v>
      </c>
      <c r="D458" s="281">
        <f>SUM('BIENES ASEGURADOS'!D466:H466)*'RT GENERALES'!$D$14</f>
        <v>0</v>
      </c>
      <c r="E458" s="281">
        <f>SUM('BIENES ASEGURADOS'!I466:Y466,'BIENES ASEGURADOS'!AA466)*'RT GENERALES'!$D$14</f>
        <v>0</v>
      </c>
      <c r="F458" s="281">
        <f>'BIENES ASEGURADOS'!AB466*'RT GENERALES'!$D$14</f>
        <v>0</v>
      </c>
      <c r="G458" s="282">
        <f>'BIENES ASEGURADOS'!Z466*'RT GENERALES'!$D$14</f>
        <v>0</v>
      </c>
      <c r="H458" s="525">
        <f t="shared" si="81"/>
        <v>0</v>
      </c>
      <c r="I458" s="283"/>
      <c r="J458" s="284">
        <f>(((D458+E458)*(DT!$C$5/1000)))*($D$1045/IF(AND($D$1044&gt;$B$1046,$B$1046&gt;$D$1043),366,365))+(LIQUIDACION!$F458*(DT!$C$5/2000))</f>
        <v>0</v>
      </c>
      <c r="K458" s="285">
        <f t="shared" si="78"/>
        <v>0</v>
      </c>
      <c r="L458" s="286">
        <f>(((D458+E458)*DT!$E$5/1000)*($D$1045/IF(AND($D$1044&gt;$B$1046,$B$1046&gt;$D$1043),366,365))+(LIQUIDACION!F458*(DT!$E$5/2000)))</f>
        <v>0</v>
      </c>
      <c r="M458" s="286">
        <f>((G458)*(DT!$C$6/1000))*($D$1045/IF(AND($D$1044&gt;$B$1046,$B$1046&gt;$D$1043),366,365))</f>
        <v>0</v>
      </c>
      <c r="N458" s="287">
        <f t="shared" si="82"/>
        <v>0</v>
      </c>
      <c r="P458" s="288">
        <f>(($U458*DT!$C$5/1000))*($D$1045/IF(AND($D$1044&gt;$B$1046,$B$1046&gt;$D$1043),366,365))+(($V458*DT!$C$5/2000))</f>
        <v>0</v>
      </c>
      <c r="Q458" s="289">
        <f t="shared" si="79"/>
        <v>0</v>
      </c>
      <c r="R458" s="289">
        <f>(($U458*DT!$E$5/1000))*($D$1045/IF(AND($D$1044&gt;$B$1046,$B$1046&gt;$D$1043),366,365))+(($V458*DT!$E$5/2000))</f>
        <v>0</v>
      </c>
      <c r="S458" s="290">
        <f t="shared" si="83"/>
        <v>0</v>
      </c>
      <c r="U458" s="291">
        <f t="shared" si="77"/>
        <v>0</v>
      </c>
      <c r="V458" s="291">
        <f t="shared" si="84"/>
        <v>0</v>
      </c>
      <c r="X458" s="288">
        <f>(($AC458*DT!$C$5/1000))*($D$1045/IF(AND($D$1044&gt;$B$1046,$B$1046&gt;$D$1043),366,365))+(($AD458*DT!$C$5/2000))</f>
        <v>0</v>
      </c>
      <c r="Y458" s="289">
        <f t="shared" si="80"/>
        <v>0</v>
      </c>
      <c r="Z458" s="289">
        <f>(($AC458*DT!$E$5/1000))*($D$1045/IF(AND($D$1044&gt;$B$1046,$B$1046&gt;$D$1043),366,365))+(($AD458*DT!$E$5/2000))</f>
        <v>0</v>
      </c>
      <c r="AA458" s="290">
        <f t="shared" si="85"/>
        <v>0</v>
      </c>
      <c r="AC458" s="291">
        <f t="shared" si="86"/>
        <v>0</v>
      </c>
      <c r="AD458" s="291">
        <f t="shared" si="87"/>
        <v>0</v>
      </c>
    </row>
    <row r="459" spans="2:30" x14ac:dyDescent="0.25">
      <c r="B459" s="522">
        <v>455</v>
      </c>
      <c r="C459" s="280">
        <f>'BIENES ASEGURADOS'!C467</f>
        <v>0</v>
      </c>
      <c r="D459" s="281">
        <f>SUM('BIENES ASEGURADOS'!D467:H467)*'RT GENERALES'!$D$14</f>
        <v>0</v>
      </c>
      <c r="E459" s="281">
        <f>SUM('BIENES ASEGURADOS'!I467:Y467,'BIENES ASEGURADOS'!AA467)*'RT GENERALES'!$D$14</f>
        <v>0</v>
      </c>
      <c r="F459" s="281">
        <f>'BIENES ASEGURADOS'!AB467*'RT GENERALES'!$D$14</f>
        <v>0</v>
      </c>
      <c r="G459" s="282">
        <f>'BIENES ASEGURADOS'!Z467*'RT GENERALES'!$D$14</f>
        <v>0</v>
      </c>
      <c r="H459" s="525">
        <f t="shared" si="81"/>
        <v>0</v>
      </c>
      <c r="I459" s="283"/>
      <c r="J459" s="284">
        <f>(((D459+E459)*(DT!$C$5/1000)))*($D$1045/IF(AND($D$1044&gt;$B$1046,$B$1046&gt;$D$1043),366,365))+(LIQUIDACION!$F459*(DT!$C$5/2000))</f>
        <v>0</v>
      </c>
      <c r="K459" s="285">
        <f t="shared" si="78"/>
        <v>0</v>
      </c>
      <c r="L459" s="286">
        <f>(((D459+E459)*DT!$E$5/1000)*($D$1045/IF(AND($D$1044&gt;$B$1046,$B$1046&gt;$D$1043),366,365))+(LIQUIDACION!F459*(DT!$E$5/2000)))</f>
        <v>0</v>
      </c>
      <c r="M459" s="286">
        <f>((G459)*(DT!$C$6/1000))*($D$1045/IF(AND($D$1044&gt;$B$1046,$B$1046&gt;$D$1043),366,365))</f>
        <v>0</v>
      </c>
      <c r="N459" s="287">
        <f t="shared" si="82"/>
        <v>0</v>
      </c>
      <c r="P459" s="288">
        <f>(($U459*DT!$C$5/1000))*($D$1045/IF(AND($D$1044&gt;$B$1046,$B$1046&gt;$D$1043),366,365))+(($V459*DT!$C$5/2000))</f>
        <v>0</v>
      </c>
      <c r="Q459" s="289">
        <f t="shared" si="79"/>
        <v>0</v>
      </c>
      <c r="R459" s="289">
        <f>(($U459*DT!$E$5/1000))*($D$1045/IF(AND($D$1044&gt;$B$1046,$B$1046&gt;$D$1043),366,365))+(($V459*DT!$E$5/2000))</f>
        <v>0</v>
      </c>
      <c r="S459" s="290">
        <f t="shared" si="83"/>
        <v>0</v>
      </c>
      <c r="U459" s="291">
        <f t="shared" ref="U459:U503" si="88">IF(AND(($H459)&gt;$P$2,F459&gt;0),((D459+E459+G459)*($P$2/$H459)),IF($H459&lt;$P$2,(D459+E459+G459),($H459)*($P$2/$H459)))</f>
        <v>0</v>
      </c>
      <c r="V459" s="291">
        <f t="shared" si="84"/>
        <v>0</v>
      </c>
      <c r="X459" s="288">
        <f>(($AC459*DT!$C$5/1000))*($D$1045/IF(AND($D$1044&gt;$B$1046,$B$1046&gt;$D$1043),366,365))+(($AD459*DT!$C$5/2000))</f>
        <v>0</v>
      </c>
      <c r="Y459" s="289">
        <f t="shared" si="80"/>
        <v>0</v>
      </c>
      <c r="Z459" s="289">
        <f>(($AC459*DT!$E$5/1000))*($D$1045/IF(AND($D$1044&gt;$B$1046,$B$1046&gt;$D$1043),366,365))+(($AD459*DT!$E$5/2000))</f>
        <v>0</v>
      </c>
      <c r="AA459" s="290">
        <f t="shared" si="85"/>
        <v>0</v>
      </c>
      <c r="AC459" s="291">
        <f t="shared" si="86"/>
        <v>0</v>
      </c>
      <c r="AD459" s="291">
        <f t="shared" si="87"/>
        <v>0</v>
      </c>
    </row>
    <row r="460" spans="2:30" x14ac:dyDescent="0.25">
      <c r="B460" s="522">
        <v>456</v>
      </c>
      <c r="C460" s="280">
        <f>'BIENES ASEGURADOS'!C468</f>
        <v>0</v>
      </c>
      <c r="D460" s="281">
        <f>SUM('BIENES ASEGURADOS'!D468:H468)*'RT GENERALES'!$D$14</f>
        <v>0</v>
      </c>
      <c r="E460" s="281">
        <f>SUM('BIENES ASEGURADOS'!I468:Y468,'BIENES ASEGURADOS'!AA468)*'RT GENERALES'!$D$14</f>
        <v>0</v>
      </c>
      <c r="F460" s="281">
        <f>'BIENES ASEGURADOS'!AB468*'RT GENERALES'!$D$14</f>
        <v>0</v>
      </c>
      <c r="G460" s="282">
        <f>'BIENES ASEGURADOS'!Z468*'RT GENERALES'!$D$14</f>
        <v>0</v>
      </c>
      <c r="H460" s="525">
        <f t="shared" si="81"/>
        <v>0</v>
      </c>
      <c r="I460" s="283"/>
      <c r="J460" s="284">
        <f>(((D460+E460)*(DT!$C$5/1000)))*($D$1045/IF(AND($D$1044&gt;$B$1046,$B$1046&gt;$D$1043),366,365))+(LIQUIDACION!$F460*(DT!$C$5/2000))</f>
        <v>0</v>
      </c>
      <c r="K460" s="285">
        <f t="shared" si="78"/>
        <v>0</v>
      </c>
      <c r="L460" s="286">
        <f>(((D460+E460)*DT!$E$5/1000)*($D$1045/IF(AND($D$1044&gt;$B$1046,$B$1046&gt;$D$1043),366,365))+(LIQUIDACION!F460*(DT!$E$5/2000)))</f>
        <v>0</v>
      </c>
      <c r="M460" s="286">
        <f>((G460)*(DT!$C$6/1000))*($D$1045/IF(AND($D$1044&gt;$B$1046,$B$1046&gt;$D$1043),366,365))</f>
        <v>0</v>
      </c>
      <c r="N460" s="287">
        <f t="shared" si="82"/>
        <v>0</v>
      </c>
      <c r="P460" s="288">
        <f>(($U460*DT!$C$5/1000))*($D$1045/IF(AND($D$1044&gt;$B$1046,$B$1046&gt;$D$1043),366,365))+(($V460*DT!$C$5/2000))</f>
        <v>0</v>
      </c>
      <c r="Q460" s="289">
        <f t="shared" si="79"/>
        <v>0</v>
      </c>
      <c r="R460" s="289">
        <f>(($U460*DT!$E$5/1000))*($D$1045/IF(AND($D$1044&gt;$B$1046,$B$1046&gt;$D$1043),366,365))+(($V460*DT!$E$5/2000))</f>
        <v>0</v>
      </c>
      <c r="S460" s="290">
        <f t="shared" si="83"/>
        <v>0</v>
      </c>
      <c r="U460" s="291">
        <f t="shared" si="88"/>
        <v>0</v>
      </c>
      <c r="V460" s="291">
        <f t="shared" si="84"/>
        <v>0</v>
      </c>
      <c r="X460" s="288">
        <f>(($AC460*DT!$C$5/1000))*($D$1045/IF(AND($D$1044&gt;$B$1046,$B$1046&gt;$D$1043),366,365))+(($AD460*DT!$C$5/2000))</f>
        <v>0</v>
      </c>
      <c r="Y460" s="289">
        <f t="shared" si="80"/>
        <v>0</v>
      </c>
      <c r="Z460" s="289">
        <f>(($AC460*DT!$E$5/1000))*($D$1045/IF(AND($D$1044&gt;$B$1046,$B$1046&gt;$D$1043),366,365))+(($AD460*DT!$E$5/2000))</f>
        <v>0</v>
      </c>
      <c r="AA460" s="290">
        <f t="shared" si="85"/>
        <v>0</v>
      </c>
      <c r="AC460" s="291">
        <f t="shared" si="86"/>
        <v>0</v>
      </c>
      <c r="AD460" s="291">
        <f t="shared" si="87"/>
        <v>0</v>
      </c>
    </row>
    <row r="461" spans="2:30" x14ac:dyDescent="0.25">
      <c r="B461" s="522">
        <v>457</v>
      </c>
      <c r="C461" s="280">
        <f>'BIENES ASEGURADOS'!C469</f>
        <v>0</v>
      </c>
      <c r="D461" s="281">
        <f>SUM('BIENES ASEGURADOS'!D469:H469)*'RT GENERALES'!$D$14</f>
        <v>0</v>
      </c>
      <c r="E461" s="281">
        <f>SUM('BIENES ASEGURADOS'!I469:Y469,'BIENES ASEGURADOS'!AA469)*'RT GENERALES'!$D$14</f>
        <v>0</v>
      </c>
      <c r="F461" s="281">
        <f>'BIENES ASEGURADOS'!AB469*'RT GENERALES'!$D$14</f>
        <v>0</v>
      </c>
      <c r="G461" s="282">
        <f>'BIENES ASEGURADOS'!Z469*'RT GENERALES'!$D$14</f>
        <v>0</v>
      </c>
      <c r="H461" s="525">
        <f t="shared" si="81"/>
        <v>0</v>
      </c>
      <c r="I461" s="283"/>
      <c r="J461" s="284">
        <f>(((D461+E461)*(DT!$C$5/1000)))*($D$1045/IF(AND($D$1044&gt;$B$1046,$B$1046&gt;$D$1043),366,365))+(LIQUIDACION!$F461*(DT!$C$5/2000))</f>
        <v>0</v>
      </c>
      <c r="K461" s="285">
        <f t="shared" si="78"/>
        <v>0</v>
      </c>
      <c r="L461" s="286">
        <f>(((D461+E461)*DT!$E$5/1000)*($D$1045/IF(AND($D$1044&gt;$B$1046,$B$1046&gt;$D$1043),366,365))+(LIQUIDACION!F461*(DT!$E$5/2000)))</f>
        <v>0</v>
      </c>
      <c r="M461" s="286">
        <f>((G461)*(DT!$C$6/1000))*($D$1045/IF(AND($D$1044&gt;$B$1046,$B$1046&gt;$D$1043),366,365))</f>
        <v>0</v>
      </c>
      <c r="N461" s="287">
        <f t="shared" si="82"/>
        <v>0</v>
      </c>
      <c r="P461" s="288">
        <f>(($U461*DT!$C$5/1000))*($D$1045/IF(AND($D$1044&gt;$B$1046,$B$1046&gt;$D$1043),366,365))+(($V461*DT!$C$5/2000))</f>
        <v>0</v>
      </c>
      <c r="Q461" s="289">
        <f t="shared" si="79"/>
        <v>0</v>
      </c>
      <c r="R461" s="289">
        <f>(($U461*DT!$E$5/1000))*($D$1045/IF(AND($D$1044&gt;$B$1046,$B$1046&gt;$D$1043),366,365))+(($V461*DT!$E$5/2000))</f>
        <v>0</v>
      </c>
      <c r="S461" s="290">
        <f t="shared" si="83"/>
        <v>0</v>
      </c>
      <c r="U461" s="291">
        <f t="shared" si="88"/>
        <v>0</v>
      </c>
      <c r="V461" s="291">
        <f t="shared" si="84"/>
        <v>0</v>
      </c>
      <c r="X461" s="288">
        <f>(($AC461*DT!$C$5/1000))*($D$1045/IF(AND($D$1044&gt;$B$1046,$B$1046&gt;$D$1043),366,365))+(($AD461*DT!$C$5/2000))</f>
        <v>0</v>
      </c>
      <c r="Y461" s="289">
        <f t="shared" si="80"/>
        <v>0</v>
      </c>
      <c r="Z461" s="289">
        <f>(($AC461*DT!$E$5/1000))*($D$1045/IF(AND($D$1044&gt;$B$1046,$B$1046&gt;$D$1043),366,365))+(($AD461*DT!$E$5/2000))</f>
        <v>0</v>
      </c>
      <c r="AA461" s="290">
        <f t="shared" si="85"/>
        <v>0</v>
      </c>
      <c r="AC461" s="291">
        <f t="shared" si="86"/>
        <v>0</v>
      </c>
      <c r="AD461" s="291">
        <f t="shared" si="87"/>
        <v>0</v>
      </c>
    </row>
    <row r="462" spans="2:30" x14ac:dyDescent="0.25">
      <c r="B462" s="522">
        <v>458</v>
      </c>
      <c r="C462" s="280">
        <f>'BIENES ASEGURADOS'!C470</f>
        <v>0</v>
      </c>
      <c r="D462" s="281">
        <f>SUM('BIENES ASEGURADOS'!D470:H470)*'RT GENERALES'!$D$14</f>
        <v>0</v>
      </c>
      <c r="E462" s="281">
        <f>SUM('BIENES ASEGURADOS'!I470:Y470,'BIENES ASEGURADOS'!AA470)*'RT GENERALES'!$D$14</f>
        <v>0</v>
      </c>
      <c r="F462" s="281">
        <f>'BIENES ASEGURADOS'!AB470*'RT GENERALES'!$D$14</f>
        <v>0</v>
      </c>
      <c r="G462" s="282">
        <f>'BIENES ASEGURADOS'!Z470*'RT GENERALES'!$D$14</f>
        <v>0</v>
      </c>
      <c r="H462" s="525">
        <f t="shared" si="81"/>
        <v>0</v>
      </c>
      <c r="I462" s="283"/>
      <c r="J462" s="284">
        <f>(((D462+E462)*(DT!$C$5/1000)))*($D$1045/IF(AND($D$1044&gt;$B$1046,$B$1046&gt;$D$1043),366,365))+(LIQUIDACION!$F462*(DT!$C$5/2000))</f>
        <v>0</v>
      </c>
      <c r="K462" s="285">
        <f t="shared" si="78"/>
        <v>0</v>
      </c>
      <c r="L462" s="286">
        <f>(((D462+E462)*DT!$E$5/1000)*($D$1045/IF(AND($D$1044&gt;$B$1046,$B$1046&gt;$D$1043),366,365))+(LIQUIDACION!F462*(DT!$E$5/2000)))</f>
        <v>0</v>
      </c>
      <c r="M462" s="286">
        <f>((G462)*(DT!$C$6/1000))*($D$1045/IF(AND($D$1044&gt;$B$1046,$B$1046&gt;$D$1043),366,365))</f>
        <v>0</v>
      </c>
      <c r="N462" s="287">
        <f t="shared" si="82"/>
        <v>0</v>
      </c>
      <c r="P462" s="288">
        <f>(($U462*DT!$C$5/1000))*($D$1045/IF(AND($D$1044&gt;$B$1046,$B$1046&gt;$D$1043),366,365))+(($V462*DT!$C$5/2000))</f>
        <v>0</v>
      </c>
      <c r="Q462" s="289">
        <f t="shared" si="79"/>
        <v>0</v>
      </c>
      <c r="R462" s="289">
        <f>(($U462*DT!$E$5/1000))*($D$1045/IF(AND($D$1044&gt;$B$1046,$B$1046&gt;$D$1043),366,365))+(($V462*DT!$E$5/2000))</f>
        <v>0</v>
      </c>
      <c r="S462" s="290">
        <f t="shared" si="83"/>
        <v>0</v>
      </c>
      <c r="U462" s="291">
        <f t="shared" si="88"/>
        <v>0</v>
      </c>
      <c r="V462" s="291">
        <f t="shared" si="84"/>
        <v>0</v>
      </c>
      <c r="X462" s="288">
        <f>(($AC462*DT!$C$5/1000))*($D$1045/IF(AND($D$1044&gt;$B$1046,$B$1046&gt;$D$1043),366,365))+(($AD462*DT!$C$5/2000))</f>
        <v>0</v>
      </c>
      <c r="Y462" s="289">
        <f t="shared" si="80"/>
        <v>0</v>
      </c>
      <c r="Z462" s="289">
        <f>(($AC462*DT!$E$5/1000))*($D$1045/IF(AND($D$1044&gt;$B$1046,$B$1046&gt;$D$1043),366,365))+(($AD462*DT!$E$5/2000))</f>
        <v>0</v>
      </c>
      <c r="AA462" s="290">
        <f t="shared" si="85"/>
        <v>0</v>
      </c>
      <c r="AC462" s="291">
        <f t="shared" si="86"/>
        <v>0</v>
      </c>
      <c r="AD462" s="291">
        <f t="shared" si="87"/>
        <v>0</v>
      </c>
    </row>
    <row r="463" spans="2:30" x14ac:dyDescent="0.25">
      <c r="B463" s="522">
        <v>459</v>
      </c>
      <c r="C463" s="280">
        <f>'BIENES ASEGURADOS'!C471</f>
        <v>0</v>
      </c>
      <c r="D463" s="281">
        <f>SUM('BIENES ASEGURADOS'!D471:H471)*'RT GENERALES'!$D$14</f>
        <v>0</v>
      </c>
      <c r="E463" s="281">
        <f>SUM('BIENES ASEGURADOS'!I471:Y471,'BIENES ASEGURADOS'!AA471)*'RT GENERALES'!$D$14</f>
        <v>0</v>
      </c>
      <c r="F463" s="281">
        <f>'BIENES ASEGURADOS'!AB471*'RT GENERALES'!$D$14</f>
        <v>0</v>
      </c>
      <c r="G463" s="282">
        <f>'BIENES ASEGURADOS'!Z471*'RT GENERALES'!$D$14</f>
        <v>0</v>
      </c>
      <c r="H463" s="525">
        <f t="shared" si="81"/>
        <v>0</v>
      </c>
      <c r="I463" s="283"/>
      <c r="J463" s="284">
        <f>(((D463+E463)*(DT!$C$5/1000)))*($D$1045/IF(AND($D$1044&gt;$B$1046,$B$1046&gt;$D$1043),366,365))+(LIQUIDACION!$F463*(DT!$C$5/2000))</f>
        <v>0</v>
      </c>
      <c r="K463" s="285">
        <f t="shared" si="78"/>
        <v>0</v>
      </c>
      <c r="L463" s="286">
        <f>(((D463+E463)*DT!$E$5/1000)*($D$1045/IF(AND($D$1044&gt;$B$1046,$B$1046&gt;$D$1043),366,365))+(LIQUIDACION!F463*(DT!$E$5/2000)))</f>
        <v>0</v>
      </c>
      <c r="M463" s="286">
        <f>((G463)*(DT!$C$6/1000))*($D$1045/IF(AND($D$1044&gt;$B$1046,$B$1046&gt;$D$1043),366,365))</f>
        <v>0</v>
      </c>
      <c r="N463" s="287">
        <f t="shared" si="82"/>
        <v>0</v>
      </c>
      <c r="P463" s="288">
        <f>(($U463*DT!$C$5/1000))*($D$1045/IF(AND($D$1044&gt;$B$1046,$B$1046&gt;$D$1043),366,365))+(($V463*DT!$C$5/2000))</f>
        <v>0</v>
      </c>
      <c r="Q463" s="289">
        <f t="shared" si="79"/>
        <v>0</v>
      </c>
      <c r="R463" s="289">
        <f>(($U463*DT!$E$5/1000))*($D$1045/IF(AND($D$1044&gt;$B$1046,$B$1046&gt;$D$1043),366,365))+(($V463*DT!$E$5/2000))</f>
        <v>0</v>
      </c>
      <c r="S463" s="290">
        <f t="shared" si="83"/>
        <v>0</v>
      </c>
      <c r="U463" s="291">
        <f t="shared" si="88"/>
        <v>0</v>
      </c>
      <c r="V463" s="291">
        <f t="shared" si="84"/>
        <v>0</v>
      </c>
      <c r="X463" s="288">
        <f>(($AC463*DT!$C$5/1000))*($D$1045/IF(AND($D$1044&gt;$B$1046,$B$1046&gt;$D$1043),366,365))+(($AD463*DT!$C$5/2000))</f>
        <v>0</v>
      </c>
      <c r="Y463" s="289">
        <f t="shared" si="80"/>
        <v>0</v>
      </c>
      <c r="Z463" s="289">
        <f>(($AC463*DT!$E$5/1000))*($D$1045/IF(AND($D$1044&gt;$B$1046,$B$1046&gt;$D$1043),366,365))+(($AD463*DT!$E$5/2000))</f>
        <v>0</v>
      </c>
      <c r="AA463" s="290">
        <f t="shared" si="85"/>
        <v>0</v>
      </c>
      <c r="AC463" s="291">
        <f t="shared" si="86"/>
        <v>0</v>
      </c>
      <c r="AD463" s="291">
        <f t="shared" si="87"/>
        <v>0</v>
      </c>
    </row>
    <row r="464" spans="2:30" x14ac:dyDescent="0.25">
      <c r="B464" s="522">
        <v>460</v>
      </c>
      <c r="C464" s="280">
        <f>'BIENES ASEGURADOS'!C472</f>
        <v>0</v>
      </c>
      <c r="D464" s="281">
        <f>SUM('BIENES ASEGURADOS'!D472:H472)*'RT GENERALES'!$D$14</f>
        <v>0</v>
      </c>
      <c r="E464" s="281">
        <f>SUM('BIENES ASEGURADOS'!I472:Y472,'BIENES ASEGURADOS'!AA472)*'RT GENERALES'!$D$14</f>
        <v>0</v>
      </c>
      <c r="F464" s="281">
        <f>'BIENES ASEGURADOS'!AB472*'RT GENERALES'!$D$14</f>
        <v>0</v>
      </c>
      <c r="G464" s="282">
        <f>'BIENES ASEGURADOS'!Z472*'RT GENERALES'!$D$14</f>
        <v>0</v>
      </c>
      <c r="H464" s="525">
        <f t="shared" si="81"/>
        <v>0</v>
      </c>
      <c r="I464" s="283"/>
      <c r="J464" s="284">
        <f>(((D464+E464)*(DT!$C$5/1000)))*($D$1045/IF(AND($D$1044&gt;$B$1046,$B$1046&gt;$D$1043),366,365))+(LIQUIDACION!$F464*(DT!$C$5/2000))</f>
        <v>0</v>
      </c>
      <c r="K464" s="285">
        <f t="shared" si="78"/>
        <v>0</v>
      </c>
      <c r="L464" s="286">
        <f>(((D464+E464)*DT!$E$5/1000)*($D$1045/IF(AND($D$1044&gt;$B$1046,$B$1046&gt;$D$1043),366,365))+(LIQUIDACION!F464*(DT!$E$5/2000)))</f>
        <v>0</v>
      </c>
      <c r="M464" s="286">
        <f>((G464)*(DT!$C$6/1000))*($D$1045/IF(AND($D$1044&gt;$B$1046,$B$1046&gt;$D$1043),366,365))</f>
        <v>0</v>
      </c>
      <c r="N464" s="287">
        <f t="shared" si="82"/>
        <v>0</v>
      </c>
      <c r="P464" s="288">
        <f>(($U464*DT!$C$5/1000))*($D$1045/IF(AND($D$1044&gt;$B$1046,$B$1046&gt;$D$1043),366,365))+(($V464*DT!$C$5/2000))</f>
        <v>0</v>
      </c>
      <c r="Q464" s="289">
        <f t="shared" si="79"/>
        <v>0</v>
      </c>
      <c r="R464" s="289">
        <f>(($U464*DT!$E$5/1000))*($D$1045/IF(AND($D$1044&gt;$B$1046,$B$1046&gt;$D$1043),366,365))+(($V464*DT!$E$5/2000))</f>
        <v>0</v>
      </c>
      <c r="S464" s="290">
        <f t="shared" si="83"/>
        <v>0</v>
      </c>
      <c r="U464" s="291">
        <f t="shared" si="88"/>
        <v>0</v>
      </c>
      <c r="V464" s="291">
        <f t="shared" si="84"/>
        <v>0</v>
      </c>
      <c r="X464" s="288">
        <f>(($AC464*DT!$C$5/1000))*($D$1045/IF(AND($D$1044&gt;$B$1046,$B$1046&gt;$D$1043),366,365))+(($AD464*DT!$C$5/2000))</f>
        <v>0</v>
      </c>
      <c r="Y464" s="289">
        <f t="shared" si="80"/>
        <v>0</v>
      </c>
      <c r="Z464" s="289">
        <f>(($AC464*DT!$E$5/1000))*($D$1045/IF(AND($D$1044&gt;$B$1046,$B$1046&gt;$D$1043),366,365))+(($AD464*DT!$E$5/2000))</f>
        <v>0</v>
      </c>
      <c r="AA464" s="290">
        <f t="shared" si="85"/>
        <v>0</v>
      </c>
      <c r="AC464" s="291">
        <f t="shared" si="86"/>
        <v>0</v>
      </c>
      <c r="AD464" s="291">
        <f t="shared" si="87"/>
        <v>0</v>
      </c>
    </row>
    <row r="465" spans="2:30" x14ac:dyDescent="0.25">
      <c r="B465" s="522">
        <v>461</v>
      </c>
      <c r="C465" s="280">
        <f>'BIENES ASEGURADOS'!C473</f>
        <v>0</v>
      </c>
      <c r="D465" s="281">
        <f>SUM('BIENES ASEGURADOS'!D473:H473)*'RT GENERALES'!$D$14</f>
        <v>0</v>
      </c>
      <c r="E465" s="281">
        <f>SUM('BIENES ASEGURADOS'!I473:Y473,'BIENES ASEGURADOS'!AA473)*'RT GENERALES'!$D$14</f>
        <v>0</v>
      </c>
      <c r="F465" s="281">
        <f>'BIENES ASEGURADOS'!AB473*'RT GENERALES'!$D$14</f>
        <v>0</v>
      </c>
      <c r="G465" s="282">
        <f>'BIENES ASEGURADOS'!Z473*'RT GENERALES'!$D$14</f>
        <v>0</v>
      </c>
      <c r="H465" s="525">
        <f t="shared" si="81"/>
        <v>0</v>
      </c>
      <c r="I465" s="283"/>
      <c r="J465" s="284">
        <f>(((D465+E465)*(DT!$C$5/1000)))*($D$1045/IF(AND($D$1044&gt;$B$1046,$B$1046&gt;$D$1043),366,365))+(LIQUIDACION!$F465*(DT!$C$5/2000))</f>
        <v>0</v>
      </c>
      <c r="K465" s="285">
        <f t="shared" si="78"/>
        <v>0</v>
      </c>
      <c r="L465" s="286">
        <f>(((D465+E465)*DT!$E$5/1000)*($D$1045/IF(AND($D$1044&gt;$B$1046,$B$1046&gt;$D$1043),366,365))+(LIQUIDACION!F465*(DT!$E$5/2000)))</f>
        <v>0</v>
      </c>
      <c r="M465" s="286">
        <f>((G465)*(DT!$C$6/1000))*($D$1045/IF(AND($D$1044&gt;$B$1046,$B$1046&gt;$D$1043),366,365))</f>
        <v>0</v>
      </c>
      <c r="N465" s="287">
        <f t="shared" si="82"/>
        <v>0</v>
      </c>
      <c r="P465" s="288">
        <f>(($U465*DT!$C$5/1000))*($D$1045/IF(AND($D$1044&gt;$B$1046,$B$1046&gt;$D$1043),366,365))+(($V465*DT!$C$5/2000))</f>
        <v>0</v>
      </c>
      <c r="Q465" s="289">
        <f t="shared" si="79"/>
        <v>0</v>
      </c>
      <c r="R465" s="289">
        <f>(($U465*DT!$E$5/1000))*($D$1045/IF(AND($D$1044&gt;$B$1046,$B$1046&gt;$D$1043),366,365))+(($V465*DT!$E$5/2000))</f>
        <v>0</v>
      </c>
      <c r="S465" s="290">
        <f t="shared" si="83"/>
        <v>0</v>
      </c>
      <c r="U465" s="291">
        <f t="shared" si="88"/>
        <v>0</v>
      </c>
      <c r="V465" s="291">
        <f t="shared" si="84"/>
        <v>0</v>
      </c>
      <c r="X465" s="288">
        <f>(($AC465*DT!$C$5/1000))*($D$1045/IF(AND($D$1044&gt;$B$1046,$B$1046&gt;$D$1043),366,365))+(($AD465*DT!$C$5/2000))</f>
        <v>0</v>
      </c>
      <c r="Y465" s="289">
        <f t="shared" si="80"/>
        <v>0</v>
      </c>
      <c r="Z465" s="289">
        <f>(($AC465*DT!$E$5/1000))*($D$1045/IF(AND($D$1044&gt;$B$1046,$B$1046&gt;$D$1043),366,365))+(($AD465*DT!$E$5/2000))</f>
        <v>0</v>
      </c>
      <c r="AA465" s="290">
        <f t="shared" si="85"/>
        <v>0</v>
      </c>
      <c r="AC465" s="291">
        <f t="shared" si="86"/>
        <v>0</v>
      </c>
      <c r="AD465" s="291">
        <f t="shared" si="87"/>
        <v>0</v>
      </c>
    </row>
    <row r="466" spans="2:30" x14ac:dyDescent="0.25">
      <c r="B466" s="522">
        <v>462</v>
      </c>
      <c r="C466" s="280">
        <f>'BIENES ASEGURADOS'!C474</f>
        <v>0</v>
      </c>
      <c r="D466" s="281">
        <f>SUM('BIENES ASEGURADOS'!D474:H474)*'RT GENERALES'!$D$14</f>
        <v>0</v>
      </c>
      <c r="E466" s="281">
        <f>SUM('BIENES ASEGURADOS'!I474:Y474,'BIENES ASEGURADOS'!AA474)*'RT GENERALES'!$D$14</f>
        <v>0</v>
      </c>
      <c r="F466" s="281">
        <f>'BIENES ASEGURADOS'!AB474*'RT GENERALES'!$D$14</f>
        <v>0</v>
      </c>
      <c r="G466" s="282">
        <f>'BIENES ASEGURADOS'!Z474*'RT GENERALES'!$D$14</f>
        <v>0</v>
      </c>
      <c r="H466" s="525">
        <f t="shared" si="81"/>
        <v>0</v>
      </c>
      <c r="I466" s="283"/>
      <c r="J466" s="284">
        <f>(((D466+E466)*(DT!$C$5/1000)))*($D$1045/IF(AND($D$1044&gt;$B$1046,$B$1046&gt;$D$1043),366,365))+(LIQUIDACION!$F466*(DT!$C$5/2000))</f>
        <v>0</v>
      </c>
      <c r="K466" s="285">
        <f t="shared" si="78"/>
        <v>0</v>
      </c>
      <c r="L466" s="286">
        <f>(((D466+E466)*DT!$E$5/1000)*($D$1045/IF(AND($D$1044&gt;$B$1046,$B$1046&gt;$D$1043),366,365))+(LIQUIDACION!F466*(DT!$E$5/2000)))</f>
        <v>0</v>
      </c>
      <c r="M466" s="286">
        <f>((G466)*(DT!$C$6/1000))*($D$1045/IF(AND($D$1044&gt;$B$1046,$B$1046&gt;$D$1043),366,365))</f>
        <v>0</v>
      </c>
      <c r="N466" s="287">
        <f t="shared" si="82"/>
        <v>0</v>
      </c>
      <c r="P466" s="288">
        <f>(($U466*DT!$C$5/1000))*($D$1045/IF(AND($D$1044&gt;$B$1046,$B$1046&gt;$D$1043),366,365))+(($V466*DT!$C$5/2000))</f>
        <v>0</v>
      </c>
      <c r="Q466" s="289">
        <f t="shared" si="79"/>
        <v>0</v>
      </c>
      <c r="R466" s="289">
        <f>(($U466*DT!$E$5/1000))*($D$1045/IF(AND($D$1044&gt;$B$1046,$B$1046&gt;$D$1043),366,365))+(($V466*DT!$E$5/2000))</f>
        <v>0</v>
      </c>
      <c r="S466" s="290">
        <f t="shared" si="83"/>
        <v>0</v>
      </c>
      <c r="U466" s="291">
        <f t="shared" si="88"/>
        <v>0</v>
      </c>
      <c r="V466" s="291">
        <f t="shared" si="84"/>
        <v>0</v>
      </c>
      <c r="X466" s="288">
        <f>(($AC466*DT!$C$5/1000))*($D$1045/IF(AND($D$1044&gt;$B$1046,$B$1046&gt;$D$1043),366,365))+(($AD466*DT!$C$5/2000))</f>
        <v>0</v>
      </c>
      <c r="Y466" s="289">
        <f t="shared" si="80"/>
        <v>0</v>
      </c>
      <c r="Z466" s="289">
        <f>(($AC466*DT!$E$5/1000))*($D$1045/IF(AND($D$1044&gt;$B$1046,$B$1046&gt;$D$1043),366,365))+(($AD466*DT!$E$5/2000))</f>
        <v>0</v>
      </c>
      <c r="AA466" s="290">
        <f t="shared" si="85"/>
        <v>0</v>
      </c>
      <c r="AC466" s="291">
        <f t="shared" si="86"/>
        <v>0</v>
      </c>
      <c r="AD466" s="291">
        <f t="shared" si="87"/>
        <v>0</v>
      </c>
    </row>
    <row r="467" spans="2:30" x14ac:dyDescent="0.25">
      <c r="B467" s="522">
        <v>463</v>
      </c>
      <c r="C467" s="280">
        <f>'BIENES ASEGURADOS'!C475</f>
        <v>0</v>
      </c>
      <c r="D467" s="281">
        <f>SUM('BIENES ASEGURADOS'!D475:H475)*'RT GENERALES'!$D$14</f>
        <v>0</v>
      </c>
      <c r="E467" s="281">
        <f>SUM('BIENES ASEGURADOS'!I475:Y475,'BIENES ASEGURADOS'!AA475)*'RT GENERALES'!$D$14</f>
        <v>0</v>
      </c>
      <c r="F467" s="281">
        <f>'BIENES ASEGURADOS'!AB475*'RT GENERALES'!$D$14</f>
        <v>0</v>
      </c>
      <c r="G467" s="282">
        <f>'BIENES ASEGURADOS'!Z475*'RT GENERALES'!$D$14</f>
        <v>0</v>
      </c>
      <c r="H467" s="525">
        <f t="shared" si="81"/>
        <v>0</v>
      </c>
      <c r="I467" s="283"/>
      <c r="J467" s="284">
        <f>(((D467+E467)*(DT!$C$5/1000)))*($D$1045/IF(AND($D$1044&gt;$B$1046,$B$1046&gt;$D$1043),366,365))+(LIQUIDACION!$F467*(DT!$C$5/2000))</f>
        <v>0</v>
      </c>
      <c r="K467" s="285">
        <f t="shared" si="78"/>
        <v>0</v>
      </c>
      <c r="L467" s="286">
        <f>(((D467+E467)*DT!$E$5/1000)*($D$1045/IF(AND($D$1044&gt;$B$1046,$B$1046&gt;$D$1043),366,365))+(LIQUIDACION!F467*(DT!$E$5/2000)))</f>
        <v>0</v>
      </c>
      <c r="M467" s="286">
        <f>((G467)*(DT!$C$6/1000))*($D$1045/IF(AND($D$1044&gt;$B$1046,$B$1046&gt;$D$1043),366,365))</f>
        <v>0</v>
      </c>
      <c r="N467" s="287">
        <f t="shared" si="82"/>
        <v>0</v>
      </c>
      <c r="P467" s="288">
        <f>(($U467*DT!$C$5/1000))*($D$1045/IF(AND($D$1044&gt;$B$1046,$B$1046&gt;$D$1043),366,365))+(($V467*DT!$C$5/2000))</f>
        <v>0</v>
      </c>
      <c r="Q467" s="289">
        <f t="shared" si="79"/>
        <v>0</v>
      </c>
      <c r="R467" s="289">
        <f>(($U467*DT!$E$5/1000))*($D$1045/IF(AND($D$1044&gt;$B$1046,$B$1046&gt;$D$1043),366,365))+(($V467*DT!$E$5/2000))</f>
        <v>0</v>
      </c>
      <c r="S467" s="290">
        <f t="shared" si="83"/>
        <v>0</v>
      </c>
      <c r="U467" s="291">
        <f t="shared" si="88"/>
        <v>0</v>
      </c>
      <c r="V467" s="291">
        <f t="shared" si="84"/>
        <v>0</v>
      </c>
      <c r="X467" s="288">
        <f>(($AC467*DT!$C$5/1000))*($D$1045/IF(AND($D$1044&gt;$B$1046,$B$1046&gt;$D$1043),366,365))+(($AD467*DT!$C$5/2000))</f>
        <v>0</v>
      </c>
      <c r="Y467" s="289">
        <f t="shared" si="80"/>
        <v>0</v>
      </c>
      <c r="Z467" s="289">
        <f>(($AC467*DT!$E$5/1000))*($D$1045/IF(AND($D$1044&gt;$B$1046,$B$1046&gt;$D$1043),366,365))+(($AD467*DT!$E$5/2000))</f>
        <v>0</v>
      </c>
      <c r="AA467" s="290">
        <f t="shared" si="85"/>
        <v>0</v>
      </c>
      <c r="AC467" s="291">
        <f t="shared" si="86"/>
        <v>0</v>
      </c>
      <c r="AD467" s="291">
        <f t="shared" si="87"/>
        <v>0</v>
      </c>
    </row>
    <row r="468" spans="2:30" x14ac:dyDescent="0.25">
      <c r="B468" s="522">
        <v>464</v>
      </c>
      <c r="C468" s="280">
        <f>'BIENES ASEGURADOS'!C476</f>
        <v>0</v>
      </c>
      <c r="D468" s="281">
        <f>SUM('BIENES ASEGURADOS'!D476:H476)*'RT GENERALES'!$D$14</f>
        <v>0</v>
      </c>
      <c r="E468" s="281">
        <f>SUM('BIENES ASEGURADOS'!I476:Y476,'BIENES ASEGURADOS'!AA476)*'RT GENERALES'!$D$14</f>
        <v>0</v>
      </c>
      <c r="F468" s="281">
        <f>'BIENES ASEGURADOS'!AB476*'RT GENERALES'!$D$14</f>
        <v>0</v>
      </c>
      <c r="G468" s="282">
        <f>'BIENES ASEGURADOS'!Z476*'RT GENERALES'!$D$14</f>
        <v>0</v>
      </c>
      <c r="H468" s="525">
        <f t="shared" si="81"/>
        <v>0</v>
      </c>
      <c r="I468" s="283"/>
      <c r="J468" s="284">
        <f>(((D468+E468)*(DT!$C$5/1000)))*($D$1045/IF(AND($D$1044&gt;$B$1046,$B$1046&gt;$D$1043),366,365))+(LIQUIDACION!$F468*(DT!$C$5/2000))</f>
        <v>0</v>
      </c>
      <c r="K468" s="285">
        <f t="shared" si="78"/>
        <v>0</v>
      </c>
      <c r="L468" s="286">
        <f>(((D468+E468)*DT!$E$5/1000)*($D$1045/IF(AND($D$1044&gt;$B$1046,$B$1046&gt;$D$1043),366,365))+(LIQUIDACION!F468*(DT!$E$5/2000)))</f>
        <v>0</v>
      </c>
      <c r="M468" s="286">
        <f>((G468)*(DT!$C$6/1000))*($D$1045/IF(AND($D$1044&gt;$B$1046,$B$1046&gt;$D$1043),366,365))</f>
        <v>0</v>
      </c>
      <c r="N468" s="287">
        <f t="shared" si="82"/>
        <v>0</v>
      </c>
      <c r="P468" s="288">
        <f>(($U468*DT!$C$5/1000))*($D$1045/IF(AND($D$1044&gt;$B$1046,$B$1046&gt;$D$1043),366,365))+(($V468*DT!$C$5/2000))</f>
        <v>0</v>
      </c>
      <c r="Q468" s="289">
        <f t="shared" si="79"/>
        <v>0</v>
      </c>
      <c r="R468" s="289">
        <f>(($U468*DT!$E$5/1000))*($D$1045/IF(AND($D$1044&gt;$B$1046,$B$1046&gt;$D$1043),366,365))+(($V468*DT!$E$5/2000))</f>
        <v>0</v>
      </c>
      <c r="S468" s="290">
        <f t="shared" si="83"/>
        <v>0</v>
      </c>
      <c r="U468" s="291">
        <f t="shared" si="88"/>
        <v>0</v>
      </c>
      <c r="V468" s="291">
        <f t="shared" si="84"/>
        <v>0</v>
      </c>
      <c r="X468" s="288">
        <f>(($AC468*DT!$C$5/1000))*($D$1045/IF(AND($D$1044&gt;$B$1046,$B$1046&gt;$D$1043),366,365))+(($AD468*DT!$C$5/2000))</f>
        <v>0</v>
      </c>
      <c r="Y468" s="289">
        <f t="shared" si="80"/>
        <v>0</v>
      </c>
      <c r="Z468" s="289">
        <f>(($AC468*DT!$E$5/1000))*($D$1045/IF(AND($D$1044&gt;$B$1046,$B$1046&gt;$D$1043),366,365))+(($AD468*DT!$E$5/2000))</f>
        <v>0</v>
      </c>
      <c r="AA468" s="290">
        <f t="shared" si="85"/>
        <v>0</v>
      </c>
      <c r="AC468" s="291">
        <f t="shared" si="86"/>
        <v>0</v>
      </c>
      <c r="AD468" s="291">
        <f t="shared" si="87"/>
        <v>0</v>
      </c>
    </row>
    <row r="469" spans="2:30" x14ac:dyDescent="0.25">
      <c r="B469" s="522">
        <v>465</v>
      </c>
      <c r="C469" s="280">
        <f>'BIENES ASEGURADOS'!C477</f>
        <v>0</v>
      </c>
      <c r="D469" s="281">
        <f>SUM('BIENES ASEGURADOS'!D477:H477)*'RT GENERALES'!$D$14</f>
        <v>0</v>
      </c>
      <c r="E469" s="281">
        <f>SUM('BIENES ASEGURADOS'!I477:Y477,'BIENES ASEGURADOS'!AA477)*'RT GENERALES'!$D$14</f>
        <v>0</v>
      </c>
      <c r="F469" s="281">
        <f>'BIENES ASEGURADOS'!AB477*'RT GENERALES'!$D$14</f>
        <v>0</v>
      </c>
      <c r="G469" s="282">
        <f>'BIENES ASEGURADOS'!Z477*'RT GENERALES'!$D$14</f>
        <v>0</v>
      </c>
      <c r="H469" s="525">
        <f t="shared" si="81"/>
        <v>0</v>
      </c>
      <c r="I469" s="283"/>
      <c r="J469" s="284">
        <f>(((D469+E469)*(DT!$C$5/1000)))*($D$1045/IF(AND($D$1044&gt;$B$1046,$B$1046&gt;$D$1043),366,365))+(LIQUIDACION!$F469*(DT!$C$5/2000))</f>
        <v>0</v>
      </c>
      <c r="K469" s="285">
        <f t="shared" si="78"/>
        <v>0</v>
      </c>
      <c r="L469" s="286">
        <f>(((D469+E469)*DT!$E$5/1000)*($D$1045/IF(AND($D$1044&gt;$B$1046,$B$1046&gt;$D$1043),366,365))+(LIQUIDACION!F469*(DT!$E$5/2000)))</f>
        <v>0</v>
      </c>
      <c r="M469" s="286">
        <f>((G469)*(DT!$C$6/1000))*($D$1045/IF(AND($D$1044&gt;$B$1046,$B$1046&gt;$D$1043),366,365))</f>
        <v>0</v>
      </c>
      <c r="N469" s="287">
        <f t="shared" si="82"/>
        <v>0</v>
      </c>
      <c r="P469" s="288">
        <f>(($U469*DT!$C$5/1000))*($D$1045/IF(AND($D$1044&gt;$B$1046,$B$1046&gt;$D$1043),366,365))+(($V469*DT!$C$5/2000))</f>
        <v>0</v>
      </c>
      <c r="Q469" s="289">
        <f t="shared" si="79"/>
        <v>0</v>
      </c>
      <c r="R469" s="289">
        <f>(($U469*DT!$E$5/1000))*($D$1045/IF(AND($D$1044&gt;$B$1046,$B$1046&gt;$D$1043),366,365))+(($V469*DT!$E$5/2000))</f>
        <v>0</v>
      </c>
      <c r="S469" s="290">
        <f t="shared" si="83"/>
        <v>0</v>
      </c>
      <c r="U469" s="291">
        <f t="shared" si="88"/>
        <v>0</v>
      </c>
      <c r="V469" s="291">
        <f t="shared" si="84"/>
        <v>0</v>
      </c>
      <c r="X469" s="288">
        <f>(($AC469*DT!$C$5/1000))*($D$1045/IF(AND($D$1044&gt;$B$1046,$B$1046&gt;$D$1043),366,365))+(($AD469*DT!$C$5/2000))</f>
        <v>0</v>
      </c>
      <c r="Y469" s="289">
        <f t="shared" si="80"/>
        <v>0</v>
      </c>
      <c r="Z469" s="289">
        <f>(($AC469*DT!$E$5/1000))*($D$1045/IF(AND($D$1044&gt;$B$1046,$B$1046&gt;$D$1043),366,365))+(($AD469*DT!$E$5/2000))</f>
        <v>0</v>
      </c>
      <c r="AA469" s="290">
        <f t="shared" si="85"/>
        <v>0</v>
      </c>
      <c r="AC469" s="291">
        <f t="shared" si="86"/>
        <v>0</v>
      </c>
      <c r="AD469" s="291">
        <f t="shared" si="87"/>
        <v>0</v>
      </c>
    </row>
    <row r="470" spans="2:30" x14ac:dyDescent="0.25">
      <c r="B470" s="522">
        <v>466</v>
      </c>
      <c r="C470" s="280">
        <f>'BIENES ASEGURADOS'!C478</f>
        <v>0</v>
      </c>
      <c r="D470" s="281">
        <f>SUM('BIENES ASEGURADOS'!D478:H478)*'RT GENERALES'!$D$14</f>
        <v>0</v>
      </c>
      <c r="E470" s="281">
        <f>SUM('BIENES ASEGURADOS'!I478:Y478,'BIENES ASEGURADOS'!AA478)*'RT GENERALES'!$D$14</f>
        <v>0</v>
      </c>
      <c r="F470" s="281">
        <f>'BIENES ASEGURADOS'!AB478*'RT GENERALES'!$D$14</f>
        <v>0</v>
      </c>
      <c r="G470" s="282">
        <f>'BIENES ASEGURADOS'!Z478*'RT GENERALES'!$D$14</f>
        <v>0</v>
      </c>
      <c r="H470" s="525">
        <f t="shared" si="81"/>
        <v>0</v>
      </c>
      <c r="I470" s="283"/>
      <c r="J470" s="284">
        <f>(((D470+E470)*(DT!$C$5/1000)))*($D$1045/IF(AND($D$1044&gt;$B$1046,$B$1046&gt;$D$1043),366,365))+(LIQUIDACION!$F470*(DT!$C$5/2000))</f>
        <v>0</v>
      </c>
      <c r="K470" s="285">
        <f t="shared" si="78"/>
        <v>0</v>
      </c>
      <c r="L470" s="286">
        <f>(((D470+E470)*DT!$E$5/1000)*($D$1045/IF(AND($D$1044&gt;$B$1046,$B$1046&gt;$D$1043),366,365))+(LIQUIDACION!F470*(DT!$E$5/2000)))</f>
        <v>0</v>
      </c>
      <c r="M470" s="286">
        <f>((G470)*(DT!$C$6/1000))*($D$1045/IF(AND($D$1044&gt;$B$1046,$B$1046&gt;$D$1043),366,365))</f>
        <v>0</v>
      </c>
      <c r="N470" s="287">
        <f t="shared" si="82"/>
        <v>0</v>
      </c>
      <c r="P470" s="288">
        <f>(($U470*DT!$C$5/1000))*($D$1045/IF(AND($D$1044&gt;$B$1046,$B$1046&gt;$D$1043),366,365))+(($V470*DT!$C$5/2000))</f>
        <v>0</v>
      </c>
      <c r="Q470" s="289">
        <f t="shared" si="79"/>
        <v>0</v>
      </c>
      <c r="R470" s="289">
        <f>(($U470*DT!$E$5/1000))*($D$1045/IF(AND($D$1044&gt;$B$1046,$B$1046&gt;$D$1043),366,365))+(($V470*DT!$E$5/2000))</f>
        <v>0</v>
      </c>
      <c r="S470" s="290">
        <f t="shared" si="83"/>
        <v>0</v>
      </c>
      <c r="U470" s="291">
        <f t="shared" si="88"/>
        <v>0</v>
      </c>
      <c r="V470" s="291">
        <f t="shared" si="84"/>
        <v>0</v>
      </c>
      <c r="X470" s="288">
        <f>(($AC470*DT!$C$5/1000))*($D$1045/IF(AND($D$1044&gt;$B$1046,$B$1046&gt;$D$1043),366,365))+(($AD470*DT!$C$5/2000))</f>
        <v>0</v>
      </c>
      <c r="Y470" s="289">
        <f t="shared" si="80"/>
        <v>0</v>
      </c>
      <c r="Z470" s="289">
        <f>(($AC470*DT!$E$5/1000))*($D$1045/IF(AND($D$1044&gt;$B$1046,$B$1046&gt;$D$1043),366,365))+(($AD470*DT!$E$5/2000))</f>
        <v>0</v>
      </c>
      <c r="AA470" s="290">
        <f t="shared" si="85"/>
        <v>0</v>
      </c>
      <c r="AC470" s="291">
        <f t="shared" si="86"/>
        <v>0</v>
      </c>
      <c r="AD470" s="291">
        <f t="shared" si="87"/>
        <v>0</v>
      </c>
    </row>
    <row r="471" spans="2:30" x14ac:dyDescent="0.25">
      <c r="B471" s="522">
        <v>467</v>
      </c>
      <c r="C471" s="280">
        <f>'BIENES ASEGURADOS'!C479</f>
        <v>0</v>
      </c>
      <c r="D471" s="281">
        <f>SUM('BIENES ASEGURADOS'!D479:H479)*'RT GENERALES'!$D$14</f>
        <v>0</v>
      </c>
      <c r="E471" s="281">
        <f>SUM('BIENES ASEGURADOS'!I479:Y479,'BIENES ASEGURADOS'!AA479)*'RT GENERALES'!$D$14</f>
        <v>0</v>
      </c>
      <c r="F471" s="281">
        <f>'BIENES ASEGURADOS'!AB479*'RT GENERALES'!$D$14</f>
        <v>0</v>
      </c>
      <c r="G471" s="282">
        <f>'BIENES ASEGURADOS'!Z479*'RT GENERALES'!$D$14</f>
        <v>0</v>
      </c>
      <c r="H471" s="525">
        <f t="shared" si="81"/>
        <v>0</v>
      </c>
      <c r="I471" s="283"/>
      <c r="J471" s="284">
        <f>(((D471+E471)*(DT!$C$5/1000)))*($D$1045/IF(AND($D$1044&gt;$B$1046,$B$1046&gt;$D$1043),366,365))+(LIQUIDACION!$F471*(DT!$C$5/2000))</f>
        <v>0</v>
      </c>
      <c r="K471" s="285">
        <f t="shared" si="78"/>
        <v>0</v>
      </c>
      <c r="L471" s="286">
        <f>(((D471+E471)*DT!$E$5/1000)*($D$1045/IF(AND($D$1044&gt;$B$1046,$B$1046&gt;$D$1043),366,365))+(LIQUIDACION!F471*(DT!$E$5/2000)))</f>
        <v>0</v>
      </c>
      <c r="M471" s="286">
        <f>((G471)*(DT!$C$6/1000))*($D$1045/IF(AND($D$1044&gt;$B$1046,$B$1046&gt;$D$1043),366,365))</f>
        <v>0</v>
      </c>
      <c r="N471" s="287">
        <f t="shared" si="82"/>
        <v>0</v>
      </c>
      <c r="P471" s="288">
        <f>(($U471*DT!$C$5/1000))*($D$1045/IF(AND($D$1044&gt;$B$1046,$B$1046&gt;$D$1043),366,365))+(($V471*DT!$C$5/2000))</f>
        <v>0</v>
      </c>
      <c r="Q471" s="289">
        <f t="shared" si="79"/>
        <v>0</v>
      </c>
      <c r="R471" s="289">
        <f>(($U471*DT!$E$5/1000))*($D$1045/IF(AND($D$1044&gt;$B$1046,$B$1046&gt;$D$1043),366,365))+(($V471*DT!$E$5/2000))</f>
        <v>0</v>
      </c>
      <c r="S471" s="290">
        <f t="shared" si="83"/>
        <v>0</v>
      </c>
      <c r="U471" s="291">
        <f t="shared" si="88"/>
        <v>0</v>
      </c>
      <c r="V471" s="291">
        <f t="shared" si="84"/>
        <v>0</v>
      </c>
      <c r="X471" s="288">
        <f>(($AC471*DT!$C$5/1000))*($D$1045/IF(AND($D$1044&gt;$B$1046,$B$1046&gt;$D$1043),366,365))+(($AD471*DT!$C$5/2000))</f>
        <v>0</v>
      </c>
      <c r="Y471" s="289">
        <f t="shared" si="80"/>
        <v>0</v>
      </c>
      <c r="Z471" s="289">
        <f>(($AC471*DT!$E$5/1000))*($D$1045/IF(AND($D$1044&gt;$B$1046,$B$1046&gt;$D$1043),366,365))+(($AD471*DT!$E$5/2000))</f>
        <v>0</v>
      </c>
      <c r="AA471" s="290">
        <f t="shared" si="85"/>
        <v>0</v>
      </c>
      <c r="AC471" s="291">
        <f t="shared" si="86"/>
        <v>0</v>
      </c>
      <c r="AD471" s="291">
        <f t="shared" si="87"/>
        <v>0</v>
      </c>
    </row>
    <row r="472" spans="2:30" x14ac:dyDescent="0.25">
      <c r="B472" s="522">
        <v>468</v>
      </c>
      <c r="C472" s="280">
        <f>'BIENES ASEGURADOS'!C480</f>
        <v>0</v>
      </c>
      <c r="D472" s="281">
        <f>SUM('BIENES ASEGURADOS'!D480:H480)*'RT GENERALES'!$D$14</f>
        <v>0</v>
      </c>
      <c r="E472" s="281">
        <f>SUM('BIENES ASEGURADOS'!I480:Y480,'BIENES ASEGURADOS'!AA480)*'RT GENERALES'!$D$14</f>
        <v>0</v>
      </c>
      <c r="F472" s="281">
        <f>'BIENES ASEGURADOS'!AB480*'RT GENERALES'!$D$14</f>
        <v>0</v>
      </c>
      <c r="G472" s="282">
        <f>'BIENES ASEGURADOS'!Z480*'RT GENERALES'!$D$14</f>
        <v>0</v>
      </c>
      <c r="H472" s="525">
        <f t="shared" si="81"/>
        <v>0</v>
      </c>
      <c r="I472" s="283"/>
      <c r="J472" s="284">
        <f>(((D472+E472)*(DT!$C$5/1000)))*($D$1045/IF(AND($D$1044&gt;$B$1046,$B$1046&gt;$D$1043),366,365))+(LIQUIDACION!$F472*(DT!$C$5/2000))</f>
        <v>0</v>
      </c>
      <c r="K472" s="285">
        <f t="shared" si="78"/>
        <v>0</v>
      </c>
      <c r="L472" s="286">
        <f>(((D472+E472)*DT!$E$5/1000)*($D$1045/IF(AND($D$1044&gt;$B$1046,$B$1046&gt;$D$1043),366,365))+(LIQUIDACION!F472*(DT!$E$5/2000)))</f>
        <v>0</v>
      </c>
      <c r="M472" s="286">
        <f>((G472)*(DT!$C$6/1000))*($D$1045/IF(AND($D$1044&gt;$B$1046,$B$1046&gt;$D$1043),366,365))</f>
        <v>0</v>
      </c>
      <c r="N472" s="287">
        <f t="shared" si="82"/>
        <v>0</v>
      </c>
      <c r="P472" s="288">
        <f>(($U472*DT!$C$5/1000))*($D$1045/IF(AND($D$1044&gt;$B$1046,$B$1046&gt;$D$1043),366,365))+(($V472*DT!$C$5/2000))</f>
        <v>0</v>
      </c>
      <c r="Q472" s="289">
        <f t="shared" si="79"/>
        <v>0</v>
      </c>
      <c r="R472" s="289">
        <f>(($U472*DT!$E$5/1000))*($D$1045/IF(AND($D$1044&gt;$B$1046,$B$1046&gt;$D$1043),366,365))+(($V472*DT!$E$5/2000))</f>
        <v>0</v>
      </c>
      <c r="S472" s="290">
        <f t="shared" si="83"/>
        <v>0</v>
      </c>
      <c r="U472" s="291">
        <f t="shared" si="88"/>
        <v>0</v>
      </c>
      <c r="V472" s="291">
        <f t="shared" si="84"/>
        <v>0</v>
      </c>
      <c r="X472" s="288">
        <f>(($AC472*DT!$C$5/1000))*($D$1045/IF(AND($D$1044&gt;$B$1046,$B$1046&gt;$D$1043),366,365))+(($AD472*DT!$C$5/2000))</f>
        <v>0</v>
      </c>
      <c r="Y472" s="289">
        <f t="shared" si="80"/>
        <v>0</v>
      </c>
      <c r="Z472" s="289">
        <f>(($AC472*DT!$E$5/1000))*($D$1045/IF(AND($D$1044&gt;$B$1046,$B$1046&gt;$D$1043),366,365))+(($AD472*DT!$E$5/2000))</f>
        <v>0</v>
      </c>
      <c r="AA472" s="290">
        <f t="shared" si="85"/>
        <v>0</v>
      </c>
      <c r="AC472" s="291">
        <f t="shared" si="86"/>
        <v>0</v>
      </c>
      <c r="AD472" s="291">
        <f t="shared" si="87"/>
        <v>0</v>
      </c>
    </row>
    <row r="473" spans="2:30" x14ac:dyDescent="0.25">
      <c r="B473" s="522">
        <v>469</v>
      </c>
      <c r="C473" s="280">
        <f>'BIENES ASEGURADOS'!C481</f>
        <v>0</v>
      </c>
      <c r="D473" s="281">
        <f>SUM('BIENES ASEGURADOS'!D481:H481)*'RT GENERALES'!$D$14</f>
        <v>0</v>
      </c>
      <c r="E473" s="281">
        <f>SUM('BIENES ASEGURADOS'!I481:Y481,'BIENES ASEGURADOS'!AA481)*'RT GENERALES'!$D$14</f>
        <v>0</v>
      </c>
      <c r="F473" s="281">
        <f>'BIENES ASEGURADOS'!AB481*'RT GENERALES'!$D$14</f>
        <v>0</v>
      </c>
      <c r="G473" s="282">
        <f>'BIENES ASEGURADOS'!Z481*'RT GENERALES'!$D$14</f>
        <v>0</v>
      </c>
      <c r="H473" s="525">
        <f t="shared" si="81"/>
        <v>0</v>
      </c>
      <c r="I473" s="283"/>
      <c r="J473" s="284">
        <f>(((D473+E473)*(DT!$C$5/1000)))*($D$1045/IF(AND($D$1044&gt;$B$1046,$B$1046&gt;$D$1043),366,365))+(LIQUIDACION!$F473*(DT!$C$5/2000))</f>
        <v>0</v>
      </c>
      <c r="K473" s="285">
        <f t="shared" si="78"/>
        <v>0</v>
      </c>
      <c r="L473" s="286">
        <f>(((D473+E473)*DT!$E$5/1000)*($D$1045/IF(AND($D$1044&gt;$B$1046,$B$1046&gt;$D$1043),366,365))+(LIQUIDACION!F473*(DT!$E$5/2000)))</f>
        <v>0</v>
      </c>
      <c r="M473" s="286">
        <f>((G473)*(DT!$C$6/1000))*($D$1045/IF(AND($D$1044&gt;$B$1046,$B$1046&gt;$D$1043),366,365))</f>
        <v>0</v>
      </c>
      <c r="N473" s="287">
        <f t="shared" si="82"/>
        <v>0</v>
      </c>
      <c r="P473" s="288">
        <f>(($U473*DT!$C$5/1000))*($D$1045/IF(AND($D$1044&gt;$B$1046,$B$1046&gt;$D$1043),366,365))+(($V473*DT!$C$5/2000))</f>
        <v>0</v>
      </c>
      <c r="Q473" s="289">
        <f t="shared" si="79"/>
        <v>0</v>
      </c>
      <c r="R473" s="289">
        <f>(($U473*DT!$E$5/1000))*($D$1045/IF(AND($D$1044&gt;$B$1046,$B$1046&gt;$D$1043),366,365))+(($V473*DT!$E$5/2000))</f>
        <v>0</v>
      </c>
      <c r="S473" s="290">
        <f t="shared" si="83"/>
        <v>0</v>
      </c>
      <c r="U473" s="291">
        <f t="shared" si="88"/>
        <v>0</v>
      </c>
      <c r="V473" s="291">
        <f t="shared" si="84"/>
        <v>0</v>
      </c>
      <c r="X473" s="288">
        <f>(($AC473*DT!$C$5/1000))*($D$1045/IF(AND($D$1044&gt;$B$1046,$B$1046&gt;$D$1043),366,365))+(($AD473*DT!$C$5/2000))</f>
        <v>0</v>
      </c>
      <c r="Y473" s="289">
        <f t="shared" si="80"/>
        <v>0</v>
      </c>
      <c r="Z473" s="289">
        <f>(($AC473*DT!$E$5/1000))*($D$1045/IF(AND($D$1044&gt;$B$1046,$B$1046&gt;$D$1043),366,365))+(($AD473*DT!$E$5/2000))</f>
        <v>0</v>
      </c>
      <c r="AA473" s="290">
        <f t="shared" si="85"/>
        <v>0</v>
      </c>
      <c r="AC473" s="291">
        <f t="shared" si="86"/>
        <v>0</v>
      </c>
      <c r="AD473" s="291">
        <f t="shared" si="87"/>
        <v>0</v>
      </c>
    </row>
    <row r="474" spans="2:30" x14ac:dyDescent="0.25">
      <c r="B474" s="522">
        <v>470</v>
      </c>
      <c r="C474" s="280">
        <f>'BIENES ASEGURADOS'!C482</f>
        <v>0</v>
      </c>
      <c r="D474" s="281">
        <f>SUM('BIENES ASEGURADOS'!D482:H482)*'RT GENERALES'!$D$14</f>
        <v>0</v>
      </c>
      <c r="E474" s="281">
        <f>SUM('BIENES ASEGURADOS'!I482:Y482,'BIENES ASEGURADOS'!AA482)*'RT GENERALES'!$D$14</f>
        <v>0</v>
      </c>
      <c r="F474" s="281">
        <f>'BIENES ASEGURADOS'!AB482*'RT GENERALES'!$D$14</f>
        <v>0</v>
      </c>
      <c r="G474" s="282">
        <f>'BIENES ASEGURADOS'!Z482*'RT GENERALES'!$D$14</f>
        <v>0</v>
      </c>
      <c r="H474" s="525">
        <f t="shared" si="81"/>
        <v>0</v>
      </c>
      <c r="I474" s="283"/>
      <c r="J474" s="284">
        <f>(((D474+E474)*(DT!$C$5/1000)))*($D$1045/IF(AND($D$1044&gt;$B$1046,$B$1046&gt;$D$1043),366,365))+(LIQUIDACION!$F474*(DT!$C$5/2000))</f>
        <v>0</v>
      </c>
      <c r="K474" s="285">
        <f t="shared" si="78"/>
        <v>0</v>
      </c>
      <c r="L474" s="286">
        <f>(((D474+E474)*DT!$E$5/1000)*($D$1045/IF(AND($D$1044&gt;$B$1046,$B$1046&gt;$D$1043),366,365))+(LIQUIDACION!F474*(DT!$E$5/2000)))</f>
        <v>0</v>
      </c>
      <c r="M474" s="286">
        <f>((G474)*(DT!$C$6/1000))*($D$1045/IF(AND($D$1044&gt;$B$1046,$B$1046&gt;$D$1043),366,365))</f>
        <v>0</v>
      </c>
      <c r="N474" s="287">
        <f t="shared" si="82"/>
        <v>0</v>
      </c>
      <c r="P474" s="288">
        <f>(($U474*DT!$C$5/1000))*($D$1045/IF(AND($D$1044&gt;$B$1046,$B$1046&gt;$D$1043),366,365))+(($V474*DT!$C$5/2000))</f>
        <v>0</v>
      </c>
      <c r="Q474" s="289">
        <f t="shared" si="79"/>
        <v>0</v>
      </c>
      <c r="R474" s="289">
        <f>(($U474*DT!$E$5/1000))*($D$1045/IF(AND($D$1044&gt;$B$1046,$B$1046&gt;$D$1043),366,365))+(($V474*DT!$E$5/2000))</f>
        <v>0</v>
      </c>
      <c r="S474" s="290">
        <f t="shared" si="83"/>
        <v>0</v>
      </c>
      <c r="U474" s="291">
        <f t="shared" si="88"/>
        <v>0</v>
      </c>
      <c r="V474" s="291">
        <f t="shared" si="84"/>
        <v>0</v>
      </c>
      <c r="X474" s="288">
        <f>(($AC474*DT!$C$5/1000))*($D$1045/IF(AND($D$1044&gt;$B$1046,$B$1046&gt;$D$1043),366,365))+(($AD474*DT!$C$5/2000))</f>
        <v>0</v>
      </c>
      <c r="Y474" s="289">
        <f t="shared" si="80"/>
        <v>0</v>
      </c>
      <c r="Z474" s="289">
        <f>(($AC474*DT!$E$5/1000))*($D$1045/IF(AND($D$1044&gt;$B$1046,$B$1046&gt;$D$1043),366,365))+(($AD474*DT!$E$5/2000))</f>
        <v>0</v>
      </c>
      <c r="AA474" s="290">
        <f t="shared" si="85"/>
        <v>0</v>
      </c>
      <c r="AC474" s="291">
        <f t="shared" si="86"/>
        <v>0</v>
      </c>
      <c r="AD474" s="291">
        <f t="shared" si="87"/>
        <v>0</v>
      </c>
    </row>
    <row r="475" spans="2:30" x14ac:dyDescent="0.25">
      <c r="B475" s="522">
        <v>471</v>
      </c>
      <c r="C475" s="280">
        <f>'BIENES ASEGURADOS'!C483</f>
        <v>0</v>
      </c>
      <c r="D475" s="281">
        <f>SUM('BIENES ASEGURADOS'!D483:H483)*'RT GENERALES'!$D$14</f>
        <v>0</v>
      </c>
      <c r="E475" s="281">
        <f>SUM('BIENES ASEGURADOS'!I483:Y483,'BIENES ASEGURADOS'!AA483)*'RT GENERALES'!$D$14</f>
        <v>0</v>
      </c>
      <c r="F475" s="281">
        <f>'BIENES ASEGURADOS'!AB483*'RT GENERALES'!$D$14</f>
        <v>0</v>
      </c>
      <c r="G475" s="282">
        <f>'BIENES ASEGURADOS'!Z483*'RT GENERALES'!$D$14</f>
        <v>0</v>
      </c>
      <c r="H475" s="525">
        <f t="shared" si="81"/>
        <v>0</v>
      </c>
      <c r="I475" s="283"/>
      <c r="J475" s="284">
        <f>(((D475+E475)*(DT!$C$5/1000)))*($D$1045/IF(AND($D$1044&gt;$B$1046,$B$1046&gt;$D$1043),366,365))+(LIQUIDACION!$F475*(DT!$C$5/2000))</f>
        <v>0</v>
      </c>
      <c r="K475" s="285">
        <f t="shared" si="78"/>
        <v>0</v>
      </c>
      <c r="L475" s="286">
        <f>(((D475+E475)*DT!$E$5/1000)*($D$1045/IF(AND($D$1044&gt;$B$1046,$B$1046&gt;$D$1043),366,365))+(LIQUIDACION!F475*(DT!$E$5/2000)))</f>
        <v>0</v>
      </c>
      <c r="M475" s="286">
        <f>((G475)*(DT!$C$6/1000))*($D$1045/IF(AND($D$1044&gt;$B$1046,$B$1046&gt;$D$1043),366,365))</f>
        <v>0</v>
      </c>
      <c r="N475" s="287">
        <f t="shared" si="82"/>
        <v>0</v>
      </c>
      <c r="P475" s="288">
        <f>(($U475*DT!$C$5/1000))*($D$1045/IF(AND($D$1044&gt;$B$1046,$B$1046&gt;$D$1043),366,365))+(($V475*DT!$C$5/2000))</f>
        <v>0</v>
      </c>
      <c r="Q475" s="289">
        <f t="shared" si="79"/>
        <v>0</v>
      </c>
      <c r="R475" s="289">
        <f>(($U475*DT!$E$5/1000))*($D$1045/IF(AND($D$1044&gt;$B$1046,$B$1046&gt;$D$1043),366,365))+(($V475*DT!$E$5/2000))</f>
        <v>0</v>
      </c>
      <c r="S475" s="290">
        <f t="shared" si="83"/>
        <v>0</v>
      </c>
      <c r="U475" s="291">
        <f t="shared" si="88"/>
        <v>0</v>
      </c>
      <c r="V475" s="291">
        <f t="shared" si="84"/>
        <v>0</v>
      </c>
      <c r="X475" s="288">
        <f>(($AC475*DT!$C$5/1000))*($D$1045/IF(AND($D$1044&gt;$B$1046,$B$1046&gt;$D$1043),366,365))+(($AD475*DT!$C$5/2000))</f>
        <v>0</v>
      </c>
      <c r="Y475" s="289">
        <f t="shared" si="80"/>
        <v>0</v>
      </c>
      <c r="Z475" s="289">
        <f>(($AC475*DT!$E$5/1000))*($D$1045/IF(AND($D$1044&gt;$B$1046,$B$1046&gt;$D$1043),366,365))+(($AD475*DT!$E$5/2000))</f>
        <v>0</v>
      </c>
      <c r="AA475" s="290">
        <f t="shared" si="85"/>
        <v>0</v>
      </c>
      <c r="AC475" s="291">
        <f t="shared" si="86"/>
        <v>0</v>
      </c>
      <c r="AD475" s="291">
        <f t="shared" si="87"/>
        <v>0</v>
      </c>
    </row>
    <row r="476" spans="2:30" x14ac:dyDescent="0.25">
      <c r="B476" s="522">
        <v>472</v>
      </c>
      <c r="C476" s="280">
        <f>'BIENES ASEGURADOS'!C484</f>
        <v>0</v>
      </c>
      <c r="D476" s="281">
        <f>SUM('BIENES ASEGURADOS'!D484:H484)*'RT GENERALES'!$D$14</f>
        <v>0</v>
      </c>
      <c r="E476" s="281">
        <f>SUM('BIENES ASEGURADOS'!I484:Y484,'BIENES ASEGURADOS'!AA484)*'RT GENERALES'!$D$14</f>
        <v>0</v>
      </c>
      <c r="F476" s="281">
        <f>'BIENES ASEGURADOS'!AB484*'RT GENERALES'!$D$14</f>
        <v>0</v>
      </c>
      <c r="G476" s="282">
        <f>'BIENES ASEGURADOS'!Z484*'RT GENERALES'!$D$14</f>
        <v>0</v>
      </c>
      <c r="H476" s="525">
        <f t="shared" si="81"/>
        <v>0</v>
      </c>
      <c r="I476" s="283"/>
      <c r="J476" s="284">
        <f>(((D476+E476)*(DT!$C$5/1000)))*($D$1045/IF(AND($D$1044&gt;$B$1046,$B$1046&gt;$D$1043),366,365))+(LIQUIDACION!$F476*(DT!$C$5/2000))</f>
        <v>0</v>
      </c>
      <c r="K476" s="285">
        <f t="shared" si="78"/>
        <v>0</v>
      </c>
      <c r="L476" s="286">
        <f>(((D476+E476)*DT!$E$5/1000)*($D$1045/IF(AND($D$1044&gt;$B$1046,$B$1046&gt;$D$1043),366,365))+(LIQUIDACION!F476*(DT!$E$5/2000)))</f>
        <v>0</v>
      </c>
      <c r="M476" s="286">
        <f>((G476)*(DT!$C$6/1000))*($D$1045/IF(AND($D$1044&gt;$B$1046,$B$1046&gt;$D$1043),366,365))</f>
        <v>0</v>
      </c>
      <c r="N476" s="287">
        <f t="shared" si="82"/>
        <v>0</v>
      </c>
      <c r="P476" s="288">
        <f>(($U476*DT!$C$5/1000))*($D$1045/IF(AND($D$1044&gt;$B$1046,$B$1046&gt;$D$1043),366,365))+(($V476*DT!$C$5/2000))</f>
        <v>0</v>
      </c>
      <c r="Q476" s="289">
        <f t="shared" si="79"/>
        <v>0</v>
      </c>
      <c r="R476" s="289">
        <f>(($U476*DT!$E$5/1000))*($D$1045/IF(AND($D$1044&gt;$B$1046,$B$1046&gt;$D$1043),366,365))+(($V476*DT!$E$5/2000))</f>
        <v>0</v>
      </c>
      <c r="S476" s="290">
        <f t="shared" si="83"/>
        <v>0</v>
      </c>
      <c r="U476" s="291">
        <f t="shared" si="88"/>
        <v>0</v>
      </c>
      <c r="V476" s="291">
        <f t="shared" si="84"/>
        <v>0</v>
      </c>
      <c r="X476" s="288">
        <f>(($AC476*DT!$C$5/1000))*($D$1045/IF(AND($D$1044&gt;$B$1046,$B$1046&gt;$D$1043),366,365))+(($AD476*DT!$C$5/2000))</f>
        <v>0</v>
      </c>
      <c r="Y476" s="289">
        <f t="shared" si="80"/>
        <v>0</v>
      </c>
      <c r="Z476" s="289">
        <f>(($AC476*DT!$E$5/1000))*($D$1045/IF(AND($D$1044&gt;$B$1046,$B$1046&gt;$D$1043),366,365))+(($AD476*DT!$E$5/2000))</f>
        <v>0</v>
      </c>
      <c r="AA476" s="290">
        <f t="shared" si="85"/>
        <v>0</v>
      </c>
      <c r="AC476" s="291">
        <f t="shared" si="86"/>
        <v>0</v>
      </c>
      <c r="AD476" s="291">
        <f t="shared" si="87"/>
        <v>0</v>
      </c>
    </row>
    <row r="477" spans="2:30" x14ac:dyDescent="0.25">
      <c r="B477" s="522">
        <v>473</v>
      </c>
      <c r="C477" s="280">
        <f>'BIENES ASEGURADOS'!C485</f>
        <v>0</v>
      </c>
      <c r="D477" s="281">
        <f>SUM('BIENES ASEGURADOS'!D485:H485)*'RT GENERALES'!$D$14</f>
        <v>0</v>
      </c>
      <c r="E477" s="281">
        <f>SUM('BIENES ASEGURADOS'!I485:Y485,'BIENES ASEGURADOS'!AA485)*'RT GENERALES'!$D$14</f>
        <v>0</v>
      </c>
      <c r="F477" s="281">
        <f>'BIENES ASEGURADOS'!AB485*'RT GENERALES'!$D$14</f>
        <v>0</v>
      </c>
      <c r="G477" s="282">
        <f>'BIENES ASEGURADOS'!Z485*'RT GENERALES'!$D$14</f>
        <v>0</v>
      </c>
      <c r="H477" s="525">
        <f t="shared" si="81"/>
        <v>0</v>
      </c>
      <c r="I477" s="283"/>
      <c r="J477" s="284">
        <f>(((D477+E477)*(DT!$C$5/1000)))*($D$1045/IF(AND($D$1044&gt;$B$1046,$B$1046&gt;$D$1043),366,365))+(LIQUIDACION!$F477*(DT!$C$5/2000))</f>
        <v>0</v>
      </c>
      <c r="K477" s="285">
        <f t="shared" si="78"/>
        <v>0</v>
      </c>
      <c r="L477" s="286">
        <f>(((D477+E477)*DT!$E$5/1000)*($D$1045/IF(AND($D$1044&gt;$B$1046,$B$1046&gt;$D$1043),366,365))+(LIQUIDACION!F477*(DT!$E$5/2000)))</f>
        <v>0</v>
      </c>
      <c r="M477" s="286">
        <f>((G477)*(DT!$C$6/1000))*($D$1045/IF(AND($D$1044&gt;$B$1046,$B$1046&gt;$D$1043),366,365))</f>
        <v>0</v>
      </c>
      <c r="N477" s="287">
        <f t="shared" si="82"/>
        <v>0</v>
      </c>
      <c r="P477" s="288">
        <f>(($U477*DT!$C$5/1000))*($D$1045/IF(AND($D$1044&gt;$B$1046,$B$1046&gt;$D$1043),366,365))+(($V477*DT!$C$5/2000))</f>
        <v>0</v>
      </c>
      <c r="Q477" s="289">
        <f t="shared" si="79"/>
        <v>0</v>
      </c>
      <c r="R477" s="289">
        <f>(($U477*DT!$E$5/1000))*($D$1045/IF(AND($D$1044&gt;$B$1046,$B$1046&gt;$D$1043),366,365))+(($V477*DT!$E$5/2000))</f>
        <v>0</v>
      </c>
      <c r="S477" s="290">
        <f t="shared" si="83"/>
        <v>0</v>
      </c>
      <c r="U477" s="291">
        <f t="shared" si="88"/>
        <v>0</v>
      </c>
      <c r="V477" s="291">
        <f t="shared" si="84"/>
        <v>0</v>
      </c>
      <c r="X477" s="288">
        <f>(($AC477*DT!$C$5/1000))*($D$1045/IF(AND($D$1044&gt;$B$1046,$B$1046&gt;$D$1043),366,365))+(($AD477*DT!$C$5/2000))</f>
        <v>0</v>
      </c>
      <c r="Y477" s="289">
        <f t="shared" si="80"/>
        <v>0</v>
      </c>
      <c r="Z477" s="289">
        <f>(($AC477*DT!$E$5/1000))*($D$1045/IF(AND($D$1044&gt;$B$1046,$B$1046&gt;$D$1043),366,365))+(($AD477*DT!$E$5/2000))</f>
        <v>0</v>
      </c>
      <c r="AA477" s="290">
        <f t="shared" si="85"/>
        <v>0</v>
      </c>
      <c r="AC477" s="291">
        <f t="shared" si="86"/>
        <v>0</v>
      </c>
      <c r="AD477" s="291">
        <f t="shared" si="87"/>
        <v>0</v>
      </c>
    </row>
    <row r="478" spans="2:30" x14ac:dyDescent="0.25">
      <c r="B478" s="522">
        <v>474</v>
      </c>
      <c r="C478" s="280">
        <f>'BIENES ASEGURADOS'!C486</f>
        <v>0</v>
      </c>
      <c r="D478" s="281">
        <f>SUM('BIENES ASEGURADOS'!D486:H486)*'RT GENERALES'!$D$14</f>
        <v>0</v>
      </c>
      <c r="E478" s="281">
        <f>SUM('BIENES ASEGURADOS'!I486:Y486,'BIENES ASEGURADOS'!AA486)*'RT GENERALES'!$D$14</f>
        <v>0</v>
      </c>
      <c r="F478" s="281">
        <f>'BIENES ASEGURADOS'!AB486*'RT GENERALES'!$D$14</f>
        <v>0</v>
      </c>
      <c r="G478" s="282">
        <f>'BIENES ASEGURADOS'!Z486*'RT GENERALES'!$D$14</f>
        <v>0</v>
      </c>
      <c r="H478" s="525">
        <f t="shared" si="81"/>
        <v>0</v>
      </c>
      <c r="I478" s="283"/>
      <c r="J478" s="284">
        <f>(((D478+E478)*(DT!$C$5/1000)))*($D$1045/IF(AND($D$1044&gt;$B$1046,$B$1046&gt;$D$1043),366,365))+(LIQUIDACION!$F478*(DT!$C$5/2000))</f>
        <v>0</v>
      </c>
      <c r="K478" s="285">
        <f t="shared" si="78"/>
        <v>0</v>
      </c>
      <c r="L478" s="286">
        <f>(((D478+E478)*DT!$E$5/1000)*($D$1045/IF(AND($D$1044&gt;$B$1046,$B$1046&gt;$D$1043),366,365))+(LIQUIDACION!F478*(DT!$E$5/2000)))</f>
        <v>0</v>
      </c>
      <c r="M478" s="286">
        <f>((G478)*(DT!$C$6/1000))*($D$1045/IF(AND($D$1044&gt;$B$1046,$B$1046&gt;$D$1043),366,365))</f>
        <v>0</v>
      </c>
      <c r="N478" s="287">
        <f t="shared" si="82"/>
        <v>0</v>
      </c>
      <c r="P478" s="288">
        <f>(($U478*DT!$C$5/1000))*($D$1045/IF(AND($D$1044&gt;$B$1046,$B$1046&gt;$D$1043),366,365))+(($V478*DT!$C$5/2000))</f>
        <v>0</v>
      </c>
      <c r="Q478" s="289">
        <f t="shared" si="79"/>
        <v>0</v>
      </c>
      <c r="R478" s="289">
        <f>(($U478*DT!$E$5/1000))*($D$1045/IF(AND($D$1044&gt;$B$1046,$B$1046&gt;$D$1043),366,365))+(($V478*DT!$E$5/2000))</f>
        <v>0</v>
      </c>
      <c r="S478" s="290">
        <f t="shared" si="83"/>
        <v>0</v>
      </c>
      <c r="U478" s="291">
        <f t="shared" si="88"/>
        <v>0</v>
      </c>
      <c r="V478" s="291">
        <f t="shared" si="84"/>
        <v>0</v>
      </c>
      <c r="X478" s="288">
        <f>(($AC478*DT!$C$5/1000))*($D$1045/IF(AND($D$1044&gt;$B$1046,$B$1046&gt;$D$1043),366,365))+(($AD478*DT!$C$5/2000))</f>
        <v>0</v>
      </c>
      <c r="Y478" s="289">
        <f t="shared" si="80"/>
        <v>0</v>
      </c>
      <c r="Z478" s="289">
        <f>(($AC478*DT!$E$5/1000))*($D$1045/IF(AND($D$1044&gt;$B$1046,$B$1046&gt;$D$1043),366,365))+(($AD478*DT!$E$5/2000))</f>
        <v>0</v>
      </c>
      <c r="AA478" s="290">
        <f t="shared" si="85"/>
        <v>0</v>
      </c>
      <c r="AC478" s="291">
        <f t="shared" si="86"/>
        <v>0</v>
      </c>
      <c r="AD478" s="291">
        <f t="shared" si="87"/>
        <v>0</v>
      </c>
    </row>
    <row r="479" spans="2:30" x14ac:dyDescent="0.25">
      <c r="B479" s="522">
        <v>475</v>
      </c>
      <c r="C479" s="280">
        <f>'BIENES ASEGURADOS'!C487</f>
        <v>0</v>
      </c>
      <c r="D479" s="281">
        <f>SUM('BIENES ASEGURADOS'!D487:H487)*'RT GENERALES'!$D$14</f>
        <v>0</v>
      </c>
      <c r="E479" s="281">
        <f>SUM('BIENES ASEGURADOS'!I487:Y487,'BIENES ASEGURADOS'!AA487)*'RT GENERALES'!$D$14</f>
        <v>0</v>
      </c>
      <c r="F479" s="281">
        <f>'BIENES ASEGURADOS'!AB487*'RT GENERALES'!$D$14</f>
        <v>0</v>
      </c>
      <c r="G479" s="282">
        <f>'BIENES ASEGURADOS'!Z487*'RT GENERALES'!$D$14</f>
        <v>0</v>
      </c>
      <c r="H479" s="525">
        <f t="shared" si="81"/>
        <v>0</v>
      </c>
      <c r="I479" s="283"/>
      <c r="J479" s="284">
        <f>(((D479+E479)*(DT!$C$5/1000)))*($D$1045/IF(AND($D$1044&gt;$B$1046,$B$1046&gt;$D$1043),366,365))+(LIQUIDACION!$F479*(DT!$C$5/2000))</f>
        <v>0</v>
      </c>
      <c r="K479" s="285">
        <f t="shared" si="78"/>
        <v>0</v>
      </c>
      <c r="L479" s="286">
        <f>(((D479+E479)*DT!$E$5/1000)*($D$1045/IF(AND($D$1044&gt;$B$1046,$B$1046&gt;$D$1043),366,365))+(LIQUIDACION!F479*(DT!$E$5/2000)))</f>
        <v>0</v>
      </c>
      <c r="M479" s="286">
        <f>((G479)*(DT!$C$6/1000))*($D$1045/IF(AND($D$1044&gt;$B$1046,$B$1046&gt;$D$1043),366,365))</f>
        <v>0</v>
      </c>
      <c r="N479" s="287">
        <f t="shared" si="82"/>
        <v>0</v>
      </c>
      <c r="P479" s="288">
        <f>(($U479*DT!$C$5/1000))*($D$1045/IF(AND($D$1044&gt;$B$1046,$B$1046&gt;$D$1043),366,365))+(($V479*DT!$C$5/2000))</f>
        <v>0</v>
      </c>
      <c r="Q479" s="289">
        <f t="shared" si="79"/>
        <v>0</v>
      </c>
      <c r="R479" s="289">
        <f>(($U479*DT!$E$5/1000))*($D$1045/IF(AND($D$1044&gt;$B$1046,$B$1046&gt;$D$1043),366,365))+(($V479*DT!$E$5/2000))</f>
        <v>0</v>
      </c>
      <c r="S479" s="290">
        <f t="shared" si="83"/>
        <v>0</v>
      </c>
      <c r="U479" s="291">
        <f t="shared" si="88"/>
        <v>0</v>
      </c>
      <c r="V479" s="291">
        <f t="shared" si="84"/>
        <v>0</v>
      </c>
      <c r="X479" s="288">
        <f>(($AC479*DT!$C$5/1000))*($D$1045/IF(AND($D$1044&gt;$B$1046,$B$1046&gt;$D$1043),366,365))+(($AD479*DT!$C$5/2000))</f>
        <v>0</v>
      </c>
      <c r="Y479" s="289">
        <f t="shared" si="80"/>
        <v>0</v>
      </c>
      <c r="Z479" s="289">
        <f>(($AC479*DT!$E$5/1000))*($D$1045/IF(AND($D$1044&gt;$B$1046,$B$1046&gt;$D$1043),366,365))+(($AD479*DT!$E$5/2000))</f>
        <v>0</v>
      </c>
      <c r="AA479" s="290">
        <f t="shared" si="85"/>
        <v>0</v>
      </c>
      <c r="AC479" s="291">
        <f t="shared" si="86"/>
        <v>0</v>
      </c>
      <c r="AD479" s="291">
        <f t="shared" si="87"/>
        <v>0</v>
      </c>
    </row>
    <row r="480" spans="2:30" x14ac:dyDescent="0.25">
      <c r="B480" s="522">
        <v>476</v>
      </c>
      <c r="C480" s="280">
        <f>'BIENES ASEGURADOS'!C488</f>
        <v>0</v>
      </c>
      <c r="D480" s="281">
        <f>SUM('BIENES ASEGURADOS'!D488:H488)*'RT GENERALES'!$D$14</f>
        <v>0</v>
      </c>
      <c r="E480" s="281">
        <f>SUM('BIENES ASEGURADOS'!I488:Y488,'BIENES ASEGURADOS'!AA488)*'RT GENERALES'!$D$14</f>
        <v>0</v>
      </c>
      <c r="F480" s="281">
        <f>'BIENES ASEGURADOS'!AB488*'RT GENERALES'!$D$14</f>
        <v>0</v>
      </c>
      <c r="G480" s="282">
        <f>'BIENES ASEGURADOS'!Z488*'RT GENERALES'!$D$14</f>
        <v>0</v>
      </c>
      <c r="H480" s="525">
        <f t="shared" si="81"/>
        <v>0</v>
      </c>
      <c r="I480" s="283"/>
      <c r="J480" s="284">
        <f>(((D480+E480)*(DT!$C$5/1000)))*($D$1045/IF(AND($D$1044&gt;$B$1046,$B$1046&gt;$D$1043),366,365))+(LIQUIDACION!$F480*(DT!$C$5/2000))</f>
        <v>0</v>
      </c>
      <c r="K480" s="285">
        <f t="shared" si="78"/>
        <v>0</v>
      </c>
      <c r="L480" s="286">
        <f>(((D480+E480)*DT!$E$5/1000)*($D$1045/IF(AND($D$1044&gt;$B$1046,$B$1046&gt;$D$1043),366,365))+(LIQUIDACION!F480*(DT!$E$5/2000)))</f>
        <v>0</v>
      </c>
      <c r="M480" s="286">
        <f>((G480)*(DT!$C$6/1000))*($D$1045/IF(AND($D$1044&gt;$B$1046,$B$1046&gt;$D$1043),366,365))</f>
        <v>0</v>
      </c>
      <c r="N480" s="287">
        <f t="shared" si="82"/>
        <v>0</v>
      </c>
      <c r="P480" s="288">
        <f>(($U480*DT!$C$5/1000))*($D$1045/IF(AND($D$1044&gt;$B$1046,$B$1046&gt;$D$1043),366,365))+(($V480*DT!$C$5/2000))</f>
        <v>0</v>
      </c>
      <c r="Q480" s="289">
        <f t="shared" si="79"/>
        <v>0</v>
      </c>
      <c r="R480" s="289">
        <f>(($U480*DT!$E$5/1000))*($D$1045/IF(AND($D$1044&gt;$B$1046,$B$1046&gt;$D$1043),366,365))+(($V480*DT!$E$5/2000))</f>
        <v>0</v>
      </c>
      <c r="S480" s="290">
        <f t="shared" si="83"/>
        <v>0</v>
      </c>
      <c r="U480" s="291">
        <f t="shared" si="88"/>
        <v>0</v>
      </c>
      <c r="V480" s="291">
        <f t="shared" si="84"/>
        <v>0</v>
      </c>
      <c r="X480" s="288">
        <f>(($AC480*DT!$C$5/1000))*($D$1045/IF(AND($D$1044&gt;$B$1046,$B$1046&gt;$D$1043),366,365))+(($AD480*DT!$C$5/2000))</f>
        <v>0</v>
      </c>
      <c r="Y480" s="289">
        <f t="shared" si="80"/>
        <v>0</v>
      </c>
      <c r="Z480" s="289">
        <f>(($AC480*DT!$E$5/1000))*($D$1045/IF(AND($D$1044&gt;$B$1046,$B$1046&gt;$D$1043),366,365))+(($AD480*DT!$E$5/2000))</f>
        <v>0</v>
      </c>
      <c r="AA480" s="290">
        <f t="shared" si="85"/>
        <v>0</v>
      </c>
      <c r="AC480" s="291">
        <f t="shared" si="86"/>
        <v>0</v>
      </c>
      <c r="AD480" s="291">
        <f t="shared" si="87"/>
        <v>0</v>
      </c>
    </row>
    <row r="481" spans="2:30" x14ac:dyDescent="0.25">
      <c r="B481" s="522">
        <v>477</v>
      </c>
      <c r="C481" s="280">
        <f>'BIENES ASEGURADOS'!C489</f>
        <v>0</v>
      </c>
      <c r="D481" s="281">
        <f>SUM('BIENES ASEGURADOS'!D489:H489)*'RT GENERALES'!$D$14</f>
        <v>0</v>
      </c>
      <c r="E481" s="281">
        <f>SUM('BIENES ASEGURADOS'!I489:Y489,'BIENES ASEGURADOS'!AA489)*'RT GENERALES'!$D$14</f>
        <v>0</v>
      </c>
      <c r="F481" s="281">
        <f>'BIENES ASEGURADOS'!AB489*'RT GENERALES'!$D$14</f>
        <v>0</v>
      </c>
      <c r="G481" s="282">
        <f>'BIENES ASEGURADOS'!Z489*'RT GENERALES'!$D$14</f>
        <v>0</v>
      </c>
      <c r="H481" s="525">
        <f t="shared" si="81"/>
        <v>0</v>
      </c>
      <c r="I481" s="283"/>
      <c r="J481" s="284">
        <f>(((D481+E481)*(DT!$C$5/1000)))*($D$1045/IF(AND($D$1044&gt;$B$1046,$B$1046&gt;$D$1043),366,365))+(LIQUIDACION!$F481*(DT!$C$5/2000))</f>
        <v>0</v>
      </c>
      <c r="K481" s="285">
        <f t="shared" si="78"/>
        <v>0</v>
      </c>
      <c r="L481" s="286">
        <f>(((D481+E481)*DT!$E$5/1000)*($D$1045/IF(AND($D$1044&gt;$B$1046,$B$1046&gt;$D$1043),366,365))+(LIQUIDACION!F481*(DT!$E$5/2000)))</f>
        <v>0</v>
      </c>
      <c r="M481" s="286">
        <f>((G481)*(DT!$C$6/1000))*($D$1045/IF(AND($D$1044&gt;$B$1046,$B$1046&gt;$D$1043),366,365))</f>
        <v>0</v>
      </c>
      <c r="N481" s="287">
        <f t="shared" si="82"/>
        <v>0</v>
      </c>
      <c r="P481" s="288">
        <f>(($U481*DT!$C$5/1000))*($D$1045/IF(AND($D$1044&gt;$B$1046,$B$1046&gt;$D$1043),366,365))+(($V481*DT!$C$5/2000))</f>
        <v>0</v>
      </c>
      <c r="Q481" s="289">
        <f t="shared" si="79"/>
        <v>0</v>
      </c>
      <c r="R481" s="289">
        <f>(($U481*DT!$E$5/1000))*($D$1045/IF(AND($D$1044&gt;$B$1046,$B$1046&gt;$D$1043),366,365))+(($V481*DT!$E$5/2000))</f>
        <v>0</v>
      </c>
      <c r="S481" s="290">
        <f t="shared" si="83"/>
        <v>0</v>
      </c>
      <c r="U481" s="291">
        <f t="shared" si="88"/>
        <v>0</v>
      </c>
      <c r="V481" s="291">
        <f t="shared" si="84"/>
        <v>0</v>
      </c>
      <c r="X481" s="288">
        <f>(($AC481*DT!$C$5/1000))*($D$1045/IF(AND($D$1044&gt;$B$1046,$B$1046&gt;$D$1043),366,365))+(($AD481*DT!$C$5/2000))</f>
        <v>0</v>
      </c>
      <c r="Y481" s="289">
        <f t="shared" si="80"/>
        <v>0</v>
      </c>
      <c r="Z481" s="289">
        <f>(($AC481*DT!$E$5/1000))*($D$1045/IF(AND($D$1044&gt;$B$1046,$B$1046&gt;$D$1043),366,365))+(($AD481*DT!$E$5/2000))</f>
        <v>0</v>
      </c>
      <c r="AA481" s="290">
        <f t="shared" si="85"/>
        <v>0</v>
      </c>
      <c r="AC481" s="291">
        <f t="shared" si="86"/>
        <v>0</v>
      </c>
      <c r="AD481" s="291">
        <f t="shared" si="87"/>
        <v>0</v>
      </c>
    </row>
    <row r="482" spans="2:30" x14ac:dyDescent="0.25">
      <c r="B482" s="522">
        <v>478</v>
      </c>
      <c r="C482" s="280">
        <f>'BIENES ASEGURADOS'!C490</f>
        <v>0</v>
      </c>
      <c r="D482" s="281">
        <f>SUM('BIENES ASEGURADOS'!D490:H490)*'RT GENERALES'!$D$14</f>
        <v>0</v>
      </c>
      <c r="E482" s="281">
        <f>SUM('BIENES ASEGURADOS'!I490:Y490,'BIENES ASEGURADOS'!AA490)*'RT GENERALES'!$D$14</f>
        <v>0</v>
      </c>
      <c r="F482" s="281">
        <f>'BIENES ASEGURADOS'!AB490*'RT GENERALES'!$D$14</f>
        <v>0</v>
      </c>
      <c r="G482" s="282">
        <f>'BIENES ASEGURADOS'!Z490*'RT GENERALES'!$D$14</f>
        <v>0</v>
      </c>
      <c r="H482" s="525">
        <f t="shared" si="81"/>
        <v>0</v>
      </c>
      <c r="I482" s="283"/>
      <c r="J482" s="284">
        <f>(((D482+E482)*(DT!$C$5/1000)))*($D$1045/IF(AND($D$1044&gt;$B$1046,$B$1046&gt;$D$1043),366,365))+(LIQUIDACION!$F482*(DT!$C$5/2000))</f>
        <v>0</v>
      </c>
      <c r="K482" s="285">
        <f t="shared" si="78"/>
        <v>0</v>
      </c>
      <c r="L482" s="286">
        <f>(((D482+E482)*DT!$E$5/1000)*($D$1045/IF(AND($D$1044&gt;$B$1046,$B$1046&gt;$D$1043),366,365))+(LIQUIDACION!F482*(DT!$E$5/2000)))</f>
        <v>0</v>
      </c>
      <c r="M482" s="286">
        <f>((G482)*(DT!$C$6/1000))*($D$1045/IF(AND($D$1044&gt;$B$1046,$B$1046&gt;$D$1043),366,365))</f>
        <v>0</v>
      </c>
      <c r="N482" s="287">
        <f t="shared" si="82"/>
        <v>0</v>
      </c>
      <c r="P482" s="288">
        <f>(($U482*DT!$C$5/1000))*($D$1045/IF(AND($D$1044&gt;$B$1046,$B$1046&gt;$D$1043),366,365))+(($V482*DT!$C$5/2000))</f>
        <v>0</v>
      </c>
      <c r="Q482" s="289">
        <f t="shared" si="79"/>
        <v>0</v>
      </c>
      <c r="R482" s="289">
        <f>(($U482*DT!$E$5/1000))*($D$1045/IF(AND($D$1044&gt;$B$1046,$B$1046&gt;$D$1043),366,365))+(($V482*DT!$E$5/2000))</f>
        <v>0</v>
      </c>
      <c r="S482" s="290">
        <f t="shared" si="83"/>
        <v>0</v>
      </c>
      <c r="U482" s="291">
        <f t="shared" si="88"/>
        <v>0</v>
      </c>
      <c r="V482" s="291">
        <f t="shared" si="84"/>
        <v>0</v>
      </c>
      <c r="X482" s="288">
        <f>(($AC482*DT!$C$5/1000))*($D$1045/IF(AND($D$1044&gt;$B$1046,$B$1046&gt;$D$1043),366,365))+(($AD482*DT!$C$5/2000))</f>
        <v>0</v>
      </c>
      <c r="Y482" s="289">
        <f t="shared" si="80"/>
        <v>0</v>
      </c>
      <c r="Z482" s="289">
        <f>(($AC482*DT!$E$5/1000))*($D$1045/IF(AND($D$1044&gt;$B$1046,$B$1046&gt;$D$1043),366,365))+(($AD482*DT!$E$5/2000))</f>
        <v>0</v>
      </c>
      <c r="AA482" s="290">
        <f t="shared" si="85"/>
        <v>0</v>
      </c>
      <c r="AC482" s="291">
        <f t="shared" si="86"/>
        <v>0</v>
      </c>
      <c r="AD482" s="291">
        <f t="shared" si="87"/>
        <v>0</v>
      </c>
    </row>
    <row r="483" spans="2:30" x14ac:dyDescent="0.25">
      <c r="B483" s="522">
        <v>479</v>
      </c>
      <c r="C483" s="280">
        <f>'BIENES ASEGURADOS'!C491</f>
        <v>0</v>
      </c>
      <c r="D483" s="281">
        <f>SUM('BIENES ASEGURADOS'!D491:H491)*'RT GENERALES'!$D$14</f>
        <v>0</v>
      </c>
      <c r="E483" s="281">
        <f>SUM('BIENES ASEGURADOS'!I491:Y491,'BIENES ASEGURADOS'!AA491)*'RT GENERALES'!$D$14</f>
        <v>0</v>
      </c>
      <c r="F483" s="281">
        <f>'BIENES ASEGURADOS'!AB491*'RT GENERALES'!$D$14</f>
        <v>0</v>
      </c>
      <c r="G483" s="282">
        <f>'BIENES ASEGURADOS'!Z491*'RT GENERALES'!$D$14</f>
        <v>0</v>
      </c>
      <c r="H483" s="525">
        <f t="shared" si="81"/>
        <v>0</v>
      </c>
      <c r="I483" s="283"/>
      <c r="J483" s="284">
        <f>(((D483+E483)*(DT!$C$5/1000)))*($D$1045/IF(AND($D$1044&gt;$B$1046,$B$1046&gt;$D$1043),366,365))+(LIQUIDACION!$F483*(DT!$C$5/2000))</f>
        <v>0</v>
      </c>
      <c r="K483" s="285">
        <f t="shared" si="78"/>
        <v>0</v>
      </c>
      <c r="L483" s="286">
        <f>(((D483+E483)*DT!$E$5/1000)*($D$1045/IF(AND($D$1044&gt;$B$1046,$B$1046&gt;$D$1043),366,365))+(LIQUIDACION!F483*(DT!$E$5/2000)))</f>
        <v>0</v>
      </c>
      <c r="M483" s="286">
        <f>((G483)*(DT!$C$6/1000))*($D$1045/IF(AND($D$1044&gt;$B$1046,$B$1046&gt;$D$1043),366,365))</f>
        <v>0</v>
      </c>
      <c r="N483" s="287">
        <f t="shared" si="82"/>
        <v>0</v>
      </c>
      <c r="P483" s="288">
        <f>(($U483*DT!$C$5/1000))*($D$1045/IF(AND($D$1044&gt;$B$1046,$B$1046&gt;$D$1043),366,365))+(($V483*DT!$C$5/2000))</f>
        <v>0</v>
      </c>
      <c r="Q483" s="289">
        <f t="shared" si="79"/>
        <v>0</v>
      </c>
      <c r="R483" s="289">
        <f>(($U483*DT!$E$5/1000))*($D$1045/IF(AND($D$1044&gt;$B$1046,$B$1046&gt;$D$1043),366,365))+(($V483*DT!$E$5/2000))</f>
        <v>0</v>
      </c>
      <c r="S483" s="290">
        <f t="shared" si="83"/>
        <v>0</v>
      </c>
      <c r="U483" s="291">
        <f t="shared" si="88"/>
        <v>0</v>
      </c>
      <c r="V483" s="291">
        <f t="shared" si="84"/>
        <v>0</v>
      </c>
      <c r="X483" s="288">
        <f>(($AC483*DT!$C$5/1000))*($D$1045/IF(AND($D$1044&gt;$B$1046,$B$1046&gt;$D$1043),366,365))+(($AD483*DT!$C$5/2000))</f>
        <v>0</v>
      </c>
      <c r="Y483" s="289">
        <f t="shared" si="80"/>
        <v>0</v>
      </c>
      <c r="Z483" s="289">
        <f>(($AC483*DT!$E$5/1000))*($D$1045/IF(AND($D$1044&gt;$B$1046,$B$1046&gt;$D$1043),366,365))+(($AD483*DT!$E$5/2000))</f>
        <v>0</v>
      </c>
      <c r="AA483" s="290">
        <f t="shared" si="85"/>
        <v>0</v>
      </c>
      <c r="AC483" s="291">
        <f t="shared" si="86"/>
        <v>0</v>
      </c>
      <c r="AD483" s="291">
        <f t="shared" si="87"/>
        <v>0</v>
      </c>
    </row>
    <row r="484" spans="2:30" x14ac:dyDescent="0.25">
      <c r="B484" s="522">
        <v>480</v>
      </c>
      <c r="C484" s="280">
        <f>'BIENES ASEGURADOS'!C492</f>
        <v>0</v>
      </c>
      <c r="D484" s="281">
        <f>SUM('BIENES ASEGURADOS'!D492:H492)*'RT GENERALES'!$D$14</f>
        <v>0</v>
      </c>
      <c r="E484" s="281">
        <f>SUM('BIENES ASEGURADOS'!I492:Y492,'BIENES ASEGURADOS'!AA492)*'RT GENERALES'!$D$14</f>
        <v>0</v>
      </c>
      <c r="F484" s="281">
        <f>'BIENES ASEGURADOS'!AB492*'RT GENERALES'!$D$14</f>
        <v>0</v>
      </c>
      <c r="G484" s="282">
        <f>'BIENES ASEGURADOS'!Z492*'RT GENERALES'!$D$14</f>
        <v>0</v>
      </c>
      <c r="H484" s="525">
        <f t="shared" si="81"/>
        <v>0</v>
      </c>
      <c r="I484" s="283"/>
      <c r="J484" s="284">
        <f>(((D484+E484)*(DT!$C$5/1000)))*($D$1045/IF(AND($D$1044&gt;$B$1046,$B$1046&gt;$D$1043),366,365))+(LIQUIDACION!$F484*(DT!$C$5/2000))</f>
        <v>0</v>
      </c>
      <c r="K484" s="285">
        <f t="shared" si="78"/>
        <v>0</v>
      </c>
      <c r="L484" s="286">
        <f>(((D484+E484)*DT!$E$5/1000)*($D$1045/IF(AND($D$1044&gt;$B$1046,$B$1046&gt;$D$1043),366,365))+(LIQUIDACION!F484*(DT!$E$5/2000)))</f>
        <v>0</v>
      </c>
      <c r="M484" s="286">
        <f>((G484)*(DT!$C$6/1000))*($D$1045/IF(AND($D$1044&gt;$B$1046,$B$1046&gt;$D$1043),366,365))</f>
        <v>0</v>
      </c>
      <c r="N484" s="287">
        <f t="shared" si="82"/>
        <v>0</v>
      </c>
      <c r="P484" s="288">
        <f>(($U484*DT!$C$5/1000))*($D$1045/IF(AND($D$1044&gt;$B$1046,$B$1046&gt;$D$1043),366,365))+(($V484*DT!$C$5/2000))</f>
        <v>0</v>
      </c>
      <c r="Q484" s="289">
        <f t="shared" si="79"/>
        <v>0</v>
      </c>
      <c r="R484" s="289">
        <f>(($U484*DT!$E$5/1000))*($D$1045/IF(AND($D$1044&gt;$B$1046,$B$1046&gt;$D$1043),366,365))+(($V484*DT!$E$5/2000))</f>
        <v>0</v>
      </c>
      <c r="S484" s="290">
        <f t="shared" si="83"/>
        <v>0</v>
      </c>
      <c r="U484" s="291">
        <f t="shared" si="88"/>
        <v>0</v>
      </c>
      <c r="V484" s="291">
        <f t="shared" si="84"/>
        <v>0</v>
      </c>
      <c r="X484" s="288">
        <f>(($AC484*DT!$C$5/1000))*($D$1045/IF(AND($D$1044&gt;$B$1046,$B$1046&gt;$D$1043),366,365))+(($AD484*DT!$C$5/2000))</f>
        <v>0</v>
      </c>
      <c r="Y484" s="289">
        <f t="shared" si="80"/>
        <v>0</v>
      </c>
      <c r="Z484" s="289">
        <f>(($AC484*DT!$E$5/1000))*($D$1045/IF(AND($D$1044&gt;$B$1046,$B$1046&gt;$D$1043),366,365))+(($AD484*DT!$E$5/2000))</f>
        <v>0</v>
      </c>
      <c r="AA484" s="290">
        <f t="shared" si="85"/>
        <v>0</v>
      </c>
      <c r="AC484" s="291">
        <f t="shared" si="86"/>
        <v>0</v>
      </c>
      <c r="AD484" s="291">
        <f t="shared" si="87"/>
        <v>0</v>
      </c>
    </row>
    <row r="485" spans="2:30" x14ac:dyDescent="0.25">
      <c r="B485" s="522">
        <v>481</v>
      </c>
      <c r="C485" s="280">
        <f>'BIENES ASEGURADOS'!C493</f>
        <v>0</v>
      </c>
      <c r="D485" s="281">
        <f>SUM('BIENES ASEGURADOS'!D493:H493)*'RT GENERALES'!$D$14</f>
        <v>0</v>
      </c>
      <c r="E485" s="281">
        <f>SUM('BIENES ASEGURADOS'!I493:Y493,'BIENES ASEGURADOS'!AA493)*'RT GENERALES'!$D$14</f>
        <v>0</v>
      </c>
      <c r="F485" s="281">
        <f>'BIENES ASEGURADOS'!AB493*'RT GENERALES'!$D$14</f>
        <v>0</v>
      </c>
      <c r="G485" s="282">
        <f>'BIENES ASEGURADOS'!Z493*'RT GENERALES'!$D$14</f>
        <v>0</v>
      </c>
      <c r="H485" s="525">
        <f t="shared" si="81"/>
        <v>0</v>
      </c>
      <c r="I485" s="283"/>
      <c r="J485" s="284">
        <f>(((D485+E485)*(DT!$C$5/1000)))*($D$1045/IF(AND($D$1044&gt;$B$1046,$B$1046&gt;$D$1043),366,365))+(LIQUIDACION!$F485*(DT!$C$5/2000))</f>
        <v>0</v>
      </c>
      <c r="K485" s="285">
        <f t="shared" si="78"/>
        <v>0</v>
      </c>
      <c r="L485" s="286">
        <f>(((D485+E485)*DT!$E$5/1000)*($D$1045/IF(AND($D$1044&gt;$B$1046,$B$1046&gt;$D$1043),366,365))+(LIQUIDACION!F485*(DT!$E$5/2000)))</f>
        <v>0</v>
      </c>
      <c r="M485" s="286">
        <f>((G485)*(DT!$C$6/1000))*($D$1045/IF(AND($D$1044&gt;$B$1046,$B$1046&gt;$D$1043),366,365))</f>
        <v>0</v>
      </c>
      <c r="N485" s="287">
        <f t="shared" si="82"/>
        <v>0</v>
      </c>
      <c r="P485" s="288">
        <f>(($U485*DT!$C$5/1000))*($D$1045/IF(AND($D$1044&gt;$B$1046,$B$1046&gt;$D$1043),366,365))+(($V485*DT!$C$5/2000))</f>
        <v>0</v>
      </c>
      <c r="Q485" s="289">
        <f t="shared" si="79"/>
        <v>0</v>
      </c>
      <c r="R485" s="289">
        <f>(($U485*DT!$E$5/1000))*($D$1045/IF(AND($D$1044&gt;$B$1046,$B$1046&gt;$D$1043),366,365))+(($V485*DT!$E$5/2000))</f>
        <v>0</v>
      </c>
      <c r="S485" s="290">
        <f t="shared" si="83"/>
        <v>0</v>
      </c>
      <c r="U485" s="291">
        <f t="shared" si="88"/>
        <v>0</v>
      </c>
      <c r="V485" s="291">
        <f t="shared" si="84"/>
        <v>0</v>
      </c>
      <c r="X485" s="288">
        <f>(($AC485*DT!$C$5/1000))*($D$1045/IF(AND($D$1044&gt;$B$1046,$B$1046&gt;$D$1043),366,365))+(($AD485*DT!$C$5/2000))</f>
        <v>0</v>
      </c>
      <c r="Y485" s="289">
        <f t="shared" si="80"/>
        <v>0</v>
      </c>
      <c r="Z485" s="289">
        <f>(($AC485*DT!$E$5/1000))*($D$1045/IF(AND($D$1044&gt;$B$1046,$B$1046&gt;$D$1043),366,365))+(($AD485*DT!$E$5/2000))</f>
        <v>0</v>
      </c>
      <c r="AA485" s="290">
        <f t="shared" si="85"/>
        <v>0</v>
      </c>
      <c r="AC485" s="291">
        <f t="shared" si="86"/>
        <v>0</v>
      </c>
      <c r="AD485" s="291">
        <f t="shared" si="87"/>
        <v>0</v>
      </c>
    </row>
    <row r="486" spans="2:30" x14ac:dyDescent="0.25">
      <c r="B486" s="522">
        <v>482</v>
      </c>
      <c r="C486" s="280">
        <f>'BIENES ASEGURADOS'!C494</f>
        <v>0</v>
      </c>
      <c r="D486" s="281">
        <f>SUM('BIENES ASEGURADOS'!D494:H494)*'RT GENERALES'!$D$14</f>
        <v>0</v>
      </c>
      <c r="E486" s="281">
        <f>SUM('BIENES ASEGURADOS'!I494:Y494,'BIENES ASEGURADOS'!AA494)*'RT GENERALES'!$D$14</f>
        <v>0</v>
      </c>
      <c r="F486" s="281">
        <f>'BIENES ASEGURADOS'!AB494*'RT GENERALES'!$D$14</f>
        <v>0</v>
      </c>
      <c r="G486" s="282">
        <f>'BIENES ASEGURADOS'!Z494*'RT GENERALES'!$D$14</f>
        <v>0</v>
      </c>
      <c r="H486" s="525">
        <f t="shared" si="81"/>
        <v>0</v>
      </c>
      <c r="I486" s="283"/>
      <c r="J486" s="284">
        <f>(((D486+E486)*(DT!$C$5/1000)))*($D$1045/IF(AND($D$1044&gt;$B$1046,$B$1046&gt;$D$1043),366,365))+(LIQUIDACION!$F486*(DT!$C$5/2000))</f>
        <v>0</v>
      </c>
      <c r="K486" s="285">
        <f t="shared" si="78"/>
        <v>0</v>
      </c>
      <c r="L486" s="286">
        <f>(((D486+E486)*DT!$E$5/1000)*($D$1045/IF(AND($D$1044&gt;$B$1046,$B$1046&gt;$D$1043),366,365))+(LIQUIDACION!F486*(DT!$E$5/2000)))</f>
        <v>0</v>
      </c>
      <c r="M486" s="286">
        <f>((G486)*(DT!$C$6/1000))*($D$1045/IF(AND($D$1044&gt;$B$1046,$B$1046&gt;$D$1043),366,365))</f>
        <v>0</v>
      </c>
      <c r="N486" s="287">
        <f t="shared" si="82"/>
        <v>0</v>
      </c>
      <c r="P486" s="288">
        <f>(($U486*DT!$C$5/1000))*($D$1045/IF(AND($D$1044&gt;$B$1046,$B$1046&gt;$D$1043),366,365))+(($V486*DT!$C$5/2000))</f>
        <v>0</v>
      </c>
      <c r="Q486" s="289">
        <f t="shared" si="79"/>
        <v>0</v>
      </c>
      <c r="R486" s="289">
        <f>(($U486*DT!$E$5/1000))*($D$1045/IF(AND($D$1044&gt;$B$1046,$B$1046&gt;$D$1043),366,365))+(($V486*DT!$E$5/2000))</f>
        <v>0</v>
      </c>
      <c r="S486" s="290">
        <f t="shared" si="83"/>
        <v>0</v>
      </c>
      <c r="U486" s="291">
        <f t="shared" si="88"/>
        <v>0</v>
      </c>
      <c r="V486" s="291">
        <f t="shared" si="84"/>
        <v>0</v>
      </c>
      <c r="X486" s="288">
        <f>(($AC486*DT!$C$5/1000))*($D$1045/IF(AND($D$1044&gt;$B$1046,$B$1046&gt;$D$1043),366,365))+(($AD486*DT!$C$5/2000))</f>
        <v>0</v>
      </c>
      <c r="Y486" s="289">
        <f t="shared" si="80"/>
        <v>0</v>
      </c>
      <c r="Z486" s="289">
        <f>(($AC486*DT!$E$5/1000))*($D$1045/IF(AND($D$1044&gt;$B$1046,$B$1046&gt;$D$1043),366,365))+(($AD486*DT!$E$5/2000))</f>
        <v>0</v>
      </c>
      <c r="AA486" s="290">
        <f t="shared" si="85"/>
        <v>0</v>
      </c>
      <c r="AC486" s="291">
        <f t="shared" si="86"/>
        <v>0</v>
      </c>
      <c r="AD486" s="291">
        <f t="shared" si="87"/>
        <v>0</v>
      </c>
    </row>
    <row r="487" spans="2:30" x14ac:dyDescent="0.25">
      <c r="B487" s="522">
        <v>483</v>
      </c>
      <c r="C487" s="280">
        <f>'BIENES ASEGURADOS'!C495</f>
        <v>0</v>
      </c>
      <c r="D487" s="281">
        <f>SUM('BIENES ASEGURADOS'!D495:H495)*'RT GENERALES'!$D$14</f>
        <v>0</v>
      </c>
      <c r="E487" s="281">
        <f>SUM('BIENES ASEGURADOS'!I495:Y495,'BIENES ASEGURADOS'!AA495)*'RT GENERALES'!$D$14</f>
        <v>0</v>
      </c>
      <c r="F487" s="281">
        <f>'BIENES ASEGURADOS'!AB495*'RT GENERALES'!$D$14</f>
        <v>0</v>
      </c>
      <c r="G487" s="282">
        <f>'BIENES ASEGURADOS'!Z495*'RT GENERALES'!$D$14</f>
        <v>0</v>
      </c>
      <c r="H487" s="525">
        <f t="shared" si="81"/>
        <v>0</v>
      </c>
      <c r="I487" s="283"/>
      <c r="J487" s="284">
        <f>(((D487+E487)*(DT!$C$5/1000)))*($D$1045/IF(AND($D$1044&gt;$B$1046,$B$1046&gt;$D$1043),366,365))+(LIQUIDACION!$F487*(DT!$C$5/2000))</f>
        <v>0</v>
      </c>
      <c r="K487" s="285">
        <f t="shared" si="78"/>
        <v>0</v>
      </c>
      <c r="L487" s="286">
        <f>(((D487+E487)*DT!$E$5/1000)*($D$1045/IF(AND($D$1044&gt;$B$1046,$B$1046&gt;$D$1043),366,365))+(LIQUIDACION!F487*(DT!$E$5/2000)))</f>
        <v>0</v>
      </c>
      <c r="M487" s="286">
        <f>((G487)*(DT!$C$6/1000))*($D$1045/IF(AND($D$1044&gt;$B$1046,$B$1046&gt;$D$1043),366,365))</f>
        <v>0</v>
      </c>
      <c r="N487" s="287">
        <f t="shared" si="82"/>
        <v>0</v>
      </c>
      <c r="P487" s="288">
        <f>(($U487*DT!$C$5/1000))*($D$1045/IF(AND($D$1044&gt;$B$1046,$B$1046&gt;$D$1043),366,365))+(($V487*DT!$C$5/2000))</f>
        <v>0</v>
      </c>
      <c r="Q487" s="289">
        <f t="shared" si="79"/>
        <v>0</v>
      </c>
      <c r="R487" s="289">
        <f>(($U487*DT!$E$5/1000))*($D$1045/IF(AND($D$1044&gt;$B$1046,$B$1046&gt;$D$1043),366,365))+(($V487*DT!$E$5/2000))</f>
        <v>0</v>
      </c>
      <c r="S487" s="290">
        <f t="shared" si="83"/>
        <v>0</v>
      </c>
      <c r="U487" s="291">
        <f t="shared" si="88"/>
        <v>0</v>
      </c>
      <c r="V487" s="291">
        <f t="shared" si="84"/>
        <v>0</v>
      </c>
      <c r="X487" s="288">
        <f>(($AC487*DT!$C$5/1000))*($D$1045/IF(AND($D$1044&gt;$B$1046,$B$1046&gt;$D$1043),366,365))+(($AD487*DT!$C$5/2000))</f>
        <v>0</v>
      </c>
      <c r="Y487" s="289">
        <f t="shared" si="80"/>
        <v>0</v>
      </c>
      <c r="Z487" s="289">
        <f>(($AC487*DT!$E$5/1000))*($D$1045/IF(AND($D$1044&gt;$B$1046,$B$1046&gt;$D$1043),366,365))+(($AD487*DT!$E$5/2000))</f>
        <v>0</v>
      </c>
      <c r="AA487" s="290">
        <f t="shared" si="85"/>
        <v>0</v>
      </c>
      <c r="AC487" s="291">
        <f t="shared" si="86"/>
        <v>0</v>
      </c>
      <c r="AD487" s="291">
        <f t="shared" si="87"/>
        <v>0</v>
      </c>
    </row>
    <row r="488" spans="2:30" x14ac:dyDescent="0.25">
      <c r="B488" s="522">
        <v>484</v>
      </c>
      <c r="C488" s="280">
        <f>'BIENES ASEGURADOS'!C496</f>
        <v>0</v>
      </c>
      <c r="D488" s="281">
        <f>SUM('BIENES ASEGURADOS'!D496:H496)*'RT GENERALES'!$D$14</f>
        <v>0</v>
      </c>
      <c r="E488" s="281">
        <f>SUM('BIENES ASEGURADOS'!I496:Y496,'BIENES ASEGURADOS'!AA496)*'RT GENERALES'!$D$14</f>
        <v>0</v>
      </c>
      <c r="F488" s="281">
        <f>'BIENES ASEGURADOS'!AB496*'RT GENERALES'!$D$14</f>
        <v>0</v>
      </c>
      <c r="G488" s="282">
        <f>'BIENES ASEGURADOS'!Z496*'RT GENERALES'!$D$14</f>
        <v>0</v>
      </c>
      <c r="H488" s="525">
        <f t="shared" si="81"/>
        <v>0</v>
      </c>
      <c r="I488" s="283"/>
      <c r="J488" s="284">
        <f>(((D488+E488)*(DT!$C$5/1000)))*($D$1045/IF(AND($D$1044&gt;$B$1046,$B$1046&gt;$D$1043),366,365))+(LIQUIDACION!$F488*(DT!$C$5/2000))</f>
        <v>0</v>
      </c>
      <c r="K488" s="285">
        <f t="shared" si="78"/>
        <v>0</v>
      </c>
      <c r="L488" s="286">
        <f>(((D488+E488)*DT!$E$5/1000)*($D$1045/IF(AND($D$1044&gt;$B$1046,$B$1046&gt;$D$1043),366,365))+(LIQUIDACION!F488*(DT!$E$5/2000)))</f>
        <v>0</v>
      </c>
      <c r="M488" s="286">
        <f>((G488)*(DT!$C$6/1000))*($D$1045/IF(AND($D$1044&gt;$B$1046,$B$1046&gt;$D$1043),366,365))</f>
        <v>0</v>
      </c>
      <c r="N488" s="287">
        <f t="shared" si="82"/>
        <v>0</v>
      </c>
      <c r="P488" s="288">
        <f>(($U488*DT!$C$5/1000))*($D$1045/IF(AND($D$1044&gt;$B$1046,$B$1046&gt;$D$1043),366,365))+(($V488*DT!$C$5/2000))</f>
        <v>0</v>
      </c>
      <c r="Q488" s="289">
        <f t="shared" si="79"/>
        <v>0</v>
      </c>
      <c r="R488" s="289">
        <f>(($U488*DT!$E$5/1000))*($D$1045/IF(AND($D$1044&gt;$B$1046,$B$1046&gt;$D$1043),366,365))+(($V488*DT!$E$5/2000))</f>
        <v>0</v>
      </c>
      <c r="S488" s="290">
        <f t="shared" si="83"/>
        <v>0</v>
      </c>
      <c r="U488" s="291">
        <f t="shared" si="88"/>
        <v>0</v>
      </c>
      <c r="V488" s="291">
        <f t="shared" si="84"/>
        <v>0</v>
      </c>
      <c r="X488" s="288">
        <f>(($AC488*DT!$C$5/1000))*($D$1045/IF(AND($D$1044&gt;$B$1046,$B$1046&gt;$D$1043),366,365))+(($AD488*DT!$C$5/2000))</f>
        <v>0</v>
      </c>
      <c r="Y488" s="289">
        <f t="shared" si="80"/>
        <v>0</v>
      </c>
      <c r="Z488" s="289">
        <f>(($AC488*DT!$E$5/1000))*($D$1045/IF(AND($D$1044&gt;$B$1046,$B$1046&gt;$D$1043),366,365))+(($AD488*DT!$E$5/2000))</f>
        <v>0</v>
      </c>
      <c r="AA488" s="290">
        <f t="shared" si="85"/>
        <v>0</v>
      </c>
      <c r="AC488" s="291">
        <f t="shared" si="86"/>
        <v>0</v>
      </c>
      <c r="AD488" s="291">
        <f t="shared" si="87"/>
        <v>0</v>
      </c>
    </row>
    <row r="489" spans="2:30" x14ac:dyDescent="0.25">
      <c r="B489" s="522">
        <v>485</v>
      </c>
      <c r="C489" s="280">
        <f>'BIENES ASEGURADOS'!C497</f>
        <v>0</v>
      </c>
      <c r="D489" s="281">
        <f>SUM('BIENES ASEGURADOS'!D497:H497)*'RT GENERALES'!$D$14</f>
        <v>0</v>
      </c>
      <c r="E489" s="281">
        <f>SUM('BIENES ASEGURADOS'!I497:Y497,'BIENES ASEGURADOS'!AA497)*'RT GENERALES'!$D$14</f>
        <v>0</v>
      </c>
      <c r="F489" s="281">
        <f>'BIENES ASEGURADOS'!AB497*'RT GENERALES'!$D$14</f>
        <v>0</v>
      </c>
      <c r="G489" s="282">
        <f>'BIENES ASEGURADOS'!Z497*'RT GENERALES'!$D$14</f>
        <v>0</v>
      </c>
      <c r="H489" s="525">
        <f t="shared" si="81"/>
        <v>0</v>
      </c>
      <c r="I489" s="283"/>
      <c r="J489" s="284">
        <f>(((D489+E489)*(DT!$C$5/1000)))*($D$1045/IF(AND($D$1044&gt;$B$1046,$B$1046&gt;$D$1043),366,365))+(LIQUIDACION!$F489*(DT!$C$5/2000))</f>
        <v>0</v>
      </c>
      <c r="K489" s="285">
        <f t="shared" si="78"/>
        <v>0</v>
      </c>
      <c r="L489" s="286">
        <f>(((D489+E489)*DT!$E$5/1000)*($D$1045/IF(AND($D$1044&gt;$B$1046,$B$1046&gt;$D$1043),366,365))+(LIQUIDACION!F489*(DT!$E$5/2000)))</f>
        <v>0</v>
      </c>
      <c r="M489" s="286">
        <f>((G489)*(DT!$C$6/1000))*($D$1045/IF(AND($D$1044&gt;$B$1046,$B$1046&gt;$D$1043),366,365))</f>
        <v>0</v>
      </c>
      <c r="N489" s="287">
        <f t="shared" si="82"/>
        <v>0</v>
      </c>
      <c r="P489" s="288">
        <f>(($U489*DT!$C$5/1000))*($D$1045/IF(AND($D$1044&gt;$B$1046,$B$1046&gt;$D$1043),366,365))+(($V489*DT!$C$5/2000))</f>
        <v>0</v>
      </c>
      <c r="Q489" s="289">
        <f t="shared" si="79"/>
        <v>0</v>
      </c>
      <c r="R489" s="289">
        <f>(($U489*DT!$E$5/1000))*($D$1045/IF(AND($D$1044&gt;$B$1046,$B$1046&gt;$D$1043),366,365))+(($V489*DT!$E$5/2000))</f>
        <v>0</v>
      </c>
      <c r="S489" s="290">
        <f t="shared" si="83"/>
        <v>0</v>
      </c>
      <c r="U489" s="291">
        <f t="shared" si="88"/>
        <v>0</v>
      </c>
      <c r="V489" s="291">
        <f t="shared" si="84"/>
        <v>0</v>
      </c>
      <c r="X489" s="288">
        <f>(($AC489*DT!$C$5/1000))*($D$1045/IF(AND($D$1044&gt;$B$1046,$B$1046&gt;$D$1043),366,365))+(($AD489*DT!$C$5/2000))</f>
        <v>0</v>
      </c>
      <c r="Y489" s="289">
        <f t="shared" si="80"/>
        <v>0</v>
      </c>
      <c r="Z489" s="289">
        <f>(($AC489*DT!$E$5/1000))*($D$1045/IF(AND($D$1044&gt;$B$1046,$B$1046&gt;$D$1043),366,365))+(($AD489*DT!$E$5/2000))</f>
        <v>0</v>
      </c>
      <c r="AA489" s="290">
        <f t="shared" si="85"/>
        <v>0</v>
      </c>
      <c r="AC489" s="291">
        <f t="shared" si="86"/>
        <v>0</v>
      </c>
      <c r="AD489" s="291">
        <f t="shared" si="87"/>
        <v>0</v>
      </c>
    </row>
    <row r="490" spans="2:30" x14ac:dyDescent="0.25">
      <c r="B490" s="522">
        <v>486</v>
      </c>
      <c r="C490" s="280">
        <f>'BIENES ASEGURADOS'!C498</f>
        <v>0</v>
      </c>
      <c r="D490" s="281">
        <f>SUM('BIENES ASEGURADOS'!D498:H498)*'RT GENERALES'!$D$14</f>
        <v>0</v>
      </c>
      <c r="E490" s="281">
        <f>SUM('BIENES ASEGURADOS'!I498:Y498,'BIENES ASEGURADOS'!AA498)*'RT GENERALES'!$D$14</f>
        <v>0</v>
      </c>
      <c r="F490" s="281">
        <f>'BIENES ASEGURADOS'!AB498*'RT GENERALES'!$D$14</f>
        <v>0</v>
      </c>
      <c r="G490" s="282">
        <f>'BIENES ASEGURADOS'!Z498*'RT GENERALES'!$D$14</f>
        <v>0</v>
      </c>
      <c r="H490" s="525">
        <f t="shared" si="81"/>
        <v>0</v>
      </c>
      <c r="I490" s="283"/>
      <c r="J490" s="284">
        <f>(((D490+E490)*(DT!$C$5/1000)))*($D$1045/IF(AND($D$1044&gt;$B$1046,$B$1046&gt;$D$1043),366,365))+(LIQUIDACION!$F490*(DT!$C$5/2000))</f>
        <v>0</v>
      </c>
      <c r="K490" s="285">
        <f t="shared" si="78"/>
        <v>0</v>
      </c>
      <c r="L490" s="286">
        <f>(((D490+E490)*DT!$E$5/1000)*($D$1045/IF(AND($D$1044&gt;$B$1046,$B$1046&gt;$D$1043),366,365))+(LIQUIDACION!F490*(DT!$E$5/2000)))</f>
        <v>0</v>
      </c>
      <c r="M490" s="286">
        <f>((G490)*(DT!$C$6/1000))*($D$1045/IF(AND($D$1044&gt;$B$1046,$B$1046&gt;$D$1043),366,365))</f>
        <v>0</v>
      </c>
      <c r="N490" s="287">
        <f t="shared" si="82"/>
        <v>0</v>
      </c>
      <c r="P490" s="288">
        <f>(($U490*DT!$C$5/1000))*($D$1045/IF(AND($D$1044&gt;$B$1046,$B$1046&gt;$D$1043),366,365))+(($V490*DT!$C$5/2000))</f>
        <v>0</v>
      </c>
      <c r="Q490" s="289">
        <f t="shared" si="79"/>
        <v>0</v>
      </c>
      <c r="R490" s="289">
        <f>(($U490*DT!$E$5/1000))*($D$1045/IF(AND($D$1044&gt;$B$1046,$B$1046&gt;$D$1043),366,365))+(($V490*DT!$E$5/2000))</f>
        <v>0</v>
      </c>
      <c r="S490" s="290">
        <f t="shared" si="83"/>
        <v>0</v>
      </c>
      <c r="U490" s="291">
        <f t="shared" si="88"/>
        <v>0</v>
      </c>
      <c r="V490" s="291">
        <f t="shared" si="84"/>
        <v>0</v>
      </c>
      <c r="X490" s="288">
        <f>(($AC490*DT!$C$5/1000))*($D$1045/IF(AND($D$1044&gt;$B$1046,$B$1046&gt;$D$1043),366,365))+(($AD490*DT!$C$5/2000))</f>
        <v>0</v>
      </c>
      <c r="Y490" s="289">
        <f t="shared" si="80"/>
        <v>0</v>
      </c>
      <c r="Z490" s="289">
        <f>(($AC490*DT!$E$5/1000))*($D$1045/IF(AND($D$1044&gt;$B$1046,$B$1046&gt;$D$1043),366,365))+(($AD490*DT!$E$5/2000))</f>
        <v>0</v>
      </c>
      <c r="AA490" s="290">
        <f t="shared" si="85"/>
        <v>0</v>
      </c>
      <c r="AC490" s="291">
        <f t="shared" si="86"/>
        <v>0</v>
      </c>
      <c r="AD490" s="291">
        <f t="shared" si="87"/>
        <v>0</v>
      </c>
    </row>
    <row r="491" spans="2:30" x14ac:dyDescent="0.25">
      <c r="B491" s="522">
        <v>487</v>
      </c>
      <c r="C491" s="280">
        <f>'BIENES ASEGURADOS'!C499</f>
        <v>0</v>
      </c>
      <c r="D491" s="281">
        <f>SUM('BIENES ASEGURADOS'!D499:H499)*'RT GENERALES'!$D$14</f>
        <v>0</v>
      </c>
      <c r="E491" s="281">
        <f>SUM('BIENES ASEGURADOS'!I499:Y499,'BIENES ASEGURADOS'!AA499)*'RT GENERALES'!$D$14</f>
        <v>0</v>
      </c>
      <c r="F491" s="281">
        <f>'BIENES ASEGURADOS'!AB499*'RT GENERALES'!$D$14</f>
        <v>0</v>
      </c>
      <c r="G491" s="282">
        <f>'BIENES ASEGURADOS'!Z499*'RT GENERALES'!$D$14</f>
        <v>0</v>
      </c>
      <c r="H491" s="525">
        <f t="shared" si="81"/>
        <v>0</v>
      </c>
      <c r="I491" s="283"/>
      <c r="J491" s="284">
        <f>(((D491+E491)*(DT!$C$5/1000)))*($D$1045/IF(AND($D$1044&gt;$B$1046,$B$1046&gt;$D$1043),366,365))+(LIQUIDACION!$F491*(DT!$C$5/2000))</f>
        <v>0</v>
      </c>
      <c r="K491" s="285">
        <f t="shared" si="78"/>
        <v>0</v>
      </c>
      <c r="L491" s="286">
        <f>(((D491+E491)*DT!$E$5/1000)*($D$1045/IF(AND($D$1044&gt;$B$1046,$B$1046&gt;$D$1043),366,365))+(LIQUIDACION!F491*(DT!$E$5/2000)))</f>
        <v>0</v>
      </c>
      <c r="M491" s="286">
        <f>((G491)*(DT!$C$6/1000))*($D$1045/IF(AND($D$1044&gt;$B$1046,$B$1046&gt;$D$1043),366,365))</f>
        <v>0</v>
      </c>
      <c r="N491" s="287">
        <f t="shared" si="82"/>
        <v>0</v>
      </c>
      <c r="P491" s="288">
        <f>(($U491*DT!$C$5/1000))*($D$1045/IF(AND($D$1044&gt;$B$1046,$B$1046&gt;$D$1043),366,365))+(($V491*DT!$C$5/2000))</f>
        <v>0</v>
      </c>
      <c r="Q491" s="289">
        <f t="shared" si="79"/>
        <v>0</v>
      </c>
      <c r="R491" s="289">
        <f>(($U491*DT!$E$5/1000))*($D$1045/IF(AND($D$1044&gt;$B$1046,$B$1046&gt;$D$1043),366,365))+(($V491*DT!$E$5/2000))</f>
        <v>0</v>
      </c>
      <c r="S491" s="290">
        <f t="shared" si="83"/>
        <v>0</v>
      </c>
      <c r="U491" s="291">
        <f t="shared" si="88"/>
        <v>0</v>
      </c>
      <c r="V491" s="291">
        <f t="shared" si="84"/>
        <v>0</v>
      </c>
      <c r="X491" s="288">
        <f>(($AC491*DT!$C$5/1000))*($D$1045/IF(AND($D$1044&gt;$B$1046,$B$1046&gt;$D$1043),366,365))+(($AD491*DT!$C$5/2000))</f>
        <v>0</v>
      </c>
      <c r="Y491" s="289">
        <f t="shared" si="80"/>
        <v>0</v>
      </c>
      <c r="Z491" s="289">
        <f>(($AC491*DT!$E$5/1000))*($D$1045/IF(AND($D$1044&gt;$B$1046,$B$1046&gt;$D$1043),366,365))+(($AD491*DT!$E$5/2000))</f>
        <v>0</v>
      </c>
      <c r="AA491" s="290">
        <f t="shared" si="85"/>
        <v>0</v>
      </c>
      <c r="AC491" s="291">
        <f t="shared" si="86"/>
        <v>0</v>
      </c>
      <c r="AD491" s="291">
        <f t="shared" si="87"/>
        <v>0</v>
      </c>
    </row>
    <row r="492" spans="2:30" x14ac:dyDescent="0.25">
      <c r="B492" s="522">
        <v>488</v>
      </c>
      <c r="C492" s="280">
        <f>'BIENES ASEGURADOS'!C500</f>
        <v>0</v>
      </c>
      <c r="D492" s="281">
        <f>SUM('BIENES ASEGURADOS'!D500:H500)*'RT GENERALES'!$D$14</f>
        <v>0</v>
      </c>
      <c r="E492" s="281">
        <f>SUM('BIENES ASEGURADOS'!I500:Y500,'BIENES ASEGURADOS'!AA500)*'RT GENERALES'!$D$14</f>
        <v>0</v>
      </c>
      <c r="F492" s="281">
        <f>'BIENES ASEGURADOS'!AB500*'RT GENERALES'!$D$14</f>
        <v>0</v>
      </c>
      <c r="G492" s="282">
        <f>'BIENES ASEGURADOS'!Z500*'RT GENERALES'!$D$14</f>
        <v>0</v>
      </c>
      <c r="H492" s="525">
        <f t="shared" si="81"/>
        <v>0</v>
      </c>
      <c r="I492" s="283"/>
      <c r="J492" s="284">
        <f>(((D492+E492)*(DT!$C$5/1000)))*($D$1045/IF(AND($D$1044&gt;$B$1046,$B$1046&gt;$D$1043),366,365))+(LIQUIDACION!$F492*(DT!$C$5/2000))</f>
        <v>0</v>
      </c>
      <c r="K492" s="285">
        <f t="shared" si="78"/>
        <v>0</v>
      </c>
      <c r="L492" s="286">
        <f>(((D492+E492)*DT!$E$5/1000)*($D$1045/IF(AND($D$1044&gt;$B$1046,$B$1046&gt;$D$1043),366,365))+(LIQUIDACION!F492*(DT!$E$5/2000)))</f>
        <v>0</v>
      </c>
      <c r="M492" s="286">
        <f>((G492)*(DT!$C$6/1000))*($D$1045/IF(AND($D$1044&gt;$B$1046,$B$1046&gt;$D$1043),366,365))</f>
        <v>0</v>
      </c>
      <c r="N492" s="287">
        <f t="shared" si="82"/>
        <v>0</v>
      </c>
      <c r="P492" s="288">
        <f>(($U492*DT!$C$5/1000))*($D$1045/IF(AND($D$1044&gt;$B$1046,$B$1046&gt;$D$1043),366,365))+(($V492*DT!$C$5/2000))</f>
        <v>0</v>
      </c>
      <c r="Q492" s="289">
        <f t="shared" si="79"/>
        <v>0</v>
      </c>
      <c r="R492" s="289">
        <f>(($U492*DT!$E$5/1000))*($D$1045/IF(AND($D$1044&gt;$B$1046,$B$1046&gt;$D$1043),366,365))+(($V492*DT!$E$5/2000))</f>
        <v>0</v>
      </c>
      <c r="S492" s="290">
        <f t="shared" si="83"/>
        <v>0</v>
      </c>
      <c r="U492" s="291">
        <f t="shared" si="88"/>
        <v>0</v>
      </c>
      <c r="V492" s="291">
        <f t="shared" si="84"/>
        <v>0</v>
      </c>
      <c r="X492" s="288">
        <f>(($AC492*DT!$C$5/1000))*($D$1045/IF(AND($D$1044&gt;$B$1046,$B$1046&gt;$D$1043),366,365))+(($AD492*DT!$C$5/2000))</f>
        <v>0</v>
      </c>
      <c r="Y492" s="289">
        <f t="shared" si="80"/>
        <v>0</v>
      </c>
      <c r="Z492" s="289">
        <f>(($AC492*DT!$E$5/1000))*($D$1045/IF(AND($D$1044&gt;$B$1046,$B$1046&gt;$D$1043),366,365))+(($AD492*DT!$E$5/2000))</f>
        <v>0</v>
      </c>
      <c r="AA492" s="290">
        <f t="shared" si="85"/>
        <v>0</v>
      </c>
      <c r="AC492" s="291">
        <f t="shared" si="86"/>
        <v>0</v>
      </c>
      <c r="AD492" s="291">
        <f t="shared" si="87"/>
        <v>0</v>
      </c>
    </row>
    <row r="493" spans="2:30" x14ac:dyDescent="0.25">
      <c r="B493" s="522">
        <v>489</v>
      </c>
      <c r="C493" s="280">
        <f>'BIENES ASEGURADOS'!C501</f>
        <v>0</v>
      </c>
      <c r="D493" s="281">
        <f>SUM('BIENES ASEGURADOS'!D501:H501)*'RT GENERALES'!$D$14</f>
        <v>0</v>
      </c>
      <c r="E493" s="281">
        <f>SUM('BIENES ASEGURADOS'!I501:Y501,'BIENES ASEGURADOS'!AA501)*'RT GENERALES'!$D$14</f>
        <v>0</v>
      </c>
      <c r="F493" s="281">
        <f>'BIENES ASEGURADOS'!AB501*'RT GENERALES'!$D$14</f>
        <v>0</v>
      </c>
      <c r="G493" s="282">
        <f>'BIENES ASEGURADOS'!Z501*'RT GENERALES'!$D$14</f>
        <v>0</v>
      </c>
      <c r="H493" s="525">
        <f t="shared" si="81"/>
        <v>0</v>
      </c>
      <c r="I493" s="283"/>
      <c r="J493" s="284">
        <f>(((D493+E493)*(DT!$C$5/1000)))*($D$1045/IF(AND($D$1044&gt;$B$1046,$B$1046&gt;$D$1043),366,365))+(LIQUIDACION!$F493*(DT!$C$5/2000))</f>
        <v>0</v>
      </c>
      <c r="K493" s="285">
        <f t="shared" si="78"/>
        <v>0</v>
      </c>
      <c r="L493" s="286">
        <f>(((D493+E493)*DT!$E$5/1000)*($D$1045/IF(AND($D$1044&gt;$B$1046,$B$1046&gt;$D$1043),366,365))+(LIQUIDACION!F493*(DT!$E$5/2000)))</f>
        <v>0</v>
      </c>
      <c r="M493" s="286">
        <f>((G493)*(DT!$C$6/1000))*($D$1045/IF(AND($D$1044&gt;$B$1046,$B$1046&gt;$D$1043),366,365))</f>
        <v>0</v>
      </c>
      <c r="N493" s="287">
        <f t="shared" si="82"/>
        <v>0</v>
      </c>
      <c r="P493" s="288">
        <f>(($U493*DT!$C$5/1000))*($D$1045/IF(AND($D$1044&gt;$B$1046,$B$1046&gt;$D$1043),366,365))+(($V493*DT!$C$5/2000))</f>
        <v>0</v>
      </c>
      <c r="Q493" s="289">
        <f t="shared" si="79"/>
        <v>0</v>
      </c>
      <c r="R493" s="289">
        <f>(($U493*DT!$E$5/1000))*($D$1045/IF(AND($D$1044&gt;$B$1046,$B$1046&gt;$D$1043),366,365))+(($V493*DT!$E$5/2000))</f>
        <v>0</v>
      </c>
      <c r="S493" s="290">
        <f t="shared" si="83"/>
        <v>0</v>
      </c>
      <c r="U493" s="291">
        <f t="shared" si="88"/>
        <v>0</v>
      </c>
      <c r="V493" s="291">
        <f t="shared" si="84"/>
        <v>0</v>
      </c>
      <c r="X493" s="288">
        <f>(($AC493*DT!$C$5/1000))*($D$1045/IF(AND($D$1044&gt;$B$1046,$B$1046&gt;$D$1043),366,365))+(($AD493*DT!$C$5/2000))</f>
        <v>0</v>
      </c>
      <c r="Y493" s="289">
        <f t="shared" si="80"/>
        <v>0</v>
      </c>
      <c r="Z493" s="289">
        <f>(($AC493*DT!$E$5/1000))*($D$1045/IF(AND($D$1044&gt;$B$1046,$B$1046&gt;$D$1043),366,365))+(($AD493*DT!$E$5/2000))</f>
        <v>0</v>
      </c>
      <c r="AA493" s="290">
        <f t="shared" si="85"/>
        <v>0</v>
      </c>
      <c r="AC493" s="291">
        <f t="shared" si="86"/>
        <v>0</v>
      </c>
      <c r="AD493" s="291">
        <f t="shared" si="87"/>
        <v>0</v>
      </c>
    </row>
    <row r="494" spans="2:30" x14ac:dyDescent="0.25">
      <c r="B494" s="522">
        <v>490</v>
      </c>
      <c r="C494" s="280">
        <f>'BIENES ASEGURADOS'!C502</f>
        <v>0</v>
      </c>
      <c r="D494" s="281">
        <f>SUM('BIENES ASEGURADOS'!D502:H502)*'RT GENERALES'!$D$14</f>
        <v>0</v>
      </c>
      <c r="E494" s="281">
        <f>SUM('BIENES ASEGURADOS'!I502:Y502,'BIENES ASEGURADOS'!AA502)*'RT GENERALES'!$D$14</f>
        <v>0</v>
      </c>
      <c r="F494" s="281">
        <f>'BIENES ASEGURADOS'!AB502*'RT GENERALES'!$D$14</f>
        <v>0</v>
      </c>
      <c r="G494" s="282">
        <f>'BIENES ASEGURADOS'!Z502*'RT GENERALES'!$D$14</f>
        <v>0</v>
      </c>
      <c r="H494" s="525">
        <f t="shared" si="81"/>
        <v>0</v>
      </c>
      <c r="I494" s="283"/>
      <c r="J494" s="284">
        <f>(((D494+E494)*(DT!$C$5/1000)))*($D$1045/IF(AND($D$1044&gt;$B$1046,$B$1046&gt;$D$1043),366,365))+(LIQUIDACION!$F494*(DT!$C$5/2000))</f>
        <v>0</v>
      </c>
      <c r="K494" s="285">
        <f t="shared" si="78"/>
        <v>0</v>
      </c>
      <c r="L494" s="286">
        <f>(((D494+E494)*DT!$E$5/1000)*($D$1045/IF(AND($D$1044&gt;$B$1046,$B$1046&gt;$D$1043),366,365))+(LIQUIDACION!F494*(DT!$E$5/2000)))</f>
        <v>0</v>
      </c>
      <c r="M494" s="286">
        <f>((G494)*(DT!$C$6/1000))*($D$1045/IF(AND($D$1044&gt;$B$1046,$B$1046&gt;$D$1043),366,365))</f>
        <v>0</v>
      </c>
      <c r="N494" s="287">
        <f t="shared" si="82"/>
        <v>0</v>
      </c>
      <c r="P494" s="288">
        <f>(($U494*DT!$C$5/1000))*($D$1045/IF(AND($D$1044&gt;$B$1046,$B$1046&gt;$D$1043),366,365))+(($V494*DT!$C$5/2000))</f>
        <v>0</v>
      </c>
      <c r="Q494" s="289">
        <f t="shared" si="79"/>
        <v>0</v>
      </c>
      <c r="R494" s="289">
        <f>(($U494*DT!$E$5/1000))*($D$1045/IF(AND($D$1044&gt;$B$1046,$B$1046&gt;$D$1043),366,365))+(($V494*DT!$E$5/2000))</f>
        <v>0</v>
      </c>
      <c r="S494" s="290">
        <f t="shared" si="83"/>
        <v>0</v>
      </c>
      <c r="U494" s="291">
        <f t="shared" si="88"/>
        <v>0</v>
      </c>
      <c r="V494" s="291">
        <f t="shared" si="84"/>
        <v>0</v>
      </c>
      <c r="X494" s="288">
        <f>(($AC494*DT!$C$5/1000))*($D$1045/IF(AND($D$1044&gt;$B$1046,$B$1046&gt;$D$1043),366,365))+(($AD494*DT!$C$5/2000))</f>
        <v>0</v>
      </c>
      <c r="Y494" s="289">
        <f t="shared" si="80"/>
        <v>0</v>
      </c>
      <c r="Z494" s="289">
        <f>(($AC494*DT!$E$5/1000))*($D$1045/IF(AND($D$1044&gt;$B$1046,$B$1046&gt;$D$1043),366,365))+(($AD494*DT!$E$5/2000))</f>
        <v>0</v>
      </c>
      <c r="AA494" s="290">
        <f t="shared" si="85"/>
        <v>0</v>
      </c>
      <c r="AC494" s="291">
        <f t="shared" si="86"/>
        <v>0</v>
      </c>
      <c r="AD494" s="291">
        <f t="shared" si="87"/>
        <v>0</v>
      </c>
    </row>
    <row r="495" spans="2:30" x14ac:dyDescent="0.25">
      <c r="B495" s="522">
        <v>491</v>
      </c>
      <c r="C495" s="280">
        <f>'BIENES ASEGURADOS'!C503</f>
        <v>0</v>
      </c>
      <c r="D495" s="281">
        <f>SUM('BIENES ASEGURADOS'!D503:H503)*'RT GENERALES'!$D$14</f>
        <v>0</v>
      </c>
      <c r="E495" s="281">
        <f>SUM('BIENES ASEGURADOS'!I503:Y503,'BIENES ASEGURADOS'!AA503)*'RT GENERALES'!$D$14</f>
        <v>0</v>
      </c>
      <c r="F495" s="281">
        <f>'BIENES ASEGURADOS'!AB503*'RT GENERALES'!$D$14</f>
        <v>0</v>
      </c>
      <c r="G495" s="282">
        <f>'BIENES ASEGURADOS'!Z503*'RT GENERALES'!$D$14</f>
        <v>0</v>
      </c>
      <c r="H495" s="525">
        <f t="shared" si="81"/>
        <v>0</v>
      </c>
      <c r="I495" s="283"/>
      <c r="J495" s="284">
        <f>(((D495+E495)*(DT!$C$5/1000)))*($D$1045/IF(AND($D$1044&gt;$B$1046,$B$1046&gt;$D$1043),366,365))+(LIQUIDACION!$F495*(DT!$C$5/2000))</f>
        <v>0</v>
      </c>
      <c r="K495" s="285">
        <f t="shared" si="78"/>
        <v>0</v>
      </c>
      <c r="L495" s="286">
        <f>(((D495+E495)*DT!$E$5/1000)*($D$1045/IF(AND($D$1044&gt;$B$1046,$B$1046&gt;$D$1043),366,365))+(LIQUIDACION!F495*(DT!$E$5/2000)))</f>
        <v>0</v>
      </c>
      <c r="M495" s="286">
        <f>((G495)*(DT!$C$6/1000))*($D$1045/IF(AND($D$1044&gt;$B$1046,$B$1046&gt;$D$1043),366,365))</f>
        <v>0</v>
      </c>
      <c r="N495" s="287">
        <f t="shared" si="82"/>
        <v>0</v>
      </c>
      <c r="P495" s="288">
        <f>(($U495*DT!$C$5/1000))*($D$1045/IF(AND($D$1044&gt;$B$1046,$B$1046&gt;$D$1043),366,365))+(($V495*DT!$C$5/2000))</f>
        <v>0</v>
      </c>
      <c r="Q495" s="289">
        <f t="shared" si="79"/>
        <v>0</v>
      </c>
      <c r="R495" s="289">
        <f>(($U495*DT!$E$5/1000))*($D$1045/IF(AND($D$1044&gt;$B$1046,$B$1046&gt;$D$1043),366,365))+(($V495*DT!$E$5/2000))</f>
        <v>0</v>
      </c>
      <c r="S495" s="290">
        <f t="shared" si="83"/>
        <v>0</v>
      </c>
      <c r="U495" s="291">
        <f t="shared" si="88"/>
        <v>0</v>
      </c>
      <c r="V495" s="291">
        <f t="shared" si="84"/>
        <v>0</v>
      </c>
      <c r="X495" s="288">
        <f>(($AC495*DT!$C$5/1000))*($D$1045/IF(AND($D$1044&gt;$B$1046,$B$1046&gt;$D$1043),366,365))+(($AD495*DT!$C$5/2000))</f>
        <v>0</v>
      </c>
      <c r="Y495" s="289">
        <f t="shared" si="80"/>
        <v>0</v>
      </c>
      <c r="Z495" s="289">
        <f>(($AC495*DT!$E$5/1000))*($D$1045/IF(AND($D$1044&gt;$B$1046,$B$1046&gt;$D$1043),366,365))+(($AD495*DT!$E$5/2000))</f>
        <v>0</v>
      </c>
      <c r="AA495" s="290">
        <f t="shared" si="85"/>
        <v>0</v>
      </c>
      <c r="AC495" s="291">
        <f t="shared" si="86"/>
        <v>0</v>
      </c>
      <c r="AD495" s="291">
        <f t="shared" si="87"/>
        <v>0</v>
      </c>
    </row>
    <row r="496" spans="2:30" x14ac:dyDescent="0.25">
      <c r="B496" s="522">
        <v>492</v>
      </c>
      <c r="C496" s="280">
        <f>'BIENES ASEGURADOS'!C504</f>
        <v>0</v>
      </c>
      <c r="D496" s="281">
        <f>SUM('BIENES ASEGURADOS'!D504:H504)*'RT GENERALES'!$D$14</f>
        <v>0</v>
      </c>
      <c r="E496" s="281">
        <f>SUM('BIENES ASEGURADOS'!I504:Y504,'BIENES ASEGURADOS'!AA504)*'RT GENERALES'!$D$14</f>
        <v>0</v>
      </c>
      <c r="F496" s="281">
        <f>'BIENES ASEGURADOS'!AB504*'RT GENERALES'!$D$14</f>
        <v>0</v>
      </c>
      <c r="G496" s="282">
        <f>'BIENES ASEGURADOS'!Z504*'RT GENERALES'!$D$14</f>
        <v>0</v>
      </c>
      <c r="H496" s="525">
        <f t="shared" si="81"/>
        <v>0</v>
      </c>
      <c r="I496" s="283"/>
      <c r="J496" s="284">
        <f>(((D496+E496)*(DT!$C$5/1000)))*($D$1045/IF(AND($D$1044&gt;$B$1046,$B$1046&gt;$D$1043),366,365))+(LIQUIDACION!$F496*(DT!$C$5/2000))</f>
        <v>0</v>
      </c>
      <c r="K496" s="285">
        <f t="shared" si="78"/>
        <v>0</v>
      </c>
      <c r="L496" s="286">
        <f>(((D496+E496)*DT!$E$5/1000)*($D$1045/IF(AND($D$1044&gt;$B$1046,$B$1046&gt;$D$1043),366,365))+(LIQUIDACION!F496*(DT!$E$5/2000)))</f>
        <v>0</v>
      </c>
      <c r="M496" s="286">
        <f>((G496)*(DT!$C$6/1000))*($D$1045/IF(AND($D$1044&gt;$B$1046,$B$1046&gt;$D$1043),366,365))</f>
        <v>0</v>
      </c>
      <c r="N496" s="287">
        <f t="shared" si="82"/>
        <v>0</v>
      </c>
      <c r="P496" s="288">
        <f>(($U496*DT!$C$5/1000))*($D$1045/IF(AND($D$1044&gt;$B$1046,$B$1046&gt;$D$1043),366,365))+(($V496*DT!$C$5/2000))</f>
        <v>0</v>
      </c>
      <c r="Q496" s="289">
        <f t="shared" si="79"/>
        <v>0</v>
      </c>
      <c r="R496" s="289">
        <f>(($U496*DT!$E$5/1000))*($D$1045/IF(AND($D$1044&gt;$B$1046,$B$1046&gt;$D$1043),366,365))+(($V496*DT!$E$5/2000))</f>
        <v>0</v>
      </c>
      <c r="S496" s="290">
        <f t="shared" si="83"/>
        <v>0</v>
      </c>
      <c r="U496" s="291">
        <f t="shared" si="88"/>
        <v>0</v>
      </c>
      <c r="V496" s="291">
        <f t="shared" si="84"/>
        <v>0</v>
      </c>
      <c r="X496" s="288">
        <f>(($AC496*DT!$C$5/1000))*($D$1045/IF(AND($D$1044&gt;$B$1046,$B$1046&gt;$D$1043),366,365))+(($AD496*DT!$C$5/2000))</f>
        <v>0</v>
      </c>
      <c r="Y496" s="289">
        <f t="shared" si="80"/>
        <v>0</v>
      </c>
      <c r="Z496" s="289">
        <f>(($AC496*DT!$E$5/1000))*($D$1045/IF(AND($D$1044&gt;$B$1046,$B$1046&gt;$D$1043),366,365))+(($AD496*DT!$E$5/2000))</f>
        <v>0</v>
      </c>
      <c r="AA496" s="290">
        <f t="shared" si="85"/>
        <v>0</v>
      </c>
      <c r="AC496" s="291">
        <f t="shared" si="86"/>
        <v>0</v>
      </c>
      <c r="AD496" s="291">
        <f t="shared" si="87"/>
        <v>0</v>
      </c>
    </row>
    <row r="497" spans="2:30" x14ac:dyDescent="0.25">
      <c r="B497" s="522">
        <v>493</v>
      </c>
      <c r="C497" s="280">
        <f>'BIENES ASEGURADOS'!C505</f>
        <v>0</v>
      </c>
      <c r="D497" s="281">
        <f>SUM('BIENES ASEGURADOS'!D505:H505)*'RT GENERALES'!$D$14</f>
        <v>0</v>
      </c>
      <c r="E497" s="281">
        <f>SUM('BIENES ASEGURADOS'!I505:Y505,'BIENES ASEGURADOS'!AA505)*'RT GENERALES'!$D$14</f>
        <v>0</v>
      </c>
      <c r="F497" s="281">
        <f>'BIENES ASEGURADOS'!AB505*'RT GENERALES'!$D$14</f>
        <v>0</v>
      </c>
      <c r="G497" s="282">
        <f>'BIENES ASEGURADOS'!Z505*'RT GENERALES'!$D$14</f>
        <v>0</v>
      </c>
      <c r="H497" s="525">
        <f t="shared" si="81"/>
        <v>0</v>
      </c>
      <c r="I497" s="283"/>
      <c r="J497" s="284">
        <f>(((D497+E497)*(DT!$C$5/1000)))*($D$1045/IF(AND($D$1044&gt;$B$1046,$B$1046&gt;$D$1043),366,365))+(LIQUIDACION!$F497*(DT!$C$5/2000))</f>
        <v>0</v>
      </c>
      <c r="K497" s="285">
        <f t="shared" si="78"/>
        <v>0</v>
      </c>
      <c r="L497" s="286">
        <f>(((D497+E497)*DT!$E$5/1000)*($D$1045/IF(AND($D$1044&gt;$B$1046,$B$1046&gt;$D$1043),366,365))+(LIQUIDACION!F497*(DT!$E$5/2000)))</f>
        <v>0</v>
      </c>
      <c r="M497" s="286">
        <f>((G497)*(DT!$C$6/1000))*($D$1045/IF(AND($D$1044&gt;$B$1046,$B$1046&gt;$D$1043),366,365))</f>
        <v>0</v>
      </c>
      <c r="N497" s="287">
        <f t="shared" si="82"/>
        <v>0</v>
      </c>
      <c r="P497" s="288">
        <f>(($U497*DT!$C$5/1000))*($D$1045/IF(AND($D$1044&gt;$B$1046,$B$1046&gt;$D$1043),366,365))+(($V497*DT!$C$5/2000))</f>
        <v>0</v>
      </c>
      <c r="Q497" s="289">
        <f t="shared" si="79"/>
        <v>0</v>
      </c>
      <c r="R497" s="289">
        <f>(($U497*DT!$E$5/1000))*($D$1045/IF(AND($D$1044&gt;$B$1046,$B$1046&gt;$D$1043),366,365))+(($V497*DT!$E$5/2000))</f>
        <v>0</v>
      </c>
      <c r="S497" s="290">
        <f t="shared" si="83"/>
        <v>0</v>
      </c>
      <c r="U497" s="291">
        <f t="shared" si="88"/>
        <v>0</v>
      </c>
      <c r="V497" s="291">
        <f t="shared" si="84"/>
        <v>0</v>
      </c>
      <c r="X497" s="288">
        <f>(($AC497*DT!$C$5/1000))*($D$1045/IF(AND($D$1044&gt;$B$1046,$B$1046&gt;$D$1043),366,365))+(($AD497*DT!$C$5/2000))</f>
        <v>0</v>
      </c>
      <c r="Y497" s="289">
        <f t="shared" si="80"/>
        <v>0</v>
      </c>
      <c r="Z497" s="289">
        <f>(($AC497*DT!$E$5/1000))*($D$1045/IF(AND($D$1044&gt;$B$1046,$B$1046&gt;$D$1043),366,365))+(($AD497*DT!$E$5/2000))</f>
        <v>0</v>
      </c>
      <c r="AA497" s="290">
        <f t="shared" si="85"/>
        <v>0</v>
      </c>
      <c r="AC497" s="291">
        <f t="shared" si="86"/>
        <v>0</v>
      </c>
      <c r="AD497" s="291">
        <f t="shared" si="87"/>
        <v>0</v>
      </c>
    </row>
    <row r="498" spans="2:30" x14ac:dyDescent="0.25">
      <c r="B498" s="522">
        <v>494</v>
      </c>
      <c r="C498" s="280">
        <f>'BIENES ASEGURADOS'!C506</f>
        <v>0</v>
      </c>
      <c r="D498" s="281">
        <f>SUM('BIENES ASEGURADOS'!D506:H506)*'RT GENERALES'!$D$14</f>
        <v>0</v>
      </c>
      <c r="E498" s="281">
        <f>SUM('BIENES ASEGURADOS'!I506:Y506,'BIENES ASEGURADOS'!AA506)*'RT GENERALES'!$D$14</f>
        <v>0</v>
      </c>
      <c r="F498" s="281">
        <f>'BIENES ASEGURADOS'!AB506*'RT GENERALES'!$D$14</f>
        <v>0</v>
      </c>
      <c r="G498" s="282">
        <f>'BIENES ASEGURADOS'!Z506*'RT GENERALES'!$D$14</f>
        <v>0</v>
      </c>
      <c r="H498" s="525">
        <f t="shared" si="81"/>
        <v>0</v>
      </c>
      <c r="I498" s="283"/>
      <c r="J498" s="284">
        <f>(((D498+E498)*(DT!$C$5/1000)))*($D$1045/IF(AND($D$1044&gt;$B$1046,$B$1046&gt;$D$1043),366,365))+(LIQUIDACION!$F498*(DT!$C$5/2000))</f>
        <v>0</v>
      </c>
      <c r="K498" s="285">
        <f t="shared" si="78"/>
        <v>0</v>
      </c>
      <c r="L498" s="286">
        <f>(((D498+E498)*DT!$E$5/1000)*($D$1045/IF(AND($D$1044&gt;$B$1046,$B$1046&gt;$D$1043),366,365))+(LIQUIDACION!F498*(DT!$E$5/2000)))</f>
        <v>0</v>
      </c>
      <c r="M498" s="286">
        <f>((G498)*(DT!$C$6/1000))*($D$1045/IF(AND($D$1044&gt;$B$1046,$B$1046&gt;$D$1043),366,365))</f>
        <v>0</v>
      </c>
      <c r="N498" s="287">
        <f t="shared" si="82"/>
        <v>0</v>
      </c>
      <c r="P498" s="288">
        <f>(($U498*DT!$C$5/1000))*($D$1045/IF(AND($D$1044&gt;$B$1046,$B$1046&gt;$D$1043),366,365))+(($V498*DT!$C$5/2000))</f>
        <v>0</v>
      </c>
      <c r="Q498" s="289">
        <f t="shared" si="79"/>
        <v>0</v>
      </c>
      <c r="R498" s="289">
        <f>(($U498*DT!$E$5/1000))*($D$1045/IF(AND($D$1044&gt;$B$1046,$B$1046&gt;$D$1043),366,365))+(($V498*DT!$E$5/2000))</f>
        <v>0</v>
      </c>
      <c r="S498" s="290">
        <f t="shared" si="83"/>
        <v>0</v>
      </c>
      <c r="U498" s="291">
        <f t="shared" si="88"/>
        <v>0</v>
      </c>
      <c r="V498" s="291">
        <f t="shared" si="84"/>
        <v>0</v>
      </c>
      <c r="X498" s="288">
        <f>(($AC498*DT!$C$5/1000))*($D$1045/IF(AND($D$1044&gt;$B$1046,$B$1046&gt;$D$1043),366,365))+(($AD498*DT!$C$5/2000))</f>
        <v>0</v>
      </c>
      <c r="Y498" s="289">
        <f t="shared" si="80"/>
        <v>0</v>
      </c>
      <c r="Z498" s="289">
        <f>(($AC498*DT!$E$5/1000))*($D$1045/IF(AND($D$1044&gt;$B$1046,$B$1046&gt;$D$1043),366,365))+(($AD498*DT!$E$5/2000))</f>
        <v>0</v>
      </c>
      <c r="AA498" s="290">
        <f t="shared" si="85"/>
        <v>0</v>
      </c>
      <c r="AC498" s="291">
        <f t="shared" si="86"/>
        <v>0</v>
      </c>
      <c r="AD498" s="291">
        <f t="shared" si="87"/>
        <v>0</v>
      </c>
    </row>
    <row r="499" spans="2:30" x14ac:dyDescent="0.25">
      <c r="B499" s="522">
        <v>495</v>
      </c>
      <c r="C499" s="280">
        <f>'BIENES ASEGURADOS'!C507</f>
        <v>0</v>
      </c>
      <c r="D499" s="281">
        <f>SUM('BIENES ASEGURADOS'!D507:H507)*'RT GENERALES'!$D$14</f>
        <v>0</v>
      </c>
      <c r="E499" s="281">
        <f>SUM('BIENES ASEGURADOS'!I507:Y507,'BIENES ASEGURADOS'!AA507)*'RT GENERALES'!$D$14</f>
        <v>0</v>
      </c>
      <c r="F499" s="281">
        <f>'BIENES ASEGURADOS'!AB507*'RT GENERALES'!$D$14</f>
        <v>0</v>
      </c>
      <c r="G499" s="282">
        <f>'BIENES ASEGURADOS'!Z507*'RT GENERALES'!$D$14</f>
        <v>0</v>
      </c>
      <c r="H499" s="525">
        <f t="shared" si="81"/>
        <v>0</v>
      </c>
      <c r="I499" s="283"/>
      <c r="J499" s="284">
        <f>(((D499+E499)*(DT!$C$5/1000)))*($D$1045/IF(AND($D$1044&gt;$B$1046,$B$1046&gt;$D$1043),366,365))+(LIQUIDACION!$F499*(DT!$C$5/2000))</f>
        <v>0</v>
      </c>
      <c r="K499" s="285">
        <f t="shared" si="78"/>
        <v>0</v>
      </c>
      <c r="L499" s="286">
        <f>(((D499+E499)*DT!$E$5/1000)*($D$1045/IF(AND($D$1044&gt;$B$1046,$B$1046&gt;$D$1043),366,365))+(LIQUIDACION!F499*(DT!$E$5/2000)))</f>
        <v>0</v>
      </c>
      <c r="M499" s="286">
        <f>((G499)*(DT!$C$6/1000))*($D$1045/IF(AND($D$1044&gt;$B$1046,$B$1046&gt;$D$1043),366,365))</f>
        <v>0</v>
      </c>
      <c r="N499" s="287">
        <f t="shared" si="82"/>
        <v>0</v>
      </c>
      <c r="P499" s="288">
        <f>(($U499*DT!$C$5/1000))*($D$1045/IF(AND($D$1044&gt;$B$1046,$B$1046&gt;$D$1043),366,365))+(($V499*DT!$C$5/2000))</f>
        <v>0</v>
      </c>
      <c r="Q499" s="289">
        <f t="shared" si="79"/>
        <v>0</v>
      </c>
      <c r="R499" s="289">
        <f>(($U499*DT!$E$5/1000))*($D$1045/IF(AND($D$1044&gt;$B$1046,$B$1046&gt;$D$1043),366,365))+(($V499*DT!$E$5/2000))</f>
        <v>0</v>
      </c>
      <c r="S499" s="290">
        <f t="shared" si="83"/>
        <v>0</v>
      </c>
      <c r="U499" s="291">
        <f t="shared" si="88"/>
        <v>0</v>
      </c>
      <c r="V499" s="291">
        <f t="shared" si="84"/>
        <v>0</v>
      </c>
      <c r="X499" s="288">
        <f>(($AC499*DT!$C$5/1000))*($D$1045/IF(AND($D$1044&gt;$B$1046,$B$1046&gt;$D$1043),366,365))+(($AD499*DT!$C$5/2000))</f>
        <v>0</v>
      </c>
      <c r="Y499" s="289">
        <f t="shared" si="80"/>
        <v>0</v>
      </c>
      <c r="Z499" s="289">
        <f>(($AC499*DT!$E$5/1000))*($D$1045/IF(AND($D$1044&gt;$B$1046,$B$1046&gt;$D$1043),366,365))+(($AD499*DT!$E$5/2000))</f>
        <v>0</v>
      </c>
      <c r="AA499" s="290">
        <f t="shared" si="85"/>
        <v>0</v>
      </c>
      <c r="AC499" s="291">
        <f t="shared" si="86"/>
        <v>0</v>
      </c>
      <c r="AD499" s="291">
        <f t="shared" si="87"/>
        <v>0</v>
      </c>
    </row>
    <row r="500" spans="2:30" x14ac:dyDescent="0.25">
      <c r="B500" s="522">
        <v>496</v>
      </c>
      <c r="C500" s="280">
        <f>'BIENES ASEGURADOS'!C508</f>
        <v>0</v>
      </c>
      <c r="D500" s="281">
        <f>SUM('BIENES ASEGURADOS'!D508:H508)*'RT GENERALES'!$D$14</f>
        <v>0</v>
      </c>
      <c r="E500" s="281">
        <f>SUM('BIENES ASEGURADOS'!I508:Y508,'BIENES ASEGURADOS'!AA508)*'RT GENERALES'!$D$14</f>
        <v>0</v>
      </c>
      <c r="F500" s="281">
        <f>'BIENES ASEGURADOS'!AB508*'RT GENERALES'!$D$14</f>
        <v>0</v>
      </c>
      <c r="G500" s="282">
        <f>'BIENES ASEGURADOS'!Z508*'RT GENERALES'!$D$14</f>
        <v>0</v>
      </c>
      <c r="H500" s="525">
        <f t="shared" si="81"/>
        <v>0</v>
      </c>
      <c r="I500" s="283"/>
      <c r="J500" s="284">
        <f>(((D500+E500)*(DT!$C$5/1000)))*($D$1045/IF(AND($D$1044&gt;$B$1046,$B$1046&gt;$D$1043),366,365))+(LIQUIDACION!$F500*(DT!$C$5/2000))</f>
        <v>0</v>
      </c>
      <c r="K500" s="285">
        <f t="shared" si="78"/>
        <v>0</v>
      </c>
      <c r="L500" s="286">
        <f>(((D500+E500)*DT!$E$5/1000)*($D$1045/IF(AND($D$1044&gt;$B$1046,$B$1046&gt;$D$1043),366,365))+(LIQUIDACION!F500*(DT!$E$5/2000)))</f>
        <v>0</v>
      </c>
      <c r="M500" s="286">
        <f>((G500)*(DT!$C$6/1000))*($D$1045/IF(AND($D$1044&gt;$B$1046,$B$1046&gt;$D$1043),366,365))</f>
        <v>0</v>
      </c>
      <c r="N500" s="287">
        <f t="shared" si="82"/>
        <v>0</v>
      </c>
      <c r="P500" s="288">
        <f>(($U500*DT!$C$5/1000))*($D$1045/IF(AND($D$1044&gt;$B$1046,$B$1046&gt;$D$1043),366,365))+(($V500*DT!$C$5/2000))</f>
        <v>0</v>
      </c>
      <c r="Q500" s="289">
        <f t="shared" si="79"/>
        <v>0</v>
      </c>
      <c r="R500" s="289">
        <f>(($U500*DT!$E$5/1000))*($D$1045/IF(AND($D$1044&gt;$B$1046,$B$1046&gt;$D$1043),366,365))+(($V500*DT!$E$5/2000))</f>
        <v>0</v>
      </c>
      <c r="S500" s="290">
        <f t="shared" si="83"/>
        <v>0</v>
      </c>
      <c r="U500" s="291">
        <f t="shared" si="88"/>
        <v>0</v>
      </c>
      <c r="V500" s="291">
        <f t="shared" si="84"/>
        <v>0</v>
      </c>
      <c r="X500" s="288">
        <f>(($AC500*DT!$C$5/1000))*($D$1045/IF(AND($D$1044&gt;$B$1046,$B$1046&gt;$D$1043),366,365))+(($AD500*DT!$C$5/2000))</f>
        <v>0</v>
      </c>
      <c r="Y500" s="289">
        <f t="shared" si="80"/>
        <v>0</v>
      </c>
      <c r="Z500" s="289">
        <f>(($AC500*DT!$E$5/1000))*($D$1045/IF(AND($D$1044&gt;$B$1046,$B$1046&gt;$D$1043),366,365))+(($AD500*DT!$E$5/2000))</f>
        <v>0</v>
      </c>
      <c r="AA500" s="290">
        <f t="shared" si="85"/>
        <v>0</v>
      </c>
      <c r="AC500" s="291">
        <f t="shared" si="86"/>
        <v>0</v>
      </c>
      <c r="AD500" s="291">
        <f t="shared" si="87"/>
        <v>0</v>
      </c>
    </row>
    <row r="501" spans="2:30" x14ac:dyDescent="0.25">
      <c r="B501" s="522">
        <v>497</v>
      </c>
      <c r="C501" s="280">
        <f>'BIENES ASEGURADOS'!C509</f>
        <v>0</v>
      </c>
      <c r="D501" s="281">
        <f>SUM('BIENES ASEGURADOS'!D509:H509)*'RT GENERALES'!$D$14</f>
        <v>0</v>
      </c>
      <c r="E501" s="281">
        <f>SUM('BIENES ASEGURADOS'!I509:Y509,'BIENES ASEGURADOS'!AA509)*'RT GENERALES'!$D$14</f>
        <v>0</v>
      </c>
      <c r="F501" s="281">
        <f>'BIENES ASEGURADOS'!AB509*'RT GENERALES'!$D$14</f>
        <v>0</v>
      </c>
      <c r="G501" s="282">
        <f>'BIENES ASEGURADOS'!Z509*'RT GENERALES'!$D$14</f>
        <v>0</v>
      </c>
      <c r="H501" s="525">
        <f t="shared" si="81"/>
        <v>0</v>
      </c>
      <c r="I501" s="283"/>
      <c r="J501" s="284">
        <f>(((D501+E501)*(DT!$C$5/1000)))*($D$1045/IF(AND($D$1044&gt;$B$1046,$B$1046&gt;$D$1043),366,365))+(LIQUIDACION!$F501*(DT!$C$5/2000))</f>
        <v>0</v>
      </c>
      <c r="K501" s="285">
        <f t="shared" si="78"/>
        <v>0</v>
      </c>
      <c r="L501" s="286">
        <f>(((D501+E501)*DT!$E$5/1000)*($D$1045/IF(AND($D$1044&gt;$B$1046,$B$1046&gt;$D$1043),366,365))+(LIQUIDACION!F501*(DT!$E$5/2000)))</f>
        <v>0</v>
      </c>
      <c r="M501" s="286">
        <f>((G501)*(DT!$C$6/1000))*($D$1045/IF(AND($D$1044&gt;$B$1046,$B$1046&gt;$D$1043),366,365))</f>
        <v>0</v>
      </c>
      <c r="N501" s="287">
        <f t="shared" si="82"/>
        <v>0</v>
      </c>
      <c r="P501" s="288">
        <f>(($U501*DT!$C$5/1000))*($D$1045/IF(AND($D$1044&gt;$B$1046,$B$1046&gt;$D$1043),366,365))+(($V501*DT!$C$5/2000))</f>
        <v>0</v>
      </c>
      <c r="Q501" s="289">
        <f t="shared" si="79"/>
        <v>0</v>
      </c>
      <c r="R501" s="289">
        <f>(($U501*DT!$E$5/1000))*($D$1045/IF(AND($D$1044&gt;$B$1046,$B$1046&gt;$D$1043),366,365))+(($V501*DT!$E$5/2000))</f>
        <v>0</v>
      </c>
      <c r="S501" s="290">
        <f t="shared" si="83"/>
        <v>0</v>
      </c>
      <c r="U501" s="291">
        <f t="shared" si="88"/>
        <v>0</v>
      </c>
      <c r="V501" s="291">
        <f t="shared" si="84"/>
        <v>0</v>
      </c>
      <c r="X501" s="288">
        <f>(($AC501*DT!$C$5/1000))*($D$1045/IF(AND($D$1044&gt;$B$1046,$B$1046&gt;$D$1043),366,365))+(($AD501*DT!$C$5/2000))</f>
        <v>0</v>
      </c>
      <c r="Y501" s="289">
        <f t="shared" si="80"/>
        <v>0</v>
      </c>
      <c r="Z501" s="289">
        <f>(($AC501*DT!$E$5/1000))*($D$1045/IF(AND($D$1044&gt;$B$1046,$B$1046&gt;$D$1043),366,365))+(($AD501*DT!$E$5/2000))</f>
        <v>0</v>
      </c>
      <c r="AA501" s="290">
        <f t="shared" si="85"/>
        <v>0</v>
      </c>
      <c r="AC501" s="291">
        <f t="shared" si="86"/>
        <v>0</v>
      </c>
      <c r="AD501" s="291">
        <f t="shared" si="87"/>
        <v>0</v>
      </c>
    </row>
    <row r="502" spans="2:30" x14ac:dyDescent="0.25">
      <c r="B502" s="522">
        <v>498</v>
      </c>
      <c r="C502" s="280">
        <f>'BIENES ASEGURADOS'!C510</f>
        <v>0</v>
      </c>
      <c r="D502" s="281">
        <f>SUM('BIENES ASEGURADOS'!D510:H510)*'RT GENERALES'!$D$14</f>
        <v>0</v>
      </c>
      <c r="E502" s="281">
        <f>SUM('BIENES ASEGURADOS'!I510:Y510,'BIENES ASEGURADOS'!AA510)*'RT GENERALES'!$D$14</f>
        <v>0</v>
      </c>
      <c r="F502" s="281">
        <f>'BIENES ASEGURADOS'!AB510*'RT GENERALES'!$D$14</f>
        <v>0</v>
      </c>
      <c r="G502" s="282">
        <f>'BIENES ASEGURADOS'!Z510*'RT GENERALES'!$D$14</f>
        <v>0</v>
      </c>
      <c r="H502" s="525">
        <f t="shared" si="81"/>
        <v>0</v>
      </c>
      <c r="I502" s="283"/>
      <c r="J502" s="284">
        <f>(((D502+E502)*(DT!$C$5/1000)))*($D$1045/IF(AND($D$1044&gt;$B$1046,$B$1046&gt;$D$1043),366,365))+(LIQUIDACION!$F502*(DT!$C$5/2000))</f>
        <v>0</v>
      </c>
      <c r="K502" s="285">
        <f t="shared" si="78"/>
        <v>0</v>
      </c>
      <c r="L502" s="286">
        <f>(((D502+E502)*DT!$E$5/1000)*($D$1045/IF(AND($D$1044&gt;$B$1046,$B$1046&gt;$D$1043),366,365))+(LIQUIDACION!F502*(DT!$E$5/2000)))</f>
        <v>0</v>
      </c>
      <c r="M502" s="286">
        <f>((G502)*(DT!$C$6/1000))*($D$1045/IF(AND($D$1044&gt;$B$1046,$B$1046&gt;$D$1043),366,365))</f>
        <v>0</v>
      </c>
      <c r="N502" s="287">
        <f t="shared" si="82"/>
        <v>0</v>
      </c>
      <c r="P502" s="288">
        <f>(($U502*DT!$C$5/1000))*($D$1045/IF(AND($D$1044&gt;$B$1046,$B$1046&gt;$D$1043),366,365))+(($V502*DT!$C$5/2000))</f>
        <v>0</v>
      </c>
      <c r="Q502" s="289">
        <f t="shared" si="79"/>
        <v>0</v>
      </c>
      <c r="R502" s="289">
        <f>(($U502*DT!$E$5/1000))*($D$1045/IF(AND($D$1044&gt;$B$1046,$B$1046&gt;$D$1043),366,365))+(($V502*DT!$E$5/2000))</f>
        <v>0</v>
      </c>
      <c r="S502" s="290">
        <f t="shared" si="83"/>
        <v>0</v>
      </c>
      <c r="U502" s="291">
        <f t="shared" si="88"/>
        <v>0</v>
      </c>
      <c r="V502" s="291">
        <f t="shared" si="84"/>
        <v>0</v>
      </c>
      <c r="X502" s="288">
        <f>(($AC502*DT!$C$5/1000))*($D$1045/IF(AND($D$1044&gt;$B$1046,$B$1046&gt;$D$1043),366,365))+(($AD502*DT!$C$5/2000))</f>
        <v>0</v>
      </c>
      <c r="Y502" s="289">
        <f t="shared" si="80"/>
        <v>0</v>
      </c>
      <c r="Z502" s="289">
        <f>(($AC502*DT!$E$5/1000))*($D$1045/IF(AND($D$1044&gt;$B$1046,$B$1046&gt;$D$1043),366,365))+(($AD502*DT!$E$5/2000))</f>
        <v>0</v>
      </c>
      <c r="AA502" s="290">
        <f t="shared" si="85"/>
        <v>0</v>
      </c>
      <c r="AC502" s="291">
        <f t="shared" si="86"/>
        <v>0</v>
      </c>
      <c r="AD502" s="291">
        <f t="shared" si="87"/>
        <v>0</v>
      </c>
    </row>
    <row r="503" spans="2:30" x14ac:dyDescent="0.25">
      <c r="B503" s="522">
        <v>499</v>
      </c>
      <c r="C503" s="280">
        <f>'BIENES ASEGURADOS'!C511</f>
        <v>0</v>
      </c>
      <c r="D503" s="281">
        <f>SUM('BIENES ASEGURADOS'!D511:H511)*'RT GENERALES'!$D$14</f>
        <v>0</v>
      </c>
      <c r="E503" s="281">
        <f>SUM('BIENES ASEGURADOS'!I511:Y511,'BIENES ASEGURADOS'!AA511)*'RT GENERALES'!$D$14</f>
        <v>0</v>
      </c>
      <c r="F503" s="281">
        <f>'BIENES ASEGURADOS'!AB511*'RT GENERALES'!$D$14</f>
        <v>0</v>
      </c>
      <c r="G503" s="282">
        <f>'BIENES ASEGURADOS'!Z511*'RT GENERALES'!$D$14</f>
        <v>0</v>
      </c>
      <c r="H503" s="525">
        <f t="shared" si="81"/>
        <v>0</v>
      </c>
      <c r="I503" s="283"/>
      <c r="J503" s="284">
        <f>(((D503+E503)*(DT!$C$5/1000)))*($D$1045/IF(AND($D$1044&gt;$B$1046,$B$1046&gt;$D$1043),366,365))+(LIQUIDACION!$F503*(DT!$C$5/2000))</f>
        <v>0</v>
      </c>
      <c r="K503" s="285">
        <f t="shared" si="78"/>
        <v>0</v>
      </c>
      <c r="L503" s="286">
        <f>(((D503+E503)*DT!$E$5/1000)*($D$1045/IF(AND($D$1044&gt;$B$1046,$B$1046&gt;$D$1043),366,365))+(LIQUIDACION!F503*(DT!$E$5/2000)))</f>
        <v>0</v>
      </c>
      <c r="M503" s="286">
        <f>((G503)*(DT!$C$6/1000))*($D$1045/IF(AND($D$1044&gt;$B$1046,$B$1046&gt;$D$1043),366,365))</f>
        <v>0</v>
      </c>
      <c r="N503" s="287">
        <f t="shared" si="82"/>
        <v>0</v>
      </c>
      <c r="P503" s="288">
        <f>(($U503*DT!$C$5/1000))*($D$1045/IF(AND($D$1044&gt;$B$1046,$B$1046&gt;$D$1043),366,365))+(($V503*DT!$C$5/2000))</f>
        <v>0</v>
      </c>
      <c r="Q503" s="289">
        <f t="shared" si="79"/>
        <v>0</v>
      </c>
      <c r="R503" s="289">
        <f>(($U503*DT!$E$5/1000))*($D$1045/IF(AND($D$1044&gt;$B$1046,$B$1046&gt;$D$1043),366,365))+(($V503*DT!$E$5/2000))</f>
        <v>0</v>
      </c>
      <c r="S503" s="290">
        <f t="shared" si="83"/>
        <v>0</v>
      </c>
      <c r="U503" s="291">
        <f t="shared" si="88"/>
        <v>0</v>
      </c>
      <c r="V503" s="291">
        <f t="shared" si="84"/>
        <v>0</v>
      </c>
      <c r="X503" s="288">
        <f>(($AC503*DT!$C$5/1000))*($D$1045/IF(AND($D$1044&gt;$B$1046,$B$1046&gt;$D$1043),366,365))+(($AD503*DT!$C$5/2000))</f>
        <v>0</v>
      </c>
      <c r="Y503" s="289">
        <f t="shared" si="80"/>
        <v>0</v>
      </c>
      <c r="Z503" s="289">
        <f>(($AC503*DT!$E$5/1000))*($D$1045/IF(AND($D$1044&gt;$B$1046,$B$1046&gt;$D$1043),366,365))+(($AD503*DT!$E$5/2000))</f>
        <v>0</v>
      </c>
      <c r="AA503" s="290">
        <f t="shared" si="85"/>
        <v>0</v>
      </c>
      <c r="AC503" s="291">
        <f t="shared" si="86"/>
        <v>0</v>
      </c>
      <c r="AD503" s="291">
        <f t="shared" si="87"/>
        <v>0</v>
      </c>
    </row>
    <row r="504" spans="2:30" x14ac:dyDescent="0.25">
      <c r="B504" s="522">
        <v>500</v>
      </c>
      <c r="C504" s="280">
        <f>'BIENES ASEGURADOS'!C512</f>
        <v>0</v>
      </c>
      <c r="D504" s="281">
        <f>SUM('BIENES ASEGURADOS'!D512:H512)*'RT GENERALES'!$D$14</f>
        <v>0</v>
      </c>
      <c r="E504" s="281">
        <f>SUM('BIENES ASEGURADOS'!I512:Y512,'BIENES ASEGURADOS'!AA512)*'RT GENERALES'!$D$14</f>
        <v>0</v>
      </c>
      <c r="F504" s="281">
        <f>'BIENES ASEGURADOS'!AB512*'RT GENERALES'!$D$14</f>
        <v>0</v>
      </c>
      <c r="G504" s="282">
        <f>'BIENES ASEGURADOS'!Z512*'RT GENERALES'!$D$14</f>
        <v>0</v>
      </c>
      <c r="H504" s="525">
        <f t="shared" ref="H504:H567" si="89">SUM(D504:G504)</f>
        <v>0</v>
      </c>
      <c r="I504" s="283"/>
      <c r="J504" s="284">
        <f>(((D504+E504)*(DT!$C$5/1000)))*($D$1045/IF(AND($D$1044&gt;$B$1046,$B$1046&gt;$D$1043),366,365))+(LIQUIDACION!$F504*(DT!$C$5/2000))</f>
        <v>0</v>
      </c>
      <c r="K504" s="285">
        <f t="shared" ref="K504:K567" si="90">(((D504+E504)*($H$1045/1000)))*($D$1045/IF(AND($D$1044&gt;$B$1046,$B$1046&gt;$D$1043),366,365))+(F504*$H$1045/2000)</f>
        <v>0</v>
      </c>
      <c r="L504" s="286">
        <f>(((D504+E504)*DT!$E$5/1000)*($D$1045/IF(AND($D$1044&gt;$B$1046,$B$1046&gt;$D$1043),366,365))+(LIQUIDACION!F504*(DT!$E$5/2000)))</f>
        <v>0</v>
      </c>
      <c r="M504" s="286">
        <f>((G504)*(DT!$C$6/1000))*($D$1045/IF(AND($D$1044&gt;$B$1046,$B$1046&gt;$D$1043),366,365))</f>
        <v>0</v>
      </c>
      <c r="N504" s="287">
        <f t="shared" ref="N504:N567" si="91">SUM(J504:M504)</f>
        <v>0</v>
      </c>
      <c r="P504" s="288">
        <f>(($U504*DT!$C$5/1000))*($D$1045/IF(AND($D$1044&gt;$B$1046,$B$1046&gt;$D$1043),366,365))+(($V504*DT!$C$5/2000))</f>
        <v>0</v>
      </c>
      <c r="Q504" s="289">
        <f t="shared" ref="Q504:Q567" si="92">(($U504*$H$1045/1000))*($D$1045/IF(AND($D$1044&gt;$B$1046,$B$1046&gt;$D$1043),366,365))+(($V504*$H$1045/2000))</f>
        <v>0</v>
      </c>
      <c r="R504" s="289">
        <f>(($U504*DT!$E$5/1000))*($D$1045/IF(AND($D$1044&gt;$B$1046,$B$1046&gt;$D$1043),366,365))+(($V504*DT!$E$5/2000))</f>
        <v>0</v>
      </c>
      <c r="S504" s="290">
        <f t="shared" ref="S504:S567" si="93">N504-(SUM(P504:R504))</f>
        <v>0</v>
      </c>
      <c r="U504" s="291">
        <f t="shared" ref="U504:U567" si="94">IF(AND(($H504)&gt;$P$2,F504&gt;0),((D504+E504+G504)*($P$2/$H504)),IF($H504&lt;$P$2,(D504+E504+G504),($H504)*($P$2/$H504)))</f>
        <v>0</v>
      </c>
      <c r="V504" s="291">
        <f t="shared" si="84"/>
        <v>0</v>
      </c>
      <c r="X504" s="288">
        <f>(($AC504*DT!$C$5/1000))*($D$1045/IF(AND($D$1044&gt;$B$1046,$B$1046&gt;$D$1043),366,365))+(($AD504*DT!$C$5/2000))</f>
        <v>0</v>
      </c>
      <c r="Y504" s="289">
        <f t="shared" ref="Y504:Y567" si="95">(($AC504*$H$1045/1000))*($D$1045/IF(AND($D$1044&gt;$B$1046,$B$1046&gt;$D$1043),366,365))+(($AD504*$H$1045/2000))</f>
        <v>0</v>
      </c>
      <c r="Z504" s="289">
        <f>(($AC504*DT!$E$5/1000))*($D$1045/IF(AND($D$1044&gt;$B$1046,$B$1046&gt;$D$1043),366,365))+(($AD504*DT!$E$5/2000))</f>
        <v>0</v>
      </c>
      <c r="AA504" s="290">
        <f t="shared" ref="AA504:AA567" si="96">N504-SUM(P504:R504,X504:Z504)</f>
        <v>0</v>
      </c>
      <c r="AC504" s="291">
        <f t="shared" ref="AC504:AC567" si="97">IF($H504&gt;$P$2,IF(AND($X$2&gt;=($H504-$P$2)),(D504+E504+G504)*(1-($P$2/$H504)),(D504+E504+G504)*($X$2/$H504)),0)</f>
        <v>0</v>
      </c>
      <c r="AD504" s="291">
        <f t="shared" ref="AD504:AD567" si="98">IF($H504&gt;$P$2,IF(AND($X$2&gt;=($H504-$P$2),F504&gt;0),(F504)*(1-($P$2/$H504)),(F504)*($X$2/$H504)),0)</f>
        <v>0</v>
      </c>
    </row>
    <row r="505" spans="2:30" x14ac:dyDescent="0.25">
      <c r="B505" s="522">
        <v>501</v>
      </c>
      <c r="C505" s="280">
        <f>'BIENES ASEGURADOS'!C513</f>
        <v>0</v>
      </c>
      <c r="D505" s="281">
        <f>SUM('BIENES ASEGURADOS'!D513:H513)*'RT GENERALES'!$D$14</f>
        <v>0</v>
      </c>
      <c r="E505" s="281">
        <f>SUM('BIENES ASEGURADOS'!I513:Y513,'BIENES ASEGURADOS'!AA513)*'RT GENERALES'!$D$14</f>
        <v>0</v>
      </c>
      <c r="F505" s="281">
        <f>'BIENES ASEGURADOS'!AB513*'RT GENERALES'!$D$14</f>
        <v>0</v>
      </c>
      <c r="G505" s="282">
        <f>'BIENES ASEGURADOS'!Z513*'RT GENERALES'!$D$14</f>
        <v>0</v>
      </c>
      <c r="H505" s="525">
        <f t="shared" si="89"/>
        <v>0</v>
      </c>
      <c r="I505" s="283"/>
      <c r="J505" s="284">
        <f>(((D505+E505)*(DT!$C$5/1000)))*($D$1045/IF(AND($D$1044&gt;$B$1046,$B$1046&gt;$D$1043),366,365))+(LIQUIDACION!$F505*(DT!$C$5/2000))</f>
        <v>0</v>
      </c>
      <c r="K505" s="285">
        <f t="shared" si="90"/>
        <v>0</v>
      </c>
      <c r="L505" s="286">
        <f>(((D505+E505)*DT!$E$5/1000)*($D$1045/IF(AND($D$1044&gt;$B$1046,$B$1046&gt;$D$1043),366,365))+(LIQUIDACION!F505*(DT!$E$5/2000)))</f>
        <v>0</v>
      </c>
      <c r="M505" s="286">
        <f>((G505)*(DT!$C$6/1000))*($D$1045/IF(AND($D$1044&gt;$B$1046,$B$1046&gt;$D$1043),366,365))</f>
        <v>0</v>
      </c>
      <c r="N505" s="287">
        <f t="shared" si="91"/>
        <v>0</v>
      </c>
      <c r="P505" s="288">
        <f>(($U505*DT!$C$5/1000))*($D$1045/IF(AND($D$1044&gt;$B$1046,$B$1046&gt;$D$1043),366,365))+(($V505*DT!$C$5/2000))</f>
        <v>0</v>
      </c>
      <c r="Q505" s="289">
        <f t="shared" si="92"/>
        <v>0</v>
      </c>
      <c r="R505" s="289">
        <f>(($U505*DT!$E$5/1000))*($D$1045/IF(AND($D$1044&gt;$B$1046,$B$1046&gt;$D$1043),366,365))+(($V505*DT!$E$5/2000))</f>
        <v>0</v>
      </c>
      <c r="S505" s="290">
        <f t="shared" si="93"/>
        <v>0</v>
      </c>
      <c r="U505" s="291">
        <f t="shared" si="94"/>
        <v>0</v>
      </c>
      <c r="V505" s="291">
        <f t="shared" si="84"/>
        <v>0</v>
      </c>
      <c r="X505" s="288">
        <f>(($AC505*DT!$C$5/1000))*($D$1045/IF(AND($D$1044&gt;$B$1046,$B$1046&gt;$D$1043),366,365))+(($AD505*DT!$C$5/2000))</f>
        <v>0</v>
      </c>
      <c r="Y505" s="289">
        <f t="shared" si="95"/>
        <v>0</v>
      </c>
      <c r="Z505" s="289">
        <f>(($AC505*DT!$E$5/1000))*($D$1045/IF(AND($D$1044&gt;$B$1046,$B$1046&gt;$D$1043),366,365))+(($AD505*DT!$E$5/2000))</f>
        <v>0</v>
      </c>
      <c r="AA505" s="290">
        <f t="shared" si="96"/>
        <v>0</v>
      </c>
      <c r="AC505" s="291">
        <f t="shared" si="97"/>
        <v>0</v>
      </c>
      <c r="AD505" s="291">
        <f t="shared" si="98"/>
        <v>0</v>
      </c>
    </row>
    <row r="506" spans="2:30" x14ac:dyDescent="0.25">
      <c r="B506" s="522">
        <v>502</v>
      </c>
      <c r="C506" s="280">
        <f>'BIENES ASEGURADOS'!C514</f>
        <v>0</v>
      </c>
      <c r="D506" s="281">
        <f>SUM('BIENES ASEGURADOS'!D514:H514)*'RT GENERALES'!$D$14</f>
        <v>0</v>
      </c>
      <c r="E506" s="281">
        <f>SUM('BIENES ASEGURADOS'!I514:Y514,'BIENES ASEGURADOS'!AA514)*'RT GENERALES'!$D$14</f>
        <v>0</v>
      </c>
      <c r="F506" s="281">
        <f>'BIENES ASEGURADOS'!AB514*'RT GENERALES'!$D$14</f>
        <v>0</v>
      </c>
      <c r="G506" s="282">
        <f>'BIENES ASEGURADOS'!Z514*'RT GENERALES'!$D$14</f>
        <v>0</v>
      </c>
      <c r="H506" s="525">
        <f t="shared" si="89"/>
        <v>0</v>
      </c>
      <c r="I506" s="283"/>
      <c r="J506" s="284">
        <f>(((D506+E506)*(DT!$C$5/1000)))*($D$1045/IF(AND($D$1044&gt;$B$1046,$B$1046&gt;$D$1043),366,365))+(LIQUIDACION!$F506*(DT!$C$5/2000))</f>
        <v>0</v>
      </c>
      <c r="K506" s="285">
        <f t="shared" si="90"/>
        <v>0</v>
      </c>
      <c r="L506" s="286">
        <f>(((D506+E506)*DT!$E$5/1000)*($D$1045/IF(AND($D$1044&gt;$B$1046,$B$1046&gt;$D$1043),366,365))+(LIQUIDACION!F506*(DT!$E$5/2000)))</f>
        <v>0</v>
      </c>
      <c r="M506" s="286">
        <f>((G506)*(DT!$C$6/1000))*($D$1045/IF(AND($D$1044&gt;$B$1046,$B$1046&gt;$D$1043),366,365))</f>
        <v>0</v>
      </c>
      <c r="N506" s="287">
        <f t="shared" si="91"/>
        <v>0</v>
      </c>
      <c r="P506" s="288">
        <f>(($U506*DT!$C$5/1000))*($D$1045/IF(AND($D$1044&gt;$B$1046,$B$1046&gt;$D$1043),366,365))+(($V506*DT!$C$5/2000))</f>
        <v>0</v>
      </c>
      <c r="Q506" s="289">
        <f t="shared" si="92"/>
        <v>0</v>
      </c>
      <c r="R506" s="289">
        <f>(($U506*DT!$E$5/1000))*($D$1045/IF(AND($D$1044&gt;$B$1046,$B$1046&gt;$D$1043),366,365))+(($V506*DT!$E$5/2000))</f>
        <v>0</v>
      </c>
      <c r="S506" s="290">
        <f t="shared" si="93"/>
        <v>0</v>
      </c>
      <c r="U506" s="291">
        <f t="shared" si="94"/>
        <v>0</v>
      </c>
      <c r="V506" s="291">
        <f t="shared" si="84"/>
        <v>0</v>
      </c>
      <c r="X506" s="288">
        <f>(($AC506*DT!$C$5/1000))*($D$1045/IF(AND($D$1044&gt;$B$1046,$B$1046&gt;$D$1043),366,365))+(($AD506*DT!$C$5/2000))</f>
        <v>0</v>
      </c>
      <c r="Y506" s="289">
        <f t="shared" si="95"/>
        <v>0</v>
      </c>
      <c r="Z506" s="289">
        <f>(($AC506*DT!$E$5/1000))*($D$1045/IF(AND($D$1044&gt;$B$1046,$B$1046&gt;$D$1043),366,365))+(($AD506*DT!$E$5/2000))</f>
        <v>0</v>
      </c>
      <c r="AA506" s="290">
        <f t="shared" si="96"/>
        <v>0</v>
      </c>
      <c r="AC506" s="291">
        <f t="shared" si="97"/>
        <v>0</v>
      </c>
      <c r="AD506" s="291">
        <f t="shared" si="98"/>
        <v>0</v>
      </c>
    </row>
    <row r="507" spans="2:30" x14ac:dyDescent="0.25">
      <c r="B507" s="522">
        <v>503</v>
      </c>
      <c r="C507" s="280">
        <f>'BIENES ASEGURADOS'!C515</f>
        <v>0</v>
      </c>
      <c r="D507" s="281">
        <f>SUM('BIENES ASEGURADOS'!D515:H515)*'RT GENERALES'!$D$14</f>
        <v>0</v>
      </c>
      <c r="E507" s="281">
        <f>SUM('BIENES ASEGURADOS'!I515:Y515,'BIENES ASEGURADOS'!AA515)*'RT GENERALES'!$D$14</f>
        <v>0</v>
      </c>
      <c r="F507" s="281">
        <f>'BIENES ASEGURADOS'!AB515*'RT GENERALES'!$D$14</f>
        <v>0</v>
      </c>
      <c r="G507" s="282">
        <f>'BIENES ASEGURADOS'!Z515*'RT GENERALES'!$D$14</f>
        <v>0</v>
      </c>
      <c r="H507" s="525">
        <f t="shared" si="89"/>
        <v>0</v>
      </c>
      <c r="I507" s="283"/>
      <c r="J507" s="284">
        <f>(((D507+E507)*(DT!$C$5/1000)))*($D$1045/IF(AND($D$1044&gt;$B$1046,$B$1046&gt;$D$1043),366,365))+(LIQUIDACION!$F507*(DT!$C$5/2000))</f>
        <v>0</v>
      </c>
      <c r="K507" s="285">
        <f t="shared" si="90"/>
        <v>0</v>
      </c>
      <c r="L507" s="286">
        <f>(((D507+E507)*DT!$E$5/1000)*($D$1045/IF(AND($D$1044&gt;$B$1046,$B$1046&gt;$D$1043),366,365))+(LIQUIDACION!F507*(DT!$E$5/2000)))</f>
        <v>0</v>
      </c>
      <c r="M507" s="286">
        <f>((G507)*(DT!$C$6/1000))*($D$1045/IF(AND($D$1044&gt;$B$1046,$B$1046&gt;$D$1043),366,365))</f>
        <v>0</v>
      </c>
      <c r="N507" s="287">
        <f t="shared" si="91"/>
        <v>0</v>
      </c>
      <c r="P507" s="288">
        <f>(($U507*DT!$C$5/1000))*($D$1045/IF(AND($D$1044&gt;$B$1046,$B$1046&gt;$D$1043),366,365))+(($V507*DT!$C$5/2000))</f>
        <v>0</v>
      </c>
      <c r="Q507" s="289">
        <f t="shared" si="92"/>
        <v>0</v>
      </c>
      <c r="R507" s="289">
        <f>(($U507*DT!$E$5/1000))*($D$1045/IF(AND($D$1044&gt;$B$1046,$B$1046&gt;$D$1043),366,365))+(($V507*DT!$E$5/2000))</f>
        <v>0</v>
      </c>
      <c r="S507" s="290">
        <f t="shared" si="93"/>
        <v>0</v>
      </c>
      <c r="U507" s="291">
        <f t="shared" si="94"/>
        <v>0</v>
      </c>
      <c r="V507" s="291">
        <f t="shared" si="84"/>
        <v>0</v>
      </c>
      <c r="X507" s="288">
        <f>(($AC507*DT!$C$5/1000))*($D$1045/IF(AND($D$1044&gt;$B$1046,$B$1046&gt;$D$1043),366,365))+(($AD507*DT!$C$5/2000))</f>
        <v>0</v>
      </c>
      <c r="Y507" s="289">
        <f t="shared" si="95"/>
        <v>0</v>
      </c>
      <c r="Z507" s="289">
        <f>(($AC507*DT!$E$5/1000))*($D$1045/IF(AND($D$1044&gt;$B$1046,$B$1046&gt;$D$1043),366,365))+(($AD507*DT!$E$5/2000))</f>
        <v>0</v>
      </c>
      <c r="AA507" s="290">
        <f t="shared" si="96"/>
        <v>0</v>
      </c>
      <c r="AC507" s="291">
        <f t="shared" si="97"/>
        <v>0</v>
      </c>
      <c r="AD507" s="291">
        <f t="shared" si="98"/>
        <v>0</v>
      </c>
    </row>
    <row r="508" spans="2:30" x14ac:dyDescent="0.25">
      <c r="B508" s="522">
        <v>504</v>
      </c>
      <c r="C508" s="280">
        <f>'BIENES ASEGURADOS'!C516</f>
        <v>0</v>
      </c>
      <c r="D508" s="281">
        <f>SUM('BIENES ASEGURADOS'!D516:H516)*'RT GENERALES'!$D$14</f>
        <v>0</v>
      </c>
      <c r="E508" s="281">
        <f>SUM('BIENES ASEGURADOS'!I516:Y516,'BIENES ASEGURADOS'!AA516)*'RT GENERALES'!$D$14</f>
        <v>0</v>
      </c>
      <c r="F508" s="281">
        <f>'BIENES ASEGURADOS'!AB516*'RT GENERALES'!$D$14</f>
        <v>0</v>
      </c>
      <c r="G508" s="282">
        <f>'BIENES ASEGURADOS'!Z516*'RT GENERALES'!$D$14</f>
        <v>0</v>
      </c>
      <c r="H508" s="525">
        <f t="shared" si="89"/>
        <v>0</v>
      </c>
      <c r="I508" s="283"/>
      <c r="J508" s="284">
        <f>(((D508+E508)*(DT!$C$5/1000)))*($D$1045/IF(AND($D$1044&gt;$B$1046,$B$1046&gt;$D$1043),366,365))+(LIQUIDACION!$F508*(DT!$C$5/2000))</f>
        <v>0</v>
      </c>
      <c r="K508" s="285">
        <f t="shared" si="90"/>
        <v>0</v>
      </c>
      <c r="L508" s="286">
        <f>(((D508+E508)*DT!$E$5/1000)*($D$1045/IF(AND($D$1044&gt;$B$1046,$B$1046&gt;$D$1043),366,365))+(LIQUIDACION!F508*(DT!$E$5/2000)))</f>
        <v>0</v>
      </c>
      <c r="M508" s="286">
        <f>((G508)*(DT!$C$6/1000))*($D$1045/IF(AND($D$1044&gt;$B$1046,$B$1046&gt;$D$1043),366,365))</f>
        <v>0</v>
      </c>
      <c r="N508" s="287">
        <f t="shared" si="91"/>
        <v>0</v>
      </c>
      <c r="P508" s="288">
        <f>(($U508*DT!$C$5/1000))*($D$1045/IF(AND($D$1044&gt;$B$1046,$B$1046&gt;$D$1043),366,365))+(($V508*DT!$C$5/2000))</f>
        <v>0</v>
      </c>
      <c r="Q508" s="289">
        <f t="shared" si="92"/>
        <v>0</v>
      </c>
      <c r="R508" s="289">
        <f>(($U508*DT!$E$5/1000))*($D$1045/IF(AND($D$1044&gt;$B$1046,$B$1046&gt;$D$1043),366,365))+(($V508*DT!$E$5/2000))</f>
        <v>0</v>
      </c>
      <c r="S508" s="290">
        <f t="shared" si="93"/>
        <v>0</v>
      </c>
      <c r="U508" s="291">
        <f t="shared" si="94"/>
        <v>0</v>
      </c>
      <c r="V508" s="291">
        <f t="shared" si="84"/>
        <v>0</v>
      </c>
      <c r="X508" s="288">
        <f>(($AC508*DT!$C$5/1000))*($D$1045/IF(AND($D$1044&gt;$B$1046,$B$1046&gt;$D$1043),366,365))+(($AD508*DT!$C$5/2000))</f>
        <v>0</v>
      </c>
      <c r="Y508" s="289">
        <f t="shared" si="95"/>
        <v>0</v>
      </c>
      <c r="Z508" s="289">
        <f>(($AC508*DT!$E$5/1000))*($D$1045/IF(AND($D$1044&gt;$B$1046,$B$1046&gt;$D$1043),366,365))+(($AD508*DT!$E$5/2000))</f>
        <v>0</v>
      </c>
      <c r="AA508" s="290">
        <f t="shared" si="96"/>
        <v>0</v>
      </c>
      <c r="AC508" s="291">
        <f t="shared" si="97"/>
        <v>0</v>
      </c>
      <c r="AD508" s="291">
        <f t="shared" si="98"/>
        <v>0</v>
      </c>
    </row>
    <row r="509" spans="2:30" x14ac:dyDescent="0.25">
      <c r="B509" s="522">
        <v>505</v>
      </c>
      <c r="C509" s="280">
        <f>'BIENES ASEGURADOS'!C517</f>
        <v>0</v>
      </c>
      <c r="D509" s="281">
        <f>SUM('BIENES ASEGURADOS'!D517:H517)*'RT GENERALES'!$D$14</f>
        <v>0</v>
      </c>
      <c r="E509" s="281">
        <f>SUM('BIENES ASEGURADOS'!I517:Y517,'BIENES ASEGURADOS'!AA517)*'RT GENERALES'!$D$14</f>
        <v>0</v>
      </c>
      <c r="F509" s="281">
        <f>'BIENES ASEGURADOS'!AB517*'RT GENERALES'!$D$14</f>
        <v>0</v>
      </c>
      <c r="G509" s="282">
        <f>'BIENES ASEGURADOS'!Z517*'RT GENERALES'!$D$14</f>
        <v>0</v>
      </c>
      <c r="H509" s="525">
        <f t="shared" si="89"/>
        <v>0</v>
      </c>
      <c r="I509" s="283"/>
      <c r="J509" s="284">
        <f>(((D509+E509)*(DT!$C$5/1000)))*($D$1045/IF(AND($D$1044&gt;$B$1046,$B$1046&gt;$D$1043),366,365))+(LIQUIDACION!$F509*(DT!$C$5/2000))</f>
        <v>0</v>
      </c>
      <c r="K509" s="285">
        <f t="shared" si="90"/>
        <v>0</v>
      </c>
      <c r="L509" s="286">
        <f>(((D509+E509)*DT!$E$5/1000)*($D$1045/IF(AND($D$1044&gt;$B$1046,$B$1046&gt;$D$1043),366,365))+(LIQUIDACION!F509*(DT!$E$5/2000)))</f>
        <v>0</v>
      </c>
      <c r="M509" s="286">
        <f>((G509)*(DT!$C$6/1000))*($D$1045/IF(AND($D$1044&gt;$B$1046,$B$1046&gt;$D$1043),366,365))</f>
        <v>0</v>
      </c>
      <c r="N509" s="287">
        <f t="shared" si="91"/>
        <v>0</v>
      </c>
      <c r="P509" s="288">
        <f>(($U509*DT!$C$5/1000))*($D$1045/IF(AND($D$1044&gt;$B$1046,$B$1046&gt;$D$1043),366,365))+(($V509*DT!$C$5/2000))</f>
        <v>0</v>
      </c>
      <c r="Q509" s="289">
        <f t="shared" si="92"/>
        <v>0</v>
      </c>
      <c r="R509" s="289">
        <f>(($U509*DT!$E$5/1000))*($D$1045/IF(AND($D$1044&gt;$B$1046,$B$1046&gt;$D$1043),366,365))+(($V509*DT!$E$5/2000))</f>
        <v>0</v>
      </c>
      <c r="S509" s="290">
        <f t="shared" si="93"/>
        <v>0</v>
      </c>
      <c r="U509" s="291">
        <f t="shared" si="94"/>
        <v>0</v>
      </c>
      <c r="V509" s="291">
        <f t="shared" si="84"/>
        <v>0</v>
      </c>
      <c r="X509" s="288">
        <f>(($AC509*DT!$C$5/1000))*($D$1045/IF(AND($D$1044&gt;$B$1046,$B$1046&gt;$D$1043),366,365))+(($AD509*DT!$C$5/2000))</f>
        <v>0</v>
      </c>
      <c r="Y509" s="289">
        <f t="shared" si="95"/>
        <v>0</v>
      </c>
      <c r="Z509" s="289">
        <f>(($AC509*DT!$E$5/1000))*($D$1045/IF(AND($D$1044&gt;$B$1046,$B$1046&gt;$D$1043),366,365))+(($AD509*DT!$E$5/2000))</f>
        <v>0</v>
      </c>
      <c r="AA509" s="290">
        <f t="shared" si="96"/>
        <v>0</v>
      </c>
      <c r="AC509" s="291">
        <f t="shared" si="97"/>
        <v>0</v>
      </c>
      <c r="AD509" s="291">
        <f t="shared" si="98"/>
        <v>0</v>
      </c>
    </row>
    <row r="510" spans="2:30" x14ac:dyDescent="0.25">
      <c r="B510" s="522">
        <v>506</v>
      </c>
      <c r="C510" s="280">
        <f>'BIENES ASEGURADOS'!C518</f>
        <v>0</v>
      </c>
      <c r="D510" s="281">
        <f>SUM('BIENES ASEGURADOS'!D518:H518)*'RT GENERALES'!$D$14</f>
        <v>0</v>
      </c>
      <c r="E510" s="281">
        <f>SUM('BIENES ASEGURADOS'!I518:Y518,'BIENES ASEGURADOS'!AA518)*'RT GENERALES'!$D$14</f>
        <v>0</v>
      </c>
      <c r="F510" s="281">
        <f>'BIENES ASEGURADOS'!AB518*'RT GENERALES'!$D$14</f>
        <v>0</v>
      </c>
      <c r="G510" s="282">
        <f>'BIENES ASEGURADOS'!Z518*'RT GENERALES'!$D$14</f>
        <v>0</v>
      </c>
      <c r="H510" s="525">
        <f t="shared" si="89"/>
        <v>0</v>
      </c>
      <c r="I510" s="283"/>
      <c r="J510" s="284">
        <f>(((D510+E510)*(DT!$C$5/1000)))*($D$1045/IF(AND($D$1044&gt;$B$1046,$B$1046&gt;$D$1043),366,365))+(LIQUIDACION!$F510*(DT!$C$5/2000))</f>
        <v>0</v>
      </c>
      <c r="K510" s="285">
        <f t="shared" si="90"/>
        <v>0</v>
      </c>
      <c r="L510" s="286">
        <f>(((D510+E510)*DT!$E$5/1000)*($D$1045/IF(AND($D$1044&gt;$B$1046,$B$1046&gt;$D$1043),366,365))+(LIQUIDACION!F510*(DT!$E$5/2000)))</f>
        <v>0</v>
      </c>
      <c r="M510" s="286">
        <f>((G510)*(DT!$C$6/1000))*($D$1045/IF(AND($D$1044&gt;$B$1046,$B$1046&gt;$D$1043),366,365))</f>
        <v>0</v>
      </c>
      <c r="N510" s="287">
        <f t="shared" si="91"/>
        <v>0</v>
      </c>
      <c r="P510" s="288">
        <f>(($U510*DT!$C$5/1000))*($D$1045/IF(AND($D$1044&gt;$B$1046,$B$1046&gt;$D$1043),366,365))+(($V510*DT!$C$5/2000))</f>
        <v>0</v>
      </c>
      <c r="Q510" s="289">
        <f t="shared" si="92"/>
        <v>0</v>
      </c>
      <c r="R510" s="289">
        <f>(($U510*DT!$E$5/1000))*($D$1045/IF(AND($D$1044&gt;$B$1046,$B$1046&gt;$D$1043),366,365))+(($V510*DT!$E$5/2000))</f>
        <v>0</v>
      </c>
      <c r="S510" s="290">
        <f t="shared" si="93"/>
        <v>0</v>
      </c>
      <c r="U510" s="291">
        <f t="shared" si="94"/>
        <v>0</v>
      </c>
      <c r="V510" s="291">
        <f t="shared" si="84"/>
        <v>0</v>
      </c>
      <c r="X510" s="288">
        <f>(($AC510*DT!$C$5/1000))*($D$1045/IF(AND($D$1044&gt;$B$1046,$B$1046&gt;$D$1043),366,365))+(($AD510*DT!$C$5/2000))</f>
        <v>0</v>
      </c>
      <c r="Y510" s="289">
        <f t="shared" si="95"/>
        <v>0</v>
      </c>
      <c r="Z510" s="289">
        <f>(($AC510*DT!$E$5/1000))*($D$1045/IF(AND($D$1044&gt;$B$1046,$B$1046&gt;$D$1043),366,365))+(($AD510*DT!$E$5/2000))</f>
        <v>0</v>
      </c>
      <c r="AA510" s="290">
        <f t="shared" si="96"/>
        <v>0</v>
      </c>
      <c r="AC510" s="291">
        <f t="shared" si="97"/>
        <v>0</v>
      </c>
      <c r="AD510" s="291">
        <f t="shared" si="98"/>
        <v>0</v>
      </c>
    </row>
    <row r="511" spans="2:30" x14ac:dyDescent="0.25">
      <c r="B511" s="522">
        <v>507</v>
      </c>
      <c r="C511" s="280">
        <f>'BIENES ASEGURADOS'!C519</f>
        <v>0</v>
      </c>
      <c r="D511" s="281">
        <f>SUM('BIENES ASEGURADOS'!D519:H519)*'RT GENERALES'!$D$14</f>
        <v>0</v>
      </c>
      <c r="E511" s="281">
        <f>SUM('BIENES ASEGURADOS'!I519:Y519,'BIENES ASEGURADOS'!AA519)*'RT GENERALES'!$D$14</f>
        <v>0</v>
      </c>
      <c r="F511" s="281">
        <f>'BIENES ASEGURADOS'!AB519*'RT GENERALES'!$D$14</f>
        <v>0</v>
      </c>
      <c r="G511" s="282">
        <f>'BIENES ASEGURADOS'!Z519*'RT GENERALES'!$D$14</f>
        <v>0</v>
      </c>
      <c r="H511" s="525">
        <f t="shared" si="89"/>
        <v>0</v>
      </c>
      <c r="I511" s="283"/>
      <c r="J511" s="284">
        <f>(((D511+E511)*(DT!$C$5/1000)))*($D$1045/IF(AND($D$1044&gt;$B$1046,$B$1046&gt;$D$1043),366,365))+(LIQUIDACION!$F511*(DT!$C$5/2000))</f>
        <v>0</v>
      </c>
      <c r="K511" s="285">
        <f t="shared" si="90"/>
        <v>0</v>
      </c>
      <c r="L511" s="286">
        <f>(((D511+E511)*DT!$E$5/1000)*($D$1045/IF(AND($D$1044&gt;$B$1046,$B$1046&gt;$D$1043),366,365))+(LIQUIDACION!F511*(DT!$E$5/2000)))</f>
        <v>0</v>
      </c>
      <c r="M511" s="286">
        <f>((G511)*(DT!$C$6/1000))*($D$1045/IF(AND($D$1044&gt;$B$1046,$B$1046&gt;$D$1043),366,365))</f>
        <v>0</v>
      </c>
      <c r="N511" s="287">
        <f t="shared" si="91"/>
        <v>0</v>
      </c>
      <c r="P511" s="288">
        <f>(($U511*DT!$C$5/1000))*($D$1045/IF(AND($D$1044&gt;$B$1046,$B$1046&gt;$D$1043),366,365))+(($V511*DT!$C$5/2000))</f>
        <v>0</v>
      </c>
      <c r="Q511" s="289">
        <f t="shared" si="92"/>
        <v>0</v>
      </c>
      <c r="R511" s="289">
        <f>(($U511*DT!$E$5/1000))*($D$1045/IF(AND($D$1044&gt;$B$1046,$B$1046&gt;$D$1043),366,365))+(($V511*DT!$E$5/2000))</f>
        <v>0</v>
      </c>
      <c r="S511" s="290">
        <f t="shared" si="93"/>
        <v>0</v>
      </c>
      <c r="U511" s="291">
        <f t="shared" si="94"/>
        <v>0</v>
      </c>
      <c r="V511" s="291">
        <f t="shared" si="84"/>
        <v>0</v>
      </c>
      <c r="X511" s="288">
        <f>(($AC511*DT!$C$5/1000))*($D$1045/IF(AND($D$1044&gt;$B$1046,$B$1046&gt;$D$1043),366,365))+(($AD511*DT!$C$5/2000))</f>
        <v>0</v>
      </c>
      <c r="Y511" s="289">
        <f t="shared" si="95"/>
        <v>0</v>
      </c>
      <c r="Z511" s="289">
        <f>(($AC511*DT!$E$5/1000))*($D$1045/IF(AND($D$1044&gt;$B$1046,$B$1046&gt;$D$1043),366,365))+(($AD511*DT!$E$5/2000))</f>
        <v>0</v>
      </c>
      <c r="AA511" s="290">
        <f t="shared" si="96"/>
        <v>0</v>
      </c>
      <c r="AC511" s="291">
        <f t="shared" si="97"/>
        <v>0</v>
      </c>
      <c r="AD511" s="291">
        <f t="shared" si="98"/>
        <v>0</v>
      </c>
    </row>
    <row r="512" spans="2:30" x14ac:dyDescent="0.25">
      <c r="B512" s="522">
        <v>508</v>
      </c>
      <c r="C512" s="280">
        <f>'BIENES ASEGURADOS'!C520</f>
        <v>0</v>
      </c>
      <c r="D512" s="281">
        <f>SUM('BIENES ASEGURADOS'!D520:H520)*'RT GENERALES'!$D$14</f>
        <v>0</v>
      </c>
      <c r="E512" s="281">
        <f>SUM('BIENES ASEGURADOS'!I520:Y520,'BIENES ASEGURADOS'!AA520)*'RT GENERALES'!$D$14</f>
        <v>0</v>
      </c>
      <c r="F512" s="281">
        <f>'BIENES ASEGURADOS'!AB520*'RT GENERALES'!$D$14</f>
        <v>0</v>
      </c>
      <c r="G512" s="282">
        <f>'BIENES ASEGURADOS'!Z520*'RT GENERALES'!$D$14</f>
        <v>0</v>
      </c>
      <c r="H512" s="525">
        <f t="shared" si="89"/>
        <v>0</v>
      </c>
      <c r="I512" s="283"/>
      <c r="J512" s="284">
        <f>(((D512+E512)*(DT!$C$5/1000)))*($D$1045/IF(AND($D$1044&gt;$B$1046,$B$1046&gt;$D$1043),366,365))+(LIQUIDACION!$F512*(DT!$C$5/2000))</f>
        <v>0</v>
      </c>
      <c r="K512" s="285">
        <f t="shared" si="90"/>
        <v>0</v>
      </c>
      <c r="L512" s="286">
        <f>(((D512+E512)*DT!$E$5/1000)*($D$1045/IF(AND($D$1044&gt;$B$1046,$B$1046&gt;$D$1043),366,365))+(LIQUIDACION!F512*(DT!$E$5/2000)))</f>
        <v>0</v>
      </c>
      <c r="M512" s="286">
        <f>((G512)*(DT!$C$6/1000))*($D$1045/IF(AND($D$1044&gt;$B$1046,$B$1046&gt;$D$1043),366,365))</f>
        <v>0</v>
      </c>
      <c r="N512" s="287">
        <f t="shared" si="91"/>
        <v>0</v>
      </c>
      <c r="P512" s="288">
        <f>(($U512*DT!$C$5/1000))*($D$1045/IF(AND($D$1044&gt;$B$1046,$B$1046&gt;$D$1043),366,365))+(($V512*DT!$C$5/2000))</f>
        <v>0</v>
      </c>
      <c r="Q512" s="289">
        <f t="shared" si="92"/>
        <v>0</v>
      </c>
      <c r="R512" s="289">
        <f>(($U512*DT!$E$5/1000))*($D$1045/IF(AND($D$1044&gt;$B$1046,$B$1046&gt;$D$1043),366,365))+(($V512*DT!$E$5/2000))</f>
        <v>0</v>
      </c>
      <c r="S512" s="290">
        <f t="shared" si="93"/>
        <v>0</v>
      </c>
      <c r="U512" s="291">
        <f t="shared" si="94"/>
        <v>0</v>
      </c>
      <c r="V512" s="291">
        <f t="shared" si="84"/>
        <v>0</v>
      </c>
      <c r="X512" s="288">
        <f>(($AC512*DT!$C$5/1000))*($D$1045/IF(AND($D$1044&gt;$B$1046,$B$1046&gt;$D$1043),366,365))+(($AD512*DT!$C$5/2000))</f>
        <v>0</v>
      </c>
      <c r="Y512" s="289">
        <f t="shared" si="95"/>
        <v>0</v>
      </c>
      <c r="Z512" s="289">
        <f>(($AC512*DT!$E$5/1000))*($D$1045/IF(AND($D$1044&gt;$B$1046,$B$1046&gt;$D$1043),366,365))+(($AD512*DT!$E$5/2000))</f>
        <v>0</v>
      </c>
      <c r="AA512" s="290">
        <f t="shared" si="96"/>
        <v>0</v>
      </c>
      <c r="AC512" s="291">
        <f t="shared" si="97"/>
        <v>0</v>
      </c>
      <c r="AD512" s="291">
        <f t="shared" si="98"/>
        <v>0</v>
      </c>
    </row>
    <row r="513" spans="2:30" x14ac:dyDescent="0.25">
      <c r="B513" s="522">
        <v>509</v>
      </c>
      <c r="C513" s="280">
        <f>'BIENES ASEGURADOS'!C521</f>
        <v>0</v>
      </c>
      <c r="D513" s="281">
        <f>SUM('BIENES ASEGURADOS'!D521:H521)*'RT GENERALES'!$D$14</f>
        <v>0</v>
      </c>
      <c r="E513" s="281">
        <f>SUM('BIENES ASEGURADOS'!I521:Y521,'BIENES ASEGURADOS'!AA521)*'RT GENERALES'!$D$14</f>
        <v>0</v>
      </c>
      <c r="F513" s="281">
        <f>'BIENES ASEGURADOS'!AB521*'RT GENERALES'!$D$14</f>
        <v>0</v>
      </c>
      <c r="G513" s="282">
        <f>'BIENES ASEGURADOS'!Z521*'RT GENERALES'!$D$14</f>
        <v>0</v>
      </c>
      <c r="H513" s="525">
        <f t="shared" si="89"/>
        <v>0</v>
      </c>
      <c r="I513" s="283"/>
      <c r="J513" s="284">
        <f>(((D513+E513)*(DT!$C$5/1000)))*($D$1045/IF(AND($D$1044&gt;$B$1046,$B$1046&gt;$D$1043),366,365))+(LIQUIDACION!$F513*(DT!$C$5/2000))</f>
        <v>0</v>
      </c>
      <c r="K513" s="285">
        <f t="shared" si="90"/>
        <v>0</v>
      </c>
      <c r="L513" s="286">
        <f>(((D513+E513)*DT!$E$5/1000)*($D$1045/IF(AND($D$1044&gt;$B$1046,$B$1046&gt;$D$1043),366,365))+(LIQUIDACION!F513*(DT!$E$5/2000)))</f>
        <v>0</v>
      </c>
      <c r="M513" s="286">
        <f>((G513)*(DT!$C$6/1000))*($D$1045/IF(AND($D$1044&gt;$B$1046,$B$1046&gt;$D$1043),366,365))</f>
        <v>0</v>
      </c>
      <c r="N513" s="287">
        <f t="shared" si="91"/>
        <v>0</v>
      </c>
      <c r="P513" s="288">
        <f>(($U513*DT!$C$5/1000))*($D$1045/IF(AND($D$1044&gt;$B$1046,$B$1046&gt;$D$1043),366,365))+(($V513*DT!$C$5/2000))</f>
        <v>0</v>
      </c>
      <c r="Q513" s="289">
        <f t="shared" si="92"/>
        <v>0</v>
      </c>
      <c r="R513" s="289">
        <f>(($U513*DT!$E$5/1000))*($D$1045/IF(AND($D$1044&gt;$B$1046,$B$1046&gt;$D$1043),366,365))+(($V513*DT!$E$5/2000))</f>
        <v>0</v>
      </c>
      <c r="S513" s="290">
        <f t="shared" si="93"/>
        <v>0</v>
      </c>
      <c r="U513" s="291">
        <f t="shared" si="94"/>
        <v>0</v>
      </c>
      <c r="V513" s="291">
        <f t="shared" si="84"/>
        <v>0</v>
      </c>
      <c r="X513" s="288">
        <f>(($AC513*DT!$C$5/1000))*($D$1045/IF(AND($D$1044&gt;$B$1046,$B$1046&gt;$D$1043),366,365))+(($AD513*DT!$C$5/2000))</f>
        <v>0</v>
      </c>
      <c r="Y513" s="289">
        <f t="shared" si="95"/>
        <v>0</v>
      </c>
      <c r="Z513" s="289">
        <f>(($AC513*DT!$E$5/1000))*($D$1045/IF(AND($D$1044&gt;$B$1046,$B$1046&gt;$D$1043),366,365))+(($AD513*DT!$E$5/2000))</f>
        <v>0</v>
      </c>
      <c r="AA513" s="290">
        <f t="shared" si="96"/>
        <v>0</v>
      </c>
      <c r="AC513" s="291">
        <f t="shared" si="97"/>
        <v>0</v>
      </c>
      <c r="AD513" s="291">
        <f t="shared" si="98"/>
        <v>0</v>
      </c>
    </row>
    <row r="514" spans="2:30" x14ac:dyDescent="0.25">
      <c r="B514" s="522">
        <v>510</v>
      </c>
      <c r="C514" s="280">
        <f>'BIENES ASEGURADOS'!C522</f>
        <v>0</v>
      </c>
      <c r="D514" s="281">
        <f>SUM('BIENES ASEGURADOS'!D522:H522)*'RT GENERALES'!$D$14</f>
        <v>0</v>
      </c>
      <c r="E514" s="281">
        <f>SUM('BIENES ASEGURADOS'!I522:Y522,'BIENES ASEGURADOS'!AA522)*'RT GENERALES'!$D$14</f>
        <v>0</v>
      </c>
      <c r="F514" s="281">
        <f>'BIENES ASEGURADOS'!AB522*'RT GENERALES'!$D$14</f>
        <v>0</v>
      </c>
      <c r="G514" s="282">
        <f>'BIENES ASEGURADOS'!Z522*'RT GENERALES'!$D$14</f>
        <v>0</v>
      </c>
      <c r="H514" s="525">
        <f t="shared" si="89"/>
        <v>0</v>
      </c>
      <c r="I514" s="283"/>
      <c r="J514" s="284">
        <f>(((D514+E514)*(DT!$C$5/1000)))*($D$1045/IF(AND($D$1044&gt;$B$1046,$B$1046&gt;$D$1043),366,365))+(LIQUIDACION!$F514*(DT!$C$5/2000))</f>
        <v>0</v>
      </c>
      <c r="K514" s="285">
        <f t="shared" si="90"/>
        <v>0</v>
      </c>
      <c r="L514" s="286">
        <f>(((D514+E514)*DT!$E$5/1000)*($D$1045/IF(AND($D$1044&gt;$B$1046,$B$1046&gt;$D$1043),366,365))+(LIQUIDACION!F514*(DT!$E$5/2000)))</f>
        <v>0</v>
      </c>
      <c r="M514" s="286">
        <f>((G514)*(DT!$C$6/1000))*($D$1045/IF(AND($D$1044&gt;$B$1046,$B$1046&gt;$D$1043),366,365))</f>
        <v>0</v>
      </c>
      <c r="N514" s="287">
        <f t="shared" si="91"/>
        <v>0</v>
      </c>
      <c r="P514" s="288">
        <f>(($U514*DT!$C$5/1000))*($D$1045/IF(AND($D$1044&gt;$B$1046,$B$1046&gt;$D$1043),366,365))+(($V514*DT!$C$5/2000))</f>
        <v>0</v>
      </c>
      <c r="Q514" s="289">
        <f t="shared" si="92"/>
        <v>0</v>
      </c>
      <c r="R514" s="289">
        <f>(($U514*DT!$E$5/1000))*($D$1045/IF(AND($D$1044&gt;$B$1046,$B$1046&gt;$D$1043),366,365))+(($V514*DT!$E$5/2000))</f>
        <v>0</v>
      </c>
      <c r="S514" s="290">
        <f t="shared" si="93"/>
        <v>0</v>
      </c>
      <c r="U514" s="291">
        <f t="shared" si="94"/>
        <v>0</v>
      </c>
      <c r="V514" s="291">
        <f t="shared" si="84"/>
        <v>0</v>
      </c>
      <c r="X514" s="288">
        <f>(($AC514*DT!$C$5/1000))*($D$1045/IF(AND($D$1044&gt;$B$1046,$B$1046&gt;$D$1043),366,365))+(($AD514*DT!$C$5/2000))</f>
        <v>0</v>
      </c>
      <c r="Y514" s="289">
        <f t="shared" si="95"/>
        <v>0</v>
      </c>
      <c r="Z514" s="289">
        <f>(($AC514*DT!$E$5/1000))*($D$1045/IF(AND($D$1044&gt;$B$1046,$B$1046&gt;$D$1043),366,365))+(($AD514*DT!$E$5/2000))</f>
        <v>0</v>
      </c>
      <c r="AA514" s="290">
        <f t="shared" si="96"/>
        <v>0</v>
      </c>
      <c r="AC514" s="291">
        <f t="shared" si="97"/>
        <v>0</v>
      </c>
      <c r="AD514" s="291">
        <f t="shared" si="98"/>
        <v>0</v>
      </c>
    </row>
    <row r="515" spans="2:30" x14ac:dyDescent="0.25">
      <c r="B515" s="522">
        <v>511</v>
      </c>
      <c r="C515" s="280">
        <f>'BIENES ASEGURADOS'!C523</f>
        <v>0</v>
      </c>
      <c r="D515" s="281">
        <f>SUM('BIENES ASEGURADOS'!D523:H523)*'RT GENERALES'!$D$14</f>
        <v>0</v>
      </c>
      <c r="E515" s="281">
        <f>SUM('BIENES ASEGURADOS'!I523:Y523,'BIENES ASEGURADOS'!AA523)*'RT GENERALES'!$D$14</f>
        <v>0</v>
      </c>
      <c r="F515" s="281">
        <f>'BIENES ASEGURADOS'!AB523*'RT GENERALES'!$D$14</f>
        <v>0</v>
      </c>
      <c r="G515" s="282">
        <f>'BIENES ASEGURADOS'!Z523*'RT GENERALES'!$D$14</f>
        <v>0</v>
      </c>
      <c r="H515" s="525">
        <f t="shared" si="89"/>
        <v>0</v>
      </c>
      <c r="I515" s="283"/>
      <c r="J515" s="284">
        <f>(((D515+E515)*(DT!$C$5/1000)))*($D$1045/IF(AND($D$1044&gt;$B$1046,$B$1046&gt;$D$1043),366,365))+(LIQUIDACION!$F515*(DT!$C$5/2000))</f>
        <v>0</v>
      </c>
      <c r="K515" s="285">
        <f t="shared" si="90"/>
        <v>0</v>
      </c>
      <c r="L515" s="286">
        <f>(((D515+E515)*DT!$E$5/1000)*($D$1045/IF(AND($D$1044&gt;$B$1046,$B$1046&gt;$D$1043),366,365))+(LIQUIDACION!F515*(DT!$E$5/2000)))</f>
        <v>0</v>
      </c>
      <c r="M515" s="286">
        <f>((G515)*(DT!$C$6/1000))*($D$1045/IF(AND($D$1044&gt;$B$1046,$B$1046&gt;$D$1043),366,365))</f>
        <v>0</v>
      </c>
      <c r="N515" s="287">
        <f t="shared" si="91"/>
        <v>0</v>
      </c>
      <c r="P515" s="288">
        <f>(($U515*DT!$C$5/1000))*($D$1045/IF(AND($D$1044&gt;$B$1046,$B$1046&gt;$D$1043),366,365))+(($V515*DT!$C$5/2000))</f>
        <v>0</v>
      </c>
      <c r="Q515" s="289">
        <f t="shared" si="92"/>
        <v>0</v>
      </c>
      <c r="R515" s="289">
        <f>(($U515*DT!$E$5/1000))*($D$1045/IF(AND($D$1044&gt;$B$1046,$B$1046&gt;$D$1043),366,365))+(($V515*DT!$E$5/2000))</f>
        <v>0</v>
      </c>
      <c r="S515" s="290">
        <f t="shared" si="93"/>
        <v>0</v>
      </c>
      <c r="U515" s="291">
        <f t="shared" si="94"/>
        <v>0</v>
      </c>
      <c r="V515" s="291">
        <f t="shared" si="84"/>
        <v>0</v>
      </c>
      <c r="X515" s="288">
        <f>(($AC515*DT!$C$5/1000))*($D$1045/IF(AND($D$1044&gt;$B$1046,$B$1046&gt;$D$1043),366,365))+(($AD515*DT!$C$5/2000))</f>
        <v>0</v>
      </c>
      <c r="Y515" s="289">
        <f t="shared" si="95"/>
        <v>0</v>
      </c>
      <c r="Z515" s="289">
        <f>(($AC515*DT!$E$5/1000))*($D$1045/IF(AND($D$1044&gt;$B$1046,$B$1046&gt;$D$1043),366,365))+(($AD515*DT!$E$5/2000))</f>
        <v>0</v>
      </c>
      <c r="AA515" s="290">
        <f t="shared" si="96"/>
        <v>0</v>
      </c>
      <c r="AC515" s="291">
        <f t="shared" si="97"/>
        <v>0</v>
      </c>
      <c r="AD515" s="291">
        <f t="shared" si="98"/>
        <v>0</v>
      </c>
    </row>
    <row r="516" spans="2:30" x14ac:dyDescent="0.25">
      <c r="B516" s="522">
        <v>512</v>
      </c>
      <c r="C516" s="280">
        <f>'BIENES ASEGURADOS'!C524</f>
        <v>0</v>
      </c>
      <c r="D516" s="281">
        <f>SUM('BIENES ASEGURADOS'!D524:H524)*'RT GENERALES'!$D$14</f>
        <v>0</v>
      </c>
      <c r="E516" s="281">
        <f>SUM('BIENES ASEGURADOS'!I524:Y524,'BIENES ASEGURADOS'!AA524)*'RT GENERALES'!$D$14</f>
        <v>0</v>
      </c>
      <c r="F516" s="281">
        <f>'BIENES ASEGURADOS'!AB524*'RT GENERALES'!$D$14</f>
        <v>0</v>
      </c>
      <c r="G516" s="282">
        <f>'BIENES ASEGURADOS'!Z524*'RT GENERALES'!$D$14</f>
        <v>0</v>
      </c>
      <c r="H516" s="525">
        <f t="shared" si="89"/>
        <v>0</v>
      </c>
      <c r="I516" s="283"/>
      <c r="J516" s="284">
        <f>(((D516+E516)*(DT!$C$5/1000)))*($D$1045/IF(AND($D$1044&gt;$B$1046,$B$1046&gt;$D$1043),366,365))+(LIQUIDACION!$F516*(DT!$C$5/2000))</f>
        <v>0</v>
      </c>
      <c r="K516" s="285">
        <f t="shared" si="90"/>
        <v>0</v>
      </c>
      <c r="L516" s="286">
        <f>(((D516+E516)*DT!$E$5/1000)*($D$1045/IF(AND($D$1044&gt;$B$1046,$B$1046&gt;$D$1043),366,365))+(LIQUIDACION!F516*(DT!$E$5/2000)))</f>
        <v>0</v>
      </c>
      <c r="M516" s="286">
        <f>((G516)*(DT!$C$6/1000))*($D$1045/IF(AND($D$1044&gt;$B$1046,$B$1046&gt;$D$1043),366,365))</f>
        <v>0</v>
      </c>
      <c r="N516" s="287">
        <f t="shared" si="91"/>
        <v>0</v>
      </c>
      <c r="P516" s="288">
        <f>(($U516*DT!$C$5/1000))*($D$1045/IF(AND($D$1044&gt;$B$1046,$B$1046&gt;$D$1043),366,365))+(($V516*DT!$C$5/2000))</f>
        <v>0</v>
      </c>
      <c r="Q516" s="289">
        <f t="shared" si="92"/>
        <v>0</v>
      </c>
      <c r="R516" s="289">
        <f>(($U516*DT!$E$5/1000))*($D$1045/IF(AND($D$1044&gt;$B$1046,$B$1046&gt;$D$1043),366,365))+(($V516*DT!$E$5/2000))</f>
        <v>0</v>
      </c>
      <c r="S516" s="290">
        <f t="shared" si="93"/>
        <v>0</v>
      </c>
      <c r="U516" s="291">
        <f t="shared" si="94"/>
        <v>0</v>
      </c>
      <c r="V516" s="291">
        <f t="shared" si="84"/>
        <v>0</v>
      </c>
      <c r="X516" s="288">
        <f>(($AC516*DT!$C$5/1000))*($D$1045/IF(AND($D$1044&gt;$B$1046,$B$1046&gt;$D$1043),366,365))+(($AD516*DT!$C$5/2000))</f>
        <v>0</v>
      </c>
      <c r="Y516" s="289">
        <f t="shared" si="95"/>
        <v>0</v>
      </c>
      <c r="Z516" s="289">
        <f>(($AC516*DT!$E$5/1000))*($D$1045/IF(AND($D$1044&gt;$B$1046,$B$1046&gt;$D$1043),366,365))+(($AD516*DT!$E$5/2000))</f>
        <v>0</v>
      </c>
      <c r="AA516" s="290">
        <f t="shared" si="96"/>
        <v>0</v>
      </c>
      <c r="AC516" s="291">
        <f t="shared" si="97"/>
        <v>0</v>
      </c>
      <c r="AD516" s="291">
        <f t="shared" si="98"/>
        <v>0</v>
      </c>
    </row>
    <row r="517" spans="2:30" x14ac:dyDescent="0.25">
      <c r="B517" s="522">
        <v>513</v>
      </c>
      <c r="C517" s="280">
        <f>'BIENES ASEGURADOS'!C525</f>
        <v>0</v>
      </c>
      <c r="D517" s="281">
        <f>SUM('BIENES ASEGURADOS'!D525:H525)*'RT GENERALES'!$D$14</f>
        <v>0</v>
      </c>
      <c r="E517" s="281">
        <f>SUM('BIENES ASEGURADOS'!I525:Y525,'BIENES ASEGURADOS'!AA525)*'RT GENERALES'!$D$14</f>
        <v>0</v>
      </c>
      <c r="F517" s="281">
        <f>'BIENES ASEGURADOS'!AB525*'RT GENERALES'!$D$14</f>
        <v>0</v>
      </c>
      <c r="G517" s="282">
        <f>'BIENES ASEGURADOS'!Z525*'RT GENERALES'!$D$14</f>
        <v>0</v>
      </c>
      <c r="H517" s="525">
        <f t="shared" si="89"/>
        <v>0</v>
      </c>
      <c r="I517" s="283"/>
      <c r="J517" s="284">
        <f>(((D517+E517)*(DT!$C$5/1000)))*($D$1045/IF(AND($D$1044&gt;$B$1046,$B$1046&gt;$D$1043),366,365))+(LIQUIDACION!$F517*(DT!$C$5/2000))</f>
        <v>0</v>
      </c>
      <c r="K517" s="285">
        <f t="shared" si="90"/>
        <v>0</v>
      </c>
      <c r="L517" s="286">
        <f>(((D517+E517)*DT!$E$5/1000)*($D$1045/IF(AND($D$1044&gt;$B$1046,$B$1046&gt;$D$1043),366,365))+(LIQUIDACION!F517*(DT!$E$5/2000)))</f>
        <v>0</v>
      </c>
      <c r="M517" s="286">
        <f>((G517)*(DT!$C$6/1000))*($D$1045/IF(AND($D$1044&gt;$B$1046,$B$1046&gt;$D$1043),366,365))</f>
        <v>0</v>
      </c>
      <c r="N517" s="287">
        <f t="shared" si="91"/>
        <v>0</v>
      </c>
      <c r="P517" s="288">
        <f>(($U517*DT!$C$5/1000))*($D$1045/IF(AND($D$1044&gt;$B$1046,$B$1046&gt;$D$1043),366,365))+(($V517*DT!$C$5/2000))</f>
        <v>0</v>
      </c>
      <c r="Q517" s="289">
        <f t="shared" si="92"/>
        <v>0</v>
      </c>
      <c r="R517" s="289">
        <f>(($U517*DT!$E$5/1000))*($D$1045/IF(AND($D$1044&gt;$B$1046,$B$1046&gt;$D$1043),366,365))+(($V517*DT!$E$5/2000))</f>
        <v>0</v>
      </c>
      <c r="S517" s="290">
        <f t="shared" si="93"/>
        <v>0</v>
      </c>
      <c r="U517" s="291">
        <f t="shared" si="94"/>
        <v>0</v>
      </c>
      <c r="V517" s="291">
        <f t="shared" si="84"/>
        <v>0</v>
      </c>
      <c r="X517" s="288">
        <f>(($AC517*DT!$C$5/1000))*($D$1045/IF(AND($D$1044&gt;$B$1046,$B$1046&gt;$D$1043),366,365))+(($AD517*DT!$C$5/2000))</f>
        <v>0</v>
      </c>
      <c r="Y517" s="289">
        <f t="shared" si="95"/>
        <v>0</v>
      </c>
      <c r="Z517" s="289">
        <f>(($AC517*DT!$E$5/1000))*($D$1045/IF(AND($D$1044&gt;$B$1046,$B$1046&gt;$D$1043),366,365))+(($AD517*DT!$E$5/2000))</f>
        <v>0</v>
      </c>
      <c r="AA517" s="290">
        <f t="shared" si="96"/>
        <v>0</v>
      </c>
      <c r="AC517" s="291">
        <f t="shared" si="97"/>
        <v>0</v>
      </c>
      <c r="AD517" s="291">
        <f t="shared" si="98"/>
        <v>0</v>
      </c>
    </row>
    <row r="518" spans="2:30" x14ac:dyDescent="0.25">
      <c r="B518" s="522">
        <v>514</v>
      </c>
      <c r="C518" s="280">
        <f>'BIENES ASEGURADOS'!C526</f>
        <v>0</v>
      </c>
      <c r="D518" s="281">
        <f>SUM('BIENES ASEGURADOS'!D526:H526)*'RT GENERALES'!$D$14</f>
        <v>0</v>
      </c>
      <c r="E518" s="281">
        <f>SUM('BIENES ASEGURADOS'!I526:Y526,'BIENES ASEGURADOS'!AA526)*'RT GENERALES'!$D$14</f>
        <v>0</v>
      </c>
      <c r="F518" s="281">
        <f>'BIENES ASEGURADOS'!AB526*'RT GENERALES'!$D$14</f>
        <v>0</v>
      </c>
      <c r="G518" s="282">
        <f>'BIENES ASEGURADOS'!Z526*'RT GENERALES'!$D$14</f>
        <v>0</v>
      </c>
      <c r="H518" s="525">
        <f t="shared" si="89"/>
        <v>0</v>
      </c>
      <c r="I518" s="283"/>
      <c r="J518" s="284">
        <f>(((D518+E518)*(DT!$C$5/1000)))*($D$1045/IF(AND($D$1044&gt;$B$1046,$B$1046&gt;$D$1043),366,365))+(LIQUIDACION!$F518*(DT!$C$5/2000))</f>
        <v>0</v>
      </c>
      <c r="K518" s="285">
        <f t="shared" si="90"/>
        <v>0</v>
      </c>
      <c r="L518" s="286">
        <f>(((D518+E518)*DT!$E$5/1000)*($D$1045/IF(AND($D$1044&gt;$B$1046,$B$1046&gt;$D$1043),366,365))+(LIQUIDACION!F518*(DT!$E$5/2000)))</f>
        <v>0</v>
      </c>
      <c r="M518" s="286">
        <f>((G518)*(DT!$C$6/1000))*($D$1045/IF(AND($D$1044&gt;$B$1046,$B$1046&gt;$D$1043),366,365))</f>
        <v>0</v>
      </c>
      <c r="N518" s="287">
        <f t="shared" si="91"/>
        <v>0</v>
      </c>
      <c r="P518" s="288">
        <f>(($U518*DT!$C$5/1000))*($D$1045/IF(AND($D$1044&gt;$B$1046,$B$1046&gt;$D$1043),366,365))+(($V518*DT!$C$5/2000))</f>
        <v>0</v>
      </c>
      <c r="Q518" s="289">
        <f t="shared" si="92"/>
        <v>0</v>
      </c>
      <c r="R518" s="289">
        <f>(($U518*DT!$E$5/1000))*($D$1045/IF(AND($D$1044&gt;$B$1046,$B$1046&gt;$D$1043),366,365))+(($V518*DT!$E$5/2000))</f>
        <v>0</v>
      </c>
      <c r="S518" s="290">
        <f t="shared" si="93"/>
        <v>0</v>
      </c>
      <c r="U518" s="291">
        <f t="shared" si="94"/>
        <v>0</v>
      </c>
      <c r="V518" s="291">
        <f t="shared" ref="V518:V581" si="99">IF(AND(($H518)&gt;$P$2,$F518&gt;0),(($F518)*($P$2/$H518)),$F518)</f>
        <v>0</v>
      </c>
      <c r="X518" s="288">
        <f>(($AC518*DT!$C$5/1000))*($D$1045/IF(AND($D$1044&gt;$B$1046,$B$1046&gt;$D$1043),366,365))+(($AD518*DT!$C$5/2000))</f>
        <v>0</v>
      </c>
      <c r="Y518" s="289">
        <f t="shared" si="95"/>
        <v>0</v>
      </c>
      <c r="Z518" s="289">
        <f>(($AC518*DT!$E$5/1000))*($D$1045/IF(AND($D$1044&gt;$B$1046,$B$1046&gt;$D$1043),366,365))+(($AD518*DT!$E$5/2000))</f>
        <v>0</v>
      </c>
      <c r="AA518" s="290">
        <f t="shared" si="96"/>
        <v>0</v>
      </c>
      <c r="AC518" s="291">
        <f t="shared" si="97"/>
        <v>0</v>
      </c>
      <c r="AD518" s="291">
        <f t="shared" si="98"/>
        <v>0</v>
      </c>
    </row>
    <row r="519" spans="2:30" x14ac:dyDescent="0.25">
      <c r="B519" s="522">
        <v>515</v>
      </c>
      <c r="C519" s="280">
        <f>'BIENES ASEGURADOS'!C527</f>
        <v>0</v>
      </c>
      <c r="D519" s="281">
        <f>SUM('BIENES ASEGURADOS'!D527:H527)*'RT GENERALES'!$D$14</f>
        <v>0</v>
      </c>
      <c r="E519" s="281">
        <f>SUM('BIENES ASEGURADOS'!I527:Y527,'BIENES ASEGURADOS'!AA527)*'RT GENERALES'!$D$14</f>
        <v>0</v>
      </c>
      <c r="F519" s="281">
        <f>'BIENES ASEGURADOS'!AB527*'RT GENERALES'!$D$14</f>
        <v>0</v>
      </c>
      <c r="G519" s="282">
        <f>'BIENES ASEGURADOS'!Z527*'RT GENERALES'!$D$14</f>
        <v>0</v>
      </c>
      <c r="H519" s="525">
        <f t="shared" si="89"/>
        <v>0</v>
      </c>
      <c r="I519" s="283"/>
      <c r="J519" s="284">
        <f>(((D519+E519)*(DT!$C$5/1000)))*($D$1045/IF(AND($D$1044&gt;$B$1046,$B$1046&gt;$D$1043),366,365))+(LIQUIDACION!$F519*(DT!$C$5/2000))</f>
        <v>0</v>
      </c>
      <c r="K519" s="285">
        <f t="shared" si="90"/>
        <v>0</v>
      </c>
      <c r="L519" s="286">
        <f>(((D519+E519)*DT!$E$5/1000)*($D$1045/IF(AND($D$1044&gt;$B$1046,$B$1046&gt;$D$1043),366,365))+(LIQUIDACION!F519*(DT!$E$5/2000)))</f>
        <v>0</v>
      </c>
      <c r="M519" s="286">
        <f>((G519)*(DT!$C$6/1000))*($D$1045/IF(AND($D$1044&gt;$B$1046,$B$1046&gt;$D$1043),366,365))</f>
        <v>0</v>
      </c>
      <c r="N519" s="287">
        <f t="shared" si="91"/>
        <v>0</v>
      </c>
      <c r="P519" s="288">
        <f>(($U519*DT!$C$5/1000))*($D$1045/IF(AND($D$1044&gt;$B$1046,$B$1046&gt;$D$1043),366,365))+(($V519*DT!$C$5/2000))</f>
        <v>0</v>
      </c>
      <c r="Q519" s="289">
        <f t="shared" si="92"/>
        <v>0</v>
      </c>
      <c r="R519" s="289">
        <f>(($U519*DT!$E$5/1000))*($D$1045/IF(AND($D$1044&gt;$B$1046,$B$1046&gt;$D$1043),366,365))+(($V519*DT!$E$5/2000))</f>
        <v>0</v>
      </c>
      <c r="S519" s="290">
        <f t="shared" si="93"/>
        <v>0</v>
      </c>
      <c r="U519" s="291">
        <f t="shared" si="94"/>
        <v>0</v>
      </c>
      <c r="V519" s="291">
        <f t="shared" si="99"/>
        <v>0</v>
      </c>
      <c r="X519" s="288">
        <f>(($AC519*DT!$C$5/1000))*($D$1045/IF(AND($D$1044&gt;$B$1046,$B$1046&gt;$D$1043),366,365))+(($AD519*DT!$C$5/2000))</f>
        <v>0</v>
      </c>
      <c r="Y519" s="289">
        <f t="shared" si="95"/>
        <v>0</v>
      </c>
      <c r="Z519" s="289">
        <f>(($AC519*DT!$E$5/1000))*($D$1045/IF(AND($D$1044&gt;$B$1046,$B$1046&gt;$D$1043),366,365))+(($AD519*DT!$E$5/2000))</f>
        <v>0</v>
      </c>
      <c r="AA519" s="290">
        <f t="shared" si="96"/>
        <v>0</v>
      </c>
      <c r="AC519" s="291">
        <f t="shared" si="97"/>
        <v>0</v>
      </c>
      <c r="AD519" s="291">
        <f t="shared" si="98"/>
        <v>0</v>
      </c>
    </row>
    <row r="520" spans="2:30" x14ac:dyDescent="0.25">
      <c r="B520" s="522">
        <v>516</v>
      </c>
      <c r="C520" s="280">
        <f>'BIENES ASEGURADOS'!C528</f>
        <v>0</v>
      </c>
      <c r="D520" s="281">
        <f>SUM('BIENES ASEGURADOS'!D528:H528)*'RT GENERALES'!$D$14</f>
        <v>0</v>
      </c>
      <c r="E520" s="281">
        <f>SUM('BIENES ASEGURADOS'!I528:Y528,'BIENES ASEGURADOS'!AA528)*'RT GENERALES'!$D$14</f>
        <v>0</v>
      </c>
      <c r="F520" s="281">
        <f>'BIENES ASEGURADOS'!AB528*'RT GENERALES'!$D$14</f>
        <v>0</v>
      </c>
      <c r="G520" s="282">
        <f>'BIENES ASEGURADOS'!Z528*'RT GENERALES'!$D$14</f>
        <v>0</v>
      </c>
      <c r="H520" s="525">
        <f t="shared" si="89"/>
        <v>0</v>
      </c>
      <c r="I520" s="283"/>
      <c r="J520" s="284">
        <f>(((D520+E520)*(DT!$C$5/1000)))*($D$1045/IF(AND($D$1044&gt;$B$1046,$B$1046&gt;$D$1043),366,365))+(LIQUIDACION!$F520*(DT!$C$5/2000))</f>
        <v>0</v>
      </c>
      <c r="K520" s="285">
        <f t="shared" si="90"/>
        <v>0</v>
      </c>
      <c r="L520" s="286">
        <f>(((D520+E520)*DT!$E$5/1000)*($D$1045/IF(AND($D$1044&gt;$B$1046,$B$1046&gt;$D$1043),366,365))+(LIQUIDACION!F520*(DT!$E$5/2000)))</f>
        <v>0</v>
      </c>
      <c r="M520" s="286">
        <f>((G520)*(DT!$C$6/1000))*($D$1045/IF(AND($D$1044&gt;$B$1046,$B$1046&gt;$D$1043),366,365))</f>
        <v>0</v>
      </c>
      <c r="N520" s="287">
        <f t="shared" si="91"/>
        <v>0</v>
      </c>
      <c r="P520" s="288">
        <f>(($U520*DT!$C$5/1000))*($D$1045/IF(AND($D$1044&gt;$B$1046,$B$1046&gt;$D$1043),366,365))+(($V520*DT!$C$5/2000))</f>
        <v>0</v>
      </c>
      <c r="Q520" s="289">
        <f t="shared" si="92"/>
        <v>0</v>
      </c>
      <c r="R520" s="289">
        <f>(($U520*DT!$E$5/1000))*($D$1045/IF(AND($D$1044&gt;$B$1046,$B$1046&gt;$D$1043),366,365))+(($V520*DT!$E$5/2000))</f>
        <v>0</v>
      </c>
      <c r="S520" s="290">
        <f t="shared" si="93"/>
        <v>0</v>
      </c>
      <c r="U520" s="291">
        <f t="shared" si="94"/>
        <v>0</v>
      </c>
      <c r="V520" s="291">
        <f t="shared" si="99"/>
        <v>0</v>
      </c>
      <c r="X520" s="288">
        <f>(($AC520*DT!$C$5/1000))*($D$1045/IF(AND($D$1044&gt;$B$1046,$B$1046&gt;$D$1043),366,365))+(($AD520*DT!$C$5/2000))</f>
        <v>0</v>
      </c>
      <c r="Y520" s="289">
        <f t="shared" si="95"/>
        <v>0</v>
      </c>
      <c r="Z520" s="289">
        <f>(($AC520*DT!$E$5/1000))*($D$1045/IF(AND($D$1044&gt;$B$1046,$B$1046&gt;$D$1043),366,365))+(($AD520*DT!$E$5/2000))</f>
        <v>0</v>
      </c>
      <c r="AA520" s="290">
        <f t="shared" si="96"/>
        <v>0</v>
      </c>
      <c r="AC520" s="291">
        <f t="shared" si="97"/>
        <v>0</v>
      </c>
      <c r="AD520" s="291">
        <f t="shared" si="98"/>
        <v>0</v>
      </c>
    </row>
    <row r="521" spans="2:30" x14ac:dyDescent="0.25">
      <c r="B521" s="522">
        <v>517</v>
      </c>
      <c r="C521" s="280">
        <f>'BIENES ASEGURADOS'!C529</f>
        <v>0</v>
      </c>
      <c r="D521" s="281">
        <f>SUM('BIENES ASEGURADOS'!D529:H529)*'RT GENERALES'!$D$14</f>
        <v>0</v>
      </c>
      <c r="E521" s="281">
        <f>SUM('BIENES ASEGURADOS'!I529:Y529,'BIENES ASEGURADOS'!AA529)*'RT GENERALES'!$D$14</f>
        <v>0</v>
      </c>
      <c r="F521" s="281">
        <f>'BIENES ASEGURADOS'!AB529*'RT GENERALES'!$D$14</f>
        <v>0</v>
      </c>
      <c r="G521" s="282">
        <f>'BIENES ASEGURADOS'!Z529*'RT GENERALES'!$D$14</f>
        <v>0</v>
      </c>
      <c r="H521" s="525">
        <f t="shared" si="89"/>
        <v>0</v>
      </c>
      <c r="I521" s="283"/>
      <c r="J521" s="284">
        <f>(((D521+E521)*(DT!$C$5/1000)))*($D$1045/IF(AND($D$1044&gt;$B$1046,$B$1046&gt;$D$1043),366,365))+(LIQUIDACION!$F521*(DT!$C$5/2000))</f>
        <v>0</v>
      </c>
      <c r="K521" s="285">
        <f t="shared" si="90"/>
        <v>0</v>
      </c>
      <c r="L521" s="286">
        <f>(((D521+E521)*DT!$E$5/1000)*($D$1045/IF(AND($D$1044&gt;$B$1046,$B$1046&gt;$D$1043),366,365))+(LIQUIDACION!F521*(DT!$E$5/2000)))</f>
        <v>0</v>
      </c>
      <c r="M521" s="286">
        <f>((G521)*(DT!$C$6/1000))*($D$1045/IF(AND($D$1044&gt;$B$1046,$B$1046&gt;$D$1043),366,365))</f>
        <v>0</v>
      </c>
      <c r="N521" s="287">
        <f t="shared" si="91"/>
        <v>0</v>
      </c>
      <c r="P521" s="288">
        <f>(($U521*DT!$C$5/1000))*($D$1045/IF(AND($D$1044&gt;$B$1046,$B$1046&gt;$D$1043),366,365))+(($V521*DT!$C$5/2000))</f>
        <v>0</v>
      </c>
      <c r="Q521" s="289">
        <f t="shared" si="92"/>
        <v>0</v>
      </c>
      <c r="R521" s="289">
        <f>(($U521*DT!$E$5/1000))*($D$1045/IF(AND($D$1044&gt;$B$1046,$B$1046&gt;$D$1043),366,365))+(($V521*DT!$E$5/2000))</f>
        <v>0</v>
      </c>
      <c r="S521" s="290">
        <f t="shared" si="93"/>
        <v>0</v>
      </c>
      <c r="U521" s="291">
        <f t="shared" si="94"/>
        <v>0</v>
      </c>
      <c r="V521" s="291">
        <f t="shared" si="99"/>
        <v>0</v>
      </c>
      <c r="X521" s="288">
        <f>(($AC521*DT!$C$5/1000))*($D$1045/IF(AND($D$1044&gt;$B$1046,$B$1046&gt;$D$1043),366,365))+(($AD521*DT!$C$5/2000))</f>
        <v>0</v>
      </c>
      <c r="Y521" s="289">
        <f t="shared" si="95"/>
        <v>0</v>
      </c>
      <c r="Z521" s="289">
        <f>(($AC521*DT!$E$5/1000))*($D$1045/IF(AND($D$1044&gt;$B$1046,$B$1046&gt;$D$1043),366,365))+(($AD521*DT!$E$5/2000))</f>
        <v>0</v>
      </c>
      <c r="AA521" s="290">
        <f t="shared" si="96"/>
        <v>0</v>
      </c>
      <c r="AC521" s="291">
        <f t="shared" si="97"/>
        <v>0</v>
      </c>
      <c r="AD521" s="291">
        <f t="shared" si="98"/>
        <v>0</v>
      </c>
    </row>
    <row r="522" spans="2:30" x14ac:dyDescent="0.25">
      <c r="B522" s="522">
        <v>518</v>
      </c>
      <c r="C522" s="280">
        <f>'BIENES ASEGURADOS'!C530</f>
        <v>0</v>
      </c>
      <c r="D522" s="281">
        <f>SUM('BIENES ASEGURADOS'!D530:H530)*'RT GENERALES'!$D$14</f>
        <v>0</v>
      </c>
      <c r="E522" s="281">
        <f>SUM('BIENES ASEGURADOS'!I530:Y530,'BIENES ASEGURADOS'!AA530)*'RT GENERALES'!$D$14</f>
        <v>0</v>
      </c>
      <c r="F522" s="281">
        <f>'BIENES ASEGURADOS'!AB530*'RT GENERALES'!$D$14</f>
        <v>0</v>
      </c>
      <c r="G522" s="282">
        <f>'BIENES ASEGURADOS'!Z530*'RT GENERALES'!$D$14</f>
        <v>0</v>
      </c>
      <c r="H522" s="525">
        <f t="shared" si="89"/>
        <v>0</v>
      </c>
      <c r="I522" s="283"/>
      <c r="J522" s="284">
        <f>(((D522+E522)*(DT!$C$5/1000)))*($D$1045/IF(AND($D$1044&gt;$B$1046,$B$1046&gt;$D$1043),366,365))+(LIQUIDACION!$F522*(DT!$C$5/2000))</f>
        <v>0</v>
      </c>
      <c r="K522" s="285">
        <f t="shared" si="90"/>
        <v>0</v>
      </c>
      <c r="L522" s="286">
        <f>(((D522+E522)*DT!$E$5/1000)*($D$1045/IF(AND($D$1044&gt;$B$1046,$B$1046&gt;$D$1043),366,365))+(LIQUIDACION!F522*(DT!$E$5/2000)))</f>
        <v>0</v>
      </c>
      <c r="M522" s="286">
        <f>((G522)*(DT!$C$6/1000))*($D$1045/IF(AND($D$1044&gt;$B$1046,$B$1046&gt;$D$1043),366,365))</f>
        <v>0</v>
      </c>
      <c r="N522" s="287">
        <f t="shared" si="91"/>
        <v>0</v>
      </c>
      <c r="P522" s="288">
        <f>(($U522*DT!$C$5/1000))*($D$1045/IF(AND($D$1044&gt;$B$1046,$B$1046&gt;$D$1043),366,365))+(($V522*DT!$C$5/2000))</f>
        <v>0</v>
      </c>
      <c r="Q522" s="289">
        <f t="shared" si="92"/>
        <v>0</v>
      </c>
      <c r="R522" s="289">
        <f>(($U522*DT!$E$5/1000))*($D$1045/IF(AND($D$1044&gt;$B$1046,$B$1046&gt;$D$1043),366,365))+(($V522*DT!$E$5/2000))</f>
        <v>0</v>
      </c>
      <c r="S522" s="290">
        <f t="shared" si="93"/>
        <v>0</v>
      </c>
      <c r="U522" s="291">
        <f t="shared" si="94"/>
        <v>0</v>
      </c>
      <c r="V522" s="291">
        <f t="shared" si="99"/>
        <v>0</v>
      </c>
      <c r="X522" s="288">
        <f>(($AC522*DT!$C$5/1000))*($D$1045/IF(AND($D$1044&gt;$B$1046,$B$1046&gt;$D$1043),366,365))+(($AD522*DT!$C$5/2000))</f>
        <v>0</v>
      </c>
      <c r="Y522" s="289">
        <f t="shared" si="95"/>
        <v>0</v>
      </c>
      <c r="Z522" s="289">
        <f>(($AC522*DT!$E$5/1000))*($D$1045/IF(AND($D$1044&gt;$B$1046,$B$1046&gt;$D$1043),366,365))+(($AD522*DT!$E$5/2000))</f>
        <v>0</v>
      </c>
      <c r="AA522" s="290">
        <f t="shared" si="96"/>
        <v>0</v>
      </c>
      <c r="AC522" s="291">
        <f t="shared" si="97"/>
        <v>0</v>
      </c>
      <c r="AD522" s="291">
        <f t="shared" si="98"/>
        <v>0</v>
      </c>
    </row>
    <row r="523" spans="2:30" x14ac:dyDescent="0.25">
      <c r="B523" s="522">
        <v>519</v>
      </c>
      <c r="C523" s="280">
        <f>'BIENES ASEGURADOS'!C531</f>
        <v>0</v>
      </c>
      <c r="D523" s="281">
        <f>SUM('BIENES ASEGURADOS'!D531:H531)*'RT GENERALES'!$D$14</f>
        <v>0</v>
      </c>
      <c r="E523" s="281">
        <f>SUM('BIENES ASEGURADOS'!I531:Y531,'BIENES ASEGURADOS'!AA531)*'RT GENERALES'!$D$14</f>
        <v>0</v>
      </c>
      <c r="F523" s="281">
        <f>'BIENES ASEGURADOS'!AB531*'RT GENERALES'!$D$14</f>
        <v>0</v>
      </c>
      <c r="G523" s="282">
        <f>'BIENES ASEGURADOS'!Z531*'RT GENERALES'!$D$14</f>
        <v>0</v>
      </c>
      <c r="H523" s="525">
        <f t="shared" si="89"/>
        <v>0</v>
      </c>
      <c r="I523" s="283"/>
      <c r="J523" s="284">
        <f>(((D523+E523)*(DT!$C$5/1000)))*($D$1045/IF(AND($D$1044&gt;$B$1046,$B$1046&gt;$D$1043),366,365))+(LIQUIDACION!$F523*(DT!$C$5/2000))</f>
        <v>0</v>
      </c>
      <c r="K523" s="285">
        <f t="shared" si="90"/>
        <v>0</v>
      </c>
      <c r="L523" s="286">
        <f>(((D523+E523)*DT!$E$5/1000)*($D$1045/IF(AND($D$1044&gt;$B$1046,$B$1046&gt;$D$1043),366,365))+(LIQUIDACION!F523*(DT!$E$5/2000)))</f>
        <v>0</v>
      </c>
      <c r="M523" s="286">
        <f>((G523)*(DT!$C$6/1000))*($D$1045/IF(AND($D$1044&gt;$B$1046,$B$1046&gt;$D$1043),366,365))</f>
        <v>0</v>
      </c>
      <c r="N523" s="287">
        <f t="shared" si="91"/>
        <v>0</v>
      </c>
      <c r="P523" s="288">
        <f>(($U523*DT!$C$5/1000))*($D$1045/IF(AND($D$1044&gt;$B$1046,$B$1046&gt;$D$1043),366,365))+(($V523*DT!$C$5/2000))</f>
        <v>0</v>
      </c>
      <c r="Q523" s="289">
        <f t="shared" si="92"/>
        <v>0</v>
      </c>
      <c r="R523" s="289">
        <f>(($U523*DT!$E$5/1000))*($D$1045/IF(AND($D$1044&gt;$B$1046,$B$1046&gt;$D$1043),366,365))+(($V523*DT!$E$5/2000))</f>
        <v>0</v>
      </c>
      <c r="S523" s="290">
        <f t="shared" si="93"/>
        <v>0</v>
      </c>
      <c r="U523" s="291">
        <f t="shared" si="94"/>
        <v>0</v>
      </c>
      <c r="V523" s="291">
        <f t="shared" si="99"/>
        <v>0</v>
      </c>
      <c r="X523" s="288">
        <f>(($AC523*DT!$C$5/1000))*($D$1045/IF(AND($D$1044&gt;$B$1046,$B$1046&gt;$D$1043),366,365))+(($AD523*DT!$C$5/2000))</f>
        <v>0</v>
      </c>
      <c r="Y523" s="289">
        <f t="shared" si="95"/>
        <v>0</v>
      </c>
      <c r="Z523" s="289">
        <f>(($AC523*DT!$E$5/1000))*($D$1045/IF(AND($D$1044&gt;$B$1046,$B$1046&gt;$D$1043),366,365))+(($AD523*DT!$E$5/2000))</f>
        <v>0</v>
      </c>
      <c r="AA523" s="290">
        <f t="shared" si="96"/>
        <v>0</v>
      </c>
      <c r="AC523" s="291">
        <f t="shared" si="97"/>
        <v>0</v>
      </c>
      <c r="AD523" s="291">
        <f t="shared" si="98"/>
        <v>0</v>
      </c>
    </row>
    <row r="524" spans="2:30" x14ac:dyDescent="0.25">
      <c r="B524" s="522">
        <v>520</v>
      </c>
      <c r="C524" s="280">
        <f>'BIENES ASEGURADOS'!C532</f>
        <v>0</v>
      </c>
      <c r="D524" s="281">
        <f>SUM('BIENES ASEGURADOS'!D532:H532)*'RT GENERALES'!$D$14</f>
        <v>0</v>
      </c>
      <c r="E524" s="281">
        <f>SUM('BIENES ASEGURADOS'!I532:Y532,'BIENES ASEGURADOS'!AA532)*'RT GENERALES'!$D$14</f>
        <v>0</v>
      </c>
      <c r="F524" s="281">
        <f>'BIENES ASEGURADOS'!AB532*'RT GENERALES'!$D$14</f>
        <v>0</v>
      </c>
      <c r="G524" s="282">
        <f>'BIENES ASEGURADOS'!Z532*'RT GENERALES'!$D$14</f>
        <v>0</v>
      </c>
      <c r="H524" s="525">
        <f t="shared" si="89"/>
        <v>0</v>
      </c>
      <c r="I524" s="283"/>
      <c r="J524" s="284">
        <f>(((D524+E524)*(DT!$C$5/1000)))*($D$1045/IF(AND($D$1044&gt;$B$1046,$B$1046&gt;$D$1043),366,365))+(LIQUIDACION!$F524*(DT!$C$5/2000))</f>
        <v>0</v>
      </c>
      <c r="K524" s="285">
        <f t="shared" si="90"/>
        <v>0</v>
      </c>
      <c r="L524" s="286">
        <f>(((D524+E524)*DT!$E$5/1000)*($D$1045/IF(AND($D$1044&gt;$B$1046,$B$1046&gt;$D$1043),366,365))+(LIQUIDACION!F524*(DT!$E$5/2000)))</f>
        <v>0</v>
      </c>
      <c r="M524" s="286">
        <f>((G524)*(DT!$C$6/1000))*($D$1045/IF(AND($D$1044&gt;$B$1046,$B$1046&gt;$D$1043),366,365))</f>
        <v>0</v>
      </c>
      <c r="N524" s="287">
        <f t="shared" si="91"/>
        <v>0</v>
      </c>
      <c r="P524" s="288">
        <f>(($U524*DT!$C$5/1000))*($D$1045/IF(AND($D$1044&gt;$B$1046,$B$1046&gt;$D$1043),366,365))+(($V524*DT!$C$5/2000))</f>
        <v>0</v>
      </c>
      <c r="Q524" s="289">
        <f t="shared" si="92"/>
        <v>0</v>
      </c>
      <c r="R524" s="289">
        <f>(($U524*DT!$E$5/1000))*($D$1045/IF(AND($D$1044&gt;$B$1046,$B$1046&gt;$D$1043),366,365))+(($V524*DT!$E$5/2000))</f>
        <v>0</v>
      </c>
      <c r="S524" s="290">
        <f t="shared" si="93"/>
        <v>0</v>
      </c>
      <c r="U524" s="291">
        <f t="shared" si="94"/>
        <v>0</v>
      </c>
      <c r="V524" s="291">
        <f t="shared" si="99"/>
        <v>0</v>
      </c>
      <c r="X524" s="288">
        <f>(($AC524*DT!$C$5/1000))*($D$1045/IF(AND($D$1044&gt;$B$1046,$B$1046&gt;$D$1043),366,365))+(($AD524*DT!$C$5/2000))</f>
        <v>0</v>
      </c>
      <c r="Y524" s="289">
        <f t="shared" si="95"/>
        <v>0</v>
      </c>
      <c r="Z524" s="289">
        <f>(($AC524*DT!$E$5/1000))*($D$1045/IF(AND($D$1044&gt;$B$1046,$B$1046&gt;$D$1043),366,365))+(($AD524*DT!$E$5/2000))</f>
        <v>0</v>
      </c>
      <c r="AA524" s="290">
        <f t="shared" si="96"/>
        <v>0</v>
      </c>
      <c r="AC524" s="291">
        <f t="shared" si="97"/>
        <v>0</v>
      </c>
      <c r="AD524" s="291">
        <f t="shared" si="98"/>
        <v>0</v>
      </c>
    </row>
    <row r="525" spans="2:30" x14ac:dyDescent="0.25">
      <c r="B525" s="522">
        <v>521</v>
      </c>
      <c r="C525" s="280">
        <f>'BIENES ASEGURADOS'!C533</f>
        <v>0</v>
      </c>
      <c r="D525" s="281">
        <f>SUM('BIENES ASEGURADOS'!D533:H533)*'RT GENERALES'!$D$14</f>
        <v>0</v>
      </c>
      <c r="E525" s="281">
        <f>SUM('BIENES ASEGURADOS'!I533:Y533,'BIENES ASEGURADOS'!AA533)*'RT GENERALES'!$D$14</f>
        <v>0</v>
      </c>
      <c r="F525" s="281">
        <f>'BIENES ASEGURADOS'!AB533*'RT GENERALES'!$D$14</f>
        <v>0</v>
      </c>
      <c r="G525" s="282">
        <f>'BIENES ASEGURADOS'!Z533*'RT GENERALES'!$D$14</f>
        <v>0</v>
      </c>
      <c r="H525" s="525">
        <f t="shared" si="89"/>
        <v>0</v>
      </c>
      <c r="I525" s="283"/>
      <c r="J525" s="284">
        <f>(((D525+E525)*(DT!$C$5/1000)))*($D$1045/IF(AND($D$1044&gt;$B$1046,$B$1046&gt;$D$1043),366,365))+(LIQUIDACION!$F525*(DT!$C$5/2000))</f>
        <v>0</v>
      </c>
      <c r="K525" s="285">
        <f t="shared" si="90"/>
        <v>0</v>
      </c>
      <c r="L525" s="286">
        <f>(((D525+E525)*DT!$E$5/1000)*($D$1045/IF(AND($D$1044&gt;$B$1046,$B$1046&gt;$D$1043),366,365))+(LIQUIDACION!F525*(DT!$E$5/2000)))</f>
        <v>0</v>
      </c>
      <c r="M525" s="286">
        <f>((G525)*(DT!$C$6/1000))*($D$1045/IF(AND($D$1044&gt;$B$1046,$B$1046&gt;$D$1043),366,365))</f>
        <v>0</v>
      </c>
      <c r="N525" s="287">
        <f t="shared" si="91"/>
        <v>0</v>
      </c>
      <c r="P525" s="288">
        <f>(($U525*DT!$C$5/1000))*($D$1045/IF(AND($D$1044&gt;$B$1046,$B$1046&gt;$D$1043),366,365))+(($V525*DT!$C$5/2000))</f>
        <v>0</v>
      </c>
      <c r="Q525" s="289">
        <f t="shared" si="92"/>
        <v>0</v>
      </c>
      <c r="R525" s="289">
        <f>(($U525*DT!$E$5/1000))*($D$1045/IF(AND($D$1044&gt;$B$1046,$B$1046&gt;$D$1043),366,365))+(($V525*DT!$E$5/2000))</f>
        <v>0</v>
      </c>
      <c r="S525" s="290">
        <f t="shared" si="93"/>
        <v>0</v>
      </c>
      <c r="U525" s="291">
        <f t="shared" si="94"/>
        <v>0</v>
      </c>
      <c r="V525" s="291">
        <f t="shared" si="99"/>
        <v>0</v>
      </c>
      <c r="X525" s="288">
        <f>(($AC525*DT!$C$5/1000))*($D$1045/IF(AND($D$1044&gt;$B$1046,$B$1046&gt;$D$1043),366,365))+(($AD525*DT!$C$5/2000))</f>
        <v>0</v>
      </c>
      <c r="Y525" s="289">
        <f t="shared" si="95"/>
        <v>0</v>
      </c>
      <c r="Z525" s="289">
        <f>(($AC525*DT!$E$5/1000))*($D$1045/IF(AND($D$1044&gt;$B$1046,$B$1046&gt;$D$1043),366,365))+(($AD525*DT!$E$5/2000))</f>
        <v>0</v>
      </c>
      <c r="AA525" s="290">
        <f t="shared" si="96"/>
        <v>0</v>
      </c>
      <c r="AC525" s="291">
        <f t="shared" si="97"/>
        <v>0</v>
      </c>
      <c r="AD525" s="291">
        <f t="shared" si="98"/>
        <v>0</v>
      </c>
    </row>
    <row r="526" spans="2:30" x14ac:dyDescent="0.25">
      <c r="B526" s="522">
        <v>522</v>
      </c>
      <c r="C526" s="280">
        <f>'BIENES ASEGURADOS'!C534</f>
        <v>0</v>
      </c>
      <c r="D526" s="281">
        <f>SUM('BIENES ASEGURADOS'!D534:H534)*'RT GENERALES'!$D$14</f>
        <v>0</v>
      </c>
      <c r="E526" s="281">
        <f>SUM('BIENES ASEGURADOS'!I534:Y534,'BIENES ASEGURADOS'!AA534)*'RT GENERALES'!$D$14</f>
        <v>0</v>
      </c>
      <c r="F526" s="281">
        <f>'BIENES ASEGURADOS'!AB534*'RT GENERALES'!$D$14</f>
        <v>0</v>
      </c>
      <c r="G526" s="282">
        <f>'BIENES ASEGURADOS'!Z534*'RT GENERALES'!$D$14</f>
        <v>0</v>
      </c>
      <c r="H526" s="525">
        <f t="shared" si="89"/>
        <v>0</v>
      </c>
      <c r="I526" s="283"/>
      <c r="J526" s="284">
        <f>(((D526+E526)*(DT!$C$5/1000)))*($D$1045/IF(AND($D$1044&gt;$B$1046,$B$1046&gt;$D$1043),366,365))+(LIQUIDACION!$F526*(DT!$C$5/2000))</f>
        <v>0</v>
      </c>
      <c r="K526" s="285">
        <f t="shared" si="90"/>
        <v>0</v>
      </c>
      <c r="L526" s="286">
        <f>(((D526+E526)*DT!$E$5/1000)*($D$1045/IF(AND($D$1044&gt;$B$1046,$B$1046&gt;$D$1043),366,365))+(LIQUIDACION!F526*(DT!$E$5/2000)))</f>
        <v>0</v>
      </c>
      <c r="M526" s="286">
        <f>((G526)*(DT!$C$6/1000))*($D$1045/IF(AND($D$1044&gt;$B$1046,$B$1046&gt;$D$1043),366,365))</f>
        <v>0</v>
      </c>
      <c r="N526" s="287">
        <f t="shared" si="91"/>
        <v>0</v>
      </c>
      <c r="P526" s="288">
        <f>(($U526*DT!$C$5/1000))*($D$1045/IF(AND($D$1044&gt;$B$1046,$B$1046&gt;$D$1043),366,365))+(($V526*DT!$C$5/2000))</f>
        <v>0</v>
      </c>
      <c r="Q526" s="289">
        <f t="shared" si="92"/>
        <v>0</v>
      </c>
      <c r="R526" s="289">
        <f>(($U526*DT!$E$5/1000))*($D$1045/IF(AND($D$1044&gt;$B$1046,$B$1046&gt;$D$1043),366,365))+(($V526*DT!$E$5/2000))</f>
        <v>0</v>
      </c>
      <c r="S526" s="290">
        <f t="shared" si="93"/>
        <v>0</v>
      </c>
      <c r="U526" s="291">
        <f t="shared" si="94"/>
        <v>0</v>
      </c>
      <c r="V526" s="291">
        <f t="shared" si="99"/>
        <v>0</v>
      </c>
      <c r="X526" s="288">
        <f>(($AC526*DT!$C$5/1000))*($D$1045/IF(AND($D$1044&gt;$B$1046,$B$1046&gt;$D$1043),366,365))+(($AD526*DT!$C$5/2000))</f>
        <v>0</v>
      </c>
      <c r="Y526" s="289">
        <f t="shared" si="95"/>
        <v>0</v>
      </c>
      <c r="Z526" s="289">
        <f>(($AC526*DT!$E$5/1000))*($D$1045/IF(AND($D$1044&gt;$B$1046,$B$1046&gt;$D$1043),366,365))+(($AD526*DT!$E$5/2000))</f>
        <v>0</v>
      </c>
      <c r="AA526" s="290">
        <f t="shared" si="96"/>
        <v>0</v>
      </c>
      <c r="AC526" s="291">
        <f t="shared" si="97"/>
        <v>0</v>
      </c>
      <c r="AD526" s="291">
        <f t="shared" si="98"/>
        <v>0</v>
      </c>
    </row>
    <row r="527" spans="2:30" x14ac:dyDescent="0.25">
      <c r="B527" s="522">
        <v>523</v>
      </c>
      <c r="C527" s="280">
        <f>'BIENES ASEGURADOS'!C535</f>
        <v>0</v>
      </c>
      <c r="D527" s="281">
        <f>SUM('BIENES ASEGURADOS'!D535:H535)*'RT GENERALES'!$D$14</f>
        <v>0</v>
      </c>
      <c r="E527" s="281">
        <f>SUM('BIENES ASEGURADOS'!I535:Y535,'BIENES ASEGURADOS'!AA535)*'RT GENERALES'!$D$14</f>
        <v>0</v>
      </c>
      <c r="F527" s="281">
        <f>'BIENES ASEGURADOS'!AB535*'RT GENERALES'!$D$14</f>
        <v>0</v>
      </c>
      <c r="G527" s="282">
        <f>'BIENES ASEGURADOS'!Z535*'RT GENERALES'!$D$14</f>
        <v>0</v>
      </c>
      <c r="H527" s="525">
        <f t="shared" si="89"/>
        <v>0</v>
      </c>
      <c r="I527" s="283"/>
      <c r="J527" s="284">
        <f>(((D527+E527)*(DT!$C$5/1000)))*($D$1045/IF(AND($D$1044&gt;$B$1046,$B$1046&gt;$D$1043),366,365))+(LIQUIDACION!$F527*(DT!$C$5/2000))</f>
        <v>0</v>
      </c>
      <c r="K527" s="285">
        <f t="shared" si="90"/>
        <v>0</v>
      </c>
      <c r="L527" s="286">
        <f>(((D527+E527)*DT!$E$5/1000)*($D$1045/IF(AND($D$1044&gt;$B$1046,$B$1046&gt;$D$1043),366,365))+(LIQUIDACION!F527*(DT!$E$5/2000)))</f>
        <v>0</v>
      </c>
      <c r="M527" s="286">
        <f>((G527)*(DT!$C$6/1000))*($D$1045/IF(AND($D$1044&gt;$B$1046,$B$1046&gt;$D$1043),366,365))</f>
        <v>0</v>
      </c>
      <c r="N527" s="287">
        <f t="shared" si="91"/>
        <v>0</v>
      </c>
      <c r="P527" s="288">
        <f>(($U527*DT!$C$5/1000))*($D$1045/IF(AND($D$1044&gt;$B$1046,$B$1046&gt;$D$1043),366,365))+(($V527*DT!$C$5/2000))</f>
        <v>0</v>
      </c>
      <c r="Q527" s="289">
        <f t="shared" si="92"/>
        <v>0</v>
      </c>
      <c r="R527" s="289">
        <f>(($U527*DT!$E$5/1000))*($D$1045/IF(AND($D$1044&gt;$B$1046,$B$1046&gt;$D$1043),366,365))+(($V527*DT!$E$5/2000))</f>
        <v>0</v>
      </c>
      <c r="S527" s="290">
        <f t="shared" si="93"/>
        <v>0</v>
      </c>
      <c r="U527" s="291">
        <f t="shared" si="94"/>
        <v>0</v>
      </c>
      <c r="V527" s="291">
        <f t="shared" si="99"/>
        <v>0</v>
      </c>
      <c r="X527" s="288">
        <f>(($AC527*DT!$C$5/1000))*($D$1045/IF(AND($D$1044&gt;$B$1046,$B$1046&gt;$D$1043),366,365))+(($AD527*DT!$C$5/2000))</f>
        <v>0</v>
      </c>
      <c r="Y527" s="289">
        <f t="shared" si="95"/>
        <v>0</v>
      </c>
      <c r="Z527" s="289">
        <f>(($AC527*DT!$E$5/1000))*($D$1045/IF(AND($D$1044&gt;$B$1046,$B$1046&gt;$D$1043),366,365))+(($AD527*DT!$E$5/2000))</f>
        <v>0</v>
      </c>
      <c r="AA527" s="290">
        <f t="shared" si="96"/>
        <v>0</v>
      </c>
      <c r="AC527" s="291">
        <f t="shared" si="97"/>
        <v>0</v>
      </c>
      <c r="AD527" s="291">
        <f t="shared" si="98"/>
        <v>0</v>
      </c>
    </row>
    <row r="528" spans="2:30" x14ac:dyDescent="0.25">
      <c r="B528" s="522">
        <v>524</v>
      </c>
      <c r="C528" s="280">
        <f>'BIENES ASEGURADOS'!C536</f>
        <v>0</v>
      </c>
      <c r="D528" s="281">
        <f>SUM('BIENES ASEGURADOS'!D536:H536)*'RT GENERALES'!$D$14</f>
        <v>0</v>
      </c>
      <c r="E528" s="281">
        <f>SUM('BIENES ASEGURADOS'!I536:Y536,'BIENES ASEGURADOS'!AA536)*'RT GENERALES'!$D$14</f>
        <v>0</v>
      </c>
      <c r="F528" s="281">
        <f>'BIENES ASEGURADOS'!AB536*'RT GENERALES'!$D$14</f>
        <v>0</v>
      </c>
      <c r="G528" s="282">
        <f>'BIENES ASEGURADOS'!Z536*'RT GENERALES'!$D$14</f>
        <v>0</v>
      </c>
      <c r="H528" s="525">
        <f t="shared" si="89"/>
        <v>0</v>
      </c>
      <c r="I528" s="283"/>
      <c r="J528" s="284">
        <f>(((D528+E528)*(DT!$C$5/1000)))*($D$1045/IF(AND($D$1044&gt;$B$1046,$B$1046&gt;$D$1043),366,365))+(LIQUIDACION!$F528*(DT!$C$5/2000))</f>
        <v>0</v>
      </c>
      <c r="K528" s="285">
        <f t="shared" si="90"/>
        <v>0</v>
      </c>
      <c r="L528" s="286">
        <f>(((D528+E528)*DT!$E$5/1000)*($D$1045/IF(AND($D$1044&gt;$B$1046,$B$1046&gt;$D$1043),366,365))+(LIQUIDACION!F528*(DT!$E$5/2000)))</f>
        <v>0</v>
      </c>
      <c r="M528" s="286">
        <f>((G528)*(DT!$C$6/1000))*($D$1045/IF(AND($D$1044&gt;$B$1046,$B$1046&gt;$D$1043),366,365))</f>
        <v>0</v>
      </c>
      <c r="N528" s="287">
        <f t="shared" si="91"/>
        <v>0</v>
      </c>
      <c r="P528" s="288">
        <f>(($U528*DT!$C$5/1000))*($D$1045/IF(AND($D$1044&gt;$B$1046,$B$1046&gt;$D$1043),366,365))+(($V528*DT!$C$5/2000))</f>
        <v>0</v>
      </c>
      <c r="Q528" s="289">
        <f t="shared" si="92"/>
        <v>0</v>
      </c>
      <c r="R528" s="289">
        <f>(($U528*DT!$E$5/1000))*($D$1045/IF(AND($D$1044&gt;$B$1046,$B$1046&gt;$D$1043),366,365))+(($V528*DT!$E$5/2000))</f>
        <v>0</v>
      </c>
      <c r="S528" s="290">
        <f t="shared" si="93"/>
        <v>0</v>
      </c>
      <c r="U528" s="291">
        <f t="shared" si="94"/>
        <v>0</v>
      </c>
      <c r="V528" s="291">
        <f t="shared" si="99"/>
        <v>0</v>
      </c>
      <c r="X528" s="288">
        <f>(($AC528*DT!$C$5/1000))*($D$1045/IF(AND($D$1044&gt;$B$1046,$B$1046&gt;$D$1043),366,365))+(($AD528*DT!$C$5/2000))</f>
        <v>0</v>
      </c>
      <c r="Y528" s="289">
        <f t="shared" si="95"/>
        <v>0</v>
      </c>
      <c r="Z528" s="289">
        <f>(($AC528*DT!$E$5/1000))*($D$1045/IF(AND($D$1044&gt;$B$1046,$B$1046&gt;$D$1043),366,365))+(($AD528*DT!$E$5/2000))</f>
        <v>0</v>
      </c>
      <c r="AA528" s="290">
        <f t="shared" si="96"/>
        <v>0</v>
      </c>
      <c r="AC528" s="291">
        <f t="shared" si="97"/>
        <v>0</v>
      </c>
      <c r="AD528" s="291">
        <f t="shared" si="98"/>
        <v>0</v>
      </c>
    </row>
    <row r="529" spans="2:30" x14ac:dyDescent="0.25">
      <c r="B529" s="522">
        <v>525</v>
      </c>
      <c r="C529" s="280">
        <f>'BIENES ASEGURADOS'!C537</f>
        <v>0</v>
      </c>
      <c r="D529" s="281">
        <f>SUM('BIENES ASEGURADOS'!D537:H537)*'RT GENERALES'!$D$14</f>
        <v>0</v>
      </c>
      <c r="E529" s="281">
        <f>SUM('BIENES ASEGURADOS'!I537:Y537,'BIENES ASEGURADOS'!AA537)*'RT GENERALES'!$D$14</f>
        <v>0</v>
      </c>
      <c r="F529" s="281">
        <f>'BIENES ASEGURADOS'!AB537*'RT GENERALES'!$D$14</f>
        <v>0</v>
      </c>
      <c r="G529" s="282">
        <f>'BIENES ASEGURADOS'!Z537*'RT GENERALES'!$D$14</f>
        <v>0</v>
      </c>
      <c r="H529" s="525">
        <f t="shared" si="89"/>
        <v>0</v>
      </c>
      <c r="I529" s="283"/>
      <c r="J529" s="284">
        <f>(((D529+E529)*(DT!$C$5/1000)))*($D$1045/IF(AND($D$1044&gt;$B$1046,$B$1046&gt;$D$1043),366,365))+(LIQUIDACION!$F529*(DT!$C$5/2000))</f>
        <v>0</v>
      </c>
      <c r="K529" s="285">
        <f t="shared" si="90"/>
        <v>0</v>
      </c>
      <c r="L529" s="286">
        <f>(((D529+E529)*DT!$E$5/1000)*($D$1045/IF(AND($D$1044&gt;$B$1046,$B$1046&gt;$D$1043),366,365))+(LIQUIDACION!F529*(DT!$E$5/2000)))</f>
        <v>0</v>
      </c>
      <c r="M529" s="286">
        <f>((G529)*(DT!$C$6/1000))*($D$1045/IF(AND($D$1044&gt;$B$1046,$B$1046&gt;$D$1043),366,365))</f>
        <v>0</v>
      </c>
      <c r="N529" s="287">
        <f t="shared" si="91"/>
        <v>0</v>
      </c>
      <c r="P529" s="288">
        <f>(($U529*DT!$C$5/1000))*($D$1045/IF(AND($D$1044&gt;$B$1046,$B$1046&gt;$D$1043),366,365))+(($V529*DT!$C$5/2000))</f>
        <v>0</v>
      </c>
      <c r="Q529" s="289">
        <f t="shared" si="92"/>
        <v>0</v>
      </c>
      <c r="R529" s="289">
        <f>(($U529*DT!$E$5/1000))*($D$1045/IF(AND($D$1044&gt;$B$1046,$B$1046&gt;$D$1043),366,365))+(($V529*DT!$E$5/2000))</f>
        <v>0</v>
      </c>
      <c r="S529" s="290">
        <f t="shared" si="93"/>
        <v>0</v>
      </c>
      <c r="U529" s="291">
        <f t="shared" si="94"/>
        <v>0</v>
      </c>
      <c r="V529" s="291">
        <f t="shared" si="99"/>
        <v>0</v>
      </c>
      <c r="X529" s="288">
        <f>(($AC529*DT!$C$5/1000))*($D$1045/IF(AND($D$1044&gt;$B$1046,$B$1046&gt;$D$1043),366,365))+(($AD529*DT!$C$5/2000))</f>
        <v>0</v>
      </c>
      <c r="Y529" s="289">
        <f t="shared" si="95"/>
        <v>0</v>
      </c>
      <c r="Z529" s="289">
        <f>(($AC529*DT!$E$5/1000))*($D$1045/IF(AND($D$1044&gt;$B$1046,$B$1046&gt;$D$1043),366,365))+(($AD529*DT!$E$5/2000))</f>
        <v>0</v>
      </c>
      <c r="AA529" s="290">
        <f t="shared" si="96"/>
        <v>0</v>
      </c>
      <c r="AC529" s="291">
        <f t="shared" si="97"/>
        <v>0</v>
      </c>
      <c r="AD529" s="291">
        <f t="shared" si="98"/>
        <v>0</v>
      </c>
    </row>
    <row r="530" spans="2:30" x14ac:dyDescent="0.25">
      <c r="B530" s="522">
        <v>526</v>
      </c>
      <c r="C530" s="280">
        <f>'BIENES ASEGURADOS'!C538</f>
        <v>0</v>
      </c>
      <c r="D530" s="281">
        <f>SUM('BIENES ASEGURADOS'!D538:H538)*'RT GENERALES'!$D$14</f>
        <v>0</v>
      </c>
      <c r="E530" s="281">
        <f>SUM('BIENES ASEGURADOS'!I538:Y538,'BIENES ASEGURADOS'!AA538)*'RT GENERALES'!$D$14</f>
        <v>0</v>
      </c>
      <c r="F530" s="281">
        <f>'BIENES ASEGURADOS'!AB538*'RT GENERALES'!$D$14</f>
        <v>0</v>
      </c>
      <c r="G530" s="282">
        <f>'BIENES ASEGURADOS'!Z538*'RT GENERALES'!$D$14</f>
        <v>0</v>
      </c>
      <c r="H530" s="525">
        <f t="shared" si="89"/>
        <v>0</v>
      </c>
      <c r="I530" s="283"/>
      <c r="J530" s="284">
        <f>(((D530+E530)*(DT!$C$5/1000)))*($D$1045/IF(AND($D$1044&gt;$B$1046,$B$1046&gt;$D$1043),366,365))+(LIQUIDACION!$F530*(DT!$C$5/2000))</f>
        <v>0</v>
      </c>
      <c r="K530" s="285">
        <f t="shared" si="90"/>
        <v>0</v>
      </c>
      <c r="L530" s="286">
        <f>(((D530+E530)*DT!$E$5/1000)*($D$1045/IF(AND($D$1044&gt;$B$1046,$B$1046&gt;$D$1043),366,365))+(LIQUIDACION!F530*(DT!$E$5/2000)))</f>
        <v>0</v>
      </c>
      <c r="M530" s="286">
        <f>((G530)*(DT!$C$6/1000))*($D$1045/IF(AND($D$1044&gt;$B$1046,$B$1046&gt;$D$1043),366,365))</f>
        <v>0</v>
      </c>
      <c r="N530" s="287">
        <f t="shared" si="91"/>
        <v>0</v>
      </c>
      <c r="P530" s="288">
        <f>(($U530*DT!$C$5/1000))*($D$1045/IF(AND($D$1044&gt;$B$1046,$B$1046&gt;$D$1043),366,365))+(($V530*DT!$C$5/2000))</f>
        <v>0</v>
      </c>
      <c r="Q530" s="289">
        <f t="shared" si="92"/>
        <v>0</v>
      </c>
      <c r="R530" s="289">
        <f>(($U530*DT!$E$5/1000))*($D$1045/IF(AND($D$1044&gt;$B$1046,$B$1046&gt;$D$1043),366,365))+(($V530*DT!$E$5/2000))</f>
        <v>0</v>
      </c>
      <c r="S530" s="290">
        <f t="shared" si="93"/>
        <v>0</v>
      </c>
      <c r="U530" s="291">
        <f t="shared" si="94"/>
        <v>0</v>
      </c>
      <c r="V530" s="291">
        <f t="shared" si="99"/>
        <v>0</v>
      </c>
      <c r="X530" s="288">
        <f>(($AC530*DT!$C$5/1000))*($D$1045/IF(AND($D$1044&gt;$B$1046,$B$1046&gt;$D$1043),366,365))+(($AD530*DT!$C$5/2000))</f>
        <v>0</v>
      </c>
      <c r="Y530" s="289">
        <f t="shared" si="95"/>
        <v>0</v>
      </c>
      <c r="Z530" s="289">
        <f>(($AC530*DT!$E$5/1000))*($D$1045/IF(AND($D$1044&gt;$B$1046,$B$1046&gt;$D$1043),366,365))+(($AD530*DT!$E$5/2000))</f>
        <v>0</v>
      </c>
      <c r="AA530" s="290">
        <f t="shared" si="96"/>
        <v>0</v>
      </c>
      <c r="AC530" s="291">
        <f t="shared" si="97"/>
        <v>0</v>
      </c>
      <c r="AD530" s="291">
        <f t="shared" si="98"/>
        <v>0</v>
      </c>
    </row>
    <row r="531" spans="2:30" x14ac:dyDescent="0.25">
      <c r="B531" s="522">
        <v>527</v>
      </c>
      <c r="C531" s="280">
        <f>'BIENES ASEGURADOS'!C539</f>
        <v>0</v>
      </c>
      <c r="D531" s="281">
        <f>SUM('BIENES ASEGURADOS'!D539:H539)*'RT GENERALES'!$D$14</f>
        <v>0</v>
      </c>
      <c r="E531" s="281">
        <f>SUM('BIENES ASEGURADOS'!I539:Y539,'BIENES ASEGURADOS'!AA539)*'RT GENERALES'!$D$14</f>
        <v>0</v>
      </c>
      <c r="F531" s="281">
        <f>'BIENES ASEGURADOS'!AB539*'RT GENERALES'!$D$14</f>
        <v>0</v>
      </c>
      <c r="G531" s="282">
        <f>'BIENES ASEGURADOS'!Z539*'RT GENERALES'!$D$14</f>
        <v>0</v>
      </c>
      <c r="H531" s="525">
        <f t="shared" si="89"/>
        <v>0</v>
      </c>
      <c r="I531" s="283"/>
      <c r="J531" s="284">
        <f>(((D531+E531)*(DT!$C$5/1000)))*($D$1045/IF(AND($D$1044&gt;$B$1046,$B$1046&gt;$D$1043),366,365))+(LIQUIDACION!$F531*(DT!$C$5/2000))</f>
        <v>0</v>
      </c>
      <c r="K531" s="285">
        <f t="shared" si="90"/>
        <v>0</v>
      </c>
      <c r="L531" s="286">
        <f>(((D531+E531)*DT!$E$5/1000)*($D$1045/IF(AND($D$1044&gt;$B$1046,$B$1046&gt;$D$1043),366,365))+(LIQUIDACION!F531*(DT!$E$5/2000)))</f>
        <v>0</v>
      </c>
      <c r="M531" s="286">
        <f>((G531)*(DT!$C$6/1000))*($D$1045/IF(AND($D$1044&gt;$B$1046,$B$1046&gt;$D$1043),366,365))</f>
        <v>0</v>
      </c>
      <c r="N531" s="287">
        <f t="shared" si="91"/>
        <v>0</v>
      </c>
      <c r="P531" s="288">
        <f>(($U531*DT!$C$5/1000))*($D$1045/IF(AND($D$1044&gt;$B$1046,$B$1046&gt;$D$1043),366,365))+(($V531*DT!$C$5/2000))</f>
        <v>0</v>
      </c>
      <c r="Q531" s="289">
        <f t="shared" si="92"/>
        <v>0</v>
      </c>
      <c r="R531" s="289">
        <f>(($U531*DT!$E$5/1000))*($D$1045/IF(AND($D$1044&gt;$B$1046,$B$1046&gt;$D$1043),366,365))+(($V531*DT!$E$5/2000))</f>
        <v>0</v>
      </c>
      <c r="S531" s="290">
        <f t="shared" si="93"/>
        <v>0</v>
      </c>
      <c r="U531" s="291">
        <f t="shared" si="94"/>
        <v>0</v>
      </c>
      <c r="V531" s="291">
        <f t="shared" si="99"/>
        <v>0</v>
      </c>
      <c r="X531" s="288">
        <f>(($AC531*DT!$C$5/1000))*($D$1045/IF(AND($D$1044&gt;$B$1046,$B$1046&gt;$D$1043),366,365))+(($AD531*DT!$C$5/2000))</f>
        <v>0</v>
      </c>
      <c r="Y531" s="289">
        <f t="shared" si="95"/>
        <v>0</v>
      </c>
      <c r="Z531" s="289">
        <f>(($AC531*DT!$E$5/1000))*($D$1045/IF(AND($D$1044&gt;$B$1046,$B$1046&gt;$D$1043),366,365))+(($AD531*DT!$E$5/2000))</f>
        <v>0</v>
      </c>
      <c r="AA531" s="290">
        <f t="shared" si="96"/>
        <v>0</v>
      </c>
      <c r="AC531" s="291">
        <f t="shared" si="97"/>
        <v>0</v>
      </c>
      <c r="AD531" s="291">
        <f t="shared" si="98"/>
        <v>0</v>
      </c>
    </row>
    <row r="532" spans="2:30" x14ac:dyDescent="0.25">
      <c r="B532" s="522">
        <v>528</v>
      </c>
      <c r="C532" s="280">
        <f>'BIENES ASEGURADOS'!C540</f>
        <v>0</v>
      </c>
      <c r="D532" s="281">
        <f>SUM('BIENES ASEGURADOS'!D540:H540)*'RT GENERALES'!$D$14</f>
        <v>0</v>
      </c>
      <c r="E532" s="281">
        <f>SUM('BIENES ASEGURADOS'!I540:Y540,'BIENES ASEGURADOS'!AA540)*'RT GENERALES'!$D$14</f>
        <v>0</v>
      </c>
      <c r="F532" s="281">
        <f>'BIENES ASEGURADOS'!AB540*'RT GENERALES'!$D$14</f>
        <v>0</v>
      </c>
      <c r="G532" s="282">
        <f>'BIENES ASEGURADOS'!Z540*'RT GENERALES'!$D$14</f>
        <v>0</v>
      </c>
      <c r="H532" s="525">
        <f t="shared" si="89"/>
        <v>0</v>
      </c>
      <c r="I532" s="283"/>
      <c r="J532" s="284">
        <f>(((D532+E532)*(DT!$C$5/1000)))*($D$1045/IF(AND($D$1044&gt;$B$1046,$B$1046&gt;$D$1043),366,365))+(LIQUIDACION!$F532*(DT!$C$5/2000))</f>
        <v>0</v>
      </c>
      <c r="K532" s="285">
        <f t="shared" si="90"/>
        <v>0</v>
      </c>
      <c r="L532" s="286">
        <f>(((D532+E532)*DT!$E$5/1000)*($D$1045/IF(AND($D$1044&gt;$B$1046,$B$1046&gt;$D$1043),366,365))+(LIQUIDACION!F532*(DT!$E$5/2000)))</f>
        <v>0</v>
      </c>
      <c r="M532" s="286">
        <f>((G532)*(DT!$C$6/1000))*($D$1045/IF(AND($D$1044&gt;$B$1046,$B$1046&gt;$D$1043),366,365))</f>
        <v>0</v>
      </c>
      <c r="N532" s="287">
        <f t="shared" si="91"/>
        <v>0</v>
      </c>
      <c r="P532" s="288">
        <f>(($U532*DT!$C$5/1000))*($D$1045/IF(AND($D$1044&gt;$B$1046,$B$1046&gt;$D$1043),366,365))+(($V532*DT!$C$5/2000))</f>
        <v>0</v>
      </c>
      <c r="Q532" s="289">
        <f t="shared" si="92"/>
        <v>0</v>
      </c>
      <c r="R532" s="289">
        <f>(($U532*DT!$E$5/1000))*($D$1045/IF(AND($D$1044&gt;$B$1046,$B$1046&gt;$D$1043),366,365))+(($V532*DT!$E$5/2000))</f>
        <v>0</v>
      </c>
      <c r="S532" s="290">
        <f t="shared" si="93"/>
        <v>0</v>
      </c>
      <c r="U532" s="291">
        <f t="shared" si="94"/>
        <v>0</v>
      </c>
      <c r="V532" s="291">
        <f t="shared" si="99"/>
        <v>0</v>
      </c>
      <c r="X532" s="288">
        <f>(($AC532*DT!$C$5/1000))*($D$1045/IF(AND($D$1044&gt;$B$1046,$B$1046&gt;$D$1043),366,365))+(($AD532*DT!$C$5/2000))</f>
        <v>0</v>
      </c>
      <c r="Y532" s="289">
        <f t="shared" si="95"/>
        <v>0</v>
      </c>
      <c r="Z532" s="289">
        <f>(($AC532*DT!$E$5/1000))*($D$1045/IF(AND($D$1044&gt;$B$1046,$B$1046&gt;$D$1043),366,365))+(($AD532*DT!$E$5/2000))</f>
        <v>0</v>
      </c>
      <c r="AA532" s="290">
        <f t="shared" si="96"/>
        <v>0</v>
      </c>
      <c r="AC532" s="291">
        <f t="shared" si="97"/>
        <v>0</v>
      </c>
      <c r="AD532" s="291">
        <f t="shared" si="98"/>
        <v>0</v>
      </c>
    </row>
    <row r="533" spans="2:30" x14ac:dyDescent="0.25">
      <c r="B533" s="522">
        <v>529</v>
      </c>
      <c r="C533" s="280">
        <f>'BIENES ASEGURADOS'!C541</f>
        <v>0</v>
      </c>
      <c r="D533" s="281">
        <f>SUM('BIENES ASEGURADOS'!D541:H541)*'RT GENERALES'!$D$14</f>
        <v>0</v>
      </c>
      <c r="E533" s="281">
        <f>SUM('BIENES ASEGURADOS'!I541:Y541,'BIENES ASEGURADOS'!AA541)*'RT GENERALES'!$D$14</f>
        <v>0</v>
      </c>
      <c r="F533" s="281">
        <f>'BIENES ASEGURADOS'!AB541*'RT GENERALES'!$D$14</f>
        <v>0</v>
      </c>
      <c r="G533" s="282">
        <f>'BIENES ASEGURADOS'!Z541*'RT GENERALES'!$D$14</f>
        <v>0</v>
      </c>
      <c r="H533" s="525">
        <f t="shared" si="89"/>
        <v>0</v>
      </c>
      <c r="I533" s="283"/>
      <c r="J533" s="284">
        <f>(((D533+E533)*(DT!$C$5/1000)))*($D$1045/IF(AND($D$1044&gt;$B$1046,$B$1046&gt;$D$1043),366,365))+(LIQUIDACION!$F533*(DT!$C$5/2000))</f>
        <v>0</v>
      </c>
      <c r="K533" s="285">
        <f t="shared" si="90"/>
        <v>0</v>
      </c>
      <c r="L533" s="286">
        <f>(((D533+E533)*DT!$E$5/1000)*($D$1045/IF(AND($D$1044&gt;$B$1046,$B$1046&gt;$D$1043),366,365))+(LIQUIDACION!F533*(DT!$E$5/2000)))</f>
        <v>0</v>
      </c>
      <c r="M533" s="286">
        <f>((G533)*(DT!$C$6/1000))*($D$1045/IF(AND($D$1044&gt;$B$1046,$B$1046&gt;$D$1043),366,365))</f>
        <v>0</v>
      </c>
      <c r="N533" s="287">
        <f t="shared" si="91"/>
        <v>0</v>
      </c>
      <c r="P533" s="288">
        <f>(($U533*DT!$C$5/1000))*($D$1045/IF(AND($D$1044&gt;$B$1046,$B$1046&gt;$D$1043),366,365))+(($V533*DT!$C$5/2000))</f>
        <v>0</v>
      </c>
      <c r="Q533" s="289">
        <f t="shared" si="92"/>
        <v>0</v>
      </c>
      <c r="R533" s="289">
        <f>(($U533*DT!$E$5/1000))*($D$1045/IF(AND($D$1044&gt;$B$1046,$B$1046&gt;$D$1043),366,365))+(($V533*DT!$E$5/2000))</f>
        <v>0</v>
      </c>
      <c r="S533" s="290">
        <f t="shared" si="93"/>
        <v>0</v>
      </c>
      <c r="U533" s="291">
        <f t="shared" si="94"/>
        <v>0</v>
      </c>
      <c r="V533" s="291">
        <f t="shared" si="99"/>
        <v>0</v>
      </c>
      <c r="X533" s="288">
        <f>(($AC533*DT!$C$5/1000))*($D$1045/IF(AND($D$1044&gt;$B$1046,$B$1046&gt;$D$1043),366,365))+(($AD533*DT!$C$5/2000))</f>
        <v>0</v>
      </c>
      <c r="Y533" s="289">
        <f t="shared" si="95"/>
        <v>0</v>
      </c>
      <c r="Z533" s="289">
        <f>(($AC533*DT!$E$5/1000))*($D$1045/IF(AND($D$1044&gt;$B$1046,$B$1046&gt;$D$1043),366,365))+(($AD533*DT!$E$5/2000))</f>
        <v>0</v>
      </c>
      <c r="AA533" s="290">
        <f t="shared" si="96"/>
        <v>0</v>
      </c>
      <c r="AC533" s="291">
        <f t="shared" si="97"/>
        <v>0</v>
      </c>
      <c r="AD533" s="291">
        <f t="shared" si="98"/>
        <v>0</v>
      </c>
    </row>
    <row r="534" spans="2:30" x14ac:dyDescent="0.25">
      <c r="B534" s="522">
        <v>530</v>
      </c>
      <c r="C534" s="280">
        <f>'BIENES ASEGURADOS'!C542</f>
        <v>0</v>
      </c>
      <c r="D534" s="281">
        <f>SUM('BIENES ASEGURADOS'!D542:H542)*'RT GENERALES'!$D$14</f>
        <v>0</v>
      </c>
      <c r="E534" s="281">
        <f>SUM('BIENES ASEGURADOS'!I542:Y542,'BIENES ASEGURADOS'!AA542)*'RT GENERALES'!$D$14</f>
        <v>0</v>
      </c>
      <c r="F534" s="281">
        <f>'BIENES ASEGURADOS'!AB542*'RT GENERALES'!$D$14</f>
        <v>0</v>
      </c>
      <c r="G534" s="282">
        <f>'BIENES ASEGURADOS'!Z542*'RT GENERALES'!$D$14</f>
        <v>0</v>
      </c>
      <c r="H534" s="525">
        <f t="shared" si="89"/>
        <v>0</v>
      </c>
      <c r="I534" s="283"/>
      <c r="J534" s="284">
        <f>(((D534+E534)*(DT!$C$5/1000)))*($D$1045/IF(AND($D$1044&gt;$B$1046,$B$1046&gt;$D$1043),366,365))+(LIQUIDACION!$F534*(DT!$C$5/2000))</f>
        <v>0</v>
      </c>
      <c r="K534" s="285">
        <f t="shared" si="90"/>
        <v>0</v>
      </c>
      <c r="L534" s="286">
        <f>(((D534+E534)*DT!$E$5/1000)*($D$1045/IF(AND($D$1044&gt;$B$1046,$B$1046&gt;$D$1043),366,365))+(LIQUIDACION!F534*(DT!$E$5/2000)))</f>
        <v>0</v>
      </c>
      <c r="M534" s="286">
        <f>((G534)*(DT!$C$6/1000))*($D$1045/IF(AND($D$1044&gt;$B$1046,$B$1046&gt;$D$1043),366,365))</f>
        <v>0</v>
      </c>
      <c r="N534" s="287">
        <f t="shared" si="91"/>
        <v>0</v>
      </c>
      <c r="P534" s="288">
        <f>(($U534*DT!$C$5/1000))*($D$1045/IF(AND($D$1044&gt;$B$1046,$B$1046&gt;$D$1043),366,365))+(($V534*DT!$C$5/2000))</f>
        <v>0</v>
      </c>
      <c r="Q534" s="289">
        <f t="shared" si="92"/>
        <v>0</v>
      </c>
      <c r="R534" s="289">
        <f>(($U534*DT!$E$5/1000))*($D$1045/IF(AND($D$1044&gt;$B$1046,$B$1046&gt;$D$1043),366,365))+(($V534*DT!$E$5/2000))</f>
        <v>0</v>
      </c>
      <c r="S534" s="290">
        <f t="shared" si="93"/>
        <v>0</v>
      </c>
      <c r="U534" s="291">
        <f t="shared" si="94"/>
        <v>0</v>
      </c>
      <c r="V534" s="291">
        <f t="shared" si="99"/>
        <v>0</v>
      </c>
      <c r="X534" s="288">
        <f>(($AC534*DT!$C$5/1000))*($D$1045/IF(AND($D$1044&gt;$B$1046,$B$1046&gt;$D$1043),366,365))+(($AD534*DT!$C$5/2000))</f>
        <v>0</v>
      </c>
      <c r="Y534" s="289">
        <f t="shared" si="95"/>
        <v>0</v>
      </c>
      <c r="Z534" s="289">
        <f>(($AC534*DT!$E$5/1000))*($D$1045/IF(AND($D$1044&gt;$B$1046,$B$1046&gt;$D$1043),366,365))+(($AD534*DT!$E$5/2000))</f>
        <v>0</v>
      </c>
      <c r="AA534" s="290">
        <f t="shared" si="96"/>
        <v>0</v>
      </c>
      <c r="AC534" s="291">
        <f t="shared" si="97"/>
        <v>0</v>
      </c>
      <c r="AD534" s="291">
        <f t="shared" si="98"/>
        <v>0</v>
      </c>
    </row>
    <row r="535" spans="2:30" x14ac:dyDescent="0.25">
      <c r="B535" s="522">
        <v>531</v>
      </c>
      <c r="C535" s="280">
        <f>'BIENES ASEGURADOS'!C543</f>
        <v>0</v>
      </c>
      <c r="D535" s="281">
        <f>SUM('BIENES ASEGURADOS'!D543:H543)*'RT GENERALES'!$D$14</f>
        <v>0</v>
      </c>
      <c r="E535" s="281">
        <f>SUM('BIENES ASEGURADOS'!I543:Y543,'BIENES ASEGURADOS'!AA543)*'RT GENERALES'!$D$14</f>
        <v>0</v>
      </c>
      <c r="F535" s="281">
        <f>'BIENES ASEGURADOS'!AB543*'RT GENERALES'!$D$14</f>
        <v>0</v>
      </c>
      <c r="G535" s="282">
        <f>'BIENES ASEGURADOS'!Z543*'RT GENERALES'!$D$14</f>
        <v>0</v>
      </c>
      <c r="H535" s="525">
        <f t="shared" si="89"/>
        <v>0</v>
      </c>
      <c r="I535" s="283"/>
      <c r="J535" s="284">
        <f>(((D535+E535)*(DT!$C$5/1000)))*($D$1045/IF(AND($D$1044&gt;$B$1046,$B$1046&gt;$D$1043),366,365))+(LIQUIDACION!$F535*(DT!$C$5/2000))</f>
        <v>0</v>
      </c>
      <c r="K535" s="285">
        <f t="shared" si="90"/>
        <v>0</v>
      </c>
      <c r="L535" s="286">
        <f>(((D535+E535)*DT!$E$5/1000)*($D$1045/IF(AND($D$1044&gt;$B$1046,$B$1046&gt;$D$1043),366,365))+(LIQUIDACION!F535*(DT!$E$5/2000)))</f>
        <v>0</v>
      </c>
      <c r="M535" s="286">
        <f>((G535)*(DT!$C$6/1000))*($D$1045/IF(AND($D$1044&gt;$B$1046,$B$1046&gt;$D$1043),366,365))</f>
        <v>0</v>
      </c>
      <c r="N535" s="287">
        <f t="shared" si="91"/>
        <v>0</v>
      </c>
      <c r="P535" s="288">
        <f>(($U535*DT!$C$5/1000))*($D$1045/IF(AND($D$1044&gt;$B$1046,$B$1046&gt;$D$1043),366,365))+(($V535*DT!$C$5/2000))</f>
        <v>0</v>
      </c>
      <c r="Q535" s="289">
        <f t="shared" si="92"/>
        <v>0</v>
      </c>
      <c r="R535" s="289">
        <f>(($U535*DT!$E$5/1000))*($D$1045/IF(AND($D$1044&gt;$B$1046,$B$1046&gt;$D$1043),366,365))+(($V535*DT!$E$5/2000))</f>
        <v>0</v>
      </c>
      <c r="S535" s="290">
        <f t="shared" si="93"/>
        <v>0</v>
      </c>
      <c r="U535" s="291">
        <f t="shared" si="94"/>
        <v>0</v>
      </c>
      <c r="V535" s="291">
        <f t="shared" si="99"/>
        <v>0</v>
      </c>
      <c r="X535" s="288">
        <f>(($AC535*DT!$C$5/1000))*($D$1045/IF(AND($D$1044&gt;$B$1046,$B$1046&gt;$D$1043),366,365))+(($AD535*DT!$C$5/2000))</f>
        <v>0</v>
      </c>
      <c r="Y535" s="289">
        <f t="shared" si="95"/>
        <v>0</v>
      </c>
      <c r="Z535" s="289">
        <f>(($AC535*DT!$E$5/1000))*($D$1045/IF(AND($D$1044&gt;$B$1046,$B$1046&gt;$D$1043),366,365))+(($AD535*DT!$E$5/2000))</f>
        <v>0</v>
      </c>
      <c r="AA535" s="290">
        <f t="shared" si="96"/>
        <v>0</v>
      </c>
      <c r="AC535" s="291">
        <f t="shared" si="97"/>
        <v>0</v>
      </c>
      <c r="AD535" s="291">
        <f t="shared" si="98"/>
        <v>0</v>
      </c>
    </row>
    <row r="536" spans="2:30" x14ac:dyDescent="0.25">
      <c r="B536" s="522">
        <v>532</v>
      </c>
      <c r="C536" s="280">
        <f>'BIENES ASEGURADOS'!C544</f>
        <v>0</v>
      </c>
      <c r="D536" s="281">
        <f>SUM('BIENES ASEGURADOS'!D544:H544)*'RT GENERALES'!$D$14</f>
        <v>0</v>
      </c>
      <c r="E536" s="281">
        <f>SUM('BIENES ASEGURADOS'!I544:Y544,'BIENES ASEGURADOS'!AA544)*'RT GENERALES'!$D$14</f>
        <v>0</v>
      </c>
      <c r="F536" s="281">
        <f>'BIENES ASEGURADOS'!AB544*'RT GENERALES'!$D$14</f>
        <v>0</v>
      </c>
      <c r="G536" s="282">
        <f>'BIENES ASEGURADOS'!Z544*'RT GENERALES'!$D$14</f>
        <v>0</v>
      </c>
      <c r="H536" s="525">
        <f t="shared" si="89"/>
        <v>0</v>
      </c>
      <c r="I536" s="283"/>
      <c r="J536" s="284">
        <f>(((D536+E536)*(DT!$C$5/1000)))*($D$1045/IF(AND($D$1044&gt;$B$1046,$B$1046&gt;$D$1043),366,365))+(LIQUIDACION!$F536*(DT!$C$5/2000))</f>
        <v>0</v>
      </c>
      <c r="K536" s="285">
        <f t="shared" si="90"/>
        <v>0</v>
      </c>
      <c r="L536" s="286">
        <f>(((D536+E536)*DT!$E$5/1000)*($D$1045/IF(AND($D$1044&gt;$B$1046,$B$1046&gt;$D$1043),366,365))+(LIQUIDACION!F536*(DT!$E$5/2000)))</f>
        <v>0</v>
      </c>
      <c r="M536" s="286">
        <f>((G536)*(DT!$C$6/1000))*($D$1045/IF(AND($D$1044&gt;$B$1046,$B$1046&gt;$D$1043),366,365))</f>
        <v>0</v>
      </c>
      <c r="N536" s="287">
        <f t="shared" si="91"/>
        <v>0</v>
      </c>
      <c r="P536" s="288">
        <f>(($U536*DT!$C$5/1000))*($D$1045/IF(AND($D$1044&gt;$B$1046,$B$1046&gt;$D$1043),366,365))+(($V536*DT!$C$5/2000))</f>
        <v>0</v>
      </c>
      <c r="Q536" s="289">
        <f t="shared" si="92"/>
        <v>0</v>
      </c>
      <c r="R536" s="289">
        <f>(($U536*DT!$E$5/1000))*($D$1045/IF(AND($D$1044&gt;$B$1046,$B$1046&gt;$D$1043),366,365))+(($V536*DT!$E$5/2000))</f>
        <v>0</v>
      </c>
      <c r="S536" s="290">
        <f t="shared" si="93"/>
        <v>0</v>
      </c>
      <c r="U536" s="291">
        <f t="shared" si="94"/>
        <v>0</v>
      </c>
      <c r="V536" s="291">
        <f t="shared" si="99"/>
        <v>0</v>
      </c>
      <c r="X536" s="288">
        <f>(($AC536*DT!$C$5/1000))*($D$1045/IF(AND($D$1044&gt;$B$1046,$B$1046&gt;$D$1043),366,365))+(($AD536*DT!$C$5/2000))</f>
        <v>0</v>
      </c>
      <c r="Y536" s="289">
        <f t="shared" si="95"/>
        <v>0</v>
      </c>
      <c r="Z536" s="289">
        <f>(($AC536*DT!$E$5/1000))*($D$1045/IF(AND($D$1044&gt;$B$1046,$B$1046&gt;$D$1043),366,365))+(($AD536*DT!$E$5/2000))</f>
        <v>0</v>
      </c>
      <c r="AA536" s="290">
        <f t="shared" si="96"/>
        <v>0</v>
      </c>
      <c r="AC536" s="291">
        <f t="shared" si="97"/>
        <v>0</v>
      </c>
      <c r="AD536" s="291">
        <f t="shared" si="98"/>
        <v>0</v>
      </c>
    </row>
    <row r="537" spans="2:30" x14ac:dyDescent="0.25">
      <c r="B537" s="522">
        <v>533</v>
      </c>
      <c r="C537" s="280">
        <f>'BIENES ASEGURADOS'!C545</f>
        <v>0</v>
      </c>
      <c r="D537" s="281">
        <f>SUM('BIENES ASEGURADOS'!D545:H545)*'RT GENERALES'!$D$14</f>
        <v>0</v>
      </c>
      <c r="E537" s="281">
        <f>SUM('BIENES ASEGURADOS'!I545:Y545,'BIENES ASEGURADOS'!AA545)*'RT GENERALES'!$D$14</f>
        <v>0</v>
      </c>
      <c r="F537" s="281">
        <f>'BIENES ASEGURADOS'!AB545*'RT GENERALES'!$D$14</f>
        <v>0</v>
      </c>
      <c r="G537" s="282">
        <f>'BIENES ASEGURADOS'!Z545*'RT GENERALES'!$D$14</f>
        <v>0</v>
      </c>
      <c r="H537" s="525">
        <f t="shared" si="89"/>
        <v>0</v>
      </c>
      <c r="I537" s="283"/>
      <c r="J537" s="284">
        <f>(((D537+E537)*(DT!$C$5/1000)))*($D$1045/IF(AND($D$1044&gt;$B$1046,$B$1046&gt;$D$1043),366,365))+(LIQUIDACION!$F537*(DT!$C$5/2000))</f>
        <v>0</v>
      </c>
      <c r="K537" s="285">
        <f t="shared" si="90"/>
        <v>0</v>
      </c>
      <c r="L537" s="286">
        <f>(((D537+E537)*DT!$E$5/1000)*($D$1045/IF(AND($D$1044&gt;$B$1046,$B$1046&gt;$D$1043),366,365))+(LIQUIDACION!F537*(DT!$E$5/2000)))</f>
        <v>0</v>
      </c>
      <c r="M537" s="286">
        <f>((G537)*(DT!$C$6/1000))*($D$1045/IF(AND($D$1044&gt;$B$1046,$B$1046&gt;$D$1043),366,365))</f>
        <v>0</v>
      </c>
      <c r="N537" s="287">
        <f t="shared" si="91"/>
        <v>0</v>
      </c>
      <c r="P537" s="288">
        <f>(($U537*DT!$C$5/1000))*($D$1045/IF(AND($D$1044&gt;$B$1046,$B$1046&gt;$D$1043),366,365))+(($V537*DT!$C$5/2000))</f>
        <v>0</v>
      </c>
      <c r="Q537" s="289">
        <f t="shared" si="92"/>
        <v>0</v>
      </c>
      <c r="R537" s="289">
        <f>(($U537*DT!$E$5/1000))*($D$1045/IF(AND($D$1044&gt;$B$1046,$B$1046&gt;$D$1043),366,365))+(($V537*DT!$E$5/2000))</f>
        <v>0</v>
      </c>
      <c r="S537" s="290">
        <f t="shared" si="93"/>
        <v>0</v>
      </c>
      <c r="U537" s="291">
        <f t="shared" si="94"/>
        <v>0</v>
      </c>
      <c r="V537" s="291">
        <f t="shared" si="99"/>
        <v>0</v>
      </c>
      <c r="X537" s="288">
        <f>(($AC537*DT!$C$5/1000))*($D$1045/IF(AND($D$1044&gt;$B$1046,$B$1046&gt;$D$1043),366,365))+(($AD537*DT!$C$5/2000))</f>
        <v>0</v>
      </c>
      <c r="Y537" s="289">
        <f t="shared" si="95"/>
        <v>0</v>
      </c>
      <c r="Z537" s="289">
        <f>(($AC537*DT!$E$5/1000))*($D$1045/IF(AND($D$1044&gt;$B$1046,$B$1046&gt;$D$1043),366,365))+(($AD537*DT!$E$5/2000))</f>
        <v>0</v>
      </c>
      <c r="AA537" s="290">
        <f t="shared" si="96"/>
        <v>0</v>
      </c>
      <c r="AC537" s="291">
        <f t="shared" si="97"/>
        <v>0</v>
      </c>
      <c r="AD537" s="291">
        <f t="shared" si="98"/>
        <v>0</v>
      </c>
    </row>
    <row r="538" spans="2:30" x14ac:dyDescent="0.25">
      <c r="B538" s="522">
        <v>534</v>
      </c>
      <c r="C538" s="280">
        <f>'BIENES ASEGURADOS'!C546</f>
        <v>0</v>
      </c>
      <c r="D538" s="281">
        <f>SUM('BIENES ASEGURADOS'!D546:H546)*'RT GENERALES'!$D$14</f>
        <v>0</v>
      </c>
      <c r="E538" s="281">
        <f>SUM('BIENES ASEGURADOS'!I546:Y546,'BIENES ASEGURADOS'!AA546)*'RT GENERALES'!$D$14</f>
        <v>0</v>
      </c>
      <c r="F538" s="281">
        <f>'BIENES ASEGURADOS'!AB546*'RT GENERALES'!$D$14</f>
        <v>0</v>
      </c>
      <c r="G538" s="282">
        <f>'BIENES ASEGURADOS'!Z546*'RT GENERALES'!$D$14</f>
        <v>0</v>
      </c>
      <c r="H538" s="525">
        <f t="shared" si="89"/>
        <v>0</v>
      </c>
      <c r="I538" s="283"/>
      <c r="J538" s="284">
        <f>(((D538+E538)*(DT!$C$5/1000)))*($D$1045/IF(AND($D$1044&gt;$B$1046,$B$1046&gt;$D$1043),366,365))+(LIQUIDACION!$F538*(DT!$C$5/2000))</f>
        <v>0</v>
      </c>
      <c r="K538" s="285">
        <f t="shared" si="90"/>
        <v>0</v>
      </c>
      <c r="L538" s="286">
        <f>(((D538+E538)*DT!$E$5/1000)*($D$1045/IF(AND($D$1044&gt;$B$1046,$B$1046&gt;$D$1043),366,365))+(LIQUIDACION!F538*(DT!$E$5/2000)))</f>
        <v>0</v>
      </c>
      <c r="M538" s="286">
        <f>((G538)*(DT!$C$6/1000))*($D$1045/IF(AND($D$1044&gt;$B$1046,$B$1046&gt;$D$1043),366,365))</f>
        <v>0</v>
      </c>
      <c r="N538" s="287">
        <f t="shared" si="91"/>
        <v>0</v>
      </c>
      <c r="P538" s="288">
        <f>(($U538*DT!$C$5/1000))*($D$1045/IF(AND($D$1044&gt;$B$1046,$B$1046&gt;$D$1043),366,365))+(($V538*DT!$C$5/2000))</f>
        <v>0</v>
      </c>
      <c r="Q538" s="289">
        <f t="shared" si="92"/>
        <v>0</v>
      </c>
      <c r="R538" s="289">
        <f>(($U538*DT!$E$5/1000))*($D$1045/IF(AND($D$1044&gt;$B$1046,$B$1046&gt;$D$1043),366,365))+(($V538*DT!$E$5/2000))</f>
        <v>0</v>
      </c>
      <c r="S538" s="290">
        <f t="shared" si="93"/>
        <v>0</v>
      </c>
      <c r="U538" s="291">
        <f t="shared" si="94"/>
        <v>0</v>
      </c>
      <c r="V538" s="291">
        <f t="shared" si="99"/>
        <v>0</v>
      </c>
      <c r="X538" s="288">
        <f>(($AC538*DT!$C$5/1000))*($D$1045/IF(AND($D$1044&gt;$B$1046,$B$1046&gt;$D$1043),366,365))+(($AD538*DT!$C$5/2000))</f>
        <v>0</v>
      </c>
      <c r="Y538" s="289">
        <f t="shared" si="95"/>
        <v>0</v>
      </c>
      <c r="Z538" s="289">
        <f>(($AC538*DT!$E$5/1000))*($D$1045/IF(AND($D$1044&gt;$B$1046,$B$1046&gt;$D$1043),366,365))+(($AD538*DT!$E$5/2000))</f>
        <v>0</v>
      </c>
      <c r="AA538" s="290">
        <f t="shared" si="96"/>
        <v>0</v>
      </c>
      <c r="AC538" s="291">
        <f t="shared" si="97"/>
        <v>0</v>
      </c>
      <c r="AD538" s="291">
        <f t="shared" si="98"/>
        <v>0</v>
      </c>
    </row>
    <row r="539" spans="2:30" x14ac:dyDescent="0.25">
      <c r="B539" s="522">
        <v>535</v>
      </c>
      <c r="C539" s="280">
        <f>'BIENES ASEGURADOS'!C547</f>
        <v>0</v>
      </c>
      <c r="D539" s="281">
        <f>SUM('BIENES ASEGURADOS'!D547:H547)*'RT GENERALES'!$D$14</f>
        <v>0</v>
      </c>
      <c r="E539" s="281">
        <f>SUM('BIENES ASEGURADOS'!I547:Y547,'BIENES ASEGURADOS'!AA547)*'RT GENERALES'!$D$14</f>
        <v>0</v>
      </c>
      <c r="F539" s="281">
        <f>'BIENES ASEGURADOS'!AB547*'RT GENERALES'!$D$14</f>
        <v>0</v>
      </c>
      <c r="G539" s="282">
        <f>'BIENES ASEGURADOS'!Z547*'RT GENERALES'!$D$14</f>
        <v>0</v>
      </c>
      <c r="H539" s="525">
        <f t="shared" si="89"/>
        <v>0</v>
      </c>
      <c r="I539" s="283"/>
      <c r="J539" s="284">
        <f>(((D539+E539)*(DT!$C$5/1000)))*($D$1045/IF(AND($D$1044&gt;$B$1046,$B$1046&gt;$D$1043),366,365))+(LIQUIDACION!$F539*(DT!$C$5/2000))</f>
        <v>0</v>
      </c>
      <c r="K539" s="285">
        <f t="shared" si="90"/>
        <v>0</v>
      </c>
      <c r="L539" s="286">
        <f>(((D539+E539)*DT!$E$5/1000)*($D$1045/IF(AND($D$1044&gt;$B$1046,$B$1046&gt;$D$1043),366,365))+(LIQUIDACION!F539*(DT!$E$5/2000)))</f>
        <v>0</v>
      </c>
      <c r="M539" s="286">
        <f>((G539)*(DT!$C$6/1000))*($D$1045/IF(AND($D$1044&gt;$B$1046,$B$1046&gt;$D$1043),366,365))</f>
        <v>0</v>
      </c>
      <c r="N539" s="287">
        <f t="shared" si="91"/>
        <v>0</v>
      </c>
      <c r="P539" s="288">
        <f>(($U539*DT!$C$5/1000))*($D$1045/IF(AND($D$1044&gt;$B$1046,$B$1046&gt;$D$1043),366,365))+(($V539*DT!$C$5/2000))</f>
        <v>0</v>
      </c>
      <c r="Q539" s="289">
        <f t="shared" si="92"/>
        <v>0</v>
      </c>
      <c r="R539" s="289">
        <f>(($U539*DT!$E$5/1000))*($D$1045/IF(AND($D$1044&gt;$B$1046,$B$1046&gt;$D$1043),366,365))+(($V539*DT!$E$5/2000))</f>
        <v>0</v>
      </c>
      <c r="S539" s="290">
        <f t="shared" si="93"/>
        <v>0</v>
      </c>
      <c r="U539" s="291">
        <f t="shared" si="94"/>
        <v>0</v>
      </c>
      <c r="V539" s="291">
        <f t="shared" si="99"/>
        <v>0</v>
      </c>
      <c r="X539" s="288">
        <f>(($AC539*DT!$C$5/1000))*($D$1045/IF(AND($D$1044&gt;$B$1046,$B$1046&gt;$D$1043),366,365))+(($AD539*DT!$C$5/2000))</f>
        <v>0</v>
      </c>
      <c r="Y539" s="289">
        <f t="shared" si="95"/>
        <v>0</v>
      </c>
      <c r="Z539" s="289">
        <f>(($AC539*DT!$E$5/1000))*($D$1045/IF(AND($D$1044&gt;$B$1046,$B$1046&gt;$D$1043),366,365))+(($AD539*DT!$E$5/2000))</f>
        <v>0</v>
      </c>
      <c r="AA539" s="290">
        <f t="shared" si="96"/>
        <v>0</v>
      </c>
      <c r="AC539" s="291">
        <f t="shared" si="97"/>
        <v>0</v>
      </c>
      <c r="AD539" s="291">
        <f t="shared" si="98"/>
        <v>0</v>
      </c>
    </row>
    <row r="540" spans="2:30" x14ac:dyDescent="0.25">
      <c r="B540" s="522">
        <v>536</v>
      </c>
      <c r="C540" s="280">
        <f>'BIENES ASEGURADOS'!C548</f>
        <v>0</v>
      </c>
      <c r="D540" s="281">
        <f>SUM('BIENES ASEGURADOS'!D548:H548)*'RT GENERALES'!$D$14</f>
        <v>0</v>
      </c>
      <c r="E540" s="281">
        <f>SUM('BIENES ASEGURADOS'!I548:Y548,'BIENES ASEGURADOS'!AA548)*'RT GENERALES'!$D$14</f>
        <v>0</v>
      </c>
      <c r="F540" s="281">
        <f>'BIENES ASEGURADOS'!AB548*'RT GENERALES'!$D$14</f>
        <v>0</v>
      </c>
      <c r="G540" s="282">
        <f>'BIENES ASEGURADOS'!Z548*'RT GENERALES'!$D$14</f>
        <v>0</v>
      </c>
      <c r="H540" s="525">
        <f t="shared" si="89"/>
        <v>0</v>
      </c>
      <c r="I540" s="283"/>
      <c r="J540" s="284">
        <f>(((D540+E540)*(DT!$C$5/1000)))*($D$1045/IF(AND($D$1044&gt;$B$1046,$B$1046&gt;$D$1043),366,365))+(LIQUIDACION!$F540*(DT!$C$5/2000))</f>
        <v>0</v>
      </c>
      <c r="K540" s="285">
        <f t="shared" si="90"/>
        <v>0</v>
      </c>
      <c r="L540" s="286">
        <f>(((D540+E540)*DT!$E$5/1000)*($D$1045/IF(AND($D$1044&gt;$B$1046,$B$1046&gt;$D$1043),366,365))+(LIQUIDACION!F540*(DT!$E$5/2000)))</f>
        <v>0</v>
      </c>
      <c r="M540" s="286">
        <f>((G540)*(DT!$C$6/1000))*($D$1045/IF(AND($D$1044&gt;$B$1046,$B$1046&gt;$D$1043),366,365))</f>
        <v>0</v>
      </c>
      <c r="N540" s="287">
        <f t="shared" si="91"/>
        <v>0</v>
      </c>
      <c r="P540" s="288">
        <f>(($U540*DT!$C$5/1000))*($D$1045/IF(AND($D$1044&gt;$B$1046,$B$1046&gt;$D$1043),366,365))+(($V540*DT!$C$5/2000))</f>
        <v>0</v>
      </c>
      <c r="Q540" s="289">
        <f t="shared" si="92"/>
        <v>0</v>
      </c>
      <c r="R540" s="289">
        <f>(($U540*DT!$E$5/1000))*($D$1045/IF(AND($D$1044&gt;$B$1046,$B$1046&gt;$D$1043),366,365))+(($V540*DT!$E$5/2000))</f>
        <v>0</v>
      </c>
      <c r="S540" s="290">
        <f t="shared" si="93"/>
        <v>0</v>
      </c>
      <c r="U540" s="291">
        <f t="shared" si="94"/>
        <v>0</v>
      </c>
      <c r="V540" s="291">
        <f t="shared" si="99"/>
        <v>0</v>
      </c>
      <c r="X540" s="288">
        <f>(($AC540*DT!$C$5/1000))*($D$1045/IF(AND($D$1044&gt;$B$1046,$B$1046&gt;$D$1043),366,365))+(($AD540*DT!$C$5/2000))</f>
        <v>0</v>
      </c>
      <c r="Y540" s="289">
        <f t="shared" si="95"/>
        <v>0</v>
      </c>
      <c r="Z540" s="289">
        <f>(($AC540*DT!$E$5/1000))*($D$1045/IF(AND($D$1044&gt;$B$1046,$B$1046&gt;$D$1043),366,365))+(($AD540*DT!$E$5/2000))</f>
        <v>0</v>
      </c>
      <c r="AA540" s="290">
        <f t="shared" si="96"/>
        <v>0</v>
      </c>
      <c r="AC540" s="291">
        <f t="shared" si="97"/>
        <v>0</v>
      </c>
      <c r="AD540" s="291">
        <f t="shared" si="98"/>
        <v>0</v>
      </c>
    </row>
    <row r="541" spans="2:30" x14ac:dyDescent="0.25">
      <c r="B541" s="522">
        <v>537</v>
      </c>
      <c r="C541" s="280">
        <f>'BIENES ASEGURADOS'!C549</f>
        <v>0</v>
      </c>
      <c r="D541" s="281">
        <f>SUM('BIENES ASEGURADOS'!D549:H549)*'RT GENERALES'!$D$14</f>
        <v>0</v>
      </c>
      <c r="E541" s="281">
        <f>SUM('BIENES ASEGURADOS'!I549:Y549,'BIENES ASEGURADOS'!AA549)*'RT GENERALES'!$D$14</f>
        <v>0</v>
      </c>
      <c r="F541" s="281">
        <f>'BIENES ASEGURADOS'!AB549*'RT GENERALES'!$D$14</f>
        <v>0</v>
      </c>
      <c r="G541" s="282">
        <f>'BIENES ASEGURADOS'!Z549*'RT GENERALES'!$D$14</f>
        <v>0</v>
      </c>
      <c r="H541" s="525">
        <f t="shared" si="89"/>
        <v>0</v>
      </c>
      <c r="I541" s="283"/>
      <c r="J541" s="284">
        <f>(((D541+E541)*(DT!$C$5/1000)))*($D$1045/IF(AND($D$1044&gt;$B$1046,$B$1046&gt;$D$1043),366,365))+(LIQUIDACION!$F541*(DT!$C$5/2000))</f>
        <v>0</v>
      </c>
      <c r="K541" s="285">
        <f t="shared" si="90"/>
        <v>0</v>
      </c>
      <c r="L541" s="286">
        <f>(((D541+E541)*DT!$E$5/1000)*($D$1045/IF(AND($D$1044&gt;$B$1046,$B$1046&gt;$D$1043),366,365))+(LIQUIDACION!F541*(DT!$E$5/2000)))</f>
        <v>0</v>
      </c>
      <c r="M541" s="286">
        <f>((G541)*(DT!$C$6/1000))*($D$1045/IF(AND($D$1044&gt;$B$1046,$B$1046&gt;$D$1043),366,365))</f>
        <v>0</v>
      </c>
      <c r="N541" s="287">
        <f t="shared" si="91"/>
        <v>0</v>
      </c>
      <c r="P541" s="288">
        <f>(($U541*DT!$C$5/1000))*($D$1045/IF(AND($D$1044&gt;$B$1046,$B$1046&gt;$D$1043),366,365))+(($V541*DT!$C$5/2000))</f>
        <v>0</v>
      </c>
      <c r="Q541" s="289">
        <f t="shared" si="92"/>
        <v>0</v>
      </c>
      <c r="R541" s="289">
        <f>(($U541*DT!$E$5/1000))*($D$1045/IF(AND($D$1044&gt;$B$1046,$B$1046&gt;$D$1043),366,365))+(($V541*DT!$E$5/2000))</f>
        <v>0</v>
      </c>
      <c r="S541" s="290">
        <f t="shared" si="93"/>
        <v>0</v>
      </c>
      <c r="U541" s="291">
        <f t="shared" si="94"/>
        <v>0</v>
      </c>
      <c r="V541" s="291">
        <f t="shared" si="99"/>
        <v>0</v>
      </c>
      <c r="X541" s="288">
        <f>(($AC541*DT!$C$5/1000))*($D$1045/IF(AND($D$1044&gt;$B$1046,$B$1046&gt;$D$1043),366,365))+(($AD541*DT!$C$5/2000))</f>
        <v>0</v>
      </c>
      <c r="Y541" s="289">
        <f t="shared" si="95"/>
        <v>0</v>
      </c>
      <c r="Z541" s="289">
        <f>(($AC541*DT!$E$5/1000))*($D$1045/IF(AND($D$1044&gt;$B$1046,$B$1046&gt;$D$1043),366,365))+(($AD541*DT!$E$5/2000))</f>
        <v>0</v>
      </c>
      <c r="AA541" s="290">
        <f t="shared" si="96"/>
        <v>0</v>
      </c>
      <c r="AC541" s="291">
        <f t="shared" si="97"/>
        <v>0</v>
      </c>
      <c r="AD541" s="291">
        <f t="shared" si="98"/>
        <v>0</v>
      </c>
    </row>
    <row r="542" spans="2:30" x14ac:dyDescent="0.25">
      <c r="B542" s="522">
        <v>538</v>
      </c>
      <c r="C542" s="280">
        <f>'BIENES ASEGURADOS'!C550</f>
        <v>0</v>
      </c>
      <c r="D542" s="281">
        <f>SUM('BIENES ASEGURADOS'!D550:H550)*'RT GENERALES'!$D$14</f>
        <v>0</v>
      </c>
      <c r="E542" s="281">
        <f>SUM('BIENES ASEGURADOS'!I550:Y550,'BIENES ASEGURADOS'!AA550)*'RT GENERALES'!$D$14</f>
        <v>0</v>
      </c>
      <c r="F542" s="281">
        <f>'BIENES ASEGURADOS'!AB550*'RT GENERALES'!$D$14</f>
        <v>0</v>
      </c>
      <c r="G542" s="282">
        <f>'BIENES ASEGURADOS'!Z550*'RT GENERALES'!$D$14</f>
        <v>0</v>
      </c>
      <c r="H542" s="525">
        <f t="shared" si="89"/>
        <v>0</v>
      </c>
      <c r="I542" s="283"/>
      <c r="J542" s="284">
        <f>(((D542+E542)*(DT!$C$5/1000)))*($D$1045/IF(AND($D$1044&gt;$B$1046,$B$1046&gt;$D$1043),366,365))+(LIQUIDACION!$F542*(DT!$C$5/2000))</f>
        <v>0</v>
      </c>
      <c r="K542" s="285">
        <f t="shared" si="90"/>
        <v>0</v>
      </c>
      <c r="L542" s="286">
        <f>(((D542+E542)*DT!$E$5/1000)*($D$1045/IF(AND($D$1044&gt;$B$1046,$B$1046&gt;$D$1043),366,365))+(LIQUIDACION!F542*(DT!$E$5/2000)))</f>
        <v>0</v>
      </c>
      <c r="M542" s="286">
        <f>((G542)*(DT!$C$6/1000))*($D$1045/IF(AND($D$1044&gt;$B$1046,$B$1046&gt;$D$1043),366,365))</f>
        <v>0</v>
      </c>
      <c r="N542" s="287">
        <f t="shared" si="91"/>
        <v>0</v>
      </c>
      <c r="P542" s="288">
        <f>(($U542*DT!$C$5/1000))*($D$1045/IF(AND($D$1044&gt;$B$1046,$B$1046&gt;$D$1043),366,365))+(($V542*DT!$C$5/2000))</f>
        <v>0</v>
      </c>
      <c r="Q542" s="289">
        <f t="shared" si="92"/>
        <v>0</v>
      </c>
      <c r="R542" s="289">
        <f>(($U542*DT!$E$5/1000))*($D$1045/IF(AND($D$1044&gt;$B$1046,$B$1046&gt;$D$1043),366,365))+(($V542*DT!$E$5/2000))</f>
        <v>0</v>
      </c>
      <c r="S542" s="290">
        <f t="shared" si="93"/>
        <v>0</v>
      </c>
      <c r="U542" s="291">
        <f t="shared" si="94"/>
        <v>0</v>
      </c>
      <c r="V542" s="291">
        <f t="shared" si="99"/>
        <v>0</v>
      </c>
      <c r="X542" s="288">
        <f>(($AC542*DT!$C$5/1000))*($D$1045/IF(AND($D$1044&gt;$B$1046,$B$1046&gt;$D$1043),366,365))+(($AD542*DT!$C$5/2000))</f>
        <v>0</v>
      </c>
      <c r="Y542" s="289">
        <f t="shared" si="95"/>
        <v>0</v>
      </c>
      <c r="Z542" s="289">
        <f>(($AC542*DT!$E$5/1000))*($D$1045/IF(AND($D$1044&gt;$B$1046,$B$1046&gt;$D$1043),366,365))+(($AD542*DT!$E$5/2000))</f>
        <v>0</v>
      </c>
      <c r="AA542" s="290">
        <f t="shared" si="96"/>
        <v>0</v>
      </c>
      <c r="AC542" s="291">
        <f t="shared" si="97"/>
        <v>0</v>
      </c>
      <c r="AD542" s="291">
        <f t="shared" si="98"/>
        <v>0</v>
      </c>
    </row>
    <row r="543" spans="2:30" x14ac:dyDescent="0.25">
      <c r="B543" s="522">
        <v>539</v>
      </c>
      <c r="C543" s="280">
        <f>'BIENES ASEGURADOS'!C551</f>
        <v>0</v>
      </c>
      <c r="D543" s="281">
        <f>SUM('BIENES ASEGURADOS'!D551:H551)*'RT GENERALES'!$D$14</f>
        <v>0</v>
      </c>
      <c r="E543" s="281">
        <f>SUM('BIENES ASEGURADOS'!I551:Y551,'BIENES ASEGURADOS'!AA551)*'RT GENERALES'!$D$14</f>
        <v>0</v>
      </c>
      <c r="F543" s="281">
        <f>'BIENES ASEGURADOS'!AB551*'RT GENERALES'!$D$14</f>
        <v>0</v>
      </c>
      <c r="G543" s="282">
        <f>'BIENES ASEGURADOS'!Z551*'RT GENERALES'!$D$14</f>
        <v>0</v>
      </c>
      <c r="H543" s="525">
        <f t="shared" si="89"/>
        <v>0</v>
      </c>
      <c r="I543" s="283"/>
      <c r="J543" s="284">
        <f>(((D543+E543)*(DT!$C$5/1000)))*($D$1045/IF(AND($D$1044&gt;$B$1046,$B$1046&gt;$D$1043),366,365))+(LIQUIDACION!$F543*(DT!$C$5/2000))</f>
        <v>0</v>
      </c>
      <c r="K543" s="285">
        <f t="shared" si="90"/>
        <v>0</v>
      </c>
      <c r="L543" s="286">
        <f>(((D543+E543)*DT!$E$5/1000)*($D$1045/IF(AND($D$1044&gt;$B$1046,$B$1046&gt;$D$1043),366,365))+(LIQUIDACION!F543*(DT!$E$5/2000)))</f>
        <v>0</v>
      </c>
      <c r="M543" s="286">
        <f>((G543)*(DT!$C$6/1000))*($D$1045/IF(AND($D$1044&gt;$B$1046,$B$1046&gt;$D$1043),366,365))</f>
        <v>0</v>
      </c>
      <c r="N543" s="287">
        <f t="shared" si="91"/>
        <v>0</v>
      </c>
      <c r="P543" s="288">
        <f>(($U543*DT!$C$5/1000))*($D$1045/IF(AND($D$1044&gt;$B$1046,$B$1046&gt;$D$1043),366,365))+(($V543*DT!$C$5/2000))</f>
        <v>0</v>
      </c>
      <c r="Q543" s="289">
        <f t="shared" si="92"/>
        <v>0</v>
      </c>
      <c r="R543" s="289">
        <f>(($U543*DT!$E$5/1000))*($D$1045/IF(AND($D$1044&gt;$B$1046,$B$1046&gt;$D$1043),366,365))+(($V543*DT!$E$5/2000))</f>
        <v>0</v>
      </c>
      <c r="S543" s="290">
        <f t="shared" si="93"/>
        <v>0</v>
      </c>
      <c r="U543" s="291">
        <f t="shared" si="94"/>
        <v>0</v>
      </c>
      <c r="V543" s="291">
        <f t="shared" si="99"/>
        <v>0</v>
      </c>
      <c r="X543" s="288">
        <f>(($AC543*DT!$C$5/1000))*($D$1045/IF(AND($D$1044&gt;$B$1046,$B$1046&gt;$D$1043),366,365))+(($AD543*DT!$C$5/2000))</f>
        <v>0</v>
      </c>
      <c r="Y543" s="289">
        <f t="shared" si="95"/>
        <v>0</v>
      </c>
      <c r="Z543" s="289">
        <f>(($AC543*DT!$E$5/1000))*($D$1045/IF(AND($D$1044&gt;$B$1046,$B$1046&gt;$D$1043),366,365))+(($AD543*DT!$E$5/2000))</f>
        <v>0</v>
      </c>
      <c r="AA543" s="290">
        <f t="shared" si="96"/>
        <v>0</v>
      </c>
      <c r="AC543" s="291">
        <f t="shared" si="97"/>
        <v>0</v>
      </c>
      <c r="AD543" s="291">
        <f t="shared" si="98"/>
        <v>0</v>
      </c>
    </row>
    <row r="544" spans="2:30" x14ac:dyDescent="0.25">
      <c r="B544" s="522">
        <v>540</v>
      </c>
      <c r="C544" s="280">
        <f>'BIENES ASEGURADOS'!C552</f>
        <v>0</v>
      </c>
      <c r="D544" s="281">
        <f>SUM('BIENES ASEGURADOS'!D552:H552)*'RT GENERALES'!$D$14</f>
        <v>0</v>
      </c>
      <c r="E544" s="281">
        <f>SUM('BIENES ASEGURADOS'!I552:Y552,'BIENES ASEGURADOS'!AA552)*'RT GENERALES'!$D$14</f>
        <v>0</v>
      </c>
      <c r="F544" s="281">
        <f>'BIENES ASEGURADOS'!AB552*'RT GENERALES'!$D$14</f>
        <v>0</v>
      </c>
      <c r="G544" s="282">
        <f>'BIENES ASEGURADOS'!Z552*'RT GENERALES'!$D$14</f>
        <v>0</v>
      </c>
      <c r="H544" s="525">
        <f t="shared" si="89"/>
        <v>0</v>
      </c>
      <c r="I544" s="283"/>
      <c r="J544" s="284">
        <f>(((D544+E544)*(DT!$C$5/1000)))*($D$1045/IF(AND($D$1044&gt;$B$1046,$B$1046&gt;$D$1043),366,365))+(LIQUIDACION!$F544*(DT!$C$5/2000))</f>
        <v>0</v>
      </c>
      <c r="K544" s="285">
        <f t="shared" si="90"/>
        <v>0</v>
      </c>
      <c r="L544" s="286">
        <f>(((D544+E544)*DT!$E$5/1000)*($D$1045/IF(AND($D$1044&gt;$B$1046,$B$1046&gt;$D$1043),366,365))+(LIQUIDACION!F544*(DT!$E$5/2000)))</f>
        <v>0</v>
      </c>
      <c r="M544" s="286">
        <f>((G544)*(DT!$C$6/1000))*($D$1045/IF(AND($D$1044&gt;$B$1046,$B$1046&gt;$D$1043),366,365))</f>
        <v>0</v>
      </c>
      <c r="N544" s="287">
        <f t="shared" si="91"/>
        <v>0</v>
      </c>
      <c r="P544" s="288">
        <f>(($U544*DT!$C$5/1000))*($D$1045/IF(AND($D$1044&gt;$B$1046,$B$1046&gt;$D$1043),366,365))+(($V544*DT!$C$5/2000))</f>
        <v>0</v>
      </c>
      <c r="Q544" s="289">
        <f t="shared" si="92"/>
        <v>0</v>
      </c>
      <c r="R544" s="289">
        <f>(($U544*DT!$E$5/1000))*($D$1045/IF(AND($D$1044&gt;$B$1046,$B$1046&gt;$D$1043),366,365))+(($V544*DT!$E$5/2000))</f>
        <v>0</v>
      </c>
      <c r="S544" s="290">
        <f t="shared" si="93"/>
        <v>0</v>
      </c>
      <c r="U544" s="291">
        <f t="shared" si="94"/>
        <v>0</v>
      </c>
      <c r="V544" s="291">
        <f t="shared" si="99"/>
        <v>0</v>
      </c>
      <c r="X544" s="288">
        <f>(($AC544*DT!$C$5/1000))*($D$1045/IF(AND($D$1044&gt;$B$1046,$B$1046&gt;$D$1043),366,365))+(($AD544*DT!$C$5/2000))</f>
        <v>0</v>
      </c>
      <c r="Y544" s="289">
        <f t="shared" si="95"/>
        <v>0</v>
      </c>
      <c r="Z544" s="289">
        <f>(($AC544*DT!$E$5/1000))*($D$1045/IF(AND($D$1044&gt;$B$1046,$B$1046&gt;$D$1043),366,365))+(($AD544*DT!$E$5/2000))</f>
        <v>0</v>
      </c>
      <c r="AA544" s="290">
        <f t="shared" si="96"/>
        <v>0</v>
      </c>
      <c r="AC544" s="291">
        <f t="shared" si="97"/>
        <v>0</v>
      </c>
      <c r="AD544" s="291">
        <f t="shared" si="98"/>
        <v>0</v>
      </c>
    </row>
    <row r="545" spans="2:30" x14ac:dyDescent="0.25">
      <c r="B545" s="522">
        <v>541</v>
      </c>
      <c r="C545" s="280">
        <f>'BIENES ASEGURADOS'!C553</f>
        <v>0</v>
      </c>
      <c r="D545" s="281">
        <f>SUM('BIENES ASEGURADOS'!D553:H553)*'RT GENERALES'!$D$14</f>
        <v>0</v>
      </c>
      <c r="E545" s="281">
        <f>SUM('BIENES ASEGURADOS'!I553:Y553,'BIENES ASEGURADOS'!AA553)*'RT GENERALES'!$D$14</f>
        <v>0</v>
      </c>
      <c r="F545" s="281">
        <f>'BIENES ASEGURADOS'!AB553*'RT GENERALES'!$D$14</f>
        <v>0</v>
      </c>
      <c r="G545" s="282">
        <f>'BIENES ASEGURADOS'!Z553*'RT GENERALES'!$D$14</f>
        <v>0</v>
      </c>
      <c r="H545" s="525">
        <f t="shared" si="89"/>
        <v>0</v>
      </c>
      <c r="I545" s="283"/>
      <c r="J545" s="284">
        <f>(((D545+E545)*(DT!$C$5/1000)))*($D$1045/IF(AND($D$1044&gt;$B$1046,$B$1046&gt;$D$1043),366,365))+(LIQUIDACION!$F545*(DT!$C$5/2000))</f>
        <v>0</v>
      </c>
      <c r="K545" s="285">
        <f t="shared" si="90"/>
        <v>0</v>
      </c>
      <c r="L545" s="286">
        <f>(((D545+E545)*DT!$E$5/1000)*($D$1045/IF(AND($D$1044&gt;$B$1046,$B$1046&gt;$D$1043),366,365))+(LIQUIDACION!F545*(DT!$E$5/2000)))</f>
        <v>0</v>
      </c>
      <c r="M545" s="286">
        <f>((G545)*(DT!$C$6/1000))*($D$1045/IF(AND($D$1044&gt;$B$1046,$B$1046&gt;$D$1043),366,365))</f>
        <v>0</v>
      </c>
      <c r="N545" s="287">
        <f t="shared" si="91"/>
        <v>0</v>
      </c>
      <c r="P545" s="288">
        <f>(($U545*DT!$C$5/1000))*($D$1045/IF(AND($D$1044&gt;$B$1046,$B$1046&gt;$D$1043),366,365))+(($V545*DT!$C$5/2000))</f>
        <v>0</v>
      </c>
      <c r="Q545" s="289">
        <f t="shared" si="92"/>
        <v>0</v>
      </c>
      <c r="R545" s="289">
        <f>(($U545*DT!$E$5/1000))*($D$1045/IF(AND($D$1044&gt;$B$1046,$B$1046&gt;$D$1043),366,365))+(($V545*DT!$E$5/2000))</f>
        <v>0</v>
      </c>
      <c r="S545" s="290">
        <f t="shared" si="93"/>
        <v>0</v>
      </c>
      <c r="U545" s="291">
        <f t="shared" si="94"/>
        <v>0</v>
      </c>
      <c r="V545" s="291">
        <f t="shared" si="99"/>
        <v>0</v>
      </c>
      <c r="X545" s="288">
        <f>(($AC545*DT!$C$5/1000))*($D$1045/IF(AND($D$1044&gt;$B$1046,$B$1046&gt;$D$1043),366,365))+(($AD545*DT!$C$5/2000))</f>
        <v>0</v>
      </c>
      <c r="Y545" s="289">
        <f t="shared" si="95"/>
        <v>0</v>
      </c>
      <c r="Z545" s="289">
        <f>(($AC545*DT!$E$5/1000))*($D$1045/IF(AND($D$1044&gt;$B$1046,$B$1046&gt;$D$1043),366,365))+(($AD545*DT!$E$5/2000))</f>
        <v>0</v>
      </c>
      <c r="AA545" s="290">
        <f t="shared" si="96"/>
        <v>0</v>
      </c>
      <c r="AC545" s="291">
        <f t="shared" si="97"/>
        <v>0</v>
      </c>
      <c r="AD545" s="291">
        <f t="shared" si="98"/>
        <v>0</v>
      </c>
    </row>
    <row r="546" spans="2:30" x14ac:dyDescent="0.25">
      <c r="B546" s="522">
        <v>542</v>
      </c>
      <c r="C546" s="280">
        <f>'BIENES ASEGURADOS'!C554</f>
        <v>0</v>
      </c>
      <c r="D546" s="281">
        <f>SUM('BIENES ASEGURADOS'!D554:H554)*'RT GENERALES'!$D$14</f>
        <v>0</v>
      </c>
      <c r="E546" s="281">
        <f>SUM('BIENES ASEGURADOS'!I554:Y554,'BIENES ASEGURADOS'!AA554)*'RT GENERALES'!$D$14</f>
        <v>0</v>
      </c>
      <c r="F546" s="281">
        <f>'BIENES ASEGURADOS'!AB554*'RT GENERALES'!$D$14</f>
        <v>0</v>
      </c>
      <c r="G546" s="282">
        <f>'BIENES ASEGURADOS'!Z554*'RT GENERALES'!$D$14</f>
        <v>0</v>
      </c>
      <c r="H546" s="525">
        <f t="shared" si="89"/>
        <v>0</v>
      </c>
      <c r="I546" s="283"/>
      <c r="J546" s="284">
        <f>(((D546+E546)*(DT!$C$5/1000)))*($D$1045/IF(AND($D$1044&gt;$B$1046,$B$1046&gt;$D$1043),366,365))+(LIQUIDACION!$F546*(DT!$C$5/2000))</f>
        <v>0</v>
      </c>
      <c r="K546" s="285">
        <f t="shared" si="90"/>
        <v>0</v>
      </c>
      <c r="L546" s="286">
        <f>(((D546+E546)*DT!$E$5/1000)*($D$1045/IF(AND($D$1044&gt;$B$1046,$B$1046&gt;$D$1043),366,365))+(LIQUIDACION!F546*(DT!$E$5/2000)))</f>
        <v>0</v>
      </c>
      <c r="M546" s="286">
        <f>((G546)*(DT!$C$6/1000))*($D$1045/IF(AND($D$1044&gt;$B$1046,$B$1046&gt;$D$1043),366,365))</f>
        <v>0</v>
      </c>
      <c r="N546" s="287">
        <f t="shared" si="91"/>
        <v>0</v>
      </c>
      <c r="P546" s="288">
        <f>(($U546*DT!$C$5/1000))*($D$1045/IF(AND($D$1044&gt;$B$1046,$B$1046&gt;$D$1043),366,365))+(($V546*DT!$C$5/2000))</f>
        <v>0</v>
      </c>
      <c r="Q546" s="289">
        <f t="shared" si="92"/>
        <v>0</v>
      </c>
      <c r="R546" s="289">
        <f>(($U546*DT!$E$5/1000))*($D$1045/IF(AND($D$1044&gt;$B$1046,$B$1046&gt;$D$1043),366,365))+(($V546*DT!$E$5/2000))</f>
        <v>0</v>
      </c>
      <c r="S546" s="290">
        <f t="shared" si="93"/>
        <v>0</v>
      </c>
      <c r="U546" s="291">
        <f t="shared" si="94"/>
        <v>0</v>
      </c>
      <c r="V546" s="291">
        <f t="shared" si="99"/>
        <v>0</v>
      </c>
      <c r="X546" s="288">
        <f>(($AC546*DT!$C$5/1000))*($D$1045/IF(AND($D$1044&gt;$B$1046,$B$1046&gt;$D$1043),366,365))+(($AD546*DT!$C$5/2000))</f>
        <v>0</v>
      </c>
      <c r="Y546" s="289">
        <f t="shared" si="95"/>
        <v>0</v>
      </c>
      <c r="Z546" s="289">
        <f>(($AC546*DT!$E$5/1000))*($D$1045/IF(AND($D$1044&gt;$B$1046,$B$1046&gt;$D$1043),366,365))+(($AD546*DT!$E$5/2000))</f>
        <v>0</v>
      </c>
      <c r="AA546" s="290">
        <f t="shared" si="96"/>
        <v>0</v>
      </c>
      <c r="AC546" s="291">
        <f t="shared" si="97"/>
        <v>0</v>
      </c>
      <c r="AD546" s="291">
        <f t="shared" si="98"/>
        <v>0</v>
      </c>
    </row>
    <row r="547" spans="2:30" x14ac:dyDescent="0.25">
      <c r="B547" s="522">
        <v>543</v>
      </c>
      <c r="C547" s="280">
        <f>'BIENES ASEGURADOS'!C555</f>
        <v>0</v>
      </c>
      <c r="D547" s="281">
        <f>SUM('BIENES ASEGURADOS'!D555:H555)*'RT GENERALES'!$D$14</f>
        <v>0</v>
      </c>
      <c r="E547" s="281">
        <f>SUM('BIENES ASEGURADOS'!I555:Y555,'BIENES ASEGURADOS'!AA555)*'RT GENERALES'!$D$14</f>
        <v>0</v>
      </c>
      <c r="F547" s="281">
        <f>'BIENES ASEGURADOS'!AB555*'RT GENERALES'!$D$14</f>
        <v>0</v>
      </c>
      <c r="G547" s="282">
        <f>'BIENES ASEGURADOS'!Z555*'RT GENERALES'!$D$14</f>
        <v>0</v>
      </c>
      <c r="H547" s="525">
        <f t="shared" si="89"/>
        <v>0</v>
      </c>
      <c r="I547" s="283"/>
      <c r="J547" s="284">
        <f>(((D547+E547)*(DT!$C$5/1000)))*($D$1045/IF(AND($D$1044&gt;$B$1046,$B$1046&gt;$D$1043),366,365))+(LIQUIDACION!$F547*(DT!$C$5/2000))</f>
        <v>0</v>
      </c>
      <c r="K547" s="285">
        <f t="shared" si="90"/>
        <v>0</v>
      </c>
      <c r="L547" s="286">
        <f>(((D547+E547)*DT!$E$5/1000)*($D$1045/IF(AND($D$1044&gt;$B$1046,$B$1046&gt;$D$1043),366,365))+(LIQUIDACION!F547*(DT!$E$5/2000)))</f>
        <v>0</v>
      </c>
      <c r="M547" s="286">
        <f>((G547)*(DT!$C$6/1000))*($D$1045/IF(AND($D$1044&gt;$B$1046,$B$1046&gt;$D$1043),366,365))</f>
        <v>0</v>
      </c>
      <c r="N547" s="287">
        <f t="shared" si="91"/>
        <v>0</v>
      </c>
      <c r="P547" s="288">
        <f>(($U547*DT!$C$5/1000))*($D$1045/IF(AND($D$1044&gt;$B$1046,$B$1046&gt;$D$1043),366,365))+(($V547*DT!$C$5/2000))</f>
        <v>0</v>
      </c>
      <c r="Q547" s="289">
        <f t="shared" si="92"/>
        <v>0</v>
      </c>
      <c r="R547" s="289">
        <f>(($U547*DT!$E$5/1000))*($D$1045/IF(AND($D$1044&gt;$B$1046,$B$1046&gt;$D$1043),366,365))+(($V547*DT!$E$5/2000))</f>
        <v>0</v>
      </c>
      <c r="S547" s="290">
        <f t="shared" si="93"/>
        <v>0</v>
      </c>
      <c r="U547" s="291">
        <f t="shared" si="94"/>
        <v>0</v>
      </c>
      <c r="V547" s="291">
        <f t="shared" si="99"/>
        <v>0</v>
      </c>
      <c r="X547" s="288">
        <f>(($AC547*DT!$C$5/1000))*($D$1045/IF(AND($D$1044&gt;$B$1046,$B$1046&gt;$D$1043),366,365))+(($AD547*DT!$C$5/2000))</f>
        <v>0</v>
      </c>
      <c r="Y547" s="289">
        <f t="shared" si="95"/>
        <v>0</v>
      </c>
      <c r="Z547" s="289">
        <f>(($AC547*DT!$E$5/1000))*($D$1045/IF(AND($D$1044&gt;$B$1046,$B$1046&gt;$D$1043),366,365))+(($AD547*DT!$E$5/2000))</f>
        <v>0</v>
      </c>
      <c r="AA547" s="290">
        <f t="shared" si="96"/>
        <v>0</v>
      </c>
      <c r="AC547" s="291">
        <f t="shared" si="97"/>
        <v>0</v>
      </c>
      <c r="AD547" s="291">
        <f t="shared" si="98"/>
        <v>0</v>
      </c>
    </row>
    <row r="548" spans="2:30" x14ac:dyDescent="0.25">
      <c r="B548" s="522">
        <v>544</v>
      </c>
      <c r="C548" s="280">
        <f>'BIENES ASEGURADOS'!C556</f>
        <v>0</v>
      </c>
      <c r="D548" s="281">
        <f>SUM('BIENES ASEGURADOS'!D556:H556)*'RT GENERALES'!$D$14</f>
        <v>0</v>
      </c>
      <c r="E548" s="281">
        <f>SUM('BIENES ASEGURADOS'!I556:Y556,'BIENES ASEGURADOS'!AA556)*'RT GENERALES'!$D$14</f>
        <v>0</v>
      </c>
      <c r="F548" s="281">
        <f>'BIENES ASEGURADOS'!AB556*'RT GENERALES'!$D$14</f>
        <v>0</v>
      </c>
      <c r="G548" s="282">
        <f>'BIENES ASEGURADOS'!Z556*'RT GENERALES'!$D$14</f>
        <v>0</v>
      </c>
      <c r="H548" s="525">
        <f t="shared" si="89"/>
        <v>0</v>
      </c>
      <c r="I548" s="283"/>
      <c r="J548" s="284">
        <f>(((D548+E548)*(DT!$C$5/1000)))*($D$1045/IF(AND($D$1044&gt;$B$1046,$B$1046&gt;$D$1043),366,365))+(LIQUIDACION!$F548*(DT!$C$5/2000))</f>
        <v>0</v>
      </c>
      <c r="K548" s="285">
        <f t="shared" si="90"/>
        <v>0</v>
      </c>
      <c r="L548" s="286">
        <f>(((D548+E548)*DT!$E$5/1000)*($D$1045/IF(AND($D$1044&gt;$B$1046,$B$1046&gt;$D$1043),366,365))+(LIQUIDACION!F548*(DT!$E$5/2000)))</f>
        <v>0</v>
      </c>
      <c r="M548" s="286">
        <f>((G548)*(DT!$C$6/1000))*($D$1045/IF(AND($D$1044&gt;$B$1046,$B$1046&gt;$D$1043),366,365))</f>
        <v>0</v>
      </c>
      <c r="N548" s="287">
        <f t="shared" si="91"/>
        <v>0</v>
      </c>
      <c r="P548" s="288">
        <f>(($U548*DT!$C$5/1000))*($D$1045/IF(AND($D$1044&gt;$B$1046,$B$1046&gt;$D$1043),366,365))+(($V548*DT!$C$5/2000))</f>
        <v>0</v>
      </c>
      <c r="Q548" s="289">
        <f t="shared" si="92"/>
        <v>0</v>
      </c>
      <c r="R548" s="289">
        <f>(($U548*DT!$E$5/1000))*($D$1045/IF(AND($D$1044&gt;$B$1046,$B$1046&gt;$D$1043),366,365))+(($V548*DT!$E$5/2000))</f>
        <v>0</v>
      </c>
      <c r="S548" s="290">
        <f t="shared" si="93"/>
        <v>0</v>
      </c>
      <c r="U548" s="291">
        <f t="shared" si="94"/>
        <v>0</v>
      </c>
      <c r="V548" s="291">
        <f t="shared" si="99"/>
        <v>0</v>
      </c>
      <c r="X548" s="288">
        <f>(($AC548*DT!$C$5/1000))*($D$1045/IF(AND($D$1044&gt;$B$1046,$B$1046&gt;$D$1043),366,365))+(($AD548*DT!$C$5/2000))</f>
        <v>0</v>
      </c>
      <c r="Y548" s="289">
        <f t="shared" si="95"/>
        <v>0</v>
      </c>
      <c r="Z548" s="289">
        <f>(($AC548*DT!$E$5/1000))*($D$1045/IF(AND($D$1044&gt;$B$1046,$B$1046&gt;$D$1043),366,365))+(($AD548*DT!$E$5/2000))</f>
        <v>0</v>
      </c>
      <c r="AA548" s="290">
        <f t="shared" si="96"/>
        <v>0</v>
      </c>
      <c r="AC548" s="291">
        <f t="shared" si="97"/>
        <v>0</v>
      </c>
      <c r="AD548" s="291">
        <f t="shared" si="98"/>
        <v>0</v>
      </c>
    </row>
    <row r="549" spans="2:30" x14ac:dyDescent="0.25">
      <c r="B549" s="522">
        <v>545</v>
      </c>
      <c r="C549" s="280">
        <f>'BIENES ASEGURADOS'!C557</f>
        <v>0</v>
      </c>
      <c r="D549" s="281">
        <f>SUM('BIENES ASEGURADOS'!D557:H557)*'RT GENERALES'!$D$14</f>
        <v>0</v>
      </c>
      <c r="E549" s="281">
        <f>SUM('BIENES ASEGURADOS'!I557:Y557,'BIENES ASEGURADOS'!AA557)*'RT GENERALES'!$D$14</f>
        <v>0</v>
      </c>
      <c r="F549" s="281">
        <f>'BIENES ASEGURADOS'!AB557*'RT GENERALES'!$D$14</f>
        <v>0</v>
      </c>
      <c r="G549" s="282">
        <f>'BIENES ASEGURADOS'!Z557*'RT GENERALES'!$D$14</f>
        <v>0</v>
      </c>
      <c r="H549" s="525">
        <f t="shared" si="89"/>
        <v>0</v>
      </c>
      <c r="I549" s="283"/>
      <c r="J549" s="284">
        <f>(((D549+E549)*(DT!$C$5/1000)))*($D$1045/IF(AND($D$1044&gt;$B$1046,$B$1046&gt;$D$1043),366,365))+(LIQUIDACION!$F549*(DT!$C$5/2000))</f>
        <v>0</v>
      </c>
      <c r="K549" s="285">
        <f t="shared" si="90"/>
        <v>0</v>
      </c>
      <c r="L549" s="286">
        <f>(((D549+E549)*DT!$E$5/1000)*($D$1045/IF(AND($D$1044&gt;$B$1046,$B$1046&gt;$D$1043),366,365))+(LIQUIDACION!F549*(DT!$E$5/2000)))</f>
        <v>0</v>
      </c>
      <c r="M549" s="286">
        <f>((G549)*(DT!$C$6/1000))*($D$1045/IF(AND($D$1044&gt;$B$1046,$B$1046&gt;$D$1043),366,365))</f>
        <v>0</v>
      </c>
      <c r="N549" s="287">
        <f t="shared" si="91"/>
        <v>0</v>
      </c>
      <c r="P549" s="288">
        <f>(($U549*DT!$C$5/1000))*($D$1045/IF(AND($D$1044&gt;$B$1046,$B$1046&gt;$D$1043),366,365))+(($V549*DT!$C$5/2000))</f>
        <v>0</v>
      </c>
      <c r="Q549" s="289">
        <f t="shared" si="92"/>
        <v>0</v>
      </c>
      <c r="R549" s="289">
        <f>(($U549*DT!$E$5/1000))*($D$1045/IF(AND($D$1044&gt;$B$1046,$B$1046&gt;$D$1043),366,365))+(($V549*DT!$E$5/2000))</f>
        <v>0</v>
      </c>
      <c r="S549" s="290">
        <f t="shared" si="93"/>
        <v>0</v>
      </c>
      <c r="U549" s="291">
        <f t="shared" si="94"/>
        <v>0</v>
      </c>
      <c r="V549" s="291">
        <f t="shared" si="99"/>
        <v>0</v>
      </c>
      <c r="X549" s="288">
        <f>(($AC549*DT!$C$5/1000))*($D$1045/IF(AND($D$1044&gt;$B$1046,$B$1046&gt;$D$1043),366,365))+(($AD549*DT!$C$5/2000))</f>
        <v>0</v>
      </c>
      <c r="Y549" s="289">
        <f t="shared" si="95"/>
        <v>0</v>
      </c>
      <c r="Z549" s="289">
        <f>(($AC549*DT!$E$5/1000))*($D$1045/IF(AND($D$1044&gt;$B$1046,$B$1046&gt;$D$1043),366,365))+(($AD549*DT!$E$5/2000))</f>
        <v>0</v>
      </c>
      <c r="AA549" s="290">
        <f t="shared" si="96"/>
        <v>0</v>
      </c>
      <c r="AC549" s="291">
        <f t="shared" si="97"/>
        <v>0</v>
      </c>
      <c r="AD549" s="291">
        <f t="shared" si="98"/>
        <v>0</v>
      </c>
    </row>
    <row r="550" spans="2:30" x14ac:dyDescent="0.25">
      <c r="B550" s="522">
        <v>546</v>
      </c>
      <c r="C550" s="280">
        <f>'BIENES ASEGURADOS'!C558</f>
        <v>0</v>
      </c>
      <c r="D550" s="281">
        <f>SUM('BIENES ASEGURADOS'!D558:H558)*'RT GENERALES'!$D$14</f>
        <v>0</v>
      </c>
      <c r="E550" s="281">
        <f>SUM('BIENES ASEGURADOS'!I558:Y558,'BIENES ASEGURADOS'!AA558)*'RT GENERALES'!$D$14</f>
        <v>0</v>
      </c>
      <c r="F550" s="281">
        <f>'BIENES ASEGURADOS'!AB558*'RT GENERALES'!$D$14</f>
        <v>0</v>
      </c>
      <c r="G550" s="282">
        <f>'BIENES ASEGURADOS'!Z558*'RT GENERALES'!$D$14</f>
        <v>0</v>
      </c>
      <c r="H550" s="525">
        <f t="shared" si="89"/>
        <v>0</v>
      </c>
      <c r="I550" s="283"/>
      <c r="J550" s="284">
        <f>(((D550+E550)*(DT!$C$5/1000)))*($D$1045/IF(AND($D$1044&gt;$B$1046,$B$1046&gt;$D$1043),366,365))+(LIQUIDACION!$F550*(DT!$C$5/2000))</f>
        <v>0</v>
      </c>
      <c r="K550" s="285">
        <f t="shared" si="90"/>
        <v>0</v>
      </c>
      <c r="L550" s="286">
        <f>(((D550+E550)*DT!$E$5/1000)*($D$1045/IF(AND($D$1044&gt;$B$1046,$B$1046&gt;$D$1043),366,365))+(LIQUIDACION!F550*(DT!$E$5/2000)))</f>
        <v>0</v>
      </c>
      <c r="M550" s="286">
        <f>((G550)*(DT!$C$6/1000))*($D$1045/IF(AND($D$1044&gt;$B$1046,$B$1046&gt;$D$1043),366,365))</f>
        <v>0</v>
      </c>
      <c r="N550" s="287">
        <f t="shared" si="91"/>
        <v>0</v>
      </c>
      <c r="P550" s="288">
        <f>(($U550*DT!$C$5/1000))*($D$1045/IF(AND($D$1044&gt;$B$1046,$B$1046&gt;$D$1043),366,365))+(($V550*DT!$C$5/2000))</f>
        <v>0</v>
      </c>
      <c r="Q550" s="289">
        <f t="shared" si="92"/>
        <v>0</v>
      </c>
      <c r="R550" s="289">
        <f>(($U550*DT!$E$5/1000))*($D$1045/IF(AND($D$1044&gt;$B$1046,$B$1046&gt;$D$1043),366,365))+(($V550*DT!$E$5/2000))</f>
        <v>0</v>
      </c>
      <c r="S550" s="290">
        <f t="shared" si="93"/>
        <v>0</v>
      </c>
      <c r="U550" s="291">
        <f t="shared" si="94"/>
        <v>0</v>
      </c>
      <c r="V550" s="291">
        <f t="shared" si="99"/>
        <v>0</v>
      </c>
      <c r="X550" s="288">
        <f>(($AC550*DT!$C$5/1000))*($D$1045/IF(AND($D$1044&gt;$B$1046,$B$1046&gt;$D$1043),366,365))+(($AD550*DT!$C$5/2000))</f>
        <v>0</v>
      </c>
      <c r="Y550" s="289">
        <f t="shared" si="95"/>
        <v>0</v>
      </c>
      <c r="Z550" s="289">
        <f>(($AC550*DT!$E$5/1000))*($D$1045/IF(AND($D$1044&gt;$B$1046,$B$1046&gt;$D$1043),366,365))+(($AD550*DT!$E$5/2000))</f>
        <v>0</v>
      </c>
      <c r="AA550" s="290">
        <f t="shared" si="96"/>
        <v>0</v>
      </c>
      <c r="AC550" s="291">
        <f t="shared" si="97"/>
        <v>0</v>
      </c>
      <c r="AD550" s="291">
        <f t="shared" si="98"/>
        <v>0</v>
      </c>
    </row>
    <row r="551" spans="2:30" x14ac:dyDescent="0.25">
      <c r="B551" s="522">
        <v>547</v>
      </c>
      <c r="C551" s="280">
        <f>'BIENES ASEGURADOS'!C559</f>
        <v>0</v>
      </c>
      <c r="D551" s="281">
        <f>SUM('BIENES ASEGURADOS'!D559:H559)*'RT GENERALES'!$D$14</f>
        <v>0</v>
      </c>
      <c r="E551" s="281">
        <f>SUM('BIENES ASEGURADOS'!I559:Y559,'BIENES ASEGURADOS'!AA559)*'RT GENERALES'!$D$14</f>
        <v>0</v>
      </c>
      <c r="F551" s="281">
        <f>'BIENES ASEGURADOS'!AB559*'RT GENERALES'!$D$14</f>
        <v>0</v>
      </c>
      <c r="G551" s="282">
        <f>'BIENES ASEGURADOS'!Z559*'RT GENERALES'!$D$14</f>
        <v>0</v>
      </c>
      <c r="H551" s="525">
        <f t="shared" si="89"/>
        <v>0</v>
      </c>
      <c r="I551" s="283"/>
      <c r="J551" s="284">
        <f>(((D551+E551)*(DT!$C$5/1000)))*($D$1045/IF(AND($D$1044&gt;$B$1046,$B$1046&gt;$D$1043),366,365))+(LIQUIDACION!$F551*(DT!$C$5/2000))</f>
        <v>0</v>
      </c>
      <c r="K551" s="285">
        <f t="shared" si="90"/>
        <v>0</v>
      </c>
      <c r="L551" s="286">
        <f>(((D551+E551)*DT!$E$5/1000)*($D$1045/IF(AND($D$1044&gt;$B$1046,$B$1046&gt;$D$1043),366,365))+(LIQUIDACION!F551*(DT!$E$5/2000)))</f>
        <v>0</v>
      </c>
      <c r="M551" s="286">
        <f>((G551)*(DT!$C$6/1000))*($D$1045/IF(AND($D$1044&gt;$B$1046,$B$1046&gt;$D$1043),366,365))</f>
        <v>0</v>
      </c>
      <c r="N551" s="287">
        <f t="shared" si="91"/>
        <v>0</v>
      </c>
      <c r="P551" s="288">
        <f>(($U551*DT!$C$5/1000))*($D$1045/IF(AND($D$1044&gt;$B$1046,$B$1046&gt;$D$1043),366,365))+(($V551*DT!$C$5/2000))</f>
        <v>0</v>
      </c>
      <c r="Q551" s="289">
        <f t="shared" si="92"/>
        <v>0</v>
      </c>
      <c r="R551" s="289">
        <f>(($U551*DT!$E$5/1000))*($D$1045/IF(AND($D$1044&gt;$B$1046,$B$1046&gt;$D$1043),366,365))+(($V551*DT!$E$5/2000))</f>
        <v>0</v>
      </c>
      <c r="S551" s="290">
        <f t="shared" si="93"/>
        <v>0</v>
      </c>
      <c r="U551" s="291">
        <f t="shared" si="94"/>
        <v>0</v>
      </c>
      <c r="V551" s="291">
        <f t="shared" si="99"/>
        <v>0</v>
      </c>
      <c r="X551" s="288">
        <f>(($AC551*DT!$C$5/1000))*($D$1045/IF(AND($D$1044&gt;$B$1046,$B$1046&gt;$D$1043),366,365))+(($AD551*DT!$C$5/2000))</f>
        <v>0</v>
      </c>
      <c r="Y551" s="289">
        <f t="shared" si="95"/>
        <v>0</v>
      </c>
      <c r="Z551" s="289">
        <f>(($AC551*DT!$E$5/1000))*($D$1045/IF(AND($D$1044&gt;$B$1046,$B$1046&gt;$D$1043),366,365))+(($AD551*DT!$E$5/2000))</f>
        <v>0</v>
      </c>
      <c r="AA551" s="290">
        <f t="shared" si="96"/>
        <v>0</v>
      </c>
      <c r="AC551" s="291">
        <f t="shared" si="97"/>
        <v>0</v>
      </c>
      <c r="AD551" s="291">
        <f t="shared" si="98"/>
        <v>0</v>
      </c>
    </row>
    <row r="552" spans="2:30" x14ac:dyDescent="0.25">
      <c r="B552" s="522">
        <v>548</v>
      </c>
      <c r="C552" s="280">
        <f>'BIENES ASEGURADOS'!C560</f>
        <v>0</v>
      </c>
      <c r="D552" s="281">
        <f>SUM('BIENES ASEGURADOS'!D560:H560)*'RT GENERALES'!$D$14</f>
        <v>0</v>
      </c>
      <c r="E552" s="281">
        <f>SUM('BIENES ASEGURADOS'!I560:Y560,'BIENES ASEGURADOS'!AA560)*'RT GENERALES'!$D$14</f>
        <v>0</v>
      </c>
      <c r="F552" s="281">
        <f>'BIENES ASEGURADOS'!AB560*'RT GENERALES'!$D$14</f>
        <v>0</v>
      </c>
      <c r="G552" s="282">
        <f>'BIENES ASEGURADOS'!Z560*'RT GENERALES'!$D$14</f>
        <v>0</v>
      </c>
      <c r="H552" s="525">
        <f t="shared" si="89"/>
        <v>0</v>
      </c>
      <c r="I552" s="283"/>
      <c r="J552" s="284">
        <f>(((D552+E552)*(DT!$C$5/1000)))*($D$1045/IF(AND($D$1044&gt;$B$1046,$B$1046&gt;$D$1043),366,365))+(LIQUIDACION!$F552*(DT!$C$5/2000))</f>
        <v>0</v>
      </c>
      <c r="K552" s="285">
        <f t="shared" si="90"/>
        <v>0</v>
      </c>
      <c r="L552" s="286">
        <f>(((D552+E552)*DT!$E$5/1000)*($D$1045/IF(AND($D$1044&gt;$B$1046,$B$1046&gt;$D$1043),366,365))+(LIQUIDACION!F552*(DT!$E$5/2000)))</f>
        <v>0</v>
      </c>
      <c r="M552" s="286">
        <f>((G552)*(DT!$C$6/1000))*($D$1045/IF(AND($D$1044&gt;$B$1046,$B$1046&gt;$D$1043),366,365))</f>
        <v>0</v>
      </c>
      <c r="N552" s="287">
        <f t="shared" si="91"/>
        <v>0</v>
      </c>
      <c r="P552" s="288">
        <f>(($U552*DT!$C$5/1000))*($D$1045/IF(AND($D$1044&gt;$B$1046,$B$1046&gt;$D$1043),366,365))+(($V552*DT!$C$5/2000))</f>
        <v>0</v>
      </c>
      <c r="Q552" s="289">
        <f t="shared" si="92"/>
        <v>0</v>
      </c>
      <c r="R552" s="289">
        <f>(($U552*DT!$E$5/1000))*($D$1045/IF(AND($D$1044&gt;$B$1046,$B$1046&gt;$D$1043),366,365))+(($V552*DT!$E$5/2000))</f>
        <v>0</v>
      </c>
      <c r="S552" s="290">
        <f t="shared" si="93"/>
        <v>0</v>
      </c>
      <c r="U552" s="291">
        <f t="shared" si="94"/>
        <v>0</v>
      </c>
      <c r="V552" s="291">
        <f t="shared" si="99"/>
        <v>0</v>
      </c>
      <c r="X552" s="288">
        <f>(($AC552*DT!$C$5/1000))*($D$1045/IF(AND($D$1044&gt;$B$1046,$B$1046&gt;$D$1043),366,365))+(($AD552*DT!$C$5/2000))</f>
        <v>0</v>
      </c>
      <c r="Y552" s="289">
        <f t="shared" si="95"/>
        <v>0</v>
      </c>
      <c r="Z552" s="289">
        <f>(($AC552*DT!$E$5/1000))*($D$1045/IF(AND($D$1044&gt;$B$1046,$B$1046&gt;$D$1043),366,365))+(($AD552*DT!$E$5/2000))</f>
        <v>0</v>
      </c>
      <c r="AA552" s="290">
        <f t="shared" si="96"/>
        <v>0</v>
      </c>
      <c r="AC552" s="291">
        <f t="shared" si="97"/>
        <v>0</v>
      </c>
      <c r="AD552" s="291">
        <f t="shared" si="98"/>
        <v>0</v>
      </c>
    </row>
    <row r="553" spans="2:30" x14ac:dyDescent="0.25">
      <c r="B553" s="522">
        <v>549</v>
      </c>
      <c r="C553" s="280">
        <f>'BIENES ASEGURADOS'!C561</f>
        <v>0</v>
      </c>
      <c r="D553" s="281">
        <f>SUM('BIENES ASEGURADOS'!D561:H561)*'RT GENERALES'!$D$14</f>
        <v>0</v>
      </c>
      <c r="E553" s="281">
        <f>SUM('BIENES ASEGURADOS'!I561:Y561,'BIENES ASEGURADOS'!AA561)*'RT GENERALES'!$D$14</f>
        <v>0</v>
      </c>
      <c r="F553" s="281">
        <f>'BIENES ASEGURADOS'!AB561*'RT GENERALES'!$D$14</f>
        <v>0</v>
      </c>
      <c r="G553" s="282">
        <f>'BIENES ASEGURADOS'!Z561*'RT GENERALES'!$D$14</f>
        <v>0</v>
      </c>
      <c r="H553" s="525">
        <f t="shared" si="89"/>
        <v>0</v>
      </c>
      <c r="I553" s="283"/>
      <c r="J553" s="284">
        <f>(((D553+E553)*(DT!$C$5/1000)))*($D$1045/IF(AND($D$1044&gt;$B$1046,$B$1046&gt;$D$1043),366,365))+(LIQUIDACION!$F553*(DT!$C$5/2000))</f>
        <v>0</v>
      </c>
      <c r="K553" s="285">
        <f t="shared" si="90"/>
        <v>0</v>
      </c>
      <c r="L553" s="286">
        <f>(((D553+E553)*DT!$E$5/1000)*($D$1045/IF(AND($D$1044&gt;$B$1046,$B$1046&gt;$D$1043),366,365))+(LIQUIDACION!F553*(DT!$E$5/2000)))</f>
        <v>0</v>
      </c>
      <c r="M553" s="286">
        <f>((G553)*(DT!$C$6/1000))*($D$1045/IF(AND($D$1044&gt;$B$1046,$B$1046&gt;$D$1043),366,365))</f>
        <v>0</v>
      </c>
      <c r="N553" s="287">
        <f t="shared" si="91"/>
        <v>0</v>
      </c>
      <c r="P553" s="288">
        <f>(($U553*DT!$C$5/1000))*($D$1045/IF(AND($D$1044&gt;$B$1046,$B$1046&gt;$D$1043),366,365))+(($V553*DT!$C$5/2000))</f>
        <v>0</v>
      </c>
      <c r="Q553" s="289">
        <f t="shared" si="92"/>
        <v>0</v>
      </c>
      <c r="R553" s="289">
        <f>(($U553*DT!$E$5/1000))*($D$1045/IF(AND($D$1044&gt;$B$1046,$B$1046&gt;$D$1043),366,365))+(($V553*DT!$E$5/2000))</f>
        <v>0</v>
      </c>
      <c r="S553" s="290">
        <f t="shared" si="93"/>
        <v>0</v>
      </c>
      <c r="U553" s="291">
        <f t="shared" si="94"/>
        <v>0</v>
      </c>
      <c r="V553" s="291">
        <f t="shared" si="99"/>
        <v>0</v>
      </c>
      <c r="X553" s="288">
        <f>(($AC553*DT!$C$5/1000))*($D$1045/IF(AND($D$1044&gt;$B$1046,$B$1046&gt;$D$1043),366,365))+(($AD553*DT!$C$5/2000))</f>
        <v>0</v>
      </c>
      <c r="Y553" s="289">
        <f t="shared" si="95"/>
        <v>0</v>
      </c>
      <c r="Z553" s="289">
        <f>(($AC553*DT!$E$5/1000))*($D$1045/IF(AND($D$1044&gt;$B$1046,$B$1046&gt;$D$1043),366,365))+(($AD553*DT!$E$5/2000))</f>
        <v>0</v>
      </c>
      <c r="AA553" s="290">
        <f t="shared" si="96"/>
        <v>0</v>
      </c>
      <c r="AC553" s="291">
        <f t="shared" si="97"/>
        <v>0</v>
      </c>
      <c r="AD553" s="291">
        <f t="shared" si="98"/>
        <v>0</v>
      </c>
    </row>
    <row r="554" spans="2:30" x14ac:dyDescent="0.25">
      <c r="B554" s="522">
        <v>550</v>
      </c>
      <c r="C554" s="280">
        <f>'BIENES ASEGURADOS'!C562</f>
        <v>0</v>
      </c>
      <c r="D554" s="281">
        <f>SUM('BIENES ASEGURADOS'!D562:H562)*'RT GENERALES'!$D$14</f>
        <v>0</v>
      </c>
      <c r="E554" s="281">
        <f>SUM('BIENES ASEGURADOS'!I562:Y562,'BIENES ASEGURADOS'!AA562)*'RT GENERALES'!$D$14</f>
        <v>0</v>
      </c>
      <c r="F554" s="281">
        <f>'BIENES ASEGURADOS'!AB562*'RT GENERALES'!$D$14</f>
        <v>0</v>
      </c>
      <c r="G554" s="282">
        <f>'BIENES ASEGURADOS'!Z562*'RT GENERALES'!$D$14</f>
        <v>0</v>
      </c>
      <c r="H554" s="525">
        <f t="shared" si="89"/>
        <v>0</v>
      </c>
      <c r="I554" s="283"/>
      <c r="J554" s="284">
        <f>(((D554+E554)*(DT!$C$5/1000)))*($D$1045/IF(AND($D$1044&gt;$B$1046,$B$1046&gt;$D$1043),366,365))+(LIQUIDACION!$F554*(DT!$C$5/2000))</f>
        <v>0</v>
      </c>
      <c r="K554" s="285">
        <f t="shared" si="90"/>
        <v>0</v>
      </c>
      <c r="L554" s="286">
        <f>(((D554+E554)*DT!$E$5/1000)*($D$1045/IF(AND($D$1044&gt;$B$1046,$B$1046&gt;$D$1043),366,365))+(LIQUIDACION!F554*(DT!$E$5/2000)))</f>
        <v>0</v>
      </c>
      <c r="M554" s="286">
        <f>((G554)*(DT!$C$6/1000))*($D$1045/IF(AND($D$1044&gt;$B$1046,$B$1046&gt;$D$1043),366,365))</f>
        <v>0</v>
      </c>
      <c r="N554" s="287">
        <f t="shared" si="91"/>
        <v>0</v>
      </c>
      <c r="P554" s="288">
        <f>(($U554*DT!$C$5/1000))*($D$1045/IF(AND($D$1044&gt;$B$1046,$B$1046&gt;$D$1043),366,365))+(($V554*DT!$C$5/2000))</f>
        <v>0</v>
      </c>
      <c r="Q554" s="289">
        <f t="shared" si="92"/>
        <v>0</v>
      </c>
      <c r="R554" s="289">
        <f>(($U554*DT!$E$5/1000))*($D$1045/IF(AND($D$1044&gt;$B$1046,$B$1046&gt;$D$1043),366,365))+(($V554*DT!$E$5/2000))</f>
        <v>0</v>
      </c>
      <c r="S554" s="290">
        <f t="shared" si="93"/>
        <v>0</v>
      </c>
      <c r="U554" s="291">
        <f t="shared" si="94"/>
        <v>0</v>
      </c>
      <c r="V554" s="291">
        <f t="shared" si="99"/>
        <v>0</v>
      </c>
      <c r="X554" s="288">
        <f>(($AC554*DT!$C$5/1000))*($D$1045/IF(AND($D$1044&gt;$B$1046,$B$1046&gt;$D$1043),366,365))+(($AD554*DT!$C$5/2000))</f>
        <v>0</v>
      </c>
      <c r="Y554" s="289">
        <f t="shared" si="95"/>
        <v>0</v>
      </c>
      <c r="Z554" s="289">
        <f>(($AC554*DT!$E$5/1000))*($D$1045/IF(AND($D$1044&gt;$B$1046,$B$1046&gt;$D$1043),366,365))+(($AD554*DT!$E$5/2000))</f>
        <v>0</v>
      </c>
      <c r="AA554" s="290">
        <f t="shared" si="96"/>
        <v>0</v>
      </c>
      <c r="AC554" s="291">
        <f t="shared" si="97"/>
        <v>0</v>
      </c>
      <c r="AD554" s="291">
        <f t="shared" si="98"/>
        <v>0</v>
      </c>
    </row>
    <row r="555" spans="2:30" x14ac:dyDescent="0.25">
      <c r="B555" s="522">
        <v>551</v>
      </c>
      <c r="C555" s="280">
        <f>'BIENES ASEGURADOS'!C563</f>
        <v>0</v>
      </c>
      <c r="D555" s="281">
        <f>SUM('BIENES ASEGURADOS'!D563:H563)*'RT GENERALES'!$D$14</f>
        <v>0</v>
      </c>
      <c r="E555" s="281">
        <f>SUM('BIENES ASEGURADOS'!I563:Y563,'BIENES ASEGURADOS'!AA563)*'RT GENERALES'!$D$14</f>
        <v>0</v>
      </c>
      <c r="F555" s="281">
        <f>'BIENES ASEGURADOS'!AB563*'RT GENERALES'!$D$14</f>
        <v>0</v>
      </c>
      <c r="G555" s="282">
        <f>'BIENES ASEGURADOS'!Z563*'RT GENERALES'!$D$14</f>
        <v>0</v>
      </c>
      <c r="H555" s="525">
        <f t="shared" si="89"/>
        <v>0</v>
      </c>
      <c r="I555" s="283"/>
      <c r="J555" s="284">
        <f>(((D555+E555)*(DT!$C$5/1000)))*($D$1045/IF(AND($D$1044&gt;$B$1046,$B$1046&gt;$D$1043),366,365))+(LIQUIDACION!$F555*(DT!$C$5/2000))</f>
        <v>0</v>
      </c>
      <c r="K555" s="285">
        <f t="shared" si="90"/>
        <v>0</v>
      </c>
      <c r="L555" s="286">
        <f>(((D555+E555)*DT!$E$5/1000)*($D$1045/IF(AND($D$1044&gt;$B$1046,$B$1046&gt;$D$1043),366,365))+(LIQUIDACION!F555*(DT!$E$5/2000)))</f>
        <v>0</v>
      </c>
      <c r="M555" s="286">
        <f>((G555)*(DT!$C$6/1000))*($D$1045/IF(AND($D$1044&gt;$B$1046,$B$1046&gt;$D$1043),366,365))</f>
        <v>0</v>
      </c>
      <c r="N555" s="287">
        <f t="shared" si="91"/>
        <v>0</v>
      </c>
      <c r="P555" s="288">
        <f>(($U555*DT!$C$5/1000))*($D$1045/IF(AND($D$1044&gt;$B$1046,$B$1046&gt;$D$1043),366,365))+(($V555*DT!$C$5/2000))</f>
        <v>0</v>
      </c>
      <c r="Q555" s="289">
        <f t="shared" si="92"/>
        <v>0</v>
      </c>
      <c r="R555" s="289">
        <f>(($U555*DT!$E$5/1000))*($D$1045/IF(AND($D$1044&gt;$B$1046,$B$1046&gt;$D$1043),366,365))+(($V555*DT!$E$5/2000))</f>
        <v>0</v>
      </c>
      <c r="S555" s="290">
        <f t="shared" si="93"/>
        <v>0</v>
      </c>
      <c r="U555" s="291">
        <f t="shared" si="94"/>
        <v>0</v>
      </c>
      <c r="V555" s="291">
        <f t="shared" si="99"/>
        <v>0</v>
      </c>
      <c r="X555" s="288">
        <f>(($AC555*DT!$C$5/1000))*($D$1045/IF(AND($D$1044&gt;$B$1046,$B$1046&gt;$D$1043),366,365))+(($AD555*DT!$C$5/2000))</f>
        <v>0</v>
      </c>
      <c r="Y555" s="289">
        <f t="shared" si="95"/>
        <v>0</v>
      </c>
      <c r="Z555" s="289">
        <f>(($AC555*DT!$E$5/1000))*($D$1045/IF(AND($D$1044&gt;$B$1046,$B$1046&gt;$D$1043),366,365))+(($AD555*DT!$E$5/2000))</f>
        <v>0</v>
      </c>
      <c r="AA555" s="290">
        <f t="shared" si="96"/>
        <v>0</v>
      </c>
      <c r="AC555" s="291">
        <f t="shared" si="97"/>
        <v>0</v>
      </c>
      <c r="AD555" s="291">
        <f t="shared" si="98"/>
        <v>0</v>
      </c>
    </row>
    <row r="556" spans="2:30" x14ac:dyDescent="0.25">
      <c r="B556" s="522">
        <v>552</v>
      </c>
      <c r="C556" s="280">
        <f>'BIENES ASEGURADOS'!C564</f>
        <v>0</v>
      </c>
      <c r="D556" s="281">
        <f>SUM('BIENES ASEGURADOS'!D564:H564)*'RT GENERALES'!$D$14</f>
        <v>0</v>
      </c>
      <c r="E556" s="281">
        <f>SUM('BIENES ASEGURADOS'!I564:Y564,'BIENES ASEGURADOS'!AA564)*'RT GENERALES'!$D$14</f>
        <v>0</v>
      </c>
      <c r="F556" s="281">
        <f>'BIENES ASEGURADOS'!AB564*'RT GENERALES'!$D$14</f>
        <v>0</v>
      </c>
      <c r="G556" s="282">
        <f>'BIENES ASEGURADOS'!Z564*'RT GENERALES'!$D$14</f>
        <v>0</v>
      </c>
      <c r="H556" s="525">
        <f t="shared" si="89"/>
        <v>0</v>
      </c>
      <c r="I556" s="283"/>
      <c r="J556" s="284">
        <f>(((D556+E556)*(DT!$C$5/1000)))*($D$1045/IF(AND($D$1044&gt;$B$1046,$B$1046&gt;$D$1043),366,365))+(LIQUIDACION!$F556*(DT!$C$5/2000))</f>
        <v>0</v>
      </c>
      <c r="K556" s="285">
        <f t="shared" si="90"/>
        <v>0</v>
      </c>
      <c r="L556" s="286">
        <f>(((D556+E556)*DT!$E$5/1000)*($D$1045/IF(AND($D$1044&gt;$B$1046,$B$1046&gt;$D$1043),366,365))+(LIQUIDACION!F556*(DT!$E$5/2000)))</f>
        <v>0</v>
      </c>
      <c r="M556" s="286">
        <f>((G556)*(DT!$C$6/1000))*($D$1045/IF(AND($D$1044&gt;$B$1046,$B$1046&gt;$D$1043),366,365))</f>
        <v>0</v>
      </c>
      <c r="N556" s="287">
        <f t="shared" si="91"/>
        <v>0</v>
      </c>
      <c r="P556" s="288">
        <f>(($U556*DT!$C$5/1000))*($D$1045/IF(AND($D$1044&gt;$B$1046,$B$1046&gt;$D$1043),366,365))+(($V556*DT!$C$5/2000))</f>
        <v>0</v>
      </c>
      <c r="Q556" s="289">
        <f t="shared" si="92"/>
        <v>0</v>
      </c>
      <c r="R556" s="289">
        <f>(($U556*DT!$E$5/1000))*($D$1045/IF(AND($D$1044&gt;$B$1046,$B$1046&gt;$D$1043),366,365))+(($V556*DT!$E$5/2000))</f>
        <v>0</v>
      </c>
      <c r="S556" s="290">
        <f t="shared" si="93"/>
        <v>0</v>
      </c>
      <c r="U556" s="291">
        <f t="shared" si="94"/>
        <v>0</v>
      </c>
      <c r="V556" s="291">
        <f t="shared" si="99"/>
        <v>0</v>
      </c>
      <c r="X556" s="288">
        <f>(($AC556*DT!$C$5/1000))*($D$1045/IF(AND($D$1044&gt;$B$1046,$B$1046&gt;$D$1043),366,365))+(($AD556*DT!$C$5/2000))</f>
        <v>0</v>
      </c>
      <c r="Y556" s="289">
        <f t="shared" si="95"/>
        <v>0</v>
      </c>
      <c r="Z556" s="289">
        <f>(($AC556*DT!$E$5/1000))*($D$1045/IF(AND($D$1044&gt;$B$1046,$B$1046&gt;$D$1043),366,365))+(($AD556*DT!$E$5/2000))</f>
        <v>0</v>
      </c>
      <c r="AA556" s="290">
        <f t="shared" si="96"/>
        <v>0</v>
      </c>
      <c r="AC556" s="291">
        <f t="shared" si="97"/>
        <v>0</v>
      </c>
      <c r="AD556" s="291">
        <f t="shared" si="98"/>
        <v>0</v>
      </c>
    </row>
    <row r="557" spans="2:30" x14ac:dyDescent="0.25">
      <c r="B557" s="522">
        <v>553</v>
      </c>
      <c r="C557" s="280">
        <f>'BIENES ASEGURADOS'!C565</f>
        <v>0</v>
      </c>
      <c r="D557" s="281">
        <f>SUM('BIENES ASEGURADOS'!D565:H565)*'RT GENERALES'!$D$14</f>
        <v>0</v>
      </c>
      <c r="E557" s="281">
        <f>SUM('BIENES ASEGURADOS'!I565:Y565,'BIENES ASEGURADOS'!AA565)*'RT GENERALES'!$D$14</f>
        <v>0</v>
      </c>
      <c r="F557" s="281">
        <f>'BIENES ASEGURADOS'!AB565*'RT GENERALES'!$D$14</f>
        <v>0</v>
      </c>
      <c r="G557" s="282">
        <f>'BIENES ASEGURADOS'!Z565*'RT GENERALES'!$D$14</f>
        <v>0</v>
      </c>
      <c r="H557" s="525">
        <f t="shared" si="89"/>
        <v>0</v>
      </c>
      <c r="I557" s="283"/>
      <c r="J557" s="284">
        <f>(((D557+E557)*(DT!$C$5/1000)))*($D$1045/IF(AND($D$1044&gt;$B$1046,$B$1046&gt;$D$1043),366,365))+(LIQUIDACION!$F557*(DT!$C$5/2000))</f>
        <v>0</v>
      </c>
      <c r="K557" s="285">
        <f t="shared" si="90"/>
        <v>0</v>
      </c>
      <c r="L557" s="286">
        <f>(((D557+E557)*DT!$E$5/1000)*($D$1045/IF(AND($D$1044&gt;$B$1046,$B$1046&gt;$D$1043),366,365))+(LIQUIDACION!F557*(DT!$E$5/2000)))</f>
        <v>0</v>
      </c>
      <c r="M557" s="286">
        <f>((G557)*(DT!$C$6/1000))*($D$1045/IF(AND($D$1044&gt;$B$1046,$B$1046&gt;$D$1043),366,365))</f>
        <v>0</v>
      </c>
      <c r="N557" s="287">
        <f t="shared" si="91"/>
        <v>0</v>
      </c>
      <c r="P557" s="288">
        <f>(($U557*DT!$C$5/1000))*($D$1045/IF(AND($D$1044&gt;$B$1046,$B$1046&gt;$D$1043),366,365))+(($V557*DT!$C$5/2000))</f>
        <v>0</v>
      </c>
      <c r="Q557" s="289">
        <f t="shared" si="92"/>
        <v>0</v>
      </c>
      <c r="R557" s="289">
        <f>(($U557*DT!$E$5/1000))*($D$1045/IF(AND($D$1044&gt;$B$1046,$B$1046&gt;$D$1043),366,365))+(($V557*DT!$E$5/2000))</f>
        <v>0</v>
      </c>
      <c r="S557" s="290">
        <f t="shared" si="93"/>
        <v>0</v>
      </c>
      <c r="U557" s="291">
        <f t="shared" si="94"/>
        <v>0</v>
      </c>
      <c r="V557" s="291">
        <f t="shared" si="99"/>
        <v>0</v>
      </c>
      <c r="X557" s="288">
        <f>(($AC557*DT!$C$5/1000))*($D$1045/IF(AND($D$1044&gt;$B$1046,$B$1046&gt;$D$1043),366,365))+(($AD557*DT!$C$5/2000))</f>
        <v>0</v>
      </c>
      <c r="Y557" s="289">
        <f t="shared" si="95"/>
        <v>0</v>
      </c>
      <c r="Z557" s="289">
        <f>(($AC557*DT!$E$5/1000))*($D$1045/IF(AND($D$1044&gt;$B$1046,$B$1046&gt;$D$1043),366,365))+(($AD557*DT!$E$5/2000))</f>
        <v>0</v>
      </c>
      <c r="AA557" s="290">
        <f t="shared" si="96"/>
        <v>0</v>
      </c>
      <c r="AC557" s="291">
        <f t="shared" si="97"/>
        <v>0</v>
      </c>
      <c r="AD557" s="291">
        <f t="shared" si="98"/>
        <v>0</v>
      </c>
    </row>
    <row r="558" spans="2:30" x14ac:dyDescent="0.25">
      <c r="B558" s="522">
        <v>554</v>
      </c>
      <c r="C558" s="280">
        <f>'BIENES ASEGURADOS'!C566</f>
        <v>0</v>
      </c>
      <c r="D558" s="281">
        <f>SUM('BIENES ASEGURADOS'!D566:H566)*'RT GENERALES'!$D$14</f>
        <v>0</v>
      </c>
      <c r="E558" s="281">
        <f>SUM('BIENES ASEGURADOS'!I566:Y566,'BIENES ASEGURADOS'!AA566)*'RT GENERALES'!$D$14</f>
        <v>0</v>
      </c>
      <c r="F558" s="281">
        <f>'BIENES ASEGURADOS'!AB566*'RT GENERALES'!$D$14</f>
        <v>0</v>
      </c>
      <c r="G558" s="282">
        <f>'BIENES ASEGURADOS'!Z566*'RT GENERALES'!$D$14</f>
        <v>0</v>
      </c>
      <c r="H558" s="525">
        <f t="shared" si="89"/>
        <v>0</v>
      </c>
      <c r="I558" s="283"/>
      <c r="J558" s="284">
        <f>(((D558+E558)*(DT!$C$5/1000)))*($D$1045/IF(AND($D$1044&gt;$B$1046,$B$1046&gt;$D$1043),366,365))+(LIQUIDACION!$F558*(DT!$C$5/2000))</f>
        <v>0</v>
      </c>
      <c r="K558" s="285">
        <f t="shared" si="90"/>
        <v>0</v>
      </c>
      <c r="L558" s="286">
        <f>(((D558+E558)*DT!$E$5/1000)*($D$1045/IF(AND($D$1044&gt;$B$1046,$B$1046&gt;$D$1043),366,365))+(LIQUIDACION!F558*(DT!$E$5/2000)))</f>
        <v>0</v>
      </c>
      <c r="M558" s="286">
        <f>((G558)*(DT!$C$6/1000))*($D$1045/IF(AND($D$1044&gt;$B$1046,$B$1046&gt;$D$1043),366,365))</f>
        <v>0</v>
      </c>
      <c r="N558" s="287">
        <f t="shared" si="91"/>
        <v>0</v>
      </c>
      <c r="P558" s="288">
        <f>(($U558*DT!$C$5/1000))*($D$1045/IF(AND($D$1044&gt;$B$1046,$B$1046&gt;$D$1043),366,365))+(($V558*DT!$C$5/2000))</f>
        <v>0</v>
      </c>
      <c r="Q558" s="289">
        <f t="shared" si="92"/>
        <v>0</v>
      </c>
      <c r="R558" s="289">
        <f>(($U558*DT!$E$5/1000))*($D$1045/IF(AND($D$1044&gt;$B$1046,$B$1046&gt;$D$1043),366,365))+(($V558*DT!$E$5/2000))</f>
        <v>0</v>
      </c>
      <c r="S558" s="290">
        <f t="shared" si="93"/>
        <v>0</v>
      </c>
      <c r="U558" s="291">
        <f t="shared" si="94"/>
        <v>0</v>
      </c>
      <c r="V558" s="291">
        <f t="shared" si="99"/>
        <v>0</v>
      </c>
      <c r="X558" s="288">
        <f>(($AC558*DT!$C$5/1000))*($D$1045/IF(AND($D$1044&gt;$B$1046,$B$1046&gt;$D$1043),366,365))+(($AD558*DT!$C$5/2000))</f>
        <v>0</v>
      </c>
      <c r="Y558" s="289">
        <f t="shared" si="95"/>
        <v>0</v>
      </c>
      <c r="Z558" s="289">
        <f>(($AC558*DT!$E$5/1000))*($D$1045/IF(AND($D$1044&gt;$B$1046,$B$1046&gt;$D$1043),366,365))+(($AD558*DT!$E$5/2000))</f>
        <v>0</v>
      </c>
      <c r="AA558" s="290">
        <f t="shared" si="96"/>
        <v>0</v>
      </c>
      <c r="AC558" s="291">
        <f t="shared" si="97"/>
        <v>0</v>
      </c>
      <c r="AD558" s="291">
        <f t="shared" si="98"/>
        <v>0</v>
      </c>
    </row>
    <row r="559" spans="2:30" x14ac:dyDescent="0.25">
      <c r="B559" s="522">
        <v>555</v>
      </c>
      <c r="C559" s="280">
        <f>'BIENES ASEGURADOS'!C567</f>
        <v>0</v>
      </c>
      <c r="D559" s="281">
        <f>SUM('BIENES ASEGURADOS'!D567:H567)*'RT GENERALES'!$D$14</f>
        <v>0</v>
      </c>
      <c r="E559" s="281">
        <f>SUM('BIENES ASEGURADOS'!I567:Y567,'BIENES ASEGURADOS'!AA567)*'RT GENERALES'!$D$14</f>
        <v>0</v>
      </c>
      <c r="F559" s="281">
        <f>'BIENES ASEGURADOS'!AB567*'RT GENERALES'!$D$14</f>
        <v>0</v>
      </c>
      <c r="G559" s="282">
        <f>'BIENES ASEGURADOS'!Z567*'RT GENERALES'!$D$14</f>
        <v>0</v>
      </c>
      <c r="H559" s="525">
        <f t="shared" si="89"/>
        <v>0</v>
      </c>
      <c r="I559" s="283"/>
      <c r="J559" s="284">
        <f>(((D559+E559)*(DT!$C$5/1000)))*($D$1045/IF(AND($D$1044&gt;$B$1046,$B$1046&gt;$D$1043),366,365))+(LIQUIDACION!$F559*(DT!$C$5/2000))</f>
        <v>0</v>
      </c>
      <c r="K559" s="285">
        <f t="shared" si="90"/>
        <v>0</v>
      </c>
      <c r="L559" s="286">
        <f>(((D559+E559)*DT!$E$5/1000)*($D$1045/IF(AND($D$1044&gt;$B$1046,$B$1046&gt;$D$1043),366,365))+(LIQUIDACION!F559*(DT!$E$5/2000)))</f>
        <v>0</v>
      </c>
      <c r="M559" s="286">
        <f>((G559)*(DT!$C$6/1000))*($D$1045/IF(AND($D$1044&gt;$B$1046,$B$1046&gt;$D$1043),366,365))</f>
        <v>0</v>
      </c>
      <c r="N559" s="287">
        <f t="shared" si="91"/>
        <v>0</v>
      </c>
      <c r="P559" s="288">
        <f>(($U559*DT!$C$5/1000))*($D$1045/IF(AND($D$1044&gt;$B$1046,$B$1046&gt;$D$1043),366,365))+(($V559*DT!$C$5/2000))</f>
        <v>0</v>
      </c>
      <c r="Q559" s="289">
        <f t="shared" si="92"/>
        <v>0</v>
      </c>
      <c r="R559" s="289">
        <f>(($U559*DT!$E$5/1000))*($D$1045/IF(AND($D$1044&gt;$B$1046,$B$1046&gt;$D$1043),366,365))+(($V559*DT!$E$5/2000))</f>
        <v>0</v>
      </c>
      <c r="S559" s="290">
        <f t="shared" si="93"/>
        <v>0</v>
      </c>
      <c r="U559" s="291">
        <f t="shared" si="94"/>
        <v>0</v>
      </c>
      <c r="V559" s="291">
        <f t="shared" si="99"/>
        <v>0</v>
      </c>
      <c r="X559" s="288">
        <f>(($AC559*DT!$C$5/1000))*($D$1045/IF(AND($D$1044&gt;$B$1046,$B$1046&gt;$D$1043),366,365))+(($AD559*DT!$C$5/2000))</f>
        <v>0</v>
      </c>
      <c r="Y559" s="289">
        <f t="shared" si="95"/>
        <v>0</v>
      </c>
      <c r="Z559" s="289">
        <f>(($AC559*DT!$E$5/1000))*($D$1045/IF(AND($D$1044&gt;$B$1046,$B$1046&gt;$D$1043),366,365))+(($AD559*DT!$E$5/2000))</f>
        <v>0</v>
      </c>
      <c r="AA559" s="290">
        <f t="shared" si="96"/>
        <v>0</v>
      </c>
      <c r="AC559" s="291">
        <f t="shared" si="97"/>
        <v>0</v>
      </c>
      <c r="AD559" s="291">
        <f t="shared" si="98"/>
        <v>0</v>
      </c>
    </row>
    <row r="560" spans="2:30" x14ac:dyDescent="0.25">
      <c r="B560" s="522">
        <v>556</v>
      </c>
      <c r="C560" s="280">
        <f>'BIENES ASEGURADOS'!C568</f>
        <v>0</v>
      </c>
      <c r="D560" s="281">
        <f>SUM('BIENES ASEGURADOS'!D568:H568)*'RT GENERALES'!$D$14</f>
        <v>0</v>
      </c>
      <c r="E560" s="281">
        <f>SUM('BIENES ASEGURADOS'!I568:Y568,'BIENES ASEGURADOS'!AA568)*'RT GENERALES'!$D$14</f>
        <v>0</v>
      </c>
      <c r="F560" s="281">
        <f>'BIENES ASEGURADOS'!AB568*'RT GENERALES'!$D$14</f>
        <v>0</v>
      </c>
      <c r="G560" s="282">
        <f>'BIENES ASEGURADOS'!Z568*'RT GENERALES'!$D$14</f>
        <v>0</v>
      </c>
      <c r="H560" s="525">
        <f t="shared" si="89"/>
        <v>0</v>
      </c>
      <c r="I560" s="283"/>
      <c r="J560" s="284">
        <f>(((D560+E560)*(DT!$C$5/1000)))*($D$1045/IF(AND($D$1044&gt;$B$1046,$B$1046&gt;$D$1043),366,365))+(LIQUIDACION!$F560*(DT!$C$5/2000))</f>
        <v>0</v>
      </c>
      <c r="K560" s="285">
        <f t="shared" si="90"/>
        <v>0</v>
      </c>
      <c r="L560" s="286">
        <f>(((D560+E560)*DT!$E$5/1000)*($D$1045/IF(AND($D$1044&gt;$B$1046,$B$1046&gt;$D$1043),366,365))+(LIQUIDACION!F560*(DT!$E$5/2000)))</f>
        <v>0</v>
      </c>
      <c r="M560" s="286">
        <f>((G560)*(DT!$C$6/1000))*($D$1045/IF(AND($D$1044&gt;$B$1046,$B$1046&gt;$D$1043),366,365))</f>
        <v>0</v>
      </c>
      <c r="N560" s="287">
        <f t="shared" si="91"/>
        <v>0</v>
      </c>
      <c r="P560" s="288">
        <f>(($U560*DT!$C$5/1000))*($D$1045/IF(AND($D$1044&gt;$B$1046,$B$1046&gt;$D$1043),366,365))+(($V560*DT!$C$5/2000))</f>
        <v>0</v>
      </c>
      <c r="Q560" s="289">
        <f t="shared" si="92"/>
        <v>0</v>
      </c>
      <c r="R560" s="289">
        <f>(($U560*DT!$E$5/1000))*($D$1045/IF(AND($D$1044&gt;$B$1046,$B$1046&gt;$D$1043),366,365))+(($V560*DT!$E$5/2000))</f>
        <v>0</v>
      </c>
      <c r="S560" s="290">
        <f t="shared" si="93"/>
        <v>0</v>
      </c>
      <c r="U560" s="291">
        <f t="shared" si="94"/>
        <v>0</v>
      </c>
      <c r="V560" s="291">
        <f t="shared" si="99"/>
        <v>0</v>
      </c>
      <c r="X560" s="288">
        <f>(($AC560*DT!$C$5/1000))*($D$1045/IF(AND($D$1044&gt;$B$1046,$B$1046&gt;$D$1043),366,365))+(($AD560*DT!$C$5/2000))</f>
        <v>0</v>
      </c>
      <c r="Y560" s="289">
        <f t="shared" si="95"/>
        <v>0</v>
      </c>
      <c r="Z560" s="289">
        <f>(($AC560*DT!$E$5/1000))*($D$1045/IF(AND($D$1044&gt;$B$1046,$B$1046&gt;$D$1043),366,365))+(($AD560*DT!$E$5/2000))</f>
        <v>0</v>
      </c>
      <c r="AA560" s="290">
        <f t="shared" si="96"/>
        <v>0</v>
      </c>
      <c r="AC560" s="291">
        <f t="shared" si="97"/>
        <v>0</v>
      </c>
      <c r="AD560" s="291">
        <f t="shared" si="98"/>
        <v>0</v>
      </c>
    </row>
    <row r="561" spans="2:30" x14ac:dyDescent="0.25">
      <c r="B561" s="522">
        <v>557</v>
      </c>
      <c r="C561" s="280">
        <f>'BIENES ASEGURADOS'!C569</f>
        <v>0</v>
      </c>
      <c r="D561" s="281">
        <f>SUM('BIENES ASEGURADOS'!D569:H569)*'RT GENERALES'!$D$14</f>
        <v>0</v>
      </c>
      <c r="E561" s="281">
        <f>SUM('BIENES ASEGURADOS'!I569:Y569,'BIENES ASEGURADOS'!AA569)*'RT GENERALES'!$D$14</f>
        <v>0</v>
      </c>
      <c r="F561" s="281">
        <f>'BIENES ASEGURADOS'!AB569*'RT GENERALES'!$D$14</f>
        <v>0</v>
      </c>
      <c r="G561" s="282">
        <f>'BIENES ASEGURADOS'!Z569*'RT GENERALES'!$D$14</f>
        <v>0</v>
      </c>
      <c r="H561" s="525">
        <f t="shared" si="89"/>
        <v>0</v>
      </c>
      <c r="I561" s="283"/>
      <c r="J561" s="284">
        <f>(((D561+E561)*(DT!$C$5/1000)))*($D$1045/IF(AND($D$1044&gt;$B$1046,$B$1046&gt;$D$1043),366,365))+(LIQUIDACION!$F561*(DT!$C$5/2000))</f>
        <v>0</v>
      </c>
      <c r="K561" s="285">
        <f t="shared" si="90"/>
        <v>0</v>
      </c>
      <c r="L561" s="286">
        <f>(((D561+E561)*DT!$E$5/1000)*($D$1045/IF(AND($D$1044&gt;$B$1046,$B$1046&gt;$D$1043),366,365))+(LIQUIDACION!F561*(DT!$E$5/2000)))</f>
        <v>0</v>
      </c>
      <c r="M561" s="286">
        <f>((G561)*(DT!$C$6/1000))*($D$1045/IF(AND($D$1044&gt;$B$1046,$B$1046&gt;$D$1043),366,365))</f>
        <v>0</v>
      </c>
      <c r="N561" s="287">
        <f t="shared" si="91"/>
        <v>0</v>
      </c>
      <c r="P561" s="288">
        <f>(($U561*DT!$C$5/1000))*($D$1045/IF(AND($D$1044&gt;$B$1046,$B$1046&gt;$D$1043),366,365))+(($V561*DT!$C$5/2000))</f>
        <v>0</v>
      </c>
      <c r="Q561" s="289">
        <f t="shared" si="92"/>
        <v>0</v>
      </c>
      <c r="R561" s="289">
        <f>(($U561*DT!$E$5/1000))*($D$1045/IF(AND($D$1044&gt;$B$1046,$B$1046&gt;$D$1043),366,365))+(($V561*DT!$E$5/2000))</f>
        <v>0</v>
      </c>
      <c r="S561" s="290">
        <f t="shared" si="93"/>
        <v>0</v>
      </c>
      <c r="U561" s="291">
        <f t="shared" si="94"/>
        <v>0</v>
      </c>
      <c r="V561" s="291">
        <f t="shared" si="99"/>
        <v>0</v>
      </c>
      <c r="X561" s="288">
        <f>(($AC561*DT!$C$5/1000))*($D$1045/IF(AND($D$1044&gt;$B$1046,$B$1046&gt;$D$1043),366,365))+(($AD561*DT!$C$5/2000))</f>
        <v>0</v>
      </c>
      <c r="Y561" s="289">
        <f t="shared" si="95"/>
        <v>0</v>
      </c>
      <c r="Z561" s="289">
        <f>(($AC561*DT!$E$5/1000))*($D$1045/IF(AND($D$1044&gt;$B$1046,$B$1046&gt;$D$1043),366,365))+(($AD561*DT!$E$5/2000))</f>
        <v>0</v>
      </c>
      <c r="AA561" s="290">
        <f t="shared" si="96"/>
        <v>0</v>
      </c>
      <c r="AC561" s="291">
        <f t="shared" si="97"/>
        <v>0</v>
      </c>
      <c r="AD561" s="291">
        <f t="shared" si="98"/>
        <v>0</v>
      </c>
    </row>
    <row r="562" spans="2:30" x14ac:dyDescent="0.25">
      <c r="B562" s="522">
        <v>558</v>
      </c>
      <c r="C562" s="280">
        <f>'BIENES ASEGURADOS'!C570</f>
        <v>0</v>
      </c>
      <c r="D562" s="281">
        <f>SUM('BIENES ASEGURADOS'!D570:H570)*'RT GENERALES'!$D$14</f>
        <v>0</v>
      </c>
      <c r="E562" s="281">
        <f>SUM('BIENES ASEGURADOS'!I570:Y570,'BIENES ASEGURADOS'!AA570)*'RT GENERALES'!$D$14</f>
        <v>0</v>
      </c>
      <c r="F562" s="281">
        <f>'BIENES ASEGURADOS'!AB570*'RT GENERALES'!$D$14</f>
        <v>0</v>
      </c>
      <c r="G562" s="282">
        <f>'BIENES ASEGURADOS'!Z570*'RT GENERALES'!$D$14</f>
        <v>0</v>
      </c>
      <c r="H562" s="525">
        <f t="shared" si="89"/>
        <v>0</v>
      </c>
      <c r="I562" s="283"/>
      <c r="J562" s="284">
        <f>(((D562+E562)*(DT!$C$5/1000)))*($D$1045/IF(AND($D$1044&gt;$B$1046,$B$1046&gt;$D$1043),366,365))+(LIQUIDACION!$F562*(DT!$C$5/2000))</f>
        <v>0</v>
      </c>
      <c r="K562" s="285">
        <f t="shared" si="90"/>
        <v>0</v>
      </c>
      <c r="L562" s="286">
        <f>(((D562+E562)*DT!$E$5/1000)*($D$1045/IF(AND($D$1044&gt;$B$1046,$B$1046&gt;$D$1043),366,365))+(LIQUIDACION!F562*(DT!$E$5/2000)))</f>
        <v>0</v>
      </c>
      <c r="M562" s="286">
        <f>((G562)*(DT!$C$6/1000))*($D$1045/IF(AND($D$1044&gt;$B$1046,$B$1046&gt;$D$1043),366,365))</f>
        <v>0</v>
      </c>
      <c r="N562" s="287">
        <f t="shared" si="91"/>
        <v>0</v>
      </c>
      <c r="P562" s="288">
        <f>(($U562*DT!$C$5/1000))*($D$1045/IF(AND($D$1044&gt;$B$1046,$B$1046&gt;$D$1043),366,365))+(($V562*DT!$C$5/2000))</f>
        <v>0</v>
      </c>
      <c r="Q562" s="289">
        <f t="shared" si="92"/>
        <v>0</v>
      </c>
      <c r="R562" s="289">
        <f>(($U562*DT!$E$5/1000))*($D$1045/IF(AND($D$1044&gt;$B$1046,$B$1046&gt;$D$1043),366,365))+(($V562*DT!$E$5/2000))</f>
        <v>0</v>
      </c>
      <c r="S562" s="290">
        <f t="shared" si="93"/>
        <v>0</v>
      </c>
      <c r="U562" s="291">
        <f t="shared" si="94"/>
        <v>0</v>
      </c>
      <c r="V562" s="291">
        <f t="shared" si="99"/>
        <v>0</v>
      </c>
      <c r="X562" s="288">
        <f>(($AC562*DT!$C$5/1000))*($D$1045/IF(AND($D$1044&gt;$B$1046,$B$1046&gt;$D$1043),366,365))+(($AD562*DT!$C$5/2000))</f>
        <v>0</v>
      </c>
      <c r="Y562" s="289">
        <f t="shared" si="95"/>
        <v>0</v>
      </c>
      <c r="Z562" s="289">
        <f>(($AC562*DT!$E$5/1000))*($D$1045/IF(AND($D$1044&gt;$B$1046,$B$1046&gt;$D$1043),366,365))+(($AD562*DT!$E$5/2000))</f>
        <v>0</v>
      </c>
      <c r="AA562" s="290">
        <f t="shared" si="96"/>
        <v>0</v>
      </c>
      <c r="AC562" s="291">
        <f t="shared" si="97"/>
        <v>0</v>
      </c>
      <c r="AD562" s="291">
        <f t="shared" si="98"/>
        <v>0</v>
      </c>
    </row>
    <row r="563" spans="2:30" x14ac:dyDescent="0.25">
      <c r="B563" s="522">
        <v>559</v>
      </c>
      <c r="C563" s="280">
        <f>'BIENES ASEGURADOS'!C571</f>
        <v>0</v>
      </c>
      <c r="D563" s="281">
        <f>SUM('BIENES ASEGURADOS'!D571:H571)*'RT GENERALES'!$D$14</f>
        <v>0</v>
      </c>
      <c r="E563" s="281">
        <f>SUM('BIENES ASEGURADOS'!I571:Y571,'BIENES ASEGURADOS'!AA571)*'RT GENERALES'!$D$14</f>
        <v>0</v>
      </c>
      <c r="F563" s="281">
        <f>'BIENES ASEGURADOS'!AB571*'RT GENERALES'!$D$14</f>
        <v>0</v>
      </c>
      <c r="G563" s="282">
        <f>'BIENES ASEGURADOS'!Z571*'RT GENERALES'!$D$14</f>
        <v>0</v>
      </c>
      <c r="H563" s="525">
        <f t="shared" si="89"/>
        <v>0</v>
      </c>
      <c r="I563" s="283"/>
      <c r="J563" s="284">
        <f>(((D563+E563)*(DT!$C$5/1000)))*($D$1045/IF(AND($D$1044&gt;$B$1046,$B$1046&gt;$D$1043),366,365))+(LIQUIDACION!$F563*(DT!$C$5/2000))</f>
        <v>0</v>
      </c>
      <c r="K563" s="285">
        <f t="shared" si="90"/>
        <v>0</v>
      </c>
      <c r="L563" s="286">
        <f>(((D563+E563)*DT!$E$5/1000)*($D$1045/IF(AND($D$1044&gt;$B$1046,$B$1046&gt;$D$1043),366,365))+(LIQUIDACION!F563*(DT!$E$5/2000)))</f>
        <v>0</v>
      </c>
      <c r="M563" s="286">
        <f>((G563)*(DT!$C$6/1000))*($D$1045/IF(AND($D$1044&gt;$B$1046,$B$1046&gt;$D$1043),366,365))</f>
        <v>0</v>
      </c>
      <c r="N563" s="287">
        <f t="shared" si="91"/>
        <v>0</v>
      </c>
      <c r="P563" s="288">
        <f>(($U563*DT!$C$5/1000))*($D$1045/IF(AND($D$1044&gt;$B$1046,$B$1046&gt;$D$1043),366,365))+(($V563*DT!$C$5/2000))</f>
        <v>0</v>
      </c>
      <c r="Q563" s="289">
        <f t="shared" si="92"/>
        <v>0</v>
      </c>
      <c r="R563" s="289">
        <f>(($U563*DT!$E$5/1000))*($D$1045/IF(AND($D$1044&gt;$B$1046,$B$1046&gt;$D$1043),366,365))+(($V563*DT!$E$5/2000))</f>
        <v>0</v>
      </c>
      <c r="S563" s="290">
        <f t="shared" si="93"/>
        <v>0</v>
      </c>
      <c r="U563" s="291">
        <f t="shared" si="94"/>
        <v>0</v>
      </c>
      <c r="V563" s="291">
        <f t="shared" si="99"/>
        <v>0</v>
      </c>
      <c r="X563" s="288">
        <f>(($AC563*DT!$C$5/1000))*($D$1045/IF(AND($D$1044&gt;$B$1046,$B$1046&gt;$D$1043),366,365))+(($AD563*DT!$C$5/2000))</f>
        <v>0</v>
      </c>
      <c r="Y563" s="289">
        <f t="shared" si="95"/>
        <v>0</v>
      </c>
      <c r="Z563" s="289">
        <f>(($AC563*DT!$E$5/1000))*($D$1045/IF(AND($D$1044&gt;$B$1046,$B$1046&gt;$D$1043),366,365))+(($AD563*DT!$E$5/2000))</f>
        <v>0</v>
      </c>
      <c r="AA563" s="290">
        <f t="shared" si="96"/>
        <v>0</v>
      </c>
      <c r="AC563" s="291">
        <f t="shared" si="97"/>
        <v>0</v>
      </c>
      <c r="AD563" s="291">
        <f t="shared" si="98"/>
        <v>0</v>
      </c>
    </row>
    <row r="564" spans="2:30" x14ac:dyDescent="0.25">
      <c r="B564" s="522">
        <v>560</v>
      </c>
      <c r="C564" s="280">
        <f>'BIENES ASEGURADOS'!C572</f>
        <v>0</v>
      </c>
      <c r="D564" s="281">
        <f>SUM('BIENES ASEGURADOS'!D572:H572)*'RT GENERALES'!$D$14</f>
        <v>0</v>
      </c>
      <c r="E564" s="281">
        <f>SUM('BIENES ASEGURADOS'!I572:Y572,'BIENES ASEGURADOS'!AA572)*'RT GENERALES'!$D$14</f>
        <v>0</v>
      </c>
      <c r="F564" s="281">
        <f>'BIENES ASEGURADOS'!AB572*'RT GENERALES'!$D$14</f>
        <v>0</v>
      </c>
      <c r="G564" s="282">
        <f>'BIENES ASEGURADOS'!Z572*'RT GENERALES'!$D$14</f>
        <v>0</v>
      </c>
      <c r="H564" s="525">
        <f t="shared" si="89"/>
        <v>0</v>
      </c>
      <c r="I564" s="283"/>
      <c r="J564" s="284">
        <f>(((D564+E564)*(DT!$C$5/1000)))*($D$1045/IF(AND($D$1044&gt;$B$1046,$B$1046&gt;$D$1043),366,365))+(LIQUIDACION!$F564*(DT!$C$5/2000))</f>
        <v>0</v>
      </c>
      <c r="K564" s="285">
        <f t="shared" si="90"/>
        <v>0</v>
      </c>
      <c r="L564" s="286">
        <f>(((D564+E564)*DT!$E$5/1000)*($D$1045/IF(AND($D$1044&gt;$B$1046,$B$1046&gt;$D$1043),366,365))+(LIQUIDACION!F564*(DT!$E$5/2000)))</f>
        <v>0</v>
      </c>
      <c r="M564" s="286">
        <f>((G564)*(DT!$C$6/1000))*($D$1045/IF(AND($D$1044&gt;$B$1046,$B$1046&gt;$D$1043),366,365))</f>
        <v>0</v>
      </c>
      <c r="N564" s="287">
        <f t="shared" si="91"/>
        <v>0</v>
      </c>
      <c r="P564" s="288">
        <f>(($U564*DT!$C$5/1000))*($D$1045/IF(AND($D$1044&gt;$B$1046,$B$1046&gt;$D$1043),366,365))+(($V564*DT!$C$5/2000))</f>
        <v>0</v>
      </c>
      <c r="Q564" s="289">
        <f t="shared" si="92"/>
        <v>0</v>
      </c>
      <c r="R564" s="289">
        <f>(($U564*DT!$E$5/1000))*($D$1045/IF(AND($D$1044&gt;$B$1046,$B$1046&gt;$D$1043),366,365))+(($V564*DT!$E$5/2000))</f>
        <v>0</v>
      </c>
      <c r="S564" s="290">
        <f t="shared" si="93"/>
        <v>0</v>
      </c>
      <c r="U564" s="291">
        <f t="shared" si="94"/>
        <v>0</v>
      </c>
      <c r="V564" s="291">
        <f t="shared" si="99"/>
        <v>0</v>
      </c>
      <c r="X564" s="288">
        <f>(($AC564*DT!$C$5/1000))*($D$1045/IF(AND($D$1044&gt;$B$1046,$B$1046&gt;$D$1043),366,365))+(($AD564*DT!$C$5/2000))</f>
        <v>0</v>
      </c>
      <c r="Y564" s="289">
        <f t="shared" si="95"/>
        <v>0</v>
      </c>
      <c r="Z564" s="289">
        <f>(($AC564*DT!$E$5/1000))*($D$1045/IF(AND($D$1044&gt;$B$1046,$B$1046&gt;$D$1043),366,365))+(($AD564*DT!$E$5/2000))</f>
        <v>0</v>
      </c>
      <c r="AA564" s="290">
        <f t="shared" si="96"/>
        <v>0</v>
      </c>
      <c r="AC564" s="291">
        <f t="shared" si="97"/>
        <v>0</v>
      </c>
      <c r="AD564" s="291">
        <f t="shared" si="98"/>
        <v>0</v>
      </c>
    </row>
    <row r="565" spans="2:30" x14ac:dyDescent="0.25">
      <c r="B565" s="522">
        <v>561</v>
      </c>
      <c r="C565" s="280">
        <f>'BIENES ASEGURADOS'!C573</f>
        <v>0</v>
      </c>
      <c r="D565" s="281">
        <f>SUM('BIENES ASEGURADOS'!D573:H573)*'RT GENERALES'!$D$14</f>
        <v>0</v>
      </c>
      <c r="E565" s="281">
        <f>SUM('BIENES ASEGURADOS'!I573:Y573,'BIENES ASEGURADOS'!AA573)*'RT GENERALES'!$D$14</f>
        <v>0</v>
      </c>
      <c r="F565" s="281">
        <f>'BIENES ASEGURADOS'!AB573*'RT GENERALES'!$D$14</f>
        <v>0</v>
      </c>
      <c r="G565" s="282">
        <f>'BIENES ASEGURADOS'!Z573*'RT GENERALES'!$D$14</f>
        <v>0</v>
      </c>
      <c r="H565" s="525">
        <f t="shared" si="89"/>
        <v>0</v>
      </c>
      <c r="I565" s="283"/>
      <c r="J565" s="284">
        <f>(((D565+E565)*(DT!$C$5/1000)))*($D$1045/IF(AND($D$1044&gt;$B$1046,$B$1046&gt;$D$1043),366,365))+(LIQUIDACION!$F565*(DT!$C$5/2000))</f>
        <v>0</v>
      </c>
      <c r="K565" s="285">
        <f t="shared" si="90"/>
        <v>0</v>
      </c>
      <c r="L565" s="286">
        <f>(((D565+E565)*DT!$E$5/1000)*($D$1045/IF(AND($D$1044&gt;$B$1046,$B$1046&gt;$D$1043),366,365))+(LIQUIDACION!F565*(DT!$E$5/2000)))</f>
        <v>0</v>
      </c>
      <c r="M565" s="286">
        <f>((G565)*(DT!$C$6/1000))*($D$1045/IF(AND($D$1044&gt;$B$1046,$B$1046&gt;$D$1043),366,365))</f>
        <v>0</v>
      </c>
      <c r="N565" s="287">
        <f t="shared" si="91"/>
        <v>0</v>
      </c>
      <c r="P565" s="288">
        <f>(($U565*DT!$C$5/1000))*($D$1045/IF(AND($D$1044&gt;$B$1046,$B$1046&gt;$D$1043),366,365))+(($V565*DT!$C$5/2000))</f>
        <v>0</v>
      </c>
      <c r="Q565" s="289">
        <f t="shared" si="92"/>
        <v>0</v>
      </c>
      <c r="R565" s="289">
        <f>(($U565*DT!$E$5/1000))*($D$1045/IF(AND($D$1044&gt;$B$1046,$B$1046&gt;$D$1043),366,365))+(($V565*DT!$E$5/2000))</f>
        <v>0</v>
      </c>
      <c r="S565" s="290">
        <f t="shared" si="93"/>
        <v>0</v>
      </c>
      <c r="U565" s="291">
        <f t="shared" si="94"/>
        <v>0</v>
      </c>
      <c r="V565" s="291">
        <f t="shared" si="99"/>
        <v>0</v>
      </c>
      <c r="X565" s="288">
        <f>(($AC565*DT!$C$5/1000))*($D$1045/IF(AND($D$1044&gt;$B$1046,$B$1046&gt;$D$1043),366,365))+(($AD565*DT!$C$5/2000))</f>
        <v>0</v>
      </c>
      <c r="Y565" s="289">
        <f t="shared" si="95"/>
        <v>0</v>
      </c>
      <c r="Z565" s="289">
        <f>(($AC565*DT!$E$5/1000))*($D$1045/IF(AND($D$1044&gt;$B$1046,$B$1046&gt;$D$1043),366,365))+(($AD565*DT!$E$5/2000))</f>
        <v>0</v>
      </c>
      <c r="AA565" s="290">
        <f t="shared" si="96"/>
        <v>0</v>
      </c>
      <c r="AC565" s="291">
        <f t="shared" si="97"/>
        <v>0</v>
      </c>
      <c r="AD565" s="291">
        <f t="shared" si="98"/>
        <v>0</v>
      </c>
    </row>
    <row r="566" spans="2:30" x14ac:dyDescent="0.25">
      <c r="B566" s="522">
        <v>562</v>
      </c>
      <c r="C566" s="280">
        <f>'BIENES ASEGURADOS'!C574</f>
        <v>0</v>
      </c>
      <c r="D566" s="281">
        <f>SUM('BIENES ASEGURADOS'!D574:H574)*'RT GENERALES'!$D$14</f>
        <v>0</v>
      </c>
      <c r="E566" s="281">
        <f>SUM('BIENES ASEGURADOS'!I574:Y574,'BIENES ASEGURADOS'!AA574)*'RT GENERALES'!$D$14</f>
        <v>0</v>
      </c>
      <c r="F566" s="281">
        <f>'BIENES ASEGURADOS'!AB574*'RT GENERALES'!$D$14</f>
        <v>0</v>
      </c>
      <c r="G566" s="282">
        <f>'BIENES ASEGURADOS'!Z574*'RT GENERALES'!$D$14</f>
        <v>0</v>
      </c>
      <c r="H566" s="525">
        <f t="shared" si="89"/>
        <v>0</v>
      </c>
      <c r="I566" s="283"/>
      <c r="J566" s="284">
        <f>(((D566+E566)*(DT!$C$5/1000)))*($D$1045/IF(AND($D$1044&gt;$B$1046,$B$1046&gt;$D$1043),366,365))+(LIQUIDACION!$F566*(DT!$C$5/2000))</f>
        <v>0</v>
      </c>
      <c r="K566" s="285">
        <f t="shared" si="90"/>
        <v>0</v>
      </c>
      <c r="L566" s="286">
        <f>(((D566+E566)*DT!$E$5/1000)*($D$1045/IF(AND($D$1044&gt;$B$1046,$B$1046&gt;$D$1043),366,365))+(LIQUIDACION!F566*(DT!$E$5/2000)))</f>
        <v>0</v>
      </c>
      <c r="M566" s="286">
        <f>((G566)*(DT!$C$6/1000))*($D$1045/IF(AND($D$1044&gt;$B$1046,$B$1046&gt;$D$1043),366,365))</f>
        <v>0</v>
      </c>
      <c r="N566" s="287">
        <f t="shared" si="91"/>
        <v>0</v>
      </c>
      <c r="P566" s="288">
        <f>(($U566*DT!$C$5/1000))*($D$1045/IF(AND($D$1044&gt;$B$1046,$B$1046&gt;$D$1043),366,365))+(($V566*DT!$C$5/2000))</f>
        <v>0</v>
      </c>
      <c r="Q566" s="289">
        <f t="shared" si="92"/>
        <v>0</v>
      </c>
      <c r="R566" s="289">
        <f>(($U566*DT!$E$5/1000))*($D$1045/IF(AND($D$1044&gt;$B$1046,$B$1046&gt;$D$1043),366,365))+(($V566*DT!$E$5/2000))</f>
        <v>0</v>
      </c>
      <c r="S566" s="290">
        <f t="shared" si="93"/>
        <v>0</v>
      </c>
      <c r="U566" s="291">
        <f t="shared" si="94"/>
        <v>0</v>
      </c>
      <c r="V566" s="291">
        <f t="shared" si="99"/>
        <v>0</v>
      </c>
      <c r="X566" s="288">
        <f>(($AC566*DT!$C$5/1000))*($D$1045/IF(AND($D$1044&gt;$B$1046,$B$1046&gt;$D$1043),366,365))+(($AD566*DT!$C$5/2000))</f>
        <v>0</v>
      </c>
      <c r="Y566" s="289">
        <f t="shared" si="95"/>
        <v>0</v>
      </c>
      <c r="Z566" s="289">
        <f>(($AC566*DT!$E$5/1000))*($D$1045/IF(AND($D$1044&gt;$B$1046,$B$1046&gt;$D$1043),366,365))+(($AD566*DT!$E$5/2000))</f>
        <v>0</v>
      </c>
      <c r="AA566" s="290">
        <f t="shared" si="96"/>
        <v>0</v>
      </c>
      <c r="AC566" s="291">
        <f t="shared" si="97"/>
        <v>0</v>
      </c>
      <c r="AD566" s="291">
        <f t="shared" si="98"/>
        <v>0</v>
      </c>
    </row>
    <row r="567" spans="2:30" x14ac:dyDescent="0.25">
      <c r="B567" s="522">
        <v>563</v>
      </c>
      <c r="C567" s="280">
        <f>'BIENES ASEGURADOS'!C575</f>
        <v>0</v>
      </c>
      <c r="D567" s="281">
        <f>SUM('BIENES ASEGURADOS'!D575:H575)*'RT GENERALES'!$D$14</f>
        <v>0</v>
      </c>
      <c r="E567" s="281">
        <f>SUM('BIENES ASEGURADOS'!I575:Y575,'BIENES ASEGURADOS'!AA575)*'RT GENERALES'!$D$14</f>
        <v>0</v>
      </c>
      <c r="F567" s="281">
        <f>'BIENES ASEGURADOS'!AB575*'RT GENERALES'!$D$14</f>
        <v>0</v>
      </c>
      <c r="G567" s="282">
        <f>'BIENES ASEGURADOS'!Z575*'RT GENERALES'!$D$14</f>
        <v>0</v>
      </c>
      <c r="H567" s="525">
        <f t="shared" si="89"/>
        <v>0</v>
      </c>
      <c r="I567" s="283"/>
      <c r="J567" s="284">
        <f>(((D567+E567)*(DT!$C$5/1000)))*($D$1045/IF(AND($D$1044&gt;$B$1046,$B$1046&gt;$D$1043),366,365))+(LIQUIDACION!$F567*(DT!$C$5/2000))</f>
        <v>0</v>
      </c>
      <c r="K567" s="285">
        <f t="shared" si="90"/>
        <v>0</v>
      </c>
      <c r="L567" s="286">
        <f>(((D567+E567)*DT!$E$5/1000)*($D$1045/IF(AND($D$1044&gt;$B$1046,$B$1046&gt;$D$1043),366,365))+(LIQUIDACION!F567*(DT!$E$5/2000)))</f>
        <v>0</v>
      </c>
      <c r="M567" s="286">
        <f>((G567)*(DT!$C$6/1000))*($D$1045/IF(AND($D$1044&gt;$B$1046,$B$1046&gt;$D$1043),366,365))</f>
        <v>0</v>
      </c>
      <c r="N567" s="287">
        <f t="shared" si="91"/>
        <v>0</v>
      </c>
      <c r="P567" s="288">
        <f>(($U567*DT!$C$5/1000))*($D$1045/IF(AND($D$1044&gt;$B$1046,$B$1046&gt;$D$1043),366,365))+(($V567*DT!$C$5/2000))</f>
        <v>0</v>
      </c>
      <c r="Q567" s="289">
        <f t="shared" si="92"/>
        <v>0</v>
      </c>
      <c r="R567" s="289">
        <f>(($U567*DT!$E$5/1000))*($D$1045/IF(AND($D$1044&gt;$B$1046,$B$1046&gt;$D$1043),366,365))+(($V567*DT!$E$5/2000))</f>
        <v>0</v>
      </c>
      <c r="S567" s="290">
        <f t="shared" si="93"/>
        <v>0</v>
      </c>
      <c r="U567" s="291">
        <f t="shared" si="94"/>
        <v>0</v>
      </c>
      <c r="V567" s="291">
        <f t="shared" si="99"/>
        <v>0</v>
      </c>
      <c r="X567" s="288">
        <f>(($AC567*DT!$C$5/1000))*($D$1045/IF(AND($D$1044&gt;$B$1046,$B$1046&gt;$D$1043),366,365))+(($AD567*DT!$C$5/2000))</f>
        <v>0</v>
      </c>
      <c r="Y567" s="289">
        <f t="shared" si="95"/>
        <v>0</v>
      </c>
      <c r="Z567" s="289">
        <f>(($AC567*DT!$E$5/1000))*($D$1045/IF(AND($D$1044&gt;$B$1046,$B$1046&gt;$D$1043),366,365))+(($AD567*DT!$E$5/2000))</f>
        <v>0</v>
      </c>
      <c r="AA567" s="290">
        <f t="shared" si="96"/>
        <v>0</v>
      </c>
      <c r="AC567" s="291">
        <f t="shared" si="97"/>
        <v>0</v>
      </c>
      <c r="AD567" s="291">
        <f t="shared" si="98"/>
        <v>0</v>
      </c>
    </row>
    <row r="568" spans="2:30" x14ac:dyDescent="0.25">
      <c r="B568" s="522">
        <v>564</v>
      </c>
      <c r="C568" s="280">
        <f>'BIENES ASEGURADOS'!C576</f>
        <v>0</v>
      </c>
      <c r="D568" s="281">
        <f>SUM('BIENES ASEGURADOS'!D576:H576)*'RT GENERALES'!$D$14</f>
        <v>0</v>
      </c>
      <c r="E568" s="281">
        <f>SUM('BIENES ASEGURADOS'!I576:Y576,'BIENES ASEGURADOS'!AA576)*'RT GENERALES'!$D$14</f>
        <v>0</v>
      </c>
      <c r="F568" s="281">
        <f>'BIENES ASEGURADOS'!AB576*'RT GENERALES'!$D$14</f>
        <v>0</v>
      </c>
      <c r="G568" s="282">
        <f>'BIENES ASEGURADOS'!Z576*'RT GENERALES'!$D$14</f>
        <v>0</v>
      </c>
      <c r="H568" s="525">
        <f t="shared" ref="H568:H631" si="100">SUM(D568:G568)</f>
        <v>0</v>
      </c>
      <c r="I568" s="283"/>
      <c r="J568" s="284">
        <f>(((D568+E568)*(DT!$C$5/1000)))*($D$1045/IF(AND($D$1044&gt;$B$1046,$B$1046&gt;$D$1043),366,365))+(LIQUIDACION!$F568*(DT!$C$5/2000))</f>
        <v>0</v>
      </c>
      <c r="K568" s="285">
        <f t="shared" ref="K568:K631" si="101">(((D568+E568)*($H$1045/1000)))*($D$1045/IF(AND($D$1044&gt;$B$1046,$B$1046&gt;$D$1043),366,365))+(F568*$H$1045/2000)</f>
        <v>0</v>
      </c>
      <c r="L568" s="286">
        <f>(((D568+E568)*DT!$E$5/1000)*($D$1045/IF(AND($D$1044&gt;$B$1046,$B$1046&gt;$D$1043),366,365))+(LIQUIDACION!F568*(DT!$E$5/2000)))</f>
        <v>0</v>
      </c>
      <c r="M568" s="286">
        <f>((G568)*(DT!$C$6/1000))*($D$1045/IF(AND($D$1044&gt;$B$1046,$B$1046&gt;$D$1043),366,365))</f>
        <v>0</v>
      </c>
      <c r="N568" s="287">
        <f t="shared" ref="N568:N631" si="102">SUM(J568:M568)</f>
        <v>0</v>
      </c>
      <c r="P568" s="288">
        <f>(($U568*DT!$C$5/1000))*($D$1045/IF(AND($D$1044&gt;$B$1046,$B$1046&gt;$D$1043),366,365))+(($V568*DT!$C$5/2000))</f>
        <v>0</v>
      </c>
      <c r="Q568" s="289">
        <f t="shared" ref="Q568:Q631" si="103">(($U568*$H$1045/1000))*($D$1045/IF(AND($D$1044&gt;$B$1046,$B$1046&gt;$D$1043),366,365))+(($V568*$H$1045/2000))</f>
        <v>0</v>
      </c>
      <c r="R568" s="289">
        <f>(($U568*DT!$E$5/1000))*($D$1045/IF(AND($D$1044&gt;$B$1046,$B$1046&gt;$D$1043),366,365))+(($V568*DT!$E$5/2000))</f>
        <v>0</v>
      </c>
      <c r="S568" s="290">
        <f t="shared" ref="S568:S631" si="104">N568-(SUM(P568:R568))</f>
        <v>0</v>
      </c>
      <c r="U568" s="291">
        <f t="shared" ref="U568:U631" si="105">IF(AND(($H568)&gt;$P$2,F568&gt;0),((D568+E568+G568)*($P$2/$H568)),IF($H568&lt;$P$2,(D568+E568+G568),($H568)*($P$2/$H568)))</f>
        <v>0</v>
      </c>
      <c r="V568" s="291">
        <f t="shared" si="99"/>
        <v>0</v>
      </c>
      <c r="X568" s="288">
        <f>(($AC568*DT!$C$5/1000))*($D$1045/IF(AND($D$1044&gt;$B$1046,$B$1046&gt;$D$1043),366,365))+(($AD568*DT!$C$5/2000))</f>
        <v>0</v>
      </c>
      <c r="Y568" s="289">
        <f t="shared" ref="Y568:Y631" si="106">(($AC568*$H$1045/1000))*($D$1045/IF(AND($D$1044&gt;$B$1046,$B$1046&gt;$D$1043),366,365))+(($AD568*$H$1045/2000))</f>
        <v>0</v>
      </c>
      <c r="Z568" s="289">
        <f>(($AC568*DT!$E$5/1000))*($D$1045/IF(AND($D$1044&gt;$B$1046,$B$1046&gt;$D$1043),366,365))+(($AD568*DT!$E$5/2000))</f>
        <v>0</v>
      </c>
      <c r="AA568" s="290">
        <f t="shared" ref="AA568:AA631" si="107">N568-SUM(P568:R568,X568:Z568)</f>
        <v>0</v>
      </c>
      <c r="AC568" s="291">
        <f t="shared" ref="AC568:AC631" si="108">IF($H568&gt;$P$2,IF(AND($X$2&gt;=($H568-$P$2)),(D568+E568+G568)*(1-($P$2/$H568)),(D568+E568+G568)*($X$2/$H568)),0)</f>
        <v>0</v>
      </c>
      <c r="AD568" s="291">
        <f t="shared" ref="AD568:AD631" si="109">IF($H568&gt;$P$2,IF(AND($X$2&gt;=($H568-$P$2),F568&gt;0),(F568)*(1-($P$2/$H568)),(F568)*($X$2/$H568)),0)</f>
        <v>0</v>
      </c>
    </row>
    <row r="569" spans="2:30" x14ac:dyDescent="0.25">
      <c r="B569" s="522">
        <v>565</v>
      </c>
      <c r="C569" s="280">
        <f>'BIENES ASEGURADOS'!C577</f>
        <v>0</v>
      </c>
      <c r="D569" s="281">
        <f>SUM('BIENES ASEGURADOS'!D577:H577)*'RT GENERALES'!$D$14</f>
        <v>0</v>
      </c>
      <c r="E569" s="281">
        <f>SUM('BIENES ASEGURADOS'!I577:Y577,'BIENES ASEGURADOS'!AA577)*'RT GENERALES'!$D$14</f>
        <v>0</v>
      </c>
      <c r="F569" s="281">
        <f>'BIENES ASEGURADOS'!AB577*'RT GENERALES'!$D$14</f>
        <v>0</v>
      </c>
      <c r="G569" s="282">
        <f>'BIENES ASEGURADOS'!Z577*'RT GENERALES'!$D$14</f>
        <v>0</v>
      </c>
      <c r="H569" s="525">
        <f t="shared" si="100"/>
        <v>0</v>
      </c>
      <c r="I569" s="283"/>
      <c r="J569" s="284">
        <f>(((D569+E569)*(DT!$C$5/1000)))*($D$1045/IF(AND($D$1044&gt;$B$1046,$B$1046&gt;$D$1043),366,365))+(LIQUIDACION!$F569*(DT!$C$5/2000))</f>
        <v>0</v>
      </c>
      <c r="K569" s="285">
        <f t="shared" si="101"/>
        <v>0</v>
      </c>
      <c r="L569" s="286">
        <f>(((D569+E569)*DT!$E$5/1000)*($D$1045/IF(AND($D$1044&gt;$B$1046,$B$1046&gt;$D$1043),366,365))+(LIQUIDACION!F569*(DT!$E$5/2000)))</f>
        <v>0</v>
      </c>
      <c r="M569" s="286">
        <f>((G569)*(DT!$C$6/1000))*($D$1045/IF(AND($D$1044&gt;$B$1046,$B$1046&gt;$D$1043),366,365))</f>
        <v>0</v>
      </c>
      <c r="N569" s="287">
        <f t="shared" si="102"/>
        <v>0</v>
      </c>
      <c r="P569" s="288">
        <f>(($U569*DT!$C$5/1000))*($D$1045/IF(AND($D$1044&gt;$B$1046,$B$1046&gt;$D$1043),366,365))+(($V569*DT!$C$5/2000))</f>
        <v>0</v>
      </c>
      <c r="Q569" s="289">
        <f t="shared" si="103"/>
        <v>0</v>
      </c>
      <c r="R569" s="289">
        <f>(($U569*DT!$E$5/1000))*($D$1045/IF(AND($D$1044&gt;$B$1046,$B$1046&gt;$D$1043),366,365))+(($V569*DT!$E$5/2000))</f>
        <v>0</v>
      </c>
      <c r="S569" s="290">
        <f t="shared" si="104"/>
        <v>0</v>
      </c>
      <c r="U569" s="291">
        <f t="shared" si="105"/>
        <v>0</v>
      </c>
      <c r="V569" s="291">
        <f t="shared" si="99"/>
        <v>0</v>
      </c>
      <c r="X569" s="288">
        <f>(($AC569*DT!$C$5/1000))*($D$1045/IF(AND($D$1044&gt;$B$1046,$B$1046&gt;$D$1043),366,365))+(($AD569*DT!$C$5/2000))</f>
        <v>0</v>
      </c>
      <c r="Y569" s="289">
        <f t="shared" si="106"/>
        <v>0</v>
      </c>
      <c r="Z569" s="289">
        <f>(($AC569*DT!$E$5/1000))*($D$1045/IF(AND($D$1044&gt;$B$1046,$B$1046&gt;$D$1043),366,365))+(($AD569*DT!$E$5/2000))</f>
        <v>0</v>
      </c>
      <c r="AA569" s="290">
        <f t="shared" si="107"/>
        <v>0</v>
      </c>
      <c r="AC569" s="291">
        <f t="shared" si="108"/>
        <v>0</v>
      </c>
      <c r="AD569" s="291">
        <f t="shared" si="109"/>
        <v>0</v>
      </c>
    </row>
    <row r="570" spans="2:30" x14ac:dyDescent="0.25">
      <c r="B570" s="522">
        <v>566</v>
      </c>
      <c r="C570" s="280">
        <f>'BIENES ASEGURADOS'!C578</f>
        <v>0</v>
      </c>
      <c r="D570" s="281">
        <f>SUM('BIENES ASEGURADOS'!D578:H578)*'RT GENERALES'!$D$14</f>
        <v>0</v>
      </c>
      <c r="E570" s="281">
        <f>SUM('BIENES ASEGURADOS'!I578:Y578,'BIENES ASEGURADOS'!AA578)*'RT GENERALES'!$D$14</f>
        <v>0</v>
      </c>
      <c r="F570" s="281">
        <f>'BIENES ASEGURADOS'!AB578*'RT GENERALES'!$D$14</f>
        <v>0</v>
      </c>
      <c r="G570" s="282">
        <f>'BIENES ASEGURADOS'!Z578*'RT GENERALES'!$D$14</f>
        <v>0</v>
      </c>
      <c r="H570" s="525">
        <f t="shared" si="100"/>
        <v>0</v>
      </c>
      <c r="I570" s="283"/>
      <c r="J570" s="284">
        <f>(((D570+E570)*(DT!$C$5/1000)))*($D$1045/IF(AND($D$1044&gt;$B$1046,$B$1046&gt;$D$1043),366,365))+(LIQUIDACION!$F570*(DT!$C$5/2000))</f>
        <v>0</v>
      </c>
      <c r="K570" s="285">
        <f t="shared" si="101"/>
        <v>0</v>
      </c>
      <c r="L570" s="286">
        <f>(((D570+E570)*DT!$E$5/1000)*($D$1045/IF(AND($D$1044&gt;$B$1046,$B$1046&gt;$D$1043),366,365))+(LIQUIDACION!F570*(DT!$E$5/2000)))</f>
        <v>0</v>
      </c>
      <c r="M570" s="286">
        <f>((G570)*(DT!$C$6/1000))*($D$1045/IF(AND($D$1044&gt;$B$1046,$B$1046&gt;$D$1043),366,365))</f>
        <v>0</v>
      </c>
      <c r="N570" s="287">
        <f t="shared" si="102"/>
        <v>0</v>
      </c>
      <c r="P570" s="288">
        <f>(($U570*DT!$C$5/1000))*($D$1045/IF(AND($D$1044&gt;$B$1046,$B$1046&gt;$D$1043),366,365))+(($V570*DT!$C$5/2000))</f>
        <v>0</v>
      </c>
      <c r="Q570" s="289">
        <f t="shared" si="103"/>
        <v>0</v>
      </c>
      <c r="R570" s="289">
        <f>(($U570*DT!$E$5/1000))*($D$1045/IF(AND($D$1044&gt;$B$1046,$B$1046&gt;$D$1043),366,365))+(($V570*DT!$E$5/2000))</f>
        <v>0</v>
      </c>
      <c r="S570" s="290">
        <f t="shared" si="104"/>
        <v>0</v>
      </c>
      <c r="U570" s="291">
        <f t="shared" si="105"/>
        <v>0</v>
      </c>
      <c r="V570" s="291">
        <f t="shared" si="99"/>
        <v>0</v>
      </c>
      <c r="X570" s="288">
        <f>(($AC570*DT!$C$5/1000))*($D$1045/IF(AND($D$1044&gt;$B$1046,$B$1046&gt;$D$1043),366,365))+(($AD570*DT!$C$5/2000))</f>
        <v>0</v>
      </c>
      <c r="Y570" s="289">
        <f t="shared" si="106"/>
        <v>0</v>
      </c>
      <c r="Z570" s="289">
        <f>(($AC570*DT!$E$5/1000))*($D$1045/IF(AND($D$1044&gt;$B$1046,$B$1046&gt;$D$1043),366,365))+(($AD570*DT!$E$5/2000))</f>
        <v>0</v>
      </c>
      <c r="AA570" s="290">
        <f t="shared" si="107"/>
        <v>0</v>
      </c>
      <c r="AC570" s="291">
        <f t="shared" si="108"/>
        <v>0</v>
      </c>
      <c r="AD570" s="291">
        <f t="shared" si="109"/>
        <v>0</v>
      </c>
    </row>
    <row r="571" spans="2:30" x14ac:dyDescent="0.25">
      <c r="B571" s="522">
        <v>567</v>
      </c>
      <c r="C571" s="280">
        <f>'BIENES ASEGURADOS'!C579</f>
        <v>0</v>
      </c>
      <c r="D571" s="281">
        <f>SUM('BIENES ASEGURADOS'!D579:H579)*'RT GENERALES'!$D$14</f>
        <v>0</v>
      </c>
      <c r="E571" s="281">
        <f>SUM('BIENES ASEGURADOS'!I579:Y579,'BIENES ASEGURADOS'!AA579)*'RT GENERALES'!$D$14</f>
        <v>0</v>
      </c>
      <c r="F571" s="281">
        <f>'BIENES ASEGURADOS'!AB579*'RT GENERALES'!$D$14</f>
        <v>0</v>
      </c>
      <c r="G571" s="282">
        <f>'BIENES ASEGURADOS'!Z579*'RT GENERALES'!$D$14</f>
        <v>0</v>
      </c>
      <c r="H571" s="525">
        <f t="shared" si="100"/>
        <v>0</v>
      </c>
      <c r="I571" s="283"/>
      <c r="J571" s="284">
        <f>(((D571+E571)*(DT!$C$5/1000)))*($D$1045/IF(AND($D$1044&gt;$B$1046,$B$1046&gt;$D$1043),366,365))+(LIQUIDACION!$F571*(DT!$C$5/2000))</f>
        <v>0</v>
      </c>
      <c r="K571" s="285">
        <f t="shared" si="101"/>
        <v>0</v>
      </c>
      <c r="L571" s="286">
        <f>(((D571+E571)*DT!$E$5/1000)*($D$1045/IF(AND($D$1044&gt;$B$1046,$B$1046&gt;$D$1043),366,365))+(LIQUIDACION!F571*(DT!$E$5/2000)))</f>
        <v>0</v>
      </c>
      <c r="M571" s="286">
        <f>((G571)*(DT!$C$6/1000))*($D$1045/IF(AND($D$1044&gt;$B$1046,$B$1046&gt;$D$1043),366,365))</f>
        <v>0</v>
      </c>
      <c r="N571" s="287">
        <f t="shared" si="102"/>
        <v>0</v>
      </c>
      <c r="P571" s="288">
        <f>(($U571*DT!$C$5/1000))*($D$1045/IF(AND($D$1044&gt;$B$1046,$B$1046&gt;$D$1043),366,365))+(($V571*DT!$C$5/2000))</f>
        <v>0</v>
      </c>
      <c r="Q571" s="289">
        <f t="shared" si="103"/>
        <v>0</v>
      </c>
      <c r="R571" s="289">
        <f>(($U571*DT!$E$5/1000))*($D$1045/IF(AND($D$1044&gt;$B$1046,$B$1046&gt;$D$1043),366,365))+(($V571*DT!$E$5/2000))</f>
        <v>0</v>
      </c>
      <c r="S571" s="290">
        <f t="shared" si="104"/>
        <v>0</v>
      </c>
      <c r="U571" s="291">
        <f t="shared" si="105"/>
        <v>0</v>
      </c>
      <c r="V571" s="291">
        <f t="shared" si="99"/>
        <v>0</v>
      </c>
      <c r="X571" s="288">
        <f>(($AC571*DT!$C$5/1000))*($D$1045/IF(AND($D$1044&gt;$B$1046,$B$1046&gt;$D$1043),366,365))+(($AD571*DT!$C$5/2000))</f>
        <v>0</v>
      </c>
      <c r="Y571" s="289">
        <f t="shared" si="106"/>
        <v>0</v>
      </c>
      <c r="Z571" s="289">
        <f>(($AC571*DT!$E$5/1000))*($D$1045/IF(AND($D$1044&gt;$B$1046,$B$1046&gt;$D$1043),366,365))+(($AD571*DT!$E$5/2000))</f>
        <v>0</v>
      </c>
      <c r="AA571" s="290">
        <f t="shared" si="107"/>
        <v>0</v>
      </c>
      <c r="AC571" s="291">
        <f t="shared" si="108"/>
        <v>0</v>
      </c>
      <c r="AD571" s="291">
        <f t="shared" si="109"/>
        <v>0</v>
      </c>
    </row>
    <row r="572" spans="2:30" x14ac:dyDescent="0.25">
      <c r="B572" s="522">
        <v>568</v>
      </c>
      <c r="C572" s="280">
        <f>'BIENES ASEGURADOS'!C580</f>
        <v>0</v>
      </c>
      <c r="D572" s="281">
        <f>SUM('BIENES ASEGURADOS'!D580:H580)*'RT GENERALES'!$D$14</f>
        <v>0</v>
      </c>
      <c r="E572" s="281">
        <f>SUM('BIENES ASEGURADOS'!I580:Y580,'BIENES ASEGURADOS'!AA580)*'RT GENERALES'!$D$14</f>
        <v>0</v>
      </c>
      <c r="F572" s="281">
        <f>'BIENES ASEGURADOS'!AB580*'RT GENERALES'!$D$14</f>
        <v>0</v>
      </c>
      <c r="G572" s="282">
        <f>'BIENES ASEGURADOS'!Z580*'RT GENERALES'!$D$14</f>
        <v>0</v>
      </c>
      <c r="H572" s="525">
        <f t="shared" si="100"/>
        <v>0</v>
      </c>
      <c r="I572" s="283"/>
      <c r="J572" s="284">
        <f>(((D572+E572)*(DT!$C$5/1000)))*($D$1045/IF(AND($D$1044&gt;$B$1046,$B$1046&gt;$D$1043),366,365))+(LIQUIDACION!$F572*(DT!$C$5/2000))</f>
        <v>0</v>
      </c>
      <c r="K572" s="285">
        <f t="shared" si="101"/>
        <v>0</v>
      </c>
      <c r="L572" s="286">
        <f>(((D572+E572)*DT!$E$5/1000)*($D$1045/IF(AND($D$1044&gt;$B$1046,$B$1046&gt;$D$1043),366,365))+(LIQUIDACION!F572*(DT!$E$5/2000)))</f>
        <v>0</v>
      </c>
      <c r="M572" s="286">
        <f>((G572)*(DT!$C$6/1000))*($D$1045/IF(AND($D$1044&gt;$B$1046,$B$1046&gt;$D$1043),366,365))</f>
        <v>0</v>
      </c>
      <c r="N572" s="287">
        <f t="shared" si="102"/>
        <v>0</v>
      </c>
      <c r="P572" s="288">
        <f>(($U572*DT!$C$5/1000))*($D$1045/IF(AND($D$1044&gt;$B$1046,$B$1046&gt;$D$1043),366,365))+(($V572*DT!$C$5/2000))</f>
        <v>0</v>
      </c>
      <c r="Q572" s="289">
        <f t="shared" si="103"/>
        <v>0</v>
      </c>
      <c r="R572" s="289">
        <f>(($U572*DT!$E$5/1000))*($D$1045/IF(AND($D$1044&gt;$B$1046,$B$1046&gt;$D$1043),366,365))+(($V572*DT!$E$5/2000))</f>
        <v>0</v>
      </c>
      <c r="S572" s="290">
        <f t="shared" si="104"/>
        <v>0</v>
      </c>
      <c r="U572" s="291">
        <f t="shared" si="105"/>
        <v>0</v>
      </c>
      <c r="V572" s="291">
        <f t="shared" si="99"/>
        <v>0</v>
      </c>
      <c r="X572" s="288">
        <f>(($AC572*DT!$C$5/1000))*($D$1045/IF(AND($D$1044&gt;$B$1046,$B$1046&gt;$D$1043),366,365))+(($AD572*DT!$C$5/2000))</f>
        <v>0</v>
      </c>
      <c r="Y572" s="289">
        <f t="shared" si="106"/>
        <v>0</v>
      </c>
      <c r="Z572" s="289">
        <f>(($AC572*DT!$E$5/1000))*($D$1045/IF(AND($D$1044&gt;$B$1046,$B$1046&gt;$D$1043),366,365))+(($AD572*DT!$E$5/2000))</f>
        <v>0</v>
      </c>
      <c r="AA572" s="290">
        <f t="shared" si="107"/>
        <v>0</v>
      </c>
      <c r="AC572" s="291">
        <f t="shared" si="108"/>
        <v>0</v>
      </c>
      <c r="AD572" s="291">
        <f t="shared" si="109"/>
        <v>0</v>
      </c>
    </row>
    <row r="573" spans="2:30" x14ac:dyDescent="0.25">
      <c r="B573" s="522">
        <v>569</v>
      </c>
      <c r="C573" s="280">
        <f>'BIENES ASEGURADOS'!C581</f>
        <v>0</v>
      </c>
      <c r="D573" s="281">
        <f>SUM('BIENES ASEGURADOS'!D581:H581)*'RT GENERALES'!$D$14</f>
        <v>0</v>
      </c>
      <c r="E573" s="281">
        <f>SUM('BIENES ASEGURADOS'!I581:Y581,'BIENES ASEGURADOS'!AA581)*'RT GENERALES'!$D$14</f>
        <v>0</v>
      </c>
      <c r="F573" s="281">
        <f>'BIENES ASEGURADOS'!AB581*'RT GENERALES'!$D$14</f>
        <v>0</v>
      </c>
      <c r="G573" s="282">
        <f>'BIENES ASEGURADOS'!Z581*'RT GENERALES'!$D$14</f>
        <v>0</v>
      </c>
      <c r="H573" s="525">
        <f t="shared" si="100"/>
        <v>0</v>
      </c>
      <c r="I573" s="283"/>
      <c r="J573" s="284">
        <f>(((D573+E573)*(DT!$C$5/1000)))*($D$1045/IF(AND($D$1044&gt;$B$1046,$B$1046&gt;$D$1043),366,365))+(LIQUIDACION!$F573*(DT!$C$5/2000))</f>
        <v>0</v>
      </c>
      <c r="K573" s="285">
        <f t="shared" si="101"/>
        <v>0</v>
      </c>
      <c r="L573" s="286">
        <f>(((D573+E573)*DT!$E$5/1000)*($D$1045/IF(AND($D$1044&gt;$B$1046,$B$1046&gt;$D$1043),366,365))+(LIQUIDACION!F573*(DT!$E$5/2000)))</f>
        <v>0</v>
      </c>
      <c r="M573" s="286">
        <f>((G573)*(DT!$C$6/1000))*($D$1045/IF(AND($D$1044&gt;$B$1046,$B$1046&gt;$D$1043),366,365))</f>
        <v>0</v>
      </c>
      <c r="N573" s="287">
        <f t="shared" si="102"/>
        <v>0</v>
      </c>
      <c r="P573" s="288">
        <f>(($U573*DT!$C$5/1000))*($D$1045/IF(AND($D$1044&gt;$B$1046,$B$1046&gt;$D$1043),366,365))+(($V573*DT!$C$5/2000))</f>
        <v>0</v>
      </c>
      <c r="Q573" s="289">
        <f t="shared" si="103"/>
        <v>0</v>
      </c>
      <c r="R573" s="289">
        <f>(($U573*DT!$E$5/1000))*($D$1045/IF(AND($D$1044&gt;$B$1046,$B$1046&gt;$D$1043),366,365))+(($V573*DT!$E$5/2000))</f>
        <v>0</v>
      </c>
      <c r="S573" s="290">
        <f t="shared" si="104"/>
        <v>0</v>
      </c>
      <c r="U573" s="291">
        <f t="shared" si="105"/>
        <v>0</v>
      </c>
      <c r="V573" s="291">
        <f t="shared" si="99"/>
        <v>0</v>
      </c>
      <c r="X573" s="288">
        <f>(($AC573*DT!$C$5/1000))*($D$1045/IF(AND($D$1044&gt;$B$1046,$B$1046&gt;$D$1043),366,365))+(($AD573*DT!$C$5/2000))</f>
        <v>0</v>
      </c>
      <c r="Y573" s="289">
        <f t="shared" si="106"/>
        <v>0</v>
      </c>
      <c r="Z573" s="289">
        <f>(($AC573*DT!$E$5/1000))*($D$1045/IF(AND($D$1044&gt;$B$1046,$B$1046&gt;$D$1043),366,365))+(($AD573*DT!$E$5/2000))</f>
        <v>0</v>
      </c>
      <c r="AA573" s="290">
        <f t="shared" si="107"/>
        <v>0</v>
      </c>
      <c r="AC573" s="291">
        <f t="shared" si="108"/>
        <v>0</v>
      </c>
      <c r="AD573" s="291">
        <f t="shared" si="109"/>
        <v>0</v>
      </c>
    </row>
    <row r="574" spans="2:30" x14ac:dyDescent="0.25">
      <c r="B574" s="522">
        <v>570</v>
      </c>
      <c r="C574" s="280">
        <f>'BIENES ASEGURADOS'!C582</f>
        <v>0</v>
      </c>
      <c r="D574" s="281">
        <f>SUM('BIENES ASEGURADOS'!D582:H582)*'RT GENERALES'!$D$14</f>
        <v>0</v>
      </c>
      <c r="E574" s="281">
        <f>SUM('BIENES ASEGURADOS'!I582:Y582,'BIENES ASEGURADOS'!AA582)*'RT GENERALES'!$D$14</f>
        <v>0</v>
      </c>
      <c r="F574" s="281">
        <f>'BIENES ASEGURADOS'!AB582*'RT GENERALES'!$D$14</f>
        <v>0</v>
      </c>
      <c r="G574" s="282">
        <f>'BIENES ASEGURADOS'!Z582*'RT GENERALES'!$D$14</f>
        <v>0</v>
      </c>
      <c r="H574" s="525">
        <f t="shared" si="100"/>
        <v>0</v>
      </c>
      <c r="I574" s="283"/>
      <c r="J574" s="284">
        <f>(((D574+E574)*(DT!$C$5/1000)))*($D$1045/IF(AND($D$1044&gt;$B$1046,$B$1046&gt;$D$1043),366,365))+(LIQUIDACION!$F574*(DT!$C$5/2000))</f>
        <v>0</v>
      </c>
      <c r="K574" s="285">
        <f t="shared" si="101"/>
        <v>0</v>
      </c>
      <c r="L574" s="286">
        <f>(((D574+E574)*DT!$E$5/1000)*($D$1045/IF(AND($D$1044&gt;$B$1046,$B$1046&gt;$D$1043),366,365))+(LIQUIDACION!F574*(DT!$E$5/2000)))</f>
        <v>0</v>
      </c>
      <c r="M574" s="286">
        <f>((G574)*(DT!$C$6/1000))*($D$1045/IF(AND($D$1044&gt;$B$1046,$B$1046&gt;$D$1043),366,365))</f>
        <v>0</v>
      </c>
      <c r="N574" s="287">
        <f t="shared" si="102"/>
        <v>0</v>
      </c>
      <c r="P574" s="288">
        <f>(($U574*DT!$C$5/1000))*($D$1045/IF(AND($D$1044&gt;$B$1046,$B$1046&gt;$D$1043),366,365))+(($V574*DT!$C$5/2000))</f>
        <v>0</v>
      </c>
      <c r="Q574" s="289">
        <f t="shared" si="103"/>
        <v>0</v>
      </c>
      <c r="R574" s="289">
        <f>(($U574*DT!$E$5/1000))*($D$1045/IF(AND($D$1044&gt;$B$1046,$B$1046&gt;$D$1043),366,365))+(($V574*DT!$E$5/2000))</f>
        <v>0</v>
      </c>
      <c r="S574" s="290">
        <f t="shared" si="104"/>
        <v>0</v>
      </c>
      <c r="U574" s="291">
        <f t="shared" si="105"/>
        <v>0</v>
      </c>
      <c r="V574" s="291">
        <f t="shared" si="99"/>
        <v>0</v>
      </c>
      <c r="X574" s="288">
        <f>(($AC574*DT!$C$5/1000))*($D$1045/IF(AND($D$1044&gt;$B$1046,$B$1046&gt;$D$1043),366,365))+(($AD574*DT!$C$5/2000))</f>
        <v>0</v>
      </c>
      <c r="Y574" s="289">
        <f t="shared" si="106"/>
        <v>0</v>
      </c>
      <c r="Z574" s="289">
        <f>(($AC574*DT!$E$5/1000))*($D$1045/IF(AND($D$1044&gt;$B$1046,$B$1046&gt;$D$1043),366,365))+(($AD574*DT!$E$5/2000))</f>
        <v>0</v>
      </c>
      <c r="AA574" s="290">
        <f t="shared" si="107"/>
        <v>0</v>
      </c>
      <c r="AC574" s="291">
        <f t="shared" si="108"/>
        <v>0</v>
      </c>
      <c r="AD574" s="291">
        <f t="shared" si="109"/>
        <v>0</v>
      </c>
    </row>
    <row r="575" spans="2:30" x14ac:dyDescent="0.25">
      <c r="B575" s="522">
        <v>571</v>
      </c>
      <c r="C575" s="280">
        <f>'BIENES ASEGURADOS'!C583</f>
        <v>0</v>
      </c>
      <c r="D575" s="281">
        <f>SUM('BIENES ASEGURADOS'!D583:H583)*'RT GENERALES'!$D$14</f>
        <v>0</v>
      </c>
      <c r="E575" s="281">
        <f>SUM('BIENES ASEGURADOS'!I583:Y583,'BIENES ASEGURADOS'!AA583)*'RT GENERALES'!$D$14</f>
        <v>0</v>
      </c>
      <c r="F575" s="281">
        <f>'BIENES ASEGURADOS'!AB583*'RT GENERALES'!$D$14</f>
        <v>0</v>
      </c>
      <c r="G575" s="282">
        <f>'BIENES ASEGURADOS'!Z583*'RT GENERALES'!$D$14</f>
        <v>0</v>
      </c>
      <c r="H575" s="525">
        <f t="shared" si="100"/>
        <v>0</v>
      </c>
      <c r="I575" s="283"/>
      <c r="J575" s="284">
        <f>(((D575+E575)*(DT!$C$5/1000)))*($D$1045/IF(AND($D$1044&gt;$B$1046,$B$1046&gt;$D$1043),366,365))+(LIQUIDACION!$F575*(DT!$C$5/2000))</f>
        <v>0</v>
      </c>
      <c r="K575" s="285">
        <f t="shared" si="101"/>
        <v>0</v>
      </c>
      <c r="L575" s="286">
        <f>(((D575+E575)*DT!$E$5/1000)*($D$1045/IF(AND($D$1044&gt;$B$1046,$B$1046&gt;$D$1043),366,365))+(LIQUIDACION!F575*(DT!$E$5/2000)))</f>
        <v>0</v>
      </c>
      <c r="M575" s="286">
        <f>((G575)*(DT!$C$6/1000))*($D$1045/IF(AND($D$1044&gt;$B$1046,$B$1046&gt;$D$1043),366,365))</f>
        <v>0</v>
      </c>
      <c r="N575" s="287">
        <f t="shared" si="102"/>
        <v>0</v>
      </c>
      <c r="P575" s="288">
        <f>(($U575*DT!$C$5/1000))*($D$1045/IF(AND($D$1044&gt;$B$1046,$B$1046&gt;$D$1043),366,365))+(($V575*DT!$C$5/2000))</f>
        <v>0</v>
      </c>
      <c r="Q575" s="289">
        <f t="shared" si="103"/>
        <v>0</v>
      </c>
      <c r="R575" s="289">
        <f>(($U575*DT!$E$5/1000))*($D$1045/IF(AND($D$1044&gt;$B$1046,$B$1046&gt;$D$1043),366,365))+(($V575*DT!$E$5/2000))</f>
        <v>0</v>
      </c>
      <c r="S575" s="290">
        <f t="shared" si="104"/>
        <v>0</v>
      </c>
      <c r="U575" s="291">
        <f t="shared" si="105"/>
        <v>0</v>
      </c>
      <c r="V575" s="291">
        <f t="shared" si="99"/>
        <v>0</v>
      </c>
      <c r="X575" s="288">
        <f>(($AC575*DT!$C$5/1000))*($D$1045/IF(AND($D$1044&gt;$B$1046,$B$1046&gt;$D$1043),366,365))+(($AD575*DT!$C$5/2000))</f>
        <v>0</v>
      </c>
      <c r="Y575" s="289">
        <f t="shared" si="106"/>
        <v>0</v>
      </c>
      <c r="Z575" s="289">
        <f>(($AC575*DT!$E$5/1000))*($D$1045/IF(AND($D$1044&gt;$B$1046,$B$1046&gt;$D$1043),366,365))+(($AD575*DT!$E$5/2000))</f>
        <v>0</v>
      </c>
      <c r="AA575" s="290">
        <f t="shared" si="107"/>
        <v>0</v>
      </c>
      <c r="AC575" s="291">
        <f t="shared" si="108"/>
        <v>0</v>
      </c>
      <c r="AD575" s="291">
        <f t="shared" si="109"/>
        <v>0</v>
      </c>
    </row>
    <row r="576" spans="2:30" x14ac:dyDescent="0.25">
      <c r="B576" s="522">
        <v>572</v>
      </c>
      <c r="C576" s="280">
        <f>'BIENES ASEGURADOS'!C584</f>
        <v>0</v>
      </c>
      <c r="D576" s="281">
        <f>SUM('BIENES ASEGURADOS'!D584:H584)*'RT GENERALES'!$D$14</f>
        <v>0</v>
      </c>
      <c r="E576" s="281">
        <f>SUM('BIENES ASEGURADOS'!I584:Y584,'BIENES ASEGURADOS'!AA584)*'RT GENERALES'!$D$14</f>
        <v>0</v>
      </c>
      <c r="F576" s="281">
        <f>'BIENES ASEGURADOS'!AB584*'RT GENERALES'!$D$14</f>
        <v>0</v>
      </c>
      <c r="G576" s="282">
        <f>'BIENES ASEGURADOS'!Z584*'RT GENERALES'!$D$14</f>
        <v>0</v>
      </c>
      <c r="H576" s="525">
        <f t="shared" si="100"/>
        <v>0</v>
      </c>
      <c r="I576" s="283"/>
      <c r="J576" s="284">
        <f>(((D576+E576)*(DT!$C$5/1000)))*($D$1045/IF(AND($D$1044&gt;$B$1046,$B$1046&gt;$D$1043),366,365))+(LIQUIDACION!$F576*(DT!$C$5/2000))</f>
        <v>0</v>
      </c>
      <c r="K576" s="285">
        <f t="shared" si="101"/>
        <v>0</v>
      </c>
      <c r="L576" s="286">
        <f>(((D576+E576)*DT!$E$5/1000)*($D$1045/IF(AND($D$1044&gt;$B$1046,$B$1046&gt;$D$1043),366,365))+(LIQUIDACION!F576*(DT!$E$5/2000)))</f>
        <v>0</v>
      </c>
      <c r="M576" s="286">
        <f>((G576)*(DT!$C$6/1000))*($D$1045/IF(AND($D$1044&gt;$B$1046,$B$1046&gt;$D$1043),366,365))</f>
        <v>0</v>
      </c>
      <c r="N576" s="287">
        <f t="shared" si="102"/>
        <v>0</v>
      </c>
      <c r="P576" s="288">
        <f>(($U576*DT!$C$5/1000))*($D$1045/IF(AND($D$1044&gt;$B$1046,$B$1046&gt;$D$1043),366,365))+(($V576*DT!$C$5/2000))</f>
        <v>0</v>
      </c>
      <c r="Q576" s="289">
        <f t="shared" si="103"/>
        <v>0</v>
      </c>
      <c r="R576" s="289">
        <f>(($U576*DT!$E$5/1000))*($D$1045/IF(AND($D$1044&gt;$B$1046,$B$1046&gt;$D$1043),366,365))+(($V576*DT!$E$5/2000))</f>
        <v>0</v>
      </c>
      <c r="S576" s="290">
        <f t="shared" si="104"/>
        <v>0</v>
      </c>
      <c r="U576" s="291">
        <f t="shared" si="105"/>
        <v>0</v>
      </c>
      <c r="V576" s="291">
        <f t="shared" si="99"/>
        <v>0</v>
      </c>
      <c r="X576" s="288">
        <f>(($AC576*DT!$C$5/1000))*($D$1045/IF(AND($D$1044&gt;$B$1046,$B$1046&gt;$D$1043),366,365))+(($AD576*DT!$C$5/2000))</f>
        <v>0</v>
      </c>
      <c r="Y576" s="289">
        <f t="shared" si="106"/>
        <v>0</v>
      </c>
      <c r="Z576" s="289">
        <f>(($AC576*DT!$E$5/1000))*($D$1045/IF(AND($D$1044&gt;$B$1046,$B$1046&gt;$D$1043),366,365))+(($AD576*DT!$E$5/2000))</f>
        <v>0</v>
      </c>
      <c r="AA576" s="290">
        <f t="shared" si="107"/>
        <v>0</v>
      </c>
      <c r="AC576" s="291">
        <f t="shared" si="108"/>
        <v>0</v>
      </c>
      <c r="AD576" s="291">
        <f t="shared" si="109"/>
        <v>0</v>
      </c>
    </row>
    <row r="577" spans="2:30" x14ac:dyDescent="0.25">
      <c r="B577" s="522">
        <v>573</v>
      </c>
      <c r="C577" s="280">
        <f>'BIENES ASEGURADOS'!C585</f>
        <v>0</v>
      </c>
      <c r="D577" s="281">
        <f>SUM('BIENES ASEGURADOS'!D585:H585)*'RT GENERALES'!$D$14</f>
        <v>0</v>
      </c>
      <c r="E577" s="281">
        <f>SUM('BIENES ASEGURADOS'!I585:Y585,'BIENES ASEGURADOS'!AA585)*'RT GENERALES'!$D$14</f>
        <v>0</v>
      </c>
      <c r="F577" s="281">
        <f>'BIENES ASEGURADOS'!AB585*'RT GENERALES'!$D$14</f>
        <v>0</v>
      </c>
      <c r="G577" s="282">
        <f>'BIENES ASEGURADOS'!Z585*'RT GENERALES'!$D$14</f>
        <v>0</v>
      </c>
      <c r="H577" s="525">
        <f t="shared" si="100"/>
        <v>0</v>
      </c>
      <c r="I577" s="283"/>
      <c r="J577" s="284">
        <f>(((D577+E577)*(DT!$C$5/1000)))*($D$1045/IF(AND($D$1044&gt;$B$1046,$B$1046&gt;$D$1043),366,365))+(LIQUIDACION!$F577*(DT!$C$5/2000))</f>
        <v>0</v>
      </c>
      <c r="K577" s="285">
        <f t="shared" si="101"/>
        <v>0</v>
      </c>
      <c r="L577" s="286">
        <f>(((D577+E577)*DT!$E$5/1000)*($D$1045/IF(AND($D$1044&gt;$B$1046,$B$1046&gt;$D$1043),366,365))+(LIQUIDACION!F577*(DT!$E$5/2000)))</f>
        <v>0</v>
      </c>
      <c r="M577" s="286">
        <f>((G577)*(DT!$C$6/1000))*($D$1045/IF(AND($D$1044&gt;$B$1046,$B$1046&gt;$D$1043),366,365))</f>
        <v>0</v>
      </c>
      <c r="N577" s="287">
        <f t="shared" si="102"/>
        <v>0</v>
      </c>
      <c r="P577" s="288">
        <f>(($U577*DT!$C$5/1000))*($D$1045/IF(AND($D$1044&gt;$B$1046,$B$1046&gt;$D$1043),366,365))+(($V577*DT!$C$5/2000))</f>
        <v>0</v>
      </c>
      <c r="Q577" s="289">
        <f t="shared" si="103"/>
        <v>0</v>
      </c>
      <c r="R577" s="289">
        <f>(($U577*DT!$E$5/1000))*($D$1045/IF(AND($D$1044&gt;$B$1046,$B$1046&gt;$D$1043),366,365))+(($V577*DT!$E$5/2000))</f>
        <v>0</v>
      </c>
      <c r="S577" s="290">
        <f t="shared" si="104"/>
        <v>0</v>
      </c>
      <c r="U577" s="291">
        <f t="shared" si="105"/>
        <v>0</v>
      </c>
      <c r="V577" s="291">
        <f t="shared" si="99"/>
        <v>0</v>
      </c>
      <c r="X577" s="288">
        <f>(($AC577*DT!$C$5/1000))*($D$1045/IF(AND($D$1044&gt;$B$1046,$B$1046&gt;$D$1043),366,365))+(($AD577*DT!$C$5/2000))</f>
        <v>0</v>
      </c>
      <c r="Y577" s="289">
        <f t="shared" si="106"/>
        <v>0</v>
      </c>
      <c r="Z577" s="289">
        <f>(($AC577*DT!$E$5/1000))*($D$1045/IF(AND($D$1044&gt;$B$1046,$B$1046&gt;$D$1043),366,365))+(($AD577*DT!$E$5/2000))</f>
        <v>0</v>
      </c>
      <c r="AA577" s="290">
        <f t="shared" si="107"/>
        <v>0</v>
      </c>
      <c r="AC577" s="291">
        <f t="shared" si="108"/>
        <v>0</v>
      </c>
      <c r="AD577" s="291">
        <f t="shared" si="109"/>
        <v>0</v>
      </c>
    </row>
    <row r="578" spans="2:30" x14ac:dyDescent="0.25">
      <c r="B578" s="522">
        <v>574</v>
      </c>
      <c r="C578" s="280">
        <f>'BIENES ASEGURADOS'!C586</f>
        <v>0</v>
      </c>
      <c r="D578" s="281">
        <f>SUM('BIENES ASEGURADOS'!D586:H586)*'RT GENERALES'!$D$14</f>
        <v>0</v>
      </c>
      <c r="E578" s="281">
        <f>SUM('BIENES ASEGURADOS'!I586:Y586,'BIENES ASEGURADOS'!AA586)*'RT GENERALES'!$D$14</f>
        <v>0</v>
      </c>
      <c r="F578" s="281">
        <f>'BIENES ASEGURADOS'!AB586*'RT GENERALES'!$D$14</f>
        <v>0</v>
      </c>
      <c r="G578" s="282">
        <f>'BIENES ASEGURADOS'!Z586*'RT GENERALES'!$D$14</f>
        <v>0</v>
      </c>
      <c r="H578" s="525">
        <f t="shared" si="100"/>
        <v>0</v>
      </c>
      <c r="I578" s="283"/>
      <c r="J578" s="284">
        <f>(((D578+E578)*(DT!$C$5/1000)))*($D$1045/IF(AND($D$1044&gt;$B$1046,$B$1046&gt;$D$1043),366,365))+(LIQUIDACION!$F578*(DT!$C$5/2000))</f>
        <v>0</v>
      </c>
      <c r="K578" s="285">
        <f t="shared" si="101"/>
        <v>0</v>
      </c>
      <c r="L578" s="286">
        <f>(((D578+E578)*DT!$E$5/1000)*($D$1045/IF(AND($D$1044&gt;$B$1046,$B$1046&gt;$D$1043),366,365))+(LIQUIDACION!F578*(DT!$E$5/2000)))</f>
        <v>0</v>
      </c>
      <c r="M578" s="286">
        <f>((G578)*(DT!$C$6/1000))*($D$1045/IF(AND($D$1044&gt;$B$1046,$B$1046&gt;$D$1043),366,365))</f>
        <v>0</v>
      </c>
      <c r="N578" s="287">
        <f t="shared" si="102"/>
        <v>0</v>
      </c>
      <c r="P578" s="288">
        <f>(($U578*DT!$C$5/1000))*($D$1045/IF(AND($D$1044&gt;$B$1046,$B$1046&gt;$D$1043),366,365))+(($V578*DT!$C$5/2000))</f>
        <v>0</v>
      </c>
      <c r="Q578" s="289">
        <f t="shared" si="103"/>
        <v>0</v>
      </c>
      <c r="R578" s="289">
        <f>(($U578*DT!$E$5/1000))*($D$1045/IF(AND($D$1044&gt;$B$1046,$B$1046&gt;$D$1043),366,365))+(($V578*DT!$E$5/2000))</f>
        <v>0</v>
      </c>
      <c r="S578" s="290">
        <f t="shared" si="104"/>
        <v>0</v>
      </c>
      <c r="U578" s="291">
        <f t="shared" si="105"/>
        <v>0</v>
      </c>
      <c r="V578" s="291">
        <f t="shared" si="99"/>
        <v>0</v>
      </c>
      <c r="X578" s="288">
        <f>(($AC578*DT!$C$5/1000))*($D$1045/IF(AND($D$1044&gt;$B$1046,$B$1046&gt;$D$1043),366,365))+(($AD578*DT!$C$5/2000))</f>
        <v>0</v>
      </c>
      <c r="Y578" s="289">
        <f t="shared" si="106"/>
        <v>0</v>
      </c>
      <c r="Z578" s="289">
        <f>(($AC578*DT!$E$5/1000))*($D$1045/IF(AND($D$1044&gt;$B$1046,$B$1046&gt;$D$1043),366,365))+(($AD578*DT!$E$5/2000))</f>
        <v>0</v>
      </c>
      <c r="AA578" s="290">
        <f t="shared" si="107"/>
        <v>0</v>
      </c>
      <c r="AC578" s="291">
        <f t="shared" si="108"/>
        <v>0</v>
      </c>
      <c r="AD578" s="291">
        <f t="shared" si="109"/>
        <v>0</v>
      </c>
    </row>
    <row r="579" spans="2:30" x14ac:dyDescent="0.25">
      <c r="B579" s="522">
        <v>575</v>
      </c>
      <c r="C579" s="280">
        <f>'BIENES ASEGURADOS'!C587</f>
        <v>0</v>
      </c>
      <c r="D579" s="281">
        <f>SUM('BIENES ASEGURADOS'!D587:H587)*'RT GENERALES'!$D$14</f>
        <v>0</v>
      </c>
      <c r="E579" s="281">
        <f>SUM('BIENES ASEGURADOS'!I587:Y587,'BIENES ASEGURADOS'!AA587)*'RT GENERALES'!$D$14</f>
        <v>0</v>
      </c>
      <c r="F579" s="281">
        <f>'BIENES ASEGURADOS'!AB587*'RT GENERALES'!$D$14</f>
        <v>0</v>
      </c>
      <c r="G579" s="282">
        <f>'BIENES ASEGURADOS'!Z587*'RT GENERALES'!$D$14</f>
        <v>0</v>
      </c>
      <c r="H579" s="525">
        <f t="shared" si="100"/>
        <v>0</v>
      </c>
      <c r="I579" s="283"/>
      <c r="J579" s="284">
        <f>(((D579+E579)*(DT!$C$5/1000)))*($D$1045/IF(AND($D$1044&gt;$B$1046,$B$1046&gt;$D$1043),366,365))+(LIQUIDACION!$F579*(DT!$C$5/2000))</f>
        <v>0</v>
      </c>
      <c r="K579" s="285">
        <f t="shared" si="101"/>
        <v>0</v>
      </c>
      <c r="L579" s="286">
        <f>(((D579+E579)*DT!$E$5/1000)*($D$1045/IF(AND($D$1044&gt;$B$1046,$B$1046&gt;$D$1043),366,365))+(LIQUIDACION!F579*(DT!$E$5/2000)))</f>
        <v>0</v>
      </c>
      <c r="M579" s="286">
        <f>((G579)*(DT!$C$6/1000))*($D$1045/IF(AND($D$1044&gt;$B$1046,$B$1046&gt;$D$1043),366,365))</f>
        <v>0</v>
      </c>
      <c r="N579" s="287">
        <f t="shared" si="102"/>
        <v>0</v>
      </c>
      <c r="P579" s="288">
        <f>(($U579*DT!$C$5/1000))*($D$1045/IF(AND($D$1044&gt;$B$1046,$B$1046&gt;$D$1043),366,365))+(($V579*DT!$C$5/2000))</f>
        <v>0</v>
      </c>
      <c r="Q579" s="289">
        <f t="shared" si="103"/>
        <v>0</v>
      </c>
      <c r="R579" s="289">
        <f>(($U579*DT!$E$5/1000))*($D$1045/IF(AND($D$1044&gt;$B$1046,$B$1046&gt;$D$1043),366,365))+(($V579*DT!$E$5/2000))</f>
        <v>0</v>
      </c>
      <c r="S579" s="290">
        <f t="shared" si="104"/>
        <v>0</v>
      </c>
      <c r="U579" s="291">
        <f t="shared" si="105"/>
        <v>0</v>
      </c>
      <c r="V579" s="291">
        <f t="shared" si="99"/>
        <v>0</v>
      </c>
      <c r="X579" s="288">
        <f>(($AC579*DT!$C$5/1000))*($D$1045/IF(AND($D$1044&gt;$B$1046,$B$1046&gt;$D$1043),366,365))+(($AD579*DT!$C$5/2000))</f>
        <v>0</v>
      </c>
      <c r="Y579" s="289">
        <f t="shared" si="106"/>
        <v>0</v>
      </c>
      <c r="Z579" s="289">
        <f>(($AC579*DT!$E$5/1000))*($D$1045/IF(AND($D$1044&gt;$B$1046,$B$1046&gt;$D$1043),366,365))+(($AD579*DT!$E$5/2000))</f>
        <v>0</v>
      </c>
      <c r="AA579" s="290">
        <f t="shared" si="107"/>
        <v>0</v>
      </c>
      <c r="AC579" s="291">
        <f t="shared" si="108"/>
        <v>0</v>
      </c>
      <c r="AD579" s="291">
        <f t="shared" si="109"/>
        <v>0</v>
      </c>
    </row>
    <row r="580" spans="2:30" x14ac:dyDescent="0.25">
      <c r="B580" s="522">
        <v>576</v>
      </c>
      <c r="C580" s="280">
        <f>'BIENES ASEGURADOS'!C588</f>
        <v>0</v>
      </c>
      <c r="D580" s="281">
        <f>SUM('BIENES ASEGURADOS'!D588:H588)*'RT GENERALES'!$D$14</f>
        <v>0</v>
      </c>
      <c r="E580" s="281">
        <f>SUM('BIENES ASEGURADOS'!I588:Y588,'BIENES ASEGURADOS'!AA588)*'RT GENERALES'!$D$14</f>
        <v>0</v>
      </c>
      <c r="F580" s="281">
        <f>'BIENES ASEGURADOS'!AB588*'RT GENERALES'!$D$14</f>
        <v>0</v>
      </c>
      <c r="G580" s="282">
        <f>'BIENES ASEGURADOS'!Z588*'RT GENERALES'!$D$14</f>
        <v>0</v>
      </c>
      <c r="H580" s="525">
        <f t="shared" si="100"/>
        <v>0</v>
      </c>
      <c r="I580" s="283"/>
      <c r="J580" s="284">
        <f>(((D580+E580)*(DT!$C$5/1000)))*($D$1045/IF(AND($D$1044&gt;$B$1046,$B$1046&gt;$D$1043),366,365))+(LIQUIDACION!$F580*(DT!$C$5/2000))</f>
        <v>0</v>
      </c>
      <c r="K580" s="285">
        <f t="shared" si="101"/>
        <v>0</v>
      </c>
      <c r="L580" s="286">
        <f>(((D580+E580)*DT!$E$5/1000)*($D$1045/IF(AND($D$1044&gt;$B$1046,$B$1046&gt;$D$1043),366,365))+(LIQUIDACION!F580*(DT!$E$5/2000)))</f>
        <v>0</v>
      </c>
      <c r="M580" s="286">
        <f>((G580)*(DT!$C$6/1000))*($D$1045/IF(AND($D$1044&gt;$B$1046,$B$1046&gt;$D$1043),366,365))</f>
        <v>0</v>
      </c>
      <c r="N580" s="287">
        <f t="shared" si="102"/>
        <v>0</v>
      </c>
      <c r="P580" s="288">
        <f>(($U580*DT!$C$5/1000))*($D$1045/IF(AND($D$1044&gt;$B$1046,$B$1046&gt;$D$1043),366,365))+(($V580*DT!$C$5/2000))</f>
        <v>0</v>
      </c>
      <c r="Q580" s="289">
        <f t="shared" si="103"/>
        <v>0</v>
      </c>
      <c r="R580" s="289">
        <f>(($U580*DT!$E$5/1000))*($D$1045/IF(AND($D$1044&gt;$B$1046,$B$1046&gt;$D$1043),366,365))+(($V580*DT!$E$5/2000))</f>
        <v>0</v>
      </c>
      <c r="S580" s="290">
        <f t="shared" si="104"/>
        <v>0</v>
      </c>
      <c r="U580" s="291">
        <f t="shared" si="105"/>
        <v>0</v>
      </c>
      <c r="V580" s="291">
        <f t="shared" si="99"/>
        <v>0</v>
      </c>
      <c r="X580" s="288">
        <f>(($AC580*DT!$C$5/1000))*($D$1045/IF(AND($D$1044&gt;$B$1046,$B$1046&gt;$D$1043),366,365))+(($AD580*DT!$C$5/2000))</f>
        <v>0</v>
      </c>
      <c r="Y580" s="289">
        <f t="shared" si="106"/>
        <v>0</v>
      </c>
      <c r="Z580" s="289">
        <f>(($AC580*DT!$E$5/1000))*($D$1045/IF(AND($D$1044&gt;$B$1046,$B$1046&gt;$D$1043),366,365))+(($AD580*DT!$E$5/2000))</f>
        <v>0</v>
      </c>
      <c r="AA580" s="290">
        <f t="shared" si="107"/>
        <v>0</v>
      </c>
      <c r="AC580" s="291">
        <f t="shared" si="108"/>
        <v>0</v>
      </c>
      <c r="AD580" s="291">
        <f t="shared" si="109"/>
        <v>0</v>
      </c>
    </row>
    <row r="581" spans="2:30" x14ac:dyDescent="0.25">
      <c r="B581" s="522">
        <v>577</v>
      </c>
      <c r="C581" s="280">
        <f>'BIENES ASEGURADOS'!C589</f>
        <v>0</v>
      </c>
      <c r="D581" s="281">
        <f>SUM('BIENES ASEGURADOS'!D589:H589)*'RT GENERALES'!$D$14</f>
        <v>0</v>
      </c>
      <c r="E581" s="281">
        <f>SUM('BIENES ASEGURADOS'!I589:Y589,'BIENES ASEGURADOS'!AA589)*'RT GENERALES'!$D$14</f>
        <v>0</v>
      </c>
      <c r="F581" s="281">
        <f>'BIENES ASEGURADOS'!AB589*'RT GENERALES'!$D$14</f>
        <v>0</v>
      </c>
      <c r="G581" s="282">
        <f>'BIENES ASEGURADOS'!Z589*'RT GENERALES'!$D$14</f>
        <v>0</v>
      </c>
      <c r="H581" s="525">
        <f t="shared" si="100"/>
        <v>0</v>
      </c>
      <c r="I581" s="283"/>
      <c r="J581" s="284">
        <f>(((D581+E581)*(DT!$C$5/1000)))*($D$1045/IF(AND($D$1044&gt;$B$1046,$B$1046&gt;$D$1043),366,365))+(LIQUIDACION!$F581*(DT!$C$5/2000))</f>
        <v>0</v>
      </c>
      <c r="K581" s="285">
        <f t="shared" si="101"/>
        <v>0</v>
      </c>
      <c r="L581" s="286">
        <f>(((D581+E581)*DT!$E$5/1000)*($D$1045/IF(AND($D$1044&gt;$B$1046,$B$1046&gt;$D$1043),366,365))+(LIQUIDACION!F581*(DT!$E$5/2000)))</f>
        <v>0</v>
      </c>
      <c r="M581" s="286">
        <f>((G581)*(DT!$C$6/1000))*($D$1045/IF(AND($D$1044&gt;$B$1046,$B$1046&gt;$D$1043),366,365))</f>
        <v>0</v>
      </c>
      <c r="N581" s="287">
        <f t="shared" si="102"/>
        <v>0</v>
      </c>
      <c r="P581" s="288">
        <f>(($U581*DT!$C$5/1000))*($D$1045/IF(AND($D$1044&gt;$B$1046,$B$1046&gt;$D$1043),366,365))+(($V581*DT!$C$5/2000))</f>
        <v>0</v>
      </c>
      <c r="Q581" s="289">
        <f t="shared" si="103"/>
        <v>0</v>
      </c>
      <c r="R581" s="289">
        <f>(($U581*DT!$E$5/1000))*($D$1045/IF(AND($D$1044&gt;$B$1046,$B$1046&gt;$D$1043),366,365))+(($V581*DT!$E$5/2000))</f>
        <v>0</v>
      </c>
      <c r="S581" s="290">
        <f t="shared" si="104"/>
        <v>0</v>
      </c>
      <c r="U581" s="291">
        <f t="shared" si="105"/>
        <v>0</v>
      </c>
      <c r="V581" s="291">
        <f t="shared" si="99"/>
        <v>0</v>
      </c>
      <c r="X581" s="288">
        <f>(($AC581*DT!$C$5/1000))*($D$1045/IF(AND($D$1044&gt;$B$1046,$B$1046&gt;$D$1043),366,365))+(($AD581*DT!$C$5/2000))</f>
        <v>0</v>
      </c>
      <c r="Y581" s="289">
        <f t="shared" si="106"/>
        <v>0</v>
      </c>
      <c r="Z581" s="289">
        <f>(($AC581*DT!$E$5/1000))*($D$1045/IF(AND($D$1044&gt;$B$1046,$B$1046&gt;$D$1043),366,365))+(($AD581*DT!$E$5/2000))</f>
        <v>0</v>
      </c>
      <c r="AA581" s="290">
        <f t="shared" si="107"/>
        <v>0</v>
      </c>
      <c r="AC581" s="291">
        <f t="shared" si="108"/>
        <v>0</v>
      </c>
      <c r="AD581" s="291">
        <f t="shared" si="109"/>
        <v>0</v>
      </c>
    </row>
    <row r="582" spans="2:30" x14ac:dyDescent="0.25">
      <c r="B582" s="522">
        <v>578</v>
      </c>
      <c r="C582" s="280">
        <f>'BIENES ASEGURADOS'!C590</f>
        <v>0</v>
      </c>
      <c r="D582" s="281">
        <f>SUM('BIENES ASEGURADOS'!D590:H590)*'RT GENERALES'!$D$14</f>
        <v>0</v>
      </c>
      <c r="E582" s="281">
        <f>SUM('BIENES ASEGURADOS'!I590:Y590,'BIENES ASEGURADOS'!AA590)*'RT GENERALES'!$D$14</f>
        <v>0</v>
      </c>
      <c r="F582" s="281">
        <f>'BIENES ASEGURADOS'!AB590*'RT GENERALES'!$D$14</f>
        <v>0</v>
      </c>
      <c r="G582" s="282">
        <f>'BIENES ASEGURADOS'!Z590*'RT GENERALES'!$D$14</f>
        <v>0</v>
      </c>
      <c r="H582" s="525">
        <f t="shared" si="100"/>
        <v>0</v>
      </c>
      <c r="I582" s="283"/>
      <c r="J582" s="284">
        <f>(((D582+E582)*(DT!$C$5/1000)))*($D$1045/IF(AND($D$1044&gt;$B$1046,$B$1046&gt;$D$1043),366,365))+(LIQUIDACION!$F582*(DT!$C$5/2000))</f>
        <v>0</v>
      </c>
      <c r="K582" s="285">
        <f t="shared" si="101"/>
        <v>0</v>
      </c>
      <c r="L582" s="286">
        <f>(((D582+E582)*DT!$E$5/1000)*($D$1045/IF(AND($D$1044&gt;$B$1046,$B$1046&gt;$D$1043),366,365))+(LIQUIDACION!F582*(DT!$E$5/2000)))</f>
        <v>0</v>
      </c>
      <c r="M582" s="286">
        <f>((G582)*(DT!$C$6/1000))*($D$1045/IF(AND($D$1044&gt;$B$1046,$B$1046&gt;$D$1043),366,365))</f>
        <v>0</v>
      </c>
      <c r="N582" s="287">
        <f t="shared" si="102"/>
        <v>0</v>
      </c>
      <c r="P582" s="288">
        <f>(($U582*DT!$C$5/1000))*($D$1045/IF(AND($D$1044&gt;$B$1046,$B$1046&gt;$D$1043),366,365))+(($V582*DT!$C$5/2000))</f>
        <v>0</v>
      </c>
      <c r="Q582" s="289">
        <f t="shared" si="103"/>
        <v>0</v>
      </c>
      <c r="R582" s="289">
        <f>(($U582*DT!$E$5/1000))*($D$1045/IF(AND($D$1044&gt;$B$1046,$B$1046&gt;$D$1043),366,365))+(($V582*DT!$E$5/2000))</f>
        <v>0</v>
      </c>
      <c r="S582" s="290">
        <f t="shared" si="104"/>
        <v>0</v>
      </c>
      <c r="U582" s="291">
        <f t="shared" si="105"/>
        <v>0</v>
      </c>
      <c r="V582" s="291">
        <f t="shared" ref="V582:V645" si="110">IF(AND(($H582)&gt;$P$2,$F582&gt;0),(($F582)*($P$2/$H582)),$F582)</f>
        <v>0</v>
      </c>
      <c r="X582" s="288">
        <f>(($AC582*DT!$C$5/1000))*($D$1045/IF(AND($D$1044&gt;$B$1046,$B$1046&gt;$D$1043),366,365))+(($AD582*DT!$C$5/2000))</f>
        <v>0</v>
      </c>
      <c r="Y582" s="289">
        <f t="shared" si="106"/>
        <v>0</v>
      </c>
      <c r="Z582" s="289">
        <f>(($AC582*DT!$E$5/1000))*($D$1045/IF(AND($D$1044&gt;$B$1046,$B$1046&gt;$D$1043),366,365))+(($AD582*DT!$E$5/2000))</f>
        <v>0</v>
      </c>
      <c r="AA582" s="290">
        <f t="shared" si="107"/>
        <v>0</v>
      </c>
      <c r="AC582" s="291">
        <f t="shared" si="108"/>
        <v>0</v>
      </c>
      <c r="AD582" s="291">
        <f t="shared" si="109"/>
        <v>0</v>
      </c>
    </row>
    <row r="583" spans="2:30" x14ac:dyDescent="0.25">
      <c r="B583" s="522">
        <v>579</v>
      </c>
      <c r="C583" s="280">
        <f>'BIENES ASEGURADOS'!C591</f>
        <v>0</v>
      </c>
      <c r="D583" s="281">
        <f>SUM('BIENES ASEGURADOS'!D591:H591)*'RT GENERALES'!$D$14</f>
        <v>0</v>
      </c>
      <c r="E583" s="281">
        <f>SUM('BIENES ASEGURADOS'!I591:Y591,'BIENES ASEGURADOS'!AA591)*'RT GENERALES'!$D$14</f>
        <v>0</v>
      </c>
      <c r="F583" s="281">
        <f>'BIENES ASEGURADOS'!AB591*'RT GENERALES'!$D$14</f>
        <v>0</v>
      </c>
      <c r="G583" s="282">
        <f>'BIENES ASEGURADOS'!Z591*'RT GENERALES'!$D$14</f>
        <v>0</v>
      </c>
      <c r="H583" s="525">
        <f t="shared" si="100"/>
        <v>0</v>
      </c>
      <c r="I583" s="283"/>
      <c r="J583" s="284">
        <f>(((D583+E583)*(DT!$C$5/1000)))*($D$1045/IF(AND($D$1044&gt;$B$1046,$B$1046&gt;$D$1043),366,365))+(LIQUIDACION!$F583*(DT!$C$5/2000))</f>
        <v>0</v>
      </c>
      <c r="K583" s="285">
        <f t="shared" si="101"/>
        <v>0</v>
      </c>
      <c r="L583" s="286">
        <f>(((D583+E583)*DT!$E$5/1000)*($D$1045/IF(AND($D$1044&gt;$B$1046,$B$1046&gt;$D$1043),366,365))+(LIQUIDACION!F583*(DT!$E$5/2000)))</f>
        <v>0</v>
      </c>
      <c r="M583" s="286">
        <f>((G583)*(DT!$C$6/1000))*($D$1045/IF(AND($D$1044&gt;$B$1046,$B$1046&gt;$D$1043),366,365))</f>
        <v>0</v>
      </c>
      <c r="N583" s="287">
        <f t="shared" si="102"/>
        <v>0</v>
      </c>
      <c r="P583" s="288">
        <f>(($U583*DT!$C$5/1000))*($D$1045/IF(AND($D$1044&gt;$B$1046,$B$1046&gt;$D$1043),366,365))+(($V583*DT!$C$5/2000))</f>
        <v>0</v>
      </c>
      <c r="Q583" s="289">
        <f t="shared" si="103"/>
        <v>0</v>
      </c>
      <c r="R583" s="289">
        <f>(($U583*DT!$E$5/1000))*($D$1045/IF(AND($D$1044&gt;$B$1046,$B$1046&gt;$D$1043),366,365))+(($V583*DT!$E$5/2000))</f>
        <v>0</v>
      </c>
      <c r="S583" s="290">
        <f t="shared" si="104"/>
        <v>0</v>
      </c>
      <c r="U583" s="291">
        <f t="shared" si="105"/>
        <v>0</v>
      </c>
      <c r="V583" s="291">
        <f t="shared" si="110"/>
        <v>0</v>
      </c>
      <c r="X583" s="288">
        <f>(($AC583*DT!$C$5/1000))*($D$1045/IF(AND($D$1044&gt;$B$1046,$B$1046&gt;$D$1043),366,365))+(($AD583*DT!$C$5/2000))</f>
        <v>0</v>
      </c>
      <c r="Y583" s="289">
        <f t="shared" si="106"/>
        <v>0</v>
      </c>
      <c r="Z583" s="289">
        <f>(($AC583*DT!$E$5/1000))*($D$1045/IF(AND($D$1044&gt;$B$1046,$B$1046&gt;$D$1043),366,365))+(($AD583*DT!$E$5/2000))</f>
        <v>0</v>
      </c>
      <c r="AA583" s="290">
        <f t="shared" si="107"/>
        <v>0</v>
      </c>
      <c r="AC583" s="291">
        <f t="shared" si="108"/>
        <v>0</v>
      </c>
      <c r="AD583" s="291">
        <f t="shared" si="109"/>
        <v>0</v>
      </c>
    </row>
    <row r="584" spans="2:30" x14ac:dyDescent="0.25">
      <c r="B584" s="522">
        <v>580</v>
      </c>
      <c r="C584" s="280">
        <f>'BIENES ASEGURADOS'!C592</f>
        <v>0</v>
      </c>
      <c r="D584" s="281">
        <f>SUM('BIENES ASEGURADOS'!D592:H592)*'RT GENERALES'!$D$14</f>
        <v>0</v>
      </c>
      <c r="E584" s="281">
        <f>SUM('BIENES ASEGURADOS'!I592:Y592,'BIENES ASEGURADOS'!AA592)*'RT GENERALES'!$D$14</f>
        <v>0</v>
      </c>
      <c r="F584" s="281">
        <f>'BIENES ASEGURADOS'!AB592*'RT GENERALES'!$D$14</f>
        <v>0</v>
      </c>
      <c r="G584" s="282">
        <f>'BIENES ASEGURADOS'!Z592*'RT GENERALES'!$D$14</f>
        <v>0</v>
      </c>
      <c r="H584" s="525">
        <f t="shared" si="100"/>
        <v>0</v>
      </c>
      <c r="I584" s="283"/>
      <c r="J584" s="284">
        <f>(((D584+E584)*(DT!$C$5/1000)))*($D$1045/IF(AND($D$1044&gt;$B$1046,$B$1046&gt;$D$1043),366,365))+(LIQUIDACION!$F584*(DT!$C$5/2000))</f>
        <v>0</v>
      </c>
      <c r="K584" s="285">
        <f t="shared" si="101"/>
        <v>0</v>
      </c>
      <c r="L584" s="286">
        <f>(((D584+E584)*DT!$E$5/1000)*($D$1045/IF(AND($D$1044&gt;$B$1046,$B$1046&gt;$D$1043),366,365))+(LIQUIDACION!F584*(DT!$E$5/2000)))</f>
        <v>0</v>
      </c>
      <c r="M584" s="286">
        <f>((G584)*(DT!$C$6/1000))*($D$1045/IF(AND($D$1044&gt;$B$1046,$B$1046&gt;$D$1043),366,365))</f>
        <v>0</v>
      </c>
      <c r="N584" s="287">
        <f t="shared" si="102"/>
        <v>0</v>
      </c>
      <c r="P584" s="288">
        <f>(($U584*DT!$C$5/1000))*($D$1045/IF(AND($D$1044&gt;$B$1046,$B$1046&gt;$D$1043),366,365))+(($V584*DT!$C$5/2000))</f>
        <v>0</v>
      </c>
      <c r="Q584" s="289">
        <f t="shared" si="103"/>
        <v>0</v>
      </c>
      <c r="R584" s="289">
        <f>(($U584*DT!$E$5/1000))*($D$1045/IF(AND($D$1044&gt;$B$1046,$B$1046&gt;$D$1043),366,365))+(($V584*DT!$E$5/2000))</f>
        <v>0</v>
      </c>
      <c r="S584" s="290">
        <f t="shared" si="104"/>
        <v>0</v>
      </c>
      <c r="U584" s="291">
        <f t="shared" si="105"/>
        <v>0</v>
      </c>
      <c r="V584" s="291">
        <f t="shared" si="110"/>
        <v>0</v>
      </c>
      <c r="X584" s="288">
        <f>(($AC584*DT!$C$5/1000))*($D$1045/IF(AND($D$1044&gt;$B$1046,$B$1046&gt;$D$1043),366,365))+(($AD584*DT!$C$5/2000))</f>
        <v>0</v>
      </c>
      <c r="Y584" s="289">
        <f t="shared" si="106"/>
        <v>0</v>
      </c>
      <c r="Z584" s="289">
        <f>(($AC584*DT!$E$5/1000))*($D$1045/IF(AND($D$1044&gt;$B$1046,$B$1046&gt;$D$1043),366,365))+(($AD584*DT!$E$5/2000))</f>
        <v>0</v>
      </c>
      <c r="AA584" s="290">
        <f t="shared" si="107"/>
        <v>0</v>
      </c>
      <c r="AC584" s="291">
        <f t="shared" si="108"/>
        <v>0</v>
      </c>
      <c r="AD584" s="291">
        <f t="shared" si="109"/>
        <v>0</v>
      </c>
    </row>
    <row r="585" spans="2:30" x14ac:dyDescent="0.25">
      <c r="B585" s="522">
        <v>581</v>
      </c>
      <c r="C585" s="280">
        <f>'BIENES ASEGURADOS'!C593</f>
        <v>0</v>
      </c>
      <c r="D585" s="281">
        <f>SUM('BIENES ASEGURADOS'!D593:H593)*'RT GENERALES'!$D$14</f>
        <v>0</v>
      </c>
      <c r="E585" s="281">
        <f>SUM('BIENES ASEGURADOS'!I593:Y593,'BIENES ASEGURADOS'!AA593)*'RT GENERALES'!$D$14</f>
        <v>0</v>
      </c>
      <c r="F585" s="281">
        <f>'BIENES ASEGURADOS'!AB593*'RT GENERALES'!$D$14</f>
        <v>0</v>
      </c>
      <c r="G585" s="282">
        <f>'BIENES ASEGURADOS'!Z593*'RT GENERALES'!$D$14</f>
        <v>0</v>
      </c>
      <c r="H585" s="525">
        <f t="shared" si="100"/>
        <v>0</v>
      </c>
      <c r="I585" s="283"/>
      <c r="J585" s="284">
        <f>(((D585+E585)*(DT!$C$5/1000)))*($D$1045/IF(AND($D$1044&gt;$B$1046,$B$1046&gt;$D$1043),366,365))+(LIQUIDACION!$F585*(DT!$C$5/2000))</f>
        <v>0</v>
      </c>
      <c r="K585" s="285">
        <f t="shared" si="101"/>
        <v>0</v>
      </c>
      <c r="L585" s="286">
        <f>(((D585+E585)*DT!$E$5/1000)*($D$1045/IF(AND($D$1044&gt;$B$1046,$B$1046&gt;$D$1043),366,365))+(LIQUIDACION!F585*(DT!$E$5/2000)))</f>
        <v>0</v>
      </c>
      <c r="M585" s="286">
        <f>((G585)*(DT!$C$6/1000))*($D$1045/IF(AND($D$1044&gt;$B$1046,$B$1046&gt;$D$1043),366,365))</f>
        <v>0</v>
      </c>
      <c r="N585" s="287">
        <f t="shared" si="102"/>
        <v>0</v>
      </c>
      <c r="P585" s="288">
        <f>(($U585*DT!$C$5/1000))*($D$1045/IF(AND($D$1044&gt;$B$1046,$B$1046&gt;$D$1043),366,365))+(($V585*DT!$C$5/2000))</f>
        <v>0</v>
      </c>
      <c r="Q585" s="289">
        <f t="shared" si="103"/>
        <v>0</v>
      </c>
      <c r="R585" s="289">
        <f>(($U585*DT!$E$5/1000))*($D$1045/IF(AND($D$1044&gt;$B$1046,$B$1046&gt;$D$1043),366,365))+(($V585*DT!$E$5/2000))</f>
        <v>0</v>
      </c>
      <c r="S585" s="290">
        <f t="shared" si="104"/>
        <v>0</v>
      </c>
      <c r="U585" s="291">
        <f t="shared" si="105"/>
        <v>0</v>
      </c>
      <c r="V585" s="291">
        <f t="shared" si="110"/>
        <v>0</v>
      </c>
      <c r="X585" s="288">
        <f>(($AC585*DT!$C$5/1000))*($D$1045/IF(AND($D$1044&gt;$B$1046,$B$1046&gt;$D$1043),366,365))+(($AD585*DT!$C$5/2000))</f>
        <v>0</v>
      </c>
      <c r="Y585" s="289">
        <f t="shared" si="106"/>
        <v>0</v>
      </c>
      <c r="Z585" s="289">
        <f>(($AC585*DT!$E$5/1000))*($D$1045/IF(AND($D$1044&gt;$B$1046,$B$1046&gt;$D$1043),366,365))+(($AD585*DT!$E$5/2000))</f>
        <v>0</v>
      </c>
      <c r="AA585" s="290">
        <f t="shared" si="107"/>
        <v>0</v>
      </c>
      <c r="AC585" s="291">
        <f t="shared" si="108"/>
        <v>0</v>
      </c>
      <c r="AD585" s="291">
        <f t="shared" si="109"/>
        <v>0</v>
      </c>
    </row>
    <row r="586" spans="2:30" x14ac:dyDescent="0.25">
      <c r="B586" s="522">
        <v>582</v>
      </c>
      <c r="C586" s="280">
        <f>'BIENES ASEGURADOS'!C594</f>
        <v>0</v>
      </c>
      <c r="D586" s="281">
        <f>SUM('BIENES ASEGURADOS'!D594:H594)*'RT GENERALES'!$D$14</f>
        <v>0</v>
      </c>
      <c r="E586" s="281">
        <f>SUM('BIENES ASEGURADOS'!I594:Y594,'BIENES ASEGURADOS'!AA594)*'RT GENERALES'!$D$14</f>
        <v>0</v>
      </c>
      <c r="F586" s="281">
        <f>'BIENES ASEGURADOS'!AB594*'RT GENERALES'!$D$14</f>
        <v>0</v>
      </c>
      <c r="G586" s="282">
        <f>'BIENES ASEGURADOS'!Z594*'RT GENERALES'!$D$14</f>
        <v>0</v>
      </c>
      <c r="H586" s="525">
        <f t="shared" si="100"/>
        <v>0</v>
      </c>
      <c r="I586" s="283"/>
      <c r="J586" s="284">
        <f>(((D586+E586)*(DT!$C$5/1000)))*($D$1045/IF(AND($D$1044&gt;$B$1046,$B$1046&gt;$D$1043),366,365))+(LIQUIDACION!$F586*(DT!$C$5/2000))</f>
        <v>0</v>
      </c>
      <c r="K586" s="285">
        <f t="shared" si="101"/>
        <v>0</v>
      </c>
      <c r="L586" s="286">
        <f>(((D586+E586)*DT!$E$5/1000)*($D$1045/IF(AND($D$1044&gt;$B$1046,$B$1046&gt;$D$1043),366,365))+(LIQUIDACION!F586*(DT!$E$5/2000)))</f>
        <v>0</v>
      </c>
      <c r="M586" s="286">
        <f>((G586)*(DT!$C$6/1000))*($D$1045/IF(AND($D$1044&gt;$B$1046,$B$1046&gt;$D$1043),366,365))</f>
        <v>0</v>
      </c>
      <c r="N586" s="287">
        <f t="shared" si="102"/>
        <v>0</v>
      </c>
      <c r="P586" s="288">
        <f>(($U586*DT!$C$5/1000))*($D$1045/IF(AND($D$1044&gt;$B$1046,$B$1046&gt;$D$1043),366,365))+(($V586*DT!$C$5/2000))</f>
        <v>0</v>
      </c>
      <c r="Q586" s="289">
        <f t="shared" si="103"/>
        <v>0</v>
      </c>
      <c r="R586" s="289">
        <f>(($U586*DT!$E$5/1000))*($D$1045/IF(AND($D$1044&gt;$B$1046,$B$1046&gt;$D$1043),366,365))+(($V586*DT!$E$5/2000))</f>
        <v>0</v>
      </c>
      <c r="S586" s="290">
        <f t="shared" si="104"/>
        <v>0</v>
      </c>
      <c r="U586" s="291">
        <f t="shared" si="105"/>
        <v>0</v>
      </c>
      <c r="V586" s="291">
        <f t="shared" si="110"/>
        <v>0</v>
      </c>
      <c r="X586" s="288">
        <f>(($AC586*DT!$C$5/1000))*($D$1045/IF(AND($D$1044&gt;$B$1046,$B$1046&gt;$D$1043),366,365))+(($AD586*DT!$C$5/2000))</f>
        <v>0</v>
      </c>
      <c r="Y586" s="289">
        <f t="shared" si="106"/>
        <v>0</v>
      </c>
      <c r="Z586" s="289">
        <f>(($AC586*DT!$E$5/1000))*($D$1045/IF(AND($D$1044&gt;$B$1046,$B$1046&gt;$D$1043),366,365))+(($AD586*DT!$E$5/2000))</f>
        <v>0</v>
      </c>
      <c r="AA586" s="290">
        <f t="shared" si="107"/>
        <v>0</v>
      </c>
      <c r="AC586" s="291">
        <f t="shared" si="108"/>
        <v>0</v>
      </c>
      <c r="AD586" s="291">
        <f t="shared" si="109"/>
        <v>0</v>
      </c>
    </row>
    <row r="587" spans="2:30" x14ac:dyDescent="0.25">
      <c r="B587" s="522">
        <v>583</v>
      </c>
      <c r="C587" s="280">
        <f>'BIENES ASEGURADOS'!C595</f>
        <v>0</v>
      </c>
      <c r="D587" s="281">
        <f>SUM('BIENES ASEGURADOS'!D595:H595)*'RT GENERALES'!$D$14</f>
        <v>0</v>
      </c>
      <c r="E587" s="281">
        <f>SUM('BIENES ASEGURADOS'!I595:Y595,'BIENES ASEGURADOS'!AA595)*'RT GENERALES'!$D$14</f>
        <v>0</v>
      </c>
      <c r="F587" s="281">
        <f>'BIENES ASEGURADOS'!AB595*'RT GENERALES'!$D$14</f>
        <v>0</v>
      </c>
      <c r="G587" s="282">
        <f>'BIENES ASEGURADOS'!Z595*'RT GENERALES'!$D$14</f>
        <v>0</v>
      </c>
      <c r="H587" s="525">
        <f t="shared" si="100"/>
        <v>0</v>
      </c>
      <c r="I587" s="283"/>
      <c r="J587" s="284">
        <f>(((D587+E587)*(DT!$C$5/1000)))*($D$1045/IF(AND($D$1044&gt;$B$1046,$B$1046&gt;$D$1043),366,365))+(LIQUIDACION!$F587*(DT!$C$5/2000))</f>
        <v>0</v>
      </c>
      <c r="K587" s="285">
        <f t="shared" si="101"/>
        <v>0</v>
      </c>
      <c r="L587" s="286">
        <f>(((D587+E587)*DT!$E$5/1000)*($D$1045/IF(AND($D$1044&gt;$B$1046,$B$1046&gt;$D$1043),366,365))+(LIQUIDACION!F587*(DT!$E$5/2000)))</f>
        <v>0</v>
      </c>
      <c r="M587" s="286">
        <f>((G587)*(DT!$C$6/1000))*($D$1045/IF(AND($D$1044&gt;$B$1046,$B$1046&gt;$D$1043),366,365))</f>
        <v>0</v>
      </c>
      <c r="N587" s="287">
        <f t="shared" si="102"/>
        <v>0</v>
      </c>
      <c r="P587" s="288">
        <f>(($U587*DT!$C$5/1000))*($D$1045/IF(AND($D$1044&gt;$B$1046,$B$1046&gt;$D$1043),366,365))+(($V587*DT!$C$5/2000))</f>
        <v>0</v>
      </c>
      <c r="Q587" s="289">
        <f t="shared" si="103"/>
        <v>0</v>
      </c>
      <c r="R587" s="289">
        <f>(($U587*DT!$E$5/1000))*($D$1045/IF(AND($D$1044&gt;$B$1046,$B$1046&gt;$D$1043),366,365))+(($V587*DT!$E$5/2000))</f>
        <v>0</v>
      </c>
      <c r="S587" s="290">
        <f t="shared" si="104"/>
        <v>0</v>
      </c>
      <c r="U587" s="291">
        <f t="shared" si="105"/>
        <v>0</v>
      </c>
      <c r="V587" s="291">
        <f t="shared" si="110"/>
        <v>0</v>
      </c>
      <c r="X587" s="288">
        <f>(($AC587*DT!$C$5/1000))*($D$1045/IF(AND($D$1044&gt;$B$1046,$B$1046&gt;$D$1043),366,365))+(($AD587*DT!$C$5/2000))</f>
        <v>0</v>
      </c>
      <c r="Y587" s="289">
        <f t="shared" si="106"/>
        <v>0</v>
      </c>
      <c r="Z587" s="289">
        <f>(($AC587*DT!$E$5/1000))*($D$1045/IF(AND($D$1044&gt;$B$1046,$B$1046&gt;$D$1043),366,365))+(($AD587*DT!$E$5/2000))</f>
        <v>0</v>
      </c>
      <c r="AA587" s="290">
        <f t="shared" si="107"/>
        <v>0</v>
      </c>
      <c r="AC587" s="291">
        <f t="shared" si="108"/>
        <v>0</v>
      </c>
      <c r="AD587" s="291">
        <f t="shared" si="109"/>
        <v>0</v>
      </c>
    </row>
    <row r="588" spans="2:30" x14ac:dyDescent="0.25">
      <c r="B588" s="522">
        <v>584</v>
      </c>
      <c r="C588" s="280">
        <f>'BIENES ASEGURADOS'!C596</f>
        <v>0</v>
      </c>
      <c r="D588" s="281">
        <f>SUM('BIENES ASEGURADOS'!D596:H596)*'RT GENERALES'!$D$14</f>
        <v>0</v>
      </c>
      <c r="E588" s="281">
        <f>SUM('BIENES ASEGURADOS'!I596:Y596,'BIENES ASEGURADOS'!AA596)*'RT GENERALES'!$D$14</f>
        <v>0</v>
      </c>
      <c r="F588" s="281">
        <f>'BIENES ASEGURADOS'!AB596*'RT GENERALES'!$D$14</f>
        <v>0</v>
      </c>
      <c r="G588" s="282">
        <f>'BIENES ASEGURADOS'!Z596*'RT GENERALES'!$D$14</f>
        <v>0</v>
      </c>
      <c r="H588" s="525">
        <f t="shared" si="100"/>
        <v>0</v>
      </c>
      <c r="I588" s="283"/>
      <c r="J588" s="284">
        <f>(((D588+E588)*(DT!$C$5/1000)))*($D$1045/IF(AND($D$1044&gt;$B$1046,$B$1046&gt;$D$1043),366,365))+(LIQUIDACION!$F588*(DT!$C$5/2000))</f>
        <v>0</v>
      </c>
      <c r="K588" s="285">
        <f t="shared" si="101"/>
        <v>0</v>
      </c>
      <c r="L588" s="286">
        <f>(((D588+E588)*DT!$E$5/1000)*($D$1045/IF(AND($D$1044&gt;$B$1046,$B$1046&gt;$D$1043),366,365))+(LIQUIDACION!F588*(DT!$E$5/2000)))</f>
        <v>0</v>
      </c>
      <c r="M588" s="286">
        <f>((G588)*(DT!$C$6/1000))*($D$1045/IF(AND($D$1044&gt;$B$1046,$B$1046&gt;$D$1043),366,365))</f>
        <v>0</v>
      </c>
      <c r="N588" s="287">
        <f t="shared" si="102"/>
        <v>0</v>
      </c>
      <c r="P588" s="288">
        <f>(($U588*DT!$C$5/1000))*($D$1045/IF(AND($D$1044&gt;$B$1046,$B$1046&gt;$D$1043),366,365))+(($V588*DT!$C$5/2000))</f>
        <v>0</v>
      </c>
      <c r="Q588" s="289">
        <f t="shared" si="103"/>
        <v>0</v>
      </c>
      <c r="R588" s="289">
        <f>(($U588*DT!$E$5/1000))*($D$1045/IF(AND($D$1044&gt;$B$1046,$B$1046&gt;$D$1043),366,365))+(($V588*DT!$E$5/2000))</f>
        <v>0</v>
      </c>
      <c r="S588" s="290">
        <f t="shared" si="104"/>
        <v>0</v>
      </c>
      <c r="U588" s="291">
        <f t="shared" si="105"/>
        <v>0</v>
      </c>
      <c r="V588" s="291">
        <f t="shared" si="110"/>
        <v>0</v>
      </c>
      <c r="X588" s="288">
        <f>(($AC588*DT!$C$5/1000))*($D$1045/IF(AND($D$1044&gt;$B$1046,$B$1046&gt;$D$1043),366,365))+(($AD588*DT!$C$5/2000))</f>
        <v>0</v>
      </c>
      <c r="Y588" s="289">
        <f t="shared" si="106"/>
        <v>0</v>
      </c>
      <c r="Z588" s="289">
        <f>(($AC588*DT!$E$5/1000))*($D$1045/IF(AND($D$1044&gt;$B$1046,$B$1046&gt;$D$1043),366,365))+(($AD588*DT!$E$5/2000))</f>
        <v>0</v>
      </c>
      <c r="AA588" s="290">
        <f t="shared" si="107"/>
        <v>0</v>
      </c>
      <c r="AC588" s="291">
        <f t="shared" si="108"/>
        <v>0</v>
      </c>
      <c r="AD588" s="291">
        <f t="shared" si="109"/>
        <v>0</v>
      </c>
    </row>
    <row r="589" spans="2:30" x14ac:dyDescent="0.25">
      <c r="B589" s="522">
        <v>585</v>
      </c>
      <c r="C589" s="280">
        <f>'BIENES ASEGURADOS'!C597</f>
        <v>0</v>
      </c>
      <c r="D589" s="281">
        <f>SUM('BIENES ASEGURADOS'!D597:H597)*'RT GENERALES'!$D$14</f>
        <v>0</v>
      </c>
      <c r="E589" s="281">
        <f>SUM('BIENES ASEGURADOS'!I597:Y597,'BIENES ASEGURADOS'!AA597)*'RT GENERALES'!$D$14</f>
        <v>0</v>
      </c>
      <c r="F589" s="281">
        <f>'BIENES ASEGURADOS'!AB597*'RT GENERALES'!$D$14</f>
        <v>0</v>
      </c>
      <c r="G589" s="282">
        <f>'BIENES ASEGURADOS'!Z597*'RT GENERALES'!$D$14</f>
        <v>0</v>
      </c>
      <c r="H589" s="525">
        <f t="shared" si="100"/>
        <v>0</v>
      </c>
      <c r="I589" s="283"/>
      <c r="J589" s="284">
        <f>(((D589+E589)*(DT!$C$5/1000)))*($D$1045/IF(AND($D$1044&gt;$B$1046,$B$1046&gt;$D$1043),366,365))+(LIQUIDACION!$F589*(DT!$C$5/2000))</f>
        <v>0</v>
      </c>
      <c r="K589" s="285">
        <f t="shared" si="101"/>
        <v>0</v>
      </c>
      <c r="L589" s="286">
        <f>(((D589+E589)*DT!$E$5/1000)*($D$1045/IF(AND($D$1044&gt;$B$1046,$B$1046&gt;$D$1043),366,365))+(LIQUIDACION!F589*(DT!$E$5/2000)))</f>
        <v>0</v>
      </c>
      <c r="M589" s="286">
        <f>((G589)*(DT!$C$6/1000))*($D$1045/IF(AND($D$1044&gt;$B$1046,$B$1046&gt;$D$1043),366,365))</f>
        <v>0</v>
      </c>
      <c r="N589" s="287">
        <f t="shared" si="102"/>
        <v>0</v>
      </c>
      <c r="P589" s="288">
        <f>(($U589*DT!$C$5/1000))*($D$1045/IF(AND($D$1044&gt;$B$1046,$B$1046&gt;$D$1043),366,365))+(($V589*DT!$C$5/2000))</f>
        <v>0</v>
      </c>
      <c r="Q589" s="289">
        <f t="shared" si="103"/>
        <v>0</v>
      </c>
      <c r="R589" s="289">
        <f>(($U589*DT!$E$5/1000))*($D$1045/IF(AND($D$1044&gt;$B$1046,$B$1046&gt;$D$1043),366,365))+(($V589*DT!$E$5/2000))</f>
        <v>0</v>
      </c>
      <c r="S589" s="290">
        <f t="shared" si="104"/>
        <v>0</v>
      </c>
      <c r="U589" s="291">
        <f t="shared" si="105"/>
        <v>0</v>
      </c>
      <c r="V589" s="291">
        <f t="shared" si="110"/>
        <v>0</v>
      </c>
      <c r="X589" s="288">
        <f>(($AC589*DT!$C$5/1000))*($D$1045/IF(AND($D$1044&gt;$B$1046,$B$1046&gt;$D$1043),366,365))+(($AD589*DT!$C$5/2000))</f>
        <v>0</v>
      </c>
      <c r="Y589" s="289">
        <f t="shared" si="106"/>
        <v>0</v>
      </c>
      <c r="Z589" s="289">
        <f>(($AC589*DT!$E$5/1000))*($D$1045/IF(AND($D$1044&gt;$B$1046,$B$1046&gt;$D$1043),366,365))+(($AD589*DT!$E$5/2000))</f>
        <v>0</v>
      </c>
      <c r="AA589" s="290">
        <f t="shared" si="107"/>
        <v>0</v>
      </c>
      <c r="AC589" s="291">
        <f t="shared" si="108"/>
        <v>0</v>
      </c>
      <c r="AD589" s="291">
        <f t="shared" si="109"/>
        <v>0</v>
      </c>
    </row>
    <row r="590" spans="2:30" x14ac:dyDescent="0.25">
      <c r="B590" s="522">
        <v>586</v>
      </c>
      <c r="C590" s="280">
        <f>'BIENES ASEGURADOS'!C598</f>
        <v>0</v>
      </c>
      <c r="D590" s="281">
        <f>SUM('BIENES ASEGURADOS'!D598:H598)*'RT GENERALES'!$D$14</f>
        <v>0</v>
      </c>
      <c r="E590" s="281">
        <f>SUM('BIENES ASEGURADOS'!I598:Y598,'BIENES ASEGURADOS'!AA598)*'RT GENERALES'!$D$14</f>
        <v>0</v>
      </c>
      <c r="F590" s="281">
        <f>'BIENES ASEGURADOS'!AB598*'RT GENERALES'!$D$14</f>
        <v>0</v>
      </c>
      <c r="G590" s="282">
        <f>'BIENES ASEGURADOS'!Z598*'RT GENERALES'!$D$14</f>
        <v>0</v>
      </c>
      <c r="H590" s="525">
        <f t="shared" si="100"/>
        <v>0</v>
      </c>
      <c r="I590" s="283"/>
      <c r="J590" s="284">
        <f>(((D590+E590)*(DT!$C$5/1000)))*($D$1045/IF(AND($D$1044&gt;$B$1046,$B$1046&gt;$D$1043),366,365))+(LIQUIDACION!$F590*(DT!$C$5/2000))</f>
        <v>0</v>
      </c>
      <c r="K590" s="285">
        <f t="shared" si="101"/>
        <v>0</v>
      </c>
      <c r="L590" s="286">
        <f>(((D590+E590)*DT!$E$5/1000)*($D$1045/IF(AND($D$1044&gt;$B$1046,$B$1046&gt;$D$1043),366,365))+(LIQUIDACION!F590*(DT!$E$5/2000)))</f>
        <v>0</v>
      </c>
      <c r="M590" s="286">
        <f>((G590)*(DT!$C$6/1000))*($D$1045/IF(AND($D$1044&gt;$B$1046,$B$1046&gt;$D$1043),366,365))</f>
        <v>0</v>
      </c>
      <c r="N590" s="287">
        <f t="shared" si="102"/>
        <v>0</v>
      </c>
      <c r="P590" s="288">
        <f>(($U590*DT!$C$5/1000))*($D$1045/IF(AND($D$1044&gt;$B$1046,$B$1046&gt;$D$1043),366,365))+(($V590*DT!$C$5/2000))</f>
        <v>0</v>
      </c>
      <c r="Q590" s="289">
        <f t="shared" si="103"/>
        <v>0</v>
      </c>
      <c r="R590" s="289">
        <f>(($U590*DT!$E$5/1000))*($D$1045/IF(AND($D$1044&gt;$B$1046,$B$1046&gt;$D$1043),366,365))+(($V590*DT!$E$5/2000))</f>
        <v>0</v>
      </c>
      <c r="S590" s="290">
        <f t="shared" si="104"/>
        <v>0</v>
      </c>
      <c r="U590" s="291">
        <f t="shared" si="105"/>
        <v>0</v>
      </c>
      <c r="V590" s="291">
        <f t="shared" si="110"/>
        <v>0</v>
      </c>
      <c r="X590" s="288">
        <f>(($AC590*DT!$C$5/1000))*($D$1045/IF(AND($D$1044&gt;$B$1046,$B$1046&gt;$D$1043),366,365))+(($AD590*DT!$C$5/2000))</f>
        <v>0</v>
      </c>
      <c r="Y590" s="289">
        <f t="shared" si="106"/>
        <v>0</v>
      </c>
      <c r="Z590" s="289">
        <f>(($AC590*DT!$E$5/1000))*($D$1045/IF(AND($D$1044&gt;$B$1046,$B$1046&gt;$D$1043),366,365))+(($AD590*DT!$E$5/2000))</f>
        <v>0</v>
      </c>
      <c r="AA590" s="290">
        <f t="shared" si="107"/>
        <v>0</v>
      </c>
      <c r="AC590" s="291">
        <f t="shared" si="108"/>
        <v>0</v>
      </c>
      <c r="AD590" s="291">
        <f t="shared" si="109"/>
        <v>0</v>
      </c>
    </row>
    <row r="591" spans="2:30" x14ac:dyDescent="0.25">
      <c r="B591" s="522">
        <v>587</v>
      </c>
      <c r="C591" s="280">
        <f>'BIENES ASEGURADOS'!C599</f>
        <v>0</v>
      </c>
      <c r="D591" s="281">
        <f>SUM('BIENES ASEGURADOS'!D599:H599)*'RT GENERALES'!$D$14</f>
        <v>0</v>
      </c>
      <c r="E591" s="281">
        <f>SUM('BIENES ASEGURADOS'!I599:Y599,'BIENES ASEGURADOS'!AA599)*'RT GENERALES'!$D$14</f>
        <v>0</v>
      </c>
      <c r="F591" s="281">
        <f>'BIENES ASEGURADOS'!AB599*'RT GENERALES'!$D$14</f>
        <v>0</v>
      </c>
      <c r="G591" s="282">
        <f>'BIENES ASEGURADOS'!Z599*'RT GENERALES'!$D$14</f>
        <v>0</v>
      </c>
      <c r="H591" s="525">
        <f t="shared" si="100"/>
        <v>0</v>
      </c>
      <c r="I591" s="283"/>
      <c r="J591" s="284">
        <f>(((D591+E591)*(DT!$C$5/1000)))*($D$1045/IF(AND($D$1044&gt;$B$1046,$B$1046&gt;$D$1043),366,365))+(LIQUIDACION!$F591*(DT!$C$5/2000))</f>
        <v>0</v>
      </c>
      <c r="K591" s="285">
        <f t="shared" si="101"/>
        <v>0</v>
      </c>
      <c r="L591" s="286">
        <f>(((D591+E591)*DT!$E$5/1000)*($D$1045/IF(AND($D$1044&gt;$B$1046,$B$1046&gt;$D$1043),366,365))+(LIQUIDACION!F591*(DT!$E$5/2000)))</f>
        <v>0</v>
      </c>
      <c r="M591" s="286">
        <f>((G591)*(DT!$C$6/1000))*($D$1045/IF(AND($D$1044&gt;$B$1046,$B$1046&gt;$D$1043),366,365))</f>
        <v>0</v>
      </c>
      <c r="N591" s="287">
        <f t="shared" si="102"/>
        <v>0</v>
      </c>
      <c r="P591" s="288">
        <f>(($U591*DT!$C$5/1000))*($D$1045/IF(AND($D$1044&gt;$B$1046,$B$1046&gt;$D$1043),366,365))+(($V591*DT!$C$5/2000))</f>
        <v>0</v>
      </c>
      <c r="Q591" s="289">
        <f t="shared" si="103"/>
        <v>0</v>
      </c>
      <c r="R591" s="289">
        <f>(($U591*DT!$E$5/1000))*($D$1045/IF(AND($D$1044&gt;$B$1046,$B$1046&gt;$D$1043),366,365))+(($V591*DT!$E$5/2000))</f>
        <v>0</v>
      </c>
      <c r="S591" s="290">
        <f t="shared" si="104"/>
        <v>0</v>
      </c>
      <c r="U591" s="291">
        <f t="shared" si="105"/>
        <v>0</v>
      </c>
      <c r="V591" s="291">
        <f t="shared" si="110"/>
        <v>0</v>
      </c>
      <c r="X591" s="288">
        <f>(($AC591*DT!$C$5/1000))*($D$1045/IF(AND($D$1044&gt;$B$1046,$B$1046&gt;$D$1043),366,365))+(($AD591*DT!$C$5/2000))</f>
        <v>0</v>
      </c>
      <c r="Y591" s="289">
        <f t="shared" si="106"/>
        <v>0</v>
      </c>
      <c r="Z591" s="289">
        <f>(($AC591*DT!$E$5/1000))*($D$1045/IF(AND($D$1044&gt;$B$1046,$B$1046&gt;$D$1043),366,365))+(($AD591*DT!$E$5/2000))</f>
        <v>0</v>
      </c>
      <c r="AA591" s="290">
        <f t="shared" si="107"/>
        <v>0</v>
      </c>
      <c r="AC591" s="291">
        <f t="shared" si="108"/>
        <v>0</v>
      </c>
      <c r="AD591" s="291">
        <f t="shared" si="109"/>
        <v>0</v>
      </c>
    </row>
    <row r="592" spans="2:30" x14ac:dyDescent="0.25">
      <c r="B592" s="522">
        <v>588</v>
      </c>
      <c r="C592" s="280">
        <f>'BIENES ASEGURADOS'!C600</f>
        <v>0</v>
      </c>
      <c r="D592" s="281">
        <f>SUM('BIENES ASEGURADOS'!D600:H600)*'RT GENERALES'!$D$14</f>
        <v>0</v>
      </c>
      <c r="E592" s="281">
        <f>SUM('BIENES ASEGURADOS'!I600:Y600,'BIENES ASEGURADOS'!AA600)*'RT GENERALES'!$D$14</f>
        <v>0</v>
      </c>
      <c r="F592" s="281">
        <f>'BIENES ASEGURADOS'!AB600*'RT GENERALES'!$D$14</f>
        <v>0</v>
      </c>
      <c r="G592" s="282">
        <f>'BIENES ASEGURADOS'!Z600*'RT GENERALES'!$D$14</f>
        <v>0</v>
      </c>
      <c r="H592" s="525">
        <f t="shared" si="100"/>
        <v>0</v>
      </c>
      <c r="I592" s="283"/>
      <c r="J592" s="284">
        <f>(((D592+E592)*(DT!$C$5/1000)))*($D$1045/IF(AND($D$1044&gt;$B$1046,$B$1046&gt;$D$1043),366,365))+(LIQUIDACION!$F592*(DT!$C$5/2000))</f>
        <v>0</v>
      </c>
      <c r="K592" s="285">
        <f t="shared" si="101"/>
        <v>0</v>
      </c>
      <c r="L592" s="286">
        <f>(((D592+E592)*DT!$E$5/1000)*($D$1045/IF(AND($D$1044&gt;$B$1046,$B$1046&gt;$D$1043),366,365))+(LIQUIDACION!F592*(DT!$E$5/2000)))</f>
        <v>0</v>
      </c>
      <c r="M592" s="286">
        <f>((G592)*(DT!$C$6/1000))*($D$1045/IF(AND($D$1044&gt;$B$1046,$B$1046&gt;$D$1043),366,365))</f>
        <v>0</v>
      </c>
      <c r="N592" s="287">
        <f t="shared" si="102"/>
        <v>0</v>
      </c>
      <c r="P592" s="288">
        <f>(($U592*DT!$C$5/1000))*($D$1045/IF(AND($D$1044&gt;$B$1046,$B$1046&gt;$D$1043),366,365))+(($V592*DT!$C$5/2000))</f>
        <v>0</v>
      </c>
      <c r="Q592" s="289">
        <f t="shared" si="103"/>
        <v>0</v>
      </c>
      <c r="R592" s="289">
        <f>(($U592*DT!$E$5/1000))*($D$1045/IF(AND($D$1044&gt;$B$1046,$B$1046&gt;$D$1043),366,365))+(($V592*DT!$E$5/2000))</f>
        <v>0</v>
      </c>
      <c r="S592" s="290">
        <f t="shared" si="104"/>
        <v>0</v>
      </c>
      <c r="U592" s="291">
        <f t="shared" si="105"/>
        <v>0</v>
      </c>
      <c r="V592" s="291">
        <f t="shared" si="110"/>
        <v>0</v>
      </c>
      <c r="X592" s="288">
        <f>(($AC592*DT!$C$5/1000))*($D$1045/IF(AND($D$1044&gt;$B$1046,$B$1046&gt;$D$1043),366,365))+(($AD592*DT!$C$5/2000))</f>
        <v>0</v>
      </c>
      <c r="Y592" s="289">
        <f t="shared" si="106"/>
        <v>0</v>
      </c>
      <c r="Z592" s="289">
        <f>(($AC592*DT!$E$5/1000))*($D$1045/IF(AND($D$1044&gt;$B$1046,$B$1046&gt;$D$1043),366,365))+(($AD592*DT!$E$5/2000))</f>
        <v>0</v>
      </c>
      <c r="AA592" s="290">
        <f t="shared" si="107"/>
        <v>0</v>
      </c>
      <c r="AC592" s="291">
        <f t="shared" si="108"/>
        <v>0</v>
      </c>
      <c r="AD592" s="291">
        <f t="shared" si="109"/>
        <v>0</v>
      </c>
    </row>
    <row r="593" spans="2:30" x14ac:dyDescent="0.25">
      <c r="B593" s="522">
        <v>589</v>
      </c>
      <c r="C593" s="280">
        <f>'BIENES ASEGURADOS'!C601</f>
        <v>0</v>
      </c>
      <c r="D593" s="281">
        <f>SUM('BIENES ASEGURADOS'!D601:H601)*'RT GENERALES'!$D$14</f>
        <v>0</v>
      </c>
      <c r="E593" s="281">
        <f>SUM('BIENES ASEGURADOS'!I601:Y601,'BIENES ASEGURADOS'!AA601)*'RT GENERALES'!$D$14</f>
        <v>0</v>
      </c>
      <c r="F593" s="281">
        <f>'BIENES ASEGURADOS'!AB601*'RT GENERALES'!$D$14</f>
        <v>0</v>
      </c>
      <c r="G593" s="282">
        <f>'BIENES ASEGURADOS'!Z601*'RT GENERALES'!$D$14</f>
        <v>0</v>
      </c>
      <c r="H593" s="525">
        <f t="shared" si="100"/>
        <v>0</v>
      </c>
      <c r="I593" s="283"/>
      <c r="J593" s="284">
        <f>(((D593+E593)*(DT!$C$5/1000)))*($D$1045/IF(AND($D$1044&gt;$B$1046,$B$1046&gt;$D$1043),366,365))+(LIQUIDACION!$F593*(DT!$C$5/2000))</f>
        <v>0</v>
      </c>
      <c r="K593" s="285">
        <f t="shared" si="101"/>
        <v>0</v>
      </c>
      <c r="L593" s="286">
        <f>(((D593+E593)*DT!$E$5/1000)*($D$1045/IF(AND($D$1044&gt;$B$1046,$B$1046&gt;$D$1043),366,365))+(LIQUIDACION!F593*(DT!$E$5/2000)))</f>
        <v>0</v>
      </c>
      <c r="M593" s="286">
        <f>((G593)*(DT!$C$6/1000))*($D$1045/IF(AND($D$1044&gt;$B$1046,$B$1046&gt;$D$1043),366,365))</f>
        <v>0</v>
      </c>
      <c r="N593" s="287">
        <f t="shared" si="102"/>
        <v>0</v>
      </c>
      <c r="P593" s="288">
        <f>(($U593*DT!$C$5/1000))*($D$1045/IF(AND($D$1044&gt;$B$1046,$B$1046&gt;$D$1043),366,365))+(($V593*DT!$C$5/2000))</f>
        <v>0</v>
      </c>
      <c r="Q593" s="289">
        <f t="shared" si="103"/>
        <v>0</v>
      </c>
      <c r="R593" s="289">
        <f>(($U593*DT!$E$5/1000))*($D$1045/IF(AND($D$1044&gt;$B$1046,$B$1046&gt;$D$1043),366,365))+(($V593*DT!$E$5/2000))</f>
        <v>0</v>
      </c>
      <c r="S593" s="290">
        <f t="shared" si="104"/>
        <v>0</v>
      </c>
      <c r="U593" s="291">
        <f t="shared" si="105"/>
        <v>0</v>
      </c>
      <c r="V593" s="291">
        <f t="shared" si="110"/>
        <v>0</v>
      </c>
      <c r="X593" s="288">
        <f>(($AC593*DT!$C$5/1000))*($D$1045/IF(AND($D$1044&gt;$B$1046,$B$1046&gt;$D$1043),366,365))+(($AD593*DT!$C$5/2000))</f>
        <v>0</v>
      </c>
      <c r="Y593" s="289">
        <f t="shared" si="106"/>
        <v>0</v>
      </c>
      <c r="Z593" s="289">
        <f>(($AC593*DT!$E$5/1000))*($D$1045/IF(AND($D$1044&gt;$B$1046,$B$1046&gt;$D$1043),366,365))+(($AD593*DT!$E$5/2000))</f>
        <v>0</v>
      </c>
      <c r="AA593" s="290">
        <f t="shared" si="107"/>
        <v>0</v>
      </c>
      <c r="AC593" s="291">
        <f t="shared" si="108"/>
        <v>0</v>
      </c>
      <c r="AD593" s="291">
        <f t="shared" si="109"/>
        <v>0</v>
      </c>
    </row>
    <row r="594" spans="2:30" x14ac:dyDescent="0.25">
      <c r="B594" s="522">
        <v>590</v>
      </c>
      <c r="C594" s="280">
        <f>'BIENES ASEGURADOS'!C602</f>
        <v>0</v>
      </c>
      <c r="D594" s="281">
        <f>SUM('BIENES ASEGURADOS'!D602:H602)*'RT GENERALES'!$D$14</f>
        <v>0</v>
      </c>
      <c r="E594" s="281">
        <f>SUM('BIENES ASEGURADOS'!I602:Y602,'BIENES ASEGURADOS'!AA602)*'RT GENERALES'!$D$14</f>
        <v>0</v>
      </c>
      <c r="F594" s="281">
        <f>'BIENES ASEGURADOS'!AB602*'RT GENERALES'!$D$14</f>
        <v>0</v>
      </c>
      <c r="G594" s="282">
        <f>'BIENES ASEGURADOS'!Z602*'RT GENERALES'!$D$14</f>
        <v>0</v>
      </c>
      <c r="H594" s="525">
        <f t="shared" si="100"/>
        <v>0</v>
      </c>
      <c r="I594" s="283"/>
      <c r="J594" s="284">
        <f>(((D594+E594)*(DT!$C$5/1000)))*($D$1045/IF(AND($D$1044&gt;$B$1046,$B$1046&gt;$D$1043),366,365))+(LIQUIDACION!$F594*(DT!$C$5/2000))</f>
        <v>0</v>
      </c>
      <c r="K594" s="285">
        <f t="shared" si="101"/>
        <v>0</v>
      </c>
      <c r="L594" s="286">
        <f>(((D594+E594)*DT!$E$5/1000)*($D$1045/IF(AND($D$1044&gt;$B$1046,$B$1046&gt;$D$1043),366,365))+(LIQUIDACION!F594*(DT!$E$5/2000)))</f>
        <v>0</v>
      </c>
      <c r="M594" s="286">
        <f>((G594)*(DT!$C$6/1000))*($D$1045/IF(AND($D$1044&gt;$B$1046,$B$1046&gt;$D$1043),366,365))</f>
        <v>0</v>
      </c>
      <c r="N594" s="287">
        <f t="shared" si="102"/>
        <v>0</v>
      </c>
      <c r="P594" s="288">
        <f>(($U594*DT!$C$5/1000))*($D$1045/IF(AND($D$1044&gt;$B$1046,$B$1046&gt;$D$1043),366,365))+(($V594*DT!$C$5/2000))</f>
        <v>0</v>
      </c>
      <c r="Q594" s="289">
        <f t="shared" si="103"/>
        <v>0</v>
      </c>
      <c r="R594" s="289">
        <f>(($U594*DT!$E$5/1000))*($D$1045/IF(AND($D$1044&gt;$B$1046,$B$1046&gt;$D$1043),366,365))+(($V594*DT!$E$5/2000))</f>
        <v>0</v>
      </c>
      <c r="S594" s="290">
        <f t="shared" si="104"/>
        <v>0</v>
      </c>
      <c r="U594" s="291">
        <f t="shared" si="105"/>
        <v>0</v>
      </c>
      <c r="V594" s="291">
        <f t="shared" si="110"/>
        <v>0</v>
      </c>
      <c r="X594" s="288">
        <f>(($AC594*DT!$C$5/1000))*($D$1045/IF(AND($D$1044&gt;$B$1046,$B$1046&gt;$D$1043),366,365))+(($AD594*DT!$C$5/2000))</f>
        <v>0</v>
      </c>
      <c r="Y594" s="289">
        <f t="shared" si="106"/>
        <v>0</v>
      </c>
      <c r="Z594" s="289">
        <f>(($AC594*DT!$E$5/1000))*($D$1045/IF(AND($D$1044&gt;$B$1046,$B$1046&gt;$D$1043),366,365))+(($AD594*DT!$E$5/2000))</f>
        <v>0</v>
      </c>
      <c r="AA594" s="290">
        <f t="shared" si="107"/>
        <v>0</v>
      </c>
      <c r="AC594" s="291">
        <f t="shared" si="108"/>
        <v>0</v>
      </c>
      <c r="AD594" s="291">
        <f t="shared" si="109"/>
        <v>0</v>
      </c>
    </row>
    <row r="595" spans="2:30" x14ac:dyDescent="0.25">
      <c r="B595" s="522">
        <v>591</v>
      </c>
      <c r="C595" s="280">
        <f>'BIENES ASEGURADOS'!C603</f>
        <v>0</v>
      </c>
      <c r="D595" s="281">
        <f>SUM('BIENES ASEGURADOS'!D603:H603)*'RT GENERALES'!$D$14</f>
        <v>0</v>
      </c>
      <c r="E595" s="281">
        <f>SUM('BIENES ASEGURADOS'!I603:Y603,'BIENES ASEGURADOS'!AA603)*'RT GENERALES'!$D$14</f>
        <v>0</v>
      </c>
      <c r="F595" s="281">
        <f>'BIENES ASEGURADOS'!AB603*'RT GENERALES'!$D$14</f>
        <v>0</v>
      </c>
      <c r="G595" s="282">
        <f>'BIENES ASEGURADOS'!Z603*'RT GENERALES'!$D$14</f>
        <v>0</v>
      </c>
      <c r="H595" s="525">
        <f t="shared" si="100"/>
        <v>0</v>
      </c>
      <c r="I595" s="283"/>
      <c r="J595" s="284">
        <f>(((D595+E595)*(DT!$C$5/1000)))*($D$1045/IF(AND($D$1044&gt;$B$1046,$B$1046&gt;$D$1043),366,365))+(LIQUIDACION!$F595*(DT!$C$5/2000))</f>
        <v>0</v>
      </c>
      <c r="K595" s="285">
        <f t="shared" si="101"/>
        <v>0</v>
      </c>
      <c r="L595" s="286">
        <f>(((D595+E595)*DT!$E$5/1000)*($D$1045/IF(AND($D$1044&gt;$B$1046,$B$1046&gt;$D$1043),366,365))+(LIQUIDACION!F595*(DT!$E$5/2000)))</f>
        <v>0</v>
      </c>
      <c r="M595" s="286">
        <f>((G595)*(DT!$C$6/1000))*($D$1045/IF(AND($D$1044&gt;$B$1046,$B$1046&gt;$D$1043),366,365))</f>
        <v>0</v>
      </c>
      <c r="N595" s="287">
        <f t="shared" si="102"/>
        <v>0</v>
      </c>
      <c r="P595" s="288">
        <f>(($U595*DT!$C$5/1000))*($D$1045/IF(AND($D$1044&gt;$B$1046,$B$1046&gt;$D$1043),366,365))+(($V595*DT!$C$5/2000))</f>
        <v>0</v>
      </c>
      <c r="Q595" s="289">
        <f t="shared" si="103"/>
        <v>0</v>
      </c>
      <c r="R595" s="289">
        <f>(($U595*DT!$E$5/1000))*($D$1045/IF(AND($D$1044&gt;$B$1046,$B$1046&gt;$D$1043),366,365))+(($V595*DT!$E$5/2000))</f>
        <v>0</v>
      </c>
      <c r="S595" s="290">
        <f t="shared" si="104"/>
        <v>0</v>
      </c>
      <c r="U595" s="291">
        <f t="shared" si="105"/>
        <v>0</v>
      </c>
      <c r="V595" s="291">
        <f t="shared" si="110"/>
        <v>0</v>
      </c>
      <c r="X595" s="288">
        <f>(($AC595*DT!$C$5/1000))*($D$1045/IF(AND($D$1044&gt;$B$1046,$B$1046&gt;$D$1043),366,365))+(($AD595*DT!$C$5/2000))</f>
        <v>0</v>
      </c>
      <c r="Y595" s="289">
        <f t="shared" si="106"/>
        <v>0</v>
      </c>
      <c r="Z595" s="289">
        <f>(($AC595*DT!$E$5/1000))*($D$1045/IF(AND($D$1044&gt;$B$1046,$B$1046&gt;$D$1043),366,365))+(($AD595*DT!$E$5/2000))</f>
        <v>0</v>
      </c>
      <c r="AA595" s="290">
        <f t="shared" si="107"/>
        <v>0</v>
      </c>
      <c r="AC595" s="291">
        <f t="shared" si="108"/>
        <v>0</v>
      </c>
      <c r="AD595" s="291">
        <f t="shared" si="109"/>
        <v>0</v>
      </c>
    </row>
    <row r="596" spans="2:30" x14ac:dyDescent="0.25">
      <c r="B596" s="522">
        <v>592</v>
      </c>
      <c r="C596" s="280">
        <f>'BIENES ASEGURADOS'!C604</f>
        <v>0</v>
      </c>
      <c r="D596" s="281">
        <f>SUM('BIENES ASEGURADOS'!D604:H604)*'RT GENERALES'!$D$14</f>
        <v>0</v>
      </c>
      <c r="E596" s="281">
        <f>SUM('BIENES ASEGURADOS'!I604:Y604,'BIENES ASEGURADOS'!AA604)*'RT GENERALES'!$D$14</f>
        <v>0</v>
      </c>
      <c r="F596" s="281">
        <f>'BIENES ASEGURADOS'!AB604*'RT GENERALES'!$D$14</f>
        <v>0</v>
      </c>
      <c r="G596" s="282">
        <f>'BIENES ASEGURADOS'!Z604*'RT GENERALES'!$D$14</f>
        <v>0</v>
      </c>
      <c r="H596" s="525">
        <f t="shared" si="100"/>
        <v>0</v>
      </c>
      <c r="I596" s="283"/>
      <c r="J596" s="284">
        <f>(((D596+E596)*(DT!$C$5/1000)))*($D$1045/IF(AND($D$1044&gt;$B$1046,$B$1046&gt;$D$1043),366,365))+(LIQUIDACION!$F596*(DT!$C$5/2000))</f>
        <v>0</v>
      </c>
      <c r="K596" s="285">
        <f t="shared" si="101"/>
        <v>0</v>
      </c>
      <c r="L596" s="286">
        <f>(((D596+E596)*DT!$E$5/1000)*($D$1045/IF(AND($D$1044&gt;$B$1046,$B$1046&gt;$D$1043),366,365))+(LIQUIDACION!F596*(DT!$E$5/2000)))</f>
        <v>0</v>
      </c>
      <c r="M596" s="286">
        <f>((G596)*(DT!$C$6/1000))*($D$1045/IF(AND($D$1044&gt;$B$1046,$B$1046&gt;$D$1043),366,365))</f>
        <v>0</v>
      </c>
      <c r="N596" s="287">
        <f t="shared" si="102"/>
        <v>0</v>
      </c>
      <c r="P596" s="288">
        <f>(($U596*DT!$C$5/1000))*($D$1045/IF(AND($D$1044&gt;$B$1046,$B$1046&gt;$D$1043),366,365))+(($V596*DT!$C$5/2000))</f>
        <v>0</v>
      </c>
      <c r="Q596" s="289">
        <f t="shared" si="103"/>
        <v>0</v>
      </c>
      <c r="R596" s="289">
        <f>(($U596*DT!$E$5/1000))*($D$1045/IF(AND($D$1044&gt;$B$1046,$B$1046&gt;$D$1043),366,365))+(($V596*DT!$E$5/2000))</f>
        <v>0</v>
      </c>
      <c r="S596" s="290">
        <f t="shared" si="104"/>
        <v>0</v>
      </c>
      <c r="U596" s="291">
        <f t="shared" si="105"/>
        <v>0</v>
      </c>
      <c r="V596" s="291">
        <f t="shared" si="110"/>
        <v>0</v>
      </c>
      <c r="X596" s="288">
        <f>(($AC596*DT!$C$5/1000))*($D$1045/IF(AND($D$1044&gt;$B$1046,$B$1046&gt;$D$1043),366,365))+(($AD596*DT!$C$5/2000))</f>
        <v>0</v>
      </c>
      <c r="Y596" s="289">
        <f t="shared" si="106"/>
        <v>0</v>
      </c>
      <c r="Z596" s="289">
        <f>(($AC596*DT!$E$5/1000))*($D$1045/IF(AND($D$1044&gt;$B$1046,$B$1046&gt;$D$1043),366,365))+(($AD596*DT!$E$5/2000))</f>
        <v>0</v>
      </c>
      <c r="AA596" s="290">
        <f t="shared" si="107"/>
        <v>0</v>
      </c>
      <c r="AC596" s="291">
        <f t="shared" si="108"/>
        <v>0</v>
      </c>
      <c r="AD596" s="291">
        <f t="shared" si="109"/>
        <v>0</v>
      </c>
    </row>
    <row r="597" spans="2:30" x14ac:dyDescent="0.25">
      <c r="B597" s="522">
        <v>593</v>
      </c>
      <c r="C597" s="280">
        <f>'BIENES ASEGURADOS'!C605</f>
        <v>0</v>
      </c>
      <c r="D597" s="281">
        <f>SUM('BIENES ASEGURADOS'!D605:H605)*'RT GENERALES'!$D$14</f>
        <v>0</v>
      </c>
      <c r="E597" s="281">
        <f>SUM('BIENES ASEGURADOS'!I605:Y605,'BIENES ASEGURADOS'!AA605)*'RT GENERALES'!$D$14</f>
        <v>0</v>
      </c>
      <c r="F597" s="281">
        <f>'BIENES ASEGURADOS'!AB605*'RT GENERALES'!$D$14</f>
        <v>0</v>
      </c>
      <c r="G597" s="282">
        <f>'BIENES ASEGURADOS'!Z605*'RT GENERALES'!$D$14</f>
        <v>0</v>
      </c>
      <c r="H597" s="525">
        <f t="shared" si="100"/>
        <v>0</v>
      </c>
      <c r="I597" s="283"/>
      <c r="J597" s="284">
        <f>(((D597+E597)*(DT!$C$5/1000)))*($D$1045/IF(AND($D$1044&gt;$B$1046,$B$1046&gt;$D$1043),366,365))+(LIQUIDACION!$F597*(DT!$C$5/2000))</f>
        <v>0</v>
      </c>
      <c r="K597" s="285">
        <f t="shared" si="101"/>
        <v>0</v>
      </c>
      <c r="L597" s="286">
        <f>(((D597+E597)*DT!$E$5/1000)*($D$1045/IF(AND($D$1044&gt;$B$1046,$B$1046&gt;$D$1043),366,365))+(LIQUIDACION!F597*(DT!$E$5/2000)))</f>
        <v>0</v>
      </c>
      <c r="M597" s="286">
        <f>((G597)*(DT!$C$6/1000))*($D$1045/IF(AND($D$1044&gt;$B$1046,$B$1046&gt;$D$1043),366,365))</f>
        <v>0</v>
      </c>
      <c r="N597" s="287">
        <f t="shared" si="102"/>
        <v>0</v>
      </c>
      <c r="P597" s="288">
        <f>(($U597*DT!$C$5/1000))*($D$1045/IF(AND($D$1044&gt;$B$1046,$B$1046&gt;$D$1043),366,365))+(($V597*DT!$C$5/2000))</f>
        <v>0</v>
      </c>
      <c r="Q597" s="289">
        <f t="shared" si="103"/>
        <v>0</v>
      </c>
      <c r="R597" s="289">
        <f>(($U597*DT!$E$5/1000))*($D$1045/IF(AND($D$1044&gt;$B$1046,$B$1046&gt;$D$1043),366,365))+(($V597*DT!$E$5/2000))</f>
        <v>0</v>
      </c>
      <c r="S597" s="290">
        <f t="shared" si="104"/>
        <v>0</v>
      </c>
      <c r="U597" s="291">
        <f t="shared" si="105"/>
        <v>0</v>
      </c>
      <c r="V597" s="291">
        <f t="shared" si="110"/>
        <v>0</v>
      </c>
      <c r="X597" s="288">
        <f>(($AC597*DT!$C$5/1000))*($D$1045/IF(AND($D$1044&gt;$B$1046,$B$1046&gt;$D$1043),366,365))+(($AD597*DT!$C$5/2000))</f>
        <v>0</v>
      </c>
      <c r="Y597" s="289">
        <f t="shared" si="106"/>
        <v>0</v>
      </c>
      <c r="Z597" s="289">
        <f>(($AC597*DT!$E$5/1000))*($D$1045/IF(AND($D$1044&gt;$B$1046,$B$1046&gt;$D$1043),366,365))+(($AD597*DT!$E$5/2000))</f>
        <v>0</v>
      </c>
      <c r="AA597" s="290">
        <f t="shared" si="107"/>
        <v>0</v>
      </c>
      <c r="AC597" s="291">
        <f t="shared" si="108"/>
        <v>0</v>
      </c>
      <c r="AD597" s="291">
        <f t="shared" si="109"/>
        <v>0</v>
      </c>
    </row>
    <row r="598" spans="2:30" x14ac:dyDescent="0.25">
      <c r="B598" s="522">
        <v>594</v>
      </c>
      <c r="C598" s="280">
        <f>'BIENES ASEGURADOS'!C606</f>
        <v>0</v>
      </c>
      <c r="D598" s="281">
        <f>SUM('BIENES ASEGURADOS'!D606:H606)*'RT GENERALES'!$D$14</f>
        <v>0</v>
      </c>
      <c r="E598" s="281">
        <f>SUM('BIENES ASEGURADOS'!I606:Y606,'BIENES ASEGURADOS'!AA606)*'RT GENERALES'!$D$14</f>
        <v>0</v>
      </c>
      <c r="F598" s="281">
        <f>'BIENES ASEGURADOS'!AB606*'RT GENERALES'!$D$14</f>
        <v>0</v>
      </c>
      <c r="G598" s="282">
        <f>'BIENES ASEGURADOS'!Z606*'RT GENERALES'!$D$14</f>
        <v>0</v>
      </c>
      <c r="H598" s="525">
        <f t="shared" si="100"/>
        <v>0</v>
      </c>
      <c r="I598" s="283"/>
      <c r="J598" s="284">
        <f>(((D598+E598)*(DT!$C$5/1000)))*($D$1045/IF(AND($D$1044&gt;$B$1046,$B$1046&gt;$D$1043),366,365))+(LIQUIDACION!$F598*(DT!$C$5/2000))</f>
        <v>0</v>
      </c>
      <c r="K598" s="285">
        <f t="shared" si="101"/>
        <v>0</v>
      </c>
      <c r="L598" s="286">
        <f>(((D598+E598)*DT!$E$5/1000)*($D$1045/IF(AND($D$1044&gt;$B$1046,$B$1046&gt;$D$1043),366,365))+(LIQUIDACION!F598*(DT!$E$5/2000)))</f>
        <v>0</v>
      </c>
      <c r="M598" s="286">
        <f>((G598)*(DT!$C$6/1000))*($D$1045/IF(AND($D$1044&gt;$B$1046,$B$1046&gt;$D$1043),366,365))</f>
        <v>0</v>
      </c>
      <c r="N598" s="287">
        <f t="shared" si="102"/>
        <v>0</v>
      </c>
      <c r="P598" s="288">
        <f>(($U598*DT!$C$5/1000))*($D$1045/IF(AND($D$1044&gt;$B$1046,$B$1046&gt;$D$1043),366,365))+(($V598*DT!$C$5/2000))</f>
        <v>0</v>
      </c>
      <c r="Q598" s="289">
        <f t="shared" si="103"/>
        <v>0</v>
      </c>
      <c r="R598" s="289">
        <f>(($U598*DT!$E$5/1000))*($D$1045/IF(AND($D$1044&gt;$B$1046,$B$1046&gt;$D$1043),366,365))+(($V598*DT!$E$5/2000))</f>
        <v>0</v>
      </c>
      <c r="S598" s="290">
        <f t="shared" si="104"/>
        <v>0</v>
      </c>
      <c r="U598" s="291">
        <f t="shared" si="105"/>
        <v>0</v>
      </c>
      <c r="V598" s="291">
        <f t="shared" si="110"/>
        <v>0</v>
      </c>
      <c r="X598" s="288">
        <f>(($AC598*DT!$C$5/1000))*($D$1045/IF(AND($D$1044&gt;$B$1046,$B$1046&gt;$D$1043),366,365))+(($AD598*DT!$C$5/2000))</f>
        <v>0</v>
      </c>
      <c r="Y598" s="289">
        <f t="shared" si="106"/>
        <v>0</v>
      </c>
      <c r="Z598" s="289">
        <f>(($AC598*DT!$E$5/1000))*($D$1045/IF(AND($D$1044&gt;$B$1046,$B$1046&gt;$D$1043),366,365))+(($AD598*DT!$E$5/2000))</f>
        <v>0</v>
      </c>
      <c r="AA598" s="290">
        <f t="shared" si="107"/>
        <v>0</v>
      </c>
      <c r="AC598" s="291">
        <f t="shared" si="108"/>
        <v>0</v>
      </c>
      <c r="AD598" s="291">
        <f t="shared" si="109"/>
        <v>0</v>
      </c>
    </row>
    <row r="599" spans="2:30" x14ac:dyDescent="0.25">
      <c r="B599" s="522">
        <v>595</v>
      </c>
      <c r="C599" s="280">
        <f>'BIENES ASEGURADOS'!C607</f>
        <v>0</v>
      </c>
      <c r="D599" s="281">
        <f>SUM('BIENES ASEGURADOS'!D607:H607)*'RT GENERALES'!$D$14</f>
        <v>0</v>
      </c>
      <c r="E599" s="281">
        <f>SUM('BIENES ASEGURADOS'!I607:Y607,'BIENES ASEGURADOS'!AA607)*'RT GENERALES'!$D$14</f>
        <v>0</v>
      </c>
      <c r="F599" s="281">
        <f>'BIENES ASEGURADOS'!AB607*'RT GENERALES'!$D$14</f>
        <v>0</v>
      </c>
      <c r="G599" s="282">
        <f>'BIENES ASEGURADOS'!Z607*'RT GENERALES'!$D$14</f>
        <v>0</v>
      </c>
      <c r="H599" s="525">
        <f t="shared" si="100"/>
        <v>0</v>
      </c>
      <c r="I599" s="283"/>
      <c r="J599" s="284">
        <f>(((D599+E599)*(DT!$C$5/1000)))*($D$1045/IF(AND($D$1044&gt;$B$1046,$B$1046&gt;$D$1043),366,365))+(LIQUIDACION!$F599*(DT!$C$5/2000))</f>
        <v>0</v>
      </c>
      <c r="K599" s="285">
        <f t="shared" si="101"/>
        <v>0</v>
      </c>
      <c r="L599" s="286">
        <f>(((D599+E599)*DT!$E$5/1000)*($D$1045/IF(AND($D$1044&gt;$B$1046,$B$1046&gt;$D$1043),366,365))+(LIQUIDACION!F599*(DT!$E$5/2000)))</f>
        <v>0</v>
      </c>
      <c r="M599" s="286">
        <f>((G599)*(DT!$C$6/1000))*($D$1045/IF(AND($D$1044&gt;$B$1046,$B$1046&gt;$D$1043),366,365))</f>
        <v>0</v>
      </c>
      <c r="N599" s="287">
        <f t="shared" si="102"/>
        <v>0</v>
      </c>
      <c r="P599" s="288">
        <f>(($U599*DT!$C$5/1000))*($D$1045/IF(AND($D$1044&gt;$B$1046,$B$1046&gt;$D$1043),366,365))+(($V599*DT!$C$5/2000))</f>
        <v>0</v>
      </c>
      <c r="Q599" s="289">
        <f t="shared" si="103"/>
        <v>0</v>
      </c>
      <c r="R599" s="289">
        <f>(($U599*DT!$E$5/1000))*($D$1045/IF(AND($D$1044&gt;$B$1046,$B$1046&gt;$D$1043),366,365))+(($V599*DT!$E$5/2000))</f>
        <v>0</v>
      </c>
      <c r="S599" s="290">
        <f t="shared" si="104"/>
        <v>0</v>
      </c>
      <c r="U599" s="291">
        <f t="shared" si="105"/>
        <v>0</v>
      </c>
      <c r="V599" s="291">
        <f t="shared" si="110"/>
        <v>0</v>
      </c>
      <c r="X599" s="288">
        <f>(($AC599*DT!$C$5/1000))*($D$1045/IF(AND($D$1044&gt;$B$1046,$B$1046&gt;$D$1043),366,365))+(($AD599*DT!$C$5/2000))</f>
        <v>0</v>
      </c>
      <c r="Y599" s="289">
        <f t="shared" si="106"/>
        <v>0</v>
      </c>
      <c r="Z599" s="289">
        <f>(($AC599*DT!$E$5/1000))*($D$1045/IF(AND($D$1044&gt;$B$1046,$B$1046&gt;$D$1043),366,365))+(($AD599*DT!$E$5/2000))</f>
        <v>0</v>
      </c>
      <c r="AA599" s="290">
        <f t="shared" si="107"/>
        <v>0</v>
      </c>
      <c r="AC599" s="291">
        <f t="shared" si="108"/>
        <v>0</v>
      </c>
      <c r="AD599" s="291">
        <f t="shared" si="109"/>
        <v>0</v>
      </c>
    </row>
    <row r="600" spans="2:30" x14ac:dyDescent="0.25">
      <c r="B600" s="522">
        <v>596</v>
      </c>
      <c r="C600" s="280">
        <f>'BIENES ASEGURADOS'!C608</f>
        <v>0</v>
      </c>
      <c r="D600" s="281">
        <f>SUM('BIENES ASEGURADOS'!D608:H608)*'RT GENERALES'!$D$14</f>
        <v>0</v>
      </c>
      <c r="E600" s="281">
        <f>SUM('BIENES ASEGURADOS'!I608:Y608,'BIENES ASEGURADOS'!AA608)*'RT GENERALES'!$D$14</f>
        <v>0</v>
      </c>
      <c r="F600" s="281">
        <f>'BIENES ASEGURADOS'!AB608*'RT GENERALES'!$D$14</f>
        <v>0</v>
      </c>
      <c r="G600" s="282">
        <f>'BIENES ASEGURADOS'!Z608*'RT GENERALES'!$D$14</f>
        <v>0</v>
      </c>
      <c r="H600" s="525">
        <f t="shared" si="100"/>
        <v>0</v>
      </c>
      <c r="I600" s="283"/>
      <c r="J600" s="284">
        <f>(((D600+E600)*(DT!$C$5/1000)))*($D$1045/IF(AND($D$1044&gt;$B$1046,$B$1046&gt;$D$1043),366,365))+(LIQUIDACION!$F600*(DT!$C$5/2000))</f>
        <v>0</v>
      </c>
      <c r="K600" s="285">
        <f t="shared" si="101"/>
        <v>0</v>
      </c>
      <c r="L600" s="286">
        <f>(((D600+E600)*DT!$E$5/1000)*($D$1045/IF(AND($D$1044&gt;$B$1046,$B$1046&gt;$D$1043),366,365))+(LIQUIDACION!F600*(DT!$E$5/2000)))</f>
        <v>0</v>
      </c>
      <c r="M600" s="286">
        <f>((G600)*(DT!$C$6/1000))*($D$1045/IF(AND($D$1044&gt;$B$1046,$B$1046&gt;$D$1043),366,365))</f>
        <v>0</v>
      </c>
      <c r="N600" s="287">
        <f t="shared" si="102"/>
        <v>0</v>
      </c>
      <c r="P600" s="288">
        <f>(($U600*DT!$C$5/1000))*($D$1045/IF(AND($D$1044&gt;$B$1046,$B$1046&gt;$D$1043),366,365))+(($V600*DT!$C$5/2000))</f>
        <v>0</v>
      </c>
      <c r="Q600" s="289">
        <f t="shared" si="103"/>
        <v>0</v>
      </c>
      <c r="R600" s="289">
        <f>(($U600*DT!$E$5/1000))*($D$1045/IF(AND($D$1044&gt;$B$1046,$B$1046&gt;$D$1043),366,365))+(($V600*DT!$E$5/2000))</f>
        <v>0</v>
      </c>
      <c r="S600" s="290">
        <f t="shared" si="104"/>
        <v>0</v>
      </c>
      <c r="U600" s="291">
        <f t="shared" si="105"/>
        <v>0</v>
      </c>
      <c r="V600" s="291">
        <f t="shared" si="110"/>
        <v>0</v>
      </c>
      <c r="X600" s="288">
        <f>(($AC600*DT!$C$5/1000))*($D$1045/IF(AND($D$1044&gt;$B$1046,$B$1046&gt;$D$1043),366,365))+(($AD600*DT!$C$5/2000))</f>
        <v>0</v>
      </c>
      <c r="Y600" s="289">
        <f t="shared" si="106"/>
        <v>0</v>
      </c>
      <c r="Z600" s="289">
        <f>(($AC600*DT!$E$5/1000))*($D$1045/IF(AND($D$1044&gt;$B$1046,$B$1046&gt;$D$1043),366,365))+(($AD600*DT!$E$5/2000))</f>
        <v>0</v>
      </c>
      <c r="AA600" s="290">
        <f t="shared" si="107"/>
        <v>0</v>
      </c>
      <c r="AC600" s="291">
        <f t="shared" si="108"/>
        <v>0</v>
      </c>
      <c r="AD600" s="291">
        <f t="shared" si="109"/>
        <v>0</v>
      </c>
    </row>
    <row r="601" spans="2:30" x14ac:dyDescent="0.25">
      <c r="B601" s="522">
        <v>597</v>
      </c>
      <c r="C601" s="280">
        <f>'BIENES ASEGURADOS'!C609</f>
        <v>0</v>
      </c>
      <c r="D601" s="281">
        <f>SUM('BIENES ASEGURADOS'!D609:H609)*'RT GENERALES'!$D$14</f>
        <v>0</v>
      </c>
      <c r="E601" s="281">
        <f>SUM('BIENES ASEGURADOS'!I609:Y609,'BIENES ASEGURADOS'!AA609)*'RT GENERALES'!$D$14</f>
        <v>0</v>
      </c>
      <c r="F601" s="281">
        <f>'BIENES ASEGURADOS'!AB609*'RT GENERALES'!$D$14</f>
        <v>0</v>
      </c>
      <c r="G601" s="282">
        <f>'BIENES ASEGURADOS'!Z609*'RT GENERALES'!$D$14</f>
        <v>0</v>
      </c>
      <c r="H601" s="525">
        <f t="shared" si="100"/>
        <v>0</v>
      </c>
      <c r="I601" s="283"/>
      <c r="J601" s="284">
        <f>(((D601+E601)*(DT!$C$5/1000)))*($D$1045/IF(AND($D$1044&gt;$B$1046,$B$1046&gt;$D$1043),366,365))+(LIQUIDACION!$F601*(DT!$C$5/2000))</f>
        <v>0</v>
      </c>
      <c r="K601" s="285">
        <f t="shared" si="101"/>
        <v>0</v>
      </c>
      <c r="L601" s="286">
        <f>(((D601+E601)*DT!$E$5/1000)*($D$1045/IF(AND($D$1044&gt;$B$1046,$B$1046&gt;$D$1043),366,365))+(LIQUIDACION!F601*(DT!$E$5/2000)))</f>
        <v>0</v>
      </c>
      <c r="M601" s="286">
        <f>((G601)*(DT!$C$6/1000))*($D$1045/IF(AND($D$1044&gt;$B$1046,$B$1046&gt;$D$1043),366,365))</f>
        <v>0</v>
      </c>
      <c r="N601" s="287">
        <f t="shared" si="102"/>
        <v>0</v>
      </c>
      <c r="P601" s="288">
        <f>(($U601*DT!$C$5/1000))*($D$1045/IF(AND($D$1044&gt;$B$1046,$B$1046&gt;$D$1043),366,365))+(($V601*DT!$C$5/2000))</f>
        <v>0</v>
      </c>
      <c r="Q601" s="289">
        <f t="shared" si="103"/>
        <v>0</v>
      </c>
      <c r="R601" s="289">
        <f>(($U601*DT!$E$5/1000))*($D$1045/IF(AND($D$1044&gt;$B$1046,$B$1046&gt;$D$1043),366,365))+(($V601*DT!$E$5/2000))</f>
        <v>0</v>
      </c>
      <c r="S601" s="290">
        <f t="shared" si="104"/>
        <v>0</v>
      </c>
      <c r="U601" s="291">
        <f t="shared" si="105"/>
        <v>0</v>
      </c>
      <c r="V601" s="291">
        <f t="shared" si="110"/>
        <v>0</v>
      </c>
      <c r="X601" s="288">
        <f>(($AC601*DT!$C$5/1000))*($D$1045/IF(AND($D$1044&gt;$B$1046,$B$1046&gt;$D$1043),366,365))+(($AD601*DT!$C$5/2000))</f>
        <v>0</v>
      </c>
      <c r="Y601" s="289">
        <f t="shared" si="106"/>
        <v>0</v>
      </c>
      <c r="Z601" s="289">
        <f>(($AC601*DT!$E$5/1000))*($D$1045/IF(AND($D$1044&gt;$B$1046,$B$1046&gt;$D$1043),366,365))+(($AD601*DT!$E$5/2000))</f>
        <v>0</v>
      </c>
      <c r="AA601" s="290">
        <f t="shared" si="107"/>
        <v>0</v>
      </c>
      <c r="AC601" s="291">
        <f t="shared" si="108"/>
        <v>0</v>
      </c>
      <c r="AD601" s="291">
        <f t="shared" si="109"/>
        <v>0</v>
      </c>
    </row>
    <row r="602" spans="2:30" x14ac:dyDescent="0.25">
      <c r="B602" s="522">
        <v>598</v>
      </c>
      <c r="C602" s="280">
        <f>'BIENES ASEGURADOS'!C610</f>
        <v>0</v>
      </c>
      <c r="D602" s="281">
        <f>SUM('BIENES ASEGURADOS'!D610:H610)*'RT GENERALES'!$D$14</f>
        <v>0</v>
      </c>
      <c r="E602" s="281">
        <f>SUM('BIENES ASEGURADOS'!I610:Y610,'BIENES ASEGURADOS'!AA610)*'RT GENERALES'!$D$14</f>
        <v>0</v>
      </c>
      <c r="F602" s="281">
        <f>'BIENES ASEGURADOS'!AB610*'RT GENERALES'!$D$14</f>
        <v>0</v>
      </c>
      <c r="G602" s="282">
        <f>'BIENES ASEGURADOS'!Z610*'RT GENERALES'!$D$14</f>
        <v>0</v>
      </c>
      <c r="H602" s="525">
        <f t="shared" si="100"/>
        <v>0</v>
      </c>
      <c r="I602" s="283"/>
      <c r="J602" s="284">
        <f>(((D602+E602)*(DT!$C$5/1000)))*($D$1045/IF(AND($D$1044&gt;$B$1046,$B$1046&gt;$D$1043),366,365))+(LIQUIDACION!$F602*(DT!$C$5/2000))</f>
        <v>0</v>
      </c>
      <c r="K602" s="285">
        <f t="shared" si="101"/>
        <v>0</v>
      </c>
      <c r="L602" s="286">
        <f>(((D602+E602)*DT!$E$5/1000)*($D$1045/IF(AND($D$1044&gt;$B$1046,$B$1046&gt;$D$1043),366,365))+(LIQUIDACION!F602*(DT!$E$5/2000)))</f>
        <v>0</v>
      </c>
      <c r="M602" s="286">
        <f>((G602)*(DT!$C$6/1000))*($D$1045/IF(AND($D$1044&gt;$B$1046,$B$1046&gt;$D$1043),366,365))</f>
        <v>0</v>
      </c>
      <c r="N602" s="287">
        <f t="shared" si="102"/>
        <v>0</v>
      </c>
      <c r="P602" s="288">
        <f>(($U602*DT!$C$5/1000))*($D$1045/IF(AND($D$1044&gt;$B$1046,$B$1046&gt;$D$1043),366,365))+(($V602*DT!$C$5/2000))</f>
        <v>0</v>
      </c>
      <c r="Q602" s="289">
        <f t="shared" si="103"/>
        <v>0</v>
      </c>
      <c r="R602" s="289">
        <f>(($U602*DT!$E$5/1000))*($D$1045/IF(AND($D$1044&gt;$B$1046,$B$1046&gt;$D$1043),366,365))+(($V602*DT!$E$5/2000))</f>
        <v>0</v>
      </c>
      <c r="S602" s="290">
        <f t="shared" si="104"/>
        <v>0</v>
      </c>
      <c r="U602" s="291">
        <f t="shared" si="105"/>
        <v>0</v>
      </c>
      <c r="V602" s="291">
        <f t="shared" si="110"/>
        <v>0</v>
      </c>
      <c r="X602" s="288">
        <f>(($AC602*DT!$C$5/1000))*($D$1045/IF(AND($D$1044&gt;$B$1046,$B$1046&gt;$D$1043),366,365))+(($AD602*DT!$C$5/2000))</f>
        <v>0</v>
      </c>
      <c r="Y602" s="289">
        <f t="shared" si="106"/>
        <v>0</v>
      </c>
      <c r="Z602" s="289">
        <f>(($AC602*DT!$E$5/1000))*($D$1045/IF(AND($D$1044&gt;$B$1046,$B$1046&gt;$D$1043),366,365))+(($AD602*DT!$E$5/2000))</f>
        <v>0</v>
      </c>
      <c r="AA602" s="290">
        <f t="shared" si="107"/>
        <v>0</v>
      </c>
      <c r="AC602" s="291">
        <f t="shared" si="108"/>
        <v>0</v>
      </c>
      <c r="AD602" s="291">
        <f t="shared" si="109"/>
        <v>0</v>
      </c>
    </row>
    <row r="603" spans="2:30" x14ac:dyDescent="0.25">
      <c r="B603" s="522">
        <v>599</v>
      </c>
      <c r="C603" s="280">
        <f>'BIENES ASEGURADOS'!C611</f>
        <v>0</v>
      </c>
      <c r="D603" s="281">
        <f>SUM('BIENES ASEGURADOS'!D611:H611)*'RT GENERALES'!$D$14</f>
        <v>0</v>
      </c>
      <c r="E603" s="281">
        <f>SUM('BIENES ASEGURADOS'!I611:Y611,'BIENES ASEGURADOS'!AA611)*'RT GENERALES'!$D$14</f>
        <v>0</v>
      </c>
      <c r="F603" s="281">
        <f>'BIENES ASEGURADOS'!AB611*'RT GENERALES'!$D$14</f>
        <v>0</v>
      </c>
      <c r="G603" s="282">
        <f>'BIENES ASEGURADOS'!Z611*'RT GENERALES'!$D$14</f>
        <v>0</v>
      </c>
      <c r="H603" s="525">
        <f t="shared" si="100"/>
        <v>0</v>
      </c>
      <c r="I603" s="283"/>
      <c r="J603" s="284">
        <f>(((D603+E603)*(DT!$C$5/1000)))*($D$1045/IF(AND($D$1044&gt;$B$1046,$B$1046&gt;$D$1043),366,365))+(LIQUIDACION!$F603*(DT!$C$5/2000))</f>
        <v>0</v>
      </c>
      <c r="K603" s="285">
        <f t="shared" si="101"/>
        <v>0</v>
      </c>
      <c r="L603" s="286">
        <f>(((D603+E603)*DT!$E$5/1000)*($D$1045/IF(AND($D$1044&gt;$B$1046,$B$1046&gt;$D$1043),366,365))+(LIQUIDACION!F603*(DT!$E$5/2000)))</f>
        <v>0</v>
      </c>
      <c r="M603" s="286">
        <f>((G603)*(DT!$C$6/1000))*($D$1045/IF(AND($D$1044&gt;$B$1046,$B$1046&gt;$D$1043),366,365))</f>
        <v>0</v>
      </c>
      <c r="N603" s="287">
        <f t="shared" si="102"/>
        <v>0</v>
      </c>
      <c r="P603" s="288">
        <f>(($U603*DT!$C$5/1000))*($D$1045/IF(AND($D$1044&gt;$B$1046,$B$1046&gt;$D$1043),366,365))+(($V603*DT!$C$5/2000))</f>
        <v>0</v>
      </c>
      <c r="Q603" s="289">
        <f t="shared" si="103"/>
        <v>0</v>
      </c>
      <c r="R603" s="289">
        <f>(($U603*DT!$E$5/1000))*($D$1045/IF(AND($D$1044&gt;$B$1046,$B$1046&gt;$D$1043),366,365))+(($V603*DT!$E$5/2000))</f>
        <v>0</v>
      </c>
      <c r="S603" s="290">
        <f t="shared" si="104"/>
        <v>0</v>
      </c>
      <c r="U603" s="291">
        <f t="shared" si="105"/>
        <v>0</v>
      </c>
      <c r="V603" s="291">
        <f t="shared" si="110"/>
        <v>0</v>
      </c>
      <c r="X603" s="288">
        <f>(($AC603*DT!$C$5/1000))*($D$1045/IF(AND($D$1044&gt;$B$1046,$B$1046&gt;$D$1043),366,365))+(($AD603*DT!$C$5/2000))</f>
        <v>0</v>
      </c>
      <c r="Y603" s="289">
        <f t="shared" si="106"/>
        <v>0</v>
      </c>
      <c r="Z603" s="289">
        <f>(($AC603*DT!$E$5/1000))*($D$1045/IF(AND($D$1044&gt;$B$1046,$B$1046&gt;$D$1043),366,365))+(($AD603*DT!$E$5/2000))</f>
        <v>0</v>
      </c>
      <c r="AA603" s="290">
        <f t="shared" si="107"/>
        <v>0</v>
      </c>
      <c r="AC603" s="291">
        <f t="shared" si="108"/>
        <v>0</v>
      </c>
      <c r="AD603" s="291">
        <f t="shared" si="109"/>
        <v>0</v>
      </c>
    </row>
    <row r="604" spans="2:30" x14ac:dyDescent="0.25">
      <c r="B604" s="522">
        <v>600</v>
      </c>
      <c r="C604" s="280">
        <f>'BIENES ASEGURADOS'!C612</f>
        <v>0</v>
      </c>
      <c r="D604" s="281">
        <f>SUM('BIENES ASEGURADOS'!D612:H612)*'RT GENERALES'!$D$14</f>
        <v>0</v>
      </c>
      <c r="E604" s="281">
        <f>SUM('BIENES ASEGURADOS'!I612:Y612,'BIENES ASEGURADOS'!AA612)*'RT GENERALES'!$D$14</f>
        <v>0</v>
      </c>
      <c r="F604" s="281">
        <f>'BIENES ASEGURADOS'!AB612*'RT GENERALES'!$D$14</f>
        <v>0</v>
      </c>
      <c r="G604" s="282">
        <f>'BIENES ASEGURADOS'!Z612*'RT GENERALES'!$D$14</f>
        <v>0</v>
      </c>
      <c r="H604" s="525">
        <f t="shared" si="100"/>
        <v>0</v>
      </c>
      <c r="I604" s="283"/>
      <c r="J604" s="284">
        <f>(((D604+E604)*(DT!$C$5/1000)))*($D$1045/IF(AND($D$1044&gt;$B$1046,$B$1046&gt;$D$1043),366,365))+(LIQUIDACION!$F604*(DT!$C$5/2000))</f>
        <v>0</v>
      </c>
      <c r="K604" s="285">
        <f t="shared" si="101"/>
        <v>0</v>
      </c>
      <c r="L604" s="286">
        <f>(((D604+E604)*DT!$E$5/1000)*($D$1045/IF(AND($D$1044&gt;$B$1046,$B$1046&gt;$D$1043),366,365))+(LIQUIDACION!F604*(DT!$E$5/2000)))</f>
        <v>0</v>
      </c>
      <c r="M604" s="286">
        <f>((G604)*(DT!$C$6/1000))*($D$1045/IF(AND($D$1044&gt;$B$1046,$B$1046&gt;$D$1043),366,365))</f>
        <v>0</v>
      </c>
      <c r="N604" s="287">
        <f t="shared" si="102"/>
        <v>0</v>
      </c>
      <c r="P604" s="288">
        <f>(($U604*DT!$C$5/1000))*($D$1045/IF(AND($D$1044&gt;$B$1046,$B$1046&gt;$D$1043),366,365))+(($V604*DT!$C$5/2000))</f>
        <v>0</v>
      </c>
      <c r="Q604" s="289">
        <f t="shared" si="103"/>
        <v>0</v>
      </c>
      <c r="R604" s="289">
        <f>(($U604*DT!$E$5/1000))*($D$1045/IF(AND($D$1044&gt;$B$1046,$B$1046&gt;$D$1043),366,365))+(($V604*DT!$E$5/2000))</f>
        <v>0</v>
      </c>
      <c r="S604" s="290">
        <f t="shared" si="104"/>
        <v>0</v>
      </c>
      <c r="U604" s="291">
        <f t="shared" si="105"/>
        <v>0</v>
      </c>
      <c r="V604" s="291">
        <f t="shared" si="110"/>
        <v>0</v>
      </c>
      <c r="X604" s="288">
        <f>(($AC604*DT!$C$5/1000))*($D$1045/IF(AND($D$1044&gt;$B$1046,$B$1046&gt;$D$1043),366,365))+(($AD604*DT!$C$5/2000))</f>
        <v>0</v>
      </c>
      <c r="Y604" s="289">
        <f t="shared" si="106"/>
        <v>0</v>
      </c>
      <c r="Z604" s="289">
        <f>(($AC604*DT!$E$5/1000))*($D$1045/IF(AND($D$1044&gt;$B$1046,$B$1046&gt;$D$1043),366,365))+(($AD604*DT!$E$5/2000))</f>
        <v>0</v>
      </c>
      <c r="AA604" s="290">
        <f t="shared" si="107"/>
        <v>0</v>
      </c>
      <c r="AC604" s="291">
        <f t="shared" si="108"/>
        <v>0</v>
      </c>
      <c r="AD604" s="291">
        <f t="shared" si="109"/>
        <v>0</v>
      </c>
    </row>
    <row r="605" spans="2:30" x14ac:dyDescent="0.25">
      <c r="B605" s="522">
        <v>601</v>
      </c>
      <c r="C605" s="280">
        <f>'BIENES ASEGURADOS'!C613</f>
        <v>0</v>
      </c>
      <c r="D605" s="281">
        <f>SUM('BIENES ASEGURADOS'!D613:H613)*'RT GENERALES'!$D$14</f>
        <v>0</v>
      </c>
      <c r="E605" s="281">
        <f>SUM('BIENES ASEGURADOS'!I613:Y613,'BIENES ASEGURADOS'!AA613)*'RT GENERALES'!$D$14</f>
        <v>0</v>
      </c>
      <c r="F605" s="281">
        <f>'BIENES ASEGURADOS'!AB613*'RT GENERALES'!$D$14</f>
        <v>0</v>
      </c>
      <c r="G605" s="282">
        <f>'BIENES ASEGURADOS'!Z613*'RT GENERALES'!$D$14</f>
        <v>0</v>
      </c>
      <c r="H605" s="525">
        <f t="shared" si="100"/>
        <v>0</v>
      </c>
      <c r="I605" s="283"/>
      <c r="J605" s="284">
        <f>(((D605+E605)*(DT!$C$5/1000)))*($D$1045/IF(AND($D$1044&gt;$B$1046,$B$1046&gt;$D$1043),366,365))+(LIQUIDACION!$F605*(DT!$C$5/2000))</f>
        <v>0</v>
      </c>
      <c r="K605" s="285">
        <f t="shared" si="101"/>
        <v>0</v>
      </c>
      <c r="L605" s="286">
        <f>(((D605+E605)*DT!$E$5/1000)*($D$1045/IF(AND($D$1044&gt;$B$1046,$B$1046&gt;$D$1043),366,365))+(LIQUIDACION!F605*(DT!$E$5/2000)))</f>
        <v>0</v>
      </c>
      <c r="M605" s="286">
        <f>((G605)*(DT!$C$6/1000))*($D$1045/IF(AND($D$1044&gt;$B$1046,$B$1046&gt;$D$1043),366,365))</f>
        <v>0</v>
      </c>
      <c r="N605" s="287">
        <f t="shared" si="102"/>
        <v>0</v>
      </c>
      <c r="P605" s="288">
        <f>(($U605*DT!$C$5/1000))*($D$1045/IF(AND($D$1044&gt;$B$1046,$B$1046&gt;$D$1043),366,365))+(($V605*DT!$C$5/2000))</f>
        <v>0</v>
      </c>
      <c r="Q605" s="289">
        <f t="shared" si="103"/>
        <v>0</v>
      </c>
      <c r="R605" s="289">
        <f>(($U605*DT!$E$5/1000))*($D$1045/IF(AND($D$1044&gt;$B$1046,$B$1046&gt;$D$1043),366,365))+(($V605*DT!$E$5/2000))</f>
        <v>0</v>
      </c>
      <c r="S605" s="290">
        <f t="shared" si="104"/>
        <v>0</v>
      </c>
      <c r="U605" s="291">
        <f t="shared" si="105"/>
        <v>0</v>
      </c>
      <c r="V605" s="291">
        <f t="shared" si="110"/>
        <v>0</v>
      </c>
      <c r="X605" s="288">
        <f>(($AC605*DT!$C$5/1000))*($D$1045/IF(AND($D$1044&gt;$B$1046,$B$1046&gt;$D$1043),366,365))+(($AD605*DT!$C$5/2000))</f>
        <v>0</v>
      </c>
      <c r="Y605" s="289">
        <f t="shared" si="106"/>
        <v>0</v>
      </c>
      <c r="Z605" s="289">
        <f>(($AC605*DT!$E$5/1000))*($D$1045/IF(AND($D$1044&gt;$B$1046,$B$1046&gt;$D$1043),366,365))+(($AD605*DT!$E$5/2000))</f>
        <v>0</v>
      </c>
      <c r="AA605" s="290">
        <f t="shared" si="107"/>
        <v>0</v>
      </c>
      <c r="AC605" s="291">
        <f t="shared" si="108"/>
        <v>0</v>
      </c>
      <c r="AD605" s="291">
        <f t="shared" si="109"/>
        <v>0</v>
      </c>
    </row>
    <row r="606" spans="2:30" x14ac:dyDescent="0.25">
      <c r="B606" s="522">
        <v>602</v>
      </c>
      <c r="C606" s="280">
        <f>'BIENES ASEGURADOS'!C614</f>
        <v>0</v>
      </c>
      <c r="D606" s="281">
        <f>SUM('BIENES ASEGURADOS'!D614:H614)*'RT GENERALES'!$D$14</f>
        <v>0</v>
      </c>
      <c r="E606" s="281">
        <f>SUM('BIENES ASEGURADOS'!I614:Y614,'BIENES ASEGURADOS'!AA614)*'RT GENERALES'!$D$14</f>
        <v>0</v>
      </c>
      <c r="F606" s="281">
        <f>'BIENES ASEGURADOS'!AB614*'RT GENERALES'!$D$14</f>
        <v>0</v>
      </c>
      <c r="G606" s="282">
        <f>'BIENES ASEGURADOS'!Z614*'RT GENERALES'!$D$14</f>
        <v>0</v>
      </c>
      <c r="H606" s="525">
        <f t="shared" si="100"/>
        <v>0</v>
      </c>
      <c r="I606" s="283"/>
      <c r="J606" s="284">
        <f>(((D606+E606)*(DT!$C$5/1000)))*($D$1045/IF(AND($D$1044&gt;$B$1046,$B$1046&gt;$D$1043),366,365))+(LIQUIDACION!$F606*(DT!$C$5/2000))</f>
        <v>0</v>
      </c>
      <c r="K606" s="285">
        <f t="shared" si="101"/>
        <v>0</v>
      </c>
      <c r="L606" s="286">
        <f>(((D606+E606)*DT!$E$5/1000)*($D$1045/IF(AND($D$1044&gt;$B$1046,$B$1046&gt;$D$1043),366,365))+(LIQUIDACION!F606*(DT!$E$5/2000)))</f>
        <v>0</v>
      </c>
      <c r="M606" s="286">
        <f>((G606)*(DT!$C$6/1000))*($D$1045/IF(AND($D$1044&gt;$B$1046,$B$1046&gt;$D$1043),366,365))</f>
        <v>0</v>
      </c>
      <c r="N606" s="287">
        <f t="shared" si="102"/>
        <v>0</v>
      </c>
      <c r="P606" s="288">
        <f>(($U606*DT!$C$5/1000))*($D$1045/IF(AND($D$1044&gt;$B$1046,$B$1046&gt;$D$1043),366,365))+(($V606*DT!$C$5/2000))</f>
        <v>0</v>
      </c>
      <c r="Q606" s="289">
        <f t="shared" si="103"/>
        <v>0</v>
      </c>
      <c r="R606" s="289">
        <f>(($U606*DT!$E$5/1000))*($D$1045/IF(AND($D$1044&gt;$B$1046,$B$1046&gt;$D$1043),366,365))+(($V606*DT!$E$5/2000))</f>
        <v>0</v>
      </c>
      <c r="S606" s="290">
        <f t="shared" si="104"/>
        <v>0</v>
      </c>
      <c r="U606" s="291">
        <f t="shared" si="105"/>
        <v>0</v>
      </c>
      <c r="V606" s="291">
        <f t="shared" si="110"/>
        <v>0</v>
      </c>
      <c r="X606" s="288">
        <f>(($AC606*DT!$C$5/1000))*($D$1045/IF(AND($D$1044&gt;$B$1046,$B$1046&gt;$D$1043),366,365))+(($AD606*DT!$C$5/2000))</f>
        <v>0</v>
      </c>
      <c r="Y606" s="289">
        <f t="shared" si="106"/>
        <v>0</v>
      </c>
      <c r="Z606" s="289">
        <f>(($AC606*DT!$E$5/1000))*($D$1045/IF(AND($D$1044&gt;$B$1046,$B$1046&gt;$D$1043),366,365))+(($AD606*DT!$E$5/2000))</f>
        <v>0</v>
      </c>
      <c r="AA606" s="290">
        <f t="shared" si="107"/>
        <v>0</v>
      </c>
      <c r="AC606" s="291">
        <f t="shared" si="108"/>
        <v>0</v>
      </c>
      <c r="AD606" s="291">
        <f t="shared" si="109"/>
        <v>0</v>
      </c>
    </row>
    <row r="607" spans="2:30" x14ac:dyDescent="0.25">
      <c r="B607" s="522">
        <v>603</v>
      </c>
      <c r="C607" s="280">
        <f>'BIENES ASEGURADOS'!C615</f>
        <v>0</v>
      </c>
      <c r="D607" s="281">
        <f>SUM('BIENES ASEGURADOS'!D615:H615)*'RT GENERALES'!$D$14</f>
        <v>0</v>
      </c>
      <c r="E607" s="281">
        <f>SUM('BIENES ASEGURADOS'!I615:Y615,'BIENES ASEGURADOS'!AA615)*'RT GENERALES'!$D$14</f>
        <v>0</v>
      </c>
      <c r="F607" s="281">
        <f>'BIENES ASEGURADOS'!AB615*'RT GENERALES'!$D$14</f>
        <v>0</v>
      </c>
      <c r="G607" s="282">
        <f>'BIENES ASEGURADOS'!Z615*'RT GENERALES'!$D$14</f>
        <v>0</v>
      </c>
      <c r="H607" s="525">
        <f t="shared" si="100"/>
        <v>0</v>
      </c>
      <c r="I607" s="283"/>
      <c r="J607" s="284">
        <f>(((D607+E607)*(DT!$C$5/1000)))*($D$1045/IF(AND($D$1044&gt;$B$1046,$B$1046&gt;$D$1043),366,365))+(LIQUIDACION!$F607*(DT!$C$5/2000))</f>
        <v>0</v>
      </c>
      <c r="K607" s="285">
        <f t="shared" si="101"/>
        <v>0</v>
      </c>
      <c r="L607" s="286">
        <f>(((D607+E607)*DT!$E$5/1000)*($D$1045/IF(AND($D$1044&gt;$B$1046,$B$1046&gt;$D$1043),366,365))+(LIQUIDACION!F607*(DT!$E$5/2000)))</f>
        <v>0</v>
      </c>
      <c r="M607" s="286">
        <f>((G607)*(DT!$C$6/1000))*($D$1045/IF(AND($D$1044&gt;$B$1046,$B$1046&gt;$D$1043),366,365))</f>
        <v>0</v>
      </c>
      <c r="N607" s="287">
        <f t="shared" si="102"/>
        <v>0</v>
      </c>
      <c r="P607" s="288">
        <f>(($U607*DT!$C$5/1000))*($D$1045/IF(AND($D$1044&gt;$B$1046,$B$1046&gt;$D$1043),366,365))+(($V607*DT!$C$5/2000))</f>
        <v>0</v>
      </c>
      <c r="Q607" s="289">
        <f t="shared" si="103"/>
        <v>0</v>
      </c>
      <c r="R607" s="289">
        <f>(($U607*DT!$E$5/1000))*($D$1045/IF(AND($D$1044&gt;$B$1046,$B$1046&gt;$D$1043),366,365))+(($V607*DT!$E$5/2000))</f>
        <v>0</v>
      </c>
      <c r="S607" s="290">
        <f t="shared" si="104"/>
        <v>0</v>
      </c>
      <c r="U607" s="291">
        <f t="shared" si="105"/>
        <v>0</v>
      </c>
      <c r="V607" s="291">
        <f t="shared" si="110"/>
        <v>0</v>
      </c>
      <c r="X607" s="288">
        <f>(($AC607*DT!$C$5/1000))*($D$1045/IF(AND($D$1044&gt;$B$1046,$B$1046&gt;$D$1043),366,365))+(($AD607*DT!$C$5/2000))</f>
        <v>0</v>
      </c>
      <c r="Y607" s="289">
        <f t="shared" si="106"/>
        <v>0</v>
      </c>
      <c r="Z607" s="289">
        <f>(($AC607*DT!$E$5/1000))*($D$1045/IF(AND($D$1044&gt;$B$1046,$B$1046&gt;$D$1043),366,365))+(($AD607*DT!$E$5/2000))</f>
        <v>0</v>
      </c>
      <c r="AA607" s="290">
        <f t="shared" si="107"/>
        <v>0</v>
      </c>
      <c r="AC607" s="291">
        <f t="shared" si="108"/>
        <v>0</v>
      </c>
      <c r="AD607" s="291">
        <f t="shared" si="109"/>
        <v>0</v>
      </c>
    </row>
    <row r="608" spans="2:30" x14ac:dyDescent="0.25">
      <c r="B608" s="522">
        <v>604</v>
      </c>
      <c r="C608" s="280">
        <f>'BIENES ASEGURADOS'!C616</f>
        <v>0</v>
      </c>
      <c r="D608" s="281">
        <f>SUM('BIENES ASEGURADOS'!D616:H616)*'RT GENERALES'!$D$14</f>
        <v>0</v>
      </c>
      <c r="E608" s="281">
        <f>SUM('BIENES ASEGURADOS'!I616:Y616,'BIENES ASEGURADOS'!AA616)*'RT GENERALES'!$D$14</f>
        <v>0</v>
      </c>
      <c r="F608" s="281">
        <f>'BIENES ASEGURADOS'!AB616*'RT GENERALES'!$D$14</f>
        <v>0</v>
      </c>
      <c r="G608" s="282">
        <f>'BIENES ASEGURADOS'!Z616*'RT GENERALES'!$D$14</f>
        <v>0</v>
      </c>
      <c r="H608" s="525">
        <f t="shared" si="100"/>
        <v>0</v>
      </c>
      <c r="I608" s="283"/>
      <c r="J608" s="284">
        <f>(((D608+E608)*(DT!$C$5/1000)))*($D$1045/IF(AND($D$1044&gt;$B$1046,$B$1046&gt;$D$1043),366,365))+(LIQUIDACION!$F608*(DT!$C$5/2000))</f>
        <v>0</v>
      </c>
      <c r="K608" s="285">
        <f t="shared" si="101"/>
        <v>0</v>
      </c>
      <c r="L608" s="286">
        <f>(((D608+E608)*DT!$E$5/1000)*($D$1045/IF(AND($D$1044&gt;$B$1046,$B$1046&gt;$D$1043),366,365))+(LIQUIDACION!F608*(DT!$E$5/2000)))</f>
        <v>0</v>
      </c>
      <c r="M608" s="286">
        <f>((G608)*(DT!$C$6/1000))*($D$1045/IF(AND($D$1044&gt;$B$1046,$B$1046&gt;$D$1043),366,365))</f>
        <v>0</v>
      </c>
      <c r="N608" s="287">
        <f t="shared" si="102"/>
        <v>0</v>
      </c>
      <c r="P608" s="288">
        <f>(($U608*DT!$C$5/1000))*($D$1045/IF(AND($D$1044&gt;$B$1046,$B$1046&gt;$D$1043),366,365))+(($V608*DT!$C$5/2000))</f>
        <v>0</v>
      </c>
      <c r="Q608" s="289">
        <f t="shared" si="103"/>
        <v>0</v>
      </c>
      <c r="R608" s="289">
        <f>(($U608*DT!$E$5/1000))*($D$1045/IF(AND($D$1044&gt;$B$1046,$B$1046&gt;$D$1043),366,365))+(($V608*DT!$E$5/2000))</f>
        <v>0</v>
      </c>
      <c r="S608" s="290">
        <f t="shared" si="104"/>
        <v>0</v>
      </c>
      <c r="U608" s="291">
        <f t="shared" si="105"/>
        <v>0</v>
      </c>
      <c r="V608" s="291">
        <f t="shared" si="110"/>
        <v>0</v>
      </c>
      <c r="X608" s="288">
        <f>(($AC608*DT!$C$5/1000))*($D$1045/IF(AND($D$1044&gt;$B$1046,$B$1046&gt;$D$1043),366,365))+(($AD608*DT!$C$5/2000))</f>
        <v>0</v>
      </c>
      <c r="Y608" s="289">
        <f t="shared" si="106"/>
        <v>0</v>
      </c>
      <c r="Z608" s="289">
        <f>(($AC608*DT!$E$5/1000))*($D$1045/IF(AND($D$1044&gt;$B$1046,$B$1046&gt;$D$1043),366,365))+(($AD608*DT!$E$5/2000))</f>
        <v>0</v>
      </c>
      <c r="AA608" s="290">
        <f t="shared" si="107"/>
        <v>0</v>
      </c>
      <c r="AC608" s="291">
        <f t="shared" si="108"/>
        <v>0</v>
      </c>
      <c r="AD608" s="291">
        <f t="shared" si="109"/>
        <v>0</v>
      </c>
    </row>
    <row r="609" spans="2:30" x14ac:dyDescent="0.25">
      <c r="B609" s="522">
        <v>605</v>
      </c>
      <c r="C609" s="280">
        <f>'BIENES ASEGURADOS'!C617</f>
        <v>0</v>
      </c>
      <c r="D609" s="281">
        <f>SUM('BIENES ASEGURADOS'!D617:H617)*'RT GENERALES'!$D$14</f>
        <v>0</v>
      </c>
      <c r="E609" s="281">
        <f>SUM('BIENES ASEGURADOS'!I617:Y617,'BIENES ASEGURADOS'!AA617)*'RT GENERALES'!$D$14</f>
        <v>0</v>
      </c>
      <c r="F609" s="281">
        <f>'BIENES ASEGURADOS'!AB617*'RT GENERALES'!$D$14</f>
        <v>0</v>
      </c>
      <c r="G609" s="282">
        <f>'BIENES ASEGURADOS'!Z617*'RT GENERALES'!$D$14</f>
        <v>0</v>
      </c>
      <c r="H609" s="525">
        <f t="shared" si="100"/>
        <v>0</v>
      </c>
      <c r="I609" s="283"/>
      <c r="J609" s="284">
        <f>(((D609+E609)*(DT!$C$5/1000)))*($D$1045/IF(AND($D$1044&gt;$B$1046,$B$1046&gt;$D$1043),366,365))+(LIQUIDACION!$F609*(DT!$C$5/2000))</f>
        <v>0</v>
      </c>
      <c r="K609" s="285">
        <f t="shared" si="101"/>
        <v>0</v>
      </c>
      <c r="L609" s="286">
        <f>(((D609+E609)*DT!$E$5/1000)*($D$1045/IF(AND($D$1044&gt;$B$1046,$B$1046&gt;$D$1043),366,365))+(LIQUIDACION!F609*(DT!$E$5/2000)))</f>
        <v>0</v>
      </c>
      <c r="M609" s="286">
        <f>((G609)*(DT!$C$6/1000))*($D$1045/IF(AND($D$1044&gt;$B$1046,$B$1046&gt;$D$1043),366,365))</f>
        <v>0</v>
      </c>
      <c r="N609" s="287">
        <f t="shared" si="102"/>
        <v>0</v>
      </c>
      <c r="P609" s="288">
        <f>(($U609*DT!$C$5/1000))*($D$1045/IF(AND($D$1044&gt;$B$1046,$B$1046&gt;$D$1043),366,365))+(($V609*DT!$C$5/2000))</f>
        <v>0</v>
      </c>
      <c r="Q609" s="289">
        <f t="shared" si="103"/>
        <v>0</v>
      </c>
      <c r="R609" s="289">
        <f>(($U609*DT!$E$5/1000))*($D$1045/IF(AND($D$1044&gt;$B$1046,$B$1046&gt;$D$1043),366,365))+(($V609*DT!$E$5/2000))</f>
        <v>0</v>
      </c>
      <c r="S609" s="290">
        <f t="shared" si="104"/>
        <v>0</v>
      </c>
      <c r="U609" s="291">
        <f t="shared" si="105"/>
        <v>0</v>
      </c>
      <c r="V609" s="291">
        <f t="shared" si="110"/>
        <v>0</v>
      </c>
      <c r="X609" s="288">
        <f>(($AC609*DT!$C$5/1000))*($D$1045/IF(AND($D$1044&gt;$B$1046,$B$1046&gt;$D$1043),366,365))+(($AD609*DT!$C$5/2000))</f>
        <v>0</v>
      </c>
      <c r="Y609" s="289">
        <f t="shared" si="106"/>
        <v>0</v>
      </c>
      <c r="Z609" s="289">
        <f>(($AC609*DT!$E$5/1000))*($D$1045/IF(AND($D$1044&gt;$B$1046,$B$1046&gt;$D$1043),366,365))+(($AD609*DT!$E$5/2000))</f>
        <v>0</v>
      </c>
      <c r="AA609" s="290">
        <f t="shared" si="107"/>
        <v>0</v>
      </c>
      <c r="AC609" s="291">
        <f t="shared" si="108"/>
        <v>0</v>
      </c>
      <c r="AD609" s="291">
        <f t="shared" si="109"/>
        <v>0</v>
      </c>
    </row>
    <row r="610" spans="2:30" x14ac:dyDescent="0.25">
      <c r="B610" s="522">
        <v>606</v>
      </c>
      <c r="C610" s="280">
        <f>'BIENES ASEGURADOS'!C618</f>
        <v>0</v>
      </c>
      <c r="D610" s="281">
        <f>SUM('BIENES ASEGURADOS'!D618:H618)*'RT GENERALES'!$D$14</f>
        <v>0</v>
      </c>
      <c r="E610" s="281">
        <f>SUM('BIENES ASEGURADOS'!I618:Y618,'BIENES ASEGURADOS'!AA618)*'RT GENERALES'!$D$14</f>
        <v>0</v>
      </c>
      <c r="F610" s="281">
        <f>'BIENES ASEGURADOS'!AB618*'RT GENERALES'!$D$14</f>
        <v>0</v>
      </c>
      <c r="G610" s="282">
        <f>'BIENES ASEGURADOS'!Z618*'RT GENERALES'!$D$14</f>
        <v>0</v>
      </c>
      <c r="H610" s="525">
        <f t="shared" si="100"/>
        <v>0</v>
      </c>
      <c r="I610" s="283"/>
      <c r="J610" s="284">
        <f>(((D610+E610)*(DT!$C$5/1000)))*($D$1045/IF(AND($D$1044&gt;$B$1046,$B$1046&gt;$D$1043),366,365))+(LIQUIDACION!$F610*(DT!$C$5/2000))</f>
        <v>0</v>
      </c>
      <c r="K610" s="285">
        <f t="shared" si="101"/>
        <v>0</v>
      </c>
      <c r="L610" s="286">
        <f>(((D610+E610)*DT!$E$5/1000)*($D$1045/IF(AND($D$1044&gt;$B$1046,$B$1046&gt;$D$1043),366,365))+(LIQUIDACION!F610*(DT!$E$5/2000)))</f>
        <v>0</v>
      </c>
      <c r="M610" s="286">
        <f>((G610)*(DT!$C$6/1000))*($D$1045/IF(AND($D$1044&gt;$B$1046,$B$1046&gt;$D$1043),366,365))</f>
        <v>0</v>
      </c>
      <c r="N610" s="287">
        <f t="shared" si="102"/>
        <v>0</v>
      </c>
      <c r="P610" s="288">
        <f>(($U610*DT!$C$5/1000))*($D$1045/IF(AND($D$1044&gt;$B$1046,$B$1046&gt;$D$1043),366,365))+(($V610*DT!$C$5/2000))</f>
        <v>0</v>
      </c>
      <c r="Q610" s="289">
        <f t="shared" si="103"/>
        <v>0</v>
      </c>
      <c r="R610" s="289">
        <f>(($U610*DT!$E$5/1000))*($D$1045/IF(AND($D$1044&gt;$B$1046,$B$1046&gt;$D$1043),366,365))+(($V610*DT!$E$5/2000))</f>
        <v>0</v>
      </c>
      <c r="S610" s="290">
        <f t="shared" si="104"/>
        <v>0</v>
      </c>
      <c r="U610" s="291">
        <f t="shared" si="105"/>
        <v>0</v>
      </c>
      <c r="V610" s="291">
        <f t="shared" si="110"/>
        <v>0</v>
      </c>
      <c r="X610" s="288">
        <f>(($AC610*DT!$C$5/1000))*($D$1045/IF(AND($D$1044&gt;$B$1046,$B$1046&gt;$D$1043),366,365))+(($AD610*DT!$C$5/2000))</f>
        <v>0</v>
      </c>
      <c r="Y610" s="289">
        <f t="shared" si="106"/>
        <v>0</v>
      </c>
      <c r="Z610" s="289">
        <f>(($AC610*DT!$E$5/1000))*($D$1045/IF(AND($D$1044&gt;$B$1046,$B$1046&gt;$D$1043),366,365))+(($AD610*DT!$E$5/2000))</f>
        <v>0</v>
      </c>
      <c r="AA610" s="290">
        <f t="shared" si="107"/>
        <v>0</v>
      </c>
      <c r="AC610" s="291">
        <f t="shared" si="108"/>
        <v>0</v>
      </c>
      <c r="AD610" s="291">
        <f t="shared" si="109"/>
        <v>0</v>
      </c>
    </row>
    <row r="611" spans="2:30" x14ac:dyDescent="0.25">
      <c r="B611" s="522">
        <v>607</v>
      </c>
      <c r="C611" s="280">
        <f>'BIENES ASEGURADOS'!C619</f>
        <v>0</v>
      </c>
      <c r="D611" s="281">
        <f>SUM('BIENES ASEGURADOS'!D619:H619)*'RT GENERALES'!$D$14</f>
        <v>0</v>
      </c>
      <c r="E611" s="281">
        <f>SUM('BIENES ASEGURADOS'!I619:Y619,'BIENES ASEGURADOS'!AA619)*'RT GENERALES'!$D$14</f>
        <v>0</v>
      </c>
      <c r="F611" s="281">
        <f>'BIENES ASEGURADOS'!AB619*'RT GENERALES'!$D$14</f>
        <v>0</v>
      </c>
      <c r="G611" s="282">
        <f>'BIENES ASEGURADOS'!Z619*'RT GENERALES'!$D$14</f>
        <v>0</v>
      </c>
      <c r="H611" s="525">
        <f t="shared" si="100"/>
        <v>0</v>
      </c>
      <c r="I611" s="283"/>
      <c r="J611" s="284">
        <f>(((D611+E611)*(DT!$C$5/1000)))*($D$1045/IF(AND($D$1044&gt;$B$1046,$B$1046&gt;$D$1043),366,365))+(LIQUIDACION!$F611*(DT!$C$5/2000))</f>
        <v>0</v>
      </c>
      <c r="K611" s="285">
        <f t="shared" si="101"/>
        <v>0</v>
      </c>
      <c r="L611" s="286">
        <f>(((D611+E611)*DT!$E$5/1000)*($D$1045/IF(AND($D$1044&gt;$B$1046,$B$1046&gt;$D$1043),366,365))+(LIQUIDACION!F611*(DT!$E$5/2000)))</f>
        <v>0</v>
      </c>
      <c r="M611" s="286">
        <f>((G611)*(DT!$C$6/1000))*($D$1045/IF(AND($D$1044&gt;$B$1046,$B$1046&gt;$D$1043),366,365))</f>
        <v>0</v>
      </c>
      <c r="N611" s="287">
        <f t="shared" si="102"/>
        <v>0</v>
      </c>
      <c r="P611" s="288">
        <f>(($U611*DT!$C$5/1000))*($D$1045/IF(AND($D$1044&gt;$B$1046,$B$1046&gt;$D$1043),366,365))+(($V611*DT!$C$5/2000))</f>
        <v>0</v>
      </c>
      <c r="Q611" s="289">
        <f t="shared" si="103"/>
        <v>0</v>
      </c>
      <c r="R611" s="289">
        <f>(($U611*DT!$E$5/1000))*($D$1045/IF(AND($D$1044&gt;$B$1046,$B$1046&gt;$D$1043),366,365))+(($V611*DT!$E$5/2000))</f>
        <v>0</v>
      </c>
      <c r="S611" s="290">
        <f t="shared" si="104"/>
        <v>0</v>
      </c>
      <c r="U611" s="291">
        <f t="shared" si="105"/>
        <v>0</v>
      </c>
      <c r="V611" s="291">
        <f t="shared" si="110"/>
        <v>0</v>
      </c>
      <c r="X611" s="288">
        <f>(($AC611*DT!$C$5/1000))*($D$1045/IF(AND($D$1044&gt;$B$1046,$B$1046&gt;$D$1043),366,365))+(($AD611*DT!$C$5/2000))</f>
        <v>0</v>
      </c>
      <c r="Y611" s="289">
        <f t="shared" si="106"/>
        <v>0</v>
      </c>
      <c r="Z611" s="289">
        <f>(($AC611*DT!$E$5/1000))*($D$1045/IF(AND($D$1044&gt;$B$1046,$B$1046&gt;$D$1043),366,365))+(($AD611*DT!$E$5/2000))</f>
        <v>0</v>
      </c>
      <c r="AA611" s="290">
        <f t="shared" si="107"/>
        <v>0</v>
      </c>
      <c r="AC611" s="291">
        <f t="shared" si="108"/>
        <v>0</v>
      </c>
      <c r="AD611" s="291">
        <f t="shared" si="109"/>
        <v>0</v>
      </c>
    </row>
    <row r="612" spans="2:30" x14ac:dyDescent="0.25">
      <c r="B612" s="522">
        <v>608</v>
      </c>
      <c r="C612" s="280">
        <f>'BIENES ASEGURADOS'!C620</f>
        <v>0</v>
      </c>
      <c r="D612" s="281">
        <f>SUM('BIENES ASEGURADOS'!D620:H620)*'RT GENERALES'!$D$14</f>
        <v>0</v>
      </c>
      <c r="E612" s="281">
        <f>SUM('BIENES ASEGURADOS'!I620:Y620,'BIENES ASEGURADOS'!AA620)*'RT GENERALES'!$D$14</f>
        <v>0</v>
      </c>
      <c r="F612" s="281">
        <f>'BIENES ASEGURADOS'!AB620*'RT GENERALES'!$D$14</f>
        <v>0</v>
      </c>
      <c r="G612" s="282">
        <f>'BIENES ASEGURADOS'!Z620*'RT GENERALES'!$D$14</f>
        <v>0</v>
      </c>
      <c r="H612" s="525">
        <f t="shared" si="100"/>
        <v>0</v>
      </c>
      <c r="I612" s="283"/>
      <c r="J612" s="284">
        <f>(((D612+E612)*(DT!$C$5/1000)))*($D$1045/IF(AND($D$1044&gt;$B$1046,$B$1046&gt;$D$1043),366,365))+(LIQUIDACION!$F612*(DT!$C$5/2000))</f>
        <v>0</v>
      </c>
      <c r="K612" s="285">
        <f t="shared" si="101"/>
        <v>0</v>
      </c>
      <c r="L612" s="286">
        <f>(((D612+E612)*DT!$E$5/1000)*($D$1045/IF(AND($D$1044&gt;$B$1046,$B$1046&gt;$D$1043),366,365))+(LIQUIDACION!F612*(DT!$E$5/2000)))</f>
        <v>0</v>
      </c>
      <c r="M612" s="286">
        <f>((G612)*(DT!$C$6/1000))*($D$1045/IF(AND($D$1044&gt;$B$1046,$B$1046&gt;$D$1043),366,365))</f>
        <v>0</v>
      </c>
      <c r="N612" s="287">
        <f t="shared" si="102"/>
        <v>0</v>
      </c>
      <c r="P612" s="288">
        <f>(($U612*DT!$C$5/1000))*($D$1045/IF(AND($D$1044&gt;$B$1046,$B$1046&gt;$D$1043),366,365))+(($V612*DT!$C$5/2000))</f>
        <v>0</v>
      </c>
      <c r="Q612" s="289">
        <f t="shared" si="103"/>
        <v>0</v>
      </c>
      <c r="R612" s="289">
        <f>(($U612*DT!$E$5/1000))*($D$1045/IF(AND($D$1044&gt;$B$1046,$B$1046&gt;$D$1043),366,365))+(($V612*DT!$E$5/2000))</f>
        <v>0</v>
      </c>
      <c r="S612" s="290">
        <f t="shared" si="104"/>
        <v>0</v>
      </c>
      <c r="U612" s="291">
        <f t="shared" si="105"/>
        <v>0</v>
      </c>
      <c r="V612" s="291">
        <f t="shared" si="110"/>
        <v>0</v>
      </c>
      <c r="X612" s="288">
        <f>(($AC612*DT!$C$5/1000))*($D$1045/IF(AND($D$1044&gt;$B$1046,$B$1046&gt;$D$1043),366,365))+(($AD612*DT!$C$5/2000))</f>
        <v>0</v>
      </c>
      <c r="Y612" s="289">
        <f t="shared" si="106"/>
        <v>0</v>
      </c>
      <c r="Z612" s="289">
        <f>(($AC612*DT!$E$5/1000))*($D$1045/IF(AND($D$1044&gt;$B$1046,$B$1046&gt;$D$1043),366,365))+(($AD612*DT!$E$5/2000))</f>
        <v>0</v>
      </c>
      <c r="AA612" s="290">
        <f t="shared" si="107"/>
        <v>0</v>
      </c>
      <c r="AC612" s="291">
        <f t="shared" si="108"/>
        <v>0</v>
      </c>
      <c r="AD612" s="291">
        <f t="shared" si="109"/>
        <v>0</v>
      </c>
    </row>
    <row r="613" spans="2:30" x14ac:dyDescent="0.25">
      <c r="B613" s="522">
        <v>609</v>
      </c>
      <c r="C613" s="280">
        <f>'BIENES ASEGURADOS'!C621</f>
        <v>0</v>
      </c>
      <c r="D613" s="281">
        <f>SUM('BIENES ASEGURADOS'!D621:H621)*'RT GENERALES'!$D$14</f>
        <v>0</v>
      </c>
      <c r="E613" s="281">
        <f>SUM('BIENES ASEGURADOS'!I621:Y621,'BIENES ASEGURADOS'!AA621)*'RT GENERALES'!$D$14</f>
        <v>0</v>
      </c>
      <c r="F613" s="281">
        <f>'BIENES ASEGURADOS'!AB621*'RT GENERALES'!$D$14</f>
        <v>0</v>
      </c>
      <c r="G613" s="282">
        <f>'BIENES ASEGURADOS'!Z621*'RT GENERALES'!$D$14</f>
        <v>0</v>
      </c>
      <c r="H613" s="525">
        <f t="shared" si="100"/>
        <v>0</v>
      </c>
      <c r="I613" s="283"/>
      <c r="J613" s="284">
        <f>(((D613+E613)*(DT!$C$5/1000)))*($D$1045/IF(AND($D$1044&gt;$B$1046,$B$1046&gt;$D$1043),366,365))+(LIQUIDACION!$F613*(DT!$C$5/2000))</f>
        <v>0</v>
      </c>
      <c r="K613" s="285">
        <f t="shared" si="101"/>
        <v>0</v>
      </c>
      <c r="L613" s="286">
        <f>(((D613+E613)*DT!$E$5/1000)*($D$1045/IF(AND($D$1044&gt;$B$1046,$B$1046&gt;$D$1043),366,365))+(LIQUIDACION!F613*(DT!$E$5/2000)))</f>
        <v>0</v>
      </c>
      <c r="M613" s="286">
        <f>((G613)*(DT!$C$6/1000))*($D$1045/IF(AND($D$1044&gt;$B$1046,$B$1046&gt;$D$1043),366,365))</f>
        <v>0</v>
      </c>
      <c r="N613" s="287">
        <f t="shared" si="102"/>
        <v>0</v>
      </c>
      <c r="P613" s="288">
        <f>(($U613*DT!$C$5/1000))*($D$1045/IF(AND($D$1044&gt;$B$1046,$B$1046&gt;$D$1043),366,365))+(($V613*DT!$C$5/2000))</f>
        <v>0</v>
      </c>
      <c r="Q613" s="289">
        <f t="shared" si="103"/>
        <v>0</v>
      </c>
      <c r="R613" s="289">
        <f>(($U613*DT!$E$5/1000))*($D$1045/IF(AND($D$1044&gt;$B$1046,$B$1046&gt;$D$1043),366,365))+(($V613*DT!$E$5/2000))</f>
        <v>0</v>
      </c>
      <c r="S613" s="290">
        <f t="shared" si="104"/>
        <v>0</v>
      </c>
      <c r="U613" s="291">
        <f t="shared" si="105"/>
        <v>0</v>
      </c>
      <c r="V613" s="291">
        <f t="shared" si="110"/>
        <v>0</v>
      </c>
      <c r="X613" s="288">
        <f>(($AC613*DT!$C$5/1000))*($D$1045/IF(AND($D$1044&gt;$B$1046,$B$1046&gt;$D$1043),366,365))+(($AD613*DT!$C$5/2000))</f>
        <v>0</v>
      </c>
      <c r="Y613" s="289">
        <f t="shared" si="106"/>
        <v>0</v>
      </c>
      <c r="Z613" s="289">
        <f>(($AC613*DT!$E$5/1000))*($D$1045/IF(AND($D$1044&gt;$B$1046,$B$1046&gt;$D$1043),366,365))+(($AD613*DT!$E$5/2000))</f>
        <v>0</v>
      </c>
      <c r="AA613" s="290">
        <f t="shared" si="107"/>
        <v>0</v>
      </c>
      <c r="AC613" s="291">
        <f t="shared" si="108"/>
        <v>0</v>
      </c>
      <c r="AD613" s="291">
        <f t="shared" si="109"/>
        <v>0</v>
      </c>
    </row>
    <row r="614" spans="2:30" x14ac:dyDescent="0.25">
      <c r="B614" s="522">
        <v>610</v>
      </c>
      <c r="C614" s="280">
        <f>'BIENES ASEGURADOS'!C622</f>
        <v>0</v>
      </c>
      <c r="D614" s="281">
        <f>SUM('BIENES ASEGURADOS'!D622:H622)*'RT GENERALES'!$D$14</f>
        <v>0</v>
      </c>
      <c r="E614" s="281">
        <f>SUM('BIENES ASEGURADOS'!I622:Y622,'BIENES ASEGURADOS'!AA622)*'RT GENERALES'!$D$14</f>
        <v>0</v>
      </c>
      <c r="F614" s="281">
        <f>'BIENES ASEGURADOS'!AB622*'RT GENERALES'!$D$14</f>
        <v>0</v>
      </c>
      <c r="G614" s="282">
        <f>'BIENES ASEGURADOS'!Z622*'RT GENERALES'!$D$14</f>
        <v>0</v>
      </c>
      <c r="H614" s="525">
        <f t="shared" si="100"/>
        <v>0</v>
      </c>
      <c r="I614" s="283"/>
      <c r="J614" s="284">
        <f>(((D614+E614)*(DT!$C$5/1000)))*($D$1045/IF(AND($D$1044&gt;$B$1046,$B$1046&gt;$D$1043),366,365))+(LIQUIDACION!$F614*(DT!$C$5/2000))</f>
        <v>0</v>
      </c>
      <c r="K614" s="285">
        <f t="shared" si="101"/>
        <v>0</v>
      </c>
      <c r="L614" s="286">
        <f>(((D614+E614)*DT!$E$5/1000)*($D$1045/IF(AND($D$1044&gt;$B$1046,$B$1046&gt;$D$1043),366,365))+(LIQUIDACION!F614*(DT!$E$5/2000)))</f>
        <v>0</v>
      </c>
      <c r="M614" s="286">
        <f>((G614)*(DT!$C$6/1000))*($D$1045/IF(AND($D$1044&gt;$B$1046,$B$1046&gt;$D$1043),366,365))</f>
        <v>0</v>
      </c>
      <c r="N614" s="287">
        <f t="shared" si="102"/>
        <v>0</v>
      </c>
      <c r="P614" s="288">
        <f>(($U614*DT!$C$5/1000))*($D$1045/IF(AND($D$1044&gt;$B$1046,$B$1046&gt;$D$1043),366,365))+(($V614*DT!$C$5/2000))</f>
        <v>0</v>
      </c>
      <c r="Q614" s="289">
        <f t="shared" si="103"/>
        <v>0</v>
      </c>
      <c r="R614" s="289">
        <f>(($U614*DT!$E$5/1000))*($D$1045/IF(AND($D$1044&gt;$B$1046,$B$1046&gt;$D$1043),366,365))+(($V614*DT!$E$5/2000))</f>
        <v>0</v>
      </c>
      <c r="S614" s="290">
        <f t="shared" si="104"/>
        <v>0</v>
      </c>
      <c r="U614" s="291">
        <f t="shared" si="105"/>
        <v>0</v>
      </c>
      <c r="V614" s="291">
        <f t="shared" si="110"/>
        <v>0</v>
      </c>
      <c r="X614" s="288">
        <f>(($AC614*DT!$C$5/1000))*($D$1045/IF(AND($D$1044&gt;$B$1046,$B$1046&gt;$D$1043),366,365))+(($AD614*DT!$C$5/2000))</f>
        <v>0</v>
      </c>
      <c r="Y614" s="289">
        <f t="shared" si="106"/>
        <v>0</v>
      </c>
      <c r="Z614" s="289">
        <f>(($AC614*DT!$E$5/1000))*($D$1045/IF(AND($D$1044&gt;$B$1046,$B$1046&gt;$D$1043),366,365))+(($AD614*DT!$E$5/2000))</f>
        <v>0</v>
      </c>
      <c r="AA614" s="290">
        <f t="shared" si="107"/>
        <v>0</v>
      </c>
      <c r="AC614" s="291">
        <f t="shared" si="108"/>
        <v>0</v>
      </c>
      <c r="AD614" s="291">
        <f t="shared" si="109"/>
        <v>0</v>
      </c>
    </row>
    <row r="615" spans="2:30" x14ac:dyDescent="0.25">
      <c r="B615" s="522">
        <v>611</v>
      </c>
      <c r="C615" s="280">
        <f>'BIENES ASEGURADOS'!C623</f>
        <v>0</v>
      </c>
      <c r="D615" s="281">
        <f>SUM('BIENES ASEGURADOS'!D623:H623)*'RT GENERALES'!$D$14</f>
        <v>0</v>
      </c>
      <c r="E615" s="281">
        <f>SUM('BIENES ASEGURADOS'!I623:Y623,'BIENES ASEGURADOS'!AA623)*'RT GENERALES'!$D$14</f>
        <v>0</v>
      </c>
      <c r="F615" s="281">
        <f>'BIENES ASEGURADOS'!AB623*'RT GENERALES'!$D$14</f>
        <v>0</v>
      </c>
      <c r="G615" s="282">
        <f>'BIENES ASEGURADOS'!Z623*'RT GENERALES'!$D$14</f>
        <v>0</v>
      </c>
      <c r="H615" s="525">
        <f t="shared" si="100"/>
        <v>0</v>
      </c>
      <c r="I615" s="283"/>
      <c r="J615" s="284">
        <f>(((D615+E615)*(DT!$C$5/1000)))*($D$1045/IF(AND($D$1044&gt;$B$1046,$B$1046&gt;$D$1043),366,365))+(LIQUIDACION!$F615*(DT!$C$5/2000))</f>
        <v>0</v>
      </c>
      <c r="K615" s="285">
        <f t="shared" si="101"/>
        <v>0</v>
      </c>
      <c r="L615" s="286">
        <f>(((D615+E615)*DT!$E$5/1000)*($D$1045/IF(AND($D$1044&gt;$B$1046,$B$1046&gt;$D$1043),366,365))+(LIQUIDACION!F615*(DT!$E$5/2000)))</f>
        <v>0</v>
      </c>
      <c r="M615" s="286">
        <f>((G615)*(DT!$C$6/1000))*($D$1045/IF(AND($D$1044&gt;$B$1046,$B$1046&gt;$D$1043),366,365))</f>
        <v>0</v>
      </c>
      <c r="N615" s="287">
        <f t="shared" si="102"/>
        <v>0</v>
      </c>
      <c r="P615" s="288">
        <f>(($U615*DT!$C$5/1000))*($D$1045/IF(AND($D$1044&gt;$B$1046,$B$1046&gt;$D$1043),366,365))+(($V615*DT!$C$5/2000))</f>
        <v>0</v>
      </c>
      <c r="Q615" s="289">
        <f t="shared" si="103"/>
        <v>0</v>
      </c>
      <c r="R615" s="289">
        <f>(($U615*DT!$E$5/1000))*($D$1045/IF(AND($D$1044&gt;$B$1046,$B$1046&gt;$D$1043),366,365))+(($V615*DT!$E$5/2000))</f>
        <v>0</v>
      </c>
      <c r="S615" s="290">
        <f t="shared" si="104"/>
        <v>0</v>
      </c>
      <c r="U615" s="291">
        <f t="shared" si="105"/>
        <v>0</v>
      </c>
      <c r="V615" s="291">
        <f t="shared" si="110"/>
        <v>0</v>
      </c>
      <c r="X615" s="288">
        <f>(($AC615*DT!$C$5/1000))*($D$1045/IF(AND($D$1044&gt;$B$1046,$B$1046&gt;$D$1043),366,365))+(($AD615*DT!$C$5/2000))</f>
        <v>0</v>
      </c>
      <c r="Y615" s="289">
        <f t="shared" si="106"/>
        <v>0</v>
      </c>
      <c r="Z615" s="289">
        <f>(($AC615*DT!$E$5/1000))*($D$1045/IF(AND($D$1044&gt;$B$1046,$B$1046&gt;$D$1043),366,365))+(($AD615*DT!$E$5/2000))</f>
        <v>0</v>
      </c>
      <c r="AA615" s="290">
        <f t="shared" si="107"/>
        <v>0</v>
      </c>
      <c r="AC615" s="291">
        <f t="shared" si="108"/>
        <v>0</v>
      </c>
      <c r="AD615" s="291">
        <f t="shared" si="109"/>
        <v>0</v>
      </c>
    </row>
    <row r="616" spans="2:30" x14ac:dyDescent="0.25">
      <c r="B616" s="522">
        <v>612</v>
      </c>
      <c r="C616" s="280">
        <f>'BIENES ASEGURADOS'!C624</f>
        <v>0</v>
      </c>
      <c r="D616" s="281">
        <f>SUM('BIENES ASEGURADOS'!D624:H624)*'RT GENERALES'!$D$14</f>
        <v>0</v>
      </c>
      <c r="E616" s="281">
        <f>SUM('BIENES ASEGURADOS'!I624:Y624,'BIENES ASEGURADOS'!AA624)*'RT GENERALES'!$D$14</f>
        <v>0</v>
      </c>
      <c r="F616" s="281">
        <f>'BIENES ASEGURADOS'!AB624*'RT GENERALES'!$D$14</f>
        <v>0</v>
      </c>
      <c r="G616" s="282">
        <f>'BIENES ASEGURADOS'!Z624*'RT GENERALES'!$D$14</f>
        <v>0</v>
      </c>
      <c r="H616" s="525">
        <f t="shared" si="100"/>
        <v>0</v>
      </c>
      <c r="I616" s="283"/>
      <c r="J616" s="284">
        <f>(((D616+E616)*(DT!$C$5/1000)))*($D$1045/IF(AND($D$1044&gt;$B$1046,$B$1046&gt;$D$1043),366,365))+(LIQUIDACION!$F616*(DT!$C$5/2000))</f>
        <v>0</v>
      </c>
      <c r="K616" s="285">
        <f t="shared" si="101"/>
        <v>0</v>
      </c>
      <c r="L616" s="286">
        <f>(((D616+E616)*DT!$E$5/1000)*($D$1045/IF(AND($D$1044&gt;$B$1046,$B$1046&gt;$D$1043),366,365))+(LIQUIDACION!F616*(DT!$E$5/2000)))</f>
        <v>0</v>
      </c>
      <c r="M616" s="286">
        <f>((G616)*(DT!$C$6/1000))*($D$1045/IF(AND($D$1044&gt;$B$1046,$B$1046&gt;$D$1043),366,365))</f>
        <v>0</v>
      </c>
      <c r="N616" s="287">
        <f t="shared" si="102"/>
        <v>0</v>
      </c>
      <c r="P616" s="288">
        <f>(($U616*DT!$C$5/1000))*($D$1045/IF(AND($D$1044&gt;$B$1046,$B$1046&gt;$D$1043),366,365))+(($V616*DT!$C$5/2000))</f>
        <v>0</v>
      </c>
      <c r="Q616" s="289">
        <f t="shared" si="103"/>
        <v>0</v>
      </c>
      <c r="R616" s="289">
        <f>(($U616*DT!$E$5/1000))*($D$1045/IF(AND($D$1044&gt;$B$1046,$B$1046&gt;$D$1043),366,365))+(($V616*DT!$E$5/2000))</f>
        <v>0</v>
      </c>
      <c r="S616" s="290">
        <f t="shared" si="104"/>
        <v>0</v>
      </c>
      <c r="U616" s="291">
        <f t="shared" si="105"/>
        <v>0</v>
      </c>
      <c r="V616" s="291">
        <f t="shared" si="110"/>
        <v>0</v>
      </c>
      <c r="X616" s="288">
        <f>(($AC616*DT!$C$5/1000))*($D$1045/IF(AND($D$1044&gt;$B$1046,$B$1046&gt;$D$1043),366,365))+(($AD616*DT!$C$5/2000))</f>
        <v>0</v>
      </c>
      <c r="Y616" s="289">
        <f t="shared" si="106"/>
        <v>0</v>
      </c>
      <c r="Z616" s="289">
        <f>(($AC616*DT!$E$5/1000))*($D$1045/IF(AND($D$1044&gt;$B$1046,$B$1046&gt;$D$1043),366,365))+(($AD616*DT!$E$5/2000))</f>
        <v>0</v>
      </c>
      <c r="AA616" s="290">
        <f t="shared" si="107"/>
        <v>0</v>
      </c>
      <c r="AC616" s="291">
        <f t="shared" si="108"/>
        <v>0</v>
      </c>
      <c r="AD616" s="291">
        <f t="shared" si="109"/>
        <v>0</v>
      </c>
    </row>
    <row r="617" spans="2:30" x14ac:dyDescent="0.25">
      <c r="B617" s="522">
        <v>613</v>
      </c>
      <c r="C617" s="280">
        <f>'BIENES ASEGURADOS'!C625</f>
        <v>0</v>
      </c>
      <c r="D617" s="281">
        <f>SUM('BIENES ASEGURADOS'!D625:H625)*'RT GENERALES'!$D$14</f>
        <v>0</v>
      </c>
      <c r="E617" s="281">
        <f>SUM('BIENES ASEGURADOS'!I625:Y625,'BIENES ASEGURADOS'!AA625)*'RT GENERALES'!$D$14</f>
        <v>0</v>
      </c>
      <c r="F617" s="281">
        <f>'BIENES ASEGURADOS'!AB625*'RT GENERALES'!$D$14</f>
        <v>0</v>
      </c>
      <c r="G617" s="282">
        <f>'BIENES ASEGURADOS'!Z625*'RT GENERALES'!$D$14</f>
        <v>0</v>
      </c>
      <c r="H617" s="525">
        <f t="shared" si="100"/>
        <v>0</v>
      </c>
      <c r="I617" s="283"/>
      <c r="J617" s="284">
        <f>(((D617+E617)*(DT!$C$5/1000)))*($D$1045/IF(AND($D$1044&gt;$B$1046,$B$1046&gt;$D$1043),366,365))+(LIQUIDACION!$F617*(DT!$C$5/2000))</f>
        <v>0</v>
      </c>
      <c r="K617" s="285">
        <f t="shared" si="101"/>
        <v>0</v>
      </c>
      <c r="L617" s="286">
        <f>(((D617+E617)*DT!$E$5/1000)*($D$1045/IF(AND($D$1044&gt;$B$1046,$B$1046&gt;$D$1043),366,365))+(LIQUIDACION!F617*(DT!$E$5/2000)))</f>
        <v>0</v>
      </c>
      <c r="M617" s="286">
        <f>((G617)*(DT!$C$6/1000))*($D$1045/IF(AND($D$1044&gt;$B$1046,$B$1046&gt;$D$1043),366,365))</f>
        <v>0</v>
      </c>
      <c r="N617" s="287">
        <f t="shared" si="102"/>
        <v>0</v>
      </c>
      <c r="P617" s="288">
        <f>(($U617*DT!$C$5/1000))*($D$1045/IF(AND($D$1044&gt;$B$1046,$B$1046&gt;$D$1043),366,365))+(($V617*DT!$C$5/2000))</f>
        <v>0</v>
      </c>
      <c r="Q617" s="289">
        <f t="shared" si="103"/>
        <v>0</v>
      </c>
      <c r="R617" s="289">
        <f>(($U617*DT!$E$5/1000))*($D$1045/IF(AND($D$1044&gt;$B$1046,$B$1046&gt;$D$1043),366,365))+(($V617*DT!$E$5/2000))</f>
        <v>0</v>
      </c>
      <c r="S617" s="290">
        <f t="shared" si="104"/>
        <v>0</v>
      </c>
      <c r="U617" s="291">
        <f t="shared" si="105"/>
        <v>0</v>
      </c>
      <c r="V617" s="291">
        <f t="shared" si="110"/>
        <v>0</v>
      </c>
      <c r="X617" s="288">
        <f>(($AC617*DT!$C$5/1000))*($D$1045/IF(AND($D$1044&gt;$B$1046,$B$1046&gt;$D$1043),366,365))+(($AD617*DT!$C$5/2000))</f>
        <v>0</v>
      </c>
      <c r="Y617" s="289">
        <f t="shared" si="106"/>
        <v>0</v>
      </c>
      <c r="Z617" s="289">
        <f>(($AC617*DT!$E$5/1000))*($D$1045/IF(AND($D$1044&gt;$B$1046,$B$1046&gt;$D$1043),366,365))+(($AD617*DT!$E$5/2000))</f>
        <v>0</v>
      </c>
      <c r="AA617" s="290">
        <f t="shared" si="107"/>
        <v>0</v>
      </c>
      <c r="AC617" s="291">
        <f t="shared" si="108"/>
        <v>0</v>
      </c>
      <c r="AD617" s="291">
        <f t="shared" si="109"/>
        <v>0</v>
      </c>
    </row>
    <row r="618" spans="2:30" x14ac:dyDescent="0.25">
      <c r="B618" s="522">
        <v>614</v>
      </c>
      <c r="C618" s="280">
        <f>'BIENES ASEGURADOS'!C626</f>
        <v>0</v>
      </c>
      <c r="D618" s="281">
        <f>SUM('BIENES ASEGURADOS'!D626:H626)*'RT GENERALES'!$D$14</f>
        <v>0</v>
      </c>
      <c r="E618" s="281">
        <f>SUM('BIENES ASEGURADOS'!I626:Y626,'BIENES ASEGURADOS'!AA626)*'RT GENERALES'!$D$14</f>
        <v>0</v>
      </c>
      <c r="F618" s="281">
        <f>'BIENES ASEGURADOS'!AB626*'RT GENERALES'!$D$14</f>
        <v>0</v>
      </c>
      <c r="G618" s="282">
        <f>'BIENES ASEGURADOS'!Z626*'RT GENERALES'!$D$14</f>
        <v>0</v>
      </c>
      <c r="H618" s="525">
        <f t="shared" si="100"/>
        <v>0</v>
      </c>
      <c r="I618" s="283"/>
      <c r="J618" s="284">
        <f>(((D618+E618)*(DT!$C$5/1000)))*($D$1045/IF(AND($D$1044&gt;$B$1046,$B$1046&gt;$D$1043),366,365))+(LIQUIDACION!$F618*(DT!$C$5/2000))</f>
        <v>0</v>
      </c>
      <c r="K618" s="285">
        <f t="shared" si="101"/>
        <v>0</v>
      </c>
      <c r="L618" s="286">
        <f>(((D618+E618)*DT!$E$5/1000)*($D$1045/IF(AND($D$1044&gt;$B$1046,$B$1046&gt;$D$1043),366,365))+(LIQUIDACION!F618*(DT!$E$5/2000)))</f>
        <v>0</v>
      </c>
      <c r="M618" s="286">
        <f>((G618)*(DT!$C$6/1000))*($D$1045/IF(AND($D$1044&gt;$B$1046,$B$1046&gt;$D$1043),366,365))</f>
        <v>0</v>
      </c>
      <c r="N618" s="287">
        <f t="shared" si="102"/>
        <v>0</v>
      </c>
      <c r="P618" s="288">
        <f>(($U618*DT!$C$5/1000))*($D$1045/IF(AND($D$1044&gt;$B$1046,$B$1046&gt;$D$1043),366,365))+(($V618*DT!$C$5/2000))</f>
        <v>0</v>
      </c>
      <c r="Q618" s="289">
        <f t="shared" si="103"/>
        <v>0</v>
      </c>
      <c r="R618" s="289">
        <f>(($U618*DT!$E$5/1000))*($D$1045/IF(AND($D$1044&gt;$B$1046,$B$1046&gt;$D$1043),366,365))+(($V618*DT!$E$5/2000))</f>
        <v>0</v>
      </c>
      <c r="S618" s="290">
        <f t="shared" si="104"/>
        <v>0</v>
      </c>
      <c r="U618" s="291">
        <f t="shared" si="105"/>
        <v>0</v>
      </c>
      <c r="V618" s="291">
        <f t="shared" si="110"/>
        <v>0</v>
      </c>
      <c r="X618" s="288">
        <f>(($AC618*DT!$C$5/1000))*($D$1045/IF(AND($D$1044&gt;$B$1046,$B$1046&gt;$D$1043),366,365))+(($AD618*DT!$C$5/2000))</f>
        <v>0</v>
      </c>
      <c r="Y618" s="289">
        <f t="shared" si="106"/>
        <v>0</v>
      </c>
      <c r="Z618" s="289">
        <f>(($AC618*DT!$E$5/1000))*($D$1045/IF(AND($D$1044&gt;$B$1046,$B$1046&gt;$D$1043),366,365))+(($AD618*DT!$E$5/2000))</f>
        <v>0</v>
      </c>
      <c r="AA618" s="290">
        <f t="shared" si="107"/>
        <v>0</v>
      </c>
      <c r="AC618" s="291">
        <f t="shared" si="108"/>
        <v>0</v>
      </c>
      <c r="AD618" s="291">
        <f t="shared" si="109"/>
        <v>0</v>
      </c>
    </row>
    <row r="619" spans="2:30" x14ac:dyDescent="0.25">
      <c r="B619" s="522">
        <v>615</v>
      </c>
      <c r="C619" s="280">
        <f>'BIENES ASEGURADOS'!C627</f>
        <v>0</v>
      </c>
      <c r="D619" s="281">
        <f>SUM('BIENES ASEGURADOS'!D627:H627)*'RT GENERALES'!$D$14</f>
        <v>0</v>
      </c>
      <c r="E619" s="281">
        <f>SUM('BIENES ASEGURADOS'!I627:Y627,'BIENES ASEGURADOS'!AA627)*'RT GENERALES'!$D$14</f>
        <v>0</v>
      </c>
      <c r="F619" s="281">
        <f>'BIENES ASEGURADOS'!AB627*'RT GENERALES'!$D$14</f>
        <v>0</v>
      </c>
      <c r="G619" s="282">
        <f>'BIENES ASEGURADOS'!Z627*'RT GENERALES'!$D$14</f>
        <v>0</v>
      </c>
      <c r="H619" s="525">
        <f t="shared" si="100"/>
        <v>0</v>
      </c>
      <c r="I619" s="283"/>
      <c r="J619" s="284">
        <f>(((D619+E619)*(DT!$C$5/1000)))*($D$1045/IF(AND($D$1044&gt;$B$1046,$B$1046&gt;$D$1043),366,365))+(LIQUIDACION!$F619*(DT!$C$5/2000))</f>
        <v>0</v>
      </c>
      <c r="K619" s="285">
        <f t="shared" si="101"/>
        <v>0</v>
      </c>
      <c r="L619" s="286">
        <f>(((D619+E619)*DT!$E$5/1000)*($D$1045/IF(AND($D$1044&gt;$B$1046,$B$1046&gt;$D$1043),366,365))+(LIQUIDACION!F619*(DT!$E$5/2000)))</f>
        <v>0</v>
      </c>
      <c r="M619" s="286">
        <f>((G619)*(DT!$C$6/1000))*($D$1045/IF(AND($D$1044&gt;$B$1046,$B$1046&gt;$D$1043),366,365))</f>
        <v>0</v>
      </c>
      <c r="N619" s="287">
        <f t="shared" si="102"/>
        <v>0</v>
      </c>
      <c r="P619" s="288">
        <f>(($U619*DT!$C$5/1000))*($D$1045/IF(AND($D$1044&gt;$B$1046,$B$1046&gt;$D$1043),366,365))+(($V619*DT!$C$5/2000))</f>
        <v>0</v>
      </c>
      <c r="Q619" s="289">
        <f t="shared" si="103"/>
        <v>0</v>
      </c>
      <c r="R619" s="289">
        <f>(($U619*DT!$E$5/1000))*($D$1045/IF(AND($D$1044&gt;$B$1046,$B$1046&gt;$D$1043),366,365))+(($V619*DT!$E$5/2000))</f>
        <v>0</v>
      </c>
      <c r="S619" s="290">
        <f t="shared" si="104"/>
        <v>0</v>
      </c>
      <c r="U619" s="291">
        <f t="shared" si="105"/>
        <v>0</v>
      </c>
      <c r="V619" s="291">
        <f t="shared" si="110"/>
        <v>0</v>
      </c>
      <c r="X619" s="288">
        <f>(($AC619*DT!$C$5/1000))*($D$1045/IF(AND($D$1044&gt;$B$1046,$B$1046&gt;$D$1043),366,365))+(($AD619*DT!$C$5/2000))</f>
        <v>0</v>
      </c>
      <c r="Y619" s="289">
        <f t="shared" si="106"/>
        <v>0</v>
      </c>
      <c r="Z619" s="289">
        <f>(($AC619*DT!$E$5/1000))*($D$1045/IF(AND($D$1044&gt;$B$1046,$B$1046&gt;$D$1043),366,365))+(($AD619*DT!$E$5/2000))</f>
        <v>0</v>
      </c>
      <c r="AA619" s="290">
        <f t="shared" si="107"/>
        <v>0</v>
      </c>
      <c r="AC619" s="291">
        <f t="shared" si="108"/>
        <v>0</v>
      </c>
      <c r="AD619" s="291">
        <f t="shared" si="109"/>
        <v>0</v>
      </c>
    </row>
    <row r="620" spans="2:30" x14ac:dyDescent="0.25">
      <c r="B620" s="522">
        <v>616</v>
      </c>
      <c r="C620" s="280">
        <f>'BIENES ASEGURADOS'!C628</f>
        <v>0</v>
      </c>
      <c r="D620" s="281">
        <f>SUM('BIENES ASEGURADOS'!D628:H628)*'RT GENERALES'!$D$14</f>
        <v>0</v>
      </c>
      <c r="E620" s="281">
        <f>SUM('BIENES ASEGURADOS'!I628:Y628,'BIENES ASEGURADOS'!AA628)*'RT GENERALES'!$D$14</f>
        <v>0</v>
      </c>
      <c r="F620" s="281">
        <f>'BIENES ASEGURADOS'!AB628*'RT GENERALES'!$D$14</f>
        <v>0</v>
      </c>
      <c r="G620" s="282">
        <f>'BIENES ASEGURADOS'!Z628*'RT GENERALES'!$D$14</f>
        <v>0</v>
      </c>
      <c r="H620" s="525">
        <f t="shared" si="100"/>
        <v>0</v>
      </c>
      <c r="I620" s="283"/>
      <c r="J620" s="284">
        <f>(((D620+E620)*(DT!$C$5/1000)))*($D$1045/IF(AND($D$1044&gt;$B$1046,$B$1046&gt;$D$1043),366,365))+(LIQUIDACION!$F620*(DT!$C$5/2000))</f>
        <v>0</v>
      </c>
      <c r="K620" s="285">
        <f t="shared" si="101"/>
        <v>0</v>
      </c>
      <c r="L620" s="286">
        <f>(((D620+E620)*DT!$E$5/1000)*($D$1045/IF(AND($D$1044&gt;$B$1046,$B$1046&gt;$D$1043),366,365))+(LIQUIDACION!F620*(DT!$E$5/2000)))</f>
        <v>0</v>
      </c>
      <c r="M620" s="286">
        <f>((G620)*(DT!$C$6/1000))*($D$1045/IF(AND($D$1044&gt;$B$1046,$B$1046&gt;$D$1043),366,365))</f>
        <v>0</v>
      </c>
      <c r="N620" s="287">
        <f t="shared" si="102"/>
        <v>0</v>
      </c>
      <c r="P620" s="288">
        <f>(($U620*DT!$C$5/1000))*($D$1045/IF(AND($D$1044&gt;$B$1046,$B$1046&gt;$D$1043),366,365))+(($V620*DT!$C$5/2000))</f>
        <v>0</v>
      </c>
      <c r="Q620" s="289">
        <f t="shared" si="103"/>
        <v>0</v>
      </c>
      <c r="R620" s="289">
        <f>(($U620*DT!$E$5/1000))*($D$1045/IF(AND($D$1044&gt;$B$1046,$B$1046&gt;$D$1043),366,365))+(($V620*DT!$E$5/2000))</f>
        <v>0</v>
      </c>
      <c r="S620" s="290">
        <f t="shared" si="104"/>
        <v>0</v>
      </c>
      <c r="U620" s="291">
        <f t="shared" si="105"/>
        <v>0</v>
      </c>
      <c r="V620" s="291">
        <f t="shared" si="110"/>
        <v>0</v>
      </c>
      <c r="X620" s="288">
        <f>(($AC620*DT!$C$5/1000))*($D$1045/IF(AND($D$1044&gt;$B$1046,$B$1046&gt;$D$1043),366,365))+(($AD620*DT!$C$5/2000))</f>
        <v>0</v>
      </c>
      <c r="Y620" s="289">
        <f t="shared" si="106"/>
        <v>0</v>
      </c>
      <c r="Z620" s="289">
        <f>(($AC620*DT!$E$5/1000))*($D$1045/IF(AND($D$1044&gt;$B$1046,$B$1046&gt;$D$1043),366,365))+(($AD620*DT!$E$5/2000))</f>
        <v>0</v>
      </c>
      <c r="AA620" s="290">
        <f t="shared" si="107"/>
        <v>0</v>
      </c>
      <c r="AC620" s="291">
        <f t="shared" si="108"/>
        <v>0</v>
      </c>
      <c r="AD620" s="291">
        <f t="shared" si="109"/>
        <v>0</v>
      </c>
    </row>
    <row r="621" spans="2:30" x14ac:dyDescent="0.25">
      <c r="B621" s="522">
        <v>617</v>
      </c>
      <c r="C621" s="280">
        <f>'BIENES ASEGURADOS'!C629</f>
        <v>0</v>
      </c>
      <c r="D621" s="281">
        <f>SUM('BIENES ASEGURADOS'!D629:H629)*'RT GENERALES'!$D$14</f>
        <v>0</v>
      </c>
      <c r="E621" s="281">
        <f>SUM('BIENES ASEGURADOS'!I629:Y629,'BIENES ASEGURADOS'!AA629)*'RT GENERALES'!$D$14</f>
        <v>0</v>
      </c>
      <c r="F621" s="281">
        <f>'BIENES ASEGURADOS'!AB629*'RT GENERALES'!$D$14</f>
        <v>0</v>
      </c>
      <c r="G621" s="282">
        <f>'BIENES ASEGURADOS'!Z629*'RT GENERALES'!$D$14</f>
        <v>0</v>
      </c>
      <c r="H621" s="525">
        <f t="shared" si="100"/>
        <v>0</v>
      </c>
      <c r="I621" s="283"/>
      <c r="J621" s="284">
        <f>(((D621+E621)*(DT!$C$5/1000)))*($D$1045/IF(AND($D$1044&gt;$B$1046,$B$1046&gt;$D$1043),366,365))+(LIQUIDACION!$F621*(DT!$C$5/2000))</f>
        <v>0</v>
      </c>
      <c r="K621" s="285">
        <f t="shared" si="101"/>
        <v>0</v>
      </c>
      <c r="L621" s="286">
        <f>(((D621+E621)*DT!$E$5/1000)*($D$1045/IF(AND($D$1044&gt;$B$1046,$B$1046&gt;$D$1043),366,365))+(LIQUIDACION!F621*(DT!$E$5/2000)))</f>
        <v>0</v>
      </c>
      <c r="M621" s="286">
        <f>((G621)*(DT!$C$6/1000))*($D$1045/IF(AND($D$1044&gt;$B$1046,$B$1046&gt;$D$1043),366,365))</f>
        <v>0</v>
      </c>
      <c r="N621" s="287">
        <f t="shared" si="102"/>
        <v>0</v>
      </c>
      <c r="P621" s="288">
        <f>(($U621*DT!$C$5/1000))*($D$1045/IF(AND($D$1044&gt;$B$1046,$B$1046&gt;$D$1043),366,365))+(($V621*DT!$C$5/2000))</f>
        <v>0</v>
      </c>
      <c r="Q621" s="289">
        <f t="shared" si="103"/>
        <v>0</v>
      </c>
      <c r="R621" s="289">
        <f>(($U621*DT!$E$5/1000))*($D$1045/IF(AND($D$1044&gt;$B$1046,$B$1046&gt;$D$1043),366,365))+(($V621*DT!$E$5/2000))</f>
        <v>0</v>
      </c>
      <c r="S621" s="290">
        <f t="shared" si="104"/>
        <v>0</v>
      </c>
      <c r="U621" s="291">
        <f t="shared" si="105"/>
        <v>0</v>
      </c>
      <c r="V621" s="291">
        <f t="shared" si="110"/>
        <v>0</v>
      </c>
      <c r="X621" s="288">
        <f>(($AC621*DT!$C$5/1000))*($D$1045/IF(AND($D$1044&gt;$B$1046,$B$1046&gt;$D$1043),366,365))+(($AD621*DT!$C$5/2000))</f>
        <v>0</v>
      </c>
      <c r="Y621" s="289">
        <f t="shared" si="106"/>
        <v>0</v>
      </c>
      <c r="Z621" s="289">
        <f>(($AC621*DT!$E$5/1000))*($D$1045/IF(AND($D$1044&gt;$B$1046,$B$1046&gt;$D$1043),366,365))+(($AD621*DT!$E$5/2000))</f>
        <v>0</v>
      </c>
      <c r="AA621" s="290">
        <f t="shared" si="107"/>
        <v>0</v>
      </c>
      <c r="AC621" s="291">
        <f t="shared" si="108"/>
        <v>0</v>
      </c>
      <c r="AD621" s="291">
        <f t="shared" si="109"/>
        <v>0</v>
      </c>
    </row>
    <row r="622" spans="2:30" x14ac:dyDescent="0.25">
      <c r="B622" s="522">
        <v>618</v>
      </c>
      <c r="C622" s="280">
        <f>'BIENES ASEGURADOS'!C630</f>
        <v>0</v>
      </c>
      <c r="D622" s="281">
        <f>SUM('BIENES ASEGURADOS'!D630:H630)*'RT GENERALES'!$D$14</f>
        <v>0</v>
      </c>
      <c r="E622" s="281">
        <f>SUM('BIENES ASEGURADOS'!I630:Y630,'BIENES ASEGURADOS'!AA630)*'RT GENERALES'!$D$14</f>
        <v>0</v>
      </c>
      <c r="F622" s="281">
        <f>'BIENES ASEGURADOS'!AB630*'RT GENERALES'!$D$14</f>
        <v>0</v>
      </c>
      <c r="G622" s="282">
        <f>'BIENES ASEGURADOS'!Z630*'RT GENERALES'!$D$14</f>
        <v>0</v>
      </c>
      <c r="H622" s="525">
        <f t="shared" si="100"/>
        <v>0</v>
      </c>
      <c r="I622" s="283"/>
      <c r="J622" s="284">
        <f>(((D622+E622)*(DT!$C$5/1000)))*($D$1045/IF(AND($D$1044&gt;$B$1046,$B$1046&gt;$D$1043),366,365))+(LIQUIDACION!$F622*(DT!$C$5/2000))</f>
        <v>0</v>
      </c>
      <c r="K622" s="285">
        <f t="shared" si="101"/>
        <v>0</v>
      </c>
      <c r="L622" s="286">
        <f>(((D622+E622)*DT!$E$5/1000)*($D$1045/IF(AND($D$1044&gt;$B$1046,$B$1046&gt;$D$1043),366,365))+(LIQUIDACION!F622*(DT!$E$5/2000)))</f>
        <v>0</v>
      </c>
      <c r="M622" s="286">
        <f>((G622)*(DT!$C$6/1000))*($D$1045/IF(AND($D$1044&gt;$B$1046,$B$1046&gt;$D$1043),366,365))</f>
        <v>0</v>
      </c>
      <c r="N622" s="287">
        <f t="shared" si="102"/>
        <v>0</v>
      </c>
      <c r="P622" s="288">
        <f>(($U622*DT!$C$5/1000))*($D$1045/IF(AND($D$1044&gt;$B$1046,$B$1046&gt;$D$1043),366,365))+(($V622*DT!$C$5/2000))</f>
        <v>0</v>
      </c>
      <c r="Q622" s="289">
        <f t="shared" si="103"/>
        <v>0</v>
      </c>
      <c r="R622" s="289">
        <f>(($U622*DT!$E$5/1000))*($D$1045/IF(AND($D$1044&gt;$B$1046,$B$1046&gt;$D$1043),366,365))+(($V622*DT!$E$5/2000))</f>
        <v>0</v>
      </c>
      <c r="S622" s="290">
        <f t="shared" si="104"/>
        <v>0</v>
      </c>
      <c r="U622" s="291">
        <f t="shared" si="105"/>
        <v>0</v>
      </c>
      <c r="V622" s="291">
        <f t="shared" si="110"/>
        <v>0</v>
      </c>
      <c r="X622" s="288">
        <f>(($AC622*DT!$C$5/1000))*($D$1045/IF(AND($D$1044&gt;$B$1046,$B$1046&gt;$D$1043),366,365))+(($AD622*DT!$C$5/2000))</f>
        <v>0</v>
      </c>
      <c r="Y622" s="289">
        <f t="shared" si="106"/>
        <v>0</v>
      </c>
      <c r="Z622" s="289">
        <f>(($AC622*DT!$E$5/1000))*($D$1045/IF(AND($D$1044&gt;$B$1046,$B$1046&gt;$D$1043),366,365))+(($AD622*DT!$E$5/2000))</f>
        <v>0</v>
      </c>
      <c r="AA622" s="290">
        <f t="shared" si="107"/>
        <v>0</v>
      </c>
      <c r="AC622" s="291">
        <f t="shared" si="108"/>
        <v>0</v>
      </c>
      <c r="AD622" s="291">
        <f t="shared" si="109"/>
        <v>0</v>
      </c>
    </row>
    <row r="623" spans="2:30" x14ac:dyDescent="0.25">
      <c r="B623" s="522">
        <v>619</v>
      </c>
      <c r="C623" s="280">
        <f>'BIENES ASEGURADOS'!C631</f>
        <v>0</v>
      </c>
      <c r="D623" s="281">
        <f>SUM('BIENES ASEGURADOS'!D631:H631)*'RT GENERALES'!$D$14</f>
        <v>0</v>
      </c>
      <c r="E623" s="281">
        <f>SUM('BIENES ASEGURADOS'!I631:Y631,'BIENES ASEGURADOS'!AA631)*'RT GENERALES'!$D$14</f>
        <v>0</v>
      </c>
      <c r="F623" s="281">
        <f>'BIENES ASEGURADOS'!AB631*'RT GENERALES'!$D$14</f>
        <v>0</v>
      </c>
      <c r="G623" s="282">
        <f>'BIENES ASEGURADOS'!Z631*'RT GENERALES'!$D$14</f>
        <v>0</v>
      </c>
      <c r="H623" s="525">
        <f t="shared" si="100"/>
        <v>0</v>
      </c>
      <c r="I623" s="283"/>
      <c r="J623" s="284">
        <f>(((D623+E623)*(DT!$C$5/1000)))*($D$1045/IF(AND($D$1044&gt;$B$1046,$B$1046&gt;$D$1043),366,365))+(LIQUIDACION!$F623*(DT!$C$5/2000))</f>
        <v>0</v>
      </c>
      <c r="K623" s="285">
        <f t="shared" si="101"/>
        <v>0</v>
      </c>
      <c r="L623" s="286">
        <f>(((D623+E623)*DT!$E$5/1000)*($D$1045/IF(AND($D$1044&gt;$B$1046,$B$1046&gt;$D$1043),366,365))+(LIQUIDACION!F623*(DT!$E$5/2000)))</f>
        <v>0</v>
      </c>
      <c r="M623" s="286">
        <f>((G623)*(DT!$C$6/1000))*($D$1045/IF(AND($D$1044&gt;$B$1046,$B$1046&gt;$D$1043),366,365))</f>
        <v>0</v>
      </c>
      <c r="N623" s="287">
        <f t="shared" si="102"/>
        <v>0</v>
      </c>
      <c r="P623" s="288">
        <f>(($U623*DT!$C$5/1000))*($D$1045/IF(AND($D$1044&gt;$B$1046,$B$1046&gt;$D$1043),366,365))+(($V623*DT!$C$5/2000))</f>
        <v>0</v>
      </c>
      <c r="Q623" s="289">
        <f t="shared" si="103"/>
        <v>0</v>
      </c>
      <c r="R623" s="289">
        <f>(($U623*DT!$E$5/1000))*($D$1045/IF(AND($D$1044&gt;$B$1046,$B$1046&gt;$D$1043),366,365))+(($V623*DT!$E$5/2000))</f>
        <v>0</v>
      </c>
      <c r="S623" s="290">
        <f t="shared" si="104"/>
        <v>0</v>
      </c>
      <c r="U623" s="291">
        <f t="shared" si="105"/>
        <v>0</v>
      </c>
      <c r="V623" s="291">
        <f t="shared" si="110"/>
        <v>0</v>
      </c>
      <c r="X623" s="288">
        <f>(($AC623*DT!$C$5/1000))*($D$1045/IF(AND($D$1044&gt;$B$1046,$B$1046&gt;$D$1043),366,365))+(($AD623*DT!$C$5/2000))</f>
        <v>0</v>
      </c>
      <c r="Y623" s="289">
        <f t="shared" si="106"/>
        <v>0</v>
      </c>
      <c r="Z623" s="289">
        <f>(($AC623*DT!$E$5/1000))*($D$1045/IF(AND($D$1044&gt;$B$1046,$B$1046&gt;$D$1043),366,365))+(($AD623*DT!$E$5/2000))</f>
        <v>0</v>
      </c>
      <c r="AA623" s="290">
        <f t="shared" si="107"/>
        <v>0</v>
      </c>
      <c r="AC623" s="291">
        <f t="shared" si="108"/>
        <v>0</v>
      </c>
      <c r="AD623" s="291">
        <f t="shared" si="109"/>
        <v>0</v>
      </c>
    </row>
    <row r="624" spans="2:30" x14ac:dyDescent="0.25">
      <c r="B624" s="522">
        <v>620</v>
      </c>
      <c r="C624" s="280">
        <f>'BIENES ASEGURADOS'!C632</f>
        <v>0</v>
      </c>
      <c r="D624" s="281">
        <f>SUM('BIENES ASEGURADOS'!D632:H632)*'RT GENERALES'!$D$14</f>
        <v>0</v>
      </c>
      <c r="E624" s="281">
        <f>SUM('BIENES ASEGURADOS'!I632:Y632,'BIENES ASEGURADOS'!AA632)*'RT GENERALES'!$D$14</f>
        <v>0</v>
      </c>
      <c r="F624" s="281">
        <f>'BIENES ASEGURADOS'!AB632*'RT GENERALES'!$D$14</f>
        <v>0</v>
      </c>
      <c r="G624" s="282">
        <f>'BIENES ASEGURADOS'!Z632*'RT GENERALES'!$D$14</f>
        <v>0</v>
      </c>
      <c r="H624" s="525">
        <f t="shared" si="100"/>
        <v>0</v>
      </c>
      <c r="I624" s="283"/>
      <c r="J624" s="284">
        <f>(((D624+E624)*(DT!$C$5/1000)))*($D$1045/IF(AND($D$1044&gt;$B$1046,$B$1046&gt;$D$1043),366,365))+(LIQUIDACION!$F624*(DT!$C$5/2000))</f>
        <v>0</v>
      </c>
      <c r="K624" s="285">
        <f t="shared" si="101"/>
        <v>0</v>
      </c>
      <c r="L624" s="286">
        <f>(((D624+E624)*DT!$E$5/1000)*($D$1045/IF(AND($D$1044&gt;$B$1046,$B$1046&gt;$D$1043),366,365))+(LIQUIDACION!F624*(DT!$E$5/2000)))</f>
        <v>0</v>
      </c>
      <c r="M624" s="286">
        <f>((G624)*(DT!$C$6/1000))*($D$1045/IF(AND($D$1044&gt;$B$1046,$B$1046&gt;$D$1043),366,365))</f>
        <v>0</v>
      </c>
      <c r="N624" s="287">
        <f t="shared" si="102"/>
        <v>0</v>
      </c>
      <c r="P624" s="288">
        <f>(($U624*DT!$C$5/1000))*($D$1045/IF(AND($D$1044&gt;$B$1046,$B$1046&gt;$D$1043),366,365))+(($V624*DT!$C$5/2000))</f>
        <v>0</v>
      </c>
      <c r="Q624" s="289">
        <f t="shared" si="103"/>
        <v>0</v>
      </c>
      <c r="R624" s="289">
        <f>(($U624*DT!$E$5/1000))*($D$1045/IF(AND($D$1044&gt;$B$1046,$B$1046&gt;$D$1043),366,365))+(($V624*DT!$E$5/2000))</f>
        <v>0</v>
      </c>
      <c r="S624" s="290">
        <f t="shared" si="104"/>
        <v>0</v>
      </c>
      <c r="U624" s="291">
        <f t="shared" si="105"/>
        <v>0</v>
      </c>
      <c r="V624" s="291">
        <f t="shared" si="110"/>
        <v>0</v>
      </c>
      <c r="X624" s="288">
        <f>(($AC624*DT!$C$5/1000))*($D$1045/IF(AND($D$1044&gt;$B$1046,$B$1046&gt;$D$1043),366,365))+(($AD624*DT!$C$5/2000))</f>
        <v>0</v>
      </c>
      <c r="Y624" s="289">
        <f t="shared" si="106"/>
        <v>0</v>
      </c>
      <c r="Z624" s="289">
        <f>(($AC624*DT!$E$5/1000))*($D$1045/IF(AND($D$1044&gt;$B$1046,$B$1046&gt;$D$1043),366,365))+(($AD624*DT!$E$5/2000))</f>
        <v>0</v>
      </c>
      <c r="AA624" s="290">
        <f t="shared" si="107"/>
        <v>0</v>
      </c>
      <c r="AC624" s="291">
        <f t="shared" si="108"/>
        <v>0</v>
      </c>
      <c r="AD624" s="291">
        <f t="shared" si="109"/>
        <v>0</v>
      </c>
    </row>
    <row r="625" spans="2:30" x14ac:dyDescent="0.25">
      <c r="B625" s="522">
        <v>621</v>
      </c>
      <c r="C625" s="280">
        <f>'BIENES ASEGURADOS'!C633</f>
        <v>0</v>
      </c>
      <c r="D625" s="281">
        <f>SUM('BIENES ASEGURADOS'!D633:H633)*'RT GENERALES'!$D$14</f>
        <v>0</v>
      </c>
      <c r="E625" s="281">
        <f>SUM('BIENES ASEGURADOS'!I633:Y633,'BIENES ASEGURADOS'!AA633)*'RT GENERALES'!$D$14</f>
        <v>0</v>
      </c>
      <c r="F625" s="281">
        <f>'BIENES ASEGURADOS'!AB633*'RT GENERALES'!$D$14</f>
        <v>0</v>
      </c>
      <c r="G625" s="282">
        <f>'BIENES ASEGURADOS'!Z633*'RT GENERALES'!$D$14</f>
        <v>0</v>
      </c>
      <c r="H625" s="525">
        <f t="shared" si="100"/>
        <v>0</v>
      </c>
      <c r="I625" s="283"/>
      <c r="J625" s="284">
        <f>(((D625+E625)*(DT!$C$5/1000)))*($D$1045/IF(AND($D$1044&gt;$B$1046,$B$1046&gt;$D$1043),366,365))+(LIQUIDACION!$F625*(DT!$C$5/2000))</f>
        <v>0</v>
      </c>
      <c r="K625" s="285">
        <f t="shared" si="101"/>
        <v>0</v>
      </c>
      <c r="L625" s="286">
        <f>(((D625+E625)*DT!$E$5/1000)*($D$1045/IF(AND($D$1044&gt;$B$1046,$B$1046&gt;$D$1043),366,365))+(LIQUIDACION!F625*(DT!$E$5/2000)))</f>
        <v>0</v>
      </c>
      <c r="M625" s="286">
        <f>((G625)*(DT!$C$6/1000))*($D$1045/IF(AND($D$1044&gt;$B$1046,$B$1046&gt;$D$1043),366,365))</f>
        <v>0</v>
      </c>
      <c r="N625" s="287">
        <f t="shared" si="102"/>
        <v>0</v>
      </c>
      <c r="P625" s="288">
        <f>(($U625*DT!$C$5/1000))*($D$1045/IF(AND($D$1044&gt;$B$1046,$B$1046&gt;$D$1043),366,365))+(($V625*DT!$C$5/2000))</f>
        <v>0</v>
      </c>
      <c r="Q625" s="289">
        <f t="shared" si="103"/>
        <v>0</v>
      </c>
      <c r="R625" s="289">
        <f>(($U625*DT!$E$5/1000))*($D$1045/IF(AND($D$1044&gt;$B$1046,$B$1046&gt;$D$1043),366,365))+(($V625*DT!$E$5/2000))</f>
        <v>0</v>
      </c>
      <c r="S625" s="290">
        <f t="shared" si="104"/>
        <v>0</v>
      </c>
      <c r="U625" s="291">
        <f t="shared" si="105"/>
        <v>0</v>
      </c>
      <c r="V625" s="291">
        <f t="shared" si="110"/>
        <v>0</v>
      </c>
      <c r="X625" s="288">
        <f>(($AC625*DT!$C$5/1000))*($D$1045/IF(AND($D$1044&gt;$B$1046,$B$1046&gt;$D$1043),366,365))+(($AD625*DT!$C$5/2000))</f>
        <v>0</v>
      </c>
      <c r="Y625" s="289">
        <f t="shared" si="106"/>
        <v>0</v>
      </c>
      <c r="Z625" s="289">
        <f>(($AC625*DT!$E$5/1000))*($D$1045/IF(AND($D$1044&gt;$B$1046,$B$1046&gt;$D$1043),366,365))+(($AD625*DT!$E$5/2000))</f>
        <v>0</v>
      </c>
      <c r="AA625" s="290">
        <f t="shared" si="107"/>
        <v>0</v>
      </c>
      <c r="AC625" s="291">
        <f t="shared" si="108"/>
        <v>0</v>
      </c>
      <c r="AD625" s="291">
        <f t="shared" si="109"/>
        <v>0</v>
      </c>
    </row>
    <row r="626" spans="2:30" x14ac:dyDescent="0.25">
      <c r="B626" s="522">
        <v>622</v>
      </c>
      <c r="C626" s="280">
        <f>'BIENES ASEGURADOS'!C634</f>
        <v>0</v>
      </c>
      <c r="D626" s="281">
        <f>SUM('BIENES ASEGURADOS'!D634:H634)*'RT GENERALES'!$D$14</f>
        <v>0</v>
      </c>
      <c r="E626" s="281">
        <f>SUM('BIENES ASEGURADOS'!I634:Y634,'BIENES ASEGURADOS'!AA634)*'RT GENERALES'!$D$14</f>
        <v>0</v>
      </c>
      <c r="F626" s="281">
        <f>'BIENES ASEGURADOS'!AB634*'RT GENERALES'!$D$14</f>
        <v>0</v>
      </c>
      <c r="G626" s="282">
        <f>'BIENES ASEGURADOS'!Z634*'RT GENERALES'!$D$14</f>
        <v>0</v>
      </c>
      <c r="H626" s="525">
        <f t="shared" si="100"/>
        <v>0</v>
      </c>
      <c r="I626" s="283"/>
      <c r="J626" s="284">
        <f>(((D626+E626)*(DT!$C$5/1000)))*($D$1045/IF(AND($D$1044&gt;$B$1046,$B$1046&gt;$D$1043),366,365))+(LIQUIDACION!$F626*(DT!$C$5/2000))</f>
        <v>0</v>
      </c>
      <c r="K626" s="285">
        <f t="shared" si="101"/>
        <v>0</v>
      </c>
      <c r="L626" s="286">
        <f>(((D626+E626)*DT!$E$5/1000)*($D$1045/IF(AND($D$1044&gt;$B$1046,$B$1046&gt;$D$1043),366,365))+(LIQUIDACION!F626*(DT!$E$5/2000)))</f>
        <v>0</v>
      </c>
      <c r="M626" s="286">
        <f>((G626)*(DT!$C$6/1000))*($D$1045/IF(AND($D$1044&gt;$B$1046,$B$1046&gt;$D$1043),366,365))</f>
        <v>0</v>
      </c>
      <c r="N626" s="287">
        <f t="shared" si="102"/>
        <v>0</v>
      </c>
      <c r="P626" s="288">
        <f>(($U626*DT!$C$5/1000))*($D$1045/IF(AND($D$1044&gt;$B$1046,$B$1046&gt;$D$1043),366,365))+(($V626*DT!$C$5/2000))</f>
        <v>0</v>
      </c>
      <c r="Q626" s="289">
        <f t="shared" si="103"/>
        <v>0</v>
      </c>
      <c r="R626" s="289">
        <f>(($U626*DT!$E$5/1000))*($D$1045/IF(AND($D$1044&gt;$B$1046,$B$1046&gt;$D$1043),366,365))+(($V626*DT!$E$5/2000))</f>
        <v>0</v>
      </c>
      <c r="S626" s="290">
        <f t="shared" si="104"/>
        <v>0</v>
      </c>
      <c r="U626" s="291">
        <f t="shared" si="105"/>
        <v>0</v>
      </c>
      <c r="V626" s="291">
        <f t="shared" si="110"/>
        <v>0</v>
      </c>
      <c r="X626" s="288">
        <f>(($AC626*DT!$C$5/1000))*($D$1045/IF(AND($D$1044&gt;$B$1046,$B$1046&gt;$D$1043),366,365))+(($AD626*DT!$C$5/2000))</f>
        <v>0</v>
      </c>
      <c r="Y626" s="289">
        <f t="shared" si="106"/>
        <v>0</v>
      </c>
      <c r="Z626" s="289">
        <f>(($AC626*DT!$E$5/1000))*($D$1045/IF(AND($D$1044&gt;$B$1046,$B$1046&gt;$D$1043),366,365))+(($AD626*DT!$E$5/2000))</f>
        <v>0</v>
      </c>
      <c r="AA626" s="290">
        <f t="shared" si="107"/>
        <v>0</v>
      </c>
      <c r="AC626" s="291">
        <f t="shared" si="108"/>
        <v>0</v>
      </c>
      <c r="AD626" s="291">
        <f t="shared" si="109"/>
        <v>0</v>
      </c>
    </row>
    <row r="627" spans="2:30" x14ac:dyDescent="0.25">
      <c r="B627" s="522">
        <v>623</v>
      </c>
      <c r="C627" s="280">
        <f>'BIENES ASEGURADOS'!C635</f>
        <v>0</v>
      </c>
      <c r="D627" s="281">
        <f>SUM('BIENES ASEGURADOS'!D635:H635)*'RT GENERALES'!$D$14</f>
        <v>0</v>
      </c>
      <c r="E627" s="281">
        <f>SUM('BIENES ASEGURADOS'!I635:Y635,'BIENES ASEGURADOS'!AA635)*'RT GENERALES'!$D$14</f>
        <v>0</v>
      </c>
      <c r="F627" s="281">
        <f>'BIENES ASEGURADOS'!AB635*'RT GENERALES'!$D$14</f>
        <v>0</v>
      </c>
      <c r="G627" s="282">
        <f>'BIENES ASEGURADOS'!Z635*'RT GENERALES'!$D$14</f>
        <v>0</v>
      </c>
      <c r="H627" s="525">
        <f t="shared" si="100"/>
        <v>0</v>
      </c>
      <c r="I627" s="283"/>
      <c r="J627" s="284">
        <f>(((D627+E627)*(DT!$C$5/1000)))*($D$1045/IF(AND($D$1044&gt;$B$1046,$B$1046&gt;$D$1043),366,365))+(LIQUIDACION!$F627*(DT!$C$5/2000))</f>
        <v>0</v>
      </c>
      <c r="K627" s="285">
        <f t="shared" si="101"/>
        <v>0</v>
      </c>
      <c r="L627" s="286">
        <f>(((D627+E627)*DT!$E$5/1000)*($D$1045/IF(AND($D$1044&gt;$B$1046,$B$1046&gt;$D$1043),366,365))+(LIQUIDACION!F627*(DT!$E$5/2000)))</f>
        <v>0</v>
      </c>
      <c r="M627" s="286">
        <f>((G627)*(DT!$C$6/1000))*($D$1045/IF(AND($D$1044&gt;$B$1046,$B$1046&gt;$D$1043),366,365))</f>
        <v>0</v>
      </c>
      <c r="N627" s="287">
        <f t="shared" si="102"/>
        <v>0</v>
      </c>
      <c r="P627" s="288">
        <f>(($U627*DT!$C$5/1000))*($D$1045/IF(AND($D$1044&gt;$B$1046,$B$1046&gt;$D$1043),366,365))+(($V627*DT!$C$5/2000))</f>
        <v>0</v>
      </c>
      <c r="Q627" s="289">
        <f t="shared" si="103"/>
        <v>0</v>
      </c>
      <c r="R627" s="289">
        <f>(($U627*DT!$E$5/1000))*($D$1045/IF(AND($D$1044&gt;$B$1046,$B$1046&gt;$D$1043),366,365))+(($V627*DT!$E$5/2000))</f>
        <v>0</v>
      </c>
      <c r="S627" s="290">
        <f t="shared" si="104"/>
        <v>0</v>
      </c>
      <c r="U627" s="291">
        <f t="shared" si="105"/>
        <v>0</v>
      </c>
      <c r="V627" s="291">
        <f t="shared" si="110"/>
        <v>0</v>
      </c>
      <c r="X627" s="288">
        <f>(($AC627*DT!$C$5/1000))*($D$1045/IF(AND($D$1044&gt;$B$1046,$B$1046&gt;$D$1043),366,365))+(($AD627*DT!$C$5/2000))</f>
        <v>0</v>
      </c>
      <c r="Y627" s="289">
        <f t="shared" si="106"/>
        <v>0</v>
      </c>
      <c r="Z627" s="289">
        <f>(($AC627*DT!$E$5/1000))*($D$1045/IF(AND($D$1044&gt;$B$1046,$B$1046&gt;$D$1043),366,365))+(($AD627*DT!$E$5/2000))</f>
        <v>0</v>
      </c>
      <c r="AA627" s="290">
        <f t="shared" si="107"/>
        <v>0</v>
      </c>
      <c r="AC627" s="291">
        <f t="shared" si="108"/>
        <v>0</v>
      </c>
      <c r="AD627" s="291">
        <f t="shared" si="109"/>
        <v>0</v>
      </c>
    </row>
    <row r="628" spans="2:30" x14ac:dyDescent="0.25">
      <c r="B628" s="522">
        <v>624</v>
      </c>
      <c r="C628" s="280">
        <f>'BIENES ASEGURADOS'!C636</f>
        <v>0</v>
      </c>
      <c r="D628" s="281">
        <f>SUM('BIENES ASEGURADOS'!D636:H636)*'RT GENERALES'!$D$14</f>
        <v>0</v>
      </c>
      <c r="E628" s="281">
        <f>SUM('BIENES ASEGURADOS'!I636:Y636,'BIENES ASEGURADOS'!AA636)*'RT GENERALES'!$D$14</f>
        <v>0</v>
      </c>
      <c r="F628" s="281">
        <f>'BIENES ASEGURADOS'!AB636*'RT GENERALES'!$D$14</f>
        <v>0</v>
      </c>
      <c r="G628" s="282">
        <f>'BIENES ASEGURADOS'!Z636*'RT GENERALES'!$D$14</f>
        <v>0</v>
      </c>
      <c r="H628" s="525">
        <f t="shared" si="100"/>
        <v>0</v>
      </c>
      <c r="I628" s="283"/>
      <c r="J628" s="284">
        <f>(((D628+E628)*(DT!$C$5/1000)))*($D$1045/IF(AND($D$1044&gt;$B$1046,$B$1046&gt;$D$1043),366,365))+(LIQUIDACION!$F628*(DT!$C$5/2000))</f>
        <v>0</v>
      </c>
      <c r="K628" s="285">
        <f t="shared" si="101"/>
        <v>0</v>
      </c>
      <c r="L628" s="286">
        <f>(((D628+E628)*DT!$E$5/1000)*($D$1045/IF(AND($D$1044&gt;$B$1046,$B$1046&gt;$D$1043),366,365))+(LIQUIDACION!F628*(DT!$E$5/2000)))</f>
        <v>0</v>
      </c>
      <c r="M628" s="286">
        <f>((G628)*(DT!$C$6/1000))*($D$1045/IF(AND($D$1044&gt;$B$1046,$B$1046&gt;$D$1043),366,365))</f>
        <v>0</v>
      </c>
      <c r="N628" s="287">
        <f t="shared" si="102"/>
        <v>0</v>
      </c>
      <c r="P628" s="288">
        <f>(($U628*DT!$C$5/1000))*($D$1045/IF(AND($D$1044&gt;$B$1046,$B$1046&gt;$D$1043),366,365))+(($V628*DT!$C$5/2000))</f>
        <v>0</v>
      </c>
      <c r="Q628" s="289">
        <f t="shared" si="103"/>
        <v>0</v>
      </c>
      <c r="R628" s="289">
        <f>(($U628*DT!$E$5/1000))*($D$1045/IF(AND($D$1044&gt;$B$1046,$B$1046&gt;$D$1043),366,365))+(($V628*DT!$E$5/2000))</f>
        <v>0</v>
      </c>
      <c r="S628" s="290">
        <f t="shared" si="104"/>
        <v>0</v>
      </c>
      <c r="U628" s="291">
        <f t="shared" si="105"/>
        <v>0</v>
      </c>
      <c r="V628" s="291">
        <f t="shared" si="110"/>
        <v>0</v>
      </c>
      <c r="X628" s="288">
        <f>(($AC628*DT!$C$5/1000))*($D$1045/IF(AND($D$1044&gt;$B$1046,$B$1046&gt;$D$1043),366,365))+(($AD628*DT!$C$5/2000))</f>
        <v>0</v>
      </c>
      <c r="Y628" s="289">
        <f t="shared" si="106"/>
        <v>0</v>
      </c>
      <c r="Z628" s="289">
        <f>(($AC628*DT!$E$5/1000))*($D$1045/IF(AND($D$1044&gt;$B$1046,$B$1046&gt;$D$1043),366,365))+(($AD628*DT!$E$5/2000))</f>
        <v>0</v>
      </c>
      <c r="AA628" s="290">
        <f t="shared" si="107"/>
        <v>0</v>
      </c>
      <c r="AC628" s="291">
        <f t="shared" si="108"/>
        <v>0</v>
      </c>
      <c r="AD628" s="291">
        <f t="shared" si="109"/>
        <v>0</v>
      </c>
    </row>
    <row r="629" spans="2:30" x14ac:dyDescent="0.25">
      <c r="B629" s="522">
        <v>625</v>
      </c>
      <c r="C629" s="280">
        <f>'BIENES ASEGURADOS'!C637</f>
        <v>0</v>
      </c>
      <c r="D629" s="281">
        <f>SUM('BIENES ASEGURADOS'!D637:H637)*'RT GENERALES'!$D$14</f>
        <v>0</v>
      </c>
      <c r="E629" s="281">
        <f>SUM('BIENES ASEGURADOS'!I637:Y637,'BIENES ASEGURADOS'!AA637)*'RT GENERALES'!$D$14</f>
        <v>0</v>
      </c>
      <c r="F629" s="281">
        <f>'BIENES ASEGURADOS'!AB637*'RT GENERALES'!$D$14</f>
        <v>0</v>
      </c>
      <c r="G629" s="282">
        <f>'BIENES ASEGURADOS'!Z637*'RT GENERALES'!$D$14</f>
        <v>0</v>
      </c>
      <c r="H629" s="525">
        <f t="shared" si="100"/>
        <v>0</v>
      </c>
      <c r="I629" s="283"/>
      <c r="J629" s="284">
        <f>(((D629+E629)*(DT!$C$5/1000)))*($D$1045/IF(AND($D$1044&gt;$B$1046,$B$1046&gt;$D$1043),366,365))+(LIQUIDACION!$F629*(DT!$C$5/2000))</f>
        <v>0</v>
      </c>
      <c r="K629" s="285">
        <f t="shared" si="101"/>
        <v>0</v>
      </c>
      <c r="L629" s="286">
        <f>(((D629+E629)*DT!$E$5/1000)*($D$1045/IF(AND($D$1044&gt;$B$1046,$B$1046&gt;$D$1043),366,365))+(LIQUIDACION!F629*(DT!$E$5/2000)))</f>
        <v>0</v>
      </c>
      <c r="M629" s="286">
        <f>((G629)*(DT!$C$6/1000))*($D$1045/IF(AND($D$1044&gt;$B$1046,$B$1046&gt;$D$1043),366,365))</f>
        <v>0</v>
      </c>
      <c r="N629" s="287">
        <f t="shared" si="102"/>
        <v>0</v>
      </c>
      <c r="P629" s="288">
        <f>(($U629*DT!$C$5/1000))*($D$1045/IF(AND($D$1044&gt;$B$1046,$B$1046&gt;$D$1043),366,365))+(($V629*DT!$C$5/2000))</f>
        <v>0</v>
      </c>
      <c r="Q629" s="289">
        <f t="shared" si="103"/>
        <v>0</v>
      </c>
      <c r="R629" s="289">
        <f>(($U629*DT!$E$5/1000))*($D$1045/IF(AND($D$1044&gt;$B$1046,$B$1046&gt;$D$1043),366,365))+(($V629*DT!$E$5/2000))</f>
        <v>0</v>
      </c>
      <c r="S629" s="290">
        <f t="shared" si="104"/>
        <v>0</v>
      </c>
      <c r="U629" s="291">
        <f t="shared" si="105"/>
        <v>0</v>
      </c>
      <c r="V629" s="291">
        <f t="shared" si="110"/>
        <v>0</v>
      </c>
      <c r="X629" s="288">
        <f>(($AC629*DT!$C$5/1000))*($D$1045/IF(AND($D$1044&gt;$B$1046,$B$1046&gt;$D$1043),366,365))+(($AD629*DT!$C$5/2000))</f>
        <v>0</v>
      </c>
      <c r="Y629" s="289">
        <f t="shared" si="106"/>
        <v>0</v>
      </c>
      <c r="Z629" s="289">
        <f>(($AC629*DT!$E$5/1000))*($D$1045/IF(AND($D$1044&gt;$B$1046,$B$1046&gt;$D$1043),366,365))+(($AD629*DT!$E$5/2000))</f>
        <v>0</v>
      </c>
      <c r="AA629" s="290">
        <f t="shared" si="107"/>
        <v>0</v>
      </c>
      <c r="AC629" s="291">
        <f t="shared" si="108"/>
        <v>0</v>
      </c>
      <c r="AD629" s="291">
        <f t="shared" si="109"/>
        <v>0</v>
      </c>
    </row>
    <row r="630" spans="2:30" x14ac:dyDescent="0.25">
      <c r="B630" s="522">
        <v>626</v>
      </c>
      <c r="C630" s="280">
        <f>'BIENES ASEGURADOS'!C638</f>
        <v>0</v>
      </c>
      <c r="D630" s="281">
        <f>SUM('BIENES ASEGURADOS'!D638:H638)*'RT GENERALES'!$D$14</f>
        <v>0</v>
      </c>
      <c r="E630" s="281">
        <f>SUM('BIENES ASEGURADOS'!I638:Y638,'BIENES ASEGURADOS'!AA638)*'RT GENERALES'!$D$14</f>
        <v>0</v>
      </c>
      <c r="F630" s="281">
        <f>'BIENES ASEGURADOS'!AB638*'RT GENERALES'!$D$14</f>
        <v>0</v>
      </c>
      <c r="G630" s="282">
        <f>'BIENES ASEGURADOS'!Z638*'RT GENERALES'!$D$14</f>
        <v>0</v>
      </c>
      <c r="H630" s="525">
        <f t="shared" si="100"/>
        <v>0</v>
      </c>
      <c r="I630" s="283"/>
      <c r="J630" s="284">
        <f>(((D630+E630)*(DT!$C$5/1000)))*($D$1045/IF(AND($D$1044&gt;$B$1046,$B$1046&gt;$D$1043),366,365))+(LIQUIDACION!$F630*(DT!$C$5/2000))</f>
        <v>0</v>
      </c>
      <c r="K630" s="285">
        <f t="shared" si="101"/>
        <v>0</v>
      </c>
      <c r="L630" s="286">
        <f>(((D630+E630)*DT!$E$5/1000)*($D$1045/IF(AND($D$1044&gt;$B$1046,$B$1046&gt;$D$1043),366,365))+(LIQUIDACION!F630*(DT!$E$5/2000)))</f>
        <v>0</v>
      </c>
      <c r="M630" s="286">
        <f>((G630)*(DT!$C$6/1000))*($D$1045/IF(AND($D$1044&gt;$B$1046,$B$1046&gt;$D$1043),366,365))</f>
        <v>0</v>
      </c>
      <c r="N630" s="287">
        <f t="shared" si="102"/>
        <v>0</v>
      </c>
      <c r="P630" s="288">
        <f>(($U630*DT!$C$5/1000))*($D$1045/IF(AND($D$1044&gt;$B$1046,$B$1046&gt;$D$1043),366,365))+(($V630*DT!$C$5/2000))</f>
        <v>0</v>
      </c>
      <c r="Q630" s="289">
        <f t="shared" si="103"/>
        <v>0</v>
      </c>
      <c r="R630" s="289">
        <f>(($U630*DT!$E$5/1000))*($D$1045/IF(AND($D$1044&gt;$B$1046,$B$1046&gt;$D$1043),366,365))+(($V630*DT!$E$5/2000))</f>
        <v>0</v>
      </c>
      <c r="S630" s="290">
        <f t="shared" si="104"/>
        <v>0</v>
      </c>
      <c r="U630" s="291">
        <f t="shared" si="105"/>
        <v>0</v>
      </c>
      <c r="V630" s="291">
        <f t="shared" si="110"/>
        <v>0</v>
      </c>
      <c r="X630" s="288">
        <f>(($AC630*DT!$C$5/1000))*($D$1045/IF(AND($D$1044&gt;$B$1046,$B$1046&gt;$D$1043),366,365))+(($AD630*DT!$C$5/2000))</f>
        <v>0</v>
      </c>
      <c r="Y630" s="289">
        <f t="shared" si="106"/>
        <v>0</v>
      </c>
      <c r="Z630" s="289">
        <f>(($AC630*DT!$E$5/1000))*($D$1045/IF(AND($D$1044&gt;$B$1046,$B$1046&gt;$D$1043),366,365))+(($AD630*DT!$E$5/2000))</f>
        <v>0</v>
      </c>
      <c r="AA630" s="290">
        <f t="shared" si="107"/>
        <v>0</v>
      </c>
      <c r="AC630" s="291">
        <f t="shared" si="108"/>
        <v>0</v>
      </c>
      <c r="AD630" s="291">
        <f t="shared" si="109"/>
        <v>0</v>
      </c>
    </row>
    <row r="631" spans="2:30" x14ac:dyDescent="0.25">
      <c r="B631" s="522">
        <v>627</v>
      </c>
      <c r="C631" s="280">
        <f>'BIENES ASEGURADOS'!C639</f>
        <v>0</v>
      </c>
      <c r="D631" s="281">
        <f>SUM('BIENES ASEGURADOS'!D639:H639)*'RT GENERALES'!$D$14</f>
        <v>0</v>
      </c>
      <c r="E631" s="281">
        <f>SUM('BIENES ASEGURADOS'!I639:Y639,'BIENES ASEGURADOS'!AA639)*'RT GENERALES'!$D$14</f>
        <v>0</v>
      </c>
      <c r="F631" s="281">
        <f>'BIENES ASEGURADOS'!AB639*'RT GENERALES'!$D$14</f>
        <v>0</v>
      </c>
      <c r="G631" s="282">
        <f>'BIENES ASEGURADOS'!Z639*'RT GENERALES'!$D$14</f>
        <v>0</v>
      </c>
      <c r="H631" s="525">
        <f t="shared" si="100"/>
        <v>0</v>
      </c>
      <c r="I631" s="283"/>
      <c r="J631" s="284">
        <f>(((D631+E631)*(DT!$C$5/1000)))*($D$1045/IF(AND($D$1044&gt;$B$1046,$B$1046&gt;$D$1043),366,365))+(LIQUIDACION!$F631*(DT!$C$5/2000))</f>
        <v>0</v>
      </c>
      <c r="K631" s="285">
        <f t="shared" si="101"/>
        <v>0</v>
      </c>
      <c r="L631" s="286">
        <f>(((D631+E631)*DT!$E$5/1000)*($D$1045/IF(AND($D$1044&gt;$B$1046,$B$1046&gt;$D$1043),366,365))+(LIQUIDACION!F631*(DT!$E$5/2000)))</f>
        <v>0</v>
      </c>
      <c r="M631" s="286">
        <f>((G631)*(DT!$C$6/1000))*($D$1045/IF(AND($D$1044&gt;$B$1046,$B$1046&gt;$D$1043),366,365))</f>
        <v>0</v>
      </c>
      <c r="N631" s="287">
        <f t="shared" si="102"/>
        <v>0</v>
      </c>
      <c r="P631" s="288">
        <f>(($U631*DT!$C$5/1000))*($D$1045/IF(AND($D$1044&gt;$B$1046,$B$1046&gt;$D$1043),366,365))+(($V631*DT!$C$5/2000))</f>
        <v>0</v>
      </c>
      <c r="Q631" s="289">
        <f t="shared" si="103"/>
        <v>0</v>
      </c>
      <c r="R631" s="289">
        <f>(($U631*DT!$E$5/1000))*($D$1045/IF(AND($D$1044&gt;$B$1046,$B$1046&gt;$D$1043),366,365))+(($V631*DT!$E$5/2000))</f>
        <v>0</v>
      </c>
      <c r="S631" s="290">
        <f t="shared" si="104"/>
        <v>0</v>
      </c>
      <c r="U631" s="291">
        <f t="shared" si="105"/>
        <v>0</v>
      </c>
      <c r="V631" s="291">
        <f t="shared" si="110"/>
        <v>0</v>
      </c>
      <c r="X631" s="288">
        <f>(($AC631*DT!$C$5/1000))*($D$1045/IF(AND($D$1044&gt;$B$1046,$B$1046&gt;$D$1043),366,365))+(($AD631*DT!$C$5/2000))</f>
        <v>0</v>
      </c>
      <c r="Y631" s="289">
        <f t="shared" si="106"/>
        <v>0</v>
      </c>
      <c r="Z631" s="289">
        <f>(($AC631*DT!$E$5/1000))*($D$1045/IF(AND($D$1044&gt;$B$1046,$B$1046&gt;$D$1043),366,365))+(($AD631*DT!$E$5/2000))</f>
        <v>0</v>
      </c>
      <c r="AA631" s="290">
        <f t="shared" si="107"/>
        <v>0</v>
      </c>
      <c r="AC631" s="291">
        <f t="shared" si="108"/>
        <v>0</v>
      </c>
      <c r="AD631" s="291">
        <f t="shared" si="109"/>
        <v>0</v>
      </c>
    </row>
    <row r="632" spans="2:30" x14ac:dyDescent="0.25">
      <c r="B632" s="522">
        <v>628</v>
      </c>
      <c r="C632" s="280">
        <f>'BIENES ASEGURADOS'!C640</f>
        <v>0</v>
      </c>
      <c r="D632" s="281">
        <f>SUM('BIENES ASEGURADOS'!D640:H640)*'RT GENERALES'!$D$14</f>
        <v>0</v>
      </c>
      <c r="E632" s="281">
        <f>SUM('BIENES ASEGURADOS'!I640:Y640,'BIENES ASEGURADOS'!AA640)*'RT GENERALES'!$D$14</f>
        <v>0</v>
      </c>
      <c r="F632" s="281">
        <f>'BIENES ASEGURADOS'!AB640*'RT GENERALES'!$D$14</f>
        <v>0</v>
      </c>
      <c r="G632" s="282">
        <f>'BIENES ASEGURADOS'!Z640*'RT GENERALES'!$D$14</f>
        <v>0</v>
      </c>
      <c r="H632" s="525">
        <f t="shared" ref="H632:H695" si="111">SUM(D632:G632)</f>
        <v>0</v>
      </c>
      <c r="I632" s="283"/>
      <c r="J632" s="284">
        <f>(((D632+E632)*(DT!$C$5/1000)))*($D$1045/IF(AND($D$1044&gt;$B$1046,$B$1046&gt;$D$1043),366,365))+(LIQUIDACION!$F632*(DT!$C$5/2000))</f>
        <v>0</v>
      </c>
      <c r="K632" s="285">
        <f t="shared" ref="K632:K695" si="112">(((D632+E632)*($H$1045/1000)))*($D$1045/IF(AND($D$1044&gt;$B$1046,$B$1046&gt;$D$1043),366,365))+(F632*$H$1045/2000)</f>
        <v>0</v>
      </c>
      <c r="L632" s="286">
        <f>(((D632+E632)*DT!$E$5/1000)*($D$1045/IF(AND($D$1044&gt;$B$1046,$B$1046&gt;$D$1043),366,365))+(LIQUIDACION!F632*(DT!$E$5/2000)))</f>
        <v>0</v>
      </c>
      <c r="M632" s="286">
        <f>((G632)*(DT!$C$6/1000))*($D$1045/IF(AND($D$1044&gt;$B$1046,$B$1046&gt;$D$1043),366,365))</f>
        <v>0</v>
      </c>
      <c r="N632" s="287">
        <f t="shared" ref="N632:N695" si="113">SUM(J632:M632)</f>
        <v>0</v>
      </c>
      <c r="P632" s="288">
        <f>(($U632*DT!$C$5/1000))*($D$1045/IF(AND($D$1044&gt;$B$1046,$B$1046&gt;$D$1043),366,365))+(($V632*DT!$C$5/2000))</f>
        <v>0</v>
      </c>
      <c r="Q632" s="289">
        <f t="shared" ref="Q632:Q695" si="114">(($U632*$H$1045/1000))*($D$1045/IF(AND($D$1044&gt;$B$1046,$B$1046&gt;$D$1043),366,365))+(($V632*$H$1045/2000))</f>
        <v>0</v>
      </c>
      <c r="R632" s="289">
        <f>(($U632*DT!$E$5/1000))*($D$1045/IF(AND($D$1044&gt;$B$1046,$B$1046&gt;$D$1043),366,365))+(($V632*DT!$E$5/2000))</f>
        <v>0</v>
      </c>
      <c r="S632" s="290">
        <f t="shared" ref="S632:S695" si="115">N632-(SUM(P632:R632))</f>
        <v>0</v>
      </c>
      <c r="U632" s="291">
        <f t="shared" ref="U632:U695" si="116">IF(AND(($H632)&gt;$P$2,F632&gt;0),((D632+E632+G632)*($P$2/$H632)),IF($H632&lt;$P$2,(D632+E632+G632),($H632)*($P$2/$H632)))</f>
        <v>0</v>
      </c>
      <c r="V632" s="291">
        <f t="shared" si="110"/>
        <v>0</v>
      </c>
      <c r="X632" s="288">
        <f>(($AC632*DT!$C$5/1000))*($D$1045/IF(AND($D$1044&gt;$B$1046,$B$1046&gt;$D$1043),366,365))+(($AD632*DT!$C$5/2000))</f>
        <v>0</v>
      </c>
      <c r="Y632" s="289">
        <f t="shared" ref="Y632:Y695" si="117">(($AC632*$H$1045/1000))*($D$1045/IF(AND($D$1044&gt;$B$1046,$B$1046&gt;$D$1043),366,365))+(($AD632*$H$1045/2000))</f>
        <v>0</v>
      </c>
      <c r="Z632" s="289">
        <f>(($AC632*DT!$E$5/1000))*($D$1045/IF(AND($D$1044&gt;$B$1046,$B$1046&gt;$D$1043),366,365))+(($AD632*DT!$E$5/2000))</f>
        <v>0</v>
      </c>
      <c r="AA632" s="290">
        <f t="shared" ref="AA632:AA695" si="118">N632-SUM(P632:R632,X632:Z632)</f>
        <v>0</v>
      </c>
      <c r="AC632" s="291">
        <f t="shared" ref="AC632:AC695" si="119">IF($H632&gt;$P$2,IF(AND($X$2&gt;=($H632-$P$2)),(D632+E632+G632)*(1-($P$2/$H632)),(D632+E632+G632)*($X$2/$H632)),0)</f>
        <v>0</v>
      </c>
      <c r="AD632" s="291">
        <f t="shared" ref="AD632:AD695" si="120">IF($H632&gt;$P$2,IF(AND($X$2&gt;=($H632-$P$2),F632&gt;0),(F632)*(1-($P$2/$H632)),(F632)*($X$2/$H632)),0)</f>
        <v>0</v>
      </c>
    </row>
    <row r="633" spans="2:30" x14ac:dyDescent="0.25">
      <c r="B633" s="522">
        <v>629</v>
      </c>
      <c r="C633" s="280">
        <f>'BIENES ASEGURADOS'!C641</f>
        <v>0</v>
      </c>
      <c r="D633" s="281">
        <f>SUM('BIENES ASEGURADOS'!D641:H641)*'RT GENERALES'!$D$14</f>
        <v>0</v>
      </c>
      <c r="E633" s="281">
        <f>SUM('BIENES ASEGURADOS'!I641:Y641,'BIENES ASEGURADOS'!AA641)*'RT GENERALES'!$D$14</f>
        <v>0</v>
      </c>
      <c r="F633" s="281">
        <f>'BIENES ASEGURADOS'!AB641*'RT GENERALES'!$D$14</f>
        <v>0</v>
      </c>
      <c r="G633" s="282">
        <f>'BIENES ASEGURADOS'!Z641*'RT GENERALES'!$D$14</f>
        <v>0</v>
      </c>
      <c r="H633" s="525">
        <f t="shared" si="111"/>
        <v>0</v>
      </c>
      <c r="I633" s="283"/>
      <c r="J633" s="284">
        <f>(((D633+E633)*(DT!$C$5/1000)))*($D$1045/IF(AND($D$1044&gt;$B$1046,$B$1046&gt;$D$1043),366,365))+(LIQUIDACION!$F633*(DT!$C$5/2000))</f>
        <v>0</v>
      </c>
      <c r="K633" s="285">
        <f t="shared" si="112"/>
        <v>0</v>
      </c>
      <c r="L633" s="286">
        <f>(((D633+E633)*DT!$E$5/1000)*($D$1045/IF(AND($D$1044&gt;$B$1046,$B$1046&gt;$D$1043),366,365))+(LIQUIDACION!F633*(DT!$E$5/2000)))</f>
        <v>0</v>
      </c>
      <c r="M633" s="286">
        <f>((G633)*(DT!$C$6/1000))*($D$1045/IF(AND($D$1044&gt;$B$1046,$B$1046&gt;$D$1043),366,365))</f>
        <v>0</v>
      </c>
      <c r="N633" s="287">
        <f t="shared" si="113"/>
        <v>0</v>
      </c>
      <c r="P633" s="288">
        <f>(($U633*DT!$C$5/1000))*($D$1045/IF(AND($D$1044&gt;$B$1046,$B$1046&gt;$D$1043),366,365))+(($V633*DT!$C$5/2000))</f>
        <v>0</v>
      </c>
      <c r="Q633" s="289">
        <f t="shared" si="114"/>
        <v>0</v>
      </c>
      <c r="R633" s="289">
        <f>(($U633*DT!$E$5/1000))*($D$1045/IF(AND($D$1044&gt;$B$1046,$B$1046&gt;$D$1043),366,365))+(($V633*DT!$E$5/2000))</f>
        <v>0</v>
      </c>
      <c r="S633" s="290">
        <f t="shared" si="115"/>
        <v>0</v>
      </c>
      <c r="U633" s="291">
        <f t="shared" si="116"/>
        <v>0</v>
      </c>
      <c r="V633" s="291">
        <f t="shared" si="110"/>
        <v>0</v>
      </c>
      <c r="X633" s="288">
        <f>(($AC633*DT!$C$5/1000))*($D$1045/IF(AND($D$1044&gt;$B$1046,$B$1046&gt;$D$1043),366,365))+(($AD633*DT!$C$5/2000))</f>
        <v>0</v>
      </c>
      <c r="Y633" s="289">
        <f t="shared" si="117"/>
        <v>0</v>
      </c>
      <c r="Z633" s="289">
        <f>(($AC633*DT!$E$5/1000))*($D$1045/IF(AND($D$1044&gt;$B$1046,$B$1046&gt;$D$1043),366,365))+(($AD633*DT!$E$5/2000))</f>
        <v>0</v>
      </c>
      <c r="AA633" s="290">
        <f t="shared" si="118"/>
        <v>0</v>
      </c>
      <c r="AC633" s="291">
        <f t="shared" si="119"/>
        <v>0</v>
      </c>
      <c r="AD633" s="291">
        <f t="shared" si="120"/>
        <v>0</v>
      </c>
    </row>
    <row r="634" spans="2:30" x14ac:dyDescent="0.25">
      <c r="B634" s="522">
        <v>630</v>
      </c>
      <c r="C634" s="280">
        <f>'BIENES ASEGURADOS'!C642</f>
        <v>0</v>
      </c>
      <c r="D634" s="281">
        <f>SUM('BIENES ASEGURADOS'!D642:H642)*'RT GENERALES'!$D$14</f>
        <v>0</v>
      </c>
      <c r="E634" s="281">
        <f>SUM('BIENES ASEGURADOS'!I642:Y642,'BIENES ASEGURADOS'!AA642)*'RT GENERALES'!$D$14</f>
        <v>0</v>
      </c>
      <c r="F634" s="281">
        <f>'BIENES ASEGURADOS'!AB642*'RT GENERALES'!$D$14</f>
        <v>0</v>
      </c>
      <c r="G634" s="282">
        <f>'BIENES ASEGURADOS'!Z642*'RT GENERALES'!$D$14</f>
        <v>0</v>
      </c>
      <c r="H634" s="525">
        <f t="shared" si="111"/>
        <v>0</v>
      </c>
      <c r="I634" s="283"/>
      <c r="J634" s="284">
        <f>(((D634+E634)*(DT!$C$5/1000)))*($D$1045/IF(AND($D$1044&gt;$B$1046,$B$1046&gt;$D$1043),366,365))+(LIQUIDACION!$F634*(DT!$C$5/2000))</f>
        <v>0</v>
      </c>
      <c r="K634" s="285">
        <f t="shared" si="112"/>
        <v>0</v>
      </c>
      <c r="L634" s="286">
        <f>(((D634+E634)*DT!$E$5/1000)*($D$1045/IF(AND($D$1044&gt;$B$1046,$B$1046&gt;$D$1043),366,365))+(LIQUIDACION!F634*(DT!$E$5/2000)))</f>
        <v>0</v>
      </c>
      <c r="M634" s="286">
        <f>((G634)*(DT!$C$6/1000))*($D$1045/IF(AND($D$1044&gt;$B$1046,$B$1046&gt;$D$1043),366,365))</f>
        <v>0</v>
      </c>
      <c r="N634" s="287">
        <f t="shared" si="113"/>
        <v>0</v>
      </c>
      <c r="P634" s="288">
        <f>(($U634*DT!$C$5/1000))*($D$1045/IF(AND($D$1044&gt;$B$1046,$B$1046&gt;$D$1043),366,365))+(($V634*DT!$C$5/2000))</f>
        <v>0</v>
      </c>
      <c r="Q634" s="289">
        <f t="shared" si="114"/>
        <v>0</v>
      </c>
      <c r="R634" s="289">
        <f>(($U634*DT!$E$5/1000))*($D$1045/IF(AND($D$1044&gt;$B$1046,$B$1046&gt;$D$1043),366,365))+(($V634*DT!$E$5/2000))</f>
        <v>0</v>
      </c>
      <c r="S634" s="290">
        <f t="shared" si="115"/>
        <v>0</v>
      </c>
      <c r="U634" s="291">
        <f t="shared" si="116"/>
        <v>0</v>
      </c>
      <c r="V634" s="291">
        <f t="shared" si="110"/>
        <v>0</v>
      </c>
      <c r="X634" s="288">
        <f>(($AC634*DT!$C$5/1000))*($D$1045/IF(AND($D$1044&gt;$B$1046,$B$1046&gt;$D$1043),366,365))+(($AD634*DT!$C$5/2000))</f>
        <v>0</v>
      </c>
      <c r="Y634" s="289">
        <f t="shared" si="117"/>
        <v>0</v>
      </c>
      <c r="Z634" s="289">
        <f>(($AC634*DT!$E$5/1000))*($D$1045/IF(AND($D$1044&gt;$B$1046,$B$1046&gt;$D$1043),366,365))+(($AD634*DT!$E$5/2000))</f>
        <v>0</v>
      </c>
      <c r="AA634" s="290">
        <f t="shared" si="118"/>
        <v>0</v>
      </c>
      <c r="AC634" s="291">
        <f t="shared" si="119"/>
        <v>0</v>
      </c>
      <c r="AD634" s="291">
        <f t="shared" si="120"/>
        <v>0</v>
      </c>
    </row>
    <row r="635" spans="2:30" x14ac:dyDescent="0.25">
      <c r="B635" s="522">
        <v>631</v>
      </c>
      <c r="C635" s="280">
        <f>'BIENES ASEGURADOS'!C643</f>
        <v>0</v>
      </c>
      <c r="D635" s="281">
        <f>SUM('BIENES ASEGURADOS'!D643:H643)*'RT GENERALES'!$D$14</f>
        <v>0</v>
      </c>
      <c r="E635" s="281">
        <f>SUM('BIENES ASEGURADOS'!I643:Y643,'BIENES ASEGURADOS'!AA643)*'RT GENERALES'!$D$14</f>
        <v>0</v>
      </c>
      <c r="F635" s="281">
        <f>'BIENES ASEGURADOS'!AB643*'RT GENERALES'!$D$14</f>
        <v>0</v>
      </c>
      <c r="G635" s="282">
        <f>'BIENES ASEGURADOS'!Z643*'RT GENERALES'!$D$14</f>
        <v>0</v>
      </c>
      <c r="H635" s="525">
        <f t="shared" si="111"/>
        <v>0</v>
      </c>
      <c r="I635" s="283"/>
      <c r="J635" s="284">
        <f>(((D635+E635)*(DT!$C$5/1000)))*($D$1045/IF(AND($D$1044&gt;$B$1046,$B$1046&gt;$D$1043),366,365))+(LIQUIDACION!$F635*(DT!$C$5/2000))</f>
        <v>0</v>
      </c>
      <c r="K635" s="285">
        <f t="shared" si="112"/>
        <v>0</v>
      </c>
      <c r="L635" s="286">
        <f>(((D635+E635)*DT!$E$5/1000)*($D$1045/IF(AND($D$1044&gt;$B$1046,$B$1046&gt;$D$1043),366,365))+(LIQUIDACION!F635*(DT!$E$5/2000)))</f>
        <v>0</v>
      </c>
      <c r="M635" s="286">
        <f>((G635)*(DT!$C$6/1000))*($D$1045/IF(AND($D$1044&gt;$B$1046,$B$1046&gt;$D$1043),366,365))</f>
        <v>0</v>
      </c>
      <c r="N635" s="287">
        <f t="shared" si="113"/>
        <v>0</v>
      </c>
      <c r="P635" s="288">
        <f>(($U635*DT!$C$5/1000))*($D$1045/IF(AND($D$1044&gt;$B$1046,$B$1046&gt;$D$1043),366,365))+(($V635*DT!$C$5/2000))</f>
        <v>0</v>
      </c>
      <c r="Q635" s="289">
        <f t="shared" si="114"/>
        <v>0</v>
      </c>
      <c r="R635" s="289">
        <f>(($U635*DT!$E$5/1000))*($D$1045/IF(AND($D$1044&gt;$B$1046,$B$1046&gt;$D$1043),366,365))+(($V635*DT!$E$5/2000))</f>
        <v>0</v>
      </c>
      <c r="S635" s="290">
        <f t="shared" si="115"/>
        <v>0</v>
      </c>
      <c r="U635" s="291">
        <f t="shared" si="116"/>
        <v>0</v>
      </c>
      <c r="V635" s="291">
        <f t="shared" si="110"/>
        <v>0</v>
      </c>
      <c r="X635" s="288">
        <f>(($AC635*DT!$C$5/1000))*($D$1045/IF(AND($D$1044&gt;$B$1046,$B$1046&gt;$D$1043),366,365))+(($AD635*DT!$C$5/2000))</f>
        <v>0</v>
      </c>
      <c r="Y635" s="289">
        <f t="shared" si="117"/>
        <v>0</v>
      </c>
      <c r="Z635" s="289">
        <f>(($AC635*DT!$E$5/1000))*($D$1045/IF(AND($D$1044&gt;$B$1046,$B$1046&gt;$D$1043),366,365))+(($AD635*DT!$E$5/2000))</f>
        <v>0</v>
      </c>
      <c r="AA635" s="290">
        <f t="shared" si="118"/>
        <v>0</v>
      </c>
      <c r="AC635" s="291">
        <f t="shared" si="119"/>
        <v>0</v>
      </c>
      <c r="AD635" s="291">
        <f t="shared" si="120"/>
        <v>0</v>
      </c>
    </row>
    <row r="636" spans="2:30" x14ac:dyDescent="0.25">
      <c r="B636" s="522">
        <v>632</v>
      </c>
      <c r="C636" s="280">
        <f>'BIENES ASEGURADOS'!C644</f>
        <v>0</v>
      </c>
      <c r="D636" s="281">
        <f>SUM('BIENES ASEGURADOS'!D644:H644)*'RT GENERALES'!$D$14</f>
        <v>0</v>
      </c>
      <c r="E636" s="281">
        <f>SUM('BIENES ASEGURADOS'!I644:Y644,'BIENES ASEGURADOS'!AA644)*'RT GENERALES'!$D$14</f>
        <v>0</v>
      </c>
      <c r="F636" s="281">
        <f>'BIENES ASEGURADOS'!AB644*'RT GENERALES'!$D$14</f>
        <v>0</v>
      </c>
      <c r="G636" s="282">
        <f>'BIENES ASEGURADOS'!Z644*'RT GENERALES'!$D$14</f>
        <v>0</v>
      </c>
      <c r="H636" s="525">
        <f t="shared" si="111"/>
        <v>0</v>
      </c>
      <c r="I636" s="283"/>
      <c r="J636" s="284">
        <f>(((D636+E636)*(DT!$C$5/1000)))*($D$1045/IF(AND($D$1044&gt;$B$1046,$B$1046&gt;$D$1043),366,365))+(LIQUIDACION!$F636*(DT!$C$5/2000))</f>
        <v>0</v>
      </c>
      <c r="K636" s="285">
        <f t="shared" si="112"/>
        <v>0</v>
      </c>
      <c r="L636" s="286">
        <f>(((D636+E636)*DT!$E$5/1000)*($D$1045/IF(AND($D$1044&gt;$B$1046,$B$1046&gt;$D$1043),366,365))+(LIQUIDACION!F636*(DT!$E$5/2000)))</f>
        <v>0</v>
      </c>
      <c r="M636" s="286">
        <f>((G636)*(DT!$C$6/1000))*($D$1045/IF(AND($D$1044&gt;$B$1046,$B$1046&gt;$D$1043),366,365))</f>
        <v>0</v>
      </c>
      <c r="N636" s="287">
        <f t="shared" si="113"/>
        <v>0</v>
      </c>
      <c r="P636" s="288">
        <f>(($U636*DT!$C$5/1000))*($D$1045/IF(AND($D$1044&gt;$B$1046,$B$1046&gt;$D$1043),366,365))+(($V636*DT!$C$5/2000))</f>
        <v>0</v>
      </c>
      <c r="Q636" s="289">
        <f t="shared" si="114"/>
        <v>0</v>
      </c>
      <c r="R636" s="289">
        <f>(($U636*DT!$E$5/1000))*($D$1045/IF(AND($D$1044&gt;$B$1046,$B$1046&gt;$D$1043),366,365))+(($V636*DT!$E$5/2000))</f>
        <v>0</v>
      </c>
      <c r="S636" s="290">
        <f t="shared" si="115"/>
        <v>0</v>
      </c>
      <c r="U636" s="291">
        <f t="shared" si="116"/>
        <v>0</v>
      </c>
      <c r="V636" s="291">
        <f t="shared" si="110"/>
        <v>0</v>
      </c>
      <c r="X636" s="288">
        <f>(($AC636*DT!$C$5/1000))*($D$1045/IF(AND($D$1044&gt;$B$1046,$B$1046&gt;$D$1043),366,365))+(($AD636*DT!$C$5/2000))</f>
        <v>0</v>
      </c>
      <c r="Y636" s="289">
        <f t="shared" si="117"/>
        <v>0</v>
      </c>
      <c r="Z636" s="289">
        <f>(($AC636*DT!$E$5/1000))*($D$1045/IF(AND($D$1044&gt;$B$1046,$B$1046&gt;$D$1043),366,365))+(($AD636*DT!$E$5/2000))</f>
        <v>0</v>
      </c>
      <c r="AA636" s="290">
        <f t="shared" si="118"/>
        <v>0</v>
      </c>
      <c r="AC636" s="291">
        <f t="shared" si="119"/>
        <v>0</v>
      </c>
      <c r="AD636" s="291">
        <f t="shared" si="120"/>
        <v>0</v>
      </c>
    </row>
    <row r="637" spans="2:30" x14ac:dyDescent="0.25">
      <c r="B637" s="522">
        <v>633</v>
      </c>
      <c r="C637" s="280">
        <f>'BIENES ASEGURADOS'!C645</f>
        <v>0</v>
      </c>
      <c r="D637" s="281">
        <f>SUM('BIENES ASEGURADOS'!D645:H645)*'RT GENERALES'!$D$14</f>
        <v>0</v>
      </c>
      <c r="E637" s="281">
        <f>SUM('BIENES ASEGURADOS'!I645:Y645,'BIENES ASEGURADOS'!AA645)*'RT GENERALES'!$D$14</f>
        <v>0</v>
      </c>
      <c r="F637" s="281">
        <f>'BIENES ASEGURADOS'!AB645*'RT GENERALES'!$D$14</f>
        <v>0</v>
      </c>
      <c r="G637" s="282">
        <f>'BIENES ASEGURADOS'!Z645*'RT GENERALES'!$D$14</f>
        <v>0</v>
      </c>
      <c r="H637" s="525">
        <f t="shared" si="111"/>
        <v>0</v>
      </c>
      <c r="I637" s="283"/>
      <c r="J637" s="284">
        <f>(((D637+E637)*(DT!$C$5/1000)))*($D$1045/IF(AND($D$1044&gt;$B$1046,$B$1046&gt;$D$1043),366,365))+(LIQUIDACION!$F637*(DT!$C$5/2000))</f>
        <v>0</v>
      </c>
      <c r="K637" s="285">
        <f t="shared" si="112"/>
        <v>0</v>
      </c>
      <c r="L637" s="286">
        <f>(((D637+E637)*DT!$E$5/1000)*($D$1045/IF(AND($D$1044&gt;$B$1046,$B$1046&gt;$D$1043),366,365))+(LIQUIDACION!F637*(DT!$E$5/2000)))</f>
        <v>0</v>
      </c>
      <c r="M637" s="286">
        <f>((G637)*(DT!$C$6/1000))*($D$1045/IF(AND($D$1044&gt;$B$1046,$B$1046&gt;$D$1043),366,365))</f>
        <v>0</v>
      </c>
      <c r="N637" s="287">
        <f t="shared" si="113"/>
        <v>0</v>
      </c>
      <c r="P637" s="288">
        <f>(($U637*DT!$C$5/1000))*($D$1045/IF(AND($D$1044&gt;$B$1046,$B$1046&gt;$D$1043),366,365))+(($V637*DT!$C$5/2000))</f>
        <v>0</v>
      </c>
      <c r="Q637" s="289">
        <f t="shared" si="114"/>
        <v>0</v>
      </c>
      <c r="R637" s="289">
        <f>(($U637*DT!$E$5/1000))*($D$1045/IF(AND($D$1044&gt;$B$1046,$B$1046&gt;$D$1043),366,365))+(($V637*DT!$E$5/2000))</f>
        <v>0</v>
      </c>
      <c r="S637" s="290">
        <f t="shared" si="115"/>
        <v>0</v>
      </c>
      <c r="U637" s="291">
        <f t="shared" si="116"/>
        <v>0</v>
      </c>
      <c r="V637" s="291">
        <f t="shared" si="110"/>
        <v>0</v>
      </c>
      <c r="X637" s="288">
        <f>(($AC637*DT!$C$5/1000))*($D$1045/IF(AND($D$1044&gt;$B$1046,$B$1046&gt;$D$1043),366,365))+(($AD637*DT!$C$5/2000))</f>
        <v>0</v>
      </c>
      <c r="Y637" s="289">
        <f t="shared" si="117"/>
        <v>0</v>
      </c>
      <c r="Z637" s="289">
        <f>(($AC637*DT!$E$5/1000))*($D$1045/IF(AND($D$1044&gt;$B$1046,$B$1046&gt;$D$1043),366,365))+(($AD637*DT!$E$5/2000))</f>
        <v>0</v>
      </c>
      <c r="AA637" s="290">
        <f t="shared" si="118"/>
        <v>0</v>
      </c>
      <c r="AC637" s="291">
        <f t="shared" si="119"/>
        <v>0</v>
      </c>
      <c r="AD637" s="291">
        <f t="shared" si="120"/>
        <v>0</v>
      </c>
    </row>
    <row r="638" spans="2:30" x14ac:dyDescent="0.25">
      <c r="B638" s="522">
        <v>634</v>
      </c>
      <c r="C638" s="280">
        <f>'BIENES ASEGURADOS'!C646</f>
        <v>0</v>
      </c>
      <c r="D638" s="281">
        <f>SUM('BIENES ASEGURADOS'!D646:H646)*'RT GENERALES'!$D$14</f>
        <v>0</v>
      </c>
      <c r="E638" s="281">
        <f>SUM('BIENES ASEGURADOS'!I646:Y646,'BIENES ASEGURADOS'!AA646)*'RT GENERALES'!$D$14</f>
        <v>0</v>
      </c>
      <c r="F638" s="281">
        <f>'BIENES ASEGURADOS'!AB646*'RT GENERALES'!$D$14</f>
        <v>0</v>
      </c>
      <c r="G638" s="282">
        <f>'BIENES ASEGURADOS'!Z646*'RT GENERALES'!$D$14</f>
        <v>0</v>
      </c>
      <c r="H638" s="525">
        <f t="shared" si="111"/>
        <v>0</v>
      </c>
      <c r="I638" s="283"/>
      <c r="J638" s="284">
        <f>(((D638+E638)*(DT!$C$5/1000)))*($D$1045/IF(AND($D$1044&gt;$B$1046,$B$1046&gt;$D$1043),366,365))+(LIQUIDACION!$F638*(DT!$C$5/2000))</f>
        <v>0</v>
      </c>
      <c r="K638" s="285">
        <f t="shared" si="112"/>
        <v>0</v>
      </c>
      <c r="L638" s="286">
        <f>(((D638+E638)*DT!$E$5/1000)*($D$1045/IF(AND($D$1044&gt;$B$1046,$B$1046&gt;$D$1043),366,365))+(LIQUIDACION!F638*(DT!$E$5/2000)))</f>
        <v>0</v>
      </c>
      <c r="M638" s="286">
        <f>((G638)*(DT!$C$6/1000))*($D$1045/IF(AND($D$1044&gt;$B$1046,$B$1046&gt;$D$1043),366,365))</f>
        <v>0</v>
      </c>
      <c r="N638" s="287">
        <f t="shared" si="113"/>
        <v>0</v>
      </c>
      <c r="P638" s="288">
        <f>(($U638*DT!$C$5/1000))*($D$1045/IF(AND($D$1044&gt;$B$1046,$B$1046&gt;$D$1043),366,365))+(($V638*DT!$C$5/2000))</f>
        <v>0</v>
      </c>
      <c r="Q638" s="289">
        <f t="shared" si="114"/>
        <v>0</v>
      </c>
      <c r="R638" s="289">
        <f>(($U638*DT!$E$5/1000))*($D$1045/IF(AND($D$1044&gt;$B$1046,$B$1046&gt;$D$1043),366,365))+(($V638*DT!$E$5/2000))</f>
        <v>0</v>
      </c>
      <c r="S638" s="290">
        <f t="shared" si="115"/>
        <v>0</v>
      </c>
      <c r="U638" s="291">
        <f t="shared" si="116"/>
        <v>0</v>
      </c>
      <c r="V638" s="291">
        <f t="shared" si="110"/>
        <v>0</v>
      </c>
      <c r="X638" s="288">
        <f>(($AC638*DT!$C$5/1000))*($D$1045/IF(AND($D$1044&gt;$B$1046,$B$1046&gt;$D$1043),366,365))+(($AD638*DT!$C$5/2000))</f>
        <v>0</v>
      </c>
      <c r="Y638" s="289">
        <f t="shared" si="117"/>
        <v>0</v>
      </c>
      <c r="Z638" s="289">
        <f>(($AC638*DT!$E$5/1000))*($D$1045/IF(AND($D$1044&gt;$B$1046,$B$1046&gt;$D$1043),366,365))+(($AD638*DT!$E$5/2000))</f>
        <v>0</v>
      </c>
      <c r="AA638" s="290">
        <f t="shared" si="118"/>
        <v>0</v>
      </c>
      <c r="AC638" s="291">
        <f t="shared" si="119"/>
        <v>0</v>
      </c>
      <c r="AD638" s="291">
        <f t="shared" si="120"/>
        <v>0</v>
      </c>
    </row>
    <row r="639" spans="2:30" x14ac:dyDescent="0.25">
      <c r="B639" s="522">
        <v>635</v>
      </c>
      <c r="C639" s="280">
        <f>'BIENES ASEGURADOS'!C647</f>
        <v>0</v>
      </c>
      <c r="D639" s="281">
        <f>SUM('BIENES ASEGURADOS'!D647:H647)*'RT GENERALES'!$D$14</f>
        <v>0</v>
      </c>
      <c r="E639" s="281">
        <f>SUM('BIENES ASEGURADOS'!I647:Y647,'BIENES ASEGURADOS'!AA647)*'RT GENERALES'!$D$14</f>
        <v>0</v>
      </c>
      <c r="F639" s="281">
        <f>'BIENES ASEGURADOS'!AB647*'RT GENERALES'!$D$14</f>
        <v>0</v>
      </c>
      <c r="G639" s="282">
        <f>'BIENES ASEGURADOS'!Z647*'RT GENERALES'!$D$14</f>
        <v>0</v>
      </c>
      <c r="H639" s="525">
        <f t="shared" si="111"/>
        <v>0</v>
      </c>
      <c r="I639" s="283"/>
      <c r="J639" s="284">
        <f>(((D639+E639)*(DT!$C$5/1000)))*($D$1045/IF(AND($D$1044&gt;$B$1046,$B$1046&gt;$D$1043),366,365))+(LIQUIDACION!$F639*(DT!$C$5/2000))</f>
        <v>0</v>
      </c>
      <c r="K639" s="285">
        <f t="shared" si="112"/>
        <v>0</v>
      </c>
      <c r="L639" s="286">
        <f>(((D639+E639)*DT!$E$5/1000)*($D$1045/IF(AND($D$1044&gt;$B$1046,$B$1046&gt;$D$1043),366,365))+(LIQUIDACION!F639*(DT!$E$5/2000)))</f>
        <v>0</v>
      </c>
      <c r="M639" s="286">
        <f>((G639)*(DT!$C$6/1000))*($D$1045/IF(AND($D$1044&gt;$B$1046,$B$1046&gt;$D$1043),366,365))</f>
        <v>0</v>
      </c>
      <c r="N639" s="287">
        <f t="shared" si="113"/>
        <v>0</v>
      </c>
      <c r="P639" s="288">
        <f>(($U639*DT!$C$5/1000))*($D$1045/IF(AND($D$1044&gt;$B$1046,$B$1046&gt;$D$1043),366,365))+(($V639*DT!$C$5/2000))</f>
        <v>0</v>
      </c>
      <c r="Q639" s="289">
        <f t="shared" si="114"/>
        <v>0</v>
      </c>
      <c r="R639" s="289">
        <f>(($U639*DT!$E$5/1000))*($D$1045/IF(AND($D$1044&gt;$B$1046,$B$1046&gt;$D$1043),366,365))+(($V639*DT!$E$5/2000))</f>
        <v>0</v>
      </c>
      <c r="S639" s="290">
        <f t="shared" si="115"/>
        <v>0</v>
      </c>
      <c r="U639" s="291">
        <f t="shared" si="116"/>
        <v>0</v>
      </c>
      <c r="V639" s="291">
        <f t="shared" si="110"/>
        <v>0</v>
      </c>
      <c r="X639" s="288">
        <f>(($AC639*DT!$C$5/1000))*($D$1045/IF(AND($D$1044&gt;$B$1046,$B$1046&gt;$D$1043),366,365))+(($AD639*DT!$C$5/2000))</f>
        <v>0</v>
      </c>
      <c r="Y639" s="289">
        <f t="shared" si="117"/>
        <v>0</v>
      </c>
      <c r="Z639" s="289">
        <f>(($AC639*DT!$E$5/1000))*($D$1045/IF(AND($D$1044&gt;$B$1046,$B$1046&gt;$D$1043),366,365))+(($AD639*DT!$E$5/2000))</f>
        <v>0</v>
      </c>
      <c r="AA639" s="290">
        <f t="shared" si="118"/>
        <v>0</v>
      </c>
      <c r="AC639" s="291">
        <f t="shared" si="119"/>
        <v>0</v>
      </c>
      <c r="AD639" s="291">
        <f t="shared" si="120"/>
        <v>0</v>
      </c>
    </row>
    <row r="640" spans="2:30" x14ac:dyDescent="0.25">
      <c r="B640" s="522">
        <v>636</v>
      </c>
      <c r="C640" s="280">
        <f>'BIENES ASEGURADOS'!C648</f>
        <v>0</v>
      </c>
      <c r="D640" s="281">
        <f>SUM('BIENES ASEGURADOS'!D648:H648)*'RT GENERALES'!$D$14</f>
        <v>0</v>
      </c>
      <c r="E640" s="281">
        <f>SUM('BIENES ASEGURADOS'!I648:Y648,'BIENES ASEGURADOS'!AA648)*'RT GENERALES'!$D$14</f>
        <v>0</v>
      </c>
      <c r="F640" s="281">
        <f>'BIENES ASEGURADOS'!AB648*'RT GENERALES'!$D$14</f>
        <v>0</v>
      </c>
      <c r="G640" s="282">
        <f>'BIENES ASEGURADOS'!Z648*'RT GENERALES'!$D$14</f>
        <v>0</v>
      </c>
      <c r="H640" s="525">
        <f t="shared" si="111"/>
        <v>0</v>
      </c>
      <c r="I640" s="283"/>
      <c r="J640" s="284">
        <f>(((D640+E640)*(DT!$C$5/1000)))*($D$1045/IF(AND($D$1044&gt;$B$1046,$B$1046&gt;$D$1043),366,365))+(LIQUIDACION!$F640*(DT!$C$5/2000))</f>
        <v>0</v>
      </c>
      <c r="K640" s="285">
        <f t="shared" si="112"/>
        <v>0</v>
      </c>
      <c r="L640" s="286">
        <f>(((D640+E640)*DT!$E$5/1000)*($D$1045/IF(AND($D$1044&gt;$B$1046,$B$1046&gt;$D$1043),366,365))+(LIQUIDACION!F640*(DT!$E$5/2000)))</f>
        <v>0</v>
      </c>
      <c r="M640" s="286">
        <f>((G640)*(DT!$C$6/1000))*($D$1045/IF(AND($D$1044&gt;$B$1046,$B$1046&gt;$D$1043),366,365))</f>
        <v>0</v>
      </c>
      <c r="N640" s="287">
        <f t="shared" si="113"/>
        <v>0</v>
      </c>
      <c r="P640" s="288">
        <f>(($U640*DT!$C$5/1000))*($D$1045/IF(AND($D$1044&gt;$B$1046,$B$1046&gt;$D$1043),366,365))+(($V640*DT!$C$5/2000))</f>
        <v>0</v>
      </c>
      <c r="Q640" s="289">
        <f t="shared" si="114"/>
        <v>0</v>
      </c>
      <c r="R640" s="289">
        <f>(($U640*DT!$E$5/1000))*($D$1045/IF(AND($D$1044&gt;$B$1046,$B$1046&gt;$D$1043),366,365))+(($V640*DT!$E$5/2000))</f>
        <v>0</v>
      </c>
      <c r="S640" s="290">
        <f t="shared" si="115"/>
        <v>0</v>
      </c>
      <c r="U640" s="291">
        <f t="shared" si="116"/>
        <v>0</v>
      </c>
      <c r="V640" s="291">
        <f t="shared" si="110"/>
        <v>0</v>
      </c>
      <c r="X640" s="288">
        <f>(($AC640*DT!$C$5/1000))*($D$1045/IF(AND($D$1044&gt;$B$1046,$B$1046&gt;$D$1043),366,365))+(($AD640*DT!$C$5/2000))</f>
        <v>0</v>
      </c>
      <c r="Y640" s="289">
        <f t="shared" si="117"/>
        <v>0</v>
      </c>
      <c r="Z640" s="289">
        <f>(($AC640*DT!$E$5/1000))*($D$1045/IF(AND($D$1044&gt;$B$1046,$B$1046&gt;$D$1043),366,365))+(($AD640*DT!$E$5/2000))</f>
        <v>0</v>
      </c>
      <c r="AA640" s="290">
        <f t="shared" si="118"/>
        <v>0</v>
      </c>
      <c r="AC640" s="291">
        <f t="shared" si="119"/>
        <v>0</v>
      </c>
      <c r="AD640" s="291">
        <f t="shared" si="120"/>
        <v>0</v>
      </c>
    </row>
    <row r="641" spans="2:30" x14ac:dyDescent="0.25">
      <c r="B641" s="522">
        <v>637</v>
      </c>
      <c r="C641" s="280">
        <f>'BIENES ASEGURADOS'!C649</f>
        <v>0</v>
      </c>
      <c r="D641" s="281">
        <f>SUM('BIENES ASEGURADOS'!D649:H649)*'RT GENERALES'!$D$14</f>
        <v>0</v>
      </c>
      <c r="E641" s="281">
        <f>SUM('BIENES ASEGURADOS'!I649:Y649,'BIENES ASEGURADOS'!AA649)*'RT GENERALES'!$D$14</f>
        <v>0</v>
      </c>
      <c r="F641" s="281">
        <f>'BIENES ASEGURADOS'!AB649*'RT GENERALES'!$D$14</f>
        <v>0</v>
      </c>
      <c r="G641" s="282">
        <f>'BIENES ASEGURADOS'!Z649*'RT GENERALES'!$D$14</f>
        <v>0</v>
      </c>
      <c r="H641" s="525">
        <f t="shared" si="111"/>
        <v>0</v>
      </c>
      <c r="I641" s="283"/>
      <c r="J641" s="284">
        <f>(((D641+E641)*(DT!$C$5/1000)))*($D$1045/IF(AND($D$1044&gt;$B$1046,$B$1046&gt;$D$1043),366,365))+(LIQUIDACION!$F641*(DT!$C$5/2000))</f>
        <v>0</v>
      </c>
      <c r="K641" s="285">
        <f t="shared" si="112"/>
        <v>0</v>
      </c>
      <c r="L641" s="286">
        <f>(((D641+E641)*DT!$E$5/1000)*($D$1045/IF(AND($D$1044&gt;$B$1046,$B$1046&gt;$D$1043),366,365))+(LIQUIDACION!F641*(DT!$E$5/2000)))</f>
        <v>0</v>
      </c>
      <c r="M641" s="286">
        <f>((G641)*(DT!$C$6/1000))*($D$1045/IF(AND($D$1044&gt;$B$1046,$B$1046&gt;$D$1043),366,365))</f>
        <v>0</v>
      </c>
      <c r="N641" s="287">
        <f t="shared" si="113"/>
        <v>0</v>
      </c>
      <c r="P641" s="288">
        <f>(($U641*DT!$C$5/1000))*($D$1045/IF(AND($D$1044&gt;$B$1046,$B$1046&gt;$D$1043),366,365))+(($V641*DT!$C$5/2000))</f>
        <v>0</v>
      </c>
      <c r="Q641" s="289">
        <f t="shared" si="114"/>
        <v>0</v>
      </c>
      <c r="R641" s="289">
        <f>(($U641*DT!$E$5/1000))*($D$1045/IF(AND($D$1044&gt;$B$1046,$B$1046&gt;$D$1043),366,365))+(($V641*DT!$E$5/2000))</f>
        <v>0</v>
      </c>
      <c r="S641" s="290">
        <f t="shared" si="115"/>
        <v>0</v>
      </c>
      <c r="U641" s="291">
        <f t="shared" si="116"/>
        <v>0</v>
      </c>
      <c r="V641" s="291">
        <f t="shared" si="110"/>
        <v>0</v>
      </c>
      <c r="X641" s="288">
        <f>(($AC641*DT!$C$5/1000))*($D$1045/IF(AND($D$1044&gt;$B$1046,$B$1046&gt;$D$1043),366,365))+(($AD641*DT!$C$5/2000))</f>
        <v>0</v>
      </c>
      <c r="Y641" s="289">
        <f t="shared" si="117"/>
        <v>0</v>
      </c>
      <c r="Z641" s="289">
        <f>(($AC641*DT!$E$5/1000))*($D$1045/IF(AND($D$1044&gt;$B$1046,$B$1046&gt;$D$1043),366,365))+(($AD641*DT!$E$5/2000))</f>
        <v>0</v>
      </c>
      <c r="AA641" s="290">
        <f t="shared" si="118"/>
        <v>0</v>
      </c>
      <c r="AC641" s="291">
        <f t="shared" si="119"/>
        <v>0</v>
      </c>
      <c r="AD641" s="291">
        <f t="shared" si="120"/>
        <v>0</v>
      </c>
    </row>
    <row r="642" spans="2:30" x14ac:dyDescent="0.25">
      <c r="B642" s="522">
        <v>638</v>
      </c>
      <c r="C642" s="280">
        <f>'BIENES ASEGURADOS'!C650</f>
        <v>0</v>
      </c>
      <c r="D642" s="281">
        <f>SUM('BIENES ASEGURADOS'!D650:H650)*'RT GENERALES'!$D$14</f>
        <v>0</v>
      </c>
      <c r="E642" s="281">
        <f>SUM('BIENES ASEGURADOS'!I650:Y650,'BIENES ASEGURADOS'!AA650)*'RT GENERALES'!$D$14</f>
        <v>0</v>
      </c>
      <c r="F642" s="281">
        <f>'BIENES ASEGURADOS'!AB650*'RT GENERALES'!$D$14</f>
        <v>0</v>
      </c>
      <c r="G642" s="282">
        <f>'BIENES ASEGURADOS'!Z650*'RT GENERALES'!$D$14</f>
        <v>0</v>
      </c>
      <c r="H642" s="525">
        <f t="shared" si="111"/>
        <v>0</v>
      </c>
      <c r="I642" s="283"/>
      <c r="J642" s="284">
        <f>(((D642+E642)*(DT!$C$5/1000)))*($D$1045/IF(AND($D$1044&gt;$B$1046,$B$1046&gt;$D$1043),366,365))+(LIQUIDACION!$F642*(DT!$C$5/2000))</f>
        <v>0</v>
      </c>
      <c r="K642" s="285">
        <f t="shared" si="112"/>
        <v>0</v>
      </c>
      <c r="L642" s="286">
        <f>(((D642+E642)*DT!$E$5/1000)*($D$1045/IF(AND($D$1044&gt;$B$1046,$B$1046&gt;$D$1043),366,365))+(LIQUIDACION!F642*(DT!$E$5/2000)))</f>
        <v>0</v>
      </c>
      <c r="M642" s="286">
        <f>((G642)*(DT!$C$6/1000))*($D$1045/IF(AND($D$1044&gt;$B$1046,$B$1046&gt;$D$1043),366,365))</f>
        <v>0</v>
      </c>
      <c r="N642" s="287">
        <f t="shared" si="113"/>
        <v>0</v>
      </c>
      <c r="P642" s="288">
        <f>(($U642*DT!$C$5/1000))*($D$1045/IF(AND($D$1044&gt;$B$1046,$B$1046&gt;$D$1043),366,365))+(($V642*DT!$C$5/2000))</f>
        <v>0</v>
      </c>
      <c r="Q642" s="289">
        <f t="shared" si="114"/>
        <v>0</v>
      </c>
      <c r="R642" s="289">
        <f>(($U642*DT!$E$5/1000))*($D$1045/IF(AND($D$1044&gt;$B$1046,$B$1046&gt;$D$1043),366,365))+(($V642*DT!$E$5/2000))</f>
        <v>0</v>
      </c>
      <c r="S642" s="290">
        <f t="shared" si="115"/>
        <v>0</v>
      </c>
      <c r="U642" s="291">
        <f t="shared" si="116"/>
        <v>0</v>
      </c>
      <c r="V642" s="291">
        <f t="shared" si="110"/>
        <v>0</v>
      </c>
      <c r="X642" s="288">
        <f>(($AC642*DT!$C$5/1000))*($D$1045/IF(AND($D$1044&gt;$B$1046,$B$1046&gt;$D$1043),366,365))+(($AD642*DT!$C$5/2000))</f>
        <v>0</v>
      </c>
      <c r="Y642" s="289">
        <f t="shared" si="117"/>
        <v>0</v>
      </c>
      <c r="Z642" s="289">
        <f>(($AC642*DT!$E$5/1000))*($D$1045/IF(AND($D$1044&gt;$B$1046,$B$1046&gt;$D$1043),366,365))+(($AD642*DT!$E$5/2000))</f>
        <v>0</v>
      </c>
      <c r="AA642" s="290">
        <f t="shared" si="118"/>
        <v>0</v>
      </c>
      <c r="AC642" s="291">
        <f t="shared" si="119"/>
        <v>0</v>
      </c>
      <c r="AD642" s="291">
        <f t="shared" si="120"/>
        <v>0</v>
      </c>
    </row>
    <row r="643" spans="2:30" x14ac:dyDescent="0.25">
      <c r="B643" s="522">
        <v>639</v>
      </c>
      <c r="C643" s="280">
        <f>'BIENES ASEGURADOS'!C651</f>
        <v>0</v>
      </c>
      <c r="D643" s="281">
        <f>SUM('BIENES ASEGURADOS'!D651:H651)*'RT GENERALES'!$D$14</f>
        <v>0</v>
      </c>
      <c r="E643" s="281">
        <f>SUM('BIENES ASEGURADOS'!I651:Y651,'BIENES ASEGURADOS'!AA651)*'RT GENERALES'!$D$14</f>
        <v>0</v>
      </c>
      <c r="F643" s="281">
        <f>'BIENES ASEGURADOS'!AB651*'RT GENERALES'!$D$14</f>
        <v>0</v>
      </c>
      <c r="G643" s="282">
        <f>'BIENES ASEGURADOS'!Z651*'RT GENERALES'!$D$14</f>
        <v>0</v>
      </c>
      <c r="H643" s="525">
        <f t="shared" si="111"/>
        <v>0</v>
      </c>
      <c r="I643" s="283"/>
      <c r="J643" s="284">
        <f>(((D643+E643)*(DT!$C$5/1000)))*($D$1045/IF(AND($D$1044&gt;$B$1046,$B$1046&gt;$D$1043),366,365))+(LIQUIDACION!$F643*(DT!$C$5/2000))</f>
        <v>0</v>
      </c>
      <c r="K643" s="285">
        <f t="shared" si="112"/>
        <v>0</v>
      </c>
      <c r="L643" s="286">
        <f>(((D643+E643)*DT!$E$5/1000)*($D$1045/IF(AND($D$1044&gt;$B$1046,$B$1046&gt;$D$1043),366,365))+(LIQUIDACION!F643*(DT!$E$5/2000)))</f>
        <v>0</v>
      </c>
      <c r="M643" s="286">
        <f>((G643)*(DT!$C$6/1000))*($D$1045/IF(AND($D$1044&gt;$B$1046,$B$1046&gt;$D$1043),366,365))</f>
        <v>0</v>
      </c>
      <c r="N643" s="287">
        <f t="shared" si="113"/>
        <v>0</v>
      </c>
      <c r="P643" s="288">
        <f>(($U643*DT!$C$5/1000))*($D$1045/IF(AND($D$1044&gt;$B$1046,$B$1046&gt;$D$1043),366,365))+(($V643*DT!$C$5/2000))</f>
        <v>0</v>
      </c>
      <c r="Q643" s="289">
        <f t="shared" si="114"/>
        <v>0</v>
      </c>
      <c r="R643" s="289">
        <f>(($U643*DT!$E$5/1000))*($D$1045/IF(AND($D$1044&gt;$B$1046,$B$1046&gt;$D$1043),366,365))+(($V643*DT!$E$5/2000))</f>
        <v>0</v>
      </c>
      <c r="S643" s="290">
        <f t="shared" si="115"/>
        <v>0</v>
      </c>
      <c r="U643" s="291">
        <f t="shared" si="116"/>
        <v>0</v>
      </c>
      <c r="V643" s="291">
        <f t="shared" si="110"/>
        <v>0</v>
      </c>
      <c r="X643" s="288">
        <f>(($AC643*DT!$C$5/1000))*($D$1045/IF(AND($D$1044&gt;$B$1046,$B$1046&gt;$D$1043),366,365))+(($AD643*DT!$C$5/2000))</f>
        <v>0</v>
      </c>
      <c r="Y643" s="289">
        <f t="shared" si="117"/>
        <v>0</v>
      </c>
      <c r="Z643" s="289">
        <f>(($AC643*DT!$E$5/1000))*($D$1045/IF(AND($D$1044&gt;$B$1046,$B$1046&gt;$D$1043),366,365))+(($AD643*DT!$E$5/2000))</f>
        <v>0</v>
      </c>
      <c r="AA643" s="290">
        <f t="shared" si="118"/>
        <v>0</v>
      </c>
      <c r="AC643" s="291">
        <f t="shared" si="119"/>
        <v>0</v>
      </c>
      <c r="AD643" s="291">
        <f t="shared" si="120"/>
        <v>0</v>
      </c>
    </row>
    <row r="644" spans="2:30" x14ac:dyDescent="0.25">
      <c r="B644" s="522">
        <v>640</v>
      </c>
      <c r="C644" s="280">
        <f>'BIENES ASEGURADOS'!C652</f>
        <v>0</v>
      </c>
      <c r="D644" s="281">
        <f>SUM('BIENES ASEGURADOS'!D652:H652)*'RT GENERALES'!$D$14</f>
        <v>0</v>
      </c>
      <c r="E644" s="281">
        <f>SUM('BIENES ASEGURADOS'!I652:Y652,'BIENES ASEGURADOS'!AA652)*'RT GENERALES'!$D$14</f>
        <v>0</v>
      </c>
      <c r="F644" s="281">
        <f>'BIENES ASEGURADOS'!AB652*'RT GENERALES'!$D$14</f>
        <v>0</v>
      </c>
      <c r="G644" s="282">
        <f>'BIENES ASEGURADOS'!Z652*'RT GENERALES'!$D$14</f>
        <v>0</v>
      </c>
      <c r="H644" s="525">
        <f t="shared" si="111"/>
        <v>0</v>
      </c>
      <c r="I644" s="283"/>
      <c r="J644" s="284">
        <f>(((D644+E644)*(DT!$C$5/1000)))*($D$1045/IF(AND($D$1044&gt;$B$1046,$B$1046&gt;$D$1043),366,365))+(LIQUIDACION!$F644*(DT!$C$5/2000))</f>
        <v>0</v>
      </c>
      <c r="K644" s="285">
        <f t="shared" si="112"/>
        <v>0</v>
      </c>
      <c r="L644" s="286">
        <f>(((D644+E644)*DT!$E$5/1000)*($D$1045/IF(AND($D$1044&gt;$B$1046,$B$1046&gt;$D$1043),366,365))+(LIQUIDACION!F644*(DT!$E$5/2000)))</f>
        <v>0</v>
      </c>
      <c r="M644" s="286">
        <f>((G644)*(DT!$C$6/1000))*($D$1045/IF(AND($D$1044&gt;$B$1046,$B$1046&gt;$D$1043),366,365))</f>
        <v>0</v>
      </c>
      <c r="N644" s="287">
        <f t="shared" si="113"/>
        <v>0</v>
      </c>
      <c r="P644" s="288">
        <f>(($U644*DT!$C$5/1000))*($D$1045/IF(AND($D$1044&gt;$B$1046,$B$1046&gt;$D$1043),366,365))+(($V644*DT!$C$5/2000))</f>
        <v>0</v>
      </c>
      <c r="Q644" s="289">
        <f t="shared" si="114"/>
        <v>0</v>
      </c>
      <c r="R644" s="289">
        <f>(($U644*DT!$E$5/1000))*($D$1045/IF(AND($D$1044&gt;$B$1046,$B$1046&gt;$D$1043),366,365))+(($V644*DT!$E$5/2000))</f>
        <v>0</v>
      </c>
      <c r="S644" s="290">
        <f t="shared" si="115"/>
        <v>0</v>
      </c>
      <c r="U644" s="291">
        <f t="shared" si="116"/>
        <v>0</v>
      </c>
      <c r="V644" s="291">
        <f t="shared" si="110"/>
        <v>0</v>
      </c>
      <c r="X644" s="288">
        <f>(($AC644*DT!$C$5/1000))*($D$1045/IF(AND($D$1044&gt;$B$1046,$B$1046&gt;$D$1043),366,365))+(($AD644*DT!$C$5/2000))</f>
        <v>0</v>
      </c>
      <c r="Y644" s="289">
        <f t="shared" si="117"/>
        <v>0</v>
      </c>
      <c r="Z644" s="289">
        <f>(($AC644*DT!$E$5/1000))*($D$1045/IF(AND($D$1044&gt;$B$1046,$B$1046&gt;$D$1043),366,365))+(($AD644*DT!$E$5/2000))</f>
        <v>0</v>
      </c>
      <c r="AA644" s="290">
        <f t="shared" si="118"/>
        <v>0</v>
      </c>
      <c r="AC644" s="291">
        <f t="shared" si="119"/>
        <v>0</v>
      </c>
      <c r="AD644" s="291">
        <f t="shared" si="120"/>
        <v>0</v>
      </c>
    </row>
    <row r="645" spans="2:30" x14ac:dyDescent="0.25">
      <c r="B645" s="522">
        <v>641</v>
      </c>
      <c r="C645" s="280">
        <f>'BIENES ASEGURADOS'!C653</f>
        <v>0</v>
      </c>
      <c r="D645" s="281">
        <f>SUM('BIENES ASEGURADOS'!D653:H653)*'RT GENERALES'!$D$14</f>
        <v>0</v>
      </c>
      <c r="E645" s="281">
        <f>SUM('BIENES ASEGURADOS'!I653:Y653,'BIENES ASEGURADOS'!AA653)*'RT GENERALES'!$D$14</f>
        <v>0</v>
      </c>
      <c r="F645" s="281">
        <f>'BIENES ASEGURADOS'!AB653*'RT GENERALES'!$D$14</f>
        <v>0</v>
      </c>
      <c r="G645" s="282">
        <f>'BIENES ASEGURADOS'!Z653*'RT GENERALES'!$D$14</f>
        <v>0</v>
      </c>
      <c r="H645" s="525">
        <f t="shared" si="111"/>
        <v>0</v>
      </c>
      <c r="I645" s="283"/>
      <c r="J645" s="284">
        <f>(((D645+E645)*(DT!$C$5/1000)))*($D$1045/IF(AND($D$1044&gt;$B$1046,$B$1046&gt;$D$1043),366,365))+(LIQUIDACION!$F645*(DT!$C$5/2000))</f>
        <v>0</v>
      </c>
      <c r="K645" s="285">
        <f t="shared" si="112"/>
        <v>0</v>
      </c>
      <c r="L645" s="286">
        <f>(((D645+E645)*DT!$E$5/1000)*($D$1045/IF(AND($D$1044&gt;$B$1046,$B$1046&gt;$D$1043),366,365))+(LIQUIDACION!F645*(DT!$E$5/2000)))</f>
        <v>0</v>
      </c>
      <c r="M645" s="286">
        <f>((G645)*(DT!$C$6/1000))*($D$1045/IF(AND($D$1044&gt;$B$1046,$B$1046&gt;$D$1043),366,365))</f>
        <v>0</v>
      </c>
      <c r="N645" s="287">
        <f t="shared" si="113"/>
        <v>0</v>
      </c>
      <c r="P645" s="288">
        <f>(($U645*DT!$C$5/1000))*($D$1045/IF(AND($D$1044&gt;$B$1046,$B$1046&gt;$D$1043),366,365))+(($V645*DT!$C$5/2000))</f>
        <v>0</v>
      </c>
      <c r="Q645" s="289">
        <f t="shared" si="114"/>
        <v>0</v>
      </c>
      <c r="R645" s="289">
        <f>(($U645*DT!$E$5/1000))*($D$1045/IF(AND($D$1044&gt;$B$1046,$B$1046&gt;$D$1043),366,365))+(($V645*DT!$E$5/2000))</f>
        <v>0</v>
      </c>
      <c r="S645" s="290">
        <f t="shared" si="115"/>
        <v>0</v>
      </c>
      <c r="U645" s="291">
        <f t="shared" si="116"/>
        <v>0</v>
      </c>
      <c r="V645" s="291">
        <f t="shared" si="110"/>
        <v>0</v>
      </c>
      <c r="X645" s="288">
        <f>(($AC645*DT!$C$5/1000))*($D$1045/IF(AND($D$1044&gt;$B$1046,$B$1046&gt;$D$1043),366,365))+(($AD645*DT!$C$5/2000))</f>
        <v>0</v>
      </c>
      <c r="Y645" s="289">
        <f t="shared" si="117"/>
        <v>0</v>
      </c>
      <c r="Z645" s="289">
        <f>(($AC645*DT!$E$5/1000))*($D$1045/IF(AND($D$1044&gt;$B$1046,$B$1046&gt;$D$1043),366,365))+(($AD645*DT!$E$5/2000))</f>
        <v>0</v>
      </c>
      <c r="AA645" s="290">
        <f t="shared" si="118"/>
        <v>0</v>
      </c>
      <c r="AC645" s="291">
        <f t="shared" si="119"/>
        <v>0</v>
      </c>
      <c r="AD645" s="291">
        <f t="shared" si="120"/>
        <v>0</v>
      </c>
    </row>
    <row r="646" spans="2:30" x14ac:dyDescent="0.25">
      <c r="B646" s="522">
        <v>642</v>
      </c>
      <c r="C646" s="280">
        <f>'BIENES ASEGURADOS'!C654</f>
        <v>0</v>
      </c>
      <c r="D646" s="281">
        <f>SUM('BIENES ASEGURADOS'!D654:H654)*'RT GENERALES'!$D$14</f>
        <v>0</v>
      </c>
      <c r="E646" s="281">
        <f>SUM('BIENES ASEGURADOS'!I654:Y654,'BIENES ASEGURADOS'!AA654)*'RT GENERALES'!$D$14</f>
        <v>0</v>
      </c>
      <c r="F646" s="281">
        <f>'BIENES ASEGURADOS'!AB654*'RT GENERALES'!$D$14</f>
        <v>0</v>
      </c>
      <c r="G646" s="282">
        <f>'BIENES ASEGURADOS'!Z654*'RT GENERALES'!$D$14</f>
        <v>0</v>
      </c>
      <c r="H646" s="525">
        <f t="shared" si="111"/>
        <v>0</v>
      </c>
      <c r="I646" s="283"/>
      <c r="J646" s="284">
        <f>(((D646+E646)*(DT!$C$5/1000)))*($D$1045/IF(AND($D$1044&gt;$B$1046,$B$1046&gt;$D$1043),366,365))+(LIQUIDACION!$F646*(DT!$C$5/2000))</f>
        <v>0</v>
      </c>
      <c r="K646" s="285">
        <f t="shared" si="112"/>
        <v>0</v>
      </c>
      <c r="L646" s="286">
        <f>(((D646+E646)*DT!$E$5/1000)*($D$1045/IF(AND($D$1044&gt;$B$1046,$B$1046&gt;$D$1043),366,365))+(LIQUIDACION!F646*(DT!$E$5/2000)))</f>
        <v>0</v>
      </c>
      <c r="M646" s="286">
        <f>((G646)*(DT!$C$6/1000))*($D$1045/IF(AND($D$1044&gt;$B$1046,$B$1046&gt;$D$1043),366,365))</f>
        <v>0</v>
      </c>
      <c r="N646" s="287">
        <f t="shared" si="113"/>
        <v>0</v>
      </c>
      <c r="P646" s="288">
        <f>(($U646*DT!$C$5/1000))*($D$1045/IF(AND($D$1044&gt;$B$1046,$B$1046&gt;$D$1043),366,365))+(($V646*DT!$C$5/2000))</f>
        <v>0</v>
      </c>
      <c r="Q646" s="289">
        <f t="shared" si="114"/>
        <v>0</v>
      </c>
      <c r="R646" s="289">
        <f>(($U646*DT!$E$5/1000))*($D$1045/IF(AND($D$1044&gt;$B$1046,$B$1046&gt;$D$1043),366,365))+(($V646*DT!$E$5/2000))</f>
        <v>0</v>
      </c>
      <c r="S646" s="290">
        <f t="shared" si="115"/>
        <v>0</v>
      </c>
      <c r="U646" s="291">
        <f t="shared" si="116"/>
        <v>0</v>
      </c>
      <c r="V646" s="291">
        <f t="shared" ref="V646:V709" si="121">IF(AND(($H646)&gt;$P$2,$F646&gt;0),(($F646)*($P$2/$H646)),$F646)</f>
        <v>0</v>
      </c>
      <c r="X646" s="288">
        <f>(($AC646*DT!$C$5/1000))*($D$1045/IF(AND($D$1044&gt;$B$1046,$B$1046&gt;$D$1043),366,365))+(($AD646*DT!$C$5/2000))</f>
        <v>0</v>
      </c>
      <c r="Y646" s="289">
        <f t="shared" si="117"/>
        <v>0</v>
      </c>
      <c r="Z646" s="289">
        <f>(($AC646*DT!$E$5/1000))*($D$1045/IF(AND($D$1044&gt;$B$1046,$B$1046&gt;$D$1043),366,365))+(($AD646*DT!$E$5/2000))</f>
        <v>0</v>
      </c>
      <c r="AA646" s="290">
        <f t="shared" si="118"/>
        <v>0</v>
      </c>
      <c r="AC646" s="291">
        <f t="shared" si="119"/>
        <v>0</v>
      </c>
      <c r="AD646" s="291">
        <f t="shared" si="120"/>
        <v>0</v>
      </c>
    </row>
    <row r="647" spans="2:30" x14ac:dyDescent="0.25">
      <c r="B647" s="522">
        <v>643</v>
      </c>
      <c r="C647" s="280">
        <f>'BIENES ASEGURADOS'!C655</f>
        <v>0</v>
      </c>
      <c r="D647" s="281">
        <f>SUM('BIENES ASEGURADOS'!D655:H655)*'RT GENERALES'!$D$14</f>
        <v>0</v>
      </c>
      <c r="E647" s="281">
        <f>SUM('BIENES ASEGURADOS'!I655:Y655,'BIENES ASEGURADOS'!AA655)*'RT GENERALES'!$D$14</f>
        <v>0</v>
      </c>
      <c r="F647" s="281">
        <f>'BIENES ASEGURADOS'!AB655*'RT GENERALES'!$D$14</f>
        <v>0</v>
      </c>
      <c r="G647" s="282">
        <f>'BIENES ASEGURADOS'!Z655*'RT GENERALES'!$D$14</f>
        <v>0</v>
      </c>
      <c r="H647" s="525">
        <f t="shared" si="111"/>
        <v>0</v>
      </c>
      <c r="I647" s="283"/>
      <c r="J647" s="284">
        <f>(((D647+E647)*(DT!$C$5/1000)))*($D$1045/IF(AND($D$1044&gt;$B$1046,$B$1046&gt;$D$1043),366,365))+(LIQUIDACION!$F647*(DT!$C$5/2000))</f>
        <v>0</v>
      </c>
      <c r="K647" s="285">
        <f t="shared" si="112"/>
        <v>0</v>
      </c>
      <c r="L647" s="286">
        <f>(((D647+E647)*DT!$E$5/1000)*($D$1045/IF(AND($D$1044&gt;$B$1046,$B$1046&gt;$D$1043),366,365))+(LIQUIDACION!F647*(DT!$E$5/2000)))</f>
        <v>0</v>
      </c>
      <c r="M647" s="286">
        <f>((G647)*(DT!$C$6/1000))*($D$1045/IF(AND($D$1044&gt;$B$1046,$B$1046&gt;$D$1043),366,365))</f>
        <v>0</v>
      </c>
      <c r="N647" s="287">
        <f t="shared" si="113"/>
        <v>0</v>
      </c>
      <c r="P647" s="288">
        <f>(($U647*DT!$C$5/1000))*($D$1045/IF(AND($D$1044&gt;$B$1046,$B$1046&gt;$D$1043),366,365))+(($V647*DT!$C$5/2000))</f>
        <v>0</v>
      </c>
      <c r="Q647" s="289">
        <f t="shared" si="114"/>
        <v>0</v>
      </c>
      <c r="R647" s="289">
        <f>(($U647*DT!$E$5/1000))*($D$1045/IF(AND($D$1044&gt;$B$1046,$B$1046&gt;$D$1043),366,365))+(($V647*DT!$E$5/2000))</f>
        <v>0</v>
      </c>
      <c r="S647" s="290">
        <f t="shared" si="115"/>
        <v>0</v>
      </c>
      <c r="U647" s="291">
        <f t="shared" si="116"/>
        <v>0</v>
      </c>
      <c r="V647" s="291">
        <f t="shared" si="121"/>
        <v>0</v>
      </c>
      <c r="X647" s="288">
        <f>(($AC647*DT!$C$5/1000))*($D$1045/IF(AND($D$1044&gt;$B$1046,$B$1046&gt;$D$1043),366,365))+(($AD647*DT!$C$5/2000))</f>
        <v>0</v>
      </c>
      <c r="Y647" s="289">
        <f t="shared" si="117"/>
        <v>0</v>
      </c>
      <c r="Z647" s="289">
        <f>(($AC647*DT!$E$5/1000))*($D$1045/IF(AND($D$1044&gt;$B$1046,$B$1046&gt;$D$1043),366,365))+(($AD647*DT!$E$5/2000))</f>
        <v>0</v>
      </c>
      <c r="AA647" s="290">
        <f t="shared" si="118"/>
        <v>0</v>
      </c>
      <c r="AC647" s="291">
        <f t="shared" si="119"/>
        <v>0</v>
      </c>
      <c r="AD647" s="291">
        <f t="shared" si="120"/>
        <v>0</v>
      </c>
    </row>
    <row r="648" spans="2:30" x14ac:dyDescent="0.25">
      <c r="B648" s="522">
        <v>644</v>
      </c>
      <c r="C648" s="280">
        <f>'BIENES ASEGURADOS'!C656</f>
        <v>0</v>
      </c>
      <c r="D648" s="281">
        <f>SUM('BIENES ASEGURADOS'!D656:H656)*'RT GENERALES'!$D$14</f>
        <v>0</v>
      </c>
      <c r="E648" s="281">
        <f>SUM('BIENES ASEGURADOS'!I656:Y656,'BIENES ASEGURADOS'!AA656)*'RT GENERALES'!$D$14</f>
        <v>0</v>
      </c>
      <c r="F648" s="281">
        <f>'BIENES ASEGURADOS'!AB656*'RT GENERALES'!$D$14</f>
        <v>0</v>
      </c>
      <c r="G648" s="282">
        <f>'BIENES ASEGURADOS'!Z656*'RT GENERALES'!$D$14</f>
        <v>0</v>
      </c>
      <c r="H648" s="525">
        <f t="shared" si="111"/>
        <v>0</v>
      </c>
      <c r="I648" s="283"/>
      <c r="J648" s="284">
        <f>(((D648+E648)*(DT!$C$5/1000)))*($D$1045/IF(AND($D$1044&gt;$B$1046,$B$1046&gt;$D$1043),366,365))+(LIQUIDACION!$F648*(DT!$C$5/2000))</f>
        <v>0</v>
      </c>
      <c r="K648" s="285">
        <f t="shared" si="112"/>
        <v>0</v>
      </c>
      <c r="L648" s="286">
        <f>(((D648+E648)*DT!$E$5/1000)*($D$1045/IF(AND($D$1044&gt;$B$1046,$B$1046&gt;$D$1043),366,365))+(LIQUIDACION!F648*(DT!$E$5/2000)))</f>
        <v>0</v>
      </c>
      <c r="M648" s="286">
        <f>((G648)*(DT!$C$6/1000))*($D$1045/IF(AND($D$1044&gt;$B$1046,$B$1046&gt;$D$1043),366,365))</f>
        <v>0</v>
      </c>
      <c r="N648" s="287">
        <f t="shared" si="113"/>
        <v>0</v>
      </c>
      <c r="P648" s="288">
        <f>(($U648*DT!$C$5/1000))*($D$1045/IF(AND($D$1044&gt;$B$1046,$B$1046&gt;$D$1043),366,365))+(($V648*DT!$C$5/2000))</f>
        <v>0</v>
      </c>
      <c r="Q648" s="289">
        <f t="shared" si="114"/>
        <v>0</v>
      </c>
      <c r="R648" s="289">
        <f>(($U648*DT!$E$5/1000))*($D$1045/IF(AND($D$1044&gt;$B$1046,$B$1046&gt;$D$1043),366,365))+(($V648*DT!$E$5/2000))</f>
        <v>0</v>
      </c>
      <c r="S648" s="290">
        <f t="shared" si="115"/>
        <v>0</v>
      </c>
      <c r="U648" s="291">
        <f t="shared" si="116"/>
        <v>0</v>
      </c>
      <c r="V648" s="291">
        <f t="shared" si="121"/>
        <v>0</v>
      </c>
      <c r="X648" s="288">
        <f>(($AC648*DT!$C$5/1000))*($D$1045/IF(AND($D$1044&gt;$B$1046,$B$1046&gt;$D$1043),366,365))+(($AD648*DT!$C$5/2000))</f>
        <v>0</v>
      </c>
      <c r="Y648" s="289">
        <f t="shared" si="117"/>
        <v>0</v>
      </c>
      <c r="Z648" s="289">
        <f>(($AC648*DT!$E$5/1000))*($D$1045/IF(AND($D$1044&gt;$B$1046,$B$1046&gt;$D$1043),366,365))+(($AD648*DT!$E$5/2000))</f>
        <v>0</v>
      </c>
      <c r="AA648" s="290">
        <f t="shared" si="118"/>
        <v>0</v>
      </c>
      <c r="AC648" s="291">
        <f t="shared" si="119"/>
        <v>0</v>
      </c>
      <c r="AD648" s="291">
        <f t="shared" si="120"/>
        <v>0</v>
      </c>
    </row>
    <row r="649" spans="2:30" x14ac:dyDescent="0.25">
      <c r="B649" s="522">
        <v>645</v>
      </c>
      <c r="C649" s="280">
        <f>'BIENES ASEGURADOS'!C657</f>
        <v>0</v>
      </c>
      <c r="D649" s="281">
        <f>SUM('BIENES ASEGURADOS'!D657:H657)*'RT GENERALES'!$D$14</f>
        <v>0</v>
      </c>
      <c r="E649" s="281">
        <f>SUM('BIENES ASEGURADOS'!I657:Y657,'BIENES ASEGURADOS'!AA657)*'RT GENERALES'!$D$14</f>
        <v>0</v>
      </c>
      <c r="F649" s="281">
        <f>'BIENES ASEGURADOS'!AB657*'RT GENERALES'!$D$14</f>
        <v>0</v>
      </c>
      <c r="G649" s="282">
        <f>'BIENES ASEGURADOS'!Z657*'RT GENERALES'!$D$14</f>
        <v>0</v>
      </c>
      <c r="H649" s="525">
        <f t="shared" si="111"/>
        <v>0</v>
      </c>
      <c r="I649" s="283"/>
      <c r="J649" s="284">
        <f>(((D649+E649)*(DT!$C$5/1000)))*($D$1045/IF(AND($D$1044&gt;$B$1046,$B$1046&gt;$D$1043),366,365))+(LIQUIDACION!$F649*(DT!$C$5/2000))</f>
        <v>0</v>
      </c>
      <c r="K649" s="285">
        <f t="shared" si="112"/>
        <v>0</v>
      </c>
      <c r="L649" s="286">
        <f>(((D649+E649)*DT!$E$5/1000)*($D$1045/IF(AND($D$1044&gt;$B$1046,$B$1046&gt;$D$1043),366,365))+(LIQUIDACION!F649*(DT!$E$5/2000)))</f>
        <v>0</v>
      </c>
      <c r="M649" s="286">
        <f>((G649)*(DT!$C$6/1000))*($D$1045/IF(AND($D$1044&gt;$B$1046,$B$1046&gt;$D$1043),366,365))</f>
        <v>0</v>
      </c>
      <c r="N649" s="287">
        <f t="shared" si="113"/>
        <v>0</v>
      </c>
      <c r="P649" s="288">
        <f>(($U649*DT!$C$5/1000))*($D$1045/IF(AND($D$1044&gt;$B$1046,$B$1046&gt;$D$1043),366,365))+(($V649*DT!$C$5/2000))</f>
        <v>0</v>
      </c>
      <c r="Q649" s="289">
        <f t="shared" si="114"/>
        <v>0</v>
      </c>
      <c r="R649" s="289">
        <f>(($U649*DT!$E$5/1000))*($D$1045/IF(AND($D$1044&gt;$B$1046,$B$1046&gt;$D$1043),366,365))+(($V649*DT!$E$5/2000))</f>
        <v>0</v>
      </c>
      <c r="S649" s="290">
        <f t="shared" si="115"/>
        <v>0</v>
      </c>
      <c r="U649" s="291">
        <f t="shared" si="116"/>
        <v>0</v>
      </c>
      <c r="V649" s="291">
        <f t="shared" si="121"/>
        <v>0</v>
      </c>
      <c r="X649" s="288">
        <f>(($AC649*DT!$C$5/1000))*($D$1045/IF(AND($D$1044&gt;$B$1046,$B$1046&gt;$D$1043),366,365))+(($AD649*DT!$C$5/2000))</f>
        <v>0</v>
      </c>
      <c r="Y649" s="289">
        <f t="shared" si="117"/>
        <v>0</v>
      </c>
      <c r="Z649" s="289">
        <f>(($AC649*DT!$E$5/1000))*($D$1045/IF(AND($D$1044&gt;$B$1046,$B$1046&gt;$D$1043),366,365))+(($AD649*DT!$E$5/2000))</f>
        <v>0</v>
      </c>
      <c r="AA649" s="290">
        <f t="shared" si="118"/>
        <v>0</v>
      </c>
      <c r="AC649" s="291">
        <f t="shared" si="119"/>
        <v>0</v>
      </c>
      <c r="AD649" s="291">
        <f t="shared" si="120"/>
        <v>0</v>
      </c>
    </row>
    <row r="650" spans="2:30" x14ac:dyDescent="0.25">
      <c r="B650" s="522">
        <v>646</v>
      </c>
      <c r="C650" s="280">
        <f>'BIENES ASEGURADOS'!C658</f>
        <v>0</v>
      </c>
      <c r="D650" s="281">
        <f>SUM('BIENES ASEGURADOS'!D658:H658)*'RT GENERALES'!$D$14</f>
        <v>0</v>
      </c>
      <c r="E650" s="281">
        <f>SUM('BIENES ASEGURADOS'!I658:Y658,'BIENES ASEGURADOS'!AA658)*'RT GENERALES'!$D$14</f>
        <v>0</v>
      </c>
      <c r="F650" s="281">
        <f>'BIENES ASEGURADOS'!AB658*'RT GENERALES'!$D$14</f>
        <v>0</v>
      </c>
      <c r="G650" s="282">
        <f>'BIENES ASEGURADOS'!Z658*'RT GENERALES'!$D$14</f>
        <v>0</v>
      </c>
      <c r="H650" s="525">
        <f t="shared" si="111"/>
        <v>0</v>
      </c>
      <c r="I650" s="283"/>
      <c r="J650" s="284">
        <f>(((D650+E650)*(DT!$C$5/1000)))*($D$1045/IF(AND($D$1044&gt;$B$1046,$B$1046&gt;$D$1043),366,365))+(LIQUIDACION!$F650*(DT!$C$5/2000))</f>
        <v>0</v>
      </c>
      <c r="K650" s="285">
        <f t="shared" si="112"/>
        <v>0</v>
      </c>
      <c r="L650" s="286">
        <f>(((D650+E650)*DT!$E$5/1000)*($D$1045/IF(AND($D$1044&gt;$B$1046,$B$1046&gt;$D$1043),366,365))+(LIQUIDACION!F650*(DT!$E$5/2000)))</f>
        <v>0</v>
      </c>
      <c r="M650" s="286">
        <f>((G650)*(DT!$C$6/1000))*($D$1045/IF(AND($D$1044&gt;$B$1046,$B$1046&gt;$D$1043),366,365))</f>
        <v>0</v>
      </c>
      <c r="N650" s="287">
        <f t="shared" si="113"/>
        <v>0</v>
      </c>
      <c r="P650" s="288">
        <f>(($U650*DT!$C$5/1000))*($D$1045/IF(AND($D$1044&gt;$B$1046,$B$1046&gt;$D$1043),366,365))+(($V650*DT!$C$5/2000))</f>
        <v>0</v>
      </c>
      <c r="Q650" s="289">
        <f t="shared" si="114"/>
        <v>0</v>
      </c>
      <c r="R650" s="289">
        <f>(($U650*DT!$E$5/1000))*($D$1045/IF(AND($D$1044&gt;$B$1046,$B$1046&gt;$D$1043),366,365))+(($V650*DT!$E$5/2000))</f>
        <v>0</v>
      </c>
      <c r="S650" s="290">
        <f t="shared" si="115"/>
        <v>0</v>
      </c>
      <c r="U650" s="291">
        <f t="shared" si="116"/>
        <v>0</v>
      </c>
      <c r="V650" s="291">
        <f t="shared" si="121"/>
        <v>0</v>
      </c>
      <c r="X650" s="288">
        <f>(($AC650*DT!$C$5/1000))*($D$1045/IF(AND($D$1044&gt;$B$1046,$B$1046&gt;$D$1043),366,365))+(($AD650*DT!$C$5/2000))</f>
        <v>0</v>
      </c>
      <c r="Y650" s="289">
        <f t="shared" si="117"/>
        <v>0</v>
      </c>
      <c r="Z650" s="289">
        <f>(($AC650*DT!$E$5/1000))*($D$1045/IF(AND($D$1044&gt;$B$1046,$B$1046&gt;$D$1043),366,365))+(($AD650*DT!$E$5/2000))</f>
        <v>0</v>
      </c>
      <c r="AA650" s="290">
        <f t="shared" si="118"/>
        <v>0</v>
      </c>
      <c r="AC650" s="291">
        <f t="shared" si="119"/>
        <v>0</v>
      </c>
      <c r="AD650" s="291">
        <f t="shared" si="120"/>
        <v>0</v>
      </c>
    </row>
    <row r="651" spans="2:30" x14ac:dyDescent="0.25">
      <c r="B651" s="522">
        <v>647</v>
      </c>
      <c r="C651" s="280">
        <f>'BIENES ASEGURADOS'!C659</f>
        <v>0</v>
      </c>
      <c r="D651" s="281">
        <f>SUM('BIENES ASEGURADOS'!D659:H659)*'RT GENERALES'!$D$14</f>
        <v>0</v>
      </c>
      <c r="E651" s="281">
        <f>SUM('BIENES ASEGURADOS'!I659:Y659,'BIENES ASEGURADOS'!AA659)*'RT GENERALES'!$D$14</f>
        <v>0</v>
      </c>
      <c r="F651" s="281">
        <f>'BIENES ASEGURADOS'!AB659*'RT GENERALES'!$D$14</f>
        <v>0</v>
      </c>
      <c r="G651" s="282">
        <f>'BIENES ASEGURADOS'!Z659*'RT GENERALES'!$D$14</f>
        <v>0</v>
      </c>
      <c r="H651" s="525">
        <f t="shared" si="111"/>
        <v>0</v>
      </c>
      <c r="I651" s="283"/>
      <c r="J651" s="284">
        <f>(((D651+E651)*(DT!$C$5/1000)))*($D$1045/IF(AND($D$1044&gt;$B$1046,$B$1046&gt;$D$1043),366,365))+(LIQUIDACION!$F651*(DT!$C$5/2000))</f>
        <v>0</v>
      </c>
      <c r="K651" s="285">
        <f t="shared" si="112"/>
        <v>0</v>
      </c>
      <c r="L651" s="286">
        <f>(((D651+E651)*DT!$E$5/1000)*($D$1045/IF(AND($D$1044&gt;$B$1046,$B$1046&gt;$D$1043),366,365))+(LIQUIDACION!F651*(DT!$E$5/2000)))</f>
        <v>0</v>
      </c>
      <c r="M651" s="286">
        <f>((G651)*(DT!$C$6/1000))*($D$1045/IF(AND($D$1044&gt;$B$1046,$B$1046&gt;$D$1043),366,365))</f>
        <v>0</v>
      </c>
      <c r="N651" s="287">
        <f t="shared" si="113"/>
        <v>0</v>
      </c>
      <c r="P651" s="288">
        <f>(($U651*DT!$C$5/1000))*($D$1045/IF(AND($D$1044&gt;$B$1046,$B$1046&gt;$D$1043),366,365))+(($V651*DT!$C$5/2000))</f>
        <v>0</v>
      </c>
      <c r="Q651" s="289">
        <f t="shared" si="114"/>
        <v>0</v>
      </c>
      <c r="R651" s="289">
        <f>(($U651*DT!$E$5/1000))*($D$1045/IF(AND($D$1044&gt;$B$1046,$B$1046&gt;$D$1043),366,365))+(($V651*DT!$E$5/2000))</f>
        <v>0</v>
      </c>
      <c r="S651" s="290">
        <f t="shared" si="115"/>
        <v>0</v>
      </c>
      <c r="U651" s="291">
        <f t="shared" si="116"/>
        <v>0</v>
      </c>
      <c r="V651" s="291">
        <f t="shared" si="121"/>
        <v>0</v>
      </c>
      <c r="X651" s="288">
        <f>(($AC651*DT!$C$5/1000))*($D$1045/IF(AND($D$1044&gt;$B$1046,$B$1046&gt;$D$1043),366,365))+(($AD651*DT!$C$5/2000))</f>
        <v>0</v>
      </c>
      <c r="Y651" s="289">
        <f t="shared" si="117"/>
        <v>0</v>
      </c>
      <c r="Z651" s="289">
        <f>(($AC651*DT!$E$5/1000))*($D$1045/IF(AND($D$1044&gt;$B$1046,$B$1046&gt;$D$1043),366,365))+(($AD651*DT!$E$5/2000))</f>
        <v>0</v>
      </c>
      <c r="AA651" s="290">
        <f t="shared" si="118"/>
        <v>0</v>
      </c>
      <c r="AC651" s="291">
        <f t="shared" si="119"/>
        <v>0</v>
      </c>
      <c r="AD651" s="291">
        <f t="shared" si="120"/>
        <v>0</v>
      </c>
    </row>
    <row r="652" spans="2:30" x14ac:dyDescent="0.25">
      <c r="B652" s="522">
        <v>648</v>
      </c>
      <c r="C652" s="280">
        <f>'BIENES ASEGURADOS'!C660</f>
        <v>0</v>
      </c>
      <c r="D652" s="281">
        <f>SUM('BIENES ASEGURADOS'!D660:H660)*'RT GENERALES'!$D$14</f>
        <v>0</v>
      </c>
      <c r="E652" s="281">
        <f>SUM('BIENES ASEGURADOS'!I660:Y660,'BIENES ASEGURADOS'!AA660)*'RT GENERALES'!$D$14</f>
        <v>0</v>
      </c>
      <c r="F652" s="281">
        <f>'BIENES ASEGURADOS'!AB660*'RT GENERALES'!$D$14</f>
        <v>0</v>
      </c>
      <c r="G652" s="282">
        <f>'BIENES ASEGURADOS'!Z660*'RT GENERALES'!$D$14</f>
        <v>0</v>
      </c>
      <c r="H652" s="525">
        <f t="shared" si="111"/>
        <v>0</v>
      </c>
      <c r="I652" s="283"/>
      <c r="J652" s="284">
        <f>(((D652+E652)*(DT!$C$5/1000)))*($D$1045/IF(AND($D$1044&gt;$B$1046,$B$1046&gt;$D$1043),366,365))+(LIQUIDACION!$F652*(DT!$C$5/2000))</f>
        <v>0</v>
      </c>
      <c r="K652" s="285">
        <f t="shared" si="112"/>
        <v>0</v>
      </c>
      <c r="L652" s="286">
        <f>(((D652+E652)*DT!$E$5/1000)*($D$1045/IF(AND($D$1044&gt;$B$1046,$B$1046&gt;$D$1043),366,365))+(LIQUIDACION!F652*(DT!$E$5/2000)))</f>
        <v>0</v>
      </c>
      <c r="M652" s="286">
        <f>((G652)*(DT!$C$6/1000))*($D$1045/IF(AND($D$1044&gt;$B$1046,$B$1046&gt;$D$1043),366,365))</f>
        <v>0</v>
      </c>
      <c r="N652" s="287">
        <f t="shared" si="113"/>
        <v>0</v>
      </c>
      <c r="P652" s="288">
        <f>(($U652*DT!$C$5/1000))*($D$1045/IF(AND($D$1044&gt;$B$1046,$B$1046&gt;$D$1043),366,365))+(($V652*DT!$C$5/2000))</f>
        <v>0</v>
      </c>
      <c r="Q652" s="289">
        <f t="shared" si="114"/>
        <v>0</v>
      </c>
      <c r="R652" s="289">
        <f>(($U652*DT!$E$5/1000))*($D$1045/IF(AND($D$1044&gt;$B$1046,$B$1046&gt;$D$1043),366,365))+(($V652*DT!$E$5/2000))</f>
        <v>0</v>
      </c>
      <c r="S652" s="290">
        <f t="shared" si="115"/>
        <v>0</v>
      </c>
      <c r="U652" s="291">
        <f t="shared" si="116"/>
        <v>0</v>
      </c>
      <c r="V652" s="291">
        <f t="shared" si="121"/>
        <v>0</v>
      </c>
      <c r="X652" s="288">
        <f>(($AC652*DT!$C$5/1000))*($D$1045/IF(AND($D$1044&gt;$B$1046,$B$1046&gt;$D$1043),366,365))+(($AD652*DT!$C$5/2000))</f>
        <v>0</v>
      </c>
      <c r="Y652" s="289">
        <f t="shared" si="117"/>
        <v>0</v>
      </c>
      <c r="Z652" s="289">
        <f>(($AC652*DT!$E$5/1000))*($D$1045/IF(AND($D$1044&gt;$B$1046,$B$1046&gt;$D$1043),366,365))+(($AD652*DT!$E$5/2000))</f>
        <v>0</v>
      </c>
      <c r="AA652" s="290">
        <f t="shared" si="118"/>
        <v>0</v>
      </c>
      <c r="AC652" s="291">
        <f t="shared" si="119"/>
        <v>0</v>
      </c>
      <c r="AD652" s="291">
        <f t="shared" si="120"/>
        <v>0</v>
      </c>
    </row>
    <row r="653" spans="2:30" x14ac:dyDescent="0.25">
      <c r="B653" s="522">
        <v>649</v>
      </c>
      <c r="C653" s="280">
        <f>'BIENES ASEGURADOS'!C661</f>
        <v>0</v>
      </c>
      <c r="D653" s="281">
        <f>SUM('BIENES ASEGURADOS'!D661:H661)*'RT GENERALES'!$D$14</f>
        <v>0</v>
      </c>
      <c r="E653" s="281">
        <f>SUM('BIENES ASEGURADOS'!I661:Y661,'BIENES ASEGURADOS'!AA661)*'RT GENERALES'!$D$14</f>
        <v>0</v>
      </c>
      <c r="F653" s="281">
        <f>'BIENES ASEGURADOS'!AB661*'RT GENERALES'!$D$14</f>
        <v>0</v>
      </c>
      <c r="G653" s="282">
        <f>'BIENES ASEGURADOS'!Z661*'RT GENERALES'!$D$14</f>
        <v>0</v>
      </c>
      <c r="H653" s="525">
        <f t="shared" si="111"/>
        <v>0</v>
      </c>
      <c r="I653" s="283"/>
      <c r="J653" s="284">
        <f>(((D653+E653)*(DT!$C$5/1000)))*($D$1045/IF(AND($D$1044&gt;$B$1046,$B$1046&gt;$D$1043),366,365))+(LIQUIDACION!$F653*(DT!$C$5/2000))</f>
        <v>0</v>
      </c>
      <c r="K653" s="285">
        <f t="shared" si="112"/>
        <v>0</v>
      </c>
      <c r="L653" s="286">
        <f>(((D653+E653)*DT!$E$5/1000)*($D$1045/IF(AND($D$1044&gt;$B$1046,$B$1046&gt;$D$1043),366,365))+(LIQUIDACION!F653*(DT!$E$5/2000)))</f>
        <v>0</v>
      </c>
      <c r="M653" s="286">
        <f>((G653)*(DT!$C$6/1000))*($D$1045/IF(AND($D$1044&gt;$B$1046,$B$1046&gt;$D$1043),366,365))</f>
        <v>0</v>
      </c>
      <c r="N653" s="287">
        <f t="shared" si="113"/>
        <v>0</v>
      </c>
      <c r="P653" s="288">
        <f>(($U653*DT!$C$5/1000))*($D$1045/IF(AND($D$1044&gt;$B$1046,$B$1046&gt;$D$1043),366,365))+(($V653*DT!$C$5/2000))</f>
        <v>0</v>
      </c>
      <c r="Q653" s="289">
        <f t="shared" si="114"/>
        <v>0</v>
      </c>
      <c r="R653" s="289">
        <f>(($U653*DT!$E$5/1000))*($D$1045/IF(AND($D$1044&gt;$B$1046,$B$1046&gt;$D$1043),366,365))+(($V653*DT!$E$5/2000))</f>
        <v>0</v>
      </c>
      <c r="S653" s="290">
        <f t="shared" si="115"/>
        <v>0</v>
      </c>
      <c r="U653" s="291">
        <f t="shared" si="116"/>
        <v>0</v>
      </c>
      <c r="V653" s="291">
        <f t="shared" si="121"/>
        <v>0</v>
      </c>
      <c r="X653" s="288">
        <f>(($AC653*DT!$C$5/1000))*($D$1045/IF(AND($D$1044&gt;$B$1046,$B$1046&gt;$D$1043),366,365))+(($AD653*DT!$C$5/2000))</f>
        <v>0</v>
      </c>
      <c r="Y653" s="289">
        <f t="shared" si="117"/>
        <v>0</v>
      </c>
      <c r="Z653" s="289">
        <f>(($AC653*DT!$E$5/1000))*($D$1045/IF(AND($D$1044&gt;$B$1046,$B$1046&gt;$D$1043),366,365))+(($AD653*DT!$E$5/2000))</f>
        <v>0</v>
      </c>
      <c r="AA653" s="290">
        <f t="shared" si="118"/>
        <v>0</v>
      </c>
      <c r="AC653" s="291">
        <f t="shared" si="119"/>
        <v>0</v>
      </c>
      <c r="AD653" s="291">
        <f t="shared" si="120"/>
        <v>0</v>
      </c>
    </row>
    <row r="654" spans="2:30" x14ac:dyDescent="0.25">
      <c r="B654" s="522">
        <v>650</v>
      </c>
      <c r="C654" s="280">
        <f>'BIENES ASEGURADOS'!C662</f>
        <v>0</v>
      </c>
      <c r="D654" s="281">
        <f>SUM('BIENES ASEGURADOS'!D662:H662)*'RT GENERALES'!$D$14</f>
        <v>0</v>
      </c>
      <c r="E654" s="281">
        <f>SUM('BIENES ASEGURADOS'!I662:Y662,'BIENES ASEGURADOS'!AA662)*'RT GENERALES'!$D$14</f>
        <v>0</v>
      </c>
      <c r="F654" s="281">
        <f>'BIENES ASEGURADOS'!AB662*'RT GENERALES'!$D$14</f>
        <v>0</v>
      </c>
      <c r="G654" s="282">
        <f>'BIENES ASEGURADOS'!Z662*'RT GENERALES'!$D$14</f>
        <v>0</v>
      </c>
      <c r="H654" s="525">
        <f t="shared" si="111"/>
        <v>0</v>
      </c>
      <c r="I654" s="283"/>
      <c r="J654" s="284">
        <f>(((D654+E654)*(DT!$C$5/1000)))*($D$1045/IF(AND($D$1044&gt;$B$1046,$B$1046&gt;$D$1043),366,365))+(LIQUIDACION!$F654*(DT!$C$5/2000))</f>
        <v>0</v>
      </c>
      <c r="K654" s="285">
        <f t="shared" si="112"/>
        <v>0</v>
      </c>
      <c r="L654" s="286">
        <f>(((D654+E654)*DT!$E$5/1000)*($D$1045/IF(AND($D$1044&gt;$B$1046,$B$1046&gt;$D$1043),366,365))+(LIQUIDACION!F654*(DT!$E$5/2000)))</f>
        <v>0</v>
      </c>
      <c r="M654" s="286">
        <f>((G654)*(DT!$C$6/1000))*($D$1045/IF(AND($D$1044&gt;$B$1046,$B$1046&gt;$D$1043),366,365))</f>
        <v>0</v>
      </c>
      <c r="N654" s="287">
        <f t="shared" si="113"/>
        <v>0</v>
      </c>
      <c r="P654" s="288">
        <f>(($U654*DT!$C$5/1000))*($D$1045/IF(AND($D$1044&gt;$B$1046,$B$1046&gt;$D$1043),366,365))+(($V654*DT!$C$5/2000))</f>
        <v>0</v>
      </c>
      <c r="Q654" s="289">
        <f t="shared" si="114"/>
        <v>0</v>
      </c>
      <c r="R654" s="289">
        <f>(($U654*DT!$E$5/1000))*($D$1045/IF(AND($D$1044&gt;$B$1046,$B$1046&gt;$D$1043),366,365))+(($V654*DT!$E$5/2000))</f>
        <v>0</v>
      </c>
      <c r="S654" s="290">
        <f t="shared" si="115"/>
        <v>0</v>
      </c>
      <c r="U654" s="291">
        <f t="shared" si="116"/>
        <v>0</v>
      </c>
      <c r="V654" s="291">
        <f t="shared" si="121"/>
        <v>0</v>
      </c>
      <c r="X654" s="288">
        <f>(($AC654*DT!$C$5/1000))*($D$1045/IF(AND($D$1044&gt;$B$1046,$B$1046&gt;$D$1043),366,365))+(($AD654*DT!$C$5/2000))</f>
        <v>0</v>
      </c>
      <c r="Y654" s="289">
        <f t="shared" si="117"/>
        <v>0</v>
      </c>
      <c r="Z654" s="289">
        <f>(($AC654*DT!$E$5/1000))*($D$1045/IF(AND($D$1044&gt;$B$1046,$B$1046&gt;$D$1043),366,365))+(($AD654*DT!$E$5/2000))</f>
        <v>0</v>
      </c>
      <c r="AA654" s="290">
        <f t="shared" si="118"/>
        <v>0</v>
      </c>
      <c r="AC654" s="291">
        <f t="shared" si="119"/>
        <v>0</v>
      </c>
      <c r="AD654" s="291">
        <f t="shared" si="120"/>
        <v>0</v>
      </c>
    </row>
    <row r="655" spans="2:30" x14ac:dyDescent="0.25">
      <c r="B655" s="522">
        <v>651</v>
      </c>
      <c r="C655" s="280">
        <f>'BIENES ASEGURADOS'!C663</f>
        <v>0</v>
      </c>
      <c r="D655" s="281">
        <f>SUM('BIENES ASEGURADOS'!D663:H663)*'RT GENERALES'!$D$14</f>
        <v>0</v>
      </c>
      <c r="E655" s="281">
        <f>SUM('BIENES ASEGURADOS'!I663:Y663,'BIENES ASEGURADOS'!AA663)*'RT GENERALES'!$D$14</f>
        <v>0</v>
      </c>
      <c r="F655" s="281">
        <f>'BIENES ASEGURADOS'!AB663*'RT GENERALES'!$D$14</f>
        <v>0</v>
      </c>
      <c r="G655" s="282">
        <f>'BIENES ASEGURADOS'!Z663*'RT GENERALES'!$D$14</f>
        <v>0</v>
      </c>
      <c r="H655" s="525">
        <f t="shared" si="111"/>
        <v>0</v>
      </c>
      <c r="I655" s="283"/>
      <c r="J655" s="284">
        <f>(((D655+E655)*(DT!$C$5/1000)))*($D$1045/IF(AND($D$1044&gt;$B$1046,$B$1046&gt;$D$1043),366,365))+(LIQUIDACION!$F655*(DT!$C$5/2000))</f>
        <v>0</v>
      </c>
      <c r="K655" s="285">
        <f t="shared" si="112"/>
        <v>0</v>
      </c>
      <c r="L655" s="286">
        <f>(((D655+E655)*DT!$E$5/1000)*($D$1045/IF(AND($D$1044&gt;$B$1046,$B$1046&gt;$D$1043),366,365))+(LIQUIDACION!F655*(DT!$E$5/2000)))</f>
        <v>0</v>
      </c>
      <c r="M655" s="286">
        <f>((G655)*(DT!$C$6/1000))*($D$1045/IF(AND($D$1044&gt;$B$1046,$B$1046&gt;$D$1043),366,365))</f>
        <v>0</v>
      </c>
      <c r="N655" s="287">
        <f t="shared" si="113"/>
        <v>0</v>
      </c>
      <c r="P655" s="288">
        <f>(($U655*DT!$C$5/1000))*($D$1045/IF(AND($D$1044&gt;$B$1046,$B$1046&gt;$D$1043),366,365))+(($V655*DT!$C$5/2000))</f>
        <v>0</v>
      </c>
      <c r="Q655" s="289">
        <f t="shared" si="114"/>
        <v>0</v>
      </c>
      <c r="R655" s="289">
        <f>(($U655*DT!$E$5/1000))*($D$1045/IF(AND($D$1044&gt;$B$1046,$B$1046&gt;$D$1043),366,365))+(($V655*DT!$E$5/2000))</f>
        <v>0</v>
      </c>
      <c r="S655" s="290">
        <f t="shared" si="115"/>
        <v>0</v>
      </c>
      <c r="U655" s="291">
        <f t="shared" si="116"/>
        <v>0</v>
      </c>
      <c r="V655" s="291">
        <f t="shared" si="121"/>
        <v>0</v>
      </c>
      <c r="X655" s="288">
        <f>(($AC655*DT!$C$5/1000))*($D$1045/IF(AND($D$1044&gt;$B$1046,$B$1046&gt;$D$1043),366,365))+(($AD655*DT!$C$5/2000))</f>
        <v>0</v>
      </c>
      <c r="Y655" s="289">
        <f t="shared" si="117"/>
        <v>0</v>
      </c>
      <c r="Z655" s="289">
        <f>(($AC655*DT!$E$5/1000))*($D$1045/IF(AND($D$1044&gt;$B$1046,$B$1046&gt;$D$1043),366,365))+(($AD655*DT!$E$5/2000))</f>
        <v>0</v>
      </c>
      <c r="AA655" s="290">
        <f t="shared" si="118"/>
        <v>0</v>
      </c>
      <c r="AC655" s="291">
        <f t="shared" si="119"/>
        <v>0</v>
      </c>
      <c r="AD655" s="291">
        <f t="shared" si="120"/>
        <v>0</v>
      </c>
    </row>
    <row r="656" spans="2:30" x14ac:dyDescent="0.25">
      <c r="B656" s="522">
        <v>652</v>
      </c>
      <c r="C656" s="280">
        <f>'BIENES ASEGURADOS'!C664</f>
        <v>0</v>
      </c>
      <c r="D656" s="281">
        <f>SUM('BIENES ASEGURADOS'!D664:H664)*'RT GENERALES'!$D$14</f>
        <v>0</v>
      </c>
      <c r="E656" s="281">
        <f>SUM('BIENES ASEGURADOS'!I664:Y664,'BIENES ASEGURADOS'!AA664)*'RT GENERALES'!$D$14</f>
        <v>0</v>
      </c>
      <c r="F656" s="281">
        <f>'BIENES ASEGURADOS'!AB664*'RT GENERALES'!$D$14</f>
        <v>0</v>
      </c>
      <c r="G656" s="282">
        <f>'BIENES ASEGURADOS'!Z664*'RT GENERALES'!$D$14</f>
        <v>0</v>
      </c>
      <c r="H656" s="525">
        <f t="shared" si="111"/>
        <v>0</v>
      </c>
      <c r="I656" s="283"/>
      <c r="J656" s="284">
        <f>(((D656+E656)*(DT!$C$5/1000)))*($D$1045/IF(AND($D$1044&gt;$B$1046,$B$1046&gt;$D$1043),366,365))+(LIQUIDACION!$F656*(DT!$C$5/2000))</f>
        <v>0</v>
      </c>
      <c r="K656" s="285">
        <f t="shared" si="112"/>
        <v>0</v>
      </c>
      <c r="L656" s="286">
        <f>(((D656+E656)*DT!$E$5/1000)*($D$1045/IF(AND($D$1044&gt;$B$1046,$B$1046&gt;$D$1043),366,365))+(LIQUIDACION!F656*(DT!$E$5/2000)))</f>
        <v>0</v>
      </c>
      <c r="M656" s="286">
        <f>((G656)*(DT!$C$6/1000))*($D$1045/IF(AND($D$1044&gt;$B$1046,$B$1046&gt;$D$1043),366,365))</f>
        <v>0</v>
      </c>
      <c r="N656" s="287">
        <f t="shared" si="113"/>
        <v>0</v>
      </c>
      <c r="P656" s="288">
        <f>(($U656*DT!$C$5/1000))*($D$1045/IF(AND($D$1044&gt;$B$1046,$B$1046&gt;$D$1043),366,365))+(($V656*DT!$C$5/2000))</f>
        <v>0</v>
      </c>
      <c r="Q656" s="289">
        <f t="shared" si="114"/>
        <v>0</v>
      </c>
      <c r="R656" s="289">
        <f>(($U656*DT!$E$5/1000))*($D$1045/IF(AND($D$1044&gt;$B$1046,$B$1046&gt;$D$1043),366,365))+(($V656*DT!$E$5/2000))</f>
        <v>0</v>
      </c>
      <c r="S656" s="290">
        <f t="shared" si="115"/>
        <v>0</v>
      </c>
      <c r="U656" s="291">
        <f t="shared" si="116"/>
        <v>0</v>
      </c>
      <c r="V656" s="291">
        <f t="shared" si="121"/>
        <v>0</v>
      </c>
      <c r="X656" s="288">
        <f>(($AC656*DT!$C$5/1000))*($D$1045/IF(AND($D$1044&gt;$B$1046,$B$1046&gt;$D$1043),366,365))+(($AD656*DT!$C$5/2000))</f>
        <v>0</v>
      </c>
      <c r="Y656" s="289">
        <f t="shared" si="117"/>
        <v>0</v>
      </c>
      <c r="Z656" s="289">
        <f>(($AC656*DT!$E$5/1000))*($D$1045/IF(AND($D$1044&gt;$B$1046,$B$1046&gt;$D$1043),366,365))+(($AD656*DT!$E$5/2000))</f>
        <v>0</v>
      </c>
      <c r="AA656" s="290">
        <f t="shared" si="118"/>
        <v>0</v>
      </c>
      <c r="AC656" s="291">
        <f t="shared" si="119"/>
        <v>0</v>
      </c>
      <c r="AD656" s="291">
        <f t="shared" si="120"/>
        <v>0</v>
      </c>
    </row>
    <row r="657" spans="2:30" x14ac:dyDescent="0.25">
      <c r="B657" s="522">
        <v>653</v>
      </c>
      <c r="C657" s="280">
        <f>'BIENES ASEGURADOS'!C665</f>
        <v>0</v>
      </c>
      <c r="D657" s="281">
        <f>SUM('BIENES ASEGURADOS'!D665:H665)*'RT GENERALES'!$D$14</f>
        <v>0</v>
      </c>
      <c r="E657" s="281">
        <f>SUM('BIENES ASEGURADOS'!I665:Y665,'BIENES ASEGURADOS'!AA665)*'RT GENERALES'!$D$14</f>
        <v>0</v>
      </c>
      <c r="F657" s="281">
        <f>'BIENES ASEGURADOS'!AB665*'RT GENERALES'!$D$14</f>
        <v>0</v>
      </c>
      <c r="G657" s="282">
        <f>'BIENES ASEGURADOS'!Z665*'RT GENERALES'!$D$14</f>
        <v>0</v>
      </c>
      <c r="H657" s="525">
        <f t="shared" si="111"/>
        <v>0</v>
      </c>
      <c r="I657" s="283"/>
      <c r="J657" s="284">
        <f>(((D657+E657)*(DT!$C$5/1000)))*($D$1045/IF(AND($D$1044&gt;$B$1046,$B$1046&gt;$D$1043),366,365))+(LIQUIDACION!$F657*(DT!$C$5/2000))</f>
        <v>0</v>
      </c>
      <c r="K657" s="285">
        <f t="shared" si="112"/>
        <v>0</v>
      </c>
      <c r="L657" s="286">
        <f>(((D657+E657)*DT!$E$5/1000)*($D$1045/IF(AND($D$1044&gt;$B$1046,$B$1046&gt;$D$1043),366,365))+(LIQUIDACION!F657*(DT!$E$5/2000)))</f>
        <v>0</v>
      </c>
      <c r="M657" s="286">
        <f>((G657)*(DT!$C$6/1000))*($D$1045/IF(AND($D$1044&gt;$B$1046,$B$1046&gt;$D$1043),366,365))</f>
        <v>0</v>
      </c>
      <c r="N657" s="287">
        <f t="shared" si="113"/>
        <v>0</v>
      </c>
      <c r="P657" s="288">
        <f>(($U657*DT!$C$5/1000))*($D$1045/IF(AND($D$1044&gt;$B$1046,$B$1046&gt;$D$1043),366,365))+(($V657*DT!$C$5/2000))</f>
        <v>0</v>
      </c>
      <c r="Q657" s="289">
        <f t="shared" si="114"/>
        <v>0</v>
      </c>
      <c r="R657" s="289">
        <f>(($U657*DT!$E$5/1000))*($D$1045/IF(AND($D$1044&gt;$B$1046,$B$1046&gt;$D$1043),366,365))+(($V657*DT!$E$5/2000))</f>
        <v>0</v>
      </c>
      <c r="S657" s="290">
        <f t="shared" si="115"/>
        <v>0</v>
      </c>
      <c r="U657" s="291">
        <f t="shared" si="116"/>
        <v>0</v>
      </c>
      <c r="V657" s="291">
        <f t="shared" si="121"/>
        <v>0</v>
      </c>
      <c r="X657" s="288">
        <f>(($AC657*DT!$C$5/1000))*($D$1045/IF(AND($D$1044&gt;$B$1046,$B$1046&gt;$D$1043),366,365))+(($AD657*DT!$C$5/2000))</f>
        <v>0</v>
      </c>
      <c r="Y657" s="289">
        <f t="shared" si="117"/>
        <v>0</v>
      </c>
      <c r="Z657" s="289">
        <f>(($AC657*DT!$E$5/1000))*($D$1045/IF(AND($D$1044&gt;$B$1046,$B$1046&gt;$D$1043),366,365))+(($AD657*DT!$E$5/2000))</f>
        <v>0</v>
      </c>
      <c r="AA657" s="290">
        <f t="shared" si="118"/>
        <v>0</v>
      </c>
      <c r="AC657" s="291">
        <f t="shared" si="119"/>
        <v>0</v>
      </c>
      <c r="AD657" s="291">
        <f t="shared" si="120"/>
        <v>0</v>
      </c>
    </row>
    <row r="658" spans="2:30" x14ac:dyDescent="0.25">
      <c r="B658" s="522">
        <v>654</v>
      </c>
      <c r="C658" s="280">
        <f>'BIENES ASEGURADOS'!C666</f>
        <v>0</v>
      </c>
      <c r="D658" s="281">
        <f>SUM('BIENES ASEGURADOS'!D666:H666)*'RT GENERALES'!$D$14</f>
        <v>0</v>
      </c>
      <c r="E658" s="281">
        <f>SUM('BIENES ASEGURADOS'!I666:Y666,'BIENES ASEGURADOS'!AA666)*'RT GENERALES'!$D$14</f>
        <v>0</v>
      </c>
      <c r="F658" s="281">
        <f>'BIENES ASEGURADOS'!AB666*'RT GENERALES'!$D$14</f>
        <v>0</v>
      </c>
      <c r="G658" s="282">
        <f>'BIENES ASEGURADOS'!Z666*'RT GENERALES'!$D$14</f>
        <v>0</v>
      </c>
      <c r="H658" s="525">
        <f t="shared" si="111"/>
        <v>0</v>
      </c>
      <c r="I658" s="283"/>
      <c r="J658" s="284">
        <f>(((D658+E658)*(DT!$C$5/1000)))*($D$1045/IF(AND($D$1044&gt;$B$1046,$B$1046&gt;$D$1043),366,365))+(LIQUIDACION!$F658*(DT!$C$5/2000))</f>
        <v>0</v>
      </c>
      <c r="K658" s="285">
        <f t="shared" si="112"/>
        <v>0</v>
      </c>
      <c r="L658" s="286">
        <f>(((D658+E658)*DT!$E$5/1000)*($D$1045/IF(AND($D$1044&gt;$B$1046,$B$1046&gt;$D$1043),366,365))+(LIQUIDACION!F658*(DT!$E$5/2000)))</f>
        <v>0</v>
      </c>
      <c r="M658" s="286">
        <f>((G658)*(DT!$C$6/1000))*($D$1045/IF(AND($D$1044&gt;$B$1046,$B$1046&gt;$D$1043),366,365))</f>
        <v>0</v>
      </c>
      <c r="N658" s="287">
        <f t="shared" si="113"/>
        <v>0</v>
      </c>
      <c r="P658" s="288">
        <f>(($U658*DT!$C$5/1000))*($D$1045/IF(AND($D$1044&gt;$B$1046,$B$1046&gt;$D$1043),366,365))+(($V658*DT!$C$5/2000))</f>
        <v>0</v>
      </c>
      <c r="Q658" s="289">
        <f t="shared" si="114"/>
        <v>0</v>
      </c>
      <c r="R658" s="289">
        <f>(($U658*DT!$E$5/1000))*($D$1045/IF(AND($D$1044&gt;$B$1046,$B$1046&gt;$D$1043),366,365))+(($V658*DT!$E$5/2000))</f>
        <v>0</v>
      </c>
      <c r="S658" s="290">
        <f t="shared" si="115"/>
        <v>0</v>
      </c>
      <c r="U658" s="291">
        <f t="shared" si="116"/>
        <v>0</v>
      </c>
      <c r="V658" s="291">
        <f t="shared" si="121"/>
        <v>0</v>
      </c>
      <c r="X658" s="288">
        <f>(($AC658*DT!$C$5/1000))*($D$1045/IF(AND($D$1044&gt;$B$1046,$B$1046&gt;$D$1043),366,365))+(($AD658*DT!$C$5/2000))</f>
        <v>0</v>
      </c>
      <c r="Y658" s="289">
        <f t="shared" si="117"/>
        <v>0</v>
      </c>
      <c r="Z658" s="289">
        <f>(($AC658*DT!$E$5/1000))*($D$1045/IF(AND($D$1044&gt;$B$1046,$B$1046&gt;$D$1043),366,365))+(($AD658*DT!$E$5/2000))</f>
        <v>0</v>
      </c>
      <c r="AA658" s="290">
        <f t="shared" si="118"/>
        <v>0</v>
      </c>
      <c r="AC658" s="291">
        <f t="shared" si="119"/>
        <v>0</v>
      </c>
      <c r="AD658" s="291">
        <f t="shared" si="120"/>
        <v>0</v>
      </c>
    </row>
    <row r="659" spans="2:30" x14ac:dyDescent="0.25">
      <c r="B659" s="522">
        <v>655</v>
      </c>
      <c r="C659" s="280">
        <f>'BIENES ASEGURADOS'!C667</f>
        <v>0</v>
      </c>
      <c r="D659" s="281">
        <f>SUM('BIENES ASEGURADOS'!D667:H667)*'RT GENERALES'!$D$14</f>
        <v>0</v>
      </c>
      <c r="E659" s="281">
        <f>SUM('BIENES ASEGURADOS'!I667:Y667,'BIENES ASEGURADOS'!AA667)*'RT GENERALES'!$D$14</f>
        <v>0</v>
      </c>
      <c r="F659" s="281">
        <f>'BIENES ASEGURADOS'!AB667*'RT GENERALES'!$D$14</f>
        <v>0</v>
      </c>
      <c r="G659" s="282">
        <f>'BIENES ASEGURADOS'!Z667*'RT GENERALES'!$D$14</f>
        <v>0</v>
      </c>
      <c r="H659" s="525">
        <f t="shared" si="111"/>
        <v>0</v>
      </c>
      <c r="I659" s="283"/>
      <c r="J659" s="284">
        <f>(((D659+E659)*(DT!$C$5/1000)))*($D$1045/IF(AND($D$1044&gt;$B$1046,$B$1046&gt;$D$1043),366,365))+(LIQUIDACION!$F659*(DT!$C$5/2000))</f>
        <v>0</v>
      </c>
      <c r="K659" s="285">
        <f t="shared" si="112"/>
        <v>0</v>
      </c>
      <c r="L659" s="286">
        <f>(((D659+E659)*DT!$E$5/1000)*($D$1045/IF(AND($D$1044&gt;$B$1046,$B$1046&gt;$D$1043),366,365))+(LIQUIDACION!F659*(DT!$E$5/2000)))</f>
        <v>0</v>
      </c>
      <c r="M659" s="286">
        <f>((G659)*(DT!$C$6/1000))*($D$1045/IF(AND($D$1044&gt;$B$1046,$B$1046&gt;$D$1043),366,365))</f>
        <v>0</v>
      </c>
      <c r="N659" s="287">
        <f t="shared" si="113"/>
        <v>0</v>
      </c>
      <c r="P659" s="288">
        <f>(($U659*DT!$C$5/1000))*($D$1045/IF(AND($D$1044&gt;$B$1046,$B$1046&gt;$D$1043),366,365))+(($V659*DT!$C$5/2000))</f>
        <v>0</v>
      </c>
      <c r="Q659" s="289">
        <f t="shared" si="114"/>
        <v>0</v>
      </c>
      <c r="R659" s="289">
        <f>(($U659*DT!$E$5/1000))*($D$1045/IF(AND($D$1044&gt;$B$1046,$B$1046&gt;$D$1043),366,365))+(($V659*DT!$E$5/2000))</f>
        <v>0</v>
      </c>
      <c r="S659" s="290">
        <f t="shared" si="115"/>
        <v>0</v>
      </c>
      <c r="U659" s="291">
        <f t="shared" si="116"/>
        <v>0</v>
      </c>
      <c r="V659" s="291">
        <f t="shared" si="121"/>
        <v>0</v>
      </c>
      <c r="X659" s="288">
        <f>(($AC659*DT!$C$5/1000))*($D$1045/IF(AND($D$1044&gt;$B$1046,$B$1046&gt;$D$1043),366,365))+(($AD659*DT!$C$5/2000))</f>
        <v>0</v>
      </c>
      <c r="Y659" s="289">
        <f t="shared" si="117"/>
        <v>0</v>
      </c>
      <c r="Z659" s="289">
        <f>(($AC659*DT!$E$5/1000))*($D$1045/IF(AND($D$1044&gt;$B$1046,$B$1046&gt;$D$1043),366,365))+(($AD659*DT!$E$5/2000))</f>
        <v>0</v>
      </c>
      <c r="AA659" s="290">
        <f t="shared" si="118"/>
        <v>0</v>
      </c>
      <c r="AC659" s="291">
        <f t="shared" si="119"/>
        <v>0</v>
      </c>
      <c r="AD659" s="291">
        <f t="shared" si="120"/>
        <v>0</v>
      </c>
    </row>
    <row r="660" spans="2:30" x14ac:dyDescent="0.25">
      <c r="B660" s="522">
        <v>656</v>
      </c>
      <c r="C660" s="280">
        <f>'BIENES ASEGURADOS'!C668</f>
        <v>0</v>
      </c>
      <c r="D660" s="281">
        <f>SUM('BIENES ASEGURADOS'!D668:H668)*'RT GENERALES'!$D$14</f>
        <v>0</v>
      </c>
      <c r="E660" s="281">
        <f>SUM('BIENES ASEGURADOS'!I668:Y668,'BIENES ASEGURADOS'!AA668)*'RT GENERALES'!$D$14</f>
        <v>0</v>
      </c>
      <c r="F660" s="281">
        <f>'BIENES ASEGURADOS'!AB668*'RT GENERALES'!$D$14</f>
        <v>0</v>
      </c>
      <c r="G660" s="282">
        <f>'BIENES ASEGURADOS'!Z668*'RT GENERALES'!$D$14</f>
        <v>0</v>
      </c>
      <c r="H660" s="525">
        <f t="shared" si="111"/>
        <v>0</v>
      </c>
      <c r="I660" s="283"/>
      <c r="J660" s="284">
        <f>(((D660+E660)*(DT!$C$5/1000)))*($D$1045/IF(AND($D$1044&gt;$B$1046,$B$1046&gt;$D$1043),366,365))+(LIQUIDACION!$F660*(DT!$C$5/2000))</f>
        <v>0</v>
      </c>
      <c r="K660" s="285">
        <f t="shared" si="112"/>
        <v>0</v>
      </c>
      <c r="L660" s="286">
        <f>(((D660+E660)*DT!$E$5/1000)*($D$1045/IF(AND($D$1044&gt;$B$1046,$B$1046&gt;$D$1043),366,365))+(LIQUIDACION!F660*(DT!$E$5/2000)))</f>
        <v>0</v>
      </c>
      <c r="M660" s="286">
        <f>((G660)*(DT!$C$6/1000))*($D$1045/IF(AND($D$1044&gt;$B$1046,$B$1046&gt;$D$1043),366,365))</f>
        <v>0</v>
      </c>
      <c r="N660" s="287">
        <f t="shared" si="113"/>
        <v>0</v>
      </c>
      <c r="P660" s="288">
        <f>(($U660*DT!$C$5/1000))*($D$1045/IF(AND($D$1044&gt;$B$1046,$B$1046&gt;$D$1043),366,365))+(($V660*DT!$C$5/2000))</f>
        <v>0</v>
      </c>
      <c r="Q660" s="289">
        <f t="shared" si="114"/>
        <v>0</v>
      </c>
      <c r="R660" s="289">
        <f>(($U660*DT!$E$5/1000))*($D$1045/IF(AND($D$1044&gt;$B$1046,$B$1046&gt;$D$1043),366,365))+(($V660*DT!$E$5/2000))</f>
        <v>0</v>
      </c>
      <c r="S660" s="290">
        <f t="shared" si="115"/>
        <v>0</v>
      </c>
      <c r="U660" s="291">
        <f t="shared" si="116"/>
        <v>0</v>
      </c>
      <c r="V660" s="291">
        <f t="shared" si="121"/>
        <v>0</v>
      </c>
      <c r="X660" s="288">
        <f>(($AC660*DT!$C$5/1000))*($D$1045/IF(AND($D$1044&gt;$B$1046,$B$1046&gt;$D$1043),366,365))+(($AD660*DT!$C$5/2000))</f>
        <v>0</v>
      </c>
      <c r="Y660" s="289">
        <f t="shared" si="117"/>
        <v>0</v>
      </c>
      <c r="Z660" s="289">
        <f>(($AC660*DT!$E$5/1000))*($D$1045/IF(AND($D$1044&gt;$B$1046,$B$1046&gt;$D$1043),366,365))+(($AD660*DT!$E$5/2000))</f>
        <v>0</v>
      </c>
      <c r="AA660" s="290">
        <f t="shared" si="118"/>
        <v>0</v>
      </c>
      <c r="AC660" s="291">
        <f t="shared" si="119"/>
        <v>0</v>
      </c>
      <c r="AD660" s="291">
        <f t="shared" si="120"/>
        <v>0</v>
      </c>
    </row>
    <row r="661" spans="2:30" x14ac:dyDescent="0.25">
      <c r="B661" s="522">
        <v>657</v>
      </c>
      <c r="C661" s="280">
        <f>'BIENES ASEGURADOS'!C669</f>
        <v>0</v>
      </c>
      <c r="D661" s="281">
        <f>SUM('BIENES ASEGURADOS'!D669:H669)*'RT GENERALES'!$D$14</f>
        <v>0</v>
      </c>
      <c r="E661" s="281">
        <f>SUM('BIENES ASEGURADOS'!I669:Y669,'BIENES ASEGURADOS'!AA669)*'RT GENERALES'!$D$14</f>
        <v>0</v>
      </c>
      <c r="F661" s="281">
        <f>'BIENES ASEGURADOS'!AB669*'RT GENERALES'!$D$14</f>
        <v>0</v>
      </c>
      <c r="G661" s="282">
        <f>'BIENES ASEGURADOS'!Z669*'RT GENERALES'!$D$14</f>
        <v>0</v>
      </c>
      <c r="H661" s="525">
        <f t="shared" si="111"/>
        <v>0</v>
      </c>
      <c r="I661" s="283"/>
      <c r="J661" s="284">
        <f>(((D661+E661)*(DT!$C$5/1000)))*($D$1045/IF(AND($D$1044&gt;$B$1046,$B$1046&gt;$D$1043),366,365))+(LIQUIDACION!$F661*(DT!$C$5/2000))</f>
        <v>0</v>
      </c>
      <c r="K661" s="285">
        <f t="shared" si="112"/>
        <v>0</v>
      </c>
      <c r="L661" s="286">
        <f>(((D661+E661)*DT!$E$5/1000)*($D$1045/IF(AND($D$1044&gt;$B$1046,$B$1046&gt;$D$1043),366,365))+(LIQUIDACION!F661*(DT!$E$5/2000)))</f>
        <v>0</v>
      </c>
      <c r="M661" s="286">
        <f>((G661)*(DT!$C$6/1000))*($D$1045/IF(AND($D$1044&gt;$B$1046,$B$1046&gt;$D$1043),366,365))</f>
        <v>0</v>
      </c>
      <c r="N661" s="287">
        <f t="shared" si="113"/>
        <v>0</v>
      </c>
      <c r="P661" s="288">
        <f>(($U661*DT!$C$5/1000))*($D$1045/IF(AND($D$1044&gt;$B$1046,$B$1046&gt;$D$1043),366,365))+(($V661*DT!$C$5/2000))</f>
        <v>0</v>
      </c>
      <c r="Q661" s="289">
        <f t="shared" si="114"/>
        <v>0</v>
      </c>
      <c r="R661" s="289">
        <f>(($U661*DT!$E$5/1000))*($D$1045/IF(AND($D$1044&gt;$B$1046,$B$1046&gt;$D$1043),366,365))+(($V661*DT!$E$5/2000))</f>
        <v>0</v>
      </c>
      <c r="S661" s="290">
        <f t="shared" si="115"/>
        <v>0</v>
      </c>
      <c r="U661" s="291">
        <f t="shared" si="116"/>
        <v>0</v>
      </c>
      <c r="V661" s="291">
        <f t="shared" si="121"/>
        <v>0</v>
      </c>
      <c r="X661" s="288">
        <f>(($AC661*DT!$C$5/1000))*($D$1045/IF(AND($D$1044&gt;$B$1046,$B$1046&gt;$D$1043),366,365))+(($AD661*DT!$C$5/2000))</f>
        <v>0</v>
      </c>
      <c r="Y661" s="289">
        <f t="shared" si="117"/>
        <v>0</v>
      </c>
      <c r="Z661" s="289">
        <f>(($AC661*DT!$E$5/1000))*($D$1045/IF(AND($D$1044&gt;$B$1046,$B$1046&gt;$D$1043),366,365))+(($AD661*DT!$E$5/2000))</f>
        <v>0</v>
      </c>
      <c r="AA661" s="290">
        <f t="shared" si="118"/>
        <v>0</v>
      </c>
      <c r="AC661" s="291">
        <f t="shared" si="119"/>
        <v>0</v>
      </c>
      <c r="AD661" s="291">
        <f t="shared" si="120"/>
        <v>0</v>
      </c>
    </row>
    <row r="662" spans="2:30" x14ac:dyDescent="0.25">
      <c r="B662" s="522">
        <v>658</v>
      </c>
      <c r="C662" s="280">
        <f>'BIENES ASEGURADOS'!C670</f>
        <v>0</v>
      </c>
      <c r="D662" s="281">
        <f>SUM('BIENES ASEGURADOS'!D670:H670)*'RT GENERALES'!$D$14</f>
        <v>0</v>
      </c>
      <c r="E662" s="281">
        <f>SUM('BIENES ASEGURADOS'!I670:Y670,'BIENES ASEGURADOS'!AA670)*'RT GENERALES'!$D$14</f>
        <v>0</v>
      </c>
      <c r="F662" s="281">
        <f>'BIENES ASEGURADOS'!AB670*'RT GENERALES'!$D$14</f>
        <v>0</v>
      </c>
      <c r="G662" s="282">
        <f>'BIENES ASEGURADOS'!Z670*'RT GENERALES'!$D$14</f>
        <v>0</v>
      </c>
      <c r="H662" s="525">
        <f t="shared" si="111"/>
        <v>0</v>
      </c>
      <c r="I662" s="283"/>
      <c r="J662" s="284">
        <f>(((D662+E662)*(DT!$C$5/1000)))*($D$1045/IF(AND($D$1044&gt;$B$1046,$B$1046&gt;$D$1043),366,365))+(LIQUIDACION!$F662*(DT!$C$5/2000))</f>
        <v>0</v>
      </c>
      <c r="K662" s="285">
        <f t="shared" si="112"/>
        <v>0</v>
      </c>
      <c r="L662" s="286">
        <f>(((D662+E662)*DT!$E$5/1000)*($D$1045/IF(AND($D$1044&gt;$B$1046,$B$1046&gt;$D$1043),366,365))+(LIQUIDACION!F662*(DT!$E$5/2000)))</f>
        <v>0</v>
      </c>
      <c r="M662" s="286">
        <f>((G662)*(DT!$C$6/1000))*($D$1045/IF(AND($D$1044&gt;$B$1046,$B$1046&gt;$D$1043),366,365))</f>
        <v>0</v>
      </c>
      <c r="N662" s="287">
        <f t="shared" si="113"/>
        <v>0</v>
      </c>
      <c r="P662" s="288">
        <f>(($U662*DT!$C$5/1000))*($D$1045/IF(AND($D$1044&gt;$B$1046,$B$1046&gt;$D$1043),366,365))+(($V662*DT!$C$5/2000))</f>
        <v>0</v>
      </c>
      <c r="Q662" s="289">
        <f t="shared" si="114"/>
        <v>0</v>
      </c>
      <c r="R662" s="289">
        <f>(($U662*DT!$E$5/1000))*($D$1045/IF(AND($D$1044&gt;$B$1046,$B$1046&gt;$D$1043),366,365))+(($V662*DT!$E$5/2000))</f>
        <v>0</v>
      </c>
      <c r="S662" s="290">
        <f t="shared" si="115"/>
        <v>0</v>
      </c>
      <c r="U662" s="291">
        <f t="shared" si="116"/>
        <v>0</v>
      </c>
      <c r="V662" s="291">
        <f t="shared" si="121"/>
        <v>0</v>
      </c>
      <c r="X662" s="288">
        <f>(($AC662*DT!$C$5/1000))*($D$1045/IF(AND($D$1044&gt;$B$1046,$B$1046&gt;$D$1043),366,365))+(($AD662*DT!$C$5/2000))</f>
        <v>0</v>
      </c>
      <c r="Y662" s="289">
        <f t="shared" si="117"/>
        <v>0</v>
      </c>
      <c r="Z662" s="289">
        <f>(($AC662*DT!$E$5/1000))*($D$1045/IF(AND($D$1044&gt;$B$1046,$B$1046&gt;$D$1043),366,365))+(($AD662*DT!$E$5/2000))</f>
        <v>0</v>
      </c>
      <c r="AA662" s="290">
        <f t="shared" si="118"/>
        <v>0</v>
      </c>
      <c r="AC662" s="291">
        <f t="shared" si="119"/>
        <v>0</v>
      </c>
      <c r="AD662" s="291">
        <f t="shared" si="120"/>
        <v>0</v>
      </c>
    </row>
    <row r="663" spans="2:30" x14ac:dyDescent="0.25">
      <c r="B663" s="522">
        <v>659</v>
      </c>
      <c r="C663" s="280">
        <f>'BIENES ASEGURADOS'!C671</f>
        <v>0</v>
      </c>
      <c r="D663" s="281">
        <f>SUM('BIENES ASEGURADOS'!D671:H671)*'RT GENERALES'!$D$14</f>
        <v>0</v>
      </c>
      <c r="E663" s="281">
        <f>SUM('BIENES ASEGURADOS'!I671:Y671,'BIENES ASEGURADOS'!AA671)*'RT GENERALES'!$D$14</f>
        <v>0</v>
      </c>
      <c r="F663" s="281">
        <f>'BIENES ASEGURADOS'!AB671*'RT GENERALES'!$D$14</f>
        <v>0</v>
      </c>
      <c r="G663" s="282">
        <f>'BIENES ASEGURADOS'!Z671*'RT GENERALES'!$D$14</f>
        <v>0</v>
      </c>
      <c r="H663" s="525">
        <f t="shared" si="111"/>
        <v>0</v>
      </c>
      <c r="I663" s="283"/>
      <c r="J663" s="284">
        <f>(((D663+E663)*(DT!$C$5/1000)))*($D$1045/IF(AND($D$1044&gt;$B$1046,$B$1046&gt;$D$1043),366,365))+(LIQUIDACION!$F663*(DT!$C$5/2000))</f>
        <v>0</v>
      </c>
      <c r="K663" s="285">
        <f t="shared" si="112"/>
        <v>0</v>
      </c>
      <c r="L663" s="286">
        <f>(((D663+E663)*DT!$E$5/1000)*($D$1045/IF(AND($D$1044&gt;$B$1046,$B$1046&gt;$D$1043),366,365))+(LIQUIDACION!F663*(DT!$E$5/2000)))</f>
        <v>0</v>
      </c>
      <c r="M663" s="286">
        <f>((G663)*(DT!$C$6/1000))*($D$1045/IF(AND($D$1044&gt;$B$1046,$B$1046&gt;$D$1043),366,365))</f>
        <v>0</v>
      </c>
      <c r="N663" s="287">
        <f t="shared" si="113"/>
        <v>0</v>
      </c>
      <c r="P663" s="288">
        <f>(($U663*DT!$C$5/1000))*($D$1045/IF(AND($D$1044&gt;$B$1046,$B$1046&gt;$D$1043),366,365))+(($V663*DT!$C$5/2000))</f>
        <v>0</v>
      </c>
      <c r="Q663" s="289">
        <f t="shared" si="114"/>
        <v>0</v>
      </c>
      <c r="R663" s="289">
        <f>(($U663*DT!$E$5/1000))*($D$1045/IF(AND($D$1044&gt;$B$1046,$B$1046&gt;$D$1043),366,365))+(($V663*DT!$E$5/2000))</f>
        <v>0</v>
      </c>
      <c r="S663" s="290">
        <f t="shared" si="115"/>
        <v>0</v>
      </c>
      <c r="U663" s="291">
        <f t="shared" si="116"/>
        <v>0</v>
      </c>
      <c r="V663" s="291">
        <f t="shared" si="121"/>
        <v>0</v>
      </c>
      <c r="X663" s="288">
        <f>(($AC663*DT!$C$5/1000))*($D$1045/IF(AND($D$1044&gt;$B$1046,$B$1046&gt;$D$1043),366,365))+(($AD663*DT!$C$5/2000))</f>
        <v>0</v>
      </c>
      <c r="Y663" s="289">
        <f t="shared" si="117"/>
        <v>0</v>
      </c>
      <c r="Z663" s="289">
        <f>(($AC663*DT!$E$5/1000))*($D$1045/IF(AND($D$1044&gt;$B$1046,$B$1046&gt;$D$1043),366,365))+(($AD663*DT!$E$5/2000))</f>
        <v>0</v>
      </c>
      <c r="AA663" s="290">
        <f t="shared" si="118"/>
        <v>0</v>
      </c>
      <c r="AC663" s="291">
        <f t="shared" si="119"/>
        <v>0</v>
      </c>
      <c r="AD663" s="291">
        <f t="shared" si="120"/>
        <v>0</v>
      </c>
    </row>
    <row r="664" spans="2:30" x14ac:dyDescent="0.25">
      <c r="B664" s="522">
        <v>660</v>
      </c>
      <c r="C664" s="280">
        <f>'BIENES ASEGURADOS'!C672</f>
        <v>0</v>
      </c>
      <c r="D664" s="281">
        <f>SUM('BIENES ASEGURADOS'!D672:H672)*'RT GENERALES'!$D$14</f>
        <v>0</v>
      </c>
      <c r="E664" s="281">
        <f>SUM('BIENES ASEGURADOS'!I672:Y672,'BIENES ASEGURADOS'!AA672)*'RT GENERALES'!$D$14</f>
        <v>0</v>
      </c>
      <c r="F664" s="281">
        <f>'BIENES ASEGURADOS'!AB672*'RT GENERALES'!$D$14</f>
        <v>0</v>
      </c>
      <c r="G664" s="282">
        <f>'BIENES ASEGURADOS'!Z672*'RT GENERALES'!$D$14</f>
        <v>0</v>
      </c>
      <c r="H664" s="525">
        <f t="shared" si="111"/>
        <v>0</v>
      </c>
      <c r="I664" s="283"/>
      <c r="J664" s="284">
        <f>(((D664+E664)*(DT!$C$5/1000)))*($D$1045/IF(AND($D$1044&gt;$B$1046,$B$1046&gt;$D$1043),366,365))+(LIQUIDACION!$F664*(DT!$C$5/2000))</f>
        <v>0</v>
      </c>
      <c r="K664" s="285">
        <f t="shared" si="112"/>
        <v>0</v>
      </c>
      <c r="L664" s="286">
        <f>(((D664+E664)*DT!$E$5/1000)*($D$1045/IF(AND($D$1044&gt;$B$1046,$B$1046&gt;$D$1043),366,365))+(LIQUIDACION!F664*(DT!$E$5/2000)))</f>
        <v>0</v>
      </c>
      <c r="M664" s="286">
        <f>((G664)*(DT!$C$6/1000))*($D$1045/IF(AND($D$1044&gt;$B$1046,$B$1046&gt;$D$1043),366,365))</f>
        <v>0</v>
      </c>
      <c r="N664" s="287">
        <f t="shared" si="113"/>
        <v>0</v>
      </c>
      <c r="P664" s="288">
        <f>(($U664*DT!$C$5/1000))*($D$1045/IF(AND($D$1044&gt;$B$1046,$B$1046&gt;$D$1043),366,365))+(($V664*DT!$C$5/2000))</f>
        <v>0</v>
      </c>
      <c r="Q664" s="289">
        <f t="shared" si="114"/>
        <v>0</v>
      </c>
      <c r="R664" s="289">
        <f>(($U664*DT!$E$5/1000))*($D$1045/IF(AND($D$1044&gt;$B$1046,$B$1046&gt;$D$1043),366,365))+(($V664*DT!$E$5/2000))</f>
        <v>0</v>
      </c>
      <c r="S664" s="290">
        <f t="shared" si="115"/>
        <v>0</v>
      </c>
      <c r="U664" s="291">
        <f t="shared" si="116"/>
        <v>0</v>
      </c>
      <c r="V664" s="291">
        <f t="shared" si="121"/>
        <v>0</v>
      </c>
      <c r="X664" s="288">
        <f>(($AC664*DT!$C$5/1000))*($D$1045/IF(AND($D$1044&gt;$B$1046,$B$1046&gt;$D$1043),366,365))+(($AD664*DT!$C$5/2000))</f>
        <v>0</v>
      </c>
      <c r="Y664" s="289">
        <f t="shared" si="117"/>
        <v>0</v>
      </c>
      <c r="Z664" s="289">
        <f>(($AC664*DT!$E$5/1000))*($D$1045/IF(AND($D$1044&gt;$B$1046,$B$1046&gt;$D$1043),366,365))+(($AD664*DT!$E$5/2000))</f>
        <v>0</v>
      </c>
      <c r="AA664" s="290">
        <f t="shared" si="118"/>
        <v>0</v>
      </c>
      <c r="AC664" s="291">
        <f t="shared" si="119"/>
        <v>0</v>
      </c>
      <c r="AD664" s="291">
        <f t="shared" si="120"/>
        <v>0</v>
      </c>
    </row>
    <row r="665" spans="2:30" x14ac:dyDescent="0.25">
      <c r="B665" s="522">
        <v>661</v>
      </c>
      <c r="C665" s="280">
        <f>'BIENES ASEGURADOS'!C673</f>
        <v>0</v>
      </c>
      <c r="D665" s="281">
        <f>SUM('BIENES ASEGURADOS'!D673:H673)*'RT GENERALES'!$D$14</f>
        <v>0</v>
      </c>
      <c r="E665" s="281">
        <f>SUM('BIENES ASEGURADOS'!I673:Y673,'BIENES ASEGURADOS'!AA673)*'RT GENERALES'!$D$14</f>
        <v>0</v>
      </c>
      <c r="F665" s="281">
        <f>'BIENES ASEGURADOS'!AB673*'RT GENERALES'!$D$14</f>
        <v>0</v>
      </c>
      <c r="G665" s="282">
        <f>'BIENES ASEGURADOS'!Z673*'RT GENERALES'!$D$14</f>
        <v>0</v>
      </c>
      <c r="H665" s="525">
        <f t="shared" si="111"/>
        <v>0</v>
      </c>
      <c r="I665" s="283"/>
      <c r="J665" s="284">
        <f>(((D665+E665)*(DT!$C$5/1000)))*($D$1045/IF(AND($D$1044&gt;$B$1046,$B$1046&gt;$D$1043),366,365))+(LIQUIDACION!$F665*(DT!$C$5/2000))</f>
        <v>0</v>
      </c>
      <c r="K665" s="285">
        <f t="shared" si="112"/>
        <v>0</v>
      </c>
      <c r="L665" s="286">
        <f>(((D665+E665)*DT!$E$5/1000)*($D$1045/IF(AND($D$1044&gt;$B$1046,$B$1046&gt;$D$1043),366,365))+(LIQUIDACION!F665*(DT!$E$5/2000)))</f>
        <v>0</v>
      </c>
      <c r="M665" s="286">
        <f>((G665)*(DT!$C$6/1000))*($D$1045/IF(AND($D$1044&gt;$B$1046,$B$1046&gt;$D$1043),366,365))</f>
        <v>0</v>
      </c>
      <c r="N665" s="287">
        <f t="shared" si="113"/>
        <v>0</v>
      </c>
      <c r="P665" s="288">
        <f>(($U665*DT!$C$5/1000))*($D$1045/IF(AND($D$1044&gt;$B$1046,$B$1046&gt;$D$1043),366,365))+(($V665*DT!$C$5/2000))</f>
        <v>0</v>
      </c>
      <c r="Q665" s="289">
        <f t="shared" si="114"/>
        <v>0</v>
      </c>
      <c r="R665" s="289">
        <f>(($U665*DT!$E$5/1000))*($D$1045/IF(AND($D$1044&gt;$B$1046,$B$1046&gt;$D$1043),366,365))+(($V665*DT!$E$5/2000))</f>
        <v>0</v>
      </c>
      <c r="S665" s="290">
        <f t="shared" si="115"/>
        <v>0</v>
      </c>
      <c r="U665" s="291">
        <f t="shared" si="116"/>
        <v>0</v>
      </c>
      <c r="V665" s="291">
        <f t="shared" si="121"/>
        <v>0</v>
      </c>
      <c r="X665" s="288">
        <f>(($AC665*DT!$C$5/1000))*($D$1045/IF(AND($D$1044&gt;$B$1046,$B$1046&gt;$D$1043),366,365))+(($AD665*DT!$C$5/2000))</f>
        <v>0</v>
      </c>
      <c r="Y665" s="289">
        <f t="shared" si="117"/>
        <v>0</v>
      </c>
      <c r="Z665" s="289">
        <f>(($AC665*DT!$E$5/1000))*($D$1045/IF(AND($D$1044&gt;$B$1046,$B$1046&gt;$D$1043),366,365))+(($AD665*DT!$E$5/2000))</f>
        <v>0</v>
      </c>
      <c r="AA665" s="290">
        <f t="shared" si="118"/>
        <v>0</v>
      </c>
      <c r="AC665" s="291">
        <f t="shared" si="119"/>
        <v>0</v>
      </c>
      <c r="AD665" s="291">
        <f t="shared" si="120"/>
        <v>0</v>
      </c>
    </row>
    <row r="666" spans="2:30" x14ac:dyDescent="0.25">
      <c r="B666" s="522">
        <v>662</v>
      </c>
      <c r="C666" s="280">
        <f>'BIENES ASEGURADOS'!C674</f>
        <v>0</v>
      </c>
      <c r="D666" s="281">
        <f>SUM('BIENES ASEGURADOS'!D674:H674)*'RT GENERALES'!$D$14</f>
        <v>0</v>
      </c>
      <c r="E666" s="281">
        <f>SUM('BIENES ASEGURADOS'!I674:Y674,'BIENES ASEGURADOS'!AA674)*'RT GENERALES'!$D$14</f>
        <v>0</v>
      </c>
      <c r="F666" s="281">
        <f>'BIENES ASEGURADOS'!AB674*'RT GENERALES'!$D$14</f>
        <v>0</v>
      </c>
      <c r="G666" s="282">
        <f>'BIENES ASEGURADOS'!Z674*'RT GENERALES'!$D$14</f>
        <v>0</v>
      </c>
      <c r="H666" s="525">
        <f t="shared" si="111"/>
        <v>0</v>
      </c>
      <c r="I666" s="283"/>
      <c r="J666" s="284">
        <f>(((D666+E666)*(DT!$C$5/1000)))*($D$1045/IF(AND($D$1044&gt;$B$1046,$B$1046&gt;$D$1043),366,365))+(LIQUIDACION!$F666*(DT!$C$5/2000))</f>
        <v>0</v>
      </c>
      <c r="K666" s="285">
        <f t="shared" si="112"/>
        <v>0</v>
      </c>
      <c r="L666" s="286">
        <f>(((D666+E666)*DT!$E$5/1000)*($D$1045/IF(AND($D$1044&gt;$B$1046,$B$1046&gt;$D$1043),366,365))+(LIQUIDACION!F666*(DT!$E$5/2000)))</f>
        <v>0</v>
      </c>
      <c r="M666" s="286">
        <f>((G666)*(DT!$C$6/1000))*($D$1045/IF(AND($D$1044&gt;$B$1046,$B$1046&gt;$D$1043),366,365))</f>
        <v>0</v>
      </c>
      <c r="N666" s="287">
        <f t="shared" si="113"/>
        <v>0</v>
      </c>
      <c r="P666" s="288">
        <f>(($U666*DT!$C$5/1000))*($D$1045/IF(AND($D$1044&gt;$B$1046,$B$1046&gt;$D$1043),366,365))+(($V666*DT!$C$5/2000))</f>
        <v>0</v>
      </c>
      <c r="Q666" s="289">
        <f t="shared" si="114"/>
        <v>0</v>
      </c>
      <c r="R666" s="289">
        <f>(($U666*DT!$E$5/1000))*($D$1045/IF(AND($D$1044&gt;$B$1046,$B$1046&gt;$D$1043),366,365))+(($V666*DT!$E$5/2000))</f>
        <v>0</v>
      </c>
      <c r="S666" s="290">
        <f t="shared" si="115"/>
        <v>0</v>
      </c>
      <c r="U666" s="291">
        <f t="shared" si="116"/>
        <v>0</v>
      </c>
      <c r="V666" s="291">
        <f t="shared" si="121"/>
        <v>0</v>
      </c>
      <c r="X666" s="288">
        <f>(($AC666*DT!$C$5/1000))*($D$1045/IF(AND($D$1044&gt;$B$1046,$B$1046&gt;$D$1043),366,365))+(($AD666*DT!$C$5/2000))</f>
        <v>0</v>
      </c>
      <c r="Y666" s="289">
        <f t="shared" si="117"/>
        <v>0</v>
      </c>
      <c r="Z666" s="289">
        <f>(($AC666*DT!$E$5/1000))*($D$1045/IF(AND($D$1044&gt;$B$1046,$B$1046&gt;$D$1043),366,365))+(($AD666*DT!$E$5/2000))</f>
        <v>0</v>
      </c>
      <c r="AA666" s="290">
        <f t="shared" si="118"/>
        <v>0</v>
      </c>
      <c r="AC666" s="291">
        <f t="shared" si="119"/>
        <v>0</v>
      </c>
      <c r="AD666" s="291">
        <f t="shared" si="120"/>
        <v>0</v>
      </c>
    </row>
    <row r="667" spans="2:30" x14ac:dyDescent="0.25">
      <c r="B667" s="522">
        <v>663</v>
      </c>
      <c r="C667" s="280">
        <f>'BIENES ASEGURADOS'!C675</f>
        <v>0</v>
      </c>
      <c r="D667" s="281">
        <f>SUM('BIENES ASEGURADOS'!D675:H675)*'RT GENERALES'!$D$14</f>
        <v>0</v>
      </c>
      <c r="E667" s="281">
        <f>SUM('BIENES ASEGURADOS'!I675:Y675,'BIENES ASEGURADOS'!AA675)*'RT GENERALES'!$D$14</f>
        <v>0</v>
      </c>
      <c r="F667" s="281">
        <f>'BIENES ASEGURADOS'!AB675*'RT GENERALES'!$D$14</f>
        <v>0</v>
      </c>
      <c r="G667" s="282">
        <f>'BIENES ASEGURADOS'!Z675*'RT GENERALES'!$D$14</f>
        <v>0</v>
      </c>
      <c r="H667" s="525">
        <f t="shared" si="111"/>
        <v>0</v>
      </c>
      <c r="I667" s="283"/>
      <c r="J667" s="284">
        <f>(((D667+E667)*(DT!$C$5/1000)))*($D$1045/IF(AND($D$1044&gt;$B$1046,$B$1046&gt;$D$1043),366,365))+(LIQUIDACION!$F667*(DT!$C$5/2000))</f>
        <v>0</v>
      </c>
      <c r="K667" s="285">
        <f t="shared" si="112"/>
        <v>0</v>
      </c>
      <c r="L667" s="286">
        <f>(((D667+E667)*DT!$E$5/1000)*($D$1045/IF(AND($D$1044&gt;$B$1046,$B$1046&gt;$D$1043),366,365))+(LIQUIDACION!F667*(DT!$E$5/2000)))</f>
        <v>0</v>
      </c>
      <c r="M667" s="286">
        <f>((G667)*(DT!$C$6/1000))*($D$1045/IF(AND($D$1044&gt;$B$1046,$B$1046&gt;$D$1043),366,365))</f>
        <v>0</v>
      </c>
      <c r="N667" s="287">
        <f t="shared" si="113"/>
        <v>0</v>
      </c>
      <c r="P667" s="288">
        <f>(($U667*DT!$C$5/1000))*($D$1045/IF(AND($D$1044&gt;$B$1046,$B$1046&gt;$D$1043),366,365))+(($V667*DT!$C$5/2000))</f>
        <v>0</v>
      </c>
      <c r="Q667" s="289">
        <f t="shared" si="114"/>
        <v>0</v>
      </c>
      <c r="R667" s="289">
        <f>(($U667*DT!$E$5/1000))*($D$1045/IF(AND($D$1044&gt;$B$1046,$B$1046&gt;$D$1043),366,365))+(($V667*DT!$E$5/2000))</f>
        <v>0</v>
      </c>
      <c r="S667" s="290">
        <f t="shared" si="115"/>
        <v>0</v>
      </c>
      <c r="U667" s="291">
        <f t="shared" si="116"/>
        <v>0</v>
      </c>
      <c r="V667" s="291">
        <f t="shared" si="121"/>
        <v>0</v>
      </c>
      <c r="X667" s="288">
        <f>(($AC667*DT!$C$5/1000))*($D$1045/IF(AND($D$1044&gt;$B$1046,$B$1046&gt;$D$1043),366,365))+(($AD667*DT!$C$5/2000))</f>
        <v>0</v>
      </c>
      <c r="Y667" s="289">
        <f t="shared" si="117"/>
        <v>0</v>
      </c>
      <c r="Z667" s="289">
        <f>(($AC667*DT!$E$5/1000))*($D$1045/IF(AND($D$1044&gt;$B$1046,$B$1046&gt;$D$1043),366,365))+(($AD667*DT!$E$5/2000))</f>
        <v>0</v>
      </c>
      <c r="AA667" s="290">
        <f t="shared" si="118"/>
        <v>0</v>
      </c>
      <c r="AC667" s="291">
        <f t="shared" si="119"/>
        <v>0</v>
      </c>
      <c r="AD667" s="291">
        <f t="shared" si="120"/>
        <v>0</v>
      </c>
    </row>
    <row r="668" spans="2:30" x14ac:dyDescent="0.25">
      <c r="B668" s="522">
        <v>664</v>
      </c>
      <c r="C668" s="280">
        <f>'BIENES ASEGURADOS'!C676</f>
        <v>0</v>
      </c>
      <c r="D668" s="281">
        <f>SUM('BIENES ASEGURADOS'!D676:H676)*'RT GENERALES'!$D$14</f>
        <v>0</v>
      </c>
      <c r="E668" s="281">
        <f>SUM('BIENES ASEGURADOS'!I676:Y676,'BIENES ASEGURADOS'!AA676)*'RT GENERALES'!$D$14</f>
        <v>0</v>
      </c>
      <c r="F668" s="281">
        <f>'BIENES ASEGURADOS'!AB676*'RT GENERALES'!$D$14</f>
        <v>0</v>
      </c>
      <c r="G668" s="282">
        <f>'BIENES ASEGURADOS'!Z676*'RT GENERALES'!$D$14</f>
        <v>0</v>
      </c>
      <c r="H668" s="525">
        <f t="shared" si="111"/>
        <v>0</v>
      </c>
      <c r="I668" s="283"/>
      <c r="J668" s="284">
        <f>(((D668+E668)*(DT!$C$5/1000)))*($D$1045/IF(AND($D$1044&gt;$B$1046,$B$1046&gt;$D$1043),366,365))+(LIQUIDACION!$F668*(DT!$C$5/2000))</f>
        <v>0</v>
      </c>
      <c r="K668" s="285">
        <f t="shared" si="112"/>
        <v>0</v>
      </c>
      <c r="L668" s="286">
        <f>(((D668+E668)*DT!$E$5/1000)*($D$1045/IF(AND($D$1044&gt;$B$1046,$B$1046&gt;$D$1043),366,365))+(LIQUIDACION!F668*(DT!$E$5/2000)))</f>
        <v>0</v>
      </c>
      <c r="M668" s="286">
        <f>((G668)*(DT!$C$6/1000))*($D$1045/IF(AND($D$1044&gt;$B$1046,$B$1046&gt;$D$1043),366,365))</f>
        <v>0</v>
      </c>
      <c r="N668" s="287">
        <f t="shared" si="113"/>
        <v>0</v>
      </c>
      <c r="P668" s="288">
        <f>(($U668*DT!$C$5/1000))*($D$1045/IF(AND($D$1044&gt;$B$1046,$B$1046&gt;$D$1043),366,365))+(($V668*DT!$C$5/2000))</f>
        <v>0</v>
      </c>
      <c r="Q668" s="289">
        <f t="shared" si="114"/>
        <v>0</v>
      </c>
      <c r="R668" s="289">
        <f>(($U668*DT!$E$5/1000))*($D$1045/IF(AND($D$1044&gt;$B$1046,$B$1046&gt;$D$1043),366,365))+(($V668*DT!$E$5/2000))</f>
        <v>0</v>
      </c>
      <c r="S668" s="290">
        <f t="shared" si="115"/>
        <v>0</v>
      </c>
      <c r="U668" s="291">
        <f t="shared" si="116"/>
        <v>0</v>
      </c>
      <c r="V668" s="291">
        <f t="shared" si="121"/>
        <v>0</v>
      </c>
      <c r="X668" s="288">
        <f>(($AC668*DT!$C$5/1000))*($D$1045/IF(AND($D$1044&gt;$B$1046,$B$1046&gt;$D$1043),366,365))+(($AD668*DT!$C$5/2000))</f>
        <v>0</v>
      </c>
      <c r="Y668" s="289">
        <f t="shared" si="117"/>
        <v>0</v>
      </c>
      <c r="Z668" s="289">
        <f>(($AC668*DT!$E$5/1000))*($D$1045/IF(AND($D$1044&gt;$B$1046,$B$1046&gt;$D$1043),366,365))+(($AD668*DT!$E$5/2000))</f>
        <v>0</v>
      </c>
      <c r="AA668" s="290">
        <f t="shared" si="118"/>
        <v>0</v>
      </c>
      <c r="AC668" s="291">
        <f t="shared" si="119"/>
        <v>0</v>
      </c>
      <c r="AD668" s="291">
        <f t="shared" si="120"/>
        <v>0</v>
      </c>
    </row>
    <row r="669" spans="2:30" x14ac:dyDescent="0.25">
      <c r="B669" s="522">
        <v>665</v>
      </c>
      <c r="C669" s="280">
        <f>'BIENES ASEGURADOS'!C677</f>
        <v>0</v>
      </c>
      <c r="D669" s="281">
        <f>SUM('BIENES ASEGURADOS'!D677:H677)*'RT GENERALES'!$D$14</f>
        <v>0</v>
      </c>
      <c r="E669" s="281">
        <f>SUM('BIENES ASEGURADOS'!I677:Y677,'BIENES ASEGURADOS'!AA677)*'RT GENERALES'!$D$14</f>
        <v>0</v>
      </c>
      <c r="F669" s="281">
        <f>'BIENES ASEGURADOS'!AB677*'RT GENERALES'!$D$14</f>
        <v>0</v>
      </c>
      <c r="G669" s="282">
        <f>'BIENES ASEGURADOS'!Z677*'RT GENERALES'!$D$14</f>
        <v>0</v>
      </c>
      <c r="H669" s="525">
        <f t="shared" si="111"/>
        <v>0</v>
      </c>
      <c r="I669" s="283"/>
      <c r="J669" s="284">
        <f>(((D669+E669)*(DT!$C$5/1000)))*($D$1045/IF(AND($D$1044&gt;$B$1046,$B$1046&gt;$D$1043),366,365))+(LIQUIDACION!$F669*(DT!$C$5/2000))</f>
        <v>0</v>
      </c>
      <c r="K669" s="285">
        <f t="shared" si="112"/>
        <v>0</v>
      </c>
      <c r="L669" s="286">
        <f>(((D669+E669)*DT!$E$5/1000)*($D$1045/IF(AND($D$1044&gt;$B$1046,$B$1046&gt;$D$1043),366,365))+(LIQUIDACION!F669*(DT!$E$5/2000)))</f>
        <v>0</v>
      </c>
      <c r="M669" s="286">
        <f>((G669)*(DT!$C$6/1000))*($D$1045/IF(AND($D$1044&gt;$B$1046,$B$1046&gt;$D$1043),366,365))</f>
        <v>0</v>
      </c>
      <c r="N669" s="287">
        <f t="shared" si="113"/>
        <v>0</v>
      </c>
      <c r="P669" s="288">
        <f>(($U669*DT!$C$5/1000))*($D$1045/IF(AND($D$1044&gt;$B$1046,$B$1046&gt;$D$1043),366,365))+(($V669*DT!$C$5/2000))</f>
        <v>0</v>
      </c>
      <c r="Q669" s="289">
        <f t="shared" si="114"/>
        <v>0</v>
      </c>
      <c r="R669" s="289">
        <f>(($U669*DT!$E$5/1000))*($D$1045/IF(AND($D$1044&gt;$B$1046,$B$1046&gt;$D$1043),366,365))+(($V669*DT!$E$5/2000))</f>
        <v>0</v>
      </c>
      <c r="S669" s="290">
        <f t="shared" si="115"/>
        <v>0</v>
      </c>
      <c r="U669" s="291">
        <f t="shared" si="116"/>
        <v>0</v>
      </c>
      <c r="V669" s="291">
        <f t="shared" si="121"/>
        <v>0</v>
      </c>
      <c r="X669" s="288">
        <f>(($AC669*DT!$C$5/1000))*($D$1045/IF(AND($D$1044&gt;$B$1046,$B$1046&gt;$D$1043),366,365))+(($AD669*DT!$C$5/2000))</f>
        <v>0</v>
      </c>
      <c r="Y669" s="289">
        <f t="shared" si="117"/>
        <v>0</v>
      </c>
      <c r="Z669" s="289">
        <f>(($AC669*DT!$E$5/1000))*($D$1045/IF(AND($D$1044&gt;$B$1046,$B$1046&gt;$D$1043),366,365))+(($AD669*DT!$E$5/2000))</f>
        <v>0</v>
      </c>
      <c r="AA669" s="290">
        <f t="shared" si="118"/>
        <v>0</v>
      </c>
      <c r="AC669" s="291">
        <f t="shared" si="119"/>
        <v>0</v>
      </c>
      <c r="AD669" s="291">
        <f t="shared" si="120"/>
        <v>0</v>
      </c>
    </row>
    <row r="670" spans="2:30" x14ac:dyDescent="0.25">
      <c r="B670" s="522">
        <v>666</v>
      </c>
      <c r="C670" s="280">
        <f>'BIENES ASEGURADOS'!C678</f>
        <v>0</v>
      </c>
      <c r="D670" s="281">
        <f>SUM('BIENES ASEGURADOS'!D678:H678)*'RT GENERALES'!$D$14</f>
        <v>0</v>
      </c>
      <c r="E670" s="281">
        <f>SUM('BIENES ASEGURADOS'!I678:Y678,'BIENES ASEGURADOS'!AA678)*'RT GENERALES'!$D$14</f>
        <v>0</v>
      </c>
      <c r="F670" s="281">
        <f>'BIENES ASEGURADOS'!AB678*'RT GENERALES'!$D$14</f>
        <v>0</v>
      </c>
      <c r="G670" s="282">
        <f>'BIENES ASEGURADOS'!Z678*'RT GENERALES'!$D$14</f>
        <v>0</v>
      </c>
      <c r="H670" s="525">
        <f t="shared" si="111"/>
        <v>0</v>
      </c>
      <c r="I670" s="283"/>
      <c r="J670" s="284">
        <f>(((D670+E670)*(DT!$C$5/1000)))*($D$1045/IF(AND($D$1044&gt;$B$1046,$B$1046&gt;$D$1043),366,365))+(LIQUIDACION!$F670*(DT!$C$5/2000))</f>
        <v>0</v>
      </c>
      <c r="K670" s="285">
        <f t="shared" si="112"/>
        <v>0</v>
      </c>
      <c r="L670" s="286">
        <f>(((D670+E670)*DT!$E$5/1000)*($D$1045/IF(AND($D$1044&gt;$B$1046,$B$1046&gt;$D$1043),366,365))+(LIQUIDACION!F670*(DT!$E$5/2000)))</f>
        <v>0</v>
      </c>
      <c r="M670" s="286">
        <f>((G670)*(DT!$C$6/1000))*($D$1045/IF(AND($D$1044&gt;$B$1046,$B$1046&gt;$D$1043),366,365))</f>
        <v>0</v>
      </c>
      <c r="N670" s="287">
        <f t="shared" si="113"/>
        <v>0</v>
      </c>
      <c r="P670" s="288">
        <f>(($U670*DT!$C$5/1000))*($D$1045/IF(AND($D$1044&gt;$B$1046,$B$1046&gt;$D$1043),366,365))+(($V670*DT!$C$5/2000))</f>
        <v>0</v>
      </c>
      <c r="Q670" s="289">
        <f t="shared" si="114"/>
        <v>0</v>
      </c>
      <c r="R670" s="289">
        <f>(($U670*DT!$E$5/1000))*($D$1045/IF(AND($D$1044&gt;$B$1046,$B$1046&gt;$D$1043),366,365))+(($V670*DT!$E$5/2000))</f>
        <v>0</v>
      </c>
      <c r="S670" s="290">
        <f t="shared" si="115"/>
        <v>0</v>
      </c>
      <c r="U670" s="291">
        <f t="shared" si="116"/>
        <v>0</v>
      </c>
      <c r="V670" s="291">
        <f t="shared" si="121"/>
        <v>0</v>
      </c>
      <c r="X670" s="288">
        <f>(($AC670*DT!$C$5/1000))*($D$1045/IF(AND($D$1044&gt;$B$1046,$B$1046&gt;$D$1043),366,365))+(($AD670*DT!$C$5/2000))</f>
        <v>0</v>
      </c>
      <c r="Y670" s="289">
        <f t="shared" si="117"/>
        <v>0</v>
      </c>
      <c r="Z670" s="289">
        <f>(($AC670*DT!$E$5/1000))*($D$1045/IF(AND($D$1044&gt;$B$1046,$B$1046&gt;$D$1043),366,365))+(($AD670*DT!$E$5/2000))</f>
        <v>0</v>
      </c>
      <c r="AA670" s="290">
        <f t="shared" si="118"/>
        <v>0</v>
      </c>
      <c r="AC670" s="291">
        <f t="shared" si="119"/>
        <v>0</v>
      </c>
      <c r="AD670" s="291">
        <f t="shared" si="120"/>
        <v>0</v>
      </c>
    </row>
    <row r="671" spans="2:30" x14ac:dyDescent="0.25">
      <c r="B671" s="522">
        <v>667</v>
      </c>
      <c r="C671" s="280">
        <f>'BIENES ASEGURADOS'!C679</f>
        <v>0</v>
      </c>
      <c r="D671" s="281">
        <f>SUM('BIENES ASEGURADOS'!D679:H679)*'RT GENERALES'!$D$14</f>
        <v>0</v>
      </c>
      <c r="E671" s="281">
        <f>SUM('BIENES ASEGURADOS'!I679:Y679,'BIENES ASEGURADOS'!AA679)*'RT GENERALES'!$D$14</f>
        <v>0</v>
      </c>
      <c r="F671" s="281">
        <f>'BIENES ASEGURADOS'!AB679*'RT GENERALES'!$D$14</f>
        <v>0</v>
      </c>
      <c r="G671" s="282">
        <f>'BIENES ASEGURADOS'!Z679*'RT GENERALES'!$D$14</f>
        <v>0</v>
      </c>
      <c r="H671" s="525">
        <f t="shared" si="111"/>
        <v>0</v>
      </c>
      <c r="I671" s="283"/>
      <c r="J671" s="284">
        <f>(((D671+E671)*(DT!$C$5/1000)))*($D$1045/IF(AND($D$1044&gt;$B$1046,$B$1046&gt;$D$1043),366,365))+(LIQUIDACION!$F671*(DT!$C$5/2000))</f>
        <v>0</v>
      </c>
      <c r="K671" s="285">
        <f t="shared" si="112"/>
        <v>0</v>
      </c>
      <c r="L671" s="286">
        <f>(((D671+E671)*DT!$E$5/1000)*($D$1045/IF(AND($D$1044&gt;$B$1046,$B$1046&gt;$D$1043),366,365))+(LIQUIDACION!F671*(DT!$E$5/2000)))</f>
        <v>0</v>
      </c>
      <c r="M671" s="286">
        <f>((G671)*(DT!$C$6/1000))*($D$1045/IF(AND($D$1044&gt;$B$1046,$B$1046&gt;$D$1043),366,365))</f>
        <v>0</v>
      </c>
      <c r="N671" s="287">
        <f t="shared" si="113"/>
        <v>0</v>
      </c>
      <c r="P671" s="288">
        <f>(($U671*DT!$C$5/1000))*($D$1045/IF(AND($D$1044&gt;$B$1046,$B$1046&gt;$D$1043),366,365))+(($V671*DT!$C$5/2000))</f>
        <v>0</v>
      </c>
      <c r="Q671" s="289">
        <f t="shared" si="114"/>
        <v>0</v>
      </c>
      <c r="R671" s="289">
        <f>(($U671*DT!$E$5/1000))*($D$1045/IF(AND($D$1044&gt;$B$1046,$B$1046&gt;$D$1043),366,365))+(($V671*DT!$E$5/2000))</f>
        <v>0</v>
      </c>
      <c r="S671" s="290">
        <f t="shared" si="115"/>
        <v>0</v>
      </c>
      <c r="U671" s="291">
        <f t="shared" si="116"/>
        <v>0</v>
      </c>
      <c r="V671" s="291">
        <f t="shared" si="121"/>
        <v>0</v>
      </c>
      <c r="X671" s="288">
        <f>(($AC671*DT!$C$5/1000))*($D$1045/IF(AND($D$1044&gt;$B$1046,$B$1046&gt;$D$1043),366,365))+(($AD671*DT!$C$5/2000))</f>
        <v>0</v>
      </c>
      <c r="Y671" s="289">
        <f t="shared" si="117"/>
        <v>0</v>
      </c>
      <c r="Z671" s="289">
        <f>(($AC671*DT!$E$5/1000))*($D$1045/IF(AND($D$1044&gt;$B$1046,$B$1046&gt;$D$1043),366,365))+(($AD671*DT!$E$5/2000))</f>
        <v>0</v>
      </c>
      <c r="AA671" s="290">
        <f t="shared" si="118"/>
        <v>0</v>
      </c>
      <c r="AC671" s="291">
        <f t="shared" si="119"/>
        <v>0</v>
      </c>
      <c r="AD671" s="291">
        <f t="shared" si="120"/>
        <v>0</v>
      </c>
    </row>
    <row r="672" spans="2:30" x14ac:dyDescent="0.25">
      <c r="B672" s="522">
        <v>668</v>
      </c>
      <c r="C672" s="280">
        <f>'BIENES ASEGURADOS'!C680</f>
        <v>0</v>
      </c>
      <c r="D672" s="281">
        <f>SUM('BIENES ASEGURADOS'!D680:H680)*'RT GENERALES'!$D$14</f>
        <v>0</v>
      </c>
      <c r="E672" s="281">
        <f>SUM('BIENES ASEGURADOS'!I680:Y680,'BIENES ASEGURADOS'!AA680)*'RT GENERALES'!$D$14</f>
        <v>0</v>
      </c>
      <c r="F672" s="281">
        <f>'BIENES ASEGURADOS'!AB680*'RT GENERALES'!$D$14</f>
        <v>0</v>
      </c>
      <c r="G672" s="282">
        <f>'BIENES ASEGURADOS'!Z680*'RT GENERALES'!$D$14</f>
        <v>0</v>
      </c>
      <c r="H672" s="525">
        <f t="shared" si="111"/>
        <v>0</v>
      </c>
      <c r="I672" s="283"/>
      <c r="J672" s="284">
        <f>(((D672+E672)*(DT!$C$5/1000)))*($D$1045/IF(AND($D$1044&gt;$B$1046,$B$1046&gt;$D$1043),366,365))+(LIQUIDACION!$F672*(DT!$C$5/2000))</f>
        <v>0</v>
      </c>
      <c r="K672" s="285">
        <f t="shared" si="112"/>
        <v>0</v>
      </c>
      <c r="L672" s="286">
        <f>(((D672+E672)*DT!$E$5/1000)*($D$1045/IF(AND($D$1044&gt;$B$1046,$B$1046&gt;$D$1043),366,365))+(LIQUIDACION!F672*(DT!$E$5/2000)))</f>
        <v>0</v>
      </c>
      <c r="M672" s="286">
        <f>((G672)*(DT!$C$6/1000))*($D$1045/IF(AND($D$1044&gt;$B$1046,$B$1046&gt;$D$1043),366,365))</f>
        <v>0</v>
      </c>
      <c r="N672" s="287">
        <f t="shared" si="113"/>
        <v>0</v>
      </c>
      <c r="P672" s="288">
        <f>(($U672*DT!$C$5/1000))*($D$1045/IF(AND($D$1044&gt;$B$1046,$B$1046&gt;$D$1043),366,365))+(($V672*DT!$C$5/2000))</f>
        <v>0</v>
      </c>
      <c r="Q672" s="289">
        <f t="shared" si="114"/>
        <v>0</v>
      </c>
      <c r="R672" s="289">
        <f>(($U672*DT!$E$5/1000))*($D$1045/IF(AND($D$1044&gt;$B$1046,$B$1046&gt;$D$1043),366,365))+(($V672*DT!$E$5/2000))</f>
        <v>0</v>
      </c>
      <c r="S672" s="290">
        <f t="shared" si="115"/>
        <v>0</v>
      </c>
      <c r="U672" s="291">
        <f t="shared" si="116"/>
        <v>0</v>
      </c>
      <c r="V672" s="291">
        <f t="shared" si="121"/>
        <v>0</v>
      </c>
      <c r="X672" s="288">
        <f>(($AC672*DT!$C$5/1000))*($D$1045/IF(AND($D$1044&gt;$B$1046,$B$1046&gt;$D$1043),366,365))+(($AD672*DT!$C$5/2000))</f>
        <v>0</v>
      </c>
      <c r="Y672" s="289">
        <f t="shared" si="117"/>
        <v>0</v>
      </c>
      <c r="Z672" s="289">
        <f>(($AC672*DT!$E$5/1000))*($D$1045/IF(AND($D$1044&gt;$B$1046,$B$1046&gt;$D$1043),366,365))+(($AD672*DT!$E$5/2000))</f>
        <v>0</v>
      </c>
      <c r="AA672" s="290">
        <f t="shared" si="118"/>
        <v>0</v>
      </c>
      <c r="AC672" s="291">
        <f t="shared" si="119"/>
        <v>0</v>
      </c>
      <c r="AD672" s="291">
        <f t="shared" si="120"/>
        <v>0</v>
      </c>
    </row>
    <row r="673" spans="2:30" x14ac:dyDescent="0.25">
      <c r="B673" s="522">
        <v>669</v>
      </c>
      <c r="C673" s="280">
        <f>'BIENES ASEGURADOS'!C681</f>
        <v>0</v>
      </c>
      <c r="D673" s="281">
        <f>SUM('BIENES ASEGURADOS'!D681:H681)*'RT GENERALES'!$D$14</f>
        <v>0</v>
      </c>
      <c r="E673" s="281">
        <f>SUM('BIENES ASEGURADOS'!I681:Y681,'BIENES ASEGURADOS'!AA681)*'RT GENERALES'!$D$14</f>
        <v>0</v>
      </c>
      <c r="F673" s="281">
        <f>'BIENES ASEGURADOS'!AB681*'RT GENERALES'!$D$14</f>
        <v>0</v>
      </c>
      <c r="G673" s="282">
        <f>'BIENES ASEGURADOS'!Z681*'RT GENERALES'!$D$14</f>
        <v>0</v>
      </c>
      <c r="H673" s="525">
        <f t="shared" si="111"/>
        <v>0</v>
      </c>
      <c r="I673" s="283"/>
      <c r="J673" s="284">
        <f>(((D673+E673)*(DT!$C$5/1000)))*($D$1045/IF(AND($D$1044&gt;$B$1046,$B$1046&gt;$D$1043),366,365))+(LIQUIDACION!$F673*(DT!$C$5/2000))</f>
        <v>0</v>
      </c>
      <c r="K673" s="285">
        <f t="shared" si="112"/>
        <v>0</v>
      </c>
      <c r="L673" s="286">
        <f>(((D673+E673)*DT!$E$5/1000)*($D$1045/IF(AND($D$1044&gt;$B$1046,$B$1046&gt;$D$1043),366,365))+(LIQUIDACION!F673*(DT!$E$5/2000)))</f>
        <v>0</v>
      </c>
      <c r="M673" s="286">
        <f>((G673)*(DT!$C$6/1000))*($D$1045/IF(AND($D$1044&gt;$B$1046,$B$1046&gt;$D$1043),366,365))</f>
        <v>0</v>
      </c>
      <c r="N673" s="287">
        <f t="shared" si="113"/>
        <v>0</v>
      </c>
      <c r="P673" s="288">
        <f>(($U673*DT!$C$5/1000))*($D$1045/IF(AND($D$1044&gt;$B$1046,$B$1046&gt;$D$1043),366,365))+(($V673*DT!$C$5/2000))</f>
        <v>0</v>
      </c>
      <c r="Q673" s="289">
        <f t="shared" si="114"/>
        <v>0</v>
      </c>
      <c r="R673" s="289">
        <f>(($U673*DT!$E$5/1000))*($D$1045/IF(AND($D$1044&gt;$B$1046,$B$1046&gt;$D$1043),366,365))+(($V673*DT!$E$5/2000))</f>
        <v>0</v>
      </c>
      <c r="S673" s="290">
        <f t="shared" si="115"/>
        <v>0</v>
      </c>
      <c r="U673" s="291">
        <f t="shared" si="116"/>
        <v>0</v>
      </c>
      <c r="V673" s="291">
        <f t="shared" si="121"/>
        <v>0</v>
      </c>
      <c r="X673" s="288">
        <f>(($AC673*DT!$C$5/1000))*($D$1045/IF(AND($D$1044&gt;$B$1046,$B$1046&gt;$D$1043),366,365))+(($AD673*DT!$C$5/2000))</f>
        <v>0</v>
      </c>
      <c r="Y673" s="289">
        <f t="shared" si="117"/>
        <v>0</v>
      </c>
      <c r="Z673" s="289">
        <f>(($AC673*DT!$E$5/1000))*($D$1045/IF(AND($D$1044&gt;$B$1046,$B$1046&gt;$D$1043),366,365))+(($AD673*DT!$E$5/2000))</f>
        <v>0</v>
      </c>
      <c r="AA673" s="290">
        <f t="shared" si="118"/>
        <v>0</v>
      </c>
      <c r="AC673" s="291">
        <f t="shared" si="119"/>
        <v>0</v>
      </c>
      <c r="AD673" s="291">
        <f t="shared" si="120"/>
        <v>0</v>
      </c>
    </row>
    <row r="674" spans="2:30" x14ac:dyDescent="0.25">
      <c r="B674" s="522">
        <v>670</v>
      </c>
      <c r="C674" s="280">
        <f>'BIENES ASEGURADOS'!C682</f>
        <v>0</v>
      </c>
      <c r="D674" s="281">
        <f>SUM('BIENES ASEGURADOS'!D682:H682)*'RT GENERALES'!$D$14</f>
        <v>0</v>
      </c>
      <c r="E674" s="281">
        <f>SUM('BIENES ASEGURADOS'!I682:Y682,'BIENES ASEGURADOS'!AA682)*'RT GENERALES'!$D$14</f>
        <v>0</v>
      </c>
      <c r="F674" s="281">
        <f>'BIENES ASEGURADOS'!AB682*'RT GENERALES'!$D$14</f>
        <v>0</v>
      </c>
      <c r="G674" s="282">
        <f>'BIENES ASEGURADOS'!Z682*'RT GENERALES'!$D$14</f>
        <v>0</v>
      </c>
      <c r="H674" s="525">
        <f t="shared" si="111"/>
        <v>0</v>
      </c>
      <c r="I674" s="283"/>
      <c r="J674" s="284">
        <f>(((D674+E674)*(DT!$C$5/1000)))*($D$1045/IF(AND($D$1044&gt;$B$1046,$B$1046&gt;$D$1043),366,365))+(LIQUIDACION!$F674*(DT!$C$5/2000))</f>
        <v>0</v>
      </c>
      <c r="K674" s="285">
        <f t="shared" si="112"/>
        <v>0</v>
      </c>
      <c r="L674" s="286">
        <f>(((D674+E674)*DT!$E$5/1000)*($D$1045/IF(AND($D$1044&gt;$B$1046,$B$1046&gt;$D$1043),366,365))+(LIQUIDACION!F674*(DT!$E$5/2000)))</f>
        <v>0</v>
      </c>
      <c r="M674" s="286">
        <f>((G674)*(DT!$C$6/1000))*($D$1045/IF(AND($D$1044&gt;$B$1046,$B$1046&gt;$D$1043),366,365))</f>
        <v>0</v>
      </c>
      <c r="N674" s="287">
        <f t="shared" si="113"/>
        <v>0</v>
      </c>
      <c r="P674" s="288">
        <f>(($U674*DT!$C$5/1000))*($D$1045/IF(AND($D$1044&gt;$B$1046,$B$1046&gt;$D$1043),366,365))+(($V674*DT!$C$5/2000))</f>
        <v>0</v>
      </c>
      <c r="Q674" s="289">
        <f t="shared" si="114"/>
        <v>0</v>
      </c>
      <c r="R674" s="289">
        <f>(($U674*DT!$E$5/1000))*($D$1045/IF(AND($D$1044&gt;$B$1046,$B$1046&gt;$D$1043),366,365))+(($V674*DT!$E$5/2000))</f>
        <v>0</v>
      </c>
      <c r="S674" s="290">
        <f t="shared" si="115"/>
        <v>0</v>
      </c>
      <c r="U674" s="291">
        <f t="shared" si="116"/>
        <v>0</v>
      </c>
      <c r="V674" s="291">
        <f t="shared" si="121"/>
        <v>0</v>
      </c>
      <c r="X674" s="288">
        <f>(($AC674*DT!$C$5/1000))*($D$1045/IF(AND($D$1044&gt;$B$1046,$B$1046&gt;$D$1043),366,365))+(($AD674*DT!$C$5/2000))</f>
        <v>0</v>
      </c>
      <c r="Y674" s="289">
        <f t="shared" si="117"/>
        <v>0</v>
      </c>
      <c r="Z674" s="289">
        <f>(($AC674*DT!$E$5/1000))*($D$1045/IF(AND($D$1044&gt;$B$1046,$B$1046&gt;$D$1043),366,365))+(($AD674*DT!$E$5/2000))</f>
        <v>0</v>
      </c>
      <c r="AA674" s="290">
        <f t="shared" si="118"/>
        <v>0</v>
      </c>
      <c r="AC674" s="291">
        <f t="shared" si="119"/>
        <v>0</v>
      </c>
      <c r="AD674" s="291">
        <f t="shared" si="120"/>
        <v>0</v>
      </c>
    </row>
    <row r="675" spans="2:30" x14ac:dyDescent="0.25">
      <c r="B675" s="522">
        <v>671</v>
      </c>
      <c r="C675" s="280">
        <f>'BIENES ASEGURADOS'!C683</f>
        <v>0</v>
      </c>
      <c r="D675" s="281">
        <f>SUM('BIENES ASEGURADOS'!D683:H683)*'RT GENERALES'!$D$14</f>
        <v>0</v>
      </c>
      <c r="E675" s="281">
        <f>SUM('BIENES ASEGURADOS'!I683:Y683,'BIENES ASEGURADOS'!AA683)*'RT GENERALES'!$D$14</f>
        <v>0</v>
      </c>
      <c r="F675" s="281">
        <f>'BIENES ASEGURADOS'!AB683*'RT GENERALES'!$D$14</f>
        <v>0</v>
      </c>
      <c r="G675" s="282">
        <f>'BIENES ASEGURADOS'!Z683*'RT GENERALES'!$D$14</f>
        <v>0</v>
      </c>
      <c r="H675" s="525">
        <f t="shared" si="111"/>
        <v>0</v>
      </c>
      <c r="I675" s="283"/>
      <c r="J675" s="284">
        <f>(((D675+E675)*(DT!$C$5/1000)))*($D$1045/IF(AND($D$1044&gt;$B$1046,$B$1046&gt;$D$1043),366,365))+(LIQUIDACION!$F675*(DT!$C$5/2000))</f>
        <v>0</v>
      </c>
      <c r="K675" s="285">
        <f t="shared" si="112"/>
        <v>0</v>
      </c>
      <c r="L675" s="286">
        <f>(((D675+E675)*DT!$E$5/1000)*($D$1045/IF(AND($D$1044&gt;$B$1046,$B$1046&gt;$D$1043),366,365))+(LIQUIDACION!F675*(DT!$E$5/2000)))</f>
        <v>0</v>
      </c>
      <c r="M675" s="286">
        <f>((G675)*(DT!$C$6/1000))*($D$1045/IF(AND($D$1044&gt;$B$1046,$B$1046&gt;$D$1043),366,365))</f>
        <v>0</v>
      </c>
      <c r="N675" s="287">
        <f t="shared" si="113"/>
        <v>0</v>
      </c>
      <c r="P675" s="288">
        <f>(($U675*DT!$C$5/1000))*($D$1045/IF(AND($D$1044&gt;$B$1046,$B$1046&gt;$D$1043),366,365))+(($V675*DT!$C$5/2000))</f>
        <v>0</v>
      </c>
      <c r="Q675" s="289">
        <f t="shared" si="114"/>
        <v>0</v>
      </c>
      <c r="R675" s="289">
        <f>(($U675*DT!$E$5/1000))*($D$1045/IF(AND($D$1044&gt;$B$1046,$B$1046&gt;$D$1043),366,365))+(($V675*DT!$E$5/2000))</f>
        <v>0</v>
      </c>
      <c r="S675" s="290">
        <f t="shared" si="115"/>
        <v>0</v>
      </c>
      <c r="U675" s="291">
        <f t="shared" si="116"/>
        <v>0</v>
      </c>
      <c r="V675" s="291">
        <f t="shared" si="121"/>
        <v>0</v>
      </c>
      <c r="X675" s="288">
        <f>(($AC675*DT!$C$5/1000))*($D$1045/IF(AND($D$1044&gt;$B$1046,$B$1046&gt;$D$1043),366,365))+(($AD675*DT!$C$5/2000))</f>
        <v>0</v>
      </c>
      <c r="Y675" s="289">
        <f t="shared" si="117"/>
        <v>0</v>
      </c>
      <c r="Z675" s="289">
        <f>(($AC675*DT!$E$5/1000))*($D$1045/IF(AND($D$1044&gt;$B$1046,$B$1046&gt;$D$1043),366,365))+(($AD675*DT!$E$5/2000))</f>
        <v>0</v>
      </c>
      <c r="AA675" s="290">
        <f t="shared" si="118"/>
        <v>0</v>
      </c>
      <c r="AC675" s="291">
        <f t="shared" si="119"/>
        <v>0</v>
      </c>
      <c r="AD675" s="291">
        <f t="shared" si="120"/>
        <v>0</v>
      </c>
    </row>
    <row r="676" spans="2:30" x14ac:dyDescent="0.25">
      <c r="B676" s="522">
        <v>672</v>
      </c>
      <c r="C676" s="280">
        <f>'BIENES ASEGURADOS'!C684</f>
        <v>0</v>
      </c>
      <c r="D676" s="281">
        <f>SUM('BIENES ASEGURADOS'!D684:H684)*'RT GENERALES'!$D$14</f>
        <v>0</v>
      </c>
      <c r="E676" s="281">
        <f>SUM('BIENES ASEGURADOS'!I684:Y684,'BIENES ASEGURADOS'!AA684)*'RT GENERALES'!$D$14</f>
        <v>0</v>
      </c>
      <c r="F676" s="281">
        <f>'BIENES ASEGURADOS'!AB684*'RT GENERALES'!$D$14</f>
        <v>0</v>
      </c>
      <c r="G676" s="282">
        <f>'BIENES ASEGURADOS'!Z684*'RT GENERALES'!$D$14</f>
        <v>0</v>
      </c>
      <c r="H676" s="525">
        <f t="shared" si="111"/>
        <v>0</v>
      </c>
      <c r="I676" s="283"/>
      <c r="J676" s="284">
        <f>(((D676+E676)*(DT!$C$5/1000)))*($D$1045/IF(AND($D$1044&gt;$B$1046,$B$1046&gt;$D$1043),366,365))+(LIQUIDACION!$F676*(DT!$C$5/2000))</f>
        <v>0</v>
      </c>
      <c r="K676" s="285">
        <f t="shared" si="112"/>
        <v>0</v>
      </c>
      <c r="L676" s="286">
        <f>(((D676+E676)*DT!$E$5/1000)*($D$1045/IF(AND($D$1044&gt;$B$1046,$B$1046&gt;$D$1043),366,365))+(LIQUIDACION!F676*(DT!$E$5/2000)))</f>
        <v>0</v>
      </c>
      <c r="M676" s="286">
        <f>((G676)*(DT!$C$6/1000))*($D$1045/IF(AND($D$1044&gt;$B$1046,$B$1046&gt;$D$1043),366,365))</f>
        <v>0</v>
      </c>
      <c r="N676" s="287">
        <f t="shared" si="113"/>
        <v>0</v>
      </c>
      <c r="P676" s="288">
        <f>(($U676*DT!$C$5/1000))*($D$1045/IF(AND($D$1044&gt;$B$1046,$B$1046&gt;$D$1043),366,365))+(($V676*DT!$C$5/2000))</f>
        <v>0</v>
      </c>
      <c r="Q676" s="289">
        <f t="shared" si="114"/>
        <v>0</v>
      </c>
      <c r="R676" s="289">
        <f>(($U676*DT!$E$5/1000))*($D$1045/IF(AND($D$1044&gt;$B$1046,$B$1046&gt;$D$1043),366,365))+(($V676*DT!$E$5/2000))</f>
        <v>0</v>
      </c>
      <c r="S676" s="290">
        <f t="shared" si="115"/>
        <v>0</v>
      </c>
      <c r="U676" s="291">
        <f t="shared" si="116"/>
        <v>0</v>
      </c>
      <c r="V676" s="291">
        <f t="shared" si="121"/>
        <v>0</v>
      </c>
      <c r="X676" s="288">
        <f>(($AC676*DT!$C$5/1000))*($D$1045/IF(AND($D$1044&gt;$B$1046,$B$1046&gt;$D$1043),366,365))+(($AD676*DT!$C$5/2000))</f>
        <v>0</v>
      </c>
      <c r="Y676" s="289">
        <f t="shared" si="117"/>
        <v>0</v>
      </c>
      <c r="Z676" s="289">
        <f>(($AC676*DT!$E$5/1000))*($D$1045/IF(AND($D$1044&gt;$B$1046,$B$1046&gt;$D$1043),366,365))+(($AD676*DT!$E$5/2000))</f>
        <v>0</v>
      </c>
      <c r="AA676" s="290">
        <f t="shared" si="118"/>
        <v>0</v>
      </c>
      <c r="AC676" s="291">
        <f t="shared" si="119"/>
        <v>0</v>
      </c>
      <c r="AD676" s="291">
        <f t="shared" si="120"/>
        <v>0</v>
      </c>
    </row>
    <row r="677" spans="2:30" x14ac:dyDescent="0.25">
      <c r="B677" s="522">
        <v>673</v>
      </c>
      <c r="C677" s="280">
        <f>'BIENES ASEGURADOS'!C685</f>
        <v>0</v>
      </c>
      <c r="D677" s="281">
        <f>SUM('BIENES ASEGURADOS'!D685:H685)*'RT GENERALES'!$D$14</f>
        <v>0</v>
      </c>
      <c r="E677" s="281">
        <f>SUM('BIENES ASEGURADOS'!I685:Y685,'BIENES ASEGURADOS'!AA685)*'RT GENERALES'!$D$14</f>
        <v>0</v>
      </c>
      <c r="F677" s="281">
        <f>'BIENES ASEGURADOS'!AB685*'RT GENERALES'!$D$14</f>
        <v>0</v>
      </c>
      <c r="G677" s="282">
        <f>'BIENES ASEGURADOS'!Z685*'RT GENERALES'!$D$14</f>
        <v>0</v>
      </c>
      <c r="H677" s="525">
        <f t="shared" si="111"/>
        <v>0</v>
      </c>
      <c r="I677" s="283"/>
      <c r="J677" s="284">
        <f>(((D677+E677)*(DT!$C$5/1000)))*($D$1045/IF(AND($D$1044&gt;$B$1046,$B$1046&gt;$D$1043),366,365))+(LIQUIDACION!$F677*(DT!$C$5/2000))</f>
        <v>0</v>
      </c>
      <c r="K677" s="285">
        <f t="shared" si="112"/>
        <v>0</v>
      </c>
      <c r="L677" s="286">
        <f>(((D677+E677)*DT!$E$5/1000)*($D$1045/IF(AND($D$1044&gt;$B$1046,$B$1046&gt;$D$1043),366,365))+(LIQUIDACION!F677*(DT!$E$5/2000)))</f>
        <v>0</v>
      </c>
      <c r="M677" s="286">
        <f>((G677)*(DT!$C$6/1000))*($D$1045/IF(AND($D$1044&gt;$B$1046,$B$1046&gt;$D$1043),366,365))</f>
        <v>0</v>
      </c>
      <c r="N677" s="287">
        <f t="shared" si="113"/>
        <v>0</v>
      </c>
      <c r="P677" s="288">
        <f>(($U677*DT!$C$5/1000))*($D$1045/IF(AND($D$1044&gt;$B$1046,$B$1046&gt;$D$1043),366,365))+(($V677*DT!$C$5/2000))</f>
        <v>0</v>
      </c>
      <c r="Q677" s="289">
        <f t="shared" si="114"/>
        <v>0</v>
      </c>
      <c r="R677" s="289">
        <f>(($U677*DT!$E$5/1000))*($D$1045/IF(AND($D$1044&gt;$B$1046,$B$1046&gt;$D$1043),366,365))+(($V677*DT!$E$5/2000))</f>
        <v>0</v>
      </c>
      <c r="S677" s="290">
        <f t="shared" si="115"/>
        <v>0</v>
      </c>
      <c r="U677" s="291">
        <f t="shared" si="116"/>
        <v>0</v>
      </c>
      <c r="V677" s="291">
        <f t="shared" si="121"/>
        <v>0</v>
      </c>
      <c r="X677" s="288">
        <f>(($AC677*DT!$C$5/1000))*($D$1045/IF(AND($D$1044&gt;$B$1046,$B$1046&gt;$D$1043),366,365))+(($AD677*DT!$C$5/2000))</f>
        <v>0</v>
      </c>
      <c r="Y677" s="289">
        <f t="shared" si="117"/>
        <v>0</v>
      </c>
      <c r="Z677" s="289">
        <f>(($AC677*DT!$E$5/1000))*($D$1045/IF(AND($D$1044&gt;$B$1046,$B$1046&gt;$D$1043),366,365))+(($AD677*DT!$E$5/2000))</f>
        <v>0</v>
      </c>
      <c r="AA677" s="290">
        <f t="shared" si="118"/>
        <v>0</v>
      </c>
      <c r="AC677" s="291">
        <f t="shared" si="119"/>
        <v>0</v>
      </c>
      <c r="AD677" s="291">
        <f t="shared" si="120"/>
        <v>0</v>
      </c>
    </row>
    <row r="678" spans="2:30" x14ac:dyDescent="0.25">
      <c r="B678" s="522">
        <v>674</v>
      </c>
      <c r="C678" s="280">
        <f>'BIENES ASEGURADOS'!C686</f>
        <v>0</v>
      </c>
      <c r="D678" s="281">
        <f>SUM('BIENES ASEGURADOS'!D686:H686)*'RT GENERALES'!$D$14</f>
        <v>0</v>
      </c>
      <c r="E678" s="281">
        <f>SUM('BIENES ASEGURADOS'!I686:Y686,'BIENES ASEGURADOS'!AA686)*'RT GENERALES'!$D$14</f>
        <v>0</v>
      </c>
      <c r="F678" s="281">
        <f>'BIENES ASEGURADOS'!AB686*'RT GENERALES'!$D$14</f>
        <v>0</v>
      </c>
      <c r="G678" s="282">
        <f>'BIENES ASEGURADOS'!Z686*'RT GENERALES'!$D$14</f>
        <v>0</v>
      </c>
      <c r="H678" s="525">
        <f t="shared" si="111"/>
        <v>0</v>
      </c>
      <c r="I678" s="283"/>
      <c r="J678" s="284">
        <f>(((D678+E678)*(DT!$C$5/1000)))*($D$1045/IF(AND($D$1044&gt;$B$1046,$B$1046&gt;$D$1043),366,365))+(LIQUIDACION!$F678*(DT!$C$5/2000))</f>
        <v>0</v>
      </c>
      <c r="K678" s="285">
        <f t="shared" si="112"/>
        <v>0</v>
      </c>
      <c r="L678" s="286">
        <f>(((D678+E678)*DT!$E$5/1000)*($D$1045/IF(AND($D$1044&gt;$B$1046,$B$1046&gt;$D$1043),366,365))+(LIQUIDACION!F678*(DT!$E$5/2000)))</f>
        <v>0</v>
      </c>
      <c r="M678" s="286">
        <f>((G678)*(DT!$C$6/1000))*($D$1045/IF(AND($D$1044&gt;$B$1046,$B$1046&gt;$D$1043),366,365))</f>
        <v>0</v>
      </c>
      <c r="N678" s="287">
        <f t="shared" si="113"/>
        <v>0</v>
      </c>
      <c r="P678" s="288">
        <f>(($U678*DT!$C$5/1000))*($D$1045/IF(AND($D$1044&gt;$B$1046,$B$1046&gt;$D$1043),366,365))+(($V678*DT!$C$5/2000))</f>
        <v>0</v>
      </c>
      <c r="Q678" s="289">
        <f t="shared" si="114"/>
        <v>0</v>
      </c>
      <c r="R678" s="289">
        <f>(($U678*DT!$E$5/1000))*($D$1045/IF(AND($D$1044&gt;$B$1046,$B$1046&gt;$D$1043),366,365))+(($V678*DT!$E$5/2000))</f>
        <v>0</v>
      </c>
      <c r="S678" s="290">
        <f t="shared" si="115"/>
        <v>0</v>
      </c>
      <c r="U678" s="291">
        <f t="shared" si="116"/>
        <v>0</v>
      </c>
      <c r="V678" s="291">
        <f t="shared" si="121"/>
        <v>0</v>
      </c>
      <c r="X678" s="288">
        <f>(($AC678*DT!$C$5/1000))*($D$1045/IF(AND($D$1044&gt;$B$1046,$B$1046&gt;$D$1043),366,365))+(($AD678*DT!$C$5/2000))</f>
        <v>0</v>
      </c>
      <c r="Y678" s="289">
        <f t="shared" si="117"/>
        <v>0</v>
      </c>
      <c r="Z678" s="289">
        <f>(($AC678*DT!$E$5/1000))*($D$1045/IF(AND($D$1044&gt;$B$1046,$B$1046&gt;$D$1043),366,365))+(($AD678*DT!$E$5/2000))</f>
        <v>0</v>
      </c>
      <c r="AA678" s="290">
        <f t="shared" si="118"/>
        <v>0</v>
      </c>
      <c r="AC678" s="291">
        <f t="shared" si="119"/>
        <v>0</v>
      </c>
      <c r="AD678" s="291">
        <f t="shared" si="120"/>
        <v>0</v>
      </c>
    </row>
    <row r="679" spans="2:30" x14ac:dyDescent="0.25">
      <c r="B679" s="522">
        <v>675</v>
      </c>
      <c r="C679" s="280">
        <f>'BIENES ASEGURADOS'!C687</f>
        <v>0</v>
      </c>
      <c r="D679" s="281">
        <f>SUM('BIENES ASEGURADOS'!D687:H687)*'RT GENERALES'!$D$14</f>
        <v>0</v>
      </c>
      <c r="E679" s="281">
        <f>SUM('BIENES ASEGURADOS'!I687:Y687,'BIENES ASEGURADOS'!AA687)*'RT GENERALES'!$D$14</f>
        <v>0</v>
      </c>
      <c r="F679" s="281">
        <f>'BIENES ASEGURADOS'!AB687*'RT GENERALES'!$D$14</f>
        <v>0</v>
      </c>
      <c r="G679" s="282">
        <f>'BIENES ASEGURADOS'!Z687*'RT GENERALES'!$D$14</f>
        <v>0</v>
      </c>
      <c r="H679" s="525">
        <f t="shared" si="111"/>
        <v>0</v>
      </c>
      <c r="I679" s="283"/>
      <c r="J679" s="284">
        <f>(((D679+E679)*(DT!$C$5/1000)))*($D$1045/IF(AND($D$1044&gt;$B$1046,$B$1046&gt;$D$1043),366,365))+(LIQUIDACION!$F679*(DT!$C$5/2000))</f>
        <v>0</v>
      </c>
      <c r="K679" s="285">
        <f t="shared" si="112"/>
        <v>0</v>
      </c>
      <c r="L679" s="286">
        <f>(((D679+E679)*DT!$E$5/1000)*($D$1045/IF(AND($D$1044&gt;$B$1046,$B$1046&gt;$D$1043),366,365))+(LIQUIDACION!F679*(DT!$E$5/2000)))</f>
        <v>0</v>
      </c>
      <c r="M679" s="286">
        <f>((G679)*(DT!$C$6/1000))*($D$1045/IF(AND($D$1044&gt;$B$1046,$B$1046&gt;$D$1043),366,365))</f>
        <v>0</v>
      </c>
      <c r="N679" s="287">
        <f t="shared" si="113"/>
        <v>0</v>
      </c>
      <c r="P679" s="288">
        <f>(($U679*DT!$C$5/1000))*($D$1045/IF(AND($D$1044&gt;$B$1046,$B$1046&gt;$D$1043),366,365))+(($V679*DT!$C$5/2000))</f>
        <v>0</v>
      </c>
      <c r="Q679" s="289">
        <f t="shared" si="114"/>
        <v>0</v>
      </c>
      <c r="R679" s="289">
        <f>(($U679*DT!$E$5/1000))*($D$1045/IF(AND($D$1044&gt;$B$1046,$B$1046&gt;$D$1043),366,365))+(($V679*DT!$E$5/2000))</f>
        <v>0</v>
      </c>
      <c r="S679" s="290">
        <f t="shared" si="115"/>
        <v>0</v>
      </c>
      <c r="U679" s="291">
        <f t="shared" si="116"/>
        <v>0</v>
      </c>
      <c r="V679" s="291">
        <f t="shared" si="121"/>
        <v>0</v>
      </c>
      <c r="X679" s="288">
        <f>(($AC679*DT!$C$5/1000))*($D$1045/IF(AND($D$1044&gt;$B$1046,$B$1046&gt;$D$1043),366,365))+(($AD679*DT!$C$5/2000))</f>
        <v>0</v>
      </c>
      <c r="Y679" s="289">
        <f t="shared" si="117"/>
        <v>0</v>
      </c>
      <c r="Z679" s="289">
        <f>(($AC679*DT!$E$5/1000))*($D$1045/IF(AND($D$1044&gt;$B$1046,$B$1046&gt;$D$1043),366,365))+(($AD679*DT!$E$5/2000))</f>
        <v>0</v>
      </c>
      <c r="AA679" s="290">
        <f t="shared" si="118"/>
        <v>0</v>
      </c>
      <c r="AC679" s="291">
        <f t="shared" si="119"/>
        <v>0</v>
      </c>
      <c r="AD679" s="291">
        <f t="shared" si="120"/>
        <v>0</v>
      </c>
    </row>
    <row r="680" spans="2:30" x14ac:dyDescent="0.25">
      <c r="B680" s="522">
        <v>676</v>
      </c>
      <c r="C680" s="280">
        <f>'BIENES ASEGURADOS'!C688</f>
        <v>0</v>
      </c>
      <c r="D680" s="281">
        <f>SUM('BIENES ASEGURADOS'!D688:H688)*'RT GENERALES'!$D$14</f>
        <v>0</v>
      </c>
      <c r="E680" s="281">
        <f>SUM('BIENES ASEGURADOS'!I688:Y688,'BIENES ASEGURADOS'!AA688)*'RT GENERALES'!$D$14</f>
        <v>0</v>
      </c>
      <c r="F680" s="281">
        <f>'BIENES ASEGURADOS'!AB688*'RT GENERALES'!$D$14</f>
        <v>0</v>
      </c>
      <c r="G680" s="282">
        <f>'BIENES ASEGURADOS'!Z688*'RT GENERALES'!$D$14</f>
        <v>0</v>
      </c>
      <c r="H680" s="525">
        <f t="shared" si="111"/>
        <v>0</v>
      </c>
      <c r="I680" s="283"/>
      <c r="J680" s="284">
        <f>(((D680+E680)*(DT!$C$5/1000)))*($D$1045/IF(AND($D$1044&gt;$B$1046,$B$1046&gt;$D$1043),366,365))+(LIQUIDACION!$F680*(DT!$C$5/2000))</f>
        <v>0</v>
      </c>
      <c r="K680" s="285">
        <f t="shared" si="112"/>
        <v>0</v>
      </c>
      <c r="L680" s="286">
        <f>(((D680+E680)*DT!$E$5/1000)*($D$1045/IF(AND($D$1044&gt;$B$1046,$B$1046&gt;$D$1043),366,365))+(LIQUIDACION!F680*(DT!$E$5/2000)))</f>
        <v>0</v>
      </c>
      <c r="M680" s="286">
        <f>((G680)*(DT!$C$6/1000))*($D$1045/IF(AND($D$1044&gt;$B$1046,$B$1046&gt;$D$1043),366,365))</f>
        <v>0</v>
      </c>
      <c r="N680" s="287">
        <f t="shared" si="113"/>
        <v>0</v>
      </c>
      <c r="P680" s="288">
        <f>(($U680*DT!$C$5/1000))*($D$1045/IF(AND($D$1044&gt;$B$1046,$B$1046&gt;$D$1043),366,365))+(($V680*DT!$C$5/2000))</f>
        <v>0</v>
      </c>
      <c r="Q680" s="289">
        <f t="shared" si="114"/>
        <v>0</v>
      </c>
      <c r="R680" s="289">
        <f>(($U680*DT!$E$5/1000))*($D$1045/IF(AND($D$1044&gt;$B$1046,$B$1046&gt;$D$1043),366,365))+(($V680*DT!$E$5/2000))</f>
        <v>0</v>
      </c>
      <c r="S680" s="290">
        <f t="shared" si="115"/>
        <v>0</v>
      </c>
      <c r="U680" s="291">
        <f t="shared" si="116"/>
        <v>0</v>
      </c>
      <c r="V680" s="291">
        <f t="shared" si="121"/>
        <v>0</v>
      </c>
      <c r="X680" s="288">
        <f>(($AC680*DT!$C$5/1000))*($D$1045/IF(AND($D$1044&gt;$B$1046,$B$1046&gt;$D$1043),366,365))+(($AD680*DT!$C$5/2000))</f>
        <v>0</v>
      </c>
      <c r="Y680" s="289">
        <f t="shared" si="117"/>
        <v>0</v>
      </c>
      <c r="Z680" s="289">
        <f>(($AC680*DT!$E$5/1000))*($D$1045/IF(AND($D$1044&gt;$B$1046,$B$1046&gt;$D$1043),366,365))+(($AD680*DT!$E$5/2000))</f>
        <v>0</v>
      </c>
      <c r="AA680" s="290">
        <f t="shared" si="118"/>
        <v>0</v>
      </c>
      <c r="AC680" s="291">
        <f t="shared" si="119"/>
        <v>0</v>
      </c>
      <c r="AD680" s="291">
        <f t="shared" si="120"/>
        <v>0</v>
      </c>
    </row>
    <row r="681" spans="2:30" x14ac:dyDescent="0.25">
      <c r="B681" s="522">
        <v>677</v>
      </c>
      <c r="C681" s="280">
        <f>'BIENES ASEGURADOS'!C689</f>
        <v>0</v>
      </c>
      <c r="D681" s="281">
        <f>SUM('BIENES ASEGURADOS'!D689:H689)*'RT GENERALES'!$D$14</f>
        <v>0</v>
      </c>
      <c r="E681" s="281">
        <f>SUM('BIENES ASEGURADOS'!I689:Y689,'BIENES ASEGURADOS'!AA689)*'RT GENERALES'!$D$14</f>
        <v>0</v>
      </c>
      <c r="F681" s="281">
        <f>'BIENES ASEGURADOS'!AB689*'RT GENERALES'!$D$14</f>
        <v>0</v>
      </c>
      <c r="G681" s="282">
        <f>'BIENES ASEGURADOS'!Z689*'RT GENERALES'!$D$14</f>
        <v>0</v>
      </c>
      <c r="H681" s="525">
        <f t="shared" si="111"/>
        <v>0</v>
      </c>
      <c r="I681" s="283"/>
      <c r="J681" s="284">
        <f>(((D681+E681)*(DT!$C$5/1000)))*($D$1045/IF(AND($D$1044&gt;$B$1046,$B$1046&gt;$D$1043),366,365))+(LIQUIDACION!$F681*(DT!$C$5/2000))</f>
        <v>0</v>
      </c>
      <c r="K681" s="285">
        <f t="shared" si="112"/>
        <v>0</v>
      </c>
      <c r="L681" s="286">
        <f>(((D681+E681)*DT!$E$5/1000)*($D$1045/IF(AND($D$1044&gt;$B$1046,$B$1046&gt;$D$1043),366,365))+(LIQUIDACION!F681*(DT!$E$5/2000)))</f>
        <v>0</v>
      </c>
      <c r="M681" s="286">
        <f>((G681)*(DT!$C$6/1000))*($D$1045/IF(AND($D$1044&gt;$B$1046,$B$1046&gt;$D$1043),366,365))</f>
        <v>0</v>
      </c>
      <c r="N681" s="287">
        <f t="shared" si="113"/>
        <v>0</v>
      </c>
      <c r="P681" s="288">
        <f>(($U681*DT!$C$5/1000))*($D$1045/IF(AND($D$1044&gt;$B$1046,$B$1046&gt;$D$1043),366,365))+(($V681*DT!$C$5/2000))</f>
        <v>0</v>
      </c>
      <c r="Q681" s="289">
        <f t="shared" si="114"/>
        <v>0</v>
      </c>
      <c r="R681" s="289">
        <f>(($U681*DT!$E$5/1000))*($D$1045/IF(AND($D$1044&gt;$B$1046,$B$1046&gt;$D$1043),366,365))+(($V681*DT!$E$5/2000))</f>
        <v>0</v>
      </c>
      <c r="S681" s="290">
        <f t="shared" si="115"/>
        <v>0</v>
      </c>
      <c r="U681" s="291">
        <f t="shared" si="116"/>
        <v>0</v>
      </c>
      <c r="V681" s="291">
        <f t="shared" si="121"/>
        <v>0</v>
      </c>
      <c r="X681" s="288">
        <f>(($AC681*DT!$C$5/1000))*($D$1045/IF(AND($D$1044&gt;$B$1046,$B$1046&gt;$D$1043),366,365))+(($AD681*DT!$C$5/2000))</f>
        <v>0</v>
      </c>
      <c r="Y681" s="289">
        <f t="shared" si="117"/>
        <v>0</v>
      </c>
      <c r="Z681" s="289">
        <f>(($AC681*DT!$E$5/1000))*($D$1045/IF(AND($D$1044&gt;$B$1046,$B$1046&gt;$D$1043),366,365))+(($AD681*DT!$E$5/2000))</f>
        <v>0</v>
      </c>
      <c r="AA681" s="290">
        <f t="shared" si="118"/>
        <v>0</v>
      </c>
      <c r="AC681" s="291">
        <f t="shared" si="119"/>
        <v>0</v>
      </c>
      <c r="AD681" s="291">
        <f t="shared" si="120"/>
        <v>0</v>
      </c>
    </row>
    <row r="682" spans="2:30" x14ac:dyDescent="0.25">
      <c r="B682" s="522">
        <v>678</v>
      </c>
      <c r="C682" s="280">
        <f>'BIENES ASEGURADOS'!C690</f>
        <v>0</v>
      </c>
      <c r="D682" s="281">
        <f>SUM('BIENES ASEGURADOS'!D690:H690)*'RT GENERALES'!$D$14</f>
        <v>0</v>
      </c>
      <c r="E682" s="281">
        <f>SUM('BIENES ASEGURADOS'!I690:Y690,'BIENES ASEGURADOS'!AA690)*'RT GENERALES'!$D$14</f>
        <v>0</v>
      </c>
      <c r="F682" s="281">
        <f>'BIENES ASEGURADOS'!AB690*'RT GENERALES'!$D$14</f>
        <v>0</v>
      </c>
      <c r="G682" s="282">
        <f>'BIENES ASEGURADOS'!Z690*'RT GENERALES'!$D$14</f>
        <v>0</v>
      </c>
      <c r="H682" s="525">
        <f t="shared" si="111"/>
        <v>0</v>
      </c>
      <c r="I682" s="283"/>
      <c r="J682" s="284">
        <f>(((D682+E682)*(DT!$C$5/1000)))*($D$1045/IF(AND($D$1044&gt;$B$1046,$B$1046&gt;$D$1043),366,365))+(LIQUIDACION!$F682*(DT!$C$5/2000))</f>
        <v>0</v>
      </c>
      <c r="K682" s="285">
        <f t="shared" si="112"/>
        <v>0</v>
      </c>
      <c r="L682" s="286">
        <f>(((D682+E682)*DT!$E$5/1000)*($D$1045/IF(AND($D$1044&gt;$B$1046,$B$1046&gt;$D$1043),366,365))+(LIQUIDACION!F682*(DT!$E$5/2000)))</f>
        <v>0</v>
      </c>
      <c r="M682" s="286">
        <f>((G682)*(DT!$C$6/1000))*($D$1045/IF(AND($D$1044&gt;$B$1046,$B$1046&gt;$D$1043),366,365))</f>
        <v>0</v>
      </c>
      <c r="N682" s="287">
        <f t="shared" si="113"/>
        <v>0</v>
      </c>
      <c r="P682" s="288">
        <f>(($U682*DT!$C$5/1000))*($D$1045/IF(AND($D$1044&gt;$B$1046,$B$1046&gt;$D$1043),366,365))+(($V682*DT!$C$5/2000))</f>
        <v>0</v>
      </c>
      <c r="Q682" s="289">
        <f t="shared" si="114"/>
        <v>0</v>
      </c>
      <c r="R682" s="289">
        <f>(($U682*DT!$E$5/1000))*($D$1045/IF(AND($D$1044&gt;$B$1046,$B$1046&gt;$D$1043),366,365))+(($V682*DT!$E$5/2000))</f>
        <v>0</v>
      </c>
      <c r="S682" s="290">
        <f t="shared" si="115"/>
        <v>0</v>
      </c>
      <c r="U682" s="291">
        <f t="shared" si="116"/>
        <v>0</v>
      </c>
      <c r="V682" s="291">
        <f t="shared" si="121"/>
        <v>0</v>
      </c>
      <c r="X682" s="288">
        <f>(($AC682*DT!$C$5/1000))*($D$1045/IF(AND($D$1044&gt;$B$1046,$B$1046&gt;$D$1043),366,365))+(($AD682*DT!$C$5/2000))</f>
        <v>0</v>
      </c>
      <c r="Y682" s="289">
        <f t="shared" si="117"/>
        <v>0</v>
      </c>
      <c r="Z682" s="289">
        <f>(($AC682*DT!$E$5/1000))*($D$1045/IF(AND($D$1044&gt;$B$1046,$B$1046&gt;$D$1043),366,365))+(($AD682*DT!$E$5/2000))</f>
        <v>0</v>
      </c>
      <c r="AA682" s="290">
        <f t="shared" si="118"/>
        <v>0</v>
      </c>
      <c r="AC682" s="291">
        <f t="shared" si="119"/>
        <v>0</v>
      </c>
      <c r="AD682" s="291">
        <f t="shared" si="120"/>
        <v>0</v>
      </c>
    </row>
    <row r="683" spans="2:30" x14ac:dyDescent="0.25">
      <c r="B683" s="522">
        <v>679</v>
      </c>
      <c r="C683" s="280">
        <f>'BIENES ASEGURADOS'!C691</f>
        <v>0</v>
      </c>
      <c r="D683" s="281">
        <f>SUM('BIENES ASEGURADOS'!D691:H691)*'RT GENERALES'!$D$14</f>
        <v>0</v>
      </c>
      <c r="E683" s="281">
        <f>SUM('BIENES ASEGURADOS'!I691:Y691,'BIENES ASEGURADOS'!AA691)*'RT GENERALES'!$D$14</f>
        <v>0</v>
      </c>
      <c r="F683" s="281">
        <f>'BIENES ASEGURADOS'!AB691*'RT GENERALES'!$D$14</f>
        <v>0</v>
      </c>
      <c r="G683" s="282">
        <f>'BIENES ASEGURADOS'!Z691*'RT GENERALES'!$D$14</f>
        <v>0</v>
      </c>
      <c r="H683" s="525">
        <f t="shared" si="111"/>
        <v>0</v>
      </c>
      <c r="I683" s="283"/>
      <c r="J683" s="284">
        <f>(((D683+E683)*(DT!$C$5/1000)))*($D$1045/IF(AND($D$1044&gt;$B$1046,$B$1046&gt;$D$1043),366,365))+(LIQUIDACION!$F683*(DT!$C$5/2000))</f>
        <v>0</v>
      </c>
      <c r="K683" s="285">
        <f t="shared" si="112"/>
        <v>0</v>
      </c>
      <c r="L683" s="286">
        <f>(((D683+E683)*DT!$E$5/1000)*($D$1045/IF(AND($D$1044&gt;$B$1046,$B$1046&gt;$D$1043),366,365))+(LIQUIDACION!F683*(DT!$E$5/2000)))</f>
        <v>0</v>
      </c>
      <c r="M683" s="286">
        <f>((G683)*(DT!$C$6/1000))*($D$1045/IF(AND($D$1044&gt;$B$1046,$B$1046&gt;$D$1043),366,365))</f>
        <v>0</v>
      </c>
      <c r="N683" s="287">
        <f t="shared" si="113"/>
        <v>0</v>
      </c>
      <c r="P683" s="288">
        <f>(($U683*DT!$C$5/1000))*($D$1045/IF(AND($D$1044&gt;$B$1046,$B$1046&gt;$D$1043),366,365))+(($V683*DT!$C$5/2000))</f>
        <v>0</v>
      </c>
      <c r="Q683" s="289">
        <f t="shared" si="114"/>
        <v>0</v>
      </c>
      <c r="R683" s="289">
        <f>(($U683*DT!$E$5/1000))*($D$1045/IF(AND($D$1044&gt;$B$1046,$B$1046&gt;$D$1043),366,365))+(($V683*DT!$E$5/2000))</f>
        <v>0</v>
      </c>
      <c r="S683" s="290">
        <f t="shared" si="115"/>
        <v>0</v>
      </c>
      <c r="U683" s="291">
        <f t="shared" si="116"/>
        <v>0</v>
      </c>
      <c r="V683" s="291">
        <f t="shared" si="121"/>
        <v>0</v>
      </c>
      <c r="X683" s="288">
        <f>(($AC683*DT!$C$5/1000))*($D$1045/IF(AND($D$1044&gt;$B$1046,$B$1046&gt;$D$1043),366,365))+(($AD683*DT!$C$5/2000))</f>
        <v>0</v>
      </c>
      <c r="Y683" s="289">
        <f t="shared" si="117"/>
        <v>0</v>
      </c>
      <c r="Z683" s="289">
        <f>(($AC683*DT!$E$5/1000))*($D$1045/IF(AND($D$1044&gt;$B$1046,$B$1046&gt;$D$1043),366,365))+(($AD683*DT!$E$5/2000))</f>
        <v>0</v>
      </c>
      <c r="AA683" s="290">
        <f t="shared" si="118"/>
        <v>0</v>
      </c>
      <c r="AC683" s="291">
        <f t="shared" si="119"/>
        <v>0</v>
      </c>
      <c r="AD683" s="291">
        <f t="shared" si="120"/>
        <v>0</v>
      </c>
    </row>
    <row r="684" spans="2:30" x14ac:dyDescent="0.25">
      <c r="B684" s="522">
        <v>680</v>
      </c>
      <c r="C684" s="280">
        <f>'BIENES ASEGURADOS'!C692</f>
        <v>0</v>
      </c>
      <c r="D684" s="281">
        <f>SUM('BIENES ASEGURADOS'!D692:H692)*'RT GENERALES'!$D$14</f>
        <v>0</v>
      </c>
      <c r="E684" s="281">
        <f>SUM('BIENES ASEGURADOS'!I692:Y692,'BIENES ASEGURADOS'!AA692)*'RT GENERALES'!$D$14</f>
        <v>0</v>
      </c>
      <c r="F684" s="281">
        <f>'BIENES ASEGURADOS'!AB692*'RT GENERALES'!$D$14</f>
        <v>0</v>
      </c>
      <c r="G684" s="282">
        <f>'BIENES ASEGURADOS'!Z692*'RT GENERALES'!$D$14</f>
        <v>0</v>
      </c>
      <c r="H684" s="525">
        <f t="shared" si="111"/>
        <v>0</v>
      </c>
      <c r="I684" s="283"/>
      <c r="J684" s="284">
        <f>(((D684+E684)*(DT!$C$5/1000)))*($D$1045/IF(AND($D$1044&gt;$B$1046,$B$1046&gt;$D$1043),366,365))+(LIQUIDACION!$F684*(DT!$C$5/2000))</f>
        <v>0</v>
      </c>
      <c r="K684" s="285">
        <f t="shared" si="112"/>
        <v>0</v>
      </c>
      <c r="L684" s="286">
        <f>(((D684+E684)*DT!$E$5/1000)*($D$1045/IF(AND($D$1044&gt;$B$1046,$B$1046&gt;$D$1043),366,365))+(LIQUIDACION!F684*(DT!$E$5/2000)))</f>
        <v>0</v>
      </c>
      <c r="M684" s="286">
        <f>((G684)*(DT!$C$6/1000))*($D$1045/IF(AND($D$1044&gt;$B$1046,$B$1046&gt;$D$1043),366,365))</f>
        <v>0</v>
      </c>
      <c r="N684" s="287">
        <f t="shared" si="113"/>
        <v>0</v>
      </c>
      <c r="P684" s="288">
        <f>(($U684*DT!$C$5/1000))*($D$1045/IF(AND($D$1044&gt;$B$1046,$B$1046&gt;$D$1043),366,365))+(($V684*DT!$C$5/2000))</f>
        <v>0</v>
      </c>
      <c r="Q684" s="289">
        <f t="shared" si="114"/>
        <v>0</v>
      </c>
      <c r="R684" s="289">
        <f>(($U684*DT!$E$5/1000))*($D$1045/IF(AND($D$1044&gt;$B$1046,$B$1046&gt;$D$1043),366,365))+(($V684*DT!$E$5/2000))</f>
        <v>0</v>
      </c>
      <c r="S684" s="290">
        <f t="shared" si="115"/>
        <v>0</v>
      </c>
      <c r="U684" s="291">
        <f t="shared" si="116"/>
        <v>0</v>
      </c>
      <c r="V684" s="291">
        <f t="shared" si="121"/>
        <v>0</v>
      </c>
      <c r="X684" s="288">
        <f>(($AC684*DT!$C$5/1000))*($D$1045/IF(AND($D$1044&gt;$B$1046,$B$1046&gt;$D$1043),366,365))+(($AD684*DT!$C$5/2000))</f>
        <v>0</v>
      </c>
      <c r="Y684" s="289">
        <f t="shared" si="117"/>
        <v>0</v>
      </c>
      <c r="Z684" s="289">
        <f>(($AC684*DT!$E$5/1000))*($D$1045/IF(AND($D$1044&gt;$B$1046,$B$1046&gt;$D$1043),366,365))+(($AD684*DT!$E$5/2000))</f>
        <v>0</v>
      </c>
      <c r="AA684" s="290">
        <f t="shared" si="118"/>
        <v>0</v>
      </c>
      <c r="AC684" s="291">
        <f t="shared" si="119"/>
        <v>0</v>
      </c>
      <c r="AD684" s="291">
        <f t="shared" si="120"/>
        <v>0</v>
      </c>
    </row>
    <row r="685" spans="2:30" x14ac:dyDescent="0.25">
      <c r="B685" s="522">
        <v>681</v>
      </c>
      <c r="C685" s="280">
        <f>'BIENES ASEGURADOS'!C693</f>
        <v>0</v>
      </c>
      <c r="D685" s="281">
        <f>SUM('BIENES ASEGURADOS'!D693:H693)*'RT GENERALES'!$D$14</f>
        <v>0</v>
      </c>
      <c r="E685" s="281">
        <f>SUM('BIENES ASEGURADOS'!I693:Y693,'BIENES ASEGURADOS'!AA693)*'RT GENERALES'!$D$14</f>
        <v>0</v>
      </c>
      <c r="F685" s="281">
        <f>'BIENES ASEGURADOS'!AB693*'RT GENERALES'!$D$14</f>
        <v>0</v>
      </c>
      <c r="G685" s="282">
        <f>'BIENES ASEGURADOS'!Z693*'RT GENERALES'!$D$14</f>
        <v>0</v>
      </c>
      <c r="H685" s="525">
        <f t="shared" si="111"/>
        <v>0</v>
      </c>
      <c r="I685" s="283"/>
      <c r="J685" s="284">
        <f>(((D685+E685)*(DT!$C$5/1000)))*($D$1045/IF(AND($D$1044&gt;$B$1046,$B$1046&gt;$D$1043),366,365))+(LIQUIDACION!$F685*(DT!$C$5/2000))</f>
        <v>0</v>
      </c>
      <c r="K685" s="285">
        <f t="shared" si="112"/>
        <v>0</v>
      </c>
      <c r="L685" s="286">
        <f>(((D685+E685)*DT!$E$5/1000)*($D$1045/IF(AND($D$1044&gt;$B$1046,$B$1046&gt;$D$1043),366,365))+(LIQUIDACION!F685*(DT!$E$5/2000)))</f>
        <v>0</v>
      </c>
      <c r="M685" s="286">
        <f>((G685)*(DT!$C$6/1000))*($D$1045/IF(AND($D$1044&gt;$B$1046,$B$1046&gt;$D$1043),366,365))</f>
        <v>0</v>
      </c>
      <c r="N685" s="287">
        <f t="shared" si="113"/>
        <v>0</v>
      </c>
      <c r="P685" s="288">
        <f>(($U685*DT!$C$5/1000))*($D$1045/IF(AND($D$1044&gt;$B$1046,$B$1046&gt;$D$1043),366,365))+(($V685*DT!$C$5/2000))</f>
        <v>0</v>
      </c>
      <c r="Q685" s="289">
        <f t="shared" si="114"/>
        <v>0</v>
      </c>
      <c r="R685" s="289">
        <f>(($U685*DT!$E$5/1000))*($D$1045/IF(AND($D$1044&gt;$B$1046,$B$1046&gt;$D$1043),366,365))+(($V685*DT!$E$5/2000))</f>
        <v>0</v>
      </c>
      <c r="S685" s="290">
        <f t="shared" si="115"/>
        <v>0</v>
      </c>
      <c r="U685" s="291">
        <f t="shared" si="116"/>
        <v>0</v>
      </c>
      <c r="V685" s="291">
        <f t="shared" si="121"/>
        <v>0</v>
      </c>
      <c r="X685" s="288">
        <f>(($AC685*DT!$C$5/1000))*($D$1045/IF(AND($D$1044&gt;$B$1046,$B$1046&gt;$D$1043),366,365))+(($AD685*DT!$C$5/2000))</f>
        <v>0</v>
      </c>
      <c r="Y685" s="289">
        <f t="shared" si="117"/>
        <v>0</v>
      </c>
      <c r="Z685" s="289">
        <f>(($AC685*DT!$E$5/1000))*($D$1045/IF(AND($D$1044&gt;$B$1046,$B$1046&gt;$D$1043),366,365))+(($AD685*DT!$E$5/2000))</f>
        <v>0</v>
      </c>
      <c r="AA685" s="290">
        <f t="shared" si="118"/>
        <v>0</v>
      </c>
      <c r="AC685" s="291">
        <f t="shared" si="119"/>
        <v>0</v>
      </c>
      <c r="AD685" s="291">
        <f t="shared" si="120"/>
        <v>0</v>
      </c>
    </row>
    <row r="686" spans="2:30" x14ac:dyDescent="0.25">
      <c r="B686" s="522">
        <v>682</v>
      </c>
      <c r="C686" s="280">
        <f>'BIENES ASEGURADOS'!C694</f>
        <v>0</v>
      </c>
      <c r="D686" s="281">
        <f>SUM('BIENES ASEGURADOS'!D694:H694)*'RT GENERALES'!$D$14</f>
        <v>0</v>
      </c>
      <c r="E686" s="281">
        <f>SUM('BIENES ASEGURADOS'!I694:Y694,'BIENES ASEGURADOS'!AA694)*'RT GENERALES'!$D$14</f>
        <v>0</v>
      </c>
      <c r="F686" s="281">
        <f>'BIENES ASEGURADOS'!AB694*'RT GENERALES'!$D$14</f>
        <v>0</v>
      </c>
      <c r="G686" s="282">
        <f>'BIENES ASEGURADOS'!Z694*'RT GENERALES'!$D$14</f>
        <v>0</v>
      </c>
      <c r="H686" s="525">
        <f t="shared" si="111"/>
        <v>0</v>
      </c>
      <c r="I686" s="283"/>
      <c r="J686" s="284">
        <f>(((D686+E686)*(DT!$C$5/1000)))*($D$1045/IF(AND($D$1044&gt;$B$1046,$B$1046&gt;$D$1043),366,365))+(LIQUIDACION!$F686*(DT!$C$5/2000))</f>
        <v>0</v>
      </c>
      <c r="K686" s="285">
        <f t="shared" si="112"/>
        <v>0</v>
      </c>
      <c r="L686" s="286">
        <f>(((D686+E686)*DT!$E$5/1000)*($D$1045/IF(AND($D$1044&gt;$B$1046,$B$1046&gt;$D$1043),366,365))+(LIQUIDACION!F686*(DT!$E$5/2000)))</f>
        <v>0</v>
      </c>
      <c r="M686" s="286">
        <f>((G686)*(DT!$C$6/1000))*($D$1045/IF(AND($D$1044&gt;$B$1046,$B$1046&gt;$D$1043),366,365))</f>
        <v>0</v>
      </c>
      <c r="N686" s="287">
        <f t="shared" si="113"/>
        <v>0</v>
      </c>
      <c r="P686" s="288">
        <f>(($U686*DT!$C$5/1000))*($D$1045/IF(AND($D$1044&gt;$B$1046,$B$1046&gt;$D$1043),366,365))+(($V686*DT!$C$5/2000))</f>
        <v>0</v>
      </c>
      <c r="Q686" s="289">
        <f t="shared" si="114"/>
        <v>0</v>
      </c>
      <c r="R686" s="289">
        <f>(($U686*DT!$E$5/1000))*($D$1045/IF(AND($D$1044&gt;$B$1046,$B$1046&gt;$D$1043),366,365))+(($V686*DT!$E$5/2000))</f>
        <v>0</v>
      </c>
      <c r="S686" s="290">
        <f t="shared" si="115"/>
        <v>0</v>
      </c>
      <c r="U686" s="291">
        <f t="shared" si="116"/>
        <v>0</v>
      </c>
      <c r="V686" s="291">
        <f t="shared" si="121"/>
        <v>0</v>
      </c>
      <c r="X686" s="288">
        <f>(($AC686*DT!$C$5/1000))*($D$1045/IF(AND($D$1044&gt;$B$1046,$B$1046&gt;$D$1043),366,365))+(($AD686*DT!$C$5/2000))</f>
        <v>0</v>
      </c>
      <c r="Y686" s="289">
        <f t="shared" si="117"/>
        <v>0</v>
      </c>
      <c r="Z686" s="289">
        <f>(($AC686*DT!$E$5/1000))*($D$1045/IF(AND($D$1044&gt;$B$1046,$B$1046&gt;$D$1043),366,365))+(($AD686*DT!$E$5/2000))</f>
        <v>0</v>
      </c>
      <c r="AA686" s="290">
        <f t="shared" si="118"/>
        <v>0</v>
      </c>
      <c r="AC686" s="291">
        <f t="shared" si="119"/>
        <v>0</v>
      </c>
      <c r="AD686" s="291">
        <f t="shared" si="120"/>
        <v>0</v>
      </c>
    </row>
    <row r="687" spans="2:30" x14ac:dyDescent="0.25">
      <c r="B687" s="522">
        <v>683</v>
      </c>
      <c r="C687" s="280">
        <f>'BIENES ASEGURADOS'!C695</f>
        <v>0</v>
      </c>
      <c r="D687" s="281">
        <f>SUM('BIENES ASEGURADOS'!D695:H695)*'RT GENERALES'!$D$14</f>
        <v>0</v>
      </c>
      <c r="E687" s="281">
        <f>SUM('BIENES ASEGURADOS'!I695:Y695,'BIENES ASEGURADOS'!AA695)*'RT GENERALES'!$D$14</f>
        <v>0</v>
      </c>
      <c r="F687" s="281">
        <f>'BIENES ASEGURADOS'!AB695*'RT GENERALES'!$D$14</f>
        <v>0</v>
      </c>
      <c r="G687" s="282">
        <f>'BIENES ASEGURADOS'!Z695*'RT GENERALES'!$D$14</f>
        <v>0</v>
      </c>
      <c r="H687" s="525">
        <f t="shared" si="111"/>
        <v>0</v>
      </c>
      <c r="I687" s="283"/>
      <c r="J687" s="284">
        <f>(((D687+E687)*(DT!$C$5/1000)))*($D$1045/IF(AND($D$1044&gt;$B$1046,$B$1046&gt;$D$1043),366,365))+(LIQUIDACION!$F687*(DT!$C$5/2000))</f>
        <v>0</v>
      </c>
      <c r="K687" s="285">
        <f t="shared" si="112"/>
        <v>0</v>
      </c>
      <c r="L687" s="286">
        <f>(((D687+E687)*DT!$E$5/1000)*($D$1045/IF(AND($D$1044&gt;$B$1046,$B$1046&gt;$D$1043),366,365))+(LIQUIDACION!F687*(DT!$E$5/2000)))</f>
        <v>0</v>
      </c>
      <c r="M687" s="286">
        <f>((G687)*(DT!$C$6/1000))*($D$1045/IF(AND($D$1044&gt;$B$1046,$B$1046&gt;$D$1043),366,365))</f>
        <v>0</v>
      </c>
      <c r="N687" s="287">
        <f t="shared" si="113"/>
        <v>0</v>
      </c>
      <c r="P687" s="288">
        <f>(($U687*DT!$C$5/1000))*($D$1045/IF(AND($D$1044&gt;$B$1046,$B$1046&gt;$D$1043),366,365))+(($V687*DT!$C$5/2000))</f>
        <v>0</v>
      </c>
      <c r="Q687" s="289">
        <f t="shared" si="114"/>
        <v>0</v>
      </c>
      <c r="R687" s="289">
        <f>(($U687*DT!$E$5/1000))*($D$1045/IF(AND($D$1044&gt;$B$1046,$B$1046&gt;$D$1043),366,365))+(($V687*DT!$E$5/2000))</f>
        <v>0</v>
      </c>
      <c r="S687" s="290">
        <f t="shared" si="115"/>
        <v>0</v>
      </c>
      <c r="U687" s="291">
        <f t="shared" si="116"/>
        <v>0</v>
      </c>
      <c r="V687" s="291">
        <f t="shared" si="121"/>
        <v>0</v>
      </c>
      <c r="X687" s="288">
        <f>(($AC687*DT!$C$5/1000))*($D$1045/IF(AND($D$1044&gt;$B$1046,$B$1046&gt;$D$1043),366,365))+(($AD687*DT!$C$5/2000))</f>
        <v>0</v>
      </c>
      <c r="Y687" s="289">
        <f t="shared" si="117"/>
        <v>0</v>
      </c>
      <c r="Z687" s="289">
        <f>(($AC687*DT!$E$5/1000))*($D$1045/IF(AND($D$1044&gt;$B$1046,$B$1046&gt;$D$1043),366,365))+(($AD687*DT!$E$5/2000))</f>
        <v>0</v>
      </c>
      <c r="AA687" s="290">
        <f t="shared" si="118"/>
        <v>0</v>
      </c>
      <c r="AC687" s="291">
        <f t="shared" si="119"/>
        <v>0</v>
      </c>
      <c r="AD687" s="291">
        <f t="shared" si="120"/>
        <v>0</v>
      </c>
    </row>
    <row r="688" spans="2:30" x14ac:dyDescent="0.25">
      <c r="B688" s="522">
        <v>684</v>
      </c>
      <c r="C688" s="280">
        <f>'BIENES ASEGURADOS'!C696</f>
        <v>0</v>
      </c>
      <c r="D688" s="281">
        <f>SUM('BIENES ASEGURADOS'!D696:H696)*'RT GENERALES'!$D$14</f>
        <v>0</v>
      </c>
      <c r="E688" s="281">
        <f>SUM('BIENES ASEGURADOS'!I696:Y696,'BIENES ASEGURADOS'!AA696)*'RT GENERALES'!$D$14</f>
        <v>0</v>
      </c>
      <c r="F688" s="281">
        <f>'BIENES ASEGURADOS'!AB696*'RT GENERALES'!$D$14</f>
        <v>0</v>
      </c>
      <c r="G688" s="282">
        <f>'BIENES ASEGURADOS'!Z696*'RT GENERALES'!$D$14</f>
        <v>0</v>
      </c>
      <c r="H688" s="525">
        <f t="shared" si="111"/>
        <v>0</v>
      </c>
      <c r="I688" s="283"/>
      <c r="J688" s="284">
        <f>(((D688+E688)*(DT!$C$5/1000)))*($D$1045/IF(AND($D$1044&gt;$B$1046,$B$1046&gt;$D$1043),366,365))+(LIQUIDACION!$F688*(DT!$C$5/2000))</f>
        <v>0</v>
      </c>
      <c r="K688" s="285">
        <f t="shared" si="112"/>
        <v>0</v>
      </c>
      <c r="L688" s="286">
        <f>(((D688+E688)*DT!$E$5/1000)*($D$1045/IF(AND($D$1044&gt;$B$1046,$B$1046&gt;$D$1043),366,365))+(LIQUIDACION!F688*(DT!$E$5/2000)))</f>
        <v>0</v>
      </c>
      <c r="M688" s="286">
        <f>((G688)*(DT!$C$6/1000))*($D$1045/IF(AND($D$1044&gt;$B$1046,$B$1046&gt;$D$1043),366,365))</f>
        <v>0</v>
      </c>
      <c r="N688" s="287">
        <f t="shared" si="113"/>
        <v>0</v>
      </c>
      <c r="P688" s="288">
        <f>(($U688*DT!$C$5/1000))*($D$1045/IF(AND($D$1044&gt;$B$1046,$B$1046&gt;$D$1043),366,365))+(($V688*DT!$C$5/2000))</f>
        <v>0</v>
      </c>
      <c r="Q688" s="289">
        <f t="shared" si="114"/>
        <v>0</v>
      </c>
      <c r="R688" s="289">
        <f>(($U688*DT!$E$5/1000))*($D$1045/IF(AND($D$1044&gt;$B$1046,$B$1046&gt;$D$1043),366,365))+(($V688*DT!$E$5/2000))</f>
        <v>0</v>
      </c>
      <c r="S688" s="290">
        <f t="shared" si="115"/>
        <v>0</v>
      </c>
      <c r="U688" s="291">
        <f t="shared" si="116"/>
        <v>0</v>
      </c>
      <c r="V688" s="291">
        <f t="shared" si="121"/>
        <v>0</v>
      </c>
      <c r="X688" s="288">
        <f>(($AC688*DT!$C$5/1000))*($D$1045/IF(AND($D$1044&gt;$B$1046,$B$1046&gt;$D$1043),366,365))+(($AD688*DT!$C$5/2000))</f>
        <v>0</v>
      </c>
      <c r="Y688" s="289">
        <f t="shared" si="117"/>
        <v>0</v>
      </c>
      <c r="Z688" s="289">
        <f>(($AC688*DT!$E$5/1000))*($D$1045/IF(AND($D$1044&gt;$B$1046,$B$1046&gt;$D$1043),366,365))+(($AD688*DT!$E$5/2000))</f>
        <v>0</v>
      </c>
      <c r="AA688" s="290">
        <f t="shared" si="118"/>
        <v>0</v>
      </c>
      <c r="AC688" s="291">
        <f t="shared" si="119"/>
        <v>0</v>
      </c>
      <c r="AD688" s="291">
        <f t="shared" si="120"/>
        <v>0</v>
      </c>
    </row>
    <row r="689" spans="2:30" x14ac:dyDescent="0.25">
      <c r="B689" s="522">
        <v>685</v>
      </c>
      <c r="C689" s="280">
        <f>'BIENES ASEGURADOS'!C697</f>
        <v>0</v>
      </c>
      <c r="D689" s="281">
        <f>SUM('BIENES ASEGURADOS'!D697:H697)*'RT GENERALES'!$D$14</f>
        <v>0</v>
      </c>
      <c r="E689" s="281">
        <f>SUM('BIENES ASEGURADOS'!I697:Y697,'BIENES ASEGURADOS'!AA697)*'RT GENERALES'!$D$14</f>
        <v>0</v>
      </c>
      <c r="F689" s="281">
        <f>'BIENES ASEGURADOS'!AB697*'RT GENERALES'!$D$14</f>
        <v>0</v>
      </c>
      <c r="G689" s="282">
        <f>'BIENES ASEGURADOS'!Z697*'RT GENERALES'!$D$14</f>
        <v>0</v>
      </c>
      <c r="H689" s="525">
        <f t="shared" si="111"/>
        <v>0</v>
      </c>
      <c r="I689" s="283"/>
      <c r="J689" s="284">
        <f>(((D689+E689)*(DT!$C$5/1000)))*($D$1045/IF(AND($D$1044&gt;$B$1046,$B$1046&gt;$D$1043),366,365))+(LIQUIDACION!$F689*(DT!$C$5/2000))</f>
        <v>0</v>
      </c>
      <c r="K689" s="285">
        <f t="shared" si="112"/>
        <v>0</v>
      </c>
      <c r="L689" s="286">
        <f>(((D689+E689)*DT!$E$5/1000)*($D$1045/IF(AND($D$1044&gt;$B$1046,$B$1046&gt;$D$1043),366,365))+(LIQUIDACION!F689*(DT!$E$5/2000)))</f>
        <v>0</v>
      </c>
      <c r="M689" s="286">
        <f>((G689)*(DT!$C$6/1000))*($D$1045/IF(AND($D$1044&gt;$B$1046,$B$1046&gt;$D$1043),366,365))</f>
        <v>0</v>
      </c>
      <c r="N689" s="287">
        <f t="shared" si="113"/>
        <v>0</v>
      </c>
      <c r="P689" s="288">
        <f>(($U689*DT!$C$5/1000))*($D$1045/IF(AND($D$1044&gt;$B$1046,$B$1046&gt;$D$1043),366,365))+(($V689*DT!$C$5/2000))</f>
        <v>0</v>
      </c>
      <c r="Q689" s="289">
        <f t="shared" si="114"/>
        <v>0</v>
      </c>
      <c r="R689" s="289">
        <f>(($U689*DT!$E$5/1000))*($D$1045/IF(AND($D$1044&gt;$B$1046,$B$1046&gt;$D$1043),366,365))+(($V689*DT!$E$5/2000))</f>
        <v>0</v>
      </c>
      <c r="S689" s="290">
        <f t="shared" si="115"/>
        <v>0</v>
      </c>
      <c r="U689" s="291">
        <f t="shared" si="116"/>
        <v>0</v>
      </c>
      <c r="V689" s="291">
        <f t="shared" si="121"/>
        <v>0</v>
      </c>
      <c r="X689" s="288">
        <f>(($AC689*DT!$C$5/1000))*($D$1045/IF(AND($D$1044&gt;$B$1046,$B$1046&gt;$D$1043),366,365))+(($AD689*DT!$C$5/2000))</f>
        <v>0</v>
      </c>
      <c r="Y689" s="289">
        <f t="shared" si="117"/>
        <v>0</v>
      </c>
      <c r="Z689" s="289">
        <f>(($AC689*DT!$E$5/1000))*($D$1045/IF(AND($D$1044&gt;$B$1046,$B$1046&gt;$D$1043),366,365))+(($AD689*DT!$E$5/2000))</f>
        <v>0</v>
      </c>
      <c r="AA689" s="290">
        <f t="shared" si="118"/>
        <v>0</v>
      </c>
      <c r="AC689" s="291">
        <f t="shared" si="119"/>
        <v>0</v>
      </c>
      <c r="AD689" s="291">
        <f t="shared" si="120"/>
        <v>0</v>
      </c>
    </row>
    <row r="690" spans="2:30" x14ac:dyDescent="0.25">
      <c r="B690" s="522">
        <v>686</v>
      </c>
      <c r="C690" s="280">
        <f>'BIENES ASEGURADOS'!C698</f>
        <v>0</v>
      </c>
      <c r="D690" s="281">
        <f>SUM('BIENES ASEGURADOS'!D698:H698)*'RT GENERALES'!$D$14</f>
        <v>0</v>
      </c>
      <c r="E690" s="281">
        <f>SUM('BIENES ASEGURADOS'!I698:Y698,'BIENES ASEGURADOS'!AA698)*'RT GENERALES'!$D$14</f>
        <v>0</v>
      </c>
      <c r="F690" s="281">
        <f>'BIENES ASEGURADOS'!AB698*'RT GENERALES'!$D$14</f>
        <v>0</v>
      </c>
      <c r="G690" s="282">
        <f>'BIENES ASEGURADOS'!Z698*'RT GENERALES'!$D$14</f>
        <v>0</v>
      </c>
      <c r="H690" s="525">
        <f t="shared" si="111"/>
        <v>0</v>
      </c>
      <c r="I690" s="283"/>
      <c r="J690" s="284">
        <f>(((D690+E690)*(DT!$C$5/1000)))*($D$1045/IF(AND($D$1044&gt;$B$1046,$B$1046&gt;$D$1043),366,365))+(LIQUIDACION!$F690*(DT!$C$5/2000))</f>
        <v>0</v>
      </c>
      <c r="K690" s="285">
        <f t="shared" si="112"/>
        <v>0</v>
      </c>
      <c r="L690" s="286">
        <f>(((D690+E690)*DT!$E$5/1000)*($D$1045/IF(AND($D$1044&gt;$B$1046,$B$1046&gt;$D$1043),366,365))+(LIQUIDACION!F690*(DT!$E$5/2000)))</f>
        <v>0</v>
      </c>
      <c r="M690" s="286">
        <f>((G690)*(DT!$C$6/1000))*($D$1045/IF(AND($D$1044&gt;$B$1046,$B$1046&gt;$D$1043),366,365))</f>
        <v>0</v>
      </c>
      <c r="N690" s="287">
        <f t="shared" si="113"/>
        <v>0</v>
      </c>
      <c r="P690" s="288">
        <f>(($U690*DT!$C$5/1000))*($D$1045/IF(AND($D$1044&gt;$B$1046,$B$1046&gt;$D$1043),366,365))+(($V690*DT!$C$5/2000))</f>
        <v>0</v>
      </c>
      <c r="Q690" s="289">
        <f t="shared" si="114"/>
        <v>0</v>
      </c>
      <c r="R690" s="289">
        <f>(($U690*DT!$E$5/1000))*($D$1045/IF(AND($D$1044&gt;$B$1046,$B$1046&gt;$D$1043),366,365))+(($V690*DT!$E$5/2000))</f>
        <v>0</v>
      </c>
      <c r="S690" s="290">
        <f t="shared" si="115"/>
        <v>0</v>
      </c>
      <c r="U690" s="291">
        <f t="shared" si="116"/>
        <v>0</v>
      </c>
      <c r="V690" s="291">
        <f t="shared" si="121"/>
        <v>0</v>
      </c>
      <c r="X690" s="288">
        <f>(($AC690*DT!$C$5/1000))*($D$1045/IF(AND($D$1044&gt;$B$1046,$B$1046&gt;$D$1043),366,365))+(($AD690*DT!$C$5/2000))</f>
        <v>0</v>
      </c>
      <c r="Y690" s="289">
        <f t="shared" si="117"/>
        <v>0</v>
      </c>
      <c r="Z690" s="289">
        <f>(($AC690*DT!$E$5/1000))*($D$1045/IF(AND($D$1044&gt;$B$1046,$B$1046&gt;$D$1043),366,365))+(($AD690*DT!$E$5/2000))</f>
        <v>0</v>
      </c>
      <c r="AA690" s="290">
        <f t="shared" si="118"/>
        <v>0</v>
      </c>
      <c r="AC690" s="291">
        <f t="shared" si="119"/>
        <v>0</v>
      </c>
      <c r="AD690" s="291">
        <f t="shared" si="120"/>
        <v>0</v>
      </c>
    </row>
    <row r="691" spans="2:30" x14ac:dyDescent="0.25">
      <c r="B691" s="522">
        <v>687</v>
      </c>
      <c r="C691" s="280">
        <f>'BIENES ASEGURADOS'!C699</f>
        <v>0</v>
      </c>
      <c r="D691" s="281">
        <f>SUM('BIENES ASEGURADOS'!D699:H699)*'RT GENERALES'!$D$14</f>
        <v>0</v>
      </c>
      <c r="E691" s="281">
        <f>SUM('BIENES ASEGURADOS'!I699:Y699,'BIENES ASEGURADOS'!AA699)*'RT GENERALES'!$D$14</f>
        <v>0</v>
      </c>
      <c r="F691" s="281">
        <f>'BIENES ASEGURADOS'!AB699*'RT GENERALES'!$D$14</f>
        <v>0</v>
      </c>
      <c r="G691" s="282">
        <f>'BIENES ASEGURADOS'!Z699*'RT GENERALES'!$D$14</f>
        <v>0</v>
      </c>
      <c r="H691" s="525">
        <f t="shared" si="111"/>
        <v>0</v>
      </c>
      <c r="I691" s="283"/>
      <c r="J691" s="284">
        <f>(((D691+E691)*(DT!$C$5/1000)))*($D$1045/IF(AND($D$1044&gt;$B$1046,$B$1046&gt;$D$1043),366,365))+(LIQUIDACION!$F691*(DT!$C$5/2000))</f>
        <v>0</v>
      </c>
      <c r="K691" s="285">
        <f t="shared" si="112"/>
        <v>0</v>
      </c>
      <c r="L691" s="286">
        <f>(((D691+E691)*DT!$E$5/1000)*($D$1045/IF(AND($D$1044&gt;$B$1046,$B$1046&gt;$D$1043),366,365))+(LIQUIDACION!F691*(DT!$E$5/2000)))</f>
        <v>0</v>
      </c>
      <c r="M691" s="286">
        <f>((G691)*(DT!$C$6/1000))*($D$1045/IF(AND($D$1044&gt;$B$1046,$B$1046&gt;$D$1043),366,365))</f>
        <v>0</v>
      </c>
      <c r="N691" s="287">
        <f t="shared" si="113"/>
        <v>0</v>
      </c>
      <c r="P691" s="288">
        <f>(($U691*DT!$C$5/1000))*($D$1045/IF(AND($D$1044&gt;$B$1046,$B$1046&gt;$D$1043),366,365))+(($V691*DT!$C$5/2000))</f>
        <v>0</v>
      </c>
      <c r="Q691" s="289">
        <f t="shared" si="114"/>
        <v>0</v>
      </c>
      <c r="R691" s="289">
        <f>(($U691*DT!$E$5/1000))*($D$1045/IF(AND($D$1044&gt;$B$1046,$B$1046&gt;$D$1043),366,365))+(($V691*DT!$E$5/2000))</f>
        <v>0</v>
      </c>
      <c r="S691" s="290">
        <f t="shared" si="115"/>
        <v>0</v>
      </c>
      <c r="U691" s="291">
        <f t="shared" si="116"/>
        <v>0</v>
      </c>
      <c r="V691" s="291">
        <f t="shared" si="121"/>
        <v>0</v>
      </c>
      <c r="X691" s="288">
        <f>(($AC691*DT!$C$5/1000))*($D$1045/IF(AND($D$1044&gt;$B$1046,$B$1046&gt;$D$1043),366,365))+(($AD691*DT!$C$5/2000))</f>
        <v>0</v>
      </c>
      <c r="Y691" s="289">
        <f t="shared" si="117"/>
        <v>0</v>
      </c>
      <c r="Z691" s="289">
        <f>(($AC691*DT!$E$5/1000))*($D$1045/IF(AND($D$1044&gt;$B$1046,$B$1046&gt;$D$1043),366,365))+(($AD691*DT!$E$5/2000))</f>
        <v>0</v>
      </c>
      <c r="AA691" s="290">
        <f t="shared" si="118"/>
        <v>0</v>
      </c>
      <c r="AC691" s="291">
        <f t="shared" si="119"/>
        <v>0</v>
      </c>
      <c r="AD691" s="291">
        <f t="shared" si="120"/>
        <v>0</v>
      </c>
    </row>
    <row r="692" spans="2:30" x14ac:dyDescent="0.25">
      <c r="B692" s="522">
        <v>688</v>
      </c>
      <c r="C692" s="280">
        <f>'BIENES ASEGURADOS'!C700</f>
        <v>0</v>
      </c>
      <c r="D692" s="281">
        <f>SUM('BIENES ASEGURADOS'!D700:H700)*'RT GENERALES'!$D$14</f>
        <v>0</v>
      </c>
      <c r="E692" s="281">
        <f>SUM('BIENES ASEGURADOS'!I700:Y700,'BIENES ASEGURADOS'!AA700)*'RT GENERALES'!$D$14</f>
        <v>0</v>
      </c>
      <c r="F692" s="281">
        <f>'BIENES ASEGURADOS'!AB700*'RT GENERALES'!$D$14</f>
        <v>0</v>
      </c>
      <c r="G692" s="282">
        <f>'BIENES ASEGURADOS'!Z700*'RT GENERALES'!$D$14</f>
        <v>0</v>
      </c>
      <c r="H692" s="525">
        <f t="shared" si="111"/>
        <v>0</v>
      </c>
      <c r="I692" s="283"/>
      <c r="J692" s="284">
        <f>(((D692+E692)*(DT!$C$5/1000)))*($D$1045/IF(AND($D$1044&gt;$B$1046,$B$1046&gt;$D$1043),366,365))+(LIQUIDACION!$F692*(DT!$C$5/2000))</f>
        <v>0</v>
      </c>
      <c r="K692" s="285">
        <f t="shared" si="112"/>
        <v>0</v>
      </c>
      <c r="L692" s="286">
        <f>(((D692+E692)*DT!$E$5/1000)*($D$1045/IF(AND($D$1044&gt;$B$1046,$B$1046&gt;$D$1043),366,365))+(LIQUIDACION!F692*(DT!$E$5/2000)))</f>
        <v>0</v>
      </c>
      <c r="M692" s="286">
        <f>((G692)*(DT!$C$6/1000))*($D$1045/IF(AND($D$1044&gt;$B$1046,$B$1046&gt;$D$1043),366,365))</f>
        <v>0</v>
      </c>
      <c r="N692" s="287">
        <f t="shared" si="113"/>
        <v>0</v>
      </c>
      <c r="P692" s="288">
        <f>(($U692*DT!$C$5/1000))*($D$1045/IF(AND($D$1044&gt;$B$1046,$B$1046&gt;$D$1043),366,365))+(($V692*DT!$C$5/2000))</f>
        <v>0</v>
      </c>
      <c r="Q692" s="289">
        <f t="shared" si="114"/>
        <v>0</v>
      </c>
      <c r="R692" s="289">
        <f>(($U692*DT!$E$5/1000))*($D$1045/IF(AND($D$1044&gt;$B$1046,$B$1046&gt;$D$1043),366,365))+(($V692*DT!$E$5/2000))</f>
        <v>0</v>
      </c>
      <c r="S692" s="290">
        <f t="shared" si="115"/>
        <v>0</v>
      </c>
      <c r="U692" s="291">
        <f t="shared" si="116"/>
        <v>0</v>
      </c>
      <c r="V692" s="291">
        <f t="shared" si="121"/>
        <v>0</v>
      </c>
      <c r="X692" s="288">
        <f>(($AC692*DT!$C$5/1000))*($D$1045/IF(AND($D$1044&gt;$B$1046,$B$1046&gt;$D$1043),366,365))+(($AD692*DT!$C$5/2000))</f>
        <v>0</v>
      </c>
      <c r="Y692" s="289">
        <f t="shared" si="117"/>
        <v>0</v>
      </c>
      <c r="Z692" s="289">
        <f>(($AC692*DT!$E$5/1000))*($D$1045/IF(AND($D$1044&gt;$B$1046,$B$1046&gt;$D$1043),366,365))+(($AD692*DT!$E$5/2000))</f>
        <v>0</v>
      </c>
      <c r="AA692" s="290">
        <f t="shared" si="118"/>
        <v>0</v>
      </c>
      <c r="AC692" s="291">
        <f t="shared" si="119"/>
        <v>0</v>
      </c>
      <c r="AD692" s="291">
        <f t="shared" si="120"/>
        <v>0</v>
      </c>
    </row>
    <row r="693" spans="2:30" x14ac:dyDescent="0.25">
      <c r="B693" s="522">
        <v>689</v>
      </c>
      <c r="C693" s="280">
        <f>'BIENES ASEGURADOS'!C701</f>
        <v>0</v>
      </c>
      <c r="D693" s="281">
        <f>SUM('BIENES ASEGURADOS'!D701:H701)*'RT GENERALES'!$D$14</f>
        <v>0</v>
      </c>
      <c r="E693" s="281">
        <f>SUM('BIENES ASEGURADOS'!I701:Y701,'BIENES ASEGURADOS'!AA701)*'RT GENERALES'!$D$14</f>
        <v>0</v>
      </c>
      <c r="F693" s="281">
        <f>'BIENES ASEGURADOS'!AB701*'RT GENERALES'!$D$14</f>
        <v>0</v>
      </c>
      <c r="G693" s="282">
        <f>'BIENES ASEGURADOS'!Z701*'RT GENERALES'!$D$14</f>
        <v>0</v>
      </c>
      <c r="H693" s="525">
        <f t="shared" si="111"/>
        <v>0</v>
      </c>
      <c r="I693" s="283"/>
      <c r="J693" s="284">
        <f>(((D693+E693)*(DT!$C$5/1000)))*($D$1045/IF(AND($D$1044&gt;$B$1046,$B$1046&gt;$D$1043),366,365))+(LIQUIDACION!$F693*(DT!$C$5/2000))</f>
        <v>0</v>
      </c>
      <c r="K693" s="285">
        <f t="shared" si="112"/>
        <v>0</v>
      </c>
      <c r="L693" s="286">
        <f>(((D693+E693)*DT!$E$5/1000)*($D$1045/IF(AND($D$1044&gt;$B$1046,$B$1046&gt;$D$1043),366,365))+(LIQUIDACION!F693*(DT!$E$5/2000)))</f>
        <v>0</v>
      </c>
      <c r="M693" s="286">
        <f>((G693)*(DT!$C$6/1000))*($D$1045/IF(AND($D$1044&gt;$B$1046,$B$1046&gt;$D$1043),366,365))</f>
        <v>0</v>
      </c>
      <c r="N693" s="287">
        <f t="shared" si="113"/>
        <v>0</v>
      </c>
      <c r="P693" s="288">
        <f>(($U693*DT!$C$5/1000))*($D$1045/IF(AND($D$1044&gt;$B$1046,$B$1046&gt;$D$1043),366,365))+(($V693*DT!$C$5/2000))</f>
        <v>0</v>
      </c>
      <c r="Q693" s="289">
        <f t="shared" si="114"/>
        <v>0</v>
      </c>
      <c r="R693" s="289">
        <f>(($U693*DT!$E$5/1000))*($D$1045/IF(AND($D$1044&gt;$B$1046,$B$1046&gt;$D$1043),366,365))+(($V693*DT!$E$5/2000))</f>
        <v>0</v>
      </c>
      <c r="S693" s="290">
        <f t="shared" si="115"/>
        <v>0</v>
      </c>
      <c r="U693" s="291">
        <f t="shared" si="116"/>
        <v>0</v>
      </c>
      <c r="V693" s="291">
        <f t="shared" si="121"/>
        <v>0</v>
      </c>
      <c r="X693" s="288">
        <f>(($AC693*DT!$C$5/1000))*($D$1045/IF(AND($D$1044&gt;$B$1046,$B$1046&gt;$D$1043),366,365))+(($AD693*DT!$C$5/2000))</f>
        <v>0</v>
      </c>
      <c r="Y693" s="289">
        <f t="shared" si="117"/>
        <v>0</v>
      </c>
      <c r="Z693" s="289">
        <f>(($AC693*DT!$E$5/1000))*($D$1045/IF(AND($D$1044&gt;$B$1046,$B$1046&gt;$D$1043),366,365))+(($AD693*DT!$E$5/2000))</f>
        <v>0</v>
      </c>
      <c r="AA693" s="290">
        <f t="shared" si="118"/>
        <v>0</v>
      </c>
      <c r="AC693" s="291">
        <f t="shared" si="119"/>
        <v>0</v>
      </c>
      <c r="AD693" s="291">
        <f t="shared" si="120"/>
        <v>0</v>
      </c>
    </row>
    <row r="694" spans="2:30" x14ac:dyDescent="0.25">
      <c r="B694" s="522">
        <v>690</v>
      </c>
      <c r="C694" s="280">
        <f>'BIENES ASEGURADOS'!C702</f>
        <v>0</v>
      </c>
      <c r="D694" s="281">
        <f>SUM('BIENES ASEGURADOS'!D702:H702)*'RT GENERALES'!$D$14</f>
        <v>0</v>
      </c>
      <c r="E694" s="281">
        <f>SUM('BIENES ASEGURADOS'!I702:Y702,'BIENES ASEGURADOS'!AA702)*'RT GENERALES'!$D$14</f>
        <v>0</v>
      </c>
      <c r="F694" s="281">
        <f>'BIENES ASEGURADOS'!AB702*'RT GENERALES'!$D$14</f>
        <v>0</v>
      </c>
      <c r="G694" s="282">
        <f>'BIENES ASEGURADOS'!Z702*'RT GENERALES'!$D$14</f>
        <v>0</v>
      </c>
      <c r="H694" s="525">
        <f t="shared" si="111"/>
        <v>0</v>
      </c>
      <c r="I694" s="283"/>
      <c r="J694" s="284">
        <f>(((D694+E694)*(DT!$C$5/1000)))*($D$1045/IF(AND($D$1044&gt;$B$1046,$B$1046&gt;$D$1043),366,365))+(LIQUIDACION!$F694*(DT!$C$5/2000))</f>
        <v>0</v>
      </c>
      <c r="K694" s="285">
        <f t="shared" si="112"/>
        <v>0</v>
      </c>
      <c r="L694" s="286">
        <f>(((D694+E694)*DT!$E$5/1000)*($D$1045/IF(AND($D$1044&gt;$B$1046,$B$1046&gt;$D$1043),366,365))+(LIQUIDACION!F694*(DT!$E$5/2000)))</f>
        <v>0</v>
      </c>
      <c r="M694" s="286">
        <f>((G694)*(DT!$C$6/1000))*($D$1045/IF(AND($D$1044&gt;$B$1046,$B$1046&gt;$D$1043),366,365))</f>
        <v>0</v>
      </c>
      <c r="N694" s="287">
        <f t="shared" si="113"/>
        <v>0</v>
      </c>
      <c r="P694" s="288">
        <f>(($U694*DT!$C$5/1000))*($D$1045/IF(AND($D$1044&gt;$B$1046,$B$1046&gt;$D$1043),366,365))+(($V694*DT!$C$5/2000))</f>
        <v>0</v>
      </c>
      <c r="Q694" s="289">
        <f t="shared" si="114"/>
        <v>0</v>
      </c>
      <c r="R694" s="289">
        <f>(($U694*DT!$E$5/1000))*($D$1045/IF(AND($D$1044&gt;$B$1046,$B$1046&gt;$D$1043),366,365))+(($V694*DT!$E$5/2000))</f>
        <v>0</v>
      </c>
      <c r="S694" s="290">
        <f t="shared" si="115"/>
        <v>0</v>
      </c>
      <c r="U694" s="291">
        <f t="shared" si="116"/>
        <v>0</v>
      </c>
      <c r="V694" s="291">
        <f t="shared" si="121"/>
        <v>0</v>
      </c>
      <c r="X694" s="288">
        <f>(($AC694*DT!$C$5/1000))*($D$1045/IF(AND($D$1044&gt;$B$1046,$B$1046&gt;$D$1043),366,365))+(($AD694*DT!$C$5/2000))</f>
        <v>0</v>
      </c>
      <c r="Y694" s="289">
        <f t="shared" si="117"/>
        <v>0</v>
      </c>
      <c r="Z694" s="289">
        <f>(($AC694*DT!$E$5/1000))*($D$1045/IF(AND($D$1044&gt;$B$1046,$B$1046&gt;$D$1043),366,365))+(($AD694*DT!$E$5/2000))</f>
        <v>0</v>
      </c>
      <c r="AA694" s="290">
        <f t="shared" si="118"/>
        <v>0</v>
      </c>
      <c r="AC694" s="291">
        <f t="shared" si="119"/>
        <v>0</v>
      </c>
      <c r="AD694" s="291">
        <f t="shared" si="120"/>
        <v>0</v>
      </c>
    </row>
    <row r="695" spans="2:30" x14ac:dyDescent="0.25">
      <c r="B695" s="522">
        <v>691</v>
      </c>
      <c r="C695" s="280">
        <f>'BIENES ASEGURADOS'!C703</f>
        <v>0</v>
      </c>
      <c r="D695" s="281">
        <f>SUM('BIENES ASEGURADOS'!D703:H703)*'RT GENERALES'!$D$14</f>
        <v>0</v>
      </c>
      <c r="E695" s="281">
        <f>SUM('BIENES ASEGURADOS'!I703:Y703,'BIENES ASEGURADOS'!AA703)*'RT GENERALES'!$D$14</f>
        <v>0</v>
      </c>
      <c r="F695" s="281">
        <f>'BIENES ASEGURADOS'!AB703*'RT GENERALES'!$D$14</f>
        <v>0</v>
      </c>
      <c r="G695" s="282">
        <f>'BIENES ASEGURADOS'!Z703*'RT GENERALES'!$D$14</f>
        <v>0</v>
      </c>
      <c r="H695" s="525">
        <f t="shared" si="111"/>
        <v>0</v>
      </c>
      <c r="I695" s="283"/>
      <c r="J695" s="284">
        <f>(((D695+E695)*(DT!$C$5/1000)))*($D$1045/IF(AND($D$1044&gt;$B$1046,$B$1046&gt;$D$1043),366,365))+(LIQUIDACION!$F695*(DT!$C$5/2000))</f>
        <v>0</v>
      </c>
      <c r="K695" s="285">
        <f t="shared" si="112"/>
        <v>0</v>
      </c>
      <c r="L695" s="286">
        <f>(((D695+E695)*DT!$E$5/1000)*($D$1045/IF(AND($D$1044&gt;$B$1046,$B$1046&gt;$D$1043),366,365))+(LIQUIDACION!F695*(DT!$E$5/2000)))</f>
        <v>0</v>
      </c>
      <c r="M695" s="286">
        <f>((G695)*(DT!$C$6/1000))*($D$1045/IF(AND($D$1044&gt;$B$1046,$B$1046&gt;$D$1043),366,365))</f>
        <v>0</v>
      </c>
      <c r="N695" s="287">
        <f t="shared" si="113"/>
        <v>0</v>
      </c>
      <c r="P695" s="288">
        <f>(($U695*DT!$C$5/1000))*($D$1045/IF(AND($D$1044&gt;$B$1046,$B$1046&gt;$D$1043),366,365))+(($V695*DT!$C$5/2000))</f>
        <v>0</v>
      </c>
      <c r="Q695" s="289">
        <f t="shared" si="114"/>
        <v>0</v>
      </c>
      <c r="R695" s="289">
        <f>(($U695*DT!$E$5/1000))*($D$1045/IF(AND($D$1044&gt;$B$1046,$B$1046&gt;$D$1043),366,365))+(($V695*DT!$E$5/2000))</f>
        <v>0</v>
      </c>
      <c r="S695" s="290">
        <f t="shared" si="115"/>
        <v>0</v>
      </c>
      <c r="U695" s="291">
        <f t="shared" si="116"/>
        <v>0</v>
      </c>
      <c r="V695" s="291">
        <f t="shared" si="121"/>
        <v>0</v>
      </c>
      <c r="X695" s="288">
        <f>(($AC695*DT!$C$5/1000))*($D$1045/IF(AND($D$1044&gt;$B$1046,$B$1046&gt;$D$1043),366,365))+(($AD695*DT!$C$5/2000))</f>
        <v>0</v>
      </c>
      <c r="Y695" s="289">
        <f t="shared" si="117"/>
        <v>0</v>
      </c>
      <c r="Z695" s="289">
        <f>(($AC695*DT!$E$5/1000))*($D$1045/IF(AND($D$1044&gt;$B$1046,$B$1046&gt;$D$1043),366,365))+(($AD695*DT!$E$5/2000))</f>
        <v>0</v>
      </c>
      <c r="AA695" s="290">
        <f t="shared" si="118"/>
        <v>0</v>
      </c>
      <c r="AC695" s="291">
        <f t="shared" si="119"/>
        <v>0</v>
      </c>
      <c r="AD695" s="291">
        <f t="shared" si="120"/>
        <v>0</v>
      </c>
    </row>
    <row r="696" spans="2:30" x14ac:dyDescent="0.25">
      <c r="B696" s="522">
        <v>692</v>
      </c>
      <c r="C696" s="280">
        <f>'BIENES ASEGURADOS'!C704</f>
        <v>0</v>
      </c>
      <c r="D696" s="281">
        <f>SUM('BIENES ASEGURADOS'!D704:H704)*'RT GENERALES'!$D$14</f>
        <v>0</v>
      </c>
      <c r="E696" s="281">
        <f>SUM('BIENES ASEGURADOS'!I704:Y704,'BIENES ASEGURADOS'!AA704)*'RT GENERALES'!$D$14</f>
        <v>0</v>
      </c>
      <c r="F696" s="281">
        <f>'BIENES ASEGURADOS'!AB704*'RT GENERALES'!$D$14</f>
        <v>0</v>
      </c>
      <c r="G696" s="282">
        <f>'BIENES ASEGURADOS'!Z704*'RT GENERALES'!$D$14</f>
        <v>0</v>
      </c>
      <c r="H696" s="525">
        <f t="shared" ref="H696:H759" si="122">SUM(D696:G696)</f>
        <v>0</v>
      </c>
      <c r="I696" s="283"/>
      <c r="J696" s="284">
        <f>(((D696+E696)*(DT!$C$5/1000)))*($D$1045/IF(AND($D$1044&gt;$B$1046,$B$1046&gt;$D$1043),366,365))+(LIQUIDACION!$F696*(DT!$C$5/2000))</f>
        <v>0</v>
      </c>
      <c r="K696" s="285">
        <f t="shared" ref="K696:K759" si="123">(((D696+E696)*($H$1045/1000)))*($D$1045/IF(AND($D$1044&gt;$B$1046,$B$1046&gt;$D$1043),366,365))+(F696*$H$1045/2000)</f>
        <v>0</v>
      </c>
      <c r="L696" s="286">
        <f>(((D696+E696)*DT!$E$5/1000)*($D$1045/IF(AND($D$1044&gt;$B$1046,$B$1046&gt;$D$1043),366,365))+(LIQUIDACION!F696*(DT!$E$5/2000)))</f>
        <v>0</v>
      </c>
      <c r="M696" s="286">
        <f>((G696)*(DT!$C$6/1000))*($D$1045/IF(AND($D$1044&gt;$B$1046,$B$1046&gt;$D$1043),366,365))</f>
        <v>0</v>
      </c>
      <c r="N696" s="287">
        <f t="shared" ref="N696:N759" si="124">SUM(J696:M696)</f>
        <v>0</v>
      </c>
      <c r="P696" s="288">
        <f>(($U696*DT!$C$5/1000))*($D$1045/IF(AND($D$1044&gt;$B$1046,$B$1046&gt;$D$1043),366,365))+(($V696*DT!$C$5/2000))</f>
        <v>0</v>
      </c>
      <c r="Q696" s="289">
        <f t="shared" ref="Q696:Q759" si="125">(($U696*$H$1045/1000))*($D$1045/IF(AND($D$1044&gt;$B$1046,$B$1046&gt;$D$1043),366,365))+(($V696*$H$1045/2000))</f>
        <v>0</v>
      </c>
      <c r="R696" s="289">
        <f>(($U696*DT!$E$5/1000))*($D$1045/IF(AND($D$1044&gt;$B$1046,$B$1046&gt;$D$1043),366,365))+(($V696*DT!$E$5/2000))</f>
        <v>0</v>
      </c>
      <c r="S696" s="290">
        <f t="shared" ref="S696:S759" si="126">N696-(SUM(P696:R696))</f>
        <v>0</v>
      </c>
      <c r="U696" s="291">
        <f t="shared" ref="U696:U759" si="127">IF(AND(($H696)&gt;$P$2,F696&gt;0),((D696+E696+G696)*($P$2/$H696)),IF($H696&lt;$P$2,(D696+E696+G696),($H696)*($P$2/$H696)))</f>
        <v>0</v>
      </c>
      <c r="V696" s="291">
        <f t="shared" si="121"/>
        <v>0</v>
      </c>
      <c r="X696" s="288">
        <f>(($AC696*DT!$C$5/1000))*($D$1045/IF(AND($D$1044&gt;$B$1046,$B$1046&gt;$D$1043),366,365))+(($AD696*DT!$C$5/2000))</f>
        <v>0</v>
      </c>
      <c r="Y696" s="289">
        <f t="shared" ref="Y696:Y759" si="128">(($AC696*$H$1045/1000))*($D$1045/IF(AND($D$1044&gt;$B$1046,$B$1046&gt;$D$1043),366,365))+(($AD696*$H$1045/2000))</f>
        <v>0</v>
      </c>
      <c r="Z696" s="289">
        <f>(($AC696*DT!$E$5/1000))*($D$1045/IF(AND($D$1044&gt;$B$1046,$B$1046&gt;$D$1043),366,365))+(($AD696*DT!$E$5/2000))</f>
        <v>0</v>
      </c>
      <c r="AA696" s="290">
        <f t="shared" ref="AA696:AA759" si="129">N696-SUM(P696:R696,X696:Z696)</f>
        <v>0</v>
      </c>
      <c r="AC696" s="291">
        <f t="shared" ref="AC696:AC759" si="130">IF($H696&gt;$P$2,IF(AND($X$2&gt;=($H696-$P$2)),(D696+E696+G696)*(1-($P$2/$H696)),(D696+E696+G696)*($X$2/$H696)),0)</f>
        <v>0</v>
      </c>
      <c r="AD696" s="291">
        <f t="shared" ref="AD696:AD759" si="131">IF($H696&gt;$P$2,IF(AND($X$2&gt;=($H696-$P$2),F696&gt;0),(F696)*(1-($P$2/$H696)),(F696)*($X$2/$H696)),0)</f>
        <v>0</v>
      </c>
    </row>
    <row r="697" spans="2:30" x14ac:dyDescent="0.25">
      <c r="B697" s="522">
        <v>693</v>
      </c>
      <c r="C697" s="280">
        <f>'BIENES ASEGURADOS'!C705</f>
        <v>0</v>
      </c>
      <c r="D697" s="281">
        <f>SUM('BIENES ASEGURADOS'!D705:H705)*'RT GENERALES'!$D$14</f>
        <v>0</v>
      </c>
      <c r="E697" s="281">
        <f>SUM('BIENES ASEGURADOS'!I705:Y705,'BIENES ASEGURADOS'!AA705)*'RT GENERALES'!$D$14</f>
        <v>0</v>
      </c>
      <c r="F697" s="281">
        <f>'BIENES ASEGURADOS'!AB705*'RT GENERALES'!$D$14</f>
        <v>0</v>
      </c>
      <c r="G697" s="282">
        <f>'BIENES ASEGURADOS'!Z705*'RT GENERALES'!$D$14</f>
        <v>0</v>
      </c>
      <c r="H697" s="525">
        <f t="shared" si="122"/>
        <v>0</v>
      </c>
      <c r="I697" s="283"/>
      <c r="J697" s="284">
        <f>(((D697+E697)*(DT!$C$5/1000)))*($D$1045/IF(AND($D$1044&gt;$B$1046,$B$1046&gt;$D$1043),366,365))+(LIQUIDACION!$F697*(DT!$C$5/2000))</f>
        <v>0</v>
      </c>
      <c r="K697" s="285">
        <f t="shared" si="123"/>
        <v>0</v>
      </c>
      <c r="L697" s="286">
        <f>(((D697+E697)*DT!$E$5/1000)*($D$1045/IF(AND($D$1044&gt;$B$1046,$B$1046&gt;$D$1043),366,365))+(LIQUIDACION!F697*(DT!$E$5/2000)))</f>
        <v>0</v>
      </c>
      <c r="M697" s="286">
        <f>((G697)*(DT!$C$6/1000))*($D$1045/IF(AND($D$1044&gt;$B$1046,$B$1046&gt;$D$1043),366,365))</f>
        <v>0</v>
      </c>
      <c r="N697" s="287">
        <f t="shared" si="124"/>
        <v>0</v>
      </c>
      <c r="P697" s="288">
        <f>(($U697*DT!$C$5/1000))*($D$1045/IF(AND($D$1044&gt;$B$1046,$B$1046&gt;$D$1043),366,365))+(($V697*DT!$C$5/2000))</f>
        <v>0</v>
      </c>
      <c r="Q697" s="289">
        <f t="shared" si="125"/>
        <v>0</v>
      </c>
      <c r="R697" s="289">
        <f>(($U697*DT!$E$5/1000))*($D$1045/IF(AND($D$1044&gt;$B$1046,$B$1046&gt;$D$1043),366,365))+(($V697*DT!$E$5/2000))</f>
        <v>0</v>
      </c>
      <c r="S697" s="290">
        <f t="shared" si="126"/>
        <v>0</v>
      </c>
      <c r="U697" s="291">
        <f t="shared" si="127"/>
        <v>0</v>
      </c>
      <c r="V697" s="291">
        <f t="shared" si="121"/>
        <v>0</v>
      </c>
      <c r="X697" s="288">
        <f>(($AC697*DT!$C$5/1000))*($D$1045/IF(AND($D$1044&gt;$B$1046,$B$1046&gt;$D$1043),366,365))+(($AD697*DT!$C$5/2000))</f>
        <v>0</v>
      </c>
      <c r="Y697" s="289">
        <f t="shared" si="128"/>
        <v>0</v>
      </c>
      <c r="Z697" s="289">
        <f>(($AC697*DT!$E$5/1000))*($D$1045/IF(AND($D$1044&gt;$B$1046,$B$1046&gt;$D$1043),366,365))+(($AD697*DT!$E$5/2000))</f>
        <v>0</v>
      </c>
      <c r="AA697" s="290">
        <f t="shared" si="129"/>
        <v>0</v>
      </c>
      <c r="AC697" s="291">
        <f t="shared" si="130"/>
        <v>0</v>
      </c>
      <c r="AD697" s="291">
        <f t="shared" si="131"/>
        <v>0</v>
      </c>
    </row>
    <row r="698" spans="2:30" x14ac:dyDescent="0.25">
      <c r="B698" s="522">
        <v>694</v>
      </c>
      <c r="C698" s="280">
        <f>'BIENES ASEGURADOS'!C706</f>
        <v>0</v>
      </c>
      <c r="D698" s="281">
        <f>SUM('BIENES ASEGURADOS'!D706:H706)*'RT GENERALES'!$D$14</f>
        <v>0</v>
      </c>
      <c r="E698" s="281">
        <f>SUM('BIENES ASEGURADOS'!I706:Y706,'BIENES ASEGURADOS'!AA706)*'RT GENERALES'!$D$14</f>
        <v>0</v>
      </c>
      <c r="F698" s="281">
        <f>'BIENES ASEGURADOS'!AB706*'RT GENERALES'!$D$14</f>
        <v>0</v>
      </c>
      <c r="G698" s="282">
        <f>'BIENES ASEGURADOS'!Z706*'RT GENERALES'!$D$14</f>
        <v>0</v>
      </c>
      <c r="H698" s="525">
        <f t="shared" si="122"/>
        <v>0</v>
      </c>
      <c r="I698" s="283"/>
      <c r="J698" s="284">
        <f>(((D698+E698)*(DT!$C$5/1000)))*($D$1045/IF(AND($D$1044&gt;$B$1046,$B$1046&gt;$D$1043),366,365))+(LIQUIDACION!$F698*(DT!$C$5/2000))</f>
        <v>0</v>
      </c>
      <c r="K698" s="285">
        <f t="shared" si="123"/>
        <v>0</v>
      </c>
      <c r="L698" s="286">
        <f>(((D698+E698)*DT!$E$5/1000)*($D$1045/IF(AND($D$1044&gt;$B$1046,$B$1046&gt;$D$1043),366,365))+(LIQUIDACION!F698*(DT!$E$5/2000)))</f>
        <v>0</v>
      </c>
      <c r="M698" s="286">
        <f>((G698)*(DT!$C$6/1000))*($D$1045/IF(AND($D$1044&gt;$B$1046,$B$1046&gt;$D$1043),366,365))</f>
        <v>0</v>
      </c>
      <c r="N698" s="287">
        <f t="shared" si="124"/>
        <v>0</v>
      </c>
      <c r="P698" s="288">
        <f>(($U698*DT!$C$5/1000))*($D$1045/IF(AND($D$1044&gt;$B$1046,$B$1046&gt;$D$1043),366,365))+(($V698*DT!$C$5/2000))</f>
        <v>0</v>
      </c>
      <c r="Q698" s="289">
        <f t="shared" si="125"/>
        <v>0</v>
      </c>
      <c r="R698" s="289">
        <f>(($U698*DT!$E$5/1000))*($D$1045/IF(AND($D$1044&gt;$B$1046,$B$1046&gt;$D$1043),366,365))+(($V698*DT!$E$5/2000))</f>
        <v>0</v>
      </c>
      <c r="S698" s="290">
        <f t="shared" si="126"/>
        <v>0</v>
      </c>
      <c r="U698" s="291">
        <f t="shared" si="127"/>
        <v>0</v>
      </c>
      <c r="V698" s="291">
        <f t="shared" si="121"/>
        <v>0</v>
      </c>
      <c r="X698" s="288">
        <f>(($AC698*DT!$C$5/1000))*($D$1045/IF(AND($D$1044&gt;$B$1046,$B$1046&gt;$D$1043),366,365))+(($AD698*DT!$C$5/2000))</f>
        <v>0</v>
      </c>
      <c r="Y698" s="289">
        <f t="shared" si="128"/>
        <v>0</v>
      </c>
      <c r="Z698" s="289">
        <f>(($AC698*DT!$E$5/1000))*($D$1045/IF(AND($D$1044&gt;$B$1046,$B$1046&gt;$D$1043),366,365))+(($AD698*DT!$E$5/2000))</f>
        <v>0</v>
      </c>
      <c r="AA698" s="290">
        <f t="shared" si="129"/>
        <v>0</v>
      </c>
      <c r="AC698" s="291">
        <f t="shared" si="130"/>
        <v>0</v>
      </c>
      <c r="AD698" s="291">
        <f t="shared" si="131"/>
        <v>0</v>
      </c>
    </row>
    <row r="699" spans="2:30" x14ac:dyDescent="0.25">
      <c r="B699" s="522">
        <v>695</v>
      </c>
      <c r="C699" s="280">
        <f>'BIENES ASEGURADOS'!C707</f>
        <v>0</v>
      </c>
      <c r="D699" s="281">
        <f>SUM('BIENES ASEGURADOS'!D707:H707)*'RT GENERALES'!$D$14</f>
        <v>0</v>
      </c>
      <c r="E699" s="281">
        <f>SUM('BIENES ASEGURADOS'!I707:Y707,'BIENES ASEGURADOS'!AA707)*'RT GENERALES'!$D$14</f>
        <v>0</v>
      </c>
      <c r="F699" s="281">
        <f>'BIENES ASEGURADOS'!AB707*'RT GENERALES'!$D$14</f>
        <v>0</v>
      </c>
      <c r="G699" s="282">
        <f>'BIENES ASEGURADOS'!Z707*'RT GENERALES'!$D$14</f>
        <v>0</v>
      </c>
      <c r="H699" s="525">
        <f t="shared" si="122"/>
        <v>0</v>
      </c>
      <c r="I699" s="283"/>
      <c r="J699" s="284">
        <f>(((D699+E699)*(DT!$C$5/1000)))*($D$1045/IF(AND($D$1044&gt;$B$1046,$B$1046&gt;$D$1043),366,365))+(LIQUIDACION!$F699*(DT!$C$5/2000))</f>
        <v>0</v>
      </c>
      <c r="K699" s="285">
        <f t="shared" si="123"/>
        <v>0</v>
      </c>
      <c r="L699" s="286">
        <f>(((D699+E699)*DT!$E$5/1000)*($D$1045/IF(AND($D$1044&gt;$B$1046,$B$1046&gt;$D$1043),366,365))+(LIQUIDACION!F699*(DT!$E$5/2000)))</f>
        <v>0</v>
      </c>
      <c r="M699" s="286">
        <f>((G699)*(DT!$C$6/1000))*($D$1045/IF(AND($D$1044&gt;$B$1046,$B$1046&gt;$D$1043),366,365))</f>
        <v>0</v>
      </c>
      <c r="N699" s="287">
        <f t="shared" si="124"/>
        <v>0</v>
      </c>
      <c r="P699" s="288">
        <f>(($U699*DT!$C$5/1000))*($D$1045/IF(AND($D$1044&gt;$B$1046,$B$1046&gt;$D$1043),366,365))+(($V699*DT!$C$5/2000))</f>
        <v>0</v>
      </c>
      <c r="Q699" s="289">
        <f t="shared" si="125"/>
        <v>0</v>
      </c>
      <c r="R699" s="289">
        <f>(($U699*DT!$E$5/1000))*($D$1045/IF(AND($D$1044&gt;$B$1046,$B$1046&gt;$D$1043),366,365))+(($V699*DT!$E$5/2000))</f>
        <v>0</v>
      </c>
      <c r="S699" s="290">
        <f t="shared" si="126"/>
        <v>0</v>
      </c>
      <c r="U699" s="291">
        <f t="shared" si="127"/>
        <v>0</v>
      </c>
      <c r="V699" s="291">
        <f t="shared" si="121"/>
        <v>0</v>
      </c>
      <c r="X699" s="288">
        <f>(($AC699*DT!$C$5/1000))*($D$1045/IF(AND($D$1044&gt;$B$1046,$B$1046&gt;$D$1043),366,365))+(($AD699*DT!$C$5/2000))</f>
        <v>0</v>
      </c>
      <c r="Y699" s="289">
        <f t="shared" si="128"/>
        <v>0</v>
      </c>
      <c r="Z699" s="289">
        <f>(($AC699*DT!$E$5/1000))*($D$1045/IF(AND($D$1044&gt;$B$1046,$B$1046&gt;$D$1043),366,365))+(($AD699*DT!$E$5/2000))</f>
        <v>0</v>
      </c>
      <c r="AA699" s="290">
        <f t="shared" si="129"/>
        <v>0</v>
      </c>
      <c r="AC699" s="291">
        <f t="shared" si="130"/>
        <v>0</v>
      </c>
      <c r="AD699" s="291">
        <f t="shared" si="131"/>
        <v>0</v>
      </c>
    </row>
    <row r="700" spans="2:30" x14ac:dyDescent="0.25">
      <c r="B700" s="522">
        <v>696</v>
      </c>
      <c r="C700" s="280">
        <f>'BIENES ASEGURADOS'!C708</f>
        <v>0</v>
      </c>
      <c r="D700" s="281">
        <f>SUM('BIENES ASEGURADOS'!D708:H708)*'RT GENERALES'!$D$14</f>
        <v>0</v>
      </c>
      <c r="E700" s="281">
        <f>SUM('BIENES ASEGURADOS'!I708:Y708,'BIENES ASEGURADOS'!AA708)*'RT GENERALES'!$D$14</f>
        <v>0</v>
      </c>
      <c r="F700" s="281">
        <f>'BIENES ASEGURADOS'!AB708*'RT GENERALES'!$D$14</f>
        <v>0</v>
      </c>
      <c r="G700" s="282">
        <f>'BIENES ASEGURADOS'!Z708*'RT GENERALES'!$D$14</f>
        <v>0</v>
      </c>
      <c r="H700" s="525">
        <f t="shared" si="122"/>
        <v>0</v>
      </c>
      <c r="I700" s="283"/>
      <c r="J700" s="284">
        <f>(((D700+E700)*(DT!$C$5/1000)))*($D$1045/IF(AND($D$1044&gt;$B$1046,$B$1046&gt;$D$1043),366,365))+(LIQUIDACION!$F700*(DT!$C$5/2000))</f>
        <v>0</v>
      </c>
      <c r="K700" s="285">
        <f t="shared" si="123"/>
        <v>0</v>
      </c>
      <c r="L700" s="286">
        <f>(((D700+E700)*DT!$E$5/1000)*($D$1045/IF(AND($D$1044&gt;$B$1046,$B$1046&gt;$D$1043),366,365))+(LIQUIDACION!F700*(DT!$E$5/2000)))</f>
        <v>0</v>
      </c>
      <c r="M700" s="286">
        <f>((G700)*(DT!$C$6/1000))*($D$1045/IF(AND($D$1044&gt;$B$1046,$B$1046&gt;$D$1043),366,365))</f>
        <v>0</v>
      </c>
      <c r="N700" s="287">
        <f t="shared" si="124"/>
        <v>0</v>
      </c>
      <c r="P700" s="288">
        <f>(($U700*DT!$C$5/1000))*($D$1045/IF(AND($D$1044&gt;$B$1046,$B$1046&gt;$D$1043),366,365))+(($V700*DT!$C$5/2000))</f>
        <v>0</v>
      </c>
      <c r="Q700" s="289">
        <f t="shared" si="125"/>
        <v>0</v>
      </c>
      <c r="R700" s="289">
        <f>(($U700*DT!$E$5/1000))*($D$1045/IF(AND($D$1044&gt;$B$1046,$B$1046&gt;$D$1043),366,365))+(($V700*DT!$E$5/2000))</f>
        <v>0</v>
      </c>
      <c r="S700" s="290">
        <f t="shared" si="126"/>
        <v>0</v>
      </c>
      <c r="U700" s="291">
        <f t="shared" si="127"/>
        <v>0</v>
      </c>
      <c r="V700" s="291">
        <f t="shared" si="121"/>
        <v>0</v>
      </c>
      <c r="X700" s="288">
        <f>(($AC700*DT!$C$5/1000))*($D$1045/IF(AND($D$1044&gt;$B$1046,$B$1046&gt;$D$1043),366,365))+(($AD700*DT!$C$5/2000))</f>
        <v>0</v>
      </c>
      <c r="Y700" s="289">
        <f t="shared" si="128"/>
        <v>0</v>
      </c>
      <c r="Z700" s="289">
        <f>(($AC700*DT!$E$5/1000))*($D$1045/IF(AND($D$1044&gt;$B$1046,$B$1046&gt;$D$1043),366,365))+(($AD700*DT!$E$5/2000))</f>
        <v>0</v>
      </c>
      <c r="AA700" s="290">
        <f t="shared" si="129"/>
        <v>0</v>
      </c>
      <c r="AC700" s="291">
        <f t="shared" si="130"/>
        <v>0</v>
      </c>
      <c r="AD700" s="291">
        <f t="shared" si="131"/>
        <v>0</v>
      </c>
    </row>
    <row r="701" spans="2:30" x14ac:dyDescent="0.25">
      <c r="B701" s="522">
        <v>697</v>
      </c>
      <c r="C701" s="280">
        <f>'BIENES ASEGURADOS'!C709</f>
        <v>0</v>
      </c>
      <c r="D701" s="281">
        <f>SUM('BIENES ASEGURADOS'!D709:H709)*'RT GENERALES'!$D$14</f>
        <v>0</v>
      </c>
      <c r="E701" s="281">
        <f>SUM('BIENES ASEGURADOS'!I709:Y709,'BIENES ASEGURADOS'!AA709)*'RT GENERALES'!$D$14</f>
        <v>0</v>
      </c>
      <c r="F701" s="281">
        <f>'BIENES ASEGURADOS'!AB709*'RT GENERALES'!$D$14</f>
        <v>0</v>
      </c>
      <c r="G701" s="282">
        <f>'BIENES ASEGURADOS'!Z709*'RT GENERALES'!$D$14</f>
        <v>0</v>
      </c>
      <c r="H701" s="525">
        <f t="shared" si="122"/>
        <v>0</v>
      </c>
      <c r="I701" s="283"/>
      <c r="J701" s="284">
        <f>(((D701+E701)*(DT!$C$5/1000)))*($D$1045/IF(AND($D$1044&gt;$B$1046,$B$1046&gt;$D$1043),366,365))+(LIQUIDACION!$F701*(DT!$C$5/2000))</f>
        <v>0</v>
      </c>
      <c r="K701" s="285">
        <f t="shared" si="123"/>
        <v>0</v>
      </c>
      <c r="L701" s="286">
        <f>(((D701+E701)*DT!$E$5/1000)*($D$1045/IF(AND($D$1044&gt;$B$1046,$B$1046&gt;$D$1043),366,365))+(LIQUIDACION!F701*(DT!$E$5/2000)))</f>
        <v>0</v>
      </c>
      <c r="M701" s="286">
        <f>((G701)*(DT!$C$6/1000))*($D$1045/IF(AND($D$1044&gt;$B$1046,$B$1046&gt;$D$1043),366,365))</f>
        <v>0</v>
      </c>
      <c r="N701" s="287">
        <f t="shared" si="124"/>
        <v>0</v>
      </c>
      <c r="P701" s="288">
        <f>(($U701*DT!$C$5/1000))*($D$1045/IF(AND($D$1044&gt;$B$1046,$B$1046&gt;$D$1043),366,365))+(($V701*DT!$C$5/2000))</f>
        <v>0</v>
      </c>
      <c r="Q701" s="289">
        <f t="shared" si="125"/>
        <v>0</v>
      </c>
      <c r="R701" s="289">
        <f>(($U701*DT!$E$5/1000))*($D$1045/IF(AND($D$1044&gt;$B$1046,$B$1046&gt;$D$1043),366,365))+(($V701*DT!$E$5/2000))</f>
        <v>0</v>
      </c>
      <c r="S701" s="290">
        <f t="shared" si="126"/>
        <v>0</v>
      </c>
      <c r="U701" s="291">
        <f t="shared" si="127"/>
        <v>0</v>
      </c>
      <c r="V701" s="291">
        <f t="shared" si="121"/>
        <v>0</v>
      </c>
      <c r="X701" s="288">
        <f>(($AC701*DT!$C$5/1000))*($D$1045/IF(AND($D$1044&gt;$B$1046,$B$1046&gt;$D$1043),366,365))+(($AD701*DT!$C$5/2000))</f>
        <v>0</v>
      </c>
      <c r="Y701" s="289">
        <f t="shared" si="128"/>
        <v>0</v>
      </c>
      <c r="Z701" s="289">
        <f>(($AC701*DT!$E$5/1000))*($D$1045/IF(AND($D$1044&gt;$B$1046,$B$1046&gt;$D$1043),366,365))+(($AD701*DT!$E$5/2000))</f>
        <v>0</v>
      </c>
      <c r="AA701" s="290">
        <f t="shared" si="129"/>
        <v>0</v>
      </c>
      <c r="AC701" s="291">
        <f t="shared" si="130"/>
        <v>0</v>
      </c>
      <c r="AD701" s="291">
        <f t="shared" si="131"/>
        <v>0</v>
      </c>
    </row>
    <row r="702" spans="2:30" x14ac:dyDescent="0.25">
      <c r="B702" s="522">
        <v>698</v>
      </c>
      <c r="C702" s="280">
        <f>'BIENES ASEGURADOS'!C710</f>
        <v>0</v>
      </c>
      <c r="D702" s="281">
        <f>SUM('BIENES ASEGURADOS'!D710:H710)*'RT GENERALES'!$D$14</f>
        <v>0</v>
      </c>
      <c r="E702" s="281">
        <f>SUM('BIENES ASEGURADOS'!I710:Y710,'BIENES ASEGURADOS'!AA710)*'RT GENERALES'!$D$14</f>
        <v>0</v>
      </c>
      <c r="F702" s="281">
        <f>'BIENES ASEGURADOS'!AB710*'RT GENERALES'!$D$14</f>
        <v>0</v>
      </c>
      <c r="G702" s="282">
        <f>'BIENES ASEGURADOS'!Z710*'RT GENERALES'!$D$14</f>
        <v>0</v>
      </c>
      <c r="H702" s="525">
        <f t="shared" si="122"/>
        <v>0</v>
      </c>
      <c r="I702" s="283"/>
      <c r="J702" s="284">
        <f>(((D702+E702)*(DT!$C$5/1000)))*($D$1045/IF(AND($D$1044&gt;$B$1046,$B$1046&gt;$D$1043),366,365))+(LIQUIDACION!$F702*(DT!$C$5/2000))</f>
        <v>0</v>
      </c>
      <c r="K702" s="285">
        <f t="shared" si="123"/>
        <v>0</v>
      </c>
      <c r="L702" s="286">
        <f>(((D702+E702)*DT!$E$5/1000)*($D$1045/IF(AND($D$1044&gt;$B$1046,$B$1046&gt;$D$1043),366,365))+(LIQUIDACION!F702*(DT!$E$5/2000)))</f>
        <v>0</v>
      </c>
      <c r="M702" s="286">
        <f>((G702)*(DT!$C$6/1000))*($D$1045/IF(AND($D$1044&gt;$B$1046,$B$1046&gt;$D$1043),366,365))</f>
        <v>0</v>
      </c>
      <c r="N702" s="287">
        <f t="shared" si="124"/>
        <v>0</v>
      </c>
      <c r="P702" s="288">
        <f>(($U702*DT!$C$5/1000))*($D$1045/IF(AND($D$1044&gt;$B$1046,$B$1046&gt;$D$1043),366,365))+(($V702*DT!$C$5/2000))</f>
        <v>0</v>
      </c>
      <c r="Q702" s="289">
        <f t="shared" si="125"/>
        <v>0</v>
      </c>
      <c r="R702" s="289">
        <f>(($U702*DT!$E$5/1000))*($D$1045/IF(AND($D$1044&gt;$B$1046,$B$1046&gt;$D$1043),366,365))+(($V702*DT!$E$5/2000))</f>
        <v>0</v>
      </c>
      <c r="S702" s="290">
        <f t="shared" si="126"/>
        <v>0</v>
      </c>
      <c r="U702" s="291">
        <f t="shared" si="127"/>
        <v>0</v>
      </c>
      <c r="V702" s="291">
        <f t="shared" si="121"/>
        <v>0</v>
      </c>
      <c r="X702" s="288">
        <f>(($AC702*DT!$C$5/1000))*($D$1045/IF(AND($D$1044&gt;$B$1046,$B$1046&gt;$D$1043),366,365))+(($AD702*DT!$C$5/2000))</f>
        <v>0</v>
      </c>
      <c r="Y702" s="289">
        <f t="shared" si="128"/>
        <v>0</v>
      </c>
      <c r="Z702" s="289">
        <f>(($AC702*DT!$E$5/1000))*($D$1045/IF(AND($D$1044&gt;$B$1046,$B$1046&gt;$D$1043),366,365))+(($AD702*DT!$E$5/2000))</f>
        <v>0</v>
      </c>
      <c r="AA702" s="290">
        <f t="shared" si="129"/>
        <v>0</v>
      </c>
      <c r="AC702" s="291">
        <f t="shared" si="130"/>
        <v>0</v>
      </c>
      <c r="AD702" s="291">
        <f t="shared" si="131"/>
        <v>0</v>
      </c>
    </row>
    <row r="703" spans="2:30" x14ac:dyDescent="0.25">
      <c r="B703" s="522">
        <v>699</v>
      </c>
      <c r="C703" s="280">
        <f>'BIENES ASEGURADOS'!C711</f>
        <v>0</v>
      </c>
      <c r="D703" s="281">
        <f>SUM('BIENES ASEGURADOS'!D711:H711)*'RT GENERALES'!$D$14</f>
        <v>0</v>
      </c>
      <c r="E703" s="281">
        <f>SUM('BIENES ASEGURADOS'!I711:Y711,'BIENES ASEGURADOS'!AA711)*'RT GENERALES'!$D$14</f>
        <v>0</v>
      </c>
      <c r="F703" s="281">
        <f>'BIENES ASEGURADOS'!AB711*'RT GENERALES'!$D$14</f>
        <v>0</v>
      </c>
      <c r="G703" s="282">
        <f>'BIENES ASEGURADOS'!Z711*'RT GENERALES'!$D$14</f>
        <v>0</v>
      </c>
      <c r="H703" s="525">
        <f t="shared" si="122"/>
        <v>0</v>
      </c>
      <c r="I703" s="283"/>
      <c r="J703" s="284">
        <f>(((D703+E703)*(DT!$C$5/1000)))*($D$1045/IF(AND($D$1044&gt;$B$1046,$B$1046&gt;$D$1043),366,365))+(LIQUIDACION!$F703*(DT!$C$5/2000))</f>
        <v>0</v>
      </c>
      <c r="K703" s="285">
        <f t="shared" si="123"/>
        <v>0</v>
      </c>
      <c r="L703" s="286">
        <f>(((D703+E703)*DT!$E$5/1000)*($D$1045/IF(AND($D$1044&gt;$B$1046,$B$1046&gt;$D$1043),366,365))+(LIQUIDACION!F703*(DT!$E$5/2000)))</f>
        <v>0</v>
      </c>
      <c r="M703" s="286">
        <f>((G703)*(DT!$C$6/1000))*($D$1045/IF(AND($D$1044&gt;$B$1046,$B$1046&gt;$D$1043),366,365))</f>
        <v>0</v>
      </c>
      <c r="N703" s="287">
        <f t="shared" si="124"/>
        <v>0</v>
      </c>
      <c r="P703" s="288">
        <f>(($U703*DT!$C$5/1000))*($D$1045/IF(AND($D$1044&gt;$B$1046,$B$1046&gt;$D$1043),366,365))+(($V703*DT!$C$5/2000))</f>
        <v>0</v>
      </c>
      <c r="Q703" s="289">
        <f t="shared" si="125"/>
        <v>0</v>
      </c>
      <c r="R703" s="289">
        <f>(($U703*DT!$E$5/1000))*($D$1045/IF(AND($D$1044&gt;$B$1046,$B$1046&gt;$D$1043),366,365))+(($V703*DT!$E$5/2000))</f>
        <v>0</v>
      </c>
      <c r="S703" s="290">
        <f t="shared" si="126"/>
        <v>0</v>
      </c>
      <c r="U703" s="291">
        <f t="shared" si="127"/>
        <v>0</v>
      </c>
      <c r="V703" s="291">
        <f t="shared" si="121"/>
        <v>0</v>
      </c>
      <c r="X703" s="288">
        <f>(($AC703*DT!$C$5/1000))*($D$1045/IF(AND($D$1044&gt;$B$1046,$B$1046&gt;$D$1043),366,365))+(($AD703*DT!$C$5/2000))</f>
        <v>0</v>
      </c>
      <c r="Y703" s="289">
        <f t="shared" si="128"/>
        <v>0</v>
      </c>
      <c r="Z703" s="289">
        <f>(($AC703*DT!$E$5/1000))*($D$1045/IF(AND($D$1044&gt;$B$1046,$B$1046&gt;$D$1043),366,365))+(($AD703*DT!$E$5/2000))</f>
        <v>0</v>
      </c>
      <c r="AA703" s="290">
        <f t="shared" si="129"/>
        <v>0</v>
      </c>
      <c r="AC703" s="291">
        <f t="shared" si="130"/>
        <v>0</v>
      </c>
      <c r="AD703" s="291">
        <f t="shared" si="131"/>
        <v>0</v>
      </c>
    </row>
    <row r="704" spans="2:30" x14ac:dyDescent="0.25">
      <c r="B704" s="522">
        <v>700</v>
      </c>
      <c r="C704" s="280">
        <f>'BIENES ASEGURADOS'!C712</f>
        <v>0</v>
      </c>
      <c r="D704" s="281">
        <f>SUM('BIENES ASEGURADOS'!D712:H712)*'RT GENERALES'!$D$14</f>
        <v>0</v>
      </c>
      <c r="E704" s="281">
        <f>SUM('BIENES ASEGURADOS'!I712:Y712,'BIENES ASEGURADOS'!AA712)*'RT GENERALES'!$D$14</f>
        <v>0</v>
      </c>
      <c r="F704" s="281">
        <f>'BIENES ASEGURADOS'!AB712*'RT GENERALES'!$D$14</f>
        <v>0</v>
      </c>
      <c r="G704" s="282">
        <f>'BIENES ASEGURADOS'!Z712*'RT GENERALES'!$D$14</f>
        <v>0</v>
      </c>
      <c r="H704" s="525">
        <f t="shared" si="122"/>
        <v>0</v>
      </c>
      <c r="I704" s="283"/>
      <c r="J704" s="284">
        <f>(((D704+E704)*(DT!$C$5/1000)))*($D$1045/IF(AND($D$1044&gt;$B$1046,$B$1046&gt;$D$1043),366,365))+(LIQUIDACION!$F704*(DT!$C$5/2000))</f>
        <v>0</v>
      </c>
      <c r="K704" s="285">
        <f t="shared" si="123"/>
        <v>0</v>
      </c>
      <c r="L704" s="286">
        <f>(((D704+E704)*DT!$E$5/1000)*($D$1045/IF(AND($D$1044&gt;$B$1046,$B$1046&gt;$D$1043),366,365))+(LIQUIDACION!F704*(DT!$E$5/2000)))</f>
        <v>0</v>
      </c>
      <c r="M704" s="286">
        <f>((G704)*(DT!$C$6/1000))*($D$1045/IF(AND($D$1044&gt;$B$1046,$B$1046&gt;$D$1043),366,365))</f>
        <v>0</v>
      </c>
      <c r="N704" s="287">
        <f t="shared" si="124"/>
        <v>0</v>
      </c>
      <c r="P704" s="288">
        <f>(($U704*DT!$C$5/1000))*($D$1045/IF(AND($D$1044&gt;$B$1046,$B$1046&gt;$D$1043),366,365))+(($V704*DT!$C$5/2000))</f>
        <v>0</v>
      </c>
      <c r="Q704" s="289">
        <f t="shared" si="125"/>
        <v>0</v>
      </c>
      <c r="R704" s="289">
        <f>(($U704*DT!$E$5/1000))*($D$1045/IF(AND($D$1044&gt;$B$1046,$B$1046&gt;$D$1043),366,365))+(($V704*DT!$E$5/2000))</f>
        <v>0</v>
      </c>
      <c r="S704" s="290">
        <f t="shared" si="126"/>
        <v>0</v>
      </c>
      <c r="U704" s="291">
        <f t="shared" si="127"/>
        <v>0</v>
      </c>
      <c r="V704" s="291">
        <f t="shared" si="121"/>
        <v>0</v>
      </c>
      <c r="X704" s="288">
        <f>(($AC704*DT!$C$5/1000))*($D$1045/IF(AND($D$1044&gt;$B$1046,$B$1046&gt;$D$1043),366,365))+(($AD704*DT!$C$5/2000))</f>
        <v>0</v>
      </c>
      <c r="Y704" s="289">
        <f t="shared" si="128"/>
        <v>0</v>
      </c>
      <c r="Z704" s="289">
        <f>(($AC704*DT!$E$5/1000))*($D$1045/IF(AND($D$1044&gt;$B$1046,$B$1046&gt;$D$1043),366,365))+(($AD704*DT!$E$5/2000))</f>
        <v>0</v>
      </c>
      <c r="AA704" s="290">
        <f t="shared" si="129"/>
        <v>0</v>
      </c>
      <c r="AC704" s="291">
        <f t="shared" si="130"/>
        <v>0</v>
      </c>
      <c r="AD704" s="291">
        <f t="shared" si="131"/>
        <v>0</v>
      </c>
    </row>
    <row r="705" spans="2:30" x14ac:dyDescent="0.25">
      <c r="B705" s="522">
        <v>701</v>
      </c>
      <c r="C705" s="280">
        <f>'BIENES ASEGURADOS'!C713</f>
        <v>0</v>
      </c>
      <c r="D705" s="281">
        <f>SUM('BIENES ASEGURADOS'!D713:H713)*'RT GENERALES'!$D$14</f>
        <v>0</v>
      </c>
      <c r="E705" s="281">
        <f>SUM('BIENES ASEGURADOS'!I713:Y713,'BIENES ASEGURADOS'!AA713)*'RT GENERALES'!$D$14</f>
        <v>0</v>
      </c>
      <c r="F705" s="281">
        <f>'BIENES ASEGURADOS'!AB713*'RT GENERALES'!$D$14</f>
        <v>0</v>
      </c>
      <c r="G705" s="282">
        <f>'BIENES ASEGURADOS'!Z713*'RT GENERALES'!$D$14</f>
        <v>0</v>
      </c>
      <c r="H705" s="525">
        <f t="shared" si="122"/>
        <v>0</v>
      </c>
      <c r="I705" s="283"/>
      <c r="J705" s="284">
        <f>(((D705+E705)*(DT!$C$5/1000)))*($D$1045/IF(AND($D$1044&gt;$B$1046,$B$1046&gt;$D$1043),366,365))+(LIQUIDACION!$F705*(DT!$C$5/2000))</f>
        <v>0</v>
      </c>
      <c r="K705" s="285">
        <f t="shared" si="123"/>
        <v>0</v>
      </c>
      <c r="L705" s="286">
        <f>(((D705+E705)*DT!$E$5/1000)*($D$1045/IF(AND($D$1044&gt;$B$1046,$B$1046&gt;$D$1043),366,365))+(LIQUIDACION!F705*(DT!$E$5/2000)))</f>
        <v>0</v>
      </c>
      <c r="M705" s="286">
        <f>((G705)*(DT!$C$6/1000))*($D$1045/IF(AND($D$1044&gt;$B$1046,$B$1046&gt;$D$1043),366,365))</f>
        <v>0</v>
      </c>
      <c r="N705" s="287">
        <f t="shared" si="124"/>
        <v>0</v>
      </c>
      <c r="P705" s="288">
        <f>(($U705*DT!$C$5/1000))*($D$1045/IF(AND($D$1044&gt;$B$1046,$B$1046&gt;$D$1043),366,365))+(($V705*DT!$C$5/2000))</f>
        <v>0</v>
      </c>
      <c r="Q705" s="289">
        <f t="shared" si="125"/>
        <v>0</v>
      </c>
      <c r="R705" s="289">
        <f>(($U705*DT!$E$5/1000))*($D$1045/IF(AND($D$1044&gt;$B$1046,$B$1046&gt;$D$1043),366,365))+(($V705*DT!$E$5/2000))</f>
        <v>0</v>
      </c>
      <c r="S705" s="290">
        <f t="shared" si="126"/>
        <v>0</v>
      </c>
      <c r="U705" s="291">
        <f t="shared" si="127"/>
        <v>0</v>
      </c>
      <c r="V705" s="291">
        <f t="shared" si="121"/>
        <v>0</v>
      </c>
      <c r="X705" s="288">
        <f>(($AC705*DT!$C$5/1000))*($D$1045/IF(AND($D$1044&gt;$B$1046,$B$1046&gt;$D$1043),366,365))+(($AD705*DT!$C$5/2000))</f>
        <v>0</v>
      </c>
      <c r="Y705" s="289">
        <f t="shared" si="128"/>
        <v>0</v>
      </c>
      <c r="Z705" s="289">
        <f>(($AC705*DT!$E$5/1000))*($D$1045/IF(AND($D$1044&gt;$B$1046,$B$1046&gt;$D$1043),366,365))+(($AD705*DT!$E$5/2000))</f>
        <v>0</v>
      </c>
      <c r="AA705" s="290">
        <f t="shared" si="129"/>
        <v>0</v>
      </c>
      <c r="AC705" s="291">
        <f t="shared" si="130"/>
        <v>0</v>
      </c>
      <c r="AD705" s="291">
        <f t="shared" si="131"/>
        <v>0</v>
      </c>
    </row>
    <row r="706" spans="2:30" x14ac:dyDescent="0.25">
      <c r="B706" s="522">
        <v>702</v>
      </c>
      <c r="C706" s="280">
        <f>'BIENES ASEGURADOS'!C714</f>
        <v>0</v>
      </c>
      <c r="D706" s="281">
        <f>SUM('BIENES ASEGURADOS'!D714:H714)*'RT GENERALES'!$D$14</f>
        <v>0</v>
      </c>
      <c r="E706" s="281">
        <f>SUM('BIENES ASEGURADOS'!I714:Y714,'BIENES ASEGURADOS'!AA714)*'RT GENERALES'!$D$14</f>
        <v>0</v>
      </c>
      <c r="F706" s="281">
        <f>'BIENES ASEGURADOS'!AB714*'RT GENERALES'!$D$14</f>
        <v>0</v>
      </c>
      <c r="G706" s="282">
        <f>'BIENES ASEGURADOS'!Z714*'RT GENERALES'!$D$14</f>
        <v>0</v>
      </c>
      <c r="H706" s="525">
        <f t="shared" si="122"/>
        <v>0</v>
      </c>
      <c r="I706" s="283"/>
      <c r="J706" s="284">
        <f>(((D706+E706)*(DT!$C$5/1000)))*($D$1045/IF(AND($D$1044&gt;$B$1046,$B$1046&gt;$D$1043),366,365))+(LIQUIDACION!$F706*(DT!$C$5/2000))</f>
        <v>0</v>
      </c>
      <c r="K706" s="285">
        <f t="shared" si="123"/>
        <v>0</v>
      </c>
      <c r="L706" s="286">
        <f>(((D706+E706)*DT!$E$5/1000)*($D$1045/IF(AND($D$1044&gt;$B$1046,$B$1046&gt;$D$1043),366,365))+(LIQUIDACION!F706*(DT!$E$5/2000)))</f>
        <v>0</v>
      </c>
      <c r="M706" s="286">
        <f>((G706)*(DT!$C$6/1000))*($D$1045/IF(AND($D$1044&gt;$B$1046,$B$1046&gt;$D$1043),366,365))</f>
        <v>0</v>
      </c>
      <c r="N706" s="287">
        <f t="shared" si="124"/>
        <v>0</v>
      </c>
      <c r="P706" s="288">
        <f>(($U706*DT!$C$5/1000))*($D$1045/IF(AND($D$1044&gt;$B$1046,$B$1046&gt;$D$1043),366,365))+(($V706*DT!$C$5/2000))</f>
        <v>0</v>
      </c>
      <c r="Q706" s="289">
        <f t="shared" si="125"/>
        <v>0</v>
      </c>
      <c r="R706" s="289">
        <f>(($U706*DT!$E$5/1000))*($D$1045/IF(AND($D$1044&gt;$B$1046,$B$1046&gt;$D$1043),366,365))+(($V706*DT!$E$5/2000))</f>
        <v>0</v>
      </c>
      <c r="S706" s="290">
        <f t="shared" si="126"/>
        <v>0</v>
      </c>
      <c r="U706" s="291">
        <f t="shared" si="127"/>
        <v>0</v>
      </c>
      <c r="V706" s="291">
        <f t="shared" si="121"/>
        <v>0</v>
      </c>
      <c r="X706" s="288">
        <f>(($AC706*DT!$C$5/1000))*($D$1045/IF(AND($D$1044&gt;$B$1046,$B$1046&gt;$D$1043),366,365))+(($AD706*DT!$C$5/2000))</f>
        <v>0</v>
      </c>
      <c r="Y706" s="289">
        <f t="shared" si="128"/>
        <v>0</v>
      </c>
      <c r="Z706" s="289">
        <f>(($AC706*DT!$E$5/1000))*($D$1045/IF(AND($D$1044&gt;$B$1046,$B$1046&gt;$D$1043),366,365))+(($AD706*DT!$E$5/2000))</f>
        <v>0</v>
      </c>
      <c r="AA706" s="290">
        <f t="shared" si="129"/>
        <v>0</v>
      </c>
      <c r="AC706" s="291">
        <f t="shared" si="130"/>
        <v>0</v>
      </c>
      <c r="AD706" s="291">
        <f t="shared" si="131"/>
        <v>0</v>
      </c>
    </row>
    <row r="707" spans="2:30" x14ac:dyDescent="0.25">
      <c r="B707" s="522">
        <v>703</v>
      </c>
      <c r="C707" s="280">
        <f>'BIENES ASEGURADOS'!C715</f>
        <v>0</v>
      </c>
      <c r="D707" s="281">
        <f>SUM('BIENES ASEGURADOS'!D715:H715)*'RT GENERALES'!$D$14</f>
        <v>0</v>
      </c>
      <c r="E707" s="281">
        <f>SUM('BIENES ASEGURADOS'!I715:Y715,'BIENES ASEGURADOS'!AA715)*'RT GENERALES'!$D$14</f>
        <v>0</v>
      </c>
      <c r="F707" s="281">
        <f>'BIENES ASEGURADOS'!AB715*'RT GENERALES'!$D$14</f>
        <v>0</v>
      </c>
      <c r="G707" s="282">
        <f>'BIENES ASEGURADOS'!Z715*'RT GENERALES'!$D$14</f>
        <v>0</v>
      </c>
      <c r="H707" s="525">
        <f t="shared" si="122"/>
        <v>0</v>
      </c>
      <c r="I707" s="283"/>
      <c r="J707" s="284">
        <f>(((D707+E707)*(DT!$C$5/1000)))*($D$1045/IF(AND($D$1044&gt;$B$1046,$B$1046&gt;$D$1043),366,365))+(LIQUIDACION!$F707*(DT!$C$5/2000))</f>
        <v>0</v>
      </c>
      <c r="K707" s="285">
        <f t="shared" si="123"/>
        <v>0</v>
      </c>
      <c r="L707" s="286">
        <f>(((D707+E707)*DT!$E$5/1000)*($D$1045/IF(AND($D$1044&gt;$B$1046,$B$1046&gt;$D$1043),366,365))+(LIQUIDACION!F707*(DT!$E$5/2000)))</f>
        <v>0</v>
      </c>
      <c r="M707" s="286">
        <f>((G707)*(DT!$C$6/1000))*($D$1045/IF(AND($D$1044&gt;$B$1046,$B$1046&gt;$D$1043),366,365))</f>
        <v>0</v>
      </c>
      <c r="N707" s="287">
        <f t="shared" si="124"/>
        <v>0</v>
      </c>
      <c r="P707" s="288">
        <f>(($U707*DT!$C$5/1000))*($D$1045/IF(AND($D$1044&gt;$B$1046,$B$1046&gt;$D$1043),366,365))+(($V707*DT!$C$5/2000))</f>
        <v>0</v>
      </c>
      <c r="Q707" s="289">
        <f t="shared" si="125"/>
        <v>0</v>
      </c>
      <c r="R707" s="289">
        <f>(($U707*DT!$E$5/1000))*($D$1045/IF(AND($D$1044&gt;$B$1046,$B$1046&gt;$D$1043),366,365))+(($V707*DT!$E$5/2000))</f>
        <v>0</v>
      </c>
      <c r="S707" s="290">
        <f t="shared" si="126"/>
        <v>0</v>
      </c>
      <c r="U707" s="291">
        <f t="shared" si="127"/>
        <v>0</v>
      </c>
      <c r="V707" s="291">
        <f t="shared" si="121"/>
        <v>0</v>
      </c>
      <c r="X707" s="288">
        <f>(($AC707*DT!$C$5/1000))*($D$1045/IF(AND($D$1044&gt;$B$1046,$B$1046&gt;$D$1043),366,365))+(($AD707*DT!$C$5/2000))</f>
        <v>0</v>
      </c>
      <c r="Y707" s="289">
        <f t="shared" si="128"/>
        <v>0</v>
      </c>
      <c r="Z707" s="289">
        <f>(($AC707*DT!$E$5/1000))*($D$1045/IF(AND($D$1044&gt;$B$1046,$B$1046&gt;$D$1043),366,365))+(($AD707*DT!$E$5/2000))</f>
        <v>0</v>
      </c>
      <c r="AA707" s="290">
        <f t="shared" si="129"/>
        <v>0</v>
      </c>
      <c r="AC707" s="291">
        <f t="shared" si="130"/>
        <v>0</v>
      </c>
      <c r="AD707" s="291">
        <f t="shared" si="131"/>
        <v>0</v>
      </c>
    </row>
    <row r="708" spans="2:30" x14ac:dyDescent="0.25">
      <c r="B708" s="522">
        <v>704</v>
      </c>
      <c r="C708" s="280">
        <f>'BIENES ASEGURADOS'!C716</f>
        <v>0</v>
      </c>
      <c r="D708" s="281">
        <f>SUM('BIENES ASEGURADOS'!D716:H716)*'RT GENERALES'!$D$14</f>
        <v>0</v>
      </c>
      <c r="E708" s="281">
        <f>SUM('BIENES ASEGURADOS'!I716:Y716,'BIENES ASEGURADOS'!AA716)*'RT GENERALES'!$D$14</f>
        <v>0</v>
      </c>
      <c r="F708" s="281">
        <f>'BIENES ASEGURADOS'!AB716*'RT GENERALES'!$D$14</f>
        <v>0</v>
      </c>
      <c r="G708" s="282">
        <f>'BIENES ASEGURADOS'!Z716*'RT GENERALES'!$D$14</f>
        <v>0</v>
      </c>
      <c r="H708" s="525">
        <f t="shared" si="122"/>
        <v>0</v>
      </c>
      <c r="I708" s="283"/>
      <c r="J708" s="284">
        <f>(((D708+E708)*(DT!$C$5/1000)))*($D$1045/IF(AND($D$1044&gt;$B$1046,$B$1046&gt;$D$1043),366,365))+(LIQUIDACION!$F708*(DT!$C$5/2000))</f>
        <v>0</v>
      </c>
      <c r="K708" s="285">
        <f t="shared" si="123"/>
        <v>0</v>
      </c>
      <c r="L708" s="286">
        <f>(((D708+E708)*DT!$E$5/1000)*($D$1045/IF(AND($D$1044&gt;$B$1046,$B$1046&gt;$D$1043),366,365))+(LIQUIDACION!F708*(DT!$E$5/2000)))</f>
        <v>0</v>
      </c>
      <c r="M708" s="286">
        <f>((G708)*(DT!$C$6/1000))*($D$1045/IF(AND($D$1044&gt;$B$1046,$B$1046&gt;$D$1043),366,365))</f>
        <v>0</v>
      </c>
      <c r="N708" s="287">
        <f t="shared" si="124"/>
        <v>0</v>
      </c>
      <c r="P708" s="288">
        <f>(($U708*DT!$C$5/1000))*($D$1045/IF(AND($D$1044&gt;$B$1046,$B$1046&gt;$D$1043),366,365))+(($V708*DT!$C$5/2000))</f>
        <v>0</v>
      </c>
      <c r="Q708" s="289">
        <f t="shared" si="125"/>
        <v>0</v>
      </c>
      <c r="R708" s="289">
        <f>(($U708*DT!$E$5/1000))*($D$1045/IF(AND($D$1044&gt;$B$1046,$B$1046&gt;$D$1043),366,365))+(($V708*DT!$E$5/2000))</f>
        <v>0</v>
      </c>
      <c r="S708" s="290">
        <f t="shared" si="126"/>
        <v>0</v>
      </c>
      <c r="U708" s="291">
        <f t="shared" si="127"/>
        <v>0</v>
      </c>
      <c r="V708" s="291">
        <f t="shared" si="121"/>
        <v>0</v>
      </c>
      <c r="X708" s="288">
        <f>(($AC708*DT!$C$5/1000))*($D$1045/IF(AND($D$1044&gt;$B$1046,$B$1046&gt;$D$1043),366,365))+(($AD708*DT!$C$5/2000))</f>
        <v>0</v>
      </c>
      <c r="Y708" s="289">
        <f t="shared" si="128"/>
        <v>0</v>
      </c>
      <c r="Z708" s="289">
        <f>(($AC708*DT!$E$5/1000))*($D$1045/IF(AND($D$1044&gt;$B$1046,$B$1046&gt;$D$1043),366,365))+(($AD708*DT!$E$5/2000))</f>
        <v>0</v>
      </c>
      <c r="AA708" s="290">
        <f t="shared" si="129"/>
        <v>0</v>
      </c>
      <c r="AC708" s="291">
        <f t="shared" si="130"/>
        <v>0</v>
      </c>
      <c r="AD708" s="291">
        <f t="shared" si="131"/>
        <v>0</v>
      </c>
    </row>
    <row r="709" spans="2:30" x14ac:dyDescent="0.25">
      <c r="B709" s="522">
        <v>705</v>
      </c>
      <c r="C709" s="280">
        <f>'BIENES ASEGURADOS'!C717</f>
        <v>0</v>
      </c>
      <c r="D709" s="281">
        <f>SUM('BIENES ASEGURADOS'!D717:H717)*'RT GENERALES'!$D$14</f>
        <v>0</v>
      </c>
      <c r="E709" s="281">
        <f>SUM('BIENES ASEGURADOS'!I717:Y717,'BIENES ASEGURADOS'!AA717)*'RT GENERALES'!$D$14</f>
        <v>0</v>
      </c>
      <c r="F709" s="281">
        <f>'BIENES ASEGURADOS'!AB717*'RT GENERALES'!$D$14</f>
        <v>0</v>
      </c>
      <c r="G709" s="282">
        <f>'BIENES ASEGURADOS'!Z717*'RT GENERALES'!$D$14</f>
        <v>0</v>
      </c>
      <c r="H709" s="525">
        <f t="shared" si="122"/>
        <v>0</v>
      </c>
      <c r="I709" s="283"/>
      <c r="J709" s="284">
        <f>(((D709+E709)*(DT!$C$5/1000)))*($D$1045/IF(AND($D$1044&gt;$B$1046,$B$1046&gt;$D$1043),366,365))+(LIQUIDACION!$F709*(DT!$C$5/2000))</f>
        <v>0</v>
      </c>
      <c r="K709" s="285">
        <f t="shared" si="123"/>
        <v>0</v>
      </c>
      <c r="L709" s="286">
        <f>(((D709+E709)*DT!$E$5/1000)*($D$1045/IF(AND($D$1044&gt;$B$1046,$B$1046&gt;$D$1043),366,365))+(LIQUIDACION!F709*(DT!$E$5/2000)))</f>
        <v>0</v>
      </c>
      <c r="M709" s="286">
        <f>((G709)*(DT!$C$6/1000))*($D$1045/IF(AND($D$1044&gt;$B$1046,$B$1046&gt;$D$1043),366,365))</f>
        <v>0</v>
      </c>
      <c r="N709" s="287">
        <f t="shared" si="124"/>
        <v>0</v>
      </c>
      <c r="P709" s="288">
        <f>(($U709*DT!$C$5/1000))*($D$1045/IF(AND($D$1044&gt;$B$1046,$B$1046&gt;$D$1043),366,365))+(($V709*DT!$C$5/2000))</f>
        <v>0</v>
      </c>
      <c r="Q709" s="289">
        <f t="shared" si="125"/>
        <v>0</v>
      </c>
      <c r="R709" s="289">
        <f>(($U709*DT!$E$5/1000))*($D$1045/IF(AND($D$1044&gt;$B$1046,$B$1046&gt;$D$1043),366,365))+(($V709*DT!$E$5/2000))</f>
        <v>0</v>
      </c>
      <c r="S709" s="290">
        <f t="shared" si="126"/>
        <v>0</v>
      </c>
      <c r="U709" s="291">
        <f t="shared" si="127"/>
        <v>0</v>
      </c>
      <c r="V709" s="291">
        <f t="shared" si="121"/>
        <v>0</v>
      </c>
      <c r="X709" s="288">
        <f>(($AC709*DT!$C$5/1000))*($D$1045/IF(AND($D$1044&gt;$B$1046,$B$1046&gt;$D$1043),366,365))+(($AD709*DT!$C$5/2000))</f>
        <v>0</v>
      </c>
      <c r="Y709" s="289">
        <f t="shared" si="128"/>
        <v>0</v>
      </c>
      <c r="Z709" s="289">
        <f>(($AC709*DT!$E$5/1000))*($D$1045/IF(AND($D$1044&gt;$B$1046,$B$1046&gt;$D$1043),366,365))+(($AD709*DT!$E$5/2000))</f>
        <v>0</v>
      </c>
      <c r="AA709" s="290">
        <f t="shared" si="129"/>
        <v>0</v>
      </c>
      <c r="AC709" s="291">
        <f t="shared" si="130"/>
        <v>0</v>
      </c>
      <c r="AD709" s="291">
        <f t="shared" si="131"/>
        <v>0</v>
      </c>
    </row>
    <row r="710" spans="2:30" x14ac:dyDescent="0.25">
      <c r="B710" s="522">
        <v>706</v>
      </c>
      <c r="C710" s="280">
        <f>'BIENES ASEGURADOS'!C718</f>
        <v>0</v>
      </c>
      <c r="D710" s="281">
        <f>SUM('BIENES ASEGURADOS'!D718:H718)*'RT GENERALES'!$D$14</f>
        <v>0</v>
      </c>
      <c r="E710" s="281">
        <f>SUM('BIENES ASEGURADOS'!I718:Y718,'BIENES ASEGURADOS'!AA718)*'RT GENERALES'!$D$14</f>
        <v>0</v>
      </c>
      <c r="F710" s="281">
        <f>'BIENES ASEGURADOS'!AB718*'RT GENERALES'!$D$14</f>
        <v>0</v>
      </c>
      <c r="G710" s="282">
        <f>'BIENES ASEGURADOS'!Z718*'RT GENERALES'!$D$14</f>
        <v>0</v>
      </c>
      <c r="H710" s="525">
        <f t="shared" si="122"/>
        <v>0</v>
      </c>
      <c r="I710" s="283"/>
      <c r="J710" s="284">
        <f>(((D710+E710)*(DT!$C$5/1000)))*($D$1045/IF(AND($D$1044&gt;$B$1046,$B$1046&gt;$D$1043),366,365))+(LIQUIDACION!$F710*(DT!$C$5/2000))</f>
        <v>0</v>
      </c>
      <c r="K710" s="285">
        <f t="shared" si="123"/>
        <v>0</v>
      </c>
      <c r="L710" s="286">
        <f>(((D710+E710)*DT!$E$5/1000)*($D$1045/IF(AND($D$1044&gt;$B$1046,$B$1046&gt;$D$1043),366,365))+(LIQUIDACION!F710*(DT!$E$5/2000)))</f>
        <v>0</v>
      </c>
      <c r="M710" s="286">
        <f>((G710)*(DT!$C$6/1000))*($D$1045/IF(AND($D$1044&gt;$B$1046,$B$1046&gt;$D$1043),366,365))</f>
        <v>0</v>
      </c>
      <c r="N710" s="287">
        <f t="shared" si="124"/>
        <v>0</v>
      </c>
      <c r="P710" s="288">
        <f>(($U710*DT!$C$5/1000))*($D$1045/IF(AND($D$1044&gt;$B$1046,$B$1046&gt;$D$1043),366,365))+(($V710*DT!$C$5/2000))</f>
        <v>0</v>
      </c>
      <c r="Q710" s="289">
        <f t="shared" si="125"/>
        <v>0</v>
      </c>
      <c r="R710" s="289">
        <f>(($U710*DT!$E$5/1000))*($D$1045/IF(AND($D$1044&gt;$B$1046,$B$1046&gt;$D$1043),366,365))+(($V710*DT!$E$5/2000))</f>
        <v>0</v>
      </c>
      <c r="S710" s="290">
        <f t="shared" si="126"/>
        <v>0</v>
      </c>
      <c r="U710" s="291">
        <f t="shared" si="127"/>
        <v>0</v>
      </c>
      <c r="V710" s="291">
        <f t="shared" ref="V710:V773" si="132">IF(AND(($H710)&gt;$P$2,$F710&gt;0),(($F710)*($P$2/$H710)),$F710)</f>
        <v>0</v>
      </c>
      <c r="X710" s="288">
        <f>(($AC710*DT!$C$5/1000))*($D$1045/IF(AND($D$1044&gt;$B$1046,$B$1046&gt;$D$1043),366,365))+(($AD710*DT!$C$5/2000))</f>
        <v>0</v>
      </c>
      <c r="Y710" s="289">
        <f t="shared" si="128"/>
        <v>0</v>
      </c>
      <c r="Z710" s="289">
        <f>(($AC710*DT!$E$5/1000))*($D$1045/IF(AND($D$1044&gt;$B$1046,$B$1046&gt;$D$1043),366,365))+(($AD710*DT!$E$5/2000))</f>
        <v>0</v>
      </c>
      <c r="AA710" s="290">
        <f t="shared" si="129"/>
        <v>0</v>
      </c>
      <c r="AC710" s="291">
        <f t="shared" si="130"/>
        <v>0</v>
      </c>
      <c r="AD710" s="291">
        <f t="shared" si="131"/>
        <v>0</v>
      </c>
    </row>
    <row r="711" spans="2:30" x14ac:dyDescent="0.25">
      <c r="B711" s="522">
        <v>707</v>
      </c>
      <c r="C711" s="280">
        <f>'BIENES ASEGURADOS'!C719</f>
        <v>0</v>
      </c>
      <c r="D711" s="281">
        <f>SUM('BIENES ASEGURADOS'!D719:H719)*'RT GENERALES'!$D$14</f>
        <v>0</v>
      </c>
      <c r="E711" s="281">
        <f>SUM('BIENES ASEGURADOS'!I719:Y719,'BIENES ASEGURADOS'!AA719)*'RT GENERALES'!$D$14</f>
        <v>0</v>
      </c>
      <c r="F711" s="281">
        <f>'BIENES ASEGURADOS'!AB719*'RT GENERALES'!$D$14</f>
        <v>0</v>
      </c>
      <c r="G711" s="282">
        <f>'BIENES ASEGURADOS'!Z719*'RT GENERALES'!$D$14</f>
        <v>0</v>
      </c>
      <c r="H711" s="525">
        <f t="shared" si="122"/>
        <v>0</v>
      </c>
      <c r="I711" s="283"/>
      <c r="J711" s="284">
        <f>(((D711+E711)*(DT!$C$5/1000)))*($D$1045/IF(AND($D$1044&gt;$B$1046,$B$1046&gt;$D$1043),366,365))+(LIQUIDACION!$F711*(DT!$C$5/2000))</f>
        <v>0</v>
      </c>
      <c r="K711" s="285">
        <f t="shared" si="123"/>
        <v>0</v>
      </c>
      <c r="L711" s="286">
        <f>(((D711+E711)*DT!$E$5/1000)*($D$1045/IF(AND($D$1044&gt;$B$1046,$B$1046&gt;$D$1043),366,365))+(LIQUIDACION!F711*(DT!$E$5/2000)))</f>
        <v>0</v>
      </c>
      <c r="M711" s="286">
        <f>((G711)*(DT!$C$6/1000))*($D$1045/IF(AND($D$1044&gt;$B$1046,$B$1046&gt;$D$1043),366,365))</f>
        <v>0</v>
      </c>
      <c r="N711" s="287">
        <f t="shared" si="124"/>
        <v>0</v>
      </c>
      <c r="P711" s="288">
        <f>(($U711*DT!$C$5/1000))*($D$1045/IF(AND($D$1044&gt;$B$1046,$B$1046&gt;$D$1043),366,365))+(($V711*DT!$C$5/2000))</f>
        <v>0</v>
      </c>
      <c r="Q711" s="289">
        <f t="shared" si="125"/>
        <v>0</v>
      </c>
      <c r="R711" s="289">
        <f>(($U711*DT!$E$5/1000))*($D$1045/IF(AND($D$1044&gt;$B$1046,$B$1046&gt;$D$1043),366,365))+(($V711*DT!$E$5/2000))</f>
        <v>0</v>
      </c>
      <c r="S711" s="290">
        <f t="shared" si="126"/>
        <v>0</v>
      </c>
      <c r="U711" s="291">
        <f t="shared" si="127"/>
        <v>0</v>
      </c>
      <c r="V711" s="291">
        <f t="shared" si="132"/>
        <v>0</v>
      </c>
      <c r="X711" s="288">
        <f>(($AC711*DT!$C$5/1000))*($D$1045/IF(AND($D$1044&gt;$B$1046,$B$1046&gt;$D$1043),366,365))+(($AD711*DT!$C$5/2000))</f>
        <v>0</v>
      </c>
      <c r="Y711" s="289">
        <f t="shared" si="128"/>
        <v>0</v>
      </c>
      <c r="Z711" s="289">
        <f>(($AC711*DT!$E$5/1000))*($D$1045/IF(AND($D$1044&gt;$B$1046,$B$1046&gt;$D$1043),366,365))+(($AD711*DT!$E$5/2000))</f>
        <v>0</v>
      </c>
      <c r="AA711" s="290">
        <f t="shared" si="129"/>
        <v>0</v>
      </c>
      <c r="AC711" s="291">
        <f t="shared" si="130"/>
        <v>0</v>
      </c>
      <c r="AD711" s="291">
        <f t="shared" si="131"/>
        <v>0</v>
      </c>
    </row>
    <row r="712" spans="2:30" x14ac:dyDescent="0.25">
      <c r="B712" s="522">
        <v>708</v>
      </c>
      <c r="C712" s="280">
        <f>'BIENES ASEGURADOS'!C720</f>
        <v>0</v>
      </c>
      <c r="D712" s="281">
        <f>SUM('BIENES ASEGURADOS'!D720:H720)*'RT GENERALES'!$D$14</f>
        <v>0</v>
      </c>
      <c r="E712" s="281">
        <f>SUM('BIENES ASEGURADOS'!I720:Y720,'BIENES ASEGURADOS'!AA720)*'RT GENERALES'!$D$14</f>
        <v>0</v>
      </c>
      <c r="F712" s="281">
        <f>'BIENES ASEGURADOS'!AB720*'RT GENERALES'!$D$14</f>
        <v>0</v>
      </c>
      <c r="G712" s="282">
        <f>'BIENES ASEGURADOS'!Z720*'RT GENERALES'!$D$14</f>
        <v>0</v>
      </c>
      <c r="H712" s="525">
        <f t="shared" si="122"/>
        <v>0</v>
      </c>
      <c r="I712" s="283"/>
      <c r="J712" s="284">
        <f>(((D712+E712)*(DT!$C$5/1000)))*($D$1045/IF(AND($D$1044&gt;$B$1046,$B$1046&gt;$D$1043),366,365))+(LIQUIDACION!$F712*(DT!$C$5/2000))</f>
        <v>0</v>
      </c>
      <c r="K712" s="285">
        <f t="shared" si="123"/>
        <v>0</v>
      </c>
      <c r="L712" s="286">
        <f>(((D712+E712)*DT!$E$5/1000)*($D$1045/IF(AND($D$1044&gt;$B$1046,$B$1046&gt;$D$1043),366,365))+(LIQUIDACION!F712*(DT!$E$5/2000)))</f>
        <v>0</v>
      </c>
      <c r="M712" s="286">
        <f>((G712)*(DT!$C$6/1000))*($D$1045/IF(AND($D$1044&gt;$B$1046,$B$1046&gt;$D$1043),366,365))</f>
        <v>0</v>
      </c>
      <c r="N712" s="287">
        <f t="shared" si="124"/>
        <v>0</v>
      </c>
      <c r="P712" s="288">
        <f>(($U712*DT!$C$5/1000))*($D$1045/IF(AND($D$1044&gt;$B$1046,$B$1046&gt;$D$1043),366,365))+(($V712*DT!$C$5/2000))</f>
        <v>0</v>
      </c>
      <c r="Q712" s="289">
        <f t="shared" si="125"/>
        <v>0</v>
      </c>
      <c r="R712" s="289">
        <f>(($U712*DT!$E$5/1000))*($D$1045/IF(AND($D$1044&gt;$B$1046,$B$1046&gt;$D$1043),366,365))+(($V712*DT!$E$5/2000))</f>
        <v>0</v>
      </c>
      <c r="S712" s="290">
        <f t="shared" si="126"/>
        <v>0</v>
      </c>
      <c r="U712" s="291">
        <f t="shared" si="127"/>
        <v>0</v>
      </c>
      <c r="V712" s="291">
        <f t="shared" si="132"/>
        <v>0</v>
      </c>
      <c r="X712" s="288">
        <f>(($AC712*DT!$C$5/1000))*($D$1045/IF(AND($D$1044&gt;$B$1046,$B$1046&gt;$D$1043),366,365))+(($AD712*DT!$C$5/2000))</f>
        <v>0</v>
      </c>
      <c r="Y712" s="289">
        <f t="shared" si="128"/>
        <v>0</v>
      </c>
      <c r="Z712" s="289">
        <f>(($AC712*DT!$E$5/1000))*($D$1045/IF(AND($D$1044&gt;$B$1046,$B$1046&gt;$D$1043),366,365))+(($AD712*DT!$E$5/2000))</f>
        <v>0</v>
      </c>
      <c r="AA712" s="290">
        <f t="shared" si="129"/>
        <v>0</v>
      </c>
      <c r="AC712" s="291">
        <f t="shared" si="130"/>
        <v>0</v>
      </c>
      <c r="AD712" s="291">
        <f t="shared" si="131"/>
        <v>0</v>
      </c>
    </row>
    <row r="713" spans="2:30" x14ac:dyDescent="0.25">
      <c r="B713" s="522">
        <v>709</v>
      </c>
      <c r="C713" s="280">
        <f>'BIENES ASEGURADOS'!C721</f>
        <v>0</v>
      </c>
      <c r="D713" s="281">
        <f>SUM('BIENES ASEGURADOS'!D721:H721)*'RT GENERALES'!$D$14</f>
        <v>0</v>
      </c>
      <c r="E713" s="281">
        <f>SUM('BIENES ASEGURADOS'!I721:Y721,'BIENES ASEGURADOS'!AA721)*'RT GENERALES'!$D$14</f>
        <v>0</v>
      </c>
      <c r="F713" s="281">
        <f>'BIENES ASEGURADOS'!AB721*'RT GENERALES'!$D$14</f>
        <v>0</v>
      </c>
      <c r="G713" s="282">
        <f>'BIENES ASEGURADOS'!Z721*'RT GENERALES'!$D$14</f>
        <v>0</v>
      </c>
      <c r="H713" s="525">
        <f t="shared" si="122"/>
        <v>0</v>
      </c>
      <c r="I713" s="283"/>
      <c r="J713" s="284">
        <f>(((D713+E713)*(DT!$C$5/1000)))*($D$1045/IF(AND($D$1044&gt;$B$1046,$B$1046&gt;$D$1043),366,365))+(LIQUIDACION!$F713*(DT!$C$5/2000))</f>
        <v>0</v>
      </c>
      <c r="K713" s="285">
        <f t="shared" si="123"/>
        <v>0</v>
      </c>
      <c r="L713" s="286">
        <f>(((D713+E713)*DT!$E$5/1000)*($D$1045/IF(AND($D$1044&gt;$B$1046,$B$1046&gt;$D$1043),366,365))+(LIQUIDACION!F713*(DT!$E$5/2000)))</f>
        <v>0</v>
      </c>
      <c r="M713" s="286">
        <f>((G713)*(DT!$C$6/1000))*($D$1045/IF(AND($D$1044&gt;$B$1046,$B$1046&gt;$D$1043),366,365))</f>
        <v>0</v>
      </c>
      <c r="N713" s="287">
        <f t="shared" si="124"/>
        <v>0</v>
      </c>
      <c r="P713" s="288">
        <f>(($U713*DT!$C$5/1000))*($D$1045/IF(AND($D$1044&gt;$B$1046,$B$1046&gt;$D$1043),366,365))+(($V713*DT!$C$5/2000))</f>
        <v>0</v>
      </c>
      <c r="Q713" s="289">
        <f t="shared" si="125"/>
        <v>0</v>
      </c>
      <c r="R713" s="289">
        <f>(($U713*DT!$E$5/1000))*($D$1045/IF(AND($D$1044&gt;$B$1046,$B$1046&gt;$D$1043),366,365))+(($V713*DT!$E$5/2000))</f>
        <v>0</v>
      </c>
      <c r="S713" s="290">
        <f t="shared" si="126"/>
        <v>0</v>
      </c>
      <c r="U713" s="291">
        <f t="shared" si="127"/>
        <v>0</v>
      </c>
      <c r="V713" s="291">
        <f t="shared" si="132"/>
        <v>0</v>
      </c>
      <c r="X713" s="288">
        <f>(($AC713*DT!$C$5/1000))*($D$1045/IF(AND($D$1044&gt;$B$1046,$B$1046&gt;$D$1043),366,365))+(($AD713*DT!$C$5/2000))</f>
        <v>0</v>
      </c>
      <c r="Y713" s="289">
        <f t="shared" si="128"/>
        <v>0</v>
      </c>
      <c r="Z713" s="289">
        <f>(($AC713*DT!$E$5/1000))*($D$1045/IF(AND($D$1044&gt;$B$1046,$B$1046&gt;$D$1043),366,365))+(($AD713*DT!$E$5/2000))</f>
        <v>0</v>
      </c>
      <c r="AA713" s="290">
        <f t="shared" si="129"/>
        <v>0</v>
      </c>
      <c r="AC713" s="291">
        <f t="shared" si="130"/>
        <v>0</v>
      </c>
      <c r="AD713" s="291">
        <f t="shared" si="131"/>
        <v>0</v>
      </c>
    </row>
    <row r="714" spans="2:30" x14ac:dyDescent="0.25">
      <c r="B714" s="522">
        <v>710</v>
      </c>
      <c r="C714" s="280">
        <f>'BIENES ASEGURADOS'!C722</f>
        <v>0</v>
      </c>
      <c r="D714" s="281">
        <f>SUM('BIENES ASEGURADOS'!D722:H722)*'RT GENERALES'!$D$14</f>
        <v>0</v>
      </c>
      <c r="E714" s="281">
        <f>SUM('BIENES ASEGURADOS'!I722:Y722,'BIENES ASEGURADOS'!AA722)*'RT GENERALES'!$D$14</f>
        <v>0</v>
      </c>
      <c r="F714" s="281">
        <f>'BIENES ASEGURADOS'!AB722*'RT GENERALES'!$D$14</f>
        <v>0</v>
      </c>
      <c r="G714" s="282">
        <f>'BIENES ASEGURADOS'!Z722*'RT GENERALES'!$D$14</f>
        <v>0</v>
      </c>
      <c r="H714" s="525">
        <f t="shared" si="122"/>
        <v>0</v>
      </c>
      <c r="I714" s="283"/>
      <c r="J714" s="284">
        <f>(((D714+E714)*(DT!$C$5/1000)))*($D$1045/IF(AND($D$1044&gt;$B$1046,$B$1046&gt;$D$1043),366,365))+(LIQUIDACION!$F714*(DT!$C$5/2000))</f>
        <v>0</v>
      </c>
      <c r="K714" s="285">
        <f t="shared" si="123"/>
        <v>0</v>
      </c>
      <c r="L714" s="286">
        <f>(((D714+E714)*DT!$E$5/1000)*($D$1045/IF(AND($D$1044&gt;$B$1046,$B$1046&gt;$D$1043),366,365))+(LIQUIDACION!F714*(DT!$E$5/2000)))</f>
        <v>0</v>
      </c>
      <c r="M714" s="286">
        <f>((G714)*(DT!$C$6/1000))*($D$1045/IF(AND($D$1044&gt;$B$1046,$B$1046&gt;$D$1043),366,365))</f>
        <v>0</v>
      </c>
      <c r="N714" s="287">
        <f t="shared" si="124"/>
        <v>0</v>
      </c>
      <c r="P714" s="288">
        <f>(($U714*DT!$C$5/1000))*($D$1045/IF(AND($D$1044&gt;$B$1046,$B$1046&gt;$D$1043),366,365))+(($V714*DT!$C$5/2000))</f>
        <v>0</v>
      </c>
      <c r="Q714" s="289">
        <f t="shared" si="125"/>
        <v>0</v>
      </c>
      <c r="R714" s="289">
        <f>(($U714*DT!$E$5/1000))*($D$1045/IF(AND($D$1044&gt;$B$1046,$B$1046&gt;$D$1043),366,365))+(($V714*DT!$E$5/2000))</f>
        <v>0</v>
      </c>
      <c r="S714" s="290">
        <f t="shared" si="126"/>
        <v>0</v>
      </c>
      <c r="U714" s="291">
        <f t="shared" si="127"/>
        <v>0</v>
      </c>
      <c r="V714" s="291">
        <f t="shared" si="132"/>
        <v>0</v>
      </c>
      <c r="X714" s="288">
        <f>(($AC714*DT!$C$5/1000))*($D$1045/IF(AND($D$1044&gt;$B$1046,$B$1046&gt;$D$1043),366,365))+(($AD714*DT!$C$5/2000))</f>
        <v>0</v>
      </c>
      <c r="Y714" s="289">
        <f t="shared" si="128"/>
        <v>0</v>
      </c>
      <c r="Z714" s="289">
        <f>(($AC714*DT!$E$5/1000))*($D$1045/IF(AND($D$1044&gt;$B$1046,$B$1046&gt;$D$1043),366,365))+(($AD714*DT!$E$5/2000))</f>
        <v>0</v>
      </c>
      <c r="AA714" s="290">
        <f t="shared" si="129"/>
        <v>0</v>
      </c>
      <c r="AC714" s="291">
        <f t="shared" si="130"/>
        <v>0</v>
      </c>
      <c r="AD714" s="291">
        <f t="shared" si="131"/>
        <v>0</v>
      </c>
    </row>
    <row r="715" spans="2:30" x14ac:dyDescent="0.25">
      <c r="B715" s="522">
        <v>711</v>
      </c>
      <c r="C715" s="280">
        <f>'BIENES ASEGURADOS'!C723</f>
        <v>0</v>
      </c>
      <c r="D715" s="281">
        <f>SUM('BIENES ASEGURADOS'!D723:H723)*'RT GENERALES'!$D$14</f>
        <v>0</v>
      </c>
      <c r="E715" s="281">
        <f>SUM('BIENES ASEGURADOS'!I723:Y723,'BIENES ASEGURADOS'!AA723)*'RT GENERALES'!$D$14</f>
        <v>0</v>
      </c>
      <c r="F715" s="281">
        <f>'BIENES ASEGURADOS'!AB723*'RT GENERALES'!$D$14</f>
        <v>0</v>
      </c>
      <c r="G715" s="282">
        <f>'BIENES ASEGURADOS'!Z723*'RT GENERALES'!$D$14</f>
        <v>0</v>
      </c>
      <c r="H715" s="525">
        <f t="shared" si="122"/>
        <v>0</v>
      </c>
      <c r="I715" s="283"/>
      <c r="J715" s="284">
        <f>(((D715+E715)*(DT!$C$5/1000)))*($D$1045/IF(AND($D$1044&gt;$B$1046,$B$1046&gt;$D$1043),366,365))+(LIQUIDACION!$F715*(DT!$C$5/2000))</f>
        <v>0</v>
      </c>
      <c r="K715" s="285">
        <f t="shared" si="123"/>
        <v>0</v>
      </c>
      <c r="L715" s="286">
        <f>(((D715+E715)*DT!$E$5/1000)*($D$1045/IF(AND($D$1044&gt;$B$1046,$B$1046&gt;$D$1043),366,365))+(LIQUIDACION!F715*(DT!$E$5/2000)))</f>
        <v>0</v>
      </c>
      <c r="M715" s="286">
        <f>((G715)*(DT!$C$6/1000))*($D$1045/IF(AND($D$1044&gt;$B$1046,$B$1046&gt;$D$1043),366,365))</f>
        <v>0</v>
      </c>
      <c r="N715" s="287">
        <f t="shared" si="124"/>
        <v>0</v>
      </c>
      <c r="P715" s="288">
        <f>(($U715*DT!$C$5/1000))*($D$1045/IF(AND($D$1044&gt;$B$1046,$B$1046&gt;$D$1043),366,365))+(($V715*DT!$C$5/2000))</f>
        <v>0</v>
      </c>
      <c r="Q715" s="289">
        <f t="shared" si="125"/>
        <v>0</v>
      </c>
      <c r="R715" s="289">
        <f>(($U715*DT!$E$5/1000))*($D$1045/IF(AND($D$1044&gt;$B$1046,$B$1046&gt;$D$1043),366,365))+(($V715*DT!$E$5/2000))</f>
        <v>0</v>
      </c>
      <c r="S715" s="290">
        <f t="shared" si="126"/>
        <v>0</v>
      </c>
      <c r="U715" s="291">
        <f t="shared" si="127"/>
        <v>0</v>
      </c>
      <c r="V715" s="291">
        <f t="shared" si="132"/>
        <v>0</v>
      </c>
      <c r="X715" s="288">
        <f>(($AC715*DT!$C$5/1000))*($D$1045/IF(AND($D$1044&gt;$B$1046,$B$1046&gt;$D$1043),366,365))+(($AD715*DT!$C$5/2000))</f>
        <v>0</v>
      </c>
      <c r="Y715" s="289">
        <f t="shared" si="128"/>
        <v>0</v>
      </c>
      <c r="Z715" s="289">
        <f>(($AC715*DT!$E$5/1000))*($D$1045/IF(AND($D$1044&gt;$B$1046,$B$1046&gt;$D$1043),366,365))+(($AD715*DT!$E$5/2000))</f>
        <v>0</v>
      </c>
      <c r="AA715" s="290">
        <f t="shared" si="129"/>
        <v>0</v>
      </c>
      <c r="AC715" s="291">
        <f t="shared" si="130"/>
        <v>0</v>
      </c>
      <c r="AD715" s="291">
        <f t="shared" si="131"/>
        <v>0</v>
      </c>
    </row>
    <row r="716" spans="2:30" x14ac:dyDescent="0.25">
      <c r="B716" s="522">
        <v>712</v>
      </c>
      <c r="C716" s="280">
        <f>'BIENES ASEGURADOS'!C724</f>
        <v>0</v>
      </c>
      <c r="D716" s="281">
        <f>SUM('BIENES ASEGURADOS'!D724:H724)*'RT GENERALES'!$D$14</f>
        <v>0</v>
      </c>
      <c r="E716" s="281">
        <f>SUM('BIENES ASEGURADOS'!I724:Y724,'BIENES ASEGURADOS'!AA724)*'RT GENERALES'!$D$14</f>
        <v>0</v>
      </c>
      <c r="F716" s="281">
        <f>'BIENES ASEGURADOS'!AB724*'RT GENERALES'!$D$14</f>
        <v>0</v>
      </c>
      <c r="G716" s="282">
        <f>'BIENES ASEGURADOS'!Z724*'RT GENERALES'!$D$14</f>
        <v>0</v>
      </c>
      <c r="H716" s="525">
        <f t="shared" si="122"/>
        <v>0</v>
      </c>
      <c r="I716" s="283"/>
      <c r="J716" s="284">
        <f>(((D716+E716)*(DT!$C$5/1000)))*($D$1045/IF(AND($D$1044&gt;$B$1046,$B$1046&gt;$D$1043),366,365))+(LIQUIDACION!$F716*(DT!$C$5/2000))</f>
        <v>0</v>
      </c>
      <c r="K716" s="285">
        <f t="shared" si="123"/>
        <v>0</v>
      </c>
      <c r="L716" s="286">
        <f>(((D716+E716)*DT!$E$5/1000)*($D$1045/IF(AND($D$1044&gt;$B$1046,$B$1046&gt;$D$1043),366,365))+(LIQUIDACION!F716*(DT!$E$5/2000)))</f>
        <v>0</v>
      </c>
      <c r="M716" s="286">
        <f>((G716)*(DT!$C$6/1000))*($D$1045/IF(AND($D$1044&gt;$B$1046,$B$1046&gt;$D$1043),366,365))</f>
        <v>0</v>
      </c>
      <c r="N716" s="287">
        <f t="shared" si="124"/>
        <v>0</v>
      </c>
      <c r="P716" s="288">
        <f>(($U716*DT!$C$5/1000))*($D$1045/IF(AND($D$1044&gt;$B$1046,$B$1046&gt;$D$1043),366,365))+(($V716*DT!$C$5/2000))</f>
        <v>0</v>
      </c>
      <c r="Q716" s="289">
        <f t="shared" si="125"/>
        <v>0</v>
      </c>
      <c r="R716" s="289">
        <f>(($U716*DT!$E$5/1000))*($D$1045/IF(AND($D$1044&gt;$B$1046,$B$1046&gt;$D$1043),366,365))+(($V716*DT!$E$5/2000))</f>
        <v>0</v>
      </c>
      <c r="S716" s="290">
        <f t="shared" si="126"/>
        <v>0</v>
      </c>
      <c r="U716" s="291">
        <f t="shared" si="127"/>
        <v>0</v>
      </c>
      <c r="V716" s="291">
        <f t="shared" si="132"/>
        <v>0</v>
      </c>
      <c r="X716" s="288">
        <f>(($AC716*DT!$C$5/1000))*($D$1045/IF(AND($D$1044&gt;$B$1046,$B$1046&gt;$D$1043),366,365))+(($AD716*DT!$C$5/2000))</f>
        <v>0</v>
      </c>
      <c r="Y716" s="289">
        <f t="shared" si="128"/>
        <v>0</v>
      </c>
      <c r="Z716" s="289">
        <f>(($AC716*DT!$E$5/1000))*($D$1045/IF(AND($D$1044&gt;$B$1046,$B$1046&gt;$D$1043),366,365))+(($AD716*DT!$E$5/2000))</f>
        <v>0</v>
      </c>
      <c r="AA716" s="290">
        <f t="shared" si="129"/>
        <v>0</v>
      </c>
      <c r="AC716" s="291">
        <f t="shared" si="130"/>
        <v>0</v>
      </c>
      <c r="AD716" s="291">
        <f t="shared" si="131"/>
        <v>0</v>
      </c>
    </row>
    <row r="717" spans="2:30" x14ac:dyDescent="0.25">
      <c r="B717" s="522">
        <v>713</v>
      </c>
      <c r="C717" s="280">
        <f>'BIENES ASEGURADOS'!C725</f>
        <v>0</v>
      </c>
      <c r="D717" s="281">
        <f>SUM('BIENES ASEGURADOS'!D725:H725)*'RT GENERALES'!$D$14</f>
        <v>0</v>
      </c>
      <c r="E717" s="281">
        <f>SUM('BIENES ASEGURADOS'!I725:Y725,'BIENES ASEGURADOS'!AA725)*'RT GENERALES'!$D$14</f>
        <v>0</v>
      </c>
      <c r="F717" s="281">
        <f>'BIENES ASEGURADOS'!AB725*'RT GENERALES'!$D$14</f>
        <v>0</v>
      </c>
      <c r="G717" s="282">
        <f>'BIENES ASEGURADOS'!Z725*'RT GENERALES'!$D$14</f>
        <v>0</v>
      </c>
      <c r="H717" s="525">
        <f t="shared" si="122"/>
        <v>0</v>
      </c>
      <c r="I717" s="283"/>
      <c r="J717" s="284">
        <f>(((D717+E717)*(DT!$C$5/1000)))*($D$1045/IF(AND($D$1044&gt;$B$1046,$B$1046&gt;$D$1043),366,365))+(LIQUIDACION!$F717*(DT!$C$5/2000))</f>
        <v>0</v>
      </c>
      <c r="K717" s="285">
        <f t="shared" si="123"/>
        <v>0</v>
      </c>
      <c r="L717" s="286">
        <f>(((D717+E717)*DT!$E$5/1000)*($D$1045/IF(AND($D$1044&gt;$B$1046,$B$1046&gt;$D$1043),366,365))+(LIQUIDACION!F717*(DT!$E$5/2000)))</f>
        <v>0</v>
      </c>
      <c r="M717" s="286">
        <f>((G717)*(DT!$C$6/1000))*($D$1045/IF(AND($D$1044&gt;$B$1046,$B$1046&gt;$D$1043),366,365))</f>
        <v>0</v>
      </c>
      <c r="N717" s="287">
        <f t="shared" si="124"/>
        <v>0</v>
      </c>
      <c r="P717" s="288">
        <f>(($U717*DT!$C$5/1000))*($D$1045/IF(AND($D$1044&gt;$B$1046,$B$1046&gt;$D$1043),366,365))+(($V717*DT!$C$5/2000))</f>
        <v>0</v>
      </c>
      <c r="Q717" s="289">
        <f t="shared" si="125"/>
        <v>0</v>
      </c>
      <c r="R717" s="289">
        <f>(($U717*DT!$E$5/1000))*($D$1045/IF(AND($D$1044&gt;$B$1046,$B$1046&gt;$D$1043),366,365))+(($V717*DT!$E$5/2000))</f>
        <v>0</v>
      </c>
      <c r="S717" s="290">
        <f t="shared" si="126"/>
        <v>0</v>
      </c>
      <c r="U717" s="291">
        <f t="shared" si="127"/>
        <v>0</v>
      </c>
      <c r="V717" s="291">
        <f t="shared" si="132"/>
        <v>0</v>
      </c>
      <c r="X717" s="288">
        <f>(($AC717*DT!$C$5/1000))*($D$1045/IF(AND($D$1044&gt;$B$1046,$B$1046&gt;$D$1043),366,365))+(($AD717*DT!$C$5/2000))</f>
        <v>0</v>
      </c>
      <c r="Y717" s="289">
        <f t="shared" si="128"/>
        <v>0</v>
      </c>
      <c r="Z717" s="289">
        <f>(($AC717*DT!$E$5/1000))*($D$1045/IF(AND($D$1044&gt;$B$1046,$B$1046&gt;$D$1043),366,365))+(($AD717*DT!$E$5/2000))</f>
        <v>0</v>
      </c>
      <c r="AA717" s="290">
        <f t="shared" si="129"/>
        <v>0</v>
      </c>
      <c r="AC717" s="291">
        <f t="shared" si="130"/>
        <v>0</v>
      </c>
      <c r="AD717" s="291">
        <f t="shared" si="131"/>
        <v>0</v>
      </c>
    </row>
    <row r="718" spans="2:30" x14ac:dyDescent="0.25">
      <c r="B718" s="522">
        <v>714</v>
      </c>
      <c r="C718" s="280">
        <f>'BIENES ASEGURADOS'!C726</f>
        <v>0</v>
      </c>
      <c r="D718" s="281">
        <f>SUM('BIENES ASEGURADOS'!D726:H726)*'RT GENERALES'!$D$14</f>
        <v>0</v>
      </c>
      <c r="E718" s="281">
        <f>SUM('BIENES ASEGURADOS'!I726:Y726,'BIENES ASEGURADOS'!AA726)*'RT GENERALES'!$D$14</f>
        <v>0</v>
      </c>
      <c r="F718" s="281">
        <f>'BIENES ASEGURADOS'!AB726*'RT GENERALES'!$D$14</f>
        <v>0</v>
      </c>
      <c r="G718" s="282">
        <f>'BIENES ASEGURADOS'!Z726*'RT GENERALES'!$D$14</f>
        <v>0</v>
      </c>
      <c r="H718" s="525">
        <f t="shared" si="122"/>
        <v>0</v>
      </c>
      <c r="I718" s="283"/>
      <c r="J718" s="284">
        <f>(((D718+E718)*(DT!$C$5/1000)))*($D$1045/IF(AND($D$1044&gt;$B$1046,$B$1046&gt;$D$1043),366,365))+(LIQUIDACION!$F718*(DT!$C$5/2000))</f>
        <v>0</v>
      </c>
      <c r="K718" s="285">
        <f t="shared" si="123"/>
        <v>0</v>
      </c>
      <c r="L718" s="286">
        <f>(((D718+E718)*DT!$E$5/1000)*($D$1045/IF(AND($D$1044&gt;$B$1046,$B$1046&gt;$D$1043),366,365))+(LIQUIDACION!F718*(DT!$E$5/2000)))</f>
        <v>0</v>
      </c>
      <c r="M718" s="286">
        <f>((G718)*(DT!$C$6/1000))*($D$1045/IF(AND($D$1044&gt;$B$1046,$B$1046&gt;$D$1043),366,365))</f>
        <v>0</v>
      </c>
      <c r="N718" s="287">
        <f t="shared" si="124"/>
        <v>0</v>
      </c>
      <c r="P718" s="288">
        <f>(($U718*DT!$C$5/1000))*($D$1045/IF(AND($D$1044&gt;$B$1046,$B$1046&gt;$D$1043),366,365))+(($V718*DT!$C$5/2000))</f>
        <v>0</v>
      </c>
      <c r="Q718" s="289">
        <f t="shared" si="125"/>
        <v>0</v>
      </c>
      <c r="R718" s="289">
        <f>(($U718*DT!$E$5/1000))*($D$1045/IF(AND($D$1044&gt;$B$1046,$B$1046&gt;$D$1043),366,365))+(($V718*DT!$E$5/2000))</f>
        <v>0</v>
      </c>
      <c r="S718" s="290">
        <f t="shared" si="126"/>
        <v>0</v>
      </c>
      <c r="U718" s="291">
        <f t="shared" si="127"/>
        <v>0</v>
      </c>
      <c r="V718" s="291">
        <f t="shared" si="132"/>
        <v>0</v>
      </c>
      <c r="X718" s="288">
        <f>(($AC718*DT!$C$5/1000))*($D$1045/IF(AND($D$1044&gt;$B$1046,$B$1046&gt;$D$1043),366,365))+(($AD718*DT!$C$5/2000))</f>
        <v>0</v>
      </c>
      <c r="Y718" s="289">
        <f t="shared" si="128"/>
        <v>0</v>
      </c>
      <c r="Z718" s="289">
        <f>(($AC718*DT!$E$5/1000))*($D$1045/IF(AND($D$1044&gt;$B$1046,$B$1046&gt;$D$1043),366,365))+(($AD718*DT!$E$5/2000))</f>
        <v>0</v>
      </c>
      <c r="AA718" s="290">
        <f t="shared" si="129"/>
        <v>0</v>
      </c>
      <c r="AC718" s="291">
        <f t="shared" si="130"/>
        <v>0</v>
      </c>
      <c r="AD718" s="291">
        <f t="shared" si="131"/>
        <v>0</v>
      </c>
    </row>
    <row r="719" spans="2:30" x14ac:dyDescent="0.25">
      <c r="B719" s="522">
        <v>715</v>
      </c>
      <c r="C719" s="280">
        <f>'BIENES ASEGURADOS'!C727</f>
        <v>0</v>
      </c>
      <c r="D719" s="281">
        <f>SUM('BIENES ASEGURADOS'!D727:H727)*'RT GENERALES'!$D$14</f>
        <v>0</v>
      </c>
      <c r="E719" s="281">
        <f>SUM('BIENES ASEGURADOS'!I727:Y727,'BIENES ASEGURADOS'!AA727)*'RT GENERALES'!$D$14</f>
        <v>0</v>
      </c>
      <c r="F719" s="281">
        <f>'BIENES ASEGURADOS'!AB727*'RT GENERALES'!$D$14</f>
        <v>0</v>
      </c>
      <c r="G719" s="282">
        <f>'BIENES ASEGURADOS'!Z727*'RT GENERALES'!$D$14</f>
        <v>0</v>
      </c>
      <c r="H719" s="525">
        <f t="shared" si="122"/>
        <v>0</v>
      </c>
      <c r="I719" s="283"/>
      <c r="J719" s="284">
        <f>(((D719+E719)*(DT!$C$5/1000)))*($D$1045/IF(AND($D$1044&gt;$B$1046,$B$1046&gt;$D$1043),366,365))+(LIQUIDACION!$F719*(DT!$C$5/2000))</f>
        <v>0</v>
      </c>
      <c r="K719" s="285">
        <f t="shared" si="123"/>
        <v>0</v>
      </c>
      <c r="L719" s="286">
        <f>(((D719+E719)*DT!$E$5/1000)*($D$1045/IF(AND($D$1044&gt;$B$1046,$B$1046&gt;$D$1043),366,365))+(LIQUIDACION!F719*(DT!$E$5/2000)))</f>
        <v>0</v>
      </c>
      <c r="M719" s="286">
        <f>((G719)*(DT!$C$6/1000))*($D$1045/IF(AND($D$1044&gt;$B$1046,$B$1046&gt;$D$1043),366,365))</f>
        <v>0</v>
      </c>
      <c r="N719" s="287">
        <f t="shared" si="124"/>
        <v>0</v>
      </c>
      <c r="P719" s="288">
        <f>(($U719*DT!$C$5/1000))*($D$1045/IF(AND($D$1044&gt;$B$1046,$B$1046&gt;$D$1043),366,365))+(($V719*DT!$C$5/2000))</f>
        <v>0</v>
      </c>
      <c r="Q719" s="289">
        <f t="shared" si="125"/>
        <v>0</v>
      </c>
      <c r="R719" s="289">
        <f>(($U719*DT!$E$5/1000))*($D$1045/IF(AND($D$1044&gt;$B$1046,$B$1046&gt;$D$1043),366,365))+(($V719*DT!$E$5/2000))</f>
        <v>0</v>
      </c>
      <c r="S719" s="290">
        <f t="shared" si="126"/>
        <v>0</v>
      </c>
      <c r="U719" s="291">
        <f t="shared" si="127"/>
        <v>0</v>
      </c>
      <c r="V719" s="291">
        <f t="shared" si="132"/>
        <v>0</v>
      </c>
      <c r="X719" s="288">
        <f>(($AC719*DT!$C$5/1000))*($D$1045/IF(AND($D$1044&gt;$B$1046,$B$1046&gt;$D$1043),366,365))+(($AD719*DT!$C$5/2000))</f>
        <v>0</v>
      </c>
      <c r="Y719" s="289">
        <f t="shared" si="128"/>
        <v>0</v>
      </c>
      <c r="Z719" s="289">
        <f>(($AC719*DT!$E$5/1000))*($D$1045/IF(AND($D$1044&gt;$B$1046,$B$1046&gt;$D$1043),366,365))+(($AD719*DT!$E$5/2000))</f>
        <v>0</v>
      </c>
      <c r="AA719" s="290">
        <f t="shared" si="129"/>
        <v>0</v>
      </c>
      <c r="AC719" s="291">
        <f t="shared" si="130"/>
        <v>0</v>
      </c>
      <c r="AD719" s="291">
        <f t="shared" si="131"/>
        <v>0</v>
      </c>
    </row>
    <row r="720" spans="2:30" x14ac:dyDescent="0.25">
      <c r="B720" s="522">
        <v>716</v>
      </c>
      <c r="C720" s="280">
        <f>'BIENES ASEGURADOS'!C728</f>
        <v>0</v>
      </c>
      <c r="D720" s="281">
        <f>SUM('BIENES ASEGURADOS'!D728:H728)*'RT GENERALES'!$D$14</f>
        <v>0</v>
      </c>
      <c r="E720" s="281">
        <f>SUM('BIENES ASEGURADOS'!I728:Y728,'BIENES ASEGURADOS'!AA728)*'RT GENERALES'!$D$14</f>
        <v>0</v>
      </c>
      <c r="F720" s="281">
        <f>'BIENES ASEGURADOS'!AB728*'RT GENERALES'!$D$14</f>
        <v>0</v>
      </c>
      <c r="G720" s="282">
        <f>'BIENES ASEGURADOS'!Z728*'RT GENERALES'!$D$14</f>
        <v>0</v>
      </c>
      <c r="H720" s="525">
        <f t="shared" si="122"/>
        <v>0</v>
      </c>
      <c r="I720" s="283"/>
      <c r="J720" s="284">
        <f>(((D720+E720)*(DT!$C$5/1000)))*($D$1045/IF(AND($D$1044&gt;$B$1046,$B$1046&gt;$D$1043),366,365))+(LIQUIDACION!$F720*(DT!$C$5/2000))</f>
        <v>0</v>
      </c>
      <c r="K720" s="285">
        <f t="shared" si="123"/>
        <v>0</v>
      </c>
      <c r="L720" s="286">
        <f>(((D720+E720)*DT!$E$5/1000)*($D$1045/IF(AND($D$1044&gt;$B$1046,$B$1046&gt;$D$1043),366,365))+(LIQUIDACION!F720*(DT!$E$5/2000)))</f>
        <v>0</v>
      </c>
      <c r="M720" s="286">
        <f>((G720)*(DT!$C$6/1000))*($D$1045/IF(AND($D$1044&gt;$B$1046,$B$1046&gt;$D$1043),366,365))</f>
        <v>0</v>
      </c>
      <c r="N720" s="287">
        <f t="shared" si="124"/>
        <v>0</v>
      </c>
      <c r="P720" s="288">
        <f>(($U720*DT!$C$5/1000))*($D$1045/IF(AND($D$1044&gt;$B$1046,$B$1046&gt;$D$1043),366,365))+(($V720*DT!$C$5/2000))</f>
        <v>0</v>
      </c>
      <c r="Q720" s="289">
        <f t="shared" si="125"/>
        <v>0</v>
      </c>
      <c r="R720" s="289">
        <f>(($U720*DT!$E$5/1000))*($D$1045/IF(AND($D$1044&gt;$B$1046,$B$1046&gt;$D$1043),366,365))+(($V720*DT!$E$5/2000))</f>
        <v>0</v>
      </c>
      <c r="S720" s="290">
        <f t="shared" si="126"/>
        <v>0</v>
      </c>
      <c r="U720" s="291">
        <f t="shared" si="127"/>
        <v>0</v>
      </c>
      <c r="V720" s="291">
        <f t="shared" si="132"/>
        <v>0</v>
      </c>
      <c r="X720" s="288">
        <f>(($AC720*DT!$C$5/1000))*($D$1045/IF(AND($D$1044&gt;$B$1046,$B$1046&gt;$D$1043),366,365))+(($AD720*DT!$C$5/2000))</f>
        <v>0</v>
      </c>
      <c r="Y720" s="289">
        <f t="shared" si="128"/>
        <v>0</v>
      </c>
      <c r="Z720" s="289">
        <f>(($AC720*DT!$E$5/1000))*($D$1045/IF(AND($D$1044&gt;$B$1046,$B$1046&gt;$D$1043),366,365))+(($AD720*DT!$E$5/2000))</f>
        <v>0</v>
      </c>
      <c r="AA720" s="290">
        <f t="shared" si="129"/>
        <v>0</v>
      </c>
      <c r="AC720" s="291">
        <f t="shared" si="130"/>
        <v>0</v>
      </c>
      <c r="AD720" s="291">
        <f t="shared" si="131"/>
        <v>0</v>
      </c>
    </row>
    <row r="721" spans="2:30" x14ac:dyDescent="0.25">
      <c r="B721" s="522">
        <v>717</v>
      </c>
      <c r="C721" s="280">
        <f>'BIENES ASEGURADOS'!C729</f>
        <v>0</v>
      </c>
      <c r="D721" s="281">
        <f>SUM('BIENES ASEGURADOS'!D729:H729)*'RT GENERALES'!$D$14</f>
        <v>0</v>
      </c>
      <c r="E721" s="281">
        <f>SUM('BIENES ASEGURADOS'!I729:Y729,'BIENES ASEGURADOS'!AA729)*'RT GENERALES'!$D$14</f>
        <v>0</v>
      </c>
      <c r="F721" s="281">
        <f>'BIENES ASEGURADOS'!AB729*'RT GENERALES'!$D$14</f>
        <v>0</v>
      </c>
      <c r="G721" s="282">
        <f>'BIENES ASEGURADOS'!Z729*'RT GENERALES'!$D$14</f>
        <v>0</v>
      </c>
      <c r="H721" s="525">
        <f t="shared" si="122"/>
        <v>0</v>
      </c>
      <c r="I721" s="283"/>
      <c r="J721" s="284">
        <f>(((D721+E721)*(DT!$C$5/1000)))*($D$1045/IF(AND($D$1044&gt;$B$1046,$B$1046&gt;$D$1043),366,365))+(LIQUIDACION!$F721*(DT!$C$5/2000))</f>
        <v>0</v>
      </c>
      <c r="K721" s="285">
        <f t="shared" si="123"/>
        <v>0</v>
      </c>
      <c r="L721" s="286">
        <f>(((D721+E721)*DT!$E$5/1000)*($D$1045/IF(AND($D$1044&gt;$B$1046,$B$1046&gt;$D$1043),366,365))+(LIQUIDACION!F721*(DT!$E$5/2000)))</f>
        <v>0</v>
      </c>
      <c r="M721" s="286">
        <f>((G721)*(DT!$C$6/1000))*($D$1045/IF(AND($D$1044&gt;$B$1046,$B$1046&gt;$D$1043),366,365))</f>
        <v>0</v>
      </c>
      <c r="N721" s="287">
        <f t="shared" si="124"/>
        <v>0</v>
      </c>
      <c r="P721" s="288">
        <f>(($U721*DT!$C$5/1000))*($D$1045/IF(AND($D$1044&gt;$B$1046,$B$1046&gt;$D$1043),366,365))+(($V721*DT!$C$5/2000))</f>
        <v>0</v>
      </c>
      <c r="Q721" s="289">
        <f t="shared" si="125"/>
        <v>0</v>
      </c>
      <c r="R721" s="289">
        <f>(($U721*DT!$E$5/1000))*($D$1045/IF(AND($D$1044&gt;$B$1046,$B$1046&gt;$D$1043),366,365))+(($V721*DT!$E$5/2000))</f>
        <v>0</v>
      </c>
      <c r="S721" s="290">
        <f t="shared" si="126"/>
        <v>0</v>
      </c>
      <c r="U721" s="291">
        <f t="shared" si="127"/>
        <v>0</v>
      </c>
      <c r="V721" s="291">
        <f t="shared" si="132"/>
        <v>0</v>
      </c>
      <c r="X721" s="288">
        <f>(($AC721*DT!$C$5/1000))*($D$1045/IF(AND($D$1044&gt;$B$1046,$B$1046&gt;$D$1043),366,365))+(($AD721*DT!$C$5/2000))</f>
        <v>0</v>
      </c>
      <c r="Y721" s="289">
        <f t="shared" si="128"/>
        <v>0</v>
      </c>
      <c r="Z721" s="289">
        <f>(($AC721*DT!$E$5/1000))*($D$1045/IF(AND($D$1044&gt;$B$1046,$B$1046&gt;$D$1043),366,365))+(($AD721*DT!$E$5/2000))</f>
        <v>0</v>
      </c>
      <c r="AA721" s="290">
        <f t="shared" si="129"/>
        <v>0</v>
      </c>
      <c r="AC721" s="291">
        <f t="shared" si="130"/>
        <v>0</v>
      </c>
      <c r="AD721" s="291">
        <f t="shared" si="131"/>
        <v>0</v>
      </c>
    </row>
    <row r="722" spans="2:30" x14ac:dyDescent="0.25">
      <c r="B722" s="522">
        <v>718</v>
      </c>
      <c r="C722" s="280">
        <f>'BIENES ASEGURADOS'!C730</f>
        <v>0</v>
      </c>
      <c r="D722" s="281">
        <f>SUM('BIENES ASEGURADOS'!D730:H730)*'RT GENERALES'!$D$14</f>
        <v>0</v>
      </c>
      <c r="E722" s="281">
        <f>SUM('BIENES ASEGURADOS'!I730:Y730,'BIENES ASEGURADOS'!AA730)*'RT GENERALES'!$D$14</f>
        <v>0</v>
      </c>
      <c r="F722" s="281">
        <f>'BIENES ASEGURADOS'!AB730*'RT GENERALES'!$D$14</f>
        <v>0</v>
      </c>
      <c r="G722" s="282">
        <f>'BIENES ASEGURADOS'!Z730*'RT GENERALES'!$D$14</f>
        <v>0</v>
      </c>
      <c r="H722" s="525">
        <f t="shared" si="122"/>
        <v>0</v>
      </c>
      <c r="I722" s="283"/>
      <c r="J722" s="284">
        <f>(((D722+E722)*(DT!$C$5/1000)))*($D$1045/IF(AND($D$1044&gt;$B$1046,$B$1046&gt;$D$1043),366,365))+(LIQUIDACION!$F722*(DT!$C$5/2000))</f>
        <v>0</v>
      </c>
      <c r="K722" s="285">
        <f t="shared" si="123"/>
        <v>0</v>
      </c>
      <c r="L722" s="286">
        <f>(((D722+E722)*DT!$E$5/1000)*($D$1045/IF(AND($D$1044&gt;$B$1046,$B$1046&gt;$D$1043),366,365))+(LIQUIDACION!F722*(DT!$E$5/2000)))</f>
        <v>0</v>
      </c>
      <c r="M722" s="286">
        <f>((G722)*(DT!$C$6/1000))*($D$1045/IF(AND($D$1044&gt;$B$1046,$B$1046&gt;$D$1043),366,365))</f>
        <v>0</v>
      </c>
      <c r="N722" s="287">
        <f t="shared" si="124"/>
        <v>0</v>
      </c>
      <c r="P722" s="288">
        <f>(($U722*DT!$C$5/1000))*($D$1045/IF(AND($D$1044&gt;$B$1046,$B$1046&gt;$D$1043),366,365))+(($V722*DT!$C$5/2000))</f>
        <v>0</v>
      </c>
      <c r="Q722" s="289">
        <f t="shared" si="125"/>
        <v>0</v>
      </c>
      <c r="R722" s="289">
        <f>(($U722*DT!$E$5/1000))*($D$1045/IF(AND($D$1044&gt;$B$1046,$B$1046&gt;$D$1043),366,365))+(($V722*DT!$E$5/2000))</f>
        <v>0</v>
      </c>
      <c r="S722" s="290">
        <f t="shared" si="126"/>
        <v>0</v>
      </c>
      <c r="U722" s="291">
        <f t="shared" si="127"/>
        <v>0</v>
      </c>
      <c r="V722" s="291">
        <f t="shared" si="132"/>
        <v>0</v>
      </c>
      <c r="X722" s="288">
        <f>(($AC722*DT!$C$5/1000))*($D$1045/IF(AND($D$1044&gt;$B$1046,$B$1046&gt;$D$1043),366,365))+(($AD722*DT!$C$5/2000))</f>
        <v>0</v>
      </c>
      <c r="Y722" s="289">
        <f t="shared" si="128"/>
        <v>0</v>
      </c>
      <c r="Z722" s="289">
        <f>(($AC722*DT!$E$5/1000))*($D$1045/IF(AND($D$1044&gt;$B$1046,$B$1046&gt;$D$1043),366,365))+(($AD722*DT!$E$5/2000))</f>
        <v>0</v>
      </c>
      <c r="AA722" s="290">
        <f t="shared" si="129"/>
        <v>0</v>
      </c>
      <c r="AC722" s="291">
        <f t="shared" si="130"/>
        <v>0</v>
      </c>
      <c r="AD722" s="291">
        <f t="shared" si="131"/>
        <v>0</v>
      </c>
    </row>
    <row r="723" spans="2:30" x14ac:dyDescent="0.25">
      <c r="B723" s="522">
        <v>719</v>
      </c>
      <c r="C723" s="280">
        <f>'BIENES ASEGURADOS'!C731</f>
        <v>0</v>
      </c>
      <c r="D723" s="281">
        <f>SUM('BIENES ASEGURADOS'!D731:H731)*'RT GENERALES'!$D$14</f>
        <v>0</v>
      </c>
      <c r="E723" s="281">
        <f>SUM('BIENES ASEGURADOS'!I731:Y731,'BIENES ASEGURADOS'!AA731)*'RT GENERALES'!$D$14</f>
        <v>0</v>
      </c>
      <c r="F723" s="281">
        <f>'BIENES ASEGURADOS'!AB731*'RT GENERALES'!$D$14</f>
        <v>0</v>
      </c>
      <c r="G723" s="282">
        <f>'BIENES ASEGURADOS'!Z731*'RT GENERALES'!$D$14</f>
        <v>0</v>
      </c>
      <c r="H723" s="525">
        <f t="shared" si="122"/>
        <v>0</v>
      </c>
      <c r="I723" s="283"/>
      <c r="J723" s="284">
        <f>(((D723+E723)*(DT!$C$5/1000)))*($D$1045/IF(AND($D$1044&gt;$B$1046,$B$1046&gt;$D$1043),366,365))+(LIQUIDACION!$F723*(DT!$C$5/2000))</f>
        <v>0</v>
      </c>
      <c r="K723" s="285">
        <f t="shared" si="123"/>
        <v>0</v>
      </c>
      <c r="L723" s="286">
        <f>(((D723+E723)*DT!$E$5/1000)*($D$1045/IF(AND($D$1044&gt;$B$1046,$B$1046&gt;$D$1043),366,365))+(LIQUIDACION!F723*(DT!$E$5/2000)))</f>
        <v>0</v>
      </c>
      <c r="M723" s="286">
        <f>((G723)*(DT!$C$6/1000))*($D$1045/IF(AND($D$1044&gt;$B$1046,$B$1046&gt;$D$1043),366,365))</f>
        <v>0</v>
      </c>
      <c r="N723" s="287">
        <f t="shared" si="124"/>
        <v>0</v>
      </c>
      <c r="P723" s="288">
        <f>(($U723*DT!$C$5/1000))*($D$1045/IF(AND($D$1044&gt;$B$1046,$B$1046&gt;$D$1043),366,365))+(($V723*DT!$C$5/2000))</f>
        <v>0</v>
      </c>
      <c r="Q723" s="289">
        <f t="shared" si="125"/>
        <v>0</v>
      </c>
      <c r="R723" s="289">
        <f>(($U723*DT!$E$5/1000))*($D$1045/IF(AND($D$1044&gt;$B$1046,$B$1046&gt;$D$1043),366,365))+(($V723*DT!$E$5/2000))</f>
        <v>0</v>
      </c>
      <c r="S723" s="290">
        <f t="shared" si="126"/>
        <v>0</v>
      </c>
      <c r="U723" s="291">
        <f t="shared" si="127"/>
        <v>0</v>
      </c>
      <c r="V723" s="291">
        <f t="shared" si="132"/>
        <v>0</v>
      </c>
      <c r="X723" s="288">
        <f>(($AC723*DT!$C$5/1000))*($D$1045/IF(AND($D$1044&gt;$B$1046,$B$1046&gt;$D$1043),366,365))+(($AD723*DT!$C$5/2000))</f>
        <v>0</v>
      </c>
      <c r="Y723" s="289">
        <f t="shared" si="128"/>
        <v>0</v>
      </c>
      <c r="Z723" s="289">
        <f>(($AC723*DT!$E$5/1000))*($D$1045/IF(AND($D$1044&gt;$B$1046,$B$1046&gt;$D$1043),366,365))+(($AD723*DT!$E$5/2000))</f>
        <v>0</v>
      </c>
      <c r="AA723" s="290">
        <f t="shared" si="129"/>
        <v>0</v>
      </c>
      <c r="AC723" s="291">
        <f t="shared" si="130"/>
        <v>0</v>
      </c>
      <c r="AD723" s="291">
        <f t="shared" si="131"/>
        <v>0</v>
      </c>
    </row>
    <row r="724" spans="2:30" x14ac:dyDescent="0.25">
      <c r="B724" s="522">
        <v>720</v>
      </c>
      <c r="C724" s="280">
        <f>'BIENES ASEGURADOS'!C732</f>
        <v>0</v>
      </c>
      <c r="D724" s="281">
        <f>SUM('BIENES ASEGURADOS'!D732:H732)*'RT GENERALES'!$D$14</f>
        <v>0</v>
      </c>
      <c r="E724" s="281">
        <f>SUM('BIENES ASEGURADOS'!I732:Y732,'BIENES ASEGURADOS'!AA732)*'RT GENERALES'!$D$14</f>
        <v>0</v>
      </c>
      <c r="F724" s="281">
        <f>'BIENES ASEGURADOS'!AB732*'RT GENERALES'!$D$14</f>
        <v>0</v>
      </c>
      <c r="G724" s="282">
        <f>'BIENES ASEGURADOS'!Z732*'RT GENERALES'!$D$14</f>
        <v>0</v>
      </c>
      <c r="H724" s="525">
        <f t="shared" si="122"/>
        <v>0</v>
      </c>
      <c r="I724" s="283"/>
      <c r="J724" s="284">
        <f>(((D724+E724)*(DT!$C$5/1000)))*($D$1045/IF(AND($D$1044&gt;$B$1046,$B$1046&gt;$D$1043),366,365))+(LIQUIDACION!$F724*(DT!$C$5/2000))</f>
        <v>0</v>
      </c>
      <c r="K724" s="285">
        <f t="shared" si="123"/>
        <v>0</v>
      </c>
      <c r="L724" s="286">
        <f>(((D724+E724)*DT!$E$5/1000)*($D$1045/IF(AND($D$1044&gt;$B$1046,$B$1046&gt;$D$1043),366,365))+(LIQUIDACION!F724*(DT!$E$5/2000)))</f>
        <v>0</v>
      </c>
      <c r="M724" s="286">
        <f>((G724)*(DT!$C$6/1000))*($D$1045/IF(AND($D$1044&gt;$B$1046,$B$1046&gt;$D$1043),366,365))</f>
        <v>0</v>
      </c>
      <c r="N724" s="287">
        <f t="shared" si="124"/>
        <v>0</v>
      </c>
      <c r="P724" s="288">
        <f>(($U724*DT!$C$5/1000))*($D$1045/IF(AND($D$1044&gt;$B$1046,$B$1046&gt;$D$1043),366,365))+(($V724*DT!$C$5/2000))</f>
        <v>0</v>
      </c>
      <c r="Q724" s="289">
        <f t="shared" si="125"/>
        <v>0</v>
      </c>
      <c r="R724" s="289">
        <f>(($U724*DT!$E$5/1000))*($D$1045/IF(AND($D$1044&gt;$B$1046,$B$1046&gt;$D$1043),366,365))+(($V724*DT!$E$5/2000))</f>
        <v>0</v>
      </c>
      <c r="S724" s="290">
        <f t="shared" si="126"/>
        <v>0</v>
      </c>
      <c r="U724" s="291">
        <f t="shared" si="127"/>
        <v>0</v>
      </c>
      <c r="V724" s="291">
        <f t="shared" si="132"/>
        <v>0</v>
      </c>
      <c r="X724" s="288">
        <f>(($AC724*DT!$C$5/1000))*($D$1045/IF(AND($D$1044&gt;$B$1046,$B$1046&gt;$D$1043),366,365))+(($AD724*DT!$C$5/2000))</f>
        <v>0</v>
      </c>
      <c r="Y724" s="289">
        <f t="shared" si="128"/>
        <v>0</v>
      </c>
      <c r="Z724" s="289">
        <f>(($AC724*DT!$E$5/1000))*($D$1045/IF(AND($D$1044&gt;$B$1046,$B$1046&gt;$D$1043),366,365))+(($AD724*DT!$E$5/2000))</f>
        <v>0</v>
      </c>
      <c r="AA724" s="290">
        <f t="shared" si="129"/>
        <v>0</v>
      </c>
      <c r="AC724" s="291">
        <f t="shared" si="130"/>
        <v>0</v>
      </c>
      <c r="AD724" s="291">
        <f t="shared" si="131"/>
        <v>0</v>
      </c>
    </row>
    <row r="725" spans="2:30" x14ac:dyDescent="0.25">
      <c r="B725" s="522">
        <v>721</v>
      </c>
      <c r="C725" s="280">
        <f>'BIENES ASEGURADOS'!C733</f>
        <v>0</v>
      </c>
      <c r="D725" s="281">
        <f>SUM('BIENES ASEGURADOS'!D733:H733)*'RT GENERALES'!$D$14</f>
        <v>0</v>
      </c>
      <c r="E725" s="281">
        <f>SUM('BIENES ASEGURADOS'!I733:Y733,'BIENES ASEGURADOS'!AA733)*'RT GENERALES'!$D$14</f>
        <v>0</v>
      </c>
      <c r="F725" s="281">
        <f>'BIENES ASEGURADOS'!AB733*'RT GENERALES'!$D$14</f>
        <v>0</v>
      </c>
      <c r="G725" s="282">
        <f>'BIENES ASEGURADOS'!Z733*'RT GENERALES'!$D$14</f>
        <v>0</v>
      </c>
      <c r="H725" s="525">
        <f t="shared" si="122"/>
        <v>0</v>
      </c>
      <c r="I725" s="283"/>
      <c r="J725" s="284">
        <f>(((D725+E725)*(DT!$C$5/1000)))*($D$1045/IF(AND($D$1044&gt;$B$1046,$B$1046&gt;$D$1043),366,365))+(LIQUIDACION!$F725*(DT!$C$5/2000))</f>
        <v>0</v>
      </c>
      <c r="K725" s="285">
        <f t="shared" si="123"/>
        <v>0</v>
      </c>
      <c r="L725" s="286">
        <f>(((D725+E725)*DT!$E$5/1000)*($D$1045/IF(AND($D$1044&gt;$B$1046,$B$1046&gt;$D$1043),366,365))+(LIQUIDACION!F725*(DT!$E$5/2000)))</f>
        <v>0</v>
      </c>
      <c r="M725" s="286">
        <f>((G725)*(DT!$C$6/1000))*($D$1045/IF(AND($D$1044&gt;$B$1046,$B$1046&gt;$D$1043),366,365))</f>
        <v>0</v>
      </c>
      <c r="N725" s="287">
        <f t="shared" si="124"/>
        <v>0</v>
      </c>
      <c r="P725" s="288">
        <f>(($U725*DT!$C$5/1000))*($D$1045/IF(AND($D$1044&gt;$B$1046,$B$1046&gt;$D$1043),366,365))+(($V725*DT!$C$5/2000))</f>
        <v>0</v>
      </c>
      <c r="Q725" s="289">
        <f t="shared" si="125"/>
        <v>0</v>
      </c>
      <c r="R725" s="289">
        <f>(($U725*DT!$E$5/1000))*($D$1045/IF(AND($D$1044&gt;$B$1046,$B$1046&gt;$D$1043),366,365))+(($V725*DT!$E$5/2000))</f>
        <v>0</v>
      </c>
      <c r="S725" s="290">
        <f t="shared" si="126"/>
        <v>0</v>
      </c>
      <c r="U725" s="291">
        <f t="shared" si="127"/>
        <v>0</v>
      </c>
      <c r="V725" s="291">
        <f t="shared" si="132"/>
        <v>0</v>
      </c>
      <c r="X725" s="288">
        <f>(($AC725*DT!$C$5/1000))*($D$1045/IF(AND($D$1044&gt;$B$1046,$B$1046&gt;$D$1043),366,365))+(($AD725*DT!$C$5/2000))</f>
        <v>0</v>
      </c>
      <c r="Y725" s="289">
        <f t="shared" si="128"/>
        <v>0</v>
      </c>
      <c r="Z725" s="289">
        <f>(($AC725*DT!$E$5/1000))*($D$1045/IF(AND($D$1044&gt;$B$1046,$B$1046&gt;$D$1043),366,365))+(($AD725*DT!$E$5/2000))</f>
        <v>0</v>
      </c>
      <c r="AA725" s="290">
        <f t="shared" si="129"/>
        <v>0</v>
      </c>
      <c r="AC725" s="291">
        <f t="shared" si="130"/>
        <v>0</v>
      </c>
      <c r="AD725" s="291">
        <f t="shared" si="131"/>
        <v>0</v>
      </c>
    </row>
    <row r="726" spans="2:30" x14ac:dyDescent="0.25">
      <c r="B726" s="522">
        <v>722</v>
      </c>
      <c r="C726" s="280">
        <f>'BIENES ASEGURADOS'!C734</f>
        <v>0</v>
      </c>
      <c r="D726" s="281">
        <f>SUM('BIENES ASEGURADOS'!D734:H734)*'RT GENERALES'!$D$14</f>
        <v>0</v>
      </c>
      <c r="E726" s="281">
        <f>SUM('BIENES ASEGURADOS'!I734:Y734,'BIENES ASEGURADOS'!AA734)*'RT GENERALES'!$D$14</f>
        <v>0</v>
      </c>
      <c r="F726" s="281">
        <f>'BIENES ASEGURADOS'!AB734*'RT GENERALES'!$D$14</f>
        <v>0</v>
      </c>
      <c r="G726" s="282">
        <f>'BIENES ASEGURADOS'!Z734*'RT GENERALES'!$D$14</f>
        <v>0</v>
      </c>
      <c r="H726" s="525">
        <f t="shared" si="122"/>
        <v>0</v>
      </c>
      <c r="I726" s="283"/>
      <c r="J726" s="284">
        <f>(((D726+E726)*(DT!$C$5/1000)))*($D$1045/IF(AND($D$1044&gt;$B$1046,$B$1046&gt;$D$1043),366,365))+(LIQUIDACION!$F726*(DT!$C$5/2000))</f>
        <v>0</v>
      </c>
      <c r="K726" s="285">
        <f t="shared" si="123"/>
        <v>0</v>
      </c>
      <c r="L726" s="286">
        <f>(((D726+E726)*DT!$E$5/1000)*($D$1045/IF(AND($D$1044&gt;$B$1046,$B$1046&gt;$D$1043),366,365))+(LIQUIDACION!F726*(DT!$E$5/2000)))</f>
        <v>0</v>
      </c>
      <c r="M726" s="286">
        <f>((G726)*(DT!$C$6/1000))*($D$1045/IF(AND($D$1044&gt;$B$1046,$B$1046&gt;$D$1043),366,365))</f>
        <v>0</v>
      </c>
      <c r="N726" s="287">
        <f t="shared" si="124"/>
        <v>0</v>
      </c>
      <c r="P726" s="288">
        <f>(($U726*DT!$C$5/1000))*($D$1045/IF(AND($D$1044&gt;$B$1046,$B$1046&gt;$D$1043),366,365))+(($V726*DT!$C$5/2000))</f>
        <v>0</v>
      </c>
      <c r="Q726" s="289">
        <f t="shared" si="125"/>
        <v>0</v>
      </c>
      <c r="R726" s="289">
        <f>(($U726*DT!$E$5/1000))*($D$1045/IF(AND($D$1044&gt;$B$1046,$B$1046&gt;$D$1043),366,365))+(($V726*DT!$E$5/2000))</f>
        <v>0</v>
      </c>
      <c r="S726" s="290">
        <f t="shared" si="126"/>
        <v>0</v>
      </c>
      <c r="U726" s="291">
        <f t="shared" si="127"/>
        <v>0</v>
      </c>
      <c r="V726" s="291">
        <f t="shared" si="132"/>
        <v>0</v>
      </c>
      <c r="X726" s="288">
        <f>(($AC726*DT!$C$5/1000))*($D$1045/IF(AND($D$1044&gt;$B$1046,$B$1046&gt;$D$1043),366,365))+(($AD726*DT!$C$5/2000))</f>
        <v>0</v>
      </c>
      <c r="Y726" s="289">
        <f t="shared" si="128"/>
        <v>0</v>
      </c>
      <c r="Z726" s="289">
        <f>(($AC726*DT!$E$5/1000))*($D$1045/IF(AND($D$1044&gt;$B$1046,$B$1046&gt;$D$1043),366,365))+(($AD726*DT!$E$5/2000))</f>
        <v>0</v>
      </c>
      <c r="AA726" s="290">
        <f t="shared" si="129"/>
        <v>0</v>
      </c>
      <c r="AC726" s="291">
        <f t="shared" si="130"/>
        <v>0</v>
      </c>
      <c r="AD726" s="291">
        <f t="shared" si="131"/>
        <v>0</v>
      </c>
    </row>
    <row r="727" spans="2:30" x14ac:dyDescent="0.25">
      <c r="B727" s="522">
        <v>723</v>
      </c>
      <c r="C727" s="280">
        <f>'BIENES ASEGURADOS'!C735</f>
        <v>0</v>
      </c>
      <c r="D727" s="281">
        <f>SUM('BIENES ASEGURADOS'!D735:H735)*'RT GENERALES'!$D$14</f>
        <v>0</v>
      </c>
      <c r="E727" s="281">
        <f>SUM('BIENES ASEGURADOS'!I735:Y735,'BIENES ASEGURADOS'!AA735)*'RT GENERALES'!$D$14</f>
        <v>0</v>
      </c>
      <c r="F727" s="281">
        <f>'BIENES ASEGURADOS'!AB735*'RT GENERALES'!$D$14</f>
        <v>0</v>
      </c>
      <c r="G727" s="282">
        <f>'BIENES ASEGURADOS'!Z735*'RT GENERALES'!$D$14</f>
        <v>0</v>
      </c>
      <c r="H727" s="525">
        <f t="shared" si="122"/>
        <v>0</v>
      </c>
      <c r="I727" s="283"/>
      <c r="J727" s="284">
        <f>(((D727+E727)*(DT!$C$5/1000)))*($D$1045/IF(AND($D$1044&gt;$B$1046,$B$1046&gt;$D$1043),366,365))+(LIQUIDACION!$F727*(DT!$C$5/2000))</f>
        <v>0</v>
      </c>
      <c r="K727" s="285">
        <f t="shared" si="123"/>
        <v>0</v>
      </c>
      <c r="L727" s="286">
        <f>(((D727+E727)*DT!$E$5/1000)*($D$1045/IF(AND($D$1044&gt;$B$1046,$B$1046&gt;$D$1043),366,365))+(LIQUIDACION!F727*(DT!$E$5/2000)))</f>
        <v>0</v>
      </c>
      <c r="M727" s="286">
        <f>((G727)*(DT!$C$6/1000))*($D$1045/IF(AND($D$1044&gt;$B$1046,$B$1046&gt;$D$1043),366,365))</f>
        <v>0</v>
      </c>
      <c r="N727" s="287">
        <f t="shared" si="124"/>
        <v>0</v>
      </c>
      <c r="P727" s="288">
        <f>(($U727*DT!$C$5/1000))*($D$1045/IF(AND($D$1044&gt;$B$1046,$B$1046&gt;$D$1043),366,365))+(($V727*DT!$C$5/2000))</f>
        <v>0</v>
      </c>
      <c r="Q727" s="289">
        <f t="shared" si="125"/>
        <v>0</v>
      </c>
      <c r="R727" s="289">
        <f>(($U727*DT!$E$5/1000))*($D$1045/IF(AND($D$1044&gt;$B$1046,$B$1046&gt;$D$1043),366,365))+(($V727*DT!$E$5/2000))</f>
        <v>0</v>
      </c>
      <c r="S727" s="290">
        <f t="shared" si="126"/>
        <v>0</v>
      </c>
      <c r="U727" s="291">
        <f t="shared" si="127"/>
        <v>0</v>
      </c>
      <c r="V727" s="291">
        <f t="shared" si="132"/>
        <v>0</v>
      </c>
      <c r="X727" s="288">
        <f>(($AC727*DT!$C$5/1000))*($D$1045/IF(AND($D$1044&gt;$B$1046,$B$1046&gt;$D$1043),366,365))+(($AD727*DT!$C$5/2000))</f>
        <v>0</v>
      </c>
      <c r="Y727" s="289">
        <f t="shared" si="128"/>
        <v>0</v>
      </c>
      <c r="Z727" s="289">
        <f>(($AC727*DT!$E$5/1000))*($D$1045/IF(AND($D$1044&gt;$B$1046,$B$1046&gt;$D$1043),366,365))+(($AD727*DT!$E$5/2000))</f>
        <v>0</v>
      </c>
      <c r="AA727" s="290">
        <f t="shared" si="129"/>
        <v>0</v>
      </c>
      <c r="AC727" s="291">
        <f t="shared" si="130"/>
        <v>0</v>
      </c>
      <c r="AD727" s="291">
        <f t="shared" si="131"/>
        <v>0</v>
      </c>
    </row>
    <row r="728" spans="2:30" x14ac:dyDescent="0.25">
      <c r="B728" s="522">
        <v>724</v>
      </c>
      <c r="C728" s="280">
        <f>'BIENES ASEGURADOS'!C736</f>
        <v>0</v>
      </c>
      <c r="D728" s="281">
        <f>SUM('BIENES ASEGURADOS'!D736:H736)*'RT GENERALES'!$D$14</f>
        <v>0</v>
      </c>
      <c r="E728" s="281">
        <f>SUM('BIENES ASEGURADOS'!I736:Y736,'BIENES ASEGURADOS'!AA736)*'RT GENERALES'!$D$14</f>
        <v>0</v>
      </c>
      <c r="F728" s="281">
        <f>'BIENES ASEGURADOS'!AB736*'RT GENERALES'!$D$14</f>
        <v>0</v>
      </c>
      <c r="G728" s="282">
        <f>'BIENES ASEGURADOS'!Z736*'RT GENERALES'!$D$14</f>
        <v>0</v>
      </c>
      <c r="H728" s="525">
        <f t="shared" si="122"/>
        <v>0</v>
      </c>
      <c r="I728" s="283"/>
      <c r="J728" s="284">
        <f>(((D728+E728)*(DT!$C$5/1000)))*($D$1045/IF(AND($D$1044&gt;$B$1046,$B$1046&gt;$D$1043),366,365))+(LIQUIDACION!$F728*(DT!$C$5/2000))</f>
        <v>0</v>
      </c>
      <c r="K728" s="285">
        <f t="shared" si="123"/>
        <v>0</v>
      </c>
      <c r="L728" s="286">
        <f>(((D728+E728)*DT!$E$5/1000)*($D$1045/IF(AND($D$1044&gt;$B$1046,$B$1046&gt;$D$1043),366,365))+(LIQUIDACION!F728*(DT!$E$5/2000)))</f>
        <v>0</v>
      </c>
      <c r="M728" s="286">
        <f>((G728)*(DT!$C$6/1000))*($D$1045/IF(AND($D$1044&gt;$B$1046,$B$1046&gt;$D$1043),366,365))</f>
        <v>0</v>
      </c>
      <c r="N728" s="287">
        <f t="shared" si="124"/>
        <v>0</v>
      </c>
      <c r="P728" s="288">
        <f>(($U728*DT!$C$5/1000))*($D$1045/IF(AND($D$1044&gt;$B$1046,$B$1046&gt;$D$1043),366,365))+(($V728*DT!$C$5/2000))</f>
        <v>0</v>
      </c>
      <c r="Q728" s="289">
        <f t="shared" si="125"/>
        <v>0</v>
      </c>
      <c r="R728" s="289">
        <f>(($U728*DT!$E$5/1000))*($D$1045/IF(AND($D$1044&gt;$B$1046,$B$1046&gt;$D$1043),366,365))+(($V728*DT!$E$5/2000))</f>
        <v>0</v>
      </c>
      <c r="S728" s="290">
        <f t="shared" si="126"/>
        <v>0</v>
      </c>
      <c r="U728" s="291">
        <f t="shared" si="127"/>
        <v>0</v>
      </c>
      <c r="V728" s="291">
        <f t="shared" si="132"/>
        <v>0</v>
      </c>
      <c r="X728" s="288">
        <f>(($AC728*DT!$C$5/1000))*($D$1045/IF(AND($D$1044&gt;$B$1046,$B$1046&gt;$D$1043),366,365))+(($AD728*DT!$C$5/2000))</f>
        <v>0</v>
      </c>
      <c r="Y728" s="289">
        <f t="shared" si="128"/>
        <v>0</v>
      </c>
      <c r="Z728" s="289">
        <f>(($AC728*DT!$E$5/1000))*($D$1045/IF(AND($D$1044&gt;$B$1046,$B$1046&gt;$D$1043),366,365))+(($AD728*DT!$E$5/2000))</f>
        <v>0</v>
      </c>
      <c r="AA728" s="290">
        <f t="shared" si="129"/>
        <v>0</v>
      </c>
      <c r="AC728" s="291">
        <f t="shared" si="130"/>
        <v>0</v>
      </c>
      <c r="AD728" s="291">
        <f t="shared" si="131"/>
        <v>0</v>
      </c>
    </row>
    <row r="729" spans="2:30" x14ac:dyDescent="0.25">
      <c r="B729" s="522">
        <v>725</v>
      </c>
      <c r="C729" s="280">
        <f>'BIENES ASEGURADOS'!C737</f>
        <v>0</v>
      </c>
      <c r="D729" s="281">
        <f>SUM('BIENES ASEGURADOS'!D737:H737)*'RT GENERALES'!$D$14</f>
        <v>0</v>
      </c>
      <c r="E729" s="281">
        <f>SUM('BIENES ASEGURADOS'!I737:Y737,'BIENES ASEGURADOS'!AA737)*'RT GENERALES'!$D$14</f>
        <v>0</v>
      </c>
      <c r="F729" s="281">
        <f>'BIENES ASEGURADOS'!AB737*'RT GENERALES'!$D$14</f>
        <v>0</v>
      </c>
      <c r="G729" s="282">
        <f>'BIENES ASEGURADOS'!Z737*'RT GENERALES'!$D$14</f>
        <v>0</v>
      </c>
      <c r="H729" s="525">
        <f t="shared" si="122"/>
        <v>0</v>
      </c>
      <c r="I729" s="283"/>
      <c r="J729" s="284">
        <f>(((D729+E729)*(DT!$C$5/1000)))*($D$1045/IF(AND($D$1044&gt;$B$1046,$B$1046&gt;$D$1043),366,365))+(LIQUIDACION!$F729*(DT!$C$5/2000))</f>
        <v>0</v>
      </c>
      <c r="K729" s="285">
        <f t="shared" si="123"/>
        <v>0</v>
      </c>
      <c r="L729" s="286">
        <f>(((D729+E729)*DT!$E$5/1000)*($D$1045/IF(AND($D$1044&gt;$B$1046,$B$1046&gt;$D$1043),366,365))+(LIQUIDACION!F729*(DT!$E$5/2000)))</f>
        <v>0</v>
      </c>
      <c r="M729" s="286">
        <f>((G729)*(DT!$C$6/1000))*($D$1045/IF(AND($D$1044&gt;$B$1046,$B$1046&gt;$D$1043),366,365))</f>
        <v>0</v>
      </c>
      <c r="N729" s="287">
        <f t="shared" si="124"/>
        <v>0</v>
      </c>
      <c r="P729" s="288">
        <f>(($U729*DT!$C$5/1000))*($D$1045/IF(AND($D$1044&gt;$B$1046,$B$1046&gt;$D$1043),366,365))+(($V729*DT!$C$5/2000))</f>
        <v>0</v>
      </c>
      <c r="Q729" s="289">
        <f t="shared" si="125"/>
        <v>0</v>
      </c>
      <c r="R729" s="289">
        <f>(($U729*DT!$E$5/1000))*($D$1045/IF(AND($D$1044&gt;$B$1046,$B$1046&gt;$D$1043),366,365))+(($V729*DT!$E$5/2000))</f>
        <v>0</v>
      </c>
      <c r="S729" s="290">
        <f t="shared" si="126"/>
        <v>0</v>
      </c>
      <c r="U729" s="291">
        <f t="shared" si="127"/>
        <v>0</v>
      </c>
      <c r="V729" s="291">
        <f t="shared" si="132"/>
        <v>0</v>
      </c>
      <c r="X729" s="288">
        <f>(($AC729*DT!$C$5/1000))*($D$1045/IF(AND($D$1044&gt;$B$1046,$B$1046&gt;$D$1043),366,365))+(($AD729*DT!$C$5/2000))</f>
        <v>0</v>
      </c>
      <c r="Y729" s="289">
        <f t="shared" si="128"/>
        <v>0</v>
      </c>
      <c r="Z729" s="289">
        <f>(($AC729*DT!$E$5/1000))*($D$1045/IF(AND($D$1044&gt;$B$1046,$B$1046&gt;$D$1043),366,365))+(($AD729*DT!$E$5/2000))</f>
        <v>0</v>
      </c>
      <c r="AA729" s="290">
        <f t="shared" si="129"/>
        <v>0</v>
      </c>
      <c r="AC729" s="291">
        <f t="shared" si="130"/>
        <v>0</v>
      </c>
      <c r="AD729" s="291">
        <f t="shared" si="131"/>
        <v>0</v>
      </c>
    </row>
    <row r="730" spans="2:30" x14ac:dyDescent="0.25">
      <c r="B730" s="522">
        <v>726</v>
      </c>
      <c r="C730" s="280">
        <f>'BIENES ASEGURADOS'!C738</f>
        <v>0</v>
      </c>
      <c r="D730" s="281">
        <f>SUM('BIENES ASEGURADOS'!D738:H738)*'RT GENERALES'!$D$14</f>
        <v>0</v>
      </c>
      <c r="E730" s="281">
        <f>SUM('BIENES ASEGURADOS'!I738:Y738,'BIENES ASEGURADOS'!AA738)*'RT GENERALES'!$D$14</f>
        <v>0</v>
      </c>
      <c r="F730" s="281">
        <f>'BIENES ASEGURADOS'!AB738*'RT GENERALES'!$D$14</f>
        <v>0</v>
      </c>
      <c r="G730" s="282">
        <f>'BIENES ASEGURADOS'!Z738*'RT GENERALES'!$D$14</f>
        <v>0</v>
      </c>
      <c r="H730" s="525">
        <f t="shared" si="122"/>
        <v>0</v>
      </c>
      <c r="I730" s="283"/>
      <c r="J730" s="284">
        <f>(((D730+E730)*(DT!$C$5/1000)))*($D$1045/IF(AND($D$1044&gt;$B$1046,$B$1046&gt;$D$1043),366,365))+(LIQUIDACION!$F730*(DT!$C$5/2000))</f>
        <v>0</v>
      </c>
      <c r="K730" s="285">
        <f t="shared" si="123"/>
        <v>0</v>
      </c>
      <c r="L730" s="286">
        <f>(((D730+E730)*DT!$E$5/1000)*($D$1045/IF(AND($D$1044&gt;$B$1046,$B$1046&gt;$D$1043),366,365))+(LIQUIDACION!F730*(DT!$E$5/2000)))</f>
        <v>0</v>
      </c>
      <c r="M730" s="286">
        <f>((G730)*(DT!$C$6/1000))*($D$1045/IF(AND($D$1044&gt;$B$1046,$B$1046&gt;$D$1043),366,365))</f>
        <v>0</v>
      </c>
      <c r="N730" s="287">
        <f t="shared" si="124"/>
        <v>0</v>
      </c>
      <c r="P730" s="288">
        <f>(($U730*DT!$C$5/1000))*($D$1045/IF(AND($D$1044&gt;$B$1046,$B$1046&gt;$D$1043),366,365))+(($V730*DT!$C$5/2000))</f>
        <v>0</v>
      </c>
      <c r="Q730" s="289">
        <f t="shared" si="125"/>
        <v>0</v>
      </c>
      <c r="R730" s="289">
        <f>(($U730*DT!$E$5/1000))*($D$1045/IF(AND($D$1044&gt;$B$1046,$B$1046&gt;$D$1043),366,365))+(($V730*DT!$E$5/2000))</f>
        <v>0</v>
      </c>
      <c r="S730" s="290">
        <f t="shared" si="126"/>
        <v>0</v>
      </c>
      <c r="U730" s="291">
        <f t="shared" si="127"/>
        <v>0</v>
      </c>
      <c r="V730" s="291">
        <f t="shared" si="132"/>
        <v>0</v>
      </c>
      <c r="X730" s="288">
        <f>(($AC730*DT!$C$5/1000))*($D$1045/IF(AND($D$1044&gt;$B$1046,$B$1046&gt;$D$1043),366,365))+(($AD730*DT!$C$5/2000))</f>
        <v>0</v>
      </c>
      <c r="Y730" s="289">
        <f t="shared" si="128"/>
        <v>0</v>
      </c>
      <c r="Z730" s="289">
        <f>(($AC730*DT!$E$5/1000))*($D$1045/IF(AND($D$1044&gt;$B$1046,$B$1046&gt;$D$1043),366,365))+(($AD730*DT!$E$5/2000))</f>
        <v>0</v>
      </c>
      <c r="AA730" s="290">
        <f t="shared" si="129"/>
        <v>0</v>
      </c>
      <c r="AC730" s="291">
        <f t="shared" si="130"/>
        <v>0</v>
      </c>
      <c r="AD730" s="291">
        <f t="shared" si="131"/>
        <v>0</v>
      </c>
    </row>
    <row r="731" spans="2:30" x14ac:dyDescent="0.25">
      <c r="B731" s="522">
        <v>727</v>
      </c>
      <c r="C731" s="280">
        <f>'BIENES ASEGURADOS'!C739</f>
        <v>0</v>
      </c>
      <c r="D731" s="281">
        <f>SUM('BIENES ASEGURADOS'!D739:H739)*'RT GENERALES'!$D$14</f>
        <v>0</v>
      </c>
      <c r="E731" s="281">
        <f>SUM('BIENES ASEGURADOS'!I739:Y739,'BIENES ASEGURADOS'!AA739)*'RT GENERALES'!$D$14</f>
        <v>0</v>
      </c>
      <c r="F731" s="281">
        <f>'BIENES ASEGURADOS'!AB739*'RT GENERALES'!$D$14</f>
        <v>0</v>
      </c>
      <c r="G731" s="282">
        <f>'BIENES ASEGURADOS'!Z739*'RT GENERALES'!$D$14</f>
        <v>0</v>
      </c>
      <c r="H731" s="525">
        <f t="shared" si="122"/>
        <v>0</v>
      </c>
      <c r="I731" s="283"/>
      <c r="J731" s="284">
        <f>(((D731+E731)*(DT!$C$5/1000)))*($D$1045/IF(AND($D$1044&gt;$B$1046,$B$1046&gt;$D$1043),366,365))+(LIQUIDACION!$F731*(DT!$C$5/2000))</f>
        <v>0</v>
      </c>
      <c r="K731" s="285">
        <f t="shared" si="123"/>
        <v>0</v>
      </c>
      <c r="L731" s="286">
        <f>(((D731+E731)*DT!$E$5/1000)*($D$1045/IF(AND($D$1044&gt;$B$1046,$B$1046&gt;$D$1043),366,365))+(LIQUIDACION!F731*(DT!$E$5/2000)))</f>
        <v>0</v>
      </c>
      <c r="M731" s="286">
        <f>((G731)*(DT!$C$6/1000))*($D$1045/IF(AND($D$1044&gt;$B$1046,$B$1046&gt;$D$1043),366,365))</f>
        <v>0</v>
      </c>
      <c r="N731" s="287">
        <f t="shared" si="124"/>
        <v>0</v>
      </c>
      <c r="P731" s="288">
        <f>(($U731*DT!$C$5/1000))*($D$1045/IF(AND($D$1044&gt;$B$1046,$B$1046&gt;$D$1043),366,365))+(($V731*DT!$C$5/2000))</f>
        <v>0</v>
      </c>
      <c r="Q731" s="289">
        <f t="shared" si="125"/>
        <v>0</v>
      </c>
      <c r="R731" s="289">
        <f>(($U731*DT!$E$5/1000))*($D$1045/IF(AND($D$1044&gt;$B$1046,$B$1046&gt;$D$1043),366,365))+(($V731*DT!$E$5/2000))</f>
        <v>0</v>
      </c>
      <c r="S731" s="290">
        <f t="shared" si="126"/>
        <v>0</v>
      </c>
      <c r="U731" s="291">
        <f t="shared" si="127"/>
        <v>0</v>
      </c>
      <c r="V731" s="291">
        <f t="shared" si="132"/>
        <v>0</v>
      </c>
      <c r="X731" s="288">
        <f>(($AC731*DT!$C$5/1000))*($D$1045/IF(AND($D$1044&gt;$B$1046,$B$1046&gt;$D$1043),366,365))+(($AD731*DT!$C$5/2000))</f>
        <v>0</v>
      </c>
      <c r="Y731" s="289">
        <f t="shared" si="128"/>
        <v>0</v>
      </c>
      <c r="Z731" s="289">
        <f>(($AC731*DT!$E$5/1000))*($D$1045/IF(AND($D$1044&gt;$B$1046,$B$1046&gt;$D$1043),366,365))+(($AD731*DT!$E$5/2000))</f>
        <v>0</v>
      </c>
      <c r="AA731" s="290">
        <f t="shared" si="129"/>
        <v>0</v>
      </c>
      <c r="AC731" s="291">
        <f t="shared" si="130"/>
        <v>0</v>
      </c>
      <c r="AD731" s="291">
        <f t="shared" si="131"/>
        <v>0</v>
      </c>
    </row>
    <row r="732" spans="2:30" x14ac:dyDescent="0.25">
      <c r="B732" s="522">
        <v>728</v>
      </c>
      <c r="C732" s="280">
        <f>'BIENES ASEGURADOS'!C740</f>
        <v>0</v>
      </c>
      <c r="D732" s="281">
        <f>SUM('BIENES ASEGURADOS'!D740:H740)*'RT GENERALES'!$D$14</f>
        <v>0</v>
      </c>
      <c r="E732" s="281">
        <f>SUM('BIENES ASEGURADOS'!I740:Y740,'BIENES ASEGURADOS'!AA740)*'RT GENERALES'!$D$14</f>
        <v>0</v>
      </c>
      <c r="F732" s="281">
        <f>'BIENES ASEGURADOS'!AB740*'RT GENERALES'!$D$14</f>
        <v>0</v>
      </c>
      <c r="G732" s="282">
        <f>'BIENES ASEGURADOS'!Z740*'RT GENERALES'!$D$14</f>
        <v>0</v>
      </c>
      <c r="H732" s="525">
        <f t="shared" si="122"/>
        <v>0</v>
      </c>
      <c r="I732" s="283"/>
      <c r="J732" s="284">
        <f>(((D732+E732)*(DT!$C$5/1000)))*($D$1045/IF(AND($D$1044&gt;$B$1046,$B$1046&gt;$D$1043),366,365))+(LIQUIDACION!$F732*(DT!$C$5/2000))</f>
        <v>0</v>
      </c>
      <c r="K732" s="285">
        <f t="shared" si="123"/>
        <v>0</v>
      </c>
      <c r="L732" s="286">
        <f>(((D732+E732)*DT!$E$5/1000)*($D$1045/IF(AND($D$1044&gt;$B$1046,$B$1046&gt;$D$1043),366,365))+(LIQUIDACION!F732*(DT!$E$5/2000)))</f>
        <v>0</v>
      </c>
      <c r="M732" s="286">
        <f>((G732)*(DT!$C$6/1000))*($D$1045/IF(AND($D$1044&gt;$B$1046,$B$1046&gt;$D$1043),366,365))</f>
        <v>0</v>
      </c>
      <c r="N732" s="287">
        <f t="shared" si="124"/>
        <v>0</v>
      </c>
      <c r="P732" s="288">
        <f>(($U732*DT!$C$5/1000))*($D$1045/IF(AND($D$1044&gt;$B$1046,$B$1046&gt;$D$1043),366,365))+(($V732*DT!$C$5/2000))</f>
        <v>0</v>
      </c>
      <c r="Q732" s="289">
        <f t="shared" si="125"/>
        <v>0</v>
      </c>
      <c r="R732" s="289">
        <f>(($U732*DT!$E$5/1000))*($D$1045/IF(AND($D$1044&gt;$B$1046,$B$1046&gt;$D$1043),366,365))+(($V732*DT!$E$5/2000))</f>
        <v>0</v>
      </c>
      <c r="S732" s="290">
        <f t="shared" si="126"/>
        <v>0</v>
      </c>
      <c r="U732" s="291">
        <f t="shared" si="127"/>
        <v>0</v>
      </c>
      <c r="V732" s="291">
        <f t="shared" si="132"/>
        <v>0</v>
      </c>
      <c r="X732" s="288">
        <f>(($AC732*DT!$C$5/1000))*($D$1045/IF(AND($D$1044&gt;$B$1046,$B$1046&gt;$D$1043),366,365))+(($AD732*DT!$C$5/2000))</f>
        <v>0</v>
      </c>
      <c r="Y732" s="289">
        <f t="shared" si="128"/>
        <v>0</v>
      </c>
      <c r="Z732" s="289">
        <f>(($AC732*DT!$E$5/1000))*($D$1045/IF(AND($D$1044&gt;$B$1046,$B$1046&gt;$D$1043),366,365))+(($AD732*DT!$E$5/2000))</f>
        <v>0</v>
      </c>
      <c r="AA732" s="290">
        <f t="shared" si="129"/>
        <v>0</v>
      </c>
      <c r="AC732" s="291">
        <f t="shared" si="130"/>
        <v>0</v>
      </c>
      <c r="AD732" s="291">
        <f t="shared" si="131"/>
        <v>0</v>
      </c>
    </row>
    <row r="733" spans="2:30" x14ac:dyDescent="0.25">
      <c r="B733" s="522">
        <v>729</v>
      </c>
      <c r="C733" s="280">
        <f>'BIENES ASEGURADOS'!C741</f>
        <v>0</v>
      </c>
      <c r="D733" s="281">
        <f>SUM('BIENES ASEGURADOS'!D741:H741)*'RT GENERALES'!$D$14</f>
        <v>0</v>
      </c>
      <c r="E733" s="281">
        <f>SUM('BIENES ASEGURADOS'!I741:Y741,'BIENES ASEGURADOS'!AA741)*'RT GENERALES'!$D$14</f>
        <v>0</v>
      </c>
      <c r="F733" s="281">
        <f>'BIENES ASEGURADOS'!AB741*'RT GENERALES'!$D$14</f>
        <v>0</v>
      </c>
      <c r="G733" s="282">
        <f>'BIENES ASEGURADOS'!Z741*'RT GENERALES'!$D$14</f>
        <v>0</v>
      </c>
      <c r="H733" s="525">
        <f t="shared" si="122"/>
        <v>0</v>
      </c>
      <c r="I733" s="283"/>
      <c r="J733" s="284">
        <f>(((D733+E733)*(DT!$C$5/1000)))*($D$1045/IF(AND($D$1044&gt;$B$1046,$B$1046&gt;$D$1043),366,365))+(LIQUIDACION!$F733*(DT!$C$5/2000))</f>
        <v>0</v>
      </c>
      <c r="K733" s="285">
        <f t="shared" si="123"/>
        <v>0</v>
      </c>
      <c r="L733" s="286">
        <f>(((D733+E733)*DT!$E$5/1000)*($D$1045/IF(AND($D$1044&gt;$B$1046,$B$1046&gt;$D$1043),366,365))+(LIQUIDACION!F733*(DT!$E$5/2000)))</f>
        <v>0</v>
      </c>
      <c r="M733" s="286">
        <f>((G733)*(DT!$C$6/1000))*($D$1045/IF(AND($D$1044&gt;$B$1046,$B$1046&gt;$D$1043),366,365))</f>
        <v>0</v>
      </c>
      <c r="N733" s="287">
        <f t="shared" si="124"/>
        <v>0</v>
      </c>
      <c r="P733" s="288">
        <f>(($U733*DT!$C$5/1000))*($D$1045/IF(AND($D$1044&gt;$B$1046,$B$1046&gt;$D$1043),366,365))+(($V733*DT!$C$5/2000))</f>
        <v>0</v>
      </c>
      <c r="Q733" s="289">
        <f t="shared" si="125"/>
        <v>0</v>
      </c>
      <c r="R733" s="289">
        <f>(($U733*DT!$E$5/1000))*($D$1045/IF(AND($D$1044&gt;$B$1046,$B$1046&gt;$D$1043),366,365))+(($V733*DT!$E$5/2000))</f>
        <v>0</v>
      </c>
      <c r="S733" s="290">
        <f t="shared" si="126"/>
        <v>0</v>
      </c>
      <c r="U733" s="291">
        <f t="shared" si="127"/>
        <v>0</v>
      </c>
      <c r="V733" s="291">
        <f t="shared" si="132"/>
        <v>0</v>
      </c>
      <c r="X733" s="288">
        <f>(($AC733*DT!$C$5/1000))*($D$1045/IF(AND($D$1044&gt;$B$1046,$B$1046&gt;$D$1043),366,365))+(($AD733*DT!$C$5/2000))</f>
        <v>0</v>
      </c>
      <c r="Y733" s="289">
        <f t="shared" si="128"/>
        <v>0</v>
      </c>
      <c r="Z733" s="289">
        <f>(($AC733*DT!$E$5/1000))*($D$1045/IF(AND($D$1044&gt;$B$1046,$B$1046&gt;$D$1043),366,365))+(($AD733*DT!$E$5/2000))</f>
        <v>0</v>
      </c>
      <c r="AA733" s="290">
        <f t="shared" si="129"/>
        <v>0</v>
      </c>
      <c r="AC733" s="291">
        <f t="shared" si="130"/>
        <v>0</v>
      </c>
      <c r="AD733" s="291">
        <f t="shared" si="131"/>
        <v>0</v>
      </c>
    </row>
    <row r="734" spans="2:30" x14ac:dyDescent="0.25">
      <c r="B734" s="522">
        <v>730</v>
      </c>
      <c r="C734" s="280">
        <f>'BIENES ASEGURADOS'!C742</f>
        <v>0</v>
      </c>
      <c r="D734" s="281">
        <f>SUM('BIENES ASEGURADOS'!D742:H742)*'RT GENERALES'!$D$14</f>
        <v>0</v>
      </c>
      <c r="E734" s="281">
        <f>SUM('BIENES ASEGURADOS'!I742:Y742,'BIENES ASEGURADOS'!AA742)*'RT GENERALES'!$D$14</f>
        <v>0</v>
      </c>
      <c r="F734" s="281">
        <f>'BIENES ASEGURADOS'!AB742*'RT GENERALES'!$D$14</f>
        <v>0</v>
      </c>
      <c r="G734" s="282">
        <f>'BIENES ASEGURADOS'!Z742*'RT GENERALES'!$D$14</f>
        <v>0</v>
      </c>
      <c r="H734" s="525">
        <f t="shared" si="122"/>
        <v>0</v>
      </c>
      <c r="I734" s="283"/>
      <c r="J734" s="284">
        <f>(((D734+E734)*(DT!$C$5/1000)))*($D$1045/IF(AND($D$1044&gt;$B$1046,$B$1046&gt;$D$1043),366,365))+(LIQUIDACION!$F734*(DT!$C$5/2000))</f>
        <v>0</v>
      </c>
      <c r="K734" s="285">
        <f t="shared" si="123"/>
        <v>0</v>
      </c>
      <c r="L734" s="286">
        <f>(((D734+E734)*DT!$E$5/1000)*($D$1045/IF(AND($D$1044&gt;$B$1046,$B$1046&gt;$D$1043),366,365))+(LIQUIDACION!F734*(DT!$E$5/2000)))</f>
        <v>0</v>
      </c>
      <c r="M734" s="286">
        <f>((G734)*(DT!$C$6/1000))*($D$1045/IF(AND($D$1044&gt;$B$1046,$B$1046&gt;$D$1043),366,365))</f>
        <v>0</v>
      </c>
      <c r="N734" s="287">
        <f t="shared" si="124"/>
        <v>0</v>
      </c>
      <c r="P734" s="288">
        <f>(($U734*DT!$C$5/1000))*($D$1045/IF(AND($D$1044&gt;$B$1046,$B$1046&gt;$D$1043),366,365))+(($V734*DT!$C$5/2000))</f>
        <v>0</v>
      </c>
      <c r="Q734" s="289">
        <f t="shared" si="125"/>
        <v>0</v>
      </c>
      <c r="R734" s="289">
        <f>(($U734*DT!$E$5/1000))*($D$1045/IF(AND($D$1044&gt;$B$1046,$B$1046&gt;$D$1043),366,365))+(($V734*DT!$E$5/2000))</f>
        <v>0</v>
      </c>
      <c r="S734" s="290">
        <f t="shared" si="126"/>
        <v>0</v>
      </c>
      <c r="U734" s="291">
        <f t="shared" si="127"/>
        <v>0</v>
      </c>
      <c r="V734" s="291">
        <f t="shared" si="132"/>
        <v>0</v>
      </c>
      <c r="X734" s="288">
        <f>(($AC734*DT!$C$5/1000))*($D$1045/IF(AND($D$1044&gt;$B$1046,$B$1046&gt;$D$1043),366,365))+(($AD734*DT!$C$5/2000))</f>
        <v>0</v>
      </c>
      <c r="Y734" s="289">
        <f t="shared" si="128"/>
        <v>0</v>
      </c>
      <c r="Z734" s="289">
        <f>(($AC734*DT!$E$5/1000))*($D$1045/IF(AND($D$1044&gt;$B$1046,$B$1046&gt;$D$1043),366,365))+(($AD734*DT!$E$5/2000))</f>
        <v>0</v>
      </c>
      <c r="AA734" s="290">
        <f t="shared" si="129"/>
        <v>0</v>
      </c>
      <c r="AC734" s="291">
        <f t="shared" si="130"/>
        <v>0</v>
      </c>
      <c r="AD734" s="291">
        <f t="shared" si="131"/>
        <v>0</v>
      </c>
    </row>
    <row r="735" spans="2:30" x14ac:dyDescent="0.25">
      <c r="B735" s="522">
        <v>731</v>
      </c>
      <c r="C735" s="280">
        <f>'BIENES ASEGURADOS'!C743</f>
        <v>0</v>
      </c>
      <c r="D735" s="281">
        <f>SUM('BIENES ASEGURADOS'!D743:H743)*'RT GENERALES'!$D$14</f>
        <v>0</v>
      </c>
      <c r="E735" s="281">
        <f>SUM('BIENES ASEGURADOS'!I743:Y743,'BIENES ASEGURADOS'!AA743)*'RT GENERALES'!$D$14</f>
        <v>0</v>
      </c>
      <c r="F735" s="281">
        <f>'BIENES ASEGURADOS'!AB743*'RT GENERALES'!$D$14</f>
        <v>0</v>
      </c>
      <c r="G735" s="282">
        <f>'BIENES ASEGURADOS'!Z743*'RT GENERALES'!$D$14</f>
        <v>0</v>
      </c>
      <c r="H735" s="525">
        <f t="shared" si="122"/>
        <v>0</v>
      </c>
      <c r="I735" s="283"/>
      <c r="J735" s="284">
        <f>(((D735+E735)*(DT!$C$5/1000)))*($D$1045/IF(AND($D$1044&gt;$B$1046,$B$1046&gt;$D$1043),366,365))+(LIQUIDACION!$F735*(DT!$C$5/2000))</f>
        <v>0</v>
      </c>
      <c r="K735" s="285">
        <f t="shared" si="123"/>
        <v>0</v>
      </c>
      <c r="L735" s="286">
        <f>(((D735+E735)*DT!$E$5/1000)*($D$1045/IF(AND($D$1044&gt;$B$1046,$B$1046&gt;$D$1043),366,365))+(LIQUIDACION!F735*(DT!$E$5/2000)))</f>
        <v>0</v>
      </c>
      <c r="M735" s="286">
        <f>((G735)*(DT!$C$6/1000))*($D$1045/IF(AND($D$1044&gt;$B$1046,$B$1046&gt;$D$1043),366,365))</f>
        <v>0</v>
      </c>
      <c r="N735" s="287">
        <f t="shared" si="124"/>
        <v>0</v>
      </c>
      <c r="P735" s="288">
        <f>(($U735*DT!$C$5/1000))*($D$1045/IF(AND($D$1044&gt;$B$1046,$B$1046&gt;$D$1043),366,365))+(($V735*DT!$C$5/2000))</f>
        <v>0</v>
      </c>
      <c r="Q735" s="289">
        <f t="shared" si="125"/>
        <v>0</v>
      </c>
      <c r="R735" s="289">
        <f>(($U735*DT!$E$5/1000))*($D$1045/IF(AND($D$1044&gt;$B$1046,$B$1046&gt;$D$1043),366,365))+(($V735*DT!$E$5/2000))</f>
        <v>0</v>
      </c>
      <c r="S735" s="290">
        <f t="shared" si="126"/>
        <v>0</v>
      </c>
      <c r="U735" s="291">
        <f t="shared" si="127"/>
        <v>0</v>
      </c>
      <c r="V735" s="291">
        <f t="shared" si="132"/>
        <v>0</v>
      </c>
      <c r="X735" s="288">
        <f>(($AC735*DT!$C$5/1000))*($D$1045/IF(AND($D$1044&gt;$B$1046,$B$1046&gt;$D$1043),366,365))+(($AD735*DT!$C$5/2000))</f>
        <v>0</v>
      </c>
      <c r="Y735" s="289">
        <f t="shared" si="128"/>
        <v>0</v>
      </c>
      <c r="Z735" s="289">
        <f>(($AC735*DT!$E$5/1000))*($D$1045/IF(AND($D$1044&gt;$B$1046,$B$1046&gt;$D$1043),366,365))+(($AD735*DT!$E$5/2000))</f>
        <v>0</v>
      </c>
      <c r="AA735" s="290">
        <f t="shared" si="129"/>
        <v>0</v>
      </c>
      <c r="AC735" s="291">
        <f t="shared" si="130"/>
        <v>0</v>
      </c>
      <c r="AD735" s="291">
        <f t="shared" si="131"/>
        <v>0</v>
      </c>
    </row>
    <row r="736" spans="2:30" x14ac:dyDescent="0.25">
      <c r="B736" s="522">
        <v>732</v>
      </c>
      <c r="C736" s="280">
        <f>'BIENES ASEGURADOS'!C744</f>
        <v>0</v>
      </c>
      <c r="D736" s="281">
        <f>SUM('BIENES ASEGURADOS'!D744:H744)*'RT GENERALES'!$D$14</f>
        <v>0</v>
      </c>
      <c r="E736" s="281">
        <f>SUM('BIENES ASEGURADOS'!I744:Y744,'BIENES ASEGURADOS'!AA744)*'RT GENERALES'!$D$14</f>
        <v>0</v>
      </c>
      <c r="F736" s="281">
        <f>'BIENES ASEGURADOS'!AB744*'RT GENERALES'!$D$14</f>
        <v>0</v>
      </c>
      <c r="G736" s="282">
        <f>'BIENES ASEGURADOS'!Z744*'RT GENERALES'!$D$14</f>
        <v>0</v>
      </c>
      <c r="H736" s="525">
        <f t="shared" si="122"/>
        <v>0</v>
      </c>
      <c r="I736" s="283"/>
      <c r="J736" s="284">
        <f>(((D736+E736)*(DT!$C$5/1000)))*($D$1045/IF(AND($D$1044&gt;$B$1046,$B$1046&gt;$D$1043),366,365))+(LIQUIDACION!$F736*(DT!$C$5/2000))</f>
        <v>0</v>
      </c>
      <c r="K736" s="285">
        <f t="shared" si="123"/>
        <v>0</v>
      </c>
      <c r="L736" s="286">
        <f>(((D736+E736)*DT!$E$5/1000)*($D$1045/IF(AND($D$1044&gt;$B$1046,$B$1046&gt;$D$1043),366,365))+(LIQUIDACION!F736*(DT!$E$5/2000)))</f>
        <v>0</v>
      </c>
      <c r="M736" s="286">
        <f>((G736)*(DT!$C$6/1000))*($D$1045/IF(AND($D$1044&gt;$B$1046,$B$1046&gt;$D$1043),366,365))</f>
        <v>0</v>
      </c>
      <c r="N736" s="287">
        <f t="shared" si="124"/>
        <v>0</v>
      </c>
      <c r="P736" s="288">
        <f>(($U736*DT!$C$5/1000))*($D$1045/IF(AND($D$1044&gt;$B$1046,$B$1046&gt;$D$1043),366,365))+(($V736*DT!$C$5/2000))</f>
        <v>0</v>
      </c>
      <c r="Q736" s="289">
        <f t="shared" si="125"/>
        <v>0</v>
      </c>
      <c r="R736" s="289">
        <f>(($U736*DT!$E$5/1000))*($D$1045/IF(AND($D$1044&gt;$B$1046,$B$1046&gt;$D$1043),366,365))+(($V736*DT!$E$5/2000))</f>
        <v>0</v>
      </c>
      <c r="S736" s="290">
        <f t="shared" si="126"/>
        <v>0</v>
      </c>
      <c r="U736" s="291">
        <f t="shared" si="127"/>
        <v>0</v>
      </c>
      <c r="V736" s="291">
        <f t="shared" si="132"/>
        <v>0</v>
      </c>
      <c r="X736" s="288">
        <f>(($AC736*DT!$C$5/1000))*($D$1045/IF(AND($D$1044&gt;$B$1046,$B$1046&gt;$D$1043),366,365))+(($AD736*DT!$C$5/2000))</f>
        <v>0</v>
      </c>
      <c r="Y736" s="289">
        <f t="shared" si="128"/>
        <v>0</v>
      </c>
      <c r="Z736" s="289">
        <f>(($AC736*DT!$E$5/1000))*($D$1045/IF(AND($D$1044&gt;$B$1046,$B$1046&gt;$D$1043),366,365))+(($AD736*DT!$E$5/2000))</f>
        <v>0</v>
      </c>
      <c r="AA736" s="290">
        <f t="shared" si="129"/>
        <v>0</v>
      </c>
      <c r="AC736" s="291">
        <f t="shared" si="130"/>
        <v>0</v>
      </c>
      <c r="AD736" s="291">
        <f t="shared" si="131"/>
        <v>0</v>
      </c>
    </row>
    <row r="737" spans="2:30" x14ac:dyDescent="0.25">
      <c r="B737" s="522">
        <v>733</v>
      </c>
      <c r="C737" s="280">
        <f>'BIENES ASEGURADOS'!C745</f>
        <v>0</v>
      </c>
      <c r="D737" s="281">
        <f>SUM('BIENES ASEGURADOS'!D745:H745)*'RT GENERALES'!$D$14</f>
        <v>0</v>
      </c>
      <c r="E737" s="281">
        <f>SUM('BIENES ASEGURADOS'!I745:Y745,'BIENES ASEGURADOS'!AA745)*'RT GENERALES'!$D$14</f>
        <v>0</v>
      </c>
      <c r="F737" s="281">
        <f>'BIENES ASEGURADOS'!AB745*'RT GENERALES'!$D$14</f>
        <v>0</v>
      </c>
      <c r="G737" s="282">
        <f>'BIENES ASEGURADOS'!Z745*'RT GENERALES'!$D$14</f>
        <v>0</v>
      </c>
      <c r="H737" s="525">
        <f t="shared" si="122"/>
        <v>0</v>
      </c>
      <c r="I737" s="283"/>
      <c r="J737" s="284">
        <f>(((D737+E737)*(DT!$C$5/1000)))*($D$1045/IF(AND($D$1044&gt;$B$1046,$B$1046&gt;$D$1043),366,365))+(LIQUIDACION!$F737*(DT!$C$5/2000))</f>
        <v>0</v>
      </c>
      <c r="K737" s="285">
        <f t="shared" si="123"/>
        <v>0</v>
      </c>
      <c r="L737" s="286">
        <f>(((D737+E737)*DT!$E$5/1000)*($D$1045/IF(AND($D$1044&gt;$B$1046,$B$1046&gt;$D$1043),366,365))+(LIQUIDACION!F737*(DT!$E$5/2000)))</f>
        <v>0</v>
      </c>
      <c r="M737" s="286">
        <f>((G737)*(DT!$C$6/1000))*($D$1045/IF(AND($D$1044&gt;$B$1046,$B$1046&gt;$D$1043),366,365))</f>
        <v>0</v>
      </c>
      <c r="N737" s="287">
        <f t="shared" si="124"/>
        <v>0</v>
      </c>
      <c r="P737" s="288">
        <f>(($U737*DT!$C$5/1000))*($D$1045/IF(AND($D$1044&gt;$B$1046,$B$1046&gt;$D$1043),366,365))+(($V737*DT!$C$5/2000))</f>
        <v>0</v>
      </c>
      <c r="Q737" s="289">
        <f t="shared" si="125"/>
        <v>0</v>
      </c>
      <c r="R737" s="289">
        <f>(($U737*DT!$E$5/1000))*($D$1045/IF(AND($D$1044&gt;$B$1046,$B$1046&gt;$D$1043),366,365))+(($V737*DT!$E$5/2000))</f>
        <v>0</v>
      </c>
      <c r="S737" s="290">
        <f t="shared" si="126"/>
        <v>0</v>
      </c>
      <c r="U737" s="291">
        <f t="shared" si="127"/>
        <v>0</v>
      </c>
      <c r="V737" s="291">
        <f t="shared" si="132"/>
        <v>0</v>
      </c>
      <c r="X737" s="288">
        <f>(($AC737*DT!$C$5/1000))*($D$1045/IF(AND($D$1044&gt;$B$1046,$B$1046&gt;$D$1043),366,365))+(($AD737*DT!$C$5/2000))</f>
        <v>0</v>
      </c>
      <c r="Y737" s="289">
        <f t="shared" si="128"/>
        <v>0</v>
      </c>
      <c r="Z737" s="289">
        <f>(($AC737*DT!$E$5/1000))*($D$1045/IF(AND($D$1044&gt;$B$1046,$B$1046&gt;$D$1043),366,365))+(($AD737*DT!$E$5/2000))</f>
        <v>0</v>
      </c>
      <c r="AA737" s="290">
        <f t="shared" si="129"/>
        <v>0</v>
      </c>
      <c r="AC737" s="291">
        <f t="shared" si="130"/>
        <v>0</v>
      </c>
      <c r="AD737" s="291">
        <f t="shared" si="131"/>
        <v>0</v>
      </c>
    </row>
    <row r="738" spans="2:30" x14ac:dyDescent="0.25">
      <c r="B738" s="522">
        <v>734</v>
      </c>
      <c r="C738" s="280">
        <f>'BIENES ASEGURADOS'!C746</f>
        <v>0</v>
      </c>
      <c r="D738" s="281">
        <f>SUM('BIENES ASEGURADOS'!D746:H746)*'RT GENERALES'!$D$14</f>
        <v>0</v>
      </c>
      <c r="E738" s="281">
        <f>SUM('BIENES ASEGURADOS'!I746:Y746,'BIENES ASEGURADOS'!AA746)*'RT GENERALES'!$D$14</f>
        <v>0</v>
      </c>
      <c r="F738" s="281">
        <f>'BIENES ASEGURADOS'!AB746*'RT GENERALES'!$D$14</f>
        <v>0</v>
      </c>
      <c r="G738" s="282">
        <f>'BIENES ASEGURADOS'!Z746*'RT GENERALES'!$D$14</f>
        <v>0</v>
      </c>
      <c r="H738" s="525">
        <f t="shared" si="122"/>
        <v>0</v>
      </c>
      <c r="I738" s="283"/>
      <c r="J738" s="284">
        <f>(((D738+E738)*(DT!$C$5/1000)))*($D$1045/IF(AND($D$1044&gt;$B$1046,$B$1046&gt;$D$1043),366,365))+(LIQUIDACION!$F738*(DT!$C$5/2000))</f>
        <v>0</v>
      </c>
      <c r="K738" s="285">
        <f t="shared" si="123"/>
        <v>0</v>
      </c>
      <c r="L738" s="286">
        <f>(((D738+E738)*DT!$E$5/1000)*($D$1045/IF(AND($D$1044&gt;$B$1046,$B$1046&gt;$D$1043),366,365))+(LIQUIDACION!F738*(DT!$E$5/2000)))</f>
        <v>0</v>
      </c>
      <c r="M738" s="286">
        <f>((G738)*(DT!$C$6/1000))*($D$1045/IF(AND($D$1044&gt;$B$1046,$B$1046&gt;$D$1043),366,365))</f>
        <v>0</v>
      </c>
      <c r="N738" s="287">
        <f t="shared" si="124"/>
        <v>0</v>
      </c>
      <c r="P738" s="288">
        <f>(($U738*DT!$C$5/1000))*($D$1045/IF(AND($D$1044&gt;$B$1046,$B$1046&gt;$D$1043),366,365))+(($V738*DT!$C$5/2000))</f>
        <v>0</v>
      </c>
      <c r="Q738" s="289">
        <f t="shared" si="125"/>
        <v>0</v>
      </c>
      <c r="R738" s="289">
        <f>(($U738*DT!$E$5/1000))*($D$1045/IF(AND($D$1044&gt;$B$1046,$B$1046&gt;$D$1043),366,365))+(($V738*DT!$E$5/2000))</f>
        <v>0</v>
      </c>
      <c r="S738" s="290">
        <f t="shared" si="126"/>
        <v>0</v>
      </c>
      <c r="U738" s="291">
        <f t="shared" si="127"/>
        <v>0</v>
      </c>
      <c r="V738" s="291">
        <f t="shared" si="132"/>
        <v>0</v>
      </c>
      <c r="X738" s="288">
        <f>(($AC738*DT!$C$5/1000))*($D$1045/IF(AND($D$1044&gt;$B$1046,$B$1046&gt;$D$1043),366,365))+(($AD738*DT!$C$5/2000))</f>
        <v>0</v>
      </c>
      <c r="Y738" s="289">
        <f t="shared" si="128"/>
        <v>0</v>
      </c>
      <c r="Z738" s="289">
        <f>(($AC738*DT!$E$5/1000))*($D$1045/IF(AND($D$1044&gt;$B$1046,$B$1046&gt;$D$1043),366,365))+(($AD738*DT!$E$5/2000))</f>
        <v>0</v>
      </c>
      <c r="AA738" s="290">
        <f t="shared" si="129"/>
        <v>0</v>
      </c>
      <c r="AC738" s="291">
        <f t="shared" si="130"/>
        <v>0</v>
      </c>
      <c r="AD738" s="291">
        <f t="shared" si="131"/>
        <v>0</v>
      </c>
    </row>
    <row r="739" spans="2:30" x14ac:dyDescent="0.25">
      <c r="B739" s="522">
        <v>735</v>
      </c>
      <c r="C739" s="280">
        <f>'BIENES ASEGURADOS'!C747</f>
        <v>0</v>
      </c>
      <c r="D739" s="281">
        <f>SUM('BIENES ASEGURADOS'!D747:H747)*'RT GENERALES'!$D$14</f>
        <v>0</v>
      </c>
      <c r="E739" s="281">
        <f>SUM('BIENES ASEGURADOS'!I747:Y747,'BIENES ASEGURADOS'!AA747)*'RT GENERALES'!$D$14</f>
        <v>0</v>
      </c>
      <c r="F739" s="281">
        <f>'BIENES ASEGURADOS'!AB747*'RT GENERALES'!$D$14</f>
        <v>0</v>
      </c>
      <c r="G739" s="282">
        <f>'BIENES ASEGURADOS'!Z747*'RT GENERALES'!$D$14</f>
        <v>0</v>
      </c>
      <c r="H739" s="525">
        <f t="shared" si="122"/>
        <v>0</v>
      </c>
      <c r="I739" s="283"/>
      <c r="J739" s="284">
        <f>(((D739+E739)*(DT!$C$5/1000)))*($D$1045/IF(AND($D$1044&gt;$B$1046,$B$1046&gt;$D$1043),366,365))+(LIQUIDACION!$F739*(DT!$C$5/2000))</f>
        <v>0</v>
      </c>
      <c r="K739" s="285">
        <f t="shared" si="123"/>
        <v>0</v>
      </c>
      <c r="L739" s="286">
        <f>(((D739+E739)*DT!$E$5/1000)*($D$1045/IF(AND($D$1044&gt;$B$1046,$B$1046&gt;$D$1043),366,365))+(LIQUIDACION!F739*(DT!$E$5/2000)))</f>
        <v>0</v>
      </c>
      <c r="M739" s="286">
        <f>((G739)*(DT!$C$6/1000))*($D$1045/IF(AND($D$1044&gt;$B$1046,$B$1046&gt;$D$1043),366,365))</f>
        <v>0</v>
      </c>
      <c r="N739" s="287">
        <f t="shared" si="124"/>
        <v>0</v>
      </c>
      <c r="P739" s="288">
        <f>(($U739*DT!$C$5/1000))*($D$1045/IF(AND($D$1044&gt;$B$1046,$B$1046&gt;$D$1043),366,365))+(($V739*DT!$C$5/2000))</f>
        <v>0</v>
      </c>
      <c r="Q739" s="289">
        <f t="shared" si="125"/>
        <v>0</v>
      </c>
      <c r="R739" s="289">
        <f>(($U739*DT!$E$5/1000))*($D$1045/IF(AND($D$1044&gt;$B$1046,$B$1046&gt;$D$1043),366,365))+(($V739*DT!$E$5/2000))</f>
        <v>0</v>
      </c>
      <c r="S739" s="290">
        <f t="shared" si="126"/>
        <v>0</v>
      </c>
      <c r="U739" s="291">
        <f t="shared" si="127"/>
        <v>0</v>
      </c>
      <c r="V739" s="291">
        <f t="shared" si="132"/>
        <v>0</v>
      </c>
      <c r="X739" s="288">
        <f>(($AC739*DT!$C$5/1000))*($D$1045/IF(AND($D$1044&gt;$B$1046,$B$1046&gt;$D$1043),366,365))+(($AD739*DT!$C$5/2000))</f>
        <v>0</v>
      </c>
      <c r="Y739" s="289">
        <f t="shared" si="128"/>
        <v>0</v>
      </c>
      <c r="Z739" s="289">
        <f>(($AC739*DT!$E$5/1000))*($D$1045/IF(AND($D$1044&gt;$B$1046,$B$1046&gt;$D$1043),366,365))+(($AD739*DT!$E$5/2000))</f>
        <v>0</v>
      </c>
      <c r="AA739" s="290">
        <f t="shared" si="129"/>
        <v>0</v>
      </c>
      <c r="AC739" s="291">
        <f t="shared" si="130"/>
        <v>0</v>
      </c>
      <c r="AD739" s="291">
        <f t="shared" si="131"/>
        <v>0</v>
      </c>
    </row>
    <row r="740" spans="2:30" x14ac:dyDescent="0.25">
      <c r="B740" s="522">
        <v>736</v>
      </c>
      <c r="C740" s="280">
        <f>'BIENES ASEGURADOS'!C748</f>
        <v>0</v>
      </c>
      <c r="D740" s="281">
        <f>SUM('BIENES ASEGURADOS'!D748:H748)*'RT GENERALES'!$D$14</f>
        <v>0</v>
      </c>
      <c r="E740" s="281">
        <f>SUM('BIENES ASEGURADOS'!I748:Y748,'BIENES ASEGURADOS'!AA748)*'RT GENERALES'!$D$14</f>
        <v>0</v>
      </c>
      <c r="F740" s="281">
        <f>'BIENES ASEGURADOS'!AB748*'RT GENERALES'!$D$14</f>
        <v>0</v>
      </c>
      <c r="G740" s="282">
        <f>'BIENES ASEGURADOS'!Z748*'RT GENERALES'!$D$14</f>
        <v>0</v>
      </c>
      <c r="H740" s="525">
        <f t="shared" si="122"/>
        <v>0</v>
      </c>
      <c r="I740" s="283"/>
      <c r="J740" s="284">
        <f>(((D740+E740)*(DT!$C$5/1000)))*($D$1045/IF(AND($D$1044&gt;$B$1046,$B$1046&gt;$D$1043),366,365))+(LIQUIDACION!$F740*(DT!$C$5/2000))</f>
        <v>0</v>
      </c>
      <c r="K740" s="285">
        <f t="shared" si="123"/>
        <v>0</v>
      </c>
      <c r="L740" s="286">
        <f>(((D740+E740)*DT!$E$5/1000)*($D$1045/IF(AND($D$1044&gt;$B$1046,$B$1046&gt;$D$1043),366,365))+(LIQUIDACION!F740*(DT!$E$5/2000)))</f>
        <v>0</v>
      </c>
      <c r="M740" s="286">
        <f>((G740)*(DT!$C$6/1000))*($D$1045/IF(AND($D$1044&gt;$B$1046,$B$1046&gt;$D$1043),366,365))</f>
        <v>0</v>
      </c>
      <c r="N740" s="287">
        <f t="shared" si="124"/>
        <v>0</v>
      </c>
      <c r="P740" s="288">
        <f>(($U740*DT!$C$5/1000))*($D$1045/IF(AND($D$1044&gt;$B$1046,$B$1046&gt;$D$1043),366,365))+(($V740*DT!$C$5/2000))</f>
        <v>0</v>
      </c>
      <c r="Q740" s="289">
        <f t="shared" si="125"/>
        <v>0</v>
      </c>
      <c r="R740" s="289">
        <f>(($U740*DT!$E$5/1000))*($D$1045/IF(AND($D$1044&gt;$B$1046,$B$1046&gt;$D$1043),366,365))+(($V740*DT!$E$5/2000))</f>
        <v>0</v>
      </c>
      <c r="S740" s="290">
        <f t="shared" si="126"/>
        <v>0</v>
      </c>
      <c r="U740" s="291">
        <f t="shared" si="127"/>
        <v>0</v>
      </c>
      <c r="V740" s="291">
        <f t="shared" si="132"/>
        <v>0</v>
      </c>
      <c r="X740" s="288">
        <f>(($AC740*DT!$C$5/1000))*($D$1045/IF(AND($D$1044&gt;$B$1046,$B$1046&gt;$D$1043),366,365))+(($AD740*DT!$C$5/2000))</f>
        <v>0</v>
      </c>
      <c r="Y740" s="289">
        <f t="shared" si="128"/>
        <v>0</v>
      </c>
      <c r="Z740" s="289">
        <f>(($AC740*DT!$E$5/1000))*($D$1045/IF(AND($D$1044&gt;$B$1046,$B$1046&gt;$D$1043),366,365))+(($AD740*DT!$E$5/2000))</f>
        <v>0</v>
      </c>
      <c r="AA740" s="290">
        <f t="shared" si="129"/>
        <v>0</v>
      </c>
      <c r="AC740" s="291">
        <f t="shared" si="130"/>
        <v>0</v>
      </c>
      <c r="AD740" s="291">
        <f t="shared" si="131"/>
        <v>0</v>
      </c>
    </row>
    <row r="741" spans="2:30" x14ac:dyDescent="0.25">
      <c r="B741" s="522">
        <v>737</v>
      </c>
      <c r="C741" s="280">
        <f>'BIENES ASEGURADOS'!C749</f>
        <v>0</v>
      </c>
      <c r="D741" s="281">
        <f>SUM('BIENES ASEGURADOS'!D749:H749)*'RT GENERALES'!$D$14</f>
        <v>0</v>
      </c>
      <c r="E741" s="281">
        <f>SUM('BIENES ASEGURADOS'!I749:Y749,'BIENES ASEGURADOS'!AA749)*'RT GENERALES'!$D$14</f>
        <v>0</v>
      </c>
      <c r="F741" s="281">
        <f>'BIENES ASEGURADOS'!AB749*'RT GENERALES'!$D$14</f>
        <v>0</v>
      </c>
      <c r="G741" s="282">
        <f>'BIENES ASEGURADOS'!Z749*'RT GENERALES'!$D$14</f>
        <v>0</v>
      </c>
      <c r="H741" s="525">
        <f t="shared" si="122"/>
        <v>0</v>
      </c>
      <c r="I741" s="283"/>
      <c r="J741" s="284">
        <f>(((D741+E741)*(DT!$C$5/1000)))*($D$1045/IF(AND($D$1044&gt;$B$1046,$B$1046&gt;$D$1043),366,365))+(LIQUIDACION!$F741*(DT!$C$5/2000))</f>
        <v>0</v>
      </c>
      <c r="K741" s="285">
        <f t="shared" si="123"/>
        <v>0</v>
      </c>
      <c r="L741" s="286">
        <f>(((D741+E741)*DT!$E$5/1000)*($D$1045/IF(AND($D$1044&gt;$B$1046,$B$1046&gt;$D$1043),366,365))+(LIQUIDACION!F741*(DT!$E$5/2000)))</f>
        <v>0</v>
      </c>
      <c r="M741" s="286">
        <f>((G741)*(DT!$C$6/1000))*($D$1045/IF(AND($D$1044&gt;$B$1046,$B$1046&gt;$D$1043),366,365))</f>
        <v>0</v>
      </c>
      <c r="N741" s="287">
        <f t="shared" si="124"/>
        <v>0</v>
      </c>
      <c r="P741" s="288">
        <f>(($U741*DT!$C$5/1000))*($D$1045/IF(AND($D$1044&gt;$B$1046,$B$1046&gt;$D$1043),366,365))+(($V741*DT!$C$5/2000))</f>
        <v>0</v>
      </c>
      <c r="Q741" s="289">
        <f t="shared" si="125"/>
        <v>0</v>
      </c>
      <c r="R741" s="289">
        <f>(($U741*DT!$E$5/1000))*($D$1045/IF(AND($D$1044&gt;$B$1046,$B$1046&gt;$D$1043),366,365))+(($V741*DT!$E$5/2000))</f>
        <v>0</v>
      </c>
      <c r="S741" s="290">
        <f t="shared" si="126"/>
        <v>0</v>
      </c>
      <c r="U741" s="291">
        <f t="shared" si="127"/>
        <v>0</v>
      </c>
      <c r="V741" s="291">
        <f t="shared" si="132"/>
        <v>0</v>
      </c>
      <c r="X741" s="288">
        <f>(($AC741*DT!$C$5/1000))*($D$1045/IF(AND($D$1044&gt;$B$1046,$B$1046&gt;$D$1043),366,365))+(($AD741*DT!$C$5/2000))</f>
        <v>0</v>
      </c>
      <c r="Y741" s="289">
        <f t="shared" si="128"/>
        <v>0</v>
      </c>
      <c r="Z741" s="289">
        <f>(($AC741*DT!$E$5/1000))*($D$1045/IF(AND($D$1044&gt;$B$1046,$B$1046&gt;$D$1043),366,365))+(($AD741*DT!$E$5/2000))</f>
        <v>0</v>
      </c>
      <c r="AA741" s="290">
        <f t="shared" si="129"/>
        <v>0</v>
      </c>
      <c r="AC741" s="291">
        <f t="shared" si="130"/>
        <v>0</v>
      </c>
      <c r="AD741" s="291">
        <f t="shared" si="131"/>
        <v>0</v>
      </c>
    </row>
    <row r="742" spans="2:30" x14ac:dyDescent="0.25">
      <c r="B742" s="522">
        <v>738</v>
      </c>
      <c r="C742" s="280">
        <f>'BIENES ASEGURADOS'!C750</f>
        <v>0</v>
      </c>
      <c r="D742" s="281">
        <f>SUM('BIENES ASEGURADOS'!D750:H750)*'RT GENERALES'!$D$14</f>
        <v>0</v>
      </c>
      <c r="E742" s="281">
        <f>SUM('BIENES ASEGURADOS'!I750:Y750,'BIENES ASEGURADOS'!AA750)*'RT GENERALES'!$D$14</f>
        <v>0</v>
      </c>
      <c r="F742" s="281">
        <f>'BIENES ASEGURADOS'!AB750*'RT GENERALES'!$D$14</f>
        <v>0</v>
      </c>
      <c r="G742" s="282">
        <f>'BIENES ASEGURADOS'!Z750*'RT GENERALES'!$D$14</f>
        <v>0</v>
      </c>
      <c r="H742" s="525">
        <f t="shared" si="122"/>
        <v>0</v>
      </c>
      <c r="I742" s="283"/>
      <c r="J742" s="284">
        <f>(((D742+E742)*(DT!$C$5/1000)))*($D$1045/IF(AND($D$1044&gt;$B$1046,$B$1046&gt;$D$1043),366,365))+(LIQUIDACION!$F742*(DT!$C$5/2000))</f>
        <v>0</v>
      </c>
      <c r="K742" s="285">
        <f t="shared" si="123"/>
        <v>0</v>
      </c>
      <c r="L742" s="286">
        <f>(((D742+E742)*DT!$E$5/1000)*($D$1045/IF(AND($D$1044&gt;$B$1046,$B$1046&gt;$D$1043),366,365))+(LIQUIDACION!F742*(DT!$E$5/2000)))</f>
        <v>0</v>
      </c>
      <c r="M742" s="286">
        <f>((G742)*(DT!$C$6/1000))*($D$1045/IF(AND($D$1044&gt;$B$1046,$B$1046&gt;$D$1043),366,365))</f>
        <v>0</v>
      </c>
      <c r="N742" s="287">
        <f t="shared" si="124"/>
        <v>0</v>
      </c>
      <c r="P742" s="288">
        <f>(($U742*DT!$C$5/1000))*($D$1045/IF(AND($D$1044&gt;$B$1046,$B$1046&gt;$D$1043),366,365))+(($V742*DT!$C$5/2000))</f>
        <v>0</v>
      </c>
      <c r="Q742" s="289">
        <f t="shared" si="125"/>
        <v>0</v>
      </c>
      <c r="R742" s="289">
        <f>(($U742*DT!$E$5/1000))*($D$1045/IF(AND($D$1044&gt;$B$1046,$B$1046&gt;$D$1043),366,365))+(($V742*DT!$E$5/2000))</f>
        <v>0</v>
      </c>
      <c r="S742" s="290">
        <f t="shared" si="126"/>
        <v>0</v>
      </c>
      <c r="U742" s="291">
        <f t="shared" si="127"/>
        <v>0</v>
      </c>
      <c r="V742" s="291">
        <f t="shared" si="132"/>
        <v>0</v>
      </c>
      <c r="X742" s="288">
        <f>(($AC742*DT!$C$5/1000))*($D$1045/IF(AND($D$1044&gt;$B$1046,$B$1046&gt;$D$1043),366,365))+(($AD742*DT!$C$5/2000))</f>
        <v>0</v>
      </c>
      <c r="Y742" s="289">
        <f t="shared" si="128"/>
        <v>0</v>
      </c>
      <c r="Z742" s="289">
        <f>(($AC742*DT!$E$5/1000))*($D$1045/IF(AND($D$1044&gt;$B$1046,$B$1046&gt;$D$1043),366,365))+(($AD742*DT!$E$5/2000))</f>
        <v>0</v>
      </c>
      <c r="AA742" s="290">
        <f t="shared" si="129"/>
        <v>0</v>
      </c>
      <c r="AC742" s="291">
        <f t="shared" si="130"/>
        <v>0</v>
      </c>
      <c r="AD742" s="291">
        <f t="shared" si="131"/>
        <v>0</v>
      </c>
    </row>
    <row r="743" spans="2:30" x14ac:dyDescent="0.25">
      <c r="B743" s="522">
        <v>739</v>
      </c>
      <c r="C743" s="280">
        <f>'BIENES ASEGURADOS'!C751</f>
        <v>0</v>
      </c>
      <c r="D743" s="281">
        <f>SUM('BIENES ASEGURADOS'!D751:H751)*'RT GENERALES'!$D$14</f>
        <v>0</v>
      </c>
      <c r="E743" s="281">
        <f>SUM('BIENES ASEGURADOS'!I751:Y751,'BIENES ASEGURADOS'!AA751)*'RT GENERALES'!$D$14</f>
        <v>0</v>
      </c>
      <c r="F743" s="281">
        <f>'BIENES ASEGURADOS'!AB751*'RT GENERALES'!$D$14</f>
        <v>0</v>
      </c>
      <c r="G743" s="282">
        <f>'BIENES ASEGURADOS'!Z751*'RT GENERALES'!$D$14</f>
        <v>0</v>
      </c>
      <c r="H743" s="525">
        <f t="shared" si="122"/>
        <v>0</v>
      </c>
      <c r="I743" s="283"/>
      <c r="J743" s="284">
        <f>(((D743+E743)*(DT!$C$5/1000)))*($D$1045/IF(AND($D$1044&gt;$B$1046,$B$1046&gt;$D$1043),366,365))+(LIQUIDACION!$F743*(DT!$C$5/2000))</f>
        <v>0</v>
      </c>
      <c r="K743" s="285">
        <f t="shared" si="123"/>
        <v>0</v>
      </c>
      <c r="L743" s="286">
        <f>(((D743+E743)*DT!$E$5/1000)*($D$1045/IF(AND($D$1044&gt;$B$1046,$B$1046&gt;$D$1043),366,365))+(LIQUIDACION!F743*(DT!$E$5/2000)))</f>
        <v>0</v>
      </c>
      <c r="M743" s="286">
        <f>((G743)*(DT!$C$6/1000))*($D$1045/IF(AND($D$1044&gt;$B$1046,$B$1046&gt;$D$1043),366,365))</f>
        <v>0</v>
      </c>
      <c r="N743" s="287">
        <f t="shared" si="124"/>
        <v>0</v>
      </c>
      <c r="P743" s="288">
        <f>(($U743*DT!$C$5/1000))*($D$1045/IF(AND($D$1044&gt;$B$1046,$B$1046&gt;$D$1043),366,365))+(($V743*DT!$C$5/2000))</f>
        <v>0</v>
      </c>
      <c r="Q743" s="289">
        <f t="shared" si="125"/>
        <v>0</v>
      </c>
      <c r="R743" s="289">
        <f>(($U743*DT!$E$5/1000))*($D$1045/IF(AND($D$1044&gt;$B$1046,$B$1046&gt;$D$1043),366,365))+(($V743*DT!$E$5/2000))</f>
        <v>0</v>
      </c>
      <c r="S743" s="290">
        <f t="shared" si="126"/>
        <v>0</v>
      </c>
      <c r="U743" s="291">
        <f t="shared" si="127"/>
        <v>0</v>
      </c>
      <c r="V743" s="291">
        <f t="shared" si="132"/>
        <v>0</v>
      </c>
      <c r="X743" s="288">
        <f>(($AC743*DT!$C$5/1000))*($D$1045/IF(AND($D$1044&gt;$B$1046,$B$1046&gt;$D$1043),366,365))+(($AD743*DT!$C$5/2000))</f>
        <v>0</v>
      </c>
      <c r="Y743" s="289">
        <f t="shared" si="128"/>
        <v>0</v>
      </c>
      <c r="Z743" s="289">
        <f>(($AC743*DT!$E$5/1000))*($D$1045/IF(AND($D$1044&gt;$B$1046,$B$1046&gt;$D$1043),366,365))+(($AD743*DT!$E$5/2000))</f>
        <v>0</v>
      </c>
      <c r="AA743" s="290">
        <f t="shared" si="129"/>
        <v>0</v>
      </c>
      <c r="AC743" s="291">
        <f t="shared" si="130"/>
        <v>0</v>
      </c>
      <c r="AD743" s="291">
        <f t="shared" si="131"/>
        <v>0</v>
      </c>
    </row>
    <row r="744" spans="2:30" x14ac:dyDescent="0.25">
      <c r="B744" s="522">
        <v>740</v>
      </c>
      <c r="C744" s="280">
        <f>'BIENES ASEGURADOS'!C752</f>
        <v>0</v>
      </c>
      <c r="D744" s="281">
        <f>SUM('BIENES ASEGURADOS'!D752:H752)*'RT GENERALES'!$D$14</f>
        <v>0</v>
      </c>
      <c r="E744" s="281">
        <f>SUM('BIENES ASEGURADOS'!I752:Y752,'BIENES ASEGURADOS'!AA752)*'RT GENERALES'!$D$14</f>
        <v>0</v>
      </c>
      <c r="F744" s="281">
        <f>'BIENES ASEGURADOS'!AB752*'RT GENERALES'!$D$14</f>
        <v>0</v>
      </c>
      <c r="G744" s="282">
        <f>'BIENES ASEGURADOS'!Z752*'RT GENERALES'!$D$14</f>
        <v>0</v>
      </c>
      <c r="H744" s="525">
        <f t="shared" si="122"/>
        <v>0</v>
      </c>
      <c r="I744" s="283"/>
      <c r="J744" s="284">
        <f>(((D744+E744)*(DT!$C$5/1000)))*($D$1045/IF(AND($D$1044&gt;$B$1046,$B$1046&gt;$D$1043),366,365))+(LIQUIDACION!$F744*(DT!$C$5/2000))</f>
        <v>0</v>
      </c>
      <c r="K744" s="285">
        <f t="shared" si="123"/>
        <v>0</v>
      </c>
      <c r="L744" s="286">
        <f>(((D744+E744)*DT!$E$5/1000)*($D$1045/IF(AND($D$1044&gt;$B$1046,$B$1046&gt;$D$1043),366,365))+(LIQUIDACION!F744*(DT!$E$5/2000)))</f>
        <v>0</v>
      </c>
      <c r="M744" s="286">
        <f>((G744)*(DT!$C$6/1000))*($D$1045/IF(AND($D$1044&gt;$B$1046,$B$1046&gt;$D$1043),366,365))</f>
        <v>0</v>
      </c>
      <c r="N744" s="287">
        <f t="shared" si="124"/>
        <v>0</v>
      </c>
      <c r="P744" s="288">
        <f>(($U744*DT!$C$5/1000))*($D$1045/IF(AND($D$1044&gt;$B$1046,$B$1046&gt;$D$1043),366,365))+(($V744*DT!$C$5/2000))</f>
        <v>0</v>
      </c>
      <c r="Q744" s="289">
        <f t="shared" si="125"/>
        <v>0</v>
      </c>
      <c r="R744" s="289">
        <f>(($U744*DT!$E$5/1000))*($D$1045/IF(AND($D$1044&gt;$B$1046,$B$1046&gt;$D$1043),366,365))+(($V744*DT!$E$5/2000))</f>
        <v>0</v>
      </c>
      <c r="S744" s="290">
        <f t="shared" si="126"/>
        <v>0</v>
      </c>
      <c r="U744" s="291">
        <f t="shared" si="127"/>
        <v>0</v>
      </c>
      <c r="V744" s="291">
        <f t="shared" si="132"/>
        <v>0</v>
      </c>
      <c r="X744" s="288">
        <f>(($AC744*DT!$C$5/1000))*($D$1045/IF(AND($D$1044&gt;$B$1046,$B$1046&gt;$D$1043),366,365))+(($AD744*DT!$C$5/2000))</f>
        <v>0</v>
      </c>
      <c r="Y744" s="289">
        <f t="shared" si="128"/>
        <v>0</v>
      </c>
      <c r="Z744" s="289">
        <f>(($AC744*DT!$E$5/1000))*($D$1045/IF(AND($D$1044&gt;$B$1046,$B$1046&gt;$D$1043),366,365))+(($AD744*DT!$E$5/2000))</f>
        <v>0</v>
      </c>
      <c r="AA744" s="290">
        <f t="shared" si="129"/>
        <v>0</v>
      </c>
      <c r="AC744" s="291">
        <f t="shared" si="130"/>
        <v>0</v>
      </c>
      <c r="AD744" s="291">
        <f t="shared" si="131"/>
        <v>0</v>
      </c>
    </row>
    <row r="745" spans="2:30" x14ac:dyDescent="0.25">
      <c r="B745" s="522">
        <v>741</v>
      </c>
      <c r="C745" s="280">
        <f>'BIENES ASEGURADOS'!C753</f>
        <v>0</v>
      </c>
      <c r="D745" s="281">
        <f>SUM('BIENES ASEGURADOS'!D753:H753)*'RT GENERALES'!$D$14</f>
        <v>0</v>
      </c>
      <c r="E745" s="281">
        <f>SUM('BIENES ASEGURADOS'!I753:Y753,'BIENES ASEGURADOS'!AA753)*'RT GENERALES'!$D$14</f>
        <v>0</v>
      </c>
      <c r="F745" s="281">
        <f>'BIENES ASEGURADOS'!AB753*'RT GENERALES'!$D$14</f>
        <v>0</v>
      </c>
      <c r="G745" s="282">
        <f>'BIENES ASEGURADOS'!Z753*'RT GENERALES'!$D$14</f>
        <v>0</v>
      </c>
      <c r="H745" s="525">
        <f t="shared" si="122"/>
        <v>0</v>
      </c>
      <c r="I745" s="283"/>
      <c r="J745" s="284">
        <f>(((D745+E745)*(DT!$C$5/1000)))*($D$1045/IF(AND($D$1044&gt;$B$1046,$B$1046&gt;$D$1043),366,365))+(LIQUIDACION!$F745*(DT!$C$5/2000))</f>
        <v>0</v>
      </c>
      <c r="K745" s="285">
        <f t="shared" si="123"/>
        <v>0</v>
      </c>
      <c r="L745" s="286">
        <f>(((D745+E745)*DT!$E$5/1000)*($D$1045/IF(AND($D$1044&gt;$B$1046,$B$1046&gt;$D$1043),366,365))+(LIQUIDACION!F745*(DT!$E$5/2000)))</f>
        <v>0</v>
      </c>
      <c r="M745" s="286">
        <f>((G745)*(DT!$C$6/1000))*($D$1045/IF(AND($D$1044&gt;$B$1046,$B$1046&gt;$D$1043),366,365))</f>
        <v>0</v>
      </c>
      <c r="N745" s="287">
        <f t="shared" si="124"/>
        <v>0</v>
      </c>
      <c r="P745" s="288">
        <f>(($U745*DT!$C$5/1000))*($D$1045/IF(AND($D$1044&gt;$B$1046,$B$1046&gt;$D$1043),366,365))+(($V745*DT!$C$5/2000))</f>
        <v>0</v>
      </c>
      <c r="Q745" s="289">
        <f t="shared" si="125"/>
        <v>0</v>
      </c>
      <c r="R745" s="289">
        <f>(($U745*DT!$E$5/1000))*($D$1045/IF(AND($D$1044&gt;$B$1046,$B$1046&gt;$D$1043),366,365))+(($V745*DT!$E$5/2000))</f>
        <v>0</v>
      </c>
      <c r="S745" s="290">
        <f t="shared" si="126"/>
        <v>0</v>
      </c>
      <c r="U745" s="291">
        <f t="shared" si="127"/>
        <v>0</v>
      </c>
      <c r="V745" s="291">
        <f t="shared" si="132"/>
        <v>0</v>
      </c>
      <c r="X745" s="288">
        <f>(($AC745*DT!$C$5/1000))*($D$1045/IF(AND($D$1044&gt;$B$1046,$B$1046&gt;$D$1043),366,365))+(($AD745*DT!$C$5/2000))</f>
        <v>0</v>
      </c>
      <c r="Y745" s="289">
        <f t="shared" si="128"/>
        <v>0</v>
      </c>
      <c r="Z745" s="289">
        <f>(($AC745*DT!$E$5/1000))*($D$1045/IF(AND($D$1044&gt;$B$1046,$B$1046&gt;$D$1043),366,365))+(($AD745*DT!$E$5/2000))</f>
        <v>0</v>
      </c>
      <c r="AA745" s="290">
        <f t="shared" si="129"/>
        <v>0</v>
      </c>
      <c r="AC745" s="291">
        <f t="shared" si="130"/>
        <v>0</v>
      </c>
      <c r="AD745" s="291">
        <f t="shared" si="131"/>
        <v>0</v>
      </c>
    </row>
    <row r="746" spans="2:30" x14ac:dyDescent="0.25">
      <c r="B746" s="522">
        <v>742</v>
      </c>
      <c r="C746" s="280">
        <f>'BIENES ASEGURADOS'!C754</f>
        <v>0</v>
      </c>
      <c r="D746" s="281">
        <f>SUM('BIENES ASEGURADOS'!D754:H754)*'RT GENERALES'!$D$14</f>
        <v>0</v>
      </c>
      <c r="E746" s="281">
        <f>SUM('BIENES ASEGURADOS'!I754:Y754,'BIENES ASEGURADOS'!AA754)*'RT GENERALES'!$D$14</f>
        <v>0</v>
      </c>
      <c r="F746" s="281">
        <f>'BIENES ASEGURADOS'!AB754*'RT GENERALES'!$D$14</f>
        <v>0</v>
      </c>
      <c r="G746" s="282">
        <f>'BIENES ASEGURADOS'!Z754*'RT GENERALES'!$D$14</f>
        <v>0</v>
      </c>
      <c r="H746" s="525">
        <f t="shared" si="122"/>
        <v>0</v>
      </c>
      <c r="I746" s="283"/>
      <c r="J746" s="284">
        <f>(((D746+E746)*(DT!$C$5/1000)))*($D$1045/IF(AND($D$1044&gt;$B$1046,$B$1046&gt;$D$1043),366,365))+(LIQUIDACION!$F746*(DT!$C$5/2000))</f>
        <v>0</v>
      </c>
      <c r="K746" s="285">
        <f t="shared" si="123"/>
        <v>0</v>
      </c>
      <c r="L746" s="286">
        <f>(((D746+E746)*DT!$E$5/1000)*($D$1045/IF(AND($D$1044&gt;$B$1046,$B$1046&gt;$D$1043),366,365))+(LIQUIDACION!F746*(DT!$E$5/2000)))</f>
        <v>0</v>
      </c>
      <c r="M746" s="286">
        <f>((G746)*(DT!$C$6/1000))*($D$1045/IF(AND($D$1044&gt;$B$1046,$B$1046&gt;$D$1043),366,365))</f>
        <v>0</v>
      </c>
      <c r="N746" s="287">
        <f t="shared" si="124"/>
        <v>0</v>
      </c>
      <c r="P746" s="288">
        <f>(($U746*DT!$C$5/1000))*($D$1045/IF(AND($D$1044&gt;$B$1046,$B$1046&gt;$D$1043),366,365))+(($V746*DT!$C$5/2000))</f>
        <v>0</v>
      </c>
      <c r="Q746" s="289">
        <f t="shared" si="125"/>
        <v>0</v>
      </c>
      <c r="R746" s="289">
        <f>(($U746*DT!$E$5/1000))*($D$1045/IF(AND($D$1044&gt;$B$1046,$B$1046&gt;$D$1043),366,365))+(($V746*DT!$E$5/2000))</f>
        <v>0</v>
      </c>
      <c r="S746" s="290">
        <f t="shared" si="126"/>
        <v>0</v>
      </c>
      <c r="U746" s="291">
        <f t="shared" si="127"/>
        <v>0</v>
      </c>
      <c r="V746" s="291">
        <f t="shared" si="132"/>
        <v>0</v>
      </c>
      <c r="X746" s="288">
        <f>(($AC746*DT!$C$5/1000))*($D$1045/IF(AND($D$1044&gt;$B$1046,$B$1046&gt;$D$1043),366,365))+(($AD746*DT!$C$5/2000))</f>
        <v>0</v>
      </c>
      <c r="Y746" s="289">
        <f t="shared" si="128"/>
        <v>0</v>
      </c>
      <c r="Z746" s="289">
        <f>(($AC746*DT!$E$5/1000))*($D$1045/IF(AND($D$1044&gt;$B$1046,$B$1046&gt;$D$1043),366,365))+(($AD746*DT!$E$5/2000))</f>
        <v>0</v>
      </c>
      <c r="AA746" s="290">
        <f t="shared" si="129"/>
        <v>0</v>
      </c>
      <c r="AC746" s="291">
        <f t="shared" si="130"/>
        <v>0</v>
      </c>
      <c r="AD746" s="291">
        <f t="shared" si="131"/>
        <v>0</v>
      </c>
    </row>
    <row r="747" spans="2:30" x14ac:dyDescent="0.25">
      <c r="B747" s="522">
        <v>743</v>
      </c>
      <c r="C747" s="280">
        <f>'BIENES ASEGURADOS'!C755</f>
        <v>0</v>
      </c>
      <c r="D747" s="281">
        <f>SUM('BIENES ASEGURADOS'!D755:H755)*'RT GENERALES'!$D$14</f>
        <v>0</v>
      </c>
      <c r="E747" s="281">
        <f>SUM('BIENES ASEGURADOS'!I755:Y755,'BIENES ASEGURADOS'!AA755)*'RT GENERALES'!$D$14</f>
        <v>0</v>
      </c>
      <c r="F747" s="281">
        <f>'BIENES ASEGURADOS'!AB755*'RT GENERALES'!$D$14</f>
        <v>0</v>
      </c>
      <c r="G747" s="282">
        <f>'BIENES ASEGURADOS'!Z755*'RT GENERALES'!$D$14</f>
        <v>0</v>
      </c>
      <c r="H747" s="525">
        <f t="shared" si="122"/>
        <v>0</v>
      </c>
      <c r="I747" s="283"/>
      <c r="J747" s="284">
        <f>(((D747+E747)*(DT!$C$5/1000)))*($D$1045/IF(AND($D$1044&gt;$B$1046,$B$1046&gt;$D$1043),366,365))+(LIQUIDACION!$F747*(DT!$C$5/2000))</f>
        <v>0</v>
      </c>
      <c r="K747" s="285">
        <f t="shared" si="123"/>
        <v>0</v>
      </c>
      <c r="L747" s="286">
        <f>(((D747+E747)*DT!$E$5/1000)*($D$1045/IF(AND($D$1044&gt;$B$1046,$B$1046&gt;$D$1043),366,365))+(LIQUIDACION!F747*(DT!$E$5/2000)))</f>
        <v>0</v>
      </c>
      <c r="M747" s="286">
        <f>((G747)*(DT!$C$6/1000))*($D$1045/IF(AND($D$1044&gt;$B$1046,$B$1046&gt;$D$1043),366,365))</f>
        <v>0</v>
      </c>
      <c r="N747" s="287">
        <f t="shared" si="124"/>
        <v>0</v>
      </c>
      <c r="P747" s="288">
        <f>(($U747*DT!$C$5/1000))*($D$1045/IF(AND($D$1044&gt;$B$1046,$B$1046&gt;$D$1043),366,365))+(($V747*DT!$C$5/2000))</f>
        <v>0</v>
      </c>
      <c r="Q747" s="289">
        <f t="shared" si="125"/>
        <v>0</v>
      </c>
      <c r="R747" s="289">
        <f>(($U747*DT!$E$5/1000))*($D$1045/IF(AND($D$1044&gt;$B$1046,$B$1046&gt;$D$1043),366,365))+(($V747*DT!$E$5/2000))</f>
        <v>0</v>
      </c>
      <c r="S747" s="290">
        <f t="shared" si="126"/>
        <v>0</v>
      </c>
      <c r="U747" s="291">
        <f t="shared" si="127"/>
        <v>0</v>
      </c>
      <c r="V747" s="291">
        <f t="shared" si="132"/>
        <v>0</v>
      </c>
      <c r="X747" s="288">
        <f>(($AC747*DT!$C$5/1000))*($D$1045/IF(AND($D$1044&gt;$B$1046,$B$1046&gt;$D$1043),366,365))+(($AD747*DT!$C$5/2000))</f>
        <v>0</v>
      </c>
      <c r="Y747" s="289">
        <f t="shared" si="128"/>
        <v>0</v>
      </c>
      <c r="Z747" s="289">
        <f>(($AC747*DT!$E$5/1000))*($D$1045/IF(AND($D$1044&gt;$B$1046,$B$1046&gt;$D$1043),366,365))+(($AD747*DT!$E$5/2000))</f>
        <v>0</v>
      </c>
      <c r="AA747" s="290">
        <f t="shared" si="129"/>
        <v>0</v>
      </c>
      <c r="AC747" s="291">
        <f t="shared" si="130"/>
        <v>0</v>
      </c>
      <c r="AD747" s="291">
        <f t="shared" si="131"/>
        <v>0</v>
      </c>
    </row>
    <row r="748" spans="2:30" x14ac:dyDescent="0.25">
      <c r="B748" s="522">
        <v>744</v>
      </c>
      <c r="C748" s="280">
        <f>'BIENES ASEGURADOS'!C756</f>
        <v>0</v>
      </c>
      <c r="D748" s="281">
        <f>SUM('BIENES ASEGURADOS'!D756:H756)*'RT GENERALES'!$D$14</f>
        <v>0</v>
      </c>
      <c r="E748" s="281">
        <f>SUM('BIENES ASEGURADOS'!I756:Y756,'BIENES ASEGURADOS'!AA756)*'RT GENERALES'!$D$14</f>
        <v>0</v>
      </c>
      <c r="F748" s="281">
        <f>'BIENES ASEGURADOS'!AB756*'RT GENERALES'!$D$14</f>
        <v>0</v>
      </c>
      <c r="G748" s="282">
        <f>'BIENES ASEGURADOS'!Z756*'RT GENERALES'!$D$14</f>
        <v>0</v>
      </c>
      <c r="H748" s="525">
        <f t="shared" si="122"/>
        <v>0</v>
      </c>
      <c r="I748" s="283"/>
      <c r="J748" s="284">
        <f>(((D748+E748)*(DT!$C$5/1000)))*($D$1045/IF(AND($D$1044&gt;$B$1046,$B$1046&gt;$D$1043),366,365))+(LIQUIDACION!$F748*(DT!$C$5/2000))</f>
        <v>0</v>
      </c>
      <c r="K748" s="285">
        <f t="shared" si="123"/>
        <v>0</v>
      </c>
      <c r="L748" s="286">
        <f>(((D748+E748)*DT!$E$5/1000)*($D$1045/IF(AND($D$1044&gt;$B$1046,$B$1046&gt;$D$1043),366,365))+(LIQUIDACION!F748*(DT!$E$5/2000)))</f>
        <v>0</v>
      </c>
      <c r="M748" s="286">
        <f>((G748)*(DT!$C$6/1000))*($D$1045/IF(AND($D$1044&gt;$B$1046,$B$1046&gt;$D$1043),366,365))</f>
        <v>0</v>
      </c>
      <c r="N748" s="287">
        <f t="shared" si="124"/>
        <v>0</v>
      </c>
      <c r="P748" s="288">
        <f>(($U748*DT!$C$5/1000))*($D$1045/IF(AND($D$1044&gt;$B$1046,$B$1046&gt;$D$1043),366,365))+(($V748*DT!$C$5/2000))</f>
        <v>0</v>
      </c>
      <c r="Q748" s="289">
        <f t="shared" si="125"/>
        <v>0</v>
      </c>
      <c r="R748" s="289">
        <f>(($U748*DT!$E$5/1000))*($D$1045/IF(AND($D$1044&gt;$B$1046,$B$1046&gt;$D$1043),366,365))+(($V748*DT!$E$5/2000))</f>
        <v>0</v>
      </c>
      <c r="S748" s="290">
        <f t="shared" si="126"/>
        <v>0</v>
      </c>
      <c r="U748" s="291">
        <f t="shared" si="127"/>
        <v>0</v>
      </c>
      <c r="V748" s="291">
        <f t="shared" si="132"/>
        <v>0</v>
      </c>
      <c r="X748" s="288">
        <f>(($AC748*DT!$C$5/1000))*($D$1045/IF(AND($D$1044&gt;$B$1046,$B$1046&gt;$D$1043),366,365))+(($AD748*DT!$C$5/2000))</f>
        <v>0</v>
      </c>
      <c r="Y748" s="289">
        <f t="shared" si="128"/>
        <v>0</v>
      </c>
      <c r="Z748" s="289">
        <f>(($AC748*DT!$E$5/1000))*($D$1045/IF(AND($D$1044&gt;$B$1046,$B$1046&gt;$D$1043),366,365))+(($AD748*DT!$E$5/2000))</f>
        <v>0</v>
      </c>
      <c r="AA748" s="290">
        <f t="shared" si="129"/>
        <v>0</v>
      </c>
      <c r="AC748" s="291">
        <f t="shared" si="130"/>
        <v>0</v>
      </c>
      <c r="AD748" s="291">
        <f t="shared" si="131"/>
        <v>0</v>
      </c>
    </row>
    <row r="749" spans="2:30" x14ac:dyDescent="0.25">
      <c r="B749" s="522">
        <v>745</v>
      </c>
      <c r="C749" s="280">
        <f>'BIENES ASEGURADOS'!C757</f>
        <v>0</v>
      </c>
      <c r="D749" s="281">
        <f>SUM('BIENES ASEGURADOS'!D757:H757)*'RT GENERALES'!$D$14</f>
        <v>0</v>
      </c>
      <c r="E749" s="281">
        <f>SUM('BIENES ASEGURADOS'!I757:Y757,'BIENES ASEGURADOS'!AA757)*'RT GENERALES'!$D$14</f>
        <v>0</v>
      </c>
      <c r="F749" s="281">
        <f>'BIENES ASEGURADOS'!AB757*'RT GENERALES'!$D$14</f>
        <v>0</v>
      </c>
      <c r="G749" s="282">
        <f>'BIENES ASEGURADOS'!Z757*'RT GENERALES'!$D$14</f>
        <v>0</v>
      </c>
      <c r="H749" s="525">
        <f t="shared" si="122"/>
        <v>0</v>
      </c>
      <c r="I749" s="283"/>
      <c r="J749" s="284">
        <f>(((D749+E749)*(DT!$C$5/1000)))*($D$1045/IF(AND($D$1044&gt;$B$1046,$B$1046&gt;$D$1043),366,365))+(LIQUIDACION!$F749*(DT!$C$5/2000))</f>
        <v>0</v>
      </c>
      <c r="K749" s="285">
        <f t="shared" si="123"/>
        <v>0</v>
      </c>
      <c r="L749" s="286">
        <f>(((D749+E749)*DT!$E$5/1000)*($D$1045/IF(AND($D$1044&gt;$B$1046,$B$1046&gt;$D$1043),366,365))+(LIQUIDACION!F749*(DT!$E$5/2000)))</f>
        <v>0</v>
      </c>
      <c r="M749" s="286">
        <f>((G749)*(DT!$C$6/1000))*($D$1045/IF(AND($D$1044&gt;$B$1046,$B$1046&gt;$D$1043),366,365))</f>
        <v>0</v>
      </c>
      <c r="N749" s="287">
        <f t="shared" si="124"/>
        <v>0</v>
      </c>
      <c r="P749" s="288">
        <f>(($U749*DT!$C$5/1000))*($D$1045/IF(AND($D$1044&gt;$B$1046,$B$1046&gt;$D$1043),366,365))+(($V749*DT!$C$5/2000))</f>
        <v>0</v>
      </c>
      <c r="Q749" s="289">
        <f t="shared" si="125"/>
        <v>0</v>
      </c>
      <c r="R749" s="289">
        <f>(($U749*DT!$E$5/1000))*($D$1045/IF(AND($D$1044&gt;$B$1046,$B$1046&gt;$D$1043),366,365))+(($V749*DT!$E$5/2000))</f>
        <v>0</v>
      </c>
      <c r="S749" s="290">
        <f t="shared" si="126"/>
        <v>0</v>
      </c>
      <c r="U749" s="291">
        <f t="shared" si="127"/>
        <v>0</v>
      </c>
      <c r="V749" s="291">
        <f t="shared" si="132"/>
        <v>0</v>
      </c>
      <c r="X749" s="288">
        <f>(($AC749*DT!$C$5/1000))*($D$1045/IF(AND($D$1044&gt;$B$1046,$B$1046&gt;$D$1043),366,365))+(($AD749*DT!$C$5/2000))</f>
        <v>0</v>
      </c>
      <c r="Y749" s="289">
        <f t="shared" si="128"/>
        <v>0</v>
      </c>
      <c r="Z749" s="289">
        <f>(($AC749*DT!$E$5/1000))*($D$1045/IF(AND($D$1044&gt;$B$1046,$B$1046&gt;$D$1043),366,365))+(($AD749*DT!$E$5/2000))</f>
        <v>0</v>
      </c>
      <c r="AA749" s="290">
        <f t="shared" si="129"/>
        <v>0</v>
      </c>
      <c r="AC749" s="291">
        <f t="shared" si="130"/>
        <v>0</v>
      </c>
      <c r="AD749" s="291">
        <f t="shared" si="131"/>
        <v>0</v>
      </c>
    </row>
    <row r="750" spans="2:30" x14ac:dyDescent="0.25">
      <c r="B750" s="522">
        <v>746</v>
      </c>
      <c r="C750" s="280">
        <f>'BIENES ASEGURADOS'!C758</f>
        <v>0</v>
      </c>
      <c r="D750" s="281">
        <f>SUM('BIENES ASEGURADOS'!D758:H758)*'RT GENERALES'!$D$14</f>
        <v>0</v>
      </c>
      <c r="E750" s="281">
        <f>SUM('BIENES ASEGURADOS'!I758:Y758,'BIENES ASEGURADOS'!AA758)*'RT GENERALES'!$D$14</f>
        <v>0</v>
      </c>
      <c r="F750" s="281">
        <f>'BIENES ASEGURADOS'!AB758*'RT GENERALES'!$D$14</f>
        <v>0</v>
      </c>
      <c r="G750" s="282">
        <f>'BIENES ASEGURADOS'!Z758*'RT GENERALES'!$D$14</f>
        <v>0</v>
      </c>
      <c r="H750" s="525">
        <f t="shared" si="122"/>
        <v>0</v>
      </c>
      <c r="I750" s="283"/>
      <c r="J750" s="284">
        <f>(((D750+E750)*(DT!$C$5/1000)))*($D$1045/IF(AND($D$1044&gt;$B$1046,$B$1046&gt;$D$1043),366,365))+(LIQUIDACION!$F750*(DT!$C$5/2000))</f>
        <v>0</v>
      </c>
      <c r="K750" s="285">
        <f t="shared" si="123"/>
        <v>0</v>
      </c>
      <c r="L750" s="286">
        <f>(((D750+E750)*DT!$E$5/1000)*($D$1045/IF(AND($D$1044&gt;$B$1046,$B$1046&gt;$D$1043),366,365))+(LIQUIDACION!F750*(DT!$E$5/2000)))</f>
        <v>0</v>
      </c>
      <c r="M750" s="286">
        <f>((G750)*(DT!$C$6/1000))*($D$1045/IF(AND($D$1044&gt;$B$1046,$B$1046&gt;$D$1043),366,365))</f>
        <v>0</v>
      </c>
      <c r="N750" s="287">
        <f t="shared" si="124"/>
        <v>0</v>
      </c>
      <c r="P750" s="288">
        <f>(($U750*DT!$C$5/1000))*($D$1045/IF(AND($D$1044&gt;$B$1046,$B$1046&gt;$D$1043),366,365))+(($V750*DT!$C$5/2000))</f>
        <v>0</v>
      </c>
      <c r="Q750" s="289">
        <f t="shared" si="125"/>
        <v>0</v>
      </c>
      <c r="R750" s="289">
        <f>(($U750*DT!$E$5/1000))*($D$1045/IF(AND($D$1044&gt;$B$1046,$B$1046&gt;$D$1043),366,365))+(($V750*DT!$E$5/2000))</f>
        <v>0</v>
      </c>
      <c r="S750" s="290">
        <f t="shared" si="126"/>
        <v>0</v>
      </c>
      <c r="U750" s="291">
        <f t="shared" si="127"/>
        <v>0</v>
      </c>
      <c r="V750" s="291">
        <f t="shared" si="132"/>
        <v>0</v>
      </c>
      <c r="X750" s="288">
        <f>(($AC750*DT!$C$5/1000))*($D$1045/IF(AND($D$1044&gt;$B$1046,$B$1046&gt;$D$1043),366,365))+(($AD750*DT!$C$5/2000))</f>
        <v>0</v>
      </c>
      <c r="Y750" s="289">
        <f t="shared" si="128"/>
        <v>0</v>
      </c>
      <c r="Z750" s="289">
        <f>(($AC750*DT!$E$5/1000))*($D$1045/IF(AND($D$1044&gt;$B$1046,$B$1046&gt;$D$1043),366,365))+(($AD750*DT!$E$5/2000))</f>
        <v>0</v>
      </c>
      <c r="AA750" s="290">
        <f t="shared" si="129"/>
        <v>0</v>
      </c>
      <c r="AC750" s="291">
        <f t="shared" si="130"/>
        <v>0</v>
      </c>
      <c r="AD750" s="291">
        <f t="shared" si="131"/>
        <v>0</v>
      </c>
    </row>
    <row r="751" spans="2:30" x14ac:dyDescent="0.25">
      <c r="B751" s="522">
        <v>747</v>
      </c>
      <c r="C751" s="280">
        <f>'BIENES ASEGURADOS'!C759</f>
        <v>0</v>
      </c>
      <c r="D751" s="281">
        <f>SUM('BIENES ASEGURADOS'!D759:H759)*'RT GENERALES'!$D$14</f>
        <v>0</v>
      </c>
      <c r="E751" s="281">
        <f>SUM('BIENES ASEGURADOS'!I759:Y759,'BIENES ASEGURADOS'!AA759)*'RT GENERALES'!$D$14</f>
        <v>0</v>
      </c>
      <c r="F751" s="281">
        <f>'BIENES ASEGURADOS'!AB759*'RT GENERALES'!$D$14</f>
        <v>0</v>
      </c>
      <c r="G751" s="282">
        <f>'BIENES ASEGURADOS'!Z759*'RT GENERALES'!$D$14</f>
        <v>0</v>
      </c>
      <c r="H751" s="525">
        <f t="shared" si="122"/>
        <v>0</v>
      </c>
      <c r="I751" s="283"/>
      <c r="J751" s="284">
        <f>(((D751+E751)*(DT!$C$5/1000)))*($D$1045/IF(AND($D$1044&gt;$B$1046,$B$1046&gt;$D$1043),366,365))+(LIQUIDACION!$F751*(DT!$C$5/2000))</f>
        <v>0</v>
      </c>
      <c r="K751" s="285">
        <f t="shared" si="123"/>
        <v>0</v>
      </c>
      <c r="L751" s="286">
        <f>(((D751+E751)*DT!$E$5/1000)*($D$1045/IF(AND($D$1044&gt;$B$1046,$B$1046&gt;$D$1043),366,365))+(LIQUIDACION!F751*(DT!$E$5/2000)))</f>
        <v>0</v>
      </c>
      <c r="M751" s="286">
        <f>((G751)*(DT!$C$6/1000))*($D$1045/IF(AND($D$1044&gt;$B$1046,$B$1046&gt;$D$1043),366,365))</f>
        <v>0</v>
      </c>
      <c r="N751" s="287">
        <f t="shared" si="124"/>
        <v>0</v>
      </c>
      <c r="P751" s="288">
        <f>(($U751*DT!$C$5/1000))*($D$1045/IF(AND($D$1044&gt;$B$1046,$B$1046&gt;$D$1043),366,365))+(($V751*DT!$C$5/2000))</f>
        <v>0</v>
      </c>
      <c r="Q751" s="289">
        <f t="shared" si="125"/>
        <v>0</v>
      </c>
      <c r="R751" s="289">
        <f>(($U751*DT!$E$5/1000))*($D$1045/IF(AND($D$1044&gt;$B$1046,$B$1046&gt;$D$1043),366,365))+(($V751*DT!$E$5/2000))</f>
        <v>0</v>
      </c>
      <c r="S751" s="290">
        <f t="shared" si="126"/>
        <v>0</v>
      </c>
      <c r="U751" s="291">
        <f t="shared" si="127"/>
        <v>0</v>
      </c>
      <c r="V751" s="291">
        <f t="shared" si="132"/>
        <v>0</v>
      </c>
      <c r="X751" s="288">
        <f>(($AC751*DT!$C$5/1000))*($D$1045/IF(AND($D$1044&gt;$B$1046,$B$1046&gt;$D$1043),366,365))+(($AD751*DT!$C$5/2000))</f>
        <v>0</v>
      </c>
      <c r="Y751" s="289">
        <f t="shared" si="128"/>
        <v>0</v>
      </c>
      <c r="Z751" s="289">
        <f>(($AC751*DT!$E$5/1000))*($D$1045/IF(AND($D$1044&gt;$B$1046,$B$1046&gt;$D$1043),366,365))+(($AD751*DT!$E$5/2000))</f>
        <v>0</v>
      </c>
      <c r="AA751" s="290">
        <f t="shared" si="129"/>
        <v>0</v>
      </c>
      <c r="AC751" s="291">
        <f t="shared" si="130"/>
        <v>0</v>
      </c>
      <c r="AD751" s="291">
        <f t="shared" si="131"/>
        <v>0</v>
      </c>
    </row>
    <row r="752" spans="2:30" x14ac:dyDescent="0.25">
      <c r="B752" s="522">
        <v>748</v>
      </c>
      <c r="C752" s="280">
        <f>'BIENES ASEGURADOS'!C760</f>
        <v>0</v>
      </c>
      <c r="D752" s="281">
        <f>SUM('BIENES ASEGURADOS'!D760:H760)*'RT GENERALES'!$D$14</f>
        <v>0</v>
      </c>
      <c r="E752" s="281">
        <f>SUM('BIENES ASEGURADOS'!I760:Y760,'BIENES ASEGURADOS'!AA760)*'RT GENERALES'!$D$14</f>
        <v>0</v>
      </c>
      <c r="F752" s="281">
        <f>'BIENES ASEGURADOS'!AB760*'RT GENERALES'!$D$14</f>
        <v>0</v>
      </c>
      <c r="G752" s="282">
        <f>'BIENES ASEGURADOS'!Z760*'RT GENERALES'!$D$14</f>
        <v>0</v>
      </c>
      <c r="H752" s="525">
        <f t="shared" si="122"/>
        <v>0</v>
      </c>
      <c r="I752" s="283"/>
      <c r="J752" s="284">
        <f>(((D752+E752)*(DT!$C$5/1000)))*($D$1045/IF(AND($D$1044&gt;$B$1046,$B$1046&gt;$D$1043),366,365))+(LIQUIDACION!$F752*(DT!$C$5/2000))</f>
        <v>0</v>
      </c>
      <c r="K752" s="285">
        <f t="shared" si="123"/>
        <v>0</v>
      </c>
      <c r="L752" s="286">
        <f>(((D752+E752)*DT!$E$5/1000)*($D$1045/IF(AND($D$1044&gt;$B$1046,$B$1046&gt;$D$1043),366,365))+(LIQUIDACION!F752*(DT!$E$5/2000)))</f>
        <v>0</v>
      </c>
      <c r="M752" s="286">
        <f>((G752)*(DT!$C$6/1000))*($D$1045/IF(AND($D$1044&gt;$B$1046,$B$1046&gt;$D$1043),366,365))</f>
        <v>0</v>
      </c>
      <c r="N752" s="287">
        <f t="shared" si="124"/>
        <v>0</v>
      </c>
      <c r="P752" s="288">
        <f>(($U752*DT!$C$5/1000))*($D$1045/IF(AND($D$1044&gt;$B$1046,$B$1046&gt;$D$1043),366,365))+(($V752*DT!$C$5/2000))</f>
        <v>0</v>
      </c>
      <c r="Q752" s="289">
        <f t="shared" si="125"/>
        <v>0</v>
      </c>
      <c r="R752" s="289">
        <f>(($U752*DT!$E$5/1000))*($D$1045/IF(AND($D$1044&gt;$B$1046,$B$1046&gt;$D$1043),366,365))+(($V752*DT!$E$5/2000))</f>
        <v>0</v>
      </c>
      <c r="S752" s="290">
        <f t="shared" si="126"/>
        <v>0</v>
      </c>
      <c r="U752" s="291">
        <f t="shared" si="127"/>
        <v>0</v>
      </c>
      <c r="V752" s="291">
        <f t="shared" si="132"/>
        <v>0</v>
      </c>
      <c r="X752" s="288">
        <f>(($AC752*DT!$C$5/1000))*($D$1045/IF(AND($D$1044&gt;$B$1046,$B$1046&gt;$D$1043),366,365))+(($AD752*DT!$C$5/2000))</f>
        <v>0</v>
      </c>
      <c r="Y752" s="289">
        <f t="shared" si="128"/>
        <v>0</v>
      </c>
      <c r="Z752" s="289">
        <f>(($AC752*DT!$E$5/1000))*($D$1045/IF(AND($D$1044&gt;$B$1046,$B$1046&gt;$D$1043),366,365))+(($AD752*DT!$E$5/2000))</f>
        <v>0</v>
      </c>
      <c r="AA752" s="290">
        <f t="shared" si="129"/>
        <v>0</v>
      </c>
      <c r="AC752" s="291">
        <f t="shared" si="130"/>
        <v>0</v>
      </c>
      <c r="AD752" s="291">
        <f t="shared" si="131"/>
        <v>0</v>
      </c>
    </row>
    <row r="753" spans="2:30" x14ac:dyDescent="0.25">
      <c r="B753" s="522">
        <v>749</v>
      </c>
      <c r="C753" s="280">
        <f>'BIENES ASEGURADOS'!C761</f>
        <v>0</v>
      </c>
      <c r="D753" s="281">
        <f>SUM('BIENES ASEGURADOS'!D761:H761)*'RT GENERALES'!$D$14</f>
        <v>0</v>
      </c>
      <c r="E753" s="281">
        <f>SUM('BIENES ASEGURADOS'!I761:Y761,'BIENES ASEGURADOS'!AA761)*'RT GENERALES'!$D$14</f>
        <v>0</v>
      </c>
      <c r="F753" s="281">
        <f>'BIENES ASEGURADOS'!AB761*'RT GENERALES'!$D$14</f>
        <v>0</v>
      </c>
      <c r="G753" s="282">
        <f>'BIENES ASEGURADOS'!Z761*'RT GENERALES'!$D$14</f>
        <v>0</v>
      </c>
      <c r="H753" s="525">
        <f t="shared" si="122"/>
        <v>0</v>
      </c>
      <c r="I753" s="283"/>
      <c r="J753" s="284">
        <f>(((D753+E753)*(DT!$C$5/1000)))*($D$1045/IF(AND($D$1044&gt;$B$1046,$B$1046&gt;$D$1043),366,365))+(LIQUIDACION!$F753*(DT!$C$5/2000))</f>
        <v>0</v>
      </c>
      <c r="K753" s="285">
        <f t="shared" si="123"/>
        <v>0</v>
      </c>
      <c r="L753" s="286">
        <f>(((D753+E753)*DT!$E$5/1000)*($D$1045/IF(AND($D$1044&gt;$B$1046,$B$1046&gt;$D$1043),366,365))+(LIQUIDACION!F753*(DT!$E$5/2000)))</f>
        <v>0</v>
      </c>
      <c r="M753" s="286">
        <f>((G753)*(DT!$C$6/1000))*($D$1045/IF(AND($D$1044&gt;$B$1046,$B$1046&gt;$D$1043),366,365))</f>
        <v>0</v>
      </c>
      <c r="N753" s="287">
        <f t="shared" si="124"/>
        <v>0</v>
      </c>
      <c r="P753" s="288">
        <f>(($U753*DT!$C$5/1000))*($D$1045/IF(AND($D$1044&gt;$B$1046,$B$1046&gt;$D$1043),366,365))+(($V753*DT!$C$5/2000))</f>
        <v>0</v>
      </c>
      <c r="Q753" s="289">
        <f t="shared" si="125"/>
        <v>0</v>
      </c>
      <c r="R753" s="289">
        <f>(($U753*DT!$E$5/1000))*($D$1045/IF(AND($D$1044&gt;$B$1046,$B$1046&gt;$D$1043),366,365))+(($V753*DT!$E$5/2000))</f>
        <v>0</v>
      </c>
      <c r="S753" s="290">
        <f t="shared" si="126"/>
        <v>0</v>
      </c>
      <c r="U753" s="291">
        <f t="shared" si="127"/>
        <v>0</v>
      </c>
      <c r="V753" s="291">
        <f t="shared" si="132"/>
        <v>0</v>
      </c>
      <c r="X753" s="288">
        <f>(($AC753*DT!$C$5/1000))*($D$1045/IF(AND($D$1044&gt;$B$1046,$B$1046&gt;$D$1043),366,365))+(($AD753*DT!$C$5/2000))</f>
        <v>0</v>
      </c>
      <c r="Y753" s="289">
        <f t="shared" si="128"/>
        <v>0</v>
      </c>
      <c r="Z753" s="289">
        <f>(($AC753*DT!$E$5/1000))*($D$1045/IF(AND($D$1044&gt;$B$1046,$B$1046&gt;$D$1043),366,365))+(($AD753*DT!$E$5/2000))</f>
        <v>0</v>
      </c>
      <c r="AA753" s="290">
        <f t="shared" si="129"/>
        <v>0</v>
      </c>
      <c r="AC753" s="291">
        <f t="shared" si="130"/>
        <v>0</v>
      </c>
      <c r="AD753" s="291">
        <f t="shared" si="131"/>
        <v>0</v>
      </c>
    </row>
    <row r="754" spans="2:30" x14ac:dyDescent="0.25">
      <c r="B754" s="522">
        <v>750</v>
      </c>
      <c r="C754" s="280">
        <f>'BIENES ASEGURADOS'!C762</f>
        <v>0</v>
      </c>
      <c r="D754" s="281">
        <f>SUM('BIENES ASEGURADOS'!D762:H762)*'RT GENERALES'!$D$14</f>
        <v>0</v>
      </c>
      <c r="E754" s="281">
        <f>SUM('BIENES ASEGURADOS'!I762:Y762,'BIENES ASEGURADOS'!AA762)*'RT GENERALES'!$D$14</f>
        <v>0</v>
      </c>
      <c r="F754" s="281">
        <f>'BIENES ASEGURADOS'!AB762*'RT GENERALES'!$D$14</f>
        <v>0</v>
      </c>
      <c r="G754" s="282">
        <f>'BIENES ASEGURADOS'!Z762*'RT GENERALES'!$D$14</f>
        <v>0</v>
      </c>
      <c r="H754" s="525">
        <f t="shared" si="122"/>
        <v>0</v>
      </c>
      <c r="I754" s="283"/>
      <c r="J754" s="284">
        <f>(((D754+E754)*(DT!$C$5/1000)))*($D$1045/IF(AND($D$1044&gt;$B$1046,$B$1046&gt;$D$1043),366,365))+(LIQUIDACION!$F754*(DT!$C$5/2000))</f>
        <v>0</v>
      </c>
      <c r="K754" s="285">
        <f t="shared" si="123"/>
        <v>0</v>
      </c>
      <c r="L754" s="286">
        <f>(((D754+E754)*DT!$E$5/1000)*($D$1045/IF(AND($D$1044&gt;$B$1046,$B$1046&gt;$D$1043),366,365))+(LIQUIDACION!F754*(DT!$E$5/2000)))</f>
        <v>0</v>
      </c>
      <c r="M754" s="286">
        <f>((G754)*(DT!$C$6/1000))*($D$1045/IF(AND($D$1044&gt;$B$1046,$B$1046&gt;$D$1043),366,365))</f>
        <v>0</v>
      </c>
      <c r="N754" s="287">
        <f t="shared" si="124"/>
        <v>0</v>
      </c>
      <c r="P754" s="288">
        <f>(($U754*DT!$C$5/1000))*($D$1045/IF(AND($D$1044&gt;$B$1046,$B$1046&gt;$D$1043),366,365))+(($V754*DT!$C$5/2000))</f>
        <v>0</v>
      </c>
      <c r="Q754" s="289">
        <f t="shared" si="125"/>
        <v>0</v>
      </c>
      <c r="R754" s="289">
        <f>(($U754*DT!$E$5/1000))*($D$1045/IF(AND($D$1044&gt;$B$1046,$B$1046&gt;$D$1043),366,365))+(($V754*DT!$E$5/2000))</f>
        <v>0</v>
      </c>
      <c r="S754" s="290">
        <f t="shared" si="126"/>
        <v>0</v>
      </c>
      <c r="U754" s="291">
        <f t="shared" si="127"/>
        <v>0</v>
      </c>
      <c r="V754" s="291">
        <f t="shared" si="132"/>
        <v>0</v>
      </c>
      <c r="X754" s="288">
        <f>(($AC754*DT!$C$5/1000))*($D$1045/IF(AND($D$1044&gt;$B$1046,$B$1046&gt;$D$1043),366,365))+(($AD754*DT!$C$5/2000))</f>
        <v>0</v>
      </c>
      <c r="Y754" s="289">
        <f t="shared" si="128"/>
        <v>0</v>
      </c>
      <c r="Z754" s="289">
        <f>(($AC754*DT!$E$5/1000))*($D$1045/IF(AND($D$1044&gt;$B$1046,$B$1046&gt;$D$1043),366,365))+(($AD754*DT!$E$5/2000))</f>
        <v>0</v>
      </c>
      <c r="AA754" s="290">
        <f t="shared" si="129"/>
        <v>0</v>
      </c>
      <c r="AC754" s="291">
        <f t="shared" si="130"/>
        <v>0</v>
      </c>
      <c r="AD754" s="291">
        <f t="shared" si="131"/>
        <v>0</v>
      </c>
    </row>
    <row r="755" spans="2:30" x14ac:dyDescent="0.25">
      <c r="B755" s="522">
        <v>751</v>
      </c>
      <c r="C755" s="280">
        <f>'BIENES ASEGURADOS'!C763</f>
        <v>0</v>
      </c>
      <c r="D755" s="281">
        <f>SUM('BIENES ASEGURADOS'!D763:H763)*'RT GENERALES'!$D$14</f>
        <v>0</v>
      </c>
      <c r="E755" s="281">
        <f>SUM('BIENES ASEGURADOS'!I763:Y763,'BIENES ASEGURADOS'!AA763)*'RT GENERALES'!$D$14</f>
        <v>0</v>
      </c>
      <c r="F755" s="281">
        <f>'BIENES ASEGURADOS'!AB763*'RT GENERALES'!$D$14</f>
        <v>0</v>
      </c>
      <c r="G755" s="282">
        <f>'BIENES ASEGURADOS'!Z763*'RT GENERALES'!$D$14</f>
        <v>0</v>
      </c>
      <c r="H755" s="525">
        <f t="shared" si="122"/>
        <v>0</v>
      </c>
      <c r="I755" s="283"/>
      <c r="J755" s="284">
        <f>(((D755+E755)*(DT!$C$5/1000)))*($D$1045/IF(AND($D$1044&gt;$B$1046,$B$1046&gt;$D$1043),366,365))+(LIQUIDACION!$F755*(DT!$C$5/2000))</f>
        <v>0</v>
      </c>
      <c r="K755" s="285">
        <f t="shared" si="123"/>
        <v>0</v>
      </c>
      <c r="L755" s="286">
        <f>(((D755+E755)*DT!$E$5/1000)*($D$1045/IF(AND($D$1044&gt;$B$1046,$B$1046&gt;$D$1043),366,365))+(LIQUIDACION!F755*(DT!$E$5/2000)))</f>
        <v>0</v>
      </c>
      <c r="M755" s="286">
        <f>((G755)*(DT!$C$6/1000))*($D$1045/IF(AND($D$1044&gt;$B$1046,$B$1046&gt;$D$1043),366,365))</f>
        <v>0</v>
      </c>
      <c r="N755" s="287">
        <f t="shared" si="124"/>
        <v>0</v>
      </c>
      <c r="P755" s="288">
        <f>(($U755*DT!$C$5/1000))*($D$1045/IF(AND($D$1044&gt;$B$1046,$B$1046&gt;$D$1043),366,365))+(($V755*DT!$C$5/2000))</f>
        <v>0</v>
      </c>
      <c r="Q755" s="289">
        <f t="shared" si="125"/>
        <v>0</v>
      </c>
      <c r="R755" s="289">
        <f>(($U755*DT!$E$5/1000))*($D$1045/IF(AND($D$1044&gt;$B$1046,$B$1046&gt;$D$1043),366,365))+(($V755*DT!$E$5/2000))</f>
        <v>0</v>
      </c>
      <c r="S755" s="290">
        <f t="shared" si="126"/>
        <v>0</v>
      </c>
      <c r="U755" s="291">
        <f t="shared" si="127"/>
        <v>0</v>
      </c>
      <c r="V755" s="291">
        <f t="shared" si="132"/>
        <v>0</v>
      </c>
      <c r="X755" s="288">
        <f>(($AC755*DT!$C$5/1000))*($D$1045/IF(AND($D$1044&gt;$B$1046,$B$1046&gt;$D$1043),366,365))+(($AD755*DT!$C$5/2000))</f>
        <v>0</v>
      </c>
      <c r="Y755" s="289">
        <f t="shared" si="128"/>
        <v>0</v>
      </c>
      <c r="Z755" s="289">
        <f>(($AC755*DT!$E$5/1000))*($D$1045/IF(AND($D$1044&gt;$B$1046,$B$1046&gt;$D$1043),366,365))+(($AD755*DT!$E$5/2000))</f>
        <v>0</v>
      </c>
      <c r="AA755" s="290">
        <f t="shared" si="129"/>
        <v>0</v>
      </c>
      <c r="AC755" s="291">
        <f t="shared" si="130"/>
        <v>0</v>
      </c>
      <c r="AD755" s="291">
        <f t="shared" si="131"/>
        <v>0</v>
      </c>
    </row>
    <row r="756" spans="2:30" x14ac:dyDescent="0.25">
      <c r="B756" s="522">
        <v>752</v>
      </c>
      <c r="C756" s="280">
        <f>'BIENES ASEGURADOS'!C764</f>
        <v>0</v>
      </c>
      <c r="D756" s="281">
        <f>SUM('BIENES ASEGURADOS'!D764:H764)*'RT GENERALES'!$D$14</f>
        <v>0</v>
      </c>
      <c r="E756" s="281">
        <f>SUM('BIENES ASEGURADOS'!I764:Y764,'BIENES ASEGURADOS'!AA764)*'RT GENERALES'!$D$14</f>
        <v>0</v>
      </c>
      <c r="F756" s="281">
        <f>'BIENES ASEGURADOS'!AB764*'RT GENERALES'!$D$14</f>
        <v>0</v>
      </c>
      <c r="G756" s="282">
        <f>'BIENES ASEGURADOS'!Z764*'RT GENERALES'!$D$14</f>
        <v>0</v>
      </c>
      <c r="H756" s="525">
        <f t="shared" si="122"/>
        <v>0</v>
      </c>
      <c r="I756" s="283"/>
      <c r="J756" s="284">
        <f>(((D756+E756)*(DT!$C$5/1000)))*($D$1045/IF(AND($D$1044&gt;$B$1046,$B$1046&gt;$D$1043),366,365))+(LIQUIDACION!$F756*(DT!$C$5/2000))</f>
        <v>0</v>
      </c>
      <c r="K756" s="285">
        <f t="shared" si="123"/>
        <v>0</v>
      </c>
      <c r="L756" s="286">
        <f>(((D756+E756)*DT!$E$5/1000)*($D$1045/IF(AND($D$1044&gt;$B$1046,$B$1046&gt;$D$1043),366,365))+(LIQUIDACION!F756*(DT!$E$5/2000)))</f>
        <v>0</v>
      </c>
      <c r="M756" s="286">
        <f>((G756)*(DT!$C$6/1000))*($D$1045/IF(AND($D$1044&gt;$B$1046,$B$1046&gt;$D$1043),366,365))</f>
        <v>0</v>
      </c>
      <c r="N756" s="287">
        <f t="shared" si="124"/>
        <v>0</v>
      </c>
      <c r="P756" s="288">
        <f>(($U756*DT!$C$5/1000))*($D$1045/IF(AND($D$1044&gt;$B$1046,$B$1046&gt;$D$1043),366,365))+(($V756*DT!$C$5/2000))</f>
        <v>0</v>
      </c>
      <c r="Q756" s="289">
        <f t="shared" si="125"/>
        <v>0</v>
      </c>
      <c r="R756" s="289">
        <f>(($U756*DT!$E$5/1000))*($D$1045/IF(AND($D$1044&gt;$B$1046,$B$1046&gt;$D$1043),366,365))+(($V756*DT!$E$5/2000))</f>
        <v>0</v>
      </c>
      <c r="S756" s="290">
        <f t="shared" si="126"/>
        <v>0</v>
      </c>
      <c r="U756" s="291">
        <f t="shared" si="127"/>
        <v>0</v>
      </c>
      <c r="V756" s="291">
        <f t="shared" si="132"/>
        <v>0</v>
      </c>
      <c r="X756" s="288">
        <f>(($AC756*DT!$C$5/1000))*($D$1045/IF(AND($D$1044&gt;$B$1046,$B$1046&gt;$D$1043),366,365))+(($AD756*DT!$C$5/2000))</f>
        <v>0</v>
      </c>
      <c r="Y756" s="289">
        <f t="shared" si="128"/>
        <v>0</v>
      </c>
      <c r="Z756" s="289">
        <f>(($AC756*DT!$E$5/1000))*($D$1045/IF(AND($D$1044&gt;$B$1046,$B$1046&gt;$D$1043),366,365))+(($AD756*DT!$E$5/2000))</f>
        <v>0</v>
      </c>
      <c r="AA756" s="290">
        <f t="shared" si="129"/>
        <v>0</v>
      </c>
      <c r="AC756" s="291">
        <f t="shared" si="130"/>
        <v>0</v>
      </c>
      <c r="AD756" s="291">
        <f t="shared" si="131"/>
        <v>0</v>
      </c>
    </row>
    <row r="757" spans="2:30" x14ac:dyDescent="0.25">
      <c r="B757" s="522">
        <v>753</v>
      </c>
      <c r="C757" s="280">
        <f>'BIENES ASEGURADOS'!C765</f>
        <v>0</v>
      </c>
      <c r="D757" s="281">
        <f>SUM('BIENES ASEGURADOS'!D765:H765)*'RT GENERALES'!$D$14</f>
        <v>0</v>
      </c>
      <c r="E757" s="281">
        <f>SUM('BIENES ASEGURADOS'!I765:Y765,'BIENES ASEGURADOS'!AA765)*'RT GENERALES'!$D$14</f>
        <v>0</v>
      </c>
      <c r="F757" s="281">
        <f>'BIENES ASEGURADOS'!AB765*'RT GENERALES'!$D$14</f>
        <v>0</v>
      </c>
      <c r="G757" s="282">
        <f>'BIENES ASEGURADOS'!Z765*'RT GENERALES'!$D$14</f>
        <v>0</v>
      </c>
      <c r="H757" s="525">
        <f t="shared" si="122"/>
        <v>0</v>
      </c>
      <c r="I757" s="283"/>
      <c r="J757" s="284">
        <f>(((D757+E757)*(DT!$C$5/1000)))*($D$1045/IF(AND($D$1044&gt;$B$1046,$B$1046&gt;$D$1043),366,365))+(LIQUIDACION!$F757*(DT!$C$5/2000))</f>
        <v>0</v>
      </c>
      <c r="K757" s="285">
        <f t="shared" si="123"/>
        <v>0</v>
      </c>
      <c r="L757" s="286">
        <f>(((D757+E757)*DT!$E$5/1000)*($D$1045/IF(AND($D$1044&gt;$B$1046,$B$1046&gt;$D$1043),366,365))+(LIQUIDACION!F757*(DT!$E$5/2000)))</f>
        <v>0</v>
      </c>
      <c r="M757" s="286">
        <f>((G757)*(DT!$C$6/1000))*($D$1045/IF(AND($D$1044&gt;$B$1046,$B$1046&gt;$D$1043),366,365))</f>
        <v>0</v>
      </c>
      <c r="N757" s="287">
        <f t="shared" si="124"/>
        <v>0</v>
      </c>
      <c r="P757" s="288">
        <f>(($U757*DT!$C$5/1000))*($D$1045/IF(AND($D$1044&gt;$B$1046,$B$1046&gt;$D$1043),366,365))+(($V757*DT!$C$5/2000))</f>
        <v>0</v>
      </c>
      <c r="Q757" s="289">
        <f t="shared" si="125"/>
        <v>0</v>
      </c>
      <c r="R757" s="289">
        <f>(($U757*DT!$E$5/1000))*($D$1045/IF(AND($D$1044&gt;$B$1046,$B$1046&gt;$D$1043),366,365))+(($V757*DT!$E$5/2000))</f>
        <v>0</v>
      </c>
      <c r="S757" s="290">
        <f t="shared" si="126"/>
        <v>0</v>
      </c>
      <c r="U757" s="291">
        <f t="shared" si="127"/>
        <v>0</v>
      </c>
      <c r="V757" s="291">
        <f t="shared" si="132"/>
        <v>0</v>
      </c>
      <c r="X757" s="288">
        <f>(($AC757*DT!$C$5/1000))*($D$1045/IF(AND($D$1044&gt;$B$1046,$B$1046&gt;$D$1043),366,365))+(($AD757*DT!$C$5/2000))</f>
        <v>0</v>
      </c>
      <c r="Y757" s="289">
        <f t="shared" si="128"/>
        <v>0</v>
      </c>
      <c r="Z757" s="289">
        <f>(($AC757*DT!$E$5/1000))*($D$1045/IF(AND($D$1044&gt;$B$1046,$B$1046&gt;$D$1043),366,365))+(($AD757*DT!$E$5/2000))</f>
        <v>0</v>
      </c>
      <c r="AA757" s="290">
        <f t="shared" si="129"/>
        <v>0</v>
      </c>
      <c r="AC757" s="291">
        <f t="shared" si="130"/>
        <v>0</v>
      </c>
      <c r="AD757" s="291">
        <f t="shared" si="131"/>
        <v>0</v>
      </c>
    </row>
    <row r="758" spans="2:30" x14ac:dyDescent="0.25">
      <c r="B758" s="522">
        <v>754</v>
      </c>
      <c r="C758" s="280">
        <f>'BIENES ASEGURADOS'!C766</f>
        <v>0</v>
      </c>
      <c r="D758" s="281">
        <f>SUM('BIENES ASEGURADOS'!D766:H766)*'RT GENERALES'!$D$14</f>
        <v>0</v>
      </c>
      <c r="E758" s="281">
        <f>SUM('BIENES ASEGURADOS'!I766:Y766,'BIENES ASEGURADOS'!AA766)*'RT GENERALES'!$D$14</f>
        <v>0</v>
      </c>
      <c r="F758" s="281">
        <f>'BIENES ASEGURADOS'!AB766*'RT GENERALES'!$D$14</f>
        <v>0</v>
      </c>
      <c r="G758" s="282">
        <f>'BIENES ASEGURADOS'!Z766*'RT GENERALES'!$D$14</f>
        <v>0</v>
      </c>
      <c r="H758" s="525">
        <f t="shared" si="122"/>
        <v>0</v>
      </c>
      <c r="I758" s="283"/>
      <c r="J758" s="284">
        <f>(((D758+E758)*(DT!$C$5/1000)))*($D$1045/IF(AND($D$1044&gt;$B$1046,$B$1046&gt;$D$1043),366,365))+(LIQUIDACION!$F758*(DT!$C$5/2000))</f>
        <v>0</v>
      </c>
      <c r="K758" s="285">
        <f t="shared" si="123"/>
        <v>0</v>
      </c>
      <c r="L758" s="286">
        <f>(((D758+E758)*DT!$E$5/1000)*($D$1045/IF(AND($D$1044&gt;$B$1046,$B$1046&gt;$D$1043),366,365))+(LIQUIDACION!F758*(DT!$E$5/2000)))</f>
        <v>0</v>
      </c>
      <c r="M758" s="286">
        <f>((G758)*(DT!$C$6/1000))*($D$1045/IF(AND($D$1044&gt;$B$1046,$B$1046&gt;$D$1043),366,365))</f>
        <v>0</v>
      </c>
      <c r="N758" s="287">
        <f t="shared" si="124"/>
        <v>0</v>
      </c>
      <c r="P758" s="288">
        <f>(($U758*DT!$C$5/1000))*($D$1045/IF(AND($D$1044&gt;$B$1046,$B$1046&gt;$D$1043),366,365))+(($V758*DT!$C$5/2000))</f>
        <v>0</v>
      </c>
      <c r="Q758" s="289">
        <f t="shared" si="125"/>
        <v>0</v>
      </c>
      <c r="R758" s="289">
        <f>(($U758*DT!$E$5/1000))*($D$1045/IF(AND($D$1044&gt;$B$1046,$B$1046&gt;$D$1043),366,365))+(($V758*DT!$E$5/2000))</f>
        <v>0</v>
      </c>
      <c r="S758" s="290">
        <f t="shared" si="126"/>
        <v>0</v>
      </c>
      <c r="U758" s="291">
        <f t="shared" si="127"/>
        <v>0</v>
      </c>
      <c r="V758" s="291">
        <f t="shared" si="132"/>
        <v>0</v>
      </c>
      <c r="X758" s="288">
        <f>(($AC758*DT!$C$5/1000))*($D$1045/IF(AND($D$1044&gt;$B$1046,$B$1046&gt;$D$1043),366,365))+(($AD758*DT!$C$5/2000))</f>
        <v>0</v>
      </c>
      <c r="Y758" s="289">
        <f t="shared" si="128"/>
        <v>0</v>
      </c>
      <c r="Z758" s="289">
        <f>(($AC758*DT!$E$5/1000))*($D$1045/IF(AND($D$1044&gt;$B$1046,$B$1046&gt;$D$1043),366,365))+(($AD758*DT!$E$5/2000))</f>
        <v>0</v>
      </c>
      <c r="AA758" s="290">
        <f t="shared" si="129"/>
        <v>0</v>
      </c>
      <c r="AC758" s="291">
        <f t="shared" si="130"/>
        <v>0</v>
      </c>
      <c r="AD758" s="291">
        <f t="shared" si="131"/>
        <v>0</v>
      </c>
    </row>
    <row r="759" spans="2:30" x14ac:dyDescent="0.25">
      <c r="B759" s="522">
        <v>755</v>
      </c>
      <c r="C759" s="280">
        <f>'BIENES ASEGURADOS'!C767</f>
        <v>0</v>
      </c>
      <c r="D759" s="281">
        <f>SUM('BIENES ASEGURADOS'!D767:H767)*'RT GENERALES'!$D$14</f>
        <v>0</v>
      </c>
      <c r="E759" s="281">
        <f>SUM('BIENES ASEGURADOS'!I767:Y767,'BIENES ASEGURADOS'!AA767)*'RT GENERALES'!$D$14</f>
        <v>0</v>
      </c>
      <c r="F759" s="281">
        <f>'BIENES ASEGURADOS'!AB767*'RT GENERALES'!$D$14</f>
        <v>0</v>
      </c>
      <c r="G759" s="282">
        <f>'BIENES ASEGURADOS'!Z767*'RT GENERALES'!$D$14</f>
        <v>0</v>
      </c>
      <c r="H759" s="525">
        <f t="shared" si="122"/>
        <v>0</v>
      </c>
      <c r="I759" s="283"/>
      <c r="J759" s="284">
        <f>(((D759+E759)*(DT!$C$5/1000)))*($D$1045/IF(AND($D$1044&gt;$B$1046,$B$1046&gt;$D$1043),366,365))+(LIQUIDACION!$F759*(DT!$C$5/2000))</f>
        <v>0</v>
      </c>
      <c r="K759" s="285">
        <f t="shared" si="123"/>
        <v>0</v>
      </c>
      <c r="L759" s="286">
        <f>(((D759+E759)*DT!$E$5/1000)*($D$1045/IF(AND($D$1044&gt;$B$1046,$B$1046&gt;$D$1043),366,365))+(LIQUIDACION!F759*(DT!$E$5/2000)))</f>
        <v>0</v>
      </c>
      <c r="M759" s="286">
        <f>((G759)*(DT!$C$6/1000))*($D$1045/IF(AND($D$1044&gt;$B$1046,$B$1046&gt;$D$1043),366,365))</f>
        <v>0</v>
      </c>
      <c r="N759" s="287">
        <f t="shared" si="124"/>
        <v>0</v>
      </c>
      <c r="P759" s="288">
        <f>(($U759*DT!$C$5/1000))*($D$1045/IF(AND($D$1044&gt;$B$1046,$B$1046&gt;$D$1043),366,365))+(($V759*DT!$C$5/2000))</f>
        <v>0</v>
      </c>
      <c r="Q759" s="289">
        <f t="shared" si="125"/>
        <v>0</v>
      </c>
      <c r="R759" s="289">
        <f>(($U759*DT!$E$5/1000))*($D$1045/IF(AND($D$1044&gt;$B$1046,$B$1046&gt;$D$1043),366,365))+(($V759*DT!$E$5/2000))</f>
        <v>0</v>
      </c>
      <c r="S759" s="290">
        <f t="shared" si="126"/>
        <v>0</v>
      </c>
      <c r="U759" s="291">
        <f t="shared" si="127"/>
        <v>0</v>
      </c>
      <c r="V759" s="291">
        <f t="shared" si="132"/>
        <v>0</v>
      </c>
      <c r="X759" s="288">
        <f>(($AC759*DT!$C$5/1000))*($D$1045/IF(AND($D$1044&gt;$B$1046,$B$1046&gt;$D$1043),366,365))+(($AD759*DT!$C$5/2000))</f>
        <v>0</v>
      </c>
      <c r="Y759" s="289">
        <f t="shared" si="128"/>
        <v>0</v>
      </c>
      <c r="Z759" s="289">
        <f>(($AC759*DT!$E$5/1000))*($D$1045/IF(AND($D$1044&gt;$B$1046,$B$1046&gt;$D$1043),366,365))+(($AD759*DT!$E$5/2000))</f>
        <v>0</v>
      </c>
      <c r="AA759" s="290">
        <f t="shared" si="129"/>
        <v>0</v>
      </c>
      <c r="AC759" s="291">
        <f t="shared" si="130"/>
        <v>0</v>
      </c>
      <c r="AD759" s="291">
        <f t="shared" si="131"/>
        <v>0</v>
      </c>
    </row>
    <row r="760" spans="2:30" x14ac:dyDescent="0.25">
      <c r="B760" s="522">
        <v>756</v>
      </c>
      <c r="C760" s="280">
        <f>'BIENES ASEGURADOS'!C768</f>
        <v>0</v>
      </c>
      <c r="D760" s="281">
        <f>SUM('BIENES ASEGURADOS'!D768:H768)*'RT GENERALES'!$D$14</f>
        <v>0</v>
      </c>
      <c r="E760" s="281">
        <f>SUM('BIENES ASEGURADOS'!I768:Y768,'BIENES ASEGURADOS'!AA768)*'RT GENERALES'!$D$14</f>
        <v>0</v>
      </c>
      <c r="F760" s="281">
        <f>'BIENES ASEGURADOS'!AB768*'RT GENERALES'!$D$14</f>
        <v>0</v>
      </c>
      <c r="G760" s="282">
        <f>'BIENES ASEGURADOS'!Z768*'RT GENERALES'!$D$14</f>
        <v>0</v>
      </c>
      <c r="H760" s="525">
        <f t="shared" ref="H760:H823" si="133">SUM(D760:G760)</f>
        <v>0</v>
      </c>
      <c r="I760" s="283"/>
      <c r="J760" s="284">
        <f>(((D760+E760)*(DT!$C$5/1000)))*($D$1045/IF(AND($D$1044&gt;$B$1046,$B$1046&gt;$D$1043),366,365))+(LIQUIDACION!$F760*(DT!$C$5/2000))</f>
        <v>0</v>
      </c>
      <c r="K760" s="285">
        <f t="shared" ref="K760:K823" si="134">(((D760+E760)*($H$1045/1000)))*($D$1045/IF(AND($D$1044&gt;$B$1046,$B$1046&gt;$D$1043),366,365))+(F760*$H$1045/2000)</f>
        <v>0</v>
      </c>
      <c r="L760" s="286">
        <f>(((D760+E760)*DT!$E$5/1000)*($D$1045/IF(AND($D$1044&gt;$B$1046,$B$1046&gt;$D$1043),366,365))+(LIQUIDACION!F760*(DT!$E$5/2000)))</f>
        <v>0</v>
      </c>
      <c r="M760" s="286">
        <f>((G760)*(DT!$C$6/1000))*($D$1045/IF(AND($D$1044&gt;$B$1046,$B$1046&gt;$D$1043),366,365))</f>
        <v>0</v>
      </c>
      <c r="N760" s="287">
        <f t="shared" ref="N760:N823" si="135">SUM(J760:M760)</f>
        <v>0</v>
      </c>
      <c r="P760" s="288">
        <f>(($U760*DT!$C$5/1000))*($D$1045/IF(AND($D$1044&gt;$B$1046,$B$1046&gt;$D$1043),366,365))+(($V760*DT!$C$5/2000))</f>
        <v>0</v>
      </c>
      <c r="Q760" s="289">
        <f t="shared" ref="Q760:Q823" si="136">(($U760*$H$1045/1000))*($D$1045/IF(AND($D$1044&gt;$B$1046,$B$1046&gt;$D$1043),366,365))+(($V760*$H$1045/2000))</f>
        <v>0</v>
      </c>
      <c r="R760" s="289">
        <f>(($U760*DT!$E$5/1000))*($D$1045/IF(AND($D$1044&gt;$B$1046,$B$1046&gt;$D$1043),366,365))+(($V760*DT!$E$5/2000))</f>
        <v>0</v>
      </c>
      <c r="S760" s="290">
        <f t="shared" ref="S760:S823" si="137">N760-(SUM(P760:R760))</f>
        <v>0</v>
      </c>
      <c r="U760" s="291">
        <f t="shared" ref="U760:U823" si="138">IF(AND(($H760)&gt;$P$2,F760&gt;0),((D760+E760+G760)*($P$2/$H760)),IF($H760&lt;$P$2,(D760+E760+G760),($H760)*($P$2/$H760)))</f>
        <v>0</v>
      </c>
      <c r="V760" s="291">
        <f t="shared" si="132"/>
        <v>0</v>
      </c>
      <c r="X760" s="288">
        <f>(($AC760*DT!$C$5/1000))*($D$1045/IF(AND($D$1044&gt;$B$1046,$B$1046&gt;$D$1043),366,365))+(($AD760*DT!$C$5/2000))</f>
        <v>0</v>
      </c>
      <c r="Y760" s="289">
        <f t="shared" ref="Y760:Y823" si="139">(($AC760*$H$1045/1000))*($D$1045/IF(AND($D$1044&gt;$B$1046,$B$1046&gt;$D$1043),366,365))+(($AD760*$H$1045/2000))</f>
        <v>0</v>
      </c>
      <c r="Z760" s="289">
        <f>(($AC760*DT!$E$5/1000))*($D$1045/IF(AND($D$1044&gt;$B$1046,$B$1046&gt;$D$1043),366,365))+(($AD760*DT!$E$5/2000))</f>
        <v>0</v>
      </c>
      <c r="AA760" s="290">
        <f t="shared" ref="AA760:AA823" si="140">N760-SUM(P760:R760,X760:Z760)</f>
        <v>0</v>
      </c>
      <c r="AC760" s="291">
        <f t="shared" ref="AC760:AC823" si="141">IF($H760&gt;$P$2,IF(AND($X$2&gt;=($H760-$P$2)),(D760+E760+G760)*(1-($P$2/$H760)),(D760+E760+G760)*($X$2/$H760)),0)</f>
        <v>0</v>
      </c>
      <c r="AD760" s="291">
        <f t="shared" ref="AD760:AD823" si="142">IF($H760&gt;$P$2,IF(AND($X$2&gt;=($H760-$P$2),F760&gt;0),(F760)*(1-($P$2/$H760)),(F760)*($X$2/$H760)),0)</f>
        <v>0</v>
      </c>
    </row>
    <row r="761" spans="2:30" x14ac:dyDescent="0.25">
      <c r="B761" s="522">
        <v>757</v>
      </c>
      <c r="C761" s="280">
        <f>'BIENES ASEGURADOS'!C769</f>
        <v>0</v>
      </c>
      <c r="D761" s="281">
        <f>SUM('BIENES ASEGURADOS'!D769:H769)*'RT GENERALES'!$D$14</f>
        <v>0</v>
      </c>
      <c r="E761" s="281">
        <f>SUM('BIENES ASEGURADOS'!I769:Y769,'BIENES ASEGURADOS'!AA769)*'RT GENERALES'!$D$14</f>
        <v>0</v>
      </c>
      <c r="F761" s="281">
        <f>'BIENES ASEGURADOS'!AB769*'RT GENERALES'!$D$14</f>
        <v>0</v>
      </c>
      <c r="G761" s="282">
        <f>'BIENES ASEGURADOS'!Z769*'RT GENERALES'!$D$14</f>
        <v>0</v>
      </c>
      <c r="H761" s="525">
        <f t="shared" si="133"/>
        <v>0</v>
      </c>
      <c r="I761" s="283"/>
      <c r="J761" s="284">
        <f>(((D761+E761)*(DT!$C$5/1000)))*($D$1045/IF(AND($D$1044&gt;$B$1046,$B$1046&gt;$D$1043),366,365))+(LIQUIDACION!$F761*(DT!$C$5/2000))</f>
        <v>0</v>
      </c>
      <c r="K761" s="285">
        <f t="shared" si="134"/>
        <v>0</v>
      </c>
      <c r="L761" s="286">
        <f>(((D761+E761)*DT!$E$5/1000)*($D$1045/IF(AND($D$1044&gt;$B$1046,$B$1046&gt;$D$1043),366,365))+(LIQUIDACION!F761*(DT!$E$5/2000)))</f>
        <v>0</v>
      </c>
      <c r="M761" s="286">
        <f>((G761)*(DT!$C$6/1000))*($D$1045/IF(AND($D$1044&gt;$B$1046,$B$1046&gt;$D$1043),366,365))</f>
        <v>0</v>
      </c>
      <c r="N761" s="287">
        <f t="shared" si="135"/>
        <v>0</v>
      </c>
      <c r="P761" s="288">
        <f>(($U761*DT!$C$5/1000))*($D$1045/IF(AND($D$1044&gt;$B$1046,$B$1046&gt;$D$1043),366,365))+(($V761*DT!$C$5/2000))</f>
        <v>0</v>
      </c>
      <c r="Q761" s="289">
        <f t="shared" si="136"/>
        <v>0</v>
      </c>
      <c r="R761" s="289">
        <f>(($U761*DT!$E$5/1000))*($D$1045/IF(AND($D$1044&gt;$B$1046,$B$1046&gt;$D$1043),366,365))+(($V761*DT!$E$5/2000))</f>
        <v>0</v>
      </c>
      <c r="S761" s="290">
        <f t="shared" si="137"/>
        <v>0</v>
      </c>
      <c r="U761" s="291">
        <f t="shared" si="138"/>
        <v>0</v>
      </c>
      <c r="V761" s="291">
        <f t="shared" si="132"/>
        <v>0</v>
      </c>
      <c r="X761" s="288">
        <f>(($AC761*DT!$C$5/1000))*($D$1045/IF(AND($D$1044&gt;$B$1046,$B$1046&gt;$D$1043),366,365))+(($AD761*DT!$C$5/2000))</f>
        <v>0</v>
      </c>
      <c r="Y761" s="289">
        <f t="shared" si="139"/>
        <v>0</v>
      </c>
      <c r="Z761" s="289">
        <f>(($AC761*DT!$E$5/1000))*($D$1045/IF(AND($D$1044&gt;$B$1046,$B$1046&gt;$D$1043),366,365))+(($AD761*DT!$E$5/2000))</f>
        <v>0</v>
      </c>
      <c r="AA761" s="290">
        <f t="shared" si="140"/>
        <v>0</v>
      </c>
      <c r="AC761" s="291">
        <f t="shared" si="141"/>
        <v>0</v>
      </c>
      <c r="AD761" s="291">
        <f t="shared" si="142"/>
        <v>0</v>
      </c>
    </row>
    <row r="762" spans="2:30" x14ac:dyDescent="0.25">
      <c r="B762" s="522">
        <v>758</v>
      </c>
      <c r="C762" s="280">
        <f>'BIENES ASEGURADOS'!C770</f>
        <v>0</v>
      </c>
      <c r="D762" s="281">
        <f>SUM('BIENES ASEGURADOS'!D770:H770)*'RT GENERALES'!$D$14</f>
        <v>0</v>
      </c>
      <c r="E762" s="281">
        <f>SUM('BIENES ASEGURADOS'!I770:Y770,'BIENES ASEGURADOS'!AA770)*'RT GENERALES'!$D$14</f>
        <v>0</v>
      </c>
      <c r="F762" s="281">
        <f>'BIENES ASEGURADOS'!AB770*'RT GENERALES'!$D$14</f>
        <v>0</v>
      </c>
      <c r="G762" s="282">
        <f>'BIENES ASEGURADOS'!Z770*'RT GENERALES'!$D$14</f>
        <v>0</v>
      </c>
      <c r="H762" s="525">
        <f t="shared" si="133"/>
        <v>0</v>
      </c>
      <c r="I762" s="283"/>
      <c r="J762" s="284">
        <f>(((D762+E762)*(DT!$C$5/1000)))*($D$1045/IF(AND($D$1044&gt;$B$1046,$B$1046&gt;$D$1043),366,365))+(LIQUIDACION!$F762*(DT!$C$5/2000))</f>
        <v>0</v>
      </c>
      <c r="K762" s="285">
        <f t="shared" si="134"/>
        <v>0</v>
      </c>
      <c r="L762" s="286">
        <f>(((D762+E762)*DT!$E$5/1000)*($D$1045/IF(AND($D$1044&gt;$B$1046,$B$1046&gt;$D$1043),366,365))+(LIQUIDACION!F762*(DT!$E$5/2000)))</f>
        <v>0</v>
      </c>
      <c r="M762" s="286">
        <f>((G762)*(DT!$C$6/1000))*($D$1045/IF(AND($D$1044&gt;$B$1046,$B$1046&gt;$D$1043),366,365))</f>
        <v>0</v>
      </c>
      <c r="N762" s="287">
        <f t="shared" si="135"/>
        <v>0</v>
      </c>
      <c r="P762" s="288">
        <f>(($U762*DT!$C$5/1000))*($D$1045/IF(AND($D$1044&gt;$B$1046,$B$1046&gt;$D$1043),366,365))+(($V762*DT!$C$5/2000))</f>
        <v>0</v>
      </c>
      <c r="Q762" s="289">
        <f t="shared" si="136"/>
        <v>0</v>
      </c>
      <c r="R762" s="289">
        <f>(($U762*DT!$E$5/1000))*($D$1045/IF(AND($D$1044&gt;$B$1046,$B$1046&gt;$D$1043),366,365))+(($V762*DT!$E$5/2000))</f>
        <v>0</v>
      </c>
      <c r="S762" s="290">
        <f t="shared" si="137"/>
        <v>0</v>
      </c>
      <c r="U762" s="291">
        <f t="shared" si="138"/>
        <v>0</v>
      </c>
      <c r="V762" s="291">
        <f t="shared" si="132"/>
        <v>0</v>
      </c>
      <c r="X762" s="288">
        <f>(($AC762*DT!$C$5/1000))*($D$1045/IF(AND($D$1044&gt;$B$1046,$B$1046&gt;$D$1043),366,365))+(($AD762*DT!$C$5/2000))</f>
        <v>0</v>
      </c>
      <c r="Y762" s="289">
        <f t="shared" si="139"/>
        <v>0</v>
      </c>
      <c r="Z762" s="289">
        <f>(($AC762*DT!$E$5/1000))*($D$1045/IF(AND($D$1044&gt;$B$1046,$B$1046&gt;$D$1043),366,365))+(($AD762*DT!$E$5/2000))</f>
        <v>0</v>
      </c>
      <c r="AA762" s="290">
        <f t="shared" si="140"/>
        <v>0</v>
      </c>
      <c r="AC762" s="291">
        <f t="shared" si="141"/>
        <v>0</v>
      </c>
      <c r="AD762" s="291">
        <f t="shared" si="142"/>
        <v>0</v>
      </c>
    </row>
    <row r="763" spans="2:30" x14ac:dyDescent="0.25">
      <c r="B763" s="522">
        <v>759</v>
      </c>
      <c r="C763" s="280">
        <f>'BIENES ASEGURADOS'!C771</f>
        <v>0</v>
      </c>
      <c r="D763" s="281">
        <f>SUM('BIENES ASEGURADOS'!D771:H771)*'RT GENERALES'!$D$14</f>
        <v>0</v>
      </c>
      <c r="E763" s="281">
        <f>SUM('BIENES ASEGURADOS'!I771:Y771,'BIENES ASEGURADOS'!AA771)*'RT GENERALES'!$D$14</f>
        <v>0</v>
      </c>
      <c r="F763" s="281">
        <f>'BIENES ASEGURADOS'!AB771*'RT GENERALES'!$D$14</f>
        <v>0</v>
      </c>
      <c r="G763" s="282">
        <f>'BIENES ASEGURADOS'!Z771*'RT GENERALES'!$D$14</f>
        <v>0</v>
      </c>
      <c r="H763" s="525">
        <f t="shared" si="133"/>
        <v>0</v>
      </c>
      <c r="I763" s="283"/>
      <c r="J763" s="284">
        <f>(((D763+E763)*(DT!$C$5/1000)))*($D$1045/IF(AND($D$1044&gt;$B$1046,$B$1046&gt;$D$1043),366,365))+(LIQUIDACION!$F763*(DT!$C$5/2000))</f>
        <v>0</v>
      </c>
      <c r="K763" s="285">
        <f t="shared" si="134"/>
        <v>0</v>
      </c>
      <c r="L763" s="286">
        <f>(((D763+E763)*DT!$E$5/1000)*($D$1045/IF(AND($D$1044&gt;$B$1046,$B$1046&gt;$D$1043),366,365))+(LIQUIDACION!F763*(DT!$E$5/2000)))</f>
        <v>0</v>
      </c>
      <c r="M763" s="286">
        <f>((G763)*(DT!$C$6/1000))*($D$1045/IF(AND($D$1044&gt;$B$1046,$B$1046&gt;$D$1043),366,365))</f>
        <v>0</v>
      </c>
      <c r="N763" s="287">
        <f t="shared" si="135"/>
        <v>0</v>
      </c>
      <c r="P763" s="288">
        <f>(($U763*DT!$C$5/1000))*($D$1045/IF(AND($D$1044&gt;$B$1046,$B$1046&gt;$D$1043),366,365))+(($V763*DT!$C$5/2000))</f>
        <v>0</v>
      </c>
      <c r="Q763" s="289">
        <f t="shared" si="136"/>
        <v>0</v>
      </c>
      <c r="R763" s="289">
        <f>(($U763*DT!$E$5/1000))*($D$1045/IF(AND($D$1044&gt;$B$1046,$B$1046&gt;$D$1043),366,365))+(($V763*DT!$E$5/2000))</f>
        <v>0</v>
      </c>
      <c r="S763" s="290">
        <f t="shared" si="137"/>
        <v>0</v>
      </c>
      <c r="U763" s="291">
        <f t="shared" si="138"/>
        <v>0</v>
      </c>
      <c r="V763" s="291">
        <f t="shared" si="132"/>
        <v>0</v>
      </c>
      <c r="X763" s="288">
        <f>(($AC763*DT!$C$5/1000))*($D$1045/IF(AND($D$1044&gt;$B$1046,$B$1046&gt;$D$1043),366,365))+(($AD763*DT!$C$5/2000))</f>
        <v>0</v>
      </c>
      <c r="Y763" s="289">
        <f t="shared" si="139"/>
        <v>0</v>
      </c>
      <c r="Z763" s="289">
        <f>(($AC763*DT!$E$5/1000))*($D$1045/IF(AND($D$1044&gt;$B$1046,$B$1046&gt;$D$1043),366,365))+(($AD763*DT!$E$5/2000))</f>
        <v>0</v>
      </c>
      <c r="AA763" s="290">
        <f t="shared" si="140"/>
        <v>0</v>
      </c>
      <c r="AC763" s="291">
        <f t="shared" si="141"/>
        <v>0</v>
      </c>
      <c r="AD763" s="291">
        <f t="shared" si="142"/>
        <v>0</v>
      </c>
    </row>
    <row r="764" spans="2:30" x14ac:dyDescent="0.25">
      <c r="B764" s="522">
        <v>760</v>
      </c>
      <c r="C764" s="280">
        <f>'BIENES ASEGURADOS'!C772</f>
        <v>0</v>
      </c>
      <c r="D764" s="281">
        <f>SUM('BIENES ASEGURADOS'!D772:H772)*'RT GENERALES'!$D$14</f>
        <v>0</v>
      </c>
      <c r="E764" s="281">
        <f>SUM('BIENES ASEGURADOS'!I772:Y772,'BIENES ASEGURADOS'!AA772)*'RT GENERALES'!$D$14</f>
        <v>0</v>
      </c>
      <c r="F764" s="281">
        <f>'BIENES ASEGURADOS'!AB772*'RT GENERALES'!$D$14</f>
        <v>0</v>
      </c>
      <c r="G764" s="282">
        <f>'BIENES ASEGURADOS'!Z772*'RT GENERALES'!$D$14</f>
        <v>0</v>
      </c>
      <c r="H764" s="525">
        <f t="shared" si="133"/>
        <v>0</v>
      </c>
      <c r="I764" s="283"/>
      <c r="J764" s="284">
        <f>(((D764+E764)*(DT!$C$5/1000)))*($D$1045/IF(AND($D$1044&gt;$B$1046,$B$1046&gt;$D$1043),366,365))+(LIQUIDACION!$F764*(DT!$C$5/2000))</f>
        <v>0</v>
      </c>
      <c r="K764" s="285">
        <f t="shared" si="134"/>
        <v>0</v>
      </c>
      <c r="L764" s="286">
        <f>(((D764+E764)*DT!$E$5/1000)*($D$1045/IF(AND($D$1044&gt;$B$1046,$B$1046&gt;$D$1043),366,365))+(LIQUIDACION!F764*(DT!$E$5/2000)))</f>
        <v>0</v>
      </c>
      <c r="M764" s="286">
        <f>((G764)*(DT!$C$6/1000))*($D$1045/IF(AND($D$1044&gt;$B$1046,$B$1046&gt;$D$1043),366,365))</f>
        <v>0</v>
      </c>
      <c r="N764" s="287">
        <f t="shared" si="135"/>
        <v>0</v>
      </c>
      <c r="P764" s="288">
        <f>(($U764*DT!$C$5/1000))*($D$1045/IF(AND($D$1044&gt;$B$1046,$B$1046&gt;$D$1043),366,365))+(($V764*DT!$C$5/2000))</f>
        <v>0</v>
      </c>
      <c r="Q764" s="289">
        <f t="shared" si="136"/>
        <v>0</v>
      </c>
      <c r="R764" s="289">
        <f>(($U764*DT!$E$5/1000))*($D$1045/IF(AND($D$1044&gt;$B$1046,$B$1046&gt;$D$1043),366,365))+(($V764*DT!$E$5/2000))</f>
        <v>0</v>
      </c>
      <c r="S764" s="290">
        <f t="shared" si="137"/>
        <v>0</v>
      </c>
      <c r="U764" s="291">
        <f t="shared" si="138"/>
        <v>0</v>
      </c>
      <c r="V764" s="291">
        <f t="shared" si="132"/>
        <v>0</v>
      </c>
      <c r="X764" s="288">
        <f>(($AC764*DT!$C$5/1000))*($D$1045/IF(AND($D$1044&gt;$B$1046,$B$1046&gt;$D$1043),366,365))+(($AD764*DT!$C$5/2000))</f>
        <v>0</v>
      </c>
      <c r="Y764" s="289">
        <f t="shared" si="139"/>
        <v>0</v>
      </c>
      <c r="Z764" s="289">
        <f>(($AC764*DT!$E$5/1000))*($D$1045/IF(AND($D$1044&gt;$B$1046,$B$1046&gt;$D$1043),366,365))+(($AD764*DT!$E$5/2000))</f>
        <v>0</v>
      </c>
      <c r="AA764" s="290">
        <f t="shared" si="140"/>
        <v>0</v>
      </c>
      <c r="AC764" s="291">
        <f t="shared" si="141"/>
        <v>0</v>
      </c>
      <c r="AD764" s="291">
        <f t="shared" si="142"/>
        <v>0</v>
      </c>
    </row>
    <row r="765" spans="2:30" x14ac:dyDescent="0.25">
      <c r="B765" s="522">
        <v>761</v>
      </c>
      <c r="C765" s="280">
        <f>'BIENES ASEGURADOS'!C773</f>
        <v>0</v>
      </c>
      <c r="D765" s="281">
        <f>SUM('BIENES ASEGURADOS'!D773:H773)*'RT GENERALES'!$D$14</f>
        <v>0</v>
      </c>
      <c r="E765" s="281">
        <f>SUM('BIENES ASEGURADOS'!I773:Y773,'BIENES ASEGURADOS'!AA773)*'RT GENERALES'!$D$14</f>
        <v>0</v>
      </c>
      <c r="F765" s="281">
        <f>'BIENES ASEGURADOS'!AB773*'RT GENERALES'!$D$14</f>
        <v>0</v>
      </c>
      <c r="G765" s="282">
        <f>'BIENES ASEGURADOS'!Z773*'RT GENERALES'!$D$14</f>
        <v>0</v>
      </c>
      <c r="H765" s="525">
        <f t="shared" si="133"/>
        <v>0</v>
      </c>
      <c r="I765" s="283"/>
      <c r="J765" s="284">
        <f>(((D765+E765)*(DT!$C$5/1000)))*($D$1045/IF(AND($D$1044&gt;$B$1046,$B$1046&gt;$D$1043),366,365))+(LIQUIDACION!$F765*(DT!$C$5/2000))</f>
        <v>0</v>
      </c>
      <c r="K765" s="285">
        <f t="shared" si="134"/>
        <v>0</v>
      </c>
      <c r="L765" s="286">
        <f>(((D765+E765)*DT!$E$5/1000)*($D$1045/IF(AND($D$1044&gt;$B$1046,$B$1046&gt;$D$1043),366,365))+(LIQUIDACION!F765*(DT!$E$5/2000)))</f>
        <v>0</v>
      </c>
      <c r="M765" s="286">
        <f>((G765)*(DT!$C$6/1000))*($D$1045/IF(AND($D$1044&gt;$B$1046,$B$1046&gt;$D$1043),366,365))</f>
        <v>0</v>
      </c>
      <c r="N765" s="287">
        <f t="shared" si="135"/>
        <v>0</v>
      </c>
      <c r="P765" s="288">
        <f>(($U765*DT!$C$5/1000))*($D$1045/IF(AND($D$1044&gt;$B$1046,$B$1046&gt;$D$1043),366,365))+(($V765*DT!$C$5/2000))</f>
        <v>0</v>
      </c>
      <c r="Q765" s="289">
        <f t="shared" si="136"/>
        <v>0</v>
      </c>
      <c r="R765" s="289">
        <f>(($U765*DT!$E$5/1000))*($D$1045/IF(AND($D$1044&gt;$B$1046,$B$1046&gt;$D$1043),366,365))+(($V765*DT!$E$5/2000))</f>
        <v>0</v>
      </c>
      <c r="S765" s="290">
        <f t="shared" si="137"/>
        <v>0</v>
      </c>
      <c r="U765" s="291">
        <f t="shared" si="138"/>
        <v>0</v>
      </c>
      <c r="V765" s="291">
        <f t="shared" si="132"/>
        <v>0</v>
      </c>
      <c r="X765" s="288">
        <f>(($AC765*DT!$C$5/1000))*($D$1045/IF(AND($D$1044&gt;$B$1046,$B$1046&gt;$D$1043),366,365))+(($AD765*DT!$C$5/2000))</f>
        <v>0</v>
      </c>
      <c r="Y765" s="289">
        <f t="shared" si="139"/>
        <v>0</v>
      </c>
      <c r="Z765" s="289">
        <f>(($AC765*DT!$E$5/1000))*($D$1045/IF(AND($D$1044&gt;$B$1046,$B$1046&gt;$D$1043),366,365))+(($AD765*DT!$E$5/2000))</f>
        <v>0</v>
      </c>
      <c r="AA765" s="290">
        <f t="shared" si="140"/>
        <v>0</v>
      </c>
      <c r="AC765" s="291">
        <f t="shared" si="141"/>
        <v>0</v>
      </c>
      <c r="AD765" s="291">
        <f t="shared" si="142"/>
        <v>0</v>
      </c>
    </row>
    <row r="766" spans="2:30" x14ac:dyDescent="0.25">
      <c r="B766" s="522">
        <v>762</v>
      </c>
      <c r="C766" s="280">
        <f>'BIENES ASEGURADOS'!C774</f>
        <v>0</v>
      </c>
      <c r="D766" s="281">
        <f>SUM('BIENES ASEGURADOS'!D774:H774)*'RT GENERALES'!$D$14</f>
        <v>0</v>
      </c>
      <c r="E766" s="281">
        <f>SUM('BIENES ASEGURADOS'!I774:Y774,'BIENES ASEGURADOS'!AA774)*'RT GENERALES'!$D$14</f>
        <v>0</v>
      </c>
      <c r="F766" s="281">
        <f>'BIENES ASEGURADOS'!AB774*'RT GENERALES'!$D$14</f>
        <v>0</v>
      </c>
      <c r="G766" s="282">
        <f>'BIENES ASEGURADOS'!Z774*'RT GENERALES'!$D$14</f>
        <v>0</v>
      </c>
      <c r="H766" s="525">
        <f t="shared" si="133"/>
        <v>0</v>
      </c>
      <c r="I766" s="283"/>
      <c r="J766" s="284">
        <f>(((D766+E766)*(DT!$C$5/1000)))*($D$1045/IF(AND($D$1044&gt;$B$1046,$B$1046&gt;$D$1043),366,365))+(LIQUIDACION!$F766*(DT!$C$5/2000))</f>
        <v>0</v>
      </c>
      <c r="K766" s="285">
        <f t="shared" si="134"/>
        <v>0</v>
      </c>
      <c r="L766" s="286">
        <f>(((D766+E766)*DT!$E$5/1000)*($D$1045/IF(AND($D$1044&gt;$B$1046,$B$1046&gt;$D$1043),366,365))+(LIQUIDACION!F766*(DT!$E$5/2000)))</f>
        <v>0</v>
      </c>
      <c r="M766" s="286">
        <f>((G766)*(DT!$C$6/1000))*($D$1045/IF(AND($D$1044&gt;$B$1046,$B$1046&gt;$D$1043),366,365))</f>
        <v>0</v>
      </c>
      <c r="N766" s="287">
        <f t="shared" si="135"/>
        <v>0</v>
      </c>
      <c r="P766" s="288">
        <f>(($U766*DT!$C$5/1000))*($D$1045/IF(AND($D$1044&gt;$B$1046,$B$1046&gt;$D$1043),366,365))+(($V766*DT!$C$5/2000))</f>
        <v>0</v>
      </c>
      <c r="Q766" s="289">
        <f t="shared" si="136"/>
        <v>0</v>
      </c>
      <c r="R766" s="289">
        <f>(($U766*DT!$E$5/1000))*($D$1045/IF(AND($D$1044&gt;$B$1046,$B$1046&gt;$D$1043),366,365))+(($V766*DT!$E$5/2000))</f>
        <v>0</v>
      </c>
      <c r="S766" s="290">
        <f t="shared" si="137"/>
        <v>0</v>
      </c>
      <c r="U766" s="291">
        <f t="shared" si="138"/>
        <v>0</v>
      </c>
      <c r="V766" s="291">
        <f t="shared" si="132"/>
        <v>0</v>
      </c>
      <c r="X766" s="288">
        <f>(($AC766*DT!$C$5/1000))*($D$1045/IF(AND($D$1044&gt;$B$1046,$B$1046&gt;$D$1043),366,365))+(($AD766*DT!$C$5/2000))</f>
        <v>0</v>
      </c>
      <c r="Y766" s="289">
        <f t="shared" si="139"/>
        <v>0</v>
      </c>
      <c r="Z766" s="289">
        <f>(($AC766*DT!$E$5/1000))*($D$1045/IF(AND($D$1044&gt;$B$1046,$B$1046&gt;$D$1043),366,365))+(($AD766*DT!$E$5/2000))</f>
        <v>0</v>
      </c>
      <c r="AA766" s="290">
        <f t="shared" si="140"/>
        <v>0</v>
      </c>
      <c r="AC766" s="291">
        <f t="shared" si="141"/>
        <v>0</v>
      </c>
      <c r="AD766" s="291">
        <f t="shared" si="142"/>
        <v>0</v>
      </c>
    </row>
    <row r="767" spans="2:30" x14ac:dyDescent="0.25">
      <c r="B767" s="522">
        <v>763</v>
      </c>
      <c r="C767" s="280">
        <f>'BIENES ASEGURADOS'!C775</f>
        <v>0</v>
      </c>
      <c r="D767" s="281">
        <f>SUM('BIENES ASEGURADOS'!D775:H775)*'RT GENERALES'!$D$14</f>
        <v>0</v>
      </c>
      <c r="E767" s="281">
        <f>SUM('BIENES ASEGURADOS'!I775:Y775,'BIENES ASEGURADOS'!AA775)*'RT GENERALES'!$D$14</f>
        <v>0</v>
      </c>
      <c r="F767" s="281">
        <f>'BIENES ASEGURADOS'!AB775*'RT GENERALES'!$D$14</f>
        <v>0</v>
      </c>
      <c r="G767" s="282">
        <f>'BIENES ASEGURADOS'!Z775*'RT GENERALES'!$D$14</f>
        <v>0</v>
      </c>
      <c r="H767" s="525">
        <f t="shared" si="133"/>
        <v>0</v>
      </c>
      <c r="I767" s="283"/>
      <c r="J767" s="284">
        <f>(((D767+E767)*(DT!$C$5/1000)))*($D$1045/IF(AND($D$1044&gt;$B$1046,$B$1046&gt;$D$1043),366,365))+(LIQUIDACION!$F767*(DT!$C$5/2000))</f>
        <v>0</v>
      </c>
      <c r="K767" s="285">
        <f t="shared" si="134"/>
        <v>0</v>
      </c>
      <c r="L767" s="286">
        <f>(((D767+E767)*DT!$E$5/1000)*($D$1045/IF(AND($D$1044&gt;$B$1046,$B$1046&gt;$D$1043),366,365))+(LIQUIDACION!F767*(DT!$E$5/2000)))</f>
        <v>0</v>
      </c>
      <c r="M767" s="286">
        <f>((G767)*(DT!$C$6/1000))*($D$1045/IF(AND($D$1044&gt;$B$1046,$B$1046&gt;$D$1043),366,365))</f>
        <v>0</v>
      </c>
      <c r="N767" s="287">
        <f t="shared" si="135"/>
        <v>0</v>
      </c>
      <c r="P767" s="288">
        <f>(($U767*DT!$C$5/1000))*($D$1045/IF(AND($D$1044&gt;$B$1046,$B$1046&gt;$D$1043),366,365))+(($V767*DT!$C$5/2000))</f>
        <v>0</v>
      </c>
      <c r="Q767" s="289">
        <f t="shared" si="136"/>
        <v>0</v>
      </c>
      <c r="R767" s="289">
        <f>(($U767*DT!$E$5/1000))*($D$1045/IF(AND($D$1044&gt;$B$1046,$B$1046&gt;$D$1043),366,365))+(($V767*DT!$E$5/2000))</f>
        <v>0</v>
      </c>
      <c r="S767" s="290">
        <f t="shared" si="137"/>
        <v>0</v>
      </c>
      <c r="U767" s="291">
        <f t="shared" si="138"/>
        <v>0</v>
      </c>
      <c r="V767" s="291">
        <f t="shared" si="132"/>
        <v>0</v>
      </c>
      <c r="X767" s="288">
        <f>(($AC767*DT!$C$5/1000))*($D$1045/IF(AND($D$1044&gt;$B$1046,$B$1046&gt;$D$1043),366,365))+(($AD767*DT!$C$5/2000))</f>
        <v>0</v>
      </c>
      <c r="Y767" s="289">
        <f t="shared" si="139"/>
        <v>0</v>
      </c>
      <c r="Z767" s="289">
        <f>(($AC767*DT!$E$5/1000))*($D$1045/IF(AND($D$1044&gt;$B$1046,$B$1046&gt;$D$1043),366,365))+(($AD767*DT!$E$5/2000))</f>
        <v>0</v>
      </c>
      <c r="AA767" s="290">
        <f t="shared" si="140"/>
        <v>0</v>
      </c>
      <c r="AC767" s="291">
        <f t="shared" si="141"/>
        <v>0</v>
      </c>
      <c r="AD767" s="291">
        <f t="shared" si="142"/>
        <v>0</v>
      </c>
    </row>
    <row r="768" spans="2:30" x14ac:dyDescent="0.25">
      <c r="B768" s="522">
        <v>764</v>
      </c>
      <c r="C768" s="280">
        <f>'BIENES ASEGURADOS'!C776</f>
        <v>0</v>
      </c>
      <c r="D768" s="281">
        <f>SUM('BIENES ASEGURADOS'!D776:H776)*'RT GENERALES'!$D$14</f>
        <v>0</v>
      </c>
      <c r="E768" s="281">
        <f>SUM('BIENES ASEGURADOS'!I776:Y776,'BIENES ASEGURADOS'!AA776)*'RT GENERALES'!$D$14</f>
        <v>0</v>
      </c>
      <c r="F768" s="281">
        <f>'BIENES ASEGURADOS'!AB776*'RT GENERALES'!$D$14</f>
        <v>0</v>
      </c>
      <c r="G768" s="282">
        <f>'BIENES ASEGURADOS'!Z776*'RT GENERALES'!$D$14</f>
        <v>0</v>
      </c>
      <c r="H768" s="525">
        <f t="shared" si="133"/>
        <v>0</v>
      </c>
      <c r="I768" s="283"/>
      <c r="J768" s="284">
        <f>(((D768+E768)*(DT!$C$5/1000)))*($D$1045/IF(AND($D$1044&gt;$B$1046,$B$1046&gt;$D$1043),366,365))+(LIQUIDACION!$F768*(DT!$C$5/2000))</f>
        <v>0</v>
      </c>
      <c r="K768" s="285">
        <f t="shared" si="134"/>
        <v>0</v>
      </c>
      <c r="L768" s="286">
        <f>(((D768+E768)*DT!$E$5/1000)*($D$1045/IF(AND($D$1044&gt;$B$1046,$B$1046&gt;$D$1043),366,365))+(LIQUIDACION!F768*(DT!$E$5/2000)))</f>
        <v>0</v>
      </c>
      <c r="M768" s="286">
        <f>((G768)*(DT!$C$6/1000))*($D$1045/IF(AND($D$1044&gt;$B$1046,$B$1046&gt;$D$1043),366,365))</f>
        <v>0</v>
      </c>
      <c r="N768" s="287">
        <f t="shared" si="135"/>
        <v>0</v>
      </c>
      <c r="P768" s="288">
        <f>(($U768*DT!$C$5/1000))*($D$1045/IF(AND($D$1044&gt;$B$1046,$B$1046&gt;$D$1043),366,365))+(($V768*DT!$C$5/2000))</f>
        <v>0</v>
      </c>
      <c r="Q768" s="289">
        <f t="shared" si="136"/>
        <v>0</v>
      </c>
      <c r="R768" s="289">
        <f>(($U768*DT!$E$5/1000))*($D$1045/IF(AND($D$1044&gt;$B$1046,$B$1046&gt;$D$1043),366,365))+(($V768*DT!$E$5/2000))</f>
        <v>0</v>
      </c>
      <c r="S768" s="290">
        <f t="shared" si="137"/>
        <v>0</v>
      </c>
      <c r="U768" s="291">
        <f t="shared" si="138"/>
        <v>0</v>
      </c>
      <c r="V768" s="291">
        <f t="shared" si="132"/>
        <v>0</v>
      </c>
      <c r="X768" s="288">
        <f>(($AC768*DT!$C$5/1000))*($D$1045/IF(AND($D$1044&gt;$B$1046,$B$1046&gt;$D$1043),366,365))+(($AD768*DT!$C$5/2000))</f>
        <v>0</v>
      </c>
      <c r="Y768" s="289">
        <f t="shared" si="139"/>
        <v>0</v>
      </c>
      <c r="Z768" s="289">
        <f>(($AC768*DT!$E$5/1000))*($D$1045/IF(AND($D$1044&gt;$B$1046,$B$1046&gt;$D$1043),366,365))+(($AD768*DT!$E$5/2000))</f>
        <v>0</v>
      </c>
      <c r="AA768" s="290">
        <f t="shared" si="140"/>
        <v>0</v>
      </c>
      <c r="AC768" s="291">
        <f t="shared" si="141"/>
        <v>0</v>
      </c>
      <c r="AD768" s="291">
        <f t="shared" si="142"/>
        <v>0</v>
      </c>
    </row>
    <row r="769" spans="2:30" x14ac:dyDescent="0.25">
      <c r="B769" s="522">
        <v>765</v>
      </c>
      <c r="C769" s="280">
        <f>'BIENES ASEGURADOS'!C777</f>
        <v>0</v>
      </c>
      <c r="D769" s="281">
        <f>SUM('BIENES ASEGURADOS'!D777:H777)*'RT GENERALES'!$D$14</f>
        <v>0</v>
      </c>
      <c r="E769" s="281">
        <f>SUM('BIENES ASEGURADOS'!I777:Y777,'BIENES ASEGURADOS'!AA777)*'RT GENERALES'!$D$14</f>
        <v>0</v>
      </c>
      <c r="F769" s="281">
        <f>'BIENES ASEGURADOS'!AB777*'RT GENERALES'!$D$14</f>
        <v>0</v>
      </c>
      <c r="G769" s="282">
        <f>'BIENES ASEGURADOS'!Z777*'RT GENERALES'!$D$14</f>
        <v>0</v>
      </c>
      <c r="H769" s="525">
        <f t="shared" si="133"/>
        <v>0</v>
      </c>
      <c r="I769" s="283"/>
      <c r="J769" s="284">
        <f>(((D769+E769)*(DT!$C$5/1000)))*($D$1045/IF(AND($D$1044&gt;$B$1046,$B$1046&gt;$D$1043),366,365))+(LIQUIDACION!$F769*(DT!$C$5/2000))</f>
        <v>0</v>
      </c>
      <c r="K769" s="285">
        <f t="shared" si="134"/>
        <v>0</v>
      </c>
      <c r="L769" s="286">
        <f>(((D769+E769)*DT!$E$5/1000)*($D$1045/IF(AND($D$1044&gt;$B$1046,$B$1046&gt;$D$1043),366,365))+(LIQUIDACION!F769*(DT!$E$5/2000)))</f>
        <v>0</v>
      </c>
      <c r="M769" s="286">
        <f>((G769)*(DT!$C$6/1000))*($D$1045/IF(AND($D$1044&gt;$B$1046,$B$1046&gt;$D$1043),366,365))</f>
        <v>0</v>
      </c>
      <c r="N769" s="287">
        <f t="shared" si="135"/>
        <v>0</v>
      </c>
      <c r="P769" s="288">
        <f>(($U769*DT!$C$5/1000))*($D$1045/IF(AND($D$1044&gt;$B$1046,$B$1046&gt;$D$1043),366,365))+(($V769*DT!$C$5/2000))</f>
        <v>0</v>
      </c>
      <c r="Q769" s="289">
        <f t="shared" si="136"/>
        <v>0</v>
      </c>
      <c r="R769" s="289">
        <f>(($U769*DT!$E$5/1000))*($D$1045/IF(AND($D$1044&gt;$B$1046,$B$1046&gt;$D$1043),366,365))+(($V769*DT!$E$5/2000))</f>
        <v>0</v>
      </c>
      <c r="S769" s="290">
        <f t="shared" si="137"/>
        <v>0</v>
      </c>
      <c r="U769" s="291">
        <f t="shared" si="138"/>
        <v>0</v>
      </c>
      <c r="V769" s="291">
        <f t="shared" si="132"/>
        <v>0</v>
      </c>
      <c r="X769" s="288">
        <f>(($AC769*DT!$C$5/1000))*($D$1045/IF(AND($D$1044&gt;$B$1046,$B$1046&gt;$D$1043),366,365))+(($AD769*DT!$C$5/2000))</f>
        <v>0</v>
      </c>
      <c r="Y769" s="289">
        <f t="shared" si="139"/>
        <v>0</v>
      </c>
      <c r="Z769" s="289">
        <f>(($AC769*DT!$E$5/1000))*($D$1045/IF(AND($D$1044&gt;$B$1046,$B$1046&gt;$D$1043),366,365))+(($AD769*DT!$E$5/2000))</f>
        <v>0</v>
      </c>
      <c r="AA769" s="290">
        <f t="shared" si="140"/>
        <v>0</v>
      </c>
      <c r="AC769" s="291">
        <f t="shared" si="141"/>
        <v>0</v>
      </c>
      <c r="AD769" s="291">
        <f t="shared" si="142"/>
        <v>0</v>
      </c>
    </row>
    <row r="770" spans="2:30" x14ac:dyDescent="0.25">
      <c r="B770" s="522">
        <v>766</v>
      </c>
      <c r="C770" s="280">
        <f>'BIENES ASEGURADOS'!C778</f>
        <v>0</v>
      </c>
      <c r="D770" s="281">
        <f>SUM('BIENES ASEGURADOS'!D778:H778)*'RT GENERALES'!$D$14</f>
        <v>0</v>
      </c>
      <c r="E770" s="281">
        <f>SUM('BIENES ASEGURADOS'!I778:Y778,'BIENES ASEGURADOS'!AA778)*'RT GENERALES'!$D$14</f>
        <v>0</v>
      </c>
      <c r="F770" s="281">
        <f>'BIENES ASEGURADOS'!AB778*'RT GENERALES'!$D$14</f>
        <v>0</v>
      </c>
      <c r="G770" s="282">
        <f>'BIENES ASEGURADOS'!Z778*'RT GENERALES'!$D$14</f>
        <v>0</v>
      </c>
      <c r="H770" s="525">
        <f t="shared" si="133"/>
        <v>0</v>
      </c>
      <c r="I770" s="283"/>
      <c r="J770" s="284">
        <f>(((D770+E770)*(DT!$C$5/1000)))*($D$1045/IF(AND($D$1044&gt;$B$1046,$B$1046&gt;$D$1043),366,365))+(LIQUIDACION!$F770*(DT!$C$5/2000))</f>
        <v>0</v>
      </c>
      <c r="K770" s="285">
        <f t="shared" si="134"/>
        <v>0</v>
      </c>
      <c r="L770" s="286">
        <f>(((D770+E770)*DT!$E$5/1000)*($D$1045/IF(AND($D$1044&gt;$B$1046,$B$1046&gt;$D$1043),366,365))+(LIQUIDACION!F770*(DT!$E$5/2000)))</f>
        <v>0</v>
      </c>
      <c r="M770" s="286">
        <f>((G770)*(DT!$C$6/1000))*($D$1045/IF(AND($D$1044&gt;$B$1046,$B$1046&gt;$D$1043),366,365))</f>
        <v>0</v>
      </c>
      <c r="N770" s="287">
        <f t="shared" si="135"/>
        <v>0</v>
      </c>
      <c r="P770" s="288">
        <f>(($U770*DT!$C$5/1000))*($D$1045/IF(AND($D$1044&gt;$B$1046,$B$1046&gt;$D$1043),366,365))+(($V770*DT!$C$5/2000))</f>
        <v>0</v>
      </c>
      <c r="Q770" s="289">
        <f t="shared" si="136"/>
        <v>0</v>
      </c>
      <c r="R770" s="289">
        <f>(($U770*DT!$E$5/1000))*($D$1045/IF(AND($D$1044&gt;$B$1046,$B$1046&gt;$D$1043),366,365))+(($V770*DT!$E$5/2000))</f>
        <v>0</v>
      </c>
      <c r="S770" s="290">
        <f t="shared" si="137"/>
        <v>0</v>
      </c>
      <c r="U770" s="291">
        <f t="shared" si="138"/>
        <v>0</v>
      </c>
      <c r="V770" s="291">
        <f t="shared" si="132"/>
        <v>0</v>
      </c>
      <c r="X770" s="288">
        <f>(($AC770*DT!$C$5/1000))*($D$1045/IF(AND($D$1044&gt;$B$1046,$B$1046&gt;$D$1043),366,365))+(($AD770*DT!$C$5/2000))</f>
        <v>0</v>
      </c>
      <c r="Y770" s="289">
        <f t="shared" si="139"/>
        <v>0</v>
      </c>
      <c r="Z770" s="289">
        <f>(($AC770*DT!$E$5/1000))*($D$1045/IF(AND($D$1044&gt;$B$1046,$B$1046&gt;$D$1043),366,365))+(($AD770*DT!$E$5/2000))</f>
        <v>0</v>
      </c>
      <c r="AA770" s="290">
        <f t="shared" si="140"/>
        <v>0</v>
      </c>
      <c r="AC770" s="291">
        <f t="shared" si="141"/>
        <v>0</v>
      </c>
      <c r="AD770" s="291">
        <f t="shared" si="142"/>
        <v>0</v>
      </c>
    </row>
    <row r="771" spans="2:30" x14ac:dyDescent="0.25">
      <c r="B771" s="522">
        <v>767</v>
      </c>
      <c r="C771" s="280">
        <f>'BIENES ASEGURADOS'!C779</f>
        <v>0</v>
      </c>
      <c r="D771" s="281">
        <f>SUM('BIENES ASEGURADOS'!D779:H779)*'RT GENERALES'!$D$14</f>
        <v>0</v>
      </c>
      <c r="E771" s="281">
        <f>SUM('BIENES ASEGURADOS'!I779:Y779,'BIENES ASEGURADOS'!AA779)*'RT GENERALES'!$D$14</f>
        <v>0</v>
      </c>
      <c r="F771" s="281">
        <f>'BIENES ASEGURADOS'!AB779*'RT GENERALES'!$D$14</f>
        <v>0</v>
      </c>
      <c r="G771" s="282">
        <f>'BIENES ASEGURADOS'!Z779*'RT GENERALES'!$D$14</f>
        <v>0</v>
      </c>
      <c r="H771" s="525">
        <f t="shared" si="133"/>
        <v>0</v>
      </c>
      <c r="I771" s="283"/>
      <c r="J771" s="284">
        <f>(((D771+E771)*(DT!$C$5/1000)))*($D$1045/IF(AND($D$1044&gt;$B$1046,$B$1046&gt;$D$1043),366,365))+(LIQUIDACION!$F771*(DT!$C$5/2000))</f>
        <v>0</v>
      </c>
      <c r="K771" s="285">
        <f t="shared" si="134"/>
        <v>0</v>
      </c>
      <c r="L771" s="286">
        <f>(((D771+E771)*DT!$E$5/1000)*($D$1045/IF(AND($D$1044&gt;$B$1046,$B$1046&gt;$D$1043),366,365))+(LIQUIDACION!F771*(DT!$E$5/2000)))</f>
        <v>0</v>
      </c>
      <c r="M771" s="286">
        <f>((G771)*(DT!$C$6/1000))*($D$1045/IF(AND($D$1044&gt;$B$1046,$B$1046&gt;$D$1043),366,365))</f>
        <v>0</v>
      </c>
      <c r="N771" s="287">
        <f t="shared" si="135"/>
        <v>0</v>
      </c>
      <c r="P771" s="288">
        <f>(($U771*DT!$C$5/1000))*($D$1045/IF(AND($D$1044&gt;$B$1046,$B$1046&gt;$D$1043),366,365))+(($V771*DT!$C$5/2000))</f>
        <v>0</v>
      </c>
      <c r="Q771" s="289">
        <f t="shared" si="136"/>
        <v>0</v>
      </c>
      <c r="R771" s="289">
        <f>(($U771*DT!$E$5/1000))*($D$1045/IF(AND($D$1044&gt;$B$1046,$B$1046&gt;$D$1043),366,365))+(($V771*DT!$E$5/2000))</f>
        <v>0</v>
      </c>
      <c r="S771" s="290">
        <f t="shared" si="137"/>
        <v>0</v>
      </c>
      <c r="U771" s="291">
        <f t="shared" si="138"/>
        <v>0</v>
      </c>
      <c r="V771" s="291">
        <f t="shared" si="132"/>
        <v>0</v>
      </c>
      <c r="X771" s="288">
        <f>(($AC771*DT!$C$5/1000))*($D$1045/IF(AND($D$1044&gt;$B$1046,$B$1046&gt;$D$1043),366,365))+(($AD771*DT!$C$5/2000))</f>
        <v>0</v>
      </c>
      <c r="Y771" s="289">
        <f t="shared" si="139"/>
        <v>0</v>
      </c>
      <c r="Z771" s="289">
        <f>(($AC771*DT!$E$5/1000))*($D$1045/IF(AND($D$1044&gt;$B$1046,$B$1046&gt;$D$1043),366,365))+(($AD771*DT!$E$5/2000))</f>
        <v>0</v>
      </c>
      <c r="AA771" s="290">
        <f t="shared" si="140"/>
        <v>0</v>
      </c>
      <c r="AC771" s="291">
        <f t="shared" si="141"/>
        <v>0</v>
      </c>
      <c r="AD771" s="291">
        <f t="shared" si="142"/>
        <v>0</v>
      </c>
    </row>
    <row r="772" spans="2:30" x14ac:dyDescent="0.25">
      <c r="B772" s="522">
        <v>768</v>
      </c>
      <c r="C772" s="280">
        <f>'BIENES ASEGURADOS'!C780</f>
        <v>0</v>
      </c>
      <c r="D772" s="281">
        <f>SUM('BIENES ASEGURADOS'!D780:H780)*'RT GENERALES'!$D$14</f>
        <v>0</v>
      </c>
      <c r="E772" s="281">
        <f>SUM('BIENES ASEGURADOS'!I780:Y780,'BIENES ASEGURADOS'!AA780)*'RT GENERALES'!$D$14</f>
        <v>0</v>
      </c>
      <c r="F772" s="281">
        <f>'BIENES ASEGURADOS'!AB780*'RT GENERALES'!$D$14</f>
        <v>0</v>
      </c>
      <c r="G772" s="282">
        <f>'BIENES ASEGURADOS'!Z780*'RT GENERALES'!$D$14</f>
        <v>0</v>
      </c>
      <c r="H772" s="525">
        <f t="shared" si="133"/>
        <v>0</v>
      </c>
      <c r="I772" s="283"/>
      <c r="J772" s="284">
        <f>(((D772+E772)*(DT!$C$5/1000)))*($D$1045/IF(AND($D$1044&gt;$B$1046,$B$1046&gt;$D$1043),366,365))+(LIQUIDACION!$F772*(DT!$C$5/2000))</f>
        <v>0</v>
      </c>
      <c r="K772" s="285">
        <f t="shared" si="134"/>
        <v>0</v>
      </c>
      <c r="L772" s="286">
        <f>(((D772+E772)*DT!$E$5/1000)*($D$1045/IF(AND($D$1044&gt;$B$1046,$B$1046&gt;$D$1043),366,365))+(LIQUIDACION!F772*(DT!$E$5/2000)))</f>
        <v>0</v>
      </c>
      <c r="M772" s="286">
        <f>((G772)*(DT!$C$6/1000))*($D$1045/IF(AND($D$1044&gt;$B$1046,$B$1046&gt;$D$1043),366,365))</f>
        <v>0</v>
      </c>
      <c r="N772" s="287">
        <f t="shared" si="135"/>
        <v>0</v>
      </c>
      <c r="P772" s="288">
        <f>(($U772*DT!$C$5/1000))*($D$1045/IF(AND($D$1044&gt;$B$1046,$B$1046&gt;$D$1043),366,365))+(($V772*DT!$C$5/2000))</f>
        <v>0</v>
      </c>
      <c r="Q772" s="289">
        <f t="shared" si="136"/>
        <v>0</v>
      </c>
      <c r="R772" s="289">
        <f>(($U772*DT!$E$5/1000))*($D$1045/IF(AND($D$1044&gt;$B$1046,$B$1046&gt;$D$1043),366,365))+(($V772*DT!$E$5/2000))</f>
        <v>0</v>
      </c>
      <c r="S772" s="290">
        <f t="shared" si="137"/>
        <v>0</v>
      </c>
      <c r="U772" s="291">
        <f t="shared" si="138"/>
        <v>0</v>
      </c>
      <c r="V772" s="291">
        <f t="shared" si="132"/>
        <v>0</v>
      </c>
      <c r="X772" s="288">
        <f>(($AC772*DT!$C$5/1000))*($D$1045/IF(AND($D$1044&gt;$B$1046,$B$1046&gt;$D$1043),366,365))+(($AD772*DT!$C$5/2000))</f>
        <v>0</v>
      </c>
      <c r="Y772" s="289">
        <f t="shared" si="139"/>
        <v>0</v>
      </c>
      <c r="Z772" s="289">
        <f>(($AC772*DT!$E$5/1000))*($D$1045/IF(AND($D$1044&gt;$B$1046,$B$1046&gt;$D$1043),366,365))+(($AD772*DT!$E$5/2000))</f>
        <v>0</v>
      </c>
      <c r="AA772" s="290">
        <f t="shared" si="140"/>
        <v>0</v>
      </c>
      <c r="AC772" s="291">
        <f t="shared" si="141"/>
        <v>0</v>
      </c>
      <c r="AD772" s="291">
        <f t="shared" si="142"/>
        <v>0</v>
      </c>
    </row>
    <row r="773" spans="2:30" x14ac:dyDescent="0.25">
      <c r="B773" s="522">
        <v>769</v>
      </c>
      <c r="C773" s="280">
        <f>'BIENES ASEGURADOS'!C781</f>
        <v>0</v>
      </c>
      <c r="D773" s="281">
        <f>SUM('BIENES ASEGURADOS'!D781:H781)*'RT GENERALES'!$D$14</f>
        <v>0</v>
      </c>
      <c r="E773" s="281">
        <f>SUM('BIENES ASEGURADOS'!I781:Y781,'BIENES ASEGURADOS'!AA781)*'RT GENERALES'!$D$14</f>
        <v>0</v>
      </c>
      <c r="F773" s="281">
        <f>'BIENES ASEGURADOS'!AB781*'RT GENERALES'!$D$14</f>
        <v>0</v>
      </c>
      <c r="G773" s="282">
        <f>'BIENES ASEGURADOS'!Z781*'RT GENERALES'!$D$14</f>
        <v>0</v>
      </c>
      <c r="H773" s="525">
        <f t="shared" si="133"/>
        <v>0</v>
      </c>
      <c r="I773" s="283"/>
      <c r="J773" s="284">
        <f>(((D773+E773)*(DT!$C$5/1000)))*($D$1045/IF(AND($D$1044&gt;$B$1046,$B$1046&gt;$D$1043),366,365))+(LIQUIDACION!$F773*(DT!$C$5/2000))</f>
        <v>0</v>
      </c>
      <c r="K773" s="285">
        <f t="shared" si="134"/>
        <v>0</v>
      </c>
      <c r="L773" s="286">
        <f>(((D773+E773)*DT!$E$5/1000)*($D$1045/IF(AND($D$1044&gt;$B$1046,$B$1046&gt;$D$1043),366,365))+(LIQUIDACION!F773*(DT!$E$5/2000)))</f>
        <v>0</v>
      </c>
      <c r="M773" s="286">
        <f>((G773)*(DT!$C$6/1000))*($D$1045/IF(AND($D$1044&gt;$B$1046,$B$1046&gt;$D$1043),366,365))</f>
        <v>0</v>
      </c>
      <c r="N773" s="287">
        <f t="shared" si="135"/>
        <v>0</v>
      </c>
      <c r="P773" s="288">
        <f>(($U773*DT!$C$5/1000))*($D$1045/IF(AND($D$1044&gt;$B$1046,$B$1046&gt;$D$1043),366,365))+(($V773*DT!$C$5/2000))</f>
        <v>0</v>
      </c>
      <c r="Q773" s="289">
        <f t="shared" si="136"/>
        <v>0</v>
      </c>
      <c r="R773" s="289">
        <f>(($U773*DT!$E$5/1000))*($D$1045/IF(AND($D$1044&gt;$B$1046,$B$1046&gt;$D$1043),366,365))+(($V773*DT!$E$5/2000))</f>
        <v>0</v>
      </c>
      <c r="S773" s="290">
        <f t="shared" si="137"/>
        <v>0</v>
      </c>
      <c r="U773" s="291">
        <f t="shared" si="138"/>
        <v>0</v>
      </c>
      <c r="V773" s="291">
        <f t="shared" si="132"/>
        <v>0</v>
      </c>
      <c r="X773" s="288">
        <f>(($AC773*DT!$C$5/1000))*($D$1045/IF(AND($D$1044&gt;$B$1046,$B$1046&gt;$D$1043),366,365))+(($AD773*DT!$C$5/2000))</f>
        <v>0</v>
      </c>
      <c r="Y773" s="289">
        <f t="shared" si="139"/>
        <v>0</v>
      </c>
      <c r="Z773" s="289">
        <f>(($AC773*DT!$E$5/1000))*($D$1045/IF(AND($D$1044&gt;$B$1046,$B$1046&gt;$D$1043),366,365))+(($AD773*DT!$E$5/2000))</f>
        <v>0</v>
      </c>
      <c r="AA773" s="290">
        <f t="shared" si="140"/>
        <v>0</v>
      </c>
      <c r="AC773" s="291">
        <f t="shared" si="141"/>
        <v>0</v>
      </c>
      <c r="AD773" s="291">
        <f t="shared" si="142"/>
        <v>0</v>
      </c>
    </row>
    <row r="774" spans="2:30" x14ac:dyDescent="0.25">
      <c r="B774" s="522">
        <v>770</v>
      </c>
      <c r="C774" s="280">
        <f>'BIENES ASEGURADOS'!C782</f>
        <v>0</v>
      </c>
      <c r="D774" s="281">
        <f>SUM('BIENES ASEGURADOS'!D782:H782)*'RT GENERALES'!$D$14</f>
        <v>0</v>
      </c>
      <c r="E774" s="281">
        <f>SUM('BIENES ASEGURADOS'!I782:Y782,'BIENES ASEGURADOS'!AA782)*'RT GENERALES'!$D$14</f>
        <v>0</v>
      </c>
      <c r="F774" s="281">
        <f>'BIENES ASEGURADOS'!AB782*'RT GENERALES'!$D$14</f>
        <v>0</v>
      </c>
      <c r="G774" s="282">
        <f>'BIENES ASEGURADOS'!Z782*'RT GENERALES'!$D$14</f>
        <v>0</v>
      </c>
      <c r="H774" s="525">
        <f t="shared" si="133"/>
        <v>0</v>
      </c>
      <c r="I774" s="283"/>
      <c r="J774" s="284">
        <f>(((D774+E774)*(DT!$C$5/1000)))*($D$1045/IF(AND($D$1044&gt;$B$1046,$B$1046&gt;$D$1043),366,365))+(LIQUIDACION!$F774*(DT!$C$5/2000))</f>
        <v>0</v>
      </c>
      <c r="K774" s="285">
        <f t="shared" si="134"/>
        <v>0</v>
      </c>
      <c r="L774" s="286">
        <f>(((D774+E774)*DT!$E$5/1000)*($D$1045/IF(AND($D$1044&gt;$B$1046,$B$1046&gt;$D$1043),366,365))+(LIQUIDACION!F774*(DT!$E$5/2000)))</f>
        <v>0</v>
      </c>
      <c r="M774" s="286">
        <f>((G774)*(DT!$C$6/1000))*($D$1045/IF(AND($D$1044&gt;$B$1046,$B$1046&gt;$D$1043),366,365))</f>
        <v>0</v>
      </c>
      <c r="N774" s="287">
        <f t="shared" si="135"/>
        <v>0</v>
      </c>
      <c r="P774" s="288">
        <f>(($U774*DT!$C$5/1000))*($D$1045/IF(AND($D$1044&gt;$B$1046,$B$1046&gt;$D$1043),366,365))+(($V774*DT!$C$5/2000))</f>
        <v>0</v>
      </c>
      <c r="Q774" s="289">
        <f t="shared" si="136"/>
        <v>0</v>
      </c>
      <c r="R774" s="289">
        <f>(($U774*DT!$E$5/1000))*($D$1045/IF(AND($D$1044&gt;$B$1046,$B$1046&gt;$D$1043),366,365))+(($V774*DT!$E$5/2000))</f>
        <v>0</v>
      </c>
      <c r="S774" s="290">
        <f t="shared" si="137"/>
        <v>0</v>
      </c>
      <c r="U774" s="291">
        <f t="shared" si="138"/>
        <v>0</v>
      </c>
      <c r="V774" s="291">
        <f t="shared" ref="V774:V837" si="143">IF(AND(($H774)&gt;$P$2,$F774&gt;0),(($F774)*($P$2/$H774)),$F774)</f>
        <v>0</v>
      </c>
      <c r="X774" s="288">
        <f>(($AC774*DT!$C$5/1000))*($D$1045/IF(AND($D$1044&gt;$B$1046,$B$1046&gt;$D$1043),366,365))+(($AD774*DT!$C$5/2000))</f>
        <v>0</v>
      </c>
      <c r="Y774" s="289">
        <f t="shared" si="139"/>
        <v>0</v>
      </c>
      <c r="Z774" s="289">
        <f>(($AC774*DT!$E$5/1000))*($D$1045/IF(AND($D$1044&gt;$B$1046,$B$1046&gt;$D$1043),366,365))+(($AD774*DT!$E$5/2000))</f>
        <v>0</v>
      </c>
      <c r="AA774" s="290">
        <f t="shared" si="140"/>
        <v>0</v>
      </c>
      <c r="AC774" s="291">
        <f t="shared" si="141"/>
        <v>0</v>
      </c>
      <c r="AD774" s="291">
        <f t="shared" si="142"/>
        <v>0</v>
      </c>
    </row>
    <row r="775" spans="2:30" x14ac:dyDescent="0.25">
      <c r="B775" s="522">
        <v>771</v>
      </c>
      <c r="C775" s="280">
        <f>'BIENES ASEGURADOS'!C783</f>
        <v>0</v>
      </c>
      <c r="D775" s="281">
        <f>SUM('BIENES ASEGURADOS'!D783:H783)*'RT GENERALES'!$D$14</f>
        <v>0</v>
      </c>
      <c r="E775" s="281">
        <f>SUM('BIENES ASEGURADOS'!I783:Y783,'BIENES ASEGURADOS'!AA783)*'RT GENERALES'!$D$14</f>
        <v>0</v>
      </c>
      <c r="F775" s="281">
        <f>'BIENES ASEGURADOS'!AB783*'RT GENERALES'!$D$14</f>
        <v>0</v>
      </c>
      <c r="G775" s="282">
        <f>'BIENES ASEGURADOS'!Z783*'RT GENERALES'!$D$14</f>
        <v>0</v>
      </c>
      <c r="H775" s="525">
        <f t="shared" si="133"/>
        <v>0</v>
      </c>
      <c r="I775" s="283"/>
      <c r="J775" s="284">
        <f>(((D775+E775)*(DT!$C$5/1000)))*($D$1045/IF(AND($D$1044&gt;$B$1046,$B$1046&gt;$D$1043),366,365))+(LIQUIDACION!$F775*(DT!$C$5/2000))</f>
        <v>0</v>
      </c>
      <c r="K775" s="285">
        <f t="shared" si="134"/>
        <v>0</v>
      </c>
      <c r="L775" s="286">
        <f>(((D775+E775)*DT!$E$5/1000)*($D$1045/IF(AND($D$1044&gt;$B$1046,$B$1046&gt;$D$1043),366,365))+(LIQUIDACION!F775*(DT!$E$5/2000)))</f>
        <v>0</v>
      </c>
      <c r="M775" s="286">
        <f>((G775)*(DT!$C$6/1000))*($D$1045/IF(AND($D$1044&gt;$B$1046,$B$1046&gt;$D$1043),366,365))</f>
        <v>0</v>
      </c>
      <c r="N775" s="287">
        <f t="shared" si="135"/>
        <v>0</v>
      </c>
      <c r="P775" s="288">
        <f>(($U775*DT!$C$5/1000))*($D$1045/IF(AND($D$1044&gt;$B$1046,$B$1046&gt;$D$1043),366,365))+(($V775*DT!$C$5/2000))</f>
        <v>0</v>
      </c>
      <c r="Q775" s="289">
        <f t="shared" si="136"/>
        <v>0</v>
      </c>
      <c r="R775" s="289">
        <f>(($U775*DT!$E$5/1000))*($D$1045/IF(AND($D$1044&gt;$B$1046,$B$1046&gt;$D$1043),366,365))+(($V775*DT!$E$5/2000))</f>
        <v>0</v>
      </c>
      <c r="S775" s="290">
        <f t="shared" si="137"/>
        <v>0</v>
      </c>
      <c r="U775" s="291">
        <f t="shared" si="138"/>
        <v>0</v>
      </c>
      <c r="V775" s="291">
        <f t="shared" si="143"/>
        <v>0</v>
      </c>
      <c r="X775" s="288">
        <f>(($AC775*DT!$C$5/1000))*($D$1045/IF(AND($D$1044&gt;$B$1046,$B$1046&gt;$D$1043),366,365))+(($AD775*DT!$C$5/2000))</f>
        <v>0</v>
      </c>
      <c r="Y775" s="289">
        <f t="shared" si="139"/>
        <v>0</v>
      </c>
      <c r="Z775" s="289">
        <f>(($AC775*DT!$E$5/1000))*($D$1045/IF(AND($D$1044&gt;$B$1046,$B$1046&gt;$D$1043),366,365))+(($AD775*DT!$E$5/2000))</f>
        <v>0</v>
      </c>
      <c r="AA775" s="290">
        <f t="shared" si="140"/>
        <v>0</v>
      </c>
      <c r="AC775" s="291">
        <f t="shared" si="141"/>
        <v>0</v>
      </c>
      <c r="AD775" s="291">
        <f t="shared" si="142"/>
        <v>0</v>
      </c>
    </row>
    <row r="776" spans="2:30" x14ac:dyDescent="0.25">
      <c r="B776" s="522">
        <v>772</v>
      </c>
      <c r="C776" s="280">
        <f>'BIENES ASEGURADOS'!C784</f>
        <v>0</v>
      </c>
      <c r="D776" s="281">
        <f>SUM('BIENES ASEGURADOS'!D784:H784)*'RT GENERALES'!$D$14</f>
        <v>0</v>
      </c>
      <c r="E776" s="281">
        <f>SUM('BIENES ASEGURADOS'!I784:Y784,'BIENES ASEGURADOS'!AA784)*'RT GENERALES'!$D$14</f>
        <v>0</v>
      </c>
      <c r="F776" s="281">
        <f>'BIENES ASEGURADOS'!AB784*'RT GENERALES'!$D$14</f>
        <v>0</v>
      </c>
      <c r="G776" s="282">
        <f>'BIENES ASEGURADOS'!Z784*'RT GENERALES'!$D$14</f>
        <v>0</v>
      </c>
      <c r="H776" s="525">
        <f t="shared" si="133"/>
        <v>0</v>
      </c>
      <c r="I776" s="283"/>
      <c r="J776" s="284">
        <f>(((D776+E776)*(DT!$C$5/1000)))*($D$1045/IF(AND($D$1044&gt;$B$1046,$B$1046&gt;$D$1043),366,365))+(LIQUIDACION!$F776*(DT!$C$5/2000))</f>
        <v>0</v>
      </c>
      <c r="K776" s="285">
        <f t="shared" si="134"/>
        <v>0</v>
      </c>
      <c r="L776" s="286">
        <f>(((D776+E776)*DT!$E$5/1000)*($D$1045/IF(AND($D$1044&gt;$B$1046,$B$1046&gt;$D$1043),366,365))+(LIQUIDACION!F776*(DT!$E$5/2000)))</f>
        <v>0</v>
      </c>
      <c r="M776" s="286">
        <f>((G776)*(DT!$C$6/1000))*($D$1045/IF(AND($D$1044&gt;$B$1046,$B$1046&gt;$D$1043),366,365))</f>
        <v>0</v>
      </c>
      <c r="N776" s="287">
        <f t="shared" si="135"/>
        <v>0</v>
      </c>
      <c r="P776" s="288">
        <f>(($U776*DT!$C$5/1000))*($D$1045/IF(AND($D$1044&gt;$B$1046,$B$1046&gt;$D$1043),366,365))+(($V776*DT!$C$5/2000))</f>
        <v>0</v>
      </c>
      <c r="Q776" s="289">
        <f t="shared" si="136"/>
        <v>0</v>
      </c>
      <c r="R776" s="289">
        <f>(($U776*DT!$E$5/1000))*($D$1045/IF(AND($D$1044&gt;$B$1046,$B$1046&gt;$D$1043),366,365))+(($V776*DT!$E$5/2000))</f>
        <v>0</v>
      </c>
      <c r="S776" s="290">
        <f t="shared" si="137"/>
        <v>0</v>
      </c>
      <c r="U776" s="291">
        <f t="shared" si="138"/>
        <v>0</v>
      </c>
      <c r="V776" s="291">
        <f t="shared" si="143"/>
        <v>0</v>
      </c>
      <c r="X776" s="288">
        <f>(($AC776*DT!$C$5/1000))*($D$1045/IF(AND($D$1044&gt;$B$1046,$B$1046&gt;$D$1043),366,365))+(($AD776*DT!$C$5/2000))</f>
        <v>0</v>
      </c>
      <c r="Y776" s="289">
        <f t="shared" si="139"/>
        <v>0</v>
      </c>
      <c r="Z776" s="289">
        <f>(($AC776*DT!$E$5/1000))*($D$1045/IF(AND($D$1044&gt;$B$1046,$B$1046&gt;$D$1043),366,365))+(($AD776*DT!$E$5/2000))</f>
        <v>0</v>
      </c>
      <c r="AA776" s="290">
        <f t="shared" si="140"/>
        <v>0</v>
      </c>
      <c r="AC776" s="291">
        <f t="shared" si="141"/>
        <v>0</v>
      </c>
      <c r="AD776" s="291">
        <f t="shared" si="142"/>
        <v>0</v>
      </c>
    </row>
    <row r="777" spans="2:30" x14ac:dyDescent="0.25">
      <c r="B777" s="522">
        <v>773</v>
      </c>
      <c r="C777" s="280">
        <f>'BIENES ASEGURADOS'!C785</f>
        <v>0</v>
      </c>
      <c r="D777" s="281">
        <f>SUM('BIENES ASEGURADOS'!D785:H785)*'RT GENERALES'!$D$14</f>
        <v>0</v>
      </c>
      <c r="E777" s="281">
        <f>SUM('BIENES ASEGURADOS'!I785:Y785,'BIENES ASEGURADOS'!AA785)*'RT GENERALES'!$D$14</f>
        <v>0</v>
      </c>
      <c r="F777" s="281">
        <f>'BIENES ASEGURADOS'!AB785*'RT GENERALES'!$D$14</f>
        <v>0</v>
      </c>
      <c r="G777" s="282">
        <f>'BIENES ASEGURADOS'!Z785*'RT GENERALES'!$D$14</f>
        <v>0</v>
      </c>
      <c r="H777" s="525">
        <f t="shared" si="133"/>
        <v>0</v>
      </c>
      <c r="I777" s="283"/>
      <c r="J777" s="284">
        <f>(((D777+E777)*(DT!$C$5/1000)))*($D$1045/IF(AND($D$1044&gt;$B$1046,$B$1046&gt;$D$1043),366,365))+(LIQUIDACION!$F777*(DT!$C$5/2000))</f>
        <v>0</v>
      </c>
      <c r="K777" s="285">
        <f t="shared" si="134"/>
        <v>0</v>
      </c>
      <c r="L777" s="286">
        <f>(((D777+E777)*DT!$E$5/1000)*($D$1045/IF(AND($D$1044&gt;$B$1046,$B$1046&gt;$D$1043),366,365))+(LIQUIDACION!F777*(DT!$E$5/2000)))</f>
        <v>0</v>
      </c>
      <c r="M777" s="286">
        <f>((G777)*(DT!$C$6/1000))*($D$1045/IF(AND($D$1044&gt;$B$1046,$B$1046&gt;$D$1043),366,365))</f>
        <v>0</v>
      </c>
      <c r="N777" s="287">
        <f t="shared" si="135"/>
        <v>0</v>
      </c>
      <c r="P777" s="288">
        <f>(($U777*DT!$C$5/1000))*($D$1045/IF(AND($D$1044&gt;$B$1046,$B$1046&gt;$D$1043),366,365))+(($V777*DT!$C$5/2000))</f>
        <v>0</v>
      </c>
      <c r="Q777" s="289">
        <f t="shared" si="136"/>
        <v>0</v>
      </c>
      <c r="R777" s="289">
        <f>(($U777*DT!$E$5/1000))*($D$1045/IF(AND($D$1044&gt;$B$1046,$B$1046&gt;$D$1043),366,365))+(($V777*DT!$E$5/2000))</f>
        <v>0</v>
      </c>
      <c r="S777" s="290">
        <f t="shared" si="137"/>
        <v>0</v>
      </c>
      <c r="U777" s="291">
        <f t="shared" si="138"/>
        <v>0</v>
      </c>
      <c r="V777" s="291">
        <f t="shared" si="143"/>
        <v>0</v>
      </c>
      <c r="X777" s="288">
        <f>(($AC777*DT!$C$5/1000))*($D$1045/IF(AND($D$1044&gt;$B$1046,$B$1046&gt;$D$1043),366,365))+(($AD777*DT!$C$5/2000))</f>
        <v>0</v>
      </c>
      <c r="Y777" s="289">
        <f t="shared" si="139"/>
        <v>0</v>
      </c>
      <c r="Z777" s="289">
        <f>(($AC777*DT!$E$5/1000))*($D$1045/IF(AND($D$1044&gt;$B$1046,$B$1046&gt;$D$1043),366,365))+(($AD777*DT!$E$5/2000))</f>
        <v>0</v>
      </c>
      <c r="AA777" s="290">
        <f t="shared" si="140"/>
        <v>0</v>
      </c>
      <c r="AC777" s="291">
        <f t="shared" si="141"/>
        <v>0</v>
      </c>
      <c r="AD777" s="291">
        <f t="shared" si="142"/>
        <v>0</v>
      </c>
    </row>
    <row r="778" spans="2:30" x14ac:dyDescent="0.25">
      <c r="B778" s="522">
        <v>774</v>
      </c>
      <c r="C778" s="280">
        <f>'BIENES ASEGURADOS'!C786</f>
        <v>0</v>
      </c>
      <c r="D778" s="281">
        <f>SUM('BIENES ASEGURADOS'!D786:H786)*'RT GENERALES'!$D$14</f>
        <v>0</v>
      </c>
      <c r="E778" s="281">
        <f>SUM('BIENES ASEGURADOS'!I786:Y786,'BIENES ASEGURADOS'!AA786)*'RT GENERALES'!$D$14</f>
        <v>0</v>
      </c>
      <c r="F778" s="281">
        <f>'BIENES ASEGURADOS'!AB786*'RT GENERALES'!$D$14</f>
        <v>0</v>
      </c>
      <c r="G778" s="282">
        <f>'BIENES ASEGURADOS'!Z786*'RT GENERALES'!$D$14</f>
        <v>0</v>
      </c>
      <c r="H778" s="525">
        <f t="shared" si="133"/>
        <v>0</v>
      </c>
      <c r="I778" s="283"/>
      <c r="J778" s="284">
        <f>(((D778+E778)*(DT!$C$5/1000)))*($D$1045/IF(AND($D$1044&gt;$B$1046,$B$1046&gt;$D$1043),366,365))+(LIQUIDACION!$F778*(DT!$C$5/2000))</f>
        <v>0</v>
      </c>
      <c r="K778" s="285">
        <f t="shared" si="134"/>
        <v>0</v>
      </c>
      <c r="L778" s="286">
        <f>(((D778+E778)*DT!$E$5/1000)*($D$1045/IF(AND($D$1044&gt;$B$1046,$B$1046&gt;$D$1043),366,365))+(LIQUIDACION!F778*(DT!$E$5/2000)))</f>
        <v>0</v>
      </c>
      <c r="M778" s="286">
        <f>((G778)*(DT!$C$6/1000))*($D$1045/IF(AND($D$1044&gt;$B$1046,$B$1046&gt;$D$1043),366,365))</f>
        <v>0</v>
      </c>
      <c r="N778" s="287">
        <f t="shared" si="135"/>
        <v>0</v>
      </c>
      <c r="P778" s="288">
        <f>(($U778*DT!$C$5/1000))*($D$1045/IF(AND($D$1044&gt;$B$1046,$B$1046&gt;$D$1043),366,365))+(($V778*DT!$C$5/2000))</f>
        <v>0</v>
      </c>
      <c r="Q778" s="289">
        <f t="shared" si="136"/>
        <v>0</v>
      </c>
      <c r="R778" s="289">
        <f>(($U778*DT!$E$5/1000))*($D$1045/IF(AND($D$1044&gt;$B$1046,$B$1046&gt;$D$1043),366,365))+(($V778*DT!$E$5/2000))</f>
        <v>0</v>
      </c>
      <c r="S778" s="290">
        <f t="shared" si="137"/>
        <v>0</v>
      </c>
      <c r="U778" s="291">
        <f t="shared" si="138"/>
        <v>0</v>
      </c>
      <c r="V778" s="291">
        <f t="shared" si="143"/>
        <v>0</v>
      </c>
      <c r="X778" s="288">
        <f>(($AC778*DT!$C$5/1000))*($D$1045/IF(AND($D$1044&gt;$B$1046,$B$1046&gt;$D$1043),366,365))+(($AD778*DT!$C$5/2000))</f>
        <v>0</v>
      </c>
      <c r="Y778" s="289">
        <f t="shared" si="139"/>
        <v>0</v>
      </c>
      <c r="Z778" s="289">
        <f>(($AC778*DT!$E$5/1000))*($D$1045/IF(AND($D$1044&gt;$B$1046,$B$1046&gt;$D$1043),366,365))+(($AD778*DT!$E$5/2000))</f>
        <v>0</v>
      </c>
      <c r="AA778" s="290">
        <f t="shared" si="140"/>
        <v>0</v>
      </c>
      <c r="AC778" s="291">
        <f t="shared" si="141"/>
        <v>0</v>
      </c>
      <c r="AD778" s="291">
        <f t="shared" si="142"/>
        <v>0</v>
      </c>
    </row>
    <row r="779" spans="2:30" x14ac:dyDescent="0.25">
      <c r="B779" s="522">
        <v>775</v>
      </c>
      <c r="C779" s="280">
        <f>'BIENES ASEGURADOS'!C787</f>
        <v>0</v>
      </c>
      <c r="D779" s="281">
        <f>SUM('BIENES ASEGURADOS'!D787:H787)*'RT GENERALES'!$D$14</f>
        <v>0</v>
      </c>
      <c r="E779" s="281">
        <f>SUM('BIENES ASEGURADOS'!I787:Y787,'BIENES ASEGURADOS'!AA787)*'RT GENERALES'!$D$14</f>
        <v>0</v>
      </c>
      <c r="F779" s="281">
        <f>'BIENES ASEGURADOS'!AB787*'RT GENERALES'!$D$14</f>
        <v>0</v>
      </c>
      <c r="G779" s="282">
        <f>'BIENES ASEGURADOS'!Z787*'RT GENERALES'!$D$14</f>
        <v>0</v>
      </c>
      <c r="H779" s="525">
        <f t="shared" si="133"/>
        <v>0</v>
      </c>
      <c r="I779" s="283"/>
      <c r="J779" s="284">
        <f>(((D779+E779)*(DT!$C$5/1000)))*($D$1045/IF(AND($D$1044&gt;$B$1046,$B$1046&gt;$D$1043),366,365))+(LIQUIDACION!$F779*(DT!$C$5/2000))</f>
        <v>0</v>
      </c>
      <c r="K779" s="285">
        <f t="shared" si="134"/>
        <v>0</v>
      </c>
      <c r="L779" s="286">
        <f>(((D779+E779)*DT!$E$5/1000)*($D$1045/IF(AND($D$1044&gt;$B$1046,$B$1046&gt;$D$1043),366,365))+(LIQUIDACION!F779*(DT!$E$5/2000)))</f>
        <v>0</v>
      </c>
      <c r="M779" s="286">
        <f>((G779)*(DT!$C$6/1000))*($D$1045/IF(AND($D$1044&gt;$B$1046,$B$1046&gt;$D$1043),366,365))</f>
        <v>0</v>
      </c>
      <c r="N779" s="287">
        <f t="shared" si="135"/>
        <v>0</v>
      </c>
      <c r="P779" s="288">
        <f>(($U779*DT!$C$5/1000))*($D$1045/IF(AND($D$1044&gt;$B$1046,$B$1046&gt;$D$1043),366,365))+(($V779*DT!$C$5/2000))</f>
        <v>0</v>
      </c>
      <c r="Q779" s="289">
        <f t="shared" si="136"/>
        <v>0</v>
      </c>
      <c r="R779" s="289">
        <f>(($U779*DT!$E$5/1000))*($D$1045/IF(AND($D$1044&gt;$B$1046,$B$1046&gt;$D$1043),366,365))+(($V779*DT!$E$5/2000))</f>
        <v>0</v>
      </c>
      <c r="S779" s="290">
        <f t="shared" si="137"/>
        <v>0</v>
      </c>
      <c r="U779" s="291">
        <f t="shared" si="138"/>
        <v>0</v>
      </c>
      <c r="V779" s="291">
        <f t="shared" si="143"/>
        <v>0</v>
      </c>
      <c r="X779" s="288">
        <f>(($AC779*DT!$C$5/1000))*($D$1045/IF(AND($D$1044&gt;$B$1046,$B$1046&gt;$D$1043),366,365))+(($AD779*DT!$C$5/2000))</f>
        <v>0</v>
      </c>
      <c r="Y779" s="289">
        <f t="shared" si="139"/>
        <v>0</v>
      </c>
      <c r="Z779" s="289">
        <f>(($AC779*DT!$E$5/1000))*($D$1045/IF(AND($D$1044&gt;$B$1046,$B$1046&gt;$D$1043),366,365))+(($AD779*DT!$E$5/2000))</f>
        <v>0</v>
      </c>
      <c r="AA779" s="290">
        <f t="shared" si="140"/>
        <v>0</v>
      </c>
      <c r="AC779" s="291">
        <f t="shared" si="141"/>
        <v>0</v>
      </c>
      <c r="AD779" s="291">
        <f t="shared" si="142"/>
        <v>0</v>
      </c>
    </row>
    <row r="780" spans="2:30" x14ac:dyDescent="0.25">
      <c r="B780" s="522">
        <v>776</v>
      </c>
      <c r="C780" s="280">
        <f>'BIENES ASEGURADOS'!C788</f>
        <v>0</v>
      </c>
      <c r="D780" s="281">
        <f>SUM('BIENES ASEGURADOS'!D788:H788)*'RT GENERALES'!$D$14</f>
        <v>0</v>
      </c>
      <c r="E780" s="281">
        <f>SUM('BIENES ASEGURADOS'!I788:Y788,'BIENES ASEGURADOS'!AA788)*'RT GENERALES'!$D$14</f>
        <v>0</v>
      </c>
      <c r="F780" s="281">
        <f>'BIENES ASEGURADOS'!AB788*'RT GENERALES'!$D$14</f>
        <v>0</v>
      </c>
      <c r="G780" s="282">
        <f>'BIENES ASEGURADOS'!Z788*'RT GENERALES'!$D$14</f>
        <v>0</v>
      </c>
      <c r="H780" s="525">
        <f t="shared" si="133"/>
        <v>0</v>
      </c>
      <c r="I780" s="283"/>
      <c r="J780" s="284">
        <f>(((D780+E780)*(DT!$C$5/1000)))*($D$1045/IF(AND($D$1044&gt;$B$1046,$B$1046&gt;$D$1043),366,365))+(LIQUIDACION!$F780*(DT!$C$5/2000))</f>
        <v>0</v>
      </c>
      <c r="K780" s="285">
        <f t="shared" si="134"/>
        <v>0</v>
      </c>
      <c r="L780" s="286">
        <f>(((D780+E780)*DT!$E$5/1000)*($D$1045/IF(AND($D$1044&gt;$B$1046,$B$1046&gt;$D$1043),366,365))+(LIQUIDACION!F780*(DT!$E$5/2000)))</f>
        <v>0</v>
      </c>
      <c r="M780" s="286">
        <f>((G780)*(DT!$C$6/1000))*($D$1045/IF(AND($D$1044&gt;$B$1046,$B$1046&gt;$D$1043),366,365))</f>
        <v>0</v>
      </c>
      <c r="N780" s="287">
        <f t="shared" si="135"/>
        <v>0</v>
      </c>
      <c r="P780" s="288">
        <f>(($U780*DT!$C$5/1000))*($D$1045/IF(AND($D$1044&gt;$B$1046,$B$1046&gt;$D$1043),366,365))+(($V780*DT!$C$5/2000))</f>
        <v>0</v>
      </c>
      <c r="Q780" s="289">
        <f t="shared" si="136"/>
        <v>0</v>
      </c>
      <c r="R780" s="289">
        <f>(($U780*DT!$E$5/1000))*($D$1045/IF(AND($D$1044&gt;$B$1046,$B$1046&gt;$D$1043),366,365))+(($V780*DT!$E$5/2000))</f>
        <v>0</v>
      </c>
      <c r="S780" s="290">
        <f t="shared" si="137"/>
        <v>0</v>
      </c>
      <c r="U780" s="291">
        <f t="shared" si="138"/>
        <v>0</v>
      </c>
      <c r="V780" s="291">
        <f t="shared" si="143"/>
        <v>0</v>
      </c>
      <c r="X780" s="288">
        <f>(($AC780*DT!$C$5/1000))*($D$1045/IF(AND($D$1044&gt;$B$1046,$B$1046&gt;$D$1043),366,365))+(($AD780*DT!$C$5/2000))</f>
        <v>0</v>
      </c>
      <c r="Y780" s="289">
        <f t="shared" si="139"/>
        <v>0</v>
      </c>
      <c r="Z780" s="289">
        <f>(($AC780*DT!$E$5/1000))*($D$1045/IF(AND($D$1044&gt;$B$1046,$B$1046&gt;$D$1043),366,365))+(($AD780*DT!$E$5/2000))</f>
        <v>0</v>
      </c>
      <c r="AA780" s="290">
        <f t="shared" si="140"/>
        <v>0</v>
      </c>
      <c r="AC780" s="291">
        <f t="shared" si="141"/>
        <v>0</v>
      </c>
      <c r="AD780" s="291">
        <f t="shared" si="142"/>
        <v>0</v>
      </c>
    </row>
    <row r="781" spans="2:30" x14ac:dyDescent="0.25">
      <c r="B781" s="522">
        <v>777</v>
      </c>
      <c r="C781" s="280">
        <f>'BIENES ASEGURADOS'!C789</f>
        <v>0</v>
      </c>
      <c r="D781" s="281">
        <f>SUM('BIENES ASEGURADOS'!D789:H789)*'RT GENERALES'!$D$14</f>
        <v>0</v>
      </c>
      <c r="E781" s="281">
        <f>SUM('BIENES ASEGURADOS'!I789:Y789,'BIENES ASEGURADOS'!AA789)*'RT GENERALES'!$D$14</f>
        <v>0</v>
      </c>
      <c r="F781" s="281">
        <f>'BIENES ASEGURADOS'!AB789*'RT GENERALES'!$D$14</f>
        <v>0</v>
      </c>
      <c r="G781" s="282">
        <f>'BIENES ASEGURADOS'!Z789*'RT GENERALES'!$D$14</f>
        <v>0</v>
      </c>
      <c r="H781" s="525">
        <f t="shared" si="133"/>
        <v>0</v>
      </c>
      <c r="I781" s="283"/>
      <c r="J781" s="284">
        <f>(((D781+E781)*(DT!$C$5/1000)))*($D$1045/IF(AND($D$1044&gt;$B$1046,$B$1046&gt;$D$1043),366,365))+(LIQUIDACION!$F781*(DT!$C$5/2000))</f>
        <v>0</v>
      </c>
      <c r="K781" s="285">
        <f t="shared" si="134"/>
        <v>0</v>
      </c>
      <c r="L781" s="286">
        <f>(((D781+E781)*DT!$E$5/1000)*($D$1045/IF(AND($D$1044&gt;$B$1046,$B$1046&gt;$D$1043),366,365))+(LIQUIDACION!F781*(DT!$E$5/2000)))</f>
        <v>0</v>
      </c>
      <c r="M781" s="286">
        <f>((G781)*(DT!$C$6/1000))*($D$1045/IF(AND($D$1044&gt;$B$1046,$B$1046&gt;$D$1043),366,365))</f>
        <v>0</v>
      </c>
      <c r="N781" s="287">
        <f t="shared" si="135"/>
        <v>0</v>
      </c>
      <c r="P781" s="288">
        <f>(($U781*DT!$C$5/1000))*($D$1045/IF(AND($D$1044&gt;$B$1046,$B$1046&gt;$D$1043),366,365))+(($V781*DT!$C$5/2000))</f>
        <v>0</v>
      </c>
      <c r="Q781" s="289">
        <f t="shared" si="136"/>
        <v>0</v>
      </c>
      <c r="R781" s="289">
        <f>(($U781*DT!$E$5/1000))*($D$1045/IF(AND($D$1044&gt;$B$1046,$B$1046&gt;$D$1043),366,365))+(($V781*DT!$E$5/2000))</f>
        <v>0</v>
      </c>
      <c r="S781" s="290">
        <f t="shared" si="137"/>
        <v>0</v>
      </c>
      <c r="U781" s="291">
        <f t="shared" si="138"/>
        <v>0</v>
      </c>
      <c r="V781" s="291">
        <f t="shared" si="143"/>
        <v>0</v>
      </c>
      <c r="X781" s="288">
        <f>(($AC781*DT!$C$5/1000))*($D$1045/IF(AND($D$1044&gt;$B$1046,$B$1046&gt;$D$1043),366,365))+(($AD781*DT!$C$5/2000))</f>
        <v>0</v>
      </c>
      <c r="Y781" s="289">
        <f t="shared" si="139"/>
        <v>0</v>
      </c>
      <c r="Z781" s="289">
        <f>(($AC781*DT!$E$5/1000))*($D$1045/IF(AND($D$1044&gt;$B$1046,$B$1046&gt;$D$1043),366,365))+(($AD781*DT!$E$5/2000))</f>
        <v>0</v>
      </c>
      <c r="AA781" s="290">
        <f t="shared" si="140"/>
        <v>0</v>
      </c>
      <c r="AC781" s="291">
        <f t="shared" si="141"/>
        <v>0</v>
      </c>
      <c r="AD781" s="291">
        <f t="shared" si="142"/>
        <v>0</v>
      </c>
    </row>
    <row r="782" spans="2:30" x14ac:dyDescent="0.25">
      <c r="B782" s="522">
        <v>778</v>
      </c>
      <c r="C782" s="280">
        <f>'BIENES ASEGURADOS'!C790</f>
        <v>0</v>
      </c>
      <c r="D782" s="281">
        <f>SUM('BIENES ASEGURADOS'!D790:H790)*'RT GENERALES'!$D$14</f>
        <v>0</v>
      </c>
      <c r="E782" s="281">
        <f>SUM('BIENES ASEGURADOS'!I790:Y790,'BIENES ASEGURADOS'!AA790)*'RT GENERALES'!$D$14</f>
        <v>0</v>
      </c>
      <c r="F782" s="281">
        <f>'BIENES ASEGURADOS'!AB790*'RT GENERALES'!$D$14</f>
        <v>0</v>
      </c>
      <c r="G782" s="282">
        <f>'BIENES ASEGURADOS'!Z790*'RT GENERALES'!$D$14</f>
        <v>0</v>
      </c>
      <c r="H782" s="525">
        <f t="shared" si="133"/>
        <v>0</v>
      </c>
      <c r="I782" s="283"/>
      <c r="J782" s="284">
        <f>(((D782+E782)*(DT!$C$5/1000)))*($D$1045/IF(AND($D$1044&gt;$B$1046,$B$1046&gt;$D$1043),366,365))+(LIQUIDACION!$F782*(DT!$C$5/2000))</f>
        <v>0</v>
      </c>
      <c r="K782" s="285">
        <f t="shared" si="134"/>
        <v>0</v>
      </c>
      <c r="L782" s="286">
        <f>(((D782+E782)*DT!$E$5/1000)*($D$1045/IF(AND($D$1044&gt;$B$1046,$B$1046&gt;$D$1043),366,365))+(LIQUIDACION!F782*(DT!$E$5/2000)))</f>
        <v>0</v>
      </c>
      <c r="M782" s="286">
        <f>((G782)*(DT!$C$6/1000))*($D$1045/IF(AND($D$1044&gt;$B$1046,$B$1046&gt;$D$1043),366,365))</f>
        <v>0</v>
      </c>
      <c r="N782" s="287">
        <f t="shared" si="135"/>
        <v>0</v>
      </c>
      <c r="P782" s="288">
        <f>(($U782*DT!$C$5/1000))*($D$1045/IF(AND($D$1044&gt;$B$1046,$B$1046&gt;$D$1043),366,365))+(($V782*DT!$C$5/2000))</f>
        <v>0</v>
      </c>
      <c r="Q782" s="289">
        <f t="shared" si="136"/>
        <v>0</v>
      </c>
      <c r="R782" s="289">
        <f>(($U782*DT!$E$5/1000))*($D$1045/IF(AND($D$1044&gt;$B$1046,$B$1046&gt;$D$1043),366,365))+(($V782*DT!$E$5/2000))</f>
        <v>0</v>
      </c>
      <c r="S782" s="290">
        <f t="shared" si="137"/>
        <v>0</v>
      </c>
      <c r="U782" s="291">
        <f t="shared" si="138"/>
        <v>0</v>
      </c>
      <c r="V782" s="291">
        <f t="shared" si="143"/>
        <v>0</v>
      </c>
      <c r="X782" s="288">
        <f>(($AC782*DT!$C$5/1000))*($D$1045/IF(AND($D$1044&gt;$B$1046,$B$1046&gt;$D$1043),366,365))+(($AD782*DT!$C$5/2000))</f>
        <v>0</v>
      </c>
      <c r="Y782" s="289">
        <f t="shared" si="139"/>
        <v>0</v>
      </c>
      <c r="Z782" s="289">
        <f>(($AC782*DT!$E$5/1000))*($D$1045/IF(AND($D$1044&gt;$B$1046,$B$1046&gt;$D$1043),366,365))+(($AD782*DT!$E$5/2000))</f>
        <v>0</v>
      </c>
      <c r="AA782" s="290">
        <f t="shared" si="140"/>
        <v>0</v>
      </c>
      <c r="AC782" s="291">
        <f t="shared" si="141"/>
        <v>0</v>
      </c>
      <c r="AD782" s="291">
        <f t="shared" si="142"/>
        <v>0</v>
      </c>
    </row>
    <row r="783" spans="2:30" x14ac:dyDescent="0.25">
      <c r="B783" s="522">
        <v>779</v>
      </c>
      <c r="C783" s="280">
        <f>'BIENES ASEGURADOS'!C791</f>
        <v>0</v>
      </c>
      <c r="D783" s="281">
        <f>SUM('BIENES ASEGURADOS'!D791:H791)*'RT GENERALES'!$D$14</f>
        <v>0</v>
      </c>
      <c r="E783" s="281">
        <f>SUM('BIENES ASEGURADOS'!I791:Y791,'BIENES ASEGURADOS'!AA791)*'RT GENERALES'!$D$14</f>
        <v>0</v>
      </c>
      <c r="F783" s="281">
        <f>'BIENES ASEGURADOS'!AB791*'RT GENERALES'!$D$14</f>
        <v>0</v>
      </c>
      <c r="G783" s="282">
        <f>'BIENES ASEGURADOS'!Z791*'RT GENERALES'!$D$14</f>
        <v>0</v>
      </c>
      <c r="H783" s="525">
        <f t="shared" si="133"/>
        <v>0</v>
      </c>
      <c r="I783" s="283"/>
      <c r="J783" s="284">
        <f>(((D783+E783)*(DT!$C$5/1000)))*($D$1045/IF(AND($D$1044&gt;$B$1046,$B$1046&gt;$D$1043),366,365))+(LIQUIDACION!$F783*(DT!$C$5/2000))</f>
        <v>0</v>
      </c>
      <c r="K783" s="285">
        <f t="shared" si="134"/>
        <v>0</v>
      </c>
      <c r="L783" s="286">
        <f>(((D783+E783)*DT!$E$5/1000)*($D$1045/IF(AND($D$1044&gt;$B$1046,$B$1046&gt;$D$1043),366,365))+(LIQUIDACION!F783*(DT!$E$5/2000)))</f>
        <v>0</v>
      </c>
      <c r="M783" s="286">
        <f>((G783)*(DT!$C$6/1000))*($D$1045/IF(AND($D$1044&gt;$B$1046,$B$1046&gt;$D$1043),366,365))</f>
        <v>0</v>
      </c>
      <c r="N783" s="287">
        <f t="shared" si="135"/>
        <v>0</v>
      </c>
      <c r="P783" s="288">
        <f>(($U783*DT!$C$5/1000))*($D$1045/IF(AND($D$1044&gt;$B$1046,$B$1046&gt;$D$1043),366,365))+(($V783*DT!$C$5/2000))</f>
        <v>0</v>
      </c>
      <c r="Q783" s="289">
        <f t="shared" si="136"/>
        <v>0</v>
      </c>
      <c r="R783" s="289">
        <f>(($U783*DT!$E$5/1000))*($D$1045/IF(AND($D$1044&gt;$B$1046,$B$1046&gt;$D$1043),366,365))+(($V783*DT!$E$5/2000))</f>
        <v>0</v>
      </c>
      <c r="S783" s="290">
        <f t="shared" si="137"/>
        <v>0</v>
      </c>
      <c r="U783" s="291">
        <f t="shared" si="138"/>
        <v>0</v>
      </c>
      <c r="V783" s="291">
        <f t="shared" si="143"/>
        <v>0</v>
      </c>
      <c r="X783" s="288">
        <f>(($AC783*DT!$C$5/1000))*($D$1045/IF(AND($D$1044&gt;$B$1046,$B$1046&gt;$D$1043),366,365))+(($AD783*DT!$C$5/2000))</f>
        <v>0</v>
      </c>
      <c r="Y783" s="289">
        <f t="shared" si="139"/>
        <v>0</v>
      </c>
      <c r="Z783" s="289">
        <f>(($AC783*DT!$E$5/1000))*($D$1045/IF(AND($D$1044&gt;$B$1046,$B$1046&gt;$D$1043),366,365))+(($AD783*DT!$E$5/2000))</f>
        <v>0</v>
      </c>
      <c r="AA783" s="290">
        <f t="shared" si="140"/>
        <v>0</v>
      </c>
      <c r="AC783" s="291">
        <f t="shared" si="141"/>
        <v>0</v>
      </c>
      <c r="AD783" s="291">
        <f t="shared" si="142"/>
        <v>0</v>
      </c>
    </row>
    <row r="784" spans="2:30" x14ac:dyDescent="0.25">
      <c r="B784" s="522">
        <v>780</v>
      </c>
      <c r="C784" s="280">
        <f>'BIENES ASEGURADOS'!C792</f>
        <v>0</v>
      </c>
      <c r="D784" s="281">
        <f>SUM('BIENES ASEGURADOS'!D792:H792)*'RT GENERALES'!$D$14</f>
        <v>0</v>
      </c>
      <c r="E784" s="281">
        <f>SUM('BIENES ASEGURADOS'!I792:Y792,'BIENES ASEGURADOS'!AA792)*'RT GENERALES'!$D$14</f>
        <v>0</v>
      </c>
      <c r="F784" s="281">
        <f>'BIENES ASEGURADOS'!AB792*'RT GENERALES'!$D$14</f>
        <v>0</v>
      </c>
      <c r="G784" s="282">
        <f>'BIENES ASEGURADOS'!Z792*'RT GENERALES'!$D$14</f>
        <v>0</v>
      </c>
      <c r="H784" s="525">
        <f t="shared" si="133"/>
        <v>0</v>
      </c>
      <c r="I784" s="283"/>
      <c r="J784" s="284">
        <f>(((D784+E784)*(DT!$C$5/1000)))*($D$1045/IF(AND($D$1044&gt;$B$1046,$B$1046&gt;$D$1043),366,365))+(LIQUIDACION!$F784*(DT!$C$5/2000))</f>
        <v>0</v>
      </c>
      <c r="K784" s="285">
        <f t="shared" si="134"/>
        <v>0</v>
      </c>
      <c r="L784" s="286">
        <f>(((D784+E784)*DT!$E$5/1000)*($D$1045/IF(AND($D$1044&gt;$B$1046,$B$1046&gt;$D$1043),366,365))+(LIQUIDACION!F784*(DT!$E$5/2000)))</f>
        <v>0</v>
      </c>
      <c r="M784" s="286">
        <f>((G784)*(DT!$C$6/1000))*($D$1045/IF(AND($D$1044&gt;$B$1046,$B$1046&gt;$D$1043),366,365))</f>
        <v>0</v>
      </c>
      <c r="N784" s="287">
        <f t="shared" si="135"/>
        <v>0</v>
      </c>
      <c r="P784" s="288">
        <f>(($U784*DT!$C$5/1000))*($D$1045/IF(AND($D$1044&gt;$B$1046,$B$1046&gt;$D$1043),366,365))+(($V784*DT!$C$5/2000))</f>
        <v>0</v>
      </c>
      <c r="Q784" s="289">
        <f t="shared" si="136"/>
        <v>0</v>
      </c>
      <c r="R784" s="289">
        <f>(($U784*DT!$E$5/1000))*($D$1045/IF(AND($D$1044&gt;$B$1046,$B$1046&gt;$D$1043),366,365))+(($V784*DT!$E$5/2000))</f>
        <v>0</v>
      </c>
      <c r="S784" s="290">
        <f t="shared" si="137"/>
        <v>0</v>
      </c>
      <c r="U784" s="291">
        <f t="shared" si="138"/>
        <v>0</v>
      </c>
      <c r="V784" s="291">
        <f t="shared" si="143"/>
        <v>0</v>
      </c>
      <c r="X784" s="288">
        <f>(($AC784*DT!$C$5/1000))*($D$1045/IF(AND($D$1044&gt;$B$1046,$B$1046&gt;$D$1043),366,365))+(($AD784*DT!$C$5/2000))</f>
        <v>0</v>
      </c>
      <c r="Y784" s="289">
        <f t="shared" si="139"/>
        <v>0</v>
      </c>
      <c r="Z784" s="289">
        <f>(($AC784*DT!$E$5/1000))*($D$1045/IF(AND($D$1044&gt;$B$1046,$B$1046&gt;$D$1043),366,365))+(($AD784*DT!$E$5/2000))</f>
        <v>0</v>
      </c>
      <c r="AA784" s="290">
        <f t="shared" si="140"/>
        <v>0</v>
      </c>
      <c r="AC784" s="291">
        <f t="shared" si="141"/>
        <v>0</v>
      </c>
      <c r="AD784" s="291">
        <f t="shared" si="142"/>
        <v>0</v>
      </c>
    </row>
    <row r="785" spans="2:30" x14ac:dyDescent="0.25">
      <c r="B785" s="522">
        <v>781</v>
      </c>
      <c r="C785" s="280">
        <f>'BIENES ASEGURADOS'!C793</f>
        <v>0</v>
      </c>
      <c r="D785" s="281">
        <f>SUM('BIENES ASEGURADOS'!D793:H793)*'RT GENERALES'!$D$14</f>
        <v>0</v>
      </c>
      <c r="E785" s="281">
        <f>SUM('BIENES ASEGURADOS'!I793:Y793,'BIENES ASEGURADOS'!AA793)*'RT GENERALES'!$D$14</f>
        <v>0</v>
      </c>
      <c r="F785" s="281">
        <f>'BIENES ASEGURADOS'!AB793*'RT GENERALES'!$D$14</f>
        <v>0</v>
      </c>
      <c r="G785" s="282">
        <f>'BIENES ASEGURADOS'!Z793*'RT GENERALES'!$D$14</f>
        <v>0</v>
      </c>
      <c r="H785" s="525">
        <f t="shared" si="133"/>
        <v>0</v>
      </c>
      <c r="I785" s="283"/>
      <c r="J785" s="284">
        <f>(((D785+E785)*(DT!$C$5/1000)))*($D$1045/IF(AND($D$1044&gt;$B$1046,$B$1046&gt;$D$1043),366,365))+(LIQUIDACION!$F785*(DT!$C$5/2000))</f>
        <v>0</v>
      </c>
      <c r="K785" s="285">
        <f t="shared" si="134"/>
        <v>0</v>
      </c>
      <c r="L785" s="286">
        <f>(((D785+E785)*DT!$E$5/1000)*($D$1045/IF(AND($D$1044&gt;$B$1046,$B$1046&gt;$D$1043),366,365))+(LIQUIDACION!F785*(DT!$E$5/2000)))</f>
        <v>0</v>
      </c>
      <c r="M785" s="286">
        <f>((G785)*(DT!$C$6/1000))*($D$1045/IF(AND($D$1044&gt;$B$1046,$B$1046&gt;$D$1043),366,365))</f>
        <v>0</v>
      </c>
      <c r="N785" s="287">
        <f t="shared" si="135"/>
        <v>0</v>
      </c>
      <c r="P785" s="288">
        <f>(($U785*DT!$C$5/1000))*($D$1045/IF(AND($D$1044&gt;$B$1046,$B$1046&gt;$D$1043),366,365))+(($V785*DT!$C$5/2000))</f>
        <v>0</v>
      </c>
      <c r="Q785" s="289">
        <f t="shared" si="136"/>
        <v>0</v>
      </c>
      <c r="R785" s="289">
        <f>(($U785*DT!$E$5/1000))*($D$1045/IF(AND($D$1044&gt;$B$1046,$B$1046&gt;$D$1043),366,365))+(($V785*DT!$E$5/2000))</f>
        <v>0</v>
      </c>
      <c r="S785" s="290">
        <f t="shared" si="137"/>
        <v>0</v>
      </c>
      <c r="U785" s="291">
        <f t="shared" si="138"/>
        <v>0</v>
      </c>
      <c r="V785" s="291">
        <f t="shared" si="143"/>
        <v>0</v>
      </c>
      <c r="X785" s="288">
        <f>(($AC785*DT!$C$5/1000))*($D$1045/IF(AND($D$1044&gt;$B$1046,$B$1046&gt;$D$1043),366,365))+(($AD785*DT!$C$5/2000))</f>
        <v>0</v>
      </c>
      <c r="Y785" s="289">
        <f t="shared" si="139"/>
        <v>0</v>
      </c>
      <c r="Z785" s="289">
        <f>(($AC785*DT!$E$5/1000))*($D$1045/IF(AND($D$1044&gt;$B$1046,$B$1046&gt;$D$1043),366,365))+(($AD785*DT!$E$5/2000))</f>
        <v>0</v>
      </c>
      <c r="AA785" s="290">
        <f t="shared" si="140"/>
        <v>0</v>
      </c>
      <c r="AC785" s="291">
        <f t="shared" si="141"/>
        <v>0</v>
      </c>
      <c r="AD785" s="291">
        <f t="shared" si="142"/>
        <v>0</v>
      </c>
    </row>
    <row r="786" spans="2:30" x14ac:dyDescent="0.25">
      <c r="B786" s="522">
        <v>782</v>
      </c>
      <c r="C786" s="280">
        <f>'BIENES ASEGURADOS'!C794</f>
        <v>0</v>
      </c>
      <c r="D786" s="281">
        <f>SUM('BIENES ASEGURADOS'!D794:H794)*'RT GENERALES'!$D$14</f>
        <v>0</v>
      </c>
      <c r="E786" s="281">
        <f>SUM('BIENES ASEGURADOS'!I794:Y794,'BIENES ASEGURADOS'!AA794)*'RT GENERALES'!$D$14</f>
        <v>0</v>
      </c>
      <c r="F786" s="281">
        <f>'BIENES ASEGURADOS'!AB794*'RT GENERALES'!$D$14</f>
        <v>0</v>
      </c>
      <c r="G786" s="282">
        <f>'BIENES ASEGURADOS'!Z794*'RT GENERALES'!$D$14</f>
        <v>0</v>
      </c>
      <c r="H786" s="525">
        <f t="shared" si="133"/>
        <v>0</v>
      </c>
      <c r="I786" s="283"/>
      <c r="J786" s="284">
        <f>(((D786+E786)*(DT!$C$5/1000)))*($D$1045/IF(AND($D$1044&gt;$B$1046,$B$1046&gt;$D$1043),366,365))+(LIQUIDACION!$F786*(DT!$C$5/2000))</f>
        <v>0</v>
      </c>
      <c r="K786" s="285">
        <f t="shared" si="134"/>
        <v>0</v>
      </c>
      <c r="L786" s="286">
        <f>(((D786+E786)*DT!$E$5/1000)*($D$1045/IF(AND($D$1044&gt;$B$1046,$B$1046&gt;$D$1043),366,365))+(LIQUIDACION!F786*(DT!$E$5/2000)))</f>
        <v>0</v>
      </c>
      <c r="M786" s="286">
        <f>((G786)*(DT!$C$6/1000))*($D$1045/IF(AND($D$1044&gt;$B$1046,$B$1046&gt;$D$1043),366,365))</f>
        <v>0</v>
      </c>
      <c r="N786" s="287">
        <f t="shared" si="135"/>
        <v>0</v>
      </c>
      <c r="P786" s="288">
        <f>(($U786*DT!$C$5/1000))*($D$1045/IF(AND($D$1044&gt;$B$1046,$B$1046&gt;$D$1043),366,365))+(($V786*DT!$C$5/2000))</f>
        <v>0</v>
      </c>
      <c r="Q786" s="289">
        <f t="shared" si="136"/>
        <v>0</v>
      </c>
      <c r="R786" s="289">
        <f>(($U786*DT!$E$5/1000))*($D$1045/IF(AND($D$1044&gt;$B$1046,$B$1046&gt;$D$1043),366,365))+(($V786*DT!$E$5/2000))</f>
        <v>0</v>
      </c>
      <c r="S786" s="290">
        <f t="shared" si="137"/>
        <v>0</v>
      </c>
      <c r="U786" s="291">
        <f t="shared" si="138"/>
        <v>0</v>
      </c>
      <c r="V786" s="291">
        <f t="shared" si="143"/>
        <v>0</v>
      </c>
      <c r="X786" s="288">
        <f>(($AC786*DT!$C$5/1000))*($D$1045/IF(AND($D$1044&gt;$B$1046,$B$1046&gt;$D$1043),366,365))+(($AD786*DT!$C$5/2000))</f>
        <v>0</v>
      </c>
      <c r="Y786" s="289">
        <f t="shared" si="139"/>
        <v>0</v>
      </c>
      <c r="Z786" s="289">
        <f>(($AC786*DT!$E$5/1000))*($D$1045/IF(AND($D$1044&gt;$B$1046,$B$1046&gt;$D$1043),366,365))+(($AD786*DT!$E$5/2000))</f>
        <v>0</v>
      </c>
      <c r="AA786" s="290">
        <f t="shared" si="140"/>
        <v>0</v>
      </c>
      <c r="AC786" s="291">
        <f t="shared" si="141"/>
        <v>0</v>
      </c>
      <c r="AD786" s="291">
        <f t="shared" si="142"/>
        <v>0</v>
      </c>
    </row>
    <row r="787" spans="2:30" x14ac:dyDescent="0.25">
      <c r="B787" s="522">
        <v>783</v>
      </c>
      <c r="C787" s="280">
        <f>'BIENES ASEGURADOS'!C795</f>
        <v>0</v>
      </c>
      <c r="D787" s="281">
        <f>SUM('BIENES ASEGURADOS'!D795:H795)*'RT GENERALES'!$D$14</f>
        <v>0</v>
      </c>
      <c r="E787" s="281">
        <f>SUM('BIENES ASEGURADOS'!I795:Y795,'BIENES ASEGURADOS'!AA795)*'RT GENERALES'!$D$14</f>
        <v>0</v>
      </c>
      <c r="F787" s="281">
        <f>'BIENES ASEGURADOS'!AB795*'RT GENERALES'!$D$14</f>
        <v>0</v>
      </c>
      <c r="G787" s="282">
        <f>'BIENES ASEGURADOS'!Z795*'RT GENERALES'!$D$14</f>
        <v>0</v>
      </c>
      <c r="H787" s="525">
        <f t="shared" si="133"/>
        <v>0</v>
      </c>
      <c r="I787" s="283"/>
      <c r="J787" s="284">
        <f>(((D787+E787)*(DT!$C$5/1000)))*($D$1045/IF(AND($D$1044&gt;$B$1046,$B$1046&gt;$D$1043),366,365))+(LIQUIDACION!$F787*(DT!$C$5/2000))</f>
        <v>0</v>
      </c>
      <c r="K787" s="285">
        <f t="shared" si="134"/>
        <v>0</v>
      </c>
      <c r="L787" s="286">
        <f>(((D787+E787)*DT!$E$5/1000)*($D$1045/IF(AND($D$1044&gt;$B$1046,$B$1046&gt;$D$1043),366,365))+(LIQUIDACION!F787*(DT!$E$5/2000)))</f>
        <v>0</v>
      </c>
      <c r="M787" s="286">
        <f>((G787)*(DT!$C$6/1000))*($D$1045/IF(AND($D$1044&gt;$B$1046,$B$1046&gt;$D$1043),366,365))</f>
        <v>0</v>
      </c>
      <c r="N787" s="287">
        <f t="shared" si="135"/>
        <v>0</v>
      </c>
      <c r="P787" s="288">
        <f>(($U787*DT!$C$5/1000))*($D$1045/IF(AND($D$1044&gt;$B$1046,$B$1046&gt;$D$1043),366,365))+(($V787*DT!$C$5/2000))</f>
        <v>0</v>
      </c>
      <c r="Q787" s="289">
        <f t="shared" si="136"/>
        <v>0</v>
      </c>
      <c r="R787" s="289">
        <f>(($U787*DT!$E$5/1000))*($D$1045/IF(AND($D$1044&gt;$B$1046,$B$1046&gt;$D$1043),366,365))+(($V787*DT!$E$5/2000))</f>
        <v>0</v>
      </c>
      <c r="S787" s="290">
        <f t="shared" si="137"/>
        <v>0</v>
      </c>
      <c r="U787" s="291">
        <f t="shared" si="138"/>
        <v>0</v>
      </c>
      <c r="V787" s="291">
        <f t="shared" si="143"/>
        <v>0</v>
      </c>
      <c r="X787" s="288">
        <f>(($AC787*DT!$C$5/1000))*($D$1045/IF(AND($D$1044&gt;$B$1046,$B$1046&gt;$D$1043),366,365))+(($AD787*DT!$C$5/2000))</f>
        <v>0</v>
      </c>
      <c r="Y787" s="289">
        <f t="shared" si="139"/>
        <v>0</v>
      </c>
      <c r="Z787" s="289">
        <f>(($AC787*DT!$E$5/1000))*($D$1045/IF(AND($D$1044&gt;$B$1046,$B$1046&gt;$D$1043),366,365))+(($AD787*DT!$E$5/2000))</f>
        <v>0</v>
      </c>
      <c r="AA787" s="290">
        <f t="shared" si="140"/>
        <v>0</v>
      </c>
      <c r="AC787" s="291">
        <f t="shared" si="141"/>
        <v>0</v>
      </c>
      <c r="AD787" s="291">
        <f t="shared" si="142"/>
        <v>0</v>
      </c>
    </row>
    <row r="788" spans="2:30" x14ac:dyDescent="0.25">
      <c r="B788" s="522">
        <v>784</v>
      </c>
      <c r="C788" s="280">
        <f>'BIENES ASEGURADOS'!C796</f>
        <v>0</v>
      </c>
      <c r="D788" s="281">
        <f>SUM('BIENES ASEGURADOS'!D796:H796)*'RT GENERALES'!$D$14</f>
        <v>0</v>
      </c>
      <c r="E788" s="281">
        <f>SUM('BIENES ASEGURADOS'!I796:Y796,'BIENES ASEGURADOS'!AA796)*'RT GENERALES'!$D$14</f>
        <v>0</v>
      </c>
      <c r="F788" s="281">
        <f>'BIENES ASEGURADOS'!AB796*'RT GENERALES'!$D$14</f>
        <v>0</v>
      </c>
      <c r="G788" s="282">
        <f>'BIENES ASEGURADOS'!Z796*'RT GENERALES'!$D$14</f>
        <v>0</v>
      </c>
      <c r="H788" s="525">
        <f t="shared" si="133"/>
        <v>0</v>
      </c>
      <c r="I788" s="283"/>
      <c r="J788" s="284">
        <f>(((D788+E788)*(DT!$C$5/1000)))*($D$1045/IF(AND($D$1044&gt;$B$1046,$B$1046&gt;$D$1043),366,365))+(LIQUIDACION!$F788*(DT!$C$5/2000))</f>
        <v>0</v>
      </c>
      <c r="K788" s="285">
        <f t="shared" si="134"/>
        <v>0</v>
      </c>
      <c r="L788" s="286">
        <f>(((D788+E788)*DT!$E$5/1000)*($D$1045/IF(AND($D$1044&gt;$B$1046,$B$1046&gt;$D$1043),366,365))+(LIQUIDACION!F788*(DT!$E$5/2000)))</f>
        <v>0</v>
      </c>
      <c r="M788" s="286">
        <f>((G788)*(DT!$C$6/1000))*($D$1045/IF(AND($D$1044&gt;$B$1046,$B$1046&gt;$D$1043),366,365))</f>
        <v>0</v>
      </c>
      <c r="N788" s="287">
        <f t="shared" si="135"/>
        <v>0</v>
      </c>
      <c r="P788" s="288">
        <f>(($U788*DT!$C$5/1000))*($D$1045/IF(AND($D$1044&gt;$B$1046,$B$1046&gt;$D$1043),366,365))+(($V788*DT!$C$5/2000))</f>
        <v>0</v>
      </c>
      <c r="Q788" s="289">
        <f t="shared" si="136"/>
        <v>0</v>
      </c>
      <c r="R788" s="289">
        <f>(($U788*DT!$E$5/1000))*($D$1045/IF(AND($D$1044&gt;$B$1046,$B$1046&gt;$D$1043),366,365))+(($V788*DT!$E$5/2000))</f>
        <v>0</v>
      </c>
      <c r="S788" s="290">
        <f t="shared" si="137"/>
        <v>0</v>
      </c>
      <c r="U788" s="291">
        <f t="shared" si="138"/>
        <v>0</v>
      </c>
      <c r="V788" s="291">
        <f t="shared" si="143"/>
        <v>0</v>
      </c>
      <c r="X788" s="288">
        <f>(($AC788*DT!$C$5/1000))*($D$1045/IF(AND($D$1044&gt;$B$1046,$B$1046&gt;$D$1043),366,365))+(($AD788*DT!$C$5/2000))</f>
        <v>0</v>
      </c>
      <c r="Y788" s="289">
        <f t="shared" si="139"/>
        <v>0</v>
      </c>
      <c r="Z788" s="289">
        <f>(($AC788*DT!$E$5/1000))*($D$1045/IF(AND($D$1044&gt;$B$1046,$B$1046&gt;$D$1043),366,365))+(($AD788*DT!$E$5/2000))</f>
        <v>0</v>
      </c>
      <c r="AA788" s="290">
        <f t="shared" si="140"/>
        <v>0</v>
      </c>
      <c r="AC788" s="291">
        <f t="shared" si="141"/>
        <v>0</v>
      </c>
      <c r="AD788" s="291">
        <f t="shared" si="142"/>
        <v>0</v>
      </c>
    </row>
    <row r="789" spans="2:30" x14ac:dyDescent="0.25">
      <c r="B789" s="522">
        <v>785</v>
      </c>
      <c r="C789" s="280">
        <f>'BIENES ASEGURADOS'!C797</f>
        <v>0</v>
      </c>
      <c r="D789" s="281">
        <f>SUM('BIENES ASEGURADOS'!D797:H797)*'RT GENERALES'!$D$14</f>
        <v>0</v>
      </c>
      <c r="E789" s="281">
        <f>SUM('BIENES ASEGURADOS'!I797:Y797,'BIENES ASEGURADOS'!AA797)*'RT GENERALES'!$D$14</f>
        <v>0</v>
      </c>
      <c r="F789" s="281">
        <f>'BIENES ASEGURADOS'!AB797*'RT GENERALES'!$D$14</f>
        <v>0</v>
      </c>
      <c r="G789" s="282">
        <f>'BIENES ASEGURADOS'!Z797*'RT GENERALES'!$D$14</f>
        <v>0</v>
      </c>
      <c r="H789" s="525">
        <f t="shared" si="133"/>
        <v>0</v>
      </c>
      <c r="I789" s="283"/>
      <c r="J789" s="284">
        <f>(((D789+E789)*(DT!$C$5/1000)))*($D$1045/IF(AND($D$1044&gt;$B$1046,$B$1046&gt;$D$1043),366,365))+(LIQUIDACION!$F789*(DT!$C$5/2000))</f>
        <v>0</v>
      </c>
      <c r="K789" s="285">
        <f t="shared" si="134"/>
        <v>0</v>
      </c>
      <c r="L789" s="286">
        <f>(((D789+E789)*DT!$E$5/1000)*($D$1045/IF(AND($D$1044&gt;$B$1046,$B$1046&gt;$D$1043),366,365))+(LIQUIDACION!F789*(DT!$E$5/2000)))</f>
        <v>0</v>
      </c>
      <c r="M789" s="286">
        <f>((G789)*(DT!$C$6/1000))*($D$1045/IF(AND($D$1044&gt;$B$1046,$B$1046&gt;$D$1043),366,365))</f>
        <v>0</v>
      </c>
      <c r="N789" s="287">
        <f t="shared" si="135"/>
        <v>0</v>
      </c>
      <c r="P789" s="288">
        <f>(($U789*DT!$C$5/1000))*($D$1045/IF(AND($D$1044&gt;$B$1046,$B$1046&gt;$D$1043),366,365))+(($V789*DT!$C$5/2000))</f>
        <v>0</v>
      </c>
      <c r="Q789" s="289">
        <f t="shared" si="136"/>
        <v>0</v>
      </c>
      <c r="R789" s="289">
        <f>(($U789*DT!$E$5/1000))*($D$1045/IF(AND($D$1044&gt;$B$1046,$B$1046&gt;$D$1043),366,365))+(($V789*DT!$E$5/2000))</f>
        <v>0</v>
      </c>
      <c r="S789" s="290">
        <f t="shared" si="137"/>
        <v>0</v>
      </c>
      <c r="U789" s="291">
        <f t="shared" si="138"/>
        <v>0</v>
      </c>
      <c r="V789" s="291">
        <f t="shared" si="143"/>
        <v>0</v>
      </c>
      <c r="X789" s="288">
        <f>(($AC789*DT!$C$5/1000))*($D$1045/IF(AND($D$1044&gt;$B$1046,$B$1046&gt;$D$1043),366,365))+(($AD789*DT!$C$5/2000))</f>
        <v>0</v>
      </c>
      <c r="Y789" s="289">
        <f t="shared" si="139"/>
        <v>0</v>
      </c>
      <c r="Z789" s="289">
        <f>(($AC789*DT!$E$5/1000))*($D$1045/IF(AND($D$1044&gt;$B$1046,$B$1046&gt;$D$1043),366,365))+(($AD789*DT!$E$5/2000))</f>
        <v>0</v>
      </c>
      <c r="AA789" s="290">
        <f t="shared" si="140"/>
        <v>0</v>
      </c>
      <c r="AC789" s="291">
        <f t="shared" si="141"/>
        <v>0</v>
      </c>
      <c r="AD789" s="291">
        <f t="shared" si="142"/>
        <v>0</v>
      </c>
    </row>
    <row r="790" spans="2:30" x14ac:dyDescent="0.25">
      <c r="B790" s="522">
        <v>786</v>
      </c>
      <c r="C790" s="280">
        <f>'BIENES ASEGURADOS'!C798</f>
        <v>0</v>
      </c>
      <c r="D790" s="281">
        <f>SUM('BIENES ASEGURADOS'!D798:H798)*'RT GENERALES'!$D$14</f>
        <v>0</v>
      </c>
      <c r="E790" s="281">
        <f>SUM('BIENES ASEGURADOS'!I798:Y798,'BIENES ASEGURADOS'!AA798)*'RT GENERALES'!$D$14</f>
        <v>0</v>
      </c>
      <c r="F790" s="281">
        <f>'BIENES ASEGURADOS'!AB798*'RT GENERALES'!$D$14</f>
        <v>0</v>
      </c>
      <c r="G790" s="282">
        <f>'BIENES ASEGURADOS'!Z798*'RT GENERALES'!$D$14</f>
        <v>0</v>
      </c>
      <c r="H790" s="525">
        <f t="shared" si="133"/>
        <v>0</v>
      </c>
      <c r="I790" s="283"/>
      <c r="J790" s="284">
        <f>(((D790+E790)*(DT!$C$5/1000)))*($D$1045/IF(AND($D$1044&gt;$B$1046,$B$1046&gt;$D$1043),366,365))+(LIQUIDACION!$F790*(DT!$C$5/2000))</f>
        <v>0</v>
      </c>
      <c r="K790" s="285">
        <f t="shared" si="134"/>
        <v>0</v>
      </c>
      <c r="L790" s="286">
        <f>(((D790+E790)*DT!$E$5/1000)*($D$1045/IF(AND($D$1044&gt;$B$1046,$B$1046&gt;$D$1043),366,365))+(LIQUIDACION!F790*(DT!$E$5/2000)))</f>
        <v>0</v>
      </c>
      <c r="M790" s="286">
        <f>((G790)*(DT!$C$6/1000))*($D$1045/IF(AND($D$1044&gt;$B$1046,$B$1046&gt;$D$1043),366,365))</f>
        <v>0</v>
      </c>
      <c r="N790" s="287">
        <f t="shared" si="135"/>
        <v>0</v>
      </c>
      <c r="P790" s="288">
        <f>(($U790*DT!$C$5/1000))*($D$1045/IF(AND($D$1044&gt;$B$1046,$B$1046&gt;$D$1043),366,365))+(($V790*DT!$C$5/2000))</f>
        <v>0</v>
      </c>
      <c r="Q790" s="289">
        <f t="shared" si="136"/>
        <v>0</v>
      </c>
      <c r="R790" s="289">
        <f>(($U790*DT!$E$5/1000))*($D$1045/IF(AND($D$1044&gt;$B$1046,$B$1046&gt;$D$1043),366,365))+(($V790*DT!$E$5/2000))</f>
        <v>0</v>
      </c>
      <c r="S790" s="290">
        <f t="shared" si="137"/>
        <v>0</v>
      </c>
      <c r="U790" s="291">
        <f t="shared" si="138"/>
        <v>0</v>
      </c>
      <c r="V790" s="291">
        <f t="shared" si="143"/>
        <v>0</v>
      </c>
      <c r="X790" s="288">
        <f>(($AC790*DT!$C$5/1000))*($D$1045/IF(AND($D$1044&gt;$B$1046,$B$1046&gt;$D$1043),366,365))+(($AD790*DT!$C$5/2000))</f>
        <v>0</v>
      </c>
      <c r="Y790" s="289">
        <f t="shared" si="139"/>
        <v>0</v>
      </c>
      <c r="Z790" s="289">
        <f>(($AC790*DT!$E$5/1000))*($D$1045/IF(AND($D$1044&gt;$B$1046,$B$1046&gt;$D$1043),366,365))+(($AD790*DT!$E$5/2000))</f>
        <v>0</v>
      </c>
      <c r="AA790" s="290">
        <f t="shared" si="140"/>
        <v>0</v>
      </c>
      <c r="AC790" s="291">
        <f t="shared" si="141"/>
        <v>0</v>
      </c>
      <c r="AD790" s="291">
        <f t="shared" si="142"/>
        <v>0</v>
      </c>
    </row>
    <row r="791" spans="2:30" x14ac:dyDescent="0.25">
      <c r="B791" s="522">
        <v>787</v>
      </c>
      <c r="C791" s="280">
        <f>'BIENES ASEGURADOS'!C799</f>
        <v>0</v>
      </c>
      <c r="D791" s="281">
        <f>SUM('BIENES ASEGURADOS'!D799:H799)*'RT GENERALES'!$D$14</f>
        <v>0</v>
      </c>
      <c r="E791" s="281">
        <f>SUM('BIENES ASEGURADOS'!I799:Y799,'BIENES ASEGURADOS'!AA799)*'RT GENERALES'!$D$14</f>
        <v>0</v>
      </c>
      <c r="F791" s="281">
        <f>'BIENES ASEGURADOS'!AB799*'RT GENERALES'!$D$14</f>
        <v>0</v>
      </c>
      <c r="G791" s="282">
        <f>'BIENES ASEGURADOS'!Z799*'RT GENERALES'!$D$14</f>
        <v>0</v>
      </c>
      <c r="H791" s="525">
        <f t="shared" si="133"/>
        <v>0</v>
      </c>
      <c r="I791" s="283"/>
      <c r="J791" s="284">
        <f>(((D791+E791)*(DT!$C$5/1000)))*($D$1045/IF(AND($D$1044&gt;$B$1046,$B$1046&gt;$D$1043),366,365))+(LIQUIDACION!$F791*(DT!$C$5/2000))</f>
        <v>0</v>
      </c>
      <c r="K791" s="285">
        <f t="shared" si="134"/>
        <v>0</v>
      </c>
      <c r="L791" s="286">
        <f>(((D791+E791)*DT!$E$5/1000)*($D$1045/IF(AND($D$1044&gt;$B$1046,$B$1046&gt;$D$1043),366,365))+(LIQUIDACION!F791*(DT!$E$5/2000)))</f>
        <v>0</v>
      </c>
      <c r="M791" s="286">
        <f>((G791)*(DT!$C$6/1000))*($D$1045/IF(AND($D$1044&gt;$B$1046,$B$1046&gt;$D$1043),366,365))</f>
        <v>0</v>
      </c>
      <c r="N791" s="287">
        <f t="shared" si="135"/>
        <v>0</v>
      </c>
      <c r="P791" s="288">
        <f>(($U791*DT!$C$5/1000))*($D$1045/IF(AND($D$1044&gt;$B$1046,$B$1046&gt;$D$1043),366,365))+(($V791*DT!$C$5/2000))</f>
        <v>0</v>
      </c>
      <c r="Q791" s="289">
        <f t="shared" si="136"/>
        <v>0</v>
      </c>
      <c r="R791" s="289">
        <f>(($U791*DT!$E$5/1000))*($D$1045/IF(AND($D$1044&gt;$B$1046,$B$1046&gt;$D$1043),366,365))+(($V791*DT!$E$5/2000))</f>
        <v>0</v>
      </c>
      <c r="S791" s="290">
        <f t="shared" si="137"/>
        <v>0</v>
      </c>
      <c r="U791" s="291">
        <f t="shared" si="138"/>
        <v>0</v>
      </c>
      <c r="V791" s="291">
        <f t="shared" si="143"/>
        <v>0</v>
      </c>
      <c r="X791" s="288">
        <f>(($AC791*DT!$C$5/1000))*($D$1045/IF(AND($D$1044&gt;$B$1046,$B$1046&gt;$D$1043),366,365))+(($AD791*DT!$C$5/2000))</f>
        <v>0</v>
      </c>
      <c r="Y791" s="289">
        <f t="shared" si="139"/>
        <v>0</v>
      </c>
      <c r="Z791" s="289">
        <f>(($AC791*DT!$E$5/1000))*($D$1045/IF(AND($D$1044&gt;$B$1046,$B$1046&gt;$D$1043),366,365))+(($AD791*DT!$E$5/2000))</f>
        <v>0</v>
      </c>
      <c r="AA791" s="290">
        <f t="shared" si="140"/>
        <v>0</v>
      </c>
      <c r="AC791" s="291">
        <f t="shared" si="141"/>
        <v>0</v>
      </c>
      <c r="AD791" s="291">
        <f t="shared" si="142"/>
        <v>0</v>
      </c>
    </row>
    <row r="792" spans="2:30" x14ac:dyDescent="0.25">
      <c r="B792" s="522">
        <v>788</v>
      </c>
      <c r="C792" s="280">
        <f>'BIENES ASEGURADOS'!C800</f>
        <v>0</v>
      </c>
      <c r="D792" s="281">
        <f>SUM('BIENES ASEGURADOS'!D800:H800)*'RT GENERALES'!$D$14</f>
        <v>0</v>
      </c>
      <c r="E792" s="281">
        <f>SUM('BIENES ASEGURADOS'!I800:Y800,'BIENES ASEGURADOS'!AA800)*'RT GENERALES'!$D$14</f>
        <v>0</v>
      </c>
      <c r="F792" s="281">
        <f>'BIENES ASEGURADOS'!AB800*'RT GENERALES'!$D$14</f>
        <v>0</v>
      </c>
      <c r="G792" s="282">
        <f>'BIENES ASEGURADOS'!Z800*'RT GENERALES'!$D$14</f>
        <v>0</v>
      </c>
      <c r="H792" s="525">
        <f t="shared" si="133"/>
        <v>0</v>
      </c>
      <c r="I792" s="283"/>
      <c r="J792" s="284">
        <f>(((D792+E792)*(DT!$C$5/1000)))*($D$1045/IF(AND($D$1044&gt;$B$1046,$B$1046&gt;$D$1043),366,365))+(LIQUIDACION!$F792*(DT!$C$5/2000))</f>
        <v>0</v>
      </c>
      <c r="K792" s="285">
        <f t="shared" si="134"/>
        <v>0</v>
      </c>
      <c r="L792" s="286">
        <f>(((D792+E792)*DT!$E$5/1000)*($D$1045/IF(AND($D$1044&gt;$B$1046,$B$1046&gt;$D$1043),366,365))+(LIQUIDACION!F792*(DT!$E$5/2000)))</f>
        <v>0</v>
      </c>
      <c r="M792" s="286">
        <f>((G792)*(DT!$C$6/1000))*($D$1045/IF(AND($D$1044&gt;$B$1046,$B$1046&gt;$D$1043),366,365))</f>
        <v>0</v>
      </c>
      <c r="N792" s="287">
        <f t="shared" si="135"/>
        <v>0</v>
      </c>
      <c r="P792" s="288">
        <f>(($U792*DT!$C$5/1000))*($D$1045/IF(AND($D$1044&gt;$B$1046,$B$1046&gt;$D$1043),366,365))+(($V792*DT!$C$5/2000))</f>
        <v>0</v>
      </c>
      <c r="Q792" s="289">
        <f t="shared" si="136"/>
        <v>0</v>
      </c>
      <c r="R792" s="289">
        <f>(($U792*DT!$E$5/1000))*($D$1045/IF(AND($D$1044&gt;$B$1046,$B$1046&gt;$D$1043),366,365))+(($V792*DT!$E$5/2000))</f>
        <v>0</v>
      </c>
      <c r="S792" s="290">
        <f t="shared" si="137"/>
        <v>0</v>
      </c>
      <c r="U792" s="291">
        <f t="shared" si="138"/>
        <v>0</v>
      </c>
      <c r="V792" s="291">
        <f t="shared" si="143"/>
        <v>0</v>
      </c>
      <c r="X792" s="288">
        <f>(($AC792*DT!$C$5/1000))*($D$1045/IF(AND($D$1044&gt;$B$1046,$B$1046&gt;$D$1043),366,365))+(($AD792*DT!$C$5/2000))</f>
        <v>0</v>
      </c>
      <c r="Y792" s="289">
        <f t="shared" si="139"/>
        <v>0</v>
      </c>
      <c r="Z792" s="289">
        <f>(($AC792*DT!$E$5/1000))*($D$1045/IF(AND($D$1044&gt;$B$1046,$B$1046&gt;$D$1043),366,365))+(($AD792*DT!$E$5/2000))</f>
        <v>0</v>
      </c>
      <c r="AA792" s="290">
        <f t="shared" si="140"/>
        <v>0</v>
      </c>
      <c r="AC792" s="291">
        <f t="shared" si="141"/>
        <v>0</v>
      </c>
      <c r="AD792" s="291">
        <f t="shared" si="142"/>
        <v>0</v>
      </c>
    </row>
    <row r="793" spans="2:30" x14ac:dyDescent="0.25">
      <c r="B793" s="522">
        <v>789</v>
      </c>
      <c r="C793" s="280">
        <f>'BIENES ASEGURADOS'!C801</f>
        <v>0</v>
      </c>
      <c r="D793" s="281">
        <f>SUM('BIENES ASEGURADOS'!D801:H801)*'RT GENERALES'!$D$14</f>
        <v>0</v>
      </c>
      <c r="E793" s="281">
        <f>SUM('BIENES ASEGURADOS'!I801:Y801,'BIENES ASEGURADOS'!AA801)*'RT GENERALES'!$D$14</f>
        <v>0</v>
      </c>
      <c r="F793" s="281">
        <f>'BIENES ASEGURADOS'!AB801*'RT GENERALES'!$D$14</f>
        <v>0</v>
      </c>
      <c r="G793" s="282">
        <f>'BIENES ASEGURADOS'!Z801*'RT GENERALES'!$D$14</f>
        <v>0</v>
      </c>
      <c r="H793" s="525">
        <f t="shared" si="133"/>
        <v>0</v>
      </c>
      <c r="I793" s="283"/>
      <c r="J793" s="284">
        <f>(((D793+E793)*(DT!$C$5/1000)))*($D$1045/IF(AND($D$1044&gt;$B$1046,$B$1046&gt;$D$1043),366,365))+(LIQUIDACION!$F793*(DT!$C$5/2000))</f>
        <v>0</v>
      </c>
      <c r="K793" s="285">
        <f t="shared" si="134"/>
        <v>0</v>
      </c>
      <c r="L793" s="286">
        <f>(((D793+E793)*DT!$E$5/1000)*($D$1045/IF(AND($D$1044&gt;$B$1046,$B$1046&gt;$D$1043),366,365))+(LIQUIDACION!F793*(DT!$E$5/2000)))</f>
        <v>0</v>
      </c>
      <c r="M793" s="286">
        <f>((G793)*(DT!$C$6/1000))*($D$1045/IF(AND($D$1044&gt;$B$1046,$B$1046&gt;$D$1043),366,365))</f>
        <v>0</v>
      </c>
      <c r="N793" s="287">
        <f t="shared" si="135"/>
        <v>0</v>
      </c>
      <c r="P793" s="288">
        <f>(($U793*DT!$C$5/1000))*($D$1045/IF(AND($D$1044&gt;$B$1046,$B$1046&gt;$D$1043),366,365))+(($V793*DT!$C$5/2000))</f>
        <v>0</v>
      </c>
      <c r="Q793" s="289">
        <f t="shared" si="136"/>
        <v>0</v>
      </c>
      <c r="R793" s="289">
        <f>(($U793*DT!$E$5/1000))*($D$1045/IF(AND($D$1044&gt;$B$1046,$B$1046&gt;$D$1043),366,365))+(($V793*DT!$E$5/2000))</f>
        <v>0</v>
      </c>
      <c r="S793" s="290">
        <f t="shared" si="137"/>
        <v>0</v>
      </c>
      <c r="U793" s="291">
        <f t="shared" si="138"/>
        <v>0</v>
      </c>
      <c r="V793" s="291">
        <f t="shared" si="143"/>
        <v>0</v>
      </c>
      <c r="X793" s="288">
        <f>(($AC793*DT!$C$5/1000))*($D$1045/IF(AND($D$1044&gt;$B$1046,$B$1046&gt;$D$1043),366,365))+(($AD793*DT!$C$5/2000))</f>
        <v>0</v>
      </c>
      <c r="Y793" s="289">
        <f t="shared" si="139"/>
        <v>0</v>
      </c>
      <c r="Z793" s="289">
        <f>(($AC793*DT!$E$5/1000))*($D$1045/IF(AND($D$1044&gt;$B$1046,$B$1046&gt;$D$1043),366,365))+(($AD793*DT!$E$5/2000))</f>
        <v>0</v>
      </c>
      <c r="AA793" s="290">
        <f t="shared" si="140"/>
        <v>0</v>
      </c>
      <c r="AC793" s="291">
        <f t="shared" si="141"/>
        <v>0</v>
      </c>
      <c r="AD793" s="291">
        <f t="shared" si="142"/>
        <v>0</v>
      </c>
    </row>
    <row r="794" spans="2:30" x14ac:dyDescent="0.25">
      <c r="B794" s="522">
        <v>790</v>
      </c>
      <c r="C794" s="280">
        <f>'BIENES ASEGURADOS'!C802</f>
        <v>0</v>
      </c>
      <c r="D794" s="281">
        <f>SUM('BIENES ASEGURADOS'!D802:H802)*'RT GENERALES'!$D$14</f>
        <v>0</v>
      </c>
      <c r="E794" s="281">
        <f>SUM('BIENES ASEGURADOS'!I802:Y802,'BIENES ASEGURADOS'!AA802)*'RT GENERALES'!$D$14</f>
        <v>0</v>
      </c>
      <c r="F794" s="281">
        <f>'BIENES ASEGURADOS'!AB802*'RT GENERALES'!$D$14</f>
        <v>0</v>
      </c>
      <c r="G794" s="282">
        <f>'BIENES ASEGURADOS'!Z802*'RT GENERALES'!$D$14</f>
        <v>0</v>
      </c>
      <c r="H794" s="525">
        <f t="shared" si="133"/>
        <v>0</v>
      </c>
      <c r="I794" s="283"/>
      <c r="J794" s="284">
        <f>(((D794+E794)*(DT!$C$5/1000)))*($D$1045/IF(AND($D$1044&gt;$B$1046,$B$1046&gt;$D$1043),366,365))+(LIQUIDACION!$F794*(DT!$C$5/2000))</f>
        <v>0</v>
      </c>
      <c r="K794" s="285">
        <f t="shared" si="134"/>
        <v>0</v>
      </c>
      <c r="L794" s="286">
        <f>(((D794+E794)*DT!$E$5/1000)*($D$1045/IF(AND($D$1044&gt;$B$1046,$B$1046&gt;$D$1043),366,365))+(LIQUIDACION!F794*(DT!$E$5/2000)))</f>
        <v>0</v>
      </c>
      <c r="M794" s="286">
        <f>((G794)*(DT!$C$6/1000))*($D$1045/IF(AND($D$1044&gt;$B$1046,$B$1046&gt;$D$1043),366,365))</f>
        <v>0</v>
      </c>
      <c r="N794" s="287">
        <f t="shared" si="135"/>
        <v>0</v>
      </c>
      <c r="P794" s="288">
        <f>(($U794*DT!$C$5/1000))*($D$1045/IF(AND($D$1044&gt;$B$1046,$B$1046&gt;$D$1043),366,365))+(($V794*DT!$C$5/2000))</f>
        <v>0</v>
      </c>
      <c r="Q794" s="289">
        <f t="shared" si="136"/>
        <v>0</v>
      </c>
      <c r="R794" s="289">
        <f>(($U794*DT!$E$5/1000))*($D$1045/IF(AND($D$1044&gt;$B$1046,$B$1046&gt;$D$1043),366,365))+(($V794*DT!$E$5/2000))</f>
        <v>0</v>
      </c>
      <c r="S794" s="290">
        <f t="shared" si="137"/>
        <v>0</v>
      </c>
      <c r="U794" s="291">
        <f t="shared" si="138"/>
        <v>0</v>
      </c>
      <c r="V794" s="291">
        <f t="shared" si="143"/>
        <v>0</v>
      </c>
      <c r="X794" s="288">
        <f>(($AC794*DT!$C$5/1000))*($D$1045/IF(AND($D$1044&gt;$B$1046,$B$1046&gt;$D$1043),366,365))+(($AD794*DT!$C$5/2000))</f>
        <v>0</v>
      </c>
      <c r="Y794" s="289">
        <f t="shared" si="139"/>
        <v>0</v>
      </c>
      <c r="Z794" s="289">
        <f>(($AC794*DT!$E$5/1000))*($D$1045/IF(AND($D$1044&gt;$B$1046,$B$1046&gt;$D$1043),366,365))+(($AD794*DT!$E$5/2000))</f>
        <v>0</v>
      </c>
      <c r="AA794" s="290">
        <f t="shared" si="140"/>
        <v>0</v>
      </c>
      <c r="AC794" s="291">
        <f t="shared" si="141"/>
        <v>0</v>
      </c>
      <c r="AD794" s="291">
        <f t="shared" si="142"/>
        <v>0</v>
      </c>
    </row>
    <row r="795" spans="2:30" x14ac:dyDescent="0.25">
      <c r="B795" s="522">
        <v>791</v>
      </c>
      <c r="C795" s="280">
        <f>'BIENES ASEGURADOS'!C803</f>
        <v>0</v>
      </c>
      <c r="D795" s="281">
        <f>SUM('BIENES ASEGURADOS'!D803:H803)*'RT GENERALES'!$D$14</f>
        <v>0</v>
      </c>
      <c r="E795" s="281">
        <f>SUM('BIENES ASEGURADOS'!I803:Y803,'BIENES ASEGURADOS'!AA803)*'RT GENERALES'!$D$14</f>
        <v>0</v>
      </c>
      <c r="F795" s="281">
        <f>'BIENES ASEGURADOS'!AB803*'RT GENERALES'!$D$14</f>
        <v>0</v>
      </c>
      <c r="G795" s="282">
        <f>'BIENES ASEGURADOS'!Z803*'RT GENERALES'!$D$14</f>
        <v>0</v>
      </c>
      <c r="H795" s="525">
        <f t="shared" si="133"/>
        <v>0</v>
      </c>
      <c r="I795" s="283"/>
      <c r="J795" s="284">
        <f>(((D795+E795)*(DT!$C$5/1000)))*($D$1045/IF(AND($D$1044&gt;$B$1046,$B$1046&gt;$D$1043),366,365))+(LIQUIDACION!$F795*(DT!$C$5/2000))</f>
        <v>0</v>
      </c>
      <c r="K795" s="285">
        <f t="shared" si="134"/>
        <v>0</v>
      </c>
      <c r="L795" s="286">
        <f>(((D795+E795)*DT!$E$5/1000)*($D$1045/IF(AND($D$1044&gt;$B$1046,$B$1046&gt;$D$1043),366,365))+(LIQUIDACION!F795*(DT!$E$5/2000)))</f>
        <v>0</v>
      </c>
      <c r="M795" s="286">
        <f>((G795)*(DT!$C$6/1000))*($D$1045/IF(AND($D$1044&gt;$B$1046,$B$1046&gt;$D$1043),366,365))</f>
        <v>0</v>
      </c>
      <c r="N795" s="287">
        <f t="shared" si="135"/>
        <v>0</v>
      </c>
      <c r="P795" s="288">
        <f>(($U795*DT!$C$5/1000))*($D$1045/IF(AND($D$1044&gt;$B$1046,$B$1046&gt;$D$1043),366,365))+(($V795*DT!$C$5/2000))</f>
        <v>0</v>
      </c>
      <c r="Q795" s="289">
        <f t="shared" si="136"/>
        <v>0</v>
      </c>
      <c r="R795" s="289">
        <f>(($U795*DT!$E$5/1000))*($D$1045/IF(AND($D$1044&gt;$B$1046,$B$1046&gt;$D$1043),366,365))+(($V795*DT!$E$5/2000))</f>
        <v>0</v>
      </c>
      <c r="S795" s="290">
        <f t="shared" si="137"/>
        <v>0</v>
      </c>
      <c r="U795" s="291">
        <f t="shared" si="138"/>
        <v>0</v>
      </c>
      <c r="V795" s="291">
        <f t="shared" si="143"/>
        <v>0</v>
      </c>
      <c r="X795" s="288">
        <f>(($AC795*DT!$C$5/1000))*($D$1045/IF(AND($D$1044&gt;$B$1046,$B$1046&gt;$D$1043),366,365))+(($AD795*DT!$C$5/2000))</f>
        <v>0</v>
      </c>
      <c r="Y795" s="289">
        <f t="shared" si="139"/>
        <v>0</v>
      </c>
      <c r="Z795" s="289">
        <f>(($AC795*DT!$E$5/1000))*($D$1045/IF(AND($D$1044&gt;$B$1046,$B$1046&gt;$D$1043),366,365))+(($AD795*DT!$E$5/2000))</f>
        <v>0</v>
      </c>
      <c r="AA795" s="290">
        <f t="shared" si="140"/>
        <v>0</v>
      </c>
      <c r="AC795" s="291">
        <f t="shared" si="141"/>
        <v>0</v>
      </c>
      <c r="AD795" s="291">
        <f t="shared" si="142"/>
        <v>0</v>
      </c>
    </row>
    <row r="796" spans="2:30" x14ac:dyDescent="0.25">
      <c r="B796" s="522">
        <v>792</v>
      </c>
      <c r="C796" s="280">
        <f>'BIENES ASEGURADOS'!C804</f>
        <v>0</v>
      </c>
      <c r="D796" s="281">
        <f>SUM('BIENES ASEGURADOS'!D804:H804)*'RT GENERALES'!$D$14</f>
        <v>0</v>
      </c>
      <c r="E796" s="281">
        <f>SUM('BIENES ASEGURADOS'!I804:Y804,'BIENES ASEGURADOS'!AA804)*'RT GENERALES'!$D$14</f>
        <v>0</v>
      </c>
      <c r="F796" s="281">
        <f>'BIENES ASEGURADOS'!AB804*'RT GENERALES'!$D$14</f>
        <v>0</v>
      </c>
      <c r="G796" s="282">
        <f>'BIENES ASEGURADOS'!Z804*'RT GENERALES'!$D$14</f>
        <v>0</v>
      </c>
      <c r="H796" s="525">
        <f t="shared" si="133"/>
        <v>0</v>
      </c>
      <c r="I796" s="283"/>
      <c r="J796" s="284">
        <f>(((D796+E796)*(DT!$C$5/1000)))*($D$1045/IF(AND($D$1044&gt;$B$1046,$B$1046&gt;$D$1043),366,365))+(LIQUIDACION!$F796*(DT!$C$5/2000))</f>
        <v>0</v>
      </c>
      <c r="K796" s="285">
        <f t="shared" si="134"/>
        <v>0</v>
      </c>
      <c r="L796" s="286">
        <f>(((D796+E796)*DT!$E$5/1000)*($D$1045/IF(AND($D$1044&gt;$B$1046,$B$1046&gt;$D$1043),366,365))+(LIQUIDACION!F796*(DT!$E$5/2000)))</f>
        <v>0</v>
      </c>
      <c r="M796" s="286">
        <f>((G796)*(DT!$C$6/1000))*($D$1045/IF(AND($D$1044&gt;$B$1046,$B$1046&gt;$D$1043),366,365))</f>
        <v>0</v>
      </c>
      <c r="N796" s="287">
        <f t="shared" si="135"/>
        <v>0</v>
      </c>
      <c r="P796" s="288">
        <f>(($U796*DT!$C$5/1000))*($D$1045/IF(AND($D$1044&gt;$B$1046,$B$1046&gt;$D$1043),366,365))+(($V796*DT!$C$5/2000))</f>
        <v>0</v>
      </c>
      <c r="Q796" s="289">
        <f t="shared" si="136"/>
        <v>0</v>
      </c>
      <c r="R796" s="289">
        <f>(($U796*DT!$E$5/1000))*($D$1045/IF(AND($D$1044&gt;$B$1046,$B$1046&gt;$D$1043),366,365))+(($V796*DT!$E$5/2000))</f>
        <v>0</v>
      </c>
      <c r="S796" s="290">
        <f t="shared" si="137"/>
        <v>0</v>
      </c>
      <c r="U796" s="291">
        <f t="shared" si="138"/>
        <v>0</v>
      </c>
      <c r="V796" s="291">
        <f t="shared" si="143"/>
        <v>0</v>
      </c>
      <c r="X796" s="288">
        <f>(($AC796*DT!$C$5/1000))*($D$1045/IF(AND($D$1044&gt;$B$1046,$B$1046&gt;$D$1043),366,365))+(($AD796*DT!$C$5/2000))</f>
        <v>0</v>
      </c>
      <c r="Y796" s="289">
        <f t="shared" si="139"/>
        <v>0</v>
      </c>
      <c r="Z796" s="289">
        <f>(($AC796*DT!$E$5/1000))*($D$1045/IF(AND($D$1044&gt;$B$1046,$B$1046&gt;$D$1043),366,365))+(($AD796*DT!$E$5/2000))</f>
        <v>0</v>
      </c>
      <c r="AA796" s="290">
        <f t="shared" si="140"/>
        <v>0</v>
      </c>
      <c r="AC796" s="291">
        <f t="shared" si="141"/>
        <v>0</v>
      </c>
      <c r="AD796" s="291">
        <f t="shared" si="142"/>
        <v>0</v>
      </c>
    </row>
    <row r="797" spans="2:30" x14ac:dyDescent="0.25">
      <c r="B797" s="522">
        <v>793</v>
      </c>
      <c r="C797" s="280">
        <f>'BIENES ASEGURADOS'!C805</f>
        <v>0</v>
      </c>
      <c r="D797" s="281">
        <f>SUM('BIENES ASEGURADOS'!D805:H805)*'RT GENERALES'!$D$14</f>
        <v>0</v>
      </c>
      <c r="E797" s="281">
        <f>SUM('BIENES ASEGURADOS'!I805:Y805,'BIENES ASEGURADOS'!AA805)*'RT GENERALES'!$D$14</f>
        <v>0</v>
      </c>
      <c r="F797" s="281">
        <f>'BIENES ASEGURADOS'!AB805*'RT GENERALES'!$D$14</f>
        <v>0</v>
      </c>
      <c r="G797" s="282">
        <f>'BIENES ASEGURADOS'!Z805*'RT GENERALES'!$D$14</f>
        <v>0</v>
      </c>
      <c r="H797" s="525">
        <f t="shared" si="133"/>
        <v>0</v>
      </c>
      <c r="I797" s="283"/>
      <c r="J797" s="284">
        <f>(((D797+E797)*(DT!$C$5/1000)))*($D$1045/IF(AND($D$1044&gt;$B$1046,$B$1046&gt;$D$1043),366,365))+(LIQUIDACION!$F797*(DT!$C$5/2000))</f>
        <v>0</v>
      </c>
      <c r="K797" s="285">
        <f t="shared" si="134"/>
        <v>0</v>
      </c>
      <c r="L797" s="286">
        <f>(((D797+E797)*DT!$E$5/1000)*($D$1045/IF(AND($D$1044&gt;$B$1046,$B$1046&gt;$D$1043),366,365))+(LIQUIDACION!F797*(DT!$E$5/2000)))</f>
        <v>0</v>
      </c>
      <c r="M797" s="286">
        <f>((G797)*(DT!$C$6/1000))*($D$1045/IF(AND($D$1044&gt;$B$1046,$B$1046&gt;$D$1043),366,365))</f>
        <v>0</v>
      </c>
      <c r="N797" s="287">
        <f t="shared" si="135"/>
        <v>0</v>
      </c>
      <c r="P797" s="288">
        <f>(($U797*DT!$C$5/1000))*($D$1045/IF(AND($D$1044&gt;$B$1046,$B$1046&gt;$D$1043),366,365))+(($V797*DT!$C$5/2000))</f>
        <v>0</v>
      </c>
      <c r="Q797" s="289">
        <f t="shared" si="136"/>
        <v>0</v>
      </c>
      <c r="R797" s="289">
        <f>(($U797*DT!$E$5/1000))*($D$1045/IF(AND($D$1044&gt;$B$1046,$B$1046&gt;$D$1043),366,365))+(($V797*DT!$E$5/2000))</f>
        <v>0</v>
      </c>
      <c r="S797" s="290">
        <f t="shared" si="137"/>
        <v>0</v>
      </c>
      <c r="U797" s="291">
        <f t="shared" si="138"/>
        <v>0</v>
      </c>
      <c r="V797" s="291">
        <f t="shared" si="143"/>
        <v>0</v>
      </c>
      <c r="X797" s="288">
        <f>(($AC797*DT!$C$5/1000))*($D$1045/IF(AND($D$1044&gt;$B$1046,$B$1046&gt;$D$1043),366,365))+(($AD797*DT!$C$5/2000))</f>
        <v>0</v>
      </c>
      <c r="Y797" s="289">
        <f t="shared" si="139"/>
        <v>0</v>
      </c>
      <c r="Z797" s="289">
        <f>(($AC797*DT!$E$5/1000))*($D$1045/IF(AND($D$1044&gt;$B$1046,$B$1046&gt;$D$1043),366,365))+(($AD797*DT!$E$5/2000))</f>
        <v>0</v>
      </c>
      <c r="AA797" s="290">
        <f t="shared" si="140"/>
        <v>0</v>
      </c>
      <c r="AC797" s="291">
        <f t="shared" si="141"/>
        <v>0</v>
      </c>
      <c r="AD797" s="291">
        <f t="shared" si="142"/>
        <v>0</v>
      </c>
    </row>
    <row r="798" spans="2:30" x14ac:dyDescent="0.25">
      <c r="B798" s="522">
        <v>794</v>
      </c>
      <c r="C798" s="280">
        <f>'BIENES ASEGURADOS'!C806</f>
        <v>0</v>
      </c>
      <c r="D798" s="281">
        <f>SUM('BIENES ASEGURADOS'!D806:H806)*'RT GENERALES'!$D$14</f>
        <v>0</v>
      </c>
      <c r="E798" s="281">
        <f>SUM('BIENES ASEGURADOS'!I806:Y806,'BIENES ASEGURADOS'!AA806)*'RT GENERALES'!$D$14</f>
        <v>0</v>
      </c>
      <c r="F798" s="281">
        <f>'BIENES ASEGURADOS'!AB806*'RT GENERALES'!$D$14</f>
        <v>0</v>
      </c>
      <c r="G798" s="282">
        <f>'BIENES ASEGURADOS'!Z806*'RT GENERALES'!$D$14</f>
        <v>0</v>
      </c>
      <c r="H798" s="525">
        <f t="shared" si="133"/>
        <v>0</v>
      </c>
      <c r="I798" s="283"/>
      <c r="J798" s="284">
        <f>(((D798+E798)*(DT!$C$5/1000)))*($D$1045/IF(AND($D$1044&gt;$B$1046,$B$1046&gt;$D$1043),366,365))+(LIQUIDACION!$F798*(DT!$C$5/2000))</f>
        <v>0</v>
      </c>
      <c r="K798" s="285">
        <f t="shared" si="134"/>
        <v>0</v>
      </c>
      <c r="L798" s="286">
        <f>(((D798+E798)*DT!$E$5/1000)*($D$1045/IF(AND($D$1044&gt;$B$1046,$B$1046&gt;$D$1043),366,365))+(LIQUIDACION!F798*(DT!$E$5/2000)))</f>
        <v>0</v>
      </c>
      <c r="M798" s="286">
        <f>((G798)*(DT!$C$6/1000))*($D$1045/IF(AND($D$1044&gt;$B$1046,$B$1046&gt;$D$1043),366,365))</f>
        <v>0</v>
      </c>
      <c r="N798" s="287">
        <f t="shared" si="135"/>
        <v>0</v>
      </c>
      <c r="P798" s="288">
        <f>(($U798*DT!$C$5/1000))*($D$1045/IF(AND($D$1044&gt;$B$1046,$B$1046&gt;$D$1043),366,365))+(($V798*DT!$C$5/2000))</f>
        <v>0</v>
      </c>
      <c r="Q798" s="289">
        <f t="shared" si="136"/>
        <v>0</v>
      </c>
      <c r="R798" s="289">
        <f>(($U798*DT!$E$5/1000))*($D$1045/IF(AND($D$1044&gt;$B$1046,$B$1046&gt;$D$1043),366,365))+(($V798*DT!$E$5/2000))</f>
        <v>0</v>
      </c>
      <c r="S798" s="290">
        <f t="shared" si="137"/>
        <v>0</v>
      </c>
      <c r="U798" s="291">
        <f t="shared" si="138"/>
        <v>0</v>
      </c>
      <c r="V798" s="291">
        <f t="shared" si="143"/>
        <v>0</v>
      </c>
      <c r="X798" s="288">
        <f>(($AC798*DT!$C$5/1000))*($D$1045/IF(AND($D$1044&gt;$B$1046,$B$1046&gt;$D$1043),366,365))+(($AD798*DT!$C$5/2000))</f>
        <v>0</v>
      </c>
      <c r="Y798" s="289">
        <f t="shared" si="139"/>
        <v>0</v>
      </c>
      <c r="Z798" s="289">
        <f>(($AC798*DT!$E$5/1000))*($D$1045/IF(AND($D$1044&gt;$B$1046,$B$1046&gt;$D$1043),366,365))+(($AD798*DT!$E$5/2000))</f>
        <v>0</v>
      </c>
      <c r="AA798" s="290">
        <f t="shared" si="140"/>
        <v>0</v>
      </c>
      <c r="AC798" s="291">
        <f t="shared" si="141"/>
        <v>0</v>
      </c>
      <c r="AD798" s="291">
        <f t="shared" si="142"/>
        <v>0</v>
      </c>
    </row>
    <row r="799" spans="2:30" x14ac:dyDescent="0.25">
      <c r="B799" s="522">
        <v>795</v>
      </c>
      <c r="C799" s="280">
        <f>'BIENES ASEGURADOS'!C807</f>
        <v>0</v>
      </c>
      <c r="D799" s="281">
        <f>SUM('BIENES ASEGURADOS'!D807:H807)*'RT GENERALES'!$D$14</f>
        <v>0</v>
      </c>
      <c r="E799" s="281">
        <f>SUM('BIENES ASEGURADOS'!I807:Y807,'BIENES ASEGURADOS'!AA807)*'RT GENERALES'!$D$14</f>
        <v>0</v>
      </c>
      <c r="F799" s="281">
        <f>'BIENES ASEGURADOS'!AB807*'RT GENERALES'!$D$14</f>
        <v>0</v>
      </c>
      <c r="G799" s="282">
        <f>'BIENES ASEGURADOS'!Z807*'RT GENERALES'!$D$14</f>
        <v>0</v>
      </c>
      <c r="H799" s="525">
        <f t="shared" si="133"/>
        <v>0</v>
      </c>
      <c r="I799" s="283"/>
      <c r="J799" s="284">
        <f>(((D799+E799)*(DT!$C$5/1000)))*($D$1045/IF(AND($D$1044&gt;$B$1046,$B$1046&gt;$D$1043),366,365))+(LIQUIDACION!$F799*(DT!$C$5/2000))</f>
        <v>0</v>
      </c>
      <c r="K799" s="285">
        <f t="shared" si="134"/>
        <v>0</v>
      </c>
      <c r="L799" s="286">
        <f>(((D799+E799)*DT!$E$5/1000)*($D$1045/IF(AND($D$1044&gt;$B$1046,$B$1046&gt;$D$1043),366,365))+(LIQUIDACION!F799*(DT!$E$5/2000)))</f>
        <v>0</v>
      </c>
      <c r="M799" s="286">
        <f>((G799)*(DT!$C$6/1000))*($D$1045/IF(AND($D$1044&gt;$B$1046,$B$1046&gt;$D$1043),366,365))</f>
        <v>0</v>
      </c>
      <c r="N799" s="287">
        <f t="shared" si="135"/>
        <v>0</v>
      </c>
      <c r="P799" s="288">
        <f>(($U799*DT!$C$5/1000))*($D$1045/IF(AND($D$1044&gt;$B$1046,$B$1046&gt;$D$1043),366,365))+(($V799*DT!$C$5/2000))</f>
        <v>0</v>
      </c>
      <c r="Q799" s="289">
        <f t="shared" si="136"/>
        <v>0</v>
      </c>
      <c r="R799" s="289">
        <f>(($U799*DT!$E$5/1000))*($D$1045/IF(AND($D$1044&gt;$B$1046,$B$1046&gt;$D$1043),366,365))+(($V799*DT!$E$5/2000))</f>
        <v>0</v>
      </c>
      <c r="S799" s="290">
        <f t="shared" si="137"/>
        <v>0</v>
      </c>
      <c r="U799" s="291">
        <f t="shared" si="138"/>
        <v>0</v>
      </c>
      <c r="V799" s="291">
        <f t="shared" si="143"/>
        <v>0</v>
      </c>
      <c r="X799" s="288">
        <f>(($AC799*DT!$C$5/1000))*($D$1045/IF(AND($D$1044&gt;$B$1046,$B$1046&gt;$D$1043),366,365))+(($AD799*DT!$C$5/2000))</f>
        <v>0</v>
      </c>
      <c r="Y799" s="289">
        <f t="shared" si="139"/>
        <v>0</v>
      </c>
      <c r="Z799" s="289">
        <f>(($AC799*DT!$E$5/1000))*($D$1045/IF(AND($D$1044&gt;$B$1046,$B$1046&gt;$D$1043),366,365))+(($AD799*DT!$E$5/2000))</f>
        <v>0</v>
      </c>
      <c r="AA799" s="290">
        <f t="shared" si="140"/>
        <v>0</v>
      </c>
      <c r="AC799" s="291">
        <f t="shared" si="141"/>
        <v>0</v>
      </c>
      <c r="AD799" s="291">
        <f t="shared" si="142"/>
        <v>0</v>
      </c>
    </row>
    <row r="800" spans="2:30" x14ac:dyDescent="0.25">
      <c r="B800" s="522">
        <v>796</v>
      </c>
      <c r="C800" s="280">
        <f>'BIENES ASEGURADOS'!C808</f>
        <v>0</v>
      </c>
      <c r="D800" s="281">
        <f>SUM('BIENES ASEGURADOS'!D808:H808)*'RT GENERALES'!$D$14</f>
        <v>0</v>
      </c>
      <c r="E800" s="281">
        <f>SUM('BIENES ASEGURADOS'!I808:Y808,'BIENES ASEGURADOS'!AA808)*'RT GENERALES'!$D$14</f>
        <v>0</v>
      </c>
      <c r="F800" s="281">
        <f>'BIENES ASEGURADOS'!AB808*'RT GENERALES'!$D$14</f>
        <v>0</v>
      </c>
      <c r="G800" s="282">
        <f>'BIENES ASEGURADOS'!Z808*'RT GENERALES'!$D$14</f>
        <v>0</v>
      </c>
      <c r="H800" s="525">
        <f t="shared" si="133"/>
        <v>0</v>
      </c>
      <c r="I800" s="283"/>
      <c r="J800" s="284">
        <f>(((D800+E800)*(DT!$C$5/1000)))*($D$1045/IF(AND($D$1044&gt;$B$1046,$B$1046&gt;$D$1043),366,365))+(LIQUIDACION!$F800*(DT!$C$5/2000))</f>
        <v>0</v>
      </c>
      <c r="K800" s="285">
        <f t="shared" si="134"/>
        <v>0</v>
      </c>
      <c r="L800" s="286">
        <f>(((D800+E800)*DT!$E$5/1000)*($D$1045/IF(AND($D$1044&gt;$B$1046,$B$1046&gt;$D$1043),366,365))+(LIQUIDACION!F800*(DT!$E$5/2000)))</f>
        <v>0</v>
      </c>
      <c r="M800" s="286">
        <f>((G800)*(DT!$C$6/1000))*($D$1045/IF(AND($D$1044&gt;$B$1046,$B$1046&gt;$D$1043),366,365))</f>
        <v>0</v>
      </c>
      <c r="N800" s="287">
        <f t="shared" si="135"/>
        <v>0</v>
      </c>
      <c r="P800" s="288">
        <f>(($U800*DT!$C$5/1000))*($D$1045/IF(AND($D$1044&gt;$B$1046,$B$1046&gt;$D$1043),366,365))+(($V800*DT!$C$5/2000))</f>
        <v>0</v>
      </c>
      <c r="Q800" s="289">
        <f t="shared" si="136"/>
        <v>0</v>
      </c>
      <c r="R800" s="289">
        <f>(($U800*DT!$E$5/1000))*($D$1045/IF(AND($D$1044&gt;$B$1046,$B$1046&gt;$D$1043),366,365))+(($V800*DT!$E$5/2000))</f>
        <v>0</v>
      </c>
      <c r="S800" s="290">
        <f t="shared" si="137"/>
        <v>0</v>
      </c>
      <c r="U800" s="291">
        <f t="shared" si="138"/>
        <v>0</v>
      </c>
      <c r="V800" s="291">
        <f t="shared" si="143"/>
        <v>0</v>
      </c>
      <c r="X800" s="288">
        <f>(($AC800*DT!$C$5/1000))*($D$1045/IF(AND($D$1044&gt;$B$1046,$B$1046&gt;$D$1043),366,365))+(($AD800*DT!$C$5/2000))</f>
        <v>0</v>
      </c>
      <c r="Y800" s="289">
        <f t="shared" si="139"/>
        <v>0</v>
      </c>
      <c r="Z800" s="289">
        <f>(($AC800*DT!$E$5/1000))*($D$1045/IF(AND($D$1044&gt;$B$1046,$B$1046&gt;$D$1043),366,365))+(($AD800*DT!$E$5/2000))</f>
        <v>0</v>
      </c>
      <c r="AA800" s="290">
        <f t="shared" si="140"/>
        <v>0</v>
      </c>
      <c r="AC800" s="291">
        <f t="shared" si="141"/>
        <v>0</v>
      </c>
      <c r="AD800" s="291">
        <f t="shared" si="142"/>
        <v>0</v>
      </c>
    </row>
    <row r="801" spans="2:30" x14ac:dyDescent="0.25">
      <c r="B801" s="522">
        <v>797</v>
      </c>
      <c r="C801" s="280">
        <f>'BIENES ASEGURADOS'!C809</f>
        <v>0</v>
      </c>
      <c r="D801" s="281">
        <f>SUM('BIENES ASEGURADOS'!D809:H809)*'RT GENERALES'!$D$14</f>
        <v>0</v>
      </c>
      <c r="E801" s="281">
        <f>SUM('BIENES ASEGURADOS'!I809:Y809,'BIENES ASEGURADOS'!AA809)*'RT GENERALES'!$D$14</f>
        <v>0</v>
      </c>
      <c r="F801" s="281">
        <f>'BIENES ASEGURADOS'!AB809*'RT GENERALES'!$D$14</f>
        <v>0</v>
      </c>
      <c r="G801" s="282">
        <f>'BIENES ASEGURADOS'!Z809*'RT GENERALES'!$D$14</f>
        <v>0</v>
      </c>
      <c r="H801" s="525">
        <f t="shared" si="133"/>
        <v>0</v>
      </c>
      <c r="I801" s="283"/>
      <c r="J801" s="284">
        <f>(((D801+E801)*(DT!$C$5/1000)))*($D$1045/IF(AND($D$1044&gt;$B$1046,$B$1046&gt;$D$1043),366,365))+(LIQUIDACION!$F801*(DT!$C$5/2000))</f>
        <v>0</v>
      </c>
      <c r="K801" s="285">
        <f t="shared" si="134"/>
        <v>0</v>
      </c>
      <c r="L801" s="286">
        <f>(((D801+E801)*DT!$E$5/1000)*($D$1045/IF(AND($D$1044&gt;$B$1046,$B$1046&gt;$D$1043),366,365))+(LIQUIDACION!F801*(DT!$E$5/2000)))</f>
        <v>0</v>
      </c>
      <c r="M801" s="286">
        <f>((G801)*(DT!$C$6/1000))*($D$1045/IF(AND($D$1044&gt;$B$1046,$B$1046&gt;$D$1043),366,365))</f>
        <v>0</v>
      </c>
      <c r="N801" s="287">
        <f t="shared" si="135"/>
        <v>0</v>
      </c>
      <c r="P801" s="288">
        <f>(($U801*DT!$C$5/1000))*($D$1045/IF(AND($D$1044&gt;$B$1046,$B$1046&gt;$D$1043),366,365))+(($V801*DT!$C$5/2000))</f>
        <v>0</v>
      </c>
      <c r="Q801" s="289">
        <f t="shared" si="136"/>
        <v>0</v>
      </c>
      <c r="R801" s="289">
        <f>(($U801*DT!$E$5/1000))*($D$1045/IF(AND($D$1044&gt;$B$1046,$B$1046&gt;$D$1043),366,365))+(($V801*DT!$E$5/2000))</f>
        <v>0</v>
      </c>
      <c r="S801" s="290">
        <f t="shared" si="137"/>
        <v>0</v>
      </c>
      <c r="U801" s="291">
        <f t="shared" si="138"/>
        <v>0</v>
      </c>
      <c r="V801" s="291">
        <f t="shared" si="143"/>
        <v>0</v>
      </c>
      <c r="X801" s="288">
        <f>(($AC801*DT!$C$5/1000))*($D$1045/IF(AND($D$1044&gt;$B$1046,$B$1046&gt;$D$1043),366,365))+(($AD801*DT!$C$5/2000))</f>
        <v>0</v>
      </c>
      <c r="Y801" s="289">
        <f t="shared" si="139"/>
        <v>0</v>
      </c>
      <c r="Z801" s="289">
        <f>(($AC801*DT!$E$5/1000))*($D$1045/IF(AND($D$1044&gt;$B$1046,$B$1046&gt;$D$1043),366,365))+(($AD801*DT!$E$5/2000))</f>
        <v>0</v>
      </c>
      <c r="AA801" s="290">
        <f t="shared" si="140"/>
        <v>0</v>
      </c>
      <c r="AC801" s="291">
        <f t="shared" si="141"/>
        <v>0</v>
      </c>
      <c r="AD801" s="291">
        <f t="shared" si="142"/>
        <v>0</v>
      </c>
    </row>
    <row r="802" spans="2:30" x14ac:dyDescent="0.25">
      <c r="B802" s="522">
        <v>798</v>
      </c>
      <c r="C802" s="280">
        <f>'BIENES ASEGURADOS'!C810</f>
        <v>0</v>
      </c>
      <c r="D802" s="281">
        <f>SUM('BIENES ASEGURADOS'!D810:H810)*'RT GENERALES'!$D$14</f>
        <v>0</v>
      </c>
      <c r="E802" s="281">
        <f>SUM('BIENES ASEGURADOS'!I810:Y810,'BIENES ASEGURADOS'!AA810)*'RT GENERALES'!$D$14</f>
        <v>0</v>
      </c>
      <c r="F802" s="281">
        <f>'BIENES ASEGURADOS'!AB810*'RT GENERALES'!$D$14</f>
        <v>0</v>
      </c>
      <c r="G802" s="282">
        <f>'BIENES ASEGURADOS'!Z810*'RT GENERALES'!$D$14</f>
        <v>0</v>
      </c>
      <c r="H802" s="525">
        <f t="shared" si="133"/>
        <v>0</v>
      </c>
      <c r="I802" s="283"/>
      <c r="J802" s="284">
        <f>(((D802+E802)*(DT!$C$5/1000)))*($D$1045/IF(AND($D$1044&gt;$B$1046,$B$1046&gt;$D$1043),366,365))+(LIQUIDACION!$F802*(DT!$C$5/2000))</f>
        <v>0</v>
      </c>
      <c r="K802" s="285">
        <f t="shared" si="134"/>
        <v>0</v>
      </c>
      <c r="L802" s="286">
        <f>(((D802+E802)*DT!$E$5/1000)*($D$1045/IF(AND($D$1044&gt;$B$1046,$B$1046&gt;$D$1043),366,365))+(LIQUIDACION!F802*(DT!$E$5/2000)))</f>
        <v>0</v>
      </c>
      <c r="M802" s="286">
        <f>((G802)*(DT!$C$6/1000))*($D$1045/IF(AND($D$1044&gt;$B$1046,$B$1046&gt;$D$1043),366,365))</f>
        <v>0</v>
      </c>
      <c r="N802" s="287">
        <f t="shared" si="135"/>
        <v>0</v>
      </c>
      <c r="P802" s="288">
        <f>(($U802*DT!$C$5/1000))*($D$1045/IF(AND($D$1044&gt;$B$1046,$B$1046&gt;$D$1043),366,365))+(($V802*DT!$C$5/2000))</f>
        <v>0</v>
      </c>
      <c r="Q802" s="289">
        <f t="shared" si="136"/>
        <v>0</v>
      </c>
      <c r="R802" s="289">
        <f>(($U802*DT!$E$5/1000))*($D$1045/IF(AND($D$1044&gt;$B$1046,$B$1046&gt;$D$1043),366,365))+(($V802*DT!$E$5/2000))</f>
        <v>0</v>
      </c>
      <c r="S802" s="290">
        <f t="shared" si="137"/>
        <v>0</v>
      </c>
      <c r="U802" s="291">
        <f t="shared" si="138"/>
        <v>0</v>
      </c>
      <c r="V802" s="291">
        <f t="shared" si="143"/>
        <v>0</v>
      </c>
      <c r="X802" s="288">
        <f>(($AC802*DT!$C$5/1000))*($D$1045/IF(AND($D$1044&gt;$B$1046,$B$1046&gt;$D$1043),366,365))+(($AD802*DT!$C$5/2000))</f>
        <v>0</v>
      </c>
      <c r="Y802" s="289">
        <f t="shared" si="139"/>
        <v>0</v>
      </c>
      <c r="Z802" s="289">
        <f>(($AC802*DT!$E$5/1000))*($D$1045/IF(AND($D$1044&gt;$B$1046,$B$1046&gt;$D$1043),366,365))+(($AD802*DT!$E$5/2000))</f>
        <v>0</v>
      </c>
      <c r="AA802" s="290">
        <f t="shared" si="140"/>
        <v>0</v>
      </c>
      <c r="AC802" s="291">
        <f t="shared" si="141"/>
        <v>0</v>
      </c>
      <c r="AD802" s="291">
        <f t="shared" si="142"/>
        <v>0</v>
      </c>
    </row>
    <row r="803" spans="2:30" x14ac:dyDescent="0.25">
      <c r="B803" s="522">
        <v>799</v>
      </c>
      <c r="C803" s="280">
        <f>'BIENES ASEGURADOS'!C811</f>
        <v>0</v>
      </c>
      <c r="D803" s="281">
        <f>SUM('BIENES ASEGURADOS'!D811:H811)*'RT GENERALES'!$D$14</f>
        <v>0</v>
      </c>
      <c r="E803" s="281">
        <f>SUM('BIENES ASEGURADOS'!I811:Y811,'BIENES ASEGURADOS'!AA811)*'RT GENERALES'!$D$14</f>
        <v>0</v>
      </c>
      <c r="F803" s="281">
        <f>'BIENES ASEGURADOS'!AB811*'RT GENERALES'!$D$14</f>
        <v>0</v>
      </c>
      <c r="G803" s="282">
        <f>'BIENES ASEGURADOS'!Z811*'RT GENERALES'!$D$14</f>
        <v>0</v>
      </c>
      <c r="H803" s="525">
        <f t="shared" si="133"/>
        <v>0</v>
      </c>
      <c r="I803" s="283"/>
      <c r="J803" s="284">
        <f>(((D803+E803)*(DT!$C$5/1000)))*($D$1045/IF(AND($D$1044&gt;$B$1046,$B$1046&gt;$D$1043),366,365))+(LIQUIDACION!$F803*(DT!$C$5/2000))</f>
        <v>0</v>
      </c>
      <c r="K803" s="285">
        <f t="shared" si="134"/>
        <v>0</v>
      </c>
      <c r="L803" s="286">
        <f>(((D803+E803)*DT!$E$5/1000)*($D$1045/IF(AND($D$1044&gt;$B$1046,$B$1046&gt;$D$1043),366,365))+(LIQUIDACION!F803*(DT!$E$5/2000)))</f>
        <v>0</v>
      </c>
      <c r="M803" s="286">
        <f>((G803)*(DT!$C$6/1000))*($D$1045/IF(AND($D$1044&gt;$B$1046,$B$1046&gt;$D$1043),366,365))</f>
        <v>0</v>
      </c>
      <c r="N803" s="287">
        <f t="shared" si="135"/>
        <v>0</v>
      </c>
      <c r="P803" s="288">
        <f>(($U803*DT!$C$5/1000))*($D$1045/IF(AND($D$1044&gt;$B$1046,$B$1046&gt;$D$1043),366,365))+(($V803*DT!$C$5/2000))</f>
        <v>0</v>
      </c>
      <c r="Q803" s="289">
        <f t="shared" si="136"/>
        <v>0</v>
      </c>
      <c r="R803" s="289">
        <f>(($U803*DT!$E$5/1000))*($D$1045/IF(AND($D$1044&gt;$B$1046,$B$1046&gt;$D$1043),366,365))+(($V803*DT!$E$5/2000))</f>
        <v>0</v>
      </c>
      <c r="S803" s="290">
        <f t="shared" si="137"/>
        <v>0</v>
      </c>
      <c r="U803" s="291">
        <f t="shared" si="138"/>
        <v>0</v>
      </c>
      <c r="V803" s="291">
        <f t="shared" si="143"/>
        <v>0</v>
      </c>
      <c r="X803" s="288">
        <f>(($AC803*DT!$C$5/1000))*($D$1045/IF(AND($D$1044&gt;$B$1046,$B$1046&gt;$D$1043),366,365))+(($AD803*DT!$C$5/2000))</f>
        <v>0</v>
      </c>
      <c r="Y803" s="289">
        <f t="shared" si="139"/>
        <v>0</v>
      </c>
      <c r="Z803" s="289">
        <f>(($AC803*DT!$E$5/1000))*($D$1045/IF(AND($D$1044&gt;$B$1046,$B$1046&gt;$D$1043),366,365))+(($AD803*DT!$E$5/2000))</f>
        <v>0</v>
      </c>
      <c r="AA803" s="290">
        <f t="shared" si="140"/>
        <v>0</v>
      </c>
      <c r="AC803" s="291">
        <f t="shared" si="141"/>
        <v>0</v>
      </c>
      <c r="AD803" s="291">
        <f t="shared" si="142"/>
        <v>0</v>
      </c>
    </row>
    <row r="804" spans="2:30" x14ac:dyDescent="0.25">
      <c r="B804" s="522">
        <v>800</v>
      </c>
      <c r="C804" s="280">
        <f>'BIENES ASEGURADOS'!C812</f>
        <v>0</v>
      </c>
      <c r="D804" s="281">
        <f>SUM('BIENES ASEGURADOS'!D812:H812)*'RT GENERALES'!$D$14</f>
        <v>0</v>
      </c>
      <c r="E804" s="281">
        <f>SUM('BIENES ASEGURADOS'!I812:Y812,'BIENES ASEGURADOS'!AA812)*'RT GENERALES'!$D$14</f>
        <v>0</v>
      </c>
      <c r="F804" s="281">
        <f>'BIENES ASEGURADOS'!AB812*'RT GENERALES'!$D$14</f>
        <v>0</v>
      </c>
      <c r="G804" s="282">
        <f>'BIENES ASEGURADOS'!Z812*'RT GENERALES'!$D$14</f>
        <v>0</v>
      </c>
      <c r="H804" s="525">
        <f t="shared" si="133"/>
        <v>0</v>
      </c>
      <c r="I804" s="283"/>
      <c r="J804" s="284">
        <f>(((D804+E804)*(DT!$C$5/1000)))*($D$1045/IF(AND($D$1044&gt;$B$1046,$B$1046&gt;$D$1043),366,365))+(LIQUIDACION!$F804*(DT!$C$5/2000))</f>
        <v>0</v>
      </c>
      <c r="K804" s="285">
        <f t="shared" si="134"/>
        <v>0</v>
      </c>
      <c r="L804" s="286">
        <f>(((D804+E804)*DT!$E$5/1000)*($D$1045/IF(AND($D$1044&gt;$B$1046,$B$1046&gt;$D$1043),366,365))+(LIQUIDACION!F804*(DT!$E$5/2000)))</f>
        <v>0</v>
      </c>
      <c r="M804" s="286">
        <f>((G804)*(DT!$C$6/1000))*($D$1045/IF(AND($D$1044&gt;$B$1046,$B$1046&gt;$D$1043),366,365))</f>
        <v>0</v>
      </c>
      <c r="N804" s="287">
        <f t="shared" si="135"/>
        <v>0</v>
      </c>
      <c r="P804" s="288">
        <f>(($U804*DT!$C$5/1000))*($D$1045/IF(AND($D$1044&gt;$B$1046,$B$1046&gt;$D$1043),366,365))+(($V804*DT!$C$5/2000))</f>
        <v>0</v>
      </c>
      <c r="Q804" s="289">
        <f t="shared" si="136"/>
        <v>0</v>
      </c>
      <c r="R804" s="289">
        <f>(($U804*DT!$E$5/1000))*($D$1045/IF(AND($D$1044&gt;$B$1046,$B$1046&gt;$D$1043),366,365))+(($V804*DT!$E$5/2000))</f>
        <v>0</v>
      </c>
      <c r="S804" s="290">
        <f t="shared" si="137"/>
        <v>0</v>
      </c>
      <c r="U804" s="291">
        <f t="shared" si="138"/>
        <v>0</v>
      </c>
      <c r="V804" s="291">
        <f t="shared" si="143"/>
        <v>0</v>
      </c>
      <c r="X804" s="288">
        <f>(($AC804*DT!$C$5/1000))*($D$1045/IF(AND($D$1044&gt;$B$1046,$B$1046&gt;$D$1043),366,365))+(($AD804*DT!$C$5/2000))</f>
        <v>0</v>
      </c>
      <c r="Y804" s="289">
        <f t="shared" si="139"/>
        <v>0</v>
      </c>
      <c r="Z804" s="289">
        <f>(($AC804*DT!$E$5/1000))*($D$1045/IF(AND($D$1044&gt;$B$1046,$B$1046&gt;$D$1043),366,365))+(($AD804*DT!$E$5/2000))</f>
        <v>0</v>
      </c>
      <c r="AA804" s="290">
        <f t="shared" si="140"/>
        <v>0</v>
      </c>
      <c r="AC804" s="291">
        <f t="shared" si="141"/>
        <v>0</v>
      </c>
      <c r="AD804" s="291">
        <f t="shared" si="142"/>
        <v>0</v>
      </c>
    </row>
    <row r="805" spans="2:30" x14ac:dyDescent="0.25">
      <c r="B805" s="522">
        <v>801</v>
      </c>
      <c r="C805" s="280">
        <f>'BIENES ASEGURADOS'!C813</f>
        <v>0</v>
      </c>
      <c r="D805" s="281">
        <f>SUM('BIENES ASEGURADOS'!D813:H813)*'RT GENERALES'!$D$14</f>
        <v>0</v>
      </c>
      <c r="E805" s="281">
        <f>SUM('BIENES ASEGURADOS'!I813:Y813,'BIENES ASEGURADOS'!AA813)*'RT GENERALES'!$D$14</f>
        <v>0</v>
      </c>
      <c r="F805" s="281">
        <f>'BIENES ASEGURADOS'!AB813*'RT GENERALES'!$D$14</f>
        <v>0</v>
      </c>
      <c r="G805" s="282">
        <f>'BIENES ASEGURADOS'!Z813*'RT GENERALES'!$D$14</f>
        <v>0</v>
      </c>
      <c r="H805" s="525">
        <f t="shared" si="133"/>
        <v>0</v>
      </c>
      <c r="I805" s="283"/>
      <c r="J805" s="284">
        <f>(((D805+E805)*(DT!$C$5/1000)))*($D$1045/IF(AND($D$1044&gt;$B$1046,$B$1046&gt;$D$1043),366,365))+(LIQUIDACION!$F805*(DT!$C$5/2000))</f>
        <v>0</v>
      </c>
      <c r="K805" s="285">
        <f t="shared" si="134"/>
        <v>0</v>
      </c>
      <c r="L805" s="286">
        <f>(((D805+E805)*DT!$E$5/1000)*($D$1045/IF(AND($D$1044&gt;$B$1046,$B$1046&gt;$D$1043),366,365))+(LIQUIDACION!F805*(DT!$E$5/2000)))</f>
        <v>0</v>
      </c>
      <c r="M805" s="286">
        <f>((G805)*(DT!$C$6/1000))*($D$1045/IF(AND($D$1044&gt;$B$1046,$B$1046&gt;$D$1043),366,365))</f>
        <v>0</v>
      </c>
      <c r="N805" s="287">
        <f t="shared" si="135"/>
        <v>0</v>
      </c>
      <c r="P805" s="288">
        <f>(($U805*DT!$C$5/1000))*($D$1045/IF(AND($D$1044&gt;$B$1046,$B$1046&gt;$D$1043),366,365))+(($V805*DT!$C$5/2000))</f>
        <v>0</v>
      </c>
      <c r="Q805" s="289">
        <f t="shared" si="136"/>
        <v>0</v>
      </c>
      <c r="R805" s="289">
        <f>(($U805*DT!$E$5/1000))*($D$1045/IF(AND($D$1044&gt;$B$1046,$B$1046&gt;$D$1043),366,365))+(($V805*DT!$E$5/2000))</f>
        <v>0</v>
      </c>
      <c r="S805" s="290">
        <f t="shared" si="137"/>
        <v>0</v>
      </c>
      <c r="U805" s="291">
        <f t="shared" si="138"/>
        <v>0</v>
      </c>
      <c r="V805" s="291">
        <f t="shared" si="143"/>
        <v>0</v>
      </c>
      <c r="X805" s="288">
        <f>(($AC805*DT!$C$5/1000))*($D$1045/IF(AND($D$1044&gt;$B$1046,$B$1046&gt;$D$1043),366,365))+(($AD805*DT!$C$5/2000))</f>
        <v>0</v>
      </c>
      <c r="Y805" s="289">
        <f t="shared" si="139"/>
        <v>0</v>
      </c>
      <c r="Z805" s="289">
        <f>(($AC805*DT!$E$5/1000))*($D$1045/IF(AND($D$1044&gt;$B$1046,$B$1046&gt;$D$1043),366,365))+(($AD805*DT!$E$5/2000))</f>
        <v>0</v>
      </c>
      <c r="AA805" s="290">
        <f t="shared" si="140"/>
        <v>0</v>
      </c>
      <c r="AC805" s="291">
        <f t="shared" si="141"/>
        <v>0</v>
      </c>
      <c r="AD805" s="291">
        <f t="shared" si="142"/>
        <v>0</v>
      </c>
    </row>
    <row r="806" spans="2:30" x14ac:dyDescent="0.25">
      <c r="B806" s="522">
        <v>802</v>
      </c>
      <c r="C806" s="280">
        <f>'BIENES ASEGURADOS'!C814</f>
        <v>0</v>
      </c>
      <c r="D806" s="281">
        <f>SUM('BIENES ASEGURADOS'!D814:H814)*'RT GENERALES'!$D$14</f>
        <v>0</v>
      </c>
      <c r="E806" s="281">
        <f>SUM('BIENES ASEGURADOS'!I814:Y814,'BIENES ASEGURADOS'!AA814)*'RT GENERALES'!$D$14</f>
        <v>0</v>
      </c>
      <c r="F806" s="281">
        <f>'BIENES ASEGURADOS'!AB814*'RT GENERALES'!$D$14</f>
        <v>0</v>
      </c>
      <c r="G806" s="282">
        <f>'BIENES ASEGURADOS'!Z814*'RT GENERALES'!$D$14</f>
        <v>0</v>
      </c>
      <c r="H806" s="525">
        <f t="shared" si="133"/>
        <v>0</v>
      </c>
      <c r="I806" s="283"/>
      <c r="J806" s="284">
        <f>(((D806+E806)*(DT!$C$5/1000)))*($D$1045/IF(AND($D$1044&gt;$B$1046,$B$1046&gt;$D$1043),366,365))+(LIQUIDACION!$F806*(DT!$C$5/2000))</f>
        <v>0</v>
      </c>
      <c r="K806" s="285">
        <f t="shared" si="134"/>
        <v>0</v>
      </c>
      <c r="L806" s="286">
        <f>(((D806+E806)*DT!$E$5/1000)*($D$1045/IF(AND($D$1044&gt;$B$1046,$B$1046&gt;$D$1043),366,365))+(LIQUIDACION!F806*(DT!$E$5/2000)))</f>
        <v>0</v>
      </c>
      <c r="M806" s="286">
        <f>((G806)*(DT!$C$6/1000))*($D$1045/IF(AND($D$1044&gt;$B$1046,$B$1046&gt;$D$1043),366,365))</f>
        <v>0</v>
      </c>
      <c r="N806" s="287">
        <f t="shared" si="135"/>
        <v>0</v>
      </c>
      <c r="P806" s="288">
        <f>(($U806*DT!$C$5/1000))*($D$1045/IF(AND($D$1044&gt;$B$1046,$B$1046&gt;$D$1043),366,365))+(($V806*DT!$C$5/2000))</f>
        <v>0</v>
      </c>
      <c r="Q806" s="289">
        <f t="shared" si="136"/>
        <v>0</v>
      </c>
      <c r="R806" s="289">
        <f>(($U806*DT!$E$5/1000))*($D$1045/IF(AND($D$1044&gt;$B$1046,$B$1046&gt;$D$1043),366,365))+(($V806*DT!$E$5/2000))</f>
        <v>0</v>
      </c>
      <c r="S806" s="290">
        <f t="shared" si="137"/>
        <v>0</v>
      </c>
      <c r="U806" s="291">
        <f t="shared" si="138"/>
        <v>0</v>
      </c>
      <c r="V806" s="291">
        <f t="shared" si="143"/>
        <v>0</v>
      </c>
      <c r="X806" s="288">
        <f>(($AC806*DT!$C$5/1000))*($D$1045/IF(AND($D$1044&gt;$B$1046,$B$1046&gt;$D$1043),366,365))+(($AD806*DT!$C$5/2000))</f>
        <v>0</v>
      </c>
      <c r="Y806" s="289">
        <f t="shared" si="139"/>
        <v>0</v>
      </c>
      <c r="Z806" s="289">
        <f>(($AC806*DT!$E$5/1000))*($D$1045/IF(AND($D$1044&gt;$B$1046,$B$1046&gt;$D$1043),366,365))+(($AD806*DT!$E$5/2000))</f>
        <v>0</v>
      </c>
      <c r="AA806" s="290">
        <f t="shared" si="140"/>
        <v>0</v>
      </c>
      <c r="AC806" s="291">
        <f t="shared" si="141"/>
        <v>0</v>
      </c>
      <c r="AD806" s="291">
        <f t="shared" si="142"/>
        <v>0</v>
      </c>
    </row>
    <row r="807" spans="2:30" x14ac:dyDescent="0.25">
      <c r="B807" s="522">
        <v>803</v>
      </c>
      <c r="C807" s="280">
        <f>'BIENES ASEGURADOS'!C815</f>
        <v>0</v>
      </c>
      <c r="D807" s="281">
        <f>SUM('BIENES ASEGURADOS'!D815:H815)*'RT GENERALES'!$D$14</f>
        <v>0</v>
      </c>
      <c r="E807" s="281">
        <f>SUM('BIENES ASEGURADOS'!I815:Y815,'BIENES ASEGURADOS'!AA815)*'RT GENERALES'!$D$14</f>
        <v>0</v>
      </c>
      <c r="F807" s="281">
        <f>'BIENES ASEGURADOS'!AB815*'RT GENERALES'!$D$14</f>
        <v>0</v>
      </c>
      <c r="G807" s="282">
        <f>'BIENES ASEGURADOS'!Z815*'RT GENERALES'!$D$14</f>
        <v>0</v>
      </c>
      <c r="H807" s="525">
        <f t="shared" si="133"/>
        <v>0</v>
      </c>
      <c r="I807" s="283"/>
      <c r="J807" s="284">
        <f>(((D807+E807)*(DT!$C$5/1000)))*($D$1045/IF(AND($D$1044&gt;$B$1046,$B$1046&gt;$D$1043),366,365))+(LIQUIDACION!$F807*(DT!$C$5/2000))</f>
        <v>0</v>
      </c>
      <c r="K807" s="285">
        <f t="shared" si="134"/>
        <v>0</v>
      </c>
      <c r="L807" s="286">
        <f>(((D807+E807)*DT!$E$5/1000)*($D$1045/IF(AND($D$1044&gt;$B$1046,$B$1046&gt;$D$1043),366,365))+(LIQUIDACION!F807*(DT!$E$5/2000)))</f>
        <v>0</v>
      </c>
      <c r="M807" s="286">
        <f>((G807)*(DT!$C$6/1000))*($D$1045/IF(AND($D$1044&gt;$B$1046,$B$1046&gt;$D$1043),366,365))</f>
        <v>0</v>
      </c>
      <c r="N807" s="287">
        <f t="shared" si="135"/>
        <v>0</v>
      </c>
      <c r="P807" s="288">
        <f>(($U807*DT!$C$5/1000))*($D$1045/IF(AND($D$1044&gt;$B$1046,$B$1046&gt;$D$1043),366,365))+(($V807*DT!$C$5/2000))</f>
        <v>0</v>
      </c>
      <c r="Q807" s="289">
        <f t="shared" si="136"/>
        <v>0</v>
      </c>
      <c r="R807" s="289">
        <f>(($U807*DT!$E$5/1000))*($D$1045/IF(AND($D$1044&gt;$B$1046,$B$1046&gt;$D$1043),366,365))+(($V807*DT!$E$5/2000))</f>
        <v>0</v>
      </c>
      <c r="S807" s="290">
        <f t="shared" si="137"/>
        <v>0</v>
      </c>
      <c r="U807" s="291">
        <f t="shared" si="138"/>
        <v>0</v>
      </c>
      <c r="V807" s="291">
        <f t="shared" si="143"/>
        <v>0</v>
      </c>
      <c r="X807" s="288">
        <f>(($AC807*DT!$C$5/1000))*($D$1045/IF(AND($D$1044&gt;$B$1046,$B$1046&gt;$D$1043),366,365))+(($AD807*DT!$C$5/2000))</f>
        <v>0</v>
      </c>
      <c r="Y807" s="289">
        <f t="shared" si="139"/>
        <v>0</v>
      </c>
      <c r="Z807" s="289">
        <f>(($AC807*DT!$E$5/1000))*($D$1045/IF(AND($D$1044&gt;$B$1046,$B$1046&gt;$D$1043),366,365))+(($AD807*DT!$E$5/2000))</f>
        <v>0</v>
      </c>
      <c r="AA807" s="290">
        <f t="shared" si="140"/>
        <v>0</v>
      </c>
      <c r="AC807" s="291">
        <f t="shared" si="141"/>
        <v>0</v>
      </c>
      <c r="AD807" s="291">
        <f t="shared" si="142"/>
        <v>0</v>
      </c>
    </row>
    <row r="808" spans="2:30" x14ac:dyDescent="0.25">
      <c r="B808" s="522">
        <v>804</v>
      </c>
      <c r="C808" s="280">
        <f>'BIENES ASEGURADOS'!C816</f>
        <v>0</v>
      </c>
      <c r="D808" s="281">
        <f>SUM('BIENES ASEGURADOS'!D816:H816)*'RT GENERALES'!$D$14</f>
        <v>0</v>
      </c>
      <c r="E808" s="281">
        <f>SUM('BIENES ASEGURADOS'!I816:Y816,'BIENES ASEGURADOS'!AA816)*'RT GENERALES'!$D$14</f>
        <v>0</v>
      </c>
      <c r="F808" s="281">
        <f>'BIENES ASEGURADOS'!AB816*'RT GENERALES'!$D$14</f>
        <v>0</v>
      </c>
      <c r="G808" s="282">
        <f>'BIENES ASEGURADOS'!Z816*'RT GENERALES'!$D$14</f>
        <v>0</v>
      </c>
      <c r="H808" s="525">
        <f t="shared" si="133"/>
        <v>0</v>
      </c>
      <c r="I808" s="283"/>
      <c r="J808" s="284">
        <f>(((D808+E808)*(DT!$C$5/1000)))*($D$1045/IF(AND($D$1044&gt;$B$1046,$B$1046&gt;$D$1043),366,365))+(LIQUIDACION!$F808*(DT!$C$5/2000))</f>
        <v>0</v>
      </c>
      <c r="K808" s="285">
        <f t="shared" si="134"/>
        <v>0</v>
      </c>
      <c r="L808" s="286">
        <f>(((D808+E808)*DT!$E$5/1000)*($D$1045/IF(AND($D$1044&gt;$B$1046,$B$1046&gt;$D$1043),366,365))+(LIQUIDACION!F808*(DT!$E$5/2000)))</f>
        <v>0</v>
      </c>
      <c r="M808" s="286">
        <f>((G808)*(DT!$C$6/1000))*($D$1045/IF(AND($D$1044&gt;$B$1046,$B$1046&gt;$D$1043),366,365))</f>
        <v>0</v>
      </c>
      <c r="N808" s="287">
        <f t="shared" si="135"/>
        <v>0</v>
      </c>
      <c r="P808" s="288">
        <f>(($U808*DT!$C$5/1000))*($D$1045/IF(AND($D$1044&gt;$B$1046,$B$1046&gt;$D$1043),366,365))+(($V808*DT!$C$5/2000))</f>
        <v>0</v>
      </c>
      <c r="Q808" s="289">
        <f t="shared" si="136"/>
        <v>0</v>
      </c>
      <c r="R808" s="289">
        <f>(($U808*DT!$E$5/1000))*($D$1045/IF(AND($D$1044&gt;$B$1046,$B$1046&gt;$D$1043),366,365))+(($V808*DT!$E$5/2000))</f>
        <v>0</v>
      </c>
      <c r="S808" s="290">
        <f t="shared" si="137"/>
        <v>0</v>
      </c>
      <c r="U808" s="291">
        <f t="shared" si="138"/>
        <v>0</v>
      </c>
      <c r="V808" s="291">
        <f t="shared" si="143"/>
        <v>0</v>
      </c>
      <c r="X808" s="288">
        <f>(($AC808*DT!$C$5/1000))*($D$1045/IF(AND($D$1044&gt;$B$1046,$B$1046&gt;$D$1043),366,365))+(($AD808*DT!$C$5/2000))</f>
        <v>0</v>
      </c>
      <c r="Y808" s="289">
        <f t="shared" si="139"/>
        <v>0</v>
      </c>
      <c r="Z808" s="289">
        <f>(($AC808*DT!$E$5/1000))*($D$1045/IF(AND($D$1044&gt;$B$1046,$B$1046&gt;$D$1043),366,365))+(($AD808*DT!$E$5/2000))</f>
        <v>0</v>
      </c>
      <c r="AA808" s="290">
        <f t="shared" si="140"/>
        <v>0</v>
      </c>
      <c r="AC808" s="291">
        <f t="shared" si="141"/>
        <v>0</v>
      </c>
      <c r="AD808" s="291">
        <f t="shared" si="142"/>
        <v>0</v>
      </c>
    </row>
    <row r="809" spans="2:30" x14ac:dyDescent="0.25">
      <c r="B809" s="522">
        <v>805</v>
      </c>
      <c r="C809" s="280">
        <f>'BIENES ASEGURADOS'!C817</f>
        <v>0</v>
      </c>
      <c r="D809" s="281">
        <f>SUM('BIENES ASEGURADOS'!D817:H817)*'RT GENERALES'!$D$14</f>
        <v>0</v>
      </c>
      <c r="E809" s="281">
        <f>SUM('BIENES ASEGURADOS'!I817:Y817,'BIENES ASEGURADOS'!AA817)*'RT GENERALES'!$D$14</f>
        <v>0</v>
      </c>
      <c r="F809" s="281">
        <f>'BIENES ASEGURADOS'!AB817*'RT GENERALES'!$D$14</f>
        <v>0</v>
      </c>
      <c r="G809" s="282">
        <f>'BIENES ASEGURADOS'!Z817*'RT GENERALES'!$D$14</f>
        <v>0</v>
      </c>
      <c r="H809" s="525">
        <f t="shared" si="133"/>
        <v>0</v>
      </c>
      <c r="I809" s="283"/>
      <c r="J809" s="284">
        <f>(((D809+E809)*(DT!$C$5/1000)))*($D$1045/IF(AND($D$1044&gt;$B$1046,$B$1046&gt;$D$1043),366,365))+(LIQUIDACION!$F809*(DT!$C$5/2000))</f>
        <v>0</v>
      </c>
      <c r="K809" s="285">
        <f t="shared" si="134"/>
        <v>0</v>
      </c>
      <c r="L809" s="286">
        <f>(((D809+E809)*DT!$E$5/1000)*($D$1045/IF(AND($D$1044&gt;$B$1046,$B$1046&gt;$D$1043),366,365))+(LIQUIDACION!F809*(DT!$E$5/2000)))</f>
        <v>0</v>
      </c>
      <c r="M809" s="286">
        <f>((G809)*(DT!$C$6/1000))*($D$1045/IF(AND($D$1044&gt;$B$1046,$B$1046&gt;$D$1043),366,365))</f>
        <v>0</v>
      </c>
      <c r="N809" s="287">
        <f t="shared" si="135"/>
        <v>0</v>
      </c>
      <c r="P809" s="288">
        <f>(($U809*DT!$C$5/1000))*($D$1045/IF(AND($D$1044&gt;$B$1046,$B$1046&gt;$D$1043),366,365))+(($V809*DT!$C$5/2000))</f>
        <v>0</v>
      </c>
      <c r="Q809" s="289">
        <f t="shared" si="136"/>
        <v>0</v>
      </c>
      <c r="R809" s="289">
        <f>(($U809*DT!$E$5/1000))*($D$1045/IF(AND($D$1044&gt;$B$1046,$B$1046&gt;$D$1043),366,365))+(($V809*DT!$E$5/2000))</f>
        <v>0</v>
      </c>
      <c r="S809" s="290">
        <f t="shared" si="137"/>
        <v>0</v>
      </c>
      <c r="U809" s="291">
        <f t="shared" si="138"/>
        <v>0</v>
      </c>
      <c r="V809" s="291">
        <f t="shared" si="143"/>
        <v>0</v>
      </c>
      <c r="X809" s="288">
        <f>(($AC809*DT!$C$5/1000))*($D$1045/IF(AND($D$1044&gt;$B$1046,$B$1046&gt;$D$1043),366,365))+(($AD809*DT!$C$5/2000))</f>
        <v>0</v>
      </c>
      <c r="Y809" s="289">
        <f t="shared" si="139"/>
        <v>0</v>
      </c>
      <c r="Z809" s="289">
        <f>(($AC809*DT!$E$5/1000))*($D$1045/IF(AND($D$1044&gt;$B$1046,$B$1046&gt;$D$1043),366,365))+(($AD809*DT!$E$5/2000))</f>
        <v>0</v>
      </c>
      <c r="AA809" s="290">
        <f t="shared" si="140"/>
        <v>0</v>
      </c>
      <c r="AC809" s="291">
        <f t="shared" si="141"/>
        <v>0</v>
      </c>
      <c r="AD809" s="291">
        <f t="shared" si="142"/>
        <v>0</v>
      </c>
    </row>
    <row r="810" spans="2:30" x14ac:dyDescent="0.25">
      <c r="B810" s="522">
        <v>806</v>
      </c>
      <c r="C810" s="280">
        <f>'BIENES ASEGURADOS'!C818</f>
        <v>0</v>
      </c>
      <c r="D810" s="281">
        <f>SUM('BIENES ASEGURADOS'!D818:H818)*'RT GENERALES'!$D$14</f>
        <v>0</v>
      </c>
      <c r="E810" s="281">
        <f>SUM('BIENES ASEGURADOS'!I818:Y818,'BIENES ASEGURADOS'!AA818)*'RT GENERALES'!$D$14</f>
        <v>0</v>
      </c>
      <c r="F810" s="281">
        <f>'BIENES ASEGURADOS'!AB818*'RT GENERALES'!$D$14</f>
        <v>0</v>
      </c>
      <c r="G810" s="282">
        <f>'BIENES ASEGURADOS'!Z818*'RT GENERALES'!$D$14</f>
        <v>0</v>
      </c>
      <c r="H810" s="525">
        <f t="shared" si="133"/>
        <v>0</v>
      </c>
      <c r="I810" s="283"/>
      <c r="J810" s="284">
        <f>(((D810+E810)*(DT!$C$5/1000)))*($D$1045/IF(AND($D$1044&gt;$B$1046,$B$1046&gt;$D$1043),366,365))+(LIQUIDACION!$F810*(DT!$C$5/2000))</f>
        <v>0</v>
      </c>
      <c r="K810" s="285">
        <f t="shared" si="134"/>
        <v>0</v>
      </c>
      <c r="L810" s="286">
        <f>(((D810+E810)*DT!$E$5/1000)*($D$1045/IF(AND($D$1044&gt;$B$1046,$B$1046&gt;$D$1043),366,365))+(LIQUIDACION!F810*(DT!$E$5/2000)))</f>
        <v>0</v>
      </c>
      <c r="M810" s="286">
        <f>((G810)*(DT!$C$6/1000))*($D$1045/IF(AND($D$1044&gt;$B$1046,$B$1046&gt;$D$1043),366,365))</f>
        <v>0</v>
      </c>
      <c r="N810" s="287">
        <f t="shared" si="135"/>
        <v>0</v>
      </c>
      <c r="P810" s="288">
        <f>(($U810*DT!$C$5/1000))*($D$1045/IF(AND($D$1044&gt;$B$1046,$B$1046&gt;$D$1043),366,365))+(($V810*DT!$C$5/2000))</f>
        <v>0</v>
      </c>
      <c r="Q810" s="289">
        <f t="shared" si="136"/>
        <v>0</v>
      </c>
      <c r="R810" s="289">
        <f>(($U810*DT!$E$5/1000))*($D$1045/IF(AND($D$1044&gt;$B$1046,$B$1046&gt;$D$1043),366,365))+(($V810*DT!$E$5/2000))</f>
        <v>0</v>
      </c>
      <c r="S810" s="290">
        <f t="shared" si="137"/>
        <v>0</v>
      </c>
      <c r="U810" s="291">
        <f t="shared" si="138"/>
        <v>0</v>
      </c>
      <c r="V810" s="291">
        <f t="shared" si="143"/>
        <v>0</v>
      </c>
      <c r="X810" s="288">
        <f>(($AC810*DT!$C$5/1000))*($D$1045/IF(AND($D$1044&gt;$B$1046,$B$1046&gt;$D$1043),366,365))+(($AD810*DT!$C$5/2000))</f>
        <v>0</v>
      </c>
      <c r="Y810" s="289">
        <f t="shared" si="139"/>
        <v>0</v>
      </c>
      <c r="Z810" s="289">
        <f>(($AC810*DT!$E$5/1000))*($D$1045/IF(AND($D$1044&gt;$B$1046,$B$1046&gt;$D$1043),366,365))+(($AD810*DT!$E$5/2000))</f>
        <v>0</v>
      </c>
      <c r="AA810" s="290">
        <f t="shared" si="140"/>
        <v>0</v>
      </c>
      <c r="AC810" s="291">
        <f t="shared" si="141"/>
        <v>0</v>
      </c>
      <c r="AD810" s="291">
        <f t="shared" si="142"/>
        <v>0</v>
      </c>
    </row>
    <row r="811" spans="2:30" x14ac:dyDescent="0.25">
      <c r="B811" s="522">
        <v>807</v>
      </c>
      <c r="C811" s="280">
        <f>'BIENES ASEGURADOS'!C819</f>
        <v>0</v>
      </c>
      <c r="D811" s="281">
        <f>SUM('BIENES ASEGURADOS'!D819:H819)*'RT GENERALES'!$D$14</f>
        <v>0</v>
      </c>
      <c r="E811" s="281">
        <f>SUM('BIENES ASEGURADOS'!I819:Y819,'BIENES ASEGURADOS'!AA819)*'RT GENERALES'!$D$14</f>
        <v>0</v>
      </c>
      <c r="F811" s="281">
        <f>'BIENES ASEGURADOS'!AB819*'RT GENERALES'!$D$14</f>
        <v>0</v>
      </c>
      <c r="G811" s="282">
        <f>'BIENES ASEGURADOS'!Z819*'RT GENERALES'!$D$14</f>
        <v>0</v>
      </c>
      <c r="H811" s="525">
        <f t="shared" si="133"/>
        <v>0</v>
      </c>
      <c r="I811" s="283"/>
      <c r="J811" s="284">
        <f>(((D811+E811)*(DT!$C$5/1000)))*($D$1045/IF(AND($D$1044&gt;$B$1046,$B$1046&gt;$D$1043),366,365))+(LIQUIDACION!$F811*(DT!$C$5/2000))</f>
        <v>0</v>
      </c>
      <c r="K811" s="285">
        <f t="shared" si="134"/>
        <v>0</v>
      </c>
      <c r="L811" s="286">
        <f>(((D811+E811)*DT!$E$5/1000)*($D$1045/IF(AND($D$1044&gt;$B$1046,$B$1046&gt;$D$1043),366,365))+(LIQUIDACION!F811*(DT!$E$5/2000)))</f>
        <v>0</v>
      </c>
      <c r="M811" s="286">
        <f>((G811)*(DT!$C$6/1000))*($D$1045/IF(AND($D$1044&gt;$B$1046,$B$1046&gt;$D$1043),366,365))</f>
        <v>0</v>
      </c>
      <c r="N811" s="287">
        <f t="shared" si="135"/>
        <v>0</v>
      </c>
      <c r="P811" s="288">
        <f>(($U811*DT!$C$5/1000))*($D$1045/IF(AND($D$1044&gt;$B$1046,$B$1046&gt;$D$1043),366,365))+(($V811*DT!$C$5/2000))</f>
        <v>0</v>
      </c>
      <c r="Q811" s="289">
        <f t="shared" si="136"/>
        <v>0</v>
      </c>
      <c r="R811" s="289">
        <f>(($U811*DT!$E$5/1000))*($D$1045/IF(AND($D$1044&gt;$B$1046,$B$1046&gt;$D$1043),366,365))+(($V811*DT!$E$5/2000))</f>
        <v>0</v>
      </c>
      <c r="S811" s="290">
        <f t="shared" si="137"/>
        <v>0</v>
      </c>
      <c r="U811" s="291">
        <f t="shared" si="138"/>
        <v>0</v>
      </c>
      <c r="V811" s="291">
        <f t="shared" si="143"/>
        <v>0</v>
      </c>
      <c r="X811" s="288">
        <f>(($AC811*DT!$C$5/1000))*($D$1045/IF(AND($D$1044&gt;$B$1046,$B$1046&gt;$D$1043),366,365))+(($AD811*DT!$C$5/2000))</f>
        <v>0</v>
      </c>
      <c r="Y811" s="289">
        <f t="shared" si="139"/>
        <v>0</v>
      </c>
      <c r="Z811" s="289">
        <f>(($AC811*DT!$E$5/1000))*($D$1045/IF(AND($D$1044&gt;$B$1046,$B$1046&gt;$D$1043),366,365))+(($AD811*DT!$E$5/2000))</f>
        <v>0</v>
      </c>
      <c r="AA811" s="290">
        <f t="shared" si="140"/>
        <v>0</v>
      </c>
      <c r="AC811" s="291">
        <f t="shared" si="141"/>
        <v>0</v>
      </c>
      <c r="AD811" s="291">
        <f t="shared" si="142"/>
        <v>0</v>
      </c>
    </row>
    <row r="812" spans="2:30" x14ac:dyDescent="0.25">
      <c r="B812" s="522">
        <v>808</v>
      </c>
      <c r="C812" s="280">
        <f>'BIENES ASEGURADOS'!C820</f>
        <v>0</v>
      </c>
      <c r="D812" s="281">
        <f>SUM('BIENES ASEGURADOS'!D820:H820)*'RT GENERALES'!$D$14</f>
        <v>0</v>
      </c>
      <c r="E812" s="281">
        <f>SUM('BIENES ASEGURADOS'!I820:Y820,'BIENES ASEGURADOS'!AA820)*'RT GENERALES'!$D$14</f>
        <v>0</v>
      </c>
      <c r="F812" s="281">
        <f>'BIENES ASEGURADOS'!AB820*'RT GENERALES'!$D$14</f>
        <v>0</v>
      </c>
      <c r="G812" s="282">
        <f>'BIENES ASEGURADOS'!Z820*'RT GENERALES'!$D$14</f>
        <v>0</v>
      </c>
      <c r="H812" s="525">
        <f t="shared" si="133"/>
        <v>0</v>
      </c>
      <c r="I812" s="283"/>
      <c r="J812" s="284">
        <f>(((D812+E812)*(DT!$C$5/1000)))*($D$1045/IF(AND($D$1044&gt;$B$1046,$B$1046&gt;$D$1043),366,365))+(LIQUIDACION!$F812*(DT!$C$5/2000))</f>
        <v>0</v>
      </c>
      <c r="K812" s="285">
        <f t="shared" si="134"/>
        <v>0</v>
      </c>
      <c r="L812" s="286">
        <f>(((D812+E812)*DT!$E$5/1000)*($D$1045/IF(AND($D$1044&gt;$B$1046,$B$1046&gt;$D$1043),366,365))+(LIQUIDACION!F812*(DT!$E$5/2000)))</f>
        <v>0</v>
      </c>
      <c r="M812" s="286">
        <f>((G812)*(DT!$C$6/1000))*($D$1045/IF(AND($D$1044&gt;$B$1046,$B$1046&gt;$D$1043),366,365))</f>
        <v>0</v>
      </c>
      <c r="N812" s="287">
        <f t="shared" si="135"/>
        <v>0</v>
      </c>
      <c r="P812" s="288">
        <f>(($U812*DT!$C$5/1000))*($D$1045/IF(AND($D$1044&gt;$B$1046,$B$1046&gt;$D$1043),366,365))+(($V812*DT!$C$5/2000))</f>
        <v>0</v>
      </c>
      <c r="Q812" s="289">
        <f t="shared" si="136"/>
        <v>0</v>
      </c>
      <c r="R812" s="289">
        <f>(($U812*DT!$E$5/1000))*($D$1045/IF(AND($D$1044&gt;$B$1046,$B$1046&gt;$D$1043),366,365))+(($V812*DT!$E$5/2000))</f>
        <v>0</v>
      </c>
      <c r="S812" s="290">
        <f t="shared" si="137"/>
        <v>0</v>
      </c>
      <c r="U812" s="291">
        <f t="shared" si="138"/>
        <v>0</v>
      </c>
      <c r="V812" s="291">
        <f t="shared" si="143"/>
        <v>0</v>
      </c>
      <c r="X812" s="288">
        <f>(($AC812*DT!$C$5/1000))*($D$1045/IF(AND($D$1044&gt;$B$1046,$B$1046&gt;$D$1043),366,365))+(($AD812*DT!$C$5/2000))</f>
        <v>0</v>
      </c>
      <c r="Y812" s="289">
        <f t="shared" si="139"/>
        <v>0</v>
      </c>
      <c r="Z812" s="289">
        <f>(($AC812*DT!$E$5/1000))*($D$1045/IF(AND($D$1044&gt;$B$1046,$B$1046&gt;$D$1043),366,365))+(($AD812*DT!$E$5/2000))</f>
        <v>0</v>
      </c>
      <c r="AA812" s="290">
        <f t="shared" si="140"/>
        <v>0</v>
      </c>
      <c r="AC812" s="291">
        <f t="shared" si="141"/>
        <v>0</v>
      </c>
      <c r="AD812" s="291">
        <f t="shared" si="142"/>
        <v>0</v>
      </c>
    </row>
    <row r="813" spans="2:30" x14ac:dyDescent="0.25">
      <c r="B813" s="522">
        <v>809</v>
      </c>
      <c r="C813" s="280">
        <f>'BIENES ASEGURADOS'!C821</f>
        <v>0</v>
      </c>
      <c r="D813" s="281">
        <f>SUM('BIENES ASEGURADOS'!D821:H821)*'RT GENERALES'!$D$14</f>
        <v>0</v>
      </c>
      <c r="E813" s="281">
        <f>SUM('BIENES ASEGURADOS'!I821:Y821,'BIENES ASEGURADOS'!AA821)*'RT GENERALES'!$D$14</f>
        <v>0</v>
      </c>
      <c r="F813" s="281">
        <f>'BIENES ASEGURADOS'!AB821*'RT GENERALES'!$D$14</f>
        <v>0</v>
      </c>
      <c r="G813" s="282">
        <f>'BIENES ASEGURADOS'!Z821*'RT GENERALES'!$D$14</f>
        <v>0</v>
      </c>
      <c r="H813" s="525">
        <f t="shared" si="133"/>
        <v>0</v>
      </c>
      <c r="I813" s="283"/>
      <c r="J813" s="284">
        <f>(((D813+E813)*(DT!$C$5/1000)))*($D$1045/IF(AND($D$1044&gt;$B$1046,$B$1046&gt;$D$1043),366,365))+(LIQUIDACION!$F813*(DT!$C$5/2000))</f>
        <v>0</v>
      </c>
      <c r="K813" s="285">
        <f t="shared" si="134"/>
        <v>0</v>
      </c>
      <c r="L813" s="286">
        <f>(((D813+E813)*DT!$E$5/1000)*($D$1045/IF(AND($D$1044&gt;$B$1046,$B$1046&gt;$D$1043),366,365))+(LIQUIDACION!F813*(DT!$E$5/2000)))</f>
        <v>0</v>
      </c>
      <c r="M813" s="286">
        <f>((G813)*(DT!$C$6/1000))*($D$1045/IF(AND($D$1044&gt;$B$1046,$B$1046&gt;$D$1043),366,365))</f>
        <v>0</v>
      </c>
      <c r="N813" s="287">
        <f t="shared" si="135"/>
        <v>0</v>
      </c>
      <c r="P813" s="288">
        <f>(($U813*DT!$C$5/1000))*($D$1045/IF(AND($D$1044&gt;$B$1046,$B$1046&gt;$D$1043),366,365))+(($V813*DT!$C$5/2000))</f>
        <v>0</v>
      </c>
      <c r="Q813" s="289">
        <f t="shared" si="136"/>
        <v>0</v>
      </c>
      <c r="R813" s="289">
        <f>(($U813*DT!$E$5/1000))*($D$1045/IF(AND($D$1044&gt;$B$1046,$B$1046&gt;$D$1043),366,365))+(($V813*DT!$E$5/2000))</f>
        <v>0</v>
      </c>
      <c r="S813" s="290">
        <f t="shared" si="137"/>
        <v>0</v>
      </c>
      <c r="U813" s="291">
        <f t="shared" si="138"/>
        <v>0</v>
      </c>
      <c r="V813" s="291">
        <f t="shared" si="143"/>
        <v>0</v>
      </c>
      <c r="X813" s="288">
        <f>(($AC813*DT!$C$5/1000))*($D$1045/IF(AND($D$1044&gt;$B$1046,$B$1046&gt;$D$1043),366,365))+(($AD813*DT!$C$5/2000))</f>
        <v>0</v>
      </c>
      <c r="Y813" s="289">
        <f t="shared" si="139"/>
        <v>0</v>
      </c>
      <c r="Z813" s="289">
        <f>(($AC813*DT!$E$5/1000))*($D$1045/IF(AND($D$1044&gt;$B$1046,$B$1046&gt;$D$1043),366,365))+(($AD813*DT!$E$5/2000))</f>
        <v>0</v>
      </c>
      <c r="AA813" s="290">
        <f t="shared" si="140"/>
        <v>0</v>
      </c>
      <c r="AC813" s="291">
        <f t="shared" si="141"/>
        <v>0</v>
      </c>
      <c r="AD813" s="291">
        <f t="shared" si="142"/>
        <v>0</v>
      </c>
    </row>
    <row r="814" spans="2:30" x14ac:dyDescent="0.25">
      <c r="B814" s="522">
        <v>810</v>
      </c>
      <c r="C814" s="280">
        <f>'BIENES ASEGURADOS'!C822</f>
        <v>0</v>
      </c>
      <c r="D814" s="281">
        <f>SUM('BIENES ASEGURADOS'!D822:H822)*'RT GENERALES'!$D$14</f>
        <v>0</v>
      </c>
      <c r="E814" s="281">
        <f>SUM('BIENES ASEGURADOS'!I822:Y822,'BIENES ASEGURADOS'!AA822)*'RT GENERALES'!$D$14</f>
        <v>0</v>
      </c>
      <c r="F814" s="281">
        <f>'BIENES ASEGURADOS'!AB822*'RT GENERALES'!$D$14</f>
        <v>0</v>
      </c>
      <c r="G814" s="282">
        <f>'BIENES ASEGURADOS'!Z822*'RT GENERALES'!$D$14</f>
        <v>0</v>
      </c>
      <c r="H814" s="525">
        <f t="shared" si="133"/>
        <v>0</v>
      </c>
      <c r="I814" s="283"/>
      <c r="J814" s="284">
        <f>(((D814+E814)*(DT!$C$5/1000)))*($D$1045/IF(AND($D$1044&gt;$B$1046,$B$1046&gt;$D$1043),366,365))+(LIQUIDACION!$F814*(DT!$C$5/2000))</f>
        <v>0</v>
      </c>
      <c r="K814" s="285">
        <f t="shared" si="134"/>
        <v>0</v>
      </c>
      <c r="L814" s="286">
        <f>(((D814+E814)*DT!$E$5/1000)*($D$1045/IF(AND($D$1044&gt;$B$1046,$B$1046&gt;$D$1043),366,365))+(LIQUIDACION!F814*(DT!$E$5/2000)))</f>
        <v>0</v>
      </c>
      <c r="M814" s="286">
        <f>((G814)*(DT!$C$6/1000))*($D$1045/IF(AND($D$1044&gt;$B$1046,$B$1046&gt;$D$1043),366,365))</f>
        <v>0</v>
      </c>
      <c r="N814" s="287">
        <f t="shared" si="135"/>
        <v>0</v>
      </c>
      <c r="P814" s="288">
        <f>(($U814*DT!$C$5/1000))*($D$1045/IF(AND($D$1044&gt;$B$1046,$B$1046&gt;$D$1043),366,365))+(($V814*DT!$C$5/2000))</f>
        <v>0</v>
      </c>
      <c r="Q814" s="289">
        <f t="shared" si="136"/>
        <v>0</v>
      </c>
      <c r="R814" s="289">
        <f>(($U814*DT!$E$5/1000))*($D$1045/IF(AND($D$1044&gt;$B$1046,$B$1046&gt;$D$1043),366,365))+(($V814*DT!$E$5/2000))</f>
        <v>0</v>
      </c>
      <c r="S814" s="290">
        <f t="shared" si="137"/>
        <v>0</v>
      </c>
      <c r="U814" s="291">
        <f t="shared" si="138"/>
        <v>0</v>
      </c>
      <c r="V814" s="291">
        <f t="shared" si="143"/>
        <v>0</v>
      </c>
      <c r="X814" s="288">
        <f>(($AC814*DT!$C$5/1000))*($D$1045/IF(AND($D$1044&gt;$B$1046,$B$1046&gt;$D$1043),366,365))+(($AD814*DT!$C$5/2000))</f>
        <v>0</v>
      </c>
      <c r="Y814" s="289">
        <f t="shared" si="139"/>
        <v>0</v>
      </c>
      <c r="Z814" s="289">
        <f>(($AC814*DT!$E$5/1000))*($D$1045/IF(AND($D$1044&gt;$B$1046,$B$1046&gt;$D$1043),366,365))+(($AD814*DT!$E$5/2000))</f>
        <v>0</v>
      </c>
      <c r="AA814" s="290">
        <f t="shared" si="140"/>
        <v>0</v>
      </c>
      <c r="AC814" s="291">
        <f t="shared" si="141"/>
        <v>0</v>
      </c>
      <c r="AD814" s="291">
        <f t="shared" si="142"/>
        <v>0</v>
      </c>
    </row>
    <row r="815" spans="2:30" x14ac:dyDescent="0.25">
      <c r="B815" s="522">
        <v>811</v>
      </c>
      <c r="C815" s="280">
        <f>'BIENES ASEGURADOS'!C823</f>
        <v>0</v>
      </c>
      <c r="D815" s="281">
        <f>SUM('BIENES ASEGURADOS'!D823:H823)*'RT GENERALES'!$D$14</f>
        <v>0</v>
      </c>
      <c r="E815" s="281">
        <f>SUM('BIENES ASEGURADOS'!I823:Y823,'BIENES ASEGURADOS'!AA823)*'RT GENERALES'!$D$14</f>
        <v>0</v>
      </c>
      <c r="F815" s="281">
        <f>'BIENES ASEGURADOS'!AB823*'RT GENERALES'!$D$14</f>
        <v>0</v>
      </c>
      <c r="G815" s="282">
        <f>'BIENES ASEGURADOS'!Z823*'RT GENERALES'!$D$14</f>
        <v>0</v>
      </c>
      <c r="H815" s="525">
        <f t="shared" si="133"/>
        <v>0</v>
      </c>
      <c r="I815" s="283"/>
      <c r="J815" s="284">
        <f>(((D815+E815)*(DT!$C$5/1000)))*($D$1045/IF(AND($D$1044&gt;$B$1046,$B$1046&gt;$D$1043),366,365))+(LIQUIDACION!$F815*(DT!$C$5/2000))</f>
        <v>0</v>
      </c>
      <c r="K815" s="285">
        <f t="shared" si="134"/>
        <v>0</v>
      </c>
      <c r="L815" s="286">
        <f>(((D815+E815)*DT!$E$5/1000)*($D$1045/IF(AND($D$1044&gt;$B$1046,$B$1046&gt;$D$1043),366,365))+(LIQUIDACION!F815*(DT!$E$5/2000)))</f>
        <v>0</v>
      </c>
      <c r="M815" s="286">
        <f>((G815)*(DT!$C$6/1000))*($D$1045/IF(AND($D$1044&gt;$B$1046,$B$1046&gt;$D$1043),366,365))</f>
        <v>0</v>
      </c>
      <c r="N815" s="287">
        <f t="shared" si="135"/>
        <v>0</v>
      </c>
      <c r="P815" s="288">
        <f>(($U815*DT!$C$5/1000))*($D$1045/IF(AND($D$1044&gt;$B$1046,$B$1046&gt;$D$1043),366,365))+(($V815*DT!$C$5/2000))</f>
        <v>0</v>
      </c>
      <c r="Q815" s="289">
        <f t="shared" si="136"/>
        <v>0</v>
      </c>
      <c r="R815" s="289">
        <f>(($U815*DT!$E$5/1000))*($D$1045/IF(AND($D$1044&gt;$B$1046,$B$1046&gt;$D$1043),366,365))+(($V815*DT!$E$5/2000))</f>
        <v>0</v>
      </c>
      <c r="S815" s="290">
        <f t="shared" si="137"/>
        <v>0</v>
      </c>
      <c r="U815" s="291">
        <f t="shared" si="138"/>
        <v>0</v>
      </c>
      <c r="V815" s="291">
        <f t="shared" si="143"/>
        <v>0</v>
      </c>
      <c r="X815" s="288">
        <f>(($AC815*DT!$C$5/1000))*($D$1045/IF(AND($D$1044&gt;$B$1046,$B$1046&gt;$D$1043),366,365))+(($AD815*DT!$C$5/2000))</f>
        <v>0</v>
      </c>
      <c r="Y815" s="289">
        <f t="shared" si="139"/>
        <v>0</v>
      </c>
      <c r="Z815" s="289">
        <f>(($AC815*DT!$E$5/1000))*($D$1045/IF(AND($D$1044&gt;$B$1046,$B$1046&gt;$D$1043),366,365))+(($AD815*DT!$E$5/2000))</f>
        <v>0</v>
      </c>
      <c r="AA815" s="290">
        <f t="shared" si="140"/>
        <v>0</v>
      </c>
      <c r="AC815" s="291">
        <f t="shared" si="141"/>
        <v>0</v>
      </c>
      <c r="AD815" s="291">
        <f t="shared" si="142"/>
        <v>0</v>
      </c>
    </row>
    <row r="816" spans="2:30" x14ac:dyDescent="0.25">
      <c r="B816" s="522">
        <v>812</v>
      </c>
      <c r="C816" s="280">
        <f>'BIENES ASEGURADOS'!C824</f>
        <v>0</v>
      </c>
      <c r="D816" s="281">
        <f>SUM('BIENES ASEGURADOS'!D824:H824)*'RT GENERALES'!$D$14</f>
        <v>0</v>
      </c>
      <c r="E816" s="281">
        <f>SUM('BIENES ASEGURADOS'!I824:Y824,'BIENES ASEGURADOS'!AA824)*'RT GENERALES'!$D$14</f>
        <v>0</v>
      </c>
      <c r="F816" s="281">
        <f>'BIENES ASEGURADOS'!AB824*'RT GENERALES'!$D$14</f>
        <v>0</v>
      </c>
      <c r="G816" s="282">
        <f>'BIENES ASEGURADOS'!Z824*'RT GENERALES'!$D$14</f>
        <v>0</v>
      </c>
      <c r="H816" s="525">
        <f t="shared" si="133"/>
        <v>0</v>
      </c>
      <c r="I816" s="283"/>
      <c r="J816" s="284">
        <f>(((D816+E816)*(DT!$C$5/1000)))*($D$1045/IF(AND($D$1044&gt;$B$1046,$B$1046&gt;$D$1043),366,365))+(LIQUIDACION!$F816*(DT!$C$5/2000))</f>
        <v>0</v>
      </c>
      <c r="K816" s="285">
        <f t="shared" si="134"/>
        <v>0</v>
      </c>
      <c r="L816" s="286">
        <f>(((D816+E816)*DT!$E$5/1000)*($D$1045/IF(AND($D$1044&gt;$B$1046,$B$1046&gt;$D$1043),366,365))+(LIQUIDACION!F816*(DT!$E$5/2000)))</f>
        <v>0</v>
      </c>
      <c r="M816" s="286">
        <f>((G816)*(DT!$C$6/1000))*($D$1045/IF(AND($D$1044&gt;$B$1046,$B$1046&gt;$D$1043),366,365))</f>
        <v>0</v>
      </c>
      <c r="N816" s="287">
        <f t="shared" si="135"/>
        <v>0</v>
      </c>
      <c r="P816" s="288">
        <f>(($U816*DT!$C$5/1000))*($D$1045/IF(AND($D$1044&gt;$B$1046,$B$1046&gt;$D$1043),366,365))+(($V816*DT!$C$5/2000))</f>
        <v>0</v>
      </c>
      <c r="Q816" s="289">
        <f t="shared" si="136"/>
        <v>0</v>
      </c>
      <c r="R816" s="289">
        <f>(($U816*DT!$E$5/1000))*($D$1045/IF(AND($D$1044&gt;$B$1046,$B$1046&gt;$D$1043),366,365))+(($V816*DT!$E$5/2000))</f>
        <v>0</v>
      </c>
      <c r="S816" s="290">
        <f t="shared" si="137"/>
        <v>0</v>
      </c>
      <c r="U816" s="291">
        <f t="shared" si="138"/>
        <v>0</v>
      </c>
      <c r="V816" s="291">
        <f t="shared" si="143"/>
        <v>0</v>
      </c>
      <c r="X816" s="288">
        <f>(($AC816*DT!$C$5/1000))*($D$1045/IF(AND($D$1044&gt;$B$1046,$B$1046&gt;$D$1043),366,365))+(($AD816*DT!$C$5/2000))</f>
        <v>0</v>
      </c>
      <c r="Y816" s="289">
        <f t="shared" si="139"/>
        <v>0</v>
      </c>
      <c r="Z816" s="289">
        <f>(($AC816*DT!$E$5/1000))*($D$1045/IF(AND($D$1044&gt;$B$1046,$B$1046&gt;$D$1043),366,365))+(($AD816*DT!$E$5/2000))</f>
        <v>0</v>
      </c>
      <c r="AA816" s="290">
        <f t="shared" si="140"/>
        <v>0</v>
      </c>
      <c r="AC816" s="291">
        <f t="shared" si="141"/>
        <v>0</v>
      </c>
      <c r="AD816" s="291">
        <f t="shared" si="142"/>
        <v>0</v>
      </c>
    </row>
    <row r="817" spans="2:30" x14ac:dyDescent="0.25">
      <c r="B817" s="522">
        <v>813</v>
      </c>
      <c r="C817" s="280">
        <f>'BIENES ASEGURADOS'!C825</f>
        <v>0</v>
      </c>
      <c r="D817" s="281">
        <f>SUM('BIENES ASEGURADOS'!D825:H825)*'RT GENERALES'!$D$14</f>
        <v>0</v>
      </c>
      <c r="E817" s="281">
        <f>SUM('BIENES ASEGURADOS'!I825:Y825,'BIENES ASEGURADOS'!AA825)*'RT GENERALES'!$D$14</f>
        <v>0</v>
      </c>
      <c r="F817" s="281">
        <f>'BIENES ASEGURADOS'!AB825*'RT GENERALES'!$D$14</f>
        <v>0</v>
      </c>
      <c r="G817" s="282">
        <f>'BIENES ASEGURADOS'!Z825*'RT GENERALES'!$D$14</f>
        <v>0</v>
      </c>
      <c r="H817" s="525">
        <f t="shared" si="133"/>
        <v>0</v>
      </c>
      <c r="I817" s="283"/>
      <c r="J817" s="284">
        <f>(((D817+E817)*(DT!$C$5/1000)))*($D$1045/IF(AND($D$1044&gt;$B$1046,$B$1046&gt;$D$1043),366,365))+(LIQUIDACION!$F817*(DT!$C$5/2000))</f>
        <v>0</v>
      </c>
      <c r="K817" s="285">
        <f t="shared" si="134"/>
        <v>0</v>
      </c>
      <c r="L817" s="286">
        <f>(((D817+E817)*DT!$E$5/1000)*($D$1045/IF(AND($D$1044&gt;$B$1046,$B$1046&gt;$D$1043),366,365))+(LIQUIDACION!F817*(DT!$E$5/2000)))</f>
        <v>0</v>
      </c>
      <c r="M817" s="286">
        <f>((G817)*(DT!$C$6/1000))*($D$1045/IF(AND($D$1044&gt;$B$1046,$B$1046&gt;$D$1043),366,365))</f>
        <v>0</v>
      </c>
      <c r="N817" s="287">
        <f t="shared" si="135"/>
        <v>0</v>
      </c>
      <c r="P817" s="288">
        <f>(($U817*DT!$C$5/1000))*($D$1045/IF(AND($D$1044&gt;$B$1046,$B$1046&gt;$D$1043),366,365))+(($V817*DT!$C$5/2000))</f>
        <v>0</v>
      </c>
      <c r="Q817" s="289">
        <f t="shared" si="136"/>
        <v>0</v>
      </c>
      <c r="R817" s="289">
        <f>(($U817*DT!$E$5/1000))*($D$1045/IF(AND($D$1044&gt;$B$1046,$B$1046&gt;$D$1043),366,365))+(($V817*DT!$E$5/2000))</f>
        <v>0</v>
      </c>
      <c r="S817" s="290">
        <f t="shared" si="137"/>
        <v>0</v>
      </c>
      <c r="U817" s="291">
        <f t="shared" si="138"/>
        <v>0</v>
      </c>
      <c r="V817" s="291">
        <f t="shared" si="143"/>
        <v>0</v>
      </c>
      <c r="X817" s="288">
        <f>(($AC817*DT!$C$5/1000))*($D$1045/IF(AND($D$1044&gt;$B$1046,$B$1046&gt;$D$1043),366,365))+(($AD817*DT!$C$5/2000))</f>
        <v>0</v>
      </c>
      <c r="Y817" s="289">
        <f t="shared" si="139"/>
        <v>0</v>
      </c>
      <c r="Z817" s="289">
        <f>(($AC817*DT!$E$5/1000))*($D$1045/IF(AND($D$1044&gt;$B$1046,$B$1046&gt;$D$1043),366,365))+(($AD817*DT!$E$5/2000))</f>
        <v>0</v>
      </c>
      <c r="AA817" s="290">
        <f t="shared" si="140"/>
        <v>0</v>
      </c>
      <c r="AC817" s="291">
        <f t="shared" si="141"/>
        <v>0</v>
      </c>
      <c r="AD817" s="291">
        <f t="shared" si="142"/>
        <v>0</v>
      </c>
    </row>
    <row r="818" spans="2:30" x14ac:dyDescent="0.25">
      <c r="B818" s="522">
        <v>814</v>
      </c>
      <c r="C818" s="280">
        <f>'BIENES ASEGURADOS'!C826</f>
        <v>0</v>
      </c>
      <c r="D818" s="281">
        <f>SUM('BIENES ASEGURADOS'!D826:H826)*'RT GENERALES'!$D$14</f>
        <v>0</v>
      </c>
      <c r="E818" s="281">
        <f>SUM('BIENES ASEGURADOS'!I826:Y826,'BIENES ASEGURADOS'!AA826)*'RT GENERALES'!$D$14</f>
        <v>0</v>
      </c>
      <c r="F818" s="281">
        <f>'BIENES ASEGURADOS'!AB826*'RT GENERALES'!$D$14</f>
        <v>0</v>
      </c>
      <c r="G818" s="282">
        <f>'BIENES ASEGURADOS'!Z826*'RT GENERALES'!$D$14</f>
        <v>0</v>
      </c>
      <c r="H818" s="525">
        <f t="shared" si="133"/>
        <v>0</v>
      </c>
      <c r="I818" s="283"/>
      <c r="J818" s="284">
        <f>(((D818+E818)*(DT!$C$5/1000)))*($D$1045/IF(AND($D$1044&gt;$B$1046,$B$1046&gt;$D$1043),366,365))+(LIQUIDACION!$F818*(DT!$C$5/2000))</f>
        <v>0</v>
      </c>
      <c r="K818" s="285">
        <f t="shared" si="134"/>
        <v>0</v>
      </c>
      <c r="L818" s="286">
        <f>(((D818+E818)*DT!$E$5/1000)*($D$1045/IF(AND($D$1044&gt;$B$1046,$B$1046&gt;$D$1043),366,365))+(LIQUIDACION!F818*(DT!$E$5/2000)))</f>
        <v>0</v>
      </c>
      <c r="M818" s="286">
        <f>((G818)*(DT!$C$6/1000))*($D$1045/IF(AND($D$1044&gt;$B$1046,$B$1046&gt;$D$1043),366,365))</f>
        <v>0</v>
      </c>
      <c r="N818" s="287">
        <f t="shared" si="135"/>
        <v>0</v>
      </c>
      <c r="P818" s="288">
        <f>(($U818*DT!$C$5/1000))*($D$1045/IF(AND($D$1044&gt;$B$1046,$B$1046&gt;$D$1043),366,365))+(($V818*DT!$C$5/2000))</f>
        <v>0</v>
      </c>
      <c r="Q818" s="289">
        <f t="shared" si="136"/>
        <v>0</v>
      </c>
      <c r="R818" s="289">
        <f>(($U818*DT!$E$5/1000))*($D$1045/IF(AND($D$1044&gt;$B$1046,$B$1046&gt;$D$1043),366,365))+(($V818*DT!$E$5/2000))</f>
        <v>0</v>
      </c>
      <c r="S818" s="290">
        <f t="shared" si="137"/>
        <v>0</v>
      </c>
      <c r="U818" s="291">
        <f t="shared" si="138"/>
        <v>0</v>
      </c>
      <c r="V818" s="291">
        <f t="shared" si="143"/>
        <v>0</v>
      </c>
      <c r="X818" s="288">
        <f>(($AC818*DT!$C$5/1000))*($D$1045/IF(AND($D$1044&gt;$B$1046,$B$1046&gt;$D$1043),366,365))+(($AD818*DT!$C$5/2000))</f>
        <v>0</v>
      </c>
      <c r="Y818" s="289">
        <f t="shared" si="139"/>
        <v>0</v>
      </c>
      <c r="Z818" s="289">
        <f>(($AC818*DT!$E$5/1000))*($D$1045/IF(AND($D$1044&gt;$B$1046,$B$1046&gt;$D$1043),366,365))+(($AD818*DT!$E$5/2000))</f>
        <v>0</v>
      </c>
      <c r="AA818" s="290">
        <f t="shared" si="140"/>
        <v>0</v>
      </c>
      <c r="AC818" s="291">
        <f t="shared" si="141"/>
        <v>0</v>
      </c>
      <c r="AD818" s="291">
        <f t="shared" si="142"/>
        <v>0</v>
      </c>
    </row>
    <row r="819" spans="2:30" x14ac:dyDescent="0.25">
      <c r="B819" s="522">
        <v>815</v>
      </c>
      <c r="C819" s="280">
        <f>'BIENES ASEGURADOS'!C827</f>
        <v>0</v>
      </c>
      <c r="D819" s="281">
        <f>SUM('BIENES ASEGURADOS'!D827:H827)*'RT GENERALES'!$D$14</f>
        <v>0</v>
      </c>
      <c r="E819" s="281">
        <f>SUM('BIENES ASEGURADOS'!I827:Y827,'BIENES ASEGURADOS'!AA827)*'RT GENERALES'!$D$14</f>
        <v>0</v>
      </c>
      <c r="F819" s="281">
        <f>'BIENES ASEGURADOS'!AB827*'RT GENERALES'!$D$14</f>
        <v>0</v>
      </c>
      <c r="G819" s="282">
        <f>'BIENES ASEGURADOS'!Z827*'RT GENERALES'!$D$14</f>
        <v>0</v>
      </c>
      <c r="H819" s="525">
        <f t="shared" si="133"/>
        <v>0</v>
      </c>
      <c r="I819" s="283"/>
      <c r="J819" s="284">
        <f>(((D819+E819)*(DT!$C$5/1000)))*($D$1045/IF(AND($D$1044&gt;$B$1046,$B$1046&gt;$D$1043),366,365))+(LIQUIDACION!$F819*(DT!$C$5/2000))</f>
        <v>0</v>
      </c>
      <c r="K819" s="285">
        <f t="shared" si="134"/>
        <v>0</v>
      </c>
      <c r="L819" s="286">
        <f>(((D819+E819)*DT!$E$5/1000)*($D$1045/IF(AND($D$1044&gt;$B$1046,$B$1046&gt;$D$1043),366,365))+(LIQUIDACION!F819*(DT!$E$5/2000)))</f>
        <v>0</v>
      </c>
      <c r="M819" s="286">
        <f>((G819)*(DT!$C$6/1000))*($D$1045/IF(AND($D$1044&gt;$B$1046,$B$1046&gt;$D$1043),366,365))</f>
        <v>0</v>
      </c>
      <c r="N819" s="287">
        <f t="shared" si="135"/>
        <v>0</v>
      </c>
      <c r="P819" s="288">
        <f>(($U819*DT!$C$5/1000))*($D$1045/IF(AND($D$1044&gt;$B$1046,$B$1046&gt;$D$1043),366,365))+(($V819*DT!$C$5/2000))</f>
        <v>0</v>
      </c>
      <c r="Q819" s="289">
        <f t="shared" si="136"/>
        <v>0</v>
      </c>
      <c r="R819" s="289">
        <f>(($U819*DT!$E$5/1000))*($D$1045/IF(AND($D$1044&gt;$B$1046,$B$1046&gt;$D$1043),366,365))+(($V819*DT!$E$5/2000))</f>
        <v>0</v>
      </c>
      <c r="S819" s="290">
        <f t="shared" si="137"/>
        <v>0</v>
      </c>
      <c r="U819" s="291">
        <f t="shared" si="138"/>
        <v>0</v>
      </c>
      <c r="V819" s="291">
        <f t="shared" si="143"/>
        <v>0</v>
      </c>
      <c r="X819" s="288">
        <f>(($AC819*DT!$C$5/1000))*($D$1045/IF(AND($D$1044&gt;$B$1046,$B$1046&gt;$D$1043),366,365))+(($AD819*DT!$C$5/2000))</f>
        <v>0</v>
      </c>
      <c r="Y819" s="289">
        <f t="shared" si="139"/>
        <v>0</v>
      </c>
      <c r="Z819" s="289">
        <f>(($AC819*DT!$E$5/1000))*($D$1045/IF(AND($D$1044&gt;$B$1046,$B$1046&gt;$D$1043),366,365))+(($AD819*DT!$E$5/2000))</f>
        <v>0</v>
      </c>
      <c r="AA819" s="290">
        <f t="shared" si="140"/>
        <v>0</v>
      </c>
      <c r="AC819" s="291">
        <f t="shared" si="141"/>
        <v>0</v>
      </c>
      <c r="AD819" s="291">
        <f t="shared" si="142"/>
        <v>0</v>
      </c>
    </row>
    <row r="820" spans="2:30" x14ac:dyDescent="0.25">
      <c r="B820" s="522">
        <v>816</v>
      </c>
      <c r="C820" s="280">
        <f>'BIENES ASEGURADOS'!C828</f>
        <v>0</v>
      </c>
      <c r="D820" s="281">
        <f>SUM('BIENES ASEGURADOS'!D828:H828)*'RT GENERALES'!$D$14</f>
        <v>0</v>
      </c>
      <c r="E820" s="281">
        <f>SUM('BIENES ASEGURADOS'!I828:Y828,'BIENES ASEGURADOS'!AA828)*'RT GENERALES'!$D$14</f>
        <v>0</v>
      </c>
      <c r="F820" s="281">
        <f>'BIENES ASEGURADOS'!AB828*'RT GENERALES'!$D$14</f>
        <v>0</v>
      </c>
      <c r="G820" s="282">
        <f>'BIENES ASEGURADOS'!Z828*'RT GENERALES'!$D$14</f>
        <v>0</v>
      </c>
      <c r="H820" s="525">
        <f t="shared" si="133"/>
        <v>0</v>
      </c>
      <c r="I820" s="283"/>
      <c r="J820" s="284">
        <f>(((D820+E820)*(DT!$C$5/1000)))*($D$1045/IF(AND($D$1044&gt;$B$1046,$B$1046&gt;$D$1043),366,365))+(LIQUIDACION!$F820*(DT!$C$5/2000))</f>
        <v>0</v>
      </c>
      <c r="K820" s="285">
        <f t="shared" si="134"/>
        <v>0</v>
      </c>
      <c r="L820" s="286">
        <f>(((D820+E820)*DT!$E$5/1000)*($D$1045/IF(AND($D$1044&gt;$B$1046,$B$1046&gt;$D$1043),366,365))+(LIQUIDACION!F820*(DT!$E$5/2000)))</f>
        <v>0</v>
      </c>
      <c r="M820" s="286">
        <f>((G820)*(DT!$C$6/1000))*($D$1045/IF(AND($D$1044&gt;$B$1046,$B$1046&gt;$D$1043),366,365))</f>
        <v>0</v>
      </c>
      <c r="N820" s="287">
        <f t="shared" si="135"/>
        <v>0</v>
      </c>
      <c r="P820" s="288">
        <f>(($U820*DT!$C$5/1000))*($D$1045/IF(AND($D$1044&gt;$B$1046,$B$1046&gt;$D$1043),366,365))+(($V820*DT!$C$5/2000))</f>
        <v>0</v>
      </c>
      <c r="Q820" s="289">
        <f t="shared" si="136"/>
        <v>0</v>
      </c>
      <c r="R820" s="289">
        <f>(($U820*DT!$E$5/1000))*($D$1045/IF(AND($D$1044&gt;$B$1046,$B$1046&gt;$D$1043),366,365))+(($V820*DT!$E$5/2000))</f>
        <v>0</v>
      </c>
      <c r="S820" s="290">
        <f t="shared" si="137"/>
        <v>0</v>
      </c>
      <c r="U820" s="291">
        <f t="shared" si="138"/>
        <v>0</v>
      </c>
      <c r="V820" s="291">
        <f t="shared" si="143"/>
        <v>0</v>
      </c>
      <c r="X820" s="288">
        <f>(($AC820*DT!$C$5/1000))*($D$1045/IF(AND($D$1044&gt;$B$1046,$B$1046&gt;$D$1043),366,365))+(($AD820*DT!$C$5/2000))</f>
        <v>0</v>
      </c>
      <c r="Y820" s="289">
        <f t="shared" si="139"/>
        <v>0</v>
      </c>
      <c r="Z820" s="289">
        <f>(($AC820*DT!$E$5/1000))*($D$1045/IF(AND($D$1044&gt;$B$1046,$B$1046&gt;$D$1043),366,365))+(($AD820*DT!$E$5/2000))</f>
        <v>0</v>
      </c>
      <c r="AA820" s="290">
        <f t="shared" si="140"/>
        <v>0</v>
      </c>
      <c r="AC820" s="291">
        <f t="shared" si="141"/>
        <v>0</v>
      </c>
      <c r="AD820" s="291">
        <f t="shared" si="142"/>
        <v>0</v>
      </c>
    </row>
    <row r="821" spans="2:30" x14ac:dyDescent="0.25">
      <c r="B821" s="522">
        <v>817</v>
      </c>
      <c r="C821" s="280">
        <f>'BIENES ASEGURADOS'!C829</f>
        <v>0</v>
      </c>
      <c r="D821" s="281">
        <f>SUM('BIENES ASEGURADOS'!D829:H829)*'RT GENERALES'!$D$14</f>
        <v>0</v>
      </c>
      <c r="E821" s="281">
        <f>SUM('BIENES ASEGURADOS'!I829:Y829,'BIENES ASEGURADOS'!AA829)*'RT GENERALES'!$D$14</f>
        <v>0</v>
      </c>
      <c r="F821" s="281">
        <f>'BIENES ASEGURADOS'!AB829*'RT GENERALES'!$D$14</f>
        <v>0</v>
      </c>
      <c r="G821" s="282">
        <f>'BIENES ASEGURADOS'!Z829*'RT GENERALES'!$D$14</f>
        <v>0</v>
      </c>
      <c r="H821" s="525">
        <f t="shared" si="133"/>
        <v>0</v>
      </c>
      <c r="I821" s="283"/>
      <c r="J821" s="284">
        <f>(((D821+E821)*(DT!$C$5/1000)))*($D$1045/IF(AND($D$1044&gt;$B$1046,$B$1046&gt;$D$1043),366,365))+(LIQUIDACION!$F821*(DT!$C$5/2000))</f>
        <v>0</v>
      </c>
      <c r="K821" s="285">
        <f t="shared" si="134"/>
        <v>0</v>
      </c>
      <c r="L821" s="286">
        <f>(((D821+E821)*DT!$E$5/1000)*($D$1045/IF(AND($D$1044&gt;$B$1046,$B$1046&gt;$D$1043),366,365))+(LIQUIDACION!F821*(DT!$E$5/2000)))</f>
        <v>0</v>
      </c>
      <c r="M821" s="286">
        <f>((G821)*(DT!$C$6/1000))*($D$1045/IF(AND($D$1044&gt;$B$1046,$B$1046&gt;$D$1043),366,365))</f>
        <v>0</v>
      </c>
      <c r="N821" s="287">
        <f t="shared" si="135"/>
        <v>0</v>
      </c>
      <c r="P821" s="288">
        <f>(($U821*DT!$C$5/1000))*($D$1045/IF(AND($D$1044&gt;$B$1046,$B$1046&gt;$D$1043),366,365))+(($V821*DT!$C$5/2000))</f>
        <v>0</v>
      </c>
      <c r="Q821" s="289">
        <f t="shared" si="136"/>
        <v>0</v>
      </c>
      <c r="R821" s="289">
        <f>(($U821*DT!$E$5/1000))*($D$1045/IF(AND($D$1044&gt;$B$1046,$B$1046&gt;$D$1043),366,365))+(($V821*DT!$E$5/2000))</f>
        <v>0</v>
      </c>
      <c r="S821" s="290">
        <f t="shared" si="137"/>
        <v>0</v>
      </c>
      <c r="U821" s="291">
        <f t="shared" si="138"/>
        <v>0</v>
      </c>
      <c r="V821" s="291">
        <f t="shared" si="143"/>
        <v>0</v>
      </c>
      <c r="X821" s="288">
        <f>(($AC821*DT!$C$5/1000))*($D$1045/IF(AND($D$1044&gt;$B$1046,$B$1046&gt;$D$1043),366,365))+(($AD821*DT!$C$5/2000))</f>
        <v>0</v>
      </c>
      <c r="Y821" s="289">
        <f t="shared" si="139"/>
        <v>0</v>
      </c>
      <c r="Z821" s="289">
        <f>(($AC821*DT!$E$5/1000))*($D$1045/IF(AND($D$1044&gt;$B$1046,$B$1046&gt;$D$1043),366,365))+(($AD821*DT!$E$5/2000))</f>
        <v>0</v>
      </c>
      <c r="AA821" s="290">
        <f t="shared" si="140"/>
        <v>0</v>
      </c>
      <c r="AC821" s="291">
        <f t="shared" si="141"/>
        <v>0</v>
      </c>
      <c r="AD821" s="291">
        <f t="shared" si="142"/>
        <v>0</v>
      </c>
    </row>
    <row r="822" spans="2:30" x14ac:dyDescent="0.25">
      <c r="B822" s="522">
        <v>818</v>
      </c>
      <c r="C822" s="280">
        <f>'BIENES ASEGURADOS'!C830</f>
        <v>0</v>
      </c>
      <c r="D822" s="281">
        <f>SUM('BIENES ASEGURADOS'!D830:H830)*'RT GENERALES'!$D$14</f>
        <v>0</v>
      </c>
      <c r="E822" s="281">
        <f>SUM('BIENES ASEGURADOS'!I830:Y830,'BIENES ASEGURADOS'!AA830)*'RT GENERALES'!$D$14</f>
        <v>0</v>
      </c>
      <c r="F822" s="281">
        <f>'BIENES ASEGURADOS'!AB830*'RT GENERALES'!$D$14</f>
        <v>0</v>
      </c>
      <c r="G822" s="282">
        <f>'BIENES ASEGURADOS'!Z830*'RT GENERALES'!$D$14</f>
        <v>0</v>
      </c>
      <c r="H822" s="525">
        <f t="shared" si="133"/>
        <v>0</v>
      </c>
      <c r="I822" s="283"/>
      <c r="J822" s="284">
        <f>(((D822+E822)*(DT!$C$5/1000)))*($D$1045/IF(AND($D$1044&gt;$B$1046,$B$1046&gt;$D$1043),366,365))+(LIQUIDACION!$F822*(DT!$C$5/2000))</f>
        <v>0</v>
      </c>
      <c r="K822" s="285">
        <f t="shared" si="134"/>
        <v>0</v>
      </c>
      <c r="L822" s="286">
        <f>(((D822+E822)*DT!$E$5/1000)*($D$1045/IF(AND($D$1044&gt;$B$1046,$B$1046&gt;$D$1043),366,365))+(LIQUIDACION!F822*(DT!$E$5/2000)))</f>
        <v>0</v>
      </c>
      <c r="M822" s="286">
        <f>((G822)*(DT!$C$6/1000))*($D$1045/IF(AND($D$1044&gt;$B$1046,$B$1046&gt;$D$1043),366,365))</f>
        <v>0</v>
      </c>
      <c r="N822" s="287">
        <f t="shared" si="135"/>
        <v>0</v>
      </c>
      <c r="P822" s="288">
        <f>(($U822*DT!$C$5/1000))*($D$1045/IF(AND($D$1044&gt;$B$1046,$B$1046&gt;$D$1043),366,365))+(($V822*DT!$C$5/2000))</f>
        <v>0</v>
      </c>
      <c r="Q822" s="289">
        <f t="shared" si="136"/>
        <v>0</v>
      </c>
      <c r="R822" s="289">
        <f>(($U822*DT!$E$5/1000))*($D$1045/IF(AND($D$1044&gt;$B$1046,$B$1046&gt;$D$1043),366,365))+(($V822*DT!$E$5/2000))</f>
        <v>0</v>
      </c>
      <c r="S822" s="290">
        <f t="shared" si="137"/>
        <v>0</v>
      </c>
      <c r="U822" s="291">
        <f t="shared" si="138"/>
        <v>0</v>
      </c>
      <c r="V822" s="291">
        <f t="shared" si="143"/>
        <v>0</v>
      </c>
      <c r="X822" s="288">
        <f>(($AC822*DT!$C$5/1000))*($D$1045/IF(AND($D$1044&gt;$B$1046,$B$1046&gt;$D$1043),366,365))+(($AD822*DT!$C$5/2000))</f>
        <v>0</v>
      </c>
      <c r="Y822" s="289">
        <f t="shared" si="139"/>
        <v>0</v>
      </c>
      <c r="Z822" s="289">
        <f>(($AC822*DT!$E$5/1000))*($D$1045/IF(AND($D$1044&gt;$B$1046,$B$1046&gt;$D$1043),366,365))+(($AD822*DT!$E$5/2000))</f>
        <v>0</v>
      </c>
      <c r="AA822" s="290">
        <f t="shared" si="140"/>
        <v>0</v>
      </c>
      <c r="AC822" s="291">
        <f t="shared" si="141"/>
        <v>0</v>
      </c>
      <c r="AD822" s="291">
        <f t="shared" si="142"/>
        <v>0</v>
      </c>
    </row>
    <row r="823" spans="2:30" x14ac:dyDescent="0.25">
      <c r="B823" s="522">
        <v>819</v>
      </c>
      <c r="C823" s="280">
        <f>'BIENES ASEGURADOS'!C831</f>
        <v>0</v>
      </c>
      <c r="D823" s="281">
        <f>SUM('BIENES ASEGURADOS'!D831:H831)*'RT GENERALES'!$D$14</f>
        <v>0</v>
      </c>
      <c r="E823" s="281">
        <f>SUM('BIENES ASEGURADOS'!I831:Y831,'BIENES ASEGURADOS'!AA831)*'RT GENERALES'!$D$14</f>
        <v>0</v>
      </c>
      <c r="F823" s="281">
        <f>'BIENES ASEGURADOS'!AB831*'RT GENERALES'!$D$14</f>
        <v>0</v>
      </c>
      <c r="G823" s="282">
        <f>'BIENES ASEGURADOS'!Z831*'RT GENERALES'!$D$14</f>
        <v>0</v>
      </c>
      <c r="H823" s="525">
        <f t="shared" si="133"/>
        <v>0</v>
      </c>
      <c r="I823" s="283"/>
      <c r="J823" s="284">
        <f>(((D823+E823)*(DT!$C$5/1000)))*($D$1045/IF(AND($D$1044&gt;$B$1046,$B$1046&gt;$D$1043),366,365))+(LIQUIDACION!$F823*(DT!$C$5/2000))</f>
        <v>0</v>
      </c>
      <c r="K823" s="285">
        <f t="shared" si="134"/>
        <v>0</v>
      </c>
      <c r="L823" s="286">
        <f>(((D823+E823)*DT!$E$5/1000)*($D$1045/IF(AND($D$1044&gt;$B$1046,$B$1046&gt;$D$1043),366,365))+(LIQUIDACION!F823*(DT!$E$5/2000)))</f>
        <v>0</v>
      </c>
      <c r="M823" s="286">
        <f>((G823)*(DT!$C$6/1000))*($D$1045/IF(AND($D$1044&gt;$B$1046,$B$1046&gt;$D$1043),366,365))</f>
        <v>0</v>
      </c>
      <c r="N823" s="287">
        <f t="shared" si="135"/>
        <v>0</v>
      </c>
      <c r="P823" s="288">
        <f>(($U823*DT!$C$5/1000))*($D$1045/IF(AND($D$1044&gt;$B$1046,$B$1046&gt;$D$1043),366,365))+(($V823*DT!$C$5/2000))</f>
        <v>0</v>
      </c>
      <c r="Q823" s="289">
        <f t="shared" si="136"/>
        <v>0</v>
      </c>
      <c r="R823" s="289">
        <f>(($U823*DT!$E$5/1000))*($D$1045/IF(AND($D$1044&gt;$B$1046,$B$1046&gt;$D$1043),366,365))+(($V823*DT!$E$5/2000))</f>
        <v>0</v>
      </c>
      <c r="S823" s="290">
        <f t="shared" si="137"/>
        <v>0</v>
      </c>
      <c r="U823" s="291">
        <f t="shared" si="138"/>
        <v>0</v>
      </c>
      <c r="V823" s="291">
        <f t="shared" si="143"/>
        <v>0</v>
      </c>
      <c r="X823" s="288">
        <f>(($AC823*DT!$C$5/1000))*($D$1045/IF(AND($D$1044&gt;$B$1046,$B$1046&gt;$D$1043),366,365))+(($AD823*DT!$C$5/2000))</f>
        <v>0</v>
      </c>
      <c r="Y823" s="289">
        <f t="shared" si="139"/>
        <v>0</v>
      </c>
      <c r="Z823" s="289">
        <f>(($AC823*DT!$E$5/1000))*($D$1045/IF(AND($D$1044&gt;$B$1046,$B$1046&gt;$D$1043),366,365))+(($AD823*DT!$E$5/2000))</f>
        <v>0</v>
      </c>
      <c r="AA823" s="290">
        <f t="shared" si="140"/>
        <v>0</v>
      </c>
      <c r="AC823" s="291">
        <f t="shared" si="141"/>
        <v>0</v>
      </c>
      <c r="AD823" s="291">
        <f t="shared" si="142"/>
        <v>0</v>
      </c>
    </row>
    <row r="824" spans="2:30" x14ac:dyDescent="0.25">
      <c r="B824" s="522">
        <v>820</v>
      </c>
      <c r="C824" s="280">
        <f>'BIENES ASEGURADOS'!C832</f>
        <v>0</v>
      </c>
      <c r="D824" s="281">
        <f>SUM('BIENES ASEGURADOS'!D832:H832)*'RT GENERALES'!$D$14</f>
        <v>0</v>
      </c>
      <c r="E824" s="281">
        <f>SUM('BIENES ASEGURADOS'!I832:Y832,'BIENES ASEGURADOS'!AA832)*'RT GENERALES'!$D$14</f>
        <v>0</v>
      </c>
      <c r="F824" s="281">
        <f>'BIENES ASEGURADOS'!AB832*'RT GENERALES'!$D$14</f>
        <v>0</v>
      </c>
      <c r="G824" s="282">
        <f>'BIENES ASEGURADOS'!Z832*'RT GENERALES'!$D$14</f>
        <v>0</v>
      </c>
      <c r="H824" s="525">
        <f t="shared" ref="H824:H887" si="144">SUM(D824:G824)</f>
        <v>0</v>
      </c>
      <c r="I824" s="283"/>
      <c r="J824" s="284">
        <f>(((D824+E824)*(DT!$C$5/1000)))*($D$1045/IF(AND($D$1044&gt;$B$1046,$B$1046&gt;$D$1043),366,365))+(LIQUIDACION!$F824*(DT!$C$5/2000))</f>
        <v>0</v>
      </c>
      <c r="K824" s="285">
        <f t="shared" ref="K824:K887" si="145">(((D824+E824)*($H$1045/1000)))*($D$1045/IF(AND($D$1044&gt;$B$1046,$B$1046&gt;$D$1043),366,365))+(F824*$H$1045/2000)</f>
        <v>0</v>
      </c>
      <c r="L824" s="286">
        <f>(((D824+E824)*DT!$E$5/1000)*($D$1045/IF(AND($D$1044&gt;$B$1046,$B$1046&gt;$D$1043),366,365))+(LIQUIDACION!F824*(DT!$E$5/2000)))</f>
        <v>0</v>
      </c>
      <c r="M824" s="286">
        <f>((G824)*(DT!$C$6/1000))*($D$1045/IF(AND($D$1044&gt;$B$1046,$B$1046&gt;$D$1043),366,365))</f>
        <v>0</v>
      </c>
      <c r="N824" s="287">
        <f t="shared" ref="N824:N887" si="146">SUM(J824:M824)</f>
        <v>0</v>
      </c>
      <c r="P824" s="288">
        <f>(($U824*DT!$C$5/1000))*($D$1045/IF(AND($D$1044&gt;$B$1046,$B$1046&gt;$D$1043),366,365))+(($V824*DT!$C$5/2000))</f>
        <v>0</v>
      </c>
      <c r="Q824" s="289">
        <f t="shared" ref="Q824:Q887" si="147">(($U824*$H$1045/1000))*($D$1045/IF(AND($D$1044&gt;$B$1046,$B$1046&gt;$D$1043),366,365))+(($V824*$H$1045/2000))</f>
        <v>0</v>
      </c>
      <c r="R824" s="289">
        <f>(($U824*DT!$E$5/1000))*($D$1045/IF(AND($D$1044&gt;$B$1046,$B$1046&gt;$D$1043),366,365))+(($V824*DT!$E$5/2000))</f>
        <v>0</v>
      </c>
      <c r="S824" s="290">
        <f t="shared" ref="S824:S887" si="148">N824-(SUM(P824:R824))</f>
        <v>0</v>
      </c>
      <c r="U824" s="291">
        <f t="shared" ref="U824:U887" si="149">IF(AND(($H824)&gt;$P$2,F824&gt;0),((D824+E824+G824)*($P$2/$H824)),IF($H824&lt;$P$2,(D824+E824+G824),($H824)*($P$2/$H824)))</f>
        <v>0</v>
      </c>
      <c r="V824" s="291">
        <f t="shared" si="143"/>
        <v>0</v>
      </c>
      <c r="X824" s="288">
        <f>(($AC824*DT!$C$5/1000))*($D$1045/IF(AND($D$1044&gt;$B$1046,$B$1046&gt;$D$1043),366,365))+(($AD824*DT!$C$5/2000))</f>
        <v>0</v>
      </c>
      <c r="Y824" s="289">
        <f t="shared" ref="Y824:Y887" si="150">(($AC824*$H$1045/1000))*($D$1045/IF(AND($D$1044&gt;$B$1046,$B$1046&gt;$D$1043),366,365))+(($AD824*$H$1045/2000))</f>
        <v>0</v>
      </c>
      <c r="Z824" s="289">
        <f>(($AC824*DT!$E$5/1000))*($D$1045/IF(AND($D$1044&gt;$B$1046,$B$1046&gt;$D$1043),366,365))+(($AD824*DT!$E$5/2000))</f>
        <v>0</v>
      </c>
      <c r="AA824" s="290">
        <f t="shared" ref="AA824:AA887" si="151">N824-SUM(P824:R824,X824:Z824)</f>
        <v>0</v>
      </c>
      <c r="AC824" s="291">
        <f t="shared" ref="AC824:AC887" si="152">IF($H824&gt;$P$2,IF(AND($X$2&gt;=($H824-$P$2)),(D824+E824+G824)*(1-($P$2/$H824)),(D824+E824+G824)*($X$2/$H824)),0)</f>
        <v>0</v>
      </c>
      <c r="AD824" s="291">
        <f t="shared" ref="AD824:AD887" si="153">IF($H824&gt;$P$2,IF(AND($X$2&gt;=($H824-$P$2),F824&gt;0),(F824)*(1-($P$2/$H824)),(F824)*($X$2/$H824)),0)</f>
        <v>0</v>
      </c>
    </row>
    <row r="825" spans="2:30" x14ac:dyDescent="0.25">
      <c r="B825" s="522">
        <v>821</v>
      </c>
      <c r="C825" s="280">
        <f>'BIENES ASEGURADOS'!C833</f>
        <v>0</v>
      </c>
      <c r="D825" s="281">
        <f>SUM('BIENES ASEGURADOS'!D833:H833)*'RT GENERALES'!$D$14</f>
        <v>0</v>
      </c>
      <c r="E825" s="281">
        <f>SUM('BIENES ASEGURADOS'!I833:Y833,'BIENES ASEGURADOS'!AA833)*'RT GENERALES'!$D$14</f>
        <v>0</v>
      </c>
      <c r="F825" s="281">
        <f>'BIENES ASEGURADOS'!AB833*'RT GENERALES'!$D$14</f>
        <v>0</v>
      </c>
      <c r="G825" s="282">
        <f>'BIENES ASEGURADOS'!Z833*'RT GENERALES'!$D$14</f>
        <v>0</v>
      </c>
      <c r="H825" s="525">
        <f t="shared" si="144"/>
        <v>0</v>
      </c>
      <c r="I825" s="283"/>
      <c r="J825" s="284">
        <f>(((D825+E825)*(DT!$C$5/1000)))*($D$1045/IF(AND($D$1044&gt;$B$1046,$B$1046&gt;$D$1043),366,365))+(LIQUIDACION!$F825*(DT!$C$5/2000))</f>
        <v>0</v>
      </c>
      <c r="K825" s="285">
        <f t="shared" si="145"/>
        <v>0</v>
      </c>
      <c r="L825" s="286">
        <f>(((D825+E825)*DT!$E$5/1000)*($D$1045/IF(AND($D$1044&gt;$B$1046,$B$1046&gt;$D$1043),366,365))+(LIQUIDACION!F825*(DT!$E$5/2000)))</f>
        <v>0</v>
      </c>
      <c r="M825" s="286">
        <f>((G825)*(DT!$C$6/1000))*($D$1045/IF(AND($D$1044&gt;$B$1046,$B$1046&gt;$D$1043),366,365))</f>
        <v>0</v>
      </c>
      <c r="N825" s="287">
        <f t="shared" si="146"/>
        <v>0</v>
      </c>
      <c r="P825" s="288">
        <f>(($U825*DT!$C$5/1000))*($D$1045/IF(AND($D$1044&gt;$B$1046,$B$1046&gt;$D$1043),366,365))+(($V825*DT!$C$5/2000))</f>
        <v>0</v>
      </c>
      <c r="Q825" s="289">
        <f t="shared" si="147"/>
        <v>0</v>
      </c>
      <c r="R825" s="289">
        <f>(($U825*DT!$E$5/1000))*($D$1045/IF(AND($D$1044&gt;$B$1046,$B$1046&gt;$D$1043),366,365))+(($V825*DT!$E$5/2000))</f>
        <v>0</v>
      </c>
      <c r="S825" s="290">
        <f t="shared" si="148"/>
        <v>0</v>
      </c>
      <c r="U825" s="291">
        <f t="shared" si="149"/>
        <v>0</v>
      </c>
      <c r="V825" s="291">
        <f t="shared" si="143"/>
        <v>0</v>
      </c>
      <c r="X825" s="288">
        <f>(($AC825*DT!$C$5/1000))*($D$1045/IF(AND($D$1044&gt;$B$1046,$B$1046&gt;$D$1043),366,365))+(($AD825*DT!$C$5/2000))</f>
        <v>0</v>
      </c>
      <c r="Y825" s="289">
        <f t="shared" si="150"/>
        <v>0</v>
      </c>
      <c r="Z825" s="289">
        <f>(($AC825*DT!$E$5/1000))*($D$1045/IF(AND($D$1044&gt;$B$1046,$B$1046&gt;$D$1043),366,365))+(($AD825*DT!$E$5/2000))</f>
        <v>0</v>
      </c>
      <c r="AA825" s="290">
        <f t="shared" si="151"/>
        <v>0</v>
      </c>
      <c r="AC825" s="291">
        <f t="shared" si="152"/>
        <v>0</v>
      </c>
      <c r="AD825" s="291">
        <f t="shared" si="153"/>
        <v>0</v>
      </c>
    </row>
    <row r="826" spans="2:30" x14ac:dyDescent="0.25">
      <c r="B826" s="522">
        <v>822</v>
      </c>
      <c r="C826" s="280">
        <f>'BIENES ASEGURADOS'!C834</f>
        <v>0</v>
      </c>
      <c r="D826" s="281">
        <f>SUM('BIENES ASEGURADOS'!D834:H834)*'RT GENERALES'!$D$14</f>
        <v>0</v>
      </c>
      <c r="E826" s="281">
        <f>SUM('BIENES ASEGURADOS'!I834:Y834,'BIENES ASEGURADOS'!AA834)*'RT GENERALES'!$D$14</f>
        <v>0</v>
      </c>
      <c r="F826" s="281">
        <f>'BIENES ASEGURADOS'!AB834*'RT GENERALES'!$D$14</f>
        <v>0</v>
      </c>
      <c r="G826" s="282">
        <f>'BIENES ASEGURADOS'!Z834*'RT GENERALES'!$D$14</f>
        <v>0</v>
      </c>
      <c r="H826" s="525">
        <f t="shared" si="144"/>
        <v>0</v>
      </c>
      <c r="I826" s="283"/>
      <c r="J826" s="284">
        <f>(((D826+E826)*(DT!$C$5/1000)))*($D$1045/IF(AND($D$1044&gt;$B$1046,$B$1046&gt;$D$1043),366,365))+(LIQUIDACION!$F826*(DT!$C$5/2000))</f>
        <v>0</v>
      </c>
      <c r="K826" s="285">
        <f t="shared" si="145"/>
        <v>0</v>
      </c>
      <c r="L826" s="286">
        <f>(((D826+E826)*DT!$E$5/1000)*($D$1045/IF(AND($D$1044&gt;$B$1046,$B$1046&gt;$D$1043),366,365))+(LIQUIDACION!F826*(DT!$E$5/2000)))</f>
        <v>0</v>
      </c>
      <c r="M826" s="286">
        <f>((G826)*(DT!$C$6/1000))*($D$1045/IF(AND($D$1044&gt;$B$1046,$B$1046&gt;$D$1043),366,365))</f>
        <v>0</v>
      </c>
      <c r="N826" s="287">
        <f t="shared" si="146"/>
        <v>0</v>
      </c>
      <c r="P826" s="288">
        <f>(($U826*DT!$C$5/1000))*($D$1045/IF(AND($D$1044&gt;$B$1046,$B$1046&gt;$D$1043),366,365))+(($V826*DT!$C$5/2000))</f>
        <v>0</v>
      </c>
      <c r="Q826" s="289">
        <f t="shared" si="147"/>
        <v>0</v>
      </c>
      <c r="R826" s="289">
        <f>(($U826*DT!$E$5/1000))*($D$1045/IF(AND($D$1044&gt;$B$1046,$B$1046&gt;$D$1043),366,365))+(($V826*DT!$E$5/2000))</f>
        <v>0</v>
      </c>
      <c r="S826" s="290">
        <f t="shared" si="148"/>
        <v>0</v>
      </c>
      <c r="U826" s="291">
        <f t="shared" si="149"/>
        <v>0</v>
      </c>
      <c r="V826" s="291">
        <f t="shared" si="143"/>
        <v>0</v>
      </c>
      <c r="X826" s="288">
        <f>(($AC826*DT!$C$5/1000))*($D$1045/IF(AND($D$1044&gt;$B$1046,$B$1046&gt;$D$1043),366,365))+(($AD826*DT!$C$5/2000))</f>
        <v>0</v>
      </c>
      <c r="Y826" s="289">
        <f t="shared" si="150"/>
        <v>0</v>
      </c>
      <c r="Z826" s="289">
        <f>(($AC826*DT!$E$5/1000))*($D$1045/IF(AND($D$1044&gt;$B$1046,$B$1046&gt;$D$1043),366,365))+(($AD826*DT!$E$5/2000))</f>
        <v>0</v>
      </c>
      <c r="AA826" s="290">
        <f t="shared" si="151"/>
        <v>0</v>
      </c>
      <c r="AC826" s="291">
        <f t="shared" si="152"/>
        <v>0</v>
      </c>
      <c r="AD826" s="291">
        <f t="shared" si="153"/>
        <v>0</v>
      </c>
    </row>
    <row r="827" spans="2:30" x14ac:dyDescent="0.25">
      <c r="B827" s="522">
        <v>823</v>
      </c>
      <c r="C827" s="280">
        <f>'BIENES ASEGURADOS'!C835</f>
        <v>0</v>
      </c>
      <c r="D827" s="281">
        <f>SUM('BIENES ASEGURADOS'!D835:H835)*'RT GENERALES'!$D$14</f>
        <v>0</v>
      </c>
      <c r="E827" s="281">
        <f>SUM('BIENES ASEGURADOS'!I835:Y835,'BIENES ASEGURADOS'!AA835)*'RT GENERALES'!$D$14</f>
        <v>0</v>
      </c>
      <c r="F827" s="281">
        <f>'BIENES ASEGURADOS'!AB835*'RT GENERALES'!$D$14</f>
        <v>0</v>
      </c>
      <c r="G827" s="282">
        <f>'BIENES ASEGURADOS'!Z835*'RT GENERALES'!$D$14</f>
        <v>0</v>
      </c>
      <c r="H827" s="525">
        <f t="shared" si="144"/>
        <v>0</v>
      </c>
      <c r="I827" s="283"/>
      <c r="J827" s="284">
        <f>(((D827+E827)*(DT!$C$5/1000)))*($D$1045/IF(AND($D$1044&gt;$B$1046,$B$1046&gt;$D$1043),366,365))+(LIQUIDACION!$F827*(DT!$C$5/2000))</f>
        <v>0</v>
      </c>
      <c r="K827" s="285">
        <f t="shared" si="145"/>
        <v>0</v>
      </c>
      <c r="L827" s="286">
        <f>(((D827+E827)*DT!$E$5/1000)*($D$1045/IF(AND($D$1044&gt;$B$1046,$B$1046&gt;$D$1043),366,365))+(LIQUIDACION!F827*(DT!$E$5/2000)))</f>
        <v>0</v>
      </c>
      <c r="M827" s="286">
        <f>((G827)*(DT!$C$6/1000))*($D$1045/IF(AND($D$1044&gt;$B$1046,$B$1046&gt;$D$1043),366,365))</f>
        <v>0</v>
      </c>
      <c r="N827" s="287">
        <f t="shared" si="146"/>
        <v>0</v>
      </c>
      <c r="P827" s="288">
        <f>(($U827*DT!$C$5/1000))*($D$1045/IF(AND($D$1044&gt;$B$1046,$B$1046&gt;$D$1043),366,365))+(($V827*DT!$C$5/2000))</f>
        <v>0</v>
      </c>
      <c r="Q827" s="289">
        <f t="shared" si="147"/>
        <v>0</v>
      </c>
      <c r="R827" s="289">
        <f>(($U827*DT!$E$5/1000))*($D$1045/IF(AND($D$1044&gt;$B$1046,$B$1046&gt;$D$1043),366,365))+(($V827*DT!$E$5/2000))</f>
        <v>0</v>
      </c>
      <c r="S827" s="290">
        <f t="shared" si="148"/>
        <v>0</v>
      </c>
      <c r="U827" s="291">
        <f t="shared" si="149"/>
        <v>0</v>
      </c>
      <c r="V827" s="291">
        <f t="shared" si="143"/>
        <v>0</v>
      </c>
      <c r="X827" s="288">
        <f>(($AC827*DT!$C$5/1000))*($D$1045/IF(AND($D$1044&gt;$B$1046,$B$1046&gt;$D$1043),366,365))+(($AD827*DT!$C$5/2000))</f>
        <v>0</v>
      </c>
      <c r="Y827" s="289">
        <f t="shared" si="150"/>
        <v>0</v>
      </c>
      <c r="Z827" s="289">
        <f>(($AC827*DT!$E$5/1000))*($D$1045/IF(AND($D$1044&gt;$B$1046,$B$1046&gt;$D$1043),366,365))+(($AD827*DT!$E$5/2000))</f>
        <v>0</v>
      </c>
      <c r="AA827" s="290">
        <f t="shared" si="151"/>
        <v>0</v>
      </c>
      <c r="AC827" s="291">
        <f t="shared" si="152"/>
        <v>0</v>
      </c>
      <c r="AD827" s="291">
        <f t="shared" si="153"/>
        <v>0</v>
      </c>
    </row>
    <row r="828" spans="2:30" x14ac:dyDescent="0.25">
      <c r="B828" s="522">
        <v>824</v>
      </c>
      <c r="C828" s="280">
        <f>'BIENES ASEGURADOS'!C836</f>
        <v>0</v>
      </c>
      <c r="D828" s="281">
        <f>SUM('BIENES ASEGURADOS'!D836:H836)*'RT GENERALES'!$D$14</f>
        <v>0</v>
      </c>
      <c r="E828" s="281">
        <f>SUM('BIENES ASEGURADOS'!I836:Y836,'BIENES ASEGURADOS'!AA836)*'RT GENERALES'!$D$14</f>
        <v>0</v>
      </c>
      <c r="F828" s="281">
        <f>'BIENES ASEGURADOS'!AB836*'RT GENERALES'!$D$14</f>
        <v>0</v>
      </c>
      <c r="G828" s="282">
        <f>'BIENES ASEGURADOS'!Z836*'RT GENERALES'!$D$14</f>
        <v>0</v>
      </c>
      <c r="H828" s="525">
        <f t="shared" si="144"/>
        <v>0</v>
      </c>
      <c r="I828" s="283"/>
      <c r="J828" s="284">
        <f>(((D828+E828)*(DT!$C$5/1000)))*($D$1045/IF(AND($D$1044&gt;$B$1046,$B$1046&gt;$D$1043),366,365))+(LIQUIDACION!$F828*(DT!$C$5/2000))</f>
        <v>0</v>
      </c>
      <c r="K828" s="285">
        <f t="shared" si="145"/>
        <v>0</v>
      </c>
      <c r="L828" s="286">
        <f>(((D828+E828)*DT!$E$5/1000)*($D$1045/IF(AND($D$1044&gt;$B$1046,$B$1046&gt;$D$1043),366,365))+(LIQUIDACION!F828*(DT!$E$5/2000)))</f>
        <v>0</v>
      </c>
      <c r="M828" s="286">
        <f>((G828)*(DT!$C$6/1000))*($D$1045/IF(AND($D$1044&gt;$B$1046,$B$1046&gt;$D$1043),366,365))</f>
        <v>0</v>
      </c>
      <c r="N828" s="287">
        <f t="shared" si="146"/>
        <v>0</v>
      </c>
      <c r="P828" s="288">
        <f>(($U828*DT!$C$5/1000))*($D$1045/IF(AND($D$1044&gt;$B$1046,$B$1046&gt;$D$1043),366,365))+(($V828*DT!$C$5/2000))</f>
        <v>0</v>
      </c>
      <c r="Q828" s="289">
        <f t="shared" si="147"/>
        <v>0</v>
      </c>
      <c r="R828" s="289">
        <f>(($U828*DT!$E$5/1000))*($D$1045/IF(AND($D$1044&gt;$B$1046,$B$1046&gt;$D$1043),366,365))+(($V828*DT!$E$5/2000))</f>
        <v>0</v>
      </c>
      <c r="S828" s="290">
        <f t="shared" si="148"/>
        <v>0</v>
      </c>
      <c r="U828" s="291">
        <f t="shared" si="149"/>
        <v>0</v>
      </c>
      <c r="V828" s="291">
        <f t="shared" si="143"/>
        <v>0</v>
      </c>
      <c r="X828" s="288">
        <f>(($AC828*DT!$C$5/1000))*($D$1045/IF(AND($D$1044&gt;$B$1046,$B$1046&gt;$D$1043),366,365))+(($AD828*DT!$C$5/2000))</f>
        <v>0</v>
      </c>
      <c r="Y828" s="289">
        <f t="shared" si="150"/>
        <v>0</v>
      </c>
      <c r="Z828" s="289">
        <f>(($AC828*DT!$E$5/1000))*($D$1045/IF(AND($D$1044&gt;$B$1046,$B$1046&gt;$D$1043),366,365))+(($AD828*DT!$E$5/2000))</f>
        <v>0</v>
      </c>
      <c r="AA828" s="290">
        <f t="shared" si="151"/>
        <v>0</v>
      </c>
      <c r="AC828" s="291">
        <f t="shared" si="152"/>
        <v>0</v>
      </c>
      <c r="AD828" s="291">
        <f t="shared" si="153"/>
        <v>0</v>
      </c>
    </row>
    <row r="829" spans="2:30" x14ac:dyDescent="0.25">
      <c r="B829" s="522">
        <v>825</v>
      </c>
      <c r="C829" s="280">
        <f>'BIENES ASEGURADOS'!C837</f>
        <v>0</v>
      </c>
      <c r="D829" s="281">
        <f>SUM('BIENES ASEGURADOS'!D837:H837)*'RT GENERALES'!$D$14</f>
        <v>0</v>
      </c>
      <c r="E829" s="281">
        <f>SUM('BIENES ASEGURADOS'!I837:Y837,'BIENES ASEGURADOS'!AA837)*'RT GENERALES'!$D$14</f>
        <v>0</v>
      </c>
      <c r="F829" s="281">
        <f>'BIENES ASEGURADOS'!AB837*'RT GENERALES'!$D$14</f>
        <v>0</v>
      </c>
      <c r="G829" s="282">
        <f>'BIENES ASEGURADOS'!Z837*'RT GENERALES'!$D$14</f>
        <v>0</v>
      </c>
      <c r="H829" s="525">
        <f t="shared" si="144"/>
        <v>0</v>
      </c>
      <c r="I829" s="283"/>
      <c r="J829" s="284">
        <f>(((D829+E829)*(DT!$C$5/1000)))*($D$1045/IF(AND($D$1044&gt;$B$1046,$B$1046&gt;$D$1043),366,365))+(LIQUIDACION!$F829*(DT!$C$5/2000))</f>
        <v>0</v>
      </c>
      <c r="K829" s="285">
        <f t="shared" si="145"/>
        <v>0</v>
      </c>
      <c r="L829" s="286">
        <f>(((D829+E829)*DT!$E$5/1000)*($D$1045/IF(AND($D$1044&gt;$B$1046,$B$1046&gt;$D$1043),366,365))+(LIQUIDACION!F829*(DT!$E$5/2000)))</f>
        <v>0</v>
      </c>
      <c r="M829" s="286">
        <f>((G829)*(DT!$C$6/1000))*($D$1045/IF(AND($D$1044&gt;$B$1046,$B$1046&gt;$D$1043),366,365))</f>
        <v>0</v>
      </c>
      <c r="N829" s="287">
        <f t="shared" si="146"/>
        <v>0</v>
      </c>
      <c r="P829" s="288">
        <f>(($U829*DT!$C$5/1000))*($D$1045/IF(AND($D$1044&gt;$B$1046,$B$1046&gt;$D$1043),366,365))+(($V829*DT!$C$5/2000))</f>
        <v>0</v>
      </c>
      <c r="Q829" s="289">
        <f t="shared" si="147"/>
        <v>0</v>
      </c>
      <c r="R829" s="289">
        <f>(($U829*DT!$E$5/1000))*($D$1045/IF(AND($D$1044&gt;$B$1046,$B$1046&gt;$D$1043),366,365))+(($V829*DT!$E$5/2000))</f>
        <v>0</v>
      </c>
      <c r="S829" s="290">
        <f t="shared" si="148"/>
        <v>0</v>
      </c>
      <c r="U829" s="291">
        <f t="shared" si="149"/>
        <v>0</v>
      </c>
      <c r="V829" s="291">
        <f t="shared" si="143"/>
        <v>0</v>
      </c>
      <c r="X829" s="288">
        <f>(($AC829*DT!$C$5/1000))*($D$1045/IF(AND($D$1044&gt;$B$1046,$B$1046&gt;$D$1043),366,365))+(($AD829*DT!$C$5/2000))</f>
        <v>0</v>
      </c>
      <c r="Y829" s="289">
        <f t="shared" si="150"/>
        <v>0</v>
      </c>
      <c r="Z829" s="289">
        <f>(($AC829*DT!$E$5/1000))*($D$1045/IF(AND($D$1044&gt;$B$1046,$B$1046&gt;$D$1043),366,365))+(($AD829*DT!$E$5/2000))</f>
        <v>0</v>
      </c>
      <c r="AA829" s="290">
        <f t="shared" si="151"/>
        <v>0</v>
      </c>
      <c r="AC829" s="291">
        <f t="shared" si="152"/>
        <v>0</v>
      </c>
      <c r="AD829" s="291">
        <f t="shared" si="153"/>
        <v>0</v>
      </c>
    </row>
    <row r="830" spans="2:30" x14ac:dyDescent="0.25">
      <c r="B830" s="522">
        <v>826</v>
      </c>
      <c r="C830" s="280">
        <f>'BIENES ASEGURADOS'!C838</f>
        <v>0</v>
      </c>
      <c r="D830" s="281">
        <f>SUM('BIENES ASEGURADOS'!D838:H838)*'RT GENERALES'!$D$14</f>
        <v>0</v>
      </c>
      <c r="E830" s="281">
        <f>SUM('BIENES ASEGURADOS'!I838:Y838,'BIENES ASEGURADOS'!AA838)*'RT GENERALES'!$D$14</f>
        <v>0</v>
      </c>
      <c r="F830" s="281">
        <f>'BIENES ASEGURADOS'!AB838*'RT GENERALES'!$D$14</f>
        <v>0</v>
      </c>
      <c r="G830" s="282">
        <f>'BIENES ASEGURADOS'!Z838*'RT GENERALES'!$D$14</f>
        <v>0</v>
      </c>
      <c r="H830" s="525">
        <f t="shared" si="144"/>
        <v>0</v>
      </c>
      <c r="I830" s="283"/>
      <c r="J830" s="284">
        <f>(((D830+E830)*(DT!$C$5/1000)))*($D$1045/IF(AND($D$1044&gt;$B$1046,$B$1046&gt;$D$1043),366,365))+(LIQUIDACION!$F830*(DT!$C$5/2000))</f>
        <v>0</v>
      </c>
      <c r="K830" s="285">
        <f t="shared" si="145"/>
        <v>0</v>
      </c>
      <c r="L830" s="286">
        <f>(((D830+E830)*DT!$E$5/1000)*($D$1045/IF(AND($D$1044&gt;$B$1046,$B$1046&gt;$D$1043),366,365))+(LIQUIDACION!F830*(DT!$E$5/2000)))</f>
        <v>0</v>
      </c>
      <c r="M830" s="286">
        <f>((G830)*(DT!$C$6/1000))*($D$1045/IF(AND($D$1044&gt;$B$1046,$B$1046&gt;$D$1043),366,365))</f>
        <v>0</v>
      </c>
      <c r="N830" s="287">
        <f t="shared" si="146"/>
        <v>0</v>
      </c>
      <c r="P830" s="288">
        <f>(($U830*DT!$C$5/1000))*($D$1045/IF(AND($D$1044&gt;$B$1046,$B$1046&gt;$D$1043),366,365))+(($V830*DT!$C$5/2000))</f>
        <v>0</v>
      </c>
      <c r="Q830" s="289">
        <f t="shared" si="147"/>
        <v>0</v>
      </c>
      <c r="R830" s="289">
        <f>(($U830*DT!$E$5/1000))*($D$1045/IF(AND($D$1044&gt;$B$1046,$B$1046&gt;$D$1043),366,365))+(($V830*DT!$E$5/2000))</f>
        <v>0</v>
      </c>
      <c r="S830" s="290">
        <f t="shared" si="148"/>
        <v>0</v>
      </c>
      <c r="U830" s="291">
        <f t="shared" si="149"/>
        <v>0</v>
      </c>
      <c r="V830" s="291">
        <f t="shared" si="143"/>
        <v>0</v>
      </c>
      <c r="X830" s="288">
        <f>(($AC830*DT!$C$5/1000))*($D$1045/IF(AND($D$1044&gt;$B$1046,$B$1046&gt;$D$1043),366,365))+(($AD830*DT!$C$5/2000))</f>
        <v>0</v>
      </c>
      <c r="Y830" s="289">
        <f t="shared" si="150"/>
        <v>0</v>
      </c>
      <c r="Z830" s="289">
        <f>(($AC830*DT!$E$5/1000))*($D$1045/IF(AND($D$1044&gt;$B$1046,$B$1046&gt;$D$1043),366,365))+(($AD830*DT!$E$5/2000))</f>
        <v>0</v>
      </c>
      <c r="AA830" s="290">
        <f t="shared" si="151"/>
        <v>0</v>
      </c>
      <c r="AC830" s="291">
        <f t="shared" si="152"/>
        <v>0</v>
      </c>
      <c r="AD830" s="291">
        <f t="shared" si="153"/>
        <v>0</v>
      </c>
    </row>
    <row r="831" spans="2:30" x14ac:dyDescent="0.25">
      <c r="B831" s="522">
        <v>827</v>
      </c>
      <c r="C831" s="280">
        <f>'BIENES ASEGURADOS'!C839</f>
        <v>0</v>
      </c>
      <c r="D831" s="281">
        <f>SUM('BIENES ASEGURADOS'!D839:H839)*'RT GENERALES'!$D$14</f>
        <v>0</v>
      </c>
      <c r="E831" s="281">
        <f>SUM('BIENES ASEGURADOS'!I839:Y839,'BIENES ASEGURADOS'!AA839)*'RT GENERALES'!$D$14</f>
        <v>0</v>
      </c>
      <c r="F831" s="281">
        <f>'BIENES ASEGURADOS'!AB839*'RT GENERALES'!$D$14</f>
        <v>0</v>
      </c>
      <c r="G831" s="282">
        <f>'BIENES ASEGURADOS'!Z839*'RT GENERALES'!$D$14</f>
        <v>0</v>
      </c>
      <c r="H831" s="525">
        <f t="shared" si="144"/>
        <v>0</v>
      </c>
      <c r="I831" s="283"/>
      <c r="J831" s="284">
        <f>(((D831+E831)*(DT!$C$5/1000)))*($D$1045/IF(AND($D$1044&gt;$B$1046,$B$1046&gt;$D$1043),366,365))+(LIQUIDACION!$F831*(DT!$C$5/2000))</f>
        <v>0</v>
      </c>
      <c r="K831" s="285">
        <f t="shared" si="145"/>
        <v>0</v>
      </c>
      <c r="L831" s="286">
        <f>(((D831+E831)*DT!$E$5/1000)*($D$1045/IF(AND($D$1044&gt;$B$1046,$B$1046&gt;$D$1043),366,365))+(LIQUIDACION!F831*(DT!$E$5/2000)))</f>
        <v>0</v>
      </c>
      <c r="M831" s="286">
        <f>((G831)*(DT!$C$6/1000))*($D$1045/IF(AND($D$1044&gt;$B$1046,$B$1046&gt;$D$1043),366,365))</f>
        <v>0</v>
      </c>
      <c r="N831" s="287">
        <f t="shared" si="146"/>
        <v>0</v>
      </c>
      <c r="P831" s="288">
        <f>(($U831*DT!$C$5/1000))*($D$1045/IF(AND($D$1044&gt;$B$1046,$B$1046&gt;$D$1043),366,365))+(($V831*DT!$C$5/2000))</f>
        <v>0</v>
      </c>
      <c r="Q831" s="289">
        <f t="shared" si="147"/>
        <v>0</v>
      </c>
      <c r="R831" s="289">
        <f>(($U831*DT!$E$5/1000))*($D$1045/IF(AND($D$1044&gt;$B$1046,$B$1046&gt;$D$1043),366,365))+(($V831*DT!$E$5/2000))</f>
        <v>0</v>
      </c>
      <c r="S831" s="290">
        <f t="shared" si="148"/>
        <v>0</v>
      </c>
      <c r="U831" s="291">
        <f t="shared" si="149"/>
        <v>0</v>
      </c>
      <c r="V831" s="291">
        <f t="shared" si="143"/>
        <v>0</v>
      </c>
      <c r="X831" s="288">
        <f>(($AC831*DT!$C$5/1000))*($D$1045/IF(AND($D$1044&gt;$B$1046,$B$1046&gt;$D$1043),366,365))+(($AD831*DT!$C$5/2000))</f>
        <v>0</v>
      </c>
      <c r="Y831" s="289">
        <f t="shared" si="150"/>
        <v>0</v>
      </c>
      <c r="Z831" s="289">
        <f>(($AC831*DT!$E$5/1000))*($D$1045/IF(AND($D$1044&gt;$B$1046,$B$1046&gt;$D$1043),366,365))+(($AD831*DT!$E$5/2000))</f>
        <v>0</v>
      </c>
      <c r="AA831" s="290">
        <f t="shared" si="151"/>
        <v>0</v>
      </c>
      <c r="AC831" s="291">
        <f t="shared" si="152"/>
        <v>0</v>
      </c>
      <c r="AD831" s="291">
        <f t="shared" si="153"/>
        <v>0</v>
      </c>
    </row>
    <row r="832" spans="2:30" x14ac:dyDescent="0.25">
      <c r="B832" s="522">
        <v>828</v>
      </c>
      <c r="C832" s="280">
        <f>'BIENES ASEGURADOS'!C840</f>
        <v>0</v>
      </c>
      <c r="D832" s="281">
        <f>SUM('BIENES ASEGURADOS'!D840:H840)*'RT GENERALES'!$D$14</f>
        <v>0</v>
      </c>
      <c r="E832" s="281">
        <f>SUM('BIENES ASEGURADOS'!I840:Y840,'BIENES ASEGURADOS'!AA840)*'RT GENERALES'!$D$14</f>
        <v>0</v>
      </c>
      <c r="F832" s="281">
        <f>'BIENES ASEGURADOS'!AB840*'RT GENERALES'!$D$14</f>
        <v>0</v>
      </c>
      <c r="G832" s="282">
        <f>'BIENES ASEGURADOS'!Z840*'RT GENERALES'!$D$14</f>
        <v>0</v>
      </c>
      <c r="H832" s="525">
        <f t="shared" si="144"/>
        <v>0</v>
      </c>
      <c r="I832" s="283"/>
      <c r="J832" s="284">
        <f>(((D832+E832)*(DT!$C$5/1000)))*($D$1045/IF(AND($D$1044&gt;$B$1046,$B$1046&gt;$D$1043),366,365))+(LIQUIDACION!$F832*(DT!$C$5/2000))</f>
        <v>0</v>
      </c>
      <c r="K832" s="285">
        <f t="shared" si="145"/>
        <v>0</v>
      </c>
      <c r="L832" s="286">
        <f>(((D832+E832)*DT!$E$5/1000)*($D$1045/IF(AND($D$1044&gt;$B$1046,$B$1046&gt;$D$1043),366,365))+(LIQUIDACION!F832*(DT!$E$5/2000)))</f>
        <v>0</v>
      </c>
      <c r="M832" s="286">
        <f>((G832)*(DT!$C$6/1000))*($D$1045/IF(AND($D$1044&gt;$B$1046,$B$1046&gt;$D$1043),366,365))</f>
        <v>0</v>
      </c>
      <c r="N832" s="287">
        <f t="shared" si="146"/>
        <v>0</v>
      </c>
      <c r="P832" s="288">
        <f>(($U832*DT!$C$5/1000))*($D$1045/IF(AND($D$1044&gt;$B$1046,$B$1046&gt;$D$1043),366,365))+(($V832*DT!$C$5/2000))</f>
        <v>0</v>
      </c>
      <c r="Q832" s="289">
        <f t="shared" si="147"/>
        <v>0</v>
      </c>
      <c r="R832" s="289">
        <f>(($U832*DT!$E$5/1000))*($D$1045/IF(AND($D$1044&gt;$B$1046,$B$1046&gt;$D$1043),366,365))+(($V832*DT!$E$5/2000))</f>
        <v>0</v>
      </c>
      <c r="S832" s="290">
        <f t="shared" si="148"/>
        <v>0</v>
      </c>
      <c r="U832" s="291">
        <f t="shared" si="149"/>
        <v>0</v>
      </c>
      <c r="V832" s="291">
        <f t="shared" si="143"/>
        <v>0</v>
      </c>
      <c r="X832" s="288">
        <f>(($AC832*DT!$C$5/1000))*($D$1045/IF(AND($D$1044&gt;$B$1046,$B$1046&gt;$D$1043),366,365))+(($AD832*DT!$C$5/2000))</f>
        <v>0</v>
      </c>
      <c r="Y832" s="289">
        <f t="shared" si="150"/>
        <v>0</v>
      </c>
      <c r="Z832" s="289">
        <f>(($AC832*DT!$E$5/1000))*($D$1045/IF(AND($D$1044&gt;$B$1046,$B$1046&gt;$D$1043),366,365))+(($AD832*DT!$E$5/2000))</f>
        <v>0</v>
      </c>
      <c r="AA832" s="290">
        <f t="shared" si="151"/>
        <v>0</v>
      </c>
      <c r="AC832" s="291">
        <f t="shared" si="152"/>
        <v>0</v>
      </c>
      <c r="AD832" s="291">
        <f t="shared" si="153"/>
        <v>0</v>
      </c>
    </row>
    <row r="833" spans="2:30" x14ac:dyDescent="0.25">
      <c r="B833" s="522">
        <v>829</v>
      </c>
      <c r="C833" s="280">
        <f>'BIENES ASEGURADOS'!C841</f>
        <v>0</v>
      </c>
      <c r="D833" s="281">
        <f>SUM('BIENES ASEGURADOS'!D841:H841)*'RT GENERALES'!$D$14</f>
        <v>0</v>
      </c>
      <c r="E833" s="281">
        <f>SUM('BIENES ASEGURADOS'!I841:Y841,'BIENES ASEGURADOS'!AA841)*'RT GENERALES'!$D$14</f>
        <v>0</v>
      </c>
      <c r="F833" s="281">
        <f>'BIENES ASEGURADOS'!AB841*'RT GENERALES'!$D$14</f>
        <v>0</v>
      </c>
      <c r="G833" s="282">
        <f>'BIENES ASEGURADOS'!Z841*'RT GENERALES'!$D$14</f>
        <v>0</v>
      </c>
      <c r="H833" s="525">
        <f t="shared" si="144"/>
        <v>0</v>
      </c>
      <c r="I833" s="283"/>
      <c r="J833" s="284">
        <f>(((D833+E833)*(DT!$C$5/1000)))*($D$1045/IF(AND($D$1044&gt;$B$1046,$B$1046&gt;$D$1043),366,365))+(LIQUIDACION!$F833*(DT!$C$5/2000))</f>
        <v>0</v>
      </c>
      <c r="K833" s="285">
        <f t="shared" si="145"/>
        <v>0</v>
      </c>
      <c r="L833" s="286">
        <f>(((D833+E833)*DT!$E$5/1000)*($D$1045/IF(AND($D$1044&gt;$B$1046,$B$1046&gt;$D$1043),366,365))+(LIQUIDACION!F833*(DT!$E$5/2000)))</f>
        <v>0</v>
      </c>
      <c r="M833" s="286">
        <f>((G833)*(DT!$C$6/1000))*($D$1045/IF(AND($D$1044&gt;$B$1046,$B$1046&gt;$D$1043),366,365))</f>
        <v>0</v>
      </c>
      <c r="N833" s="287">
        <f t="shared" si="146"/>
        <v>0</v>
      </c>
      <c r="P833" s="288">
        <f>(($U833*DT!$C$5/1000))*($D$1045/IF(AND($D$1044&gt;$B$1046,$B$1046&gt;$D$1043),366,365))+(($V833*DT!$C$5/2000))</f>
        <v>0</v>
      </c>
      <c r="Q833" s="289">
        <f t="shared" si="147"/>
        <v>0</v>
      </c>
      <c r="R833" s="289">
        <f>(($U833*DT!$E$5/1000))*($D$1045/IF(AND($D$1044&gt;$B$1046,$B$1046&gt;$D$1043),366,365))+(($V833*DT!$E$5/2000))</f>
        <v>0</v>
      </c>
      <c r="S833" s="290">
        <f t="shared" si="148"/>
        <v>0</v>
      </c>
      <c r="U833" s="291">
        <f t="shared" si="149"/>
        <v>0</v>
      </c>
      <c r="V833" s="291">
        <f t="shared" si="143"/>
        <v>0</v>
      </c>
      <c r="X833" s="288">
        <f>(($AC833*DT!$C$5/1000))*($D$1045/IF(AND($D$1044&gt;$B$1046,$B$1046&gt;$D$1043),366,365))+(($AD833*DT!$C$5/2000))</f>
        <v>0</v>
      </c>
      <c r="Y833" s="289">
        <f t="shared" si="150"/>
        <v>0</v>
      </c>
      <c r="Z833" s="289">
        <f>(($AC833*DT!$E$5/1000))*($D$1045/IF(AND($D$1044&gt;$B$1046,$B$1046&gt;$D$1043),366,365))+(($AD833*DT!$E$5/2000))</f>
        <v>0</v>
      </c>
      <c r="AA833" s="290">
        <f t="shared" si="151"/>
        <v>0</v>
      </c>
      <c r="AC833" s="291">
        <f t="shared" si="152"/>
        <v>0</v>
      </c>
      <c r="AD833" s="291">
        <f t="shared" si="153"/>
        <v>0</v>
      </c>
    </row>
    <row r="834" spans="2:30" x14ac:dyDescent="0.25">
      <c r="B834" s="522">
        <v>830</v>
      </c>
      <c r="C834" s="280">
        <f>'BIENES ASEGURADOS'!C842</f>
        <v>0</v>
      </c>
      <c r="D834" s="281">
        <f>SUM('BIENES ASEGURADOS'!D842:H842)*'RT GENERALES'!$D$14</f>
        <v>0</v>
      </c>
      <c r="E834" s="281">
        <f>SUM('BIENES ASEGURADOS'!I842:Y842,'BIENES ASEGURADOS'!AA842)*'RT GENERALES'!$D$14</f>
        <v>0</v>
      </c>
      <c r="F834" s="281">
        <f>'BIENES ASEGURADOS'!AB842*'RT GENERALES'!$D$14</f>
        <v>0</v>
      </c>
      <c r="G834" s="282">
        <f>'BIENES ASEGURADOS'!Z842*'RT GENERALES'!$D$14</f>
        <v>0</v>
      </c>
      <c r="H834" s="525">
        <f t="shared" si="144"/>
        <v>0</v>
      </c>
      <c r="I834" s="283"/>
      <c r="J834" s="284">
        <f>(((D834+E834)*(DT!$C$5/1000)))*($D$1045/IF(AND($D$1044&gt;$B$1046,$B$1046&gt;$D$1043),366,365))+(LIQUIDACION!$F834*(DT!$C$5/2000))</f>
        <v>0</v>
      </c>
      <c r="K834" s="285">
        <f t="shared" si="145"/>
        <v>0</v>
      </c>
      <c r="L834" s="286">
        <f>(((D834+E834)*DT!$E$5/1000)*($D$1045/IF(AND($D$1044&gt;$B$1046,$B$1046&gt;$D$1043),366,365))+(LIQUIDACION!F834*(DT!$E$5/2000)))</f>
        <v>0</v>
      </c>
      <c r="M834" s="286">
        <f>((G834)*(DT!$C$6/1000))*($D$1045/IF(AND($D$1044&gt;$B$1046,$B$1046&gt;$D$1043),366,365))</f>
        <v>0</v>
      </c>
      <c r="N834" s="287">
        <f t="shared" si="146"/>
        <v>0</v>
      </c>
      <c r="P834" s="288">
        <f>(($U834*DT!$C$5/1000))*($D$1045/IF(AND($D$1044&gt;$B$1046,$B$1046&gt;$D$1043),366,365))+(($V834*DT!$C$5/2000))</f>
        <v>0</v>
      </c>
      <c r="Q834" s="289">
        <f t="shared" si="147"/>
        <v>0</v>
      </c>
      <c r="R834" s="289">
        <f>(($U834*DT!$E$5/1000))*($D$1045/IF(AND($D$1044&gt;$B$1046,$B$1046&gt;$D$1043),366,365))+(($V834*DT!$E$5/2000))</f>
        <v>0</v>
      </c>
      <c r="S834" s="290">
        <f t="shared" si="148"/>
        <v>0</v>
      </c>
      <c r="U834" s="291">
        <f t="shared" si="149"/>
        <v>0</v>
      </c>
      <c r="V834" s="291">
        <f t="shared" si="143"/>
        <v>0</v>
      </c>
      <c r="X834" s="288">
        <f>(($AC834*DT!$C$5/1000))*($D$1045/IF(AND($D$1044&gt;$B$1046,$B$1046&gt;$D$1043),366,365))+(($AD834*DT!$C$5/2000))</f>
        <v>0</v>
      </c>
      <c r="Y834" s="289">
        <f t="shared" si="150"/>
        <v>0</v>
      </c>
      <c r="Z834" s="289">
        <f>(($AC834*DT!$E$5/1000))*($D$1045/IF(AND($D$1044&gt;$B$1046,$B$1046&gt;$D$1043),366,365))+(($AD834*DT!$E$5/2000))</f>
        <v>0</v>
      </c>
      <c r="AA834" s="290">
        <f t="shared" si="151"/>
        <v>0</v>
      </c>
      <c r="AC834" s="291">
        <f t="shared" si="152"/>
        <v>0</v>
      </c>
      <c r="AD834" s="291">
        <f t="shared" si="153"/>
        <v>0</v>
      </c>
    </row>
    <row r="835" spans="2:30" x14ac:dyDescent="0.25">
      <c r="B835" s="522">
        <v>831</v>
      </c>
      <c r="C835" s="280">
        <f>'BIENES ASEGURADOS'!C843</f>
        <v>0</v>
      </c>
      <c r="D835" s="281">
        <f>SUM('BIENES ASEGURADOS'!D843:H843)*'RT GENERALES'!$D$14</f>
        <v>0</v>
      </c>
      <c r="E835" s="281">
        <f>SUM('BIENES ASEGURADOS'!I843:Y843,'BIENES ASEGURADOS'!AA843)*'RT GENERALES'!$D$14</f>
        <v>0</v>
      </c>
      <c r="F835" s="281">
        <f>'BIENES ASEGURADOS'!AB843*'RT GENERALES'!$D$14</f>
        <v>0</v>
      </c>
      <c r="G835" s="282">
        <f>'BIENES ASEGURADOS'!Z843*'RT GENERALES'!$D$14</f>
        <v>0</v>
      </c>
      <c r="H835" s="525">
        <f t="shared" si="144"/>
        <v>0</v>
      </c>
      <c r="I835" s="283"/>
      <c r="J835" s="284">
        <f>(((D835+E835)*(DT!$C$5/1000)))*($D$1045/IF(AND($D$1044&gt;$B$1046,$B$1046&gt;$D$1043),366,365))+(LIQUIDACION!$F835*(DT!$C$5/2000))</f>
        <v>0</v>
      </c>
      <c r="K835" s="285">
        <f t="shared" si="145"/>
        <v>0</v>
      </c>
      <c r="L835" s="286">
        <f>(((D835+E835)*DT!$E$5/1000)*($D$1045/IF(AND($D$1044&gt;$B$1046,$B$1046&gt;$D$1043),366,365))+(LIQUIDACION!F835*(DT!$E$5/2000)))</f>
        <v>0</v>
      </c>
      <c r="M835" s="286">
        <f>((G835)*(DT!$C$6/1000))*($D$1045/IF(AND($D$1044&gt;$B$1046,$B$1046&gt;$D$1043),366,365))</f>
        <v>0</v>
      </c>
      <c r="N835" s="287">
        <f t="shared" si="146"/>
        <v>0</v>
      </c>
      <c r="P835" s="288">
        <f>(($U835*DT!$C$5/1000))*($D$1045/IF(AND($D$1044&gt;$B$1046,$B$1046&gt;$D$1043),366,365))+(($V835*DT!$C$5/2000))</f>
        <v>0</v>
      </c>
      <c r="Q835" s="289">
        <f t="shared" si="147"/>
        <v>0</v>
      </c>
      <c r="R835" s="289">
        <f>(($U835*DT!$E$5/1000))*($D$1045/IF(AND($D$1044&gt;$B$1046,$B$1046&gt;$D$1043),366,365))+(($V835*DT!$E$5/2000))</f>
        <v>0</v>
      </c>
      <c r="S835" s="290">
        <f t="shared" si="148"/>
        <v>0</v>
      </c>
      <c r="U835" s="291">
        <f t="shared" si="149"/>
        <v>0</v>
      </c>
      <c r="V835" s="291">
        <f t="shared" si="143"/>
        <v>0</v>
      </c>
      <c r="X835" s="288">
        <f>(($AC835*DT!$C$5/1000))*($D$1045/IF(AND($D$1044&gt;$B$1046,$B$1046&gt;$D$1043),366,365))+(($AD835*DT!$C$5/2000))</f>
        <v>0</v>
      </c>
      <c r="Y835" s="289">
        <f t="shared" si="150"/>
        <v>0</v>
      </c>
      <c r="Z835" s="289">
        <f>(($AC835*DT!$E$5/1000))*($D$1045/IF(AND($D$1044&gt;$B$1046,$B$1046&gt;$D$1043),366,365))+(($AD835*DT!$E$5/2000))</f>
        <v>0</v>
      </c>
      <c r="AA835" s="290">
        <f t="shared" si="151"/>
        <v>0</v>
      </c>
      <c r="AC835" s="291">
        <f t="shared" si="152"/>
        <v>0</v>
      </c>
      <c r="AD835" s="291">
        <f t="shared" si="153"/>
        <v>0</v>
      </c>
    </row>
    <row r="836" spans="2:30" x14ac:dyDescent="0.25">
      <c r="B836" s="522">
        <v>832</v>
      </c>
      <c r="C836" s="280">
        <f>'BIENES ASEGURADOS'!C844</f>
        <v>0</v>
      </c>
      <c r="D836" s="281">
        <f>SUM('BIENES ASEGURADOS'!D844:H844)*'RT GENERALES'!$D$14</f>
        <v>0</v>
      </c>
      <c r="E836" s="281">
        <f>SUM('BIENES ASEGURADOS'!I844:Y844,'BIENES ASEGURADOS'!AA844)*'RT GENERALES'!$D$14</f>
        <v>0</v>
      </c>
      <c r="F836" s="281">
        <f>'BIENES ASEGURADOS'!AB844*'RT GENERALES'!$D$14</f>
        <v>0</v>
      </c>
      <c r="G836" s="282">
        <f>'BIENES ASEGURADOS'!Z844*'RT GENERALES'!$D$14</f>
        <v>0</v>
      </c>
      <c r="H836" s="525">
        <f t="shared" si="144"/>
        <v>0</v>
      </c>
      <c r="I836" s="283"/>
      <c r="J836" s="284">
        <f>(((D836+E836)*(DT!$C$5/1000)))*($D$1045/IF(AND($D$1044&gt;$B$1046,$B$1046&gt;$D$1043),366,365))+(LIQUIDACION!$F836*(DT!$C$5/2000))</f>
        <v>0</v>
      </c>
      <c r="K836" s="285">
        <f t="shared" si="145"/>
        <v>0</v>
      </c>
      <c r="L836" s="286">
        <f>(((D836+E836)*DT!$E$5/1000)*($D$1045/IF(AND($D$1044&gt;$B$1046,$B$1046&gt;$D$1043),366,365))+(LIQUIDACION!F836*(DT!$E$5/2000)))</f>
        <v>0</v>
      </c>
      <c r="M836" s="286">
        <f>((G836)*(DT!$C$6/1000))*($D$1045/IF(AND($D$1044&gt;$B$1046,$B$1046&gt;$D$1043),366,365))</f>
        <v>0</v>
      </c>
      <c r="N836" s="287">
        <f t="shared" si="146"/>
        <v>0</v>
      </c>
      <c r="P836" s="288">
        <f>(($U836*DT!$C$5/1000))*($D$1045/IF(AND($D$1044&gt;$B$1046,$B$1046&gt;$D$1043),366,365))+(($V836*DT!$C$5/2000))</f>
        <v>0</v>
      </c>
      <c r="Q836" s="289">
        <f t="shared" si="147"/>
        <v>0</v>
      </c>
      <c r="R836" s="289">
        <f>(($U836*DT!$E$5/1000))*($D$1045/IF(AND($D$1044&gt;$B$1046,$B$1046&gt;$D$1043),366,365))+(($V836*DT!$E$5/2000))</f>
        <v>0</v>
      </c>
      <c r="S836" s="290">
        <f t="shared" si="148"/>
        <v>0</v>
      </c>
      <c r="U836" s="291">
        <f t="shared" si="149"/>
        <v>0</v>
      </c>
      <c r="V836" s="291">
        <f t="shared" si="143"/>
        <v>0</v>
      </c>
      <c r="X836" s="288">
        <f>(($AC836*DT!$C$5/1000))*($D$1045/IF(AND($D$1044&gt;$B$1046,$B$1046&gt;$D$1043),366,365))+(($AD836*DT!$C$5/2000))</f>
        <v>0</v>
      </c>
      <c r="Y836" s="289">
        <f t="shared" si="150"/>
        <v>0</v>
      </c>
      <c r="Z836" s="289">
        <f>(($AC836*DT!$E$5/1000))*($D$1045/IF(AND($D$1044&gt;$B$1046,$B$1046&gt;$D$1043),366,365))+(($AD836*DT!$E$5/2000))</f>
        <v>0</v>
      </c>
      <c r="AA836" s="290">
        <f t="shared" si="151"/>
        <v>0</v>
      </c>
      <c r="AC836" s="291">
        <f t="shared" si="152"/>
        <v>0</v>
      </c>
      <c r="AD836" s="291">
        <f t="shared" si="153"/>
        <v>0</v>
      </c>
    </row>
    <row r="837" spans="2:30" x14ac:dyDescent="0.25">
      <c r="B837" s="522">
        <v>833</v>
      </c>
      <c r="C837" s="280">
        <f>'BIENES ASEGURADOS'!C845</f>
        <v>0</v>
      </c>
      <c r="D837" s="281">
        <f>SUM('BIENES ASEGURADOS'!D845:H845)*'RT GENERALES'!$D$14</f>
        <v>0</v>
      </c>
      <c r="E837" s="281">
        <f>SUM('BIENES ASEGURADOS'!I845:Y845,'BIENES ASEGURADOS'!AA845)*'RT GENERALES'!$D$14</f>
        <v>0</v>
      </c>
      <c r="F837" s="281">
        <f>'BIENES ASEGURADOS'!AB845*'RT GENERALES'!$D$14</f>
        <v>0</v>
      </c>
      <c r="G837" s="282">
        <f>'BIENES ASEGURADOS'!Z845*'RT GENERALES'!$D$14</f>
        <v>0</v>
      </c>
      <c r="H837" s="525">
        <f t="shared" si="144"/>
        <v>0</v>
      </c>
      <c r="I837" s="283"/>
      <c r="J837" s="284">
        <f>(((D837+E837)*(DT!$C$5/1000)))*($D$1045/IF(AND($D$1044&gt;$B$1046,$B$1046&gt;$D$1043),366,365))+(LIQUIDACION!$F837*(DT!$C$5/2000))</f>
        <v>0</v>
      </c>
      <c r="K837" s="285">
        <f t="shared" si="145"/>
        <v>0</v>
      </c>
      <c r="L837" s="286">
        <f>(((D837+E837)*DT!$E$5/1000)*($D$1045/IF(AND($D$1044&gt;$B$1046,$B$1046&gt;$D$1043),366,365))+(LIQUIDACION!F837*(DT!$E$5/2000)))</f>
        <v>0</v>
      </c>
      <c r="M837" s="286">
        <f>((G837)*(DT!$C$6/1000))*($D$1045/IF(AND($D$1044&gt;$B$1046,$B$1046&gt;$D$1043),366,365))</f>
        <v>0</v>
      </c>
      <c r="N837" s="287">
        <f t="shared" si="146"/>
        <v>0</v>
      </c>
      <c r="P837" s="288">
        <f>(($U837*DT!$C$5/1000))*($D$1045/IF(AND($D$1044&gt;$B$1046,$B$1046&gt;$D$1043),366,365))+(($V837*DT!$C$5/2000))</f>
        <v>0</v>
      </c>
      <c r="Q837" s="289">
        <f t="shared" si="147"/>
        <v>0</v>
      </c>
      <c r="R837" s="289">
        <f>(($U837*DT!$E$5/1000))*($D$1045/IF(AND($D$1044&gt;$B$1046,$B$1046&gt;$D$1043),366,365))+(($V837*DT!$E$5/2000))</f>
        <v>0</v>
      </c>
      <c r="S837" s="290">
        <f t="shared" si="148"/>
        <v>0</v>
      </c>
      <c r="U837" s="291">
        <f t="shared" si="149"/>
        <v>0</v>
      </c>
      <c r="V837" s="291">
        <f t="shared" si="143"/>
        <v>0</v>
      </c>
      <c r="X837" s="288">
        <f>(($AC837*DT!$C$5/1000))*($D$1045/IF(AND($D$1044&gt;$B$1046,$B$1046&gt;$D$1043),366,365))+(($AD837*DT!$C$5/2000))</f>
        <v>0</v>
      </c>
      <c r="Y837" s="289">
        <f t="shared" si="150"/>
        <v>0</v>
      </c>
      <c r="Z837" s="289">
        <f>(($AC837*DT!$E$5/1000))*($D$1045/IF(AND($D$1044&gt;$B$1046,$B$1046&gt;$D$1043),366,365))+(($AD837*DT!$E$5/2000))</f>
        <v>0</v>
      </c>
      <c r="AA837" s="290">
        <f t="shared" si="151"/>
        <v>0</v>
      </c>
      <c r="AC837" s="291">
        <f t="shared" si="152"/>
        <v>0</v>
      </c>
      <c r="AD837" s="291">
        <f t="shared" si="153"/>
        <v>0</v>
      </c>
    </row>
    <row r="838" spans="2:30" x14ac:dyDescent="0.25">
      <c r="B838" s="522">
        <v>834</v>
      </c>
      <c r="C838" s="280">
        <f>'BIENES ASEGURADOS'!C846</f>
        <v>0</v>
      </c>
      <c r="D838" s="281">
        <f>SUM('BIENES ASEGURADOS'!D846:H846)*'RT GENERALES'!$D$14</f>
        <v>0</v>
      </c>
      <c r="E838" s="281">
        <f>SUM('BIENES ASEGURADOS'!I846:Y846,'BIENES ASEGURADOS'!AA846)*'RT GENERALES'!$D$14</f>
        <v>0</v>
      </c>
      <c r="F838" s="281">
        <f>'BIENES ASEGURADOS'!AB846*'RT GENERALES'!$D$14</f>
        <v>0</v>
      </c>
      <c r="G838" s="282">
        <f>'BIENES ASEGURADOS'!Z846*'RT GENERALES'!$D$14</f>
        <v>0</v>
      </c>
      <c r="H838" s="525">
        <f t="shared" si="144"/>
        <v>0</v>
      </c>
      <c r="I838" s="283"/>
      <c r="J838" s="284">
        <f>(((D838+E838)*(DT!$C$5/1000)))*($D$1045/IF(AND($D$1044&gt;$B$1046,$B$1046&gt;$D$1043),366,365))+(LIQUIDACION!$F838*(DT!$C$5/2000))</f>
        <v>0</v>
      </c>
      <c r="K838" s="285">
        <f t="shared" si="145"/>
        <v>0</v>
      </c>
      <c r="L838" s="286">
        <f>(((D838+E838)*DT!$E$5/1000)*($D$1045/IF(AND($D$1044&gt;$B$1046,$B$1046&gt;$D$1043),366,365))+(LIQUIDACION!F838*(DT!$E$5/2000)))</f>
        <v>0</v>
      </c>
      <c r="M838" s="286">
        <f>((G838)*(DT!$C$6/1000))*($D$1045/IF(AND($D$1044&gt;$B$1046,$B$1046&gt;$D$1043),366,365))</f>
        <v>0</v>
      </c>
      <c r="N838" s="287">
        <f t="shared" si="146"/>
        <v>0</v>
      </c>
      <c r="P838" s="288">
        <f>(($U838*DT!$C$5/1000))*($D$1045/IF(AND($D$1044&gt;$B$1046,$B$1046&gt;$D$1043),366,365))+(($V838*DT!$C$5/2000))</f>
        <v>0</v>
      </c>
      <c r="Q838" s="289">
        <f t="shared" si="147"/>
        <v>0</v>
      </c>
      <c r="R838" s="289">
        <f>(($U838*DT!$E$5/1000))*($D$1045/IF(AND($D$1044&gt;$B$1046,$B$1046&gt;$D$1043),366,365))+(($V838*DT!$E$5/2000))</f>
        <v>0</v>
      </c>
      <c r="S838" s="290">
        <f t="shared" si="148"/>
        <v>0</v>
      </c>
      <c r="U838" s="291">
        <f t="shared" si="149"/>
        <v>0</v>
      </c>
      <c r="V838" s="291">
        <f t="shared" ref="V838:V901" si="154">IF(AND(($H838)&gt;$P$2,$F838&gt;0),(($F838)*($P$2/$H838)),$F838)</f>
        <v>0</v>
      </c>
      <c r="X838" s="288">
        <f>(($AC838*DT!$C$5/1000))*($D$1045/IF(AND($D$1044&gt;$B$1046,$B$1046&gt;$D$1043),366,365))+(($AD838*DT!$C$5/2000))</f>
        <v>0</v>
      </c>
      <c r="Y838" s="289">
        <f t="shared" si="150"/>
        <v>0</v>
      </c>
      <c r="Z838" s="289">
        <f>(($AC838*DT!$E$5/1000))*($D$1045/IF(AND($D$1044&gt;$B$1046,$B$1046&gt;$D$1043),366,365))+(($AD838*DT!$E$5/2000))</f>
        <v>0</v>
      </c>
      <c r="AA838" s="290">
        <f t="shared" si="151"/>
        <v>0</v>
      </c>
      <c r="AC838" s="291">
        <f t="shared" si="152"/>
        <v>0</v>
      </c>
      <c r="AD838" s="291">
        <f t="shared" si="153"/>
        <v>0</v>
      </c>
    </row>
    <row r="839" spans="2:30" x14ac:dyDescent="0.25">
      <c r="B839" s="522">
        <v>835</v>
      </c>
      <c r="C839" s="280">
        <f>'BIENES ASEGURADOS'!C847</f>
        <v>0</v>
      </c>
      <c r="D839" s="281">
        <f>SUM('BIENES ASEGURADOS'!D847:H847)*'RT GENERALES'!$D$14</f>
        <v>0</v>
      </c>
      <c r="E839" s="281">
        <f>SUM('BIENES ASEGURADOS'!I847:Y847,'BIENES ASEGURADOS'!AA847)*'RT GENERALES'!$D$14</f>
        <v>0</v>
      </c>
      <c r="F839" s="281">
        <f>'BIENES ASEGURADOS'!AB847*'RT GENERALES'!$D$14</f>
        <v>0</v>
      </c>
      <c r="G839" s="282">
        <f>'BIENES ASEGURADOS'!Z847*'RT GENERALES'!$D$14</f>
        <v>0</v>
      </c>
      <c r="H839" s="525">
        <f t="shared" si="144"/>
        <v>0</v>
      </c>
      <c r="I839" s="283"/>
      <c r="J839" s="284">
        <f>(((D839+E839)*(DT!$C$5/1000)))*($D$1045/IF(AND($D$1044&gt;$B$1046,$B$1046&gt;$D$1043),366,365))+(LIQUIDACION!$F839*(DT!$C$5/2000))</f>
        <v>0</v>
      </c>
      <c r="K839" s="285">
        <f t="shared" si="145"/>
        <v>0</v>
      </c>
      <c r="L839" s="286">
        <f>(((D839+E839)*DT!$E$5/1000)*($D$1045/IF(AND($D$1044&gt;$B$1046,$B$1046&gt;$D$1043),366,365))+(LIQUIDACION!F839*(DT!$E$5/2000)))</f>
        <v>0</v>
      </c>
      <c r="M839" s="286">
        <f>((G839)*(DT!$C$6/1000))*($D$1045/IF(AND($D$1044&gt;$B$1046,$B$1046&gt;$D$1043),366,365))</f>
        <v>0</v>
      </c>
      <c r="N839" s="287">
        <f t="shared" si="146"/>
        <v>0</v>
      </c>
      <c r="P839" s="288">
        <f>(($U839*DT!$C$5/1000))*($D$1045/IF(AND($D$1044&gt;$B$1046,$B$1046&gt;$D$1043),366,365))+(($V839*DT!$C$5/2000))</f>
        <v>0</v>
      </c>
      <c r="Q839" s="289">
        <f t="shared" si="147"/>
        <v>0</v>
      </c>
      <c r="R839" s="289">
        <f>(($U839*DT!$E$5/1000))*($D$1045/IF(AND($D$1044&gt;$B$1046,$B$1046&gt;$D$1043),366,365))+(($V839*DT!$E$5/2000))</f>
        <v>0</v>
      </c>
      <c r="S839" s="290">
        <f t="shared" si="148"/>
        <v>0</v>
      </c>
      <c r="U839" s="291">
        <f t="shared" si="149"/>
        <v>0</v>
      </c>
      <c r="V839" s="291">
        <f t="shared" si="154"/>
        <v>0</v>
      </c>
      <c r="X839" s="288">
        <f>(($AC839*DT!$C$5/1000))*($D$1045/IF(AND($D$1044&gt;$B$1046,$B$1046&gt;$D$1043),366,365))+(($AD839*DT!$C$5/2000))</f>
        <v>0</v>
      </c>
      <c r="Y839" s="289">
        <f t="shared" si="150"/>
        <v>0</v>
      </c>
      <c r="Z839" s="289">
        <f>(($AC839*DT!$E$5/1000))*($D$1045/IF(AND($D$1044&gt;$B$1046,$B$1046&gt;$D$1043),366,365))+(($AD839*DT!$E$5/2000))</f>
        <v>0</v>
      </c>
      <c r="AA839" s="290">
        <f t="shared" si="151"/>
        <v>0</v>
      </c>
      <c r="AC839" s="291">
        <f t="shared" si="152"/>
        <v>0</v>
      </c>
      <c r="AD839" s="291">
        <f t="shared" si="153"/>
        <v>0</v>
      </c>
    </row>
    <row r="840" spans="2:30" x14ac:dyDescent="0.25">
      <c r="B840" s="522">
        <v>836</v>
      </c>
      <c r="C840" s="280">
        <f>'BIENES ASEGURADOS'!C848</f>
        <v>0</v>
      </c>
      <c r="D840" s="281">
        <f>SUM('BIENES ASEGURADOS'!D848:H848)*'RT GENERALES'!$D$14</f>
        <v>0</v>
      </c>
      <c r="E840" s="281">
        <f>SUM('BIENES ASEGURADOS'!I848:Y848,'BIENES ASEGURADOS'!AA848)*'RT GENERALES'!$D$14</f>
        <v>0</v>
      </c>
      <c r="F840" s="281">
        <f>'BIENES ASEGURADOS'!AB848*'RT GENERALES'!$D$14</f>
        <v>0</v>
      </c>
      <c r="G840" s="282">
        <f>'BIENES ASEGURADOS'!Z848*'RT GENERALES'!$D$14</f>
        <v>0</v>
      </c>
      <c r="H840" s="525">
        <f t="shared" si="144"/>
        <v>0</v>
      </c>
      <c r="I840" s="283"/>
      <c r="J840" s="284">
        <f>(((D840+E840)*(DT!$C$5/1000)))*($D$1045/IF(AND($D$1044&gt;$B$1046,$B$1046&gt;$D$1043),366,365))+(LIQUIDACION!$F840*(DT!$C$5/2000))</f>
        <v>0</v>
      </c>
      <c r="K840" s="285">
        <f t="shared" si="145"/>
        <v>0</v>
      </c>
      <c r="L840" s="286">
        <f>(((D840+E840)*DT!$E$5/1000)*($D$1045/IF(AND($D$1044&gt;$B$1046,$B$1046&gt;$D$1043),366,365))+(LIQUIDACION!F840*(DT!$E$5/2000)))</f>
        <v>0</v>
      </c>
      <c r="M840" s="286">
        <f>((G840)*(DT!$C$6/1000))*($D$1045/IF(AND($D$1044&gt;$B$1046,$B$1046&gt;$D$1043),366,365))</f>
        <v>0</v>
      </c>
      <c r="N840" s="287">
        <f t="shared" si="146"/>
        <v>0</v>
      </c>
      <c r="P840" s="288">
        <f>(($U840*DT!$C$5/1000))*($D$1045/IF(AND($D$1044&gt;$B$1046,$B$1046&gt;$D$1043),366,365))+(($V840*DT!$C$5/2000))</f>
        <v>0</v>
      </c>
      <c r="Q840" s="289">
        <f t="shared" si="147"/>
        <v>0</v>
      </c>
      <c r="R840" s="289">
        <f>(($U840*DT!$E$5/1000))*($D$1045/IF(AND($D$1044&gt;$B$1046,$B$1046&gt;$D$1043),366,365))+(($V840*DT!$E$5/2000))</f>
        <v>0</v>
      </c>
      <c r="S840" s="290">
        <f t="shared" si="148"/>
        <v>0</v>
      </c>
      <c r="U840" s="291">
        <f t="shared" si="149"/>
        <v>0</v>
      </c>
      <c r="V840" s="291">
        <f t="shared" si="154"/>
        <v>0</v>
      </c>
      <c r="X840" s="288">
        <f>(($AC840*DT!$C$5/1000))*($D$1045/IF(AND($D$1044&gt;$B$1046,$B$1046&gt;$D$1043),366,365))+(($AD840*DT!$C$5/2000))</f>
        <v>0</v>
      </c>
      <c r="Y840" s="289">
        <f t="shared" si="150"/>
        <v>0</v>
      </c>
      <c r="Z840" s="289">
        <f>(($AC840*DT!$E$5/1000))*($D$1045/IF(AND($D$1044&gt;$B$1046,$B$1046&gt;$D$1043),366,365))+(($AD840*DT!$E$5/2000))</f>
        <v>0</v>
      </c>
      <c r="AA840" s="290">
        <f t="shared" si="151"/>
        <v>0</v>
      </c>
      <c r="AC840" s="291">
        <f t="shared" si="152"/>
        <v>0</v>
      </c>
      <c r="AD840" s="291">
        <f t="shared" si="153"/>
        <v>0</v>
      </c>
    </row>
    <row r="841" spans="2:30" x14ac:dyDescent="0.25">
      <c r="B841" s="522">
        <v>837</v>
      </c>
      <c r="C841" s="280">
        <f>'BIENES ASEGURADOS'!C849</f>
        <v>0</v>
      </c>
      <c r="D841" s="281">
        <f>SUM('BIENES ASEGURADOS'!D849:H849)*'RT GENERALES'!$D$14</f>
        <v>0</v>
      </c>
      <c r="E841" s="281">
        <f>SUM('BIENES ASEGURADOS'!I849:Y849,'BIENES ASEGURADOS'!AA849)*'RT GENERALES'!$D$14</f>
        <v>0</v>
      </c>
      <c r="F841" s="281">
        <f>'BIENES ASEGURADOS'!AB849*'RT GENERALES'!$D$14</f>
        <v>0</v>
      </c>
      <c r="G841" s="282">
        <f>'BIENES ASEGURADOS'!Z849*'RT GENERALES'!$D$14</f>
        <v>0</v>
      </c>
      <c r="H841" s="525">
        <f t="shared" si="144"/>
        <v>0</v>
      </c>
      <c r="I841" s="283"/>
      <c r="J841" s="284">
        <f>(((D841+E841)*(DT!$C$5/1000)))*($D$1045/IF(AND($D$1044&gt;$B$1046,$B$1046&gt;$D$1043),366,365))+(LIQUIDACION!$F841*(DT!$C$5/2000))</f>
        <v>0</v>
      </c>
      <c r="K841" s="285">
        <f t="shared" si="145"/>
        <v>0</v>
      </c>
      <c r="L841" s="286">
        <f>(((D841+E841)*DT!$E$5/1000)*($D$1045/IF(AND($D$1044&gt;$B$1046,$B$1046&gt;$D$1043),366,365))+(LIQUIDACION!F841*(DT!$E$5/2000)))</f>
        <v>0</v>
      </c>
      <c r="M841" s="286">
        <f>((G841)*(DT!$C$6/1000))*($D$1045/IF(AND($D$1044&gt;$B$1046,$B$1046&gt;$D$1043),366,365))</f>
        <v>0</v>
      </c>
      <c r="N841" s="287">
        <f t="shared" si="146"/>
        <v>0</v>
      </c>
      <c r="P841" s="288">
        <f>(($U841*DT!$C$5/1000))*($D$1045/IF(AND($D$1044&gt;$B$1046,$B$1046&gt;$D$1043),366,365))+(($V841*DT!$C$5/2000))</f>
        <v>0</v>
      </c>
      <c r="Q841" s="289">
        <f t="shared" si="147"/>
        <v>0</v>
      </c>
      <c r="R841" s="289">
        <f>(($U841*DT!$E$5/1000))*($D$1045/IF(AND($D$1044&gt;$B$1046,$B$1046&gt;$D$1043),366,365))+(($V841*DT!$E$5/2000))</f>
        <v>0</v>
      </c>
      <c r="S841" s="290">
        <f t="shared" si="148"/>
        <v>0</v>
      </c>
      <c r="U841" s="291">
        <f t="shared" si="149"/>
        <v>0</v>
      </c>
      <c r="V841" s="291">
        <f t="shared" si="154"/>
        <v>0</v>
      </c>
      <c r="X841" s="288">
        <f>(($AC841*DT!$C$5/1000))*($D$1045/IF(AND($D$1044&gt;$B$1046,$B$1046&gt;$D$1043),366,365))+(($AD841*DT!$C$5/2000))</f>
        <v>0</v>
      </c>
      <c r="Y841" s="289">
        <f t="shared" si="150"/>
        <v>0</v>
      </c>
      <c r="Z841" s="289">
        <f>(($AC841*DT!$E$5/1000))*($D$1045/IF(AND($D$1044&gt;$B$1046,$B$1046&gt;$D$1043),366,365))+(($AD841*DT!$E$5/2000))</f>
        <v>0</v>
      </c>
      <c r="AA841" s="290">
        <f t="shared" si="151"/>
        <v>0</v>
      </c>
      <c r="AC841" s="291">
        <f t="shared" si="152"/>
        <v>0</v>
      </c>
      <c r="AD841" s="291">
        <f t="shared" si="153"/>
        <v>0</v>
      </c>
    </row>
    <row r="842" spans="2:30" x14ac:dyDescent="0.25">
      <c r="B842" s="522">
        <v>838</v>
      </c>
      <c r="C842" s="280">
        <f>'BIENES ASEGURADOS'!C850</f>
        <v>0</v>
      </c>
      <c r="D842" s="281">
        <f>SUM('BIENES ASEGURADOS'!D850:H850)*'RT GENERALES'!$D$14</f>
        <v>0</v>
      </c>
      <c r="E842" s="281">
        <f>SUM('BIENES ASEGURADOS'!I850:Y850,'BIENES ASEGURADOS'!AA850)*'RT GENERALES'!$D$14</f>
        <v>0</v>
      </c>
      <c r="F842" s="281">
        <f>'BIENES ASEGURADOS'!AB850*'RT GENERALES'!$D$14</f>
        <v>0</v>
      </c>
      <c r="G842" s="282">
        <f>'BIENES ASEGURADOS'!Z850*'RT GENERALES'!$D$14</f>
        <v>0</v>
      </c>
      <c r="H842" s="525">
        <f t="shared" si="144"/>
        <v>0</v>
      </c>
      <c r="I842" s="283"/>
      <c r="J842" s="284">
        <f>(((D842+E842)*(DT!$C$5/1000)))*($D$1045/IF(AND($D$1044&gt;$B$1046,$B$1046&gt;$D$1043),366,365))+(LIQUIDACION!$F842*(DT!$C$5/2000))</f>
        <v>0</v>
      </c>
      <c r="K842" s="285">
        <f t="shared" si="145"/>
        <v>0</v>
      </c>
      <c r="L842" s="286">
        <f>(((D842+E842)*DT!$E$5/1000)*($D$1045/IF(AND($D$1044&gt;$B$1046,$B$1046&gt;$D$1043),366,365))+(LIQUIDACION!F842*(DT!$E$5/2000)))</f>
        <v>0</v>
      </c>
      <c r="M842" s="286">
        <f>((G842)*(DT!$C$6/1000))*($D$1045/IF(AND($D$1044&gt;$B$1046,$B$1046&gt;$D$1043),366,365))</f>
        <v>0</v>
      </c>
      <c r="N842" s="287">
        <f t="shared" si="146"/>
        <v>0</v>
      </c>
      <c r="P842" s="288">
        <f>(($U842*DT!$C$5/1000))*($D$1045/IF(AND($D$1044&gt;$B$1046,$B$1046&gt;$D$1043),366,365))+(($V842*DT!$C$5/2000))</f>
        <v>0</v>
      </c>
      <c r="Q842" s="289">
        <f t="shared" si="147"/>
        <v>0</v>
      </c>
      <c r="R842" s="289">
        <f>(($U842*DT!$E$5/1000))*($D$1045/IF(AND($D$1044&gt;$B$1046,$B$1046&gt;$D$1043),366,365))+(($V842*DT!$E$5/2000))</f>
        <v>0</v>
      </c>
      <c r="S842" s="290">
        <f t="shared" si="148"/>
        <v>0</v>
      </c>
      <c r="U842" s="291">
        <f t="shared" si="149"/>
        <v>0</v>
      </c>
      <c r="V842" s="291">
        <f t="shared" si="154"/>
        <v>0</v>
      </c>
      <c r="X842" s="288">
        <f>(($AC842*DT!$C$5/1000))*($D$1045/IF(AND($D$1044&gt;$B$1046,$B$1046&gt;$D$1043),366,365))+(($AD842*DT!$C$5/2000))</f>
        <v>0</v>
      </c>
      <c r="Y842" s="289">
        <f t="shared" si="150"/>
        <v>0</v>
      </c>
      <c r="Z842" s="289">
        <f>(($AC842*DT!$E$5/1000))*($D$1045/IF(AND($D$1044&gt;$B$1046,$B$1046&gt;$D$1043),366,365))+(($AD842*DT!$E$5/2000))</f>
        <v>0</v>
      </c>
      <c r="AA842" s="290">
        <f t="shared" si="151"/>
        <v>0</v>
      </c>
      <c r="AC842" s="291">
        <f t="shared" si="152"/>
        <v>0</v>
      </c>
      <c r="AD842" s="291">
        <f t="shared" si="153"/>
        <v>0</v>
      </c>
    </row>
    <row r="843" spans="2:30" x14ac:dyDescent="0.25">
      <c r="B843" s="522">
        <v>839</v>
      </c>
      <c r="C843" s="280">
        <f>'BIENES ASEGURADOS'!C851</f>
        <v>0</v>
      </c>
      <c r="D843" s="281">
        <f>SUM('BIENES ASEGURADOS'!D851:H851)*'RT GENERALES'!$D$14</f>
        <v>0</v>
      </c>
      <c r="E843" s="281">
        <f>SUM('BIENES ASEGURADOS'!I851:Y851,'BIENES ASEGURADOS'!AA851)*'RT GENERALES'!$D$14</f>
        <v>0</v>
      </c>
      <c r="F843" s="281">
        <f>'BIENES ASEGURADOS'!AB851*'RT GENERALES'!$D$14</f>
        <v>0</v>
      </c>
      <c r="G843" s="282">
        <f>'BIENES ASEGURADOS'!Z851*'RT GENERALES'!$D$14</f>
        <v>0</v>
      </c>
      <c r="H843" s="525">
        <f t="shared" si="144"/>
        <v>0</v>
      </c>
      <c r="I843" s="283"/>
      <c r="J843" s="284">
        <f>(((D843+E843)*(DT!$C$5/1000)))*($D$1045/IF(AND($D$1044&gt;$B$1046,$B$1046&gt;$D$1043),366,365))+(LIQUIDACION!$F843*(DT!$C$5/2000))</f>
        <v>0</v>
      </c>
      <c r="K843" s="285">
        <f t="shared" si="145"/>
        <v>0</v>
      </c>
      <c r="L843" s="286">
        <f>(((D843+E843)*DT!$E$5/1000)*($D$1045/IF(AND($D$1044&gt;$B$1046,$B$1046&gt;$D$1043),366,365))+(LIQUIDACION!F843*(DT!$E$5/2000)))</f>
        <v>0</v>
      </c>
      <c r="M843" s="286">
        <f>((G843)*(DT!$C$6/1000))*($D$1045/IF(AND($D$1044&gt;$B$1046,$B$1046&gt;$D$1043),366,365))</f>
        <v>0</v>
      </c>
      <c r="N843" s="287">
        <f t="shared" si="146"/>
        <v>0</v>
      </c>
      <c r="P843" s="288">
        <f>(($U843*DT!$C$5/1000))*($D$1045/IF(AND($D$1044&gt;$B$1046,$B$1046&gt;$D$1043),366,365))+(($V843*DT!$C$5/2000))</f>
        <v>0</v>
      </c>
      <c r="Q843" s="289">
        <f t="shared" si="147"/>
        <v>0</v>
      </c>
      <c r="R843" s="289">
        <f>(($U843*DT!$E$5/1000))*($D$1045/IF(AND($D$1044&gt;$B$1046,$B$1046&gt;$D$1043),366,365))+(($V843*DT!$E$5/2000))</f>
        <v>0</v>
      </c>
      <c r="S843" s="290">
        <f t="shared" si="148"/>
        <v>0</v>
      </c>
      <c r="U843" s="291">
        <f t="shared" si="149"/>
        <v>0</v>
      </c>
      <c r="V843" s="291">
        <f t="shared" si="154"/>
        <v>0</v>
      </c>
      <c r="X843" s="288">
        <f>(($AC843*DT!$C$5/1000))*($D$1045/IF(AND($D$1044&gt;$B$1046,$B$1046&gt;$D$1043),366,365))+(($AD843*DT!$C$5/2000))</f>
        <v>0</v>
      </c>
      <c r="Y843" s="289">
        <f t="shared" si="150"/>
        <v>0</v>
      </c>
      <c r="Z843" s="289">
        <f>(($AC843*DT!$E$5/1000))*($D$1045/IF(AND($D$1044&gt;$B$1046,$B$1046&gt;$D$1043),366,365))+(($AD843*DT!$E$5/2000))</f>
        <v>0</v>
      </c>
      <c r="AA843" s="290">
        <f t="shared" si="151"/>
        <v>0</v>
      </c>
      <c r="AC843" s="291">
        <f t="shared" si="152"/>
        <v>0</v>
      </c>
      <c r="AD843" s="291">
        <f t="shared" si="153"/>
        <v>0</v>
      </c>
    </row>
    <row r="844" spans="2:30" x14ac:dyDescent="0.25">
      <c r="B844" s="522">
        <v>840</v>
      </c>
      <c r="C844" s="280">
        <f>'BIENES ASEGURADOS'!C852</f>
        <v>0</v>
      </c>
      <c r="D844" s="281">
        <f>SUM('BIENES ASEGURADOS'!D852:H852)*'RT GENERALES'!$D$14</f>
        <v>0</v>
      </c>
      <c r="E844" s="281">
        <f>SUM('BIENES ASEGURADOS'!I852:Y852,'BIENES ASEGURADOS'!AA852)*'RT GENERALES'!$D$14</f>
        <v>0</v>
      </c>
      <c r="F844" s="281">
        <f>'BIENES ASEGURADOS'!AB852*'RT GENERALES'!$D$14</f>
        <v>0</v>
      </c>
      <c r="G844" s="282">
        <f>'BIENES ASEGURADOS'!Z852*'RT GENERALES'!$D$14</f>
        <v>0</v>
      </c>
      <c r="H844" s="525">
        <f t="shared" si="144"/>
        <v>0</v>
      </c>
      <c r="I844" s="283"/>
      <c r="J844" s="284">
        <f>(((D844+E844)*(DT!$C$5/1000)))*($D$1045/IF(AND($D$1044&gt;$B$1046,$B$1046&gt;$D$1043),366,365))+(LIQUIDACION!$F844*(DT!$C$5/2000))</f>
        <v>0</v>
      </c>
      <c r="K844" s="285">
        <f t="shared" si="145"/>
        <v>0</v>
      </c>
      <c r="L844" s="286">
        <f>(((D844+E844)*DT!$E$5/1000)*($D$1045/IF(AND($D$1044&gt;$B$1046,$B$1046&gt;$D$1043),366,365))+(LIQUIDACION!F844*(DT!$E$5/2000)))</f>
        <v>0</v>
      </c>
      <c r="M844" s="286">
        <f>((G844)*(DT!$C$6/1000))*($D$1045/IF(AND($D$1044&gt;$B$1046,$B$1046&gt;$D$1043),366,365))</f>
        <v>0</v>
      </c>
      <c r="N844" s="287">
        <f t="shared" si="146"/>
        <v>0</v>
      </c>
      <c r="P844" s="288">
        <f>(($U844*DT!$C$5/1000))*($D$1045/IF(AND($D$1044&gt;$B$1046,$B$1046&gt;$D$1043),366,365))+(($V844*DT!$C$5/2000))</f>
        <v>0</v>
      </c>
      <c r="Q844" s="289">
        <f t="shared" si="147"/>
        <v>0</v>
      </c>
      <c r="R844" s="289">
        <f>(($U844*DT!$E$5/1000))*($D$1045/IF(AND($D$1044&gt;$B$1046,$B$1046&gt;$D$1043),366,365))+(($V844*DT!$E$5/2000))</f>
        <v>0</v>
      </c>
      <c r="S844" s="290">
        <f t="shared" si="148"/>
        <v>0</v>
      </c>
      <c r="U844" s="291">
        <f t="shared" si="149"/>
        <v>0</v>
      </c>
      <c r="V844" s="291">
        <f t="shared" si="154"/>
        <v>0</v>
      </c>
      <c r="X844" s="288">
        <f>(($AC844*DT!$C$5/1000))*($D$1045/IF(AND($D$1044&gt;$B$1046,$B$1046&gt;$D$1043),366,365))+(($AD844*DT!$C$5/2000))</f>
        <v>0</v>
      </c>
      <c r="Y844" s="289">
        <f t="shared" si="150"/>
        <v>0</v>
      </c>
      <c r="Z844" s="289">
        <f>(($AC844*DT!$E$5/1000))*($D$1045/IF(AND($D$1044&gt;$B$1046,$B$1046&gt;$D$1043),366,365))+(($AD844*DT!$E$5/2000))</f>
        <v>0</v>
      </c>
      <c r="AA844" s="290">
        <f t="shared" si="151"/>
        <v>0</v>
      </c>
      <c r="AC844" s="291">
        <f t="shared" si="152"/>
        <v>0</v>
      </c>
      <c r="AD844" s="291">
        <f t="shared" si="153"/>
        <v>0</v>
      </c>
    </row>
    <row r="845" spans="2:30" x14ac:dyDescent="0.25">
      <c r="B845" s="522">
        <v>841</v>
      </c>
      <c r="C845" s="280">
        <f>'BIENES ASEGURADOS'!C853</f>
        <v>0</v>
      </c>
      <c r="D845" s="281">
        <f>SUM('BIENES ASEGURADOS'!D853:H853)*'RT GENERALES'!$D$14</f>
        <v>0</v>
      </c>
      <c r="E845" s="281">
        <f>SUM('BIENES ASEGURADOS'!I853:Y853,'BIENES ASEGURADOS'!AA853)*'RT GENERALES'!$D$14</f>
        <v>0</v>
      </c>
      <c r="F845" s="281">
        <f>'BIENES ASEGURADOS'!AB853*'RT GENERALES'!$D$14</f>
        <v>0</v>
      </c>
      <c r="G845" s="282">
        <f>'BIENES ASEGURADOS'!Z853*'RT GENERALES'!$D$14</f>
        <v>0</v>
      </c>
      <c r="H845" s="525">
        <f t="shared" si="144"/>
        <v>0</v>
      </c>
      <c r="I845" s="283"/>
      <c r="J845" s="284">
        <f>(((D845+E845)*(DT!$C$5/1000)))*($D$1045/IF(AND($D$1044&gt;$B$1046,$B$1046&gt;$D$1043),366,365))+(LIQUIDACION!$F845*(DT!$C$5/2000))</f>
        <v>0</v>
      </c>
      <c r="K845" s="285">
        <f t="shared" si="145"/>
        <v>0</v>
      </c>
      <c r="L845" s="286">
        <f>(((D845+E845)*DT!$E$5/1000)*($D$1045/IF(AND($D$1044&gt;$B$1046,$B$1046&gt;$D$1043),366,365))+(LIQUIDACION!F845*(DT!$E$5/2000)))</f>
        <v>0</v>
      </c>
      <c r="M845" s="286">
        <f>((G845)*(DT!$C$6/1000))*($D$1045/IF(AND($D$1044&gt;$B$1046,$B$1046&gt;$D$1043),366,365))</f>
        <v>0</v>
      </c>
      <c r="N845" s="287">
        <f t="shared" si="146"/>
        <v>0</v>
      </c>
      <c r="P845" s="288">
        <f>(($U845*DT!$C$5/1000))*($D$1045/IF(AND($D$1044&gt;$B$1046,$B$1046&gt;$D$1043),366,365))+(($V845*DT!$C$5/2000))</f>
        <v>0</v>
      </c>
      <c r="Q845" s="289">
        <f t="shared" si="147"/>
        <v>0</v>
      </c>
      <c r="R845" s="289">
        <f>(($U845*DT!$E$5/1000))*($D$1045/IF(AND($D$1044&gt;$B$1046,$B$1046&gt;$D$1043),366,365))+(($V845*DT!$E$5/2000))</f>
        <v>0</v>
      </c>
      <c r="S845" s="290">
        <f t="shared" si="148"/>
        <v>0</v>
      </c>
      <c r="U845" s="291">
        <f t="shared" si="149"/>
        <v>0</v>
      </c>
      <c r="V845" s="291">
        <f t="shared" si="154"/>
        <v>0</v>
      </c>
      <c r="X845" s="288">
        <f>(($AC845*DT!$C$5/1000))*($D$1045/IF(AND($D$1044&gt;$B$1046,$B$1046&gt;$D$1043),366,365))+(($AD845*DT!$C$5/2000))</f>
        <v>0</v>
      </c>
      <c r="Y845" s="289">
        <f t="shared" si="150"/>
        <v>0</v>
      </c>
      <c r="Z845" s="289">
        <f>(($AC845*DT!$E$5/1000))*($D$1045/IF(AND($D$1044&gt;$B$1046,$B$1046&gt;$D$1043),366,365))+(($AD845*DT!$E$5/2000))</f>
        <v>0</v>
      </c>
      <c r="AA845" s="290">
        <f t="shared" si="151"/>
        <v>0</v>
      </c>
      <c r="AC845" s="291">
        <f t="shared" si="152"/>
        <v>0</v>
      </c>
      <c r="AD845" s="291">
        <f t="shared" si="153"/>
        <v>0</v>
      </c>
    </row>
    <row r="846" spans="2:30" x14ac:dyDescent="0.25">
      <c r="B846" s="522">
        <v>842</v>
      </c>
      <c r="C846" s="280">
        <f>'BIENES ASEGURADOS'!C854</f>
        <v>0</v>
      </c>
      <c r="D846" s="281">
        <f>SUM('BIENES ASEGURADOS'!D854:H854)*'RT GENERALES'!$D$14</f>
        <v>0</v>
      </c>
      <c r="E846" s="281">
        <f>SUM('BIENES ASEGURADOS'!I854:Y854,'BIENES ASEGURADOS'!AA854)*'RT GENERALES'!$D$14</f>
        <v>0</v>
      </c>
      <c r="F846" s="281">
        <f>'BIENES ASEGURADOS'!AB854*'RT GENERALES'!$D$14</f>
        <v>0</v>
      </c>
      <c r="G846" s="282">
        <f>'BIENES ASEGURADOS'!Z854*'RT GENERALES'!$D$14</f>
        <v>0</v>
      </c>
      <c r="H846" s="525">
        <f t="shared" si="144"/>
        <v>0</v>
      </c>
      <c r="I846" s="283"/>
      <c r="J846" s="284">
        <f>(((D846+E846)*(DT!$C$5/1000)))*($D$1045/IF(AND($D$1044&gt;$B$1046,$B$1046&gt;$D$1043),366,365))+(LIQUIDACION!$F846*(DT!$C$5/2000))</f>
        <v>0</v>
      </c>
      <c r="K846" s="285">
        <f t="shared" si="145"/>
        <v>0</v>
      </c>
      <c r="L846" s="286">
        <f>(((D846+E846)*DT!$E$5/1000)*($D$1045/IF(AND($D$1044&gt;$B$1046,$B$1046&gt;$D$1043),366,365))+(LIQUIDACION!F846*(DT!$E$5/2000)))</f>
        <v>0</v>
      </c>
      <c r="M846" s="286">
        <f>((G846)*(DT!$C$6/1000))*($D$1045/IF(AND($D$1044&gt;$B$1046,$B$1046&gt;$D$1043),366,365))</f>
        <v>0</v>
      </c>
      <c r="N846" s="287">
        <f t="shared" si="146"/>
        <v>0</v>
      </c>
      <c r="P846" s="288">
        <f>(($U846*DT!$C$5/1000))*($D$1045/IF(AND($D$1044&gt;$B$1046,$B$1046&gt;$D$1043),366,365))+(($V846*DT!$C$5/2000))</f>
        <v>0</v>
      </c>
      <c r="Q846" s="289">
        <f t="shared" si="147"/>
        <v>0</v>
      </c>
      <c r="R846" s="289">
        <f>(($U846*DT!$E$5/1000))*($D$1045/IF(AND($D$1044&gt;$B$1046,$B$1046&gt;$D$1043),366,365))+(($V846*DT!$E$5/2000))</f>
        <v>0</v>
      </c>
      <c r="S846" s="290">
        <f t="shared" si="148"/>
        <v>0</v>
      </c>
      <c r="U846" s="291">
        <f t="shared" si="149"/>
        <v>0</v>
      </c>
      <c r="V846" s="291">
        <f t="shared" si="154"/>
        <v>0</v>
      </c>
      <c r="X846" s="288">
        <f>(($AC846*DT!$C$5/1000))*($D$1045/IF(AND($D$1044&gt;$B$1046,$B$1046&gt;$D$1043),366,365))+(($AD846*DT!$C$5/2000))</f>
        <v>0</v>
      </c>
      <c r="Y846" s="289">
        <f t="shared" si="150"/>
        <v>0</v>
      </c>
      <c r="Z846" s="289">
        <f>(($AC846*DT!$E$5/1000))*($D$1045/IF(AND($D$1044&gt;$B$1046,$B$1046&gt;$D$1043),366,365))+(($AD846*DT!$E$5/2000))</f>
        <v>0</v>
      </c>
      <c r="AA846" s="290">
        <f t="shared" si="151"/>
        <v>0</v>
      </c>
      <c r="AC846" s="291">
        <f t="shared" si="152"/>
        <v>0</v>
      </c>
      <c r="AD846" s="291">
        <f t="shared" si="153"/>
        <v>0</v>
      </c>
    </row>
    <row r="847" spans="2:30" x14ac:dyDescent="0.25">
      <c r="B847" s="522">
        <v>843</v>
      </c>
      <c r="C847" s="280">
        <f>'BIENES ASEGURADOS'!C855</f>
        <v>0</v>
      </c>
      <c r="D847" s="281">
        <f>SUM('BIENES ASEGURADOS'!D855:H855)*'RT GENERALES'!$D$14</f>
        <v>0</v>
      </c>
      <c r="E847" s="281">
        <f>SUM('BIENES ASEGURADOS'!I855:Y855,'BIENES ASEGURADOS'!AA855)*'RT GENERALES'!$D$14</f>
        <v>0</v>
      </c>
      <c r="F847" s="281">
        <f>'BIENES ASEGURADOS'!AB855*'RT GENERALES'!$D$14</f>
        <v>0</v>
      </c>
      <c r="G847" s="282">
        <f>'BIENES ASEGURADOS'!Z855*'RT GENERALES'!$D$14</f>
        <v>0</v>
      </c>
      <c r="H847" s="525">
        <f t="shared" si="144"/>
        <v>0</v>
      </c>
      <c r="I847" s="283"/>
      <c r="J847" s="284">
        <f>(((D847+E847)*(DT!$C$5/1000)))*($D$1045/IF(AND($D$1044&gt;$B$1046,$B$1046&gt;$D$1043),366,365))+(LIQUIDACION!$F847*(DT!$C$5/2000))</f>
        <v>0</v>
      </c>
      <c r="K847" s="285">
        <f t="shared" si="145"/>
        <v>0</v>
      </c>
      <c r="L847" s="286">
        <f>(((D847+E847)*DT!$E$5/1000)*($D$1045/IF(AND($D$1044&gt;$B$1046,$B$1046&gt;$D$1043),366,365))+(LIQUIDACION!F847*(DT!$E$5/2000)))</f>
        <v>0</v>
      </c>
      <c r="M847" s="286">
        <f>((G847)*(DT!$C$6/1000))*($D$1045/IF(AND($D$1044&gt;$B$1046,$B$1046&gt;$D$1043),366,365))</f>
        <v>0</v>
      </c>
      <c r="N847" s="287">
        <f t="shared" si="146"/>
        <v>0</v>
      </c>
      <c r="P847" s="288">
        <f>(($U847*DT!$C$5/1000))*($D$1045/IF(AND($D$1044&gt;$B$1046,$B$1046&gt;$D$1043),366,365))+(($V847*DT!$C$5/2000))</f>
        <v>0</v>
      </c>
      <c r="Q847" s="289">
        <f t="shared" si="147"/>
        <v>0</v>
      </c>
      <c r="R847" s="289">
        <f>(($U847*DT!$E$5/1000))*($D$1045/IF(AND($D$1044&gt;$B$1046,$B$1046&gt;$D$1043),366,365))+(($V847*DT!$E$5/2000))</f>
        <v>0</v>
      </c>
      <c r="S847" s="290">
        <f t="shared" si="148"/>
        <v>0</v>
      </c>
      <c r="U847" s="291">
        <f t="shared" si="149"/>
        <v>0</v>
      </c>
      <c r="V847" s="291">
        <f t="shared" si="154"/>
        <v>0</v>
      </c>
      <c r="X847" s="288">
        <f>(($AC847*DT!$C$5/1000))*($D$1045/IF(AND($D$1044&gt;$B$1046,$B$1046&gt;$D$1043),366,365))+(($AD847*DT!$C$5/2000))</f>
        <v>0</v>
      </c>
      <c r="Y847" s="289">
        <f t="shared" si="150"/>
        <v>0</v>
      </c>
      <c r="Z847" s="289">
        <f>(($AC847*DT!$E$5/1000))*($D$1045/IF(AND($D$1044&gt;$B$1046,$B$1046&gt;$D$1043),366,365))+(($AD847*DT!$E$5/2000))</f>
        <v>0</v>
      </c>
      <c r="AA847" s="290">
        <f t="shared" si="151"/>
        <v>0</v>
      </c>
      <c r="AC847" s="291">
        <f t="shared" si="152"/>
        <v>0</v>
      </c>
      <c r="AD847" s="291">
        <f t="shared" si="153"/>
        <v>0</v>
      </c>
    </row>
    <row r="848" spans="2:30" x14ac:dyDescent="0.25">
      <c r="B848" s="522">
        <v>844</v>
      </c>
      <c r="C848" s="280">
        <f>'BIENES ASEGURADOS'!C856</f>
        <v>0</v>
      </c>
      <c r="D848" s="281">
        <f>SUM('BIENES ASEGURADOS'!D856:H856)*'RT GENERALES'!$D$14</f>
        <v>0</v>
      </c>
      <c r="E848" s="281">
        <f>SUM('BIENES ASEGURADOS'!I856:Y856,'BIENES ASEGURADOS'!AA856)*'RT GENERALES'!$D$14</f>
        <v>0</v>
      </c>
      <c r="F848" s="281">
        <f>'BIENES ASEGURADOS'!AB856*'RT GENERALES'!$D$14</f>
        <v>0</v>
      </c>
      <c r="G848" s="282">
        <f>'BIENES ASEGURADOS'!Z856*'RT GENERALES'!$D$14</f>
        <v>0</v>
      </c>
      <c r="H848" s="525">
        <f t="shared" si="144"/>
        <v>0</v>
      </c>
      <c r="I848" s="283"/>
      <c r="J848" s="284">
        <f>(((D848+E848)*(DT!$C$5/1000)))*($D$1045/IF(AND($D$1044&gt;$B$1046,$B$1046&gt;$D$1043),366,365))+(LIQUIDACION!$F848*(DT!$C$5/2000))</f>
        <v>0</v>
      </c>
      <c r="K848" s="285">
        <f t="shared" si="145"/>
        <v>0</v>
      </c>
      <c r="L848" s="286">
        <f>(((D848+E848)*DT!$E$5/1000)*($D$1045/IF(AND($D$1044&gt;$B$1046,$B$1046&gt;$D$1043),366,365))+(LIQUIDACION!F848*(DT!$E$5/2000)))</f>
        <v>0</v>
      </c>
      <c r="M848" s="286">
        <f>((G848)*(DT!$C$6/1000))*($D$1045/IF(AND($D$1044&gt;$B$1046,$B$1046&gt;$D$1043),366,365))</f>
        <v>0</v>
      </c>
      <c r="N848" s="287">
        <f t="shared" si="146"/>
        <v>0</v>
      </c>
      <c r="P848" s="288">
        <f>(($U848*DT!$C$5/1000))*($D$1045/IF(AND($D$1044&gt;$B$1046,$B$1046&gt;$D$1043),366,365))+(($V848*DT!$C$5/2000))</f>
        <v>0</v>
      </c>
      <c r="Q848" s="289">
        <f t="shared" si="147"/>
        <v>0</v>
      </c>
      <c r="R848" s="289">
        <f>(($U848*DT!$E$5/1000))*($D$1045/IF(AND($D$1044&gt;$B$1046,$B$1046&gt;$D$1043),366,365))+(($V848*DT!$E$5/2000))</f>
        <v>0</v>
      </c>
      <c r="S848" s="290">
        <f t="shared" si="148"/>
        <v>0</v>
      </c>
      <c r="U848" s="291">
        <f t="shared" si="149"/>
        <v>0</v>
      </c>
      <c r="V848" s="291">
        <f t="shared" si="154"/>
        <v>0</v>
      </c>
      <c r="X848" s="288">
        <f>(($AC848*DT!$C$5/1000))*($D$1045/IF(AND($D$1044&gt;$B$1046,$B$1046&gt;$D$1043),366,365))+(($AD848*DT!$C$5/2000))</f>
        <v>0</v>
      </c>
      <c r="Y848" s="289">
        <f t="shared" si="150"/>
        <v>0</v>
      </c>
      <c r="Z848" s="289">
        <f>(($AC848*DT!$E$5/1000))*($D$1045/IF(AND($D$1044&gt;$B$1046,$B$1046&gt;$D$1043),366,365))+(($AD848*DT!$E$5/2000))</f>
        <v>0</v>
      </c>
      <c r="AA848" s="290">
        <f t="shared" si="151"/>
        <v>0</v>
      </c>
      <c r="AC848" s="291">
        <f t="shared" si="152"/>
        <v>0</v>
      </c>
      <c r="AD848" s="291">
        <f t="shared" si="153"/>
        <v>0</v>
      </c>
    </row>
    <row r="849" spans="2:30" x14ac:dyDescent="0.25">
      <c r="B849" s="522">
        <v>845</v>
      </c>
      <c r="C849" s="280">
        <f>'BIENES ASEGURADOS'!C857</f>
        <v>0</v>
      </c>
      <c r="D849" s="281">
        <f>SUM('BIENES ASEGURADOS'!D857:H857)*'RT GENERALES'!$D$14</f>
        <v>0</v>
      </c>
      <c r="E849" s="281">
        <f>SUM('BIENES ASEGURADOS'!I857:Y857,'BIENES ASEGURADOS'!AA857)*'RT GENERALES'!$D$14</f>
        <v>0</v>
      </c>
      <c r="F849" s="281">
        <f>'BIENES ASEGURADOS'!AB857*'RT GENERALES'!$D$14</f>
        <v>0</v>
      </c>
      <c r="G849" s="282">
        <f>'BIENES ASEGURADOS'!Z857*'RT GENERALES'!$D$14</f>
        <v>0</v>
      </c>
      <c r="H849" s="525">
        <f t="shared" si="144"/>
        <v>0</v>
      </c>
      <c r="I849" s="283"/>
      <c r="J849" s="284">
        <f>(((D849+E849)*(DT!$C$5/1000)))*($D$1045/IF(AND($D$1044&gt;$B$1046,$B$1046&gt;$D$1043),366,365))+(LIQUIDACION!$F849*(DT!$C$5/2000))</f>
        <v>0</v>
      </c>
      <c r="K849" s="285">
        <f t="shared" si="145"/>
        <v>0</v>
      </c>
      <c r="L849" s="286">
        <f>(((D849+E849)*DT!$E$5/1000)*($D$1045/IF(AND($D$1044&gt;$B$1046,$B$1046&gt;$D$1043),366,365))+(LIQUIDACION!F849*(DT!$E$5/2000)))</f>
        <v>0</v>
      </c>
      <c r="M849" s="286">
        <f>((G849)*(DT!$C$6/1000))*($D$1045/IF(AND($D$1044&gt;$B$1046,$B$1046&gt;$D$1043),366,365))</f>
        <v>0</v>
      </c>
      <c r="N849" s="287">
        <f t="shared" si="146"/>
        <v>0</v>
      </c>
      <c r="P849" s="288">
        <f>(($U849*DT!$C$5/1000))*($D$1045/IF(AND($D$1044&gt;$B$1046,$B$1046&gt;$D$1043),366,365))+(($V849*DT!$C$5/2000))</f>
        <v>0</v>
      </c>
      <c r="Q849" s="289">
        <f t="shared" si="147"/>
        <v>0</v>
      </c>
      <c r="R849" s="289">
        <f>(($U849*DT!$E$5/1000))*($D$1045/IF(AND($D$1044&gt;$B$1046,$B$1046&gt;$D$1043),366,365))+(($V849*DT!$E$5/2000))</f>
        <v>0</v>
      </c>
      <c r="S849" s="290">
        <f t="shared" si="148"/>
        <v>0</v>
      </c>
      <c r="U849" s="291">
        <f t="shared" si="149"/>
        <v>0</v>
      </c>
      <c r="V849" s="291">
        <f t="shared" si="154"/>
        <v>0</v>
      </c>
      <c r="X849" s="288">
        <f>(($AC849*DT!$C$5/1000))*($D$1045/IF(AND($D$1044&gt;$B$1046,$B$1046&gt;$D$1043),366,365))+(($AD849*DT!$C$5/2000))</f>
        <v>0</v>
      </c>
      <c r="Y849" s="289">
        <f t="shared" si="150"/>
        <v>0</v>
      </c>
      <c r="Z849" s="289">
        <f>(($AC849*DT!$E$5/1000))*($D$1045/IF(AND($D$1044&gt;$B$1046,$B$1046&gt;$D$1043),366,365))+(($AD849*DT!$E$5/2000))</f>
        <v>0</v>
      </c>
      <c r="AA849" s="290">
        <f t="shared" si="151"/>
        <v>0</v>
      </c>
      <c r="AC849" s="291">
        <f t="shared" si="152"/>
        <v>0</v>
      </c>
      <c r="AD849" s="291">
        <f t="shared" si="153"/>
        <v>0</v>
      </c>
    </row>
    <row r="850" spans="2:30" x14ac:dyDescent="0.25">
      <c r="B850" s="522">
        <v>846</v>
      </c>
      <c r="C850" s="280">
        <f>'BIENES ASEGURADOS'!C858</f>
        <v>0</v>
      </c>
      <c r="D850" s="281">
        <f>SUM('BIENES ASEGURADOS'!D858:H858)*'RT GENERALES'!$D$14</f>
        <v>0</v>
      </c>
      <c r="E850" s="281">
        <f>SUM('BIENES ASEGURADOS'!I858:Y858,'BIENES ASEGURADOS'!AA858)*'RT GENERALES'!$D$14</f>
        <v>0</v>
      </c>
      <c r="F850" s="281">
        <f>'BIENES ASEGURADOS'!AB858*'RT GENERALES'!$D$14</f>
        <v>0</v>
      </c>
      <c r="G850" s="282">
        <f>'BIENES ASEGURADOS'!Z858*'RT GENERALES'!$D$14</f>
        <v>0</v>
      </c>
      <c r="H850" s="525">
        <f t="shared" si="144"/>
        <v>0</v>
      </c>
      <c r="I850" s="283"/>
      <c r="J850" s="284">
        <f>(((D850+E850)*(DT!$C$5/1000)))*($D$1045/IF(AND($D$1044&gt;$B$1046,$B$1046&gt;$D$1043),366,365))+(LIQUIDACION!$F850*(DT!$C$5/2000))</f>
        <v>0</v>
      </c>
      <c r="K850" s="285">
        <f t="shared" si="145"/>
        <v>0</v>
      </c>
      <c r="L850" s="286">
        <f>(((D850+E850)*DT!$E$5/1000)*($D$1045/IF(AND($D$1044&gt;$B$1046,$B$1046&gt;$D$1043),366,365))+(LIQUIDACION!F850*(DT!$E$5/2000)))</f>
        <v>0</v>
      </c>
      <c r="M850" s="286">
        <f>((G850)*(DT!$C$6/1000))*($D$1045/IF(AND($D$1044&gt;$B$1046,$B$1046&gt;$D$1043),366,365))</f>
        <v>0</v>
      </c>
      <c r="N850" s="287">
        <f t="shared" si="146"/>
        <v>0</v>
      </c>
      <c r="P850" s="288">
        <f>(($U850*DT!$C$5/1000))*($D$1045/IF(AND($D$1044&gt;$B$1046,$B$1046&gt;$D$1043),366,365))+(($V850*DT!$C$5/2000))</f>
        <v>0</v>
      </c>
      <c r="Q850" s="289">
        <f t="shared" si="147"/>
        <v>0</v>
      </c>
      <c r="R850" s="289">
        <f>(($U850*DT!$E$5/1000))*($D$1045/IF(AND($D$1044&gt;$B$1046,$B$1046&gt;$D$1043),366,365))+(($V850*DT!$E$5/2000))</f>
        <v>0</v>
      </c>
      <c r="S850" s="290">
        <f t="shared" si="148"/>
        <v>0</v>
      </c>
      <c r="U850" s="291">
        <f t="shared" si="149"/>
        <v>0</v>
      </c>
      <c r="V850" s="291">
        <f t="shared" si="154"/>
        <v>0</v>
      </c>
      <c r="X850" s="288">
        <f>(($AC850*DT!$C$5/1000))*($D$1045/IF(AND($D$1044&gt;$B$1046,$B$1046&gt;$D$1043),366,365))+(($AD850*DT!$C$5/2000))</f>
        <v>0</v>
      </c>
      <c r="Y850" s="289">
        <f t="shared" si="150"/>
        <v>0</v>
      </c>
      <c r="Z850" s="289">
        <f>(($AC850*DT!$E$5/1000))*($D$1045/IF(AND($D$1044&gt;$B$1046,$B$1046&gt;$D$1043),366,365))+(($AD850*DT!$E$5/2000))</f>
        <v>0</v>
      </c>
      <c r="AA850" s="290">
        <f t="shared" si="151"/>
        <v>0</v>
      </c>
      <c r="AC850" s="291">
        <f t="shared" si="152"/>
        <v>0</v>
      </c>
      <c r="AD850" s="291">
        <f t="shared" si="153"/>
        <v>0</v>
      </c>
    </row>
    <row r="851" spans="2:30" x14ac:dyDescent="0.25">
      <c r="B851" s="522">
        <v>847</v>
      </c>
      <c r="C851" s="280">
        <f>'BIENES ASEGURADOS'!C859</f>
        <v>0</v>
      </c>
      <c r="D851" s="281">
        <f>SUM('BIENES ASEGURADOS'!D859:H859)*'RT GENERALES'!$D$14</f>
        <v>0</v>
      </c>
      <c r="E851" s="281">
        <f>SUM('BIENES ASEGURADOS'!I859:Y859,'BIENES ASEGURADOS'!AA859)*'RT GENERALES'!$D$14</f>
        <v>0</v>
      </c>
      <c r="F851" s="281">
        <f>'BIENES ASEGURADOS'!AB859*'RT GENERALES'!$D$14</f>
        <v>0</v>
      </c>
      <c r="G851" s="282">
        <f>'BIENES ASEGURADOS'!Z859*'RT GENERALES'!$D$14</f>
        <v>0</v>
      </c>
      <c r="H851" s="525">
        <f t="shared" si="144"/>
        <v>0</v>
      </c>
      <c r="I851" s="283"/>
      <c r="J851" s="284">
        <f>(((D851+E851)*(DT!$C$5/1000)))*($D$1045/IF(AND($D$1044&gt;$B$1046,$B$1046&gt;$D$1043),366,365))+(LIQUIDACION!$F851*(DT!$C$5/2000))</f>
        <v>0</v>
      </c>
      <c r="K851" s="285">
        <f t="shared" si="145"/>
        <v>0</v>
      </c>
      <c r="L851" s="286">
        <f>(((D851+E851)*DT!$E$5/1000)*($D$1045/IF(AND($D$1044&gt;$B$1046,$B$1046&gt;$D$1043),366,365))+(LIQUIDACION!F851*(DT!$E$5/2000)))</f>
        <v>0</v>
      </c>
      <c r="M851" s="286">
        <f>((G851)*(DT!$C$6/1000))*($D$1045/IF(AND($D$1044&gt;$B$1046,$B$1046&gt;$D$1043),366,365))</f>
        <v>0</v>
      </c>
      <c r="N851" s="287">
        <f t="shared" si="146"/>
        <v>0</v>
      </c>
      <c r="P851" s="288">
        <f>(($U851*DT!$C$5/1000))*($D$1045/IF(AND($D$1044&gt;$B$1046,$B$1046&gt;$D$1043),366,365))+(($V851*DT!$C$5/2000))</f>
        <v>0</v>
      </c>
      <c r="Q851" s="289">
        <f t="shared" si="147"/>
        <v>0</v>
      </c>
      <c r="R851" s="289">
        <f>(($U851*DT!$E$5/1000))*($D$1045/IF(AND($D$1044&gt;$B$1046,$B$1046&gt;$D$1043),366,365))+(($V851*DT!$E$5/2000))</f>
        <v>0</v>
      </c>
      <c r="S851" s="290">
        <f t="shared" si="148"/>
        <v>0</v>
      </c>
      <c r="U851" s="291">
        <f t="shared" si="149"/>
        <v>0</v>
      </c>
      <c r="V851" s="291">
        <f t="shared" si="154"/>
        <v>0</v>
      </c>
      <c r="X851" s="288">
        <f>(($AC851*DT!$C$5/1000))*($D$1045/IF(AND($D$1044&gt;$B$1046,$B$1046&gt;$D$1043),366,365))+(($AD851*DT!$C$5/2000))</f>
        <v>0</v>
      </c>
      <c r="Y851" s="289">
        <f t="shared" si="150"/>
        <v>0</v>
      </c>
      <c r="Z851" s="289">
        <f>(($AC851*DT!$E$5/1000))*($D$1045/IF(AND($D$1044&gt;$B$1046,$B$1046&gt;$D$1043),366,365))+(($AD851*DT!$E$5/2000))</f>
        <v>0</v>
      </c>
      <c r="AA851" s="290">
        <f t="shared" si="151"/>
        <v>0</v>
      </c>
      <c r="AC851" s="291">
        <f t="shared" si="152"/>
        <v>0</v>
      </c>
      <c r="AD851" s="291">
        <f t="shared" si="153"/>
        <v>0</v>
      </c>
    </row>
    <row r="852" spans="2:30" x14ac:dyDescent="0.25">
      <c r="B852" s="522">
        <v>848</v>
      </c>
      <c r="C852" s="280">
        <f>'BIENES ASEGURADOS'!C860</f>
        <v>0</v>
      </c>
      <c r="D852" s="281">
        <f>SUM('BIENES ASEGURADOS'!D860:H860)*'RT GENERALES'!$D$14</f>
        <v>0</v>
      </c>
      <c r="E852" s="281">
        <f>SUM('BIENES ASEGURADOS'!I860:Y860,'BIENES ASEGURADOS'!AA860)*'RT GENERALES'!$D$14</f>
        <v>0</v>
      </c>
      <c r="F852" s="281">
        <f>'BIENES ASEGURADOS'!AB860*'RT GENERALES'!$D$14</f>
        <v>0</v>
      </c>
      <c r="G852" s="282">
        <f>'BIENES ASEGURADOS'!Z860*'RT GENERALES'!$D$14</f>
        <v>0</v>
      </c>
      <c r="H852" s="525">
        <f t="shared" si="144"/>
        <v>0</v>
      </c>
      <c r="I852" s="283"/>
      <c r="J852" s="284">
        <f>(((D852+E852)*(DT!$C$5/1000)))*($D$1045/IF(AND($D$1044&gt;$B$1046,$B$1046&gt;$D$1043),366,365))+(LIQUIDACION!$F852*(DT!$C$5/2000))</f>
        <v>0</v>
      </c>
      <c r="K852" s="285">
        <f t="shared" si="145"/>
        <v>0</v>
      </c>
      <c r="L852" s="286">
        <f>(((D852+E852)*DT!$E$5/1000)*($D$1045/IF(AND($D$1044&gt;$B$1046,$B$1046&gt;$D$1043),366,365))+(LIQUIDACION!F852*(DT!$E$5/2000)))</f>
        <v>0</v>
      </c>
      <c r="M852" s="286">
        <f>((G852)*(DT!$C$6/1000))*($D$1045/IF(AND($D$1044&gt;$B$1046,$B$1046&gt;$D$1043),366,365))</f>
        <v>0</v>
      </c>
      <c r="N852" s="287">
        <f t="shared" si="146"/>
        <v>0</v>
      </c>
      <c r="P852" s="288">
        <f>(($U852*DT!$C$5/1000))*($D$1045/IF(AND($D$1044&gt;$B$1046,$B$1046&gt;$D$1043),366,365))+(($V852*DT!$C$5/2000))</f>
        <v>0</v>
      </c>
      <c r="Q852" s="289">
        <f t="shared" si="147"/>
        <v>0</v>
      </c>
      <c r="R852" s="289">
        <f>(($U852*DT!$E$5/1000))*($D$1045/IF(AND($D$1044&gt;$B$1046,$B$1046&gt;$D$1043),366,365))+(($V852*DT!$E$5/2000))</f>
        <v>0</v>
      </c>
      <c r="S852" s="290">
        <f t="shared" si="148"/>
        <v>0</v>
      </c>
      <c r="U852" s="291">
        <f t="shared" si="149"/>
        <v>0</v>
      </c>
      <c r="V852" s="291">
        <f t="shared" si="154"/>
        <v>0</v>
      </c>
      <c r="X852" s="288">
        <f>(($AC852*DT!$C$5/1000))*($D$1045/IF(AND($D$1044&gt;$B$1046,$B$1046&gt;$D$1043),366,365))+(($AD852*DT!$C$5/2000))</f>
        <v>0</v>
      </c>
      <c r="Y852" s="289">
        <f t="shared" si="150"/>
        <v>0</v>
      </c>
      <c r="Z852" s="289">
        <f>(($AC852*DT!$E$5/1000))*($D$1045/IF(AND($D$1044&gt;$B$1046,$B$1046&gt;$D$1043),366,365))+(($AD852*DT!$E$5/2000))</f>
        <v>0</v>
      </c>
      <c r="AA852" s="290">
        <f t="shared" si="151"/>
        <v>0</v>
      </c>
      <c r="AC852" s="291">
        <f t="shared" si="152"/>
        <v>0</v>
      </c>
      <c r="AD852" s="291">
        <f t="shared" si="153"/>
        <v>0</v>
      </c>
    </row>
    <row r="853" spans="2:30" x14ac:dyDescent="0.25">
      <c r="B853" s="522">
        <v>849</v>
      </c>
      <c r="C853" s="280">
        <f>'BIENES ASEGURADOS'!C861</f>
        <v>0</v>
      </c>
      <c r="D853" s="281">
        <f>SUM('BIENES ASEGURADOS'!D861:H861)*'RT GENERALES'!$D$14</f>
        <v>0</v>
      </c>
      <c r="E853" s="281">
        <f>SUM('BIENES ASEGURADOS'!I861:Y861,'BIENES ASEGURADOS'!AA861)*'RT GENERALES'!$D$14</f>
        <v>0</v>
      </c>
      <c r="F853" s="281">
        <f>'BIENES ASEGURADOS'!AB861*'RT GENERALES'!$D$14</f>
        <v>0</v>
      </c>
      <c r="G853" s="282">
        <f>'BIENES ASEGURADOS'!Z861*'RT GENERALES'!$D$14</f>
        <v>0</v>
      </c>
      <c r="H853" s="525">
        <f t="shared" si="144"/>
        <v>0</v>
      </c>
      <c r="I853" s="283"/>
      <c r="J853" s="284">
        <f>(((D853+E853)*(DT!$C$5/1000)))*($D$1045/IF(AND($D$1044&gt;$B$1046,$B$1046&gt;$D$1043),366,365))+(LIQUIDACION!$F853*(DT!$C$5/2000))</f>
        <v>0</v>
      </c>
      <c r="K853" s="285">
        <f t="shared" si="145"/>
        <v>0</v>
      </c>
      <c r="L853" s="286">
        <f>(((D853+E853)*DT!$E$5/1000)*($D$1045/IF(AND($D$1044&gt;$B$1046,$B$1046&gt;$D$1043),366,365))+(LIQUIDACION!F853*(DT!$E$5/2000)))</f>
        <v>0</v>
      </c>
      <c r="M853" s="286">
        <f>((G853)*(DT!$C$6/1000))*($D$1045/IF(AND($D$1044&gt;$B$1046,$B$1046&gt;$D$1043),366,365))</f>
        <v>0</v>
      </c>
      <c r="N853" s="287">
        <f t="shared" si="146"/>
        <v>0</v>
      </c>
      <c r="P853" s="288">
        <f>(($U853*DT!$C$5/1000))*($D$1045/IF(AND($D$1044&gt;$B$1046,$B$1046&gt;$D$1043),366,365))+(($V853*DT!$C$5/2000))</f>
        <v>0</v>
      </c>
      <c r="Q853" s="289">
        <f t="shared" si="147"/>
        <v>0</v>
      </c>
      <c r="R853" s="289">
        <f>(($U853*DT!$E$5/1000))*($D$1045/IF(AND($D$1044&gt;$B$1046,$B$1046&gt;$D$1043),366,365))+(($V853*DT!$E$5/2000))</f>
        <v>0</v>
      </c>
      <c r="S853" s="290">
        <f t="shared" si="148"/>
        <v>0</v>
      </c>
      <c r="U853" s="291">
        <f t="shared" si="149"/>
        <v>0</v>
      </c>
      <c r="V853" s="291">
        <f t="shared" si="154"/>
        <v>0</v>
      </c>
      <c r="X853" s="288">
        <f>(($AC853*DT!$C$5/1000))*($D$1045/IF(AND($D$1044&gt;$B$1046,$B$1046&gt;$D$1043),366,365))+(($AD853*DT!$C$5/2000))</f>
        <v>0</v>
      </c>
      <c r="Y853" s="289">
        <f t="shared" si="150"/>
        <v>0</v>
      </c>
      <c r="Z853" s="289">
        <f>(($AC853*DT!$E$5/1000))*($D$1045/IF(AND($D$1044&gt;$B$1046,$B$1046&gt;$D$1043),366,365))+(($AD853*DT!$E$5/2000))</f>
        <v>0</v>
      </c>
      <c r="AA853" s="290">
        <f t="shared" si="151"/>
        <v>0</v>
      </c>
      <c r="AC853" s="291">
        <f t="shared" si="152"/>
        <v>0</v>
      </c>
      <c r="AD853" s="291">
        <f t="shared" si="153"/>
        <v>0</v>
      </c>
    </row>
    <row r="854" spans="2:30" x14ac:dyDescent="0.25">
      <c r="B854" s="522">
        <v>850</v>
      </c>
      <c r="C854" s="280">
        <f>'BIENES ASEGURADOS'!C862</f>
        <v>0</v>
      </c>
      <c r="D854" s="281">
        <f>SUM('BIENES ASEGURADOS'!D862:H862)*'RT GENERALES'!$D$14</f>
        <v>0</v>
      </c>
      <c r="E854" s="281">
        <f>SUM('BIENES ASEGURADOS'!I862:Y862,'BIENES ASEGURADOS'!AA862)*'RT GENERALES'!$D$14</f>
        <v>0</v>
      </c>
      <c r="F854" s="281">
        <f>'BIENES ASEGURADOS'!AB862*'RT GENERALES'!$D$14</f>
        <v>0</v>
      </c>
      <c r="G854" s="282">
        <f>'BIENES ASEGURADOS'!Z862*'RT GENERALES'!$D$14</f>
        <v>0</v>
      </c>
      <c r="H854" s="525">
        <f t="shared" si="144"/>
        <v>0</v>
      </c>
      <c r="I854" s="283"/>
      <c r="J854" s="284">
        <f>(((D854+E854)*(DT!$C$5/1000)))*($D$1045/IF(AND($D$1044&gt;$B$1046,$B$1046&gt;$D$1043),366,365))+(LIQUIDACION!$F854*(DT!$C$5/2000))</f>
        <v>0</v>
      </c>
      <c r="K854" s="285">
        <f t="shared" si="145"/>
        <v>0</v>
      </c>
      <c r="L854" s="286">
        <f>(((D854+E854)*DT!$E$5/1000)*($D$1045/IF(AND($D$1044&gt;$B$1046,$B$1046&gt;$D$1043),366,365))+(LIQUIDACION!F854*(DT!$E$5/2000)))</f>
        <v>0</v>
      </c>
      <c r="M854" s="286">
        <f>((G854)*(DT!$C$6/1000))*($D$1045/IF(AND($D$1044&gt;$B$1046,$B$1046&gt;$D$1043),366,365))</f>
        <v>0</v>
      </c>
      <c r="N854" s="287">
        <f t="shared" si="146"/>
        <v>0</v>
      </c>
      <c r="P854" s="288">
        <f>(($U854*DT!$C$5/1000))*($D$1045/IF(AND($D$1044&gt;$B$1046,$B$1046&gt;$D$1043),366,365))+(($V854*DT!$C$5/2000))</f>
        <v>0</v>
      </c>
      <c r="Q854" s="289">
        <f t="shared" si="147"/>
        <v>0</v>
      </c>
      <c r="R854" s="289">
        <f>(($U854*DT!$E$5/1000))*($D$1045/IF(AND($D$1044&gt;$B$1046,$B$1046&gt;$D$1043),366,365))+(($V854*DT!$E$5/2000))</f>
        <v>0</v>
      </c>
      <c r="S854" s="290">
        <f t="shared" si="148"/>
        <v>0</v>
      </c>
      <c r="U854" s="291">
        <f t="shared" si="149"/>
        <v>0</v>
      </c>
      <c r="V854" s="291">
        <f t="shared" si="154"/>
        <v>0</v>
      </c>
      <c r="X854" s="288">
        <f>(($AC854*DT!$C$5/1000))*($D$1045/IF(AND($D$1044&gt;$B$1046,$B$1046&gt;$D$1043),366,365))+(($AD854*DT!$C$5/2000))</f>
        <v>0</v>
      </c>
      <c r="Y854" s="289">
        <f t="shared" si="150"/>
        <v>0</v>
      </c>
      <c r="Z854" s="289">
        <f>(($AC854*DT!$E$5/1000))*($D$1045/IF(AND($D$1044&gt;$B$1046,$B$1046&gt;$D$1043),366,365))+(($AD854*DT!$E$5/2000))</f>
        <v>0</v>
      </c>
      <c r="AA854" s="290">
        <f t="shared" si="151"/>
        <v>0</v>
      </c>
      <c r="AC854" s="291">
        <f t="shared" si="152"/>
        <v>0</v>
      </c>
      <c r="AD854" s="291">
        <f t="shared" si="153"/>
        <v>0</v>
      </c>
    </row>
    <row r="855" spans="2:30" x14ac:dyDescent="0.25">
      <c r="B855" s="522">
        <v>851</v>
      </c>
      <c r="C855" s="280">
        <f>'BIENES ASEGURADOS'!C863</f>
        <v>0</v>
      </c>
      <c r="D855" s="281">
        <f>SUM('BIENES ASEGURADOS'!D863:H863)*'RT GENERALES'!$D$14</f>
        <v>0</v>
      </c>
      <c r="E855" s="281">
        <f>SUM('BIENES ASEGURADOS'!I863:Y863,'BIENES ASEGURADOS'!AA863)*'RT GENERALES'!$D$14</f>
        <v>0</v>
      </c>
      <c r="F855" s="281">
        <f>'BIENES ASEGURADOS'!AB863*'RT GENERALES'!$D$14</f>
        <v>0</v>
      </c>
      <c r="G855" s="282">
        <f>'BIENES ASEGURADOS'!Z863*'RT GENERALES'!$D$14</f>
        <v>0</v>
      </c>
      <c r="H855" s="525">
        <f t="shared" si="144"/>
        <v>0</v>
      </c>
      <c r="I855" s="283"/>
      <c r="J855" s="284">
        <f>(((D855+E855)*(DT!$C$5/1000)))*($D$1045/IF(AND($D$1044&gt;$B$1046,$B$1046&gt;$D$1043),366,365))+(LIQUIDACION!$F855*(DT!$C$5/2000))</f>
        <v>0</v>
      </c>
      <c r="K855" s="285">
        <f t="shared" si="145"/>
        <v>0</v>
      </c>
      <c r="L855" s="286">
        <f>(((D855+E855)*DT!$E$5/1000)*($D$1045/IF(AND($D$1044&gt;$B$1046,$B$1046&gt;$D$1043),366,365))+(LIQUIDACION!F855*(DT!$E$5/2000)))</f>
        <v>0</v>
      </c>
      <c r="M855" s="286">
        <f>((G855)*(DT!$C$6/1000))*($D$1045/IF(AND($D$1044&gt;$B$1046,$B$1046&gt;$D$1043),366,365))</f>
        <v>0</v>
      </c>
      <c r="N855" s="287">
        <f t="shared" si="146"/>
        <v>0</v>
      </c>
      <c r="P855" s="288">
        <f>(($U855*DT!$C$5/1000))*($D$1045/IF(AND($D$1044&gt;$B$1046,$B$1046&gt;$D$1043),366,365))+(($V855*DT!$C$5/2000))</f>
        <v>0</v>
      </c>
      <c r="Q855" s="289">
        <f t="shared" si="147"/>
        <v>0</v>
      </c>
      <c r="R855" s="289">
        <f>(($U855*DT!$E$5/1000))*($D$1045/IF(AND($D$1044&gt;$B$1046,$B$1046&gt;$D$1043),366,365))+(($V855*DT!$E$5/2000))</f>
        <v>0</v>
      </c>
      <c r="S855" s="290">
        <f t="shared" si="148"/>
        <v>0</v>
      </c>
      <c r="U855" s="291">
        <f t="shared" si="149"/>
        <v>0</v>
      </c>
      <c r="V855" s="291">
        <f t="shared" si="154"/>
        <v>0</v>
      </c>
      <c r="X855" s="288">
        <f>(($AC855*DT!$C$5/1000))*($D$1045/IF(AND($D$1044&gt;$B$1046,$B$1046&gt;$D$1043),366,365))+(($AD855*DT!$C$5/2000))</f>
        <v>0</v>
      </c>
      <c r="Y855" s="289">
        <f t="shared" si="150"/>
        <v>0</v>
      </c>
      <c r="Z855" s="289">
        <f>(($AC855*DT!$E$5/1000))*($D$1045/IF(AND($D$1044&gt;$B$1046,$B$1046&gt;$D$1043),366,365))+(($AD855*DT!$E$5/2000))</f>
        <v>0</v>
      </c>
      <c r="AA855" s="290">
        <f t="shared" si="151"/>
        <v>0</v>
      </c>
      <c r="AC855" s="291">
        <f t="shared" si="152"/>
        <v>0</v>
      </c>
      <c r="AD855" s="291">
        <f t="shared" si="153"/>
        <v>0</v>
      </c>
    </row>
    <row r="856" spans="2:30" x14ac:dyDescent="0.25">
      <c r="B856" s="522">
        <v>852</v>
      </c>
      <c r="C856" s="280">
        <f>'BIENES ASEGURADOS'!C864</f>
        <v>0</v>
      </c>
      <c r="D856" s="281">
        <f>SUM('BIENES ASEGURADOS'!D864:H864)*'RT GENERALES'!$D$14</f>
        <v>0</v>
      </c>
      <c r="E856" s="281">
        <f>SUM('BIENES ASEGURADOS'!I864:Y864,'BIENES ASEGURADOS'!AA864)*'RT GENERALES'!$D$14</f>
        <v>0</v>
      </c>
      <c r="F856" s="281">
        <f>'BIENES ASEGURADOS'!AB864*'RT GENERALES'!$D$14</f>
        <v>0</v>
      </c>
      <c r="G856" s="282">
        <f>'BIENES ASEGURADOS'!Z864*'RT GENERALES'!$D$14</f>
        <v>0</v>
      </c>
      <c r="H856" s="525">
        <f t="shared" si="144"/>
        <v>0</v>
      </c>
      <c r="I856" s="283"/>
      <c r="J856" s="284">
        <f>(((D856+E856)*(DT!$C$5/1000)))*($D$1045/IF(AND($D$1044&gt;$B$1046,$B$1046&gt;$D$1043),366,365))+(LIQUIDACION!$F856*(DT!$C$5/2000))</f>
        <v>0</v>
      </c>
      <c r="K856" s="285">
        <f t="shared" si="145"/>
        <v>0</v>
      </c>
      <c r="L856" s="286">
        <f>(((D856+E856)*DT!$E$5/1000)*($D$1045/IF(AND($D$1044&gt;$B$1046,$B$1046&gt;$D$1043),366,365))+(LIQUIDACION!F856*(DT!$E$5/2000)))</f>
        <v>0</v>
      </c>
      <c r="M856" s="286">
        <f>((G856)*(DT!$C$6/1000))*($D$1045/IF(AND($D$1044&gt;$B$1046,$B$1046&gt;$D$1043),366,365))</f>
        <v>0</v>
      </c>
      <c r="N856" s="287">
        <f t="shared" si="146"/>
        <v>0</v>
      </c>
      <c r="P856" s="288">
        <f>(($U856*DT!$C$5/1000))*($D$1045/IF(AND($D$1044&gt;$B$1046,$B$1046&gt;$D$1043),366,365))+(($V856*DT!$C$5/2000))</f>
        <v>0</v>
      </c>
      <c r="Q856" s="289">
        <f t="shared" si="147"/>
        <v>0</v>
      </c>
      <c r="R856" s="289">
        <f>(($U856*DT!$E$5/1000))*($D$1045/IF(AND($D$1044&gt;$B$1046,$B$1046&gt;$D$1043),366,365))+(($V856*DT!$E$5/2000))</f>
        <v>0</v>
      </c>
      <c r="S856" s="290">
        <f t="shared" si="148"/>
        <v>0</v>
      </c>
      <c r="U856" s="291">
        <f t="shared" si="149"/>
        <v>0</v>
      </c>
      <c r="V856" s="291">
        <f t="shared" si="154"/>
        <v>0</v>
      </c>
      <c r="X856" s="288">
        <f>(($AC856*DT!$C$5/1000))*($D$1045/IF(AND($D$1044&gt;$B$1046,$B$1046&gt;$D$1043),366,365))+(($AD856*DT!$C$5/2000))</f>
        <v>0</v>
      </c>
      <c r="Y856" s="289">
        <f t="shared" si="150"/>
        <v>0</v>
      </c>
      <c r="Z856" s="289">
        <f>(($AC856*DT!$E$5/1000))*($D$1045/IF(AND($D$1044&gt;$B$1046,$B$1046&gt;$D$1043),366,365))+(($AD856*DT!$E$5/2000))</f>
        <v>0</v>
      </c>
      <c r="AA856" s="290">
        <f t="shared" si="151"/>
        <v>0</v>
      </c>
      <c r="AC856" s="291">
        <f t="shared" si="152"/>
        <v>0</v>
      </c>
      <c r="AD856" s="291">
        <f t="shared" si="153"/>
        <v>0</v>
      </c>
    </row>
    <row r="857" spans="2:30" x14ac:dyDescent="0.25">
      <c r="B857" s="522">
        <v>853</v>
      </c>
      <c r="C857" s="280">
        <f>'BIENES ASEGURADOS'!C865</f>
        <v>0</v>
      </c>
      <c r="D857" s="281">
        <f>SUM('BIENES ASEGURADOS'!D865:H865)*'RT GENERALES'!$D$14</f>
        <v>0</v>
      </c>
      <c r="E857" s="281">
        <f>SUM('BIENES ASEGURADOS'!I865:Y865,'BIENES ASEGURADOS'!AA865)*'RT GENERALES'!$D$14</f>
        <v>0</v>
      </c>
      <c r="F857" s="281">
        <f>'BIENES ASEGURADOS'!AB865*'RT GENERALES'!$D$14</f>
        <v>0</v>
      </c>
      <c r="G857" s="282">
        <f>'BIENES ASEGURADOS'!Z865*'RT GENERALES'!$D$14</f>
        <v>0</v>
      </c>
      <c r="H857" s="525">
        <f t="shared" si="144"/>
        <v>0</v>
      </c>
      <c r="I857" s="283"/>
      <c r="J857" s="284">
        <f>(((D857+E857)*(DT!$C$5/1000)))*($D$1045/IF(AND($D$1044&gt;$B$1046,$B$1046&gt;$D$1043),366,365))+(LIQUIDACION!$F857*(DT!$C$5/2000))</f>
        <v>0</v>
      </c>
      <c r="K857" s="285">
        <f t="shared" si="145"/>
        <v>0</v>
      </c>
      <c r="L857" s="286">
        <f>(((D857+E857)*DT!$E$5/1000)*($D$1045/IF(AND($D$1044&gt;$B$1046,$B$1046&gt;$D$1043),366,365))+(LIQUIDACION!F857*(DT!$E$5/2000)))</f>
        <v>0</v>
      </c>
      <c r="M857" s="286">
        <f>((G857)*(DT!$C$6/1000))*($D$1045/IF(AND($D$1044&gt;$B$1046,$B$1046&gt;$D$1043),366,365))</f>
        <v>0</v>
      </c>
      <c r="N857" s="287">
        <f t="shared" si="146"/>
        <v>0</v>
      </c>
      <c r="P857" s="288">
        <f>(($U857*DT!$C$5/1000))*($D$1045/IF(AND($D$1044&gt;$B$1046,$B$1046&gt;$D$1043),366,365))+(($V857*DT!$C$5/2000))</f>
        <v>0</v>
      </c>
      <c r="Q857" s="289">
        <f t="shared" si="147"/>
        <v>0</v>
      </c>
      <c r="R857" s="289">
        <f>(($U857*DT!$E$5/1000))*($D$1045/IF(AND($D$1044&gt;$B$1046,$B$1046&gt;$D$1043),366,365))+(($V857*DT!$E$5/2000))</f>
        <v>0</v>
      </c>
      <c r="S857" s="290">
        <f t="shared" si="148"/>
        <v>0</v>
      </c>
      <c r="U857" s="291">
        <f t="shared" si="149"/>
        <v>0</v>
      </c>
      <c r="V857" s="291">
        <f t="shared" si="154"/>
        <v>0</v>
      </c>
      <c r="X857" s="288">
        <f>(($AC857*DT!$C$5/1000))*($D$1045/IF(AND($D$1044&gt;$B$1046,$B$1046&gt;$D$1043),366,365))+(($AD857*DT!$C$5/2000))</f>
        <v>0</v>
      </c>
      <c r="Y857" s="289">
        <f t="shared" si="150"/>
        <v>0</v>
      </c>
      <c r="Z857" s="289">
        <f>(($AC857*DT!$E$5/1000))*($D$1045/IF(AND($D$1044&gt;$B$1046,$B$1046&gt;$D$1043),366,365))+(($AD857*DT!$E$5/2000))</f>
        <v>0</v>
      </c>
      <c r="AA857" s="290">
        <f t="shared" si="151"/>
        <v>0</v>
      </c>
      <c r="AC857" s="291">
        <f t="shared" si="152"/>
        <v>0</v>
      </c>
      <c r="AD857" s="291">
        <f t="shared" si="153"/>
        <v>0</v>
      </c>
    </row>
    <row r="858" spans="2:30" x14ac:dyDescent="0.25">
      <c r="B858" s="522">
        <v>854</v>
      </c>
      <c r="C858" s="280">
        <f>'BIENES ASEGURADOS'!C866</f>
        <v>0</v>
      </c>
      <c r="D858" s="281">
        <f>SUM('BIENES ASEGURADOS'!D866:H866)*'RT GENERALES'!$D$14</f>
        <v>0</v>
      </c>
      <c r="E858" s="281">
        <f>SUM('BIENES ASEGURADOS'!I866:Y866,'BIENES ASEGURADOS'!AA866)*'RT GENERALES'!$D$14</f>
        <v>0</v>
      </c>
      <c r="F858" s="281">
        <f>'BIENES ASEGURADOS'!AB866*'RT GENERALES'!$D$14</f>
        <v>0</v>
      </c>
      <c r="G858" s="282">
        <f>'BIENES ASEGURADOS'!Z866*'RT GENERALES'!$D$14</f>
        <v>0</v>
      </c>
      <c r="H858" s="525">
        <f t="shared" si="144"/>
        <v>0</v>
      </c>
      <c r="I858" s="283"/>
      <c r="J858" s="284">
        <f>(((D858+E858)*(DT!$C$5/1000)))*($D$1045/IF(AND($D$1044&gt;$B$1046,$B$1046&gt;$D$1043),366,365))+(LIQUIDACION!$F858*(DT!$C$5/2000))</f>
        <v>0</v>
      </c>
      <c r="K858" s="285">
        <f t="shared" si="145"/>
        <v>0</v>
      </c>
      <c r="L858" s="286">
        <f>(((D858+E858)*DT!$E$5/1000)*($D$1045/IF(AND($D$1044&gt;$B$1046,$B$1046&gt;$D$1043),366,365))+(LIQUIDACION!F858*(DT!$E$5/2000)))</f>
        <v>0</v>
      </c>
      <c r="M858" s="286">
        <f>((G858)*(DT!$C$6/1000))*($D$1045/IF(AND($D$1044&gt;$B$1046,$B$1046&gt;$D$1043),366,365))</f>
        <v>0</v>
      </c>
      <c r="N858" s="287">
        <f t="shared" si="146"/>
        <v>0</v>
      </c>
      <c r="P858" s="288">
        <f>(($U858*DT!$C$5/1000))*($D$1045/IF(AND($D$1044&gt;$B$1046,$B$1046&gt;$D$1043),366,365))+(($V858*DT!$C$5/2000))</f>
        <v>0</v>
      </c>
      <c r="Q858" s="289">
        <f t="shared" si="147"/>
        <v>0</v>
      </c>
      <c r="R858" s="289">
        <f>(($U858*DT!$E$5/1000))*($D$1045/IF(AND($D$1044&gt;$B$1046,$B$1046&gt;$D$1043),366,365))+(($V858*DT!$E$5/2000))</f>
        <v>0</v>
      </c>
      <c r="S858" s="290">
        <f t="shared" si="148"/>
        <v>0</v>
      </c>
      <c r="U858" s="291">
        <f t="shared" si="149"/>
        <v>0</v>
      </c>
      <c r="V858" s="291">
        <f t="shared" si="154"/>
        <v>0</v>
      </c>
      <c r="X858" s="288">
        <f>(($AC858*DT!$C$5/1000))*($D$1045/IF(AND($D$1044&gt;$B$1046,$B$1046&gt;$D$1043),366,365))+(($AD858*DT!$C$5/2000))</f>
        <v>0</v>
      </c>
      <c r="Y858" s="289">
        <f t="shared" si="150"/>
        <v>0</v>
      </c>
      <c r="Z858" s="289">
        <f>(($AC858*DT!$E$5/1000))*($D$1045/IF(AND($D$1044&gt;$B$1046,$B$1046&gt;$D$1043),366,365))+(($AD858*DT!$E$5/2000))</f>
        <v>0</v>
      </c>
      <c r="AA858" s="290">
        <f t="shared" si="151"/>
        <v>0</v>
      </c>
      <c r="AC858" s="291">
        <f t="shared" si="152"/>
        <v>0</v>
      </c>
      <c r="AD858" s="291">
        <f t="shared" si="153"/>
        <v>0</v>
      </c>
    </row>
    <row r="859" spans="2:30" x14ac:dyDescent="0.25">
      <c r="B859" s="522">
        <v>855</v>
      </c>
      <c r="C859" s="280">
        <f>'BIENES ASEGURADOS'!C867</f>
        <v>0</v>
      </c>
      <c r="D859" s="281">
        <f>SUM('BIENES ASEGURADOS'!D867:H867)*'RT GENERALES'!$D$14</f>
        <v>0</v>
      </c>
      <c r="E859" s="281">
        <f>SUM('BIENES ASEGURADOS'!I867:Y867,'BIENES ASEGURADOS'!AA867)*'RT GENERALES'!$D$14</f>
        <v>0</v>
      </c>
      <c r="F859" s="281">
        <f>'BIENES ASEGURADOS'!AB867*'RT GENERALES'!$D$14</f>
        <v>0</v>
      </c>
      <c r="G859" s="282">
        <f>'BIENES ASEGURADOS'!Z867*'RT GENERALES'!$D$14</f>
        <v>0</v>
      </c>
      <c r="H859" s="525">
        <f t="shared" si="144"/>
        <v>0</v>
      </c>
      <c r="I859" s="283"/>
      <c r="J859" s="284">
        <f>(((D859+E859)*(DT!$C$5/1000)))*($D$1045/IF(AND($D$1044&gt;$B$1046,$B$1046&gt;$D$1043),366,365))+(LIQUIDACION!$F859*(DT!$C$5/2000))</f>
        <v>0</v>
      </c>
      <c r="K859" s="285">
        <f t="shared" si="145"/>
        <v>0</v>
      </c>
      <c r="L859" s="286">
        <f>(((D859+E859)*DT!$E$5/1000)*($D$1045/IF(AND($D$1044&gt;$B$1046,$B$1046&gt;$D$1043),366,365))+(LIQUIDACION!F859*(DT!$E$5/2000)))</f>
        <v>0</v>
      </c>
      <c r="M859" s="286">
        <f>((G859)*(DT!$C$6/1000))*($D$1045/IF(AND($D$1044&gt;$B$1046,$B$1046&gt;$D$1043),366,365))</f>
        <v>0</v>
      </c>
      <c r="N859" s="287">
        <f t="shared" si="146"/>
        <v>0</v>
      </c>
      <c r="P859" s="288">
        <f>(($U859*DT!$C$5/1000))*($D$1045/IF(AND($D$1044&gt;$B$1046,$B$1046&gt;$D$1043),366,365))+(($V859*DT!$C$5/2000))</f>
        <v>0</v>
      </c>
      <c r="Q859" s="289">
        <f t="shared" si="147"/>
        <v>0</v>
      </c>
      <c r="R859" s="289">
        <f>(($U859*DT!$E$5/1000))*($D$1045/IF(AND($D$1044&gt;$B$1046,$B$1046&gt;$D$1043),366,365))+(($V859*DT!$E$5/2000))</f>
        <v>0</v>
      </c>
      <c r="S859" s="290">
        <f t="shared" si="148"/>
        <v>0</v>
      </c>
      <c r="U859" s="291">
        <f t="shared" si="149"/>
        <v>0</v>
      </c>
      <c r="V859" s="291">
        <f t="shared" si="154"/>
        <v>0</v>
      </c>
      <c r="X859" s="288">
        <f>(($AC859*DT!$C$5/1000))*($D$1045/IF(AND($D$1044&gt;$B$1046,$B$1046&gt;$D$1043),366,365))+(($AD859*DT!$C$5/2000))</f>
        <v>0</v>
      </c>
      <c r="Y859" s="289">
        <f t="shared" si="150"/>
        <v>0</v>
      </c>
      <c r="Z859" s="289">
        <f>(($AC859*DT!$E$5/1000))*($D$1045/IF(AND($D$1044&gt;$B$1046,$B$1046&gt;$D$1043),366,365))+(($AD859*DT!$E$5/2000))</f>
        <v>0</v>
      </c>
      <c r="AA859" s="290">
        <f t="shared" si="151"/>
        <v>0</v>
      </c>
      <c r="AC859" s="291">
        <f t="shared" si="152"/>
        <v>0</v>
      </c>
      <c r="AD859" s="291">
        <f t="shared" si="153"/>
        <v>0</v>
      </c>
    </row>
    <row r="860" spans="2:30" x14ac:dyDescent="0.25">
      <c r="B860" s="522">
        <v>856</v>
      </c>
      <c r="C860" s="280">
        <f>'BIENES ASEGURADOS'!C868</f>
        <v>0</v>
      </c>
      <c r="D860" s="281">
        <f>SUM('BIENES ASEGURADOS'!D868:H868)*'RT GENERALES'!$D$14</f>
        <v>0</v>
      </c>
      <c r="E860" s="281">
        <f>SUM('BIENES ASEGURADOS'!I868:Y868,'BIENES ASEGURADOS'!AA868)*'RT GENERALES'!$D$14</f>
        <v>0</v>
      </c>
      <c r="F860" s="281">
        <f>'BIENES ASEGURADOS'!AB868*'RT GENERALES'!$D$14</f>
        <v>0</v>
      </c>
      <c r="G860" s="282">
        <f>'BIENES ASEGURADOS'!Z868*'RT GENERALES'!$D$14</f>
        <v>0</v>
      </c>
      <c r="H860" s="525">
        <f t="shared" si="144"/>
        <v>0</v>
      </c>
      <c r="I860" s="283"/>
      <c r="J860" s="284">
        <f>(((D860+E860)*(DT!$C$5/1000)))*($D$1045/IF(AND($D$1044&gt;$B$1046,$B$1046&gt;$D$1043),366,365))+(LIQUIDACION!$F860*(DT!$C$5/2000))</f>
        <v>0</v>
      </c>
      <c r="K860" s="285">
        <f t="shared" si="145"/>
        <v>0</v>
      </c>
      <c r="L860" s="286">
        <f>(((D860+E860)*DT!$E$5/1000)*($D$1045/IF(AND($D$1044&gt;$B$1046,$B$1046&gt;$D$1043),366,365))+(LIQUIDACION!F860*(DT!$E$5/2000)))</f>
        <v>0</v>
      </c>
      <c r="M860" s="286">
        <f>((G860)*(DT!$C$6/1000))*($D$1045/IF(AND($D$1044&gt;$B$1046,$B$1046&gt;$D$1043),366,365))</f>
        <v>0</v>
      </c>
      <c r="N860" s="287">
        <f t="shared" si="146"/>
        <v>0</v>
      </c>
      <c r="P860" s="288">
        <f>(($U860*DT!$C$5/1000))*($D$1045/IF(AND($D$1044&gt;$B$1046,$B$1046&gt;$D$1043),366,365))+(($V860*DT!$C$5/2000))</f>
        <v>0</v>
      </c>
      <c r="Q860" s="289">
        <f t="shared" si="147"/>
        <v>0</v>
      </c>
      <c r="R860" s="289">
        <f>(($U860*DT!$E$5/1000))*($D$1045/IF(AND($D$1044&gt;$B$1046,$B$1046&gt;$D$1043),366,365))+(($V860*DT!$E$5/2000))</f>
        <v>0</v>
      </c>
      <c r="S860" s="290">
        <f t="shared" si="148"/>
        <v>0</v>
      </c>
      <c r="U860" s="291">
        <f t="shared" si="149"/>
        <v>0</v>
      </c>
      <c r="V860" s="291">
        <f t="shared" si="154"/>
        <v>0</v>
      </c>
      <c r="X860" s="288">
        <f>(($AC860*DT!$C$5/1000))*($D$1045/IF(AND($D$1044&gt;$B$1046,$B$1046&gt;$D$1043),366,365))+(($AD860*DT!$C$5/2000))</f>
        <v>0</v>
      </c>
      <c r="Y860" s="289">
        <f t="shared" si="150"/>
        <v>0</v>
      </c>
      <c r="Z860" s="289">
        <f>(($AC860*DT!$E$5/1000))*($D$1045/IF(AND($D$1044&gt;$B$1046,$B$1046&gt;$D$1043),366,365))+(($AD860*DT!$E$5/2000))</f>
        <v>0</v>
      </c>
      <c r="AA860" s="290">
        <f t="shared" si="151"/>
        <v>0</v>
      </c>
      <c r="AC860" s="291">
        <f t="shared" si="152"/>
        <v>0</v>
      </c>
      <c r="AD860" s="291">
        <f t="shared" si="153"/>
        <v>0</v>
      </c>
    </row>
    <row r="861" spans="2:30" x14ac:dyDescent="0.25">
      <c r="B861" s="522">
        <v>857</v>
      </c>
      <c r="C861" s="280">
        <f>'BIENES ASEGURADOS'!C869</f>
        <v>0</v>
      </c>
      <c r="D861" s="281">
        <f>SUM('BIENES ASEGURADOS'!D869:H869)*'RT GENERALES'!$D$14</f>
        <v>0</v>
      </c>
      <c r="E861" s="281">
        <f>SUM('BIENES ASEGURADOS'!I869:Y869,'BIENES ASEGURADOS'!AA869)*'RT GENERALES'!$D$14</f>
        <v>0</v>
      </c>
      <c r="F861" s="281">
        <f>'BIENES ASEGURADOS'!AB869*'RT GENERALES'!$D$14</f>
        <v>0</v>
      </c>
      <c r="G861" s="282">
        <f>'BIENES ASEGURADOS'!Z869*'RT GENERALES'!$D$14</f>
        <v>0</v>
      </c>
      <c r="H861" s="525">
        <f t="shared" si="144"/>
        <v>0</v>
      </c>
      <c r="I861" s="283"/>
      <c r="J861" s="284">
        <f>(((D861+E861)*(DT!$C$5/1000)))*($D$1045/IF(AND($D$1044&gt;$B$1046,$B$1046&gt;$D$1043),366,365))+(LIQUIDACION!$F861*(DT!$C$5/2000))</f>
        <v>0</v>
      </c>
      <c r="K861" s="285">
        <f t="shared" si="145"/>
        <v>0</v>
      </c>
      <c r="L861" s="286">
        <f>(((D861+E861)*DT!$E$5/1000)*($D$1045/IF(AND($D$1044&gt;$B$1046,$B$1046&gt;$D$1043),366,365))+(LIQUIDACION!F861*(DT!$E$5/2000)))</f>
        <v>0</v>
      </c>
      <c r="M861" s="286">
        <f>((G861)*(DT!$C$6/1000))*($D$1045/IF(AND($D$1044&gt;$B$1046,$B$1046&gt;$D$1043),366,365))</f>
        <v>0</v>
      </c>
      <c r="N861" s="287">
        <f t="shared" si="146"/>
        <v>0</v>
      </c>
      <c r="P861" s="288">
        <f>(($U861*DT!$C$5/1000))*($D$1045/IF(AND($D$1044&gt;$B$1046,$B$1046&gt;$D$1043),366,365))+(($V861*DT!$C$5/2000))</f>
        <v>0</v>
      </c>
      <c r="Q861" s="289">
        <f t="shared" si="147"/>
        <v>0</v>
      </c>
      <c r="R861" s="289">
        <f>(($U861*DT!$E$5/1000))*($D$1045/IF(AND($D$1044&gt;$B$1046,$B$1046&gt;$D$1043),366,365))+(($V861*DT!$E$5/2000))</f>
        <v>0</v>
      </c>
      <c r="S861" s="290">
        <f t="shared" si="148"/>
        <v>0</v>
      </c>
      <c r="U861" s="291">
        <f t="shared" si="149"/>
        <v>0</v>
      </c>
      <c r="V861" s="291">
        <f t="shared" si="154"/>
        <v>0</v>
      </c>
      <c r="X861" s="288">
        <f>(($AC861*DT!$C$5/1000))*($D$1045/IF(AND($D$1044&gt;$B$1046,$B$1046&gt;$D$1043),366,365))+(($AD861*DT!$C$5/2000))</f>
        <v>0</v>
      </c>
      <c r="Y861" s="289">
        <f t="shared" si="150"/>
        <v>0</v>
      </c>
      <c r="Z861" s="289">
        <f>(($AC861*DT!$E$5/1000))*($D$1045/IF(AND($D$1044&gt;$B$1046,$B$1046&gt;$D$1043),366,365))+(($AD861*DT!$E$5/2000))</f>
        <v>0</v>
      </c>
      <c r="AA861" s="290">
        <f t="shared" si="151"/>
        <v>0</v>
      </c>
      <c r="AC861" s="291">
        <f t="shared" si="152"/>
        <v>0</v>
      </c>
      <c r="AD861" s="291">
        <f t="shared" si="153"/>
        <v>0</v>
      </c>
    </row>
    <row r="862" spans="2:30" x14ac:dyDescent="0.25">
      <c r="B862" s="522">
        <v>858</v>
      </c>
      <c r="C862" s="280">
        <f>'BIENES ASEGURADOS'!C870</f>
        <v>0</v>
      </c>
      <c r="D862" s="281">
        <f>SUM('BIENES ASEGURADOS'!D870:H870)*'RT GENERALES'!$D$14</f>
        <v>0</v>
      </c>
      <c r="E862" s="281">
        <f>SUM('BIENES ASEGURADOS'!I870:Y870,'BIENES ASEGURADOS'!AA870)*'RT GENERALES'!$D$14</f>
        <v>0</v>
      </c>
      <c r="F862" s="281">
        <f>'BIENES ASEGURADOS'!AB870*'RT GENERALES'!$D$14</f>
        <v>0</v>
      </c>
      <c r="G862" s="282">
        <f>'BIENES ASEGURADOS'!Z870*'RT GENERALES'!$D$14</f>
        <v>0</v>
      </c>
      <c r="H862" s="525">
        <f t="shared" si="144"/>
        <v>0</v>
      </c>
      <c r="I862" s="283"/>
      <c r="J862" s="284">
        <f>(((D862+E862)*(DT!$C$5/1000)))*($D$1045/IF(AND($D$1044&gt;$B$1046,$B$1046&gt;$D$1043),366,365))+(LIQUIDACION!$F862*(DT!$C$5/2000))</f>
        <v>0</v>
      </c>
      <c r="K862" s="285">
        <f t="shared" si="145"/>
        <v>0</v>
      </c>
      <c r="L862" s="286">
        <f>(((D862+E862)*DT!$E$5/1000)*($D$1045/IF(AND($D$1044&gt;$B$1046,$B$1046&gt;$D$1043),366,365))+(LIQUIDACION!F862*(DT!$E$5/2000)))</f>
        <v>0</v>
      </c>
      <c r="M862" s="286">
        <f>((G862)*(DT!$C$6/1000))*($D$1045/IF(AND($D$1044&gt;$B$1046,$B$1046&gt;$D$1043),366,365))</f>
        <v>0</v>
      </c>
      <c r="N862" s="287">
        <f t="shared" si="146"/>
        <v>0</v>
      </c>
      <c r="P862" s="288">
        <f>(($U862*DT!$C$5/1000))*($D$1045/IF(AND($D$1044&gt;$B$1046,$B$1046&gt;$D$1043),366,365))+(($V862*DT!$C$5/2000))</f>
        <v>0</v>
      </c>
      <c r="Q862" s="289">
        <f t="shared" si="147"/>
        <v>0</v>
      </c>
      <c r="R862" s="289">
        <f>(($U862*DT!$E$5/1000))*($D$1045/IF(AND($D$1044&gt;$B$1046,$B$1046&gt;$D$1043),366,365))+(($V862*DT!$E$5/2000))</f>
        <v>0</v>
      </c>
      <c r="S862" s="290">
        <f t="shared" si="148"/>
        <v>0</v>
      </c>
      <c r="U862" s="291">
        <f t="shared" si="149"/>
        <v>0</v>
      </c>
      <c r="V862" s="291">
        <f t="shared" si="154"/>
        <v>0</v>
      </c>
      <c r="X862" s="288">
        <f>(($AC862*DT!$C$5/1000))*($D$1045/IF(AND($D$1044&gt;$B$1046,$B$1046&gt;$D$1043),366,365))+(($AD862*DT!$C$5/2000))</f>
        <v>0</v>
      </c>
      <c r="Y862" s="289">
        <f t="shared" si="150"/>
        <v>0</v>
      </c>
      <c r="Z862" s="289">
        <f>(($AC862*DT!$E$5/1000))*($D$1045/IF(AND($D$1044&gt;$B$1046,$B$1046&gt;$D$1043),366,365))+(($AD862*DT!$E$5/2000))</f>
        <v>0</v>
      </c>
      <c r="AA862" s="290">
        <f t="shared" si="151"/>
        <v>0</v>
      </c>
      <c r="AC862" s="291">
        <f t="shared" si="152"/>
        <v>0</v>
      </c>
      <c r="AD862" s="291">
        <f t="shared" si="153"/>
        <v>0</v>
      </c>
    </row>
    <row r="863" spans="2:30" x14ac:dyDescent="0.25">
      <c r="B863" s="522">
        <v>859</v>
      </c>
      <c r="C863" s="280">
        <f>'BIENES ASEGURADOS'!C871</f>
        <v>0</v>
      </c>
      <c r="D863" s="281">
        <f>SUM('BIENES ASEGURADOS'!D871:H871)*'RT GENERALES'!$D$14</f>
        <v>0</v>
      </c>
      <c r="E863" s="281">
        <f>SUM('BIENES ASEGURADOS'!I871:Y871,'BIENES ASEGURADOS'!AA871)*'RT GENERALES'!$D$14</f>
        <v>0</v>
      </c>
      <c r="F863" s="281">
        <f>'BIENES ASEGURADOS'!AB871*'RT GENERALES'!$D$14</f>
        <v>0</v>
      </c>
      <c r="G863" s="282">
        <f>'BIENES ASEGURADOS'!Z871*'RT GENERALES'!$D$14</f>
        <v>0</v>
      </c>
      <c r="H863" s="525">
        <f t="shared" si="144"/>
        <v>0</v>
      </c>
      <c r="I863" s="283"/>
      <c r="J863" s="284">
        <f>(((D863+E863)*(DT!$C$5/1000)))*($D$1045/IF(AND($D$1044&gt;$B$1046,$B$1046&gt;$D$1043),366,365))+(LIQUIDACION!$F863*(DT!$C$5/2000))</f>
        <v>0</v>
      </c>
      <c r="K863" s="285">
        <f t="shared" si="145"/>
        <v>0</v>
      </c>
      <c r="L863" s="286">
        <f>(((D863+E863)*DT!$E$5/1000)*($D$1045/IF(AND($D$1044&gt;$B$1046,$B$1046&gt;$D$1043),366,365))+(LIQUIDACION!F863*(DT!$E$5/2000)))</f>
        <v>0</v>
      </c>
      <c r="M863" s="286">
        <f>((G863)*(DT!$C$6/1000))*($D$1045/IF(AND($D$1044&gt;$B$1046,$B$1046&gt;$D$1043),366,365))</f>
        <v>0</v>
      </c>
      <c r="N863" s="287">
        <f t="shared" si="146"/>
        <v>0</v>
      </c>
      <c r="P863" s="288">
        <f>(($U863*DT!$C$5/1000))*($D$1045/IF(AND($D$1044&gt;$B$1046,$B$1046&gt;$D$1043),366,365))+(($V863*DT!$C$5/2000))</f>
        <v>0</v>
      </c>
      <c r="Q863" s="289">
        <f t="shared" si="147"/>
        <v>0</v>
      </c>
      <c r="R863" s="289">
        <f>(($U863*DT!$E$5/1000))*($D$1045/IF(AND($D$1044&gt;$B$1046,$B$1046&gt;$D$1043),366,365))+(($V863*DT!$E$5/2000))</f>
        <v>0</v>
      </c>
      <c r="S863" s="290">
        <f t="shared" si="148"/>
        <v>0</v>
      </c>
      <c r="U863" s="291">
        <f t="shared" si="149"/>
        <v>0</v>
      </c>
      <c r="V863" s="291">
        <f t="shared" si="154"/>
        <v>0</v>
      </c>
      <c r="X863" s="288">
        <f>(($AC863*DT!$C$5/1000))*($D$1045/IF(AND($D$1044&gt;$B$1046,$B$1046&gt;$D$1043),366,365))+(($AD863*DT!$C$5/2000))</f>
        <v>0</v>
      </c>
      <c r="Y863" s="289">
        <f t="shared" si="150"/>
        <v>0</v>
      </c>
      <c r="Z863" s="289">
        <f>(($AC863*DT!$E$5/1000))*($D$1045/IF(AND($D$1044&gt;$B$1046,$B$1046&gt;$D$1043),366,365))+(($AD863*DT!$E$5/2000))</f>
        <v>0</v>
      </c>
      <c r="AA863" s="290">
        <f t="shared" si="151"/>
        <v>0</v>
      </c>
      <c r="AC863" s="291">
        <f t="shared" si="152"/>
        <v>0</v>
      </c>
      <c r="AD863" s="291">
        <f t="shared" si="153"/>
        <v>0</v>
      </c>
    </row>
    <row r="864" spans="2:30" x14ac:dyDescent="0.25">
      <c r="B864" s="522">
        <v>860</v>
      </c>
      <c r="C864" s="280">
        <f>'BIENES ASEGURADOS'!C872</f>
        <v>0</v>
      </c>
      <c r="D864" s="281">
        <f>SUM('BIENES ASEGURADOS'!D872:H872)*'RT GENERALES'!$D$14</f>
        <v>0</v>
      </c>
      <c r="E864" s="281">
        <f>SUM('BIENES ASEGURADOS'!I872:Y872,'BIENES ASEGURADOS'!AA872)*'RT GENERALES'!$D$14</f>
        <v>0</v>
      </c>
      <c r="F864" s="281">
        <f>'BIENES ASEGURADOS'!AB872*'RT GENERALES'!$D$14</f>
        <v>0</v>
      </c>
      <c r="G864" s="282">
        <f>'BIENES ASEGURADOS'!Z872*'RT GENERALES'!$D$14</f>
        <v>0</v>
      </c>
      <c r="H864" s="525">
        <f t="shared" si="144"/>
        <v>0</v>
      </c>
      <c r="I864" s="283"/>
      <c r="J864" s="284">
        <f>(((D864+E864)*(DT!$C$5/1000)))*($D$1045/IF(AND($D$1044&gt;$B$1046,$B$1046&gt;$D$1043),366,365))+(LIQUIDACION!$F864*(DT!$C$5/2000))</f>
        <v>0</v>
      </c>
      <c r="K864" s="285">
        <f t="shared" si="145"/>
        <v>0</v>
      </c>
      <c r="L864" s="286">
        <f>(((D864+E864)*DT!$E$5/1000)*($D$1045/IF(AND($D$1044&gt;$B$1046,$B$1046&gt;$D$1043),366,365))+(LIQUIDACION!F864*(DT!$E$5/2000)))</f>
        <v>0</v>
      </c>
      <c r="M864" s="286">
        <f>((G864)*(DT!$C$6/1000))*($D$1045/IF(AND($D$1044&gt;$B$1046,$B$1046&gt;$D$1043),366,365))</f>
        <v>0</v>
      </c>
      <c r="N864" s="287">
        <f t="shared" si="146"/>
        <v>0</v>
      </c>
      <c r="P864" s="288">
        <f>(($U864*DT!$C$5/1000))*($D$1045/IF(AND($D$1044&gt;$B$1046,$B$1046&gt;$D$1043),366,365))+(($V864*DT!$C$5/2000))</f>
        <v>0</v>
      </c>
      <c r="Q864" s="289">
        <f t="shared" si="147"/>
        <v>0</v>
      </c>
      <c r="R864" s="289">
        <f>(($U864*DT!$E$5/1000))*($D$1045/IF(AND($D$1044&gt;$B$1046,$B$1046&gt;$D$1043),366,365))+(($V864*DT!$E$5/2000))</f>
        <v>0</v>
      </c>
      <c r="S864" s="290">
        <f t="shared" si="148"/>
        <v>0</v>
      </c>
      <c r="U864" s="291">
        <f t="shared" si="149"/>
        <v>0</v>
      </c>
      <c r="V864" s="291">
        <f t="shared" si="154"/>
        <v>0</v>
      </c>
      <c r="X864" s="288">
        <f>(($AC864*DT!$C$5/1000))*($D$1045/IF(AND($D$1044&gt;$B$1046,$B$1046&gt;$D$1043),366,365))+(($AD864*DT!$C$5/2000))</f>
        <v>0</v>
      </c>
      <c r="Y864" s="289">
        <f t="shared" si="150"/>
        <v>0</v>
      </c>
      <c r="Z864" s="289">
        <f>(($AC864*DT!$E$5/1000))*($D$1045/IF(AND($D$1044&gt;$B$1046,$B$1046&gt;$D$1043),366,365))+(($AD864*DT!$E$5/2000))</f>
        <v>0</v>
      </c>
      <c r="AA864" s="290">
        <f t="shared" si="151"/>
        <v>0</v>
      </c>
      <c r="AC864" s="291">
        <f t="shared" si="152"/>
        <v>0</v>
      </c>
      <c r="AD864" s="291">
        <f t="shared" si="153"/>
        <v>0</v>
      </c>
    </row>
    <row r="865" spans="2:30" x14ac:dyDescent="0.25">
      <c r="B865" s="522">
        <v>861</v>
      </c>
      <c r="C865" s="280">
        <f>'BIENES ASEGURADOS'!C873</f>
        <v>0</v>
      </c>
      <c r="D865" s="281">
        <f>SUM('BIENES ASEGURADOS'!D873:H873)*'RT GENERALES'!$D$14</f>
        <v>0</v>
      </c>
      <c r="E865" s="281">
        <f>SUM('BIENES ASEGURADOS'!I873:Y873,'BIENES ASEGURADOS'!AA873)*'RT GENERALES'!$D$14</f>
        <v>0</v>
      </c>
      <c r="F865" s="281">
        <f>'BIENES ASEGURADOS'!AB873*'RT GENERALES'!$D$14</f>
        <v>0</v>
      </c>
      <c r="G865" s="282">
        <f>'BIENES ASEGURADOS'!Z873*'RT GENERALES'!$D$14</f>
        <v>0</v>
      </c>
      <c r="H865" s="525">
        <f t="shared" si="144"/>
        <v>0</v>
      </c>
      <c r="I865" s="283"/>
      <c r="J865" s="284">
        <f>(((D865+E865)*(DT!$C$5/1000)))*($D$1045/IF(AND($D$1044&gt;$B$1046,$B$1046&gt;$D$1043),366,365))+(LIQUIDACION!$F865*(DT!$C$5/2000))</f>
        <v>0</v>
      </c>
      <c r="K865" s="285">
        <f t="shared" si="145"/>
        <v>0</v>
      </c>
      <c r="L865" s="286">
        <f>(((D865+E865)*DT!$E$5/1000)*($D$1045/IF(AND($D$1044&gt;$B$1046,$B$1046&gt;$D$1043),366,365))+(LIQUIDACION!F865*(DT!$E$5/2000)))</f>
        <v>0</v>
      </c>
      <c r="M865" s="286">
        <f>((G865)*(DT!$C$6/1000))*($D$1045/IF(AND($D$1044&gt;$B$1046,$B$1046&gt;$D$1043),366,365))</f>
        <v>0</v>
      </c>
      <c r="N865" s="287">
        <f t="shared" si="146"/>
        <v>0</v>
      </c>
      <c r="P865" s="288">
        <f>(($U865*DT!$C$5/1000))*($D$1045/IF(AND($D$1044&gt;$B$1046,$B$1046&gt;$D$1043),366,365))+(($V865*DT!$C$5/2000))</f>
        <v>0</v>
      </c>
      <c r="Q865" s="289">
        <f t="shared" si="147"/>
        <v>0</v>
      </c>
      <c r="R865" s="289">
        <f>(($U865*DT!$E$5/1000))*($D$1045/IF(AND($D$1044&gt;$B$1046,$B$1046&gt;$D$1043),366,365))+(($V865*DT!$E$5/2000))</f>
        <v>0</v>
      </c>
      <c r="S865" s="290">
        <f t="shared" si="148"/>
        <v>0</v>
      </c>
      <c r="U865" s="291">
        <f t="shared" si="149"/>
        <v>0</v>
      </c>
      <c r="V865" s="291">
        <f t="shared" si="154"/>
        <v>0</v>
      </c>
      <c r="X865" s="288">
        <f>(($AC865*DT!$C$5/1000))*($D$1045/IF(AND($D$1044&gt;$B$1046,$B$1046&gt;$D$1043),366,365))+(($AD865*DT!$C$5/2000))</f>
        <v>0</v>
      </c>
      <c r="Y865" s="289">
        <f t="shared" si="150"/>
        <v>0</v>
      </c>
      <c r="Z865" s="289">
        <f>(($AC865*DT!$E$5/1000))*($D$1045/IF(AND($D$1044&gt;$B$1046,$B$1046&gt;$D$1043),366,365))+(($AD865*DT!$E$5/2000))</f>
        <v>0</v>
      </c>
      <c r="AA865" s="290">
        <f t="shared" si="151"/>
        <v>0</v>
      </c>
      <c r="AC865" s="291">
        <f t="shared" si="152"/>
        <v>0</v>
      </c>
      <c r="AD865" s="291">
        <f t="shared" si="153"/>
        <v>0</v>
      </c>
    </row>
    <row r="866" spans="2:30" x14ac:dyDescent="0.25">
      <c r="B866" s="522">
        <v>862</v>
      </c>
      <c r="C866" s="280">
        <f>'BIENES ASEGURADOS'!C874</f>
        <v>0</v>
      </c>
      <c r="D866" s="281">
        <f>SUM('BIENES ASEGURADOS'!D874:H874)*'RT GENERALES'!$D$14</f>
        <v>0</v>
      </c>
      <c r="E866" s="281">
        <f>SUM('BIENES ASEGURADOS'!I874:Y874,'BIENES ASEGURADOS'!AA874)*'RT GENERALES'!$D$14</f>
        <v>0</v>
      </c>
      <c r="F866" s="281">
        <f>'BIENES ASEGURADOS'!AB874*'RT GENERALES'!$D$14</f>
        <v>0</v>
      </c>
      <c r="G866" s="282">
        <f>'BIENES ASEGURADOS'!Z874*'RT GENERALES'!$D$14</f>
        <v>0</v>
      </c>
      <c r="H866" s="525">
        <f t="shared" si="144"/>
        <v>0</v>
      </c>
      <c r="I866" s="283"/>
      <c r="J866" s="284">
        <f>(((D866+E866)*(DT!$C$5/1000)))*($D$1045/IF(AND($D$1044&gt;$B$1046,$B$1046&gt;$D$1043),366,365))+(LIQUIDACION!$F866*(DT!$C$5/2000))</f>
        <v>0</v>
      </c>
      <c r="K866" s="285">
        <f t="shared" si="145"/>
        <v>0</v>
      </c>
      <c r="L866" s="286">
        <f>(((D866+E866)*DT!$E$5/1000)*($D$1045/IF(AND($D$1044&gt;$B$1046,$B$1046&gt;$D$1043),366,365))+(LIQUIDACION!F866*(DT!$E$5/2000)))</f>
        <v>0</v>
      </c>
      <c r="M866" s="286">
        <f>((G866)*(DT!$C$6/1000))*($D$1045/IF(AND($D$1044&gt;$B$1046,$B$1046&gt;$D$1043),366,365))</f>
        <v>0</v>
      </c>
      <c r="N866" s="287">
        <f t="shared" si="146"/>
        <v>0</v>
      </c>
      <c r="P866" s="288">
        <f>(($U866*DT!$C$5/1000))*($D$1045/IF(AND($D$1044&gt;$B$1046,$B$1046&gt;$D$1043),366,365))+(($V866*DT!$C$5/2000))</f>
        <v>0</v>
      </c>
      <c r="Q866" s="289">
        <f t="shared" si="147"/>
        <v>0</v>
      </c>
      <c r="R866" s="289">
        <f>(($U866*DT!$E$5/1000))*($D$1045/IF(AND($D$1044&gt;$B$1046,$B$1046&gt;$D$1043),366,365))+(($V866*DT!$E$5/2000))</f>
        <v>0</v>
      </c>
      <c r="S866" s="290">
        <f t="shared" si="148"/>
        <v>0</v>
      </c>
      <c r="U866" s="291">
        <f t="shared" si="149"/>
        <v>0</v>
      </c>
      <c r="V866" s="291">
        <f t="shared" si="154"/>
        <v>0</v>
      </c>
      <c r="X866" s="288">
        <f>(($AC866*DT!$C$5/1000))*($D$1045/IF(AND($D$1044&gt;$B$1046,$B$1046&gt;$D$1043),366,365))+(($AD866*DT!$C$5/2000))</f>
        <v>0</v>
      </c>
      <c r="Y866" s="289">
        <f t="shared" si="150"/>
        <v>0</v>
      </c>
      <c r="Z866" s="289">
        <f>(($AC866*DT!$E$5/1000))*($D$1045/IF(AND($D$1044&gt;$B$1046,$B$1046&gt;$D$1043),366,365))+(($AD866*DT!$E$5/2000))</f>
        <v>0</v>
      </c>
      <c r="AA866" s="290">
        <f t="shared" si="151"/>
        <v>0</v>
      </c>
      <c r="AC866" s="291">
        <f t="shared" si="152"/>
        <v>0</v>
      </c>
      <c r="AD866" s="291">
        <f t="shared" si="153"/>
        <v>0</v>
      </c>
    </row>
    <row r="867" spans="2:30" x14ac:dyDescent="0.25">
      <c r="B867" s="522">
        <v>863</v>
      </c>
      <c r="C867" s="280">
        <f>'BIENES ASEGURADOS'!C875</f>
        <v>0</v>
      </c>
      <c r="D867" s="281">
        <f>SUM('BIENES ASEGURADOS'!D875:H875)*'RT GENERALES'!$D$14</f>
        <v>0</v>
      </c>
      <c r="E867" s="281">
        <f>SUM('BIENES ASEGURADOS'!I875:Y875,'BIENES ASEGURADOS'!AA875)*'RT GENERALES'!$D$14</f>
        <v>0</v>
      </c>
      <c r="F867" s="281">
        <f>'BIENES ASEGURADOS'!AB875*'RT GENERALES'!$D$14</f>
        <v>0</v>
      </c>
      <c r="G867" s="282">
        <f>'BIENES ASEGURADOS'!Z875*'RT GENERALES'!$D$14</f>
        <v>0</v>
      </c>
      <c r="H867" s="525">
        <f t="shared" si="144"/>
        <v>0</v>
      </c>
      <c r="I867" s="283"/>
      <c r="J867" s="284">
        <f>(((D867+E867)*(DT!$C$5/1000)))*($D$1045/IF(AND($D$1044&gt;$B$1046,$B$1046&gt;$D$1043),366,365))+(LIQUIDACION!$F867*(DT!$C$5/2000))</f>
        <v>0</v>
      </c>
      <c r="K867" s="285">
        <f t="shared" si="145"/>
        <v>0</v>
      </c>
      <c r="L867" s="286">
        <f>(((D867+E867)*DT!$E$5/1000)*($D$1045/IF(AND($D$1044&gt;$B$1046,$B$1046&gt;$D$1043),366,365))+(LIQUIDACION!F867*(DT!$E$5/2000)))</f>
        <v>0</v>
      </c>
      <c r="M867" s="286">
        <f>((G867)*(DT!$C$6/1000))*($D$1045/IF(AND($D$1044&gt;$B$1046,$B$1046&gt;$D$1043),366,365))</f>
        <v>0</v>
      </c>
      <c r="N867" s="287">
        <f t="shared" si="146"/>
        <v>0</v>
      </c>
      <c r="P867" s="288">
        <f>(($U867*DT!$C$5/1000))*($D$1045/IF(AND($D$1044&gt;$B$1046,$B$1046&gt;$D$1043),366,365))+(($V867*DT!$C$5/2000))</f>
        <v>0</v>
      </c>
      <c r="Q867" s="289">
        <f t="shared" si="147"/>
        <v>0</v>
      </c>
      <c r="R867" s="289">
        <f>(($U867*DT!$E$5/1000))*($D$1045/IF(AND($D$1044&gt;$B$1046,$B$1046&gt;$D$1043),366,365))+(($V867*DT!$E$5/2000))</f>
        <v>0</v>
      </c>
      <c r="S867" s="290">
        <f t="shared" si="148"/>
        <v>0</v>
      </c>
      <c r="U867" s="291">
        <f t="shared" si="149"/>
        <v>0</v>
      </c>
      <c r="V867" s="291">
        <f t="shared" si="154"/>
        <v>0</v>
      </c>
      <c r="X867" s="288">
        <f>(($AC867*DT!$C$5/1000))*($D$1045/IF(AND($D$1044&gt;$B$1046,$B$1046&gt;$D$1043),366,365))+(($AD867*DT!$C$5/2000))</f>
        <v>0</v>
      </c>
      <c r="Y867" s="289">
        <f t="shared" si="150"/>
        <v>0</v>
      </c>
      <c r="Z867" s="289">
        <f>(($AC867*DT!$E$5/1000))*($D$1045/IF(AND($D$1044&gt;$B$1046,$B$1046&gt;$D$1043),366,365))+(($AD867*DT!$E$5/2000))</f>
        <v>0</v>
      </c>
      <c r="AA867" s="290">
        <f t="shared" si="151"/>
        <v>0</v>
      </c>
      <c r="AC867" s="291">
        <f t="shared" si="152"/>
        <v>0</v>
      </c>
      <c r="AD867" s="291">
        <f t="shared" si="153"/>
        <v>0</v>
      </c>
    </row>
    <row r="868" spans="2:30" x14ac:dyDescent="0.25">
      <c r="B868" s="522">
        <v>864</v>
      </c>
      <c r="C868" s="280">
        <f>'BIENES ASEGURADOS'!C876</f>
        <v>0</v>
      </c>
      <c r="D868" s="281">
        <f>SUM('BIENES ASEGURADOS'!D876:H876)*'RT GENERALES'!$D$14</f>
        <v>0</v>
      </c>
      <c r="E868" s="281">
        <f>SUM('BIENES ASEGURADOS'!I876:Y876,'BIENES ASEGURADOS'!AA876)*'RT GENERALES'!$D$14</f>
        <v>0</v>
      </c>
      <c r="F868" s="281">
        <f>'BIENES ASEGURADOS'!AB876*'RT GENERALES'!$D$14</f>
        <v>0</v>
      </c>
      <c r="G868" s="282">
        <f>'BIENES ASEGURADOS'!Z876*'RT GENERALES'!$D$14</f>
        <v>0</v>
      </c>
      <c r="H868" s="525">
        <f t="shared" si="144"/>
        <v>0</v>
      </c>
      <c r="I868" s="283"/>
      <c r="J868" s="284">
        <f>(((D868+E868)*(DT!$C$5/1000)))*($D$1045/IF(AND($D$1044&gt;$B$1046,$B$1046&gt;$D$1043),366,365))+(LIQUIDACION!$F868*(DT!$C$5/2000))</f>
        <v>0</v>
      </c>
      <c r="K868" s="285">
        <f t="shared" si="145"/>
        <v>0</v>
      </c>
      <c r="L868" s="286">
        <f>(((D868+E868)*DT!$E$5/1000)*($D$1045/IF(AND($D$1044&gt;$B$1046,$B$1046&gt;$D$1043),366,365))+(LIQUIDACION!F868*(DT!$E$5/2000)))</f>
        <v>0</v>
      </c>
      <c r="M868" s="286">
        <f>((G868)*(DT!$C$6/1000))*($D$1045/IF(AND($D$1044&gt;$B$1046,$B$1046&gt;$D$1043),366,365))</f>
        <v>0</v>
      </c>
      <c r="N868" s="287">
        <f t="shared" si="146"/>
        <v>0</v>
      </c>
      <c r="P868" s="288">
        <f>(($U868*DT!$C$5/1000))*($D$1045/IF(AND($D$1044&gt;$B$1046,$B$1046&gt;$D$1043),366,365))+(($V868*DT!$C$5/2000))</f>
        <v>0</v>
      </c>
      <c r="Q868" s="289">
        <f t="shared" si="147"/>
        <v>0</v>
      </c>
      <c r="R868" s="289">
        <f>(($U868*DT!$E$5/1000))*($D$1045/IF(AND($D$1044&gt;$B$1046,$B$1046&gt;$D$1043),366,365))+(($V868*DT!$E$5/2000))</f>
        <v>0</v>
      </c>
      <c r="S868" s="290">
        <f t="shared" si="148"/>
        <v>0</v>
      </c>
      <c r="U868" s="291">
        <f t="shared" si="149"/>
        <v>0</v>
      </c>
      <c r="V868" s="291">
        <f t="shared" si="154"/>
        <v>0</v>
      </c>
      <c r="X868" s="288">
        <f>(($AC868*DT!$C$5/1000))*($D$1045/IF(AND($D$1044&gt;$B$1046,$B$1046&gt;$D$1043),366,365))+(($AD868*DT!$C$5/2000))</f>
        <v>0</v>
      </c>
      <c r="Y868" s="289">
        <f t="shared" si="150"/>
        <v>0</v>
      </c>
      <c r="Z868" s="289">
        <f>(($AC868*DT!$E$5/1000))*($D$1045/IF(AND($D$1044&gt;$B$1046,$B$1046&gt;$D$1043),366,365))+(($AD868*DT!$E$5/2000))</f>
        <v>0</v>
      </c>
      <c r="AA868" s="290">
        <f t="shared" si="151"/>
        <v>0</v>
      </c>
      <c r="AC868" s="291">
        <f t="shared" si="152"/>
        <v>0</v>
      </c>
      <c r="AD868" s="291">
        <f t="shared" si="153"/>
        <v>0</v>
      </c>
    </row>
    <row r="869" spans="2:30" x14ac:dyDescent="0.25">
      <c r="B869" s="522">
        <v>865</v>
      </c>
      <c r="C869" s="280">
        <f>'BIENES ASEGURADOS'!C877</f>
        <v>0</v>
      </c>
      <c r="D869" s="281">
        <f>SUM('BIENES ASEGURADOS'!D877:H877)*'RT GENERALES'!$D$14</f>
        <v>0</v>
      </c>
      <c r="E869" s="281">
        <f>SUM('BIENES ASEGURADOS'!I877:Y877,'BIENES ASEGURADOS'!AA877)*'RT GENERALES'!$D$14</f>
        <v>0</v>
      </c>
      <c r="F869" s="281">
        <f>'BIENES ASEGURADOS'!AB877*'RT GENERALES'!$D$14</f>
        <v>0</v>
      </c>
      <c r="G869" s="282">
        <f>'BIENES ASEGURADOS'!Z877*'RT GENERALES'!$D$14</f>
        <v>0</v>
      </c>
      <c r="H869" s="525">
        <f t="shared" si="144"/>
        <v>0</v>
      </c>
      <c r="I869" s="283"/>
      <c r="J869" s="284">
        <f>(((D869+E869)*(DT!$C$5/1000)))*($D$1045/IF(AND($D$1044&gt;$B$1046,$B$1046&gt;$D$1043),366,365))+(LIQUIDACION!$F869*(DT!$C$5/2000))</f>
        <v>0</v>
      </c>
      <c r="K869" s="285">
        <f t="shared" si="145"/>
        <v>0</v>
      </c>
      <c r="L869" s="286">
        <f>(((D869+E869)*DT!$E$5/1000)*($D$1045/IF(AND($D$1044&gt;$B$1046,$B$1046&gt;$D$1043),366,365))+(LIQUIDACION!F869*(DT!$E$5/2000)))</f>
        <v>0</v>
      </c>
      <c r="M869" s="286">
        <f>((G869)*(DT!$C$6/1000))*($D$1045/IF(AND($D$1044&gt;$B$1046,$B$1046&gt;$D$1043),366,365))</f>
        <v>0</v>
      </c>
      <c r="N869" s="287">
        <f t="shared" si="146"/>
        <v>0</v>
      </c>
      <c r="P869" s="288">
        <f>(($U869*DT!$C$5/1000))*($D$1045/IF(AND($D$1044&gt;$B$1046,$B$1046&gt;$D$1043),366,365))+(($V869*DT!$C$5/2000))</f>
        <v>0</v>
      </c>
      <c r="Q869" s="289">
        <f t="shared" si="147"/>
        <v>0</v>
      </c>
      <c r="R869" s="289">
        <f>(($U869*DT!$E$5/1000))*($D$1045/IF(AND($D$1044&gt;$B$1046,$B$1046&gt;$D$1043),366,365))+(($V869*DT!$E$5/2000))</f>
        <v>0</v>
      </c>
      <c r="S869" s="290">
        <f t="shared" si="148"/>
        <v>0</v>
      </c>
      <c r="U869" s="291">
        <f t="shared" si="149"/>
        <v>0</v>
      </c>
      <c r="V869" s="291">
        <f t="shared" si="154"/>
        <v>0</v>
      </c>
      <c r="X869" s="288">
        <f>(($AC869*DT!$C$5/1000))*($D$1045/IF(AND($D$1044&gt;$B$1046,$B$1046&gt;$D$1043),366,365))+(($AD869*DT!$C$5/2000))</f>
        <v>0</v>
      </c>
      <c r="Y869" s="289">
        <f t="shared" si="150"/>
        <v>0</v>
      </c>
      <c r="Z869" s="289">
        <f>(($AC869*DT!$E$5/1000))*($D$1045/IF(AND($D$1044&gt;$B$1046,$B$1046&gt;$D$1043),366,365))+(($AD869*DT!$E$5/2000))</f>
        <v>0</v>
      </c>
      <c r="AA869" s="290">
        <f t="shared" si="151"/>
        <v>0</v>
      </c>
      <c r="AC869" s="291">
        <f t="shared" si="152"/>
        <v>0</v>
      </c>
      <c r="AD869" s="291">
        <f t="shared" si="153"/>
        <v>0</v>
      </c>
    </row>
    <row r="870" spans="2:30" x14ac:dyDescent="0.25">
      <c r="B870" s="522">
        <v>866</v>
      </c>
      <c r="C870" s="280">
        <f>'BIENES ASEGURADOS'!C878</f>
        <v>0</v>
      </c>
      <c r="D870" s="281">
        <f>SUM('BIENES ASEGURADOS'!D878:H878)*'RT GENERALES'!$D$14</f>
        <v>0</v>
      </c>
      <c r="E870" s="281">
        <f>SUM('BIENES ASEGURADOS'!I878:Y878,'BIENES ASEGURADOS'!AA878)*'RT GENERALES'!$D$14</f>
        <v>0</v>
      </c>
      <c r="F870" s="281">
        <f>'BIENES ASEGURADOS'!AB878*'RT GENERALES'!$D$14</f>
        <v>0</v>
      </c>
      <c r="G870" s="282">
        <f>'BIENES ASEGURADOS'!Z878*'RT GENERALES'!$D$14</f>
        <v>0</v>
      </c>
      <c r="H870" s="525">
        <f t="shared" si="144"/>
        <v>0</v>
      </c>
      <c r="I870" s="283"/>
      <c r="J870" s="284">
        <f>(((D870+E870)*(DT!$C$5/1000)))*($D$1045/IF(AND($D$1044&gt;$B$1046,$B$1046&gt;$D$1043),366,365))+(LIQUIDACION!$F870*(DT!$C$5/2000))</f>
        <v>0</v>
      </c>
      <c r="K870" s="285">
        <f t="shared" si="145"/>
        <v>0</v>
      </c>
      <c r="L870" s="286">
        <f>(((D870+E870)*DT!$E$5/1000)*($D$1045/IF(AND($D$1044&gt;$B$1046,$B$1046&gt;$D$1043),366,365))+(LIQUIDACION!F870*(DT!$E$5/2000)))</f>
        <v>0</v>
      </c>
      <c r="M870" s="286">
        <f>((G870)*(DT!$C$6/1000))*($D$1045/IF(AND($D$1044&gt;$B$1046,$B$1046&gt;$D$1043),366,365))</f>
        <v>0</v>
      </c>
      <c r="N870" s="287">
        <f t="shared" si="146"/>
        <v>0</v>
      </c>
      <c r="P870" s="288">
        <f>(($U870*DT!$C$5/1000))*($D$1045/IF(AND($D$1044&gt;$B$1046,$B$1046&gt;$D$1043),366,365))+(($V870*DT!$C$5/2000))</f>
        <v>0</v>
      </c>
      <c r="Q870" s="289">
        <f t="shared" si="147"/>
        <v>0</v>
      </c>
      <c r="R870" s="289">
        <f>(($U870*DT!$E$5/1000))*($D$1045/IF(AND($D$1044&gt;$B$1046,$B$1046&gt;$D$1043),366,365))+(($V870*DT!$E$5/2000))</f>
        <v>0</v>
      </c>
      <c r="S870" s="290">
        <f t="shared" si="148"/>
        <v>0</v>
      </c>
      <c r="U870" s="291">
        <f t="shared" si="149"/>
        <v>0</v>
      </c>
      <c r="V870" s="291">
        <f t="shared" si="154"/>
        <v>0</v>
      </c>
      <c r="X870" s="288">
        <f>(($AC870*DT!$C$5/1000))*($D$1045/IF(AND($D$1044&gt;$B$1046,$B$1046&gt;$D$1043),366,365))+(($AD870*DT!$C$5/2000))</f>
        <v>0</v>
      </c>
      <c r="Y870" s="289">
        <f t="shared" si="150"/>
        <v>0</v>
      </c>
      <c r="Z870" s="289">
        <f>(($AC870*DT!$E$5/1000))*($D$1045/IF(AND($D$1044&gt;$B$1046,$B$1046&gt;$D$1043),366,365))+(($AD870*DT!$E$5/2000))</f>
        <v>0</v>
      </c>
      <c r="AA870" s="290">
        <f t="shared" si="151"/>
        <v>0</v>
      </c>
      <c r="AC870" s="291">
        <f t="shared" si="152"/>
        <v>0</v>
      </c>
      <c r="AD870" s="291">
        <f t="shared" si="153"/>
        <v>0</v>
      </c>
    </row>
    <row r="871" spans="2:30" x14ac:dyDescent="0.25">
      <c r="B871" s="522">
        <v>867</v>
      </c>
      <c r="C871" s="280">
        <f>'BIENES ASEGURADOS'!C879</f>
        <v>0</v>
      </c>
      <c r="D871" s="281">
        <f>SUM('BIENES ASEGURADOS'!D879:H879)*'RT GENERALES'!$D$14</f>
        <v>0</v>
      </c>
      <c r="E871" s="281">
        <f>SUM('BIENES ASEGURADOS'!I879:Y879,'BIENES ASEGURADOS'!AA879)*'RT GENERALES'!$D$14</f>
        <v>0</v>
      </c>
      <c r="F871" s="281">
        <f>'BIENES ASEGURADOS'!AB879*'RT GENERALES'!$D$14</f>
        <v>0</v>
      </c>
      <c r="G871" s="282">
        <f>'BIENES ASEGURADOS'!Z879*'RT GENERALES'!$D$14</f>
        <v>0</v>
      </c>
      <c r="H871" s="525">
        <f t="shared" si="144"/>
        <v>0</v>
      </c>
      <c r="I871" s="283"/>
      <c r="J871" s="284">
        <f>(((D871+E871)*(DT!$C$5/1000)))*($D$1045/IF(AND($D$1044&gt;$B$1046,$B$1046&gt;$D$1043),366,365))+(LIQUIDACION!$F871*(DT!$C$5/2000))</f>
        <v>0</v>
      </c>
      <c r="K871" s="285">
        <f t="shared" si="145"/>
        <v>0</v>
      </c>
      <c r="L871" s="286">
        <f>(((D871+E871)*DT!$E$5/1000)*($D$1045/IF(AND($D$1044&gt;$B$1046,$B$1046&gt;$D$1043),366,365))+(LIQUIDACION!F871*(DT!$E$5/2000)))</f>
        <v>0</v>
      </c>
      <c r="M871" s="286">
        <f>((G871)*(DT!$C$6/1000))*($D$1045/IF(AND($D$1044&gt;$B$1046,$B$1046&gt;$D$1043),366,365))</f>
        <v>0</v>
      </c>
      <c r="N871" s="287">
        <f t="shared" si="146"/>
        <v>0</v>
      </c>
      <c r="P871" s="288">
        <f>(($U871*DT!$C$5/1000))*($D$1045/IF(AND($D$1044&gt;$B$1046,$B$1046&gt;$D$1043),366,365))+(($V871*DT!$C$5/2000))</f>
        <v>0</v>
      </c>
      <c r="Q871" s="289">
        <f t="shared" si="147"/>
        <v>0</v>
      </c>
      <c r="R871" s="289">
        <f>(($U871*DT!$E$5/1000))*($D$1045/IF(AND($D$1044&gt;$B$1046,$B$1046&gt;$D$1043),366,365))+(($V871*DT!$E$5/2000))</f>
        <v>0</v>
      </c>
      <c r="S871" s="290">
        <f t="shared" si="148"/>
        <v>0</v>
      </c>
      <c r="U871" s="291">
        <f t="shared" si="149"/>
        <v>0</v>
      </c>
      <c r="V871" s="291">
        <f t="shared" si="154"/>
        <v>0</v>
      </c>
      <c r="X871" s="288">
        <f>(($AC871*DT!$C$5/1000))*($D$1045/IF(AND($D$1044&gt;$B$1046,$B$1046&gt;$D$1043),366,365))+(($AD871*DT!$C$5/2000))</f>
        <v>0</v>
      </c>
      <c r="Y871" s="289">
        <f t="shared" si="150"/>
        <v>0</v>
      </c>
      <c r="Z871" s="289">
        <f>(($AC871*DT!$E$5/1000))*($D$1045/IF(AND($D$1044&gt;$B$1046,$B$1046&gt;$D$1043),366,365))+(($AD871*DT!$E$5/2000))</f>
        <v>0</v>
      </c>
      <c r="AA871" s="290">
        <f t="shared" si="151"/>
        <v>0</v>
      </c>
      <c r="AC871" s="291">
        <f t="shared" si="152"/>
        <v>0</v>
      </c>
      <c r="AD871" s="291">
        <f t="shared" si="153"/>
        <v>0</v>
      </c>
    </row>
    <row r="872" spans="2:30" x14ac:dyDescent="0.25">
      <c r="B872" s="522">
        <v>868</v>
      </c>
      <c r="C872" s="280">
        <f>'BIENES ASEGURADOS'!C880</f>
        <v>0</v>
      </c>
      <c r="D872" s="281">
        <f>SUM('BIENES ASEGURADOS'!D880:H880)*'RT GENERALES'!$D$14</f>
        <v>0</v>
      </c>
      <c r="E872" s="281">
        <f>SUM('BIENES ASEGURADOS'!I880:Y880,'BIENES ASEGURADOS'!AA880)*'RT GENERALES'!$D$14</f>
        <v>0</v>
      </c>
      <c r="F872" s="281">
        <f>'BIENES ASEGURADOS'!AB880*'RT GENERALES'!$D$14</f>
        <v>0</v>
      </c>
      <c r="G872" s="282">
        <f>'BIENES ASEGURADOS'!Z880*'RT GENERALES'!$D$14</f>
        <v>0</v>
      </c>
      <c r="H872" s="525">
        <f t="shared" si="144"/>
        <v>0</v>
      </c>
      <c r="I872" s="283"/>
      <c r="J872" s="284">
        <f>(((D872+E872)*(DT!$C$5/1000)))*($D$1045/IF(AND($D$1044&gt;$B$1046,$B$1046&gt;$D$1043),366,365))+(LIQUIDACION!$F872*(DT!$C$5/2000))</f>
        <v>0</v>
      </c>
      <c r="K872" s="285">
        <f t="shared" si="145"/>
        <v>0</v>
      </c>
      <c r="L872" s="286">
        <f>(((D872+E872)*DT!$E$5/1000)*($D$1045/IF(AND($D$1044&gt;$B$1046,$B$1046&gt;$D$1043),366,365))+(LIQUIDACION!F872*(DT!$E$5/2000)))</f>
        <v>0</v>
      </c>
      <c r="M872" s="286">
        <f>((G872)*(DT!$C$6/1000))*($D$1045/IF(AND($D$1044&gt;$B$1046,$B$1046&gt;$D$1043),366,365))</f>
        <v>0</v>
      </c>
      <c r="N872" s="287">
        <f t="shared" si="146"/>
        <v>0</v>
      </c>
      <c r="P872" s="288">
        <f>(($U872*DT!$C$5/1000))*($D$1045/IF(AND($D$1044&gt;$B$1046,$B$1046&gt;$D$1043),366,365))+(($V872*DT!$C$5/2000))</f>
        <v>0</v>
      </c>
      <c r="Q872" s="289">
        <f t="shared" si="147"/>
        <v>0</v>
      </c>
      <c r="R872" s="289">
        <f>(($U872*DT!$E$5/1000))*($D$1045/IF(AND($D$1044&gt;$B$1046,$B$1046&gt;$D$1043),366,365))+(($V872*DT!$E$5/2000))</f>
        <v>0</v>
      </c>
      <c r="S872" s="290">
        <f t="shared" si="148"/>
        <v>0</v>
      </c>
      <c r="U872" s="291">
        <f t="shared" si="149"/>
        <v>0</v>
      </c>
      <c r="V872" s="291">
        <f t="shared" si="154"/>
        <v>0</v>
      </c>
      <c r="X872" s="288">
        <f>(($AC872*DT!$C$5/1000))*($D$1045/IF(AND($D$1044&gt;$B$1046,$B$1046&gt;$D$1043),366,365))+(($AD872*DT!$C$5/2000))</f>
        <v>0</v>
      </c>
      <c r="Y872" s="289">
        <f t="shared" si="150"/>
        <v>0</v>
      </c>
      <c r="Z872" s="289">
        <f>(($AC872*DT!$E$5/1000))*($D$1045/IF(AND($D$1044&gt;$B$1046,$B$1046&gt;$D$1043),366,365))+(($AD872*DT!$E$5/2000))</f>
        <v>0</v>
      </c>
      <c r="AA872" s="290">
        <f t="shared" si="151"/>
        <v>0</v>
      </c>
      <c r="AC872" s="291">
        <f t="shared" si="152"/>
        <v>0</v>
      </c>
      <c r="AD872" s="291">
        <f t="shared" si="153"/>
        <v>0</v>
      </c>
    </row>
    <row r="873" spans="2:30" x14ac:dyDescent="0.25">
      <c r="B873" s="522">
        <v>869</v>
      </c>
      <c r="C873" s="280">
        <f>'BIENES ASEGURADOS'!C881</f>
        <v>0</v>
      </c>
      <c r="D873" s="281">
        <f>SUM('BIENES ASEGURADOS'!D881:H881)*'RT GENERALES'!$D$14</f>
        <v>0</v>
      </c>
      <c r="E873" s="281">
        <f>SUM('BIENES ASEGURADOS'!I881:Y881,'BIENES ASEGURADOS'!AA881)*'RT GENERALES'!$D$14</f>
        <v>0</v>
      </c>
      <c r="F873" s="281">
        <f>'BIENES ASEGURADOS'!AB881*'RT GENERALES'!$D$14</f>
        <v>0</v>
      </c>
      <c r="G873" s="282">
        <f>'BIENES ASEGURADOS'!Z881*'RT GENERALES'!$D$14</f>
        <v>0</v>
      </c>
      <c r="H873" s="525">
        <f t="shared" si="144"/>
        <v>0</v>
      </c>
      <c r="I873" s="283"/>
      <c r="J873" s="284">
        <f>(((D873+E873)*(DT!$C$5/1000)))*($D$1045/IF(AND($D$1044&gt;$B$1046,$B$1046&gt;$D$1043),366,365))+(LIQUIDACION!$F873*(DT!$C$5/2000))</f>
        <v>0</v>
      </c>
      <c r="K873" s="285">
        <f t="shared" si="145"/>
        <v>0</v>
      </c>
      <c r="L873" s="286">
        <f>(((D873+E873)*DT!$E$5/1000)*($D$1045/IF(AND($D$1044&gt;$B$1046,$B$1046&gt;$D$1043),366,365))+(LIQUIDACION!F873*(DT!$E$5/2000)))</f>
        <v>0</v>
      </c>
      <c r="M873" s="286">
        <f>((G873)*(DT!$C$6/1000))*($D$1045/IF(AND($D$1044&gt;$B$1046,$B$1046&gt;$D$1043),366,365))</f>
        <v>0</v>
      </c>
      <c r="N873" s="287">
        <f t="shared" si="146"/>
        <v>0</v>
      </c>
      <c r="P873" s="288">
        <f>(($U873*DT!$C$5/1000))*($D$1045/IF(AND($D$1044&gt;$B$1046,$B$1046&gt;$D$1043),366,365))+(($V873*DT!$C$5/2000))</f>
        <v>0</v>
      </c>
      <c r="Q873" s="289">
        <f t="shared" si="147"/>
        <v>0</v>
      </c>
      <c r="R873" s="289">
        <f>(($U873*DT!$E$5/1000))*($D$1045/IF(AND($D$1044&gt;$B$1046,$B$1046&gt;$D$1043),366,365))+(($V873*DT!$E$5/2000))</f>
        <v>0</v>
      </c>
      <c r="S873" s="290">
        <f t="shared" si="148"/>
        <v>0</v>
      </c>
      <c r="U873" s="291">
        <f t="shared" si="149"/>
        <v>0</v>
      </c>
      <c r="V873" s="291">
        <f t="shared" si="154"/>
        <v>0</v>
      </c>
      <c r="X873" s="288">
        <f>(($AC873*DT!$C$5/1000))*($D$1045/IF(AND($D$1044&gt;$B$1046,$B$1046&gt;$D$1043),366,365))+(($AD873*DT!$C$5/2000))</f>
        <v>0</v>
      </c>
      <c r="Y873" s="289">
        <f t="shared" si="150"/>
        <v>0</v>
      </c>
      <c r="Z873" s="289">
        <f>(($AC873*DT!$E$5/1000))*($D$1045/IF(AND($D$1044&gt;$B$1046,$B$1046&gt;$D$1043),366,365))+(($AD873*DT!$E$5/2000))</f>
        <v>0</v>
      </c>
      <c r="AA873" s="290">
        <f t="shared" si="151"/>
        <v>0</v>
      </c>
      <c r="AC873" s="291">
        <f t="shared" si="152"/>
        <v>0</v>
      </c>
      <c r="AD873" s="291">
        <f t="shared" si="153"/>
        <v>0</v>
      </c>
    </row>
    <row r="874" spans="2:30" x14ac:dyDescent="0.25">
      <c r="B874" s="522">
        <v>870</v>
      </c>
      <c r="C874" s="280">
        <f>'BIENES ASEGURADOS'!C882</f>
        <v>0</v>
      </c>
      <c r="D874" s="281">
        <f>SUM('BIENES ASEGURADOS'!D882:H882)*'RT GENERALES'!$D$14</f>
        <v>0</v>
      </c>
      <c r="E874" s="281">
        <f>SUM('BIENES ASEGURADOS'!I882:Y882,'BIENES ASEGURADOS'!AA882)*'RT GENERALES'!$D$14</f>
        <v>0</v>
      </c>
      <c r="F874" s="281">
        <f>'BIENES ASEGURADOS'!AB882*'RT GENERALES'!$D$14</f>
        <v>0</v>
      </c>
      <c r="G874" s="282">
        <f>'BIENES ASEGURADOS'!Z882*'RT GENERALES'!$D$14</f>
        <v>0</v>
      </c>
      <c r="H874" s="525">
        <f t="shared" si="144"/>
        <v>0</v>
      </c>
      <c r="I874" s="283"/>
      <c r="J874" s="284">
        <f>(((D874+E874)*(DT!$C$5/1000)))*($D$1045/IF(AND($D$1044&gt;$B$1046,$B$1046&gt;$D$1043),366,365))+(LIQUIDACION!$F874*(DT!$C$5/2000))</f>
        <v>0</v>
      </c>
      <c r="K874" s="285">
        <f t="shared" si="145"/>
        <v>0</v>
      </c>
      <c r="L874" s="286">
        <f>(((D874+E874)*DT!$E$5/1000)*($D$1045/IF(AND($D$1044&gt;$B$1046,$B$1046&gt;$D$1043),366,365))+(LIQUIDACION!F874*(DT!$E$5/2000)))</f>
        <v>0</v>
      </c>
      <c r="M874" s="286">
        <f>((G874)*(DT!$C$6/1000))*($D$1045/IF(AND($D$1044&gt;$B$1046,$B$1046&gt;$D$1043),366,365))</f>
        <v>0</v>
      </c>
      <c r="N874" s="287">
        <f t="shared" si="146"/>
        <v>0</v>
      </c>
      <c r="P874" s="288">
        <f>(($U874*DT!$C$5/1000))*($D$1045/IF(AND($D$1044&gt;$B$1046,$B$1046&gt;$D$1043),366,365))+(($V874*DT!$C$5/2000))</f>
        <v>0</v>
      </c>
      <c r="Q874" s="289">
        <f t="shared" si="147"/>
        <v>0</v>
      </c>
      <c r="R874" s="289">
        <f>(($U874*DT!$E$5/1000))*($D$1045/IF(AND($D$1044&gt;$B$1046,$B$1046&gt;$D$1043),366,365))+(($V874*DT!$E$5/2000))</f>
        <v>0</v>
      </c>
      <c r="S874" s="290">
        <f t="shared" si="148"/>
        <v>0</v>
      </c>
      <c r="U874" s="291">
        <f t="shared" si="149"/>
        <v>0</v>
      </c>
      <c r="V874" s="291">
        <f t="shared" si="154"/>
        <v>0</v>
      </c>
      <c r="X874" s="288">
        <f>(($AC874*DT!$C$5/1000))*($D$1045/IF(AND($D$1044&gt;$B$1046,$B$1046&gt;$D$1043),366,365))+(($AD874*DT!$C$5/2000))</f>
        <v>0</v>
      </c>
      <c r="Y874" s="289">
        <f t="shared" si="150"/>
        <v>0</v>
      </c>
      <c r="Z874" s="289">
        <f>(($AC874*DT!$E$5/1000))*($D$1045/IF(AND($D$1044&gt;$B$1046,$B$1046&gt;$D$1043),366,365))+(($AD874*DT!$E$5/2000))</f>
        <v>0</v>
      </c>
      <c r="AA874" s="290">
        <f t="shared" si="151"/>
        <v>0</v>
      </c>
      <c r="AC874" s="291">
        <f t="shared" si="152"/>
        <v>0</v>
      </c>
      <c r="AD874" s="291">
        <f t="shared" si="153"/>
        <v>0</v>
      </c>
    </row>
    <row r="875" spans="2:30" x14ac:dyDescent="0.25">
      <c r="B875" s="522">
        <v>871</v>
      </c>
      <c r="C875" s="280">
        <f>'BIENES ASEGURADOS'!C883</f>
        <v>0</v>
      </c>
      <c r="D875" s="281">
        <f>SUM('BIENES ASEGURADOS'!D883:H883)*'RT GENERALES'!$D$14</f>
        <v>0</v>
      </c>
      <c r="E875" s="281">
        <f>SUM('BIENES ASEGURADOS'!I883:Y883,'BIENES ASEGURADOS'!AA883)*'RT GENERALES'!$D$14</f>
        <v>0</v>
      </c>
      <c r="F875" s="281">
        <f>'BIENES ASEGURADOS'!AB883*'RT GENERALES'!$D$14</f>
        <v>0</v>
      </c>
      <c r="G875" s="282">
        <f>'BIENES ASEGURADOS'!Z883*'RT GENERALES'!$D$14</f>
        <v>0</v>
      </c>
      <c r="H875" s="525">
        <f t="shared" si="144"/>
        <v>0</v>
      </c>
      <c r="I875" s="283"/>
      <c r="J875" s="284">
        <f>(((D875+E875)*(DT!$C$5/1000)))*($D$1045/IF(AND($D$1044&gt;$B$1046,$B$1046&gt;$D$1043),366,365))+(LIQUIDACION!$F875*(DT!$C$5/2000))</f>
        <v>0</v>
      </c>
      <c r="K875" s="285">
        <f t="shared" si="145"/>
        <v>0</v>
      </c>
      <c r="L875" s="286">
        <f>(((D875+E875)*DT!$E$5/1000)*($D$1045/IF(AND($D$1044&gt;$B$1046,$B$1046&gt;$D$1043),366,365))+(LIQUIDACION!F875*(DT!$E$5/2000)))</f>
        <v>0</v>
      </c>
      <c r="M875" s="286">
        <f>((G875)*(DT!$C$6/1000))*($D$1045/IF(AND($D$1044&gt;$B$1046,$B$1046&gt;$D$1043),366,365))</f>
        <v>0</v>
      </c>
      <c r="N875" s="287">
        <f t="shared" si="146"/>
        <v>0</v>
      </c>
      <c r="P875" s="288">
        <f>(($U875*DT!$C$5/1000))*($D$1045/IF(AND($D$1044&gt;$B$1046,$B$1046&gt;$D$1043),366,365))+(($V875*DT!$C$5/2000))</f>
        <v>0</v>
      </c>
      <c r="Q875" s="289">
        <f t="shared" si="147"/>
        <v>0</v>
      </c>
      <c r="R875" s="289">
        <f>(($U875*DT!$E$5/1000))*($D$1045/IF(AND($D$1044&gt;$B$1046,$B$1046&gt;$D$1043),366,365))+(($V875*DT!$E$5/2000))</f>
        <v>0</v>
      </c>
      <c r="S875" s="290">
        <f t="shared" si="148"/>
        <v>0</v>
      </c>
      <c r="U875" s="291">
        <f t="shared" si="149"/>
        <v>0</v>
      </c>
      <c r="V875" s="291">
        <f t="shared" si="154"/>
        <v>0</v>
      </c>
      <c r="X875" s="288">
        <f>(($AC875*DT!$C$5/1000))*($D$1045/IF(AND($D$1044&gt;$B$1046,$B$1046&gt;$D$1043),366,365))+(($AD875*DT!$C$5/2000))</f>
        <v>0</v>
      </c>
      <c r="Y875" s="289">
        <f t="shared" si="150"/>
        <v>0</v>
      </c>
      <c r="Z875" s="289">
        <f>(($AC875*DT!$E$5/1000))*($D$1045/IF(AND($D$1044&gt;$B$1046,$B$1046&gt;$D$1043),366,365))+(($AD875*DT!$E$5/2000))</f>
        <v>0</v>
      </c>
      <c r="AA875" s="290">
        <f t="shared" si="151"/>
        <v>0</v>
      </c>
      <c r="AC875" s="291">
        <f t="shared" si="152"/>
        <v>0</v>
      </c>
      <c r="AD875" s="291">
        <f t="shared" si="153"/>
        <v>0</v>
      </c>
    </row>
    <row r="876" spans="2:30" x14ac:dyDescent="0.25">
      <c r="B876" s="522">
        <v>872</v>
      </c>
      <c r="C876" s="280">
        <f>'BIENES ASEGURADOS'!C884</f>
        <v>0</v>
      </c>
      <c r="D876" s="281">
        <f>SUM('BIENES ASEGURADOS'!D884:H884)*'RT GENERALES'!$D$14</f>
        <v>0</v>
      </c>
      <c r="E876" s="281">
        <f>SUM('BIENES ASEGURADOS'!I884:Y884,'BIENES ASEGURADOS'!AA884)*'RT GENERALES'!$D$14</f>
        <v>0</v>
      </c>
      <c r="F876" s="281">
        <f>'BIENES ASEGURADOS'!AB884*'RT GENERALES'!$D$14</f>
        <v>0</v>
      </c>
      <c r="G876" s="282">
        <f>'BIENES ASEGURADOS'!Z884*'RT GENERALES'!$D$14</f>
        <v>0</v>
      </c>
      <c r="H876" s="525">
        <f t="shared" si="144"/>
        <v>0</v>
      </c>
      <c r="I876" s="283"/>
      <c r="J876" s="284">
        <f>(((D876+E876)*(DT!$C$5/1000)))*($D$1045/IF(AND($D$1044&gt;$B$1046,$B$1046&gt;$D$1043),366,365))+(LIQUIDACION!$F876*(DT!$C$5/2000))</f>
        <v>0</v>
      </c>
      <c r="K876" s="285">
        <f t="shared" si="145"/>
        <v>0</v>
      </c>
      <c r="L876" s="286">
        <f>(((D876+E876)*DT!$E$5/1000)*($D$1045/IF(AND($D$1044&gt;$B$1046,$B$1046&gt;$D$1043),366,365))+(LIQUIDACION!F876*(DT!$E$5/2000)))</f>
        <v>0</v>
      </c>
      <c r="M876" s="286">
        <f>((G876)*(DT!$C$6/1000))*($D$1045/IF(AND($D$1044&gt;$B$1046,$B$1046&gt;$D$1043),366,365))</f>
        <v>0</v>
      </c>
      <c r="N876" s="287">
        <f t="shared" si="146"/>
        <v>0</v>
      </c>
      <c r="P876" s="288">
        <f>(($U876*DT!$C$5/1000))*($D$1045/IF(AND($D$1044&gt;$B$1046,$B$1046&gt;$D$1043),366,365))+(($V876*DT!$C$5/2000))</f>
        <v>0</v>
      </c>
      <c r="Q876" s="289">
        <f t="shared" si="147"/>
        <v>0</v>
      </c>
      <c r="R876" s="289">
        <f>(($U876*DT!$E$5/1000))*($D$1045/IF(AND($D$1044&gt;$B$1046,$B$1046&gt;$D$1043),366,365))+(($V876*DT!$E$5/2000))</f>
        <v>0</v>
      </c>
      <c r="S876" s="290">
        <f t="shared" si="148"/>
        <v>0</v>
      </c>
      <c r="U876" s="291">
        <f t="shared" si="149"/>
        <v>0</v>
      </c>
      <c r="V876" s="291">
        <f t="shared" si="154"/>
        <v>0</v>
      </c>
      <c r="X876" s="288">
        <f>(($AC876*DT!$C$5/1000))*($D$1045/IF(AND($D$1044&gt;$B$1046,$B$1046&gt;$D$1043),366,365))+(($AD876*DT!$C$5/2000))</f>
        <v>0</v>
      </c>
      <c r="Y876" s="289">
        <f t="shared" si="150"/>
        <v>0</v>
      </c>
      <c r="Z876" s="289">
        <f>(($AC876*DT!$E$5/1000))*($D$1045/IF(AND($D$1044&gt;$B$1046,$B$1046&gt;$D$1043),366,365))+(($AD876*DT!$E$5/2000))</f>
        <v>0</v>
      </c>
      <c r="AA876" s="290">
        <f t="shared" si="151"/>
        <v>0</v>
      </c>
      <c r="AC876" s="291">
        <f t="shared" si="152"/>
        <v>0</v>
      </c>
      <c r="AD876" s="291">
        <f t="shared" si="153"/>
        <v>0</v>
      </c>
    </row>
    <row r="877" spans="2:30" x14ac:dyDescent="0.25">
      <c r="B877" s="522">
        <v>873</v>
      </c>
      <c r="C877" s="280">
        <f>'BIENES ASEGURADOS'!C885</f>
        <v>0</v>
      </c>
      <c r="D877" s="281">
        <f>SUM('BIENES ASEGURADOS'!D885:H885)*'RT GENERALES'!$D$14</f>
        <v>0</v>
      </c>
      <c r="E877" s="281">
        <f>SUM('BIENES ASEGURADOS'!I885:Y885,'BIENES ASEGURADOS'!AA885)*'RT GENERALES'!$D$14</f>
        <v>0</v>
      </c>
      <c r="F877" s="281">
        <f>'BIENES ASEGURADOS'!AB885*'RT GENERALES'!$D$14</f>
        <v>0</v>
      </c>
      <c r="G877" s="282">
        <f>'BIENES ASEGURADOS'!Z885*'RT GENERALES'!$D$14</f>
        <v>0</v>
      </c>
      <c r="H877" s="525">
        <f t="shared" si="144"/>
        <v>0</v>
      </c>
      <c r="I877" s="283"/>
      <c r="J877" s="284">
        <f>(((D877+E877)*(DT!$C$5/1000)))*($D$1045/IF(AND($D$1044&gt;$B$1046,$B$1046&gt;$D$1043),366,365))+(LIQUIDACION!$F877*(DT!$C$5/2000))</f>
        <v>0</v>
      </c>
      <c r="K877" s="285">
        <f t="shared" si="145"/>
        <v>0</v>
      </c>
      <c r="L877" s="286">
        <f>(((D877+E877)*DT!$E$5/1000)*($D$1045/IF(AND($D$1044&gt;$B$1046,$B$1046&gt;$D$1043),366,365))+(LIQUIDACION!F877*(DT!$E$5/2000)))</f>
        <v>0</v>
      </c>
      <c r="M877" s="286">
        <f>((G877)*(DT!$C$6/1000))*($D$1045/IF(AND($D$1044&gt;$B$1046,$B$1046&gt;$D$1043),366,365))</f>
        <v>0</v>
      </c>
      <c r="N877" s="287">
        <f t="shared" si="146"/>
        <v>0</v>
      </c>
      <c r="P877" s="288">
        <f>(($U877*DT!$C$5/1000))*($D$1045/IF(AND($D$1044&gt;$B$1046,$B$1046&gt;$D$1043),366,365))+(($V877*DT!$C$5/2000))</f>
        <v>0</v>
      </c>
      <c r="Q877" s="289">
        <f t="shared" si="147"/>
        <v>0</v>
      </c>
      <c r="R877" s="289">
        <f>(($U877*DT!$E$5/1000))*($D$1045/IF(AND($D$1044&gt;$B$1046,$B$1046&gt;$D$1043),366,365))+(($V877*DT!$E$5/2000))</f>
        <v>0</v>
      </c>
      <c r="S877" s="290">
        <f t="shared" si="148"/>
        <v>0</v>
      </c>
      <c r="U877" s="291">
        <f t="shared" si="149"/>
        <v>0</v>
      </c>
      <c r="V877" s="291">
        <f t="shared" si="154"/>
        <v>0</v>
      </c>
      <c r="X877" s="288">
        <f>(($AC877*DT!$C$5/1000))*($D$1045/IF(AND($D$1044&gt;$B$1046,$B$1046&gt;$D$1043),366,365))+(($AD877*DT!$C$5/2000))</f>
        <v>0</v>
      </c>
      <c r="Y877" s="289">
        <f t="shared" si="150"/>
        <v>0</v>
      </c>
      <c r="Z877" s="289">
        <f>(($AC877*DT!$E$5/1000))*($D$1045/IF(AND($D$1044&gt;$B$1046,$B$1046&gt;$D$1043),366,365))+(($AD877*DT!$E$5/2000))</f>
        <v>0</v>
      </c>
      <c r="AA877" s="290">
        <f t="shared" si="151"/>
        <v>0</v>
      </c>
      <c r="AC877" s="291">
        <f t="shared" si="152"/>
        <v>0</v>
      </c>
      <c r="AD877" s="291">
        <f t="shared" si="153"/>
        <v>0</v>
      </c>
    </row>
    <row r="878" spans="2:30" x14ac:dyDescent="0.25">
      <c r="B878" s="522">
        <v>874</v>
      </c>
      <c r="C878" s="280">
        <f>'BIENES ASEGURADOS'!C886</f>
        <v>0</v>
      </c>
      <c r="D878" s="281">
        <f>SUM('BIENES ASEGURADOS'!D886:H886)*'RT GENERALES'!$D$14</f>
        <v>0</v>
      </c>
      <c r="E878" s="281">
        <f>SUM('BIENES ASEGURADOS'!I886:Y886,'BIENES ASEGURADOS'!AA886)*'RT GENERALES'!$D$14</f>
        <v>0</v>
      </c>
      <c r="F878" s="281">
        <f>'BIENES ASEGURADOS'!AB886*'RT GENERALES'!$D$14</f>
        <v>0</v>
      </c>
      <c r="G878" s="282">
        <f>'BIENES ASEGURADOS'!Z886*'RT GENERALES'!$D$14</f>
        <v>0</v>
      </c>
      <c r="H878" s="525">
        <f t="shared" si="144"/>
        <v>0</v>
      </c>
      <c r="I878" s="283"/>
      <c r="J878" s="284">
        <f>(((D878+E878)*(DT!$C$5/1000)))*($D$1045/IF(AND($D$1044&gt;$B$1046,$B$1046&gt;$D$1043),366,365))+(LIQUIDACION!$F878*(DT!$C$5/2000))</f>
        <v>0</v>
      </c>
      <c r="K878" s="285">
        <f t="shared" si="145"/>
        <v>0</v>
      </c>
      <c r="L878" s="286">
        <f>(((D878+E878)*DT!$E$5/1000)*($D$1045/IF(AND($D$1044&gt;$B$1046,$B$1046&gt;$D$1043),366,365))+(LIQUIDACION!F878*(DT!$E$5/2000)))</f>
        <v>0</v>
      </c>
      <c r="M878" s="286">
        <f>((G878)*(DT!$C$6/1000))*($D$1045/IF(AND($D$1044&gt;$B$1046,$B$1046&gt;$D$1043),366,365))</f>
        <v>0</v>
      </c>
      <c r="N878" s="287">
        <f t="shared" si="146"/>
        <v>0</v>
      </c>
      <c r="P878" s="288">
        <f>(($U878*DT!$C$5/1000))*($D$1045/IF(AND($D$1044&gt;$B$1046,$B$1046&gt;$D$1043),366,365))+(($V878*DT!$C$5/2000))</f>
        <v>0</v>
      </c>
      <c r="Q878" s="289">
        <f t="shared" si="147"/>
        <v>0</v>
      </c>
      <c r="R878" s="289">
        <f>(($U878*DT!$E$5/1000))*($D$1045/IF(AND($D$1044&gt;$B$1046,$B$1046&gt;$D$1043),366,365))+(($V878*DT!$E$5/2000))</f>
        <v>0</v>
      </c>
      <c r="S878" s="290">
        <f t="shared" si="148"/>
        <v>0</v>
      </c>
      <c r="U878" s="291">
        <f t="shared" si="149"/>
        <v>0</v>
      </c>
      <c r="V878" s="291">
        <f t="shared" si="154"/>
        <v>0</v>
      </c>
      <c r="X878" s="288">
        <f>(($AC878*DT!$C$5/1000))*($D$1045/IF(AND($D$1044&gt;$B$1046,$B$1046&gt;$D$1043),366,365))+(($AD878*DT!$C$5/2000))</f>
        <v>0</v>
      </c>
      <c r="Y878" s="289">
        <f t="shared" si="150"/>
        <v>0</v>
      </c>
      <c r="Z878" s="289">
        <f>(($AC878*DT!$E$5/1000))*($D$1045/IF(AND($D$1044&gt;$B$1046,$B$1046&gt;$D$1043),366,365))+(($AD878*DT!$E$5/2000))</f>
        <v>0</v>
      </c>
      <c r="AA878" s="290">
        <f t="shared" si="151"/>
        <v>0</v>
      </c>
      <c r="AC878" s="291">
        <f t="shared" si="152"/>
        <v>0</v>
      </c>
      <c r="AD878" s="291">
        <f t="shared" si="153"/>
        <v>0</v>
      </c>
    </row>
    <row r="879" spans="2:30" x14ac:dyDescent="0.25">
      <c r="B879" s="522">
        <v>875</v>
      </c>
      <c r="C879" s="280">
        <f>'BIENES ASEGURADOS'!C887</f>
        <v>0</v>
      </c>
      <c r="D879" s="281">
        <f>SUM('BIENES ASEGURADOS'!D887:H887)*'RT GENERALES'!$D$14</f>
        <v>0</v>
      </c>
      <c r="E879" s="281">
        <f>SUM('BIENES ASEGURADOS'!I887:Y887,'BIENES ASEGURADOS'!AA887)*'RT GENERALES'!$D$14</f>
        <v>0</v>
      </c>
      <c r="F879" s="281">
        <f>'BIENES ASEGURADOS'!AB887*'RT GENERALES'!$D$14</f>
        <v>0</v>
      </c>
      <c r="G879" s="282">
        <f>'BIENES ASEGURADOS'!Z887*'RT GENERALES'!$D$14</f>
        <v>0</v>
      </c>
      <c r="H879" s="525">
        <f t="shared" si="144"/>
        <v>0</v>
      </c>
      <c r="I879" s="283"/>
      <c r="J879" s="284">
        <f>(((D879+E879)*(DT!$C$5/1000)))*($D$1045/IF(AND($D$1044&gt;$B$1046,$B$1046&gt;$D$1043),366,365))+(LIQUIDACION!$F879*(DT!$C$5/2000))</f>
        <v>0</v>
      </c>
      <c r="K879" s="285">
        <f t="shared" si="145"/>
        <v>0</v>
      </c>
      <c r="L879" s="286">
        <f>(((D879+E879)*DT!$E$5/1000)*($D$1045/IF(AND($D$1044&gt;$B$1046,$B$1046&gt;$D$1043),366,365))+(LIQUIDACION!F879*(DT!$E$5/2000)))</f>
        <v>0</v>
      </c>
      <c r="M879" s="286">
        <f>((G879)*(DT!$C$6/1000))*($D$1045/IF(AND($D$1044&gt;$B$1046,$B$1046&gt;$D$1043),366,365))</f>
        <v>0</v>
      </c>
      <c r="N879" s="287">
        <f t="shared" si="146"/>
        <v>0</v>
      </c>
      <c r="P879" s="288">
        <f>(($U879*DT!$C$5/1000))*($D$1045/IF(AND($D$1044&gt;$B$1046,$B$1046&gt;$D$1043),366,365))+(($V879*DT!$C$5/2000))</f>
        <v>0</v>
      </c>
      <c r="Q879" s="289">
        <f t="shared" si="147"/>
        <v>0</v>
      </c>
      <c r="R879" s="289">
        <f>(($U879*DT!$E$5/1000))*($D$1045/IF(AND($D$1044&gt;$B$1046,$B$1046&gt;$D$1043),366,365))+(($V879*DT!$E$5/2000))</f>
        <v>0</v>
      </c>
      <c r="S879" s="290">
        <f t="shared" si="148"/>
        <v>0</v>
      </c>
      <c r="U879" s="291">
        <f t="shared" si="149"/>
        <v>0</v>
      </c>
      <c r="V879" s="291">
        <f t="shared" si="154"/>
        <v>0</v>
      </c>
      <c r="X879" s="288">
        <f>(($AC879*DT!$C$5/1000))*($D$1045/IF(AND($D$1044&gt;$B$1046,$B$1046&gt;$D$1043),366,365))+(($AD879*DT!$C$5/2000))</f>
        <v>0</v>
      </c>
      <c r="Y879" s="289">
        <f t="shared" si="150"/>
        <v>0</v>
      </c>
      <c r="Z879" s="289">
        <f>(($AC879*DT!$E$5/1000))*($D$1045/IF(AND($D$1044&gt;$B$1046,$B$1046&gt;$D$1043),366,365))+(($AD879*DT!$E$5/2000))</f>
        <v>0</v>
      </c>
      <c r="AA879" s="290">
        <f t="shared" si="151"/>
        <v>0</v>
      </c>
      <c r="AC879" s="291">
        <f t="shared" si="152"/>
        <v>0</v>
      </c>
      <c r="AD879" s="291">
        <f t="shared" si="153"/>
        <v>0</v>
      </c>
    </row>
    <row r="880" spans="2:30" x14ac:dyDescent="0.25">
      <c r="B880" s="522">
        <v>876</v>
      </c>
      <c r="C880" s="280">
        <f>'BIENES ASEGURADOS'!C888</f>
        <v>0</v>
      </c>
      <c r="D880" s="281">
        <f>SUM('BIENES ASEGURADOS'!D888:H888)*'RT GENERALES'!$D$14</f>
        <v>0</v>
      </c>
      <c r="E880" s="281">
        <f>SUM('BIENES ASEGURADOS'!I888:Y888,'BIENES ASEGURADOS'!AA888)*'RT GENERALES'!$D$14</f>
        <v>0</v>
      </c>
      <c r="F880" s="281">
        <f>'BIENES ASEGURADOS'!AB888*'RT GENERALES'!$D$14</f>
        <v>0</v>
      </c>
      <c r="G880" s="282">
        <f>'BIENES ASEGURADOS'!Z888*'RT GENERALES'!$D$14</f>
        <v>0</v>
      </c>
      <c r="H880" s="525">
        <f t="shared" si="144"/>
        <v>0</v>
      </c>
      <c r="I880" s="283"/>
      <c r="J880" s="284">
        <f>(((D880+E880)*(DT!$C$5/1000)))*($D$1045/IF(AND($D$1044&gt;$B$1046,$B$1046&gt;$D$1043),366,365))+(LIQUIDACION!$F880*(DT!$C$5/2000))</f>
        <v>0</v>
      </c>
      <c r="K880" s="285">
        <f t="shared" si="145"/>
        <v>0</v>
      </c>
      <c r="L880" s="286">
        <f>(((D880+E880)*DT!$E$5/1000)*($D$1045/IF(AND($D$1044&gt;$B$1046,$B$1046&gt;$D$1043),366,365))+(LIQUIDACION!F880*(DT!$E$5/2000)))</f>
        <v>0</v>
      </c>
      <c r="M880" s="286">
        <f>((G880)*(DT!$C$6/1000))*($D$1045/IF(AND($D$1044&gt;$B$1046,$B$1046&gt;$D$1043),366,365))</f>
        <v>0</v>
      </c>
      <c r="N880" s="287">
        <f t="shared" si="146"/>
        <v>0</v>
      </c>
      <c r="P880" s="288">
        <f>(($U880*DT!$C$5/1000))*($D$1045/IF(AND($D$1044&gt;$B$1046,$B$1046&gt;$D$1043),366,365))+(($V880*DT!$C$5/2000))</f>
        <v>0</v>
      </c>
      <c r="Q880" s="289">
        <f t="shared" si="147"/>
        <v>0</v>
      </c>
      <c r="R880" s="289">
        <f>(($U880*DT!$E$5/1000))*($D$1045/IF(AND($D$1044&gt;$B$1046,$B$1046&gt;$D$1043),366,365))+(($V880*DT!$E$5/2000))</f>
        <v>0</v>
      </c>
      <c r="S880" s="290">
        <f t="shared" si="148"/>
        <v>0</v>
      </c>
      <c r="U880" s="291">
        <f t="shared" si="149"/>
        <v>0</v>
      </c>
      <c r="V880" s="291">
        <f t="shared" si="154"/>
        <v>0</v>
      </c>
      <c r="X880" s="288">
        <f>(($AC880*DT!$C$5/1000))*($D$1045/IF(AND($D$1044&gt;$B$1046,$B$1046&gt;$D$1043),366,365))+(($AD880*DT!$C$5/2000))</f>
        <v>0</v>
      </c>
      <c r="Y880" s="289">
        <f t="shared" si="150"/>
        <v>0</v>
      </c>
      <c r="Z880" s="289">
        <f>(($AC880*DT!$E$5/1000))*($D$1045/IF(AND($D$1044&gt;$B$1046,$B$1046&gt;$D$1043),366,365))+(($AD880*DT!$E$5/2000))</f>
        <v>0</v>
      </c>
      <c r="AA880" s="290">
        <f t="shared" si="151"/>
        <v>0</v>
      </c>
      <c r="AC880" s="291">
        <f t="shared" si="152"/>
        <v>0</v>
      </c>
      <c r="AD880" s="291">
        <f t="shared" si="153"/>
        <v>0</v>
      </c>
    </row>
    <row r="881" spans="2:30" x14ac:dyDescent="0.25">
      <c r="B881" s="522">
        <v>877</v>
      </c>
      <c r="C881" s="280">
        <f>'BIENES ASEGURADOS'!C889</f>
        <v>0</v>
      </c>
      <c r="D881" s="281">
        <f>SUM('BIENES ASEGURADOS'!D889:H889)*'RT GENERALES'!$D$14</f>
        <v>0</v>
      </c>
      <c r="E881" s="281">
        <f>SUM('BIENES ASEGURADOS'!I889:Y889,'BIENES ASEGURADOS'!AA889)*'RT GENERALES'!$D$14</f>
        <v>0</v>
      </c>
      <c r="F881" s="281">
        <f>'BIENES ASEGURADOS'!AB889*'RT GENERALES'!$D$14</f>
        <v>0</v>
      </c>
      <c r="G881" s="282">
        <f>'BIENES ASEGURADOS'!Z889*'RT GENERALES'!$D$14</f>
        <v>0</v>
      </c>
      <c r="H881" s="525">
        <f t="shared" si="144"/>
        <v>0</v>
      </c>
      <c r="I881" s="283"/>
      <c r="J881" s="284">
        <f>(((D881+E881)*(DT!$C$5/1000)))*($D$1045/IF(AND($D$1044&gt;$B$1046,$B$1046&gt;$D$1043),366,365))+(LIQUIDACION!$F881*(DT!$C$5/2000))</f>
        <v>0</v>
      </c>
      <c r="K881" s="285">
        <f t="shared" si="145"/>
        <v>0</v>
      </c>
      <c r="L881" s="286">
        <f>(((D881+E881)*DT!$E$5/1000)*($D$1045/IF(AND($D$1044&gt;$B$1046,$B$1046&gt;$D$1043),366,365))+(LIQUIDACION!F881*(DT!$E$5/2000)))</f>
        <v>0</v>
      </c>
      <c r="M881" s="286">
        <f>((G881)*(DT!$C$6/1000))*($D$1045/IF(AND($D$1044&gt;$B$1046,$B$1046&gt;$D$1043),366,365))</f>
        <v>0</v>
      </c>
      <c r="N881" s="287">
        <f t="shared" si="146"/>
        <v>0</v>
      </c>
      <c r="P881" s="288">
        <f>(($U881*DT!$C$5/1000))*($D$1045/IF(AND($D$1044&gt;$B$1046,$B$1046&gt;$D$1043),366,365))+(($V881*DT!$C$5/2000))</f>
        <v>0</v>
      </c>
      <c r="Q881" s="289">
        <f t="shared" si="147"/>
        <v>0</v>
      </c>
      <c r="R881" s="289">
        <f>(($U881*DT!$E$5/1000))*($D$1045/IF(AND($D$1044&gt;$B$1046,$B$1046&gt;$D$1043),366,365))+(($V881*DT!$E$5/2000))</f>
        <v>0</v>
      </c>
      <c r="S881" s="290">
        <f t="shared" si="148"/>
        <v>0</v>
      </c>
      <c r="U881" s="291">
        <f t="shared" si="149"/>
        <v>0</v>
      </c>
      <c r="V881" s="291">
        <f t="shared" si="154"/>
        <v>0</v>
      </c>
      <c r="X881" s="288">
        <f>(($AC881*DT!$C$5/1000))*($D$1045/IF(AND($D$1044&gt;$B$1046,$B$1046&gt;$D$1043),366,365))+(($AD881*DT!$C$5/2000))</f>
        <v>0</v>
      </c>
      <c r="Y881" s="289">
        <f t="shared" si="150"/>
        <v>0</v>
      </c>
      <c r="Z881" s="289">
        <f>(($AC881*DT!$E$5/1000))*($D$1045/IF(AND($D$1044&gt;$B$1046,$B$1046&gt;$D$1043),366,365))+(($AD881*DT!$E$5/2000))</f>
        <v>0</v>
      </c>
      <c r="AA881" s="290">
        <f t="shared" si="151"/>
        <v>0</v>
      </c>
      <c r="AC881" s="291">
        <f t="shared" si="152"/>
        <v>0</v>
      </c>
      <c r="AD881" s="291">
        <f t="shared" si="153"/>
        <v>0</v>
      </c>
    </row>
    <row r="882" spans="2:30" x14ac:dyDescent="0.25">
      <c r="B882" s="522">
        <v>878</v>
      </c>
      <c r="C882" s="280">
        <f>'BIENES ASEGURADOS'!C890</f>
        <v>0</v>
      </c>
      <c r="D882" s="281">
        <f>SUM('BIENES ASEGURADOS'!D890:H890)*'RT GENERALES'!$D$14</f>
        <v>0</v>
      </c>
      <c r="E882" s="281">
        <f>SUM('BIENES ASEGURADOS'!I890:Y890,'BIENES ASEGURADOS'!AA890)*'RT GENERALES'!$D$14</f>
        <v>0</v>
      </c>
      <c r="F882" s="281">
        <f>'BIENES ASEGURADOS'!AB890*'RT GENERALES'!$D$14</f>
        <v>0</v>
      </c>
      <c r="G882" s="282">
        <f>'BIENES ASEGURADOS'!Z890*'RT GENERALES'!$D$14</f>
        <v>0</v>
      </c>
      <c r="H882" s="525">
        <f t="shared" si="144"/>
        <v>0</v>
      </c>
      <c r="I882" s="283"/>
      <c r="J882" s="284">
        <f>(((D882+E882)*(DT!$C$5/1000)))*($D$1045/IF(AND($D$1044&gt;$B$1046,$B$1046&gt;$D$1043),366,365))+(LIQUIDACION!$F882*(DT!$C$5/2000))</f>
        <v>0</v>
      </c>
      <c r="K882" s="285">
        <f t="shared" si="145"/>
        <v>0</v>
      </c>
      <c r="L882" s="286">
        <f>(((D882+E882)*DT!$E$5/1000)*($D$1045/IF(AND($D$1044&gt;$B$1046,$B$1046&gt;$D$1043),366,365))+(LIQUIDACION!F882*(DT!$E$5/2000)))</f>
        <v>0</v>
      </c>
      <c r="M882" s="286">
        <f>((G882)*(DT!$C$6/1000))*($D$1045/IF(AND($D$1044&gt;$B$1046,$B$1046&gt;$D$1043),366,365))</f>
        <v>0</v>
      </c>
      <c r="N882" s="287">
        <f t="shared" si="146"/>
        <v>0</v>
      </c>
      <c r="P882" s="288">
        <f>(($U882*DT!$C$5/1000))*($D$1045/IF(AND($D$1044&gt;$B$1046,$B$1046&gt;$D$1043),366,365))+(($V882*DT!$C$5/2000))</f>
        <v>0</v>
      </c>
      <c r="Q882" s="289">
        <f t="shared" si="147"/>
        <v>0</v>
      </c>
      <c r="R882" s="289">
        <f>(($U882*DT!$E$5/1000))*($D$1045/IF(AND($D$1044&gt;$B$1046,$B$1046&gt;$D$1043),366,365))+(($V882*DT!$E$5/2000))</f>
        <v>0</v>
      </c>
      <c r="S882" s="290">
        <f t="shared" si="148"/>
        <v>0</v>
      </c>
      <c r="U882" s="291">
        <f t="shared" si="149"/>
        <v>0</v>
      </c>
      <c r="V882" s="291">
        <f t="shared" si="154"/>
        <v>0</v>
      </c>
      <c r="X882" s="288">
        <f>(($AC882*DT!$C$5/1000))*($D$1045/IF(AND($D$1044&gt;$B$1046,$B$1046&gt;$D$1043),366,365))+(($AD882*DT!$C$5/2000))</f>
        <v>0</v>
      </c>
      <c r="Y882" s="289">
        <f t="shared" si="150"/>
        <v>0</v>
      </c>
      <c r="Z882" s="289">
        <f>(($AC882*DT!$E$5/1000))*($D$1045/IF(AND($D$1044&gt;$B$1046,$B$1046&gt;$D$1043),366,365))+(($AD882*DT!$E$5/2000))</f>
        <v>0</v>
      </c>
      <c r="AA882" s="290">
        <f t="shared" si="151"/>
        <v>0</v>
      </c>
      <c r="AC882" s="291">
        <f t="shared" si="152"/>
        <v>0</v>
      </c>
      <c r="AD882" s="291">
        <f t="shared" si="153"/>
        <v>0</v>
      </c>
    </row>
    <row r="883" spans="2:30" x14ac:dyDescent="0.25">
      <c r="B883" s="522">
        <v>879</v>
      </c>
      <c r="C883" s="280">
        <f>'BIENES ASEGURADOS'!C891</f>
        <v>0</v>
      </c>
      <c r="D883" s="281">
        <f>SUM('BIENES ASEGURADOS'!D891:H891)*'RT GENERALES'!$D$14</f>
        <v>0</v>
      </c>
      <c r="E883" s="281">
        <f>SUM('BIENES ASEGURADOS'!I891:Y891,'BIENES ASEGURADOS'!AA891)*'RT GENERALES'!$D$14</f>
        <v>0</v>
      </c>
      <c r="F883" s="281">
        <f>'BIENES ASEGURADOS'!AB891*'RT GENERALES'!$D$14</f>
        <v>0</v>
      </c>
      <c r="G883" s="282">
        <f>'BIENES ASEGURADOS'!Z891*'RT GENERALES'!$D$14</f>
        <v>0</v>
      </c>
      <c r="H883" s="525">
        <f t="shared" si="144"/>
        <v>0</v>
      </c>
      <c r="I883" s="283"/>
      <c r="J883" s="284">
        <f>(((D883+E883)*(DT!$C$5/1000)))*($D$1045/IF(AND($D$1044&gt;$B$1046,$B$1046&gt;$D$1043),366,365))+(LIQUIDACION!$F883*(DT!$C$5/2000))</f>
        <v>0</v>
      </c>
      <c r="K883" s="285">
        <f t="shared" si="145"/>
        <v>0</v>
      </c>
      <c r="L883" s="286">
        <f>(((D883+E883)*DT!$E$5/1000)*($D$1045/IF(AND($D$1044&gt;$B$1046,$B$1046&gt;$D$1043),366,365))+(LIQUIDACION!F883*(DT!$E$5/2000)))</f>
        <v>0</v>
      </c>
      <c r="M883" s="286">
        <f>((G883)*(DT!$C$6/1000))*($D$1045/IF(AND($D$1044&gt;$B$1046,$B$1046&gt;$D$1043),366,365))</f>
        <v>0</v>
      </c>
      <c r="N883" s="287">
        <f t="shared" si="146"/>
        <v>0</v>
      </c>
      <c r="P883" s="288">
        <f>(($U883*DT!$C$5/1000))*($D$1045/IF(AND($D$1044&gt;$B$1046,$B$1046&gt;$D$1043),366,365))+(($V883*DT!$C$5/2000))</f>
        <v>0</v>
      </c>
      <c r="Q883" s="289">
        <f t="shared" si="147"/>
        <v>0</v>
      </c>
      <c r="R883" s="289">
        <f>(($U883*DT!$E$5/1000))*($D$1045/IF(AND($D$1044&gt;$B$1046,$B$1046&gt;$D$1043),366,365))+(($V883*DT!$E$5/2000))</f>
        <v>0</v>
      </c>
      <c r="S883" s="290">
        <f t="shared" si="148"/>
        <v>0</v>
      </c>
      <c r="U883" s="291">
        <f t="shared" si="149"/>
        <v>0</v>
      </c>
      <c r="V883" s="291">
        <f t="shared" si="154"/>
        <v>0</v>
      </c>
      <c r="X883" s="288">
        <f>(($AC883*DT!$C$5/1000))*($D$1045/IF(AND($D$1044&gt;$B$1046,$B$1046&gt;$D$1043),366,365))+(($AD883*DT!$C$5/2000))</f>
        <v>0</v>
      </c>
      <c r="Y883" s="289">
        <f t="shared" si="150"/>
        <v>0</v>
      </c>
      <c r="Z883" s="289">
        <f>(($AC883*DT!$E$5/1000))*($D$1045/IF(AND($D$1044&gt;$B$1046,$B$1046&gt;$D$1043),366,365))+(($AD883*DT!$E$5/2000))</f>
        <v>0</v>
      </c>
      <c r="AA883" s="290">
        <f t="shared" si="151"/>
        <v>0</v>
      </c>
      <c r="AC883" s="291">
        <f t="shared" si="152"/>
        <v>0</v>
      </c>
      <c r="AD883" s="291">
        <f t="shared" si="153"/>
        <v>0</v>
      </c>
    </row>
    <row r="884" spans="2:30" x14ac:dyDescent="0.25">
      <c r="B884" s="522">
        <v>880</v>
      </c>
      <c r="C884" s="280">
        <f>'BIENES ASEGURADOS'!C892</f>
        <v>0</v>
      </c>
      <c r="D884" s="281">
        <f>SUM('BIENES ASEGURADOS'!D892:H892)*'RT GENERALES'!$D$14</f>
        <v>0</v>
      </c>
      <c r="E884" s="281">
        <f>SUM('BIENES ASEGURADOS'!I892:Y892,'BIENES ASEGURADOS'!AA892)*'RT GENERALES'!$D$14</f>
        <v>0</v>
      </c>
      <c r="F884" s="281">
        <f>'BIENES ASEGURADOS'!AB892*'RT GENERALES'!$D$14</f>
        <v>0</v>
      </c>
      <c r="G884" s="282">
        <f>'BIENES ASEGURADOS'!Z892*'RT GENERALES'!$D$14</f>
        <v>0</v>
      </c>
      <c r="H884" s="525">
        <f t="shared" si="144"/>
        <v>0</v>
      </c>
      <c r="I884" s="283"/>
      <c r="J884" s="284">
        <f>(((D884+E884)*(DT!$C$5/1000)))*($D$1045/IF(AND($D$1044&gt;$B$1046,$B$1046&gt;$D$1043),366,365))+(LIQUIDACION!$F884*(DT!$C$5/2000))</f>
        <v>0</v>
      </c>
      <c r="K884" s="285">
        <f t="shared" si="145"/>
        <v>0</v>
      </c>
      <c r="L884" s="286">
        <f>(((D884+E884)*DT!$E$5/1000)*($D$1045/IF(AND($D$1044&gt;$B$1046,$B$1046&gt;$D$1043),366,365))+(LIQUIDACION!F884*(DT!$E$5/2000)))</f>
        <v>0</v>
      </c>
      <c r="M884" s="286">
        <f>((G884)*(DT!$C$6/1000))*($D$1045/IF(AND($D$1044&gt;$B$1046,$B$1046&gt;$D$1043),366,365))</f>
        <v>0</v>
      </c>
      <c r="N884" s="287">
        <f t="shared" si="146"/>
        <v>0</v>
      </c>
      <c r="P884" s="288">
        <f>(($U884*DT!$C$5/1000))*($D$1045/IF(AND($D$1044&gt;$B$1046,$B$1046&gt;$D$1043),366,365))+(($V884*DT!$C$5/2000))</f>
        <v>0</v>
      </c>
      <c r="Q884" s="289">
        <f t="shared" si="147"/>
        <v>0</v>
      </c>
      <c r="R884" s="289">
        <f>(($U884*DT!$E$5/1000))*($D$1045/IF(AND($D$1044&gt;$B$1046,$B$1046&gt;$D$1043),366,365))+(($V884*DT!$E$5/2000))</f>
        <v>0</v>
      </c>
      <c r="S884" s="290">
        <f t="shared" si="148"/>
        <v>0</v>
      </c>
      <c r="U884" s="291">
        <f t="shared" si="149"/>
        <v>0</v>
      </c>
      <c r="V884" s="291">
        <f t="shared" si="154"/>
        <v>0</v>
      </c>
      <c r="X884" s="288">
        <f>(($AC884*DT!$C$5/1000))*($D$1045/IF(AND($D$1044&gt;$B$1046,$B$1046&gt;$D$1043),366,365))+(($AD884*DT!$C$5/2000))</f>
        <v>0</v>
      </c>
      <c r="Y884" s="289">
        <f t="shared" si="150"/>
        <v>0</v>
      </c>
      <c r="Z884" s="289">
        <f>(($AC884*DT!$E$5/1000))*($D$1045/IF(AND($D$1044&gt;$B$1046,$B$1046&gt;$D$1043),366,365))+(($AD884*DT!$E$5/2000))</f>
        <v>0</v>
      </c>
      <c r="AA884" s="290">
        <f t="shared" si="151"/>
        <v>0</v>
      </c>
      <c r="AC884" s="291">
        <f t="shared" si="152"/>
        <v>0</v>
      </c>
      <c r="AD884" s="291">
        <f t="shared" si="153"/>
        <v>0</v>
      </c>
    </row>
    <row r="885" spans="2:30" x14ac:dyDescent="0.25">
      <c r="B885" s="522">
        <v>881</v>
      </c>
      <c r="C885" s="280">
        <f>'BIENES ASEGURADOS'!C893</f>
        <v>0</v>
      </c>
      <c r="D885" s="281">
        <f>SUM('BIENES ASEGURADOS'!D893:H893)*'RT GENERALES'!$D$14</f>
        <v>0</v>
      </c>
      <c r="E885" s="281">
        <f>SUM('BIENES ASEGURADOS'!I893:Y893,'BIENES ASEGURADOS'!AA893)*'RT GENERALES'!$D$14</f>
        <v>0</v>
      </c>
      <c r="F885" s="281">
        <f>'BIENES ASEGURADOS'!AB893*'RT GENERALES'!$D$14</f>
        <v>0</v>
      </c>
      <c r="G885" s="282">
        <f>'BIENES ASEGURADOS'!Z893*'RT GENERALES'!$D$14</f>
        <v>0</v>
      </c>
      <c r="H885" s="525">
        <f t="shared" si="144"/>
        <v>0</v>
      </c>
      <c r="I885" s="283"/>
      <c r="J885" s="284">
        <f>(((D885+E885)*(DT!$C$5/1000)))*($D$1045/IF(AND($D$1044&gt;$B$1046,$B$1046&gt;$D$1043),366,365))+(LIQUIDACION!$F885*(DT!$C$5/2000))</f>
        <v>0</v>
      </c>
      <c r="K885" s="285">
        <f t="shared" si="145"/>
        <v>0</v>
      </c>
      <c r="L885" s="286">
        <f>(((D885+E885)*DT!$E$5/1000)*($D$1045/IF(AND($D$1044&gt;$B$1046,$B$1046&gt;$D$1043),366,365))+(LIQUIDACION!F885*(DT!$E$5/2000)))</f>
        <v>0</v>
      </c>
      <c r="M885" s="286">
        <f>((G885)*(DT!$C$6/1000))*($D$1045/IF(AND($D$1044&gt;$B$1046,$B$1046&gt;$D$1043),366,365))</f>
        <v>0</v>
      </c>
      <c r="N885" s="287">
        <f t="shared" si="146"/>
        <v>0</v>
      </c>
      <c r="P885" s="288">
        <f>(($U885*DT!$C$5/1000))*($D$1045/IF(AND($D$1044&gt;$B$1046,$B$1046&gt;$D$1043),366,365))+(($V885*DT!$C$5/2000))</f>
        <v>0</v>
      </c>
      <c r="Q885" s="289">
        <f t="shared" si="147"/>
        <v>0</v>
      </c>
      <c r="R885" s="289">
        <f>(($U885*DT!$E$5/1000))*($D$1045/IF(AND($D$1044&gt;$B$1046,$B$1046&gt;$D$1043),366,365))+(($V885*DT!$E$5/2000))</f>
        <v>0</v>
      </c>
      <c r="S885" s="290">
        <f t="shared" si="148"/>
        <v>0</v>
      </c>
      <c r="U885" s="291">
        <f t="shared" si="149"/>
        <v>0</v>
      </c>
      <c r="V885" s="291">
        <f t="shared" si="154"/>
        <v>0</v>
      </c>
      <c r="X885" s="288">
        <f>(($AC885*DT!$C$5/1000))*($D$1045/IF(AND($D$1044&gt;$B$1046,$B$1046&gt;$D$1043),366,365))+(($AD885*DT!$C$5/2000))</f>
        <v>0</v>
      </c>
      <c r="Y885" s="289">
        <f t="shared" si="150"/>
        <v>0</v>
      </c>
      <c r="Z885" s="289">
        <f>(($AC885*DT!$E$5/1000))*($D$1045/IF(AND($D$1044&gt;$B$1046,$B$1046&gt;$D$1043),366,365))+(($AD885*DT!$E$5/2000))</f>
        <v>0</v>
      </c>
      <c r="AA885" s="290">
        <f t="shared" si="151"/>
        <v>0</v>
      </c>
      <c r="AC885" s="291">
        <f t="shared" si="152"/>
        <v>0</v>
      </c>
      <c r="AD885" s="291">
        <f t="shared" si="153"/>
        <v>0</v>
      </c>
    </row>
    <row r="886" spans="2:30" x14ac:dyDescent="0.25">
      <c r="B886" s="522">
        <v>882</v>
      </c>
      <c r="C886" s="280">
        <f>'BIENES ASEGURADOS'!C894</f>
        <v>0</v>
      </c>
      <c r="D886" s="281">
        <f>SUM('BIENES ASEGURADOS'!D894:H894)*'RT GENERALES'!$D$14</f>
        <v>0</v>
      </c>
      <c r="E886" s="281">
        <f>SUM('BIENES ASEGURADOS'!I894:Y894,'BIENES ASEGURADOS'!AA894)*'RT GENERALES'!$D$14</f>
        <v>0</v>
      </c>
      <c r="F886" s="281">
        <f>'BIENES ASEGURADOS'!AB894*'RT GENERALES'!$D$14</f>
        <v>0</v>
      </c>
      <c r="G886" s="282">
        <f>'BIENES ASEGURADOS'!Z894*'RT GENERALES'!$D$14</f>
        <v>0</v>
      </c>
      <c r="H886" s="525">
        <f t="shared" si="144"/>
        <v>0</v>
      </c>
      <c r="I886" s="283"/>
      <c r="J886" s="284">
        <f>(((D886+E886)*(DT!$C$5/1000)))*($D$1045/IF(AND($D$1044&gt;$B$1046,$B$1046&gt;$D$1043),366,365))+(LIQUIDACION!$F886*(DT!$C$5/2000))</f>
        <v>0</v>
      </c>
      <c r="K886" s="285">
        <f t="shared" si="145"/>
        <v>0</v>
      </c>
      <c r="L886" s="286">
        <f>(((D886+E886)*DT!$E$5/1000)*($D$1045/IF(AND($D$1044&gt;$B$1046,$B$1046&gt;$D$1043),366,365))+(LIQUIDACION!F886*(DT!$E$5/2000)))</f>
        <v>0</v>
      </c>
      <c r="M886" s="286">
        <f>((G886)*(DT!$C$6/1000))*($D$1045/IF(AND($D$1044&gt;$B$1046,$B$1046&gt;$D$1043),366,365))</f>
        <v>0</v>
      </c>
      <c r="N886" s="287">
        <f t="shared" si="146"/>
        <v>0</v>
      </c>
      <c r="P886" s="288">
        <f>(($U886*DT!$C$5/1000))*($D$1045/IF(AND($D$1044&gt;$B$1046,$B$1046&gt;$D$1043),366,365))+(($V886*DT!$C$5/2000))</f>
        <v>0</v>
      </c>
      <c r="Q886" s="289">
        <f t="shared" si="147"/>
        <v>0</v>
      </c>
      <c r="R886" s="289">
        <f>(($U886*DT!$E$5/1000))*($D$1045/IF(AND($D$1044&gt;$B$1046,$B$1046&gt;$D$1043),366,365))+(($V886*DT!$E$5/2000))</f>
        <v>0</v>
      </c>
      <c r="S886" s="290">
        <f t="shared" si="148"/>
        <v>0</v>
      </c>
      <c r="U886" s="291">
        <f t="shared" si="149"/>
        <v>0</v>
      </c>
      <c r="V886" s="291">
        <f t="shared" si="154"/>
        <v>0</v>
      </c>
      <c r="X886" s="288">
        <f>(($AC886*DT!$C$5/1000))*($D$1045/IF(AND($D$1044&gt;$B$1046,$B$1046&gt;$D$1043),366,365))+(($AD886*DT!$C$5/2000))</f>
        <v>0</v>
      </c>
      <c r="Y886" s="289">
        <f t="shared" si="150"/>
        <v>0</v>
      </c>
      <c r="Z886" s="289">
        <f>(($AC886*DT!$E$5/1000))*($D$1045/IF(AND($D$1044&gt;$B$1046,$B$1046&gt;$D$1043),366,365))+(($AD886*DT!$E$5/2000))</f>
        <v>0</v>
      </c>
      <c r="AA886" s="290">
        <f t="shared" si="151"/>
        <v>0</v>
      </c>
      <c r="AC886" s="291">
        <f t="shared" si="152"/>
        <v>0</v>
      </c>
      <c r="AD886" s="291">
        <f t="shared" si="153"/>
        <v>0</v>
      </c>
    </row>
    <row r="887" spans="2:30" x14ac:dyDescent="0.25">
      <c r="B887" s="522">
        <v>883</v>
      </c>
      <c r="C887" s="280">
        <f>'BIENES ASEGURADOS'!C895</f>
        <v>0</v>
      </c>
      <c r="D887" s="281">
        <f>SUM('BIENES ASEGURADOS'!D895:H895)*'RT GENERALES'!$D$14</f>
        <v>0</v>
      </c>
      <c r="E887" s="281">
        <f>SUM('BIENES ASEGURADOS'!I895:Y895,'BIENES ASEGURADOS'!AA895)*'RT GENERALES'!$D$14</f>
        <v>0</v>
      </c>
      <c r="F887" s="281">
        <f>'BIENES ASEGURADOS'!AB895*'RT GENERALES'!$D$14</f>
        <v>0</v>
      </c>
      <c r="G887" s="282">
        <f>'BIENES ASEGURADOS'!Z895*'RT GENERALES'!$D$14</f>
        <v>0</v>
      </c>
      <c r="H887" s="525">
        <f t="shared" si="144"/>
        <v>0</v>
      </c>
      <c r="I887" s="283"/>
      <c r="J887" s="284">
        <f>(((D887+E887)*(DT!$C$5/1000)))*($D$1045/IF(AND($D$1044&gt;$B$1046,$B$1046&gt;$D$1043),366,365))+(LIQUIDACION!$F887*(DT!$C$5/2000))</f>
        <v>0</v>
      </c>
      <c r="K887" s="285">
        <f t="shared" si="145"/>
        <v>0</v>
      </c>
      <c r="L887" s="286">
        <f>(((D887+E887)*DT!$E$5/1000)*($D$1045/IF(AND($D$1044&gt;$B$1046,$B$1046&gt;$D$1043),366,365))+(LIQUIDACION!F887*(DT!$E$5/2000)))</f>
        <v>0</v>
      </c>
      <c r="M887" s="286">
        <f>((G887)*(DT!$C$6/1000))*($D$1045/IF(AND($D$1044&gt;$B$1046,$B$1046&gt;$D$1043),366,365))</f>
        <v>0</v>
      </c>
      <c r="N887" s="287">
        <f t="shared" si="146"/>
        <v>0</v>
      </c>
      <c r="P887" s="288">
        <f>(($U887*DT!$C$5/1000))*($D$1045/IF(AND($D$1044&gt;$B$1046,$B$1046&gt;$D$1043),366,365))+(($V887*DT!$C$5/2000))</f>
        <v>0</v>
      </c>
      <c r="Q887" s="289">
        <f t="shared" si="147"/>
        <v>0</v>
      </c>
      <c r="R887" s="289">
        <f>(($U887*DT!$E$5/1000))*($D$1045/IF(AND($D$1044&gt;$B$1046,$B$1046&gt;$D$1043),366,365))+(($V887*DT!$E$5/2000))</f>
        <v>0</v>
      </c>
      <c r="S887" s="290">
        <f t="shared" si="148"/>
        <v>0</v>
      </c>
      <c r="U887" s="291">
        <f t="shared" si="149"/>
        <v>0</v>
      </c>
      <c r="V887" s="291">
        <f t="shared" si="154"/>
        <v>0</v>
      </c>
      <c r="X887" s="288">
        <f>(($AC887*DT!$C$5/1000))*($D$1045/IF(AND($D$1044&gt;$B$1046,$B$1046&gt;$D$1043),366,365))+(($AD887*DT!$C$5/2000))</f>
        <v>0</v>
      </c>
      <c r="Y887" s="289">
        <f t="shared" si="150"/>
        <v>0</v>
      </c>
      <c r="Z887" s="289">
        <f>(($AC887*DT!$E$5/1000))*($D$1045/IF(AND($D$1044&gt;$B$1046,$B$1046&gt;$D$1043),366,365))+(($AD887*DT!$E$5/2000))</f>
        <v>0</v>
      </c>
      <c r="AA887" s="290">
        <f t="shared" si="151"/>
        <v>0</v>
      </c>
      <c r="AC887" s="291">
        <f t="shared" si="152"/>
        <v>0</v>
      </c>
      <c r="AD887" s="291">
        <f t="shared" si="153"/>
        <v>0</v>
      </c>
    </row>
    <row r="888" spans="2:30" x14ac:dyDescent="0.25">
      <c r="B888" s="522">
        <v>884</v>
      </c>
      <c r="C888" s="280">
        <f>'BIENES ASEGURADOS'!C896</f>
        <v>0</v>
      </c>
      <c r="D888" s="281">
        <f>SUM('BIENES ASEGURADOS'!D896:H896)*'RT GENERALES'!$D$14</f>
        <v>0</v>
      </c>
      <c r="E888" s="281">
        <f>SUM('BIENES ASEGURADOS'!I896:Y896,'BIENES ASEGURADOS'!AA896)*'RT GENERALES'!$D$14</f>
        <v>0</v>
      </c>
      <c r="F888" s="281">
        <f>'BIENES ASEGURADOS'!AB896*'RT GENERALES'!$D$14</f>
        <v>0</v>
      </c>
      <c r="G888" s="282">
        <f>'BIENES ASEGURADOS'!Z896*'RT GENERALES'!$D$14</f>
        <v>0</v>
      </c>
      <c r="H888" s="525">
        <f t="shared" ref="H888:H951" si="155">SUM(D888:G888)</f>
        <v>0</v>
      </c>
      <c r="I888" s="283"/>
      <c r="J888" s="284">
        <f>(((D888+E888)*(DT!$C$5/1000)))*($D$1045/IF(AND($D$1044&gt;$B$1046,$B$1046&gt;$D$1043),366,365))+(LIQUIDACION!$F888*(DT!$C$5/2000))</f>
        <v>0</v>
      </c>
      <c r="K888" s="285">
        <f t="shared" ref="K888:K951" si="156">(((D888+E888)*($H$1045/1000)))*($D$1045/IF(AND($D$1044&gt;$B$1046,$B$1046&gt;$D$1043),366,365))+(F888*$H$1045/2000)</f>
        <v>0</v>
      </c>
      <c r="L888" s="286">
        <f>(((D888+E888)*DT!$E$5/1000)*($D$1045/IF(AND($D$1044&gt;$B$1046,$B$1046&gt;$D$1043),366,365))+(LIQUIDACION!F888*(DT!$E$5/2000)))</f>
        <v>0</v>
      </c>
      <c r="M888" s="286">
        <f>((G888)*(DT!$C$6/1000))*($D$1045/IF(AND($D$1044&gt;$B$1046,$B$1046&gt;$D$1043),366,365))</f>
        <v>0</v>
      </c>
      <c r="N888" s="287">
        <f t="shared" ref="N888:N951" si="157">SUM(J888:M888)</f>
        <v>0</v>
      </c>
      <c r="P888" s="288">
        <f>(($U888*DT!$C$5/1000))*($D$1045/IF(AND($D$1044&gt;$B$1046,$B$1046&gt;$D$1043),366,365))+(($V888*DT!$C$5/2000))</f>
        <v>0</v>
      </c>
      <c r="Q888" s="289">
        <f t="shared" ref="Q888:Q951" si="158">(($U888*$H$1045/1000))*($D$1045/IF(AND($D$1044&gt;$B$1046,$B$1046&gt;$D$1043),366,365))+(($V888*$H$1045/2000))</f>
        <v>0</v>
      </c>
      <c r="R888" s="289">
        <f>(($U888*DT!$E$5/1000))*($D$1045/IF(AND($D$1044&gt;$B$1046,$B$1046&gt;$D$1043),366,365))+(($V888*DT!$E$5/2000))</f>
        <v>0</v>
      </c>
      <c r="S888" s="290">
        <f t="shared" ref="S888:S951" si="159">N888-(SUM(P888:R888))</f>
        <v>0</v>
      </c>
      <c r="U888" s="291">
        <f t="shared" ref="U888:U951" si="160">IF(AND(($H888)&gt;$P$2,F888&gt;0),((D888+E888+G888)*($P$2/$H888)),IF($H888&lt;$P$2,(D888+E888+G888),($H888)*($P$2/$H888)))</f>
        <v>0</v>
      </c>
      <c r="V888" s="291">
        <f t="shared" si="154"/>
        <v>0</v>
      </c>
      <c r="X888" s="288">
        <f>(($AC888*DT!$C$5/1000))*($D$1045/IF(AND($D$1044&gt;$B$1046,$B$1046&gt;$D$1043),366,365))+(($AD888*DT!$C$5/2000))</f>
        <v>0</v>
      </c>
      <c r="Y888" s="289">
        <f t="shared" ref="Y888:Y951" si="161">(($AC888*$H$1045/1000))*($D$1045/IF(AND($D$1044&gt;$B$1046,$B$1046&gt;$D$1043),366,365))+(($AD888*$H$1045/2000))</f>
        <v>0</v>
      </c>
      <c r="Z888" s="289">
        <f>(($AC888*DT!$E$5/1000))*($D$1045/IF(AND($D$1044&gt;$B$1046,$B$1046&gt;$D$1043),366,365))+(($AD888*DT!$E$5/2000))</f>
        <v>0</v>
      </c>
      <c r="AA888" s="290">
        <f t="shared" ref="AA888:AA951" si="162">N888-SUM(P888:R888,X888:Z888)</f>
        <v>0</v>
      </c>
      <c r="AC888" s="291">
        <f t="shared" ref="AC888:AC951" si="163">IF($H888&gt;$P$2,IF(AND($X$2&gt;=($H888-$P$2)),(D888+E888+G888)*(1-($P$2/$H888)),(D888+E888+G888)*($X$2/$H888)),0)</f>
        <v>0</v>
      </c>
      <c r="AD888" s="291">
        <f t="shared" ref="AD888:AD951" si="164">IF($H888&gt;$P$2,IF(AND($X$2&gt;=($H888-$P$2),F888&gt;0),(F888)*(1-($P$2/$H888)),(F888)*($X$2/$H888)),0)</f>
        <v>0</v>
      </c>
    </row>
    <row r="889" spans="2:30" x14ac:dyDescent="0.25">
      <c r="B889" s="522">
        <v>885</v>
      </c>
      <c r="C889" s="280">
        <f>'BIENES ASEGURADOS'!C897</f>
        <v>0</v>
      </c>
      <c r="D889" s="281">
        <f>SUM('BIENES ASEGURADOS'!D897:H897)*'RT GENERALES'!$D$14</f>
        <v>0</v>
      </c>
      <c r="E889" s="281">
        <f>SUM('BIENES ASEGURADOS'!I897:Y897,'BIENES ASEGURADOS'!AA897)*'RT GENERALES'!$D$14</f>
        <v>0</v>
      </c>
      <c r="F889" s="281">
        <f>'BIENES ASEGURADOS'!AB897*'RT GENERALES'!$D$14</f>
        <v>0</v>
      </c>
      <c r="G889" s="282">
        <f>'BIENES ASEGURADOS'!Z897*'RT GENERALES'!$D$14</f>
        <v>0</v>
      </c>
      <c r="H889" s="525">
        <f t="shared" si="155"/>
        <v>0</v>
      </c>
      <c r="I889" s="283"/>
      <c r="J889" s="284">
        <f>(((D889+E889)*(DT!$C$5/1000)))*($D$1045/IF(AND($D$1044&gt;$B$1046,$B$1046&gt;$D$1043),366,365))+(LIQUIDACION!$F889*(DT!$C$5/2000))</f>
        <v>0</v>
      </c>
      <c r="K889" s="285">
        <f t="shared" si="156"/>
        <v>0</v>
      </c>
      <c r="L889" s="286">
        <f>(((D889+E889)*DT!$E$5/1000)*($D$1045/IF(AND($D$1044&gt;$B$1046,$B$1046&gt;$D$1043),366,365))+(LIQUIDACION!F889*(DT!$E$5/2000)))</f>
        <v>0</v>
      </c>
      <c r="M889" s="286">
        <f>((G889)*(DT!$C$6/1000))*($D$1045/IF(AND($D$1044&gt;$B$1046,$B$1046&gt;$D$1043),366,365))</f>
        <v>0</v>
      </c>
      <c r="N889" s="287">
        <f t="shared" si="157"/>
        <v>0</v>
      </c>
      <c r="P889" s="288">
        <f>(($U889*DT!$C$5/1000))*($D$1045/IF(AND($D$1044&gt;$B$1046,$B$1046&gt;$D$1043),366,365))+(($V889*DT!$C$5/2000))</f>
        <v>0</v>
      </c>
      <c r="Q889" s="289">
        <f t="shared" si="158"/>
        <v>0</v>
      </c>
      <c r="R889" s="289">
        <f>(($U889*DT!$E$5/1000))*($D$1045/IF(AND($D$1044&gt;$B$1046,$B$1046&gt;$D$1043),366,365))+(($V889*DT!$E$5/2000))</f>
        <v>0</v>
      </c>
      <c r="S889" s="290">
        <f t="shared" si="159"/>
        <v>0</v>
      </c>
      <c r="U889" s="291">
        <f t="shared" si="160"/>
        <v>0</v>
      </c>
      <c r="V889" s="291">
        <f t="shared" si="154"/>
        <v>0</v>
      </c>
      <c r="X889" s="288">
        <f>(($AC889*DT!$C$5/1000))*($D$1045/IF(AND($D$1044&gt;$B$1046,$B$1046&gt;$D$1043),366,365))+(($AD889*DT!$C$5/2000))</f>
        <v>0</v>
      </c>
      <c r="Y889" s="289">
        <f t="shared" si="161"/>
        <v>0</v>
      </c>
      <c r="Z889" s="289">
        <f>(($AC889*DT!$E$5/1000))*($D$1045/IF(AND($D$1044&gt;$B$1046,$B$1046&gt;$D$1043),366,365))+(($AD889*DT!$E$5/2000))</f>
        <v>0</v>
      </c>
      <c r="AA889" s="290">
        <f t="shared" si="162"/>
        <v>0</v>
      </c>
      <c r="AC889" s="291">
        <f t="shared" si="163"/>
        <v>0</v>
      </c>
      <c r="AD889" s="291">
        <f t="shared" si="164"/>
        <v>0</v>
      </c>
    </row>
    <row r="890" spans="2:30" x14ac:dyDescent="0.25">
      <c r="B890" s="522">
        <v>886</v>
      </c>
      <c r="C890" s="280">
        <f>'BIENES ASEGURADOS'!C898</f>
        <v>0</v>
      </c>
      <c r="D890" s="281">
        <f>SUM('BIENES ASEGURADOS'!D898:H898)*'RT GENERALES'!$D$14</f>
        <v>0</v>
      </c>
      <c r="E890" s="281">
        <f>SUM('BIENES ASEGURADOS'!I898:Y898,'BIENES ASEGURADOS'!AA898)*'RT GENERALES'!$D$14</f>
        <v>0</v>
      </c>
      <c r="F890" s="281">
        <f>'BIENES ASEGURADOS'!AB898*'RT GENERALES'!$D$14</f>
        <v>0</v>
      </c>
      <c r="G890" s="282">
        <f>'BIENES ASEGURADOS'!Z898*'RT GENERALES'!$D$14</f>
        <v>0</v>
      </c>
      <c r="H890" s="525">
        <f t="shared" si="155"/>
        <v>0</v>
      </c>
      <c r="I890" s="283"/>
      <c r="J890" s="284">
        <f>(((D890+E890)*(DT!$C$5/1000)))*($D$1045/IF(AND($D$1044&gt;$B$1046,$B$1046&gt;$D$1043),366,365))+(LIQUIDACION!$F890*(DT!$C$5/2000))</f>
        <v>0</v>
      </c>
      <c r="K890" s="285">
        <f t="shared" si="156"/>
        <v>0</v>
      </c>
      <c r="L890" s="286">
        <f>(((D890+E890)*DT!$E$5/1000)*($D$1045/IF(AND($D$1044&gt;$B$1046,$B$1046&gt;$D$1043),366,365))+(LIQUIDACION!F890*(DT!$E$5/2000)))</f>
        <v>0</v>
      </c>
      <c r="M890" s="286">
        <f>((G890)*(DT!$C$6/1000))*($D$1045/IF(AND($D$1044&gt;$B$1046,$B$1046&gt;$D$1043),366,365))</f>
        <v>0</v>
      </c>
      <c r="N890" s="287">
        <f t="shared" si="157"/>
        <v>0</v>
      </c>
      <c r="P890" s="288">
        <f>(($U890*DT!$C$5/1000))*($D$1045/IF(AND($D$1044&gt;$B$1046,$B$1046&gt;$D$1043),366,365))+(($V890*DT!$C$5/2000))</f>
        <v>0</v>
      </c>
      <c r="Q890" s="289">
        <f t="shared" si="158"/>
        <v>0</v>
      </c>
      <c r="R890" s="289">
        <f>(($U890*DT!$E$5/1000))*($D$1045/IF(AND($D$1044&gt;$B$1046,$B$1046&gt;$D$1043),366,365))+(($V890*DT!$E$5/2000))</f>
        <v>0</v>
      </c>
      <c r="S890" s="290">
        <f t="shared" si="159"/>
        <v>0</v>
      </c>
      <c r="U890" s="291">
        <f t="shared" si="160"/>
        <v>0</v>
      </c>
      <c r="V890" s="291">
        <f t="shared" si="154"/>
        <v>0</v>
      </c>
      <c r="X890" s="288">
        <f>(($AC890*DT!$C$5/1000))*($D$1045/IF(AND($D$1044&gt;$B$1046,$B$1046&gt;$D$1043),366,365))+(($AD890*DT!$C$5/2000))</f>
        <v>0</v>
      </c>
      <c r="Y890" s="289">
        <f t="shared" si="161"/>
        <v>0</v>
      </c>
      <c r="Z890" s="289">
        <f>(($AC890*DT!$E$5/1000))*($D$1045/IF(AND($D$1044&gt;$B$1046,$B$1046&gt;$D$1043),366,365))+(($AD890*DT!$E$5/2000))</f>
        <v>0</v>
      </c>
      <c r="AA890" s="290">
        <f t="shared" si="162"/>
        <v>0</v>
      </c>
      <c r="AC890" s="291">
        <f t="shared" si="163"/>
        <v>0</v>
      </c>
      <c r="AD890" s="291">
        <f t="shared" si="164"/>
        <v>0</v>
      </c>
    </row>
    <row r="891" spans="2:30" x14ac:dyDescent="0.25">
      <c r="B891" s="522">
        <v>887</v>
      </c>
      <c r="C891" s="280">
        <f>'BIENES ASEGURADOS'!C899</f>
        <v>0</v>
      </c>
      <c r="D891" s="281">
        <f>SUM('BIENES ASEGURADOS'!D899:H899)*'RT GENERALES'!$D$14</f>
        <v>0</v>
      </c>
      <c r="E891" s="281">
        <f>SUM('BIENES ASEGURADOS'!I899:Y899,'BIENES ASEGURADOS'!AA899)*'RT GENERALES'!$D$14</f>
        <v>0</v>
      </c>
      <c r="F891" s="281">
        <f>'BIENES ASEGURADOS'!AB899*'RT GENERALES'!$D$14</f>
        <v>0</v>
      </c>
      <c r="G891" s="282">
        <f>'BIENES ASEGURADOS'!Z899*'RT GENERALES'!$D$14</f>
        <v>0</v>
      </c>
      <c r="H891" s="525">
        <f t="shared" si="155"/>
        <v>0</v>
      </c>
      <c r="I891" s="283"/>
      <c r="J891" s="284">
        <f>(((D891+E891)*(DT!$C$5/1000)))*($D$1045/IF(AND($D$1044&gt;$B$1046,$B$1046&gt;$D$1043),366,365))+(LIQUIDACION!$F891*(DT!$C$5/2000))</f>
        <v>0</v>
      </c>
      <c r="K891" s="285">
        <f t="shared" si="156"/>
        <v>0</v>
      </c>
      <c r="L891" s="286">
        <f>(((D891+E891)*DT!$E$5/1000)*($D$1045/IF(AND($D$1044&gt;$B$1046,$B$1046&gt;$D$1043),366,365))+(LIQUIDACION!F891*(DT!$E$5/2000)))</f>
        <v>0</v>
      </c>
      <c r="M891" s="286">
        <f>((G891)*(DT!$C$6/1000))*($D$1045/IF(AND($D$1044&gt;$B$1046,$B$1046&gt;$D$1043),366,365))</f>
        <v>0</v>
      </c>
      <c r="N891" s="287">
        <f t="shared" si="157"/>
        <v>0</v>
      </c>
      <c r="P891" s="288">
        <f>(($U891*DT!$C$5/1000))*($D$1045/IF(AND($D$1044&gt;$B$1046,$B$1046&gt;$D$1043),366,365))+(($V891*DT!$C$5/2000))</f>
        <v>0</v>
      </c>
      <c r="Q891" s="289">
        <f t="shared" si="158"/>
        <v>0</v>
      </c>
      <c r="R891" s="289">
        <f>(($U891*DT!$E$5/1000))*($D$1045/IF(AND($D$1044&gt;$B$1046,$B$1046&gt;$D$1043),366,365))+(($V891*DT!$E$5/2000))</f>
        <v>0</v>
      </c>
      <c r="S891" s="290">
        <f t="shared" si="159"/>
        <v>0</v>
      </c>
      <c r="U891" s="291">
        <f t="shared" si="160"/>
        <v>0</v>
      </c>
      <c r="V891" s="291">
        <f t="shared" si="154"/>
        <v>0</v>
      </c>
      <c r="X891" s="288">
        <f>(($AC891*DT!$C$5/1000))*($D$1045/IF(AND($D$1044&gt;$B$1046,$B$1046&gt;$D$1043),366,365))+(($AD891*DT!$C$5/2000))</f>
        <v>0</v>
      </c>
      <c r="Y891" s="289">
        <f t="shared" si="161"/>
        <v>0</v>
      </c>
      <c r="Z891" s="289">
        <f>(($AC891*DT!$E$5/1000))*($D$1045/IF(AND($D$1044&gt;$B$1046,$B$1046&gt;$D$1043),366,365))+(($AD891*DT!$E$5/2000))</f>
        <v>0</v>
      </c>
      <c r="AA891" s="290">
        <f t="shared" si="162"/>
        <v>0</v>
      </c>
      <c r="AC891" s="291">
        <f t="shared" si="163"/>
        <v>0</v>
      </c>
      <c r="AD891" s="291">
        <f t="shared" si="164"/>
        <v>0</v>
      </c>
    </row>
    <row r="892" spans="2:30" x14ac:dyDescent="0.25">
      <c r="B892" s="522">
        <v>888</v>
      </c>
      <c r="C892" s="280">
        <f>'BIENES ASEGURADOS'!C900</f>
        <v>0</v>
      </c>
      <c r="D892" s="281">
        <f>SUM('BIENES ASEGURADOS'!D900:H900)*'RT GENERALES'!$D$14</f>
        <v>0</v>
      </c>
      <c r="E892" s="281">
        <f>SUM('BIENES ASEGURADOS'!I900:Y900,'BIENES ASEGURADOS'!AA900)*'RT GENERALES'!$D$14</f>
        <v>0</v>
      </c>
      <c r="F892" s="281">
        <f>'BIENES ASEGURADOS'!AB900*'RT GENERALES'!$D$14</f>
        <v>0</v>
      </c>
      <c r="G892" s="282">
        <f>'BIENES ASEGURADOS'!Z900*'RT GENERALES'!$D$14</f>
        <v>0</v>
      </c>
      <c r="H892" s="525">
        <f t="shared" si="155"/>
        <v>0</v>
      </c>
      <c r="I892" s="283"/>
      <c r="J892" s="284">
        <f>(((D892+E892)*(DT!$C$5/1000)))*($D$1045/IF(AND($D$1044&gt;$B$1046,$B$1046&gt;$D$1043),366,365))+(LIQUIDACION!$F892*(DT!$C$5/2000))</f>
        <v>0</v>
      </c>
      <c r="K892" s="285">
        <f t="shared" si="156"/>
        <v>0</v>
      </c>
      <c r="L892" s="286">
        <f>(((D892+E892)*DT!$E$5/1000)*($D$1045/IF(AND($D$1044&gt;$B$1046,$B$1046&gt;$D$1043),366,365))+(LIQUIDACION!F892*(DT!$E$5/2000)))</f>
        <v>0</v>
      </c>
      <c r="M892" s="286">
        <f>((G892)*(DT!$C$6/1000))*($D$1045/IF(AND($D$1044&gt;$B$1046,$B$1046&gt;$D$1043),366,365))</f>
        <v>0</v>
      </c>
      <c r="N892" s="287">
        <f t="shared" si="157"/>
        <v>0</v>
      </c>
      <c r="P892" s="288">
        <f>(($U892*DT!$C$5/1000))*($D$1045/IF(AND($D$1044&gt;$B$1046,$B$1046&gt;$D$1043),366,365))+(($V892*DT!$C$5/2000))</f>
        <v>0</v>
      </c>
      <c r="Q892" s="289">
        <f t="shared" si="158"/>
        <v>0</v>
      </c>
      <c r="R892" s="289">
        <f>(($U892*DT!$E$5/1000))*($D$1045/IF(AND($D$1044&gt;$B$1046,$B$1046&gt;$D$1043),366,365))+(($V892*DT!$E$5/2000))</f>
        <v>0</v>
      </c>
      <c r="S892" s="290">
        <f t="shared" si="159"/>
        <v>0</v>
      </c>
      <c r="U892" s="291">
        <f t="shared" si="160"/>
        <v>0</v>
      </c>
      <c r="V892" s="291">
        <f t="shared" si="154"/>
        <v>0</v>
      </c>
      <c r="X892" s="288">
        <f>(($AC892*DT!$C$5/1000))*($D$1045/IF(AND($D$1044&gt;$B$1046,$B$1046&gt;$D$1043),366,365))+(($AD892*DT!$C$5/2000))</f>
        <v>0</v>
      </c>
      <c r="Y892" s="289">
        <f t="shared" si="161"/>
        <v>0</v>
      </c>
      <c r="Z892" s="289">
        <f>(($AC892*DT!$E$5/1000))*($D$1045/IF(AND($D$1044&gt;$B$1046,$B$1046&gt;$D$1043),366,365))+(($AD892*DT!$E$5/2000))</f>
        <v>0</v>
      </c>
      <c r="AA892" s="290">
        <f t="shared" si="162"/>
        <v>0</v>
      </c>
      <c r="AC892" s="291">
        <f t="shared" si="163"/>
        <v>0</v>
      </c>
      <c r="AD892" s="291">
        <f t="shared" si="164"/>
        <v>0</v>
      </c>
    </row>
    <row r="893" spans="2:30" x14ac:dyDescent="0.25">
      <c r="B893" s="522">
        <v>889</v>
      </c>
      <c r="C893" s="280">
        <f>'BIENES ASEGURADOS'!C901</f>
        <v>0</v>
      </c>
      <c r="D893" s="281">
        <f>SUM('BIENES ASEGURADOS'!D901:H901)*'RT GENERALES'!$D$14</f>
        <v>0</v>
      </c>
      <c r="E893" s="281">
        <f>SUM('BIENES ASEGURADOS'!I901:Y901,'BIENES ASEGURADOS'!AA901)*'RT GENERALES'!$D$14</f>
        <v>0</v>
      </c>
      <c r="F893" s="281">
        <f>'BIENES ASEGURADOS'!AB901*'RT GENERALES'!$D$14</f>
        <v>0</v>
      </c>
      <c r="G893" s="282">
        <f>'BIENES ASEGURADOS'!Z901*'RT GENERALES'!$D$14</f>
        <v>0</v>
      </c>
      <c r="H893" s="525">
        <f t="shared" si="155"/>
        <v>0</v>
      </c>
      <c r="I893" s="283"/>
      <c r="J893" s="284">
        <f>(((D893+E893)*(DT!$C$5/1000)))*($D$1045/IF(AND($D$1044&gt;$B$1046,$B$1046&gt;$D$1043),366,365))+(LIQUIDACION!$F893*(DT!$C$5/2000))</f>
        <v>0</v>
      </c>
      <c r="K893" s="285">
        <f t="shared" si="156"/>
        <v>0</v>
      </c>
      <c r="L893" s="286">
        <f>(((D893+E893)*DT!$E$5/1000)*($D$1045/IF(AND($D$1044&gt;$B$1046,$B$1046&gt;$D$1043),366,365))+(LIQUIDACION!F893*(DT!$E$5/2000)))</f>
        <v>0</v>
      </c>
      <c r="M893" s="286">
        <f>((G893)*(DT!$C$6/1000))*($D$1045/IF(AND($D$1044&gt;$B$1046,$B$1046&gt;$D$1043),366,365))</f>
        <v>0</v>
      </c>
      <c r="N893" s="287">
        <f t="shared" si="157"/>
        <v>0</v>
      </c>
      <c r="P893" s="288">
        <f>(($U893*DT!$C$5/1000))*($D$1045/IF(AND($D$1044&gt;$B$1046,$B$1046&gt;$D$1043),366,365))+(($V893*DT!$C$5/2000))</f>
        <v>0</v>
      </c>
      <c r="Q893" s="289">
        <f t="shared" si="158"/>
        <v>0</v>
      </c>
      <c r="R893" s="289">
        <f>(($U893*DT!$E$5/1000))*($D$1045/IF(AND($D$1044&gt;$B$1046,$B$1046&gt;$D$1043),366,365))+(($V893*DT!$E$5/2000))</f>
        <v>0</v>
      </c>
      <c r="S893" s="290">
        <f t="shared" si="159"/>
        <v>0</v>
      </c>
      <c r="U893" s="291">
        <f t="shared" si="160"/>
        <v>0</v>
      </c>
      <c r="V893" s="291">
        <f t="shared" si="154"/>
        <v>0</v>
      </c>
      <c r="X893" s="288">
        <f>(($AC893*DT!$C$5/1000))*($D$1045/IF(AND($D$1044&gt;$B$1046,$B$1046&gt;$D$1043),366,365))+(($AD893*DT!$C$5/2000))</f>
        <v>0</v>
      </c>
      <c r="Y893" s="289">
        <f t="shared" si="161"/>
        <v>0</v>
      </c>
      <c r="Z893" s="289">
        <f>(($AC893*DT!$E$5/1000))*($D$1045/IF(AND($D$1044&gt;$B$1046,$B$1046&gt;$D$1043),366,365))+(($AD893*DT!$E$5/2000))</f>
        <v>0</v>
      </c>
      <c r="AA893" s="290">
        <f t="shared" si="162"/>
        <v>0</v>
      </c>
      <c r="AC893" s="291">
        <f t="shared" si="163"/>
        <v>0</v>
      </c>
      <c r="AD893" s="291">
        <f t="shared" si="164"/>
        <v>0</v>
      </c>
    </row>
    <row r="894" spans="2:30" x14ac:dyDescent="0.25">
      <c r="B894" s="522">
        <v>890</v>
      </c>
      <c r="C894" s="280">
        <f>'BIENES ASEGURADOS'!C902</f>
        <v>0</v>
      </c>
      <c r="D894" s="281">
        <f>SUM('BIENES ASEGURADOS'!D902:H902)*'RT GENERALES'!$D$14</f>
        <v>0</v>
      </c>
      <c r="E894" s="281">
        <f>SUM('BIENES ASEGURADOS'!I902:Y902,'BIENES ASEGURADOS'!AA902)*'RT GENERALES'!$D$14</f>
        <v>0</v>
      </c>
      <c r="F894" s="281">
        <f>'BIENES ASEGURADOS'!AB902*'RT GENERALES'!$D$14</f>
        <v>0</v>
      </c>
      <c r="G894" s="282">
        <f>'BIENES ASEGURADOS'!Z902*'RT GENERALES'!$D$14</f>
        <v>0</v>
      </c>
      <c r="H894" s="525">
        <f t="shared" si="155"/>
        <v>0</v>
      </c>
      <c r="I894" s="283"/>
      <c r="J894" s="284">
        <f>(((D894+E894)*(DT!$C$5/1000)))*($D$1045/IF(AND($D$1044&gt;$B$1046,$B$1046&gt;$D$1043),366,365))+(LIQUIDACION!$F894*(DT!$C$5/2000))</f>
        <v>0</v>
      </c>
      <c r="K894" s="285">
        <f t="shared" si="156"/>
        <v>0</v>
      </c>
      <c r="L894" s="286">
        <f>(((D894+E894)*DT!$E$5/1000)*($D$1045/IF(AND($D$1044&gt;$B$1046,$B$1046&gt;$D$1043),366,365))+(LIQUIDACION!F894*(DT!$E$5/2000)))</f>
        <v>0</v>
      </c>
      <c r="M894" s="286">
        <f>((G894)*(DT!$C$6/1000))*($D$1045/IF(AND($D$1044&gt;$B$1046,$B$1046&gt;$D$1043),366,365))</f>
        <v>0</v>
      </c>
      <c r="N894" s="287">
        <f t="shared" si="157"/>
        <v>0</v>
      </c>
      <c r="P894" s="288">
        <f>(($U894*DT!$C$5/1000))*($D$1045/IF(AND($D$1044&gt;$B$1046,$B$1046&gt;$D$1043),366,365))+(($V894*DT!$C$5/2000))</f>
        <v>0</v>
      </c>
      <c r="Q894" s="289">
        <f t="shared" si="158"/>
        <v>0</v>
      </c>
      <c r="R894" s="289">
        <f>(($U894*DT!$E$5/1000))*($D$1045/IF(AND($D$1044&gt;$B$1046,$B$1046&gt;$D$1043),366,365))+(($V894*DT!$E$5/2000))</f>
        <v>0</v>
      </c>
      <c r="S894" s="290">
        <f t="shared" si="159"/>
        <v>0</v>
      </c>
      <c r="U894" s="291">
        <f t="shared" si="160"/>
        <v>0</v>
      </c>
      <c r="V894" s="291">
        <f t="shared" si="154"/>
        <v>0</v>
      </c>
      <c r="X894" s="288">
        <f>(($AC894*DT!$C$5/1000))*($D$1045/IF(AND($D$1044&gt;$B$1046,$B$1046&gt;$D$1043),366,365))+(($AD894*DT!$C$5/2000))</f>
        <v>0</v>
      </c>
      <c r="Y894" s="289">
        <f t="shared" si="161"/>
        <v>0</v>
      </c>
      <c r="Z894" s="289">
        <f>(($AC894*DT!$E$5/1000))*($D$1045/IF(AND($D$1044&gt;$B$1046,$B$1046&gt;$D$1043),366,365))+(($AD894*DT!$E$5/2000))</f>
        <v>0</v>
      </c>
      <c r="AA894" s="290">
        <f t="shared" si="162"/>
        <v>0</v>
      </c>
      <c r="AC894" s="291">
        <f t="shared" si="163"/>
        <v>0</v>
      </c>
      <c r="AD894" s="291">
        <f t="shared" si="164"/>
        <v>0</v>
      </c>
    </row>
    <row r="895" spans="2:30" x14ac:dyDescent="0.25">
      <c r="B895" s="522">
        <v>891</v>
      </c>
      <c r="C895" s="280">
        <f>'BIENES ASEGURADOS'!C903</f>
        <v>0</v>
      </c>
      <c r="D895" s="281">
        <f>SUM('BIENES ASEGURADOS'!D903:H903)*'RT GENERALES'!$D$14</f>
        <v>0</v>
      </c>
      <c r="E895" s="281">
        <f>SUM('BIENES ASEGURADOS'!I903:Y903,'BIENES ASEGURADOS'!AA903)*'RT GENERALES'!$D$14</f>
        <v>0</v>
      </c>
      <c r="F895" s="281">
        <f>'BIENES ASEGURADOS'!AB903*'RT GENERALES'!$D$14</f>
        <v>0</v>
      </c>
      <c r="G895" s="282">
        <f>'BIENES ASEGURADOS'!Z903*'RT GENERALES'!$D$14</f>
        <v>0</v>
      </c>
      <c r="H895" s="525">
        <f t="shared" si="155"/>
        <v>0</v>
      </c>
      <c r="I895" s="283"/>
      <c r="J895" s="284">
        <f>(((D895+E895)*(DT!$C$5/1000)))*($D$1045/IF(AND($D$1044&gt;$B$1046,$B$1046&gt;$D$1043),366,365))+(LIQUIDACION!$F895*(DT!$C$5/2000))</f>
        <v>0</v>
      </c>
      <c r="K895" s="285">
        <f t="shared" si="156"/>
        <v>0</v>
      </c>
      <c r="L895" s="286">
        <f>(((D895+E895)*DT!$E$5/1000)*($D$1045/IF(AND($D$1044&gt;$B$1046,$B$1046&gt;$D$1043),366,365))+(LIQUIDACION!F895*(DT!$E$5/2000)))</f>
        <v>0</v>
      </c>
      <c r="M895" s="286">
        <f>((G895)*(DT!$C$6/1000))*($D$1045/IF(AND($D$1044&gt;$B$1046,$B$1046&gt;$D$1043),366,365))</f>
        <v>0</v>
      </c>
      <c r="N895" s="287">
        <f t="shared" si="157"/>
        <v>0</v>
      </c>
      <c r="P895" s="288">
        <f>(($U895*DT!$C$5/1000))*($D$1045/IF(AND($D$1044&gt;$B$1046,$B$1046&gt;$D$1043),366,365))+(($V895*DT!$C$5/2000))</f>
        <v>0</v>
      </c>
      <c r="Q895" s="289">
        <f t="shared" si="158"/>
        <v>0</v>
      </c>
      <c r="R895" s="289">
        <f>(($U895*DT!$E$5/1000))*($D$1045/IF(AND($D$1044&gt;$B$1046,$B$1046&gt;$D$1043),366,365))+(($V895*DT!$E$5/2000))</f>
        <v>0</v>
      </c>
      <c r="S895" s="290">
        <f t="shared" si="159"/>
        <v>0</v>
      </c>
      <c r="U895" s="291">
        <f t="shared" si="160"/>
        <v>0</v>
      </c>
      <c r="V895" s="291">
        <f t="shared" si="154"/>
        <v>0</v>
      </c>
      <c r="X895" s="288">
        <f>(($AC895*DT!$C$5/1000))*($D$1045/IF(AND($D$1044&gt;$B$1046,$B$1046&gt;$D$1043),366,365))+(($AD895*DT!$C$5/2000))</f>
        <v>0</v>
      </c>
      <c r="Y895" s="289">
        <f t="shared" si="161"/>
        <v>0</v>
      </c>
      <c r="Z895" s="289">
        <f>(($AC895*DT!$E$5/1000))*($D$1045/IF(AND($D$1044&gt;$B$1046,$B$1046&gt;$D$1043),366,365))+(($AD895*DT!$E$5/2000))</f>
        <v>0</v>
      </c>
      <c r="AA895" s="290">
        <f t="shared" si="162"/>
        <v>0</v>
      </c>
      <c r="AC895" s="291">
        <f t="shared" si="163"/>
        <v>0</v>
      </c>
      <c r="AD895" s="291">
        <f t="shared" si="164"/>
        <v>0</v>
      </c>
    </row>
    <row r="896" spans="2:30" x14ac:dyDescent="0.25">
      <c r="B896" s="522">
        <v>892</v>
      </c>
      <c r="C896" s="280">
        <f>'BIENES ASEGURADOS'!C904</f>
        <v>0</v>
      </c>
      <c r="D896" s="281">
        <f>SUM('BIENES ASEGURADOS'!D904:H904)*'RT GENERALES'!$D$14</f>
        <v>0</v>
      </c>
      <c r="E896" s="281">
        <f>SUM('BIENES ASEGURADOS'!I904:Y904,'BIENES ASEGURADOS'!AA904)*'RT GENERALES'!$D$14</f>
        <v>0</v>
      </c>
      <c r="F896" s="281">
        <f>'BIENES ASEGURADOS'!AB904*'RT GENERALES'!$D$14</f>
        <v>0</v>
      </c>
      <c r="G896" s="282">
        <f>'BIENES ASEGURADOS'!Z904*'RT GENERALES'!$D$14</f>
        <v>0</v>
      </c>
      <c r="H896" s="525">
        <f t="shared" si="155"/>
        <v>0</v>
      </c>
      <c r="I896" s="283"/>
      <c r="J896" s="284">
        <f>(((D896+E896)*(DT!$C$5/1000)))*($D$1045/IF(AND($D$1044&gt;$B$1046,$B$1046&gt;$D$1043),366,365))+(LIQUIDACION!$F896*(DT!$C$5/2000))</f>
        <v>0</v>
      </c>
      <c r="K896" s="285">
        <f t="shared" si="156"/>
        <v>0</v>
      </c>
      <c r="L896" s="286">
        <f>(((D896+E896)*DT!$E$5/1000)*($D$1045/IF(AND($D$1044&gt;$B$1046,$B$1046&gt;$D$1043),366,365))+(LIQUIDACION!F896*(DT!$E$5/2000)))</f>
        <v>0</v>
      </c>
      <c r="M896" s="286">
        <f>((G896)*(DT!$C$6/1000))*($D$1045/IF(AND($D$1044&gt;$B$1046,$B$1046&gt;$D$1043),366,365))</f>
        <v>0</v>
      </c>
      <c r="N896" s="287">
        <f t="shared" si="157"/>
        <v>0</v>
      </c>
      <c r="P896" s="288">
        <f>(($U896*DT!$C$5/1000))*($D$1045/IF(AND($D$1044&gt;$B$1046,$B$1046&gt;$D$1043),366,365))+(($V896*DT!$C$5/2000))</f>
        <v>0</v>
      </c>
      <c r="Q896" s="289">
        <f t="shared" si="158"/>
        <v>0</v>
      </c>
      <c r="R896" s="289">
        <f>(($U896*DT!$E$5/1000))*($D$1045/IF(AND($D$1044&gt;$B$1046,$B$1046&gt;$D$1043),366,365))+(($V896*DT!$E$5/2000))</f>
        <v>0</v>
      </c>
      <c r="S896" s="290">
        <f t="shared" si="159"/>
        <v>0</v>
      </c>
      <c r="U896" s="291">
        <f t="shared" si="160"/>
        <v>0</v>
      </c>
      <c r="V896" s="291">
        <f t="shared" si="154"/>
        <v>0</v>
      </c>
      <c r="X896" s="288">
        <f>(($AC896*DT!$C$5/1000))*($D$1045/IF(AND($D$1044&gt;$B$1046,$B$1046&gt;$D$1043),366,365))+(($AD896*DT!$C$5/2000))</f>
        <v>0</v>
      </c>
      <c r="Y896" s="289">
        <f t="shared" si="161"/>
        <v>0</v>
      </c>
      <c r="Z896" s="289">
        <f>(($AC896*DT!$E$5/1000))*($D$1045/IF(AND($D$1044&gt;$B$1046,$B$1046&gt;$D$1043),366,365))+(($AD896*DT!$E$5/2000))</f>
        <v>0</v>
      </c>
      <c r="AA896" s="290">
        <f t="shared" si="162"/>
        <v>0</v>
      </c>
      <c r="AC896" s="291">
        <f t="shared" si="163"/>
        <v>0</v>
      </c>
      <c r="AD896" s="291">
        <f t="shared" si="164"/>
        <v>0</v>
      </c>
    </row>
    <row r="897" spans="2:30" x14ac:dyDescent="0.25">
      <c r="B897" s="522">
        <v>893</v>
      </c>
      <c r="C897" s="280">
        <f>'BIENES ASEGURADOS'!C905</f>
        <v>0</v>
      </c>
      <c r="D897" s="281">
        <f>SUM('BIENES ASEGURADOS'!D905:H905)*'RT GENERALES'!$D$14</f>
        <v>0</v>
      </c>
      <c r="E897" s="281">
        <f>SUM('BIENES ASEGURADOS'!I905:Y905,'BIENES ASEGURADOS'!AA905)*'RT GENERALES'!$D$14</f>
        <v>0</v>
      </c>
      <c r="F897" s="281">
        <f>'BIENES ASEGURADOS'!AB905*'RT GENERALES'!$D$14</f>
        <v>0</v>
      </c>
      <c r="G897" s="282">
        <f>'BIENES ASEGURADOS'!Z905*'RT GENERALES'!$D$14</f>
        <v>0</v>
      </c>
      <c r="H897" s="525">
        <f t="shared" si="155"/>
        <v>0</v>
      </c>
      <c r="I897" s="283"/>
      <c r="J897" s="284">
        <f>(((D897+E897)*(DT!$C$5/1000)))*($D$1045/IF(AND($D$1044&gt;$B$1046,$B$1046&gt;$D$1043),366,365))+(LIQUIDACION!$F897*(DT!$C$5/2000))</f>
        <v>0</v>
      </c>
      <c r="K897" s="285">
        <f t="shared" si="156"/>
        <v>0</v>
      </c>
      <c r="L897" s="286">
        <f>(((D897+E897)*DT!$E$5/1000)*($D$1045/IF(AND($D$1044&gt;$B$1046,$B$1046&gt;$D$1043),366,365))+(LIQUIDACION!F897*(DT!$E$5/2000)))</f>
        <v>0</v>
      </c>
      <c r="M897" s="286">
        <f>((G897)*(DT!$C$6/1000))*($D$1045/IF(AND($D$1044&gt;$B$1046,$B$1046&gt;$D$1043),366,365))</f>
        <v>0</v>
      </c>
      <c r="N897" s="287">
        <f t="shared" si="157"/>
        <v>0</v>
      </c>
      <c r="P897" s="288">
        <f>(($U897*DT!$C$5/1000))*($D$1045/IF(AND($D$1044&gt;$B$1046,$B$1046&gt;$D$1043),366,365))+(($V897*DT!$C$5/2000))</f>
        <v>0</v>
      </c>
      <c r="Q897" s="289">
        <f t="shared" si="158"/>
        <v>0</v>
      </c>
      <c r="R897" s="289">
        <f>(($U897*DT!$E$5/1000))*($D$1045/IF(AND($D$1044&gt;$B$1046,$B$1046&gt;$D$1043),366,365))+(($V897*DT!$E$5/2000))</f>
        <v>0</v>
      </c>
      <c r="S897" s="290">
        <f t="shared" si="159"/>
        <v>0</v>
      </c>
      <c r="U897" s="291">
        <f t="shared" si="160"/>
        <v>0</v>
      </c>
      <c r="V897" s="291">
        <f t="shared" si="154"/>
        <v>0</v>
      </c>
      <c r="X897" s="288">
        <f>(($AC897*DT!$C$5/1000))*($D$1045/IF(AND($D$1044&gt;$B$1046,$B$1046&gt;$D$1043),366,365))+(($AD897*DT!$C$5/2000))</f>
        <v>0</v>
      </c>
      <c r="Y897" s="289">
        <f t="shared" si="161"/>
        <v>0</v>
      </c>
      <c r="Z897" s="289">
        <f>(($AC897*DT!$E$5/1000))*($D$1045/IF(AND($D$1044&gt;$B$1046,$B$1046&gt;$D$1043),366,365))+(($AD897*DT!$E$5/2000))</f>
        <v>0</v>
      </c>
      <c r="AA897" s="290">
        <f t="shared" si="162"/>
        <v>0</v>
      </c>
      <c r="AC897" s="291">
        <f t="shared" si="163"/>
        <v>0</v>
      </c>
      <c r="AD897" s="291">
        <f t="shared" si="164"/>
        <v>0</v>
      </c>
    </row>
    <row r="898" spans="2:30" x14ac:dyDescent="0.25">
      <c r="B898" s="522">
        <v>894</v>
      </c>
      <c r="C898" s="280">
        <f>'BIENES ASEGURADOS'!C906</f>
        <v>0</v>
      </c>
      <c r="D898" s="281">
        <f>SUM('BIENES ASEGURADOS'!D906:H906)*'RT GENERALES'!$D$14</f>
        <v>0</v>
      </c>
      <c r="E898" s="281">
        <f>SUM('BIENES ASEGURADOS'!I906:Y906,'BIENES ASEGURADOS'!AA906)*'RT GENERALES'!$D$14</f>
        <v>0</v>
      </c>
      <c r="F898" s="281">
        <f>'BIENES ASEGURADOS'!AB906*'RT GENERALES'!$D$14</f>
        <v>0</v>
      </c>
      <c r="G898" s="282">
        <f>'BIENES ASEGURADOS'!Z906*'RT GENERALES'!$D$14</f>
        <v>0</v>
      </c>
      <c r="H898" s="525">
        <f t="shared" si="155"/>
        <v>0</v>
      </c>
      <c r="I898" s="283"/>
      <c r="J898" s="284">
        <f>(((D898+E898)*(DT!$C$5/1000)))*($D$1045/IF(AND($D$1044&gt;$B$1046,$B$1046&gt;$D$1043),366,365))+(LIQUIDACION!$F898*(DT!$C$5/2000))</f>
        <v>0</v>
      </c>
      <c r="K898" s="285">
        <f t="shared" si="156"/>
        <v>0</v>
      </c>
      <c r="L898" s="286">
        <f>(((D898+E898)*DT!$E$5/1000)*($D$1045/IF(AND($D$1044&gt;$B$1046,$B$1046&gt;$D$1043),366,365))+(LIQUIDACION!F898*(DT!$E$5/2000)))</f>
        <v>0</v>
      </c>
      <c r="M898" s="286">
        <f>((G898)*(DT!$C$6/1000))*($D$1045/IF(AND($D$1044&gt;$B$1046,$B$1046&gt;$D$1043),366,365))</f>
        <v>0</v>
      </c>
      <c r="N898" s="287">
        <f t="shared" si="157"/>
        <v>0</v>
      </c>
      <c r="P898" s="288">
        <f>(($U898*DT!$C$5/1000))*($D$1045/IF(AND($D$1044&gt;$B$1046,$B$1046&gt;$D$1043),366,365))+(($V898*DT!$C$5/2000))</f>
        <v>0</v>
      </c>
      <c r="Q898" s="289">
        <f t="shared" si="158"/>
        <v>0</v>
      </c>
      <c r="R898" s="289">
        <f>(($U898*DT!$E$5/1000))*($D$1045/IF(AND($D$1044&gt;$B$1046,$B$1046&gt;$D$1043),366,365))+(($V898*DT!$E$5/2000))</f>
        <v>0</v>
      </c>
      <c r="S898" s="290">
        <f t="shared" si="159"/>
        <v>0</v>
      </c>
      <c r="U898" s="291">
        <f t="shared" si="160"/>
        <v>0</v>
      </c>
      <c r="V898" s="291">
        <f t="shared" si="154"/>
        <v>0</v>
      </c>
      <c r="X898" s="288">
        <f>(($AC898*DT!$C$5/1000))*($D$1045/IF(AND($D$1044&gt;$B$1046,$B$1046&gt;$D$1043),366,365))+(($AD898*DT!$C$5/2000))</f>
        <v>0</v>
      </c>
      <c r="Y898" s="289">
        <f t="shared" si="161"/>
        <v>0</v>
      </c>
      <c r="Z898" s="289">
        <f>(($AC898*DT!$E$5/1000))*($D$1045/IF(AND($D$1044&gt;$B$1046,$B$1046&gt;$D$1043),366,365))+(($AD898*DT!$E$5/2000))</f>
        <v>0</v>
      </c>
      <c r="AA898" s="290">
        <f t="shared" si="162"/>
        <v>0</v>
      </c>
      <c r="AC898" s="291">
        <f t="shared" si="163"/>
        <v>0</v>
      </c>
      <c r="AD898" s="291">
        <f t="shared" si="164"/>
        <v>0</v>
      </c>
    </row>
    <row r="899" spans="2:30" x14ac:dyDescent="0.25">
      <c r="B899" s="522">
        <v>895</v>
      </c>
      <c r="C899" s="280">
        <f>'BIENES ASEGURADOS'!C907</f>
        <v>0</v>
      </c>
      <c r="D899" s="281">
        <f>SUM('BIENES ASEGURADOS'!D907:H907)*'RT GENERALES'!$D$14</f>
        <v>0</v>
      </c>
      <c r="E899" s="281">
        <f>SUM('BIENES ASEGURADOS'!I907:Y907,'BIENES ASEGURADOS'!AA907)*'RT GENERALES'!$D$14</f>
        <v>0</v>
      </c>
      <c r="F899" s="281">
        <f>'BIENES ASEGURADOS'!AB907*'RT GENERALES'!$D$14</f>
        <v>0</v>
      </c>
      <c r="G899" s="282">
        <f>'BIENES ASEGURADOS'!Z907*'RT GENERALES'!$D$14</f>
        <v>0</v>
      </c>
      <c r="H899" s="525">
        <f t="shared" si="155"/>
        <v>0</v>
      </c>
      <c r="I899" s="283"/>
      <c r="J899" s="284">
        <f>(((D899+E899)*(DT!$C$5/1000)))*($D$1045/IF(AND($D$1044&gt;$B$1046,$B$1046&gt;$D$1043),366,365))+(LIQUIDACION!$F899*(DT!$C$5/2000))</f>
        <v>0</v>
      </c>
      <c r="K899" s="285">
        <f t="shared" si="156"/>
        <v>0</v>
      </c>
      <c r="L899" s="286">
        <f>(((D899+E899)*DT!$E$5/1000)*($D$1045/IF(AND($D$1044&gt;$B$1046,$B$1046&gt;$D$1043),366,365))+(LIQUIDACION!F899*(DT!$E$5/2000)))</f>
        <v>0</v>
      </c>
      <c r="M899" s="286">
        <f>((G899)*(DT!$C$6/1000))*($D$1045/IF(AND($D$1044&gt;$B$1046,$B$1046&gt;$D$1043),366,365))</f>
        <v>0</v>
      </c>
      <c r="N899" s="287">
        <f t="shared" si="157"/>
        <v>0</v>
      </c>
      <c r="P899" s="288">
        <f>(($U899*DT!$C$5/1000))*($D$1045/IF(AND($D$1044&gt;$B$1046,$B$1046&gt;$D$1043),366,365))+(($V899*DT!$C$5/2000))</f>
        <v>0</v>
      </c>
      <c r="Q899" s="289">
        <f t="shared" si="158"/>
        <v>0</v>
      </c>
      <c r="R899" s="289">
        <f>(($U899*DT!$E$5/1000))*($D$1045/IF(AND($D$1044&gt;$B$1046,$B$1046&gt;$D$1043),366,365))+(($V899*DT!$E$5/2000))</f>
        <v>0</v>
      </c>
      <c r="S899" s="290">
        <f t="shared" si="159"/>
        <v>0</v>
      </c>
      <c r="U899" s="291">
        <f t="shared" si="160"/>
        <v>0</v>
      </c>
      <c r="V899" s="291">
        <f t="shared" si="154"/>
        <v>0</v>
      </c>
      <c r="X899" s="288">
        <f>(($AC899*DT!$C$5/1000))*($D$1045/IF(AND($D$1044&gt;$B$1046,$B$1046&gt;$D$1043),366,365))+(($AD899*DT!$C$5/2000))</f>
        <v>0</v>
      </c>
      <c r="Y899" s="289">
        <f t="shared" si="161"/>
        <v>0</v>
      </c>
      <c r="Z899" s="289">
        <f>(($AC899*DT!$E$5/1000))*($D$1045/IF(AND($D$1044&gt;$B$1046,$B$1046&gt;$D$1043),366,365))+(($AD899*DT!$E$5/2000))</f>
        <v>0</v>
      </c>
      <c r="AA899" s="290">
        <f t="shared" si="162"/>
        <v>0</v>
      </c>
      <c r="AC899" s="291">
        <f t="shared" si="163"/>
        <v>0</v>
      </c>
      <c r="AD899" s="291">
        <f t="shared" si="164"/>
        <v>0</v>
      </c>
    </row>
    <row r="900" spans="2:30" x14ac:dyDescent="0.25">
      <c r="B900" s="522">
        <v>896</v>
      </c>
      <c r="C900" s="280">
        <f>'BIENES ASEGURADOS'!C908</f>
        <v>0</v>
      </c>
      <c r="D900" s="281">
        <f>SUM('BIENES ASEGURADOS'!D908:H908)*'RT GENERALES'!$D$14</f>
        <v>0</v>
      </c>
      <c r="E900" s="281">
        <f>SUM('BIENES ASEGURADOS'!I908:Y908,'BIENES ASEGURADOS'!AA908)*'RT GENERALES'!$D$14</f>
        <v>0</v>
      </c>
      <c r="F900" s="281">
        <f>'BIENES ASEGURADOS'!AB908*'RT GENERALES'!$D$14</f>
        <v>0</v>
      </c>
      <c r="G900" s="282">
        <f>'BIENES ASEGURADOS'!Z908*'RT GENERALES'!$D$14</f>
        <v>0</v>
      </c>
      <c r="H900" s="525">
        <f t="shared" si="155"/>
        <v>0</v>
      </c>
      <c r="I900" s="283"/>
      <c r="J900" s="284">
        <f>(((D900+E900)*(DT!$C$5/1000)))*($D$1045/IF(AND($D$1044&gt;$B$1046,$B$1046&gt;$D$1043),366,365))+(LIQUIDACION!$F900*(DT!$C$5/2000))</f>
        <v>0</v>
      </c>
      <c r="K900" s="285">
        <f t="shared" si="156"/>
        <v>0</v>
      </c>
      <c r="L900" s="286">
        <f>(((D900+E900)*DT!$E$5/1000)*($D$1045/IF(AND($D$1044&gt;$B$1046,$B$1046&gt;$D$1043),366,365))+(LIQUIDACION!F900*(DT!$E$5/2000)))</f>
        <v>0</v>
      </c>
      <c r="M900" s="286">
        <f>((G900)*(DT!$C$6/1000))*($D$1045/IF(AND($D$1044&gt;$B$1046,$B$1046&gt;$D$1043),366,365))</f>
        <v>0</v>
      </c>
      <c r="N900" s="287">
        <f t="shared" si="157"/>
        <v>0</v>
      </c>
      <c r="P900" s="288">
        <f>(($U900*DT!$C$5/1000))*($D$1045/IF(AND($D$1044&gt;$B$1046,$B$1046&gt;$D$1043),366,365))+(($V900*DT!$C$5/2000))</f>
        <v>0</v>
      </c>
      <c r="Q900" s="289">
        <f t="shared" si="158"/>
        <v>0</v>
      </c>
      <c r="R900" s="289">
        <f>(($U900*DT!$E$5/1000))*($D$1045/IF(AND($D$1044&gt;$B$1046,$B$1046&gt;$D$1043),366,365))+(($V900*DT!$E$5/2000))</f>
        <v>0</v>
      </c>
      <c r="S900" s="290">
        <f t="shared" si="159"/>
        <v>0</v>
      </c>
      <c r="U900" s="291">
        <f t="shared" si="160"/>
        <v>0</v>
      </c>
      <c r="V900" s="291">
        <f t="shared" si="154"/>
        <v>0</v>
      </c>
      <c r="X900" s="288">
        <f>(($AC900*DT!$C$5/1000))*($D$1045/IF(AND($D$1044&gt;$B$1046,$B$1046&gt;$D$1043),366,365))+(($AD900*DT!$C$5/2000))</f>
        <v>0</v>
      </c>
      <c r="Y900" s="289">
        <f t="shared" si="161"/>
        <v>0</v>
      </c>
      <c r="Z900" s="289">
        <f>(($AC900*DT!$E$5/1000))*($D$1045/IF(AND($D$1044&gt;$B$1046,$B$1046&gt;$D$1043),366,365))+(($AD900*DT!$E$5/2000))</f>
        <v>0</v>
      </c>
      <c r="AA900" s="290">
        <f t="shared" si="162"/>
        <v>0</v>
      </c>
      <c r="AC900" s="291">
        <f t="shared" si="163"/>
        <v>0</v>
      </c>
      <c r="AD900" s="291">
        <f t="shared" si="164"/>
        <v>0</v>
      </c>
    </row>
    <row r="901" spans="2:30" x14ac:dyDescent="0.25">
      <c r="B901" s="522">
        <v>897</v>
      </c>
      <c r="C901" s="280">
        <f>'BIENES ASEGURADOS'!C909</f>
        <v>0</v>
      </c>
      <c r="D901" s="281">
        <f>SUM('BIENES ASEGURADOS'!D909:H909)*'RT GENERALES'!$D$14</f>
        <v>0</v>
      </c>
      <c r="E901" s="281">
        <f>SUM('BIENES ASEGURADOS'!I909:Y909,'BIENES ASEGURADOS'!AA909)*'RT GENERALES'!$D$14</f>
        <v>0</v>
      </c>
      <c r="F901" s="281">
        <f>'BIENES ASEGURADOS'!AB909*'RT GENERALES'!$D$14</f>
        <v>0</v>
      </c>
      <c r="G901" s="282">
        <f>'BIENES ASEGURADOS'!Z909*'RT GENERALES'!$D$14</f>
        <v>0</v>
      </c>
      <c r="H901" s="525">
        <f t="shared" si="155"/>
        <v>0</v>
      </c>
      <c r="I901" s="283"/>
      <c r="J901" s="284">
        <f>(((D901+E901)*(DT!$C$5/1000)))*($D$1045/IF(AND($D$1044&gt;$B$1046,$B$1046&gt;$D$1043),366,365))+(LIQUIDACION!$F901*(DT!$C$5/2000))</f>
        <v>0</v>
      </c>
      <c r="K901" s="285">
        <f t="shared" si="156"/>
        <v>0</v>
      </c>
      <c r="L901" s="286">
        <f>(((D901+E901)*DT!$E$5/1000)*($D$1045/IF(AND($D$1044&gt;$B$1046,$B$1046&gt;$D$1043),366,365))+(LIQUIDACION!F901*(DT!$E$5/2000)))</f>
        <v>0</v>
      </c>
      <c r="M901" s="286">
        <f>((G901)*(DT!$C$6/1000))*($D$1045/IF(AND($D$1044&gt;$B$1046,$B$1046&gt;$D$1043),366,365))</f>
        <v>0</v>
      </c>
      <c r="N901" s="287">
        <f t="shared" si="157"/>
        <v>0</v>
      </c>
      <c r="P901" s="288">
        <f>(($U901*DT!$C$5/1000))*($D$1045/IF(AND($D$1044&gt;$B$1046,$B$1046&gt;$D$1043),366,365))+(($V901*DT!$C$5/2000))</f>
        <v>0</v>
      </c>
      <c r="Q901" s="289">
        <f t="shared" si="158"/>
        <v>0</v>
      </c>
      <c r="R901" s="289">
        <f>(($U901*DT!$E$5/1000))*($D$1045/IF(AND($D$1044&gt;$B$1046,$B$1046&gt;$D$1043),366,365))+(($V901*DT!$E$5/2000))</f>
        <v>0</v>
      </c>
      <c r="S901" s="290">
        <f t="shared" si="159"/>
        <v>0</v>
      </c>
      <c r="U901" s="291">
        <f t="shared" si="160"/>
        <v>0</v>
      </c>
      <c r="V901" s="291">
        <f t="shared" si="154"/>
        <v>0</v>
      </c>
      <c r="X901" s="288">
        <f>(($AC901*DT!$C$5/1000))*($D$1045/IF(AND($D$1044&gt;$B$1046,$B$1046&gt;$D$1043),366,365))+(($AD901*DT!$C$5/2000))</f>
        <v>0</v>
      </c>
      <c r="Y901" s="289">
        <f t="shared" si="161"/>
        <v>0</v>
      </c>
      <c r="Z901" s="289">
        <f>(($AC901*DT!$E$5/1000))*($D$1045/IF(AND($D$1044&gt;$B$1046,$B$1046&gt;$D$1043),366,365))+(($AD901*DT!$E$5/2000))</f>
        <v>0</v>
      </c>
      <c r="AA901" s="290">
        <f t="shared" si="162"/>
        <v>0</v>
      </c>
      <c r="AC901" s="291">
        <f t="shared" si="163"/>
        <v>0</v>
      </c>
      <c r="AD901" s="291">
        <f t="shared" si="164"/>
        <v>0</v>
      </c>
    </row>
    <row r="902" spans="2:30" x14ac:dyDescent="0.25">
      <c r="B902" s="522">
        <v>898</v>
      </c>
      <c r="C902" s="280">
        <f>'BIENES ASEGURADOS'!C910</f>
        <v>0</v>
      </c>
      <c r="D902" s="281">
        <f>SUM('BIENES ASEGURADOS'!D910:H910)*'RT GENERALES'!$D$14</f>
        <v>0</v>
      </c>
      <c r="E902" s="281">
        <f>SUM('BIENES ASEGURADOS'!I910:Y910,'BIENES ASEGURADOS'!AA910)*'RT GENERALES'!$D$14</f>
        <v>0</v>
      </c>
      <c r="F902" s="281">
        <f>'BIENES ASEGURADOS'!AB910*'RT GENERALES'!$D$14</f>
        <v>0</v>
      </c>
      <c r="G902" s="282">
        <f>'BIENES ASEGURADOS'!Z910*'RT GENERALES'!$D$14</f>
        <v>0</v>
      </c>
      <c r="H902" s="525">
        <f t="shared" si="155"/>
        <v>0</v>
      </c>
      <c r="I902" s="283"/>
      <c r="J902" s="284">
        <f>(((D902+E902)*(DT!$C$5/1000)))*($D$1045/IF(AND($D$1044&gt;$B$1046,$B$1046&gt;$D$1043),366,365))+(LIQUIDACION!$F902*(DT!$C$5/2000))</f>
        <v>0</v>
      </c>
      <c r="K902" s="285">
        <f t="shared" si="156"/>
        <v>0</v>
      </c>
      <c r="L902" s="286">
        <f>(((D902+E902)*DT!$E$5/1000)*($D$1045/IF(AND($D$1044&gt;$B$1046,$B$1046&gt;$D$1043),366,365))+(LIQUIDACION!F902*(DT!$E$5/2000)))</f>
        <v>0</v>
      </c>
      <c r="M902" s="286">
        <f>((G902)*(DT!$C$6/1000))*($D$1045/IF(AND($D$1044&gt;$B$1046,$B$1046&gt;$D$1043),366,365))</f>
        <v>0</v>
      </c>
      <c r="N902" s="287">
        <f t="shared" si="157"/>
        <v>0</v>
      </c>
      <c r="P902" s="288">
        <f>(($U902*DT!$C$5/1000))*($D$1045/IF(AND($D$1044&gt;$B$1046,$B$1046&gt;$D$1043),366,365))+(($V902*DT!$C$5/2000))</f>
        <v>0</v>
      </c>
      <c r="Q902" s="289">
        <f t="shared" si="158"/>
        <v>0</v>
      </c>
      <c r="R902" s="289">
        <f>(($U902*DT!$E$5/1000))*($D$1045/IF(AND($D$1044&gt;$B$1046,$B$1046&gt;$D$1043),366,365))+(($V902*DT!$E$5/2000))</f>
        <v>0</v>
      </c>
      <c r="S902" s="290">
        <f t="shared" si="159"/>
        <v>0</v>
      </c>
      <c r="U902" s="291">
        <f t="shared" si="160"/>
        <v>0</v>
      </c>
      <c r="V902" s="291">
        <f t="shared" ref="V902:V965" si="165">IF(AND(($H902)&gt;$P$2,$F902&gt;0),(($F902)*($P$2/$H902)),$F902)</f>
        <v>0</v>
      </c>
      <c r="X902" s="288">
        <f>(($AC902*DT!$C$5/1000))*($D$1045/IF(AND($D$1044&gt;$B$1046,$B$1046&gt;$D$1043),366,365))+(($AD902*DT!$C$5/2000))</f>
        <v>0</v>
      </c>
      <c r="Y902" s="289">
        <f t="shared" si="161"/>
        <v>0</v>
      </c>
      <c r="Z902" s="289">
        <f>(($AC902*DT!$E$5/1000))*($D$1045/IF(AND($D$1044&gt;$B$1046,$B$1046&gt;$D$1043),366,365))+(($AD902*DT!$E$5/2000))</f>
        <v>0</v>
      </c>
      <c r="AA902" s="290">
        <f t="shared" si="162"/>
        <v>0</v>
      </c>
      <c r="AC902" s="291">
        <f t="shared" si="163"/>
        <v>0</v>
      </c>
      <c r="AD902" s="291">
        <f t="shared" si="164"/>
        <v>0</v>
      </c>
    </row>
    <row r="903" spans="2:30" x14ac:dyDescent="0.25">
      <c r="B903" s="522">
        <v>899</v>
      </c>
      <c r="C903" s="280">
        <f>'BIENES ASEGURADOS'!C911</f>
        <v>0</v>
      </c>
      <c r="D903" s="281">
        <f>SUM('BIENES ASEGURADOS'!D911:H911)*'RT GENERALES'!$D$14</f>
        <v>0</v>
      </c>
      <c r="E903" s="281">
        <f>SUM('BIENES ASEGURADOS'!I911:Y911,'BIENES ASEGURADOS'!AA911)*'RT GENERALES'!$D$14</f>
        <v>0</v>
      </c>
      <c r="F903" s="281">
        <f>'BIENES ASEGURADOS'!AB911*'RT GENERALES'!$D$14</f>
        <v>0</v>
      </c>
      <c r="G903" s="282">
        <f>'BIENES ASEGURADOS'!Z911*'RT GENERALES'!$D$14</f>
        <v>0</v>
      </c>
      <c r="H903" s="525">
        <f t="shared" si="155"/>
        <v>0</v>
      </c>
      <c r="I903" s="283"/>
      <c r="J903" s="284">
        <f>(((D903+E903)*(DT!$C$5/1000)))*($D$1045/IF(AND($D$1044&gt;$B$1046,$B$1046&gt;$D$1043),366,365))+(LIQUIDACION!$F903*(DT!$C$5/2000))</f>
        <v>0</v>
      </c>
      <c r="K903" s="285">
        <f t="shared" si="156"/>
        <v>0</v>
      </c>
      <c r="L903" s="286">
        <f>(((D903+E903)*DT!$E$5/1000)*($D$1045/IF(AND($D$1044&gt;$B$1046,$B$1046&gt;$D$1043),366,365))+(LIQUIDACION!F903*(DT!$E$5/2000)))</f>
        <v>0</v>
      </c>
      <c r="M903" s="286">
        <f>((G903)*(DT!$C$6/1000))*($D$1045/IF(AND($D$1044&gt;$B$1046,$B$1046&gt;$D$1043),366,365))</f>
        <v>0</v>
      </c>
      <c r="N903" s="287">
        <f t="shared" si="157"/>
        <v>0</v>
      </c>
      <c r="P903" s="288">
        <f>(($U903*DT!$C$5/1000))*($D$1045/IF(AND($D$1044&gt;$B$1046,$B$1046&gt;$D$1043),366,365))+(($V903*DT!$C$5/2000))</f>
        <v>0</v>
      </c>
      <c r="Q903" s="289">
        <f t="shared" si="158"/>
        <v>0</v>
      </c>
      <c r="R903" s="289">
        <f>(($U903*DT!$E$5/1000))*($D$1045/IF(AND($D$1044&gt;$B$1046,$B$1046&gt;$D$1043),366,365))+(($V903*DT!$E$5/2000))</f>
        <v>0</v>
      </c>
      <c r="S903" s="290">
        <f t="shared" si="159"/>
        <v>0</v>
      </c>
      <c r="U903" s="291">
        <f t="shared" si="160"/>
        <v>0</v>
      </c>
      <c r="V903" s="291">
        <f t="shared" si="165"/>
        <v>0</v>
      </c>
      <c r="X903" s="288">
        <f>(($AC903*DT!$C$5/1000))*($D$1045/IF(AND($D$1044&gt;$B$1046,$B$1046&gt;$D$1043),366,365))+(($AD903*DT!$C$5/2000))</f>
        <v>0</v>
      </c>
      <c r="Y903" s="289">
        <f t="shared" si="161"/>
        <v>0</v>
      </c>
      <c r="Z903" s="289">
        <f>(($AC903*DT!$E$5/1000))*($D$1045/IF(AND($D$1044&gt;$B$1046,$B$1046&gt;$D$1043),366,365))+(($AD903*DT!$E$5/2000))</f>
        <v>0</v>
      </c>
      <c r="AA903" s="290">
        <f t="shared" si="162"/>
        <v>0</v>
      </c>
      <c r="AC903" s="291">
        <f t="shared" si="163"/>
        <v>0</v>
      </c>
      <c r="AD903" s="291">
        <f t="shared" si="164"/>
        <v>0</v>
      </c>
    </row>
    <row r="904" spans="2:30" x14ac:dyDescent="0.25">
      <c r="B904" s="522">
        <v>900</v>
      </c>
      <c r="C904" s="280">
        <f>'BIENES ASEGURADOS'!C912</f>
        <v>0</v>
      </c>
      <c r="D904" s="281">
        <f>SUM('BIENES ASEGURADOS'!D912:H912)*'RT GENERALES'!$D$14</f>
        <v>0</v>
      </c>
      <c r="E904" s="281">
        <f>SUM('BIENES ASEGURADOS'!I912:Y912,'BIENES ASEGURADOS'!AA912)*'RT GENERALES'!$D$14</f>
        <v>0</v>
      </c>
      <c r="F904" s="281">
        <f>'BIENES ASEGURADOS'!AB912*'RT GENERALES'!$D$14</f>
        <v>0</v>
      </c>
      <c r="G904" s="282">
        <f>'BIENES ASEGURADOS'!Z912*'RT GENERALES'!$D$14</f>
        <v>0</v>
      </c>
      <c r="H904" s="525">
        <f t="shared" si="155"/>
        <v>0</v>
      </c>
      <c r="I904" s="283"/>
      <c r="J904" s="284">
        <f>(((D904+E904)*(DT!$C$5/1000)))*($D$1045/IF(AND($D$1044&gt;$B$1046,$B$1046&gt;$D$1043),366,365))+(LIQUIDACION!$F904*(DT!$C$5/2000))</f>
        <v>0</v>
      </c>
      <c r="K904" s="285">
        <f t="shared" si="156"/>
        <v>0</v>
      </c>
      <c r="L904" s="286">
        <f>(((D904+E904)*DT!$E$5/1000)*($D$1045/IF(AND($D$1044&gt;$B$1046,$B$1046&gt;$D$1043),366,365))+(LIQUIDACION!F904*(DT!$E$5/2000)))</f>
        <v>0</v>
      </c>
      <c r="M904" s="286">
        <f>((G904)*(DT!$C$6/1000))*($D$1045/IF(AND($D$1044&gt;$B$1046,$B$1046&gt;$D$1043),366,365))</f>
        <v>0</v>
      </c>
      <c r="N904" s="287">
        <f t="shared" si="157"/>
        <v>0</v>
      </c>
      <c r="P904" s="288">
        <f>(($U904*DT!$C$5/1000))*($D$1045/IF(AND($D$1044&gt;$B$1046,$B$1046&gt;$D$1043),366,365))+(($V904*DT!$C$5/2000))</f>
        <v>0</v>
      </c>
      <c r="Q904" s="289">
        <f t="shared" si="158"/>
        <v>0</v>
      </c>
      <c r="R904" s="289">
        <f>(($U904*DT!$E$5/1000))*($D$1045/IF(AND($D$1044&gt;$B$1046,$B$1046&gt;$D$1043),366,365))+(($V904*DT!$E$5/2000))</f>
        <v>0</v>
      </c>
      <c r="S904" s="290">
        <f t="shared" si="159"/>
        <v>0</v>
      </c>
      <c r="U904" s="291">
        <f t="shared" si="160"/>
        <v>0</v>
      </c>
      <c r="V904" s="291">
        <f t="shared" si="165"/>
        <v>0</v>
      </c>
      <c r="X904" s="288">
        <f>(($AC904*DT!$C$5/1000))*($D$1045/IF(AND($D$1044&gt;$B$1046,$B$1046&gt;$D$1043),366,365))+(($AD904*DT!$C$5/2000))</f>
        <v>0</v>
      </c>
      <c r="Y904" s="289">
        <f t="shared" si="161"/>
        <v>0</v>
      </c>
      <c r="Z904" s="289">
        <f>(($AC904*DT!$E$5/1000))*($D$1045/IF(AND($D$1044&gt;$B$1046,$B$1046&gt;$D$1043),366,365))+(($AD904*DT!$E$5/2000))</f>
        <v>0</v>
      </c>
      <c r="AA904" s="290">
        <f t="shared" si="162"/>
        <v>0</v>
      </c>
      <c r="AC904" s="291">
        <f t="shared" si="163"/>
        <v>0</v>
      </c>
      <c r="AD904" s="291">
        <f t="shared" si="164"/>
        <v>0</v>
      </c>
    </row>
    <row r="905" spans="2:30" x14ac:dyDescent="0.25">
      <c r="B905" s="522">
        <v>901</v>
      </c>
      <c r="C905" s="280">
        <f>'BIENES ASEGURADOS'!C913</f>
        <v>0</v>
      </c>
      <c r="D905" s="281">
        <f>SUM('BIENES ASEGURADOS'!D913:H913)*'RT GENERALES'!$D$14</f>
        <v>0</v>
      </c>
      <c r="E905" s="281">
        <f>SUM('BIENES ASEGURADOS'!I913:Y913,'BIENES ASEGURADOS'!AA913)*'RT GENERALES'!$D$14</f>
        <v>0</v>
      </c>
      <c r="F905" s="281">
        <f>'BIENES ASEGURADOS'!AB913*'RT GENERALES'!$D$14</f>
        <v>0</v>
      </c>
      <c r="G905" s="282">
        <f>'BIENES ASEGURADOS'!Z913*'RT GENERALES'!$D$14</f>
        <v>0</v>
      </c>
      <c r="H905" s="525">
        <f t="shared" si="155"/>
        <v>0</v>
      </c>
      <c r="I905" s="283"/>
      <c r="J905" s="284">
        <f>(((D905+E905)*(DT!$C$5/1000)))*($D$1045/IF(AND($D$1044&gt;$B$1046,$B$1046&gt;$D$1043),366,365))+(LIQUIDACION!$F905*(DT!$C$5/2000))</f>
        <v>0</v>
      </c>
      <c r="K905" s="285">
        <f t="shared" si="156"/>
        <v>0</v>
      </c>
      <c r="L905" s="286">
        <f>(((D905+E905)*DT!$E$5/1000)*($D$1045/IF(AND($D$1044&gt;$B$1046,$B$1046&gt;$D$1043),366,365))+(LIQUIDACION!F905*(DT!$E$5/2000)))</f>
        <v>0</v>
      </c>
      <c r="M905" s="286">
        <f>((G905)*(DT!$C$6/1000))*($D$1045/IF(AND($D$1044&gt;$B$1046,$B$1046&gt;$D$1043),366,365))</f>
        <v>0</v>
      </c>
      <c r="N905" s="287">
        <f t="shared" si="157"/>
        <v>0</v>
      </c>
      <c r="P905" s="288">
        <f>(($U905*DT!$C$5/1000))*($D$1045/IF(AND($D$1044&gt;$B$1046,$B$1046&gt;$D$1043),366,365))+(($V905*DT!$C$5/2000))</f>
        <v>0</v>
      </c>
      <c r="Q905" s="289">
        <f t="shared" si="158"/>
        <v>0</v>
      </c>
      <c r="R905" s="289">
        <f>(($U905*DT!$E$5/1000))*($D$1045/IF(AND($D$1044&gt;$B$1046,$B$1046&gt;$D$1043),366,365))+(($V905*DT!$E$5/2000))</f>
        <v>0</v>
      </c>
      <c r="S905" s="290">
        <f t="shared" si="159"/>
        <v>0</v>
      </c>
      <c r="U905" s="291">
        <f t="shared" si="160"/>
        <v>0</v>
      </c>
      <c r="V905" s="291">
        <f t="shared" si="165"/>
        <v>0</v>
      </c>
      <c r="X905" s="288">
        <f>(($AC905*DT!$C$5/1000))*($D$1045/IF(AND($D$1044&gt;$B$1046,$B$1046&gt;$D$1043),366,365))+(($AD905*DT!$C$5/2000))</f>
        <v>0</v>
      </c>
      <c r="Y905" s="289">
        <f t="shared" si="161"/>
        <v>0</v>
      </c>
      <c r="Z905" s="289">
        <f>(($AC905*DT!$E$5/1000))*($D$1045/IF(AND($D$1044&gt;$B$1046,$B$1046&gt;$D$1043),366,365))+(($AD905*DT!$E$5/2000))</f>
        <v>0</v>
      </c>
      <c r="AA905" s="290">
        <f t="shared" si="162"/>
        <v>0</v>
      </c>
      <c r="AC905" s="291">
        <f t="shared" si="163"/>
        <v>0</v>
      </c>
      <c r="AD905" s="291">
        <f t="shared" si="164"/>
        <v>0</v>
      </c>
    </row>
    <row r="906" spans="2:30" x14ac:dyDescent="0.25">
      <c r="B906" s="522">
        <v>902</v>
      </c>
      <c r="C906" s="280">
        <f>'BIENES ASEGURADOS'!C914</f>
        <v>0</v>
      </c>
      <c r="D906" s="281">
        <f>SUM('BIENES ASEGURADOS'!D914:H914)*'RT GENERALES'!$D$14</f>
        <v>0</v>
      </c>
      <c r="E906" s="281">
        <f>SUM('BIENES ASEGURADOS'!I914:Y914,'BIENES ASEGURADOS'!AA914)*'RT GENERALES'!$D$14</f>
        <v>0</v>
      </c>
      <c r="F906" s="281">
        <f>'BIENES ASEGURADOS'!AB914*'RT GENERALES'!$D$14</f>
        <v>0</v>
      </c>
      <c r="G906" s="282">
        <f>'BIENES ASEGURADOS'!Z914*'RT GENERALES'!$D$14</f>
        <v>0</v>
      </c>
      <c r="H906" s="525">
        <f t="shared" si="155"/>
        <v>0</v>
      </c>
      <c r="I906" s="283"/>
      <c r="J906" s="284">
        <f>(((D906+E906)*(DT!$C$5/1000)))*($D$1045/IF(AND($D$1044&gt;$B$1046,$B$1046&gt;$D$1043),366,365))+(LIQUIDACION!$F906*(DT!$C$5/2000))</f>
        <v>0</v>
      </c>
      <c r="K906" s="285">
        <f t="shared" si="156"/>
        <v>0</v>
      </c>
      <c r="L906" s="286">
        <f>(((D906+E906)*DT!$E$5/1000)*($D$1045/IF(AND($D$1044&gt;$B$1046,$B$1046&gt;$D$1043),366,365))+(LIQUIDACION!F906*(DT!$E$5/2000)))</f>
        <v>0</v>
      </c>
      <c r="M906" s="286">
        <f>((G906)*(DT!$C$6/1000))*($D$1045/IF(AND($D$1044&gt;$B$1046,$B$1046&gt;$D$1043),366,365))</f>
        <v>0</v>
      </c>
      <c r="N906" s="287">
        <f t="shared" si="157"/>
        <v>0</v>
      </c>
      <c r="P906" s="288">
        <f>(($U906*DT!$C$5/1000))*($D$1045/IF(AND($D$1044&gt;$B$1046,$B$1046&gt;$D$1043),366,365))+(($V906*DT!$C$5/2000))</f>
        <v>0</v>
      </c>
      <c r="Q906" s="289">
        <f t="shared" si="158"/>
        <v>0</v>
      </c>
      <c r="R906" s="289">
        <f>(($U906*DT!$E$5/1000))*($D$1045/IF(AND($D$1044&gt;$B$1046,$B$1046&gt;$D$1043),366,365))+(($V906*DT!$E$5/2000))</f>
        <v>0</v>
      </c>
      <c r="S906" s="290">
        <f t="shared" si="159"/>
        <v>0</v>
      </c>
      <c r="U906" s="291">
        <f t="shared" si="160"/>
        <v>0</v>
      </c>
      <c r="V906" s="291">
        <f t="shared" si="165"/>
        <v>0</v>
      </c>
      <c r="X906" s="288">
        <f>(($AC906*DT!$C$5/1000))*($D$1045/IF(AND($D$1044&gt;$B$1046,$B$1046&gt;$D$1043),366,365))+(($AD906*DT!$C$5/2000))</f>
        <v>0</v>
      </c>
      <c r="Y906" s="289">
        <f t="shared" si="161"/>
        <v>0</v>
      </c>
      <c r="Z906" s="289">
        <f>(($AC906*DT!$E$5/1000))*($D$1045/IF(AND($D$1044&gt;$B$1046,$B$1046&gt;$D$1043),366,365))+(($AD906*DT!$E$5/2000))</f>
        <v>0</v>
      </c>
      <c r="AA906" s="290">
        <f t="shared" si="162"/>
        <v>0</v>
      </c>
      <c r="AC906" s="291">
        <f t="shared" si="163"/>
        <v>0</v>
      </c>
      <c r="AD906" s="291">
        <f t="shared" si="164"/>
        <v>0</v>
      </c>
    </row>
    <row r="907" spans="2:30" x14ac:dyDescent="0.25">
      <c r="B907" s="522">
        <v>903</v>
      </c>
      <c r="C907" s="280">
        <f>'BIENES ASEGURADOS'!C915</f>
        <v>0</v>
      </c>
      <c r="D907" s="281">
        <f>SUM('BIENES ASEGURADOS'!D915:H915)*'RT GENERALES'!$D$14</f>
        <v>0</v>
      </c>
      <c r="E907" s="281">
        <f>SUM('BIENES ASEGURADOS'!I915:Y915,'BIENES ASEGURADOS'!AA915)*'RT GENERALES'!$D$14</f>
        <v>0</v>
      </c>
      <c r="F907" s="281">
        <f>'BIENES ASEGURADOS'!AB915*'RT GENERALES'!$D$14</f>
        <v>0</v>
      </c>
      <c r="G907" s="282">
        <f>'BIENES ASEGURADOS'!Z915*'RT GENERALES'!$D$14</f>
        <v>0</v>
      </c>
      <c r="H907" s="525">
        <f t="shared" si="155"/>
        <v>0</v>
      </c>
      <c r="I907" s="283"/>
      <c r="J907" s="284">
        <f>(((D907+E907)*(DT!$C$5/1000)))*($D$1045/IF(AND($D$1044&gt;$B$1046,$B$1046&gt;$D$1043),366,365))+(LIQUIDACION!$F907*(DT!$C$5/2000))</f>
        <v>0</v>
      </c>
      <c r="K907" s="285">
        <f t="shared" si="156"/>
        <v>0</v>
      </c>
      <c r="L907" s="286">
        <f>(((D907+E907)*DT!$E$5/1000)*($D$1045/IF(AND($D$1044&gt;$B$1046,$B$1046&gt;$D$1043),366,365))+(LIQUIDACION!F907*(DT!$E$5/2000)))</f>
        <v>0</v>
      </c>
      <c r="M907" s="286">
        <f>((G907)*(DT!$C$6/1000))*($D$1045/IF(AND($D$1044&gt;$B$1046,$B$1046&gt;$D$1043),366,365))</f>
        <v>0</v>
      </c>
      <c r="N907" s="287">
        <f t="shared" si="157"/>
        <v>0</v>
      </c>
      <c r="P907" s="288">
        <f>(($U907*DT!$C$5/1000))*($D$1045/IF(AND($D$1044&gt;$B$1046,$B$1046&gt;$D$1043),366,365))+(($V907*DT!$C$5/2000))</f>
        <v>0</v>
      </c>
      <c r="Q907" s="289">
        <f t="shared" si="158"/>
        <v>0</v>
      </c>
      <c r="R907" s="289">
        <f>(($U907*DT!$E$5/1000))*($D$1045/IF(AND($D$1044&gt;$B$1046,$B$1046&gt;$D$1043),366,365))+(($V907*DT!$E$5/2000))</f>
        <v>0</v>
      </c>
      <c r="S907" s="290">
        <f t="shared" si="159"/>
        <v>0</v>
      </c>
      <c r="U907" s="291">
        <f t="shared" si="160"/>
        <v>0</v>
      </c>
      <c r="V907" s="291">
        <f t="shared" si="165"/>
        <v>0</v>
      </c>
      <c r="X907" s="288">
        <f>(($AC907*DT!$C$5/1000))*($D$1045/IF(AND($D$1044&gt;$B$1046,$B$1046&gt;$D$1043),366,365))+(($AD907*DT!$C$5/2000))</f>
        <v>0</v>
      </c>
      <c r="Y907" s="289">
        <f t="shared" si="161"/>
        <v>0</v>
      </c>
      <c r="Z907" s="289">
        <f>(($AC907*DT!$E$5/1000))*($D$1045/IF(AND($D$1044&gt;$B$1046,$B$1046&gt;$D$1043),366,365))+(($AD907*DT!$E$5/2000))</f>
        <v>0</v>
      </c>
      <c r="AA907" s="290">
        <f t="shared" si="162"/>
        <v>0</v>
      </c>
      <c r="AC907" s="291">
        <f t="shared" si="163"/>
        <v>0</v>
      </c>
      <c r="AD907" s="291">
        <f t="shared" si="164"/>
        <v>0</v>
      </c>
    </row>
    <row r="908" spans="2:30" x14ac:dyDescent="0.25">
      <c r="B908" s="522">
        <v>904</v>
      </c>
      <c r="C908" s="280">
        <f>'BIENES ASEGURADOS'!C916</f>
        <v>0</v>
      </c>
      <c r="D908" s="281">
        <f>SUM('BIENES ASEGURADOS'!D916:H916)*'RT GENERALES'!$D$14</f>
        <v>0</v>
      </c>
      <c r="E908" s="281">
        <f>SUM('BIENES ASEGURADOS'!I916:Y916,'BIENES ASEGURADOS'!AA916)*'RT GENERALES'!$D$14</f>
        <v>0</v>
      </c>
      <c r="F908" s="281">
        <f>'BIENES ASEGURADOS'!AB916*'RT GENERALES'!$D$14</f>
        <v>0</v>
      </c>
      <c r="G908" s="282">
        <f>'BIENES ASEGURADOS'!Z916*'RT GENERALES'!$D$14</f>
        <v>0</v>
      </c>
      <c r="H908" s="525">
        <f t="shared" si="155"/>
        <v>0</v>
      </c>
      <c r="I908" s="283"/>
      <c r="J908" s="284">
        <f>(((D908+E908)*(DT!$C$5/1000)))*($D$1045/IF(AND($D$1044&gt;$B$1046,$B$1046&gt;$D$1043),366,365))+(LIQUIDACION!$F908*(DT!$C$5/2000))</f>
        <v>0</v>
      </c>
      <c r="K908" s="285">
        <f t="shared" si="156"/>
        <v>0</v>
      </c>
      <c r="L908" s="286">
        <f>(((D908+E908)*DT!$E$5/1000)*($D$1045/IF(AND($D$1044&gt;$B$1046,$B$1046&gt;$D$1043),366,365))+(LIQUIDACION!F908*(DT!$E$5/2000)))</f>
        <v>0</v>
      </c>
      <c r="M908" s="286">
        <f>((G908)*(DT!$C$6/1000))*($D$1045/IF(AND($D$1044&gt;$B$1046,$B$1046&gt;$D$1043),366,365))</f>
        <v>0</v>
      </c>
      <c r="N908" s="287">
        <f t="shared" si="157"/>
        <v>0</v>
      </c>
      <c r="P908" s="288">
        <f>(($U908*DT!$C$5/1000))*($D$1045/IF(AND($D$1044&gt;$B$1046,$B$1046&gt;$D$1043),366,365))+(($V908*DT!$C$5/2000))</f>
        <v>0</v>
      </c>
      <c r="Q908" s="289">
        <f t="shared" si="158"/>
        <v>0</v>
      </c>
      <c r="R908" s="289">
        <f>(($U908*DT!$E$5/1000))*($D$1045/IF(AND($D$1044&gt;$B$1046,$B$1046&gt;$D$1043),366,365))+(($V908*DT!$E$5/2000))</f>
        <v>0</v>
      </c>
      <c r="S908" s="290">
        <f t="shared" si="159"/>
        <v>0</v>
      </c>
      <c r="U908" s="291">
        <f t="shared" si="160"/>
        <v>0</v>
      </c>
      <c r="V908" s="291">
        <f t="shared" si="165"/>
        <v>0</v>
      </c>
      <c r="X908" s="288">
        <f>(($AC908*DT!$C$5/1000))*($D$1045/IF(AND($D$1044&gt;$B$1046,$B$1046&gt;$D$1043),366,365))+(($AD908*DT!$C$5/2000))</f>
        <v>0</v>
      </c>
      <c r="Y908" s="289">
        <f t="shared" si="161"/>
        <v>0</v>
      </c>
      <c r="Z908" s="289">
        <f>(($AC908*DT!$E$5/1000))*($D$1045/IF(AND($D$1044&gt;$B$1046,$B$1046&gt;$D$1043),366,365))+(($AD908*DT!$E$5/2000))</f>
        <v>0</v>
      </c>
      <c r="AA908" s="290">
        <f t="shared" si="162"/>
        <v>0</v>
      </c>
      <c r="AC908" s="291">
        <f t="shared" si="163"/>
        <v>0</v>
      </c>
      <c r="AD908" s="291">
        <f t="shared" si="164"/>
        <v>0</v>
      </c>
    </row>
    <row r="909" spans="2:30" x14ac:dyDescent="0.25">
      <c r="B909" s="522">
        <v>905</v>
      </c>
      <c r="C909" s="280">
        <f>'BIENES ASEGURADOS'!C917</f>
        <v>0</v>
      </c>
      <c r="D909" s="281">
        <f>SUM('BIENES ASEGURADOS'!D917:H917)*'RT GENERALES'!$D$14</f>
        <v>0</v>
      </c>
      <c r="E909" s="281">
        <f>SUM('BIENES ASEGURADOS'!I917:Y917,'BIENES ASEGURADOS'!AA917)*'RT GENERALES'!$D$14</f>
        <v>0</v>
      </c>
      <c r="F909" s="281">
        <f>'BIENES ASEGURADOS'!AB917*'RT GENERALES'!$D$14</f>
        <v>0</v>
      </c>
      <c r="G909" s="282">
        <f>'BIENES ASEGURADOS'!Z917*'RT GENERALES'!$D$14</f>
        <v>0</v>
      </c>
      <c r="H909" s="525">
        <f t="shared" si="155"/>
        <v>0</v>
      </c>
      <c r="I909" s="283"/>
      <c r="J909" s="284">
        <f>(((D909+E909)*(DT!$C$5/1000)))*($D$1045/IF(AND($D$1044&gt;$B$1046,$B$1046&gt;$D$1043),366,365))+(LIQUIDACION!$F909*(DT!$C$5/2000))</f>
        <v>0</v>
      </c>
      <c r="K909" s="285">
        <f t="shared" si="156"/>
        <v>0</v>
      </c>
      <c r="L909" s="286">
        <f>(((D909+E909)*DT!$E$5/1000)*($D$1045/IF(AND($D$1044&gt;$B$1046,$B$1046&gt;$D$1043),366,365))+(LIQUIDACION!F909*(DT!$E$5/2000)))</f>
        <v>0</v>
      </c>
      <c r="M909" s="286">
        <f>((G909)*(DT!$C$6/1000))*($D$1045/IF(AND($D$1044&gt;$B$1046,$B$1046&gt;$D$1043),366,365))</f>
        <v>0</v>
      </c>
      <c r="N909" s="287">
        <f t="shared" si="157"/>
        <v>0</v>
      </c>
      <c r="P909" s="288">
        <f>(($U909*DT!$C$5/1000))*($D$1045/IF(AND($D$1044&gt;$B$1046,$B$1046&gt;$D$1043),366,365))+(($V909*DT!$C$5/2000))</f>
        <v>0</v>
      </c>
      <c r="Q909" s="289">
        <f t="shared" si="158"/>
        <v>0</v>
      </c>
      <c r="R909" s="289">
        <f>(($U909*DT!$E$5/1000))*($D$1045/IF(AND($D$1044&gt;$B$1046,$B$1046&gt;$D$1043),366,365))+(($V909*DT!$E$5/2000))</f>
        <v>0</v>
      </c>
      <c r="S909" s="290">
        <f t="shared" si="159"/>
        <v>0</v>
      </c>
      <c r="U909" s="291">
        <f t="shared" si="160"/>
        <v>0</v>
      </c>
      <c r="V909" s="291">
        <f t="shared" si="165"/>
        <v>0</v>
      </c>
      <c r="X909" s="288">
        <f>(($AC909*DT!$C$5/1000))*($D$1045/IF(AND($D$1044&gt;$B$1046,$B$1046&gt;$D$1043),366,365))+(($AD909*DT!$C$5/2000))</f>
        <v>0</v>
      </c>
      <c r="Y909" s="289">
        <f t="shared" si="161"/>
        <v>0</v>
      </c>
      <c r="Z909" s="289">
        <f>(($AC909*DT!$E$5/1000))*($D$1045/IF(AND($D$1044&gt;$B$1046,$B$1046&gt;$D$1043),366,365))+(($AD909*DT!$E$5/2000))</f>
        <v>0</v>
      </c>
      <c r="AA909" s="290">
        <f t="shared" si="162"/>
        <v>0</v>
      </c>
      <c r="AC909" s="291">
        <f t="shared" si="163"/>
        <v>0</v>
      </c>
      <c r="AD909" s="291">
        <f t="shared" si="164"/>
        <v>0</v>
      </c>
    </row>
    <row r="910" spans="2:30" x14ac:dyDescent="0.25">
      <c r="B910" s="522">
        <v>906</v>
      </c>
      <c r="C910" s="280">
        <f>'BIENES ASEGURADOS'!C918</f>
        <v>0</v>
      </c>
      <c r="D910" s="281">
        <f>SUM('BIENES ASEGURADOS'!D918:H918)*'RT GENERALES'!$D$14</f>
        <v>0</v>
      </c>
      <c r="E910" s="281">
        <f>SUM('BIENES ASEGURADOS'!I918:Y918,'BIENES ASEGURADOS'!AA918)*'RT GENERALES'!$D$14</f>
        <v>0</v>
      </c>
      <c r="F910" s="281">
        <f>'BIENES ASEGURADOS'!AB918*'RT GENERALES'!$D$14</f>
        <v>0</v>
      </c>
      <c r="G910" s="282">
        <f>'BIENES ASEGURADOS'!Z918*'RT GENERALES'!$D$14</f>
        <v>0</v>
      </c>
      <c r="H910" s="525">
        <f t="shared" si="155"/>
        <v>0</v>
      </c>
      <c r="I910" s="283"/>
      <c r="J910" s="284">
        <f>(((D910+E910)*(DT!$C$5/1000)))*($D$1045/IF(AND($D$1044&gt;$B$1046,$B$1046&gt;$D$1043),366,365))+(LIQUIDACION!$F910*(DT!$C$5/2000))</f>
        <v>0</v>
      </c>
      <c r="K910" s="285">
        <f t="shared" si="156"/>
        <v>0</v>
      </c>
      <c r="L910" s="286">
        <f>(((D910+E910)*DT!$E$5/1000)*($D$1045/IF(AND($D$1044&gt;$B$1046,$B$1046&gt;$D$1043),366,365))+(LIQUIDACION!F910*(DT!$E$5/2000)))</f>
        <v>0</v>
      </c>
      <c r="M910" s="286">
        <f>((G910)*(DT!$C$6/1000))*($D$1045/IF(AND($D$1044&gt;$B$1046,$B$1046&gt;$D$1043),366,365))</f>
        <v>0</v>
      </c>
      <c r="N910" s="287">
        <f t="shared" si="157"/>
        <v>0</v>
      </c>
      <c r="P910" s="288">
        <f>(($U910*DT!$C$5/1000))*($D$1045/IF(AND($D$1044&gt;$B$1046,$B$1046&gt;$D$1043),366,365))+(($V910*DT!$C$5/2000))</f>
        <v>0</v>
      </c>
      <c r="Q910" s="289">
        <f t="shared" si="158"/>
        <v>0</v>
      </c>
      <c r="R910" s="289">
        <f>(($U910*DT!$E$5/1000))*($D$1045/IF(AND($D$1044&gt;$B$1046,$B$1046&gt;$D$1043),366,365))+(($V910*DT!$E$5/2000))</f>
        <v>0</v>
      </c>
      <c r="S910" s="290">
        <f t="shared" si="159"/>
        <v>0</v>
      </c>
      <c r="U910" s="291">
        <f t="shared" si="160"/>
        <v>0</v>
      </c>
      <c r="V910" s="291">
        <f t="shared" si="165"/>
        <v>0</v>
      </c>
      <c r="X910" s="288">
        <f>(($AC910*DT!$C$5/1000))*($D$1045/IF(AND($D$1044&gt;$B$1046,$B$1046&gt;$D$1043),366,365))+(($AD910*DT!$C$5/2000))</f>
        <v>0</v>
      </c>
      <c r="Y910" s="289">
        <f t="shared" si="161"/>
        <v>0</v>
      </c>
      <c r="Z910" s="289">
        <f>(($AC910*DT!$E$5/1000))*($D$1045/IF(AND($D$1044&gt;$B$1046,$B$1046&gt;$D$1043),366,365))+(($AD910*DT!$E$5/2000))</f>
        <v>0</v>
      </c>
      <c r="AA910" s="290">
        <f t="shared" si="162"/>
        <v>0</v>
      </c>
      <c r="AC910" s="291">
        <f t="shared" si="163"/>
        <v>0</v>
      </c>
      <c r="AD910" s="291">
        <f t="shared" si="164"/>
        <v>0</v>
      </c>
    </row>
    <row r="911" spans="2:30" x14ac:dyDescent="0.25">
      <c r="B911" s="522">
        <v>907</v>
      </c>
      <c r="C911" s="280">
        <f>'BIENES ASEGURADOS'!C919</f>
        <v>0</v>
      </c>
      <c r="D911" s="281">
        <f>SUM('BIENES ASEGURADOS'!D919:H919)*'RT GENERALES'!$D$14</f>
        <v>0</v>
      </c>
      <c r="E911" s="281">
        <f>SUM('BIENES ASEGURADOS'!I919:Y919,'BIENES ASEGURADOS'!AA919)*'RT GENERALES'!$D$14</f>
        <v>0</v>
      </c>
      <c r="F911" s="281">
        <f>'BIENES ASEGURADOS'!AB919*'RT GENERALES'!$D$14</f>
        <v>0</v>
      </c>
      <c r="G911" s="282">
        <f>'BIENES ASEGURADOS'!Z919*'RT GENERALES'!$D$14</f>
        <v>0</v>
      </c>
      <c r="H911" s="525">
        <f t="shared" si="155"/>
        <v>0</v>
      </c>
      <c r="I911" s="283"/>
      <c r="J911" s="284">
        <f>(((D911+E911)*(DT!$C$5/1000)))*($D$1045/IF(AND($D$1044&gt;$B$1046,$B$1046&gt;$D$1043),366,365))+(LIQUIDACION!$F911*(DT!$C$5/2000))</f>
        <v>0</v>
      </c>
      <c r="K911" s="285">
        <f t="shared" si="156"/>
        <v>0</v>
      </c>
      <c r="L911" s="286">
        <f>(((D911+E911)*DT!$E$5/1000)*($D$1045/IF(AND($D$1044&gt;$B$1046,$B$1046&gt;$D$1043),366,365))+(LIQUIDACION!F911*(DT!$E$5/2000)))</f>
        <v>0</v>
      </c>
      <c r="M911" s="286">
        <f>((G911)*(DT!$C$6/1000))*($D$1045/IF(AND($D$1044&gt;$B$1046,$B$1046&gt;$D$1043),366,365))</f>
        <v>0</v>
      </c>
      <c r="N911" s="287">
        <f t="shared" si="157"/>
        <v>0</v>
      </c>
      <c r="P911" s="288">
        <f>(($U911*DT!$C$5/1000))*($D$1045/IF(AND($D$1044&gt;$B$1046,$B$1046&gt;$D$1043),366,365))+(($V911*DT!$C$5/2000))</f>
        <v>0</v>
      </c>
      <c r="Q911" s="289">
        <f t="shared" si="158"/>
        <v>0</v>
      </c>
      <c r="R911" s="289">
        <f>(($U911*DT!$E$5/1000))*($D$1045/IF(AND($D$1044&gt;$B$1046,$B$1046&gt;$D$1043),366,365))+(($V911*DT!$E$5/2000))</f>
        <v>0</v>
      </c>
      <c r="S911" s="290">
        <f t="shared" si="159"/>
        <v>0</v>
      </c>
      <c r="U911" s="291">
        <f t="shared" si="160"/>
        <v>0</v>
      </c>
      <c r="V911" s="291">
        <f t="shared" si="165"/>
        <v>0</v>
      </c>
      <c r="X911" s="288">
        <f>(($AC911*DT!$C$5/1000))*($D$1045/IF(AND($D$1044&gt;$B$1046,$B$1046&gt;$D$1043),366,365))+(($AD911*DT!$C$5/2000))</f>
        <v>0</v>
      </c>
      <c r="Y911" s="289">
        <f t="shared" si="161"/>
        <v>0</v>
      </c>
      <c r="Z911" s="289">
        <f>(($AC911*DT!$E$5/1000))*($D$1045/IF(AND($D$1044&gt;$B$1046,$B$1046&gt;$D$1043),366,365))+(($AD911*DT!$E$5/2000))</f>
        <v>0</v>
      </c>
      <c r="AA911" s="290">
        <f t="shared" si="162"/>
        <v>0</v>
      </c>
      <c r="AC911" s="291">
        <f t="shared" si="163"/>
        <v>0</v>
      </c>
      <c r="AD911" s="291">
        <f t="shared" si="164"/>
        <v>0</v>
      </c>
    </row>
    <row r="912" spans="2:30" x14ac:dyDescent="0.25">
      <c r="B912" s="522">
        <v>908</v>
      </c>
      <c r="C912" s="280">
        <f>'BIENES ASEGURADOS'!C920</f>
        <v>0</v>
      </c>
      <c r="D912" s="281">
        <f>SUM('BIENES ASEGURADOS'!D920:H920)*'RT GENERALES'!$D$14</f>
        <v>0</v>
      </c>
      <c r="E912" s="281">
        <f>SUM('BIENES ASEGURADOS'!I920:Y920,'BIENES ASEGURADOS'!AA920)*'RT GENERALES'!$D$14</f>
        <v>0</v>
      </c>
      <c r="F912" s="281">
        <f>'BIENES ASEGURADOS'!AB920*'RT GENERALES'!$D$14</f>
        <v>0</v>
      </c>
      <c r="G912" s="282">
        <f>'BIENES ASEGURADOS'!Z920*'RT GENERALES'!$D$14</f>
        <v>0</v>
      </c>
      <c r="H912" s="525">
        <f t="shared" si="155"/>
        <v>0</v>
      </c>
      <c r="I912" s="283"/>
      <c r="J912" s="284">
        <f>(((D912+E912)*(DT!$C$5/1000)))*($D$1045/IF(AND($D$1044&gt;$B$1046,$B$1046&gt;$D$1043),366,365))+(LIQUIDACION!$F912*(DT!$C$5/2000))</f>
        <v>0</v>
      </c>
      <c r="K912" s="285">
        <f t="shared" si="156"/>
        <v>0</v>
      </c>
      <c r="L912" s="286">
        <f>(((D912+E912)*DT!$E$5/1000)*($D$1045/IF(AND($D$1044&gt;$B$1046,$B$1046&gt;$D$1043),366,365))+(LIQUIDACION!F912*(DT!$E$5/2000)))</f>
        <v>0</v>
      </c>
      <c r="M912" s="286">
        <f>((G912)*(DT!$C$6/1000))*($D$1045/IF(AND($D$1044&gt;$B$1046,$B$1046&gt;$D$1043),366,365))</f>
        <v>0</v>
      </c>
      <c r="N912" s="287">
        <f t="shared" si="157"/>
        <v>0</v>
      </c>
      <c r="P912" s="288">
        <f>(($U912*DT!$C$5/1000))*($D$1045/IF(AND($D$1044&gt;$B$1046,$B$1046&gt;$D$1043),366,365))+(($V912*DT!$C$5/2000))</f>
        <v>0</v>
      </c>
      <c r="Q912" s="289">
        <f t="shared" si="158"/>
        <v>0</v>
      </c>
      <c r="R912" s="289">
        <f>(($U912*DT!$E$5/1000))*($D$1045/IF(AND($D$1044&gt;$B$1046,$B$1046&gt;$D$1043),366,365))+(($V912*DT!$E$5/2000))</f>
        <v>0</v>
      </c>
      <c r="S912" s="290">
        <f t="shared" si="159"/>
        <v>0</v>
      </c>
      <c r="U912" s="291">
        <f t="shared" si="160"/>
        <v>0</v>
      </c>
      <c r="V912" s="291">
        <f t="shared" si="165"/>
        <v>0</v>
      </c>
      <c r="X912" s="288">
        <f>(($AC912*DT!$C$5/1000))*($D$1045/IF(AND($D$1044&gt;$B$1046,$B$1046&gt;$D$1043),366,365))+(($AD912*DT!$C$5/2000))</f>
        <v>0</v>
      </c>
      <c r="Y912" s="289">
        <f t="shared" si="161"/>
        <v>0</v>
      </c>
      <c r="Z912" s="289">
        <f>(($AC912*DT!$E$5/1000))*($D$1045/IF(AND($D$1044&gt;$B$1046,$B$1046&gt;$D$1043),366,365))+(($AD912*DT!$E$5/2000))</f>
        <v>0</v>
      </c>
      <c r="AA912" s="290">
        <f t="shared" si="162"/>
        <v>0</v>
      </c>
      <c r="AC912" s="291">
        <f t="shared" si="163"/>
        <v>0</v>
      </c>
      <c r="AD912" s="291">
        <f t="shared" si="164"/>
        <v>0</v>
      </c>
    </row>
    <row r="913" spans="2:30" x14ac:dyDescent="0.25">
      <c r="B913" s="522">
        <v>909</v>
      </c>
      <c r="C913" s="280">
        <f>'BIENES ASEGURADOS'!C921</f>
        <v>0</v>
      </c>
      <c r="D913" s="281">
        <f>SUM('BIENES ASEGURADOS'!D921:H921)*'RT GENERALES'!$D$14</f>
        <v>0</v>
      </c>
      <c r="E913" s="281">
        <f>SUM('BIENES ASEGURADOS'!I921:Y921,'BIENES ASEGURADOS'!AA921)*'RT GENERALES'!$D$14</f>
        <v>0</v>
      </c>
      <c r="F913" s="281">
        <f>'BIENES ASEGURADOS'!AB921*'RT GENERALES'!$D$14</f>
        <v>0</v>
      </c>
      <c r="G913" s="282">
        <f>'BIENES ASEGURADOS'!Z921*'RT GENERALES'!$D$14</f>
        <v>0</v>
      </c>
      <c r="H913" s="525">
        <f t="shared" si="155"/>
        <v>0</v>
      </c>
      <c r="I913" s="283"/>
      <c r="J913" s="284">
        <f>(((D913+E913)*(DT!$C$5/1000)))*($D$1045/IF(AND($D$1044&gt;$B$1046,$B$1046&gt;$D$1043),366,365))+(LIQUIDACION!$F913*(DT!$C$5/2000))</f>
        <v>0</v>
      </c>
      <c r="K913" s="285">
        <f t="shared" si="156"/>
        <v>0</v>
      </c>
      <c r="L913" s="286">
        <f>(((D913+E913)*DT!$E$5/1000)*($D$1045/IF(AND($D$1044&gt;$B$1046,$B$1046&gt;$D$1043),366,365))+(LIQUIDACION!F913*(DT!$E$5/2000)))</f>
        <v>0</v>
      </c>
      <c r="M913" s="286">
        <f>((G913)*(DT!$C$6/1000))*($D$1045/IF(AND($D$1044&gt;$B$1046,$B$1046&gt;$D$1043),366,365))</f>
        <v>0</v>
      </c>
      <c r="N913" s="287">
        <f t="shared" si="157"/>
        <v>0</v>
      </c>
      <c r="P913" s="288">
        <f>(($U913*DT!$C$5/1000))*($D$1045/IF(AND($D$1044&gt;$B$1046,$B$1046&gt;$D$1043),366,365))+(($V913*DT!$C$5/2000))</f>
        <v>0</v>
      </c>
      <c r="Q913" s="289">
        <f t="shared" si="158"/>
        <v>0</v>
      </c>
      <c r="R913" s="289">
        <f>(($U913*DT!$E$5/1000))*($D$1045/IF(AND($D$1044&gt;$B$1046,$B$1046&gt;$D$1043),366,365))+(($V913*DT!$E$5/2000))</f>
        <v>0</v>
      </c>
      <c r="S913" s="290">
        <f t="shared" si="159"/>
        <v>0</v>
      </c>
      <c r="U913" s="291">
        <f t="shared" si="160"/>
        <v>0</v>
      </c>
      <c r="V913" s="291">
        <f t="shared" si="165"/>
        <v>0</v>
      </c>
      <c r="X913" s="288">
        <f>(($AC913*DT!$C$5/1000))*($D$1045/IF(AND($D$1044&gt;$B$1046,$B$1046&gt;$D$1043),366,365))+(($AD913*DT!$C$5/2000))</f>
        <v>0</v>
      </c>
      <c r="Y913" s="289">
        <f t="shared" si="161"/>
        <v>0</v>
      </c>
      <c r="Z913" s="289">
        <f>(($AC913*DT!$E$5/1000))*($D$1045/IF(AND($D$1044&gt;$B$1046,$B$1046&gt;$D$1043),366,365))+(($AD913*DT!$E$5/2000))</f>
        <v>0</v>
      </c>
      <c r="AA913" s="290">
        <f t="shared" si="162"/>
        <v>0</v>
      </c>
      <c r="AC913" s="291">
        <f t="shared" si="163"/>
        <v>0</v>
      </c>
      <c r="AD913" s="291">
        <f t="shared" si="164"/>
        <v>0</v>
      </c>
    </row>
    <row r="914" spans="2:30" x14ac:dyDescent="0.25">
      <c r="B914" s="522">
        <v>910</v>
      </c>
      <c r="C914" s="280">
        <f>'BIENES ASEGURADOS'!C922</f>
        <v>0</v>
      </c>
      <c r="D914" s="281">
        <f>SUM('BIENES ASEGURADOS'!D922:H922)*'RT GENERALES'!$D$14</f>
        <v>0</v>
      </c>
      <c r="E914" s="281">
        <f>SUM('BIENES ASEGURADOS'!I922:Y922,'BIENES ASEGURADOS'!AA922)*'RT GENERALES'!$D$14</f>
        <v>0</v>
      </c>
      <c r="F914" s="281">
        <f>'BIENES ASEGURADOS'!AB922*'RT GENERALES'!$D$14</f>
        <v>0</v>
      </c>
      <c r="G914" s="282">
        <f>'BIENES ASEGURADOS'!Z922*'RT GENERALES'!$D$14</f>
        <v>0</v>
      </c>
      <c r="H914" s="525">
        <f t="shared" si="155"/>
        <v>0</v>
      </c>
      <c r="I914" s="283"/>
      <c r="J914" s="284">
        <f>(((D914+E914)*(DT!$C$5/1000)))*($D$1045/IF(AND($D$1044&gt;$B$1046,$B$1046&gt;$D$1043),366,365))+(LIQUIDACION!$F914*(DT!$C$5/2000))</f>
        <v>0</v>
      </c>
      <c r="K914" s="285">
        <f t="shared" si="156"/>
        <v>0</v>
      </c>
      <c r="L914" s="286">
        <f>(((D914+E914)*DT!$E$5/1000)*($D$1045/IF(AND($D$1044&gt;$B$1046,$B$1046&gt;$D$1043),366,365))+(LIQUIDACION!F914*(DT!$E$5/2000)))</f>
        <v>0</v>
      </c>
      <c r="M914" s="286">
        <f>((G914)*(DT!$C$6/1000))*($D$1045/IF(AND($D$1044&gt;$B$1046,$B$1046&gt;$D$1043),366,365))</f>
        <v>0</v>
      </c>
      <c r="N914" s="287">
        <f t="shared" si="157"/>
        <v>0</v>
      </c>
      <c r="P914" s="288">
        <f>(($U914*DT!$C$5/1000))*($D$1045/IF(AND($D$1044&gt;$B$1046,$B$1046&gt;$D$1043),366,365))+(($V914*DT!$C$5/2000))</f>
        <v>0</v>
      </c>
      <c r="Q914" s="289">
        <f t="shared" si="158"/>
        <v>0</v>
      </c>
      <c r="R914" s="289">
        <f>(($U914*DT!$E$5/1000))*($D$1045/IF(AND($D$1044&gt;$B$1046,$B$1046&gt;$D$1043),366,365))+(($V914*DT!$E$5/2000))</f>
        <v>0</v>
      </c>
      <c r="S914" s="290">
        <f t="shared" si="159"/>
        <v>0</v>
      </c>
      <c r="U914" s="291">
        <f t="shared" si="160"/>
        <v>0</v>
      </c>
      <c r="V914" s="291">
        <f t="shared" si="165"/>
        <v>0</v>
      </c>
      <c r="X914" s="288">
        <f>(($AC914*DT!$C$5/1000))*($D$1045/IF(AND($D$1044&gt;$B$1046,$B$1046&gt;$D$1043),366,365))+(($AD914*DT!$C$5/2000))</f>
        <v>0</v>
      </c>
      <c r="Y914" s="289">
        <f t="shared" si="161"/>
        <v>0</v>
      </c>
      <c r="Z914" s="289">
        <f>(($AC914*DT!$E$5/1000))*($D$1045/IF(AND($D$1044&gt;$B$1046,$B$1046&gt;$D$1043),366,365))+(($AD914*DT!$E$5/2000))</f>
        <v>0</v>
      </c>
      <c r="AA914" s="290">
        <f t="shared" si="162"/>
        <v>0</v>
      </c>
      <c r="AC914" s="291">
        <f t="shared" si="163"/>
        <v>0</v>
      </c>
      <c r="AD914" s="291">
        <f t="shared" si="164"/>
        <v>0</v>
      </c>
    </row>
    <row r="915" spans="2:30" x14ac:dyDescent="0.25">
      <c r="B915" s="522">
        <v>911</v>
      </c>
      <c r="C915" s="280">
        <f>'BIENES ASEGURADOS'!C923</f>
        <v>0</v>
      </c>
      <c r="D915" s="281">
        <f>SUM('BIENES ASEGURADOS'!D923:H923)*'RT GENERALES'!$D$14</f>
        <v>0</v>
      </c>
      <c r="E915" s="281">
        <f>SUM('BIENES ASEGURADOS'!I923:Y923,'BIENES ASEGURADOS'!AA923)*'RT GENERALES'!$D$14</f>
        <v>0</v>
      </c>
      <c r="F915" s="281">
        <f>'BIENES ASEGURADOS'!AB923*'RT GENERALES'!$D$14</f>
        <v>0</v>
      </c>
      <c r="G915" s="282">
        <f>'BIENES ASEGURADOS'!Z923*'RT GENERALES'!$D$14</f>
        <v>0</v>
      </c>
      <c r="H915" s="525">
        <f t="shared" si="155"/>
        <v>0</v>
      </c>
      <c r="I915" s="283"/>
      <c r="J915" s="284">
        <f>(((D915+E915)*(DT!$C$5/1000)))*($D$1045/IF(AND($D$1044&gt;$B$1046,$B$1046&gt;$D$1043),366,365))+(LIQUIDACION!$F915*(DT!$C$5/2000))</f>
        <v>0</v>
      </c>
      <c r="K915" s="285">
        <f t="shared" si="156"/>
        <v>0</v>
      </c>
      <c r="L915" s="286">
        <f>(((D915+E915)*DT!$E$5/1000)*($D$1045/IF(AND($D$1044&gt;$B$1046,$B$1046&gt;$D$1043),366,365))+(LIQUIDACION!F915*(DT!$E$5/2000)))</f>
        <v>0</v>
      </c>
      <c r="M915" s="286">
        <f>((G915)*(DT!$C$6/1000))*($D$1045/IF(AND($D$1044&gt;$B$1046,$B$1046&gt;$D$1043),366,365))</f>
        <v>0</v>
      </c>
      <c r="N915" s="287">
        <f t="shared" si="157"/>
        <v>0</v>
      </c>
      <c r="P915" s="288">
        <f>(($U915*DT!$C$5/1000))*($D$1045/IF(AND($D$1044&gt;$B$1046,$B$1046&gt;$D$1043),366,365))+(($V915*DT!$C$5/2000))</f>
        <v>0</v>
      </c>
      <c r="Q915" s="289">
        <f t="shared" si="158"/>
        <v>0</v>
      </c>
      <c r="R915" s="289">
        <f>(($U915*DT!$E$5/1000))*($D$1045/IF(AND($D$1044&gt;$B$1046,$B$1046&gt;$D$1043),366,365))+(($V915*DT!$E$5/2000))</f>
        <v>0</v>
      </c>
      <c r="S915" s="290">
        <f t="shared" si="159"/>
        <v>0</v>
      </c>
      <c r="U915" s="291">
        <f t="shared" si="160"/>
        <v>0</v>
      </c>
      <c r="V915" s="291">
        <f t="shared" si="165"/>
        <v>0</v>
      </c>
      <c r="X915" s="288">
        <f>(($AC915*DT!$C$5/1000))*($D$1045/IF(AND($D$1044&gt;$B$1046,$B$1046&gt;$D$1043),366,365))+(($AD915*DT!$C$5/2000))</f>
        <v>0</v>
      </c>
      <c r="Y915" s="289">
        <f t="shared" si="161"/>
        <v>0</v>
      </c>
      <c r="Z915" s="289">
        <f>(($AC915*DT!$E$5/1000))*($D$1045/IF(AND($D$1044&gt;$B$1046,$B$1046&gt;$D$1043),366,365))+(($AD915*DT!$E$5/2000))</f>
        <v>0</v>
      </c>
      <c r="AA915" s="290">
        <f t="shared" si="162"/>
        <v>0</v>
      </c>
      <c r="AC915" s="291">
        <f t="shared" si="163"/>
        <v>0</v>
      </c>
      <c r="AD915" s="291">
        <f t="shared" si="164"/>
        <v>0</v>
      </c>
    </row>
    <row r="916" spans="2:30" x14ac:dyDescent="0.25">
      <c r="B916" s="522">
        <v>912</v>
      </c>
      <c r="C916" s="280">
        <f>'BIENES ASEGURADOS'!C924</f>
        <v>0</v>
      </c>
      <c r="D916" s="281">
        <f>SUM('BIENES ASEGURADOS'!D924:H924)*'RT GENERALES'!$D$14</f>
        <v>0</v>
      </c>
      <c r="E916" s="281">
        <f>SUM('BIENES ASEGURADOS'!I924:Y924,'BIENES ASEGURADOS'!AA924)*'RT GENERALES'!$D$14</f>
        <v>0</v>
      </c>
      <c r="F916" s="281">
        <f>'BIENES ASEGURADOS'!AB924*'RT GENERALES'!$D$14</f>
        <v>0</v>
      </c>
      <c r="G916" s="282">
        <f>'BIENES ASEGURADOS'!Z924*'RT GENERALES'!$D$14</f>
        <v>0</v>
      </c>
      <c r="H916" s="525">
        <f t="shared" si="155"/>
        <v>0</v>
      </c>
      <c r="I916" s="283"/>
      <c r="J916" s="284">
        <f>(((D916+E916)*(DT!$C$5/1000)))*($D$1045/IF(AND($D$1044&gt;$B$1046,$B$1046&gt;$D$1043),366,365))+(LIQUIDACION!$F916*(DT!$C$5/2000))</f>
        <v>0</v>
      </c>
      <c r="K916" s="285">
        <f t="shared" si="156"/>
        <v>0</v>
      </c>
      <c r="L916" s="286">
        <f>(((D916+E916)*DT!$E$5/1000)*($D$1045/IF(AND($D$1044&gt;$B$1046,$B$1046&gt;$D$1043),366,365))+(LIQUIDACION!F916*(DT!$E$5/2000)))</f>
        <v>0</v>
      </c>
      <c r="M916" s="286">
        <f>((G916)*(DT!$C$6/1000))*($D$1045/IF(AND($D$1044&gt;$B$1046,$B$1046&gt;$D$1043),366,365))</f>
        <v>0</v>
      </c>
      <c r="N916" s="287">
        <f t="shared" si="157"/>
        <v>0</v>
      </c>
      <c r="P916" s="288">
        <f>(($U916*DT!$C$5/1000))*($D$1045/IF(AND($D$1044&gt;$B$1046,$B$1046&gt;$D$1043),366,365))+(($V916*DT!$C$5/2000))</f>
        <v>0</v>
      </c>
      <c r="Q916" s="289">
        <f t="shared" si="158"/>
        <v>0</v>
      </c>
      <c r="R916" s="289">
        <f>(($U916*DT!$E$5/1000))*($D$1045/IF(AND($D$1044&gt;$B$1046,$B$1046&gt;$D$1043),366,365))+(($V916*DT!$E$5/2000))</f>
        <v>0</v>
      </c>
      <c r="S916" s="290">
        <f t="shared" si="159"/>
        <v>0</v>
      </c>
      <c r="U916" s="291">
        <f t="shared" si="160"/>
        <v>0</v>
      </c>
      <c r="V916" s="291">
        <f t="shared" si="165"/>
        <v>0</v>
      </c>
      <c r="X916" s="288">
        <f>(($AC916*DT!$C$5/1000))*($D$1045/IF(AND($D$1044&gt;$B$1046,$B$1046&gt;$D$1043),366,365))+(($AD916*DT!$C$5/2000))</f>
        <v>0</v>
      </c>
      <c r="Y916" s="289">
        <f t="shared" si="161"/>
        <v>0</v>
      </c>
      <c r="Z916" s="289">
        <f>(($AC916*DT!$E$5/1000))*($D$1045/IF(AND($D$1044&gt;$B$1046,$B$1046&gt;$D$1043),366,365))+(($AD916*DT!$E$5/2000))</f>
        <v>0</v>
      </c>
      <c r="AA916" s="290">
        <f t="shared" si="162"/>
        <v>0</v>
      </c>
      <c r="AC916" s="291">
        <f t="shared" si="163"/>
        <v>0</v>
      </c>
      <c r="AD916" s="291">
        <f t="shared" si="164"/>
        <v>0</v>
      </c>
    </row>
    <row r="917" spans="2:30" x14ac:dyDescent="0.25">
      <c r="B917" s="522">
        <v>913</v>
      </c>
      <c r="C917" s="280">
        <f>'BIENES ASEGURADOS'!C925</f>
        <v>0</v>
      </c>
      <c r="D917" s="281">
        <f>SUM('BIENES ASEGURADOS'!D925:H925)*'RT GENERALES'!$D$14</f>
        <v>0</v>
      </c>
      <c r="E917" s="281">
        <f>SUM('BIENES ASEGURADOS'!I925:Y925,'BIENES ASEGURADOS'!AA925)*'RT GENERALES'!$D$14</f>
        <v>0</v>
      </c>
      <c r="F917" s="281">
        <f>'BIENES ASEGURADOS'!AB925*'RT GENERALES'!$D$14</f>
        <v>0</v>
      </c>
      <c r="G917" s="282">
        <f>'BIENES ASEGURADOS'!Z925*'RT GENERALES'!$D$14</f>
        <v>0</v>
      </c>
      <c r="H917" s="525">
        <f t="shared" si="155"/>
        <v>0</v>
      </c>
      <c r="I917" s="283"/>
      <c r="J917" s="284">
        <f>(((D917+E917)*(DT!$C$5/1000)))*($D$1045/IF(AND($D$1044&gt;$B$1046,$B$1046&gt;$D$1043),366,365))+(LIQUIDACION!$F917*(DT!$C$5/2000))</f>
        <v>0</v>
      </c>
      <c r="K917" s="285">
        <f t="shared" si="156"/>
        <v>0</v>
      </c>
      <c r="L917" s="286">
        <f>(((D917+E917)*DT!$E$5/1000)*($D$1045/IF(AND($D$1044&gt;$B$1046,$B$1046&gt;$D$1043),366,365))+(LIQUIDACION!F917*(DT!$E$5/2000)))</f>
        <v>0</v>
      </c>
      <c r="M917" s="286">
        <f>((G917)*(DT!$C$6/1000))*($D$1045/IF(AND($D$1044&gt;$B$1046,$B$1046&gt;$D$1043),366,365))</f>
        <v>0</v>
      </c>
      <c r="N917" s="287">
        <f t="shared" si="157"/>
        <v>0</v>
      </c>
      <c r="P917" s="288">
        <f>(($U917*DT!$C$5/1000))*($D$1045/IF(AND($D$1044&gt;$B$1046,$B$1046&gt;$D$1043),366,365))+(($V917*DT!$C$5/2000))</f>
        <v>0</v>
      </c>
      <c r="Q917" s="289">
        <f t="shared" si="158"/>
        <v>0</v>
      </c>
      <c r="R917" s="289">
        <f>(($U917*DT!$E$5/1000))*($D$1045/IF(AND($D$1044&gt;$B$1046,$B$1046&gt;$D$1043),366,365))+(($V917*DT!$E$5/2000))</f>
        <v>0</v>
      </c>
      <c r="S917" s="290">
        <f t="shared" si="159"/>
        <v>0</v>
      </c>
      <c r="U917" s="291">
        <f t="shared" si="160"/>
        <v>0</v>
      </c>
      <c r="V917" s="291">
        <f t="shared" si="165"/>
        <v>0</v>
      </c>
      <c r="X917" s="288">
        <f>(($AC917*DT!$C$5/1000))*($D$1045/IF(AND($D$1044&gt;$B$1046,$B$1046&gt;$D$1043),366,365))+(($AD917*DT!$C$5/2000))</f>
        <v>0</v>
      </c>
      <c r="Y917" s="289">
        <f t="shared" si="161"/>
        <v>0</v>
      </c>
      <c r="Z917" s="289">
        <f>(($AC917*DT!$E$5/1000))*($D$1045/IF(AND($D$1044&gt;$B$1046,$B$1046&gt;$D$1043),366,365))+(($AD917*DT!$E$5/2000))</f>
        <v>0</v>
      </c>
      <c r="AA917" s="290">
        <f t="shared" si="162"/>
        <v>0</v>
      </c>
      <c r="AC917" s="291">
        <f t="shared" si="163"/>
        <v>0</v>
      </c>
      <c r="AD917" s="291">
        <f t="shared" si="164"/>
        <v>0</v>
      </c>
    </row>
    <row r="918" spans="2:30" x14ac:dyDescent="0.25">
      <c r="B918" s="522">
        <v>914</v>
      </c>
      <c r="C918" s="280">
        <f>'BIENES ASEGURADOS'!C926</f>
        <v>0</v>
      </c>
      <c r="D918" s="281">
        <f>SUM('BIENES ASEGURADOS'!D926:H926)*'RT GENERALES'!$D$14</f>
        <v>0</v>
      </c>
      <c r="E918" s="281">
        <f>SUM('BIENES ASEGURADOS'!I926:Y926,'BIENES ASEGURADOS'!AA926)*'RT GENERALES'!$D$14</f>
        <v>0</v>
      </c>
      <c r="F918" s="281">
        <f>'BIENES ASEGURADOS'!AB926*'RT GENERALES'!$D$14</f>
        <v>0</v>
      </c>
      <c r="G918" s="282">
        <f>'BIENES ASEGURADOS'!Z926*'RT GENERALES'!$D$14</f>
        <v>0</v>
      </c>
      <c r="H918" s="525">
        <f t="shared" si="155"/>
        <v>0</v>
      </c>
      <c r="I918" s="283"/>
      <c r="J918" s="284">
        <f>(((D918+E918)*(DT!$C$5/1000)))*($D$1045/IF(AND($D$1044&gt;$B$1046,$B$1046&gt;$D$1043),366,365))+(LIQUIDACION!$F918*(DT!$C$5/2000))</f>
        <v>0</v>
      </c>
      <c r="K918" s="285">
        <f t="shared" si="156"/>
        <v>0</v>
      </c>
      <c r="L918" s="286">
        <f>(((D918+E918)*DT!$E$5/1000)*($D$1045/IF(AND($D$1044&gt;$B$1046,$B$1046&gt;$D$1043),366,365))+(LIQUIDACION!F918*(DT!$E$5/2000)))</f>
        <v>0</v>
      </c>
      <c r="M918" s="286">
        <f>((G918)*(DT!$C$6/1000))*($D$1045/IF(AND($D$1044&gt;$B$1046,$B$1046&gt;$D$1043),366,365))</f>
        <v>0</v>
      </c>
      <c r="N918" s="287">
        <f t="shared" si="157"/>
        <v>0</v>
      </c>
      <c r="P918" s="288">
        <f>(($U918*DT!$C$5/1000))*($D$1045/IF(AND($D$1044&gt;$B$1046,$B$1046&gt;$D$1043),366,365))+(($V918*DT!$C$5/2000))</f>
        <v>0</v>
      </c>
      <c r="Q918" s="289">
        <f t="shared" si="158"/>
        <v>0</v>
      </c>
      <c r="R918" s="289">
        <f>(($U918*DT!$E$5/1000))*($D$1045/IF(AND($D$1044&gt;$B$1046,$B$1046&gt;$D$1043),366,365))+(($V918*DT!$E$5/2000))</f>
        <v>0</v>
      </c>
      <c r="S918" s="290">
        <f t="shared" si="159"/>
        <v>0</v>
      </c>
      <c r="U918" s="291">
        <f t="shared" si="160"/>
        <v>0</v>
      </c>
      <c r="V918" s="291">
        <f t="shared" si="165"/>
        <v>0</v>
      </c>
      <c r="X918" s="288">
        <f>(($AC918*DT!$C$5/1000))*($D$1045/IF(AND($D$1044&gt;$B$1046,$B$1046&gt;$D$1043),366,365))+(($AD918*DT!$C$5/2000))</f>
        <v>0</v>
      </c>
      <c r="Y918" s="289">
        <f t="shared" si="161"/>
        <v>0</v>
      </c>
      <c r="Z918" s="289">
        <f>(($AC918*DT!$E$5/1000))*($D$1045/IF(AND($D$1044&gt;$B$1046,$B$1046&gt;$D$1043),366,365))+(($AD918*DT!$E$5/2000))</f>
        <v>0</v>
      </c>
      <c r="AA918" s="290">
        <f t="shared" si="162"/>
        <v>0</v>
      </c>
      <c r="AC918" s="291">
        <f t="shared" si="163"/>
        <v>0</v>
      </c>
      <c r="AD918" s="291">
        <f t="shared" si="164"/>
        <v>0</v>
      </c>
    </row>
    <row r="919" spans="2:30" x14ac:dyDescent="0.25">
      <c r="B919" s="522">
        <v>915</v>
      </c>
      <c r="C919" s="280">
        <f>'BIENES ASEGURADOS'!C927</f>
        <v>0</v>
      </c>
      <c r="D919" s="281">
        <f>SUM('BIENES ASEGURADOS'!D927:H927)*'RT GENERALES'!$D$14</f>
        <v>0</v>
      </c>
      <c r="E919" s="281">
        <f>SUM('BIENES ASEGURADOS'!I927:Y927,'BIENES ASEGURADOS'!AA927)*'RT GENERALES'!$D$14</f>
        <v>0</v>
      </c>
      <c r="F919" s="281">
        <f>'BIENES ASEGURADOS'!AB927*'RT GENERALES'!$D$14</f>
        <v>0</v>
      </c>
      <c r="G919" s="282">
        <f>'BIENES ASEGURADOS'!Z927*'RT GENERALES'!$D$14</f>
        <v>0</v>
      </c>
      <c r="H919" s="525">
        <f t="shared" si="155"/>
        <v>0</v>
      </c>
      <c r="I919" s="283"/>
      <c r="J919" s="284">
        <f>(((D919+E919)*(DT!$C$5/1000)))*($D$1045/IF(AND($D$1044&gt;$B$1046,$B$1046&gt;$D$1043),366,365))+(LIQUIDACION!$F919*(DT!$C$5/2000))</f>
        <v>0</v>
      </c>
      <c r="K919" s="285">
        <f t="shared" si="156"/>
        <v>0</v>
      </c>
      <c r="L919" s="286">
        <f>(((D919+E919)*DT!$E$5/1000)*($D$1045/IF(AND($D$1044&gt;$B$1046,$B$1046&gt;$D$1043),366,365))+(LIQUIDACION!F919*(DT!$E$5/2000)))</f>
        <v>0</v>
      </c>
      <c r="M919" s="286">
        <f>((G919)*(DT!$C$6/1000))*($D$1045/IF(AND($D$1044&gt;$B$1046,$B$1046&gt;$D$1043),366,365))</f>
        <v>0</v>
      </c>
      <c r="N919" s="287">
        <f t="shared" si="157"/>
        <v>0</v>
      </c>
      <c r="P919" s="288">
        <f>(($U919*DT!$C$5/1000))*($D$1045/IF(AND($D$1044&gt;$B$1046,$B$1046&gt;$D$1043),366,365))+(($V919*DT!$C$5/2000))</f>
        <v>0</v>
      </c>
      <c r="Q919" s="289">
        <f t="shared" si="158"/>
        <v>0</v>
      </c>
      <c r="R919" s="289">
        <f>(($U919*DT!$E$5/1000))*($D$1045/IF(AND($D$1044&gt;$B$1046,$B$1046&gt;$D$1043),366,365))+(($V919*DT!$E$5/2000))</f>
        <v>0</v>
      </c>
      <c r="S919" s="290">
        <f t="shared" si="159"/>
        <v>0</v>
      </c>
      <c r="U919" s="291">
        <f t="shared" si="160"/>
        <v>0</v>
      </c>
      <c r="V919" s="291">
        <f t="shared" si="165"/>
        <v>0</v>
      </c>
      <c r="X919" s="288">
        <f>(($AC919*DT!$C$5/1000))*($D$1045/IF(AND($D$1044&gt;$B$1046,$B$1046&gt;$D$1043),366,365))+(($AD919*DT!$C$5/2000))</f>
        <v>0</v>
      </c>
      <c r="Y919" s="289">
        <f t="shared" si="161"/>
        <v>0</v>
      </c>
      <c r="Z919" s="289">
        <f>(($AC919*DT!$E$5/1000))*($D$1045/IF(AND($D$1044&gt;$B$1046,$B$1046&gt;$D$1043),366,365))+(($AD919*DT!$E$5/2000))</f>
        <v>0</v>
      </c>
      <c r="AA919" s="290">
        <f t="shared" si="162"/>
        <v>0</v>
      </c>
      <c r="AC919" s="291">
        <f t="shared" si="163"/>
        <v>0</v>
      </c>
      <c r="AD919" s="291">
        <f t="shared" si="164"/>
        <v>0</v>
      </c>
    </row>
    <row r="920" spans="2:30" x14ac:dyDescent="0.25">
      <c r="B920" s="522">
        <v>916</v>
      </c>
      <c r="C920" s="280">
        <f>'BIENES ASEGURADOS'!C928</f>
        <v>0</v>
      </c>
      <c r="D920" s="281">
        <f>SUM('BIENES ASEGURADOS'!D928:H928)*'RT GENERALES'!$D$14</f>
        <v>0</v>
      </c>
      <c r="E920" s="281">
        <f>SUM('BIENES ASEGURADOS'!I928:Y928,'BIENES ASEGURADOS'!AA928)*'RT GENERALES'!$D$14</f>
        <v>0</v>
      </c>
      <c r="F920" s="281">
        <f>'BIENES ASEGURADOS'!AB928*'RT GENERALES'!$D$14</f>
        <v>0</v>
      </c>
      <c r="G920" s="282">
        <f>'BIENES ASEGURADOS'!Z928*'RT GENERALES'!$D$14</f>
        <v>0</v>
      </c>
      <c r="H920" s="525">
        <f t="shared" si="155"/>
        <v>0</v>
      </c>
      <c r="I920" s="283"/>
      <c r="J920" s="284">
        <f>(((D920+E920)*(DT!$C$5/1000)))*($D$1045/IF(AND($D$1044&gt;$B$1046,$B$1046&gt;$D$1043),366,365))+(LIQUIDACION!$F920*(DT!$C$5/2000))</f>
        <v>0</v>
      </c>
      <c r="K920" s="285">
        <f t="shared" si="156"/>
        <v>0</v>
      </c>
      <c r="L920" s="286">
        <f>(((D920+E920)*DT!$E$5/1000)*($D$1045/IF(AND($D$1044&gt;$B$1046,$B$1046&gt;$D$1043),366,365))+(LIQUIDACION!F920*(DT!$E$5/2000)))</f>
        <v>0</v>
      </c>
      <c r="M920" s="286">
        <f>((G920)*(DT!$C$6/1000))*($D$1045/IF(AND($D$1044&gt;$B$1046,$B$1046&gt;$D$1043),366,365))</f>
        <v>0</v>
      </c>
      <c r="N920" s="287">
        <f t="shared" si="157"/>
        <v>0</v>
      </c>
      <c r="P920" s="288">
        <f>(($U920*DT!$C$5/1000))*($D$1045/IF(AND($D$1044&gt;$B$1046,$B$1046&gt;$D$1043),366,365))+(($V920*DT!$C$5/2000))</f>
        <v>0</v>
      </c>
      <c r="Q920" s="289">
        <f t="shared" si="158"/>
        <v>0</v>
      </c>
      <c r="R920" s="289">
        <f>(($U920*DT!$E$5/1000))*($D$1045/IF(AND($D$1044&gt;$B$1046,$B$1046&gt;$D$1043),366,365))+(($V920*DT!$E$5/2000))</f>
        <v>0</v>
      </c>
      <c r="S920" s="290">
        <f t="shared" si="159"/>
        <v>0</v>
      </c>
      <c r="U920" s="291">
        <f t="shared" si="160"/>
        <v>0</v>
      </c>
      <c r="V920" s="291">
        <f t="shared" si="165"/>
        <v>0</v>
      </c>
      <c r="X920" s="288">
        <f>(($AC920*DT!$C$5/1000))*($D$1045/IF(AND($D$1044&gt;$B$1046,$B$1046&gt;$D$1043),366,365))+(($AD920*DT!$C$5/2000))</f>
        <v>0</v>
      </c>
      <c r="Y920" s="289">
        <f t="shared" si="161"/>
        <v>0</v>
      </c>
      <c r="Z920" s="289">
        <f>(($AC920*DT!$E$5/1000))*($D$1045/IF(AND($D$1044&gt;$B$1046,$B$1046&gt;$D$1043),366,365))+(($AD920*DT!$E$5/2000))</f>
        <v>0</v>
      </c>
      <c r="AA920" s="290">
        <f t="shared" si="162"/>
        <v>0</v>
      </c>
      <c r="AC920" s="291">
        <f t="shared" si="163"/>
        <v>0</v>
      </c>
      <c r="AD920" s="291">
        <f t="shared" si="164"/>
        <v>0</v>
      </c>
    </row>
    <row r="921" spans="2:30" x14ac:dyDescent="0.25">
      <c r="B921" s="522">
        <v>917</v>
      </c>
      <c r="C921" s="280">
        <f>'BIENES ASEGURADOS'!C929</f>
        <v>0</v>
      </c>
      <c r="D921" s="281">
        <f>SUM('BIENES ASEGURADOS'!D929:H929)*'RT GENERALES'!$D$14</f>
        <v>0</v>
      </c>
      <c r="E921" s="281">
        <f>SUM('BIENES ASEGURADOS'!I929:Y929,'BIENES ASEGURADOS'!AA929)*'RT GENERALES'!$D$14</f>
        <v>0</v>
      </c>
      <c r="F921" s="281">
        <f>'BIENES ASEGURADOS'!AB929*'RT GENERALES'!$D$14</f>
        <v>0</v>
      </c>
      <c r="G921" s="282">
        <f>'BIENES ASEGURADOS'!Z929*'RT GENERALES'!$D$14</f>
        <v>0</v>
      </c>
      <c r="H921" s="525">
        <f t="shared" si="155"/>
        <v>0</v>
      </c>
      <c r="I921" s="283"/>
      <c r="J921" s="284">
        <f>(((D921+E921)*(DT!$C$5/1000)))*($D$1045/IF(AND($D$1044&gt;$B$1046,$B$1046&gt;$D$1043),366,365))+(LIQUIDACION!$F921*(DT!$C$5/2000))</f>
        <v>0</v>
      </c>
      <c r="K921" s="285">
        <f t="shared" si="156"/>
        <v>0</v>
      </c>
      <c r="L921" s="286">
        <f>(((D921+E921)*DT!$E$5/1000)*($D$1045/IF(AND($D$1044&gt;$B$1046,$B$1046&gt;$D$1043),366,365))+(LIQUIDACION!F921*(DT!$E$5/2000)))</f>
        <v>0</v>
      </c>
      <c r="M921" s="286">
        <f>((G921)*(DT!$C$6/1000))*($D$1045/IF(AND($D$1044&gt;$B$1046,$B$1046&gt;$D$1043),366,365))</f>
        <v>0</v>
      </c>
      <c r="N921" s="287">
        <f t="shared" si="157"/>
        <v>0</v>
      </c>
      <c r="P921" s="288">
        <f>(($U921*DT!$C$5/1000))*($D$1045/IF(AND($D$1044&gt;$B$1046,$B$1046&gt;$D$1043),366,365))+(($V921*DT!$C$5/2000))</f>
        <v>0</v>
      </c>
      <c r="Q921" s="289">
        <f t="shared" si="158"/>
        <v>0</v>
      </c>
      <c r="R921" s="289">
        <f>(($U921*DT!$E$5/1000))*($D$1045/IF(AND($D$1044&gt;$B$1046,$B$1046&gt;$D$1043),366,365))+(($V921*DT!$E$5/2000))</f>
        <v>0</v>
      </c>
      <c r="S921" s="290">
        <f t="shared" si="159"/>
        <v>0</v>
      </c>
      <c r="U921" s="291">
        <f t="shared" si="160"/>
        <v>0</v>
      </c>
      <c r="V921" s="291">
        <f t="shared" si="165"/>
        <v>0</v>
      </c>
      <c r="X921" s="288">
        <f>(($AC921*DT!$C$5/1000))*($D$1045/IF(AND($D$1044&gt;$B$1046,$B$1046&gt;$D$1043),366,365))+(($AD921*DT!$C$5/2000))</f>
        <v>0</v>
      </c>
      <c r="Y921" s="289">
        <f t="shared" si="161"/>
        <v>0</v>
      </c>
      <c r="Z921" s="289">
        <f>(($AC921*DT!$E$5/1000))*($D$1045/IF(AND($D$1044&gt;$B$1046,$B$1046&gt;$D$1043),366,365))+(($AD921*DT!$E$5/2000))</f>
        <v>0</v>
      </c>
      <c r="AA921" s="290">
        <f t="shared" si="162"/>
        <v>0</v>
      </c>
      <c r="AC921" s="291">
        <f t="shared" si="163"/>
        <v>0</v>
      </c>
      <c r="AD921" s="291">
        <f t="shared" si="164"/>
        <v>0</v>
      </c>
    </row>
    <row r="922" spans="2:30" x14ac:dyDescent="0.25">
      <c r="B922" s="522">
        <v>918</v>
      </c>
      <c r="C922" s="280">
        <f>'BIENES ASEGURADOS'!C930</f>
        <v>0</v>
      </c>
      <c r="D922" s="281">
        <f>SUM('BIENES ASEGURADOS'!D930:H930)*'RT GENERALES'!$D$14</f>
        <v>0</v>
      </c>
      <c r="E922" s="281">
        <f>SUM('BIENES ASEGURADOS'!I930:Y930,'BIENES ASEGURADOS'!AA930)*'RT GENERALES'!$D$14</f>
        <v>0</v>
      </c>
      <c r="F922" s="281">
        <f>'BIENES ASEGURADOS'!AB930*'RT GENERALES'!$D$14</f>
        <v>0</v>
      </c>
      <c r="G922" s="282">
        <f>'BIENES ASEGURADOS'!Z930*'RT GENERALES'!$D$14</f>
        <v>0</v>
      </c>
      <c r="H922" s="525">
        <f t="shared" si="155"/>
        <v>0</v>
      </c>
      <c r="I922" s="283"/>
      <c r="J922" s="284">
        <f>(((D922+E922)*(DT!$C$5/1000)))*($D$1045/IF(AND($D$1044&gt;$B$1046,$B$1046&gt;$D$1043),366,365))+(LIQUIDACION!$F922*(DT!$C$5/2000))</f>
        <v>0</v>
      </c>
      <c r="K922" s="285">
        <f t="shared" si="156"/>
        <v>0</v>
      </c>
      <c r="L922" s="286">
        <f>(((D922+E922)*DT!$E$5/1000)*($D$1045/IF(AND($D$1044&gt;$B$1046,$B$1046&gt;$D$1043),366,365))+(LIQUIDACION!F922*(DT!$E$5/2000)))</f>
        <v>0</v>
      </c>
      <c r="M922" s="286">
        <f>((G922)*(DT!$C$6/1000))*($D$1045/IF(AND($D$1044&gt;$B$1046,$B$1046&gt;$D$1043),366,365))</f>
        <v>0</v>
      </c>
      <c r="N922" s="287">
        <f t="shared" si="157"/>
        <v>0</v>
      </c>
      <c r="P922" s="288">
        <f>(($U922*DT!$C$5/1000))*($D$1045/IF(AND($D$1044&gt;$B$1046,$B$1046&gt;$D$1043),366,365))+(($V922*DT!$C$5/2000))</f>
        <v>0</v>
      </c>
      <c r="Q922" s="289">
        <f t="shared" si="158"/>
        <v>0</v>
      </c>
      <c r="R922" s="289">
        <f>(($U922*DT!$E$5/1000))*($D$1045/IF(AND($D$1044&gt;$B$1046,$B$1046&gt;$D$1043),366,365))+(($V922*DT!$E$5/2000))</f>
        <v>0</v>
      </c>
      <c r="S922" s="290">
        <f t="shared" si="159"/>
        <v>0</v>
      </c>
      <c r="U922" s="291">
        <f t="shared" si="160"/>
        <v>0</v>
      </c>
      <c r="V922" s="291">
        <f t="shared" si="165"/>
        <v>0</v>
      </c>
      <c r="X922" s="288">
        <f>(($AC922*DT!$C$5/1000))*($D$1045/IF(AND($D$1044&gt;$B$1046,$B$1046&gt;$D$1043),366,365))+(($AD922*DT!$C$5/2000))</f>
        <v>0</v>
      </c>
      <c r="Y922" s="289">
        <f t="shared" si="161"/>
        <v>0</v>
      </c>
      <c r="Z922" s="289">
        <f>(($AC922*DT!$E$5/1000))*($D$1045/IF(AND($D$1044&gt;$B$1046,$B$1046&gt;$D$1043),366,365))+(($AD922*DT!$E$5/2000))</f>
        <v>0</v>
      </c>
      <c r="AA922" s="290">
        <f t="shared" si="162"/>
        <v>0</v>
      </c>
      <c r="AC922" s="291">
        <f t="shared" si="163"/>
        <v>0</v>
      </c>
      <c r="AD922" s="291">
        <f t="shared" si="164"/>
        <v>0</v>
      </c>
    </row>
    <row r="923" spans="2:30" x14ac:dyDescent="0.25">
      <c r="B923" s="522">
        <v>919</v>
      </c>
      <c r="C923" s="280">
        <f>'BIENES ASEGURADOS'!C931</f>
        <v>0</v>
      </c>
      <c r="D923" s="281">
        <f>SUM('BIENES ASEGURADOS'!D931:H931)*'RT GENERALES'!$D$14</f>
        <v>0</v>
      </c>
      <c r="E923" s="281">
        <f>SUM('BIENES ASEGURADOS'!I931:Y931,'BIENES ASEGURADOS'!AA931)*'RT GENERALES'!$D$14</f>
        <v>0</v>
      </c>
      <c r="F923" s="281">
        <f>'BIENES ASEGURADOS'!AB931*'RT GENERALES'!$D$14</f>
        <v>0</v>
      </c>
      <c r="G923" s="282">
        <f>'BIENES ASEGURADOS'!Z931*'RT GENERALES'!$D$14</f>
        <v>0</v>
      </c>
      <c r="H923" s="525">
        <f t="shared" si="155"/>
        <v>0</v>
      </c>
      <c r="I923" s="283"/>
      <c r="J923" s="284">
        <f>(((D923+E923)*(DT!$C$5/1000)))*($D$1045/IF(AND($D$1044&gt;$B$1046,$B$1046&gt;$D$1043),366,365))+(LIQUIDACION!$F923*(DT!$C$5/2000))</f>
        <v>0</v>
      </c>
      <c r="K923" s="285">
        <f t="shared" si="156"/>
        <v>0</v>
      </c>
      <c r="L923" s="286">
        <f>(((D923+E923)*DT!$E$5/1000)*($D$1045/IF(AND($D$1044&gt;$B$1046,$B$1046&gt;$D$1043),366,365))+(LIQUIDACION!F923*(DT!$E$5/2000)))</f>
        <v>0</v>
      </c>
      <c r="M923" s="286">
        <f>((G923)*(DT!$C$6/1000))*($D$1045/IF(AND($D$1044&gt;$B$1046,$B$1046&gt;$D$1043),366,365))</f>
        <v>0</v>
      </c>
      <c r="N923" s="287">
        <f t="shared" si="157"/>
        <v>0</v>
      </c>
      <c r="P923" s="288">
        <f>(($U923*DT!$C$5/1000))*($D$1045/IF(AND($D$1044&gt;$B$1046,$B$1046&gt;$D$1043),366,365))+(($V923*DT!$C$5/2000))</f>
        <v>0</v>
      </c>
      <c r="Q923" s="289">
        <f t="shared" si="158"/>
        <v>0</v>
      </c>
      <c r="R923" s="289">
        <f>(($U923*DT!$E$5/1000))*($D$1045/IF(AND($D$1044&gt;$B$1046,$B$1046&gt;$D$1043),366,365))+(($V923*DT!$E$5/2000))</f>
        <v>0</v>
      </c>
      <c r="S923" s="290">
        <f t="shared" si="159"/>
        <v>0</v>
      </c>
      <c r="U923" s="291">
        <f t="shared" si="160"/>
        <v>0</v>
      </c>
      <c r="V923" s="291">
        <f t="shared" si="165"/>
        <v>0</v>
      </c>
      <c r="X923" s="288">
        <f>(($AC923*DT!$C$5/1000))*($D$1045/IF(AND($D$1044&gt;$B$1046,$B$1046&gt;$D$1043),366,365))+(($AD923*DT!$C$5/2000))</f>
        <v>0</v>
      </c>
      <c r="Y923" s="289">
        <f t="shared" si="161"/>
        <v>0</v>
      </c>
      <c r="Z923" s="289">
        <f>(($AC923*DT!$E$5/1000))*($D$1045/IF(AND($D$1044&gt;$B$1046,$B$1046&gt;$D$1043),366,365))+(($AD923*DT!$E$5/2000))</f>
        <v>0</v>
      </c>
      <c r="AA923" s="290">
        <f t="shared" si="162"/>
        <v>0</v>
      </c>
      <c r="AC923" s="291">
        <f t="shared" si="163"/>
        <v>0</v>
      </c>
      <c r="AD923" s="291">
        <f t="shared" si="164"/>
        <v>0</v>
      </c>
    </row>
    <row r="924" spans="2:30" x14ac:dyDescent="0.25">
      <c r="B924" s="522">
        <v>920</v>
      </c>
      <c r="C924" s="280">
        <f>'BIENES ASEGURADOS'!C932</f>
        <v>0</v>
      </c>
      <c r="D924" s="281">
        <f>SUM('BIENES ASEGURADOS'!D932:H932)*'RT GENERALES'!$D$14</f>
        <v>0</v>
      </c>
      <c r="E924" s="281">
        <f>SUM('BIENES ASEGURADOS'!I932:Y932,'BIENES ASEGURADOS'!AA932)*'RT GENERALES'!$D$14</f>
        <v>0</v>
      </c>
      <c r="F924" s="281">
        <f>'BIENES ASEGURADOS'!AB932*'RT GENERALES'!$D$14</f>
        <v>0</v>
      </c>
      <c r="G924" s="282">
        <f>'BIENES ASEGURADOS'!Z932*'RT GENERALES'!$D$14</f>
        <v>0</v>
      </c>
      <c r="H924" s="525">
        <f t="shared" si="155"/>
        <v>0</v>
      </c>
      <c r="I924" s="283"/>
      <c r="J924" s="284">
        <f>(((D924+E924)*(DT!$C$5/1000)))*($D$1045/IF(AND($D$1044&gt;$B$1046,$B$1046&gt;$D$1043),366,365))+(LIQUIDACION!$F924*(DT!$C$5/2000))</f>
        <v>0</v>
      </c>
      <c r="K924" s="285">
        <f t="shared" si="156"/>
        <v>0</v>
      </c>
      <c r="L924" s="286">
        <f>(((D924+E924)*DT!$E$5/1000)*($D$1045/IF(AND($D$1044&gt;$B$1046,$B$1046&gt;$D$1043),366,365))+(LIQUIDACION!F924*(DT!$E$5/2000)))</f>
        <v>0</v>
      </c>
      <c r="M924" s="286">
        <f>((G924)*(DT!$C$6/1000))*($D$1045/IF(AND($D$1044&gt;$B$1046,$B$1046&gt;$D$1043),366,365))</f>
        <v>0</v>
      </c>
      <c r="N924" s="287">
        <f t="shared" si="157"/>
        <v>0</v>
      </c>
      <c r="P924" s="288">
        <f>(($U924*DT!$C$5/1000))*($D$1045/IF(AND($D$1044&gt;$B$1046,$B$1046&gt;$D$1043),366,365))+(($V924*DT!$C$5/2000))</f>
        <v>0</v>
      </c>
      <c r="Q924" s="289">
        <f t="shared" si="158"/>
        <v>0</v>
      </c>
      <c r="R924" s="289">
        <f>(($U924*DT!$E$5/1000))*($D$1045/IF(AND($D$1044&gt;$B$1046,$B$1046&gt;$D$1043),366,365))+(($V924*DT!$E$5/2000))</f>
        <v>0</v>
      </c>
      <c r="S924" s="290">
        <f t="shared" si="159"/>
        <v>0</v>
      </c>
      <c r="U924" s="291">
        <f t="shared" si="160"/>
        <v>0</v>
      </c>
      <c r="V924" s="291">
        <f t="shared" si="165"/>
        <v>0</v>
      </c>
      <c r="X924" s="288">
        <f>(($AC924*DT!$C$5/1000))*($D$1045/IF(AND($D$1044&gt;$B$1046,$B$1046&gt;$D$1043),366,365))+(($AD924*DT!$C$5/2000))</f>
        <v>0</v>
      </c>
      <c r="Y924" s="289">
        <f t="shared" si="161"/>
        <v>0</v>
      </c>
      <c r="Z924" s="289">
        <f>(($AC924*DT!$E$5/1000))*($D$1045/IF(AND($D$1044&gt;$B$1046,$B$1046&gt;$D$1043),366,365))+(($AD924*DT!$E$5/2000))</f>
        <v>0</v>
      </c>
      <c r="AA924" s="290">
        <f t="shared" si="162"/>
        <v>0</v>
      </c>
      <c r="AC924" s="291">
        <f t="shared" si="163"/>
        <v>0</v>
      </c>
      <c r="AD924" s="291">
        <f t="shared" si="164"/>
        <v>0</v>
      </c>
    </row>
    <row r="925" spans="2:30" x14ac:dyDescent="0.25">
      <c r="B925" s="522">
        <v>921</v>
      </c>
      <c r="C925" s="280">
        <f>'BIENES ASEGURADOS'!C933</f>
        <v>0</v>
      </c>
      <c r="D925" s="281">
        <f>SUM('BIENES ASEGURADOS'!D933:H933)*'RT GENERALES'!$D$14</f>
        <v>0</v>
      </c>
      <c r="E925" s="281">
        <f>SUM('BIENES ASEGURADOS'!I933:Y933,'BIENES ASEGURADOS'!AA933)*'RT GENERALES'!$D$14</f>
        <v>0</v>
      </c>
      <c r="F925" s="281">
        <f>'BIENES ASEGURADOS'!AB933*'RT GENERALES'!$D$14</f>
        <v>0</v>
      </c>
      <c r="G925" s="282">
        <f>'BIENES ASEGURADOS'!Z933*'RT GENERALES'!$D$14</f>
        <v>0</v>
      </c>
      <c r="H925" s="525">
        <f t="shared" si="155"/>
        <v>0</v>
      </c>
      <c r="I925" s="283"/>
      <c r="J925" s="284">
        <f>(((D925+E925)*(DT!$C$5/1000)))*($D$1045/IF(AND($D$1044&gt;$B$1046,$B$1046&gt;$D$1043),366,365))+(LIQUIDACION!$F925*(DT!$C$5/2000))</f>
        <v>0</v>
      </c>
      <c r="K925" s="285">
        <f t="shared" si="156"/>
        <v>0</v>
      </c>
      <c r="L925" s="286">
        <f>(((D925+E925)*DT!$E$5/1000)*($D$1045/IF(AND($D$1044&gt;$B$1046,$B$1046&gt;$D$1043),366,365))+(LIQUIDACION!F925*(DT!$E$5/2000)))</f>
        <v>0</v>
      </c>
      <c r="M925" s="286">
        <f>((G925)*(DT!$C$6/1000))*($D$1045/IF(AND($D$1044&gt;$B$1046,$B$1046&gt;$D$1043),366,365))</f>
        <v>0</v>
      </c>
      <c r="N925" s="287">
        <f t="shared" si="157"/>
        <v>0</v>
      </c>
      <c r="P925" s="288">
        <f>(($U925*DT!$C$5/1000))*($D$1045/IF(AND($D$1044&gt;$B$1046,$B$1046&gt;$D$1043),366,365))+(($V925*DT!$C$5/2000))</f>
        <v>0</v>
      </c>
      <c r="Q925" s="289">
        <f t="shared" si="158"/>
        <v>0</v>
      </c>
      <c r="R925" s="289">
        <f>(($U925*DT!$E$5/1000))*($D$1045/IF(AND($D$1044&gt;$B$1046,$B$1046&gt;$D$1043),366,365))+(($V925*DT!$E$5/2000))</f>
        <v>0</v>
      </c>
      <c r="S925" s="290">
        <f t="shared" si="159"/>
        <v>0</v>
      </c>
      <c r="U925" s="291">
        <f t="shared" si="160"/>
        <v>0</v>
      </c>
      <c r="V925" s="291">
        <f t="shared" si="165"/>
        <v>0</v>
      </c>
      <c r="X925" s="288">
        <f>(($AC925*DT!$C$5/1000))*($D$1045/IF(AND($D$1044&gt;$B$1046,$B$1046&gt;$D$1043),366,365))+(($AD925*DT!$C$5/2000))</f>
        <v>0</v>
      </c>
      <c r="Y925" s="289">
        <f t="shared" si="161"/>
        <v>0</v>
      </c>
      <c r="Z925" s="289">
        <f>(($AC925*DT!$E$5/1000))*($D$1045/IF(AND($D$1044&gt;$B$1046,$B$1046&gt;$D$1043),366,365))+(($AD925*DT!$E$5/2000))</f>
        <v>0</v>
      </c>
      <c r="AA925" s="290">
        <f t="shared" si="162"/>
        <v>0</v>
      </c>
      <c r="AC925" s="291">
        <f t="shared" si="163"/>
        <v>0</v>
      </c>
      <c r="AD925" s="291">
        <f t="shared" si="164"/>
        <v>0</v>
      </c>
    </row>
    <row r="926" spans="2:30" x14ac:dyDescent="0.25">
      <c r="B926" s="522">
        <v>922</v>
      </c>
      <c r="C926" s="280">
        <f>'BIENES ASEGURADOS'!C934</f>
        <v>0</v>
      </c>
      <c r="D926" s="281">
        <f>SUM('BIENES ASEGURADOS'!D934:H934)*'RT GENERALES'!$D$14</f>
        <v>0</v>
      </c>
      <c r="E926" s="281">
        <f>SUM('BIENES ASEGURADOS'!I934:Y934,'BIENES ASEGURADOS'!AA934)*'RT GENERALES'!$D$14</f>
        <v>0</v>
      </c>
      <c r="F926" s="281">
        <f>'BIENES ASEGURADOS'!AB934*'RT GENERALES'!$D$14</f>
        <v>0</v>
      </c>
      <c r="G926" s="282">
        <f>'BIENES ASEGURADOS'!Z934*'RT GENERALES'!$D$14</f>
        <v>0</v>
      </c>
      <c r="H926" s="525">
        <f t="shared" si="155"/>
        <v>0</v>
      </c>
      <c r="I926" s="283"/>
      <c r="J926" s="284">
        <f>(((D926+E926)*(DT!$C$5/1000)))*($D$1045/IF(AND($D$1044&gt;$B$1046,$B$1046&gt;$D$1043),366,365))+(LIQUIDACION!$F926*(DT!$C$5/2000))</f>
        <v>0</v>
      </c>
      <c r="K926" s="285">
        <f t="shared" si="156"/>
        <v>0</v>
      </c>
      <c r="L926" s="286">
        <f>(((D926+E926)*DT!$E$5/1000)*($D$1045/IF(AND($D$1044&gt;$B$1046,$B$1046&gt;$D$1043),366,365))+(LIQUIDACION!F926*(DT!$E$5/2000)))</f>
        <v>0</v>
      </c>
      <c r="M926" s="286">
        <f>((G926)*(DT!$C$6/1000))*($D$1045/IF(AND($D$1044&gt;$B$1046,$B$1046&gt;$D$1043),366,365))</f>
        <v>0</v>
      </c>
      <c r="N926" s="287">
        <f t="shared" si="157"/>
        <v>0</v>
      </c>
      <c r="P926" s="288">
        <f>(($U926*DT!$C$5/1000))*($D$1045/IF(AND($D$1044&gt;$B$1046,$B$1046&gt;$D$1043),366,365))+(($V926*DT!$C$5/2000))</f>
        <v>0</v>
      </c>
      <c r="Q926" s="289">
        <f t="shared" si="158"/>
        <v>0</v>
      </c>
      <c r="R926" s="289">
        <f>(($U926*DT!$E$5/1000))*($D$1045/IF(AND($D$1044&gt;$B$1046,$B$1046&gt;$D$1043),366,365))+(($V926*DT!$E$5/2000))</f>
        <v>0</v>
      </c>
      <c r="S926" s="290">
        <f t="shared" si="159"/>
        <v>0</v>
      </c>
      <c r="U926" s="291">
        <f t="shared" si="160"/>
        <v>0</v>
      </c>
      <c r="V926" s="291">
        <f t="shared" si="165"/>
        <v>0</v>
      </c>
      <c r="X926" s="288">
        <f>(($AC926*DT!$C$5/1000))*($D$1045/IF(AND($D$1044&gt;$B$1046,$B$1046&gt;$D$1043),366,365))+(($AD926*DT!$C$5/2000))</f>
        <v>0</v>
      </c>
      <c r="Y926" s="289">
        <f t="shared" si="161"/>
        <v>0</v>
      </c>
      <c r="Z926" s="289">
        <f>(($AC926*DT!$E$5/1000))*($D$1045/IF(AND($D$1044&gt;$B$1046,$B$1046&gt;$D$1043),366,365))+(($AD926*DT!$E$5/2000))</f>
        <v>0</v>
      </c>
      <c r="AA926" s="290">
        <f t="shared" si="162"/>
        <v>0</v>
      </c>
      <c r="AC926" s="291">
        <f t="shared" si="163"/>
        <v>0</v>
      </c>
      <c r="AD926" s="291">
        <f t="shared" si="164"/>
        <v>0</v>
      </c>
    </row>
    <row r="927" spans="2:30" x14ac:dyDescent="0.25">
      <c r="B927" s="522">
        <v>923</v>
      </c>
      <c r="C927" s="280">
        <f>'BIENES ASEGURADOS'!C935</f>
        <v>0</v>
      </c>
      <c r="D927" s="281">
        <f>SUM('BIENES ASEGURADOS'!D935:H935)*'RT GENERALES'!$D$14</f>
        <v>0</v>
      </c>
      <c r="E927" s="281">
        <f>SUM('BIENES ASEGURADOS'!I935:Y935,'BIENES ASEGURADOS'!AA935)*'RT GENERALES'!$D$14</f>
        <v>0</v>
      </c>
      <c r="F927" s="281">
        <f>'BIENES ASEGURADOS'!AB935*'RT GENERALES'!$D$14</f>
        <v>0</v>
      </c>
      <c r="G927" s="282">
        <f>'BIENES ASEGURADOS'!Z935*'RT GENERALES'!$D$14</f>
        <v>0</v>
      </c>
      <c r="H927" s="525">
        <f t="shared" si="155"/>
        <v>0</v>
      </c>
      <c r="I927" s="283"/>
      <c r="J927" s="284">
        <f>(((D927+E927)*(DT!$C$5/1000)))*($D$1045/IF(AND($D$1044&gt;$B$1046,$B$1046&gt;$D$1043),366,365))+(LIQUIDACION!$F927*(DT!$C$5/2000))</f>
        <v>0</v>
      </c>
      <c r="K927" s="285">
        <f t="shared" si="156"/>
        <v>0</v>
      </c>
      <c r="L927" s="286">
        <f>(((D927+E927)*DT!$E$5/1000)*($D$1045/IF(AND($D$1044&gt;$B$1046,$B$1046&gt;$D$1043),366,365))+(LIQUIDACION!F927*(DT!$E$5/2000)))</f>
        <v>0</v>
      </c>
      <c r="M927" s="286">
        <f>((G927)*(DT!$C$6/1000))*($D$1045/IF(AND($D$1044&gt;$B$1046,$B$1046&gt;$D$1043),366,365))</f>
        <v>0</v>
      </c>
      <c r="N927" s="287">
        <f t="shared" si="157"/>
        <v>0</v>
      </c>
      <c r="P927" s="288">
        <f>(($U927*DT!$C$5/1000))*($D$1045/IF(AND($D$1044&gt;$B$1046,$B$1046&gt;$D$1043),366,365))+(($V927*DT!$C$5/2000))</f>
        <v>0</v>
      </c>
      <c r="Q927" s="289">
        <f t="shared" si="158"/>
        <v>0</v>
      </c>
      <c r="R927" s="289">
        <f>(($U927*DT!$E$5/1000))*($D$1045/IF(AND($D$1044&gt;$B$1046,$B$1046&gt;$D$1043),366,365))+(($V927*DT!$E$5/2000))</f>
        <v>0</v>
      </c>
      <c r="S927" s="290">
        <f t="shared" si="159"/>
        <v>0</v>
      </c>
      <c r="U927" s="291">
        <f t="shared" si="160"/>
        <v>0</v>
      </c>
      <c r="V927" s="291">
        <f t="shared" si="165"/>
        <v>0</v>
      </c>
      <c r="X927" s="288">
        <f>(($AC927*DT!$C$5/1000))*($D$1045/IF(AND($D$1044&gt;$B$1046,$B$1046&gt;$D$1043),366,365))+(($AD927*DT!$C$5/2000))</f>
        <v>0</v>
      </c>
      <c r="Y927" s="289">
        <f t="shared" si="161"/>
        <v>0</v>
      </c>
      <c r="Z927" s="289">
        <f>(($AC927*DT!$E$5/1000))*($D$1045/IF(AND($D$1044&gt;$B$1046,$B$1046&gt;$D$1043),366,365))+(($AD927*DT!$E$5/2000))</f>
        <v>0</v>
      </c>
      <c r="AA927" s="290">
        <f t="shared" si="162"/>
        <v>0</v>
      </c>
      <c r="AC927" s="291">
        <f t="shared" si="163"/>
        <v>0</v>
      </c>
      <c r="AD927" s="291">
        <f t="shared" si="164"/>
        <v>0</v>
      </c>
    </row>
    <row r="928" spans="2:30" x14ac:dyDescent="0.25">
      <c r="B928" s="522">
        <v>924</v>
      </c>
      <c r="C928" s="280">
        <f>'BIENES ASEGURADOS'!C936</f>
        <v>0</v>
      </c>
      <c r="D928" s="281">
        <f>SUM('BIENES ASEGURADOS'!D936:H936)*'RT GENERALES'!$D$14</f>
        <v>0</v>
      </c>
      <c r="E928" s="281">
        <f>SUM('BIENES ASEGURADOS'!I936:Y936,'BIENES ASEGURADOS'!AA936)*'RT GENERALES'!$D$14</f>
        <v>0</v>
      </c>
      <c r="F928" s="281">
        <f>'BIENES ASEGURADOS'!AB936*'RT GENERALES'!$D$14</f>
        <v>0</v>
      </c>
      <c r="G928" s="282">
        <f>'BIENES ASEGURADOS'!Z936*'RT GENERALES'!$D$14</f>
        <v>0</v>
      </c>
      <c r="H928" s="525">
        <f t="shared" si="155"/>
        <v>0</v>
      </c>
      <c r="I928" s="283"/>
      <c r="J928" s="284">
        <f>(((D928+E928)*(DT!$C$5/1000)))*($D$1045/IF(AND($D$1044&gt;$B$1046,$B$1046&gt;$D$1043),366,365))+(LIQUIDACION!$F928*(DT!$C$5/2000))</f>
        <v>0</v>
      </c>
      <c r="K928" s="285">
        <f t="shared" si="156"/>
        <v>0</v>
      </c>
      <c r="L928" s="286">
        <f>(((D928+E928)*DT!$E$5/1000)*($D$1045/IF(AND($D$1044&gt;$B$1046,$B$1046&gt;$D$1043),366,365))+(LIQUIDACION!F928*(DT!$E$5/2000)))</f>
        <v>0</v>
      </c>
      <c r="M928" s="286">
        <f>((G928)*(DT!$C$6/1000))*($D$1045/IF(AND($D$1044&gt;$B$1046,$B$1046&gt;$D$1043),366,365))</f>
        <v>0</v>
      </c>
      <c r="N928" s="287">
        <f t="shared" si="157"/>
        <v>0</v>
      </c>
      <c r="P928" s="288">
        <f>(($U928*DT!$C$5/1000))*($D$1045/IF(AND($D$1044&gt;$B$1046,$B$1046&gt;$D$1043),366,365))+(($V928*DT!$C$5/2000))</f>
        <v>0</v>
      </c>
      <c r="Q928" s="289">
        <f t="shared" si="158"/>
        <v>0</v>
      </c>
      <c r="R928" s="289">
        <f>(($U928*DT!$E$5/1000))*($D$1045/IF(AND($D$1044&gt;$B$1046,$B$1046&gt;$D$1043),366,365))+(($V928*DT!$E$5/2000))</f>
        <v>0</v>
      </c>
      <c r="S928" s="290">
        <f t="shared" si="159"/>
        <v>0</v>
      </c>
      <c r="U928" s="291">
        <f t="shared" si="160"/>
        <v>0</v>
      </c>
      <c r="V928" s="291">
        <f t="shared" si="165"/>
        <v>0</v>
      </c>
      <c r="X928" s="288">
        <f>(($AC928*DT!$C$5/1000))*($D$1045/IF(AND($D$1044&gt;$B$1046,$B$1046&gt;$D$1043),366,365))+(($AD928*DT!$C$5/2000))</f>
        <v>0</v>
      </c>
      <c r="Y928" s="289">
        <f t="shared" si="161"/>
        <v>0</v>
      </c>
      <c r="Z928" s="289">
        <f>(($AC928*DT!$E$5/1000))*($D$1045/IF(AND($D$1044&gt;$B$1046,$B$1046&gt;$D$1043),366,365))+(($AD928*DT!$E$5/2000))</f>
        <v>0</v>
      </c>
      <c r="AA928" s="290">
        <f t="shared" si="162"/>
        <v>0</v>
      </c>
      <c r="AC928" s="291">
        <f t="shared" si="163"/>
        <v>0</v>
      </c>
      <c r="AD928" s="291">
        <f t="shared" si="164"/>
        <v>0</v>
      </c>
    </row>
    <row r="929" spans="2:30" x14ac:dyDescent="0.25">
      <c r="B929" s="522">
        <v>925</v>
      </c>
      <c r="C929" s="280">
        <f>'BIENES ASEGURADOS'!C937</f>
        <v>0</v>
      </c>
      <c r="D929" s="281">
        <f>SUM('BIENES ASEGURADOS'!D937:H937)*'RT GENERALES'!$D$14</f>
        <v>0</v>
      </c>
      <c r="E929" s="281">
        <f>SUM('BIENES ASEGURADOS'!I937:Y937,'BIENES ASEGURADOS'!AA937)*'RT GENERALES'!$D$14</f>
        <v>0</v>
      </c>
      <c r="F929" s="281">
        <f>'BIENES ASEGURADOS'!AB937*'RT GENERALES'!$D$14</f>
        <v>0</v>
      </c>
      <c r="G929" s="282">
        <f>'BIENES ASEGURADOS'!Z937*'RT GENERALES'!$D$14</f>
        <v>0</v>
      </c>
      <c r="H929" s="525">
        <f t="shared" si="155"/>
        <v>0</v>
      </c>
      <c r="I929" s="283"/>
      <c r="J929" s="284">
        <f>(((D929+E929)*(DT!$C$5/1000)))*($D$1045/IF(AND($D$1044&gt;$B$1046,$B$1046&gt;$D$1043),366,365))+(LIQUIDACION!$F929*(DT!$C$5/2000))</f>
        <v>0</v>
      </c>
      <c r="K929" s="285">
        <f t="shared" si="156"/>
        <v>0</v>
      </c>
      <c r="L929" s="286">
        <f>(((D929+E929)*DT!$E$5/1000)*($D$1045/IF(AND($D$1044&gt;$B$1046,$B$1046&gt;$D$1043),366,365))+(LIQUIDACION!F929*(DT!$E$5/2000)))</f>
        <v>0</v>
      </c>
      <c r="M929" s="286">
        <f>((G929)*(DT!$C$6/1000))*($D$1045/IF(AND($D$1044&gt;$B$1046,$B$1046&gt;$D$1043),366,365))</f>
        <v>0</v>
      </c>
      <c r="N929" s="287">
        <f t="shared" si="157"/>
        <v>0</v>
      </c>
      <c r="P929" s="288">
        <f>(($U929*DT!$C$5/1000))*($D$1045/IF(AND($D$1044&gt;$B$1046,$B$1046&gt;$D$1043),366,365))+(($V929*DT!$C$5/2000))</f>
        <v>0</v>
      </c>
      <c r="Q929" s="289">
        <f t="shared" si="158"/>
        <v>0</v>
      </c>
      <c r="R929" s="289">
        <f>(($U929*DT!$E$5/1000))*($D$1045/IF(AND($D$1044&gt;$B$1046,$B$1046&gt;$D$1043),366,365))+(($V929*DT!$E$5/2000))</f>
        <v>0</v>
      </c>
      <c r="S929" s="290">
        <f t="shared" si="159"/>
        <v>0</v>
      </c>
      <c r="U929" s="291">
        <f t="shared" si="160"/>
        <v>0</v>
      </c>
      <c r="V929" s="291">
        <f t="shared" si="165"/>
        <v>0</v>
      </c>
      <c r="X929" s="288">
        <f>(($AC929*DT!$C$5/1000))*($D$1045/IF(AND($D$1044&gt;$B$1046,$B$1046&gt;$D$1043),366,365))+(($AD929*DT!$C$5/2000))</f>
        <v>0</v>
      </c>
      <c r="Y929" s="289">
        <f t="shared" si="161"/>
        <v>0</v>
      </c>
      <c r="Z929" s="289">
        <f>(($AC929*DT!$E$5/1000))*($D$1045/IF(AND($D$1044&gt;$B$1046,$B$1046&gt;$D$1043),366,365))+(($AD929*DT!$E$5/2000))</f>
        <v>0</v>
      </c>
      <c r="AA929" s="290">
        <f t="shared" si="162"/>
        <v>0</v>
      </c>
      <c r="AC929" s="291">
        <f t="shared" si="163"/>
        <v>0</v>
      </c>
      <c r="AD929" s="291">
        <f t="shared" si="164"/>
        <v>0</v>
      </c>
    </row>
    <row r="930" spans="2:30" x14ac:dyDescent="0.25">
      <c r="B930" s="522">
        <v>926</v>
      </c>
      <c r="C930" s="280">
        <f>'BIENES ASEGURADOS'!C938</f>
        <v>0</v>
      </c>
      <c r="D930" s="281">
        <f>SUM('BIENES ASEGURADOS'!D938:H938)*'RT GENERALES'!$D$14</f>
        <v>0</v>
      </c>
      <c r="E930" s="281">
        <f>SUM('BIENES ASEGURADOS'!I938:Y938,'BIENES ASEGURADOS'!AA938)*'RT GENERALES'!$D$14</f>
        <v>0</v>
      </c>
      <c r="F930" s="281">
        <f>'BIENES ASEGURADOS'!AB938*'RT GENERALES'!$D$14</f>
        <v>0</v>
      </c>
      <c r="G930" s="282">
        <f>'BIENES ASEGURADOS'!Z938*'RT GENERALES'!$D$14</f>
        <v>0</v>
      </c>
      <c r="H930" s="525">
        <f t="shared" si="155"/>
        <v>0</v>
      </c>
      <c r="I930" s="283"/>
      <c r="J930" s="284">
        <f>(((D930+E930)*(DT!$C$5/1000)))*($D$1045/IF(AND($D$1044&gt;$B$1046,$B$1046&gt;$D$1043),366,365))+(LIQUIDACION!$F930*(DT!$C$5/2000))</f>
        <v>0</v>
      </c>
      <c r="K930" s="285">
        <f t="shared" si="156"/>
        <v>0</v>
      </c>
      <c r="L930" s="286">
        <f>(((D930+E930)*DT!$E$5/1000)*($D$1045/IF(AND($D$1044&gt;$B$1046,$B$1046&gt;$D$1043),366,365))+(LIQUIDACION!F930*(DT!$E$5/2000)))</f>
        <v>0</v>
      </c>
      <c r="M930" s="286">
        <f>((G930)*(DT!$C$6/1000))*($D$1045/IF(AND($D$1044&gt;$B$1046,$B$1046&gt;$D$1043),366,365))</f>
        <v>0</v>
      </c>
      <c r="N930" s="287">
        <f t="shared" si="157"/>
        <v>0</v>
      </c>
      <c r="P930" s="288">
        <f>(($U930*DT!$C$5/1000))*($D$1045/IF(AND($D$1044&gt;$B$1046,$B$1046&gt;$D$1043),366,365))+(($V930*DT!$C$5/2000))</f>
        <v>0</v>
      </c>
      <c r="Q930" s="289">
        <f t="shared" si="158"/>
        <v>0</v>
      </c>
      <c r="R930" s="289">
        <f>(($U930*DT!$E$5/1000))*($D$1045/IF(AND($D$1044&gt;$B$1046,$B$1046&gt;$D$1043),366,365))+(($V930*DT!$E$5/2000))</f>
        <v>0</v>
      </c>
      <c r="S930" s="290">
        <f t="shared" si="159"/>
        <v>0</v>
      </c>
      <c r="U930" s="291">
        <f t="shared" si="160"/>
        <v>0</v>
      </c>
      <c r="V930" s="291">
        <f t="shared" si="165"/>
        <v>0</v>
      </c>
      <c r="X930" s="288">
        <f>(($AC930*DT!$C$5/1000))*($D$1045/IF(AND($D$1044&gt;$B$1046,$B$1046&gt;$D$1043),366,365))+(($AD930*DT!$C$5/2000))</f>
        <v>0</v>
      </c>
      <c r="Y930" s="289">
        <f t="shared" si="161"/>
        <v>0</v>
      </c>
      <c r="Z930" s="289">
        <f>(($AC930*DT!$E$5/1000))*($D$1045/IF(AND($D$1044&gt;$B$1046,$B$1046&gt;$D$1043),366,365))+(($AD930*DT!$E$5/2000))</f>
        <v>0</v>
      </c>
      <c r="AA930" s="290">
        <f t="shared" si="162"/>
        <v>0</v>
      </c>
      <c r="AC930" s="291">
        <f t="shared" si="163"/>
        <v>0</v>
      </c>
      <c r="AD930" s="291">
        <f t="shared" si="164"/>
        <v>0</v>
      </c>
    </row>
    <row r="931" spans="2:30" x14ac:dyDescent="0.25">
      <c r="B931" s="522">
        <v>927</v>
      </c>
      <c r="C931" s="280">
        <f>'BIENES ASEGURADOS'!C939</f>
        <v>0</v>
      </c>
      <c r="D931" s="281">
        <f>SUM('BIENES ASEGURADOS'!D939:H939)*'RT GENERALES'!$D$14</f>
        <v>0</v>
      </c>
      <c r="E931" s="281">
        <f>SUM('BIENES ASEGURADOS'!I939:Y939,'BIENES ASEGURADOS'!AA939)*'RT GENERALES'!$D$14</f>
        <v>0</v>
      </c>
      <c r="F931" s="281">
        <f>'BIENES ASEGURADOS'!AB939*'RT GENERALES'!$D$14</f>
        <v>0</v>
      </c>
      <c r="G931" s="282">
        <f>'BIENES ASEGURADOS'!Z939*'RT GENERALES'!$D$14</f>
        <v>0</v>
      </c>
      <c r="H931" s="525">
        <f t="shared" si="155"/>
        <v>0</v>
      </c>
      <c r="I931" s="283"/>
      <c r="J931" s="284">
        <f>(((D931+E931)*(DT!$C$5/1000)))*($D$1045/IF(AND($D$1044&gt;$B$1046,$B$1046&gt;$D$1043),366,365))+(LIQUIDACION!$F931*(DT!$C$5/2000))</f>
        <v>0</v>
      </c>
      <c r="K931" s="285">
        <f t="shared" si="156"/>
        <v>0</v>
      </c>
      <c r="L931" s="286">
        <f>(((D931+E931)*DT!$E$5/1000)*($D$1045/IF(AND($D$1044&gt;$B$1046,$B$1046&gt;$D$1043),366,365))+(LIQUIDACION!F931*(DT!$E$5/2000)))</f>
        <v>0</v>
      </c>
      <c r="M931" s="286">
        <f>((G931)*(DT!$C$6/1000))*($D$1045/IF(AND($D$1044&gt;$B$1046,$B$1046&gt;$D$1043),366,365))</f>
        <v>0</v>
      </c>
      <c r="N931" s="287">
        <f t="shared" si="157"/>
        <v>0</v>
      </c>
      <c r="P931" s="288">
        <f>(($U931*DT!$C$5/1000))*($D$1045/IF(AND($D$1044&gt;$B$1046,$B$1046&gt;$D$1043),366,365))+(($V931*DT!$C$5/2000))</f>
        <v>0</v>
      </c>
      <c r="Q931" s="289">
        <f t="shared" si="158"/>
        <v>0</v>
      </c>
      <c r="R931" s="289">
        <f>(($U931*DT!$E$5/1000))*($D$1045/IF(AND($D$1044&gt;$B$1046,$B$1046&gt;$D$1043),366,365))+(($V931*DT!$E$5/2000))</f>
        <v>0</v>
      </c>
      <c r="S931" s="290">
        <f t="shared" si="159"/>
        <v>0</v>
      </c>
      <c r="U931" s="291">
        <f t="shared" si="160"/>
        <v>0</v>
      </c>
      <c r="V931" s="291">
        <f t="shared" si="165"/>
        <v>0</v>
      </c>
      <c r="X931" s="288">
        <f>(($AC931*DT!$C$5/1000))*($D$1045/IF(AND($D$1044&gt;$B$1046,$B$1046&gt;$D$1043),366,365))+(($AD931*DT!$C$5/2000))</f>
        <v>0</v>
      </c>
      <c r="Y931" s="289">
        <f t="shared" si="161"/>
        <v>0</v>
      </c>
      <c r="Z931" s="289">
        <f>(($AC931*DT!$E$5/1000))*($D$1045/IF(AND($D$1044&gt;$B$1046,$B$1046&gt;$D$1043),366,365))+(($AD931*DT!$E$5/2000))</f>
        <v>0</v>
      </c>
      <c r="AA931" s="290">
        <f t="shared" si="162"/>
        <v>0</v>
      </c>
      <c r="AC931" s="291">
        <f t="shared" si="163"/>
        <v>0</v>
      </c>
      <c r="AD931" s="291">
        <f t="shared" si="164"/>
        <v>0</v>
      </c>
    </row>
    <row r="932" spans="2:30" x14ac:dyDescent="0.25">
      <c r="B932" s="522">
        <v>928</v>
      </c>
      <c r="C932" s="280">
        <f>'BIENES ASEGURADOS'!C940</f>
        <v>0</v>
      </c>
      <c r="D932" s="281">
        <f>SUM('BIENES ASEGURADOS'!D940:H940)*'RT GENERALES'!$D$14</f>
        <v>0</v>
      </c>
      <c r="E932" s="281">
        <f>SUM('BIENES ASEGURADOS'!I940:Y940,'BIENES ASEGURADOS'!AA940)*'RT GENERALES'!$D$14</f>
        <v>0</v>
      </c>
      <c r="F932" s="281">
        <f>'BIENES ASEGURADOS'!AB940*'RT GENERALES'!$D$14</f>
        <v>0</v>
      </c>
      <c r="G932" s="282">
        <f>'BIENES ASEGURADOS'!Z940*'RT GENERALES'!$D$14</f>
        <v>0</v>
      </c>
      <c r="H932" s="525">
        <f t="shared" si="155"/>
        <v>0</v>
      </c>
      <c r="I932" s="283"/>
      <c r="J932" s="284">
        <f>(((D932+E932)*(DT!$C$5/1000)))*($D$1045/IF(AND($D$1044&gt;$B$1046,$B$1046&gt;$D$1043),366,365))+(LIQUIDACION!$F932*(DT!$C$5/2000))</f>
        <v>0</v>
      </c>
      <c r="K932" s="285">
        <f t="shared" si="156"/>
        <v>0</v>
      </c>
      <c r="L932" s="286">
        <f>(((D932+E932)*DT!$E$5/1000)*($D$1045/IF(AND($D$1044&gt;$B$1046,$B$1046&gt;$D$1043),366,365))+(LIQUIDACION!F932*(DT!$E$5/2000)))</f>
        <v>0</v>
      </c>
      <c r="M932" s="286">
        <f>((G932)*(DT!$C$6/1000))*($D$1045/IF(AND($D$1044&gt;$B$1046,$B$1046&gt;$D$1043),366,365))</f>
        <v>0</v>
      </c>
      <c r="N932" s="287">
        <f t="shared" si="157"/>
        <v>0</v>
      </c>
      <c r="P932" s="288">
        <f>(($U932*DT!$C$5/1000))*($D$1045/IF(AND($D$1044&gt;$B$1046,$B$1046&gt;$D$1043),366,365))+(($V932*DT!$C$5/2000))</f>
        <v>0</v>
      </c>
      <c r="Q932" s="289">
        <f t="shared" si="158"/>
        <v>0</v>
      </c>
      <c r="R932" s="289">
        <f>(($U932*DT!$E$5/1000))*($D$1045/IF(AND($D$1044&gt;$B$1046,$B$1046&gt;$D$1043),366,365))+(($V932*DT!$E$5/2000))</f>
        <v>0</v>
      </c>
      <c r="S932" s="290">
        <f t="shared" si="159"/>
        <v>0</v>
      </c>
      <c r="U932" s="291">
        <f t="shared" si="160"/>
        <v>0</v>
      </c>
      <c r="V932" s="291">
        <f t="shared" si="165"/>
        <v>0</v>
      </c>
      <c r="X932" s="288">
        <f>(($AC932*DT!$C$5/1000))*($D$1045/IF(AND($D$1044&gt;$B$1046,$B$1046&gt;$D$1043),366,365))+(($AD932*DT!$C$5/2000))</f>
        <v>0</v>
      </c>
      <c r="Y932" s="289">
        <f t="shared" si="161"/>
        <v>0</v>
      </c>
      <c r="Z932" s="289">
        <f>(($AC932*DT!$E$5/1000))*($D$1045/IF(AND($D$1044&gt;$B$1046,$B$1046&gt;$D$1043),366,365))+(($AD932*DT!$E$5/2000))</f>
        <v>0</v>
      </c>
      <c r="AA932" s="290">
        <f t="shared" si="162"/>
        <v>0</v>
      </c>
      <c r="AC932" s="291">
        <f t="shared" si="163"/>
        <v>0</v>
      </c>
      <c r="AD932" s="291">
        <f t="shared" si="164"/>
        <v>0</v>
      </c>
    </row>
    <row r="933" spans="2:30" x14ac:dyDescent="0.25">
      <c r="B933" s="522">
        <v>929</v>
      </c>
      <c r="C933" s="280">
        <f>'BIENES ASEGURADOS'!C941</f>
        <v>0</v>
      </c>
      <c r="D933" s="281">
        <f>SUM('BIENES ASEGURADOS'!D941:H941)*'RT GENERALES'!$D$14</f>
        <v>0</v>
      </c>
      <c r="E933" s="281">
        <f>SUM('BIENES ASEGURADOS'!I941:Y941,'BIENES ASEGURADOS'!AA941)*'RT GENERALES'!$D$14</f>
        <v>0</v>
      </c>
      <c r="F933" s="281">
        <f>'BIENES ASEGURADOS'!AB941*'RT GENERALES'!$D$14</f>
        <v>0</v>
      </c>
      <c r="G933" s="282">
        <f>'BIENES ASEGURADOS'!Z941*'RT GENERALES'!$D$14</f>
        <v>0</v>
      </c>
      <c r="H933" s="525">
        <f t="shared" si="155"/>
        <v>0</v>
      </c>
      <c r="I933" s="283"/>
      <c r="J933" s="284">
        <f>(((D933+E933)*(DT!$C$5/1000)))*($D$1045/IF(AND($D$1044&gt;$B$1046,$B$1046&gt;$D$1043),366,365))+(LIQUIDACION!$F933*(DT!$C$5/2000))</f>
        <v>0</v>
      </c>
      <c r="K933" s="285">
        <f t="shared" si="156"/>
        <v>0</v>
      </c>
      <c r="L933" s="286">
        <f>(((D933+E933)*DT!$E$5/1000)*($D$1045/IF(AND($D$1044&gt;$B$1046,$B$1046&gt;$D$1043),366,365))+(LIQUIDACION!F933*(DT!$E$5/2000)))</f>
        <v>0</v>
      </c>
      <c r="M933" s="286">
        <f>((G933)*(DT!$C$6/1000))*($D$1045/IF(AND($D$1044&gt;$B$1046,$B$1046&gt;$D$1043),366,365))</f>
        <v>0</v>
      </c>
      <c r="N933" s="287">
        <f t="shared" si="157"/>
        <v>0</v>
      </c>
      <c r="P933" s="288">
        <f>(($U933*DT!$C$5/1000))*($D$1045/IF(AND($D$1044&gt;$B$1046,$B$1046&gt;$D$1043),366,365))+(($V933*DT!$C$5/2000))</f>
        <v>0</v>
      </c>
      <c r="Q933" s="289">
        <f t="shared" si="158"/>
        <v>0</v>
      </c>
      <c r="R933" s="289">
        <f>(($U933*DT!$E$5/1000))*($D$1045/IF(AND($D$1044&gt;$B$1046,$B$1046&gt;$D$1043),366,365))+(($V933*DT!$E$5/2000))</f>
        <v>0</v>
      </c>
      <c r="S933" s="290">
        <f t="shared" si="159"/>
        <v>0</v>
      </c>
      <c r="U933" s="291">
        <f t="shared" si="160"/>
        <v>0</v>
      </c>
      <c r="V933" s="291">
        <f t="shared" si="165"/>
        <v>0</v>
      </c>
      <c r="X933" s="288">
        <f>(($AC933*DT!$C$5/1000))*($D$1045/IF(AND($D$1044&gt;$B$1046,$B$1046&gt;$D$1043),366,365))+(($AD933*DT!$C$5/2000))</f>
        <v>0</v>
      </c>
      <c r="Y933" s="289">
        <f t="shared" si="161"/>
        <v>0</v>
      </c>
      <c r="Z933" s="289">
        <f>(($AC933*DT!$E$5/1000))*($D$1045/IF(AND($D$1044&gt;$B$1046,$B$1046&gt;$D$1043),366,365))+(($AD933*DT!$E$5/2000))</f>
        <v>0</v>
      </c>
      <c r="AA933" s="290">
        <f t="shared" si="162"/>
        <v>0</v>
      </c>
      <c r="AC933" s="291">
        <f t="shared" si="163"/>
        <v>0</v>
      </c>
      <c r="AD933" s="291">
        <f t="shared" si="164"/>
        <v>0</v>
      </c>
    </row>
    <row r="934" spans="2:30" x14ac:dyDescent="0.25">
      <c r="B934" s="522">
        <v>930</v>
      </c>
      <c r="C934" s="280">
        <f>'BIENES ASEGURADOS'!C942</f>
        <v>0</v>
      </c>
      <c r="D934" s="281">
        <f>SUM('BIENES ASEGURADOS'!D942:H942)*'RT GENERALES'!$D$14</f>
        <v>0</v>
      </c>
      <c r="E934" s="281">
        <f>SUM('BIENES ASEGURADOS'!I942:Y942,'BIENES ASEGURADOS'!AA942)*'RT GENERALES'!$D$14</f>
        <v>0</v>
      </c>
      <c r="F934" s="281">
        <f>'BIENES ASEGURADOS'!AB942*'RT GENERALES'!$D$14</f>
        <v>0</v>
      </c>
      <c r="G934" s="282">
        <f>'BIENES ASEGURADOS'!Z942*'RT GENERALES'!$D$14</f>
        <v>0</v>
      </c>
      <c r="H934" s="525">
        <f t="shared" si="155"/>
        <v>0</v>
      </c>
      <c r="I934" s="283"/>
      <c r="J934" s="284">
        <f>(((D934+E934)*(DT!$C$5/1000)))*($D$1045/IF(AND($D$1044&gt;$B$1046,$B$1046&gt;$D$1043),366,365))+(LIQUIDACION!$F934*(DT!$C$5/2000))</f>
        <v>0</v>
      </c>
      <c r="K934" s="285">
        <f t="shared" si="156"/>
        <v>0</v>
      </c>
      <c r="L934" s="286">
        <f>(((D934+E934)*DT!$E$5/1000)*($D$1045/IF(AND($D$1044&gt;$B$1046,$B$1046&gt;$D$1043),366,365))+(LIQUIDACION!F934*(DT!$E$5/2000)))</f>
        <v>0</v>
      </c>
      <c r="M934" s="286">
        <f>((G934)*(DT!$C$6/1000))*($D$1045/IF(AND($D$1044&gt;$B$1046,$B$1046&gt;$D$1043),366,365))</f>
        <v>0</v>
      </c>
      <c r="N934" s="287">
        <f t="shared" si="157"/>
        <v>0</v>
      </c>
      <c r="P934" s="288">
        <f>(($U934*DT!$C$5/1000))*($D$1045/IF(AND($D$1044&gt;$B$1046,$B$1046&gt;$D$1043),366,365))+(($V934*DT!$C$5/2000))</f>
        <v>0</v>
      </c>
      <c r="Q934" s="289">
        <f t="shared" si="158"/>
        <v>0</v>
      </c>
      <c r="R934" s="289">
        <f>(($U934*DT!$E$5/1000))*($D$1045/IF(AND($D$1044&gt;$B$1046,$B$1046&gt;$D$1043),366,365))+(($V934*DT!$E$5/2000))</f>
        <v>0</v>
      </c>
      <c r="S934" s="290">
        <f t="shared" si="159"/>
        <v>0</v>
      </c>
      <c r="U934" s="291">
        <f t="shared" si="160"/>
        <v>0</v>
      </c>
      <c r="V934" s="291">
        <f t="shared" si="165"/>
        <v>0</v>
      </c>
      <c r="X934" s="288">
        <f>(($AC934*DT!$C$5/1000))*($D$1045/IF(AND($D$1044&gt;$B$1046,$B$1046&gt;$D$1043),366,365))+(($AD934*DT!$C$5/2000))</f>
        <v>0</v>
      </c>
      <c r="Y934" s="289">
        <f t="shared" si="161"/>
        <v>0</v>
      </c>
      <c r="Z934" s="289">
        <f>(($AC934*DT!$E$5/1000))*($D$1045/IF(AND($D$1044&gt;$B$1046,$B$1046&gt;$D$1043),366,365))+(($AD934*DT!$E$5/2000))</f>
        <v>0</v>
      </c>
      <c r="AA934" s="290">
        <f t="shared" si="162"/>
        <v>0</v>
      </c>
      <c r="AC934" s="291">
        <f t="shared" si="163"/>
        <v>0</v>
      </c>
      <c r="AD934" s="291">
        <f t="shared" si="164"/>
        <v>0</v>
      </c>
    </row>
    <row r="935" spans="2:30" x14ac:dyDescent="0.25">
      <c r="B935" s="522">
        <v>931</v>
      </c>
      <c r="C935" s="280">
        <f>'BIENES ASEGURADOS'!C943</f>
        <v>0</v>
      </c>
      <c r="D935" s="281">
        <f>SUM('BIENES ASEGURADOS'!D943:H943)*'RT GENERALES'!$D$14</f>
        <v>0</v>
      </c>
      <c r="E935" s="281">
        <f>SUM('BIENES ASEGURADOS'!I943:Y943,'BIENES ASEGURADOS'!AA943)*'RT GENERALES'!$D$14</f>
        <v>0</v>
      </c>
      <c r="F935" s="281">
        <f>'BIENES ASEGURADOS'!AB943*'RT GENERALES'!$D$14</f>
        <v>0</v>
      </c>
      <c r="G935" s="282">
        <f>'BIENES ASEGURADOS'!Z943*'RT GENERALES'!$D$14</f>
        <v>0</v>
      </c>
      <c r="H935" s="525">
        <f t="shared" si="155"/>
        <v>0</v>
      </c>
      <c r="I935" s="283"/>
      <c r="J935" s="284">
        <f>(((D935+E935)*(DT!$C$5/1000)))*($D$1045/IF(AND($D$1044&gt;$B$1046,$B$1046&gt;$D$1043),366,365))+(LIQUIDACION!$F935*(DT!$C$5/2000))</f>
        <v>0</v>
      </c>
      <c r="K935" s="285">
        <f t="shared" si="156"/>
        <v>0</v>
      </c>
      <c r="L935" s="286">
        <f>(((D935+E935)*DT!$E$5/1000)*($D$1045/IF(AND($D$1044&gt;$B$1046,$B$1046&gt;$D$1043),366,365))+(LIQUIDACION!F935*(DT!$E$5/2000)))</f>
        <v>0</v>
      </c>
      <c r="M935" s="286">
        <f>((G935)*(DT!$C$6/1000))*($D$1045/IF(AND($D$1044&gt;$B$1046,$B$1046&gt;$D$1043),366,365))</f>
        <v>0</v>
      </c>
      <c r="N935" s="287">
        <f t="shared" si="157"/>
        <v>0</v>
      </c>
      <c r="P935" s="288">
        <f>(($U935*DT!$C$5/1000))*($D$1045/IF(AND($D$1044&gt;$B$1046,$B$1046&gt;$D$1043),366,365))+(($V935*DT!$C$5/2000))</f>
        <v>0</v>
      </c>
      <c r="Q935" s="289">
        <f t="shared" si="158"/>
        <v>0</v>
      </c>
      <c r="R935" s="289">
        <f>(($U935*DT!$E$5/1000))*($D$1045/IF(AND($D$1044&gt;$B$1046,$B$1046&gt;$D$1043),366,365))+(($V935*DT!$E$5/2000))</f>
        <v>0</v>
      </c>
      <c r="S935" s="290">
        <f t="shared" si="159"/>
        <v>0</v>
      </c>
      <c r="U935" s="291">
        <f t="shared" si="160"/>
        <v>0</v>
      </c>
      <c r="V935" s="291">
        <f t="shared" si="165"/>
        <v>0</v>
      </c>
      <c r="X935" s="288">
        <f>(($AC935*DT!$C$5/1000))*($D$1045/IF(AND($D$1044&gt;$B$1046,$B$1046&gt;$D$1043),366,365))+(($AD935*DT!$C$5/2000))</f>
        <v>0</v>
      </c>
      <c r="Y935" s="289">
        <f t="shared" si="161"/>
        <v>0</v>
      </c>
      <c r="Z935" s="289">
        <f>(($AC935*DT!$E$5/1000))*($D$1045/IF(AND($D$1044&gt;$B$1046,$B$1046&gt;$D$1043),366,365))+(($AD935*DT!$E$5/2000))</f>
        <v>0</v>
      </c>
      <c r="AA935" s="290">
        <f t="shared" si="162"/>
        <v>0</v>
      </c>
      <c r="AC935" s="291">
        <f t="shared" si="163"/>
        <v>0</v>
      </c>
      <c r="AD935" s="291">
        <f t="shared" si="164"/>
        <v>0</v>
      </c>
    </row>
    <row r="936" spans="2:30" x14ac:dyDescent="0.25">
      <c r="B936" s="522">
        <v>932</v>
      </c>
      <c r="C936" s="280">
        <f>'BIENES ASEGURADOS'!C944</f>
        <v>0</v>
      </c>
      <c r="D936" s="281">
        <f>SUM('BIENES ASEGURADOS'!D944:H944)*'RT GENERALES'!$D$14</f>
        <v>0</v>
      </c>
      <c r="E936" s="281">
        <f>SUM('BIENES ASEGURADOS'!I944:Y944,'BIENES ASEGURADOS'!AA944)*'RT GENERALES'!$D$14</f>
        <v>0</v>
      </c>
      <c r="F936" s="281">
        <f>'BIENES ASEGURADOS'!AB944*'RT GENERALES'!$D$14</f>
        <v>0</v>
      </c>
      <c r="G936" s="282">
        <f>'BIENES ASEGURADOS'!Z944*'RT GENERALES'!$D$14</f>
        <v>0</v>
      </c>
      <c r="H936" s="525">
        <f t="shared" si="155"/>
        <v>0</v>
      </c>
      <c r="I936" s="283"/>
      <c r="J936" s="284">
        <f>(((D936+E936)*(DT!$C$5/1000)))*($D$1045/IF(AND($D$1044&gt;$B$1046,$B$1046&gt;$D$1043),366,365))+(LIQUIDACION!$F936*(DT!$C$5/2000))</f>
        <v>0</v>
      </c>
      <c r="K936" s="285">
        <f t="shared" si="156"/>
        <v>0</v>
      </c>
      <c r="L936" s="286">
        <f>(((D936+E936)*DT!$E$5/1000)*($D$1045/IF(AND($D$1044&gt;$B$1046,$B$1046&gt;$D$1043),366,365))+(LIQUIDACION!F936*(DT!$E$5/2000)))</f>
        <v>0</v>
      </c>
      <c r="M936" s="286">
        <f>((G936)*(DT!$C$6/1000))*($D$1045/IF(AND($D$1044&gt;$B$1046,$B$1046&gt;$D$1043),366,365))</f>
        <v>0</v>
      </c>
      <c r="N936" s="287">
        <f t="shared" si="157"/>
        <v>0</v>
      </c>
      <c r="P936" s="288">
        <f>(($U936*DT!$C$5/1000))*($D$1045/IF(AND($D$1044&gt;$B$1046,$B$1046&gt;$D$1043),366,365))+(($V936*DT!$C$5/2000))</f>
        <v>0</v>
      </c>
      <c r="Q936" s="289">
        <f t="shared" si="158"/>
        <v>0</v>
      </c>
      <c r="R936" s="289">
        <f>(($U936*DT!$E$5/1000))*($D$1045/IF(AND($D$1044&gt;$B$1046,$B$1046&gt;$D$1043),366,365))+(($V936*DT!$E$5/2000))</f>
        <v>0</v>
      </c>
      <c r="S936" s="290">
        <f t="shared" si="159"/>
        <v>0</v>
      </c>
      <c r="U936" s="291">
        <f t="shared" si="160"/>
        <v>0</v>
      </c>
      <c r="V936" s="291">
        <f t="shared" si="165"/>
        <v>0</v>
      </c>
      <c r="X936" s="288">
        <f>(($AC936*DT!$C$5/1000))*($D$1045/IF(AND($D$1044&gt;$B$1046,$B$1046&gt;$D$1043),366,365))+(($AD936*DT!$C$5/2000))</f>
        <v>0</v>
      </c>
      <c r="Y936" s="289">
        <f t="shared" si="161"/>
        <v>0</v>
      </c>
      <c r="Z936" s="289">
        <f>(($AC936*DT!$E$5/1000))*($D$1045/IF(AND($D$1044&gt;$B$1046,$B$1046&gt;$D$1043),366,365))+(($AD936*DT!$E$5/2000))</f>
        <v>0</v>
      </c>
      <c r="AA936" s="290">
        <f t="shared" si="162"/>
        <v>0</v>
      </c>
      <c r="AC936" s="291">
        <f t="shared" si="163"/>
        <v>0</v>
      </c>
      <c r="AD936" s="291">
        <f t="shared" si="164"/>
        <v>0</v>
      </c>
    </row>
    <row r="937" spans="2:30" x14ac:dyDescent="0.25">
      <c r="B937" s="522">
        <v>933</v>
      </c>
      <c r="C937" s="280">
        <f>'BIENES ASEGURADOS'!C945</f>
        <v>0</v>
      </c>
      <c r="D937" s="281">
        <f>SUM('BIENES ASEGURADOS'!D945:H945)*'RT GENERALES'!$D$14</f>
        <v>0</v>
      </c>
      <c r="E937" s="281">
        <f>SUM('BIENES ASEGURADOS'!I945:Y945,'BIENES ASEGURADOS'!AA945)*'RT GENERALES'!$D$14</f>
        <v>0</v>
      </c>
      <c r="F937" s="281">
        <f>'BIENES ASEGURADOS'!AB945*'RT GENERALES'!$D$14</f>
        <v>0</v>
      </c>
      <c r="G937" s="282">
        <f>'BIENES ASEGURADOS'!Z945*'RT GENERALES'!$D$14</f>
        <v>0</v>
      </c>
      <c r="H937" s="525">
        <f t="shared" si="155"/>
        <v>0</v>
      </c>
      <c r="I937" s="283"/>
      <c r="J937" s="284">
        <f>(((D937+E937)*(DT!$C$5/1000)))*($D$1045/IF(AND($D$1044&gt;$B$1046,$B$1046&gt;$D$1043),366,365))+(LIQUIDACION!$F937*(DT!$C$5/2000))</f>
        <v>0</v>
      </c>
      <c r="K937" s="285">
        <f t="shared" si="156"/>
        <v>0</v>
      </c>
      <c r="L937" s="286">
        <f>(((D937+E937)*DT!$E$5/1000)*($D$1045/IF(AND($D$1044&gt;$B$1046,$B$1046&gt;$D$1043),366,365))+(LIQUIDACION!F937*(DT!$E$5/2000)))</f>
        <v>0</v>
      </c>
      <c r="M937" s="286">
        <f>((G937)*(DT!$C$6/1000))*($D$1045/IF(AND($D$1044&gt;$B$1046,$B$1046&gt;$D$1043),366,365))</f>
        <v>0</v>
      </c>
      <c r="N937" s="287">
        <f t="shared" si="157"/>
        <v>0</v>
      </c>
      <c r="P937" s="288">
        <f>(($U937*DT!$C$5/1000))*($D$1045/IF(AND($D$1044&gt;$B$1046,$B$1046&gt;$D$1043),366,365))+(($V937*DT!$C$5/2000))</f>
        <v>0</v>
      </c>
      <c r="Q937" s="289">
        <f t="shared" si="158"/>
        <v>0</v>
      </c>
      <c r="R937" s="289">
        <f>(($U937*DT!$E$5/1000))*($D$1045/IF(AND($D$1044&gt;$B$1046,$B$1046&gt;$D$1043),366,365))+(($V937*DT!$E$5/2000))</f>
        <v>0</v>
      </c>
      <c r="S937" s="290">
        <f t="shared" si="159"/>
        <v>0</v>
      </c>
      <c r="U937" s="291">
        <f t="shared" si="160"/>
        <v>0</v>
      </c>
      <c r="V937" s="291">
        <f t="shared" si="165"/>
        <v>0</v>
      </c>
      <c r="X937" s="288">
        <f>(($AC937*DT!$C$5/1000))*($D$1045/IF(AND($D$1044&gt;$B$1046,$B$1046&gt;$D$1043),366,365))+(($AD937*DT!$C$5/2000))</f>
        <v>0</v>
      </c>
      <c r="Y937" s="289">
        <f t="shared" si="161"/>
        <v>0</v>
      </c>
      <c r="Z937" s="289">
        <f>(($AC937*DT!$E$5/1000))*($D$1045/IF(AND($D$1044&gt;$B$1046,$B$1046&gt;$D$1043),366,365))+(($AD937*DT!$E$5/2000))</f>
        <v>0</v>
      </c>
      <c r="AA937" s="290">
        <f t="shared" si="162"/>
        <v>0</v>
      </c>
      <c r="AC937" s="291">
        <f t="shared" si="163"/>
        <v>0</v>
      </c>
      <c r="AD937" s="291">
        <f t="shared" si="164"/>
        <v>0</v>
      </c>
    </row>
    <row r="938" spans="2:30" x14ac:dyDescent="0.25">
      <c r="B938" s="522">
        <v>934</v>
      </c>
      <c r="C938" s="280">
        <f>'BIENES ASEGURADOS'!C946</f>
        <v>0</v>
      </c>
      <c r="D938" s="281">
        <f>SUM('BIENES ASEGURADOS'!D946:H946)*'RT GENERALES'!$D$14</f>
        <v>0</v>
      </c>
      <c r="E938" s="281">
        <f>SUM('BIENES ASEGURADOS'!I946:Y946,'BIENES ASEGURADOS'!AA946)*'RT GENERALES'!$D$14</f>
        <v>0</v>
      </c>
      <c r="F938" s="281">
        <f>'BIENES ASEGURADOS'!AB946*'RT GENERALES'!$D$14</f>
        <v>0</v>
      </c>
      <c r="G938" s="282">
        <f>'BIENES ASEGURADOS'!Z946*'RT GENERALES'!$D$14</f>
        <v>0</v>
      </c>
      <c r="H938" s="525">
        <f t="shared" si="155"/>
        <v>0</v>
      </c>
      <c r="I938" s="283"/>
      <c r="J938" s="284">
        <f>(((D938+E938)*(DT!$C$5/1000)))*($D$1045/IF(AND($D$1044&gt;$B$1046,$B$1046&gt;$D$1043),366,365))+(LIQUIDACION!$F938*(DT!$C$5/2000))</f>
        <v>0</v>
      </c>
      <c r="K938" s="285">
        <f t="shared" si="156"/>
        <v>0</v>
      </c>
      <c r="L938" s="286">
        <f>(((D938+E938)*DT!$E$5/1000)*($D$1045/IF(AND($D$1044&gt;$B$1046,$B$1046&gt;$D$1043),366,365))+(LIQUIDACION!F938*(DT!$E$5/2000)))</f>
        <v>0</v>
      </c>
      <c r="M938" s="286">
        <f>((G938)*(DT!$C$6/1000))*($D$1045/IF(AND($D$1044&gt;$B$1046,$B$1046&gt;$D$1043),366,365))</f>
        <v>0</v>
      </c>
      <c r="N938" s="287">
        <f t="shared" si="157"/>
        <v>0</v>
      </c>
      <c r="P938" s="288">
        <f>(($U938*DT!$C$5/1000))*($D$1045/IF(AND($D$1044&gt;$B$1046,$B$1046&gt;$D$1043),366,365))+(($V938*DT!$C$5/2000))</f>
        <v>0</v>
      </c>
      <c r="Q938" s="289">
        <f t="shared" si="158"/>
        <v>0</v>
      </c>
      <c r="R938" s="289">
        <f>(($U938*DT!$E$5/1000))*($D$1045/IF(AND($D$1044&gt;$B$1046,$B$1046&gt;$D$1043),366,365))+(($V938*DT!$E$5/2000))</f>
        <v>0</v>
      </c>
      <c r="S938" s="290">
        <f t="shared" si="159"/>
        <v>0</v>
      </c>
      <c r="U938" s="291">
        <f t="shared" si="160"/>
        <v>0</v>
      </c>
      <c r="V938" s="291">
        <f t="shared" si="165"/>
        <v>0</v>
      </c>
      <c r="X938" s="288">
        <f>(($AC938*DT!$C$5/1000))*($D$1045/IF(AND($D$1044&gt;$B$1046,$B$1046&gt;$D$1043),366,365))+(($AD938*DT!$C$5/2000))</f>
        <v>0</v>
      </c>
      <c r="Y938" s="289">
        <f t="shared" si="161"/>
        <v>0</v>
      </c>
      <c r="Z938" s="289">
        <f>(($AC938*DT!$E$5/1000))*($D$1045/IF(AND($D$1044&gt;$B$1046,$B$1046&gt;$D$1043),366,365))+(($AD938*DT!$E$5/2000))</f>
        <v>0</v>
      </c>
      <c r="AA938" s="290">
        <f t="shared" si="162"/>
        <v>0</v>
      </c>
      <c r="AC938" s="291">
        <f t="shared" si="163"/>
        <v>0</v>
      </c>
      <c r="AD938" s="291">
        <f t="shared" si="164"/>
        <v>0</v>
      </c>
    </row>
    <row r="939" spans="2:30" x14ac:dyDescent="0.25">
      <c r="B939" s="522">
        <v>935</v>
      </c>
      <c r="C939" s="280">
        <f>'BIENES ASEGURADOS'!C947</f>
        <v>0</v>
      </c>
      <c r="D939" s="281">
        <f>SUM('BIENES ASEGURADOS'!D947:H947)*'RT GENERALES'!$D$14</f>
        <v>0</v>
      </c>
      <c r="E939" s="281">
        <f>SUM('BIENES ASEGURADOS'!I947:Y947,'BIENES ASEGURADOS'!AA947)*'RT GENERALES'!$D$14</f>
        <v>0</v>
      </c>
      <c r="F939" s="281">
        <f>'BIENES ASEGURADOS'!AB947*'RT GENERALES'!$D$14</f>
        <v>0</v>
      </c>
      <c r="G939" s="282">
        <f>'BIENES ASEGURADOS'!Z947*'RT GENERALES'!$D$14</f>
        <v>0</v>
      </c>
      <c r="H939" s="525">
        <f t="shared" si="155"/>
        <v>0</v>
      </c>
      <c r="I939" s="283"/>
      <c r="J939" s="284">
        <f>(((D939+E939)*(DT!$C$5/1000)))*($D$1045/IF(AND($D$1044&gt;$B$1046,$B$1046&gt;$D$1043),366,365))+(LIQUIDACION!$F939*(DT!$C$5/2000))</f>
        <v>0</v>
      </c>
      <c r="K939" s="285">
        <f t="shared" si="156"/>
        <v>0</v>
      </c>
      <c r="L939" s="286">
        <f>(((D939+E939)*DT!$E$5/1000)*($D$1045/IF(AND($D$1044&gt;$B$1046,$B$1046&gt;$D$1043),366,365))+(LIQUIDACION!F939*(DT!$E$5/2000)))</f>
        <v>0</v>
      </c>
      <c r="M939" s="286">
        <f>((G939)*(DT!$C$6/1000))*($D$1045/IF(AND($D$1044&gt;$B$1046,$B$1046&gt;$D$1043),366,365))</f>
        <v>0</v>
      </c>
      <c r="N939" s="287">
        <f t="shared" si="157"/>
        <v>0</v>
      </c>
      <c r="P939" s="288">
        <f>(($U939*DT!$C$5/1000))*($D$1045/IF(AND($D$1044&gt;$B$1046,$B$1046&gt;$D$1043),366,365))+(($V939*DT!$C$5/2000))</f>
        <v>0</v>
      </c>
      <c r="Q939" s="289">
        <f t="shared" si="158"/>
        <v>0</v>
      </c>
      <c r="R939" s="289">
        <f>(($U939*DT!$E$5/1000))*($D$1045/IF(AND($D$1044&gt;$B$1046,$B$1046&gt;$D$1043),366,365))+(($V939*DT!$E$5/2000))</f>
        <v>0</v>
      </c>
      <c r="S939" s="290">
        <f t="shared" si="159"/>
        <v>0</v>
      </c>
      <c r="U939" s="291">
        <f t="shared" si="160"/>
        <v>0</v>
      </c>
      <c r="V939" s="291">
        <f t="shared" si="165"/>
        <v>0</v>
      </c>
      <c r="X939" s="288">
        <f>(($AC939*DT!$C$5/1000))*($D$1045/IF(AND($D$1044&gt;$B$1046,$B$1046&gt;$D$1043),366,365))+(($AD939*DT!$C$5/2000))</f>
        <v>0</v>
      </c>
      <c r="Y939" s="289">
        <f t="shared" si="161"/>
        <v>0</v>
      </c>
      <c r="Z939" s="289">
        <f>(($AC939*DT!$E$5/1000))*($D$1045/IF(AND($D$1044&gt;$B$1046,$B$1046&gt;$D$1043),366,365))+(($AD939*DT!$E$5/2000))</f>
        <v>0</v>
      </c>
      <c r="AA939" s="290">
        <f t="shared" si="162"/>
        <v>0</v>
      </c>
      <c r="AC939" s="291">
        <f t="shared" si="163"/>
        <v>0</v>
      </c>
      <c r="AD939" s="291">
        <f t="shared" si="164"/>
        <v>0</v>
      </c>
    </row>
    <row r="940" spans="2:30" x14ac:dyDescent="0.25">
      <c r="B940" s="522">
        <v>936</v>
      </c>
      <c r="C940" s="280">
        <f>'BIENES ASEGURADOS'!C948</f>
        <v>0</v>
      </c>
      <c r="D940" s="281">
        <f>SUM('BIENES ASEGURADOS'!D948:H948)*'RT GENERALES'!$D$14</f>
        <v>0</v>
      </c>
      <c r="E940" s="281">
        <f>SUM('BIENES ASEGURADOS'!I948:Y948,'BIENES ASEGURADOS'!AA948)*'RT GENERALES'!$D$14</f>
        <v>0</v>
      </c>
      <c r="F940" s="281">
        <f>'BIENES ASEGURADOS'!AB948*'RT GENERALES'!$D$14</f>
        <v>0</v>
      </c>
      <c r="G940" s="282">
        <f>'BIENES ASEGURADOS'!Z948*'RT GENERALES'!$D$14</f>
        <v>0</v>
      </c>
      <c r="H940" s="525">
        <f t="shared" si="155"/>
        <v>0</v>
      </c>
      <c r="I940" s="283"/>
      <c r="J940" s="284">
        <f>(((D940+E940)*(DT!$C$5/1000)))*($D$1045/IF(AND($D$1044&gt;$B$1046,$B$1046&gt;$D$1043),366,365))+(LIQUIDACION!$F940*(DT!$C$5/2000))</f>
        <v>0</v>
      </c>
      <c r="K940" s="285">
        <f t="shared" si="156"/>
        <v>0</v>
      </c>
      <c r="L940" s="286">
        <f>(((D940+E940)*DT!$E$5/1000)*($D$1045/IF(AND($D$1044&gt;$B$1046,$B$1046&gt;$D$1043),366,365))+(LIQUIDACION!F940*(DT!$E$5/2000)))</f>
        <v>0</v>
      </c>
      <c r="M940" s="286">
        <f>((G940)*(DT!$C$6/1000))*($D$1045/IF(AND($D$1044&gt;$B$1046,$B$1046&gt;$D$1043),366,365))</f>
        <v>0</v>
      </c>
      <c r="N940" s="287">
        <f t="shared" si="157"/>
        <v>0</v>
      </c>
      <c r="P940" s="288">
        <f>(($U940*DT!$C$5/1000))*($D$1045/IF(AND($D$1044&gt;$B$1046,$B$1046&gt;$D$1043),366,365))+(($V940*DT!$C$5/2000))</f>
        <v>0</v>
      </c>
      <c r="Q940" s="289">
        <f t="shared" si="158"/>
        <v>0</v>
      </c>
      <c r="R940" s="289">
        <f>(($U940*DT!$E$5/1000))*($D$1045/IF(AND($D$1044&gt;$B$1046,$B$1046&gt;$D$1043),366,365))+(($V940*DT!$E$5/2000))</f>
        <v>0</v>
      </c>
      <c r="S940" s="290">
        <f t="shared" si="159"/>
        <v>0</v>
      </c>
      <c r="U940" s="291">
        <f t="shared" si="160"/>
        <v>0</v>
      </c>
      <c r="V940" s="291">
        <f t="shared" si="165"/>
        <v>0</v>
      </c>
      <c r="X940" s="288">
        <f>(($AC940*DT!$C$5/1000))*($D$1045/IF(AND($D$1044&gt;$B$1046,$B$1046&gt;$D$1043),366,365))+(($AD940*DT!$C$5/2000))</f>
        <v>0</v>
      </c>
      <c r="Y940" s="289">
        <f t="shared" si="161"/>
        <v>0</v>
      </c>
      <c r="Z940" s="289">
        <f>(($AC940*DT!$E$5/1000))*($D$1045/IF(AND($D$1044&gt;$B$1046,$B$1046&gt;$D$1043),366,365))+(($AD940*DT!$E$5/2000))</f>
        <v>0</v>
      </c>
      <c r="AA940" s="290">
        <f t="shared" si="162"/>
        <v>0</v>
      </c>
      <c r="AC940" s="291">
        <f t="shared" si="163"/>
        <v>0</v>
      </c>
      <c r="AD940" s="291">
        <f t="shared" si="164"/>
        <v>0</v>
      </c>
    </row>
    <row r="941" spans="2:30" x14ac:dyDescent="0.25">
      <c r="B941" s="522">
        <v>937</v>
      </c>
      <c r="C941" s="280">
        <f>'BIENES ASEGURADOS'!C949</f>
        <v>0</v>
      </c>
      <c r="D941" s="281">
        <f>SUM('BIENES ASEGURADOS'!D949:H949)*'RT GENERALES'!$D$14</f>
        <v>0</v>
      </c>
      <c r="E941" s="281">
        <f>SUM('BIENES ASEGURADOS'!I949:Y949,'BIENES ASEGURADOS'!AA949)*'RT GENERALES'!$D$14</f>
        <v>0</v>
      </c>
      <c r="F941" s="281">
        <f>'BIENES ASEGURADOS'!AB949*'RT GENERALES'!$D$14</f>
        <v>0</v>
      </c>
      <c r="G941" s="282">
        <f>'BIENES ASEGURADOS'!Z949*'RT GENERALES'!$D$14</f>
        <v>0</v>
      </c>
      <c r="H941" s="525">
        <f t="shared" si="155"/>
        <v>0</v>
      </c>
      <c r="I941" s="283"/>
      <c r="J941" s="284">
        <f>(((D941+E941)*(DT!$C$5/1000)))*($D$1045/IF(AND($D$1044&gt;$B$1046,$B$1046&gt;$D$1043),366,365))+(LIQUIDACION!$F941*(DT!$C$5/2000))</f>
        <v>0</v>
      </c>
      <c r="K941" s="285">
        <f t="shared" si="156"/>
        <v>0</v>
      </c>
      <c r="L941" s="286">
        <f>(((D941+E941)*DT!$E$5/1000)*($D$1045/IF(AND($D$1044&gt;$B$1046,$B$1046&gt;$D$1043),366,365))+(LIQUIDACION!F941*(DT!$E$5/2000)))</f>
        <v>0</v>
      </c>
      <c r="M941" s="286">
        <f>((G941)*(DT!$C$6/1000))*($D$1045/IF(AND($D$1044&gt;$B$1046,$B$1046&gt;$D$1043),366,365))</f>
        <v>0</v>
      </c>
      <c r="N941" s="287">
        <f t="shared" si="157"/>
        <v>0</v>
      </c>
      <c r="P941" s="288">
        <f>(($U941*DT!$C$5/1000))*($D$1045/IF(AND($D$1044&gt;$B$1046,$B$1046&gt;$D$1043),366,365))+(($V941*DT!$C$5/2000))</f>
        <v>0</v>
      </c>
      <c r="Q941" s="289">
        <f t="shared" si="158"/>
        <v>0</v>
      </c>
      <c r="R941" s="289">
        <f>(($U941*DT!$E$5/1000))*($D$1045/IF(AND($D$1044&gt;$B$1046,$B$1046&gt;$D$1043),366,365))+(($V941*DT!$E$5/2000))</f>
        <v>0</v>
      </c>
      <c r="S941" s="290">
        <f t="shared" si="159"/>
        <v>0</v>
      </c>
      <c r="U941" s="291">
        <f t="shared" si="160"/>
        <v>0</v>
      </c>
      <c r="V941" s="291">
        <f t="shared" si="165"/>
        <v>0</v>
      </c>
      <c r="X941" s="288">
        <f>(($AC941*DT!$C$5/1000))*($D$1045/IF(AND($D$1044&gt;$B$1046,$B$1046&gt;$D$1043),366,365))+(($AD941*DT!$C$5/2000))</f>
        <v>0</v>
      </c>
      <c r="Y941" s="289">
        <f t="shared" si="161"/>
        <v>0</v>
      </c>
      <c r="Z941" s="289">
        <f>(($AC941*DT!$E$5/1000))*($D$1045/IF(AND($D$1044&gt;$B$1046,$B$1046&gt;$D$1043),366,365))+(($AD941*DT!$E$5/2000))</f>
        <v>0</v>
      </c>
      <c r="AA941" s="290">
        <f t="shared" si="162"/>
        <v>0</v>
      </c>
      <c r="AC941" s="291">
        <f t="shared" si="163"/>
        <v>0</v>
      </c>
      <c r="AD941" s="291">
        <f t="shared" si="164"/>
        <v>0</v>
      </c>
    </row>
    <row r="942" spans="2:30" x14ac:dyDescent="0.25">
      <c r="B942" s="522">
        <v>938</v>
      </c>
      <c r="C942" s="280">
        <f>'BIENES ASEGURADOS'!C950</f>
        <v>0</v>
      </c>
      <c r="D942" s="281">
        <f>SUM('BIENES ASEGURADOS'!D950:H950)*'RT GENERALES'!$D$14</f>
        <v>0</v>
      </c>
      <c r="E942" s="281">
        <f>SUM('BIENES ASEGURADOS'!I950:Y950,'BIENES ASEGURADOS'!AA950)*'RT GENERALES'!$D$14</f>
        <v>0</v>
      </c>
      <c r="F942" s="281">
        <f>'BIENES ASEGURADOS'!AB950*'RT GENERALES'!$D$14</f>
        <v>0</v>
      </c>
      <c r="G942" s="282">
        <f>'BIENES ASEGURADOS'!Z950*'RT GENERALES'!$D$14</f>
        <v>0</v>
      </c>
      <c r="H942" s="525">
        <f t="shared" si="155"/>
        <v>0</v>
      </c>
      <c r="I942" s="283"/>
      <c r="J942" s="284">
        <f>(((D942+E942)*(DT!$C$5/1000)))*($D$1045/IF(AND($D$1044&gt;$B$1046,$B$1046&gt;$D$1043),366,365))+(LIQUIDACION!$F942*(DT!$C$5/2000))</f>
        <v>0</v>
      </c>
      <c r="K942" s="285">
        <f t="shared" si="156"/>
        <v>0</v>
      </c>
      <c r="L942" s="286">
        <f>(((D942+E942)*DT!$E$5/1000)*($D$1045/IF(AND($D$1044&gt;$B$1046,$B$1046&gt;$D$1043),366,365))+(LIQUIDACION!F942*(DT!$E$5/2000)))</f>
        <v>0</v>
      </c>
      <c r="M942" s="286">
        <f>((G942)*(DT!$C$6/1000))*($D$1045/IF(AND($D$1044&gt;$B$1046,$B$1046&gt;$D$1043),366,365))</f>
        <v>0</v>
      </c>
      <c r="N942" s="287">
        <f t="shared" si="157"/>
        <v>0</v>
      </c>
      <c r="P942" s="288">
        <f>(($U942*DT!$C$5/1000))*($D$1045/IF(AND($D$1044&gt;$B$1046,$B$1046&gt;$D$1043),366,365))+(($V942*DT!$C$5/2000))</f>
        <v>0</v>
      </c>
      <c r="Q942" s="289">
        <f t="shared" si="158"/>
        <v>0</v>
      </c>
      <c r="R942" s="289">
        <f>(($U942*DT!$E$5/1000))*($D$1045/IF(AND($D$1044&gt;$B$1046,$B$1046&gt;$D$1043),366,365))+(($V942*DT!$E$5/2000))</f>
        <v>0</v>
      </c>
      <c r="S942" s="290">
        <f t="shared" si="159"/>
        <v>0</v>
      </c>
      <c r="U942" s="291">
        <f t="shared" si="160"/>
        <v>0</v>
      </c>
      <c r="V942" s="291">
        <f t="shared" si="165"/>
        <v>0</v>
      </c>
      <c r="X942" s="288">
        <f>(($AC942*DT!$C$5/1000))*($D$1045/IF(AND($D$1044&gt;$B$1046,$B$1046&gt;$D$1043),366,365))+(($AD942*DT!$C$5/2000))</f>
        <v>0</v>
      </c>
      <c r="Y942" s="289">
        <f t="shared" si="161"/>
        <v>0</v>
      </c>
      <c r="Z942" s="289">
        <f>(($AC942*DT!$E$5/1000))*($D$1045/IF(AND($D$1044&gt;$B$1046,$B$1046&gt;$D$1043),366,365))+(($AD942*DT!$E$5/2000))</f>
        <v>0</v>
      </c>
      <c r="AA942" s="290">
        <f t="shared" si="162"/>
        <v>0</v>
      </c>
      <c r="AC942" s="291">
        <f t="shared" si="163"/>
        <v>0</v>
      </c>
      <c r="AD942" s="291">
        <f t="shared" si="164"/>
        <v>0</v>
      </c>
    </row>
    <row r="943" spans="2:30" x14ac:dyDescent="0.25">
      <c r="B943" s="522">
        <v>939</v>
      </c>
      <c r="C943" s="280">
        <f>'BIENES ASEGURADOS'!C951</f>
        <v>0</v>
      </c>
      <c r="D943" s="281">
        <f>SUM('BIENES ASEGURADOS'!D951:H951)*'RT GENERALES'!$D$14</f>
        <v>0</v>
      </c>
      <c r="E943" s="281">
        <f>SUM('BIENES ASEGURADOS'!I951:Y951,'BIENES ASEGURADOS'!AA951)*'RT GENERALES'!$D$14</f>
        <v>0</v>
      </c>
      <c r="F943" s="281">
        <f>'BIENES ASEGURADOS'!AB951*'RT GENERALES'!$D$14</f>
        <v>0</v>
      </c>
      <c r="G943" s="282">
        <f>'BIENES ASEGURADOS'!Z951*'RT GENERALES'!$D$14</f>
        <v>0</v>
      </c>
      <c r="H943" s="525">
        <f t="shared" si="155"/>
        <v>0</v>
      </c>
      <c r="I943" s="283"/>
      <c r="J943" s="284">
        <f>(((D943+E943)*(DT!$C$5/1000)))*($D$1045/IF(AND($D$1044&gt;$B$1046,$B$1046&gt;$D$1043),366,365))+(LIQUIDACION!$F943*(DT!$C$5/2000))</f>
        <v>0</v>
      </c>
      <c r="K943" s="285">
        <f t="shared" si="156"/>
        <v>0</v>
      </c>
      <c r="L943" s="286">
        <f>(((D943+E943)*DT!$E$5/1000)*($D$1045/IF(AND($D$1044&gt;$B$1046,$B$1046&gt;$D$1043),366,365))+(LIQUIDACION!F943*(DT!$E$5/2000)))</f>
        <v>0</v>
      </c>
      <c r="M943" s="286">
        <f>((G943)*(DT!$C$6/1000))*($D$1045/IF(AND($D$1044&gt;$B$1046,$B$1046&gt;$D$1043),366,365))</f>
        <v>0</v>
      </c>
      <c r="N943" s="287">
        <f t="shared" si="157"/>
        <v>0</v>
      </c>
      <c r="P943" s="288">
        <f>(($U943*DT!$C$5/1000))*($D$1045/IF(AND($D$1044&gt;$B$1046,$B$1046&gt;$D$1043),366,365))+(($V943*DT!$C$5/2000))</f>
        <v>0</v>
      </c>
      <c r="Q943" s="289">
        <f t="shared" si="158"/>
        <v>0</v>
      </c>
      <c r="R943" s="289">
        <f>(($U943*DT!$E$5/1000))*($D$1045/IF(AND($D$1044&gt;$B$1046,$B$1046&gt;$D$1043),366,365))+(($V943*DT!$E$5/2000))</f>
        <v>0</v>
      </c>
      <c r="S943" s="290">
        <f t="shared" si="159"/>
        <v>0</v>
      </c>
      <c r="U943" s="291">
        <f t="shared" si="160"/>
        <v>0</v>
      </c>
      <c r="V943" s="291">
        <f t="shared" si="165"/>
        <v>0</v>
      </c>
      <c r="X943" s="288">
        <f>(($AC943*DT!$C$5/1000))*($D$1045/IF(AND($D$1044&gt;$B$1046,$B$1046&gt;$D$1043),366,365))+(($AD943*DT!$C$5/2000))</f>
        <v>0</v>
      </c>
      <c r="Y943" s="289">
        <f t="shared" si="161"/>
        <v>0</v>
      </c>
      <c r="Z943" s="289">
        <f>(($AC943*DT!$E$5/1000))*($D$1045/IF(AND($D$1044&gt;$B$1046,$B$1046&gt;$D$1043),366,365))+(($AD943*DT!$E$5/2000))</f>
        <v>0</v>
      </c>
      <c r="AA943" s="290">
        <f t="shared" si="162"/>
        <v>0</v>
      </c>
      <c r="AC943" s="291">
        <f t="shared" si="163"/>
        <v>0</v>
      </c>
      <c r="AD943" s="291">
        <f t="shared" si="164"/>
        <v>0</v>
      </c>
    </row>
    <row r="944" spans="2:30" x14ac:dyDescent="0.25">
      <c r="B944" s="522">
        <v>940</v>
      </c>
      <c r="C944" s="280">
        <f>'BIENES ASEGURADOS'!C952</f>
        <v>0</v>
      </c>
      <c r="D944" s="281">
        <f>SUM('BIENES ASEGURADOS'!D952:H952)*'RT GENERALES'!$D$14</f>
        <v>0</v>
      </c>
      <c r="E944" s="281">
        <f>SUM('BIENES ASEGURADOS'!I952:Y952,'BIENES ASEGURADOS'!AA952)*'RT GENERALES'!$D$14</f>
        <v>0</v>
      </c>
      <c r="F944" s="281">
        <f>'BIENES ASEGURADOS'!AB952*'RT GENERALES'!$D$14</f>
        <v>0</v>
      </c>
      <c r="G944" s="282">
        <f>'BIENES ASEGURADOS'!Z952*'RT GENERALES'!$D$14</f>
        <v>0</v>
      </c>
      <c r="H944" s="525">
        <f t="shared" si="155"/>
        <v>0</v>
      </c>
      <c r="I944" s="283"/>
      <c r="J944" s="284">
        <f>(((D944+E944)*(DT!$C$5/1000)))*($D$1045/IF(AND($D$1044&gt;$B$1046,$B$1046&gt;$D$1043),366,365))+(LIQUIDACION!$F944*(DT!$C$5/2000))</f>
        <v>0</v>
      </c>
      <c r="K944" s="285">
        <f t="shared" si="156"/>
        <v>0</v>
      </c>
      <c r="L944" s="286">
        <f>(((D944+E944)*DT!$E$5/1000)*($D$1045/IF(AND($D$1044&gt;$B$1046,$B$1046&gt;$D$1043),366,365))+(LIQUIDACION!F944*(DT!$E$5/2000)))</f>
        <v>0</v>
      </c>
      <c r="M944" s="286">
        <f>((G944)*(DT!$C$6/1000))*($D$1045/IF(AND($D$1044&gt;$B$1046,$B$1046&gt;$D$1043),366,365))</f>
        <v>0</v>
      </c>
      <c r="N944" s="287">
        <f t="shared" si="157"/>
        <v>0</v>
      </c>
      <c r="P944" s="288">
        <f>(($U944*DT!$C$5/1000))*($D$1045/IF(AND($D$1044&gt;$B$1046,$B$1046&gt;$D$1043),366,365))+(($V944*DT!$C$5/2000))</f>
        <v>0</v>
      </c>
      <c r="Q944" s="289">
        <f t="shared" si="158"/>
        <v>0</v>
      </c>
      <c r="R944" s="289">
        <f>(($U944*DT!$E$5/1000))*($D$1045/IF(AND($D$1044&gt;$B$1046,$B$1046&gt;$D$1043),366,365))+(($V944*DT!$E$5/2000))</f>
        <v>0</v>
      </c>
      <c r="S944" s="290">
        <f t="shared" si="159"/>
        <v>0</v>
      </c>
      <c r="U944" s="291">
        <f t="shared" si="160"/>
        <v>0</v>
      </c>
      <c r="V944" s="291">
        <f t="shared" si="165"/>
        <v>0</v>
      </c>
      <c r="X944" s="288">
        <f>(($AC944*DT!$C$5/1000))*($D$1045/IF(AND($D$1044&gt;$B$1046,$B$1046&gt;$D$1043),366,365))+(($AD944*DT!$C$5/2000))</f>
        <v>0</v>
      </c>
      <c r="Y944" s="289">
        <f t="shared" si="161"/>
        <v>0</v>
      </c>
      <c r="Z944" s="289">
        <f>(($AC944*DT!$E$5/1000))*($D$1045/IF(AND($D$1044&gt;$B$1046,$B$1046&gt;$D$1043),366,365))+(($AD944*DT!$E$5/2000))</f>
        <v>0</v>
      </c>
      <c r="AA944" s="290">
        <f t="shared" si="162"/>
        <v>0</v>
      </c>
      <c r="AC944" s="291">
        <f t="shared" si="163"/>
        <v>0</v>
      </c>
      <c r="AD944" s="291">
        <f t="shared" si="164"/>
        <v>0</v>
      </c>
    </row>
    <row r="945" spans="2:30" x14ac:dyDescent="0.25">
      <c r="B945" s="522">
        <v>941</v>
      </c>
      <c r="C945" s="280">
        <f>'BIENES ASEGURADOS'!C953</f>
        <v>0</v>
      </c>
      <c r="D945" s="281">
        <f>SUM('BIENES ASEGURADOS'!D953:H953)*'RT GENERALES'!$D$14</f>
        <v>0</v>
      </c>
      <c r="E945" s="281">
        <f>SUM('BIENES ASEGURADOS'!I953:Y953,'BIENES ASEGURADOS'!AA953)*'RT GENERALES'!$D$14</f>
        <v>0</v>
      </c>
      <c r="F945" s="281">
        <f>'BIENES ASEGURADOS'!AB953*'RT GENERALES'!$D$14</f>
        <v>0</v>
      </c>
      <c r="G945" s="282">
        <f>'BIENES ASEGURADOS'!Z953*'RT GENERALES'!$D$14</f>
        <v>0</v>
      </c>
      <c r="H945" s="525">
        <f t="shared" si="155"/>
        <v>0</v>
      </c>
      <c r="I945" s="283"/>
      <c r="J945" s="284">
        <f>(((D945+E945)*(DT!$C$5/1000)))*($D$1045/IF(AND($D$1044&gt;$B$1046,$B$1046&gt;$D$1043),366,365))+(LIQUIDACION!$F945*(DT!$C$5/2000))</f>
        <v>0</v>
      </c>
      <c r="K945" s="285">
        <f t="shared" si="156"/>
        <v>0</v>
      </c>
      <c r="L945" s="286">
        <f>(((D945+E945)*DT!$E$5/1000)*($D$1045/IF(AND($D$1044&gt;$B$1046,$B$1046&gt;$D$1043),366,365))+(LIQUIDACION!F945*(DT!$E$5/2000)))</f>
        <v>0</v>
      </c>
      <c r="M945" s="286">
        <f>((G945)*(DT!$C$6/1000))*($D$1045/IF(AND($D$1044&gt;$B$1046,$B$1046&gt;$D$1043),366,365))</f>
        <v>0</v>
      </c>
      <c r="N945" s="287">
        <f t="shared" si="157"/>
        <v>0</v>
      </c>
      <c r="P945" s="288">
        <f>(($U945*DT!$C$5/1000))*($D$1045/IF(AND($D$1044&gt;$B$1046,$B$1046&gt;$D$1043),366,365))+(($V945*DT!$C$5/2000))</f>
        <v>0</v>
      </c>
      <c r="Q945" s="289">
        <f t="shared" si="158"/>
        <v>0</v>
      </c>
      <c r="R945" s="289">
        <f>(($U945*DT!$E$5/1000))*($D$1045/IF(AND($D$1044&gt;$B$1046,$B$1046&gt;$D$1043),366,365))+(($V945*DT!$E$5/2000))</f>
        <v>0</v>
      </c>
      <c r="S945" s="290">
        <f t="shared" si="159"/>
        <v>0</v>
      </c>
      <c r="U945" s="291">
        <f t="shared" si="160"/>
        <v>0</v>
      </c>
      <c r="V945" s="291">
        <f t="shared" si="165"/>
        <v>0</v>
      </c>
      <c r="X945" s="288">
        <f>(($AC945*DT!$C$5/1000))*($D$1045/IF(AND($D$1044&gt;$B$1046,$B$1046&gt;$D$1043),366,365))+(($AD945*DT!$C$5/2000))</f>
        <v>0</v>
      </c>
      <c r="Y945" s="289">
        <f t="shared" si="161"/>
        <v>0</v>
      </c>
      <c r="Z945" s="289">
        <f>(($AC945*DT!$E$5/1000))*($D$1045/IF(AND($D$1044&gt;$B$1046,$B$1046&gt;$D$1043),366,365))+(($AD945*DT!$E$5/2000))</f>
        <v>0</v>
      </c>
      <c r="AA945" s="290">
        <f t="shared" si="162"/>
        <v>0</v>
      </c>
      <c r="AC945" s="291">
        <f t="shared" si="163"/>
        <v>0</v>
      </c>
      <c r="AD945" s="291">
        <f t="shared" si="164"/>
        <v>0</v>
      </c>
    </row>
    <row r="946" spans="2:30" x14ac:dyDescent="0.25">
      <c r="B946" s="522">
        <v>942</v>
      </c>
      <c r="C946" s="280">
        <f>'BIENES ASEGURADOS'!C954</f>
        <v>0</v>
      </c>
      <c r="D946" s="281">
        <f>SUM('BIENES ASEGURADOS'!D954:H954)*'RT GENERALES'!$D$14</f>
        <v>0</v>
      </c>
      <c r="E946" s="281">
        <f>SUM('BIENES ASEGURADOS'!I954:Y954,'BIENES ASEGURADOS'!AA954)*'RT GENERALES'!$D$14</f>
        <v>0</v>
      </c>
      <c r="F946" s="281">
        <f>'BIENES ASEGURADOS'!AB954*'RT GENERALES'!$D$14</f>
        <v>0</v>
      </c>
      <c r="G946" s="282">
        <f>'BIENES ASEGURADOS'!Z954*'RT GENERALES'!$D$14</f>
        <v>0</v>
      </c>
      <c r="H946" s="525">
        <f t="shared" si="155"/>
        <v>0</v>
      </c>
      <c r="I946" s="283"/>
      <c r="J946" s="284">
        <f>(((D946+E946)*(DT!$C$5/1000)))*($D$1045/IF(AND($D$1044&gt;$B$1046,$B$1046&gt;$D$1043),366,365))+(LIQUIDACION!$F946*(DT!$C$5/2000))</f>
        <v>0</v>
      </c>
      <c r="K946" s="285">
        <f t="shared" si="156"/>
        <v>0</v>
      </c>
      <c r="L946" s="286">
        <f>(((D946+E946)*DT!$E$5/1000)*($D$1045/IF(AND($D$1044&gt;$B$1046,$B$1046&gt;$D$1043),366,365))+(LIQUIDACION!F946*(DT!$E$5/2000)))</f>
        <v>0</v>
      </c>
      <c r="M946" s="286">
        <f>((G946)*(DT!$C$6/1000))*($D$1045/IF(AND($D$1044&gt;$B$1046,$B$1046&gt;$D$1043),366,365))</f>
        <v>0</v>
      </c>
      <c r="N946" s="287">
        <f t="shared" si="157"/>
        <v>0</v>
      </c>
      <c r="P946" s="288">
        <f>(($U946*DT!$C$5/1000))*($D$1045/IF(AND($D$1044&gt;$B$1046,$B$1046&gt;$D$1043),366,365))+(($V946*DT!$C$5/2000))</f>
        <v>0</v>
      </c>
      <c r="Q946" s="289">
        <f t="shared" si="158"/>
        <v>0</v>
      </c>
      <c r="R946" s="289">
        <f>(($U946*DT!$E$5/1000))*($D$1045/IF(AND($D$1044&gt;$B$1046,$B$1046&gt;$D$1043),366,365))+(($V946*DT!$E$5/2000))</f>
        <v>0</v>
      </c>
      <c r="S946" s="290">
        <f t="shared" si="159"/>
        <v>0</v>
      </c>
      <c r="U946" s="291">
        <f t="shared" si="160"/>
        <v>0</v>
      </c>
      <c r="V946" s="291">
        <f t="shared" si="165"/>
        <v>0</v>
      </c>
      <c r="X946" s="288">
        <f>(($AC946*DT!$C$5/1000))*($D$1045/IF(AND($D$1044&gt;$B$1046,$B$1046&gt;$D$1043),366,365))+(($AD946*DT!$C$5/2000))</f>
        <v>0</v>
      </c>
      <c r="Y946" s="289">
        <f t="shared" si="161"/>
        <v>0</v>
      </c>
      <c r="Z946" s="289">
        <f>(($AC946*DT!$E$5/1000))*($D$1045/IF(AND($D$1044&gt;$B$1046,$B$1046&gt;$D$1043),366,365))+(($AD946*DT!$E$5/2000))</f>
        <v>0</v>
      </c>
      <c r="AA946" s="290">
        <f t="shared" si="162"/>
        <v>0</v>
      </c>
      <c r="AC946" s="291">
        <f t="shared" si="163"/>
        <v>0</v>
      </c>
      <c r="AD946" s="291">
        <f t="shared" si="164"/>
        <v>0</v>
      </c>
    </row>
    <row r="947" spans="2:30" x14ac:dyDescent="0.25">
      <c r="B947" s="522">
        <v>943</v>
      </c>
      <c r="C947" s="280">
        <f>'BIENES ASEGURADOS'!C955</f>
        <v>0</v>
      </c>
      <c r="D947" s="281">
        <f>SUM('BIENES ASEGURADOS'!D955:H955)*'RT GENERALES'!$D$14</f>
        <v>0</v>
      </c>
      <c r="E947" s="281">
        <f>SUM('BIENES ASEGURADOS'!I955:Y955,'BIENES ASEGURADOS'!AA955)*'RT GENERALES'!$D$14</f>
        <v>0</v>
      </c>
      <c r="F947" s="281">
        <f>'BIENES ASEGURADOS'!AB955*'RT GENERALES'!$D$14</f>
        <v>0</v>
      </c>
      <c r="G947" s="282">
        <f>'BIENES ASEGURADOS'!Z955*'RT GENERALES'!$D$14</f>
        <v>0</v>
      </c>
      <c r="H947" s="525">
        <f t="shared" si="155"/>
        <v>0</v>
      </c>
      <c r="I947" s="283"/>
      <c r="J947" s="284">
        <f>(((D947+E947)*(DT!$C$5/1000)))*($D$1045/IF(AND($D$1044&gt;$B$1046,$B$1046&gt;$D$1043),366,365))+(LIQUIDACION!$F947*(DT!$C$5/2000))</f>
        <v>0</v>
      </c>
      <c r="K947" s="285">
        <f t="shared" si="156"/>
        <v>0</v>
      </c>
      <c r="L947" s="286">
        <f>(((D947+E947)*DT!$E$5/1000)*($D$1045/IF(AND($D$1044&gt;$B$1046,$B$1046&gt;$D$1043),366,365))+(LIQUIDACION!F947*(DT!$E$5/2000)))</f>
        <v>0</v>
      </c>
      <c r="M947" s="286">
        <f>((G947)*(DT!$C$6/1000))*($D$1045/IF(AND($D$1044&gt;$B$1046,$B$1046&gt;$D$1043),366,365))</f>
        <v>0</v>
      </c>
      <c r="N947" s="287">
        <f t="shared" si="157"/>
        <v>0</v>
      </c>
      <c r="P947" s="288">
        <f>(($U947*DT!$C$5/1000))*($D$1045/IF(AND($D$1044&gt;$B$1046,$B$1046&gt;$D$1043),366,365))+(($V947*DT!$C$5/2000))</f>
        <v>0</v>
      </c>
      <c r="Q947" s="289">
        <f t="shared" si="158"/>
        <v>0</v>
      </c>
      <c r="R947" s="289">
        <f>(($U947*DT!$E$5/1000))*($D$1045/IF(AND($D$1044&gt;$B$1046,$B$1046&gt;$D$1043),366,365))+(($V947*DT!$E$5/2000))</f>
        <v>0</v>
      </c>
      <c r="S947" s="290">
        <f t="shared" si="159"/>
        <v>0</v>
      </c>
      <c r="U947" s="291">
        <f t="shared" si="160"/>
        <v>0</v>
      </c>
      <c r="V947" s="291">
        <f t="shared" si="165"/>
        <v>0</v>
      </c>
      <c r="X947" s="288">
        <f>(($AC947*DT!$C$5/1000))*($D$1045/IF(AND($D$1044&gt;$B$1046,$B$1046&gt;$D$1043),366,365))+(($AD947*DT!$C$5/2000))</f>
        <v>0</v>
      </c>
      <c r="Y947" s="289">
        <f t="shared" si="161"/>
        <v>0</v>
      </c>
      <c r="Z947" s="289">
        <f>(($AC947*DT!$E$5/1000))*($D$1045/IF(AND($D$1044&gt;$B$1046,$B$1046&gt;$D$1043),366,365))+(($AD947*DT!$E$5/2000))</f>
        <v>0</v>
      </c>
      <c r="AA947" s="290">
        <f t="shared" si="162"/>
        <v>0</v>
      </c>
      <c r="AC947" s="291">
        <f t="shared" si="163"/>
        <v>0</v>
      </c>
      <c r="AD947" s="291">
        <f t="shared" si="164"/>
        <v>0</v>
      </c>
    </row>
    <row r="948" spans="2:30" x14ac:dyDescent="0.25">
      <c r="B948" s="522">
        <v>944</v>
      </c>
      <c r="C948" s="280">
        <f>'BIENES ASEGURADOS'!C956</f>
        <v>0</v>
      </c>
      <c r="D948" s="281">
        <f>SUM('BIENES ASEGURADOS'!D956:H956)*'RT GENERALES'!$D$14</f>
        <v>0</v>
      </c>
      <c r="E948" s="281">
        <f>SUM('BIENES ASEGURADOS'!I956:Y956,'BIENES ASEGURADOS'!AA956)*'RT GENERALES'!$D$14</f>
        <v>0</v>
      </c>
      <c r="F948" s="281">
        <f>'BIENES ASEGURADOS'!AB956*'RT GENERALES'!$D$14</f>
        <v>0</v>
      </c>
      <c r="G948" s="282">
        <f>'BIENES ASEGURADOS'!Z956*'RT GENERALES'!$D$14</f>
        <v>0</v>
      </c>
      <c r="H948" s="525">
        <f t="shared" si="155"/>
        <v>0</v>
      </c>
      <c r="I948" s="283"/>
      <c r="J948" s="284">
        <f>(((D948+E948)*(DT!$C$5/1000)))*($D$1045/IF(AND($D$1044&gt;$B$1046,$B$1046&gt;$D$1043),366,365))+(LIQUIDACION!$F948*(DT!$C$5/2000))</f>
        <v>0</v>
      </c>
      <c r="K948" s="285">
        <f t="shared" si="156"/>
        <v>0</v>
      </c>
      <c r="L948" s="286">
        <f>(((D948+E948)*DT!$E$5/1000)*($D$1045/IF(AND($D$1044&gt;$B$1046,$B$1046&gt;$D$1043),366,365))+(LIQUIDACION!F948*(DT!$E$5/2000)))</f>
        <v>0</v>
      </c>
      <c r="M948" s="286">
        <f>((G948)*(DT!$C$6/1000))*($D$1045/IF(AND($D$1044&gt;$B$1046,$B$1046&gt;$D$1043),366,365))</f>
        <v>0</v>
      </c>
      <c r="N948" s="287">
        <f t="shared" si="157"/>
        <v>0</v>
      </c>
      <c r="P948" s="288">
        <f>(($U948*DT!$C$5/1000))*($D$1045/IF(AND($D$1044&gt;$B$1046,$B$1046&gt;$D$1043),366,365))+(($V948*DT!$C$5/2000))</f>
        <v>0</v>
      </c>
      <c r="Q948" s="289">
        <f t="shared" si="158"/>
        <v>0</v>
      </c>
      <c r="R948" s="289">
        <f>(($U948*DT!$E$5/1000))*($D$1045/IF(AND($D$1044&gt;$B$1046,$B$1046&gt;$D$1043),366,365))+(($V948*DT!$E$5/2000))</f>
        <v>0</v>
      </c>
      <c r="S948" s="290">
        <f t="shared" si="159"/>
        <v>0</v>
      </c>
      <c r="U948" s="291">
        <f t="shared" si="160"/>
        <v>0</v>
      </c>
      <c r="V948" s="291">
        <f t="shared" si="165"/>
        <v>0</v>
      </c>
      <c r="X948" s="288">
        <f>(($AC948*DT!$C$5/1000))*($D$1045/IF(AND($D$1044&gt;$B$1046,$B$1046&gt;$D$1043),366,365))+(($AD948*DT!$C$5/2000))</f>
        <v>0</v>
      </c>
      <c r="Y948" s="289">
        <f t="shared" si="161"/>
        <v>0</v>
      </c>
      <c r="Z948" s="289">
        <f>(($AC948*DT!$E$5/1000))*($D$1045/IF(AND($D$1044&gt;$B$1046,$B$1046&gt;$D$1043),366,365))+(($AD948*DT!$E$5/2000))</f>
        <v>0</v>
      </c>
      <c r="AA948" s="290">
        <f t="shared" si="162"/>
        <v>0</v>
      </c>
      <c r="AC948" s="291">
        <f t="shared" si="163"/>
        <v>0</v>
      </c>
      <c r="AD948" s="291">
        <f t="shared" si="164"/>
        <v>0</v>
      </c>
    </row>
    <row r="949" spans="2:30" x14ac:dyDescent="0.25">
      <c r="B949" s="522">
        <v>945</v>
      </c>
      <c r="C949" s="280">
        <f>'BIENES ASEGURADOS'!C957</f>
        <v>0</v>
      </c>
      <c r="D949" s="281">
        <f>SUM('BIENES ASEGURADOS'!D957:H957)*'RT GENERALES'!$D$14</f>
        <v>0</v>
      </c>
      <c r="E949" s="281">
        <f>SUM('BIENES ASEGURADOS'!I957:Y957,'BIENES ASEGURADOS'!AA957)*'RT GENERALES'!$D$14</f>
        <v>0</v>
      </c>
      <c r="F949" s="281">
        <f>'BIENES ASEGURADOS'!AB957*'RT GENERALES'!$D$14</f>
        <v>0</v>
      </c>
      <c r="G949" s="282">
        <f>'BIENES ASEGURADOS'!Z957*'RT GENERALES'!$D$14</f>
        <v>0</v>
      </c>
      <c r="H949" s="525">
        <f t="shared" si="155"/>
        <v>0</v>
      </c>
      <c r="I949" s="283"/>
      <c r="J949" s="284">
        <f>(((D949+E949)*(DT!$C$5/1000)))*($D$1045/IF(AND($D$1044&gt;$B$1046,$B$1046&gt;$D$1043),366,365))+(LIQUIDACION!$F949*(DT!$C$5/2000))</f>
        <v>0</v>
      </c>
      <c r="K949" s="285">
        <f t="shared" si="156"/>
        <v>0</v>
      </c>
      <c r="L949" s="286">
        <f>(((D949+E949)*DT!$E$5/1000)*($D$1045/IF(AND($D$1044&gt;$B$1046,$B$1046&gt;$D$1043),366,365))+(LIQUIDACION!F949*(DT!$E$5/2000)))</f>
        <v>0</v>
      </c>
      <c r="M949" s="286">
        <f>((G949)*(DT!$C$6/1000))*($D$1045/IF(AND($D$1044&gt;$B$1046,$B$1046&gt;$D$1043),366,365))</f>
        <v>0</v>
      </c>
      <c r="N949" s="287">
        <f t="shared" si="157"/>
        <v>0</v>
      </c>
      <c r="P949" s="288">
        <f>(($U949*DT!$C$5/1000))*($D$1045/IF(AND($D$1044&gt;$B$1046,$B$1046&gt;$D$1043),366,365))+(($V949*DT!$C$5/2000))</f>
        <v>0</v>
      </c>
      <c r="Q949" s="289">
        <f t="shared" si="158"/>
        <v>0</v>
      </c>
      <c r="R949" s="289">
        <f>(($U949*DT!$E$5/1000))*($D$1045/IF(AND($D$1044&gt;$B$1046,$B$1046&gt;$D$1043),366,365))+(($V949*DT!$E$5/2000))</f>
        <v>0</v>
      </c>
      <c r="S949" s="290">
        <f t="shared" si="159"/>
        <v>0</v>
      </c>
      <c r="U949" s="291">
        <f t="shared" si="160"/>
        <v>0</v>
      </c>
      <c r="V949" s="291">
        <f t="shared" si="165"/>
        <v>0</v>
      </c>
      <c r="X949" s="288">
        <f>(($AC949*DT!$C$5/1000))*($D$1045/IF(AND($D$1044&gt;$B$1046,$B$1046&gt;$D$1043),366,365))+(($AD949*DT!$C$5/2000))</f>
        <v>0</v>
      </c>
      <c r="Y949" s="289">
        <f t="shared" si="161"/>
        <v>0</v>
      </c>
      <c r="Z949" s="289">
        <f>(($AC949*DT!$E$5/1000))*($D$1045/IF(AND($D$1044&gt;$B$1046,$B$1046&gt;$D$1043),366,365))+(($AD949*DT!$E$5/2000))</f>
        <v>0</v>
      </c>
      <c r="AA949" s="290">
        <f t="shared" si="162"/>
        <v>0</v>
      </c>
      <c r="AC949" s="291">
        <f t="shared" si="163"/>
        <v>0</v>
      </c>
      <c r="AD949" s="291">
        <f t="shared" si="164"/>
        <v>0</v>
      </c>
    </row>
    <row r="950" spans="2:30" x14ac:dyDescent="0.25">
      <c r="B950" s="522">
        <v>946</v>
      </c>
      <c r="C950" s="280">
        <f>'BIENES ASEGURADOS'!C958</f>
        <v>0</v>
      </c>
      <c r="D950" s="281">
        <f>SUM('BIENES ASEGURADOS'!D958:H958)*'RT GENERALES'!$D$14</f>
        <v>0</v>
      </c>
      <c r="E950" s="281">
        <f>SUM('BIENES ASEGURADOS'!I958:Y958,'BIENES ASEGURADOS'!AA958)*'RT GENERALES'!$D$14</f>
        <v>0</v>
      </c>
      <c r="F950" s="281">
        <f>'BIENES ASEGURADOS'!AB958*'RT GENERALES'!$D$14</f>
        <v>0</v>
      </c>
      <c r="G950" s="282">
        <f>'BIENES ASEGURADOS'!Z958*'RT GENERALES'!$D$14</f>
        <v>0</v>
      </c>
      <c r="H950" s="525">
        <f t="shared" si="155"/>
        <v>0</v>
      </c>
      <c r="I950" s="283"/>
      <c r="J950" s="284">
        <f>(((D950+E950)*(DT!$C$5/1000)))*($D$1045/IF(AND($D$1044&gt;$B$1046,$B$1046&gt;$D$1043),366,365))+(LIQUIDACION!$F950*(DT!$C$5/2000))</f>
        <v>0</v>
      </c>
      <c r="K950" s="285">
        <f t="shared" si="156"/>
        <v>0</v>
      </c>
      <c r="L950" s="286">
        <f>(((D950+E950)*DT!$E$5/1000)*($D$1045/IF(AND($D$1044&gt;$B$1046,$B$1046&gt;$D$1043),366,365))+(LIQUIDACION!F950*(DT!$E$5/2000)))</f>
        <v>0</v>
      </c>
      <c r="M950" s="286">
        <f>((G950)*(DT!$C$6/1000))*($D$1045/IF(AND($D$1044&gt;$B$1046,$B$1046&gt;$D$1043),366,365))</f>
        <v>0</v>
      </c>
      <c r="N950" s="287">
        <f t="shared" si="157"/>
        <v>0</v>
      </c>
      <c r="P950" s="288">
        <f>(($U950*DT!$C$5/1000))*($D$1045/IF(AND($D$1044&gt;$B$1046,$B$1046&gt;$D$1043),366,365))+(($V950*DT!$C$5/2000))</f>
        <v>0</v>
      </c>
      <c r="Q950" s="289">
        <f t="shared" si="158"/>
        <v>0</v>
      </c>
      <c r="R950" s="289">
        <f>(($U950*DT!$E$5/1000))*($D$1045/IF(AND($D$1044&gt;$B$1046,$B$1046&gt;$D$1043),366,365))+(($V950*DT!$E$5/2000))</f>
        <v>0</v>
      </c>
      <c r="S950" s="290">
        <f t="shared" si="159"/>
        <v>0</v>
      </c>
      <c r="U950" s="291">
        <f t="shared" si="160"/>
        <v>0</v>
      </c>
      <c r="V950" s="291">
        <f t="shared" si="165"/>
        <v>0</v>
      </c>
      <c r="X950" s="288">
        <f>(($AC950*DT!$C$5/1000))*($D$1045/IF(AND($D$1044&gt;$B$1046,$B$1046&gt;$D$1043),366,365))+(($AD950*DT!$C$5/2000))</f>
        <v>0</v>
      </c>
      <c r="Y950" s="289">
        <f t="shared" si="161"/>
        <v>0</v>
      </c>
      <c r="Z950" s="289">
        <f>(($AC950*DT!$E$5/1000))*($D$1045/IF(AND($D$1044&gt;$B$1046,$B$1046&gt;$D$1043),366,365))+(($AD950*DT!$E$5/2000))</f>
        <v>0</v>
      </c>
      <c r="AA950" s="290">
        <f t="shared" si="162"/>
        <v>0</v>
      </c>
      <c r="AC950" s="291">
        <f t="shared" si="163"/>
        <v>0</v>
      </c>
      <c r="AD950" s="291">
        <f t="shared" si="164"/>
        <v>0</v>
      </c>
    </row>
    <row r="951" spans="2:30" x14ac:dyDescent="0.25">
      <c r="B951" s="522">
        <v>947</v>
      </c>
      <c r="C951" s="280">
        <f>'BIENES ASEGURADOS'!C959</f>
        <v>0</v>
      </c>
      <c r="D951" s="281">
        <f>SUM('BIENES ASEGURADOS'!D959:H959)*'RT GENERALES'!$D$14</f>
        <v>0</v>
      </c>
      <c r="E951" s="281">
        <f>SUM('BIENES ASEGURADOS'!I959:Y959,'BIENES ASEGURADOS'!AA959)*'RT GENERALES'!$D$14</f>
        <v>0</v>
      </c>
      <c r="F951" s="281">
        <f>'BIENES ASEGURADOS'!AB959*'RT GENERALES'!$D$14</f>
        <v>0</v>
      </c>
      <c r="G951" s="282">
        <f>'BIENES ASEGURADOS'!Z959*'RT GENERALES'!$D$14</f>
        <v>0</v>
      </c>
      <c r="H951" s="525">
        <f t="shared" si="155"/>
        <v>0</v>
      </c>
      <c r="I951" s="283"/>
      <c r="J951" s="284">
        <f>(((D951+E951)*(DT!$C$5/1000)))*($D$1045/IF(AND($D$1044&gt;$B$1046,$B$1046&gt;$D$1043),366,365))+(LIQUIDACION!$F951*(DT!$C$5/2000))</f>
        <v>0</v>
      </c>
      <c r="K951" s="285">
        <f t="shared" si="156"/>
        <v>0</v>
      </c>
      <c r="L951" s="286">
        <f>(((D951+E951)*DT!$E$5/1000)*($D$1045/IF(AND($D$1044&gt;$B$1046,$B$1046&gt;$D$1043),366,365))+(LIQUIDACION!F951*(DT!$E$5/2000)))</f>
        <v>0</v>
      </c>
      <c r="M951" s="286">
        <f>((G951)*(DT!$C$6/1000))*($D$1045/IF(AND($D$1044&gt;$B$1046,$B$1046&gt;$D$1043),366,365))</f>
        <v>0</v>
      </c>
      <c r="N951" s="287">
        <f t="shared" si="157"/>
        <v>0</v>
      </c>
      <c r="P951" s="288">
        <f>(($U951*DT!$C$5/1000))*($D$1045/IF(AND($D$1044&gt;$B$1046,$B$1046&gt;$D$1043),366,365))+(($V951*DT!$C$5/2000))</f>
        <v>0</v>
      </c>
      <c r="Q951" s="289">
        <f t="shared" si="158"/>
        <v>0</v>
      </c>
      <c r="R951" s="289">
        <f>(($U951*DT!$E$5/1000))*($D$1045/IF(AND($D$1044&gt;$B$1046,$B$1046&gt;$D$1043),366,365))+(($V951*DT!$E$5/2000))</f>
        <v>0</v>
      </c>
      <c r="S951" s="290">
        <f t="shared" si="159"/>
        <v>0</v>
      </c>
      <c r="U951" s="291">
        <f t="shared" si="160"/>
        <v>0</v>
      </c>
      <c r="V951" s="291">
        <f t="shared" si="165"/>
        <v>0</v>
      </c>
      <c r="X951" s="288">
        <f>(($AC951*DT!$C$5/1000))*($D$1045/IF(AND($D$1044&gt;$B$1046,$B$1046&gt;$D$1043),366,365))+(($AD951*DT!$C$5/2000))</f>
        <v>0</v>
      </c>
      <c r="Y951" s="289">
        <f t="shared" si="161"/>
        <v>0</v>
      </c>
      <c r="Z951" s="289">
        <f>(($AC951*DT!$E$5/1000))*($D$1045/IF(AND($D$1044&gt;$B$1046,$B$1046&gt;$D$1043),366,365))+(($AD951*DT!$E$5/2000))</f>
        <v>0</v>
      </c>
      <c r="AA951" s="290">
        <f t="shared" si="162"/>
        <v>0</v>
      </c>
      <c r="AC951" s="291">
        <f t="shared" si="163"/>
        <v>0</v>
      </c>
      <c r="AD951" s="291">
        <f t="shared" si="164"/>
        <v>0</v>
      </c>
    </row>
    <row r="952" spans="2:30" x14ac:dyDescent="0.25">
      <c r="B952" s="522">
        <v>948</v>
      </c>
      <c r="C952" s="280">
        <f>'BIENES ASEGURADOS'!C960</f>
        <v>0</v>
      </c>
      <c r="D952" s="281">
        <f>SUM('BIENES ASEGURADOS'!D960:H960)*'RT GENERALES'!$D$14</f>
        <v>0</v>
      </c>
      <c r="E952" s="281">
        <f>SUM('BIENES ASEGURADOS'!I960:Y960,'BIENES ASEGURADOS'!AA960)*'RT GENERALES'!$D$14</f>
        <v>0</v>
      </c>
      <c r="F952" s="281">
        <f>'BIENES ASEGURADOS'!AB960*'RT GENERALES'!$D$14</f>
        <v>0</v>
      </c>
      <c r="G952" s="282">
        <f>'BIENES ASEGURADOS'!Z960*'RT GENERALES'!$D$14</f>
        <v>0</v>
      </c>
      <c r="H952" s="525">
        <f t="shared" ref="H952:H1015" si="166">SUM(D952:G952)</f>
        <v>0</v>
      </c>
      <c r="I952" s="283"/>
      <c r="J952" s="284">
        <f>(((D952+E952)*(DT!$C$5/1000)))*($D$1045/IF(AND($D$1044&gt;$B$1046,$B$1046&gt;$D$1043),366,365))+(LIQUIDACION!$F952*(DT!$C$5/2000))</f>
        <v>0</v>
      </c>
      <c r="K952" s="285">
        <f t="shared" ref="K952:K1015" si="167">(((D952+E952)*($H$1045/1000)))*($D$1045/IF(AND($D$1044&gt;$B$1046,$B$1046&gt;$D$1043),366,365))+(F952*$H$1045/2000)</f>
        <v>0</v>
      </c>
      <c r="L952" s="286">
        <f>(((D952+E952)*DT!$E$5/1000)*($D$1045/IF(AND($D$1044&gt;$B$1046,$B$1046&gt;$D$1043),366,365))+(LIQUIDACION!F952*(DT!$E$5/2000)))</f>
        <v>0</v>
      </c>
      <c r="M952" s="286">
        <f>((G952)*(DT!$C$6/1000))*($D$1045/IF(AND($D$1044&gt;$B$1046,$B$1046&gt;$D$1043),366,365))</f>
        <v>0</v>
      </c>
      <c r="N952" s="287">
        <f t="shared" ref="N952:N1015" si="168">SUM(J952:M952)</f>
        <v>0</v>
      </c>
      <c r="P952" s="288">
        <f>(($U952*DT!$C$5/1000))*($D$1045/IF(AND($D$1044&gt;$B$1046,$B$1046&gt;$D$1043),366,365))+(($V952*DT!$C$5/2000))</f>
        <v>0</v>
      </c>
      <c r="Q952" s="289">
        <f t="shared" ref="Q952:Q1015" si="169">(($U952*$H$1045/1000))*($D$1045/IF(AND($D$1044&gt;$B$1046,$B$1046&gt;$D$1043),366,365))+(($V952*$H$1045/2000))</f>
        <v>0</v>
      </c>
      <c r="R952" s="289">
        <f>(($U952*DT!$E$5/1000))*($D$1045/IF(AND($D$1044&gt;$B$1046,$B$1046&gt;$D$1043),366,365))+(($V952*DT!$E$5/2000))</f>
        <v>0</v>
      </c>
      <c r="S952" s="290">
        <f t="shared" ref="S952:S1015" si="170">N952-(SUM(P952:R952))</f>
        <v>0</v>
      </c>
      <c r="U952" s="291">
        <f t="shared" ref="U952:U1015" si="171">IF(AND(($H952)&gt;$P$2,F952&gt;0),((D952+E952+G952)*($P$2/$H952)),IF($H952&lt;$P$2,(D952+E952+G952),($H952)*($P$2/$H952)))</f>
        <v>0</v>
      </c>
      <c r="V952" s="291">
        <f t="shared" si="165"/>
        <v>0</v>
      </c>
      <c r="X952" s="288">
        <f>(($AC952*DT!$C$5/1000))*($D$1045/IF(AND($D$1044&gt;$B$1046,$B$1046&gt;$D$1043),366,365))+(($AD952*DT!$C$5/2000))</f>
        <v>0</v>
      </c>
      <c r="Y952" s="289">
        <f t="shared" ref="Y952:Y1015" si="172">(($AC952*$H$1045/1000))*($D$1045/IF(AND($D$1044&gt;$B$1046,$B$1046&gt;$D$1043),366,365))+(($AD952*$H$1045/2000))</f>
        <v>0</v>
      </c>
      <c r="Z952" s="289">
        <f>(($AC952*DT!$E$5/1000))*($D$1045/IF(AND($D$1044&gt;$B$1046,$B$1046&gt;$D$1043),366,365))+(($AD952*DT!$E$5/2000))</f>
        <v>0</v>
      </c>
      <c r="AA952" s="290">
        <f t="shared" ref="AA952:AA1015" si="173">N952-SUM(P952:R952,X952:Z952)</f>
        <v>0</v>
      </c>
      <c r="AC952" s="291">
        <f t="shared" ref="AC952:AC1015" si="174">IF($H952&gt;$P$2,IF(AND($X$2&gt;=($H952-$P$2)),(D952+E952+G952)*(1-($P$2/$H952)),(D952+E952+G952)*($X$2/$H952)),0)</f>
        <v>0</v>
      </c>
      <c r="AD952" s="291">
        <f t="shared" ref="AD952:AD1015" si="175">IF($H952&gt;$P$2,IF(AND($X$2&gt;=($H952-$P$2),F952&gt;0),(F952)*(1-($P$2/$H952)),(F952)*($X$2/$H952)),0)</f>
        <v>0</v>
      </c>
    </row>
    <row r="953" spans="2:30" x14ac:dyDescent="0.25">
      <c r="B953" s="522">
        <v>949</v>
      </c>
      <c r="C953" s="280">
        <f>'BIENES ASEGURADOS'!C961</f>
        <v>0</v>
      </c>
      <c r="D953" s="281">
        <f>SUM('BIENES ASEGURADOS'!D961:H961)*'RT GENERALES'!$D$14</f>
        <v>0</v>
      </c>
      <c r="E953" s="281">
        <f>SUM('BIENES ASEGURADOS'!I961:Y961,'BIENES ASEGURADOS'!AA961)*'RT GENERALES'!$D$14</f>
        <v>0</v>
      </c>
      <c r="F953" s="281">
        <f>'BIENES ASEGURADOS'!AB961*'RT GENERALES'!$D$14</f>
        <v>0</v>
      </c>
      <c r="G953" s="282">
        <f>'BIENES ASEGURADOS'!Z961*'RT GENERALES'!$D$14</f>
        <v>0</v>
      </c>
      <c r="H953" s="525">
        <f t="shared" si="166"/>
        <v>0</v>
      </c>
      <c r="I953" s="283"/>
      <c r="J953" s="284">
        <f>(((D953+E953)*(DT!$C$5/1000)))*($D$1045/IF(AND($D$1044&gt;$B$1046,$B$1046&gt;$D$1043),366,365))+(LIQUIDACION!$F953*(DT!$C$5/2000))</f>
        <v>0</v>
      </c>
      <c r="K953" s="285">
        <f t="shared" si="167"/>
        <v>0</v>
      </c>
      <c r="L953" s="286">
        <f>(((D953+E953)*DT!$E$5/1000)*($D$1045/IF(AND($D$1044&gt;$B$1046,$B$1046&gt;$D$1043),366,365))+(LIQUIDACION!F953*(DT!$E$5/2000)))</f>
        <v>0</v>
      </c>
      <c r="M953" s="286">
        <f>((G953)*(DT!$C$6/1000))*($D$1045/IF(AND($D$1044&gt;$B$1046,$B$1046&gt;$D$1043),366,365))</f>
        <v>0</v>
      </c>
      <c r="N953" s="287">
        <f t="shared" si="168"/>
        <v>0</v>
      </c>
      <c r="P953" s="288">
        <f>(($U953*DT!$C$5/1000))*($D$1045/IF(AND($D$1044&gt;$B$1046,$B$1046&gt;$D$1043),366,365))+(($V953*DT!$C$5/2000))</f>
        <v>0</v>
      </c>
      <c r="Q953" s="289">
        <f t="shared" si="169"/>
        <v>0</v>
      </c>
      <c r="R953" s="289">
        <f>(($U953*DT!$E$5/1000))*($D$1045/IF(AND($D$1044&gt;$B$1046,$B$1046&gt;$D$1043),366,365))+(($V953*DT!$E$5/2000))</f>
        <v>0</v>
      </c>
      <c r="S953" s="290">
        <f t="shared" si="170"/>
        <v>0</v>
      </c>
      <c r="U953" s="291">
        <f t="shared" si="171"/>
        <v>0</v>
      </c>
      <c r="V953" s="291">
        <f t="shared" si="165"/>
        <v>0</v>
      </c>
      <c r="X953" s="288">
        <f>(($AC953*DT!$C$5/1000))*($D$1045/IF(AND($D$1044&gt;$B$1046,$B$1046&gt;$D$1043),366,365))+(($AD953*DT!$C$5/2000))</f>
        <v>0</v>
      </c>
      <c r="Y953" s="289">
        <f t="shared" si="172"/>
        <v>0</v>
      </c>
      <c r="Z953" s="289">
        <f>(($AC953*DT!$E$5/1000))*($D$1045/IF(AND($D$1044&gt;$B$1046,$B$1046&gt;$D$1043),366,365))+(($AD953*DT!$E$5/2000))</f>
        <v>0</v>
      </c>
      <c r="AA953" s="290">
        <f t="shared" si="173"/>
        <v>0</v>
      </c>
      <c r="AC953" s="291">
        <f t="shared" si="174"/>
        <v>0</v>
      </c>
      <c r="AD953" s="291">
        <f t="shared" si="175"/>
        <v>0</v>
      </c>
    </row>
    <row r="954" spans="2:30" x14ac:dyDescent="0.25">
      <c r="B954" s="522">
        <v>950</v>
      </c>
      <c r="C954" s="280">
        <f>'BIENES ASEGURADOS'!C962</f>
        <v>0</v>
      </c>
      <c r="D954" s="281">
        <f>SUM('BIENES ASEGURADOS'!D962:H962)*'RT GENERALES'!$D$14</f>
        <v>0</v>
      </c>
      <c r="E954" s="281">
        <f>SUM('BIENES ASEGURADOS'!I962:Y962,'BIENES ASEGURADOS'!AA962)*'RT GENERALES'!$D$14</f>
        <v>0</v>
      </c>
      <c r="F954" s="281">
        <f>'BIENES ASEGURADOS'!AB962*'RT GENERALES'!$D$14</f>
        <v>0</v>
      </c>
      <c r="G954" s="282">
        <f>'BIENES ASEGURADOS'!Z962*'RT GENERALES'!$D$14</f>
        <v>0</v>
      </c>
      <c r="H954" s="525">
        <f t="shared" si="166"/>
        <v>0</v>
      </c>
      <c r="I954" s="283"/>
      <c r="J954" s="284">
        <f>(((D954+E954)*(DT!$C$5/1000)))*($D$1045/IF(AND($D$1044&gt;$B$1046,$B$1046&gt;$D$1043),366,365))+(LIQUIDACION!$F954*(DT!$C$5/2000))</f>
        <v>0</v>
      </c>
      <c r="K954" s="285">
        <f t="shared" si="167"/>
        <v>0</v>
      </c>
      <c r="L954" s="286">
        <f>(((D954+E954)*DT!$E$5/1000)*($D$1045/IF(AND($D$1044&gt;$B$1046,$B$1046&gt;$D$1043),366,365))+(LIQUIDACION!F954*(DT!$E$5/2000)))</f>
        <v>0</v>
      </c>
      <c r="M954" s="286">
        <f>((G954)*(DT!$C$6/1000))*($D$1045/IF(AND($D$1044&gt;$B$1046,$B$1046&gt;$D$1043),366,365))</f>
        <v>0</v>
      </c>
      <c r="N954" s="287">
        <f t="shared" si="168"/>
        <v>0</v>
      </c>
      <c r="P954" s="288">
        <f>(($U954*DT!$C$5/1000))*($D$1045/IF(AND($D$1044&gt;$B$1046,$B$1046&gt;$D$1043),366,365))+(($V954*DT!$C$5/2000))</f>
        <v>0</v>
      </c>
      <c r="Q954" s="289">
        <f t="shared" si="169"/>
        <v>0</v>
      </c>
      <c r="R954" s="289">
        <f>(($U954*DT!$E$5/1000))*($D$1045/IF(AND($D$1044&gt;$B$1046,$B$1046&gt;$D$1043),366,365))+(($V954*DT!$E$5/2000))</f>
        <v>0</v>
      </c>
      <c r="S954" s="290">
        <f t="shared" si="170"/>
        <v>0</v>
      </c>
      <c r="U954" s="291">
        <f t="shared" si="171"/>
        <v>0</v>
      </c>
      <c r="V954" s="291">
        <f t="shared" si="165"/>
        <v>0</v>
      </c>
      <c r="X954" s="288">
        <f>(($AC954*DT!$C$5/1000))*($D$1045/IF(AND($D$1044&gt;$B$1046,$B$1046&gt;$D$1043),366,365))+(($AD954*DT!$C$5/2000))</f>
        <v>0</v>
      </c>
      <c r="Y954" s="289">
        <f t="shared" si="172"/>
        <v>0</v>
      </c>
      <c r="Z954" s="289">
        <f>(($AC954*DT!$E$5/1000))*($D$1045/IF(AND($D$1044&gt;$B$1046,$B$1046&gt;$D$1043),366,365))+(($AD954*DT!$E$5/2000))</f>
        <v>0</v>
      </c>
      <c r="AA954" s="290">
        <f t="shared" si="173"/>
        <v>0</v>
      </c>
      <c r="AC954" s="291">
        <f t="shared" si="174"/>
        <v>0</v>
      </c>
      <c r="AD954" s="291">
        <f t="shared" si="175"/>
        <v>0</v>
      </c>
    </row>
    <row r="955" spans="2:30" x14ac:dyDescent="0.25">
      <c r="B955" s="522">
        <v>951</v>
      </c>
      <c r="C955" s="280">
        <f>'BIENES ASEGURADOS'!C963</f>
        <v>0</v>
      </c>
      <c r="D955" s="281">
        <f>SUM('BIENES ASEGURADOS'!D963:H963)*'RT GENERALES'!$D$14</f>
        <v>0</v>
      </c>
      <c r="E955" s="281">
        <f>SUM('BIENES ASEGURADOS'!I963:Y963,'BIENES ASEGURADOS'!AA963)*'RT GENERALES'!$D$14</f>
        <v>0</v>
      </c>
      <c r="F955" s="281">
        <f>'BIENES ASEGURADOS'!AB963*'RT GENERALES'!$D$14</f>
        <v>0</v>
      </c>
      <c r="G955" s="282">
        <f>'BIENES ASEGURADOS'!Z963*'RT GENERALES'!$D$14</f>
        <v>0</v>
      </c>
      <c r="H955" s="525">
        <f t="shared" si="166"/>
        <v>0</v>
      </c>
      <c r="I955" s="283"/>
      <c r="J955" s="284">
        <f>(((D955+E955)*(DT!$C$5/1000)))*($D$1045/IF(AND($D$1044&gt;$B$1046,$B$1046&gt;$D$1043),366,365))+(LIQUIDACION!$F955*(DT!$C$5/2000))</f>
        <v>0</v>
      </c>
      <c r="K955" s="285">
        <f t="shared" si="167"/>
        <v>0</v>
      </c>
      <c r="L955" s="286">
        <f>(((D955+E955)*DT!$E$5/1000)*($D$1045/IF(AND($D$1044&gt;$B$1046,$B$1046&gt;$D$1043),366,365))+(LIQUIDACION!F955*(DT!$E$5/2000)))</f>
        <v>0</v>
      </c>
      <c r="M955" s="286">
        <f>((G955)*(DT!$C$6/1000))*($D$1045/IF(AND($D$1044&gt;$B$1046,$B$1046&gt;$D$1043),366,365))</f>
        <v>0</v>
      </c>
      <c r="N955" s="287">
        <f t="shared" si="168"/>
        <v>0</v>
      </c>
      <c r="P955" s="288">
        <f>(($U955*DT!$C$5/1000))*($D$1045/IF(AND($D$1044&gt;$B$1046,$B$1046&gt;$D$1043),366,365))+(($V955*DT!$C$5/2000))</f>
        <v>0</v>
      </c>
      <c r="Q955" s="289">
        <f t="shared" si="169"/>
        <v>0</v>
      </c>
      <c r="R955" s="289">
        <f>(($U955*DT!$E$5/1000))*($D$1045/IF(AND($D$1044&gt;$B$1046,$B$1046&gt;$D$1043),366,365))+(($V955*DT!$E$5/2000))</f>
        <v>0</v>
      </c>
      <c r="S955" s="290">
        <f t="shared" si="170"/>
        <v>0</v>
      </c>
      <c r="U955" s="291">
        <f t="shared" si="171"/>
        <v>0</v>
      </c>
      <c r="V955" s="291">
        <f t="shared" si="165"/>
        <v>0</v>
      </c>
      <c r="X955" s="288">
        <f>(($AC955*DT!$C$5/1000))*($D$1045/IF(AND($D$1044&gt;$B$1046,$B$1046&gt;$D$1043),366,365))+(($AD955*DT!$C$5/2000))</f>
        <v>0</v>
      </c>
      <c r="Y955" s="289">
        <f t="shared" si="172"/>
        <v>0</v>
      </c>
      <c r="Z955" s="289">
        <f>(($AC955*DT!$E$5/1000))*($D$1045/IF(AND($D$1044&gt;$B$1046,$B$1046&gt;$D$1043),366,365))+(($AD955*DT!$E$5/2000))</f>
        <v>0</v>
      </c>
      <c r="AA955" s="290">
        <f t="shared" si="173"/>
        <v>0</v>
      </c>
      <c r="AC955" s="291">
        <f t="shared" si="174"/>
        <v>0</v>
      </c>
      <c r="AD955" s="291">
        <f t="shared" si="175"/>
        <v>0</v>
      </c>
    </row>
    <row r="956" spans="2:30" x14ac:dyDescent="0.25">
      <c r="B956" s="522">
        <v>952</v>
      </c>
      <c r="C956" s="280">
        <f>'BIENES ASEGURADOS'!C964</f>
        <v>0</v>
      </c>
      <c r="D956" s="281">
        <f>SUM('BIENES ASEGURADOS'!D964:H964)*'RT GENERALES'!$D$14</f>
        <v>0</v>
      </c>
      <c r="E956" s="281">
        <f>SUM('BIENES ASEGURADOS'!I964:Y964,'BIENES ASEGURADOS'!AA964)*'RT GENERALES'!$D$14</f>
        <v>0</v>
      </c>
      <c r="F956" s="281">
        <f>'BIENES ASEGURADOS'!AB964*'RT GENERALES'!$D$14</f>
        <v>0</v>
      </c>
      <c r="G956" s="282">
        <f>'BIENES ASEGURADOS'!Z964*'RT GENERALES'!$D$14</f>
        <v>0</v>
      </c>
      <c r="H956" s="525">
        <f t="shared" si="166"/>
        <v>0</v>
      </c>
      <c r="I956" s="283"/>
      <c r="J956" s="284">
        <f>(((D956+E956)*(DT!$C$5/1000)))*($D$1045/IF(AND($D$1044&gt;$B$1046,$B$1046&gt;$D$1043),366,365))+(LIQUIDACION!$F956*(DT!$C$5/2000))</f>
        <v>0</v>
      </c>
      <c r="K956" s="285">
        <f t="shared" si="167"/>
        <v>0</v>
      </c>
      <c r="L956" s="286">
        <f>(((D956+E956)*DT!$E$5/1000)*($D$1045/IF(AND($D$1044&gt;$B$1046,$B$1046&gt;$D$1043),366,365))+(LIQUIDACION!F956*(DT!$E$5/2000)))</f>
        <v>0</v>
      </c>
      <c r="M956" s="286">
        <f>((G956)*(DT!$C$6/1000))*($D$1045/IF(AND($D$1044&gt;$B$1046,$B$1046&gt;$D$1043),366,365))</f>
        <v>0</v>
      </c>
      <c r="N956" s="287">
        <f t="shared" si="168"/>
        <v>0</v>
      </c>
      <c r="P956" s="288">
        <f>(($U956*DT!$C$5/1000))*($D$1045/IF(AND($D$1044&gt;$B$1046,$B$1046&gt;$D$1043),366,365))+(($V956*DT!$C$5/2000))</f>
        <v>0</v>
      </c>
      <c r="Q956" s="289">
        <f t="shared" si="169"/>
        <v>0</v>
      </c>
      <c r="R956" s="289">
        <f>(($U956*DT!$E$5/1000))*($D$1045/IF(AND($D$1044&gt;$B$1046,$B$1046&gt;$D$1043),366,365))+(($V956*DT!$E$5/2000))</f>
        <v>0</v>
      </c>
      <c r="S956" s="290">
        <f t="shared" si="170"/>
        <v>0</v>
      </c>
      <c r="U956" s="291">
        <f t="shared" si="171"/>
        <v>0</v>
      </c>
      <c r="V956" s="291">
        <f t="shared" si="165"/>
        <v>0</v>
      </c>
      <c r="X956" s="288">
        <f>(($AC956*DT!$C$5/1000))*($D$1045/IF(AND($D$1044&gt;$B$1046,$B$1046&gt;$D$1043),366,365))+(($AD956*DT!$C$5/2000))</f>
        <v>0</v>
      </c>
      <c r="Y956" s="289">
        <f t="shared" si="172"/>
        <v>0</v>
      </c>
      <c r="Z956" s="289">
        <f>(($AC956*DT!$E$5/1000))*($D$1045/IF(AND($D$1044&gt;$B$1046,$B$1046&gt;$D$1043),366,365))+(($AD956*DT!$E$5/2000))</f>
        <v>0</v>
      </c>
      <c r="AA956" s="290">
        <f t="shared" si="173"/>
        <v>0</v>
      </c>
      <c r="AC956" s="291">
        <f t="shared" si="174"/>
        <v>0</v>
      </c>
      <c r="AD956" s="291">
        <f t="shared" si="175"/>
        <v>0</v>
      </c>
    </row>
    <row r="957" spans="2:30" x14ac:dyDescent="0.25">
      <c r="B957" s="522">
        <v>953</v>
      </c>
      <c r="C957" s="280">
        <f>'BIENES ASEGURADOS'!C965</f>
        <v>0</v>
      </c>
      <c r="D957" s="281">
        <f>SUM('BIENES ASEGURADOS'!D965:H965)*'RT GENERALES'!$D$14</f>
        <v>0</v>
      </c>
      <c r="E957" s="281">
        <f>SUM('BIENES ASEGURADOS'!I965:Y965,'BIENES ASEGURADOS'!AA965)*'RT GENERALES'!$D$14</f>
        <v>0</v>
      </c>
      <c r="F957" s="281">
        <f>'BIENES ASEGURADOS'!AB965*'RT GENERALES'!$D$14</f>
        <v>0</v>
      </c>
      <c r="G957" s="282">
        <f>'BIENES ASEGURADOS'!Z965*'RT GENERALES'!$D$14</f>
        <v>0</v>
      </c>
      <c r="H957" s="525">
        <f t="shared" si="166"/>
        <v>0</v>
      </c>
      <c r="I957" s="283"/>
      <c r="J957" s="284">
        <f>(((D957+E957)*(DT!$C$5/1000)))*($D$1045/IF(AND($D$1044&gt;$B$1046,$B$1046&gt;$D$1043),366,365))+(LIQUIDACION!$F957*(DT!$C$5/2000))</f>
        <v>0</v>
      </c>
      <c r="K957" s="285">
        <f t="shared" si="167"/>
        <v>0</v>
      </c>
      <c r="L957" s="286">
        <f>(((D957+E957)*DT!$E$5/1000)*($D$1045/IF(AND($D$1044&gt;$B$1046,$B$1046&gt;$D$1043),366,365))+(LIQUIDACION!F957*(DT!$E$5/2000)))</f>
        <v>0</v>
      </c>
      <c r="M957" s="286">
        <f>((G957)*(DT!$C$6/1000))*($D$1045/IF(AND($D$1044&gt;$B$1046,$B$1046&gt;$D$1043),366,365))</f>
        <v>0</v>
      </c>
      <c r="N957" s="287">
        <f t="shared" si="168"/>
        <v>0</v>
      </c>
      <c r="P957" s="288">
        <f>(($U957*DT!$C$5/1000))*($D$1045/IF(AND($D$1044&gt;$B$1046,$B$1046&gt;$D$1043),366,365))+(($V957*DT!$C$5/2000))</f>
        <v>0</v>
      </c>
      <c r="Q957" s="289">
        <f t="shared" si="169"/>
        <v>0</v>
      </c>
      <c r="R957" s="289">
        <f>(($U957*DT!$E$5/1000))*($D$1045/IF(AND($D$1044&gt;$B$1046,$B$1046&gt;$D$1043),366,365))+(($V957*DT!$E$5/2000))</f>
        <v>0</v>
      </c>
      <c r="S957" s="290">
        <f t="shared" si="170"/>
        <v>0</v>
      </c>
      <c r="U957" s="291">
        <f t="shared" si="171"/>
        <v>0</v>
      </c>
      <c r="V957" s="291">
        <f t="shared" si="165"/>
        <v>0</v>
      </c>
      <c r="X957" s="288">
        <f>(($AC957*DT!$C$5/1000))*($D$1045/IF(AND($D$1044&gt;$B$1046,$B$1046&gt;$D$1043),366,365))+(($AD957*DT!$C$5/2000))</f>
        <v>0</v>
      </c>
      <c r="Y957" s="289">
        <f t="shared" si="172"/>
        <v>0</v>
      </c>
      <c r="Z957" s="289">
        <f>(($AC957*DT!$E$5/1000))*($D$1045/IF(AND($D$1044&gt;$B$1046,$B$1046&gt;$D$1043),366,365))+(($AD957*DT!$E$5/2000))</f>
        <v>0</v>
      </c>
      <c r="AA957" s="290">
        <f t="shared" si="173"/>
        <v>0</v>
      </c>
      <c r="AC957" s="291">
        <f t="shared" si="174"/>
        <v>0</v>
      </c>
      <c r="AD957" s="291">
        <f t="shared" si="175"/>
        <v>0</v>
      </c>
    </row>
    <row r="958" spans="2:30" x14ac:dyDescent="0.25">
      <c r="B958" s="522">
        <v>954</v>
      </c>
      <c r="C958" s="280">
        <f>'BIENES ASEGURADOS'!C966</f>
        <v>0</v>
      </c>
      <c r="D958" s="281">
        <f>SUM('BIENES ASEGURADOS'!D966:H966)*'RT GENERALES'!$D$14</f>
        <v>0</v>
      </c>
      <c r="E958" s="281">
        <f>SUM('BIENES ASEGURADOS'!I966:Y966,'BIENES ASEGURADOS'!AA966)*'RT GENERALES'!$D$14</f>
        <v>0</v>
      </c>
      <c r="F958" s="281">
        <f>'BIENES ASEGURADOS'!AB966*'RT GENERALES'!$D$14</f>
        <v>0</v>
      </c>
      <c r="G958" s="282">
        <f>'BIENES ASEGURADOS'!Z966*'RT GENERALES'!$D$14</f>
        <v>0</v>
      </c>
      <c r="H958" s="525">
        <f t="shared" si="166"/>
        <v>0</v>
      </c>
      <c r="I958" s="283"/>
      <c r="J958" s="284">
        <f>(((D958+E958)*(DT!$C$5/1000)))*($D$1045/IF(AND($D$1044&gt;$B$1046,$B$1046&gt;$D$1043),366,365))+(LIQUIDACION!$F958*(DT!$C$5/2000))</f>
        <v>0</v>
      </c>
      <c r="K958" s="285">
        <f t="shared" si="167"/>
        <v>0</v>
      </c>
      <c r="L958" s="286">
        <f>(((D958+E958)*DT!$E$5/1000)*($D$1045/IF(AND($D$1044&gt;$B$1046,$B$1046&gt;$D$1043),366,365))+(LIQUIDACION!F958*(DT!$E$5/2000)))</f>
        <v>0</v>
      </c>
      <c r="M958" s="286">
        <f>((G958)*(DT!$C$6/1000))*($D$1045/IF(AND($D$1044&gt;$B$1046,$B$1046&gt;$D$1043),366,365))</f>
        <v>0</v>
      </c>
      <c r="N958" s="287">
        <f t="shared" si="168"/>
        <v>0</v>
      </c>
      <c r="P958" s="288">
        <f>(($U958*DT!$C$5/1000))*($D$1045/IF(AND($D$1044&gt;$B$1046,$B$1046&gt;$D$1043),366,365))+(($V958*DT!$C$5/2000))</f>
        <v>0</v>
      </c>
      <c r="Q958" s="289">
        <f t="shared" si="169"/>
        <v>0</v>
      </c>
      <c r="R958" s="289">
        <f>(($U958*DT!$E$5/1000))*($D$1045/IF(AND($D$1044&gt;$B$1046,$B$1046&gt;$D$1043),366,365))+(($V958*DT!$E$5/2000))</f>
        <v>0</v>
      </c>
      <c r="S958" s="290">
        <f t="shared" si="170"/>
        <v>0</v>
      </c>
      <c r="U958" s="291">
        <f t="shared" si="171"/>
        <v>0</v>
      </c>
      <c r="V958" s="291">
        <f t="shared" si="165"/>
        <v>0</v>
      </c>
      <c r="X958" s="288">
        <f>(($AC958*DT!$C$5/1000))*($D$1045/IF(AND($D$1044&gt;$B$1046,$B$1046&gt;$D$1043),366,365))+(($AD958*DT!$C$5/2000))</f>
        <v>0</v>
      </c>
      <c r="Y958" s="289">
        <f t="shared" si="172"/>
        <v>0</v>
      </c>
      <c r="Z958" s="289">
        <f>(($AC958*DT!$E$5/1000))*($D$1045/IF(AND($D$1044&gt;$B$1046,$B$1046&gt;$D$1043),366,365))+(($AD958*DT!$E$5/2000))</f>
        <v>0</v>
      </c>
      <c r="AA958" s="290">
        <f t="shared" si="173"/>
        <v>0</v>
      </c>
      <c r="AC958" s="291">
        <f t="shared" si="174"/>
        <v>0</v>
      </c>
      <c r="AD958" s="291">
        <f t="shared" si="175"/>
        <v>0</v>
      </c>
    </row>
    <row r="959" spans="2:30" x14ac:dyDescent="0.25">
      <c r="B959" s="522">
        <v>955</v>
      </c>
      <c r="C959" s="280">
        <f>'BIENES ASEGURADOS'!C967</f>
        <v>0</v>
      </c>
      <c r="D959" s="281">
        <f>SUM('BIENES ASEGURADOS'!D967:H967)*'RT GENERALES'!$D$14</f>
        <v>0</v>
      </c>
      <c r="E959" s="281">
        <f>SUM('BIENES ASEGURADOS'!I967:Y967,'BIENES ASEGURADOS'!AA967)*'RT GENERALES'!$D$14</f>
        <v>0</v>
      </c>
      <c r="F959" s="281">
        <f>'BIENES ASEGURADOS'!AB967*'RT GENERALES'!$D$14</f>
        <v>0</v>
      </c>
      <c r="G959" s="282">
        <f>'BIENES ASEGURADOS'!Z967*'RT GENERALES'!$D$14</f>
        <v>0</v>
      </c>
      <c r="H959" s="525">
        <f t="shared" si="166"/>
        <v>0</v>
      </c>
      <c r="I959" s="283"/>
      <c r="J959" s="284">
        <f>(((D959+E959)*(DT!$C$5/1000)))*($D$1045/IF(AND($D$1044&gt;$B$1046,$B$1046&gt;$D$1043),366,365))+(LIQUIDACION!$F959*(DT!$C$5/2000))</f>
        <v>0</v>
      </c>
      <c r="K959" s="285">
        <f t="shared" si="167"/>
        <v>0</v>
      </c>
      <c r="L959" s="286">
        <f>(((D959+E959)*DT!$E$5/1000)*($D$1045/IF(AND($D$1044&gt;$B$1046,$B$1046&gt;$D$1043),366,365))+(LIQUIDACION!F959*(DT!$E$5/2000)))</f>
        <v>0</v>
      </c>
      <c r="M959" s="286">
        <f>((G959)*(DT!$C$6/1000))*($D$1045/IF(AND($D$1044&gt;$B$1046,$B$1046&gt;$D$1043),366,365))</f>
        <v>0</v>
      </c>
      <c r="N959" s="287">
        <f t="shared" si="168"/>
        <v>0</v>
      </c>
      <c r="P959" s="288">
        <f>(($U959*DT!$C$5/1000))*($D$1045/IF(AND($D$1044&gt;$B$1046,$B$1046&gt;$D$1043),366,365))+(($V959*DT!$C$5/2000))</f>
        <v>0</v>
      </c>
      <c r="Q959" s="289">
        <f t="shared" si="169"/>
        <v>0</v>
      </c>
      <c r="R959" s="289">
        <f>(($U959*DT!$E$5/1000))*($D$1045/IF(AND($D$1044&gt;$B$1046,$B$1046&gt;$D$1043),366,365))+(($V959*DT!$E$5/2000))</f>
        <v>0</v>
      </c>
      <c r="S959" s="290">
        <f t="shared" si="170"/>
        <v>0</v>
      </c>
      <c r="U959" s="291">
        <f t="shared" si="171"/>
        <v>0</v>
      </c>
      <c r="V959" s="291">
        <f t="shared" si="165"/>
        <v>0</v>
      </c>
      <c r="X959" s="288">
        <f>(($AC959*DT!$C$5/1000))*($D$1045/IF(AND($D$1044&gt;$B$1046,$B$1046&gt;$D$1043),366,365))+(($AD959*DT!$C$5/2000))</f>
        <v>0</v>
      </c>
      <c r="Y959" s="289">
        <f t="shared" si="172"/>
        <v>0</v>
      </c>
      <c r="Z959" s="289">
        <f>(($AC959*DT!$E$5/1000))*($D$1045/IF(AND($D$1044&gt;$B$1046,$B$1046&gt;$D$1043),366,365))+(($AD959*DT!$E$5/2000))</f>
        <v>0</v>
      </c>
      <c r="AA959" s="290">
        <f t="shared" si="173"/>
        <v>0</v>
      </c>
      <c r="AC959" s="291">
        <f t="shared" si="174"/>
        <v>0</v>
      </c>
      <c r="AD959" s="291">
        <f t="shared" si="175"/>
        <v>0</v>
      </c>
    </row>
    <row r="960" spans="2:30" x14ac:dyDescent="0.25">
      <c r="B960" s="522">
        <v>956</v>
      </c>
      <c r="C960" s="280">
        <f>'BIENES ASEGURADOS'!C968</f>
        <v>0</v>
      </c>
      <c r="D960" s="281">
        <f>SUM('BIENES ASEGURADOS'!D968:H968)*'RT GENERALES'!$D$14</f>
        <v>0</v>
      </c>
      <c r="E960" s="281">
        <f>SUM('BIENES ASEGURADOS'!I968:Y968,'BIENES ASEGURADOS'!AA968)*'RT GENERALES'!$D$14</f>
        <v>0</v>
      </c>
      <c r="F960" s="281">
        <f>'BIENES ASEGURADOS'!AB968*'RT GENERALES'!$D$14</f>
        <v>0</v>
      </c>
      <c r="G960" s="282">
        <f>'BIENES ASEGURADOS'!Z968*'RT GENERALES'!$D$14</f>
        <v>0</v>
      </c>
      <c r="H960" s="525">
        <f t="shared" si="166"/>
        <v>0</v>
      </c>
      <c r="I960" s="283"/>
      <c r="J960" s="284">
        <f>(((D960+E960)*(DT!$C$5/1000)))*($D$1045/IF(AND($D$1044&gt;$B$1046,$B$1046&gt;$D$1043),366,365))+(LIQUIDACION!$F960*(DT!$C$5/2000))</f>
        <v>0</v>
      </c>
      <c r="K960" s="285">
        <f t="shared" si="167"/>
        <v>0</v>
      </c>
      <c r="L960" s="286">
        <f>(((D960+E960)*DT!$E$5/1000)*($D$1045/IF(AND($D$1044&gt;$B$1046,$B$1046&gt;$D$1043),366,365))+(LIQUIDACION!F960*(DT!$E$5/2000)))</f>
        <v>0</v>
      </c>
      <c r="M960" s="286">
        <f>((G960)*(DT!$C$6/1000))*($D$1045/IF(AND($D$1044&gt;$B$1046,$B$1046&gt;$D$1043),366,365))</f>
        <v>0</v>
      </c>
      <c r="N960" s="287">
        <f t="shared" si="168"/>
        <v>0</v>
      </c>
      <c r="P960" s="288">
        <f>(($U960*DT!$C$5/1000))*($D$1045/IF(AND($D$1044&gt;$B$1046,$B$1046&gt;$D$1043),366,365))+(($V960*DT!$C$5/2000))</f>
        <v>0</v>
      </c>
      <c r="Q960" s="289">
        <f t="shared" si="169"/>
        <v>0</v>
      </c>
      <c r="R960" s="289">
        <f>(($U960*DT!$E$5/1000))*($D$1045/IF(AND($D$1044&gt;$B$1046,$B$1046&gt;$D$1043),366,365))+(($V960*DT!$E$5/2000))</f>
        <v>0</v>
      </c>
      <c r="S960" s="290">
        <f t="shared" si="170"/>
        <v>0</v>
      </c>
      <c r="U960" s="291">
        <f t="shared" si="171"/>
        <v>0</v>
      </c>
      <c r="V960" s="291">
        <f t="shared" si="165"/>
        <v>0</v>
      </c>
      <c r="X960" s="288">
        <f>(($AC960*DT!$C$5/1000))*($D$1045/IF(AND($D$1044&gt;$B$1046,$B$1046&gt;$D$1043),366,365))+(($AD960*DT!$C$5/2000))</f>
        <v>0</v>
      </c>
      <c r="Y960" s="289">
        <f t="shared" si="172"/>
        <v>0</v>
      </c>
      <c r="Z960" s="289">
        <f>(($AC960*DT!$E$5/1000))*($D$1045/IF(AND($D$1044&gt;$B$1046,$B$1046&gt;$D$1043),366,365))+(($AD960*DT!$E$5/2000))</f>
        <v>0</v>
      </c>
      <c r="AA960" s="290">
        <f t="shared" si="173"/>
        <v>0</v>
      </c>
      <c r="AC960" s="291">
        <f t="shared" si="174"/>
        <v>0</v>
      </c>
      <c r="AD960" s="291">
        <f t="shared" si="175"/>
        <v>0</v>
      </c>
    </row>
    <row r="961" spans="2:30" x14ac:dyDescent="0.25">
      <c r="B961" s="522">
        <v>957</v>
      </c>
      <c r="C961" s="280">
        <f>'BIENES ASEGURADOS'!C969</f>
        <v>0</v>
      </c>
      <c r="D961" s="281">
        <f>SUM('BIENES ASEGURADOS'!D969:H969)*'RT GENERALES'!$D$14</f>
        <v>0</v>
      </c>
      <c r="E961" s="281">
        <f>SUM('BIENES ASEGURADOS'!I969:Y969,'BIENES ASEGURADOS'!AA969)*'RT GENERALES'!$D$14</f>
        <v>0</v>
      </c>
      <c r="F961" s="281">
        <f>'BIENES ASEGURADOS'!AB969*'RT GENERALES'!$D$14</f>
        <v>0</v>
      </c>
      <c r="G961" s="282">
        <f>'BIENES ASEGURADOS'!Z969*'RT GENERALES'!$D$14</f>
        <v>0</v>
      </c>
      <c r="H961" s="525">
        <f t="shared" si="166"/>
        <v>0</v>
      </c>
      <c r="I961" s="283"/>
      <c r="J961" s="284">
        <f>(((D961+E961)*(DT!$C$5/1000)))*($D$1045/IF(AND($D$1044&gt;$B$1046,$B$1046&gt;$D$1043),366,365))+(LIQUIDACION!$F961*(DT!$C$5/2000))</f>
        <v>0</v>
      </c>
      <c r="K961" s="285">
        <f t="shared" si="167"/>
        <v>0</v>
      </c>
      <c r="L961" s="286">
        <f>(((D961+E961)*DT!$E$5/1000)*($D$1045/IF(AND($D$1044&gt;$B$1046,$B$1046&gt;$D$1043),366,365))+(LIQUIDACION!F961*(DT!$E$5/2000)))</f>
        <v>0</v>
      </c>
      <c r="M961" s="286">
        <f>((G961)*(DT!$C$6/1000))*($D$1045/IF(AND($D$1044&gt;$B$1046,$B$1046&gt;$D$1043),366,365))</f>
        <v>0</v>
      </c>
      <c r="N961" s="287">
        <f t="shared" si="168"/>
        <v>0</v>
      </c>
      <c r="P961" s="288">
        <f>(($U961*DT!$C$5/1000))*($D$1045/IF(AND($D$1044&gt;$B$1046,$B$1046&gt;$D$1043),366,365))+(($V961*DT!$C$5/2000))</f>
        <v>0</v>
      </c>
      <c r="Q961" s="289">
        <f t="shared" si="169"/>
        <v>0</v>
      </c>
      <c r="R961" s="289">
        <f>(($U961*DT!$E$5/1000))*($D$1045/IF(AND($D$1044&gt;$B$1046,$B$1046&gt;$D$1043),366,365))+(($V961*DT!$E$5/2000))</f>
        <v>0</v>
      </c>
      <c r="S961" s="290">
        <f t="shared" si="170"/>
        <v>0</v>
      </c>
      <c r="U961" s="291">
        <f t="shared" si="171"/>
        <v>0</v>
      </c>
      <c r="V961" s="291">
        <f t="shared" si="165"/>
        <v>0</v>
      </c>
      <c r="X961" s="288">
        <f>(($AC961*DT!$C$5/1000))*($D$1045/IF(AND($D$1044&gt;$B$1046,$B$1046&gt;$D$1043),366,365))+(($AD961*DT!$C$5/2000))</f>
        <v>0</v>
      </c>
      <c r="Y961" s="289">
        <f t="shared" si="172"/>
        <v>0</v>
      </c>
      <c r="Z961" s="289">
        <f>(($AC961*DT!$E$5/1000))*($D$1045/IF(AND($D$1044&gt;$B$1046,$B$1046&gt;$D$1043),366,365))+(($AD961*DT!$E$5/2000))</f>
        <v>0</v>
      </c>
      <c r="AA961" s="290">
        <f t="shared" si="173"/>
        <v>0</v>
      </c>
      <c r="AC961" s="291">
        <f t="shared" si="174"/>
        <v>0</v>
      </c>
      <c r="AD961" s="291">
        <f t="shared" si="175"/>
        <v>0</v>
      </c>
    </row>
    <row r="962" spans="2:30" x14ac:dyDescent="0.25">
      <c r="B962" s="522">
        <v>958</v>
      </c>
      <c r="C962" s="280">
        <f>'BIENES ASEGURADOS'!C970</f>
        <v>0</v>
      </c>
      <c r="D962" s="281">
        <f>SUM('BIENES ASEGURADOS'!D970:H970)*'RT GENERALES'!$D$14</f>
        <v>0</v>
      </c>
      <c r="E962" s="281">
        <f>SUM('BIENES ASEGURADOS'!I970:Y970,'BIENES ASEGURADOS'!AA970)*'RT GENERALES'!$D$14</f>
        <v>0</v>
      </c>
      <c r="F962" s="281">
        <f>'BIENES ASEGURADOS'!AB970*'RT GENERALES'!$D$14</f>
        <v>0</v>
      </c>
      <c r="G962" s="282">
        <f>'BIENES ASEGURADOS'!Z970*'RT GENERALES'!$D$14</f>
        <v>0</v>
      </c>
      <c r="H962" s="525">
        <f t="shared" si="166"/>
        <v>0</v>
      </c>
      <c r="I962" s="283"/>
      <c r="J962" s="284">
        <f>(((D962+E962)*(DT!$C$5/1000)))*($D$1045/IF(AND($D$1044&gt;$B$1046,$B$1046&gt;$D$1043),366,365))+(LIQUIDACION!$F962*(DT!$C$5/2000))</f>
        <v>0</v>
      </c>
      <c r="K962" s="285">
        <f t="shared" si="167"/>
        <v>0</v>
      </c>
      <c r="L962" s="286">
        <f>(((D962+E962)*DT!$E$5/1000)*($D$1045/IF(AND($D$1044&gt;$B$1046,$B$1046&gt;$D$1043),366,365))+(LIQUIDACION!F962*(DT!$E$5/2000)))</f>
        <v>0</v>
      </c>
      <c r="M962" s="286">
        <f>((G962)*(DT!$C$6/1000))*($D$1045/IF(AND($D$1044&gt;$B$1046,$B$1046&gt;$D$1043),366,365))</f>
        <v>0</v>
      </c>
      <c r="N962" s="287">
        <f t="shared" si="168"/>
        <v>0</v>
      </c>
      <c r="P962" s="288">
        <f>(($U962*DT!$C$5/1000))*($D$1045/IF(AND($D$1044&gt;$B$1046,$B$1046&gt;$D$1043),366,365))+(($V962*DT!$C$5/2000))</f>
        <v>0</v>
      </c>
      <c r="Q962" s="289">
        <f t="shared" si="169"/>
        <v>0</v>
      </c>
      <c r="R962" s="289">
        <f>(($U962*DT!$E$5/1000))*($D$1045/IF(AND($D$1044&gt;$B$1046,$B$1046&gt;$D$1043),366,365))+(($V962*DT!$E$5/2000))</f>
        <v>0</v>
      </c>
      <c r="S962" s="290">
        <f t="shared" si="170"/>
        <v>0</v>
      </c>
      <c r="U962" s="291">
        <f t="shared" si="171"/>
        <v>0</v>
      </c>
      <c r="V962" s="291">
        <f t="shared" si="165"/>
        <v>0</v>
      </c>
      <c r="X962" s="288">
        <f>(($AC962*DT!$C$5/1000))*($D$1045/IF(AND($D$1044&gt;$B$1046,$B$1046&gt;$D$1043),366,365))+(($AD962*DT!$C$5/2000))</f>
        <v>0</v>
      </c>
      <c r="Y962" s="289">
        <f t="shared" si="172"/>
        <v>0</v>
      </c>
      <c r="Z962" s="289">
        <f>(($AC962*DT!$E$5/1000))*($D$1045/IF(AND($D$1044&gt;$B$1046,$B$1046&gt;$D$1043),366,365))+(($AD962*DT!$E$5/2000))</f>
        <v>0</v>
      </c>
      <c r="AA962" s="290">
        <f t="shared" si="173"/>
        <v>0</v>
      </c>
      <c r="AC962" s="291">
        <f t="shared" si="174"/>
        <v>0</v>
      </c>
      <c r="AD962" s="291">
        <f t="shared" si="175"/>
        <v>0</v>
      </c>
    </row>
    <row r="963" spans="2:30" x14ac:dyDescent="0.25">
      <c r="B963" s="522">
        <v>959</v>
      </c>
      <c r="C963" s="280">
        <f>'BIENES ASEGURADOS'!C971</f>
        <v>0</v>
      </c>
      <c r="D963" s="281">
        <f>SUM('BIENES ASEGURADOS'!D971:H971)*'RT GENERALES'!$D$14</f>
        <v>0</v>
      </c>
      <c r="E963" s="281">
        <f>SUM('BIENES ASEGURADOS'!I971:Y971,'BIENES ASEGURADOS'!AA971)*'RT GENERALES'!$D$14</f>
        <v>0</v>
      </c>
      <c r="F963" s="281">
        <f>'BIENES ASEGURADOS'!AB971*'RT GENERALES'!$D$14</f>
        <v>0</v>
      </c>
      <c r="G963" s="282">
        <f>'BIENES ASEGURADOS'!Z971*'RT GENERALES'!$D$14</f>
        <v>0</v>
      </c>
      <c r="H963" s="525">
        <f t="shared" si="166"/>
        <v>0</v>
      </c>
      <c r="I963" s="283"/>
      <c r="J963" s="284">
        <f>(((D963+E963)*(DT!$C$5/1000)))*($D$1045/IF(AND($D$1044&gt;$B$1046,$B$1046&gt;$D$1043),366,365))+(LIQUIDACION!$F963*(DT!$C$5/2000))</f>
        <v>0</v>
      </c>
      <c r="K963" s="285">
        <f t="shared" si="167"/>
        <v>0</v>
      </c>
      <c r="L963" s="286">
        <f>(((D963+E963)*DT!$E$5/1000)*($D$1045/IF(AND($D$1044&gt;$B$1046,$B$1046&gt;$D$1043),366,365))+(LIQUIDACION!F963*(DT!$E$5/2000)))</f>
        <v>0</v>
      </c>
      <c r="M963" s="286">
        <f>((G963)*(DT!$C$6/1000))*($D$1045/IF(AND($D$1044&gt;$B$1046,$B$1046&gt;$D$1043),366,365))</f>
        <v>0</v>
      </c>
      <c r="N963" s="287">
        <f t="shared" si="168"/>
        <v>0</v>
      </c>
      <c r="P963" s="288">
        <f>(($U963*DT!$C$5/1000))*($D$1045/IF(AND($D$1044&gt;$B$1046,$B$1046&gt;$D$1043),366,365))+(($V963*DT!$C$5/2000))</f>
        <v>0</v>
      </c>
      <c r="Q963" s="289">
        <f t="shared" si="169"/>
        <v>0</v>
      </c>
      <c r="R963" s="289">
        <f>(($U963*DT!$E$5/1000))*($D$1045/IF(AND($D$1044&gt;$B$1046,$B$1046&gt;$D$1043),366,365))+(($V963*DT!$E$5/2000))</f>
        <v>0</v>
      </c>
      <c r="S963" s="290">
        <f t="shared" si="170"/>
        <v>0</v>
      </c>
      <c r="U963" s="291">
        <f t="shared" si="171"/>
        <v>0</v>
      </c>
      <c r="V963" s="291">
        <f t="shared" si="165"/>
        <v>0</v>
      </c>
      <c r="X963" s="288">
        <f>(($AC963*DT!$C$5/1000))*($D$1045/IF(AND($D$1044&gt;$B$1046,$B$1046&gt;$D$1043),366,365))+(($AD963*DT!$C$5/2000))</f>
        <v>0</v>
      </c>
      <c r="Y963" s="289">
        <f t="shared" si="172"/>
        <v>0</v>
      </c>
      <c r="Z963" s="289">
        <f>(($AC963*DT!$E$5/1000))*($D$1045/IF(AND($D$1044&gt;$B$1046,$B$1046&gt;$D$1043),366,365))+(($AD963*DT!$E$5/2000))</f>
        <v>0</v>
      </c>
      <c r="AA963" s="290">
        <f t="shared" si="173"/>
        <v>0</v>
      </c>
      <c r="AC963" s="291">
        <f t="shared" si="174"/>
        <v>0</v>
      </c>
      <c r="AD963" s="291">
        <f t="shared" si="175"/>
        <v>0</v>
      </c>
    </row>
    <row r="964" spans="2:30" x14ac:dyDescent="0.25">
      <c r="B964" s="522">
        <v>960</v>
      </c>
      <c r="C964" s="280">
        <f>'BIENES ASEGURADOS'!C972</f>
        <v>0</v>
      </c>
      <c r="D964" s="281">
        <f>SUM('BIENES ASEGURADOS'!D972:H972)*'RT GENERALES'!$D$14</f>
        <v>0</v>
      </c>
      <c r="E964" s="281">
        <f>SUM('BIENES ASEGURADOS'!I972:Y972,'BIENES ASEGURADOS'!AA972)*'RT GENERALES'!$D$14</f>
        <v>0</v>
      </c>
      <c r="F964" s="281">
        <f>'BIENES ASEGURADOS'!AB972*'RT GENERALES'!$D$14</f>
        <v>0</v>
      </c>
      <c r="G964" s="282">
        <f>'BIENES ASEGURADOS'!Z972*'RT GENERALES'!$D$14</f>
        <v>0</v>
      </c>
      <c r="H964" s="525">
        <f t="shared" si="166"/>
        <v>0</v>
      </c>
      <c r="I964" s="283"/>
      <c r="J964" s="284">
        <f>(((D964+E964)*(DT!$C$5/1000)))*($D$1045/IF(AND($D$1044&gt;$B$1046,$B$1046&gt;$D$1043),366,365))+(LIQUIDACION!$F964*(DT!$C$5/2000))</f>
        <v>0</v>
      </c>
      <c r="K964" s="285">
        <f t="shared" si="167"/>
        <v>0</v>
      </c>
      <c r="L964" s="286">
        <f>(((D964+E964)*DT!$E$5/1000)*($D$1045/IF(AND($D$1044&gt;$B$1046,$B$1046&gt;$D$1043),366,365))+(LIQUIDACION!F964*(DT!$E$5/2000)))</f>
        <v>0</v>
      </c>
      <c r="M964" s="286">
        <f>((G964)*(DT!$C$6/1000))*($D$1045/IF(AND($D$1044&gt;$B$1046,$B$1046&gt;$D$1043),366,365))</f>
        <v>0</v>
      </c>
      <c r="N964" s="287">
        <f t="shared" si="168"/>
        <v>0</v>
      </c>
      <c r="P964" s="288">
        <f>(($U964*DT!$C$5/1000))*($D$1045/IF(AND($D$1044&gt;$B$1046,$B$1046&gt;$D$1043),366,365))+(($V964*DT!$C$5/2000))</f>
        <v>0</v>
      </c>
      <c r="Q964" s="289">
        <f t="shared" si="169"/>
        <v>0</v>
      </c>
      <c r="R964" s="289">
        <f>(($U964*DT!$E$5/1000))*($D$1045/IF(AND($D$1044&gt;$B$1046,$B$1046&gt;$D$1043),366,365))+(($V964*DT!$E$5/2000))</f>
        <v>0</v>
      </c>
      <c r="S964" s="290">
        <f t="shared" si="170"/>
        <v>0</v>
      </c>
      <c r="U964" s="291">
        <f t="shared" si="171"/>
        <v>0</v>
      </c>
      <c r="V964" s="291">
        <f t="shared" si="165"/>
        <v>0</v>
      </c>
      <c r="X964" s="288">
        <f>(($AC964*DT!$C$5/1000))*($D$1045/IF(AND($D$1044&gt;$B$1046,$B$1046&gt;$D$1043),366,365))+(($AD964*DT!$C$5/2000))</f>
        <v>0</v>
      </c>
      <c r="Y964" s="289">
        <f t="shared" si="172"/>
        <v>0</v>
      </c>
      <c r="Z964" s="289">
        <f>(($AC964*DT!$E$5/1000))*($D$1045/IF(AND($D$1044&gt;$B$1046,$B$1046&gt;$D$1043),366,365))+(($AD964*DT!$E$5/2000))</f>
        <v>0</v>
      </c>
      <c r="AA964" s="290">
        <f t="shared" si="173"/>
        <v>0</v>
      </c>
      <c r="AC964" s="291">
        <f t="shared" si="174"/>
        <v>0</v>
      </c>
      <c r="AD964" s="291">
        <f t="shared" si="175"/>
        <v>0</v>
      </c>
    </row>
    <row r="965" spans="2:30" x14ac:dyDescent="0.25">
      <c r="B965" s="522">
        <v>961</v>
      </c>
      <c r="C965" s="280">
        <f>'BIENES ASEGURADOS'!C973</f>
        <v>0</v>
      </c>
      <c r="D965" s="281">
        <f>SUM('BIENES ASEGURADOS'!D973:H973)*'RT GENERALES'!$D$14</f>
        <v>0</v>
      </c>
      <c r="E965" s="281">
        <f>SUM('BIENES ASEGURADOS'!I973:Y973,'BIENES ASEGURADOS'!AA973)*'RT GENERALES'!$D$14</f>
        <v>0</v>
      </c>
      <c r="F965" s="281">
        <f>'BIENES ASEGURADOS'!AB973*'RT GENERALES'!$D$14</f>
        <v>0</v>
      </c>
      <c r="G965" s="282">
        <f>'BIENES ASEGURADOS'!Z973*'RT GENERALES'!$D$14</f>
        <v>0</v>
      </c>
      <c r="H965" s="525">
        <f t="shared" si="166"/>
        <v>0</v>
      </c>
      <c r="I965" s="283"/>
      <c r="J965" s="284">
        <f>(((D965+E965)*(DT!$C$5/1000)))*($D$1045/IF(AND($D$1044&gt;$B$1046,$B$1046&gt;$D$1043),366,365))+(LIQUIDACION!$F965*(DT!$C$5/2000))</f>
        <v>0</v>
      </c>
      <c r="K965" s="285">
        <f t="shared" si="167"/>
        <v>0</v>
      </c>
      <c r="L965" s="286">
        <f>(((D965+E965)*DT!$E$5/1000)*($D$1045/IF(AND($D$1044&gt;$B$1046,$B$1046&gt;$D$1043),366,365))+(LIQUIDACION!F965*(DT!$E$5/2000)))</f>
        <v>0</v>
      </c>
      <c r="M965" s="286">
        <f>((G965)*(DT!$C$6/1000))*($D$1045/IF(AND($D$1044&gt;$B$1046,$B$1046&gt;$D$1043),366,365))</f>
        <v>0</v>
      </c>
      <c r="N965" s="287">
        <f t="shared" si="168"/>
        <v>0</v>
      </c>
      <c r="P965" s="288">
        <f>(($U965*DT!$C$5/1000))*($D$1045/IF(AND($D$1044&gt;$B$1046,$B$1046&gt;$D$1043),366,365))+(($V965*DT!$C$5/2000))</f>
        <v>0</v>
      </c>
      <c r="Q965" s="289">
        <f t="shared" si="169"/>
        <v>0</v>
      </c>
      <c r="R965" s="289">
        <f>(($U965*DT!$E$5/1000))*($D$1045/IF(AND($D$1044&gt;$B$1046,$B$1046&gt;$D$1043),366,365))+(($V965*DT!$E$5/2000))</f>
        <v>0</v>
      </c>
      <c r="S965" s="290">
        <f t="shared" si="170"/>
        <v>0</v>
      </c>
      <c r="U965" s="291">
        <f t="shared" si="171"/>
        <v>0</v>
      </c>
      <c r="V965" s="291">
        <f t="shared" si="165"/>
        <v>0</v>
      </c>
      <c r="X965" s="288">
        <f>(($AC965*DT!$C$5/1000))*($D$1045/IF(AND($D$1044&gt;$B$1046,$B$1046&gt;$D$1043),366,365))+(($AD965*DT!$C$5/2000))</f>
        <v>0</v>
      </c>
      <c r="Y965" s="289">
        <f t="shared" si="172"/>
        <v>0</v>
      </c>
      <c r="Z965" s="289">
        <f>(($AC965*DT!$E$5/1000))*($D$1045/IF(AND($D$1044&gt;$B$1046,$B$1046&gt;$D$1043),366,365))+(($AD965*DT!$E$5/2000))</f>
        <v>0</v>
      </c>
      <c r="AA965" s="290">
        <f t="shared" si="173"/>
        <v>0</v>
      </c>
      <c r="AC965" s="291">
        <f t="shared" si="174"/>
        <v>0</v>
      </c>
      <c r="AD965" s="291">
        <f t="shared" si="175"/>
        <v>0</v>
      </c>
    </row>
    <row r="966" spans="2:30" x14ac:dyDescent="0.25">
      <c r="B966" s="522">
        <v>962</v>
      </c>
      <c r="C966" s="280">
        <f>'BIENES ASEGURADOS'!C974</f>
        <v>0</v>
      </c>
      <c r="D966" s="281">
        <f>SUM('BIENES ASEGURADOS'!D974:H974)*'RT GENERALES'!$D$14</f>
        <v>0</v>
      </c>
      <c r="E966" s="281">
        <f>SUM('BIENES ASEGURADOS'!I974:Y974,'BIENES ASEGURADOS'!AA974)*'RT GENERALES'!$D$14</f>
        <v>0</v>
      </c>
      <c r="F966" s="281">
        <f>'BIENES ASEGURADOS'!AB974*'RT GENERALES'!$D$14</f>
        <v>0</v>
      </c>
      <c r="G966" s="282">
        <f>'BIENES ASEGURADOS'!Z974*'RT GENERALES'!$D$14</f>
        <v>0</v>
      </c>
      <c r="H966" s="525">
        <f t="shared" si="166"/>
        <v>0</v>
      </c>
      <c r="I966" s="283"/>
      <c r="J966" s="284">
        <f>(((D966+E966)*(DT!$C$5/1000)))*($D$1045/IF(AND($D$1044&gt;$B$1046,$B$1046&gt;$D$1043),366,365))+(LIQUIDACION!$F966*(DT!$C$5/2000))</f>
        <v>0</v>
      </c>
      <c r="K966" s="285">
        <f t="shared" si="167"/>
        <v>0</v>
      </c>
      <c r="L966" s="286">
        <f>(((D966+E966)*DT!$E$5/1000)*($D$1045/IF(AND($D$1044&gt;$B$1046,$B$1046&gt;$D$1043),366,365))+(LIQUIDACION!F966*(DT!$E$5/2000)))</f>
        <v>0</v>
      </c>
      <c r="M966" s="286">
        <f>((G966)*(DT!$C$6/1000))*($D$1045/IF(AND($D$1044&gt;$B$1046,$B$1046&gt;$D$1043),366,365))</f>
        <v>0</v>
      </c>
      <c r="N966" s="287">
        <f t="shared" si="168"/>
        <v>0</v>
      </c>
      <c r="P966" s="288">
        <f>(($U966*DT!$C$5/1000))*($D$1045/IF(AND($D$1044&gt;$B$1046,$B$1046&gt;$D$1043),366,365))+(($V966*DT!$C$5/2000))</f>
        <v>0</v>
      </c>
      <c r="Q966" s="289">
        <f t="shared" si="169"/>
        <v>0</v>
      </c>
      <c r="R966" s="289">
        <f>(($U966*DT!$E$5/1000))*($D$1045/IF(AND($D$1044&gt;$B$1046,$B$1046&gt;$D$1043),366,365))+(($V966*DT!$E$5/2000))</f>
        <v>0</v>
      </c>
      <c r="S966" s="290">
        <f t="shared" si="170"/>
        <v>0</v>
      </c>
      <c r="U966" s="291">
        <f t="shared" si="171"/>
        <v>0</v>
      </c>
      <c r="V966" s="291">
        <f t="shared" ref="V966:V1029" si="176">IF(AND(($H966)&gt;$P$2,$F966&gt;0),(($F966)*($P$2/$H966)),$F966)</f>
        <v>0</v>
      </c>
      <c r="X966" s="288">
        <f>(($AC966*DT!$C$5/1000))*($D$1045/IF(AND($D$1044&gt;$B$1046,$B$1046&gt;$D$1043),366,365))+(($AD966*DT!$C$5/2000))</f>
        <v>0</v>
      </c>
      <c r="Y966" s="289">
        <f t="shared" si="172"/>
        <v>0</v>
      </c>
      <c r="Z966" s="289">
        <f>(($AC966*DT!$E$5/1000))*($D$1045/IF(AND($D$1044&gt;$B$1046,$B$1046&gt;$D$1043),366,365))+(($AD966*DT!$E$5/2000))</f>
        <v>0</v>
      </c>
      <c r="AA966" s="290">
        <f t="shared" si="173"/>
        <v>0</v>
      </c>
      <c r="AC966" s="291">
        <f t="shared" si="174"/>
        <v>0</v>
      </c>
      <c r="AD966" s="291">
        <f t="shared" si="175"/>
        <v>0</v>
      </c>
    </row>
    <row r="967" spans="2:30" x14ac:dyDescent="0.25">
      <c r="B967" s="522">
        <v>963</v>
      </c>
      <c r="C967" s="280">
        <f>'BIENES ASEGURADOS'!C975</f>
        <v>0</v>
      </c>
      <c r="D967" s="281">
        <f>SUM('BIENES ASEGURADOS'!D975:H975)*'RT GENERALES'!$D$14</f>
        <v>0</v>
      </c>
      <c r="E967" s="281">
        <f>SUM('BIENES ASEGURADOS'!I975:Y975,'BIENES ASEGURADOS'!AA975)*'RT GENERALES'!$D$14</f>
        <v>0</v>
      </c>
      <c r="F967" s="281">
        <f>'BIENES ASEGURADOS'!AB975*'RT GENERALES'!$D$14</f>
        <v>0</v>
      </c>
      <c r="G967" s="282">
        <f>'BIENES ASEGURADOS'!Z975*'RT GENERALES'!$D$14</f>
        <v>0</v>
      </c>
      <c r="H967" s="525">
        <f t="shared" si="166"/>
        <v>0</v>
      </c>
      <c r="I967" s="283"/>
      <c r="J967" s="284">
        <f>(((D967+E967)*(DT!$C$5/1000)))*($D$1045/IF(AND($D$1044&gt;$B$1046,$B$1046&gt;$D$1043),366,365))+(LIQUIDACION!$F967*(DT!$C$5/2000))</f>
        <v>0</v>
      </c>
      <c r="K967" s="285">
        <f t="shared" si="167"/>
        <v>0</v>
      </c>
      <c r="L967" s="286">
        <f>(((D967+E967)*DT!$E$5/1000)*($D$1045/IF(AND($D$1044&gt;$B$1046,$B$1046&gt;$D$1043),366,365))+(LIQUIDACION!F967*(DT!$E$5/2000)))</f>
        <v>0</v>
      </c>
      <c r="M967" s="286">
        <f>((G967)*(DT!$C$6/1000))*($D$1045/IF(AND($D$1044&gt;$B$1046,$B$1046&gt;$D$1043),366,365))</f>
        <v>0</v>
      </c>
      <c r="N967" s="287">
        <f t="shared" si="168"/>
        <v>0</v>
      </c>
      <c r="P967" s="288">
        <f>(($U967*DT!$C$5/1000))*($D$1045/IF(AND($D$1044&gt;$B$1046,$B$1046&gt;$D$1043),366,365))+(($V967*DT!$C$5/2000))</f>
        <v>0</v>
      </c>
      <c r="Q967" s="289">
        <f t="shared" si="169"/>
        <v>0</v>
      </c>
      <c r="R967" s="289">
        <f>(($U967*DT!$E$5/1000))*($D$1045/IF(AND($D$1044&gt;$B$1046,$B$1046&gt;$D$1043),366,365))+(($V967*DT!$E$5/2000))</f>
        <v>0</v>
      </c>
      <c r="S967" s="290">
        <f t="shared" si="170"/>
        <v>0</v>
      </c>
      <c r="U967" s="291">
        <f t="shared" si="171"/>
        <v>0</v>
      </c>
      <c r="V967" s="291">
        <f t="shared" si="176"/>
        <v>0</v>
      </c>
      <c r="X967" s="288">
        <f>(($AC967*DT!$C$5/1000))*($D$1045/IF(AND($D$1044&gt;$B$1046,$B$1046&gt;$D$1043),366,365))+(($AD967*DT!$C$5/2000))</f>
        <v>0</v>
      </c>
      <c r="Y967" s="289">
        <f t="shared" si="172"/>
        <v>0</v>
      </c>
      <c r="Z967" s="289">
        <f>(($AC967*DT!$E$5/1000))*($D$1045/IF(AND($D$1044&gt;$B$1046,$B$1046&gt;$D$1043),366,365))+(($AD967*DT!$E$5/2000))</f>
        <v>0</v>
      </c>
      <c r="AA967" s="290">
        <f t="shared" si="173"/>
        <v>0</v>
      </c>
      <c r="AC967" s="291">
        <f t="shared" si="174"/>
        <v>0</v>
      </c>
      <c r="AD967" s="291">
        <f t="shared" si="175"/>
        <v>0</v>
      </c>
    </row>
    <row r="968" spans="2:30" x14ac:dyDescent="0.25">
      <c r="B968" s="522">
        <v>964</v>
      </c>
      <c r="C968" s="280">
        <f>'BIENES ASEGURADOS'!C976</f>
        <v>0</v>
      </c>
      <c r="D968" s="281">
        <f>SUM('BIENES ASEGURADOS'!D976:H976)*'RT GENERALES'!$D$14</f>
        <v>0</v>
      </c>
      <c r="E968" s="281">
        <f>SUM('BIENES ASEGURADOS'!I976:Y976,'BIENES ASEGURADOS'!AA976)*'RT GENERALES'!$D$14</f>
        <v>0</v>
      </c>
      <c r="F968" s="281">
        <f>'BIENES ASEGURADOS'!AB976*'RT GENERALES'!$D$14</f>
        <v>0</v>
      </c>
      <c r="G968" s="282">
        <f>'BIENES ASEGURADOS'!Z976*'RT GENERALES'!$D$14</f>
        <v>0</v>
      </c>
      <c r="H968" s="525">
        <f t="shared" si="166"/>
        <v>0</v>
      </c>
      <c r="I968" s="283"/>
      <c r="J968" s="284">
        <f>(((D968+E968)*(DT!$C$5/1000)))*($D$1045/IF(AND($D$1044&gt;$B$1046,$B$1046&gt;$D$1043),366,365))+(LIQUIDACION!$F968*(DT!$C$5/2000))</f>
        <v>0</v>
      </c>
      <c r="K968" s="285">
        <f t="shared" si="167"/>
        <v>0</v>
      </c>
      <c r="L968" s="286">
        <f>(((D968+E968)*DT!$E$5/1000)*($D$1045/IF(AND($D$1044&gt;$B$1046,$B$1046&gt;$D$1043),366,365))+(LIQUIDACION!F968*(DT!$E$5/2000)))</f>
        <v>0</v>
      </c>
      <c r="M968" s="286">
        <f>((G968)*(DT!$C$6/1000))*($D$1045/IF(AND($D$1044&gt;$B$1046,$B$1046&gt;$D$1043),366,365))</f>
        <v>0</v>
      </c>
      <c r="N968" s="287">
        <f t="shared" si="168"/>
        <v>0</v>
      </c>
      <c r="P968" s="288">
        <f>(($U968*DT!$C$5/1000))*($D$1045/IF(AND($D$1044&gt;$B$1046,$B$1046&gt;$D$1043),366,365))+(($V968*DT!$C$5/2000))</f>
        <v>0</v>
      </c>
      <c r="Q968" s="289">
        <f t="shared" si="169"/>
        <v>0</v>
      </c>
      <c r="R968" s="289">
        <f>(($U968*DT!$E$5/1000))*($D$1045/IF(AND($D$1044&gt;$B$1046,$B$1046&gt;$D$1043),366,365))+(($V968*DT!$E$5/2000))</f>
        <v>0</v>
      </c>
      <c r="S968" s="290">
        <f t="shared" si="170"/>
        <v>0</v>
      </c>
      <c r="U968" s="291">
        <f t="shared" si="171"/>
        <v>0</v>
      </c>
      <c r="V968" s="291">
        <f t="shared" si="176"/>
        <v>0</v>
      </c>
      <c r="X968" s="288">
        <f>(($AC968*DT!$C$5/1000))*($D$1045/IF(AND($D$1044&gt;$B$1046,$B$1046&gt;$D$1043),366,365))+(($AD968*DT!$C$5/2000))</f>
        <v>0</v>
      </c>
      <c r="Y968" s="289">
        <f t="shared" si="172"/>
        <v>0</v>
      </c>
      <c r="Z968" s="289">
        <f>(($AC968*DT!$E$5/1000))*($D$1045/IF(AND($D$1044&gt;$B$1046,$B$1046&gt;$D$1043),366,365))+(($AD968*DT!$E$5/2000))</f>
        <v>0</v>
      </c>
      <c r="AA968" s="290">
        <f t="shared" si="173"/>
        <v>0</v>
      </c>
      <c r="AC968" s="291">
        <f t="shared" si="174"/>
        <v>0</v>
      </c>
      <c r="AD968" s="291">
        <f t="shared" si="175"/>
        <v>0</v>
      </c>
    </row>
    <row r="969" spans="2:30" x14ac:dyDescent="0.25">
      <c r="B969" s="522">
        <v>965</v>
      </c>
      <c r="C969" s="280">
        <f>'BIENES ASEGURADOS'!C977</f>
        <v>0</v>
      </c>
      <c r="D969" s="281">
        <f>SUM('BIENES ASEGURADOS'!D977:H977)*'RT GENERALES'!$D$14</f>
        <v>0</v>
      </c>
      <c r="E969" s="281">
        <f>SUM('BIENES ASEGURADOS'!I977:Y977,'BIENES ASEGURADOS'!AA977)*'RT GENERALES'!$D$14</f>
        <v>0</v>
      </c>
      <c r="F969" s="281">
        <f>'BIENES ASEGURADOS'!AB977*'RT GENERALES'!$D$14</f>
        <v>0</v>
      </c>
      <c r="G969" s="282">
        <f>'BIENES ASEGURADOS'!Z977*'RT GENERALES'!$D$14</f>
        <v>0</v>
      </c>
      <c r="H969" s="525">
        <f t="shared" si="166"/>
        <v>0</v>
      </c>
      <c r="I969" s="283"/>
      <c r="J969" s="284">
        <f>(((D969+E969)*(DT!$C$5/1000)))*($D$1045/IF(AND($D$1044&gt;$B$1046,$B$1046&gt;$D$1043),366,365))+(LIQUIDACION!$F969*(DT!$C$5/2000))</f>
        <v>0</v>
      </c>
      <c r="K969" s="285">
        <f t="shared" si="167"/>
        <v>0</v>
      </c>
      <c r="L969" s="286">
        <f>(((D969+E969)*DT!$E$5/1000)*($D$1045/IF(AND($D$1044&gt;$B$1046,$B$1046&gt;$D$1043),366,365))+(LIQUIDACION!F969*(DT!$E$5/2000)))</f>
        <v>0</v>
      </c>
      <c r="M969" s="286">
        <f>((G969)*(DT!$C$6/1000))*($D$1045/IF(AND($D$1044&gt;$B$1046,$B$1046&gt;$D$1043),366,365))</f>
        <v>0</v>
      </c>
      <c r="N969" s="287">
        <f t="shared" si="168"/>
        <v>0</v>
      </c>
      <c r="P969" s="288">
        <f>(($U969*DT!$C$5/1000))*($D$1045/IF(AND($D$1044&gt;$B$1046,$B$1046&gt;$D$1043),366,365))+(($V969*DT!$C$5/2000))</f>
        <v>0</v>
      </c>
      <c r="Q969" s="289">
        <f t="shared" si="169"/>
        <v>0</v>
      </c>
      <c r="R969" s="289">
        <f>(($U969*DT!$E$5/1000))*($D$1045/IF(AND($D$1044&gt;$B$1046,$B$1046&gt;$D$1043),366,365))+(($V969*DT!$E$5/2000))</f>
        <v>0</v>
      </c>
      <c r="S969" s="290">
        <f t="shared" si="170"/>
        <v>0</v>
      </c>
      <c r="U969" s="291">
        <f t="shared" si="171"/>
        <v>0</v>
      </c>
      <c r="V969" s="291">
        <f t="shared" si="176"/>
        <v>0</v>
      </c>
      <c r="X969" s="288">
        <f>(($AC969*DT!$C$5/1000))*($D$1045/IF(AND($D$1044&gt;$B$1046,$B$1046&gt;$D$1043),366,365))+(($AD969*DT!$C$5/2000))</f>
        <v>0</v>
      </c>
      <c r="Y969" s="289">
        <f t="shared" si="172"/>
        <v>0</v>
      </c>
      <c r="Z969" s="289">
        <f>(($AC969*DT!$E$5/1000))*($D$1045/IF(AND($D$1044&gt;$B$1046,$B$1046&gt;$D$1043),366,365))+(($AD969*DT!$E$5/2000))</f>
        <v>0</v>
      </c>
      <c r="AA969" s="290">
        <f t="shared" si="173"/>
        <v>0</v>
      </c>
      <c r="AC969" s="291">
        <f t="shared" si="174"/>
        <v>0</v>
      </c>
      <c r="AD969" s="291">
        <f t="shared" si="175"/>
        <v>0</v>
      </c>
    </row>
    <row r="970" spans="2:30" x14ac:dyDescent="0.25">
      <c r="B970" s="522">
        <v>966</v>
      </c>
      <c r="C970" s="280">
        <f>'BIENES ASEGURADOS'!C978</f>
        <v>0</v>
      </c>
      <c r="D970" s="281">
        <f>SUM('BIENES ASEGURADOS'!D978:H978)*'RT GENERALES'!$D$14</f>
        <v>0</v>
      </c>
      <c r="E970" s="281">
        <f>SUM('BIENES ASEGURADOS'!I978:Y978,'BIENES ASEGURADOS'!AA978)*'RT GENERALES'!$D$14</f>
        <v>0</v>
      </c>
      <c r="F970" s="281">
        <f>'BIENES ASEGURADOS'!AB978*'RT GENERALES'!$D$14</f>
        <v>0</v>
      </c>
      <c r="G970" s="282">
        <f>'BIENES ASEGURADOS'!Z978*'RT GENERALES'!$D$14</f>
        <v>0</v>
      </c>
      <c r="H970" s="525">
        <f t="shared" si="166"/>
        <v>0</v>
      </c>
      <c r="I970" s="283"/>
      <c r="J970" s="284">
        <f>(((D970+E970)*(DT!$C$5/1000)))*($D$1045/IF(AND($D$1044&gt;$B$1046,$B$1046&gt;$D$1043),366,365))+(LIQUIDACION!$F970*(DT!$C$5/2000))</f>
        <v>0</v>
      </c>
      <c r="K970" s="285">
        <f t="shared" si="167"/>
        <v>0</v>
      </c>
      <c r="L970" s="286">
        <f>(((D970+E970)*DT!$E$5/1000)*($D$1045/IF(AND($D$1044&gt;$B$1046,$B$1046&gt;$D$1043),366,365))+(LIQUIDACION!F970*(DT!$E$5/2000)))</f>
        <v>0</v>
      </c>
      <c r="M970" s="286">
        <f>((G970)*(DT!$C$6/1000))*($D$1045/IF(AND($D$1044&gt;$B$1046,$B$1046&gt;$D$1043),366,365))</f>
        <v>0</v>
      </c>
      <c r="N970" s="287">
        <f t="shared" si="168"/>
        <v>0</v>
      </c>
      <c r="P970" s="288">
        <f>(($U970*DT!$C$5/1000))*($D$1045/IF(AND($D$1044&gt;$B$1046,$B$1046&gt;$D$1043),366,365))+(($V970*DT!$C$5/2000))</f>
        <v>0</v>
      </c>
      <c r="Q970" s="289">
        <f t="shared" si="169"/>
        <v>0</v>
      </c>
      <c r="R970" s="289">
        <f>(($U970*DT!$E$5/1000))*($D$1045/IF(AND($D$1044&gt;$B$1046,$B$1046&gt;$D$1043),366,365))+(($V970*DT!$E$5/2000))</f>
        <v>0</v>
      </c>
      <c r="S970" s="290">
        <f t="shared" si="170"/>
        <v>0</v>
      </c>
      <c r="U970" s="291">
        <f t="shared" si="171"/>
        <v>0</v>
      </c>
      <c r="V970" s="291">
        <f t="shared" si="176"/>
        <v>0</v>
      </c>
      <c r="X970" s="288">
        <f>(($AC970*DT!$C$5/1000))*($D$1045/IF(AND($D$1044&gt;$B$1046,$B$1046&gt;$D$1043),366,365))+(($AD970*DT!$C$5/2000))</f>
        <v>0</v>
      </c>
      <c r="Y970" s="289">
        <f t="shared" si="172"/>
        <v>0</v>
      </c>
      <c r="Z970" s="289">
        <f>(($AC970*DT!$E$5/1000))*($D$1045/IF(AND($D$1044&gt;$B$1046,$B$1046&gt;$D$1043),366,365))+(($AD970*DT!$E$5/2000))</f>
        <v>0</v>
      </c>
      <c r="AA970" s="290">
        <f t="shared" si="173"/>
        <v>0</v>
      </c>
      <c r="AC970" s="291">
        <f t="shared" si="174"/>
        <v>0</v>
      </c>
      <c r="AD970" s="291">
        <f t="shared" si="175"/>
        <v>0</v>
      </c>
    </row>
    <row r="971" spans="2:30" x14ac:dyDescent="0.25">
      <c r="B971" s="522">
        <v>967</v>
      </c>
      <c r="C971" s="280">
        <f>'BIENES ASEGURADOS'!C979</f>
        <v>0</v>
      </c>
      <c r="D971" s="281">
        <f>SUM('BIENES ASEGURADOS'!D979:H979)*'RT GENERALES'!$D$14</f>
        <v>0</v>
      </c>
      <c r="E971" s="281">
        <f>SUM('BIENES ASEGURADOS'!I979:Y979,'BIENES ASEGURADOS'!AA979)*'RT GENERALES'!$D$14</f>
        <v>0</v>
      </c>
      <c r="F971" s="281">
        <f>'BIENES ASEGURADOS'!AB979*'RT GENERALES'!$D$14</f>
        <v>0</v>
      </c>
      <c r="G971" s="282">
        <f>'BIENES ASEGURADOS'!Z979*'RT GENERALES'!$D$14</f>
        <v>0</v>
      </c>
      <c r="H971" s="525">
        <f t="shared" si="166"/>
        <v>0</v>
      </c>
      <c r="I971" s="283"/>
      <c r="J971" s="284">
        <f>(((D971+E971)*(DT!$C$5/1000)))*($D$1045/IF(AND($D$1044&gt;$B$1046,$B$1046&gt;$D$1043),366,365))+(LIQUIDACION!$F971*(DT!$C$5/2000))</f>
        <v>0</v>
      </c>
      <c r="K971" s="285">
        <f t="shared" si="167"/>
        <v>0</v>
      </c>
      <c r="L971" s="286">
        <f>(((D971+E971)*DT!$E$5/1000)*($D$1045/IF(AND($D$1044&gt;$B$1046,$B$1046&gt;$D$1043),366,365))+(LIQUIDACION!F971*(DT!$E$5/2000)))</f>
        <v>0</v>
      </c>
      <c r="M971" s="286">
        <f>((G971)*(DT!$C$6/1000))*($D$1045/IF(AND($D$1044&gt;$B$1046,$B$1046&gt;$D$1043),366,365))</f>
        <v>0</v>
      </c>
      <c r="N971" s="287">
        <f t="shared" si="168"/>
        <v>0</v>
      </c>
      <c r="P971" s="288">
        <f>(($U971*DT!$C$5/1000))*($D$1045/IF(AND($D$1044&gt;$B$1046,$B$1046&gt;$D$1043),366,365))+(($V971*DT!$C$5/2000))</f>
        <v>0</v>
      </c>
      <c r="Q971" s="289">
        <f t="shared" si="169"/>
        <v>0</v>
      </c>
      <c r="R971" s="289">
        <f>(($U971*DT!$E$5/1000))*($D$1045/IF(AND($D$1044&gt;$B$1046,$B$1046&gt;$D$1043),366,365))+(($V971*DT!$E$5/2000))</f>
        <v>0</v>
      </c>
      <c r="S971" s="290">
        <f t="shared" si="170"/>
        <v>0</v>
      </c>
      <c r="U971" s="291">
        <f t="shared" si="171"/>
        <v>0</v>
      </c>
      <c r="V971" s="291">
        <f t="shared" si="176"/>
        <v>0</v>
      </c>
      <c r="X971" s="288">
        <f>(($AC971*DT!$C$5/1000))*($D$1045/IF(AND($D$1044&gt;$B$1046,$B$1046&gt;$D$1043),366,365))+(($AD971*DT!$C$5/2000))</f>
        <v>0</v>
      </c>
      <c r="Y971" s="289">
        <f t="shared" si="172"/>
        <v>0</v>
      </c>
      <c r="Z971" s="289">
        <f>(($AC971*DT!$E$5/1000))*($D$1045/IF(AND($D$1044&gt;$B$1046,$B$1046&gt;$D$1043),366,365))+(($AD971*DT!$E$5/2000))</f>
        <v>0</v>
      </c>
      <c r="AA971" s="290">
        <f t="shared" si="173"/>
        <v>0</v>
      </c>
      <c r="AC971" s="291">
        <f t="shared" si="174"/>
        <v>0</v>
      </c>
      <c r="AD971" s="291">
        <f t="shared" si="175"/>
        <v>0</v>
      </c>
    </row>
    <row r="972" spans="2:30" x14ac:dyDescent="0.25">
      <c r="B972" s="522">
        <v>968</v>
      </c>
      <c r="C972" s="280">
        <f>'BIENES ASEGURADOS'!C980</f>
        <v>0</v>
      </c>
      <c r="D972" s="281">
        <f>SUM('BIENES ASEGURADOS'!D980:H980)*'RT GENERALES'!$D$14</f>
        <v>0</v>
      </c>
      <c r="E972" s="281">
        <f>SUM('BIENES ASEGURADOS'!I980:Y980,'BIENES ASEGURADOS'!AA980)*'RT GENERALES'!$D$14</f>
        <v>0</v>
      </c>
      <c r="F972" s="281">
        <f>'BIENES ASEGURADOS'!AB980*'RT GENERALES'!$D$14</f>
        <v>0</v>
      </c>
      <c r="G972" s="282">
        <f>'BIENES ASEGURADOS'!Z980*'RT GENERALES'!$D$14</f>
        <v>0</v>
      </c>
      <c r="H972" s="525">
        <f t="shared" si="166"/>
        <v>0</v>
      </c>
      <c r="I972" s="283"/>
      <c r="J972" s="284">
        <f>(((D972+E972)*(DT!$C$5/1000)))*($D$1045/IF(AND($D$1044&gt;$B$1046,$B$1046&gt;$D$1043),366,365))+(LIQUIDACION!$F972*(DT!$C$5/2000))</f>
        <v>0</v>
      </c>
      <c r="K972" s="285">
        <f t="shared" si="167"/>
        <v>0</v>
      </c>
      <c r="L972" s="286">
        <f>(((D972+E972)*DT!$E$5/1000)*($D$1045/IF(AND($D$1044&gt;$B$1046,$B$1046&gt;$D$1043),366,365))+(LIQUIDACION!F972*(DT!$E$5/2000)))</f>
        <v>0</v>
      </c>
      <c r="M972" s="286">
        <f>((G972)*(DT!$C$6/1000))*($D$1045/IF(AND($D$1044&gt;$B$1046,$B$1046&gt;$D$1043),366,365))</f>
        <v>0</v>
      </c>
      <c r="N972" s="287">
        <f t="shared" si="168"/>
        <v>0</v>
      </c>
      <c r="P972" s="288">
        <f>(($U972*DT!$C$5/1000))*($D$1045/IF(AND($D$1044&gt;$B$1046,$B$1046&gt;$D$1043),366,365))+(($V972*DT!$C$5/2000))</f>
        <v>0</v>
      </c>
      <c r="Q972" s="289">
        <f t="shared" si="169"/>
        <v>0</v>
      </c>
      <c r="R972" s="289">
        <f>(($U972*DT!$E$5/1000))*($D$1045/IF(AND($D$1044&gt;$B$1046,$B$1046&gt;$D$1043),366,365))+(($V972*DT!$E$5/2000))</f>
        <v>0</v>
      </c>
      <c r="S972" s="290">
        <f t="shared" si="170"/>
        <v>0</v>
      </c>
      <c r="U972" s="291">
        <f t="shared" si="171"/>
        <v>0</v>
      </c>
      <c r="V972" s="291">
        <f t="shared" si="176"/>
        <v>0</v>
      </c>
      <c r="X972" s="288">
        <f>(($AC972*DT!$C$5/1000))*($D$1045/IF(AND($D$1044&gt;$B$1046,$B$1046&gt;$D$1043),366,365))+(($AD972*DT!$C$5/2000))</f>
        <v>0</v>
      </c>
      <c r="Y972" s="289">
        <f t="shared" si="172"/>
        <v>0</v>
      </c>
      <c r="Z972" s="289">
        <f>(($AC972*DT!$E$5/1000))*($D$1045/IF(AND($D$1044&gt;$B$1046,$B$1046&gt;$D$1043),366,365))+(($AD972*DT!$E$5/2000))</f>
        <v>0</v>
      </c>
      <c r="AA972" s="290">
        <f t="shared" si="173"/>
        <v>0</v>
      </c>
      <c r="AC972" s="291">
        <f t="shared" si="174"/>
        <v>0</v>
      </c>
      <c r="AD972" s="291">
        <f t="shared" si="175"/>
        <v>0</v>
      </c>
    </row>
    <row r="973" spans="2:30" x14ac:dyDescent="0.25">
      <c r="B973" s="522">
        <v>969</v>
      </c>
      <c r="C973" s="280">
        <f>'BIENES ASEGURADOS'!C981</f>
        <v>0</v>
      </c>
      <c r="D973" s="281">
        <f>SUM('BIENES ASEGURADOS'!D981:H981)*'RT GENERALES'!$D$14</f>
        <v>0</v>
      </c>
      <c r="E973" s="281">
        <f>SUM('BIENES ASEGURADOS'!I981:Y981,'BIENES ASEGURADOS'!AA981)*'RT GENERALES'!$D$14</f>
        <v>0</v>
      </c>
      <c r="F973" s="281">
        <f>'BIENES ASEGURADOS'!AB981*'RT GENERALES'!$D$14</f>
        <v>0</v>
      </c>
      <c r="G973" s="282">
        <f>'BIENES ASEGURADOS'!Z981*'RT GENERALES'!$D$14</f>
        <v>0</v>
      </c>
      <c r="H973" s="525">
        <f t="shared" si="166"/>
        <v>0</v>
      </c>
      <c r="I973" s="283"/>
      <c r="J973" s="284">
        <f>(((D973+E973)*(DT!$C$5/1000)))*($D$1045/IF(AND($D$1044&gt;$B$1046,$B$1046&gt;$D$1043),366,365))+(LIQUIDACION!$F973*(DT!$C$5/2000))</f>
        <v>0</v>
      </c>
      <c r="K973" s="285">
        <f t="shared" si="167"/>
        <v>0</v>
      </c>
      <c r="L973" s="286">
        <f>(((D973+E973)*DT!$E$5/1000)*($D$1045/IF(AND($D$1044&gt;$B$1046,$B$1046&gt;$D$1043),366,365))+(LIQUIDACION!F973*(DT!$E$5/2000)))</f>
        <v>0</v>
      </c>
      <c r="M973" s="286">
        <f>((G973)*(DT!$C$6/1000))*($D$1045/IF(AND($D$1044&gt;$B$1046,$B$1046&gt;$D$1043),366,365))</f>
        <v>0</v>
      </c>
      <c r="N973" s="287">
        <f t="shared" si="168"/>
        <v>0</v>
      </c>
      <c r="P973" s="288">
        <f>(($U973*DT!$C$5/1000))*($D$1045/IF(AND($D$1044&gt;$B$1046,$B$1046&gt;$D$1043),366,365))+(($V973*DT!$C$5/2000))</f>
        <v>0</v>
      </c>
      <c r="Q973" s="289">
        <f t="shared" si="169"/>
        <v>0</v>
      </c>
      <c r="R973" s="289">
        <f>(($U973*DT!$E$5/1000))*($D$1045/IF(AND($D$1044&gt;$B$1046,$B$1046&gt;$D$1043),366,365))+(($V973*DT!$E$5/2000))</f>
        <v>0</v>
      </c>
      <c r="S973" s="290">
        <f t="shared" si="170"/>
        <v>0</v>
      </c>
      <c r="U973" s="291">
        <f t="shared" si="171"/>
        <v>0</v>
      </c>
      <c r="V973" s="291">
        <f t="shared" si="176"/>
        <v>0</v>
      </c>
      <c r="X973" s="288">
        <f>(($AC973*DT!$C$5/1000))*($D$1045/IF(AND($D$1044&gt;$B$1046,$B$1046&gt;$D$1043),366,365))+(($AD973*DT!$C$5/2000))</f>
        <v>0</v>
      </c>
      <c r="Y973" s="289">
        <f t="shared" si="172"/>
        <v>0</v>
      </c>
      <c r="Z973" s="289">
        <f>(($AC973*DT!$E$5/1000))*($D$1045/IF(AND($D$1044&gt;$B$1046,$B$1046&gt;$D$1043),366,365))+(($AD973*DT!$E$5/2000))</f>
        <v>0</v>
      </c>
      <c r="AA973" s="290">
        <f t="shared" si="173"/>
        <v>0</v>
      </c>
      <c r="AC973" s="291">
        <f t="shared" si="174"/>
        <v>0</v>
      </c>
      <c r="AD973" s="291">
        <f t="shared" si="175"/>
        <v>0</v>
      </c>
    </row>
    <row r="974" spans="2:30" x14ac:dyDescent="0.25">
      <c r="B974" s="522">
        <v>970</v>
      </c>
      <c r="C974" s="280">
        <f>'BIENES ASEGURADOS'!C982</f>
        <v>0</v>
      </c>
      <c r="D974" s="281">
        <f>SUM('BIENES ASEGURADOS'!D982:H982)*'RT GENERALES'!$D$14</f>
        <v>0</v>
      </c>
      <c r="E974" s="281">
        <f>SUM('BIENES ASEGURADOS'!I982:Y982,'BIENES ASEGURADOS'!AA982)*'RT GENERALES'!$D$14</f>
        <v>0</v>
      </c>
      <c r="F974" s="281">
        <f>'BIENES ASEGURADOS'!AB982*'RT GENERALES'!$D$14</f>
        <v>0</v>
      </c>
      <c r="G974" s="282">
        <f>'BIENES ASEGURADOS'!Z982*'RT GENERALES'!$D$14</f>
        <v>0</v>
      </c>
      <c r="H974" s="525">
        <f t="shared" si="166"/>
        <v>0</v>
      </c>
      <c r="I974" s="283"/>
      <c r="J974" s="284">
        <f>(((D974+E974)*(DT!$C$5/1000)))*($D$1045/IF(AND($D$1044&gt;$B$1046,$B$1046&gt;$D$1043),366,365))+(LIQUIDACION!$F974*(DT!$C$5/2000))</f>
        <v>0</v>
      </c>
      <c r="K974" s="285">
        <f t="shared" si="167"/>
        <v>0</v>
      </c>
      <c r="L974" s="286">
        <f>(((D974+E974)*DT!$E$5/1000)*($D$1045/IF(AND($D$1044&gt;$B$1046,$B$1046&gt;$D$1043),366,365))+(LIQUIDACION!F974*(DT!$E$5/2000)))</f>
        <v>0</v>
      </c>
      <c r="M974" s="286">
        <f>((G974)*(DT!$C$6/1000))*($D$1045/IF(AND($D$1044&gt;$B$1046,$B$1046&gt;$D$1043),366,365))</f>
        <v>0</v>
      </c>
      <c r="N974" s="287">
        <f t="shared" si="168"/>
        <v>0</v>
      </c>
      <c r="P974" s="288">
        <f>(($U974*DT!$C$5/1000))*($D$1045/IF(AND($D$1044&gt;$B$1046,$B$1046&gt;$D$1043),366,365))+(($V974*DT!$C$5/2000))</f>
        <v>0</v>
      </c>
      <c r="Q974" s="289">
        <f t="shared" si="169"/>
        <v>0</v>
      </c>
      <c r="R974" s="289">
        <f>(($U974*DT!$E$5/1000))*($D$1045/IF(AND($D$1044&gt;$B$1046,$B$1046&gt;$D$1043),366,365))+(($V974*DT!$E$5/2000))</f>
        <v>0</v>
      </c>
      <c r="S974" s="290">
        <f t="shared" si="170"/>
        <v>0</v>
      </c>
      <c r="U974" s="291">
        <f t="shared" si="171"/>
        <v>0</v>
      </c>
      <c r="V974" s="291">
        <f t="shared" si="176"/>
        <v>0</v>
      </c>
      <c r="X974" s="288">
        <f>(($AC974*DT!$C$5/1000))*($D$1045/IF(AND($D$1044&gt;$B$1046,$B$1046&gt;$D$1043),366,365))+(($AD974*DT!$C$5/2000))</f>
        <v>0</v>
      </c>
      <c r="Y974" s="289">
        <f t="shared" si="172"/>
        <v>0</v>
      </c>
      <c r="Z974" s="289">
        <f>(($AC974*DT!$E$5/1000))*($D$1045/IF(AND($D$1044&gt;$B$1046,$B$1046&gt;$D$1043),366,365))+(($AD974*DT!$E$5/2000))</f>
        <v>0</v>
      </c>
      <c r="AA974" s="290">
        <f t="shared" si="173"/>
        <v>0</v>
      </c>
      <c r="AC974" s="291">
        <f t="shared" si="174"/>
        <v>0</v>
      </c>
      <c r="AD974" s="291">
        <f t="shared" si="175"/>
        <v>0</v>
      </c>
    </row>
    <row r="975" spans="2:30" x14ac:dyDescent="0.25">
      <c r="B975" s="522">
        <v>971</v>
      </c>
      <c r="C975" s="280">
        <f>'BIENES ASEGURADOS'!C983</f>
        <v>0</v>
      </c>
      <c r="D975" s="281">
        <f>SUM('BIENES ASEGURADOS'!D983:H983)*'RT GENERALES'!$D$14</f>
        <v>0</v>
      </c>
      <c r="E975" s="281">
        <f>SUM('BIENES ASEGURADOS'!I983:Y983,'BIENES ASEGURADOS'!AA983)*'RT GENERALES'!$D$14</f>
        <v>0</v>
      </c>
      <c r="F975" s="281">
        <f>'BIENES ASEGURADOS'!AB983*'RT GENERALES'!$D$14</f>
        <v>0</v>
      </c>
      <c r="G975" s="282">
        <f>'BIENES ASEGURADOS'!Z983*'RT GENERALES'!$D$14</f>
        <v>0</v>
      </c>
      <c r="H975" s="525">
        <f t="shared" si="166"/>
        <v>0</v>
      </c>
      <c r="I975" s="283"/>
      <c r="J975" s="284">
        <f>(((D975+E975)*(DT!$C$5/1000)))*($D$1045/IF(AND($D$1044&gt;$B$1046,$B$1046&gt;$D$1043),366,365))+(LIQUIDACION!$F975*(DT!$C$5/2000))</f>
        <v>0</v>
      </c>
      <c r="K975" s="285">
        <f t="shared" si="167"/>
        <v>0</v>
      </c>
      <c r="L975" s="286">
        <f>(((D975+E975)*DT!$E$5/1000)*($D$1045/IF(AND($D$1044&gt;$B$1046,$B$1046&gt;$D$1043),366,365))+(LIQUIDACION!F975*(DT!$E$5/2000)))</f>
        <v>0</v>
      </c>
      <c r="M975" s="286">
        <f>((G975)*(DT!$C$6/1000))*($D$1045/IF(AND($D$1044&gt;$B$1046,$B$1046&gt;$D$1043),366,365))</f>
        <v>0</v>
      </c>
      <c r="N975" s="287">
        <f t="shared" si="168"/>
        <v>0</v>
      </c>
      <c r="P975" s="288">
        <f>(($U975*DT!$C$5/1000))*($D$1045/IF(AND($D$1044&gt;$B$1046,$B$1046&gt;$D$1043),366,365))+(($V975*DT!$C$5/2000))</f>
        <v>0</v>
      </c>
      <c r="Q975" s="289">
        <f t="shared" si="169"/>
        <v>0</v>
      </c>
      <c r="R975" s="289">
        <f>(($U975*DT!$E$5/1000))*($D$1045/IF(AND($D$1044&gt;$B$1046,$B$1046&gt;$D$1043),366,365))+(($V975*DT!$E$5/2000))</f>
        <v>0</v>
      </c>
      <c r="S975" s="290">
        <f t="shared" si="170"/>
        <v>0</v>
      </c>
      <c r="U975" s="291">
        <f t="shared" si="171"/>
        <v>0</v>
      </c>
      <c r="V975" s="291">
        <f t="shared" si="176"/>
        <v>0</v>
      </c>
      <c r="X975" s="288">
        <f>(($AC975*DT!$C$5/1000))*($D$1045/IF(AND($D$1044&gt;$B$1046,$B$1046&gt;$D$1043),366,365))+(($AD975*DT!$C$5/2000))</f>
        <v>0</v>
      </c>
      <c r="Y975" s="289">
        <f t="shared" si="172"/>
        <v>0</v>
      </c>
      <c r="Z975" s="289">
        <f>(($AC975*DT!$E$5/1000))*($D$1045/IF(AND($D$1044&gt;$B$1046,$B$1046&gt;$D$1043),366,365))+(($AD975*DT!$E$5/2000))</f>
        <v>0</v>
      </c>
      <c r="AA975" s="290">
        <f t="shared" si="173"/>
        <v>0</v>
      </c>
      <c r="AC975" s="291">
        <f t="shared" si="174"/>
        <v>0</v>
      </c>
      <c r="AD975" s="291">
        <f t="shared" si="175"/>
        <v>0</v>
      </c>
    </row>
    <row r="976" spans="2:30" x14ac:dyDescent="0.25">
      <c r="B976" s="522">
        <v>972</v>
      </c>
      <c r="C976" s="280">
        <f>'BIENES ASEGURADOS'!C984</f>
        <v>0</v>
      </c>
      <c r="D976" s="281">
        <f>SUM('BIENES ASEGURADOS'!D984:H984)*'RT GENERALES'!$D$14</f>
        <v>0</v>
      </c>
      <c r="E976" s="281">
        <f>SUM('BIENES ASEGURADOS'!I984:Y984,'BIENES ASEGURADOS'!AA984)*'RT GENERALES'!$D$14</f>
        <v>0</v>
      </c>
      <c r="F976" s="281">
        <f>'BIENES ASEGURADOS'!AB984*'RT GENERALES'!$D$14</f>
        <v>0</v>
      </c>
      <c r="G976" s="282">
        <f>'BIENES ASEGURADOS'!Z984*'RT GENERALES'!$D$14</f>
        <v>0</v>
      </c>
      <c r="H976" s="525">
        <f t="shared" si="166"/>
        <v>0</v>
      </c>
      <c r="I976" s="283"/>
      <c r="J976" s="284">
        <f>(((D976+E976)*(DT!$C$5/1000)))*($D$1045/IF(AND($D$1044&gt;$B$1046,$B$1046&gt;$D$1043),366,365))+(LIQUIDACION!$F976*(DT!$C$5/2000))</f>
        <v>0</v>
      </c>
      <c r="K976" s="285">
        <f t="shared" si="167"/>
        <v>0</v>
      </c>
      <c r="L976" s="286">
        <f>(((D976+E976)*DT!$E$5/1000)*($D$1045/IF(AND($D$1044&gt;$B$1046,$B$1046&gt;$D$1043),366,365))+(LIQUIDACION!F976*(DT!$E$5/2000)))</f>
        <v>0</v>
      </c>
      <c r="M976" s="286">
        <f>((G976)*(DT!$C$6/1000))*($D$1045/IF(AND($D$1044&gt;$B$1046,$B$1046&gt;$D$1043),366,365))</f>
        <v>0</v>
      </c>
      <c r="N976" s="287">
        <f t="shared" si="168"/>
        <v>0</v>
      </c>
      <c r="P976" s="288">
        <f>(($U976*DT!$C$5/1000))*($D$1045/IF(AND($D$1044&gt;$B$1046,$B$1046&gt;$D$1043),366,365))+(($V976*DT!$C$5/2000))</f>
        <v>0</v>
      </c>
      <c r="Q976" s="289">
        <f t="shared" si="169"/>
        <v>0</v>
      </c>
      <c r="R976" s="289">
        <f>(($U976*DT!$E$5/1000))*($D$1045/IF(AND($D$1044&gt;$B$1046,$B$1046&gt;$D$1043),366,365))+(($V976*DT!$E$5/2000))</f>
        <v>0</v>
      </c>
      <c r="S976" s="290">
        <f t="shared" si="170"/>
        <v>0</v>
      </c>
      <c r="U976" s="291">
        <f t="shared" si="171"/>
        <v>0</v>
      </c>
      <c r="V976" s="291">
        <f t="shared" si="176"/>
        <v>0</v>
      </c>
      <c r="X976" s="288">
        <f>(($AC976*DT!$C$5/1000))*($D$1045/IF(AND($D$1044&gt;$B$1046,$B$1046&gt;$D$1043),366,365))+(($AD976*DT!$C$5/2000))</f>
        <v>0</v>
      </c>
      <c r="Y976" s="289">
        <f t="shared" si="172"/>
        <v>0</v>
      </c>
      <c r="Z976" s="289">
        <f>(($AC976*DT!$E$5/1000))*($D$1045/IF(AND($D$1044&gt;$B$1046,$B$1046&gt;$D$1043),366,365))+(($AD976*DT!$E$5/2000))</f>
        <v>0</v>
      </c>
      <c r="AA976" s="290">
        <f t="shared" si="173"/>
        <v>0</v>
      </c>
      <c r="AC976" s="291">
        <f t="shared" si="174"/>
        <v>0</v>
      </c>
      <c r="AD976" s="291">
        <f t="shared" si="175"/>
        <v>0</v>
      </c>
    </row>
    <row r="977" spans="2:30" x14ac:dyDescent="0.25">
      <c r="B977" s="522">
        <v>973</v>
      </c>
      <c r="C977" s="280">
        <f>'BIENES ASEGURADOS'!C985</f>
        <v>0</v>
      </c>
      <c r="D977" s="281">
        <f>SUM('BIENES ASEGURADOS'!D985:H985)*'RT GENERALES'!$D$14</f>
        <v>0</v>
      </c>
      <c r="E977" s="281">
        <f>SUM('BIENES ASEGURADOS'!I985:Y985,'BIENES ASEGURADOS'!AA985)*'RT GENERALES'!$D$14</f>
        <v>0</v>
      </c>
      <c r="F977" s="281">
        <f>'BIENES ASEGURADOS'!AB985*'RT GENERALES'!$D$14</f>
        <v>0</v>
      </c>
      <c r="G977" s="282">
        <f>'BIENES ASEGURADOS'!Z985*'RT GENERALES'!$D$14</f>
        <v>0</v>
      </c>
      <c r="H977" s="525">
        <f t="shared" si="166"/>
        <v>0</v>
      </c>
      <c r="I977" s="283"/>
      <c r="J977" s="284">
        <f>(((D977+E977)*(DT!$C$5/1000)))*($D$1045/IF(AND($D$1044&gt;$B$1046,$B$1046&gt;$D$1043),366,365))+(LIQUIDACION!$F977*(DT!$C$5/2000))</f>
        <v>0</v>
      </c>
      <c r="K977" s="285">
        <f t="shared" si="167"/>
        <v>0</v>
      </c>
      <c r="L977" s="286">
        <f>(((D977+E977)*DT!$E$5/1000)*($D$1045/IF(AND($D$1044&gt;$B$1046,$B$1046&gt;$D$1043),366,365))+(LIQUIDACION!F977*(DT!$E$5/2000)))</f>
        <v>0</v>
      </c>
      <c r="M977" s="286">
        <f>((G977)*(DT!$C$6/1000))*($D$1045/IF(AND($D$1044&gt;$B$1046,$B$1046&gt;$D$1043),366,365))</f>
        <v>0</v>
      </c>
      <c r="N977" s="287">
        <f t="shared" si="168"/>
        <v>0</v>
      </c>
      <c r="P977" s="288">
        <f>(($U977*DT!$C$5/1000))*($D$1045/IF(AND($D$1044&gt;$B$1046,$B$1046&gt;$D$1043),366,365))+(($V977*DT!$C$5/2000))</f>
        <v>0</v>
      </c>
      <c r="Q977" s="289">
        <f t="shared" si="169"/>
        <v>0</v>
      </c>
      <c r="R977" s="289">
        <f>(($U977*DT!$E$5/1000))*($D$1045/IF(AND($D$1044&gt;$B$1046,$B$1046&gt;$D$1043),366,365))+(($V977*DT!$E$5/2000))</f>
        <v>0</v>
      </c>
      <c r="S977" s="290">
        <f t="shared" si="170"/>
        <v>0</v>
      </c>
      <c r="U977" s="291">
        <f t="shared" si="171"/>
        <v>0</v>
      </c>
      <c r="V977" s="291">
        <f t="shared" si="176"/>
        <v>0</v>
      </c>
      <c r="X977" s="288">
        <f>(($AC977*DT!$C$5/1000))*($D$1045/IF(AND($D$1044&gt;$B$1046,$B$1046&gt;$D$1043),366,365))+(($AD977*DT!$C$5/2000))</f>
        <v>0</v>
      </c>
      <c r="Y977" s="289">
        <f t="shared" si="172"/>
        <v>0</v>
      </c>
      <c r="Z977" s="289">
        <f>(($AC977*DT!$E$5/1000))*($D$1045/IF(AND($D$1044&gt;$B$1046,$B$1046&gt;$D$1043),366,365))+(($AD977*DT!$E$5/2000))</f>
        <v>0</v>
      </c>
      <c r="AA977" s="290">
        <f t="shared" si="173"/>
        <v>0</v>
      </c>
      <c r="AC977" s="291">
        <f t="shared" si="174"/>
        <v>0</v>
      </c>
      <c r="AD977" s="291">
        <f t="shared" si="175"/>
        <v>0</v>
      </c>
    </row>
    <row r="978" spans="2:30" x14ac:dyDescent="0.25">
      <c r="B978" s="522">
        <v>974</v>
      </c>
      <c r="C978" s="280">
        <f>'BIENES ASEGURADOS'!C986</f>
        <v>0</v>
      </c>
      <c r="D978" s="281">
        <f>SUM('BIENES ASEGURADOS'!D986:H986)*'RT GENERALES'!$D$14</f>
        <v>0</v>
      </c>
      <c r="E978" s="281">
        <f>SUM('BIENES ASEGURADOS'!I986:Y986,'BIENES ASEGURADOS'!AA986)*'RT GENERALES'!$D$14</f>
        <v>0</v>
      </c>
      <c r="F978" s="281">
        <f>'BIENES ASEGURADOS'!AB986*'RT GENERALES'!$D$14</f>
        <v>0</v>
      </c>
      <c r="G978" s="282">
        <f>'BIENES ASEGURADOS'!Z986*'RT GENERALES'!$D$14</f>
        <v>0</v>
      </c>
      <c r="H978" s="525">
        <f t="shared" si="166"/>
        <v>0</v>
      </c>
      <c r="I978" s="283"/>
      <c r="J978" s="284">
        <f>(((D978+E978)*(DT!$C$5/1000)))*($D$1045/IF(AND($D$1044&gt;$B$1046,$B$1046&gt;$D$1043),366,365))+(LIQUIDACION!$F978*(DT!$C$5/2000))</f>
        <v>0</v>
      </c>
      <c r="K978" s="285">
        <f t="shared" si="167"/>
        <v>0</v>
      </c>
      <c r="L978" s="286">
        <f>(((D978+E978)*DT!$E$5/1000)*($D$1045/IF(AND($D$1044&gt;$B$1046,$B$1046&gt;$D$1043),366,365))+(LIQUIDACION!F978*(DT!$E$5/2000)))</f>
        <v>0</v>
      </c>
      <c r="M978" s="286">
        <f>((G978)*(DT!$C$6/1000))*($D$1045/IF(AND($D$1044&gt;$B$1046,$B$1046&gt;$D$1043),366,365))</f>
        <v>0</v>
      </c>
      <c r="N978" s="287">
        <f t="shared" si="168"/>
        <v>0</v>
      </c>
      <c r="P978" s="288">
        <f>(($U978*DT!$C$5/1000))*($D$1045/IF(AND($D$1044&gt;$B$1046,$B$1046&gt;$D$1043),366,365))+(($V978*DT!$C$5/2000))</f>
        <v>0</v>
      </c>
      <c r="Q978" s="289">
        <f t="shared" si="169"/>
        <v>0</v>
      </c>
      <c r="R978" s="289">
        <f>(($U978*DT!$E$5/1000))*($D$1045/IF(AND($D$1044&gt;$B$1046,$B$1046&gt;$D$1043),366,365))+(($V978*DT!$E$5/2000))</f>
        <v>0</v>
      </c>
      <c r="S978" s="290">
        <f t="shared" si="170"/>
        <v>0</v>
      </c>
      <c r="U978" s="291">
        <f t="shared" si="171"/>
        <v>0</v>
      </c>
      <c r="V978" s="291">
        <f t="shared" si="176"/>
        <v>0</v>
      </c>
      <c r="X978" s="288">
        <f>(($AC978*DT!$C$5/1000))*($D$1045/IF(AND($D$1044&gt;$B$1046,$B$1046&gt;$D$1043),366,365))+(($AD978*DT!$C$5/2000))</f>
        <v>0</v>
      </c>
      <c r="Y978" s="289">
        <f t="shared" si="172"/>
        <v>0</v>
      </c>
      <c r="Z978" s="289">
        <f>(($AC978*DT!$E$5/1000))*($D$1045/IF(AND($D$1044&gt;$B$1046,$B$1046&gt;$D$1043),366,365))+(($AD978*DT!$E$5/2000))</f>
        <v>0</v>
      </c>
      <c r="AA978" s="290">
        <f t="shared" si="173"/>
        <v>0</v>
      </c>
      <c r="AC978" s="291">
        <f t="shared" si="174"/>
        <v>0</v>
      </c>
      <c r="AD978" s="291">
        <f t="shared" si="175"/>
        <v>0</v>
      </c>
    </row>
    <row r="979" spans="2:30" x14ac:dyDescent="0.25">
      <c r="B979" s="522">
        <v>975</v>
      </c>
      <c r="C979" s="280">
        <f>'BIENES ASEGURADOS'!C987</f>
        <v>0</v>
      </c>
      <c r="D979" s="281">
        <f>SUM('BIENES ASEGURADOS'!D987:H987)*'RT GENERALES'!$D$14</f>
        <v>0</v>
      </c>
      <c r="E979" s="281">
        <f>SUM('BIENES ASEGURADOS'!I987:Y987,'BIENES ASEGURADOS'!AA987)*'RT GENERALES'!$D$14</f>
        <v>0</v>
      </c>
      <c r="F979" s="281">
        <f>'BIENES ASEGURADOS'!AB987*'RT GENERALES'!$D$14</f>
        <v>0</v>
      </c>
      <c r="G979" s="282">
        <f>'BIENES ASEGURADOS'!Z987*'RT GENERALES'!$D$14</f>
        <v>0</v>
      </c>
      <c r="H979" s="525">
        <f t="shared" si="166"/>
        <v>0</v>
      </c>
      <c r="I979" s="283"/>
      <c r="J979" s="284">
        <f>(((D979+E979)*(DT!$C$5/1000)))*($D$1045/IF(AND($D$1044&gt;$B$1046,$B$1046&gt;$D$1043),366,365))+(LIQUIDACION!$F979*(DT!$C$5/2000))</f>
        <v>0</v>
      </c>
      <c r="K979" s="285">
        <f t="shared" si="167"/>
        <v>0</v>
      </c>
      <c r="L979" s="286">
        <f>(((D979+E979)*DT!$E$5/1000)*($D$1045/IF(AND($D$1044&gt;$B$1046,$B$1046&gt;$D$1043),366,365))+(LIQUIDACION!F979*(DT!$E$5/2000)))</f>
        <v>0</v>
      </c>
      <c r="M979" s="286">
        <f>((G979)*(DT!$C$6/1000))*($D$1045/IF(AND($D$1044&gt;$B$1046,$B$1046&gt;$D$1043),366,365))</f>
        <v>0</v>
      </c>
      <c r="N979" s="287">
        <f t="shared" si="168"/>
        <v>0</v>
      </c>
      <c r="P979" s="288">
        <f>(($U979*DT!$C$5/1000))*($D$1045/IF(AND($D$1044&gt;$B$1046,$B$1046&gt;$D$1043),366,365))+(($V979*DT!$C$5/2000))</f>
        <v>0</v>
      </c>
      <c r="Q979" s="289">
        <f t="shared" si="169"/>
        <v>0</v>
      </c>
      <c r="R979" s="289">
        <f>(($U979*DT!$E$5/1000))*($D$1045/IF(AND($D$1044&gt;$B$1046,$B$1046&gt;$D$1043),366,365))+(($V979*DT!$E$5/2000))</f>
        <v>0</v>
      </c>
      <c r="S979" s="290">
        <f t="shared" si="170"/>
        <v>0</v>
      </c>
      <c r="U979" s="291">
        <f t="shared" si="171"/>
        <v>0</v>
      </c>
      <c r="V979" s="291">
        <f t="shared" si="176"/>
        <v>0</v>
      </c>
      <c r="X979" s="288">
        <f>(($AC979*DT!$C$5/1000))*($D$1045/IF(AND($D$1044&gt;$B$1046,$B$1046&gt;$D$1043),366,365))+(($AD979*DT!$C$5/2000))</f>
        <v>0</v>
      </c>
      <c r="Y979" s="289">
        <f t="shared" si="172"/>
        <v>0</v>
      </c>
      <c r="Z979" s="289">
        <f>(($AC979*DT!$E$5/1000))*($D$1045/IF(AND($D$1044&gt;$B$1046,$B$1046&gt;$D$1043),366,365))+(($AD979*DT!$E$5/2000))</f>
        <v>0</v>
      </c>
      <c r="AA979" s="290">
        <f t="shared" si="173"/>
        <v>0</v>
      </c>
      <c r="AC979" s="291">
        <f t="shared" si="174"/>
        <v>0</v>
      </c>
      <c r="AD979" s="291">
        <f t="shared" si="175"/>
        <v>0</v>
      </c>
    </row>
    <row r="980" spans="2:30" x14ac:dyDescent="0.25">
      <c r="B980" s="522">
        <v>976</v>
      </c>
      <c r="C980" s="280">
        <f>'BIENES ASEGURADOS'!C988</f>
        <v>0</v>
      </c>
      <c r="D980" s="281">
        <f>SUM('BIENES ASEGURADOS'!D988:H988)*'RT GENERALES'!$D$14</f>
        <v>0</v>
      </c>
      <c r="E980" s="281">
        <f>SUM('BIENES ASEGURADOS'!I988:Y988,'BIENES ASEGURADOS'!AA988)*'RT GENERALES'!$D$14</f>
        <v>0</v>
      </c>
      <c r="F980" s="281">
        <f>'BIENES ASEGURADOS'!AB988*'RT GENERALES'!$D$14</f>
        <v>0</v>
      </c>
      <c r="G980" s="282">
        <f>'BIENES ASEGURADOS'!Z988*'RT GENERALES'!$D$14</f>
        <v>0</v>
      </c>
      <c r="H980" s="525">
        <f t="shared" si="166"/>
        <v>0</v>
      </c>
      <c r="I980" s="283"/>
      <c r="J980" s="284">
        <f>(((D980+E980)*(DT!$C$5/1000)))*($D$1045/IF(AND($D$1044&gt;$B$1046,$B$1046&gt;$D$1043),366,365))+(LIQUIDACION!$F980*(DT!$C$5/2000))</f>
        <v>0</v>
      </c>
      <c r="K980" s="285">
        <f t="shared" si="167"/>
        <v>0</v>
      </c>
      <c r="L980" s="286">
        <f>(((D980+E980)*DT!$E$5/1000)*($D$1045/IF(AND($D$1044&gt;$B$1046,$B$1046&gt;$D$1043),366,365))+(LIQUIDACION!F980*(DT!$E$5/2000)))</f>
        <v>0</v>
      </c>
      <c r="M980" s="286">
        <f>((G980)*(DT!$C$6/1000))*($D$1045/IF(AND($D$1044&gt;$B$1046,$B$1046&gt;$D$1043),366,365))</f>
        <v>0</v>
      </c>
      <c r="N980" s="287">
        <f t="shared" si="168"/>
        <v>0</v>
      </c>
      <c r="P980" s="288">
        <f>(($U980*DT!$C$5/1000))*($D$1045/IF(AND($D$1044&gt;$B$1046,$B$1046&gt;$D$1043),366,365))+(($V980*DT!$C$5/2000))</f>
        <v>0</v>
      </c>
      <c r="Q980" s="289">
        <f t="shared" si="169"/>
        <v>0</v>
      </c>
      <c r="R980" s="289">
        <f>(($U980*DT!$E$5/1000))*($D$1045/IF(AND($D$1044&gt;$B$1046,$B$1046&gt;$D$1043),366,365))+(($V980*DT!$E$5/2000))</f>
        <v>0</v>
      </c>
      <c r="S980" s="290">
        <f t="shared" si="170"/>
        <v>0</v>
      </c>
      <c r="U980" s="291">
        <f t="shared" si="171"/>
        <v>0</v>
      </c>
      <c r="V980" s="291">
        <f t="shared" si="176"/>
        <v>0</v>
      </c>
      <c r="X980" s="288">
        <f>(($AC980*DT!$C$5/1000))*($D$1045/IF(AND($D$1044&gt;$B$1046,$B$1046&gt;$D$1043),366,365))+(($AD980*DT!$C$5/2000))</f>
        <v>0</v>
      </c>
      <c r="Y980" s="289">
        <f t="shared" si="172"/>
        <v>0</v>
      </c>
      <c r="Z980" s="289">
        <f>(($AC980*DT!$E$5/1000))*($D$1045/IF(AND($D$1044&gt;$B$1046,$B$1046&gt;$D$1043),366,365))+(($AD980*DT!$E$5/2000))</f>
        <v>0</v>
      </c>
      <c r="AA980" s="290">
        <f t="shared" si="173"/>
        <v>0</v>
      </c>
      <c r="AC980" s="291">
        <f t="shared" si="174"/>
        <v>0</v>
      </c>
      <c r="AD980" s="291">
        <f t="shared" si="175"/>
        <v>0</v>
      </c>
    </row>
    <row r="981" spans="2:30" x14ac:dyDescent="0.25">
      <c r="B981" s="522">
        <v>977</v>
      </c>
      <c r="C981" s="280">
        <f>'BIENES ASEGURADOS'!C989</f>
        <v>0</v>
      </c>
      <c r="D981" s="281">
        <f>SUM('BIENES ASEGURADOS'!D989:H989)*'RT GENERALES'!$D$14</f>
        <v>0</v>
      </c>
      <c r="E981" s="281">
        <f>SUM('BIENES ASEGURADOS'!I989:Y989,'BIENES ASEGURADOS'!AA989)*'RT GENERALES'!$D$14</f>
        <v>0</v>
      </c>
      <c r="F981" s="281">
        <f>'BIENES ASEGURADOS'!AB989*'RT GENERALES'!$D$14</f>
        <v>0</v>
      </c>
      <c r="G981" s="282">
        <f>'BIENES ASEGURADOS'!Z989*'RT GENERALES'!$D$14</f>
        <v>0</v>
      </c>
      <c r="H981" s="525">
        <f t="shared" si="166"/>
        <v>0</v>
      </c>
      <c r="I981" s="283"/>
      <c r="J981" s="284">
        <f>(((D981+E981)*(DT!$C$5/1000)))*($D$1045/IF(AND($D$1044&gt;$B$1046,$B$1046&gt;$D$1043),366,365))+(LIQUIDACION!$F981*(DT!$C$5/2000))</f>
        <v>0</v>
      </c>
      <c r="K981" s="285">
        <f t="shared" si="167"/>
        <v>0</v>
      </c>
      <c r="L981" s="286">
        <f>(((D981+E981)*DT!$E$5/1000)*($D$1045/IF(AND($D$1044&gt;$B$1046,$B$1046&gt;$D$1043),366,365))+(LIQUIDACION!F981*(DT!$E$5/2000)))</f>
        <v>0</v>
      </c>
      <c r="M981" s="286">
        <f>((G981)*(DT!$C$6/1000))*($D$1045/IF(AND($D$1044&gt;$B$1046,$B$1046&gt;$D$1043),366,365))</f>
        <v>0</v>
      </c>
      <c r="N981" s="287">
        <f t="shared" si="168"/>
        <v>0</v>
      </c>
      <c r="P981" s="288">
        <f>(($U981*DT!$C$5/1000))*($D$1045/IF(AND($D$1044&gt;$B$1046,$B$1046&gt;$D$1043),366,365))+(($V981*DT!$C$5/2000))</f>
        <v>0</v>
      </c>
      <c r="Q981" s="289">
        <f t="shared" si="169"/>
        <v>0</v>
      </c>
      <c r="R981" s="289">
        <f>(($U981*DT!$E$5/1000))*($D$1045/IF(AND($D$1044&gt;$B$1046,$B$1046&gt;$D$1043),366,365))+(($V981*DT!$E$5/2000))</f>
        <v>0</v>
      </c>
      <c r="S981" s="290">
        <f t="shared" si="170"/>
        <v>0</v>
      </c>
      <c r="U981" s="291">
        <f t="shared" si="171"/>
        <v>0</v>
      </c>
      <c r="V981" s="291">
        <f t="shared" si="176"/>
        <v>0</v>
      </c>
      <c r="X981" s="288">
        <f>(($AC981*DT!$C$5/1000))*($D$1045/IF(AND($D$1044&gt;$B$1046,$B$1046&gt;$D$1043),366,365))+(($AD981*DT!$C$5/2000))</f>
        <v>0</v>
      </c>
      <c r="Y981" s="289">
        <f t="shared" si="172"/>
        <v>0</v>
      </c>
      <c r="Z981" s="289">
        <f>(($AC981*DT!$E$5/1000))*($D$1045/IF(AND($D$1044&gt;$B$1046,$B$1046&gt;$D$1043),366,365))+(($AD981*DT!$E$5/2000))</f>
        <v>0</v>
      </c>
      <c r="AA981" s="290">
        <f t="shared" si="173"/>
        <v>0</v>
      </c>
      <c r="AC981" s="291">
        <f t="shared" si="174"/>
        <v>0</v>
      </c>
      <c r="AD981" s="291">
        <f t="shared" si="175"/>
        <v>0</v>
      </c>
    </row>
    <row r="982" spans="2:30" x14ac:dyDescent="0.25">
      <c r="B982" s="522">
        <v>978</v>
      </c>
      <c r="C982" s="280">
        <f>'BIENES ASEGURADOS'!C990</f>
        <v>0</v>
      </c>
      <c r="D982" s="281">
        <f>SUM('BIENES ASEGURADOS'!D990:H990)*'RT GENERALES'!$D$14</f>
        <v>0</v>
      </c>
      <c r="E982" s="281">
        <f>SUM('BIENES ASEGURADOS'!I990:Y990,'BIENES ASEGURADOS'!AA990)*'RT GENERALES'!$D$14</f>
        <v>0</v>
      </c>
      <c r="F982" s="281">
        <f>'BIENES ASEGURADOS'!AB990*'RT GENERALES'!$D$14</f>
        <v>0</v>
      </c>
      <c r="G982" s="282">
        <f>'BIENES ASEGURADOS'!Z990*'RT GENERALES'!$D$14</f>
        <v>0</v>
      </c>
      <c r="H982" s="525">
        <f t="shared" si="166"/>
        <v>0</v>
      </c>
      <c r="I982" s="283"/>
      <c r="J982" s="284">
        <f>(((D982+E982)*(DT!$C$5/1000)))*($D$1045/IF(AND($D$1044&gt;$B$1046,$B$1046&gt;$D$1043),366,365))+(LIQUIDACION!$F982*(DT!$C$5/2000))</f>
        <v>0</v>
      </c>
      <c r="K982" s="285">
        <f t="shared" si="167"/>
        <v>0</v>
      </c>
      <c r="L982" s="286">
        <f>(((D982+E982)*DT!$E$5/1000)*($D$1045/IF(AND($D$1044&gt;$B$1046,$B$1046&gt;$D$1043),366,365))+(LIQUIDACION!F982*(DT!$E$5/2000)))</f>
        <v>0</v>
      </c>
      <c r="M982" s="286">
        <f>((G982)*(DT!$C$6/1000))*($D$1045/IF(AND($D$1044&gt;$B$1046,$B$1046&gt;$D$1043),366,365))</f>
        <v>0</v>
      </c>
      <c r="N982" s="287">
        <f t="shared" si="168"/>
        <v>0</v>
      </c>
      <c r="P982" s="288">
        <f>(($U982*DT!$C$5/1000))*($D$1045/IF(AND($D$1044&gt;$B$1046,$B$1046&gt;$D$1043),366,365))+(($V982*DT!$C$5/2000))</f>
        <v>0</v>
      </c>
      <c r="Q982" s="289">
        <f t="shared" si="169"/>
        <v>0</v>
      </c>
      <c r="R982" s="289">
        <f>(($U982*DT!$E$5/1000))*($D$1045/IF(AND($D$1044&gt;$B$1046,$B$1046&gt;$D$1043),366,365))+(($V982*DT!$E$5/2000))</f>
        <v>0</v>
      </c>
      <c r="S982" s="290">
        <f t="shared" si="170"/>
        <v>0</v>
      </c>
      <c r="U982" s="291">
        <f t="shared" si="171"/>
        <v>0</v>
      </c>
      <c r="V982" s="291">
        <f t="shared" si="176"/>
        <v>0</v>
      </c>
      <c r="X982" s="288">
        <f>(($AC982*DT!$C$5/1000))*($D$1045/IF(AND($D$1044&gt;$B$1046,$B$1046&gt;$D$1043),366,365))+(($AD982*DT!$C$5/2000))</f>
        <v>0</v>
      </c>
      <c r="Y982" s="289">
        <f t="shared" si="172"/>
        <v>0</v>
      </c>
      <c r="Z982" s="289">
        <f>(($AC982*DT!$E$5/1000))*($D$1045/IF(AND($D$1044&gt;$B$1046,$B$1046&gt;$D$1043),366,365))+(($AD982*DT!$E$5/2000))</f>
        <v>0</v>
      </c>
      <c r="AA982" s="290">
        <f t="shared" si="173"/>
        <v>0</v>
      </c>
      <c r="AC982" s="291">
        <f t="shared" si="174"/>
        <v>0</v>
      </c>
      <c r="AD982" s="291">
        <f t="shared" si="175"/>
        <v>0</v>
      </c>
    </row>
    <row r="983" spans="2:30" x14ac:dyDescent="0.25">
      <c r="B983" s="522">
        <v>979</v>
      </c>
      <c r="C983" s="280">
        <f>'BIENES ASEGURADOS'!C991</f>
        <v>0</v>
      </c>
      <c r="D983" s="281">
        <f>SUM('BIENES ASEGURADOS'!D991:H991)*'RT GENERALES'!$D$14</f>
        <v>0</v>
      </c>
      <c r="E983" s="281">
        <f>SUM('BIENES ASEGURADOS'!I991:Y991,'BIENES ASEGURADOS'!AA991)*'RT GENERALES'!$D$14</f>
        <v>0</v>
      </c>
      <c r="F983" s="281">
        <f>'BIENES ASEGURADOS'!AB991*'RT GENERALES'!$D$14</f>
        <v>0</v>
      </c>
      <c r="G983" s="282">
        <f>'BIENES ASEGURADOS'!Z991*'RT GENERALES'!$D$14</f>
        <v>0</v>
      </c>
      <c r="H983" s="525">
        <f t="shared" si="166"/>
        <v>0</v>
      </c>
      <c r="I983" s="283"/>
      <c r="J983" s="284">
        <f>(((D983+E983)*(DT!$C$5/1000)))*($D$1045/IF(AND($D$1044&gt;$B$1046,$B$1046&gt;$D$1043),366,365))+(LIQUIDACION!$F983*(DT!$C$5/2000))</f>
        <v>0</v>
      </c>
      <c r="K983" s="285">
        <f t="shared" si="167"/>
        <v>0</v>
      </c>
      <c r="L983" s="286">
        <f>(((D983+E983)*DT!$E$5/1000)*($D$1045/IF(AND($D$1044&gt;$B$1046,$B$1046&gt;$D$1043),366,365))+(LIQUIDACION!F983*(DT!$E$5/2000)))</f>
        <v>0</v>
      </c>
      <c r="M983" s="286">
        <f>((G983)*(DT!$C$6/1000))*($D$1045/IF(AND($D$1044&gt;$B$1046,$B$1046&gt;$D$1043),366,365))</f>
        <v>0</v>
      </c>
      <c r="N983" s="287">
        <f t="shared" si="168"/>
        <v>0</v>
      </c>
      <c r="P983" s="288">
        <f>(($U983*DT!$C$5/1000))*($D$1045/IF(AND($D$1044&gt;$B$1046,$B$1046&gt;$D$1043),366,365))+(($V983*DT!$C$5/2000))</f>
        <v>0</v>
      </c>
      <c r="Q983" s="289">
        <f t="shared" si="169"/>
        <v>0</v>
      </c>
      <c r="R983" s="289">
        <f>(($U983*DT!$E$5/1000))*($D$1045/IF(AND($D$1044&gt;$B$1046,$B$1046&gt;$D$1043),366,365))+(($V983*DT!$E$5/2000))</f>
        <v>0</v>
      </c>
      <c r="S983" s="290">
        <f t="shared" si="170"/>
        <v>0</v>
      </c>
      <c r="U983" s="291">
        <f t="shared" si="171"/>
        <v>0</v>
      </c>
      <c r="V983" s="291">
        <f t="shared" si="176"/>
        <v>0</v>
      </c>
      <c r="X983" s="288">
        <f>(($AC983*DT!$C$5/1000))*($D$1045/IF(AND($D$1044&gt;$B$1046,$B$1046&gt;$D$1043),366,365))+(($AD983*DT!$C$5/2000))</f>
        <v>0</v>
      </c>
      <c r="Y983" s="289">
        <f t="shared" si="172"/>
        <v>0</v>
      </c>
      <c r="Z983" s="289">
        <f>(($AC983*DT!$E$5/1000))*($D$1045/IF(AND($D$1044&gt;$B$1046,$B$1046&gt;$D$1043),366,365))+(($AD983*DT!$E$5/2000))</f>
        <v>0</v>
      </c>
      <c r="AA983" s="290">
        <f t="shared" si="173"/>
        <v>0</v>
      </c>
      <c r="AC983" s="291">
        <f t="shared" si="174"/>
        <v>0</v>
      </c>
      <c r="AD983" s="291">
        <f t="shared" si="175"/>
        <v>0</v>
      </c>
    </row>
    <row r="984" spans="2:30" x14ac:dyDescent="0.25">
      <c r="B984" s="522">
        <v>980</v>
      </c>
      <c r="C984" s="280">
        <f>'BIENES ASEGURADOS'!C992</f>
        <v>0</v>
      </c>
      <c r="D984" s="281">
        <f>SUM('BIENES ASEGURADOS'!D992:H992)*'RT GENERALES'!$D$14</f>
        <v>0</v>
      </c>
      <c r="E984" s="281">
        <f>SUM('BIENES ASEGURADOS'!I992:Y992,'BIENES ASEGURADOS'!AA992)*'RT GENERALES'!$D$14</f>
        <v>0</v>
      </c>
      <c r="F984" s="281">
        <f>'BIENES ASEGURADOS'!AB992*'RT GENERALES'!$D$14</f>
        <v>0</v>
      </c>
      <c r="G984" s="282">
        <f>'BIENES ASEGURADOS'!Z992*'RT GENERALES'!$D$14</f>
        <v>0</v>
      </c>
      <c r="H984" s="525">
        <f t="shared" si="166"/>
        <v>0</v>
      </c>
      <c r="I984" s="283"/>
      <c r="J984" s="284">
        <f>(((D984+E984)*(DT!$C$5/1000)))*($D$1045/IF(AND($D$1044&gt;$B$1046,$B$1046&gt;$D$1043),366,365))+(LIQUIDACION!$F984*(DT!$C$5/2000))</f>
        <v>0</v>
      </c>
      <c r="K984" s="285">
        <f t="shared" si="167"/>
        <v>0</v>
      </c>
      <c r="L984" s="286">
        <f>(((D984+E984)*DT!$E$5/1000)*($D$1045/IF(AND($D$1044&gt;$B$1046,$B$1046&gt;$D$1043),366,365))+(LIQUIDACION!F984*(DT!$E$5/2000)))</f>
        <v>0</v>
      </c>
      <c r="M984" s="286">
        <f>((G984)*(DT!$C$6/1000))*($D$1045/IF(AND($D$1044&gt;$B$1046,$B$1046&gt;$D$1043),366,365))</f>
        <v>0</v>
      </c>
      <c r="N984" s="287">
        <f t="shared" si="168"/>
        <v>0</v>
      </c>
      <c r="P984" s="288">
        <f>(($U984*DT!$C$5/1000))*($D$1045/IF(AND($D$1044&gt;$B$1046,$B$1046&gt;$D$1043),366,365))+(($V984*DT!$C$5/2000))</f>
        <v>0</v>
      </c>
      <c r="Q984" s="289">
        <f t="shared" si="169"/>
        <v>0</v>
      </c>
      <c r="R984" s="289">
        <f>(($U984*DT!$E$5/1000))*($D$1045/IF(AND($D$1044&gt;$B$1046,$B$1046&gt;$D$1043),366,365))+(($V984*DT!$E$5/2000))</f>
        <v>0</v>
      </c>
      <c r="S984" s="290">
        <f t="shared" si="170"/>
        <v>0</v>
      </c>
      <c r="U984" s="291">
        <f t="shared" si="171"/>
        <v>0</v>
      </c>
      <c r="V984" s="291">
        <f t="shared" si="176"/>
        <v>0</v>
      </c>
      <c r="X984" s="288">
        <f>(($AC984*DT!$C$5/1000))*($D$1045/IF(AND($D$1044&gt;$B$1046,$B$1046&gt;$D$1043),366,365))+(($AD984*DT!$C$5/2000))</f>
        <v>0</v>
      </c>
      <c r="Y984" s="289">
        <f t="shared" si="172"/>
        <v>0</v>
      </c>
      <c r="Z984" s="289">
        <f>(($AC984*DT!$E$5/1000))*($D$1045/IF(AND($D$1044&gt;$B$1046,$B$1046&gt;$D$1043),366,365))+(($AD984*DT!$E$5/2000))</f>
        <v>0</v>
      </c>
      <c r="AA984" s="290">
        <f t="shared" si="173"/>
        <v>0</v>
      </c>
      <c r="AC984" s="291">
        <f t="shared" si="174"/>
        <v>0</v>
      </c>
      <c r="AD984" s="291">
        <f t="shared" si="175"/>
        <v>0</v>
      </c>
    </row>
    <row r="985" spans="2:30" x14ac:dyDescent="0.25">
      <c r="B985" s="522">
        <v>981</v>
      </c>
      <c r="C985" s="280">
        <f>'BIENES ASEGURADOS'!C993</f>
        <v>0</v>
      </c>
      <c r="D985" s="281">
        <f>SUM('BIENES ASEGURADOS'!D993:H993)*'RT GENERALES'!$D$14</f>
        <v>0</v>
      </c>
      <c r="E985" s="281">
        <f>SUM('BIENES ASEGURADOS'!I993:Y993,'BIENES ASEGURADOS'!AA993)*'RT GENERALES'!$D$14</f>
        <v>0</v>
      </c>
      <c r="F985" s="281">
        <f>'BIENES ASEGURADOS'!AB993*'RT GENERALES'!$D$14</f>
        <v>0</v>
      </c>
      <c r="G985" s="282">
        <f>'BIENES ASEGURADOS'!Z993*'RT GENERALES'!$D$14</f>
        <v>0</v>
      </c>
      <c r="H985" s="525">
        <f t="shared" si="166"/>
        <v>0</v>
      </c>
      <c r="I985" s="283"/>
      <c r="J985" s="284">
        <f>(((D985+E985)*(DT!$C$5/1000)))*($D$1045/IF(AND($D$1044&gt;$B$1046,$B$1046&gt;$D$1043),366,365))+(LIQUIDACION!$F985*(DT!$C$5/2000))</f>
        <v>0</v>
      </c>
      <c r="K985" s="285">
        <f t="shared" si="167"/>
        <v>0</v>
      </c>
      <c r="L985" s="286">
        <f>(((D985+E985)*DT!$E$5/1000)*($D$1045/IF(AND($D$1044&gt;$B$1046,$B$1046&gt;$D$1043),366,365))+(LIQUIDACION!F985*(DT!$E$5/2000)))</f>
        <v>0</v>
      </c>
      <c r="M985" s="286">
        <f>((G985)*(DT!$C$6/1000))*($D$1045/IF(AND($D$1044&gt;$B$1046,$B$1046&gt;$D$1043),366,365))</f>
        <v>0</v>
      </c>
      <c r="N985" s="287">
        <f t="shared" si="168"/>
        <v>0</v>
      </c>
      <c r="P985" s="288">
        <f>(($U985*DT!$C$5/1000))*($D$1045/IF(AND($D$1044&gt;$B$1046,$B$1046&gt;$D$1043),366,365))+(($V985*DT!$C$5/2000))</f>
        <v>0</v>
      </c>
      <c r="Q985" s="289">
        <f t="shared" si="169"/>
        <v>0</v>
      </c>
      <c r="R985" s="289">
        <f>(($U985*DT!$E$5/1000))*($D$1045/IF(AND($D$1044&gt;$B$1046,$B$1046&gt;$D$1043),366,365))+(($V985*DT!$E$5/2000))</f>
        <v>0</v>
      </c>
      <c r="S985" s="290">
        <f t="shared" si="170"/>
        <v>0</v>
      </c>
      <c r="U985" s="291">
        <f t="shared" si="171"/>
        <v>0</v>
      </c>
      <c r="V985" s="291">
        <f t="shared" si="176"/>
        <v>0</v>
      </c>
      <c r="X985" s="288">
        <f>(($AC985*DT!$C$5/1000))*($D$1045/IF(AND($D$1044&gt;$B$1046,$B$1046&gt;$D$1043),366,365))+(($AD985*DT!$C$5/2000))</f>
        <v>0</v>
      </c>
      <c r="Y985" s="289">
        <f t="shared" si="172"/>
        <v>0</v>
      </c>
      <c r="Z985" s="289">
        <f>(($AC985*DT!$E$5/1000))*($D$1045/IF(AND($D$1044&gt;$B$1046,$B$1046&gt;$D$1043),366,365))+(($AD985*DT!$E$5/2000))</f>
        <v>0</v>
      </c>
      <c r="AA985" s="290">
        <f t="shared" si="173"/>
        <v>0</v>
      </c>
      <c r="AC985" s="291">
        <f t="shared" si="174"/>
        <v>0</v>
      </c>
      <c r="AD985" s="291">
        <f t="shared" si="175"/>
        <v>0</v>
      </c>
    </row>
    <row r="986" spans="2:30" x14ac:dyDescent="0.25">
      <c r="B986" s="522">
        <v>982</v>
      </c>
      <c r="C986" s="280">
        <f>'BIENES ASEGURADOS'!C994</f>
        <v>0</v>
      </c>
      <c r="D986" s="281">
        <f>SUM('BIENES ASEGURADOS'!D994:H994)*'RT GENERALES'!$D$14</f>
        <v>0</v>
      </c>
      <c r="E986" s="281">
        <f>SUM('BIENES ASEGURADOS'!I994:Y994,'BIENES ASEGURADOS'!AA994)*'RT GENERALES'!$D$14</f>
        <v>0</v>
      </c>
      <c r="F986" s="281">
        <f>'BIENES ASEGURADOS'!AB994*'RT GENERALES'!$D$14</f>
        <v>0</v>
      </c>
      <c r="G986" s="282">
        <f>'BIENES ASEGURADOS'!Z994*'RT GENERALES'!$D$14</f>
        <v>0</v>
      </c>
      <c r="H986" s="525">
        <f t="shared" si="166"/>
        <v>0</v>
      </c>
      <c r="I986" s="283"/>
      <c r="J986" s="284">
        <f>(((D986+E986)*(DT!$C$5/1000)))*($D$1045/IF(AND($D$1044&gt;$B$1046,$B$1046&gt;$D$1043),366,365))+(LIQUIDACION!$F986*(DT!$C$5/2000))</f>
        <v>0</v>
      </c>
      <c r="K986" s="285">
        <f t="shared" si="167"/>
        <v>0</v>
      </c>
      <c r="L986" s="286">
        <f>(((D986+E986)*DT!$E$5/1000)*($D$1045/IF(AND($D$1044&gt;$B$1046,$B$1046&gt;$D$1043),366,365))+(LIQUIDACION!F986*(DT!$E$5/2000)))</f>
        <v>0</v>
      </c>
      <c r="M986" s="286">
        <f>((G986)*(DT!$C$6/1000))*($D$1045/IF(AND($D$1044&gt;$B$1046,$B$1046&gt;$D$1043),366,365))</f>
        <v>0</v>
      </c>
      <c r="N986" s="287">
        <f t="shared" si="168"/>
        <v>0</v>
      </c>
      <c r="P986" s="288">
        <f>(($U986*DT!$C$5/1000))*($D$1045/IF(AND($D$1044&gt;$B$1046,$B$1046&gt;$D$1043),366,365))+(($V986*DT!$C$5/2000))</f>
        <v>0</v>
      </c>
      <c r="Q986" s="289">
        <f t="shared" si="169"/>
        <v>0</v>
      </c>
      <c r="R986" s="289">
        <f>(($U986*DT!$E$5/1000))*($D$1045/IF(AND($D$1044&gt;$B$1046,$B$1046&gt;$D$1043),366,365))+(($V986*DT!$E$5/2000))</f>
        <v>0</v>
      </c>
      <c r="S986" s="290">
        <f t="shared" si="170"/>
        <v>0</v>
      </c>
      <c r="U986" s="291">
        <f t="shared" si="171"/>
        <v>0</v>
      </c>
      <c r="V986" s="291">
        <f t="shared" si="176"/>
        <v>0</v>
      </c>
      <c r="X986" s="288">
        <f>(($AC986*DT!$C$5/1000))*($D$1045/IF(AND($D$1044&gt;$B$1046,$B$1046&gt;$D$1043),366,365))+(($AD986*DT!$C$5/2000))</f>
        <v>0</v>
      </c>
      <c r="Y986" s="289">
        <f t="shared" si="172"/>
        <v>0</v>
      </c>
      <c r="Z986" s="289">
        <f>(($AC986*DT!$E$5/1000))*($D$1045/IF(AND($D$1044&gt;$B$1046,$B$1046&gt;$D$1043),366,365))+(($AD986*DT!$E$5/2000))</f>
        <v>0</v>
      </c>
      <c r="AA986" s="290">
        <f t="shared" si="173"/>
        <v>0</v>
      </c>
      <c r="AC986" s="291">
        <f t="shared" si="174"/>
        <v>0</v>
      </c>
      <c r="AD986" s="291">
        <f t="shared" si="175"/>
        <v>0</v>
      </c>
    </row>
    <row r="987" spans="2:30" x14ac:dyDescent="0.25">
      <c r="B987" s="522">
        <v>983</v>
      </c>
      <c r="C987" s="280">
        <f>'BIENES ASEGURADOS'!C995</f>
        <v>0</v>
      </c>
      <c r="D987" s="281">
        <f>SUM('BIENES ASEGURADOS'!D995:H995)*'RT GENERALES'!$D$14</f>
        <v>0</v>
      </c>
      <c r="E987" s="281">
        <f>SUM('BIENES ASEGURADOS'!I995:Y995,'BIENES ASEGURADOS'!AA995)*'RT GENERALES'!$D$14</f>
        <v>0</v>
      </c>
      <c r="F987" s="281">
        <f>'BIENES ASEGURADOS'!AB995*'RT GENERALES'!$D$14</f>
        <v>0</v>
      </c>
      <c r="G987" s="282">
        <f>'BIENES ASEGURADOS'!Z995*'RT GENERALES'!$D$14</f>
        <v>0</v>
      </c>
      <c r="H987" s="525">
        <f t="shared" si="166"/>
        <v>0</v>
      </c>
      <c r="I987" s="283"/>
      <c r="J987" s="284">
        <f>(((D987+E987)*(DT!$C$5/1000)))*($D$1045/IF(AND($D$1044&gt;$B$1046,$B$1046&gt;$D$1043),366,365))+(LIQUIDACION!$F987*(DT!$C$5/2000))</f>
        <v>0</v>
      </c>
      <c r="K987" s="285">
        <f t="shared" si="167"/>
        <v>0</v>
      </c>
      <c r="L987" s="286">
        <f>(((D987+E987)*DT!$E$5/1000)*($D$1045/IF(AND($D$1044&gt;$B$1046,$B$1046&gt;$D$1043),366,365))+(LIQUIDACION!F987*(DT!$E$5/2000)))</f>
        <v>0</v>
      </c>
      <c r="M987" s="286">
        <f>((G987)*(DT!$C$6/1000))*($D$1045/IF(AND($D$1044&gt;$B$1046,$B$1046&gt;$D$1043),366,365))</f>
        <v>0</v>
      </c>
      <c r="N987" s="287">
        <f t="shared" si="168"/>
        <v>0</v>
      </c>
      <c r="P987" s="288">
        <f>(($U987*DT!$C$5/1000))*($D$1045/IF(AND($D$1044&gt;$B$1046,$B$1046&gt;$D$1043),366,365))+(($V987*DT!$C$5/2000))</f>
        <v>0</v>
      </c>
      <c r="Q987" s="289">
        <f t="shared" si="169"/>
        <v>0</v>
      </c>
      <c r="R987" s="289">
        <f>(($U987*DT!$E$5/1000))*($D$1045/IF(AND($D$1044&gt;$B$1046,$B$1046&gt;$D$1043),366,365))+(($V987*DT!$E$5/2000))</f>
        <v>0</v>
      </c>
      <c r="S987" s="290">
        <f t="shared" si="170"/>
        <v>0</v>
      </c>
      <c r="U987" s="291">
        <f t="shared" si="171"/>
        <v>0</v>
      </c>
      <c r="V987" s="291">
        <f t="shared" si="176"/>
        <v>0</v>
      </c>
      <c r="X987" s="288">
        <f>(($AC987*DT!$C$5/1000))*($D$1045/IF(AND($D$1044&gt;$B$1046,$B$1046&gt;$D$1043),366,365))+(($AD987*DT!$C$5/2000))</f>
        <v>0</v>
      </c>
      <c r="Y987" s="289">
        <f t="shared" si="172"/>
        <v>0</v>
      </c>
      <c r="Z987" s="289">
        <f>(($AC987*DT!$E$5/1000))*($D$1045/IF(AND($D$1044&gt;$B$1046,$B$1046&gt;$D$1043),366,365))+(($AD987*DT!$E$5/2000))</f>
        <v>0</v>
      </c>
      <c r="AA987" s="290">
        <f t="shared" si="173"/>
        <v>0</v>
      </c>
      <c r="AC987" s="291">
        <f t="shared" si="174"/>
        <v>0</v>
      </c>
      <c r="AD987" s="291">
        <f t="shared" si="175"/>
        <v>0</v>
      </c>
    </row>
    <row r="988" spans="2:30" x14ac:dyDescent="0.25">
      <c r="B988" s="522">
        <v>984</v>
      </c>
      <c r="C988" s="280">
        <f>'BIENES ASEGURADOS'!C996</f>
        <v>0</v>
      </c>
      <c r="D988" s="281">
        <f>SUM('BIENES ASEGURADOS'!D996:H996)*'RT GENERALES'!$D$14</f>
        <v>0</v>
      </c>
      <c r="E988" s="281">
        <f>SUM('BIENES ASEGURADOS'!I996:Y996,'BIENES ASEGURADOS'!AA996)*'RT GENERALES'!$D$14</f>
        <v>0</v>
      </c>
      <c r="F988" s="281">
        <f>'BIENES ASEGURADOS'!AB996*'RT GENERALES'!$D$14</f>
        <v>0</v>
      </c>
      <c r="G988" s="282">
        <f>'BIENES ASEGURADOS'!Z996*'RT GENERALES'!$D$14</f>
        <v>0</v>
      </c>
      <c r="H988" s="525">
        <f t="shared" si="166"/>
        <v>0</v>
      </c>
      <c r="I988" s="283"/>
      <c r="J988" s="284">
        <f>(((D988+E988)*(DT!$C$5/1000)))*($D$1045/IF(AND($D$1044&gt;$B$1046,$B$1046&gt;$D$1043),366,365))+(LIQUIDACION!$F988*(DT!$C$5/2000))</f>
        <v>0</v>
      </c>
      <c r="K988" s="285">
        <f t="shared" si="167"/>
        <v>0</v>
      </c>
      <c r="L988" s="286">
        <f>(((D988+E988)*DT!$E$5/1000)*($D$1045/IF(AND($D$1044&gt;$B$1046,$B$1046&gt;$D$1043),366,365))+(LIQUIDACION!F988*(DT!$E$5/2000)))</f>
        <v>0</v>
      </c>
      <c r="M988" s="286">
        <f>((G988)*(DT!$C$6/1000))*($D$1045/IF(AND($D$1044&gt;$B$1046,$B$1046&gt;$D$1043),366,365))</f>
        <v>0</v>
      </c>
      <c r="N988" s="287">
        <f t="shared" si="168"/>
        <v>0</v>
      </c>
      <c r="P988" s="288">
        <f>(($U988*DT!$C$5/1000))*($D$1045/IF(AND($D$1044&gt;$B$1046,$B$1046&gt;$D$1043),366,365))+(($V988*DT!$C$5/2000))</f>
        <v>0</v>
      </c>
      <c r="Q988" s="289">
        <f t="shared" si="169"/>
        <v>0</v>
      </c>
      <c r="R988" s="289">
        <f>(($U988*DT!$E$5/1000))*($D$1045/IF(AND($D$1044&gt;$B$1046,$B$1046&gt;$D$1043),366,365))+(($V988*DT!$E$5/2000))</f>
        <v>0</v>
      </c>
      <c r="S988" s="290">
        <f t="shared" si="170"/>
        <v>0</v>
      </c>
      <c r="U988" s="291">
        <f t="shared" si="171"/>
        <v>0</v>
      </c>
      <c r="V988" s="291">
        <f t="shared" si="176"/>
        <v>0</v>
      </c>
      <c r="X988" s="288">
        <f>(($AC988*DT!$C$5/1000))*($D$1045/IF(AND($D$1044&gt;$B$1046,$B$1046&gt;$D$1043),366,365))+(($AD988*DT!$C$5/2000))</f>
        <v>0</v>
      </c>
      <c r="Y988" s="289">
        <f t="shared" si="172"/>
        <v>0</v>
      </c>
      <c r="Z988" s="289">
        <f>(($AC988*DT!$E$5/1000))*($D$1045/IF(AND($D$1044&gt;$B$1046,$B$1046&gt;$D$1043),366,365))+(($AD988*DT!$E$5/2000))</f>
        <v>0</v>
      </c>
      <c r="AA988" s="290">
        <f t="shared" si="173"/>
        <v>0</v>
      </c>
      <c r="AC988" s="291">
        <f t="shared" si="174"/>
        <v>0</v>
      </c>
      <c r="AD988" s="291">
        <f t="shared" si="175"/>
        <v>0</v>
      </c>
    </row>
    <row r="989" spans="2:30" x14ac:dyDescent="0.25">
      <c r="B989" s="522">
        <v>985</v>
      </c>
      <c r="C989" s="280">
        <f>'BIENES ASEGURADOS'!C997</f>
        <v>0</v>
      </c>
      <c r="D989" s="281">
        <f>SUM('BIENES ASEGURADOS'!D997:H997)*'RT GENERALES'!$D$14</f>
        <v>0</v>
      </c>
      <c r="E989" s="281">
        <f>SUM('BIENES ASEGURADOS'!I997:Y997,'BIENES ASEGURADOS'!AA997)*'RT GENERALES'!$D$14</f>
        <v>0</v>
      </c>
      <c r="F989" s="281">
        <f>'BIENES ASEGURADOS'!AB997*'RT GENERALES'!$D$14</f>
        <v>0</v>
      </c>
      <c r="G989" s="282">
        <f>'BIENES ASEGURADOS'!Z997*'RT GENERALES'!$D$14</f>
        <v>0</v>
      </c>
      <c r="H989" s="525">
        <f t="shared" si="166"/>
        <v>0</v>
      </c>
      <c r="I989" s="283"/>
      <c r="J989" s="284">
        <f>(((D989+E989)*(DT!$C$5/1000)))*($D$1045/IF(AND($D$1044&gt;$B$1046,$B$1046&gt;$D$1043),366,365))+(LIQUIDACION!$F989*(DT!$C$5/2000))</f>
        <v>0</v>
      </c>
      <c r="K989" s="285">
        <f t="shared" si="167"/>
        <v>0</v>
      </c>
      <c r="L989" s="286">
        <f>(((D989+E989)*DT!$E$5/1000)*($D$1045/IF(AND($D$1044&gt;$B$1046,$B$1046&gt;$D$1043),366,365))+(LIQUIDACION!F989*(DT!$E$5/2000)))</f>
        <v>0</v>
      </c>
      <c r="M989" s="286">
        <f>((G989)*(DT!$C$6/1000))*($D$1045/IF(AND($D$1044&gt;$B$1046,$B$1046&gt;$D$1043),366,365))</f>
        <v>0</v>
      </c>
      <c r="N989" s="287">
        <f t="shared" si="168"/>
        <v>0</v>
      </c>
      <c r="P989" s="288">
        <f>(($U989*DT!$C$5/1000))*($D$1045/IF(AND($D$1044&gt;$B$1046,$B$1046&gt;$D$1043),366,365))+(($V989*DT!$C$5/2000))</f>
        <v>0</v>
      </c>
      <c r="Q989" s="289">
        <f t="shared" si="169"/>
        <v>0</v>
      </c>
      <c r="R989" s="289">
        <f>(($U989*DT!$E$5/1000))*($D$1045/IF(AND($D$1044&gt;$B$1046,$B$1046&gt;$D$1043),366,365))+(($V989*DT!$E$5/2000))</f>
        <v>0</v>
      </c>
      <c r="S989" s="290">
        <f t="shared" si="170"/>
        <v>0</v>
      </c>
      <c r="U989" s="291">
        <f t="shared" si="171"/>
        <v>0</v>
      </c>
      <c r="V989" s="291">
        <f t="shared" si="176"/>
        <v>0</v>
      </c>
      <c r="X989" s="288">
        <f>(($AC989*DT!$C$5/1000))*($D$1045/IF(AND($D$1044&gt;$B$1046,$B$1046&gt;$D$1043),366,365))+(($AD989*DT!$C$5/2000))</f>
        <v>0</v>
      </c>
      <c r="Y989" s="289">
        <f t="shared" si="172"/>
        <v>0</v>
      </c>
      <c r="Z989" s="289">
        <f>(($AC989*DT!$E$5/1000))*($D$1045/IF(AND($D$1044&gt;$B$1046,$B$1046&gt;$D$1043),366,365))+(($AD989*DT!$E$5/2000))</f>
        <v>0</v>
      </c>
      <c r="AA989" s="290">
        <f t="shared" si="173"/>
        <v>0</v>
      </c>
      <c r="AC989" s="291">
        <f t="shared" si="174"/>
        <v>0</v>
      </c>
      <c r="AD989" s="291">
        <f t="shared" si="175"/>
        <v>0</v>
      </c>
    </row>
    <row r="990" spans="2:30" x14ac:dyDescent="0.25">
      <c r="B990" s="522">
        <v>986</v>
      </c>
      <c r="C990" s="280">
        <f>'BIENES ASEGURADOS'!C998</f>
        <v>0</v>
      </c>
      <c r="D990" s="281">
        <f>SUM('BIENES ASEGURADOS'!D998:H998)*'RT GENERALES'!$D$14</f>
        <v>0</v>
      </c>
      <c r="E990" s="281">
        <f>SUM('BIENES ASEGURADOS'!I998:Y998,'BIENES ASEGURADOS'!AA998)*'RT GENERALES'!$D$14</f>
        <v>0</v>
      </c>
      <c r="F990" s="281">
        <f>'BIENES ASEGURADOS'!AB998*'RT GENERALES'!$D$14</f>
        <v>0</v>
      </c>
      <c r="G990" s="282">
        <f>'BIENES ASEGURADOS'!Z998*'RT GENERALES'!$D$14</f>
        <v>0</v>
      </c>
      <c r="H990" s="525">
        <f t="shared" si="166"/>
        <v>0</v>
      </c>
      <c r="I990" s="283"/>
      <c r="J990" s="284">
        <f>(((D990+E990)*(DT!$C$5/1000)))*($D$1045/IF(AND($D$1044&gt;$B$1046,$B$1046&gt;$D$1043),366,365))+(LIQUIDACION!$F990*(DT!$C$5/2000))</f>
        <v>0</v>
      </c>
      <c r="K990" s="285">
        <f t="shared" si="167"/>
        <v>0</v>
      </c>
      <c r="L990" s="286">
        <f>(((D990+E990)*DT!$E$5/1000)*($D$1045/IF(AND($D$1044&gt;$B$1046,$B$1046&gt;$D$1043),366,365))+(LIQUIDACION!F990*(DT!$E$5/2000)))</f>
        <v>0</v>
      </c>
      <c r="M990" s="286">
        <f>((G990)*(DT!$C$6/1000))*($D$1045/IF(AND($D$1044&gt;$B$1046,$B$1046&gt;$D$1043),366,365))</f>
        <v>0</v>
      </c>
      <c r="N990" s="287">
        <f t="shared" si="168"/>
        <v>0</v>
      </c>
      <c r="P990" s="288">
        <f>(($U990*DT!$C$5/1000))*($D$1045/IF(AND($D$1044&gt;$B$1046,$B$1046&gt;$D$1043),366,365))+(($V990*DT!$C$5/2000))</f>
        <v>0</v>
      </c>
      <c r="Q990" s="289">
        <f t="shared" si="169"/>
        <v>0</v>
      </c>
      <c r="R990" s="289">
        <f>(($U990*DT!$E$5/1000))*($D$1045/IF(AND($D$1044&gt;$B$1046,$B$1046&gt;$D$1043),366,365))+(($V990*DT!$E$5/2000))</f>
        <v>0</v>
      </c>
      <c r="S990" s="290">
        <f t="shared" si="170"/>
        <v>0</v>
      </c>
      <c r="U990" s="291">
        <f t="shared" si="171"/>
        <v>0</v>
      </c>
      <c r="V990" s="291">
        <f t="shared" si="176"/>
        <v>0</v>
      </c>
      <c r="X990" s="288">
        <f>(($AC990*DT!$C$5/1000))*($D$1045/IF(AND($D$1044&gt;$B$1046,$B$1046&gt;$D$1043),366,365))+(($AD990*DT!$C$5/2000))</f>
        <v>0</v>
      </c>
      <c r="Y990" s="289">
        <f t="shared" si="172"/>
        <v>0</v>
      </c>
      <c r="Z990" s="289">
        <f>(($AC990*DT!$E$5/1000))*($D$1045/IF(AND($D$1044&gt;$B$1046,$B$1046&gt;$D$1043),366,365))+(($AD990*DT!$E$5/2000))</f>
        <v>0</v>
      </c>
      <c r="AA990" s="290">
        <f t="shared" si="173"/>
        <v>0</v>
      </c>
      <c r="AC990" s="291">
        <f t="shared" si="174"/>
        <v>0</v>
      </c>
      <c r="AD990" s="291">
        <f t="shared" si="175"/>
        <v>0</v>
      </c>
    </row>
    <row r="991" spans="2:30" x14ac:dyDescent="0.25">
      <c r="B991" s="522">
        <v>987</v>
      </c>
      <c r="C991" s="280">
        <f>'BIENES ASEGURADOS'!C999</f>
        <v>0</v>
      </c>
      <c r="D991" s="281">
        <f>SUM('BIENES ASEGURADOS'!D999:H999)*'RT GENERALES'!$D$14</f>
        <v>0</v>
      </c>
      <c r="E991" s="281">
        <f>SUM('BIENES ASEGURADOS'!I999:Y999,'BIENES ASEGURADOS'!AA999)*'RT GENERALES'!$D$14</f>
        <v>0</v>
      </c>
      <c r="F991" s="281">
        <f>'BIENES ASEGURADOS'!AB999*'RT GENERALES'!$D$14</f>
        <v>0</v>
      </c>
      <c r="G991" s="282">
        <f>'BIENES ASEGURADOS'!Z999*'RT GENERALES'!$D$14</f>
        <v>0</v>
      </c>
      <c r="H991" s="525">
        <f t="shared" si="166"/>
        <v>0</v>
      </c>
      <c r="I991" s="283"/>
      <c r="J991" s="284">
        <f>(((D991+E991)*(DT!$C$5/1000)))*($D$1045/IF(AND($D$1044&gt;$B$1046,$B$1046&gt;$D$1043),366,365))+(LIQUIDACION!$F991*(DT!$C$5/2000))</f>
        <v>0</v>
      </c>
      <c r="K991" s="285">
        <f t="shared" si="167"/>
        <v>0</v>
      </c>
      <c r="L991" s="286">
        <f>(((D991+E991)*DT!$E$5/1000)*($D$1045/IF(AND($D$1044&gt;$B$1046,$B$1046&gt;$D$1043),366,365))+(LIQUIDACION!F991*(DT!$E$5/2000)))</f>
        <v>0</v>
      </c>
      <c r="M991" s="286">
        <f>((G991)*(DT!$C$6/1000))*($D$1045/IF(AND($D$1044&gt;$B$1046,$B$1046&gt;$D$1043),366,365))</f>
        <v>0</v>
      </c>
      <c r="N991" s="287">
        <f t="shared" si="168"/>
        <v>0</v>
      </c>
      <c r="P991" s="288">
        <f>(($U991*DT!$C$5/1000))*($D$1045/IF(AND($D$1044&gt;$B$1046,$B$1046&gt;$D$1043),366,365))+(($V991*DT!$C$5/2000))</f>
        <v>0</v>
      </c>
      <c r="Q991" s="289">
        <f t="shared" si="169"/>
        <v>0</v>
      </c>
      <c r="R991" s="289">
        <f>(($U991*DT!$E$5/1000))*($D$1045/IF(AND($D$1044&gt;$B$1046,$B$1046&gt;$D$1043),366,365))+(($V991*DT!$E$5/2000))</f>
        <v>0</v>
      </c>
      <c r="S991" s="290">
        <f t="shared" si="170"/>
        <v>0</v>
      </c>
      <c r="U991" s="291">
        <f t="shared" si="171"/>
        <v>0</v>
      </c>
      <c r="V991" s="291">
        <f t="shared" si="176"/>
        <v>0</v>
      </c>
      <c r="X991" s="288">
        <f>(($AC991*DT!$C$5/1000))*($D$1045/IF(AND($D$1044&gt;$B$1046,$B$1046&gt;$D$1043),366,365))+(($AD991*DT!$C$5/2000))</f>
        <v>0</v>
      </c>
      <c r="Y991" s="289">
        <f t="shared" si="172"/>
        <v>0</v>
      </c>
      <c r="Z991" s="289">
        <f>(($AC991*DT!$E$5/1000))*($D$1045/IF(AND($D$1044&gt;$B$1046,$B$1046&gt;$D$1043),366,365))+(($AD991*DT!$E$5/2000))</f>
        <v>0</v>
      </c>
      <c r="AA991" s="290">
        <f t="shared" si="173"/>
        <v>0</v>
      </c>
      <c r="AC991" s="291">
        <f t="shared" si="174"/>
        <v>0</v>
      </c>
      <c r="AD991" s="291">
        <f t="shared" si="175"/>
        <v>0</v>
      </c>
    </row>
    <row r="992" spans="2:30" x14ac:dyDescent="0.25">
      <c r="B992" s="522">
        <v>988</v>
      </c>
      <c r="C992" s="280">
        <f>'BIENES ASEGURADOS'!C1000</f>
        <v>0</v>
      </c>
      <c r="D992" s="281">
        <f>SUM('BIENES ASEGURADOS'!D1000:H1000)*'RT GENERALES'!$D$14</f>
        <v>0</v>
      </c>
      <c r="E992" s="281">
        <f>SUM('BIENES ASEGURADOS'!I1000:Y1000,'BIENES ASEGURADOS'!AA1000)*'RT GENERALES'!$D$14</f>
        <v>0</v>
      </c>
      <c r="F992" s="281">
        <f>'BIENES ASEGURADOS'!AB1000*'RT GENERALES'!$D$14</f>
        <v>0</v>
      </c>
      <c r="G992" s="282">
        <f>'BIENES ASEGURADOS'!Z1000*'RT GENERALES'!$D$14</f>
        <v>0</v>
      </c>
      <c r="H992" s="525">
        <f t="shared" si="166"/>
        <v>0</v>
      </c>
      <c r="I992" s="283"/>
      <c r="J992" s="284">
        <f>(((D992+E992)*(DT!$C$5/1000)))*($D$1045/IF(AND($D$1044&gt;$B$1046,$B$1046&gt;$D$1043),366,365))+(LIQUIDACION!$F992*(DT!$C$5/2000))</f>
        <v>0</v>
      </c>
      <c r="K992" s="285">
        <f t="shared" si="167"/>
        <v>0</v>
      </c>
      <c r="L992" s="286">
        <f>(((D992+E992)*DT!$E$5/1000)*($D$1045/IF(AND($D$1044&gt;$B$1046,$B$1046&gt;$D$1043),366,365))+(LIQUIDACION!F992*(DT!$E$5/2000)))</f>
        <v>0</v>
      </c>
      <c r="M992" s="286">
        <f>((G992)*(DT!$C$6/1000))*($D$1045/IF(AND($D$1044&gt;$B$1046,$B$1046&gt;$D$1043),366,365))</f>
        <v>0</v>
      </c>
      <c r="N992" s="287">
        <f t="shared" si="168"/>
        <v>0</v>
      </c>
      <c r="P992" s="288">
        <f>(($U992*DT!$C$5/1000))*($D$1045/IF(AND($D$1044&gt;$B$1046,$B$1046&gt;$D$1043),366,365))+(($V992*DT!$C$5/2000))</f>
        <v>0</v>
      </c>
      <c r="Q992" s="289">
        <f t="shared" si="169"/>
        <v>0</v>
      </c>
      <c r="R992" s="289">
        <f>(($U992*DT!$E$5/1000))*($D$1045/IF(AND($D$1044&gt;$B$1046,$B$1046&gt;$D$1043),366,365))+(($V992*DT!$E$5/2000))</f>
        <v>0</v>
      </c>
      <c r="S992" s="290">
        <f t="shared" si="170"/>
        <v>0</v>
      </c>
      <c r="U992" s="291">
        <f t="shared" si="171"/>
        <v>0</v>
      </c>
      <c r="V992" s="291">
        <f t="shared" si="176"/>
        <v>0</v>
      </c>
      <c r="X992" s="288">
        <f>(($AC992*DT!$C$5/1000))*($D$1045/IF(AND($D$1044&gt;$B$1046,$B$1046&gt;$D$1043),366,365))+(($AD992*DT!$C$5/2000))</f>
        <v>0</v>
      </c>
      <c r="Y992" s="289">
        <f t="shared" si="172"/>
        <v>0</v>
      </c>
      <c r="Z992" s="289">
        <f>(($AC992*DT!$E$5/1000))*($D$1045/IF(AND($D$1044&gt;$B$1046,$B$1046&gt;$D$1043),366,365))+(($AD992*DT!$E$5/2000))</f>
        <v>0</v>
      </c>
      <c r="AA992" s="290">
        <f t="shared" si="173"/>
        <v>0</v>
      </c>
      <c r="AC992" s="291">
        <f t="shared" si="174"/>
        <v>0</v>
      </c>
      <c r="AD992" s="291">
        <f t="shared" si="175"/>
        <v>0</v>
      </c>
    </row>
    <row r="993" spans="2:30" x14ac:dyDescent="0.25">
      <c r="B993" s="522">
        <v>989</v>
      </c>
      <c r="C993" s="280">
        <f>'BIENES ASEGURADOS'!C1001</f>
        <v>0</v>
      </c>
      <c r="D993" s="281">
        <f>SUM('BIENES ASEGURADOS'!D1001:H1001)*'RT GENERALES'!$D$14</f>
        <v>0</v>
      </c>
      <c r="E993" s="281">
        <f>SUM('BIENES ASEGURADOS'!I1001:Y1001,'BIENES ASEGURADOS'!AA1001)*'RT GENERALES'!$D$14</f>
        <v>0</v>
      </c>
      <c r="F993" s="281">
        <f>'BIENES ASEGURADOS'!AB1001*'RT GENERALES'!$D$14</f>
        <v>0</v>
      </c>
      <c r="G993" s="282">
        <f>'BIENES ASEGURADOS'!Z1001*'RT GENERALES'!$D$14</f>
        <v>0</v>
      </c>
      <c r="H993" s="525">
        <f t="shared" si="166"/>
        <v>0</v>
      </c>
      <c r="I993" s="283"/>
      <c r="J993" s="284">
        <f>(((D993+E993)*(DT!$C$5/1000)))*($D$1045/IF(AND($D$1044&gt;$B$1046,$B$1046&gt;$D$1043),366,365))+(LIQUIDACION!$F993*(DT!$C$5/2000))</f>
        <v>0</v>
      </c>
      <c r="K993" s="285">
        <f t="shared" si="167"/>
        <v>0</v>
      </c>
      <c r="L993" s="286">
        <f>(((D993+E993)*DT!$E$5/1000)*($D$1045/IF(AND($D$1044&gt;$B$1046,$B$1046&gt;$D$1043),366,365))+(LIQUIDACION!F993*(DT!$E$5/2000)))</f>
        <v>0</v>
      </c>
      <c r="M993" s="286">
        <f>((G993)*(DT!$C$6/1000))*($D$1045/IF(AND($D$1044&gt;$B$1046,$B$1046&gt;$D$1043),366,365))</f>
        <v>0</v>
      </c>
      <c r="N993" s="287">
        <f t="shared" si="168"/>
        <v>0</v>
      </c>
      <c r="P993" s="288">
        <f>(($U993*DT!$C$5/1000))*($D$1045/IF(AND($D$1044&gt;$B$1046,$B$1046&gt;$D$1043),366,365))+(($V993*DT!$C$5/2000))</f>
        <v>0</v>
      </c>
      <c r="Q993" s="289">
        <f t="shared" si="169"/>
        <v>0</v>
      </c>
      <c r="R993" s="289">
        <f>(($U993*DT!$E$5/1000))*($D$1045/IF(AND($D$1044&gt;$B$1046,$B$1046&gt;$D$1043),366,365))+(($V993*DT!$E$5/2000))</f>
        <v>0</v>
      </c>
      <c r="S993" s="290">
        <f t="shared" si="170"/>
        <v>0</v>
      </c>
      <c r="U993" s="291">
        <f t="shared" si="171"/>
        <v>0</v>
      </c>
      <c r="V993" s="291">
        <f t="shared" si="176"/>
        <v>0</v>
      </c>
      <c r="X993" s="288">
        <f>(($AC993*DT!$C$5/1000))*($D$1045/IF(AND($D$1044&gt;$B$1046,$B$1046&gt;$D$1043),366,365))+(($AD993*DT!$C$5/2000))</f>
        <v>0</v>
      </c>
      <c r="Y993" s="289">
        <f t="shared" si="172"/>
        <v>0</v>
      </c>
      <c r="Z993" s="289">
        <f>(($AC993*DT!$E$5/1000))*($D$1045/IF(AND($D$1044&gt;$B$1046,$B$1046&gt;$D$1043),366,365))+(($AD993*DT!$E$5/2000))</f>
        <v>0</v>
      </c>
      <c r="AA993" s="290">
        <f t="shared" si="173"/>
        <v>0</v>
      </c>
      <c r="AC993" s="291">
        <f t="shared" si="174"/>
        <v>0</v>
      </c>
      <c r="AD993" s="291">
        <f t="shared" si="175"/>
        <v>0</v>
      </c>
    </row>
    <row r="994" spans="2:30" x14ac:dyDescent="0.25">
      <c r="B994" s="522">
        <v>990</v>
      </c>
      <c r="C994" s="280">
        <f>'BIENES ASEGURADOS'!C1002</f>
        <v>0</v>
      </c>
      <c r="D994" s="281">
        <f>SUM('BIENES ASEGURADOS'!D1002:H1002)*'RT GENERALES'!$D$14</f>
        <v>0</v>
      </c>
      <c r="E994" s="281">
        <f>SUM('BIENES ASEGURADOS'!I1002:Y1002,'BIENES ASEGURADOS'!AA1002)*'RT GENERALES'!$D$14</f>
        <v>0</v>
      </c>
      <c r="F994" s="281">
        <f>'BIENES ASEGURADOS'!AB1002*'RT GENERALES'!$D$14</f>
        <v>0</v>
      </c>
      <c r="G994" s="282">
        <f>'BIENES ASEGURADOS'!Z1002*'RT GENERALES'!$D$14</f>
        <v>0</v>
      </c>
      <c r="H994" s="525">
        <f t="shared" si="166"/>
        <v>0</v>
      </c>
      <c r="I994" s="283"/>
      <c r="J994" s="284">
        <f>(((D994+E994)*(DT!$C$5/1000)))*($D$1045/IF(AND($D$1044&gt;$B$1046,$B$1046&gt;$D$1043),366,365))+(LIQUIDACION!$F994*(DT!$C$5/2000))</f>
        <v>0</v>
      </c>
      <c r="K994" s="285">
        <f t="shared" si="167"/>
        <v>0</v>
      </c>
      <c r="L994" s="286">
        <f>(((D994+E994)*DT!$E$5/1000)*($D$1045/IF(AND($D$1044&gt;$B$1046,$B$1046&gt;$D$1043),366,365))+(LIQUIDACION!F994*(DT!$E$5/2000)))</f>
        <v>0</v>
      </c>
      <c r="M994" s="286">
        <f>((G994)*(DT!$C$6/1000))*($D$1045/IF(AND($D$1044&gt;$B$1046,$B$1046&gt;$D$1043),366,365))</f>
        <v>0</v>
      </c>
      <c r="N994" s="287">
        <f t="shared" si="168"/>
        <v>0</v>
      </c>
      <c r="P994" s="288">
        <f>(($U994*DT!$C$5/1000))*($D$1045/IF(AND($D$1044&gt;$B$1046,$B$1046&gt;$D$1043),366,365))+(($V994*DT!$C$5/2000))</f>
        <v>0</v>
      </c>
      <c r="Q994" s="289">
        <f t="shared" si="169"/>
        <v>0</v>
      </c>
      <c r="R994" s="289">
        <f>(($U994*DT!$E$5/1000))*($D$1045/IF(AND($D$1044&gt;$B$1046,$B$1046&gt;$D$1043),366,365))+(($V994*DT!$E$5/2000))</f>
        <v>0</v>
      </c>
      <c r="S994" s="290">
        <f t="shared" si="170"/>
        <v>0</v>
      </c>
      <c r="U994" s="291">
        <f t="shared" si="171"/>
        <v>0</v>
      </c>
      <c r="V994" s="291">
        <f t="shared" si="176"/>
        <v>0</v>
      </c>
      <c r="X994" s="288">
        <f>(($AC994*DT!$C$5/1000))*($D$1045/IF(AND($D$1044&gt;$B$1046,$B$1046&gt;$D$1043),366,365))+(($AD994*DT!$C$5/2000))</f>
        <v>0</v>
      </c>
      <c r="Y994" s="289">
        <f t="shared" si="172"/>
        <v>0</v>
      </c>
      <c r="Z994" s="289">
        <f>(($AC994*DT!$E$5/1000))*($D$1045/IF(AND($D$1044&gt;$B$1046,$B$1046&gt;$D$1043),366,365))+(($AD994*DT!$E$5/2000))</f>
        <v>0</v>
      </c>
      <c r="AA994" s="290">
        <f t="shared" si="173"/>
        <v>0</v>
      </c>
      <c r="AC994" s="291">
        <f t="shared" si="174"/>
        <v>0</v>
      </c>
      <c r="AD994" s="291">
        <f t="shared" si="175"/>
        <v>0</v>
      </c>
    </row>
    <row r="995" spans="2:30" x14ac:dyDescent="0.25">
      <c r="B995" s="522">
        <v>991</v>
      </c>
      <c r="C995" s="280">
        <f>'BIENES ASEGURADOS'!C1003</f>
        <v>0</v>
      </c>
      <c r="D995" s="281">
        <f>SUM('BIENES ASEGURADOS'!D1003:H1003)*'RT GENERALES'!$D$14</f>
        <v>0</v>
      </c>
      <c r="E995" s="281">
        <f>SUM('BIENES ASEGURADOS'!I1003:Y1003,'BIENES ASEGURADOS'!AA1003)*'RT GENERALES'!$D$14</f>
        <v>0</v>
      </c>
      <c r="F995" s="281">
        <f>'BIENES ASEGURADOS'!AB1003*'RT GENERALES'!$D$14</f>
        <v>0</v>
      </c>
      <c r="G995" s="282">
        <f>'BIENES ASEGURADOS'!Z1003*'RT GENERALES'!$D$14</f>
        <v>0</v>
      </c>
      <c r="H995" s="525">
        <f t="shared" si="166"/>
        <v>0</v>
      </c>
      <c r="I995" s="283"/>
      <c r="J995" s="284">
        <f>(((D995+E995)*(DT!$C$5/1000)))*($D$1045/IF(AND($D$1044&gt;$B$1046,$B$1046&gt;$D$1043),366,365))+(LIQUIDACION!$F995*(DT!$C$5/2000))</f>
        <v>0</v>
      </c>
      <c r="K995" s="285">
        <f t="shared" si="167"/>
        <v>0</v>
      </c>
      <c r="L995" s="286">
        <f>(((D995+E995)*DT!$E$5/1000)*($D$1045/IF(AND($D$1044&gt;$B$1046,$B$1046&gt;$D$1043),366,365))+(LIQUIDACION!F995*(DT!$E$5/2000)))</f>
        <v>0</v>
      </c>
      <c r="M995" s="286">
        <f>((G995)*(DT!$C$6/1000))*($D$1045/IF(AND($D$1044&gt;$B$1046,$B$1046&gt;$D$1043),366,365))</f>
        <v>0</v>
      </c>
      <c r="N995" s="287">
        <f t="shared" si="168"/>
        <v>0</v>
      </c>
      <c r="P995" s="288">
        <f>(($U995*DT!$C$5/1000))*($D$1045/IF(AND($D$1044&gt;$B$1046,$B$1046&gt;$D$1043),366,365))+(($V995*DT!$C$5/2000))</f>
        <v>0</v>
      </c>
      <c r="Q995" s="289">
        <f t="shared" si="169"/>
        <v>0</v>
      </c>
      <c r="R995" s="289">
        <f>(($U995*DT!$E$5/1000))*($D$1045/IF(AND($D$1044&gt;$B$1046,$B$1046&gt;$D$1043),366,365))+(($V995*DT!$E$5/2000))</f>
        <v>0</v>
      </c>
      <c r="S995" s="290">
        <f t="shared" si="170"/>
        <v>0</v>
      </c>
      <c r="U995" s="291">
        <f t="shared" si="171"/>
        <v>0</v>
      </c>
      <c r="V995" s="291">
        <f t="shared" si="176"/>
        <v>0</v>
      </c>
      <c r="X995" s="288">
        <f>(($AC995*DT!$C$5/1000))*($D$1045/IF(AND($D$1044&gt;$B$1046,$B$1046&gt;$D$1043),366,365))+(($AD995*DT!$C$5/2000))</f>
        <v>0</v>
      </c>
      <c r="Y995" s="289">
        <f t="shared" si="172"/>
        <v>0</v>
      </c>
      <c r="Z995" s="289">
        <f>(($AC995*DT!$E$5/1000))*($D$1045/IF(AND($D$1044&gt;$B$1046,$B$1046&gt;$D$1043),366,365))+(($AD995*DT!$E$5/2000))</f>
        <v>0</v>
      </c>
      <c r="AA995" s="290">
        <f t="shared" si="173"/>
        <v>0</v>
      </c>
      <c r="AC995" s="291">
        <f t="shared" si="174"/>
        <v>0</v>
      </c>
      <c r="AD995" s="291">
        <f t="shared" si="175"/>
        <v>0</v>
      </c>
    </row>
    <row r="996" spans="2:30" x14ac:dyDescent="0.25">
      <c r="B996" s="522">
        <v>992</v>
      </c>
      <c r="C996" s="280">
        <f>'BIENES ASEGURADOS'!C1004</f>
        <v>0</v>
      </c>
      <c r="D996" s="281">
        <f>SUM('BIENES ASEGURADOS'!D1004:H1004)*'RT GENERALES'!$D$14</f>
        <v>0</v>
      </c>
      <c r="E996" s="281">
        <f>SUM('BIENES ASEGURADOS'!I1004:Y1004,'BIENES ASEGURADOS'!AA1004)*'RT GENERALES'!$D$14</f>
        <v>0</v>
      </c>
      <c r="F996" s="281">
        <f>'BIENES ASEGURADOS'!AB1004*'RT GENERALES'!$D$14</f>
        <v>0</v>
      </c>
      <c r="G996" s="282">
        <f>'BIENES ASEGURADOS'!Z1004*'RT GENERALES'!$D$14</f>
        <v>0</v>
      </c>
      <c r="H996" s="525">
        <f t="shared" si="166"/>
        <v>0</v>
      </c>
      <c r="I996" s="283"/>
      <c r="J996" s="284">
        <f>(((D996+E996)*(DT!$C$5/1000)))*($D$1045/IF(AND($D$1044&gt;$B$1046,$B$1046&gt;$D$1043),366,365))+(LIQUIDACION!$F996*(DT!$C$5/2000))</f>
        <v>0</v>
      </c>
      <c r="K996" s="285">
        <f t="shared" si="167"/>
        <v>0</v>
      </c>
      <c r="L996" s="286">
        <f>(((D996+E996)*DT!$E$5/1000)*($D$1045/IF(AND($D$1044&gt;$B$1046,$B$1046&gt;$D$1043),366,365))+(LIQUIDACION!F996*(DT!$E$5/2000)))</f>
        <v>0</v>
      </c>
      <c r="M996" s="286">
        <f>((G996)*(DT!$C$6/1000))*($D$1045/IF(AND($D$1044&gt;$B$1046,$B$1046&gt;$D$1043),366,365))</f>
        <v>0</v>
      </c>
      <c r="N996" s="287">
        <f t="shared" si="168"/>
        <v>0</v>
      </c>
      <c r="P996" s="288">
        <f>(($U996*DT!$C$5/1000))*($D$1045/IF(AND($D$1044&gt;$B$1046,$B$1046&gt;$D$1043),366,365))+(($V996*DT!$C$5/2000))</f>
        <v>0</v>
      </c>
      <c r="Q996" s="289">
        <f t="shared" si="169"/>
        <v>0</v>
      </c>
      <c r="R996" s="289">
        <f>(($U996*DT!$E$5/1000))*($D$1045/IF(AND($D$1044&gt;$B$1046,$B$1046&gt;$D$1043),366,365))+(($V996*DT!$E$5/2000))</f>
        <v>0</v>
      </c>
      <c r="S996" s="290">
        <f t="shared" si="170"/>
        <v>0</v>
      </c>
      <c r="U996" s="291">
        <f t="shared" si="171"/>
        <v>0</v>
      </c>
      <c r="V996" s="291">
        <f t="shared" si="176"/>
        <v>0</v>
      </c>
      <c r="X996" s="288">
        <f>(($AC996*DT!$C$5/1000))*($D$1045/IF(AND($D$1044&gt;$B$1046,$B$1046&gt;$D$1043),366,365))+(($AD996*DT!$C$5/2000))</f>
        <v>0</v>
      </c>
      <c r="Y996" s="289">
        <f t="shared" si="172"/>
        <v>0</v>
      </c>
      <c r="Z996" s="289">
        <f>(($AC996*DT!$E$5/1000))*($D$1045/IF(AND($D$1044&gt;$B$1046,$B$1046&gt;$D$1043),366,365))+(($AD996*DT!$E$5/2000))</f>
        <v>0</v>
      </c>
      <c r="AA996" s="290">
        <f t="shared" si="173"/>
        <v>0</v>
      </c>
      <c r="AC996" s="291">
        <f t="shared" si="174"/>
        <v>0</v>
      </c>
      <c r="AD996" s="291">
        <f t="shared" si="175"/>
        <v>0</v>
      </c>
    </row>
    <row r="997" spans="2:30" x14ac:dyDescent="0.25">
      <c r="B997" s="522">
        <v>993</v>
      </c>
      <c r="C997" s="280">
        <f>'BIENES ASEGURADOS'!C1005</f>
        <v>0</v>
      </c>
      <c r="D997" s="281">
        <f>SUM('BIENES ASEGURADOS'!D1005:H1005)*'RT GENERALES'!$D$14</f>
        <v>0</v>
      </c>
      <c r="E997" s="281">
        <f>SUM('BIENES ASEGURADOS'!I1005:Y1005,'BIENES ASEGURADOS'!AA1005)*'RT GENERALES'!$D$14</f>
        <v>0</v>
      </c>
      <c r="F997" s="281">
        <f>'BIENES ASEGURADOS'!AB1005*'RT GENERALES'!$D$14</f>
        <v>0</v>
      </c>
      <c r="G997" s="282">
        <f>'BIENES ASEGURADOS'!Z1005*'RT GENERALES'!$D$14</f>
        <v>0</v>
      </c>
      <c r="H997" s="525">
        <f t="shared" si="166"/>
        <v>0</v>
      </c>
      <c r="I997" s="283"/>
      <c r="J997" s="284">
        <f>(((D997+E997)*(DT!$C$5/1000)))*($D$1045/IF(AND($D$1044&gt;$B$1046,$B$1046&gt;$D$1043),366,365))+(LIQUIDACION!$F997*(DT!$C$5/2000))</f>
        <v>0</v>
      </c>
      <c r="K997" s="285">
        <f t="shared" si="167"/>
        <v>0</v>
      </c>
      <c r="L997" s="286">
        <f>(((D997+E997)*DT!$E$5/1000)*($D$1045/IF(AND($D$1044&gt;$B$1046,$B$1046&gt;$D$1043),366,365))+(LIQUIDACION!F997*(DT!$E$5/2000)))</f>
        <v>0</v>
      </c>
      <c r="M997" s="286">
        <f>((G997)*(DT!$C$6/1000))*($D$1045/IF(AND($D$1044&gt;$B$1046,$B$1046&gt;$D$1043),366,365))</f>
        <v>0</v>
      </c>
      <c r="N997" s="287">
        <f t="shared" si="168"/>
        <v>0</v>
      </c>
      <c r="P997" s="288">
        <f>(($U997*DT!$C$5/1000))*($D$1045/IF(AND($D$1044&gt;$B$1046,$B$1046&gt;$D$1043),366,365))+(($V997*DT!$C$5/2000))</f>
        <v>0</v>
      </c>
      <c r="Q997" s="289">
        <f t="shared" si="169"/>
        <v>0</v>
      </c>
      <c r="R997" s="289">
        <f>(($U997*DT!$E$5/1000))*($D$1045/IF(AND($D$1044&gt;$B$1046,$B$1046&gt;$D$1043),366,365))+(($V997*DT!$E$5/2000))</f>
        <v>0</v>
      </c>
      <c r="S997" s="290">
        <f t="shared" si="170"/>
        <v>0</v>
      </c>
      <c r="U997" s="291">
        <f t="shared" si="171"/>
        <v>0</v>
      </c>
      <c r="V997" s="291">
        <f t="shared" si="176"/>
        <v>0</v>
      </c>
      <c r="X997" s="288">
        <f>(($AC997*DT!$C$5/1000))*($D$1045/IF(AND($D$1044&gt;$B$1046,$B$1046&gt;$D$1043),366,365))+(($AD997*DT!$C$5/2000))</f>
        <v>0</v>
      </c>
      <c r="Y997" s="289">
        <f t="shared" si="172"/>
        <v>0</v>
      </c>
      <c r="Z997" s="289">
        <f>(($AC997*DT!$E$5/1000))*($D$1045/IF(AND($D$1044&gt;$B$1046,$B$1046&gt;$D$1043),366,365))+(($AD997*DT!$E$5/2000))</f>
        <v>0</v>
      </c>
      <c r="AA997" s="290">
        <f t="shared" si="173"/>
        <v>0</v>
      </c>
      <c r="AC997" s="291">
        <f t="shared" si="174"/>
        <v>0</v>
      </c>
      <c r="AD997" s="291">
        <f t="shared" si="175"/>
        <v>0</v>
      </c>
    </row>
    <row r="998" spans="2:30" x14ac:dyDescent="0.25">
      <c r="B998" s="522">
        <v>994</v>
      </c>
      <c r="C998" s="280">
        <f>'BIENES ASEGURADOS'!C1006</f>
        <v>0</v>
      </c>
      <c r="D998" s="281">
        <f>SUM('BIENES ASEGURADOS'!D1006:H1006)*'RT GENERALES'!$D$14</f>
        <v>0</v>
      </c>
      <c r="E998" s="281">
        <f>SUM('BIENES ASEGURADOS'!I1006:Y1006,'BIENES ASEGURADOS'!AA1006)*'RT GENERALES'!$D$14</f>
        <v>0</v>
      </c>
      <c r="F998" s="281">
        <f>'BIENES ASEGURADOS'!AB1006*'RT GENERALES'!$D$14</f>
        <v>0</v>
      </c>
      <c r="G998" s="282">
        <f>'BIENES ASEGURADOS'!Z1006*'RT GENERALES'!$D$14</f>
        <v>0</v>
      </c>
      <c r="H998" s="525">
        <f t="shared" si="166"/>
        <v>0</v>
      </c>
      <c r="I998" s="283"/>
      <c r="J998" s="284">
        <f>(((D998+E998)*(DT!$C$5/1000)))*($D$1045/IF(AND($D$1044&gt;$B$1046,$B$1046&gt;$D$1043),366,365))+(LIQUIDACION!$F998*(DT!$C$5/2000))</f>
        <v>0</v>
      </c>
      <c r="K998" s="285">
        <f t="shared" si="167"/>
        <v>0</v>
      </c>
      <c r="L998" s="286">
        <f>(((D998+E998)*DT!$E$5/1000)*($D$1045/IF(AND($D$1044&gt;$B$1046,$B$1046&gt;$D$1043),366,365))+(LIQUIDACION!F998*(DT!$E$5/2000)))</f>
        <v>0</v>
      </c>
      <c r="M998" s="286">
        <f>((G998)*(DT!$C$6/1000))*($D$1045/IF(AND($D$1044&gt;$B$1046,$B$1046&gt;$D$1043),366,365))</f>
        <v>0</v>
      </c>
      <c r="N998" s="287">
        <f t="shared" si="168"/>
        <v>0</v>
      </c>
      <c r="P998" s="288">
        <f>(($U998*DT!$C$5/1000))*($D$1045/IF(AND($D$1044&gt;$B$1046,$B$1046&gt;$D$1043),366,365))+(($V998*DT!$C$5/2000))</f>
        <v>0</v>
      </c>
      <c r="Q998" s="289">
        <f t="shared" si="169"/>
        <v>0</v>
      </c>
      <c r="R998" s="289">
        <f>(($U998*DT!$E$5/1000))*($D$1045/IF(AND($D$1044&gt;$B$1046,$B$1046&gt;$D$1043),366,365))+(($V998*DT!$E$5/2000))</f>
        <v>0</v>
      </c>
      <c r="S998" s="290">
        <f t="shared" si="170"/>
        <v>0</v>
      </c>
      <c r="U998" s="291">
        <f t="shared" si="171"/>
        <v>0</v>
      </c>
      <c r="V998" s="291">
        <f t="shared" si="176"/>
        <v>0</v>
      </c>
      <c r="X998" s="288">
        <f>(($AC998*DT!$C$5/1000))*($D$1045/IF(AND($D$1044&gt;$B$1046,$B$1046&gt;$D$1043),366,365))+(($AD998*DT!$C$5/2000))</f>
        <v>0</v>
      </c>
      <c r="Y998" s="289">
        <f t="shared" si="172"/>
        <v>0</v>
      </c>
      <c r="Z998" s="289">
        <f>(($AC998*DT!$E$5/1000))*($D$1045/IF(AND($D$1044&gt;$B$1046,$B$1046&gt;$D$1043),366,365))+(($AD998*DT!$E$5/2000))</f>
        <v>0</v>
      </c>
      <c r="AA998" s="290">
        <f t="shared" si="173"/>
        <v>0</v>
      </c>
      <c r="AC998" s="291">
        <f t="shared" si="174"/>
        <v>0</v>
      </c>
      <c r="AD998" s="291">
        <f t="shared" si="175"/>
        <v>0</v>
      </c>
    </row>
    <row r="999" spans="2:30" x14ac:dyDescent="0.25">
      <c r="B999" s="522">
        <v>995</v>
      </c>
      <c r="C999" s="280">
        <f>'BIENES ASEGURADOS'!C1007</f>
        <v>0</v>
      </c>
      <c r="D999" s="281">
        <f>SUM('BIENES ASEGURADOS'!D1007:H1007)*'RT GENERALES'!$D$14</f>
        <v>0</v>
      </c>
      <c r="E999" s="281">
        <f>SUM('BIENES ASEGURADOS'!I1007:Y1007,'BIENES ASEGURADOS'!AA1007)*'RT GENERALES'!$D$14</f>
        <v>0</v>
      </c>
      <c r="F999" s="281">
        <f>'BIENES ASEGURADOS'!AB1007*'RT GENERALES'!$D$14</f>
        <v>0</v>
      </c>
      <c r="G999" s="282">
        <f>'BIENES ASEGURADOS'!Z1007*'RT GENERALES'!$D$14</f>
        <v>0</v>
      </c>
      <c r="H999" s="525">
        <f t="shared" si="166"/>
        <v>0</v>
      </c>
      <c r="I999" s="283"/>
      <c r="J999" s="284">
        <f>(((D999+E999)*(DT!$C$5/1000)))*($D$1045/IF(AND($D$1044&gt;$B$1046,$B$1046&gt;$D$1043),366,365))+(LIQUIDACION!$F999*(DT!$C$5/2000))</f>
        <v>0</v>
      </c>
      <c r="K999" s="285">
        <f t="shared" si="167"/>
        <v>0</v>
      </c>
      <c r="L999" s="286">
        <f>(((D999+E999)*DT!$E$5/1000)*($D$1045/IF(AND($D$1044&gt;$B$1046,$B$1046&gt;$D$1043),366,365))+(LIQUIDACION!F999*(DT!$E$5/2000)))</f>
        <v>0</v>
      </c>
      <c r="M999" s="286">
        <f>((G999)*(DT!$C$6/1000))*($D$1045/IF(AND($D$1044&gt;$B$1046,$B$1046&gt;$D$1043),366,365))</f>
        <v>0</v>
      </c>
      <c r="N999" s="287">
        <f t="shared" si="168"/>
        <v>0</v>
      </c>
      <c r="P999" s="288">
        <f>(($U999*DT!$C$5/1000))*($D$1045/IF(AND($D$1044&gt;$B$1046,$B$1046&gt;$D$1043),366,365))+(($V999*DT!$C$5/2000))</f>
        <v>0</v>
      </c>
      <c r="Q999" s="289">
        <f t="shared" si="169"/>
        <v>0</v>
      </c>
      <c r="R999" s="289">
        <f>(($U999*DT!$E$5/1000))*($D$1045/IF(AND($D$1044&gt;$B$1046,$B$1046&gt;$D$1043),366,365))+(($V999*DT!$E$5/2000))</f>
        <v>0</v>
      </c>
      <c r="S999" s="290">
        <f t="shared" si="170"/>
        <v>0</v>
      </c>
      <c r="U999" s="291">
        <f t="shared" si="171"/>
        <v>0</v>
      </c>
      <c r="V999" s="291">
        <f t="shared" si="176"/>
        <v>0</v>
      </c>
      <c r="X999" s="288">
        <f>(($AC999*DT!$C$5/1000))*($D$1045/IF(AND($D$1044&gt;$B$1046,$B$1046&gt;$D$1043),366,365))+(($AD999*DT!$C$5/2000))</f>
        <v>0</v>
      </c>
      <c r="Y999" s="289">
        <f t="shared" si="172"/>
        <v>0</v>
      </c>
      <c r="Z999" s="289">
        <f>(($AC999*DT!$E$5/1000))*($D$1045/IF(AND($D$1044&gt;$B$1046,$B$1046&gt;$D$1043),366,365))+(($AD999*DT!$E$5/2000))</f>
        <v>0</v>
      </c>
      <c r="AA999" s="290">
        <f t="shared" si="173"/>
        <v>0</v>
      </c>
      <c r="AC999" s="291">
        <f t="shared" si="174"/>
        <v>0</v>
      </c>
      <c r="AD999" s="291">
        <f t="shared" si="175"/>
        <v>0</v>
      </c>
    </row>
    <row r="1000" spans="2:30" x14ac:dyDescent="0.25">
      <c r="B1000" s="522">
        <v>996</v>
      </c>
      <c r="C1000" s="280">
        <f>'BIENES ASEGURADOS'!C1008</f>
        <v>0</v>
      </c>
      <c r="D1000" s="281">
        <f>SUM('BIENES ASEGURADOS'!D1008:H1008)*'RT GENERALES'!$D$14</f>
        <v>0</v>
      </c>
      <c r="E1000" s="281">
        <f>SUM('BIENES ASEGURADOS'!I1008:Y1008,'BIENES ASEGURADOS'!AA1008)*'RT GENERALES'!$D$14</f>
        <v>0</v>
      </c>
      <c r="F1000" s="281">
        <f>'BIENES ASEGURADOS'!AB1008*'RT GENERALES'!$D$14</f>
        <v>0</v>
      </c>
      <c r="G1000" s="282">
        <f>'BIENES ASEGURADOS'!Z1008*'RT GENERALES'!$D$14</f>
        <v>0</v>
      </c>
      <c r="H1000" s="525">
        <f t="shared" si="166"/>
        <v>0</v>
      </c>
      <c r="I1000" s="283"/>
      <c r="J1000" s="284">
        <f>(((D1000+E1000)*(DT!$C$5/1000)))*($D$1045/IF(AND($D$1044&gt;$B$1046,$B$1046&gt;$D$1043),366,365))+(LIQUIDACION!$F1000*(DT!$C$5/2000))</f>
        <v>0</v>
      </c>
      <c r="K1000" s="285">
        <f t="shared" si="167"/>
        <v>0</v>
      </c>
      <c r="L1000" s="286">
        <f>(((D1000+E1000)*DT!$E$5/1000)*($D$1045/IF(AND($D$1044&gt;$B$1046,$B$1046&gt;$D$1043),366,365))+(LIQUIDACION!F1000*(DT!$E$5/2000)))</f>
        <v>0</v>
      </c>
      <c r="M1000" s="286">
        <f>((G1000)*(DT!$C$6/1000))*($D$1045/IF(AND($D$1044&gt;$B$1046,$B$1046&gt;$D$1043),366,365))</f>
        <v>0</v>
      </c>
      <c r="N1000" s="287">
        <f t="shared" si="168"/>
        <v>0</v>
      </c>
      <c r="P1000" s="288">
        <f>(($U1000*DT!$C$5/1000))*($D$1045/IF(AND($D$1044&gt;$B$1046,$B$1046&gt;$D$1043),366,365))+(($V1000*DT!$C$5/2000))</f>
        <v>0</v>
      </c>
      <c r="Q1000" s="289">
        <f t="shared" si="169"/>
        <v>0</v>
      </c>
      <c r="R1000" s="289">
        <f>(($U1000*DT!$E$5/1000))*($D$1045/IF(AND($D$1044&gt;$B$1046,$B$1046&gt;$D$1043),366,365))+(($V1000*DT!$E$5/2000))</f>
        <v>0</v>
      </c>
      <c r="S1000" s="290">
        <f t="shared" si="170"/>
        <v>0</v>
      </c>
      <c r="U1000" s="291">
        <f t="shared" si="171"/>
        <v>0</v>
      </c>
      <c r="V1000" s="291">
        <f t="shared" si="176"/>
        <v>0</v>
      </c>
      <c r="X1000" s="288">
        <f>(($AC1000*DT!$C$5/1000))*($D$1045/IF(AND($D$1044&gt;$B$1046,$B$1046&gt;$D$1043),366,365))+(($AD1000*DT!$C$5/2000))</f>
        <v>0</v>
      </c>
      <c r="Y1000" s="289">
        <f t="shared" si="172"/>
        <v>0</v>
      </c>
      <c r="Z1000" s="289">
        <f>(($AC1000*DT!$E$5/1000))*($D$1045/IF(AND($D$1044&gt;$B$1046,$B$1046&gt;$D$1043),366,365))+(($AD1000*DT!$E$5/2000))</f>
        <v>0</v>
      </c>
      <c r="AA1000" s="290">
        <f t="shared" si="173"/>
        <v>0</v>
      </c>
      <c r="AC1000" s="291">
        <f t="shared" si="174"/>
        <v>0</v>
      </c>
      <c r="AD1000" s="291">
        <f t="shared" si="175"/>
        <v>0</v>
      </c>
    </row>
    <row r="1001" spans="2:30" x14ac:dyDescent="0.25">
      <c r="B1001" s="522">
        <v>997</v>
      </c>
      <c r="C1001" s="280">
        <f>'BIENES ASEGURADOS'!C1009</f>
        <v>0</v>
      </c>
      <c r="D1001" s="281">
        <f>SUM('BIENES ASEGURADOS'!D1009:H1009)*'RT GENERALES'!$D$14</f>
        <v>0</v>
      </c>
      <c r="E1001" s="281">
        <f>SUM('BIENES ASEGURADOS'!I1009:Y1009,'BIENES ASEGURADOS'!AA1009)*'RT GENERALES'!$D$14</f>
        <v>0</v>
      </c>
      <c r="F1001" s="281">
        <f>'BIENES ASEGURADOS'!AB1009*'RT GENERALES'!$D$14</f>
        <v>0</v>
      </c>
      <c r="G1001" s="282">
        <f>'BIENES ASEGURADOS'!Z1009*'RT GENERALES'!$D$14</f>
        <v>0</v>
      </c>
      <c r="H1001" s="525">
        <f t="shared" si="166"/>
        <v>0</v>
      </c>
      <c r="I1001" s="283"/>
      <c r="J1001" s="284">
        <f>(((D1001+E1001)*(DT!$C$5/1000)))*($D$1045/IF(AND($D$1044&gt;$B$1046,$B$1046&gt;$D$1043),366,365))+(LIQUIDACION!$F1001*(DT!$C$5/2000))</f>
        <v>0</v>
      </c>
      <c r="K1001" s="285">
        <f t="shared" si="167"/>
        <v>0</v>
      </c>
      <c r="L1001" s="286">
        <f>(((D1001+E1001)*DT!$E$5/1000)*($D$1045/IF(AND($D$1044&gt;$B$1046,$B$1046&gt;$D$1043),366,365))+(LIQUIDACION!F1001*(DT!$E$5/2000)))</f>
        <v>0</v>
      </c>
      <c r="M1001" s="286">
        <f>((G1001)*(DT!$C$6/1000))*($D$1045/IF(AND($D$1044&gt;$B$1046,$B$1046&gt;$D$1043),366,365))</f>
        <v>0</v>
      </c>
      <c r="N1001" s="287">
        <f t="shared" si="168"/>
        <v>0</v>
      </c>
      <c r="P1001" s="288">
        <f>(($U1001*DT!$C$5/1000))*($D$1045/IF(AND($D$1044&gt;$B$1046,$B$1046&gt;$D$1043),366,365))+(($V1001*DT!$C$5/2000))</f>
        <v>0</v>
      </c>
      <c r="Q1001" s="289">
        <f t="shared" si="169"/>
        <v>0</v>
      </c>
      <c r="R1001" s="289">
        <f>(($U1001*DT!$E$5/1000))*($D$1045/IF(AND($D$1044&gt;$B$1046,$B$1046&gt;$D$1043),366,365))+(($V1001*DT!$E$5/2000))</f>
        <v>0</v>
      </c>
      <c r="S1001" s="290">
        <f t="shared" si="170"/>
        <v>0</v>
      </c>
      <c r="U1001" s="291">
        <f t="shared" si="171"/>
        <v>0</v>
      </c>
      <c r="V1001" s="291">
        <f t="shared" si="176"/>
        <v>0</v>
      </c>
      <c r="X1001" s="288">
        <f>(($AC1001*DT!$C$5/1000))*($D$1045/IF(AND($D$1044&gt;$B$1046,$B$1046&gt;$D$1043),366,365))+(($AD1001*DT!$C$5/2000))</f>
        <v>0</v>
      </c>
      <c r="Y1001" s="289">
        <f t="shared" si="172"/>
        <v>0</v>
      </c>
      <c r="Z1001" s="289">
        <f>(($AC1001*DT!$E$5/1000))*($D$1045/IF(AND($D$1044&gt;$B$1046,$B$1046&gt;$D$1043),366,365))+(($AD1001*DT!$E$5/2000))</f>
        <v>0</v>
      </c>
      <c r="AA1001" s="290">
        <f t="shared" si="173"/>
        <v>0</v>
      </c>
      <c r="AC1001" s="291">
        <f t="shared" si="174"/>
        <v>0</v>
      </c>
      <c r="AD1001" s="291">
        <f t="shared" si="175"/>
        <v>0</v>
      </c>
    </row>
    <row r="1002" spans="2:30" x14ac:dyDescent="0.25">
      <c r="B1002" s="522">
        <v>998</v>
      </c>
      <c r="C1002" s="280">
        <f>'BIENES ASEGURADOS'!C1010</f>
        <v>0</v>
      </c>
      <c r="D1002" s="281">
        <f>SUM('BIENES ASEGURADOS'!D1010:H1010)*'RT GENERALES'!$D$14</f>
        <v>0</v>
      </c>
      <c r="E1002" s="281">
        <f>SUM('BIENES ASEGURADOS'!I1010:Y1010,'BIENES ASEGURADOS'!AA1010)*'RT GENERALES'!$D$14</f>
        <v>0</v>
      </c>
      <c r="F1002" s="281">
        <f>'BIENES ASEGURADOS'!AB1010*'RT GENERALES'!$D$14</f>
        <v>0</v>
      </c>
      <c r="G1002" s="282">
        <f>'BIENES ASEGURADOS'!Z1010*'RT GENERALES'!$D$14</f>
        <v>0</v>
      </c>
      <c r="H1002" s="525">
        <f t="shared" si="166"/>
        <v>0</v>
      </c>
      <c r="I1002" s="283"/>
      <c r="J1002" s="284">
        <f>(((D1002+E1002)*(DT!$C$5/1000)))*($D$1045/IF(AND($D$1044&gt;$B$1046,$B$1046&gt;$D$1043),366,365))+(LIQUIDACION!$F1002*(DT!$C$5/2000))</f>
        <v>0</v>
      </c>
      <c r="K1002" s="285">
        <f t="shared" si="167"/>
        <v>0</v>
      </c>
      <c r="L1002" s="286">
        <f>(((D1002+E1002)*DT!$E$5/1000)*($D$1045/IF(AND($D$1044&gt;$B$1046,$B$1046&gt;$D$1043),366,365))+(LIQUIDACION!F1002*(DT!$E$5/2000)))</f>
        <v>0</v>
      </c>
      <c r="M1002" s="286">
        <f>((G1002)*(DT!$C$6/1000))*($D$1045/IF(AND($D$1044&gt;$B$1046,$B$1046&gt;$D$1043),366,365))</f>
        <v>0</v>
      </c>
      <c r="N1002" s="287">
        <f t="shared" si="168"/>
        <v>0</v>
      </c>
      <c r="P1002" s="288">
        <f>(($U1002*DT!$C$5/1000))*($D$1045/IF(AND($D$1044&gt;$B$1046,$B$1046&gt;$D$1043),366,365))+(($V1002*DT!$C$5/2000))</f>
        <v>0</v>
      </c>
      <c r="Q1002" s="289">
        <f t="shared" si="169"/>
        <v>0</v>
      </c>
      <c r="R1002" s="289">
        <f>(($U1002*DT!$E$5/1000))*($D$1045/IF(AND($D$1044&gt;$B$1046,$B$1046&gt;$D$1043),366,365))+(($V1002*DT!$E$5/2000))</f>
        <v>0</v>
      </c>
      <c r="S1002" s="290">
        <f t="shared" si="170"/>
        <v>0</v>
      </c>
      <c r="U1002" s="291">
        <f t="shared" si="171"/>
        <v>0</v>
      </c>
      <c r="V1002" s="291">
        <f t="shared" si="176"/>
        <v>0</v>
      </c>
      <c r="X1002" s="288">
        <f>(($AC1002*DT!$C$5/1000))*($D$1045/IF(AND($D$1044&gt;$B$1046,$B$1046&gt;$D$1043),366,365))+(($AD1002*DT!$C$5/2000))</f>
        <v>0</v>
      </c>
      <c r="Y1002" s="289">
        <f t="shared" si="172"/>
        <v>0</v>
      </c>
      <c r="Z1002" s="289">
        <f>(($AC1002*DT!$E$5/1000))*($D$1045/IF(AND($D$1044&gt;$B$1046,$B$1046&gt;$D$1043),366,365))+(($AD1002*DT!$E$5/2000))</f>
        <v>0</v>
      </c>
      <c r="AA1002" s="290">
        <f t="shared" si="173"/>
        <v>0</v>
      </c>
      <c r="AC1002" s="291">
        <f t="shared" si="174"/>
        <v>0</v>
      </c>
      <c r="AD1002" s="291">
        <f t="shared" si="175"/>
        <v>0</v>
      </c>
    </row>
    <row r="1003" spans="2:30" x14ac:dyDescent="0.25">
      <c r="B1003" s="522">
        <v>999</v>
      </c>
      <c r="C1003" s="280">
        <f>'BIENES ASEGURADOS'!C1011</f>
        <v>0</v>
      </c>
      <c r="D1003" s="281">
        <f>SUM('BIENES ASEGURADOS'!D1011:H1011)*'RT GENERALES'!$D$14</f>
        <v>0</v>
      </c>
      <c r="E1003" s="281">
        <f>SUM('BIENES ASEGURADOS'!I1011:Y1011,'BIENES ASEGURADOS'!AA1011)*'RT GENERALES'!$D$14</f>
        <v>0</v>
      </c>
      <c r="F1003" s="281">
        <f>'BIENES ASEGURADOS'!AB1011*'RT GENERALES'!$D$14</f>
        <v>0</v>
      </c>
      <c r="G1003" s="282">
        <f>'BIENES ASEGURADOS'!Z1011*'RT GENERALES'!$D$14</f>
        <v>0</v>
      </c>
      <c r="H1003" s="525">
        <f t="shared" si="166"/>
        <v>0</v>
      </c>
      <c r="I1003" s="283"/>
      <c r="J1003" s="284">
        <f>(((D1003+E1003)*(DT!$C$5/1000)))*($D$1045/IF(AND($D$1044&gt;$B$1046,$B$1046&gt;$D$1043),366,365))+(LIQUIDACION!$F1003*(DT!$C$5/2000))</f>
        <v>0</v>
      </c>
      <c r="K1003" s="285">
        <f t="shared" si="167"/>
        <v>0</v>
      </c>
      <c r="L1003" s="286">
        <f>(((D1003+E1003)*DT!$E$5/1000)*($D$1045/IF(AND($D$1044&gt;$B$1046,$B$1046&gt;$D$1043),366,365))+(LIQUIDACION!F1003*(DT!$E$5/2000)))</f>
        <v>0</v>
      </c>
      <c r="M1003" s="286">
        <f>((G1003)*(DT!$C$6/1000))*($D$1045/IF(AND($D$1044&gt;$B$1046,$B$1046&gt;$D$1043),366,365))</f>
        <v>0</v>
      </c>
      <c r="N1003" s="287">
        <f t="shared" si="168"/>
        <v>0</v>
      </c>
      <c r="P1003" s="288">
        <f>(($U1003*DT!$C$5/1000))*($D$1045/IF(AND($D$1044&gt;$B$1046,$B$1046&gt;$D$1043),366,365))+(($V1003*DT!$C$5/2000))</f>
        <v>0</v>
      </c>
      <c r="Q1003" s="289">
        <f t="shared" si="169"/>
        <v>0</v>
      </c>
      <c r="R1003" s="289">
        <f>(($U1003*DT!$E$5/1000))*($D$1045/IF(AND($D$1044&gt;$B$1046,$B$1046&gt;$D$1043),366,365))+(($V1003*DT!$E$5/2000))</f>
        <v>0</v>
      </c>
      <c r="S1003" s="290">
        <f t="shared" si="170"/>
        <v>0</v>
      </c>
      <c r="U1003" s="291">
        <f t="shared" si="171"/>
        <v>0</v>
      </c>
      <c r="V1003" s="291">
        <f t="shared" si="176"/>
        <v>0</v>
      </c>
      <c r="X1003" s="288">
        <f>(($AC1003*DT!$C$5/1000))*($D$1045/IF(AND($D$1044&gt;$B$1046,$B$1046&gt;$D$1043),366,365))+(($AD1003*DT!$C$5/2000))</f>
        <v>0</v>
      </c>
      <c r="Y1003" s="289">
        <f t="shared" si="172"/>
        <v>0</v>
      </c>
      <c r="Z1003" s="289">
        <f>(($AC1003*DT!$E$5/1000))*($D$1045/IF(AND($D$1044&gt;$B$1046,$B$1046&gt;$D$1043),366,365))+(($AD1003*DT!$E$5/2000))</f>
        <v>0</v>
      </c>
      <c r="AA1003" s="290">
        <f t="shared" si="173"/>
        <v>0</v>
      </c>
      <c r="AC1003" s="291">
        <f t="shared" si="174"/>
        <v>0</v>
      </c>
      <c r="AD1003" s="291">
        <f t="shared" si="175"/>
        <v>0</v>
      </c>
    </row>
    <row r="1004" spans="2:30" x14ac:dyDescent="0.25">
      <c r="B1004" s="522">
        <v>1000</v>
      </c>
      <c r="C1004" s="280">
        <f>'BIENES ASEGURADOS'!C1012</f>
        <v>0</v>
      </c>
      <c r="D1004" s="281">
        <f>SUM('BIENES ASEGURADOS'!D1012:H1012)*'RT GENERALES'!$D$14</f>
        <v>0</v>
      </c>
      <c r="E1004" s="281">
        <f>SUM('BIENES ASEGURADOS'!I1012:Y1012,'BIENES ASEGURADOS'!AA1012)*'RT GENERALES'!$D$14</f>
        <v>0</v>
      </c>
      <c r="F1004" s="281">
        <f>'BIENES ASEGURADOS'!AB1012*'RT GENERALES'!$D$14</f>
        <v>0</v>
      </c>
      <c r="G1004" s="282">
        <f>'BIENES ASEGURADOS'!Z1012*'RT GENERALES'!$D$14</f>
        <v>0</v>
      </c>
      <c r="H1004" s="525">
        <f t="shared" si="166"/>
        <v>0</v>
      </c>
      <c r="I1004" s="283"/>
      <c r="J1004" s="284">
        <f>(((D1004+E1004)*(DT!$C$5/1000)))*($D$1045/IF(AND($D$1044&gt;$B$1046,$B$1046&gt;$D$1043),366,365))+(LIQUIDACION!$F1004*(DT!$C$5/2000))</f>
        <v>0</v>
      </c>
      <c r="K1004" s="285">
        <f t="shared" si="167"/>
        <v>0</v>
      </c>
      <c r="L1004" s="286">
        <f>(((D1004+E1004)*DT!$E$5/1000)*($D$1045/IF(AND($D$1044&gt;$B$1046,$B$1046&gt;$D$1043),366,365))+(LIQUIDACION!F1004*(DT!$E$5/2000)))</f>
        <v>0</v>
      </c>
      <c r="M1004" s="286">
        <f>((G1004)*(DT!$C$6/1000))*($D$1045/IF(AND($D$1044&gt;$B$1046,$B$1046&gt;$D$1043),366,365))</f>
        <v>0</v>
      </c>
      <c r="N1004" s="287">
        <f t="shared" si="168"/>
        <v>0</v>
      </c>
      <c r="P1004" s="288">
        <f>(($U1004*DT!$C$5/1000))*($D$1045/IF(AND($D$1044&gt;$B$1046,$B$1046&gt;$D$1043),366,365))+(($V1004*DT!$C$5/2000))</f>
        <v>0</v>
      </c>
      <c r="Q1004" s="289">
        <f t="shared" si="169"/>
        <v>0</v>
      </c>
      <c r="R1004" s="289">
        <f>(($U1004*DT!$E$5/1000))*($D$1045/IF(AND($D$1044&gt;$B$1046,$B$1046&gt;$D$1043),366,365))+(($V1004*DT!$E$5/2000))</f>
        <v>0</v>
      </c>
      <c r="S1004" s="290">
        <f t="shared" si="170"/>
        <v>0</v>
      </c>
      <c r="U1004" s="291">
        <f t="shared" si="171"/>
        <v>0</v>
      </c>
      <c r="V1004" s="291">
        <f t="shared" si="176"/>
        <v>0</v>
      </c>
      <c r="X1004" s="288">
        <f>(($AC1004*DT!$C$5/1000))*($D$1045/IF(AND($D$1044&gt;$B$1046,$B$1046&gt;$D$1043),366,365))+(($AD1004*DT!$C$5/2000))</f>
        <v>0</v>
      </c>
      <c r="Y1004" s="289">
        <f t="shared" si="172"/>
        <v>0</v>
      </c>
      <c r="Z1004" s="289">
        <f>(($AC1004*DT!$E$5/1000))*($D$1045/IF(AND($D$1044&gt;$B$1046,$B$1046&gt;$D$1043),366,365))+(($AD1004*DT!$E$5/2000))</f>
        <v>0</v>
      </c>
      <c r="AA1004" s="290">
        <f t="shared" si="173"/>
        <v>0</v>
      </c>
      <c r="AC1004" s="291">
        <f t="shared" si="174"/>
        <v>0</v>
      </c>
      <c r="AD1004" s="291">
        <f t="shared" si="175"/>
        <v>0</v>
      </c>
    </row>
    <row r="1005" spans="2:30" x14ac:dyDescent="0.25">
      <c r="B1005" s="522">
        <v>1001</v>
      </c>
      <c r="C1005" s="280">
        <f>'BIENES ASEGURADOS'!C1013</f>
        <v>0</v>
      </c>
      <c r="D1005" s="281">
        <f>SUM('BIENES ASEGURADOS'!D1013:H1013)*'RT GENERALES'!$D$14</f>
        <v>0</v>
      </c>
      <c r="E1005" s="281">
        <f>SUM('BIENES ASEGURADOS'!I1013:Y1013,'BIENES ASEGURADOS'!AA1013)*'RT GENERALES'!$D$14</f>
        <v>0</v>
      </c>
      <c r="F1005" s="281">
        <f>'BIENES ASEGURADOS'!AB1013*'RT GENERALES'!$D$14</f>
        <v>0</v>
      </c>
      <c r="G1005" s="282">
        <f>'BIENES ASEGURADOS'!Z1013*'RT GENERALES'!$D$14</f>
        <v>0</v>
      </c>
      <c r="H1005" s="525">
        <f t="shared" si="166"/>
        <v>0</v>
      </c>
      <c r="I1005" s="283"/>
      <c r="J1005" s="284">
        <f>(((D1005+E1005)*(DT!$C$5/1000)))*($D$1045/IF(AND($D$1044&gt;$B$1046,$B$1046&gt;$D$1043),366,365))+(LIQUIDACION!$F1005*(DT!$C$5/2000))</f>
        <v>0</v>
      </c>
      <c r="K1005" s="285">
        <f t="shared" si="167"/>
        <v>0</v>
      </c>
      <c r="L1005" s="286">
        <f>(((D1005+E1005)*DT!$E$5/1000)*($D$1045/IF(AND($D$1044&gt;$B$1046,$B$1046&gt;$D$1043),366,365))+(LIQUIDACION!F1005*(DT!$E$5/2000)))</f>
        <v>0</v>
      </c>
      <c r="M1005" s="286">
        <f>((G1005)*(DT!$C$6/1000))*($D$1045/IF(AND($D$1044&gt;$B$1046,$B$1046&gt;$D$1043),366,365))</f>
        <v>0</v>
      </c>
      <c r="N1005" s="287">
        <f t="shared" si="168"/>
        <v>0</v>
      </c>
      <c r="P1005" s="288">
        <f>(($U1005*DT!$C$5/1000))*($D$1045/IF(AND($D$1044&gt;$B$1046,$B$1046&gt;$D$1043),366,365))+(($V1005*DT!$C$5/2000))</f>
        <v>0</v>
      </c>
      <c r="Q1005" s="289">
        <f t="shared" si="169"/>
        <v>0</v>
      </c>
      <c r="R1005" s="289">
        <f>(($U1005*DT!$E$5/1000))*($D$1045/IF(AND($D$1044&gt;$B$1046,$B$1046&gt;$D$1043),366,365))+(($V1005*DT!$E$5/2000))</f>
        <v>0</v>
      </c>
      <c r="S1005" s="290">
        <f t="shared" si="170"/>
        <v>0</v>
      </c>
      <c r="U1005" s="291">
        <f t="shared" si="171"/>
        <v>0</v>
      </c>
      <c r="V1005" s="291">
        <f t="shared" si="176"/>
        <v>0</v>
      </c>
      <c r="X1005" s="288">
        <f>(($AC1005*DT!$C$5/1000))*($D$1045/IF(AND($D$1044&gt;$B$1046,$B$1046&gt;$D$1043),366,365))+(($AD1005*DT!$C$5/2000))</f>
        <v>0</v>
      </c>
      <c r="Y1005" s="289">
        <f t="shared" si="172"/>
        <v>0</v>
      </c>
      <c r="Z1005" s="289">
        <f>(($AC1005*DT!$E$5/1000))*($D$1045/IF(AND($D$1044&gt;$B$1046,$B$1046&gt;$D$1043),366,365))+(($AD1005*DT!$E$5/2000))</f>
        <v>0</v>
      </c>
      <c r="AA1005" s="290">
        <f t="shared" si="173"/>
        <v>0</v>
      </c>
      <c r="AC1005" s="291">
        <f t="shared" si="174"/>
        <v>0</v>
      </c>
      <c r="AD1005" s="291">
        <f t="shared" si="175"/>
        <v>0</v>
      </c>
    </row>
    <row r="1006" spans="2:30" x14ac:dyDescent="0.25">
      <c r="B1006" s="522">
        <v>1002</v>
      </c>
      <c r="C1006" s="280">
        <f>'BIENES ASEGURADOS'!C1014</f>
        <v>0</v>
      </c>
      <c r="D1006" s="281">
        <f>SUM('BIENES ASEGURADOS'!D1014:H1014)*'RT GENERALES'!$D$14</f>
        <v>0</v>
      </c>
      <c r="E1006" s="281">
        <f>SUM('BIENES ASEGURADOS'!I1014:Y1014,'BIENES ASEGURADOS'!AA1014)*'RT GENERALES'!$D$14</f>
        <v>0</v>
      </c>
      <c r="F1006" s="281">
        <f>'BIENES ASEGURADOS'!AB1014*'RT GENERALES'!$D$14</f>
        <v>0</v>
      </c>
      <c r="G1006" s="282">
        <f>'BIENES ASEGURADOS'!Z1014*'RT GENERALES'!$D$14</f>
        <v>0</v>
      </c>
      <c r="H1006" s="525">
        <f t="shared" si="166"/>
        <v>0</v>
      </c>
      <c r="I1006" s="283"/>
      <c r="J1006" s="284">
        <f>(((D1006+E1006)*(DT!$C$5/1000)))*($D$1045/IF(AND($D$1044&gt;$B$1046,$B$1046&gt;$D$1043),366,365))+(LIQUIDACION!$F1006*(DT!$C$5/2000))</f>
        <v>0</v>
      </c>
      <c r="K1006" s="285">
        <f t="shared" si="167"/>
        <v>0</v>
      </c>
      <c r="L1006" s="286">
        <f>(((D1006+E1006)*DT!$E$5/1000)*($D$1045/IF(AND($D$1044&gt;$B$1046,$B$1046&gt;$D$1043),366,365))+(LIQUIDACION!F1006*(DT!$E$5/2000)))</f>
        <v>0</v>
      </c>
      <c r="M1006" s="286">
        <f>((G1006)*(DT!$C$6/1000))*($D$1045/IF(AND($D$1044&gt;$B$1046,$B$1046&gt;$D$1043),366,365))</f>
        <v>0</v>
      </c>
      <c r="N1006" s="287">
        <f t="shared" si="168"/>
        <v>0</v>
      </c>
      <c r="P1006" s="288">
        <f>(($U1006*DT!$C$5/1000))*($D$1045/IF(AND($D$1044&gt;$B$1046,$B$1046&gt;$D$1043),366,365))+(($V1006*DT!$C$5/2000))</f>
        <v>0</v>
      </c>
      <c r="Q1006" s="289">
        <f t="shared" si="169"/>
        <v>0</v>
      </c>
      <c r="R1006" s="289">
        <f>(($U1006*DT!$E$5/1000))*($D$1045/IF(AND($D$1044&gt;$B$1046,$B$1046&gt;$D$1043),366,365))+(($V1006*DT!$E$5/2000))</f>
        <v>0</v>
      </c>
      <c r="S1006" s="290">
        <f t="shared" si="170"/>
        <v>0</v>
      </c>
      <c r="U1006" s="291">
        <f t="shared" si="171"/>
        <v>0</v>
      </c>
      <c r="V1006" s="291">
        <f t="shared" si="176"/>
        <v>0</v>
      </c>
      <c r="X1006" s="288">
        <f>(($AC1006*DT!$C$5/1000))*($D$1045/IF(AND($D$1044&gt;$B$1046,$B$1046&gt;$D$1043),366,365))+(($AD1006*DT!$C$5/2000))</f>
        <v>0</v>
      </c>
      <c r="Y1006" s="289">
        <f t="shared" si="172"/>
        <v>0</v>
      </c>
      <c r="Z1006" s="289">
        <f>(($AC1006*DT!$E$5/1000))*($D$1045/IF(AND($D$1044&gt;$B$1046,$B$1046&gt;$D$1043),366,365))+(($AD1006*DT!$E$5/2000))</f>
        <v>0</v>
      </c>
      <c r="AA1006" s="290">
        <f t="shared" si="173"/>
        <v>0</v>
      </c>
      <c r="AC1006" s="291">
        <f t="shared" si="174"/>
        <v>0</v>
      </c>
      <c r="AD1006" s="291">
        <f t="shared" si="175"/>
        <v>0</v>
      </c>
    </row>
    <row r="1007" spans="2:30" x14ac:dyDescent="0.25">
      <c r="B1007" s="522">
        <v>1003</v>
      </c>
      <c r="C1007" s="280">
        <f>'BIENES ASEGURADOS'!C1015</f>
        <v>0</v>
      </c>
      <c r="D1007" s="281">
        <f>SUM('BIENES ASEGURADOS'!D1015:H1015)*'RT GENERALES'!$D$14</f>
        <v>0</v>
      </c>
      <c r="E1007" s="281">
        <f>SUM('BIENES ASEGURADOS'!I1015:Y1015,'BIENES ASEGURADOS'!AA1015)*'RT GENERALES'!$D$14</f>
        <v>0</v>
      </c>
      <c r="F1007" s="281">
        <f>'BIENES ASEGURADOS'!AB1015*'RT GENERALES'!$D$14</f>
        <v>0</v>
      </c>
      <c r="G1007" s="282">
        <f>'BIENES ASEGURADOS'!Z1015*'RT GENERALES'!$D$14</f>
        <v>0</v>
      </c>
      <c r="H1007" s="525">
        <f t="shared" si="166"/>
        <v>0</v>
      </c>
      <c r="I1007" s="283"/>
      <c r="J1007" s="284">
        <f>(((D1007+E1007)*(DT!$C$5/1000)))*($D$1045/IF(AND($D$1044&gt;$B$1046,$B$1046&gt;$D$1043),366,365))+(LIQUIDACION!$F1007*(DT!$C$5/2000))</f>
        <v>0</v>
      </c>
      <c r="K1007" s="285">
        <f t="shared" si="167"/>
        <v>0</v>
      </c>
      <c r="L1007" s="286">
        <f>(((D1007+E1007)*DT!$E$5/1000)*($D$1045/IF(AND($D$1044&gt;$B$1046,$B$1046&gt;$D$1043),366,365))+(LIQUIDACION!F1007*(DT!$E$5/2000)))</f>
        <v>0</v>
      </c>
      <c r="M1007" s="286">
        <f>((G1007)*(DT!$C$6/1000))*($D$1045/IF(AND($D$1044&gt;$B$1046,$B$1046&gt;$D$1043),366,365))</f>
        <v>0</v>
      </c>
      <c r="N1007" s="287">
        <f t="shared" si="168"/>
        <v>0</v>
      </c>
      <c r="P1007" s="288">
        <f>(($U1007*DT!$C$5/1000))*($D$1045/IF(AND($D$1044&gt;$B$1046,$B$1046&gt;$D$1043),366,365))+(($V1007*DT!$C$5/2000))</f>
        <v>0</v>
      </c>
      <c r="Q1007" s="289">
        <f t="shared" si="169"/>
        <v>0</v>
      </c>
      <c r="R1007" s="289">
        <f>(($U1007*DT!$E$5/1000))*($D$1045/IF(AND($D$1044&gt;$B$1046,$B$1046&gt;$D$1043),366,365))+(($V1007*DT!$E$5/2000))</f>
        <v>0</v>
      </c>
      <c r="S1007" s="290">
        <f t="shared" si="170"/>
        <v>0</v>
      </c>
      <c r="U1007" s="291">
        <f t="shared" si="171"/>
        <v>0</v>
      </c>
      <c r="V1007" s="291">
        <f t="shared" si="176"/>
        <v>0</v>
      </c>
      <c r="X1007" s="288">
        <f>(($AC1007*DT!$C$5/1000))*($D$1045/IF(AND($D$1044&gt;$B$1046,$B$1046&gt;$D$1043),366,365))+(($AD1007*DT!$C$5/2000))</f>
        <v>0</v>
      </c>
      <c r="Y1007" s="289">
        <f t="shared" si="172"/>
        <v>0</v>
      </c>
      <c r="Z1007" s="289">
        <f>(($AC1007*DT!$E$5/1000))*($D$1045/IF(AND($D$1044&gt;$B$1046,$B$1046&gt;$D$1043),366,365))+(($AD1007*DT!$E$5/2000))</f>
        <v>0</v>
      </c>
      <c r="AA1007" s="290">
        <f t="shared" si="173"/>
        <v>0</v>
      </c>
      <c r="AC1007" s="291">
        <f t="shared" si="174"/>
        <v>0</v>
      </c>
      <c r="AD1007" s="291">
        <f t="shared" si="175"/>
        <v>0</v>
      </c>
    </row>
    <row r="1008" spans="2:30" x14ac:dyDescent="0.25">
      <c r="B1008" s="522">
        <v>1004</v>
      </c>
      <c r="C1008" s="280">
        <f>'BIENES ASEGURADOS'!C1016</f>
        <v>0</v>
      </c>
      <c r="D1008" s="281">
        <f>SUM('BIENES ASEGURADOS'!D1016:H1016)*'RT GENERALES'!$D$14</f>
        <v>0</v>
      </c>
      <c r="E1008" s="281">
        <f>SUM('BIENES ASEGURADOS'!I1016:Y1016,'BIENES ASEGURADOS'!AA1016)*'RT GENERALES'!$D$14</f>
        <v>0</v>
      </c>
      <c r="F1008" s="281">
        <f>'BIENES ASEGURADOS'!AB1016*'RT GENERALES'!$D$14</f>
        <v>0</v>
      </c>
      <c r="G1008" s="282">
        <f>'BIENES ASEGURADOS'!Z1016*'RT GENERALES'!$D$14</f>
        <v>0</v>
      </c>
      <c r="H1008" s="525">
        <f t="shared" si="166"/>
        <v>0</v>
      </c>
      <c r="I1008" s="283"/>
      <c r="J1008" s="284">
        <f>(((D1008+E1008)*(DT!$C$5/1000)))*($D$1045/IF(AND($D$1044&gt;$B$1046,$B$1046&gt;$D$1043),366,365))+(LIQUIDACION!$F1008*(DT!$C$5/2000))</f>
        <v>0</v>
      </c>
      <c r="K1008" s="285">
        <f t="shared" si="167"/>
        <v>0</v>
      </c>
      <c r="L1008" s="286">
        <f>(((D1008+E1008)*DT!$E$5/1000)*($D$1045/IF(AND($D$1044&gt;$B$1046,$B$1046&gt;$D$1043),366,365))+(LIQUIDACION!F1008*(DT!$E$5/2000)))</f>
        <v>0</v>
      </c>
      <c r="M1008" s="286">
        <f>((G1008)*(DT!$C$6/1000))*($D$1045/IF(AND($D$1044&gt;$B$1046,$B$1046&gt;$D$1043),366,365))</f>
        <v>0</v>
      </c>
      <c r="N1008" s="287">
        <f t="shared" si="168"/>
        <v>0</v>
      </c>
      <c r="P1008" s="288">
        <f>(($U1008*DT!$C$5/1000))*($D$1045/IF(AND($D$1044&gt;$B$1046,$B$1046&gt;$D$1043),366,365))+(($V1008*DT!$C$5/2000))</f>
        <v>0</v>
      </c>
      <c r="Q1008" s="289">
        <f t="shared" si="169"/>
        <v>0</v>
      </c>
      <c r="R1008" s="289">
        <f>(($U1008*DT!$E$5/1000))*($D$1045/IF(AND($D$1044&gt;$B$1046,$B$1046&gt;$D$1043),366,365))+(($V1008*DT!$E$5/2000))</f>
        <v>0</v>
      </c>
      <c r="S1008" s="290">
        <f t="shared" si="170"/>
        <v>0</v>
      </c>
      <c r="U1008" s="291">
        <f t="shared" si="171"/>
        <v>0</v>
      </c>
      <c r="V1008" s="291">
        <f t="shared" si="176"/>
        <v>0</v>
      </c>
      <c r="X1008" s="288">
        <f>(($AC1008*DT!$C$5/1000))*($D$1045/IF(AND($D$1044&gt;$B$1046,$B$1046&gt;$D$1043),366,365))+(($AD1008*DT!$C$5/2000))</f>
        <v>0</v>
      </c>
      <c r="Y1008" s="289">
        <f t="shared" si="172"/>
        <v>0</v>
      </c>
      <c r="Z1008" s="289">
        <f>(($AC1008*DT!$E$5/1000))*($D$1045/IF(AND($D$1044&gt;$B$1046,$B$1046&gt;$D$1043),366,365))+(($AD1008*DT!$E$5/2000))</f>
        <v>0</v>
      </c>
      <c r="AA1008" s="290">
        <f t="shared" si="173"/>
        <v>0</v>
      </c>
      <c r="AC1008" s="291">
        <f t="shared" si="174"/>
        <v>0</v>
      </c>
      <c r="AD1008" s="291">
        <f t="shared" si="175"/>
        <v>0</v>
      </c>
    </row>
    <row r="1009" spans="2:30" x14ac:dyDescent="0.25">
      <c r="B1009" s="522">
        <v>1005</v>
      </c>
      <c r="C1009" s="280">
        <f>'BIENES ASEGURADOS'!C1017</f>
        <v>0</v>
      </c>
      <c r="D1009" s="281">
        <f>SUM('BIENES ASEGURADOS'!D1017:H1017)*'RT GENERALES'!$D$14</f>
        <v>0</v>
      </c>
      <c r="E1009" s="281">
        <f>SUM('BIENES ASEGURADOS'!I1017:Y1017,'BIENES ASEGURADOS'!AA1017)*'RT GENERALES'!$D$14</f>
        <v>0</v>
      </c>
      <c r="F1009" s="281">
        <f>'BIENES ASEGURADOS'!AB1017*'RT GENERALES'!$D$14</f>
        <v>0</v>
      </c>
      <c r="G1009" s="282">
        <f>'BIENES ASEGURADOS'!Z1017*'RT GENERALES'!$D$14</f>
        <v>0</v>
      </c>
      <c r="H1009" s="525">
        <f t="shared" si="166"/>
        <v>0</v>
      </c>
      <c r="I1009" s="283"/>
      <c r="J1009" s="284">
        <f>(((D1009+E1009)*(DT!$C$5/1000)))*($D$1045/IF(AND($D$1044&gt;$B$1046,$B$1046&gt;$D$1043),366,365))+(LIQUIDACION!$F1009*(DT!$C$5/2000))</f>
        <v>0</v>
      </c>
      <c r="K1009" s="285">
        <f t="shared" si="167"/>
        <v>0</v>
      </c>
      <c r="L1009" s="286">
        <f>(((D1009+E1009)*DT!$E$5/1000)*($D$1045/IF(AND($D$1044&gt;$B$1046,$B$1046&gt;$D$1043),366,365))+(LIQUIDACION!F1009*(DT!$E$5/2000)))</f>
        <v>0</v>
      </c>
      <c r="M1009" s="286">
        <f>((G1009)*(DT!$C$6/1000))*($D$1045/IF(AND($D$1044&gt;$B$1046,$B$1046&gt;$D$1043),366,365))</f>
        <v>0</v>
      </c>
      <c r="N1009" s="287">
        <f t="shared" si="168"/>
        <v>0</v>
      </c>
      <c r="P1009" s="288">
        <f>(($U1009*DT!$C$5/1000))*($D$1045/IF(AND($D$1044&gt;$B$1046,$B$1046&gt;$D$1043),366,365))+(($V1009*DT!$C$5/2000))</f>
        <v>0</v>
      </c>
      <c r="Q1009" s="289">
        <f t="shared" si="169"/>
        <v>0</v>
      </c>
      <c r="R1009" s="289">
        <f>(($U1009*DT!$E$5/1000))*($D$1045/IF(AND($D$1044&gt;$B$1046,$B$1046&gt;$D$1043),366,365))+(($V1009*DT!$E$5/2000))</f>
        <v>0</v>
      </c>
      <c r="S1009" s="290">
        <f t="shared" si="170"/>
        <v>0</v>
      </c>
      <c r="U1009" s="291">
        <f t="shared" si="171"/>
        <v>0</v>
      </c>
      <c r="V1009" s="291">
        <f t="shared" si="176"/>
        <v>0</v>
      </c>
      <c r="X1009" s="288">
        <f>(($AC1009*DT!$C$5/1000))*($D$1045/IF(AND($D$1044&gt;$B$1046,$B$1046&gt;$D$1043),366,365))+(($AD1009*DT!$C$5/2000))</f>
        <v>0</v>
      </c>
      <c r="Y1009" s="289">
        <f t="shared" si="172"/>
        <v>0</v>
      </c>
      <c r="Z1009" s="289">
        <f>(($AC1009*DT!$E$5/1000))*($D$1045/IF(AND($D$1044&gt;$B$1046,$B$1046&gt;$D$1043),366,365))+(($AD1009*DT!$E$5/2000))</f>
        <v>0</v>
      </c>
      <c r="AA1009" s="290">
        <f t="shared" si="173"/>
        <v>0</v>
      </c>
      <c r="AC1009" s="291">
        <f t="shared" si="174"/>
        <v>0</v>
      </c>
      <c r="AD1009" s="291">
        <f t="shared" si="175"/>
        <v>0</v>
      </c>
    </row>
    <row r="1010" spans="2:30" x14ac:dyDescent="0.25">
      <c r="B1010" s="522">
        <v>1006</v>
      </c>
      <c r="C1010" s="280">
        <f>'BIENES ASEGURADOS'!C1018</f>
        <v>0</v>
      </c>
      <c r="D1010" s="281">
        <f>SUM('BIENES ASEGURADOS'!D1018:H1018)*'RT GENERALES'!$D$14</f>
        <v>0</v>
      </c>
      <c r="E1010" s="281">
        <f>SUM('BIENES ASEGURADOS'!I1018:Y1018,'BIENES ASEGURADOS'!AA1018)*'RT GENERALES'!$D$14</f>
        <v>0</v>
      </c>
      <c r="F1010" s="281">
        <f>'BIENES ASEGURADOS'!AB1018*'RT GENERALES'!$D$14</f>
        <v>0</v>
      </c>
      <c r="G1010" s="282">
        <f>'BIENES ASEGURADOS'!Z1018*'RT GENERALES'!$D$14</f>
        <v>0</v>
      </c>
      <c r="H1010" s="525">
        <f t="shared" si="166"/>
        <v>0</v>
      </c>
      <c r="I1010" s="283"/>
      <c r="J1010" s="284">
        <f>(((D1010+E1010)*(DT!$C$5/1000)))*($D$1045/IF(AND($D$1044&gt;$B$1046,$B$1046&gt;$D$1043),366,365))+(LIQUIDACION!$F1010*(DT!$C$5/2000))</f>
        <v>0</v>
      </c>
      <c r="K1010" s="285">
        <f t="shared" si="167"/>
        <v>0</v>
      </c>
      <c r="L1010" s="286">
        <f>(((D1010+E1010)*DT!$E$5/1000)*($D$1045/IF(AND($D$1044&gt;$B$1046,$B$1046&gt;$D$1043),366,365))+(LIQUIDACION!F1010*(DT!$E$5/2000)))</f>
        <v>0</v>
      </c>
      <c r="M1010" s="286">
        <f>((G1010)*(DT!$C$6/1000))*($D$1045/IF(AND($D$1044&gt;$B$1046,$B$1046&gt;$D$1043),366,365))</f>
        <v>0</v>
      </c>
      <c r="N1010" s="287">
        <f t="shared" si="168"/>
        <v>0</v>
      </c>
      <c r="P1010" s="288">
        <f>(($U1010*DT!$C$5/1000))*($D$1045/IF(AND($D$1044&gt;$B$1046,$B$1046&gt;$D$1043),366,365))+(($V1010*DT!$C$5/2000))</f>
        <v>0</v>
      </c>
      <c r="Q1010" s="289">
        <f t="shared" si="169"/>
        <v>0</v>
      </c>
      <c r="R1010" s="289">
        <f>(($U1010*DT!$E$5/1000))*($D$1045/IF(AND($D$1044&gt;$B$1046,$B$1046&gt;$D$1043),366,365))+(($V1010*DT!$E$5/2000))</f>
        <v>0</v>
      </c>
      <c r="S1010" s="290">
        <f t="shared" si="170"/>
        <v>0</v>
      </c>
      <c r="U1010" s="291">
        <f t="shared" si="171"/>
        <v>0</v>
      </c>
      <c r="V1010" s="291">
        <f t="shared" si="176"/>
        <v>0</v>
      </c>
      <c r="X1010" s="288">
        <f>(($AC1010*DT!$C$5/1000))*($D$1045/IF(AND($D$1044&gt;$B$1046,$B$1046&gt;$D$1043),366,365))+(($AD1010*DT!$C$5/2000))</f>
        <v>0</v>
      </c>
      <c r="Y1010" s="289">
        <f t="shared" si="172"/>
        <v>0</v>
      </c>
      <c r="Z1010" s="289">
        <f>(($AC1010*DT!$E$5/1000))*($D$1045/IF(AND($D$1044&gt;$B$1046,$B$1046&gt;$D$1043),366,365))+(($AD1010*DT!$E$5/2000))</f>
        <v>0</v>
      </c>
      <c r="AA1010" s="290">
        <f t="shared" si="173"/>
        <v>0</v>
      </c>
      <c r="AC1010" s="291">
        <f t="shared" si="174"/>
        <v>0</v>
      </c>
      <c r="AD1010" s="291">
        <f t="shared" si="175"/>
        <v>0</v>
      </c>
    </row>
    <row r="1011" spans="2:30" x14ac:dyDescent="0.25">
      <c r="B1011" s="522">
        <v>1007</v>
      </c>
      <c r="C1011" s="280">
        <f>'BIENES ASEGURADOS'!C1019</f>
        <v>0</v>
      </c>
      <c r="D1011" s="281">
        <f>SUM('BIENES ASEGURADOS'!D1019:H1019)*'RT GENERALES'!$D$14</f>
        <v>0</v>
      </c>
      <c r="E1011" s="281">
        <f>SUM('BIENES ASEGURADOS'!I1019:Y1019,'BIENES ASEGURADOS'!AA1019)*'RT GENERALES'!$D$14</f>
        <v>0</v>
      </c>
      <c r="F1011" s="281">
        <f>'BIENES ASEGURADOS'!AB1019*'RT GENERALES'!$D$14</f>
        <v>0</v>
      </c>
      <c r="G1011" s="282">
        <f>'BIENES ASEGURADOS'!Z1019*'RT GENERALES'!$D$14</f>
        <v>0</v>
      </c>
      <c r="H1011" s="525">
        <f t="shared" si="166"/>
        <v>0</v>
      </c>
      <c r="I1011" s="283"/>
      <c r="J1011" s="284">
        <f>(((D1011+E1011)*(DT!$C$5/1000)))*($D$1045/IF(AND($D$1044&gt;$B$1046,$B$1046&gt;$D$1043),366,365))+(LIQUIDACION!$F1011*(DT!$C$5/2000))</f>
        <v>0</v>
      </c>
      <c r="K1011" s="285">
        <f t="shared" si="167"/>
        <v>0</v>
      </c>
      <c r="L1011" s="286">
        <f>(((D1011+E1011)*DT!$E$5/1000)*($D$1045/IF(AND($D$1044&gt;$B$1046,$B$1046&gt;$D$1043),366,365))+(LIQUIDACION!F1011*(DT!$E$5/2000)))</f>
        <v>0</v>
      </c>
      <c r="M1011" s="286">
        <f>((G1011)*(DT!$C$6/1000))*($D$1045/IF(AND($D$1044&gt;$B$1046,$B$1046&gt;$D$1043),366,365))</f>
        <v>0</v>
      </c>
      <c r="N1011" s="287">
        <f t="shared" si="168"/>
        <v>0</v>
      </c>
      <c r="P1011" s="288">
        <f>(($U1011*DT!$C$5/1000))*($D$1045/IF(AND($D$1044&gt;$B$1046,$B$1046&gt;$D$1043),366,365))+(($V1011*DT!$C$5/2000))</f>
        <v>0</v>
      </c>
      <c r="Q1011" s="289">
        <f t="shared" si="169"/>
        <v>0</v>
      </c>
      <c r="R1011" s="289">
        <f>(($U1011*DT!$E$5/1000))*($D$1045/IF(AND($D$1044&gt;$B$1046,$B$1046&gt;$D$1043),366,365))+(($V1011*DT!$E$5/2000))</f>
        <v>0</v>
      </c>
      <c r="S1011" s="290">
        <f t="shared" si="170"/>
        <v>0</v>
      </c>
      <c r="U1011" s="291">
        <f t="shared" si="171"/>
        <v>0</v>
      </c>
      <c r="V1011" s="291">
        <f t="shared" si="176"/>
        <v>0</v>
      </c>
      <c r="X1011" s="288">
        <f>(($AC1011*DT!$C$5/1000))*($D$1045/IF(AND($D$1044&gt;$B$1046,$B$1046&gt;$D$1043),366,365))+(($AD1011*DT!$C$5/2000))</f>
        <v>0</v>
      </c>
      <c r="Y1011" s="289">
        <f t="shared" si="172"/>
        <v>0</v>
      </c>
      <c r="Z1011" s="289">
        <f>(($AC1011*DT!$E$5/1000))*($D$1045/IF(AND($D$1044&gt;$B$1046,$B$1046&gt;$D$1043),366,365))+(($AD1011*DT!$E$5/2000))</f>
        <v>0</v>
      </c>
      <c r="AA1011" s="290">
        <f t="shared" si="173"/>
        <v>0</v>
      </c>
      <c r="AC1011" s="291">
        <f t="shared" si="174"/>
        <v>0</v>
      </c>
      <c r="AD1011" s="291">
        <f t="shared" si="175"/>
        <v>0</v>
      </c>
    </row>
    <row r="1012" spans="2:30" x14ac:dyDescent="0.25">
      <c r="B1012" s="522">
        <v>1008</v>
      </c>
      <c r="C1012" s="280">
        <f>'BIENES ASEGURADOS'!C1020</f>
        <v>0</v>
      </c>
      <c r="D1012" s="281">
        <f>SUM('BIENES ASEGURADOS'!D1020:H1020)*'RT GENERALES'!$D$14</f>
        <v>0</v>
      </c>
      <c r="E1012" s="281">
        <f>SUM('BIENES ASEGURADOS'!I1020:Y1020,'BIENES ASEGURADOS'!AA1020)*'RT GENERALES'!$D$14</f>
        <v>0</v>
      </c>
      <c r="F1012" s="281">
        <f>'BIENES ASEGURADOS'!AB1020*'RT GENERALES'!$D$14</f>
        <v>0</v>
      </c>
      <c r="G1012" s="282">
        <f>'BIENES ASEGURADOS'!Z1020*'RT GENERALES'!$D$14</f>
        <v>0</v>
      </c>
      <c r="H1012" s="525">
        <f t="shared" si="166"/>
        <v>0</v>
      </c>
      <c r="I1012" s="283"/>
      <c r="J1012" s="284">
        <f>(((D1012+E1012)*(DT!$C$5/1000)))*($D$1045/IF(AND($D$1044&gt;$B$1046,$B$1046&gt;$D$1043),366,365))+(LIQUIDACION!$F1012*(DT!$C$5/2000))</f>
        <v>0</v>
      </c>
      <c r="K1012" s="285">
        <f t="shared" si="167"/>
        <v>0</v>
      </c>
      <c r="L1012" s="286">
        <f>(((D1012+E1012)*DT!$E$5/1000)*($D$1045/IF(AND($D$1044&gt;$B$1046,$B$1046&gt;$D$1043),366,365))+(LIQUIDACION!F1012*(DT!$E$5/2000)))</f>
        <v>0</v>
      </c>
      <c r="M1012" s="286">
        <f>((G1012)*(DT!$C$6/1000))*($D$1045/IF(AND($D$1044&gt;$B$1046,$B$1046&gt;$D$1043),366,365))</f>
        <v>0</v>
      </c>
      <c r="N1012" s="287">
        <f t="shared" si="168"/>
        <v>0</v>
      </c>
      <c r="P1012" s="288">
        <f>(($U1012*DT!$C$5/1000))*($D$1045/IF(AND($D$1044&gt;$B$1046,$B$1046&gt;$D$1043),366,365))+(($V1012*DT!$C$5/2000))</f>
        <v>0</v>
      </c>
      <c r="Q1012" s="289">
        <f t="shared" si="169"/>
        <v>0</v>
      </c>
      <c r="R1012" s="289">
        <f>(($U1012*DT!$E$5/1000))*($D$1045/IF(AND($D$1044&gt;$B$1046,$B$1046&gt;$D$1043),366,365))+(($V1012*DT!$E$5/2000))</f>
        <v>0</v>
      </c>
      <c r="S1012" s="290">
        <f t="shared" si="170"/>
        <v>0</v>
      </c>
      <c r="U1012" s="291">
        <f t="shared" si="171"/>
        <v>0</v>
      </c>
      <c r="V1012" s="291">
        <f t="shared" si="176"/>
        <v>0</v>
      </c>
      <c r="X1012" s="288">
        <f>(($AC1012*DT!$C$5/1000))*($D$1045/IF(AND($D$1044&gt;$B$1046,$B$1046&gt;$D$1043),366,365))+(($AD1012*DT!$C$5/2000))</f>
        <v>0</v>
      </c>
      <c r="Y1012" s="289">
        <f t="shared" si="172"/>
        <v>0</v>
      </c>
      <c r="Z1012" s="289">
        <f>(($AC1012*DT!$E$5/1000))*($D$1045/IF(AND($D$1044&gt;$B$1046,$B$1046&gt;$D$1043),366,365))+(($AD1012*DT!$E$5/2000))</f>
        <v>0</v>
      </c>
      <c r="AA1012" s="290">
        <f t="shared" si="173"/>
        <v>0</v>
      </c>
      <c r="AC1012" s="291">
        <f t="shared" si="174"/>
        <v>0</v>
      </c>
      <c r="AD1012" s="291">
        <f t="shared" si="175"/>
        <v>0</v>
      </c>
    </row>
    <row r="1013" spans="2:30" x14ac:dyDescent="0.25">
      <c r="B1013" s="522">
        <v>1009</v>
      </c>
      <c r="C1013" s="280">
        <f>'BIENES ASEGURADOS'!C1021</f>
        <v>0</v>
      </c>
      <c r="D1013" s="281">
        <f>SUM('BIENES ASEGURADOS'!D1021:H1021)*'RT GENERALES'!$D$14</f>
        <v>0</v>
      </c>
      <c r="E1013" s="281">
        <f>SUM('BIENES ASEGURADOS'!I1021:Y1021,'BIENES ASEGURADOS'!AA1021)*'RT GENERALES'!$D$14</f>
        <v>0</v>
      </c>
      <c r="F1013" s="281">
        <f>'BIENES ASEGURADOS'!AB1021*'RT GENERALES'!$D$14</f>
        <v>0</v>
      </c>
      <c r="G1013" s="282">
        <f>'BIENES ASEGURADOS'!Z1021*'RT GENERALES'!$D$14</f>
        <v>0</v>
      </c>
      <c r="H1013" s="525">
        <f t="shared" si="166"/>
        <v>0</v>
      </c>
      <c r="I1013" s="283"/>
      <c r="J1013" s="284">
        <f>(((D1013+E1013)*(DT!$C$5/1000)))*($D$1045/IF(AND($D$1044&gt;$B$1046,$B$1046&gt;$D$1043),366,365))+(LIQUIDACION!$F1013*(DT!$C$5/2000))</f>
        <v>0</v>
      </c>
      <c r="K1013" s="285">
        <f t="shared" si="167"/>
        <v>0</v>
      </c>
      <c r="L1013" s="286">
        <f>(((D1013+E1013)*DT!$E$5/1000)*($D$1045/IF(AND($D$1044&gt;$B$1046,$B$1046&gt;$D$1043),366,365))+(LIQUIDACION!F1013*(DT!$E$5/2000)))</f>
        <v>0</v>
      </c>
      <c r="M1013" s="286">
        <f>((G1013)*(DT!$C$6/1000))*($D$1045/IF(AND($D$1044&gt;$B$1046,$B$1046&gt;$D$1043),366,365))</f>
        <v>0</v>
      </c>
      <c r="N1013" s="287">
        <f t="shared" si="168"/>
        <v>0</v>
      </c>
      <c r="P1013" s="288">
        <f>(($U1013*DT!$C$5/1000))*($D$1045/IF(AND($D$1044&gt;$B$1046,$B$1046&gt;$D$1043),366,365))+(($V1013*DT!$C$5/2000))</f>
        <v>0</v>
      </c>
      <c r="Q1013" s="289">
        <f t="shared" si="169"/>
        <v>0</v>
      </c>
      <c r="R1013" s="289">
        <f>(($U1013*DT!$E$5/1000))*($D$1045/IF(AND($D$1044&gt;$B$1046,$B$1046&gt;$D$1043),366,365))+(($V1013*DT!$E$5/2000))</f>
        <v>0</v>
      </c>
      <c r="S1013" s="290">
        <f t="shared" si="170"/>
        <v>0</v>
      </c>
      <c r="U1013" s="291">
        <f t="shared" si="171"/>
        <v>0</v>
      </c>
      <c r="V1013" s="291">
        <f t="shared" si="176"/>
        <v>0</v>
      </c>
      <c r="X1013" s="288">
        <f>(($AC1013*DT!$C$5/1000))*($D$1045/IF(AND($D$1044&gt;$B$1046,$B$1046&gt;$D$1043),366,365))+(($AD1013*DT!$C$5/2000))</f>
        <v>0</v>
      </c>
      <c r="Y1013" s="289">
        <f t="shared" si="172"/>
        <v>0</v>
      </c>
      <c r="Z1013" s="289">
        <f>(($AC1013*DT!$E$5/1000))*($D$1045/IF(AND($D$1044&gt;$B$1046,$B$1046&gt;$D$1043),366,365))+(($AD1013*DT!$E$5/2000))</f>
        <v>0</v>
      </c>
      <c r="AA1013" s="290">
        <f t="shared" si="173"/>
        <v>0</v>
      </c>
      <c r="AC1013" s="291">
        <f t="shared" si="174"/>
        <v>0</v>
      </c>
      <c r="AD1013" s="291">
        <f t="shared" si="175"/>
        <v>0</v>
      </c>
    </row>
    <row r="1014" spans="2:30" x14ac:dyDescent="0.25">
      <c r="B1014" s="522">
        <v>1010</v>
      </c>
      <c r="C1014" s="280">
        <f>'BIENES ASEGURADOS'!C1022</f>
        <v>0</v>
      </c>
      <c r="D1014" s="281">
        <f>SUM('BIENES ASEGURADOS'!D1022:H1022)*'RT GENERALES'!$D$14</f>
        <v>0</v>
      </c>
      <c r="E1014" s="281">
        <f>SUM('BIENES ASEGURADOS'!I1022:Y1022,'BIENES ASEGURADOS'!AA1022)*'RT GENERALES'!$D$14</f>
        <v>0</v>
      </c>
      <c r="F1014" s="281">
        <f>'BIENES ASEGURADOS'!AB1022*'RT GENERALES'!$D$14</f>
        <v>0</v>
      </c>
      <c r="G1014" s="282">
        <f>'BIENES ASEGURADOS'!Z1022*'RT GENERALES'!$D$14</f>
        <v>0</v>
      </c>
      <c r="H1014" s="525">
        <f t="shared" si="166"/>
        <v>0</v>
      </c>
      <c r="I1014" s="283"/>
      <c r="J1014" s="284">
        <f>(((D1014+E1014)*(DT!$C$5/1000)))*($D$1045/IF(AND($D$1044&gt;$B$1046,$B$1046&gt;$D$1043),366,365))+(LIQUIDACION!$F1014*(DT!$C$5/2000))</f>
        <v>0</v>
      </c>
      <c r="K1014" s="285">
        <f t="shared" si="167"/>
        <v>0</v>
      </c>
      <c r="L1014" s="286">
        <f>(((D1014+E1014)*DT!$E$5/1000)*($D$1045/IF(AND($D$1044&gt;$B$1046,$B$1046&gt;$D$1043),366,365))+(LIQUIDACION!F1014*(DT!$E$5/2000)))</f>
        <v>0</v>
      </c>
      <c r="M1014" s="286">
        <f>((G1014)*(DT!$C$6/1000))*($D$1045/IF(AND($D$1044&gt;$B$1046,$B$1046&gt;$D$1043),366,365))</f>
        <v>0</v>
      </c>
      <c r="N1014" s="287">
        <f t="shared" si="168"/>
        <v>0</v>
      </c>
      <c r="P1014" s="288">
        <f>(($U1014*DT!$C$5/1000))*($D$1045/IF(AND($D$1044&gt;$B$1046,$B$1046&gt;$D$1043),366,365))+(($V1014*DT!$C$5/2000))</f>
        <v>0</v>
      </c>
      <c r="Q1014" s="289">
        <f t="shared" si="169"/>
        <v>0</v>
      </c>
      <c r="R1014" s="289">
        <f>(($U1014*DT!$E$5/1000))*($D$1045/IF(AND($D$1044&gt;$B$1046,$B$1046&gt;$D$1043),366,365))+(($V1014*DT!$E$5/2000))</f>
        <v>0</v>
      </c>
      <c r="S1014" s="290">
        <f t="shared" si="170"/>
        <v>0</v>
      </c>
      <c r="U1014" s="291">
        <f t="shared" si="171"/>
        <v>0</v>
      </c>
      <c r="V1014" s="291">
        <f t="shared" si="176"/>
        <v>0</v>
      </c>
      <c r="X1014" s="288">
        <f>(($AC1014*DT!$C$5/1000))*($D$1045/IF(AND($D$1044&gt;$B$1046,$B$1046&gt;$D$1043),366,365))+(($AD1014*DT!$C$5/2000))</f>
        <v>0</v>
      </c>
      <c r="Y1014" s="289">
        <f t="shared" si="172"/>
        <v>0</v>
      </c>
      <c r="Z1014" s="289">
        <f>(($AC1014*DT!$E$5/1000))*($D$1045/IF(AND($D$1044&gt;$B$1046,$B$1046&gt;$D$1043),366,365))+(($AD1014*DT!$E$5/2000))</f>
        <v>0</v>
      </c>
      <c r="AA1014" s="290">
        <f t="shared" si="173"/>
        <v>0</v>
      </c>
      <c r="AC1014" s="291">
        <f t="shared" si="174"/>
        <v>0</v>
      </c>
      <c r="AD1014" s="291">
        <f t="shared" si="175"/>
        <v>0</v>
      </c>
    </row>
    <row r="1015" spans="2:30" x14ac:dyDescent="0.25">
      <c r="B1015" s="522">
        <v>1011</v>
      </c>
      <c r="C1015" s="280">
        <f>'BIENES ASEGURADOS'!C1023</f>
        <v>0</v>
      </c>
      <c r="D1015" s="281">
        <f>SUM('BIENES ASEGURADOS'!D1023:H1023)*'RT GENERALES'!$D$14</f>
        <v>0</v>
      </c>
      <c r="E1015" s="281">
        <f>SUM('BIENES ASEGURADOS'!I1023:Y1023,'BIENES ASEGURADOS'!AA1023)*'RT GENERALES'!$D$14</f>
        <v>0</v>
      </c>
      <c r="F1015" s="281">
        <f>'BIENES ASEGURADOS'!AB1023*'RT GENERALES'!$D$14</f>
        <v>0</v>
      </c>
      <c r="G1015" s="282">
        <f>'BIENES ASEGURADOS'!Z1023*'RT GENERALES'!$D$14</f>
        <v>0</v>
      </c>
      <c r="H1015" s="525">
        <f t="shared" si="166"/>
        <v>0</v>
      </c>
      <c r="I1015" s="283"/>
      <c r="J1015" s="284">
        <f>(((D1015+E1015)*(DT!$C$5/1000)))*($D$1045/IF(AND($D$1044&gt;$B$1046,$B$1046&gt;$D$1043),366,365))+(LIQUIDACION!$F1015*(DT!$C$5/2000))</f>
        <v>0</v>
      </c>
      <c r="K1015" s="285">
        <f t="shared" si="167"/>
        <v>0</v>
      </c>
      <c r="L1015" s="286">
        <f>(((D1015+E1015)*DT!$E$5/1000)*($D$1045/IF(AND($D$1044&gt;$B$1046,$B$1046&gt;$D$1043),366,365))+(LIQUIDACION!F1015*(DT!$E$5/2000)))</f>
        <v>0</v>
      </c>
      <c r="M1015" s="286">
        <f>((G1015)*(DT!$C$6/1000))*($D$1045/IF(AND($D$1044&gt;$B$1046,$B$1046&gt;$D$1043),366,365))</f>
        <v>0</v>
      </c>
      <c r="N1015" s="287">
        <f t="shared" si="168"/>
        <v>0</v>
      </c>
      <c r="P1015" s="288">
        <f>(($U1015*DT!$C$5/1000))*($D$1045/IF(AND($D$1044&gt;$B$1046,$B$1046&gt;$D$1043),366,365))+(($V1015*DT!$C$5/2000))</f>
        <v>0</v>
      </c>
      <c r="Q1015" s="289">
        <f t="shared" si="169"/>
        <v>0</v>
      </c>
      <c r="R1015" s="289">
        <f>(($U1015*DT!$E$5/1000))*($D$1045/IF(AND($D$1044&gt;$B$1046,$B$1046&gt;$D$1043),366,365))+(($V1015*DT!$E$5/2000))</f>
        <v>0</v>
      </c>
      <c r="S1015" s="290">
        <f t="shared" si="170"/>
        <v>0</v>
      </c>
      <c r="U1015" s="291">
        <f t="shared" si="171"/>
        <v>0</v>
      </c>
      <c r="V1015" s="291">
        <f t="shared" si="176"/>
        <v>0</v>
      </c>
      <c r="X1015" s="288">
        <f>(($AC1015*DT!$C$5/1000))*($D$1045/IF(AND($D$1044&gt;$B$1046,$B$1046&gt;$D$1043),366,365))+(($AD1015*DT!$C$5/2000))</f>
        <v>0</v>
      </c>
      <c r="Y1015" s="289">
        <f t="shared" si="172"/>
        <v>0</v>
      </c>
      <c r="Z1015" s="289">
        <f>(($AC1015*DT!$E$5/1000))*($D$1045/IF(AND($D$1044&gt;$B$1046,$B$1046&gt;$D$1043),366,365))+(($AD1015*DT!$E$5/2000))</f>
        <v>0</v>
      </c>
      <c r="AA1015" s="290">
        <f t="shared" si="173"/>
        <v>0</v>
      </c>
      <c r="AC1015" s="291">
        <f t="shared" si="174"/>
        <v>0</v>
      </c>
      <c r="AD1015" s="291">
        <f t="shared" si="175"/>
        <v>0</v>
      </c>
    </row>
    <row r="1016" spans="2:30" x14ac:dyDescent="0.25">
      <c r="B1016" s="522">
        <v>1012</v>
      </c>
      <c r="C1016" s="280">
        <f>'BIENES ASEGURADOS'!C1024</f>
        <v>0</v>
      </c>
      <c r="D1016" s="281">
        <f>SUM('BIENES ASEGURADOS'!D1024:H1024)*'RT GENERALES'!$D$14</f>
        <v>0</v>
      </c>
      <c r="E1016" s="281">
        <f>SUM('BIENES ASEGURADOS'!I1024:Y1024,'BIENES ASEGURADOS'!AA1024)*'RT GENERALES'!$D$14</f>
        <v>0</v>
      </c>
      <c r="F1016" s="281">
        <f>'BIENES ASEGURADOS'!AB1024*'RT GENERALES'!$D$14</f>
        <v>0</v>
      </c>
      <c r="G1016" s="282">
        <f>'BIENES ASEGURADOS'!Z1024*'RT GENERALES'!$D$14</f>
        <v>0</v>
      </c>
      <c r="H1016" s="525">
        <f t="shared" ref="H1016:H1039" si="177">SUM(D1016:G1016)</f>
        <v>0</v>
      </c>
      <c r="I1016" s="283"/>
      <c r="J1016" s="284">
        <f>(((D1016+E1016)*(DT!$C$5/1000)))*($D$1045/IF(AND($D$1044&gt;$B$1046,$B$1046&gt;$D$1043),366,365))+(LIQUIDACION!$F1016*(DT!$C$5/2000))</f>
        <v>0</v>
      </c>
      <c r="K1016" s="285">
        <f t="shared" ref="K1016:K1039" si="178">(((D1016+E1016)*($H$1045/1000)))*($D$1045/IF(AND($D$1044&gt;$B$1046,$B$1046&gt;$D$1043),366,365))+(F1016*$H$1045/2000)</f>
        <v>0</v>
      </c>
      <c r="L1016" s="286">
        <f>(((D1016+E1016)*DT!$E$5/1000)*($D$1045/IF(AND($D$1044&gt;$B$1046,$B$1046&gt;$D$1043),366,365))+(LIQUIDACION!F1016*(DT!$E$5/2000)))</f>
        <v>0</v>
      </c>
      <c r="M1016" s="286">
        <f>((G1016)*(DT!$C$6/1000))*($D$1045/IF(AND($D$1044&gt;$B$1046,$B$1046&gt;$D$1043),366,365))</f>
        <v>0</v>
      </c>
      <c r="N1016" s="287">
        <f t="shared" ref="N1016:N1039" si="179">SUM(J1016:M1016)</f>
        <v>0</v>
      </c>
      <c r="P1016" s="288">
        <f>(($U1016*DT!$C$5/1000))*($D$1045/IF(AND($D$1044&gt;$B$1046,$B$1046&gt;$D$1043),366,365))+(($V1016*DT!$C$5/2000))</f>
        <v>0</v>
      </c>
      <c r="Q1016" s="289">
        <f t="shared" ref="Q1016:Q1039" si="180">(($U1016*$H$1045/1000))*($D$1045/IF(AND($D$1044&gt;$B$1046,$B$1046&gt;$D$1043),366,365))+(($V1016*$H$1045/2000))</f>
        <v>0</v>
      </c>
      <c r="R1016" s="289">
        <f>(($U1016*DT!$E$5/1000))*($D$1045/IF(AND($D$1044&gt;$B$1046,$B$1046&gt;$D$1043),366,365))+(($V1016*DT!$E$5/2000))</f>
        <v>0</v>
      </c>
      <c r="S1016" s="290">
        <f t="shared" ref="S1016:S1039" si="181">N1016-(SUM(P1016:R1016))</f>
        <v>0</v>
      </c>
      <c r="U1016" s="291">
        <f t="shared" ref="U1016:U1039" si="182">IF(AND(($H1016)&gt;$P$2,F1016&gt;0),((D1016+E1016+G1016)*($P$2/$H1016)),IF($H1016&lt;$P$2,(D1016+E1016+G1016),($H1016)*($P$2/$H1016)))</f>
        <v>0</v>
      </c>
      <c r="V1016" s="291">
        <f t="shared" si="176"/>
        <v>0</v>
      </c>
      <c r="X1016" s="288">
        <f>(($AC1016*DT!$C$5/1000))*($D$1045/IF(AND($D$1044&gt;$B$1046,$B$1046&gt;$D$1043),366,365))+(($AD1016*DT!$C$5/2000))</f>
        <v>0</v>
      </c>
      <c r="Y1016" s="289">
        <f t="shared" ref="Y1016:Y1039" si="183">(($AC1016*$H$1045/1000))*($D$1045/IF(AND($D$1044&gt;$B$1046,$B$1046&gt;$D$1043),366,365))+(($AD1016*$H$1045/2000))</f>
        <v>0</v>
      </c>
      <c r="Z1016" s="289">
        <f>(($AC1016*DT!$E$5/1000))*($D$1045/IF(AND($D$1044&gt;$B$1046,$B$1046&gt;$D$1043),366,365))+(($AD1016*DT!$E$5/2000))</f>
        <v>0</v>
      </c>
      <c r="AA1016" s="290">
        <f t="shared" ref="AA1016:AA1039" si="184">N1016-SUM(P1016:R1016,X1016:Z1016)</f>
        <v>0</v>
      </c>
      <c r="AC1016" s="291">
        <f t="shared" ref="AC1016:AC1039" si="185">IF($H1016&gt;$P$2,IF(AND($X$2&gt;=($H1016-$P$2)),(D1016+E1016+G1016)*(1-($P$2/$H1016)),(D1016+E1016+G1016)*($X$2/$H1016)),0)</f>
        <v>0</v>
      </c>
      <c r="AD1016" s="291">
        <f t="shared" ref="AD1016:AD1039" si="186">IF($H1016&gt;$P$2,IF(AND($X$2&gt;=($H1016-$P$2),F1016&gt;0),(F1016)*(1-($P$2/$H1016)),(F1016)*($X$2/$H1016)),0)</f>
        <v>0</v>
      </c>
    </row>
    <row r="1017" spans="2:30" x14ac:dyDescent="0.25">
      <c r="B1017" s="522">
        <v>1013</v>
      </c>
      <c r="C1017" s="280">
        <f>'BIENES ASEGURADOS'!C1025</f>
        <v>0</v>
      </c>
      <c r="D1017" s="281">
        <f>SUM('BIENES ASEGURADOS'!D1025:H1025)*'RT GENERALES'!$D$14</f>
        <v>0</v>
      </c>
      <c r="E1017" s="281">
        <f>SUM('BIENES ASEGURADOS'!I1025:Y1025,'BIENES ASEGURADOS'!AA1025)*'RT GENERALES'!$D$14</f>
        <v>0</v>
      </c>
      <c r="F1017" s="281">
        <f>'BIENES ASEGURADOS'!AB1025*'RT GENERALES'!$D$14</f>
        <v>0</v>
      </c>
      <c r="G1017" s="282">
        <f>'BIENES ASEGURADOS'!Z1025*'RT GENERALES'!$D$14</f>
        <v>0</v>
      </c>
      <c r="H1017" s="525">
        <f t="shared" si="177"/>
        <v>0</v>
      </c>
      <c r="I1017" s="283"/>
      <c r="J1017" s="284">
        <f>(((D1017+E1017)*(DT!$C$5/1000)))*($D$1045/IF(AND($D$1044&gt;$B$1046,$B$1046&gt;$D$1043),366,365))+(LIQUIDACION!$F1017*(DT!$C$5/2000))</f>
        <v>0</v>
      </c>
      <c r="K1017" s="285">
        <f t="shared" si="178"/>
        <v>0</v>
      </c>
      <c r="L1017" s="286">
        <f>(((D1017+E1017)*DT!$E$5/1000)*($D$1045/IF(AND($D$1044&gt;$B$1046,$B$1046&gt;$D$1043),366,365))+(LIQUIDACION!F1017*(DT!$E$5/2000)))</f>
        <v>0</v>
      </c>
      <c r="M1017" s="286">
        <f>((G1017)*(DT!$C$6/1000))*($D$1045/IF(AND($D$1044&gt;$B$1046,$B$1046&gt;$D$1043),366,365))</f>
        <v>0</v>
      </c>
      <c r="N1017" s="287">
        <f t="shared" si="179"/>
        <v>0</v>
      </c>
      <c r="P1017" s="288">
        <f>(($U1017*DT!$C$5/1000))*($D$1045/IF(AND($D$1044&gt;$B$1046,$B$1046&gt;$D$1043),366,365))+(($V1017*DT!$C$5/2000))</f>
        <v>0</v>
      </c>
      <c r="Q1017" s="289">
        <f t="shared" si="180"/>
        <v>0</v>
      </c>
      <c r="R1017" s="289">
        <f>(($U1017*DT!$E$5/1000))*($D$1045/IF(AND($D$1044&gt;$B$1046,$B$1046&gt;$D$1043),366,365))+(($V1017*DT!$E$5/2000))</f>
        <v>0</v>
      </c>
      <c r="S1017" s="290">
        <f t="shared" si="181"/>
        <v>0</v>
      </c>
      <c r="U1017" s="291">
        <f t="shared" si="182"/>
        <v>0</v>
      </c>
      <c r="V1017" s="291">
        <f t="shared" si="176"/>
        <v>0</v>
      </c>
      <c r="X1017" s="288">
        <f>(($AC1017*DT!$C$5/1000))*($D$1045/IF(AND($D$1044&gt;$B$1046,$B$1046&gt;$D$1043),366,365))+(($AD1017*DT!$C$5/2000))</f>
        <v>0</v>
      </c>
      <c r="Y1017" s="289">
        <f t="shared" si="183"/>
        <v>0</v>
      </c>
      <c r="Z1017" s="289">
        <f>(($AC1017*DT!$E$5/1000))*($D$1045/IF(AND($D$1044&gt;$B$1046,$B$1046&gt;$D$1043),366,365))+(($AD1017*DT!$E$5/2000))</f>
        <v>0</v>
      </c>
      <c r="AA1017" s="290">
        <f t="shared" si="184"/>
        <v>0</v>
      </c>
      <c r="AC1017" s="291">
        <f t="shared" si="185"/>
        <v>0</v>
      </c>
      <c r="AD1017" s="291">
        <f t="shared" si="186"/>
        <v>0</v>
      </c>
    </row>
    <row r="1018" spans="2:30" x14ac:dyDescent="0.25">
      <c r="B1018" s="522">
        <v>1014</v>
      </c>
      <c r="C1018" s="280">
        <f>'BIENES ASEGURADOS'!C1026</f>
        <v>0</v>
      </c>
      <c r="D1018" s="281">
        <f>SUM('BIENES ASEGURADOS'!D1026:H1026)*'RT GENERALES'!$D$14</f>
        <v>0</v>
      </c>
      <c r="E1018" s="281">
        <f>SUM('BIENES ASEGURADOS'!I1026:Y1026,'BIENES ASEGURADOS'!AA1026)*'RT GENERALES'!$D$14</f>
        <v>0</v>
      </c>
      <c r="F1018" s="281">
        <f>'BIENES ASEGURADOS'!AB1026*'RT GENERALES'!$D$14</f>
        <v>0</v>
      </c>
      <c r="G1018" s="282">
        <f>'BIENES ASEGURADOS'!Z1026*'RT GENERALES'!$D$14</f>
        <v>0</v>
      </c>
      <c r="H1018" s="525">
        <f t="shared" si="177"/>
        <v>0</v>
      </c>
      <c r="I1018" s="283"/>
      <c r="J1018" s="284">
        <f>(((D1018+E1018)*(DT!$C$5/1000)))*($D$1045/IF(AND($D$1044&gt;$B$1046,$B$1046&gt;$D$1043),366,365))+(LIQUIDACION!$F1018*(DT!$C$5/2000))</f>
        <v>0</v>
      </c>
      <c r="K1018" s="285">
        <f t="shared" si="178"/>
        <v>0</v>
      </c>
      <c r="L1018" s="286">
        <f>(((D1018+E1018)*DT!$E$5/1000)*($D$1045/IF(AND($D$1044&gt;$B$1046,$B$1046&gt;$D$1043),366,365))+(LIQUIDACION!F1018*(DT!$E$5/2000)))</f>
        <v>0</v>
      </c>
      <c r="M1018" s="286">
        <f>((G1018)*(DT!$C$6/1000))*($D$1045/IF(AND($D$1044&gt;$B$1046,$B$1046&gt;$D$1043),366,365))</f>
        <v>0</v>
      </c>
      <c r="N1018" s="287">
        <f t="shared" si="179"/>
        <v>0</v>
      </c>
      <c r="P1018" s="288">
        <f>(($U1018*DT!$C$5/1000))*($D$1045/IF(AND($D$1044&gt;$B$1046,$B$1046&gt;$D$1043),366,365))+(($V1018*DT!$C$5/2000))</f>
        <v>0</v>
      </c>
      <c r="Q1018" s="289">
        <f t="shared" si="180"/>
        <v>0</v>
      </c>
      <c r="R1018" s="289">
        <f>(($U1018*DT!$E$5/1000))*($D$1045/IF(AND($D$1044&gt;$B$1046,$B$1046&gt;$D$1043),366,365))+(($V1018*DT!$E$5/2000))</f>
        <v>0</v>
      </c>
      <c r="S1018" s="290">
        <f t="shared" si="181"/>
        <v>0</v>
      </c>
      <c r="U1018" s="291">
        <f t="shared" si="182"/>
        <v>0</v>
      </c>
      <c r="V1018" s="291">
        <f t="shared" si="176"/>
        <v>0</v>
      </c>
      <c r="X1018" s="288">
        <f>(($AC1018*DT!$C$5/1000))*($D$1045/IF(AND($D$1044&gt;$B$1046,$B$1046&gt;$D$1043),366,365))+(($AD1018*DT!$C$5/2000))</f>
        <v>0</v>
      </c>
      <c r="Y1018" s="289">
        <f t="shared" si="183"/>
        <v>0</v>
      </c>
      <c r="Z1018" s="289">
        <f>(($AC1018*DT!$E$5/1000))*($D$1045/IF(AND($D$1044&gt;$B$1046,$B$1046&gt;$D$1043),366,365))+(($AD1018*DT!$E$5/2000))</f>
        <v>0</v>
      </c>
      <c r="AA1018" s="290">
        <f t="shared" si="184"/>
        <v>0</v>
      </c>
      <c r="AC1018" s="291">
        <f t="shared" si="185"/>
        <v>0</v>
      </c>
      <c r="AD1018" s="291">
        <f t="shared" si="186"/>
        <v>0</v>
      </c>
    </row>
    <row r="1019" spans="2:30" x14ac:dyDescent="0.25">
      <c r="B1019" s="522">
        <v>1015</v>
      </c>
      <c r="C1019" s="280">
        <f>'BIENES ASEGURADOS'!C1027</f>
        <v>0</v>
      </c>
      <c r="D1019" s="281">
        <f>SUM('BIENES ASEGURADOS'!D1027:H1027)*'RT GENERALES'!$D$14</f>
        <v>0</v>
      </c>
      <c r="E1019" s="281">
        <f>SUM('BIENES ASEGURADOS'!I1027:Y1027,'BIENES ASEGURADOS'!AA1027)*'RT GENERALES'!$D$14</f>
        <v>0</v>
      </c>
      <c r="F1019" s="281">
        <f>'BIENES ASEGURADOS'!AB1027*'RT GENERALES'!$D$14</f>
        <v>0</v>
      </c>
      <c r="G1019" s="282">
        <f>'BIENES ASEGURADOS'!Z1027*'RT GENERALES'!$D$14</f>
        <v>0</v>
      </c>
      <c r="H1019" s="525">
        <f t="shared" si="177"/>
        <v>0</v>
      </c>
      <c r="I1019" s="283"/>
      <c r="J1019" s="284">
        <f>(((D1019+E1019)*(DT!$C$5/1000)))*($D$1045/IF(AND($D$1044&gt;$B$1046,$B$1046&gt;$D$1043),366,365))+(LIQUIDACION!$F1019*(DT!$C$5/2000))</f>
        <v>0</v>
      </c>
      <c r="K1019" s="285">
        <f t="shared" si="178"/>
        <v>0</v>
      </c>
      <c r="L1019" s="286">
        <f>(((D1019+E1019)*DT!$E$5/1000)*($D$1045/IF(AND($D$1044&gt;$B$1046,$B$1046&gt;$D$1043),366,365))+(LIQUIDACION!F1019*(DT!$E$5/2000)))</f>
        <v>0</v>
      </c>
      <c r="M1019" s="286">
        <f>((G1019)*(DT!$C$6/1000))*($D$1045/IF(AND($D$1044&gt;$B$1046,$B$1046&gt;$D$1043),366,365))</f>
        <v>0</v>
      </c>
      <c r="N1019" s="287">
        <f t="shared" si="179"/>
        <v>0</v>
      </c>
      <c r="P1019" s="288">
        <f>(($U1019*DT!$C$5/1000))*($D$1045/IF(AND($D$1044&gt;$B$1046,$B$1046&gt;$D$1043),366,365))+(($V1019*DT!$C$5/2000))</f>
        <v>0</v>
      </c>
      <c r="Q1019" s="289">
        <f t="shared" si="180"/>
        <v>0</v>
      </c>
      <c r="R1019" s="289">
        <f>(($U1019*DT!$E$5/1000))*($D$1045/IF(AND($D$1044&gt;$B$1046,$B$1046&gt;$D$1043),366,365))+(($V1019*DT!$E$5/2000))</f>
        <v>0</v>
      </c>
      <c r="S1019" s="290">
        <f t="shared" si="181"/>
        <v>0</v>
      </c>
      <c r="U1019" s="291">
        <f t="shared" si="182"/>
        <v>0</v>
      </c>
      <c r="V1019" s="291">
        <f t="shared" si="176"/>
        <v>0</v>
      </c>
      <c r="X1019" s="288">
        <f>(($AC1019*DT!$C$5/1000))*($D$1045/IF(AND($D$1044&gt;$B$1046,$B$1046&gt;$D$1043),366,365))+(($AD1019*DT!$C$5/2000))</f>
        <v>0</v>
      </c>
      <c r="Y1019" s="289">
        <f t="shared" si="183"/>
        <v>0</v>
      </c>
      <c r="Z1019" s="289">
        <f>(($AC1019*DT!$E$5/1000))*($D$1045/IF(AND($D$1044&gt;$B$1046,$B$1046&gt;$D$1043),366,365))+(($AD1019*DT!$E$5/2000))</f>
        <v>0</v>
      </c>
      <c r="AA1019" s="290">
        <f t="shared" si="184"/>
        <v>0</v>
      </c>
      <c r="AC1019" s="291">
        <f t="shared" si="185"/>
        <v>0</v>
      </c>
      <c r="AD1019" s="291">
        <f t="shared" si="186"/>
        <v>0</v>
      </c>
    </row>
    <row r="1020" spans="2:30" x14ac:dyDescent="0.25">
      <c r="B1020" s="522">
        <v>1016</v>
      </c>
      <c r="C1020" s="280">
        <f>'BIENES ASEGURADOS'!C1028</f>
        <v>0</v>
      </c>
      <c r="D1020" s="281">
        <f>SUM('BIENES ASEGURADOS'!D1028:H1028)*'RT GENERALES'!$D$14</f>
        <v>0</v>
      </c>
      <c r="E1020" s="281">
        <f>SUM('BIENES ASEGURADOS'!I1028:Y1028,'BIENES ASEGURADOS'!AA1028)*'RT GENERALES'!$D$14</f>
        <v>0</v>
      </c>
      <c r="F1020" s="281">
        <f>'BIENES ASEGURADOS'!AB1028*'RT GENERALES'!$D$14</f>
        <v>0</v>
      </c>
      <c r="G1020" s="282">
        <f>'BIENES ASEGURADOS'!Z1028*'RT GENERALES'!$D$14</f>
        <v>0</v>
      </c>
      <c r="H1020" s="525">
        <f t="shared" si="177"/>
        <v>0</v>
      </c>
      <c r="I1020" s="283"/>
      <c r="J1020" s="284">
        <f>(((D1020+E1020)*(DT!$C$5/1000)))*($D$1045/IF(AND($D$1044&gt;$B$1046,$B$1046&gt;$D$1043),366,365))+(LIQUIDACION!$F1020*(DT!$C$5/2000))</f>
        <v>0</v>
      </c>
      <c r="K1020" s="285">
        <f t="shared" si="178"/>
        <v>0</v>
      </c>
      <c r="L1020" s="286">
        <f>(((D1020+E1020)*DT!$E$5/1000)*($D$1045/IF(AND($D$1044&gt;$B$1046,$B$1046&gt;$D$1043),366,365))+(LIQUIDACION!F1020*(DT!$E$5/2000)))</f>
        <v>0</v>
      </c>
      <c r="M1020" s="286">
        <f>((G1020)*(DT!$C$6/1000))*($D$1045/IF(AND($D$1044&gt;$B$1046,$B$1046&gt;$D$1043),366,365))</f>
        <v>0</v>
      </c>
      <c r="N1020" s="287">
        <f t="shared" si="179"/>
        <v>0</v>
      </c>
      <c r="P1020" s="288">
        <f>(($U1020*DT!$C$5/1000))*($D$1045/IF(AND($D$1044&gt;$B$1046,$B$1046&gt;$D$1043),366,365))+(($V1020*DT!$C$5/2000))</f>
        <v>0</v>
      </c>
      <c r="Q1020" s="289">
        <f t="shared" si="180"/>
        <v>0</v>
      </c>
      <c r="R1020" s="289">
        <f>(($U1020*DT!$E$5/1000))*($D$1045/IF(AND($D$1044&gt;$B$1046,$B$1046&gt;$D$1043),366,365))+(($V1020*DT!$E$5/2000))</f>
        <v>0</v>
      </c>
      <c r="S1020" s="290">
        <f t="shared" si="181"/>
        <v>0</v>
      </c>
      <c r="U1020" s="291">
        <f t="shared" si="182"/>
        <v>0</v>
      </c>
      <c r="V1020" s="291">
        <f t="shared" si="176"/>
        <v>0</v>
      </c>
      <c r="X1020" s="288">
        <f>(($AC1020*DT!$C$5/1000))*($D$1045/IF(AND($D$1044&gt;$B$1046,$B$1046&gt;$D$1043),366,365))+(($AD1020*DT!$C$5/2000))</f>
        <v>0</v>
      </c>
      <c r="Y1020" s="289">
        <f t="shared" si="183"/>
        <v>0</v>
      </c>
      <c r="Z1020" s="289">
        <f>(($AC1020*DT!$E$5/1000))*($D$1045/IF(AND($D$1044&gt;$B$1046,$B$1046&gt;$D$1043),366,365))+(($AD1020*DT!$E$5/2000))</f>
        <v>0</v>
      </c>
      <c r="AA1020" s="290">
        <f t="shared" si="184"/>
        <v>0</v>
      </c>
      <c r="AC1020" s="291">
        <f t="shared" si="185"/>
        <v>0</v>
      </c>
      <c r="AD1020" s="291">
        <f t="shared" si="186"/>
        <v>0</v>
      </c>
    </row>
    <row r="1021" spans="2:30" x14ac:dyDescent="0.25">
      <c r="B1021" s="522">
        <v>1017</v>
      </c>
      <c r="C1021" s="280">
        <f>'BIENES ASEGURADOS'!C1029</f>
        <v>0</v>
      </c>
      <c r="D1021" s="281">
        <f>SUM('BIENES ASEGURADOS'!D1029:H1029)*'RT GENERALES'!$D$14</f>
        <v>0</v>
      </c>
      <c r="E1021" s="281">
        <f>SUM('BIENES ASEGURADOS'!I1029:Y1029,'BIENES ASEGURADOS'!AA1029)*'RT GENERALES'!$D$14</f>
        <v>0</v>
      </c>
      <c r="F1021" s="281">
        <f>'BIENES ASEGURADOS'!AB1029*'RT GENERALES'!$D$14</f>
        <v>0</v>
      </c>
      <c r="G1021" s="282">
        <f>'BIENES ASEGURADOS'!Z1029*'RT GENERALES'!$D$14</f>
        <v>0</v>
      </c>
      <c r="H1021" s="525">
        <f t="shared" si="177"/>
        <v>0</v>
      </c>
      <c r="I1021" s="283"/>
      <c r="J1021" s="284">
        <f>(((D1021+E1021)*(DT!$C$5/1000)))*($D$1045/IF(AND($D$1044&gt;$B$1046,$B$1046&gt;$D$1043),366,365))+(LIQUIDACION!$F1021*(DT!$C$5/2000))</f>
        <v>0</v>
      </c>
      <c r="K1021" s="285">
        <f t="shared" si="178"/>
        <v>0</v>
      </c>
      <c r="L1021" s="286">
        <f>(((D1021+E1021)*DT!$E$5/1000)*($D$1045/IF(AND($D$1044&gt;$B$1046,$B$1046&gt;$D$1043),366,365))+(LIQUIDACION!F1021*(DT!$E$5/2000)))</f>
        <v>0</v>
      </c>
      <c r="M1021" s="286">
        <f>((G1021)*(DT!$C$6/1000))*($D$1045/IF(AND($D$1044&gt;$B$1046,$B$1046&gt;$D$1043),366,365))</f>
        <v>0</v>
      </c>
      <c r="N1021" s="287">
        <f t="shared" si="179"/>
        <v>0</v>
      </c>
      <c r="P1021" s="288">
        <f>(($U1021*DT!$C$5/1000))*($D$1045/IF(AND($D$1044&gt;$B$1046,$B$1046&gt;$D$1043),366,365))+(($V1021*DT!$C$5/2000))</f>
        <v>0</v>
      </c>
      <c r="Q1021" s="289">
        <f t="shared" si="180"/>
        <v>0</v>
      </c>
      <c r="R1021" s="289">
        <f>(($U1021*DT!$E$5/1000))*($D$1045/IF(AND($D$1044&gt;$B$1046,$B$1046&gt;$D$1043),366,365))+(($V1021*DT!$E$5/2000))</f>
        <v>0</v>
      </c>
      <c r="S1021" s="290">
        <f t="shared" si="181"/>
        <v>0</v>
      </c>
      <c r="U1021" s="291">
        <f t="shared" si="182"/>
        <v>0</v>
      </c>
      <c r="V1021" s="291">
        <f t="shared" si="176"/>
        <v>0</v>
      </c>
      <c r="X1021" s="288">
        <f>(($AC1021*DT!$C$5/1000))*($D$1045/IF(AND($D$1044&gt;$B$1046,$B$1046&gt;$D$1043),366,365))+(($AD1021*DT!$C$5/2000))</f>
        <v>0</v>
      </c>
      <c r="Y1021" s="289">
        <f t="shared" si="183"/>
        <v>0</v>
      </c>
      <c r="Z1021" s="289">
        <f>(($AC1021*DT!$E$5/1000))*($D$1045/IF(AND($D$1044&gt;$B$1046,$B$1046&gt;$D$1043),366,365))+(($AD1021*DT!$E$5/2000))</f>
        <v>0</v>
      </c>
      <c r="AA1021" s="290">
        <f t="shared" si="184"/>
        <v>0</v>
      </c>
      <c r="AC1021" s="291">
        <f t="shared" si="185"/>
        <v>0</v>
      </c>
      <c r="AD1021" s="291">
        <f t="shared" si="186"/>
        <v>0</v>
      </c>
    </row>
    <row r="1022" spans="2:30" x14ac:dyDescent="0.25">
      <c r="B1022" s="522">
        <v>1018</v>
      </c>
      <c r="C1022" s="280">
        <f>'BIENES ASEGURADOS'!C1030</f>
        <v>0</v>
      </c>
      <c r="D1022" s="281">
        <f>SUM('BIENES ASEGURADOS'!D1030:H1030)*'RT GENERALES'!$D$14</f>
        <v>0</v>
      </c>
      <c r="E1022" s="281">
        <f>SUM('BIENES ASEGURADOS'!I1030:Y1030,'BIENES ASEGURADOS'!AA1030)*'RT GENERALES'!$D$14</f>
        <v>0</v>
      </c>
      <c r="F1022" s="281">
        <f>'BIENES ASEGURADOS'!AB1030*'RT GENERALES'!$D$14</f>
        <v>0</v>
      </c>
      <c r="G1022" s="282">
        <f>'BIENES ASEGURADOS'!Z1030*'RT GENERALES'!$D$14</f>
        <v>0</v>
      </c>
      <c r="H1022" s="525">
        <f t="shared" si="177"/>
        <v>0</v>
      </c>
      <c r="I1022" s="283"/>
      <c r="J1022" s="284">
        <f>(((D1022+E1022)*(DT!$C$5/1000)))*($D$1045/IF(AND($D$1044&gt;$B$1046,$B$1046&gt;$D$1043),366,365))+(LIQUIDACION!$F1022*(DT!$C$5/2000))</f>
        <v>0</v>
      </c>
      <c r="K1022" s="285">
        <f t="shared" si="178"/>
        <v>0</v>
      </c>
      <c r="L1022" s="286">
        <f>(((D1022+E1022)*DT!$E$5/1000)*($D$1045/IF(AND($D$1044&gt;$B$1046,$B$1046&gt;$D$1043),366,365))+(LIQUIDACION!F1022*(DT!$E$5/2000)))</f>
        <v>0</v>
      </c>
      <c r="M1022" s="286">
        <f>((G1022)*(DT!$C$6/1000))*($D$1045/IF(AND($D$1044&gt;$B$1046,$B$1046&gt;$D$1043),366,365))</f>
        <v>0</v>
      </c>
      <c r="N1022" s="287">
        <f t="shared" si="179"/>
        <v>0</v>
      </c>
      <c r="P1022" s="288">
        <f>(($U1022*DT!$C$5/1000))*($D$1045/IF(AND($D$1044&gt;$B$1046,$B$1046&gt;$D$1043),366,365))+(($V1022*DT!$C$5/2000))</f>
        <v>0</v>
      </c>
      <c r="Q1022" s="289">
        <f t="shared" si="180"/>
        <v>0</v>
      </c>
      <c r="R1022" s="289">
        <f>(($U1022*DT!$E$5/1000))*($D$1045/IF(AND($D$1044&gt;$B$1046,$B$1046&gt;$D$1043),366,365))+(($V1022*DT!$E$5/2000))</f>
        <v>0</v>
      </c>
      <c r="S1022" s="290">
        <f t="shared" si="181"/>
        <v>0</v>
      </c>
      <c r="U1022" s="291">
        <f t="shared" si="182"/>
        <v>0</v>
      </c>
      <c r="V1022" s="291">
        <f t="shared" si="176"/>
        <v>0</v>
      </c>
      <c r="X1022" s="288">
        <f>(($AC1022*DT!$C$5/1000))*($D$1045/IF(AND($D$1044&gt;$B$1046,$B$1046&gt;$D$1043),366,365))+(($AD1022*DT!$C$5/2000))</f>
        <v>0</v>
      </c>
      <c r="Y1022" s="289">
        <f t="shared" si="183"/>
        <v>0</v>
      </c>
      <c r="Z1022" s="289">
        <f>(($AC1022*DT!$E$5/1000))*($D$1045/IF(AND($D$1044&gt;$B$1046,$B$1046&gt;$D$1043),366,365))+(($AD1022*DT!$E$5/2000))</f>
        <v>0</v>
      </c>
      <c r="AA1022" s="290">
        <f t="shared" si="184"/>
        <v>0</v>
      </c>
      <c r="AC1022" s="291">
        <f t="shared" si="185"/>
        <v>0</v>
      </c>
      <c r="AD1022" s="291">
        <f t="shared" si="186"/>
        <v>0</v>
      </c>
    </row>
    <row r="1023" spans="2:30" x14ac:dyDescent="0.25">
      <c r="B1023" s="522">
        <v>1019</v>
      </c>
      <c r="C1023" s="280">
        <f>'BIENES ASEGURADOS'!C1031</f>
        <v>0</v>
      </c>
      <c r="D1023" s="281">
        <f>SUM('BIENES ASEGURADOS'!D1031:H1031)*'RT GENERALES'!$D$14</f>
        <v>0</v>
      </c>
      <c r="E1023" s="281">
        <f>SUM('BIENES ASEGURADOS'!I1031:Y1031,'BIENES ASEGURADOS'!AA1031)*'RT GENERALES'!$D$14</f>
        <v>0</v>
      </c>
      <c r="F1023" s="281">
        <f>'BIENES ASEGURADOS'!AB1031*'RT GENERALES'!$D$14</f>
        <v>0</v>
      </c>
      <c r="G1023" s="282">
        <f>'BIENES ASEGURADOS'!Z1031*'RT GENERALES'!$D$14</f>
        <v>0</v>
      </c>
      <c r="H1023" s="525">
        <f t="shared" si="177"/>
        <v>0</v>
      </c>
      <c r="I1023" s="283"/>
      <c r="J1023" s="284">
        <f>(((D1023+E1023)*(DT!$C$5/1000)))*($D$1045/IF(AND($D$1044&gt;$B$1046,$B$1046&gt;$D$1043),366,365))+(LIQUIDACION!$F1023*(DT!$C$5/2000))</f>
        <v>0</v>
      </c>
      <c r="K1023" s="285">
        <f t="shared" si="178"/>
        <v>0</v>
      </c>
      <c r="L1023" s="286">
        <f>(((D1023+E1023)*DT!$E$5/1000)*($D$1045/IF(AND($D$1044&gt;$B$1046,$B$1046&gt;$D$1043),366,365))+(LIQUIDACION!F1023*(DT!$E$5/2000)))</f>
        <v>0</v>
      </c>
      <c r="M1023" s="286">
        <f>((G1023)*(DT!$C$6/1000))*($D$1045/IF(AND($D$1044&gt;$B$1046,$B$1046&gt;$D$1043),366,365))</f>
        <v>0</v>
      </c>
      <c r="N1023" s="287">
        <f t="shared" si="179"/>
        <v>0</v>
      </c>
      <c r="P1023" s="288">
        <f>(($U1023*DT!$C$5/1000))*($D$1045/IF(AND($D$1044&gt;$B$1046,$B$1046&gt;$D$1043),366,365))+(($V1023*DT!$C$5/2000))</f>
        <v>0</v>
      </c>
      <c r="Q1023" s="289">
        <f t="shared" si="180"/>
        <v>0</v>
      </c>
      <c r="R1023" s="289">
        <f>(($U1023*DT!$E$5/1000))*($D$1045/IF(AND($D$1044&gt;$B$1046,$B$1046&gt;$D$1043),366,365))+(($V1023*DT!$E$5/2000))</f>
        <v>0</v>
      </c>
      <c r="S1023" s="290">
        <f t="shared" si="181"/>
        <v>0</v>
      </c>
      <c r="U1023" s="291">
        <f t="shared" si="182"/>
        <v>0</v>
      </c>
      <c r="V1023" s="291">
        <f t="shared" si="176"/>
        <v>0</v>
      </c>
      <c r="X1023" s="288">
        <f>(($AC1023*DT!$C$5/1000))*($D$1045/IF(AND($D$1044&gt;$B$1046,$B$1046&gt;$D$1043),366,365))+(($AD1023*DT!$C$5/2000))</f>
        <v>0</v>
      </c>
      <c r="Y1023" s="289">
        <f t="shared" si="183"/>
        <v>0</v>
      </c>
      <c r="Z1023" s="289">
        <f>(($AC1023*DT!$E$5/1000))*($D$1045/IF(AND($D$1044&gt;$B$1046,$B$1046&gt;$D$1043),366,365))+(($AD1023*DT!$E$5/2000))</f>
        <v>0</v>
      </c>
      <c r="AA1023" s="290">
        <f t="shared" si="184"/>
        <v>0</v>
      </c>
      <c r="AC1023" s="291">
        <f t="shared" si="185"/>
        <v>0</v>
      </c>
      <c r="AD1023" s="291">
        <f t="shared" si="186"/>
        <v>0</v>
      </c>
    </row>
    <row r="1024" spans="2:30" x14ac:dyDescent="0.25">
      <c r="B1024" s="522">
        <v>1020</v>
      </c>
      <c r="C1024" s="280">
        <f>'BIENES ASEGURADOS'!C1032</f>
        <v>0</v>
      </c>
      <c r="D1024" s="281">
        <f>SUM('BIENES ASEGURADOS'!D1032:H1032)*'RT GENERALES'!$D$14</f>
        <v>0</v>
      </c>
      <c r="E1024" s="281">
        <f>SUM('BIENES ASEGURADOS'!I1032:Y1032,'BIENES ASEGURADOS'!AA1032)*'RT GENERALES'!$D$14</f>
        <v>0</v>
      </c>
      <c r="F1024" s="281">
        <f>'BIENES ASEGURADOS'!AB1032*'RT GENERALES'!$D$14</f>
        <v>0</v>
      </c>
      <c r="G1024" s="282">
        <f>'BIENES ASEGURADOS'!Z1032*'RT GENERALES'!$D$14</f>
        <v>0</v>
      </c>
      <c r="H1024" s="525">
        <f t="shared" si="177"/>
        <v>0</v>
      </c>
      <c r="I1024" s="283"/>
      <c r="J1024" s="284">
        <f>(((D1024+E1024)*(DT!$C$5/1000)))*($D$1045/IF(AND($D$1044&gt;$B$1046,$B$1046&gt;$D$1043),366,365))+(LIQUIDACION!$F1024*(DT!$C$5/2000))</f>
        <v>0</v>
      </c>
      <c r="K1024" s="285">
        <f t="shared" si="178"/>
        <v>0</v>
      </c>
      <c r="L1024" s="286">
        <f>(((D1024+E1024)*DT!$E$5/1000)*($D$1045/IF(AND($D$1044&gt;$B$1046,$B$1046&gt;$D$1043),366,365))+(LIQUIDACION!F1024*(DT!$E$5/2000)))</f>
        <v>0</v>
      </c>
      <c r="M1024" s="286">
        <f>((G1024)*(DT!$C$6/1000))*($D$1045/IF(AND($D$1044&gt;$B$1046,$B$1046&gt;$D$1043),366,365))</f>
        <v>0</v>
      </c>
      <c r="N1024" s="287">
        <f t="shared" si="179"/>
        <v>0</v>
      </c>
      <c r="P1024" s="288">
        <f>(($U1024*DT!$C$5/1000))*($D$1045/IF(AND($D$1044&gt;$B$1046,$B$1046&gt;$D$1043),366,365))+(($V1024*DT!$C$5/2000))</f>
        <v>0</v>
      </c>
      <c r="Q1024" s="289">
        <f t="shared" si="180"/>
        <v>0</v>
      </c>
      <c r="R1024" s="289">
        <f>(($U1024*DT!$E$5/1000))*($D$1045/IF(AND($D$1044&gt;$B$1046,$B$1046&gt;$D$1043),366,365))+(($V1024*DT!$E$5/2000))</f>
        <v>0</v>
      </c>
      <c r="S1024" s="290">
        <f t="shared" si="181"/>
        <v>0</v>
      </c>
      <c r="U1024" s="291">
        <f t="shared" si="182"/>
        <v>0</v>
      </c>
      <c r="V1024" s="291">
        <f t="shared" si="176"/>
        <v>0</v>
      </c>
      <c r="X1024" s="288">
        <f>(($AC1024*DT!$C$5/1000))*($D$1045/IF(AND($D$1044&gt;$B$1046,$B$1046&gt;$D$1043),366,365))+(($AD1024*DT!$C$5/2000))</f>
        <v>0</v>
      </c>
      <c r="Y1024" s="289">
        <f t="shared" si="183"/>
        <v>0</v>
      </c>
      <c r="Z1024" s="289">
        <f>(($AC1024*DT!$E$5/1000))*($D$1045/IF(AND($D$1044&gt;$B$1046,$B$1046&gt;$D$1043),366,365))+(($AD1024*DT!$E$5/2000))</f>
        <v>0</v>
      </c>
      <c r="AA1024" s="290">
        <f t="shared" si="184"/>
        <v>0</v>
      </c>
      <c r="AC1024" s="291">
        <f t="shared" si="185"/>
        <v>0</v>
      </c>
      <c r="AD1024" s="291">
        <f t="shared" si="186"/>
        <v>0</v>
      </c>
    </row>
    <row r="1025" spans="2:30" x14ac:dyDescent="0.25">
      <c r="B1025" s="522">
        <v>1021</v>
      </c>
      <c r="C1025" s="280">
        <f>'BIENES ASEGURADOS'!C1033</f>
        <v>0</v>
      </c>
      <c r="D1025" s="281">
        <f>SUM('BIENES ASEGURADOS'!D1033:H1033)*'RT GENERALES'!$D$14</f>
        <v>0</v>
      </c>
      <c r="E1025" s="281">
        <f>SUM('BIENES ASEGURADOS'!I1033:Y1033,'BIENES ASEGURADOS'!AA1033)*'RT GENERALES'!$D$14</f>
        <v>0</v>
      </c>
      <c r="F1025" s="281">
        <f>'BIENES ASEGURADOS'!AB1033*'RT GENERALES'!$D$14</f>
        <v>0</v>
      </c>
      <c r="G1025" s="282">
        <f>'BIENES ASEGURADOS'!Z1033*'RT GENERALES'!$D$14</f>
        <v>0</v>
      </c>
      <c r="H1025" s="525">
        <f t="shared" si="177"/>
        <v>0</v>
      </c>
      <c r="I1025" s="283"/>
      <c r="J1025" s="284">
        <f>(((D1025+E1025)*(DT!$C$5/1000)))*($D$1045/IF(AND($D$1044&gt;$B$1046,$B$1046&gt;$D$1043),366,365))+(LIQUIDACION!$F1025*(DT!$C$5/2000))</f>
        <v>0</v>
      </c>
      <c r="K1025" s="285">
        <f t="shared" si="178"/>
        <v>0</v>
      </c>
      <c r="L1025" s="286">
        <f>(((D1025+E1025)*DT!$E$5/1000)*($D$1045/IF(AND($D$1044&gt;$B$1046,$B$1046&gt;$D$1043),366,365))+(LIQUIDACION!F1025*(DT!$E$5/2000)))</f>
        <v>0</v>
      </c>
      <c r="M1025" s="286">
        <f>((G1025)*(DT!$C$6/1000))*($D$1045/IF(AND($D$1044&gt;$B$1046,$B$1046&gt;$D$1043),366,365))</f>
        <v>0</v>
      </c>
      <c r="N1025" s="287">
        <f t="shared" si="179"/>
        <v>0</v>
      </c>
      <c r="P1025" s="288">
        <f>(($U1025*DT!$C$5/1000))*($D$1045/IF(AND($D$1044&gt;$B$1046,$B$1046&gt;$D$1043),366,365))+(($V1025*DT!$C$5/2000))</f>
        <v>0</v>
      </c>
      <c r="Q1025" s="289">
        <f t="shared" si="180"/>
        <v>0</v>
      </c>
      <c r="R1025" s="289">
        <f>(($U1025*DT!$E$5/1000))*($D$1045/IF(AND($D$1044&gt;$B$1046,$B$1046&gt;$D$1043),366,365))+(($V1025*DT!$E$5/2000))</f>
        <v>0</v>
      </c>
      <c r="S1025" s="290">
        <f t="shared" si="181"/>
        <v>0</v>
      </c>
      <c r="U1025" s="291">
        <f t="shared" si="182"/>
        <v>0</v>
      </c>
      <c r="V1025" s="291">
        <f t="shared" si="176"/>
        <v>0</v>
      </c>
      <c r="X1025" s="288">
        <f>(($AC1025*DT!$C$5/1000))*($D$1045/IF(AND($D$1044&gt;$B$1046,$B$1046&gt;$D$1043),366,365))+(($AD1025*DT!$C$5/2000))</f>
        <v>0</v>
      </c>
      <c r="Y1025" s="289">
        <f t="shared" si="183"/>
        <v>0</v>
      </c>
      <c r="Z1025" s="289">
        <f>(($AC1025*DT!$E$5/1000))*($D$1045/IF(AND($D$1044&gt;$B$1046,$B$1046&gt;$D$1043),366,365))+(($AD1025*DT!$E$5/2000))</f>
        <v>0</v>
      </c>
      <c r="AA1025" s="290">
        <f t="shared" si="184"/>
        <v>0</v>
      </c>
      <c r="AC1025" s="291">
        <f t="shared" si="185"/>
        <v>0</v>
      </c>
      <c r="AD1025" s="291">
        <f t="shared" si="186"/>
        <v>0</v>
      </c>
    </row>
    <row r="1026" spans="2:30" x14ac:dyDescent="0.25">
      <c r="B1026" s="522">
        <v>1022</v>
      </c>
      <c r="C1026" s="280">
        <f>'BIENES ASEGURADOS'!C1034</f>
        <v>0</v>
      </c>
      <c r="D1026" s="281">
        <f>SUM('BIENES ASEGURADOS'!D1034:H1034)*'RT GENERALES'!$D$14</f>
        <v>0</v>
      </c>
      <c r="E1026" s="281">
        <f>SUM('BIENES ASEGURADOS'!I1034:Y1034,'BIENES ASEGURADOS'!AA1034)*'RT GENERALES'!$D$14</f>
        <v>0</v>
      </c>
      <c r="F1026" s="281">
        <f>'BIENES ASEGURADOS'!AB1034*'RT GENERALES'!$D$14</f>
        <v>0</v>
      </c>
      <c r="G1026" s="282">
        <f>'BIENES ASEGURADOS'!Z1034*'RT GENERALES'!$D$14</f>
        <v>0</v>
      </c>
      <c r="H1026" s="525">
        <f t="shared" si="177"/>
        <v>0</v>
      </c>
      <c r="I1026" s="283"/>
      <c r="J1026" s="284">
        <f>(((D1026+E1026)*(DT!$C$5/1000)))*($D$1045/IF(AND($D$1044&gt;$B$1046,$B$1046&gt;$D$1043),366,365))+(LIQUIDACION!$F1026*(DT!$C$5/2000))</f>
        <v>0</v>
      </c>
      <c r="K1026" s="285">
        <f t="shared" si="178"/>
        <v>0</v>
      </c>
      <c r="L1026" s="286">
        <f>(((D1026+E1026)*DT!$E$5/1000)*($D$1045/IF(AND($D$1044&gt;$B$1046,$B$1046&gt;$D$1043),366,365))+(LIQUIDACION!F1026*(DT!$E$5/2000)))</f>
        <v>0</v>
      </c>
      <c r="M1026" s="286">
        <f>((G1026)*(DT!$C$6/1000))*($D$1045/IF(AND($D$1044&gt;$B$1046,$B$1046&gt;$D$1043),366,365))</f>
        <v>0</v>
      </c>
      <c r="N1026" s="287">
        <f t="shared" si="179"/>
        <v>0</v>
      </c>
      <c r="P1026" s="288">
        <f>(($U1026*DT!$C$5/1000))*($D$1045/IF(AND($D$1044&gt;$B$1046,$B$1046&gt;$D$1043),366,365))+(($V1026*DT!$C$5/2000))</f>
        <v>0</v>
      </c>
      <c r="Q1026" s="289">
        <f t="shared" si="180"/>
        <v>0</v>
      </c>
      <c r="R1026" s="289">
        <f>(($U1026*DT!$E$5/1000))*($D$1045/IF(AND($D$1044&gt;$B$1046,$B$1046&gt;$D$1043),366,365))+(($V1026*DT!$E$5/2000))</f>
        <v>0</v>
      </c>
      <c r="S1026" s="290">
        <f t="shared" si="181"/>
        <v>0</v>
      </c>
      <c r="U1026" s="291">
        <f t="shared" si="182"/>
        <v>0</v>
      </c>
      <c r="V1026" s="291">
        <f t="shared" si="176"/>
        <v>0</v>
      </c>
      <c r="X1026" s="288">
        <f>(($AC1026*DT!$C$5/1000))*($D$1045/IF(AND($D$1044&gt;$B$1046,$B$1046&gt;$D$1043),366,365))+(($AD1026*DT!$C$5/2000))</f>
        <v>0</v>
      </c>
      <c r="Y1026" s="289">
        <f t="shared" si="183"/>
        <v>0</v>
      </c>
      <c r="Z1026" s="289">
        <f>(($AC1026*DT!$E$5/1000))*($D$1045/IF(AND($D$1044&gt;$B$1046,$B$1046&gt;$D$1043),366,365))+(($AD1026*DT!$E$5/2000))</f>
        <v>0</v>
      </c>
      <c r="AA1026" s="290">
        <f t="shared" si="184"/>
        <v>0</v>
      </c>
      <c r="AC1026" s="291">
        <f t="shared" si="185"/>
        <v>0</v>
      </c>
      <c r="AD1026" s="291">
        <f t="shared" si="186"/>
        <v>0</v>
      </c>
    </row>
    <row r="1027" spans="2:30" x14ac:dyDescent="0.25">
      <c r="B1027" s="522">
        <v>1023</v>
      </c>
      <c r="C1027" s="280">
        <f>'BIENES ASEGURADOS'!C1035</f>
        <v>0</v>
      </c>
      <c r="D1027" s="281">
        <f>SUM('BIENES ASEGURADOS'!D1035:H1035)*'RT GENERALES'!$D$14</f>
        <v>0</v>
      </c>
      <c r="E1027" s="281">
        <f>SUM('BIENES ASEGURADOS'!I1035:Y1035,'BIENES ASEGURADOS'!AA1035)*'RT GENERALES'!$D$14</f>
        <v>0</v>
      </c>
      <c r="F1027" s="281">
        <f>'BIENES ASEGURADOS'!AB1035*'RT GENERALES'!$D$14</f>
        <v>0</v>
      </c>
      <c r="G1027" s="282">
        <f>'BIENES ASEGURADOS'!Z1035*'RT GENERALES'!$D$14</f>
        <v>0</v>
      </c>
      <c r="H1027" s="525">
        <f t="shared" si="177"/>
        <v>0</v>
      </c>
      <c r="I1027" s="283"/>
      <c r="J1027" s="284">
        <f>(((D1027+E1027)*(DT!$C$5/1000)))*($D$1045/IF(AND($D$1044&gt;$B$1046,$B$1046&gt;$D$1043),366,365))+(LIQUIDACION!$F1027*(DT!$C$5/2000))</f>
        <v>0</v>
      </c>
      <c r="K1027" s="285">
        <f t="shared" si="178"/>
        <v>0</v>
      </c>
      <c r="L1027" s="286">
        <f>(((D1027+E1027)*DT!$E$5/1000)*($D$1045/IF(AND($D$1044&gt;$B$1046,$B$1046&gt;$D$1043),366,365))+(LIQUIDACION!F1027*(DT!$E$5/2000)))</f>
        <v>0</v>
      </c>
      <c r="M1027" s="286">
        <f>((G1027)*(DT!$C$6/1000))*($D$1045/IF(AND($D$1044&gt;$B$1046,$B$1046&gt;$D$1043),366,365))</f>
        <v>0</v>
      </c>
      <c r="N1027" s="287">
        <f t="shared" si="179"/>
        <v>0</v>
      </c>
      <c r="P1027" s="288">
        <f>(($U1027*DT!$C$5/1000))*($D$1045/IF(AND($D$1044&gt;$B$1046,$B$1046&gt;$D$1043),366,365))+(($V1027*DT!$C$5/2000))</f>
        <v>0</v>
      </c>
      <c r="Q1027" s="289">
        <f t="shared" si="180"/>
        <v>0</v>
      </c>
      <c r="R1027" s="289">
        <f>(($U1027*DT!$E$5/1000))*($D$1045/IF(AND($D$1044&gt;$B$1046,$B$1046&gt;$D$1043),366,365))+(($V1027*DT!$E$5/2000))</f>
        <v>0</v>
      </c>
      <c r="S1027" s="290">
        <f t="shared" si="181"/>
        <v>0</v>
      </c>
      <c r="U1027" s="291">
        <f t="shared" si="182"/>
        <v>0</v>
      </c>
      <c r="V1027" s="291">
        <f t="shared" si="176"/>
        <v>0</v>
      </c>
      <c r="X1027" s="288">
        <f>(($AC1027*DT!$C$5/1000))*($D$1045/IF(AND($D$1044&gt;$B$1046,$B$1046&gt;$D$1043),366,365))+(($AD1027*DT!$C$5/2000))</f>
        <v>0</v>
      </c>
      <c r="Y1027" s="289">
        <f t="shared" si="183"/>
        <v>0</v>
      </c>
      <c r="Z1027" s="289">
        <f>(($AC1027*DT!$E$5/1000))*($D$1045/IF(AND($D$1044&gt;$B$1046,$B$1046&gt;$D$1043),366,365))+(($AD1027*DT!$E$5/2000))</f>
        <v>0</v>
      </c>
      <c r="AA1027" s="290">
        <f t="shared" si="184"/>
        <v>0</v>
      </c>
      <c r="AC1027" s="291">
        <f t="shared" si="185"/>
        <v>0</v>
      </c>
      <c r="AD1027" s="291">
        <f t="shared" si="186"/>
        <v>0</v>
      </c>
    </row>
    <row r="1028" spans="2:30" x14ac:dyDescent="0.25">
      <c r="B1028" s="522">
        <v>1024</v>
      </c>
      <c r="C1028" s="280">
        <f>'BIENES ASEGURADOS'!C1036</f>
        <v>0</v>
      </c>
      <c r="D1028" s="281">
        <f>SUM('BIENES ASEGURADOS'!D1036:H1036)*'RT GENERALES'!$D$14</f>
        <v>0</v>
      </c>
      <c r="E1028" s="281">
        <f>SUM('BIENES ASEGURADOS'!I1036:Y1036,'BIENES ASEGURADOS'!AA1036)*'RT GENERALES'!$D$14</f>
        <v>0</v>
      </c>
      <c r="F1028" s="281">
        <f>'BIENES ASEGURADOS'!AB1036*'RT GENERALES'!$D$14</f>
        <v>0</v>
      </c>
      <c r="G1028" s="282">
        <f>'BIENES ASEGURADOS'!Z1036*'RT GENERALES'!$D$14</f>
        <v>0</v>
      </c>
      <c r="H1028" s="525">
        <f t="shared" si="177"/>
        <v>0</v>
      </c>
      <c r="I1028" s="283"/>
      <c r="J1028" s="284">
        <f>(((D1028+E1028)*(DT!$C$5/1000)))*($D$1045/IF(AND($D$1044&gt;$B$1046,$B$1046&gt;$D$1043),366,365))+(LIQUIDACION!$F1028*(DT!$C$5/2000))</f>
        <v>0</v>
      </c>
      <c r="K1028" s="285">
        <f t="shared" si="178"/>
        <v>0</v>
      </c>
      <c r="L1028" s="286">
        <f>(((D1028+E1028)*DT!$E$5/1000)*($D$1045/IF(AND($D$1044&gt;$B$1046,$B$1046&gt;$D$1043),366,365))+(LIQUIDACION!F1028*(DT!$E$5/2000)))</f>
        <v>0</v>
      </c>
      <c r="M1028" s="286">
        <f>((G1028)*(DT!$C$6/1000))*($D$1045/IF(AND($D$1044&gt;$B$1046,$B$1046&gt;$D$1043),366,365))</f>
        <v>0</v>
      </c>
      <c r="N1028" s="287">
        <f t="shared" si="179"/>
        <v>0</v>
      </c>
      <c r="P1028" s="288">
        <f>(($U1028*DT!$C$5/1000))*($D$1045/IF(AND($D$1044&gt;$B$1046,$B$1046&gt;$D$1043),366,365))+(($V1028*DT!$C$5/2000))</f>
        <v>0</v>
      </c>
      <c r="Q1028" s="289">
        <f t="shared" si="180"/>
        <v>0</v>
      </c>
      <c r="R1028" s="289">
        <f>(($U1028*DT!$E$5/1000))*($D$1045/IF(AND($D$1044&gt;$B$1046,$B$1046&gt;$D$1043),366,365))+(($V1028*DT!$E$5/2000))</f>
        <v>0</v>
      </c>
      <c r="S1028" s="290">
        <f t="shared" si="181"/>
        <v>0</v>
      </c>
      <c r="U1028" s="291">
        <f t="shared" si="182"/>
        <v>0</v>
      </c>
      <c r="V1028" s="291">
        <f t="shared" si="176"/>
        <v>0</v>
      </c>
      <c r="X1028" s="288">
        <f>(($AC1028*DT!$C$5/1000))*($D$1045/IF(AND($D$1044&gt;$B$1046,$B$1046&gt;$D$1043),366,365))+(($AD1028*DT!$C$5/2000))</f>
        <v>0</v>
      </c>
      <c r="Y1028" s="289">
        <f t="shared" si="183"/>
        <v>0</v>
      </c>
      <c r="Z1028" s="289">
        <f>(($AC1028*DT!$E$5/1000))*($D$1045/IF(AND($D$1044&gt;$B$1046,$B$1046&gt;$D$1043),366,365))+(($AD1028*DT!$E$5/2000))</f>
        <v>0</v>
      </c>
      <c r="AA1028" s="290">
        <f t="shared" si="184"/>
        <v>0</v>
      </c>
      <c r="AC1028" s="291">
        <f t="shared" si="185"/>
        <v>0</v>
      </c>
      <c r="AD1028" s="291">
        <f t="shared" si="186"/>
        <v>0</v>
      </c>
    </row>
    <row r="1029" spans="2:30" x14ac:dyDescent="0.25">
      <c r="B1029" s="522">
        <v>1025</v>
      </c>
      <c r="C1029" s="280">
        <f>'BIENES ASEGURADOS'!C1037</f>
        <v>0</v>
      </c>
      <c r="D1029" s="281">
        <f>SUM('BIENES ASEGURADOS'!D1037:H1037)*'RT GENERALES'!$D$14</f>
        <v>0</v>
      </c>
      <c r="E1029" s="281">
        <f>SUM('BIENES ASEGURADOS'!I1037:Y1037,'BIENES ASEGURADOS'!AA1037)*'RT GENERALES'!$D$14</f>
        <v>0</v>
      </c>
      <c r="F1029" s="281">
        <f>'BIENES ASEGURADOS'!AB1037*'RT GENERALES'!$D$14</f>
        <v>0</v>
      </c>
      <c r="G1029" s="282">
        <f>'BIENES ASEGURADOS'!Z1037*'RT GENERALES'!$D$14</f>
        <v>0</v>
      </c>
      <c r="H1029" s="525">
        <f t="shared" si="177"/>
        <v>0</v>
      </c>
      <c r="I1029" s="283"/>
      <c r="J1029" s="284">
        <f>(((D1029+E1029)*(DT!$C$5/1000)))*($D$1045/IF(AND($D$1044&gt;$B$1046,$B$1046&gt;$D$1043),366,365))+(LIQUIDACION!$F1029*(DT!$C$5/2000))</f>
        <v>0</v>
      </c>
      <c r="K1029" s="285">
        <f t="shared" si="178"/>
        <v>0</v>
      </c>
      <c r="L1029" s="286">
        <f>(((D1029+E1029)*DT!$E$5/1000)*($D$1045/IF(AND($D$1044&gt;$B$1046,$B$1046&gt;$D$1043),366,365))+(LIQUIDACION!F1029*(DT!$E$5/2000)))</f>
        <v>0</v>
      </c>
      <c r="M1029" s="286">
        <f>((G1029)*(DT!$C$6/1000))*($D$1045/IF(AND($D$1044&gt;$B$1046,$B$1046&gt;$D$1043),366,365))</f>
        <v>0</v>
      </c>
      <c r="N1029" s="287">
        <f t="shared" si="179"/>
        <v>0</v>
      </c>
      <c r="P1029" s="288">
        <f>(($U1029*DT!$C$5/1000))*($D$1045/IF(AND($D$1044&gt;$B$1046,$B$1046&gt;$D$1043),366,365))+(($V1029*DT!$C$5/2000))</f>
        <v>0</v>
      </c>
      <c r="Q1029" s="289">
        <f t="shared" si="180"/>
        <v>0</v>
      </c>
      <c r="R1029" s="289">
        <f>(($U1029*DT!$E$5/1000))*($D$1045/IF(AND($D$1044&gt;$B$1046,$B$1046&gt;$D$1043),366,365))+(($V1029*DT!$E$5/2000))</f>
        <v>0</v>
      </c>
      <c r="S1029" s="290">
        <f t="shared" si="181"/>
        <v>0</v>
      </c>
      <c r="U1029" s="291">
        <f t="shared" si="182"/>
        <v>0</v>
      </c>
      <c r="V1029" s="291">
        <f t="shared" si="176"/>
        <v>0</v>
      </c>
      <c r="X1029" s="288">
        <f>(($AC1029*DT!$C$5/1000))*($D$1045/IF(AND($D$1044&gt;$B$1046,$B$1046&gt;$D$1043),366,365))+(($AD1029*DT!$C$5/2000))</f>
        <v>0</v>
      </c>
      <c r="Y1029" s="289">
        <f t="shared" si="183"/>
        <v>0</v>
      </c>
      <c r="Z1029" s="289">
        <f>(($AC1029*DT!$E$5/1000))*($D$1045/IF(AND($D$1044&gt;$B$1046,$B$1046&gt;$D$1043),366,365))+(($AD1029*DT!$E$5/2000))</f>
        <v>0</v>
      </c>
      <c r="AA1029" s="290">
        <f t="shared" si="184"/>
        <v>0</v>
      </c>
      <c r="AC1029" s="291">
        <f t="shared" si="185"/>
        <v>0</v>
      </c>
      <c r="AD1029" s="291">
        <f t="shared" si="186"/>
        <v>0</v>
      </c>
    </row>
    <row r="1030" spans="2:30" x14ac:dyDescent="0.25">
      <c r="B1030" s="522">
        <v>1026</v>
      </c>
      <c r="C1030" s="280">
        <f>'BIENES ASEGURADOS'!C1038</f>
        <v>0</v>
      </c>
      <c r="D1030" s="281">
        <f>SUM('BIENES ASEGURADOS'!D1038:H1038)*'RT GENERALES'!$D$14</f>
        <v>0</v>
      </c>
      <c r="E1030" s="281">
        <f>SUM('BIENES ASEGURADOS'!I1038:Y1038,'BIENES ASEGURADOS'!AA1038)*'RT GENERALES'!$D$14</f>
        <v>0</v>
      </c>
      <c r="F1030" s="281">
        <f>'BIENES ASEGURADOS'!AB1038*'RT GENERALES'!$D$14</f>
        <v>0</v>
      </c>
      <c r="G1030" s="282">
        <f>'BIENES ASEGURADOS'!Z1038*'RT GENERALES'!$D$14</f>
        <v>0</v>
      </c>
      <c r="H1030" s="525">
        <f t="shared" si="177"/>
        <v>0</v>
      </c>
      <c r="I1030" s="283"/>
      <c r="J1030" s="284">
        <f>(((D1030+E1030)*(DT!$C$5/1000)))*($D$1045/IF(AND($D$1044&gt;$B$1046,$B$1046&gt;$D$1043),366,365))+(LIQUIDACION!$F1030*(DT!$C$5/2000))</f>
        <v>0</v>
      </c>
      <c r="K1030" s="285">
        <f t="shared" si="178"/>
        <v>0</v>
      </c>
      <c r="L1030" s="286">
        <f>(((D1030+E1030)*DT!$E$5/1000)*($D$1045/IF(AND($D$1044&gt;$B$1046,$B$1046&gt;$D$1043),366,365))+(LIQUIDACION!F1030*(DT!$E$5/2000)))</f>
        <v>0</v>
      </c>
      <c r="M1030" s="286">
        <f>((G1030)*(DT!$C$6/1000))*($D$1045/IF(AND($D$1044&gt;$B$1046,$B$1046&gt;$D$1043),366,365))</f>
        <v>0</v>
      </c>
      <c r="N1030" s="287">
        <f t="shared" si="179"/>
        <v>0</v>
      </c>
      <c r="P1030" s="288">
        <f>(($U1030*DT!$C$5/1000))*($D$1045/IF(AND($D$1044&gt;$B$1046,$B$1046&gt;$D$1043),366,365))+(($V1030*DT!$C$5/2000))</f>
        <v>0</v>
      </c>
      <c r="Q1030" s="289">
        <f t="shared" si="180"/>
        <v>0</v>
      </c>
      <c r="R1030" s="289">
        <f>(($U1030*DT!$E$5/1000))*($D$1045/IF(AND($D$1044&gt;$B$1046,$B$1046&gt;$D$1043),366,365))+(($V1030*DT!$E$5/2000))</f>
        <v>0</v>
      </c>
      <c r="S1030" s="290">
        <f t="shared" si="181"/>
        <v>0</v>
      </c>
      <c r="U1030" s="291">
        <f t="shared" si="182"/>
        <v>0</v>
      </c>
      <c r="V1030" s="291">
        <f t="shared" ref="V1030:V1039" si="187">IF(AND(($H1030)&gt;$P$2,$F1030&gt;0),(($F1030)*($P$2/$H1030)),$F1030)</f>
        <v>0</v>
      </c>
      <c r="X1030" s="288">
        <f>(($AC1030*DT!$C$5/1000))*($D$1045/IF(AND($D$1044&gt;$B$1046,$B$1046&gt;$D$1043),366,365))+(($AD1030*DT!$C$5/2000))</f>
        <v>0</v>
      </c>
      <c r="Y1030" s="289">
        <f t="shared" si="183"/>
        <v>0</v>
      </c>
      <c r="Z1030" s="289">
        <f>(($AC1030*DT!$E$5/1000))*($D$1045/IF(AND($D$1044&gt;$B$1046,$B$1046&gt;$D$1043),366,365))+(($AD1030*DT!$E$5/2000))</f>
        <v>0</v>
      </c>
      <c r="AA1030" s="290">
        <f t="shared" si="184"/>
        <v>0</v>
      </c>
      <c r="AC1030" s="291">
        <f t="shared" si="185"/>
        <v>0</v>
      </c>
      <c r="AD1030" s="291">
        <f t="shared" si="186"/>
        <v>0</v>
      </c>
    </row>
    <row r="1031" spans="2:30" x14ac:dyDescent="0.25">
      <c r="B1031" s="522">
        <v>1027</v>
      </c>
      <c r="C1031" s="280">
        <f>'BIENES ASEGURADOS'!C1039</f>
        <v>0</v>
      </c>
      <c r="D1031" s="281">
        <f>SUM('BIENES ASEGURADOS'!D1039:H1039)*'RT GENERALES'!$D$14</f>
        <v>0</v>
      </c>
      <c r="E1031" s="281">
        <f>SUM('BIENES ASEGURADOS'!I1039:Y1039,'BIENES ASEGURADOS'!AA1039)*'RT GENERALES'!$D$14</f>
        <v>0</v>
      </c>
      <c r="F1031" s="281">
        <f>'BIENES ASEGURADOS'!AB1039*'RT GENERALES'!$D$14</f>
        <v>0</v>
      </c>
      <c r="G1031" s="282">
        <f>'BIENES ASEGURADOS'!Z1039*'RT GENERALES'!$D$14</f>
        <v>0</v>
      </c>
      <c r="H1031" s="525">
        <f t="shared" si="177"/>
        <v>0</v>
      </c>
      <c r="I1031" s="283"/>
      <c r="J1031" s="284">
        <f>(((D1031+E1031)*(DT!$C$5/1000)))*($D$1045/IF(AND($D$1044&gt;$B$1046,$B$1046&gt;$D$1043),366,365))+(LIQUIDACION!$F1031*(DT!$C$5/2000))</f>
        <v>0</v>
      </c>
      <c r="K1031" s="285">
        <f t="shared" si="178"/>
        <v>0</v>
      </c>
      <c r="L1031" s="286">
        <f>(((D1031+E1031)*DT!$E$5/1000)*($D$1045/IF(AND($D$1044&gt;$B$1046,$B$1046&gt;$D$1043),366,365))+(LIQUIDACION!F1031*(DT!$E$5/2000)))</f>
        <v>0</v>
      </c>
      <c r="M1031" s="286">
        <f>((G1031)*(DT!$C$6/1000))*($D$1045/IF(AND($D$1044&gt;$B$1046,$B$1046&gt;$D$1043),366,365))</f>
        <v>0</v>
      </c>
      <c r="N1031" s="287">
        <f t="shared" si="179"/>
        <v>0</v>
      </c>
      <c r="P1031" s="288">
        <f>(($U1031*DT!$C$5/1000))*($D$1045/IF(AND($D$1044&gt;$B$1046,$B$1046&gt;$D$1043),366,365))+(($V1031*DT!$C$5/2000))</f>
        <v>0</v>
      </c>
      <c r="Q1031" s="289">
        <f t="shared" si="180"/>
        <v>0</v>
      </c>
      <c r="R1031" s="289">
        <f>(($U1031*DT!$E$5/1000))*($D$1045/IF(AND($D$1044&gt;$B$1046,$B$1046&gt;$D$1043),366,365))+(($V1031*DT!$E$5/2000))</f>
        <v>0</v>
      </c>
      <c r="S1031" s="290">
        <f t="shared" si="181"/>
        <v>0</v>
      </c>
      <c r="U1031" s="291">
        <f t="shared" si="182"/>
        <v>0</v>
      </c>
      <c r="V1031" s="291">
        <f t="shared" si="187"/>
        <v>0</v>
      </c>
      <c r="X1031" s="288">
        <f>(($AC1031*DT!$C$5/1000))*($D$1045/IF(AND($D$1044&gt;$B$1046,$B$1046&gt;$D$1043),366,365))+(($AD1031*DT!$C$5/2000))</f>
        <v>0</v>
      </c>
      <c r="Y1031" s="289">
        <f t="shared" si="183"/>
        <v>0</v>
      </c>
      <c r="Z1031" s="289">
        <f>(($AC1031*DT!$E$5/1000))*($D$1045/IF(AND($D$1044&gt;$B$1046,$B$1046&gt;$D$1043),366,365))+(($AD1031*DT!$E$5/2000))</f>
        <v>0</v>
      </c>
      <c r="AA1031" s="290">
        <f t="shared" si="184"/>
        <v>0</v>
      </c>
      <c r="AC1031" s="291">
        <f t="shared" si="185"/>
        <v>0</v>
      </c>
      <c r="AD1031" s="291">
        <f t="shared" si="186"/>
        <v>0</v>
      </c>
    </row>
    <row r="1032" spans="2:30" x14ac:dyDescent="0.25">
      <c r="B1032" s="522">
        <v>1028</v>
      </c>
      <c r="C1032" s="280">
        <f>'BIENES ASEGURADOS'!C1040</f>
        <v>0</v>
      </c>
      <c r="D1032" s="281">
        <f>SUM('BIENES ASEGURADOS'!D1040:H1040)*'RT GENERALES'!$D$14</f>
        <v>0</v>
      </c>
      <c r="E1032" s="281">
        <f>SUM('BIENES ASEGURADOS'!I1040:Y1040,'BIENES ASEGURADOS'!AA1040)*'RT GENERALES'!$D$14</f>
        <v>0</v>
      </c>
      <c r="F1032" s="281">
        <f>'BIENES ASEGURADOS'!AB1040*'RT GENERALES'!$D$14</f>
        <v>0</v>
      </c>
      <c r="G1032" s="282">
        <f>'BIENES ASEGURADOS'!Z1040*'RT GENERALES'!$D$14</f>
        <v>0</v>
      </c>
      <c r="H1032" s="525">
        <f t="shared" si="177"/>
        <v>0</v>
      </c>
      <c r="I1032" s="283"/>
      <c r="J1032" s="284">
        <f>(((D1032+E1032)*(DT!$C$5/1000)))*($D$1045/IF(AND($D$1044&gt;$B$1046,$B$1046&gt;$D$1043),366,365))+(LIQUIDACION!$F1032*(DT!$C$5/2000))</f>
        <v>0</v>
      </c>
      <c r="K1032" s="285">
        <f t="shared" si="178"/>
        <v>0</v>
      </c>
      <c r="L1032" s="286">
        <f>(((D1032+E1032)*DT!$E$5/1000)*($D$1045/IF(AND($D$1044&gt;$B$1046,$B$1046&gt;$D$1043),366,365))+(LIQUIDACION!F1032*(DT!$E$5/2000)))</f>
        <v>0</v>
      </c>
      <c r="M1032" s="286">
        <f>((G1032)*(DT!$C$6/1000))*($D$1045/IF(AND($D$1044&gt;$B$1046,$B$1046&gt;$D$1043),366,365))</f>
        <v>0</v>
      </c>
      <c r="N1032" s="287">
        <f t="shared" si="179"/>
        <v>0</v>
      </c>
      <c r="P1032" s="288">
        <f>(($U1032*DT!$C$5/1000))*($D$1045/IF(AND($D$1044&gt;$B$1046,$B$1046&gt;$D$1043),366,365))+(($V1032*DT!$C$5/2000))</f>
        <v>0</v>
      </c>
      <c r="Q1032" s="289">
        <f t="shared" si="180"/>
        <v>0</v>
      </c>
      <c r="R1032" s="289">
        <f>(($U1032*DT!$E$5/1000))*($D$1045/IF(AND($D$1044&gt;$B$1046,$B$1046&gt;$D$1043),366,365))+(($V1032*DT!$E$5/2000))</f>
        <v>0</v>
      </c>
      <c r="S1032" s="290">
        <f t="shared" si="181"/>
        <v>0</v>
      </c>
      <c r="U1032" s="291">
        <f t="shared" si="182"/>
        <v>0</v>
      </c>
      <c r="V1032" s="291">
        <f t="shared" si="187"/>
        <v>0</v>
      </c>
      <c r="X1032" s="288">
        <f>(($AC1032*DT!$C$5/1000))*($D$1045/IF(AND($D$1044&gt;$B$1046,$B$1046&gt;$D$1043),366,365))+(($AD1032*DT!$C$5/2000))</f>
        <v>0</v>
      </c>
      <c r="Y1032" s="289">
        <f t="shared" si="183"/>
        <v>0</v>
      </c>
      <c r="Z1032" s="289">
        <f>(($AC1032*DT!$E$5/1000))*($D$1045/IF(AND($D$1044&gt;$B$1046,$B$1046&gt;$D$1043),366,365))+(($AD1032*DT!$E$5/2000))</f>
        <v>0</v>
      </c>
      <c r="AA1032" s="290">
        <f t="shared" si="184"/>
        <v>0</v>
      </c>
      <c r="AC1032" s="291">
        <f t="shared" si="185"/>
        <v>0</v>
      </c>
      <c r="AD1032" s="291">
        <f t="shared" si="186"/>
        <v>0</v>
      </c>
    </row>
    <row r="1033" spans="2:30" x14ac:dyDescent="0.25">
      <c r="B1033" s="522">
        <v>1029</v>
      </c>
      <c r="C1033" s="280">
        <f>'BIENES ASEGURADOS'!C1041</f>
        <v>0</v>
      </c>
      <c r="D1033" s="281">
        <f>SUM('BIENES ASEGURADOS'!D1041:H1041)*'RT GENERALES'!$D$14</f>
        <v>0</v>
      </c>
      <c r="E1033" s="281">
        <f>SUM('BIENES ASEGURADOS'!I1041:Y1041,'BIENES ASEGURADOS'!AA1041)*'RT GENERALES'!$D$14</f>
        <v>0</v>
      </c>
      <c r="F1033" s="281">
        <f>'BIENES ASEGURADOS'!AB1041*'RT GENERALES'!$D$14</f>
        <v>0</v>
      </c>
      <c r="G1033" s="282">
        <f>'BIENES ASEGURADOS'!Z1041*'RT GENERALES'!$D$14</f>
        <v>0</v>
      </c>
      <c r="H1033" s="525">
        <f t="shared" si="177"/>
        <v>0</v>
      </c>
      <c r="I1033" s="283"/>
      <c r="J1033" s="284">
        <f>(((D1033+E1033)*(DT!$C$5/1000)))*($D$1045/IF(AND($D$1044&gt;$B$1046,$B$1046&gt;$D$1043),366,365))+(LIQUIDACION!$F1033*(DT!$C$5/2000))</f>
        <v>0</v>
      </c>
      <c r="K1033" s="285">
        <f t="shared" si="178"/>
        <v>0</v>
      </c>
      <c r="L1033" s="286">
        <f>(((D1033+E1033)*DT!$E$5/1000)*($D$1045/IF(AND($D$1044&gt;$B$1046,$B$1046&gt;$D$1043),366,365))+(LIQUIDACION!F1033*(DT!$E$5/2000)))</f>
        <v>0</v>
      </c>
      <c r="M1033" s="286">
        <f>((G1033)*(DT!$C$6/1000))*($D$1045/IF(AND($D$1044&gt;$B$1046,$B$1046&gt;$D$1043),366,365))</f>
        <v>0</v>
      </c>
      <c r="N1033" s="287">
        <f t="shared" si="179"/>
        <v>0</v>
      </c>
      <c r="P1033" s="288">
        <f>(($U1033*DT!$C$5/1000))*($D$1045/IF(AND($D$1044&gt;$B$1046,$B$1046&gt;$D$1043),366,365))+(($V1033*DT!$C$5/2000))</f>
        <v>0</v>
      </c>
      <c r="Q1033" s="289">
        <f t="shared" si="180"/>
        <v>0</v>
      </c>
      <c r="R1033" s="289">
        <f>(($U1033*DT!$E$5/1000))*($D$1045/IF(AND($D$1044&gt;$B$1046,$B$1046&gt;$D$1043),366,365))+(($V1033*DT!$E$5/2000))</f>
        <v>0</v>
      </c>
      <c r="S1033" s="290">
        <f t="shared" si="181"/>
        <v>0</v>
      </c>
      <c r="U1033" s="291">
        <f t="shared" si="182"/>
        <v>0</v>
      </c>
      <c r="V1033" s="291">
        <f t="shared" si="187"/>
        <v>0</v>
      </c>
      <c r="X1033" s="288">
        <f>(($AC1033*DT!$C$5/1000))*($D$1045/IF(AND($D$1044&gt;$B$1046,$B$1046&gt;$D$1043),366,365))+(($AD1033*DT!$C$5/2000))</f>
        <v>0</v>
      </c>
      <c r="Y1033" s="289">
        <f t="shared" si="183"/>
        <v>0</v>
      </c>
      <c r="Z1033" s="289">
        <f>(($AC1033*DT!$E$5/1000))*($D$1045/IF(AND($D$1044&gt;$B$1046,$B$1046&gt;$D$1043),366,365))+(($AD1033*DT!$E$5/2000))</f>
        <v>0</v>
      </c>
      <c r="AA1033" s="290">
        <f t="shared" si="184"/>
        <v>0</v>
      </c>
      <c r="AC1033" s="291">
        <f t="shared" si="185"/>
        <v>0</v>
      </c>
      <c r="AD1033" s="291">
        <f t="shared" si="186"/>
        <v>0</v>
      </c>
    </row>
    <row r="1034" spans="2:30" x14ac:dyDescent="0.25">
      <c r="B1034" s="522">
        <v>1030</v>
      </c>
      <c r="C1034" s="280">
        <f>'BIENES ASEGURADOS'!C1042</f>
        <v>0</v>
      </c>
      <c r="D1034" s="281">
        <f>SUM('BIENES ASEGURADOS'!D1042:H1042)*'RT GENERALES'!$D$14</f>
        <v>0</v>
      </c>
      <c r="E1034" s="281">
        <f>SUM('BIENES ASEGURADOS'!I1042:Y1042,'BIENES ASEGURADOS'!AA1042)*'RT GENERALES'!$D$14</f>
        <v>0</v>
      </c>
      <c r="F1034" s="281">
        <f>'BIENES ASEGURADOS'!AB1042*'RT GENERALES'!$D$14</f>
        <v>0</v>
      </c>
      <c r="G1034" s="282">
        <f>'BIENES ASEGURADOS'!Z1042*'RT GENERALES'!$D$14</f>
        <v>0</v>
      </c>
      <c r="H1034" s="525">
        <f t="shared" si="177"/>
        <v>0</v>
      </c>
      <c r="I1034" s="283"/>
      <c r="J1034" s="284">
        <f>(((D1034+E1034)*(DT!$C$5/1000)))*($D$1045/IF(AND($D$1044&gt;$B$1046,$B$1046&gt;$D$1043),366,365))+(LIQUIDACION!$F1034*(DT!$C$5/2000))</f>
        <v>0</v>
      </c>
      <c r="K1034" s="285">
        <f t="shared" si="178"/>
        <v>0</v>
      </c>
      <c r="L1034" s="286">
        <f>(((D1034+E1034)*DT!$E$5/1000)*($D$1045/IF(AND($D$1044&gt;$B$1046,$B$1046&gt;$D$1043),366,365))+(LIQUIDACION!F1034*(DT!$E$5/2000)))</f>
        <v>0</v>
      </c>
      <c r="M1034" s="286">
        <f>((G1034)*(DT!$C$6/1000))*($D$1045/IF(AND($D$1044&gt;$B$1046,$B$1046&gt;$D$1043),366,365))</f>
        <v>0</v>
      </c>
      <c r="N1034" s="287">
        <f t="shared" si="179"/>
        <v>0</v>
      </c>
      <c r="P1034" s="288">
        <f>(($U1034*DT!$C$5/1000))*($D$1045/IF(AND($D$1044&gt;$B$1046,$B$1046&gt;$D$1043),366,365))+(($V1034*DT!$C$5/2000))</f>
        <v>0</v>
      </c>
      <c r="Q1034" s="289">
        <f t="shared" si="180"/>
        <v>0</v>
      </c>
      <c r="R1034" s="289">
        <f>(($U1034*DT!$E$5/1000))*($D$1045/IF(AND($D$1044&gt;$B$1046,$B$1046&gt;$D$1043),366,365))+(($V1034*DT!$E$5/2000))</f>
        <v>0</v>
      </c>
      <c r="S1034" s="290">
        <f t="shared" si="181"/>
        <v>0</v>
      </c>
      <c r="U1034" s="291">
        <f t="shared" si="182"/>
        <v>0</v>
      </c>
      <c r="V1034" s="291">
        <f t="shared" si="187"/>
        <v>0</v>
      </c>
      <c r="X1034" s="288">
        <f>(($AC1034*DT!$C$5/1000))*($D$1045/IF(AND($D$1044&gt;$B$1046,$B$1046&gt;$D$1043),366,365))+(($AD1034*DT!$C$5/2000))</f>
        <v>0</v>
      </c>
      <c r="Y1034" s="289">
        <f t="shared" si="183"/>
        <v>0</v>
      </c>
      <c r="Z1034" s="289">
        <f>(($AC1034*DT!$E$5/1000))*($D$1045/IF(AND($D$1044&gt;$B$1046,$B$1046&gt;$D$1043),366,365))+(($AD1034*DT!$E$5/2000))</f>
        <v>0</v>
      </c>
      <c r="AA1034" s="290">
        <f t="shared" si="184"/>
        <v>0</v>
      </c>
      <c r="AC1034" s="291">
        <f t="shared" si="185"/>
        <v>0</v>
      </c>
      <c r="AD1034" s="291">
        <f t="shared" si="186"/>
        <v>0</v>
      </c>
    </row>
    <row r="1035" spans="2:30" x14ac:dyDescent="0.25">
      <c r="B1035" s="522">
        <v>1031</v>
      </c>
      <c r="C1035" s="280">
        <f>'BIENES ASEGURADOS'!C1043</f>
        <v>0</v>
      </c>
      <c r="D1035" s="281">
        <f>SUM('BIENES ASEGURADOS'!D1043:H1043)*'RT GENERALES'!$D$14</f>
        <v>0</v>
      </c>
      <c r="E1035" s="281">
        <f>SUM('BIENES ASEGURADOS'!I1043:Y1043,'BIENES ASEGURADOS'!AA1043)*'RT GENERALES'!$D$14</f>
        <v>0</v>
      </c>
      <c r="F1035" s="281">
        <f>'BIENES ASEGURADOS'!AB1043*'RT GENERALES'!$D$14</f>
        <v>0</v>
      </c>
      <c r="G1035" s="282">
        <f>'BIENES ASEGURADOS'!Z1043*'RT GENERALES'!$D$14</f>
        <v>0</v>
      </c>
      <c r="H1035" s="525">
        <f t="shared" si="177"/>
        <v>0</v>
      </c>
      <c r="I1035" s="283"/>
      <c r="J1035" s="284">
        <f>(((D1035+E1035)*(DT!$C$5/1000)))*($D$1045/IF(AND($D$1044&gt;$B$1046,$B$1046&gt;$D$1043),366,365))+(LIQUIDACION!$F1035*(DT!$C$5/2000))</f>
        <v>0</v>
      </c>
      <c r="K1035" s="285">
        <f t="shared" si="178"/>
        <v>0</v>
      </c>
      <c r="L1035" s="286">
        <f>(((D1035+E1035)*DT!$E$5/1000)*($D$1045/IF(AND($D$1044&gt;$B$1046,$B$1046&gt;$D$1043),366,365))+(LIQUIDACION!F1035*(DT!$E$5/2000)))</f>
        <v>0</v>
      </c>
      <c r="M1035" s="286">
        <f>((G1035)*(DT!$C$6/1000))*($D$1045/IF(AND($D$1044&gt;$B$1046,$B$1046&gt;$D$1043),366,365))</f>
        <v>0</v>
      </c>
      <c r="N1035" s="287">
        <f t="shared" si="179"/>
        <v>0</v>
      </c>
      <c r="P1035" s="288">
        <f>(($U1035*DT!$C$5/1000))*($D$1045/IF(AND($D$1044&gt;$B$1046,$B$1046&gt;$D$1043),366,365))+(($V1035*DT!$C$5/2000))</f>
        <v>0</v>
      </c>
      <c r="Q1035" s="289">
        <f t="shared" si="180"/>
        <v>0</v>
      </c>
      <c r="R1035" s="289">
        <f>(($U1035*DT!$E$5/1000))*($D$1045/IF(AND($D$1044&gt;$B$1046,$B$1046&gt;$D$1043),366,365))+(($V1035*DT!$E$5/2000))</f>
        <v>0</v>
      </c>
      <c r="S1035" s="290">
        <f t="shared" si="181"/>
        <v>0</v>
      </c>
      <c r="U1035" s="291">
        <f t="shared" si="182"/>
        <v>0</v>
      </c>
      <c r="V1035" s="291">
        <f t="shared" si="187"/>
        <v>0</v>
      </c>
      <c r="X1035" s="288">
        <f>(($AC1035*DT!$C$5/1000))*($D$1045/IF(AND($D$1044&gt;$B$1046,$B$1046&gt;$D$1043),366,365))+(($AD1035*DT!$C$5/2000))</f>
        <v>0</v>
      </c>
      <c r="Y1035" s="289">
        <f t="shared" si="183"/>
        <v>0</v>
      </c>
      <c r="Z1035" s="289">
        <f>(($AC1035*DT!$E$5/1000))*($D$1045/IF(AND($D$1044&gt;$B$1046,$B$1046&gt;$D$1043),366,365))+(($AD1035*DT!$E$5/2000))</f>
        <v>0</v>
      </c>
      <c r="AA1035" s="290">
        <f t="shared" si="184"/>
        <v>0</v>
      </c>
      <c r="AC1035" s="291">
        <f t="shared" si="185"/>
        <v>0</v>
      </c>
      <c r="AD1035" s="291">
        <f t="shared" si="186"/>
        <v>0</v>
      </c>
    </row>
    <row r="1036" spans="2:30" x14ac:dyDescent="0.25">
      <c r="B1036" s="522">
        <v>1032</v>
      </c>
      <c r="C1036" s="280">
        <f>'BIENES ASEGURADOS'!C1044</f>
        <v>0</v>
      </c>
      <c r="D1036" s="281">
        <f>SUM('BIENES ASEGURADOS'!D1044:H1044)*'RT GENERALES'!$D$14</f>
        <v>0</v>
      </c>
      <c r="E1036" s="281">
        <f>SUM('BIENES ASEGURADOS'!I1044:Y1044,'BIENES ASEGURADOS'!AA1044)*'RT GENERALES'!$D$14</f>
        <v>0</v>
      </c>
      <c r="F1036" s="281">
        <f>'BIENES ASEGURADOS'!AB1044*'RT GENERALES'!$D$14</f>
        <v>0</v>
      </c>
      <c r="G1036" s="282">
        <f>'BIENES ASEGURADOS'!Z1044*'RT GENERALES'!$D$14</f>
        <v>0</v>
      </c>
      <c r="H1036" s="525">
        <f t="shared" si="177"/>
        <v>0</v>
      </c>
      <c r="I1036" s="283"/>
      <c r="J1036" s="284">
        <f>(((D1036+E1036)*(DT!$C$5/1000)))*($D$1045/IF(AND($D$1044&gt;$B$1046,$B$1046&gt;$D$1043),366,365))+(LIQUIDACION!$F1036*(DT!$C$5/2000))</f>
        <v>0</v>
      </c>
      <c r="K1036" s="285">
        <f t="shared" si="178"/>
        <v>0</v>
      </c>
      <c r="L1036" s="286">
        <f>(((D1036+E1036)*DT!$E$5/1000)*($D$1045/IF(AND($D$1044&gt;$B$1046,$B$1046&gt;$D$1043),366,365))+(LIQUIDACION!F1036*(DT!$E$5/2000)))</f>
        <v>0</v>
      </c>
      <c r="M1036" s="286">
        <f>((G1036)*(DT!$C$6/1000))*($D$1045/IF(AND($D$1044&gt;$B$1046,$B$1046&gt;$D$1043),366,365))</f>
        <v>0</v>
      </c>
      <c r="N1036" s="287">
        <f t="shared" si="179"/>
        <v>0</v>
      </c>
      <c r="P1036" s="288">
        <f>(($U1036*DT!$C$5/1000))*($D$1045/IF(AND($D$1044&gt;$B$1046,$B$1046&gt;$D$1043),366,365))+(($V1036*DT!$C$5/2000))</f>
        <v>0</v>
      </c>
      <c r="Q1036" s="289">
        <f t="shared" si="180"/>
        <v>0</v>
      </c>
      <c r="R1036" s="289">
        <f>(($U1036*DT!$E$5/1000))*($D$1045/IF(AND($D$1044&gt;$B$1046,$B$1046&gt;$D$1043),366,365))+(($V1036*DT!$E$5/2000))</f>
        <v>0</v>
      </c>
      <c r="S1036" s="290">
        <f t="shared" si="181"/>
        <v>0</v>
      </c>
      <c r="U1036" s="291">
        <f t="shared" si="182"/>
        <v>0</v>
      </c>
      <c r="V1036" s="291">
        <f t="shared" si="187"/>
        <v>0</v>
      </c>
      <c r="X1036" s="288">
        <f>(($AC1036*DT!$C$5/1000))*($D$1045/IF(AND($D$1044&gt;$B$1046,$B$1046&gt;$D$1043),366,365))+(($AD1036*DT!$C$5/2000))</f>
        <v>0</v>
      </c>
      <c r="Y1036" s="289">
        <f t="shared" si="183"/>
        <v>0</v>
      </c>
      <c r="Z1036" s="289">
        <f>(($AC1036*DT!$E$5/1000))*($D$1045/IF(AND($D$1044&gt;$B$1046,$B$1046&gt;$D$1043),366,365))+(($AD1036*DT!$E$5/2000))</f>
        <v>0</v>
      </c>
      <c r="AA1036" s="290">
        <f t="shared" si="184"/>
        <v>0</v>
      </c>
      <c r="AC1036" s="291">
        <f t="shared" si="185"/>
        <v>0</v>
      </c>
      <c r="AD1036" s="291">
        <f t="shared" si="186"/>
        <v>0</v>
      </c>
    </row>
    <row r="1037" spans="2:30" x14ac:dyDescent="0.25">
      <c r="B1037" s="522">
        <v>1033</v>
      </c>
      <c r="C1037" s="280">
        <f>'BIENES ASEGURADOS'!C1045</f>
        <v>0</v>
      </c>
      <c r="D1037" s="281">
        <f>SUM('BIENES ASEGURADOS'!D1045:H1045)*'RT GENERALES'!$D$14</f>
        <v>0</v>
      </c>
      <c r="E1037" s="281">
        <f>SUM('BIENES ASEGURADOS'!I1045:Y1045,'BIENES ASEGURADOS'!AA1045)*'RT GENERALES'!$D$14</f>
        <v>0</v>
      </c>
      <c r="F1037" s="281">
        <f>'BIENES ASEGURADOS'!AB1045*'RT GENERALES'!$D$14</f>
        <v>0</v>
      </c>
      <c r="G1037" s="282">
        <f>'BIENES ASEGURADOS'!Z1045*'RT GENERALES'!$D$14</f>
        <v>0</v>
      </c>
      <c r="H1037" s="525">
        <f t="shared" si="177"/>
        <v>0</v>
      </c>
      <c r="I1037" s="283"/>
      <c r="J1037" s="284">
        <f>(((D1037+E1037)*(DT!$C$5/1000)))*($D$1045/IF(AND($D$1044&gt;$B$1046,$B$1046&gt;$D$1043),366,365))+(LIQUIDACION!$F1037*(DT!$C$5/2000))</f>
        <v>0</v>
      </c>
      <c r="K1037" s="285">
        <f t="shared" si="178"/>
        <v>0</v>
      </c>
      <c r="L1037" s="286">
        <f>(((D1037+E1037)*DT!$E$5/1000)*($D$1045/IF(AND($D$1044&gt;$B$1046,$B$1046&gt;$D$1043),366,365))+(LIQUIDACION!F1037*(DT!$E$5/2000)))</f>
        <v>0</v>
      </c>
      <c r="M1037" s="286">
        <f>((G1037)*(DT!$C$6/1000))*($D$1045/IF(AND($D$1044&gt;$B$1046,$B$1046&gt;$D$1043),366,365))</f>
        <v>0</v>
      </c>
      <c r="N1037" s="287">
        <f t="shared" si="179"/>
        <v>0</v>
      </c>
      <c r="P1037" s="288">
        <f>(($U1037*DT!$C$5/1000))*($D$1045/IF(AND($D$1044&gt;$B$1046,$B$1046&gt;$D$1043),366,365))+(($V1037*DT!$C$5/2000))</f>
        <v>0</v>
      </c>
      <c r="Q1037" s="289">
        <f t="shared" si="180"/>
        <v>0</v>
      </c>
      <c r="R1037" s="289">
        <f>(($U1037*DT!$E$5/1000))*($D$1045/IF(AND($D$1044&gt;$B$1046,$B$1046&gt;$D$1043),366,365))+(($V1037*DT!$E$5/2000))</f>
        <v>0</v>
      </c>
      <c r="S1037" s="290">
        <f t="shared" si="181"/>
        <v>0</v>
      </c>
      <c r="U1037" s="291">
        <f t="shared" si="182"/>
        <v>0</v>
      </c>
      <c r="V1037" s="291">
        <f t="shared" si="187"/>
        <v>0</v>
      </c>
      <c r="X1037" s="288">
        <f>(($AC1037*DT!$C$5/1000))*($D$1045/IF(AND($D$1044&gt;$B$1046,$B$1046&gt;$D$1043),366,365))+(($AD1037*DT!$C$5/2000))</f>
        <v>0</v>
      </c>
      <c r="Y1037" s="289">
        <f t="shared" si="183"/>
        <v>0</v>
      </c>
      <c r="Z1037" s="289">
        <f>(($AC1037*DT!$E$5/1000))*($D$1045/IF(AND($D$1044&gt;$B$1046,$B$1046&gt;$D$1043),366,365))+(($AD1037*DT!$E$5/2000))</f>
        <v>0</v>
      </c>
      <c r="AA1037" s="290">
        <f t="shared" si="184"/>
        <v>0</v>
      </c>
      <c r="AC1037" s="291">
        <f t="shared" si="185"/>
        <v>0</v>
      </c>
      <c r="AD1037" s="291">
        <f t="shared" si="186"/>
        <v>0</v>
      </c>
    </row>
    <row r="1038" spans="2:30" x14ac:dyDescent="0.25">
      <c r="B1038" s="522">
        <v>1034</v>
      </c>
      <c r="C1038" s="280">
        <f>'BIENES ASEGURADOS'!C1046</f>
        <v>0</v>
      </c>
      <c r="D1038" s="281">
        <f>SUM('BIENES ASEGURADOS'!D1046:H1046)*'RT GENERALES'!$D$14</f>
        <v>0</v>
      </c>
      <c r="E1038" s="281">
        <f>SUM('BIENES ASEGURADOS'!I1046:Y1046,'BIENES ASEGURADOS'!AA1046)*'RT GENERALES'!$D$14</f>
        <v>0</v>
      </c>
      <c r="F1038" s="281">
        <f>'BIENES ASEGURADOS'!AB1046*'RT GENERALES'!$D$14</f>
        <v>0</v>
      </c>
      <c r="G1038" s="282">
        <f>'BIENES ASEGURADOS'!Z1046*'RT GENERALES'!$D$14</f>
        <v>0</v>
      </c>
      <c r="H1038" s="525">
        <f t="shared" si="177"/>
        <v>0</v>
      </c>
      <c r="I1038" s="283"/>
      <c r="J1038" s="284">
        <f>(((D1038+E1038)*(DT!$C$5/1000)))*($D$1045/IF(AND($D$1044&gt;$B$1046,$B$1046&gt;$D$1043),366,365))+(LIQUIDACION!$F1038*(DT!$C$5/2000))</f>
        <v>0</v>
      </c>
      <c r="K1038" s="285">
        <f t="shared" si="178"/>
        <v>0</v>
      </c>
      <c r="L1038" s="286">
        <f>(((D1038+E1038)*DT!$E$5/1000)*($D$1045/IF(AND($D$1044&gt;$B$1046,$B$1046&gt;$D$1043),366,365))+(LIQUIDACION!F1038*(DT!$E$5/2000)))</f>
        <v>0</v>
      </c>
      <c r="M1038" s="286">
        <f>((G1038)*(DT!$C$6/1000))*($D$1045/IF(AND($D$1044&gt;$B$1046,$B$1046&gt;$D$1043),366,365))</f>
        <v>0</v>
      </c>
      <c r="N1038" s="287">
        <f t="shared" si="179"/>
        <v>0</v>
      </c>
      <c r="P1038" s="288">
        <f>(($U1038*DT!$C$5/1000))*($D$1045/IF(AND($D$1044&gt;$B$1046,$B$1046&gt;$D$1043),366,365))+(($V1038*DT!$C$5/2000))</f>
        <v>0</v>
      </c>
      <c r="Q1038" s="289">
        <f t="shared" si="180"/>
        <v>0</v>
      </c>
      <c r="R1038" s="289">
        <f>(($U1038*DT!$E$5/1000))*($D$1045/IF(AND($D$1044&gt;$B$1046,$B$1046&gt;$D$1043),366,365))+(($V1038*DT!$E$5/2000))</f>
        <v>0</v>
      </c>
      <c r="S1038" s="290">
        <f t="shared" si="181"/>
        <v>0</v>
      </c>
      <c r="U1038" s="291">
        <f t="shared" si="182"/>
        <v>0</v>
      </c>
      <c r="V1038" s="291">
        <f t="shared" si="187"/>
        <v>0</v>
      </c>
      <c r="X1038" s="288">
        <f>(($AC1038*DT!$C$5/1000))*($D$1045/IF(AND($D$1044&gt;$B$1046,$B$1046&gt;$D$1043),366,365))+(($AD1038*DT!$C$5/2000))</f>
        <v>0</v>
      </c>
      <c r="Y1038" s="289">
        <f t="shared" si="183"/>
        <v>0</v>
      </c>
      <c r="Z1038" s="289">
        <f>(($AC1038*DT!$E$5/1000))*($D$1045/IF(AND($D$1044&gt;$B$1046,$B$1046&gt;$D$1043),366,365))+(($AD1038*DT!$E$5/2000))</f>
        <v>0</v>
      </c>
      <c r="AA1038" s="290">
        <f t="shared" si="184"/>
        <v>0</v>
      </c>
      <c r="AC1038" s="291">
        <f t="shared" si="185"/>
        <v>0</v>
      </c>
      <c r="AD1038" s="291">
        <f t="shared" si="186"/>
        <v>0</v>
      </c>
    </row>
    <row r="1039" spans="2:30" ht="15.75" thickBot="1" x14ac:dyDescent="0.3">
      <c r="B1039" s="522">
        <v>1035</v>
      </c>
      <c r="C1039" s="280">
        <f>'BIENES ASEGURADOS'!C1047</f>
        <v>0</v>
      </c>
      <c r="D1039" s="281">
        <f>SUM('BIENES ASEGURADOS'!D1047:H1047)*'RT GENERALES'!$D$14</f>
        <v>0</v>
      </c>
      <c r="E1039" s="281">
        <f>SUM('BIENES ASEGURADOS'!I1047:Y1047,'BIENES ASEGURADOS'!AA1047)*'RT GENERALES'!$D$14</f>
        <v>0</v>
      </c>
      <c r="F1039" s="281">
        <f>'BIENES ASEGURADOS'!AB1047*'RT GENERALES'!$D$14</f>
        <v>0</v>
      </c>
      <c r="G1039" s="282">
        <f>'BIENES ASEGURADOS'!Z1047*'RT GENERALES'!$D$14</f>
        <v>0</v>
      </c>
      <c r="H1039" s="525">
        <f t="shared" si="177"/>
        <v>0</v>
      </c>
      <c r="I1039" s="283"/>
      <c r="J1039" s="284">
        <f>(((D1039+E1039)*(DT!$C$5/1000)))*($D$1045/IF(AND($D$1044&gt;$B$1046,$B$1046&gt;$D$1043),366,365))+(LIQUIDACION!$F1039*(DT!$C$5/2000))</f>
        <v>0</v>
      </c>
      <c r="K1039" s="285">
        <f t="shared" si="178"/>
        <v>0</v>
      </c>
      <c r="L1039" s="286">
        <f>(((D1039+E1039)*DT!$E$5/1000)*($D$1045/IF(AND($D$1044&gt;$B$1046,$B$1046&gt;$D$1043),366,365))+(LIQUIDACION!F1039*(DT!$E$5/2000)))</f>
        <v>0</v>
      </c>
      <c r="M1039" s="286">
        <f>((G1039)*(DT!$C$6/1000))*($D$1045/IF(AND($D$1044&gt;$B$1046,$B$1046&gt;$D$1043),366,365))</f>
        <v>0</v>
      </c>
      <c r="N1039" s="287">
        <f t="shared" si="179"/>
        <v>0</v>
      </c>
      <c r="P1039" s="288">
        <f>(($U1039*DT!$C$5/1000))*($D$1045/IF(AND($D$1044&gt;$B$1046,$B$1046&gt;$D$1043),366,365))+(($V1039*DT!$C$5/2000))</f>
        <v>0</v>
      </c>
      <c r="Q1039" s="289">
        <f t="shared" si="180"/>
        <v>0</v>
      </c>
      <c r="R1039" s="289">
        <f>(($U1039*DT!$E$5/1000))*($D$1045/IF(AND($D$1044&gt;$B$1046,$B$1046&gt;$D$1043),366,365))+(($V1039*DT!$E$5/2000))</f>
        <v>0</v>
      </c>
      <c r="S1039" s="290">
        <f t="shared" si="181"/>
        <v>0</v>
      </c>
      <c r="U1039" s="291">
        <f t="shared" si="182"/>
        <v>0</v>
      </c>
      <c r="V1039" s="291">
        <f t="shared" si="187"/>
        <v>0</v>
      </c>
      <c r="X1039" s="288">
        <f>(($AC1039*DT!$C$5/1000))*($D$1045/IF(AND($D$1044&gt;$B$1046,$B$1046&gt;$D$1043),366,365))+(($AD1039*DT!$C$5/2000))</f>
        <v>0</v>
      </c>
      <c r="Y1039" s="289">
        <f t="shared" si="183"/>
        <v>0</v>
      </c>
      <c r="Z1039" s="289">
        <f>(($AC1039*DT!$E$5/1000))*($D$1045/IF(AND($D$1044&gt;$B$1046,$B$1046&gt;$D$1043),366,365))+(($AD1039*DT!$E$5/2000))</f>
        <v>0</v>
      </c>
      <c r="AA1039" s="290">
        <f t="shared" si="184"/>
        <v>0</v>
      </c>
      <c r="AC1039" s="291">
        <f t="shared" si="185"/>
        <v>0</v>
      </c>
      <c r="AD1039" s="291">
        <f t="shared" si="186"/>
        <v>0</v>
      </c>
    </row>
    <row r="1040" spans="2:30" ht="21.75" customHeight="1" thickBot="1" x14ac:dyDescent="0.3">
      <c r="B1040" s="636" t="s">
        <v>4</v>
      </c>
      <c r="C1040" s="637"/>
      <c r="D1040" s="293">
        <f>SUM(D5:D1039)</f>
        <v>3880857378.2000003</v>
      </c>
      <c r="E1040" s="293">
        <f>SUM(E5:E1039)</f>
        <v>696938132</v>
      </c>
      <c r="F1040" s="293">
        <f>SUM(F5:F1039)</f>
        <v>420499029.40000004</v>
      </c>
      <c r="G1040" s="293">
        <f>SUM(G5:G1039)</f>
        <v>0</v>
      </c>
      <c r="H1040" s="293">
        <f>SUM(H5:H1039)</f>
        <v>4998294539.6000004</v>
      </c>
      <c r="J1040" s="294">
        <f>SUM(J5:J1039)</f>
        <v>6224458.5323700001</v>
      </c>
      <c r="K1040" s="294">
        <f>SUM(K5:K1039)</f>
        <v>4788045.0249000005</v>
      </c>
      <c r="L1040" s="294">
        <f>SUM(L5:L1039)</f>
        <v>6224458.5323700001</v>
      </c>
      <c r="M1040" s="294">
        <f>SUM(M5:M1039)</f>
        <v>0</v>
      </c>
      <c r="N1040" s="295">
        <f>SUM(N5:N1039)</f>
        <v>17236962.089639999</v>
      </c>
      <c r="P1040" s="296">
        <f>SUM(P5:P1039)</f>
        <v>6031602.7085616449</v>
      </c>
      <c r="Q1040" s="296">
        <f>SUM(Q5:Q1039)</f>
        <v>4639694.3912012642</v>
      </c>
      <c r="R1040" s="296">
        <f>SUM(R5:R1039)</f>
        <v>6031602.7085616449</v>
      </c>
      <c r="S1040" s="296">
        <f>SUM(S5:S1039)</f>
        <v>534062.2813154459</v>
      </c>
      <c r="U1040" s="296">
        <f>SUM(U5:U1039)</f>
        <v>4436044007.6025295</v>
      </c>
      <c r="V1040" s="296">
        <f>SUM(V5:V1039)</f>
        <v>407300767.19747001</v>
      </c>
      <c r="X1040" s="296">
        <f>SUM(X5:X1039)</f>
        <v>192855.82380835581</v>
      </c>
      <c r="Y1040" s="296">
        <f>SUM(Y5:Y1039)</f>
        <v>148350.63369873521</v>
      </c>
      <c r="Z1040" s="296">
        <f>SUM(Z5:Z1039)</f>
        <v>192855.82380835581</v>
      </c>
      <c r="AA1040" s="296">
        <f>SUM(AA5:AA1039)</f>
        <v>0</v>
      </c>
      <c r="AC1040" s="296">
        <f>SUM(AC5:AC1039)</f>
        <v>141751502.59747019</v>
      </c>
      <c r="AD1040" s="296">
        <f>SUM(AD5:AD1039)</f>
        <v>13198262.20253008</v>
      </c>
    </row>
    <row r="1041" spans="2:30" x14ac:dyDescent="0.25">
      <c r="H1041" s="297"/>
      <c r="J1041" s="298"/>
      <c r="K1041" s="299"/>
      <c r="L1041" s="299"/>
      <c r="M1041" s="299"/>
    </row>
    <row r="1042" spans="2:30" ht="15.75" thickBot="1" x14ac:dyDescent="0.3">
      <c r="E1042" s="283"/>
      <c r="L1042" s="273"/>
      <c r="M1042" s="273"/>
      <c r="N1042" s="273"/>
      <c r="P1042" s="300"/>
      <c r="Q1042" s="301"/>
    </row>
    <row r="1043" spans="2:30" ht="18.75" x14ac:dyDescent="0.25">
      <c r="B1043" s="640" t="s">
        <v>32</v>
      </c>
      <c r="C1043" s="302" t="s">
        <v>97</v>
      </c>
      <c r="D1043" s="71">
        <f>'OFERTA ECONOMICA'!D8:F8</f>
        <v>45855</v>
      </c>
      <c r="G1043" s="653" t="s">
        <v>175</v>
      </c>
      <c r="H1043" s="654"/>
      <c r="J1043" s="653" t="s">
        <v>45</v>
      </c>
      <c r="K1043" s="654"/>
      <c r="P1043" s="301"/>
      <c r="Q1043" s="301"/>
      <c r="U1043" s="283"/>
      <c r="X1043" s="297"/>
      <c r="Y1043" s="297"/>
      <c r="AC1043" s="303"/>
      <c r="AD1043" s="304"/>
    </row>
    <row r="1044" spans="2:30" ht="21.75" thickBot="1" x14ac:dyDescent="0.3">
      <c r="B1044" s="641"/>
      <c r="C1044" s="305" t="s">
        <v>98</v>
      </c>
      <c r="D1044" s="72">
        <f>D1043+D1046</f>
        <v>46220</v>
      </c>
      <c r="G1044" s="306" t="s">
        <v>189</v>
      </c>
      <c r="H1044" s="246">
        <f>'OFERTA ECONOMICA'!J19</f>
        <v>3.6</v>
      </c>
      <c r="J1044" s="307" t="s">
        <v>176</v>
      </c>
      <c r="K1044" s="308">
        <v>0.5</v>
      </c>
      <c r="P1044" s="309"/>
      <c r="Q1044" s="301"/>
      <c r="X1044" s="297"/>
      <c r="Y1044" s="301"/>
      <c r="AC1044" s="304"/>
      <c r="AD1044" s="304"/>
    </row>
    <row r="1045" spans="2:30" ht="21.75" thickBot="1" x14ac:dyDescent="0.3">
      <c r="B1045" s="642"/>
      <c r="C1045" s="310" t="s">
        <v>34</v>
      </c>
      <c r="D1045" s="311">
        <f>D1044-D1043</f>
        <v>365</v>
      </c>
      <c r="E1045" s="312"/>
      <c r="F1045" s="312"/>
      <c r="G1045" s="313" t="s">
        <v>33</v>
      </c>
      <c r="H1045" s="247">
        <v>1</v>
      </c>
      <c r="P1045" s="309"/>
      <c r="Q1045" s="314"/>
      <c r="AC1045" s="304"/>
      <c r="AD1045" s="304"/>
    </row>
    <row r="1046" spans="2:30" ht="21" x14ac:dyDescent="0.25">
      <c r="B1046" s="315"/>
      <c r="D1046" s="241">
        <f>'OFERTA ECONOMICA'!D12:F12</f>
        <v>365</v>
      </c>
      <c r="E1046" s="334"/>
      <c r="F1046" s="334"/>
      <c r="J1046" s="645" t="s">
        <v>30</v>
      </c>
      <c r="K1046" s="418" t="s">
        <v>287</v>
      </c>
      <c r="L1046" s="419">
        <f>'BIENES ASEGURADOS'!$E$4</f>
        <v>0.1</v>
      </c>
      <c r="P1046" s="300"/>
      <c r="Q1046" s="301"/>
    </row>
    <row r="1047" spans="2:30" ht="21.75" thickBot="1" x14ac:dyDescent="0.3">
      <c r="J1047" s="646"/>
      <c r="K1047" s="420" t="s">
        <v>128</v>
      </c>
      <c r="L1047" s="421">
        <f>'BIENES ASEGURADOS'!$E$5</f>
        <v>0.1</v>
      </c>
      <c r="M1047" s="316"/>
      <c r="P1047" s="314"/>
      <c r="Q1047" s="314"/>
      <c r="R1047" s="301"/>
    </row>
    <row r="1048" spans="2:30" ht="26.25" thickBot="1" x14ac:dyDescent="0.3">
      <c r="B1048" s="273"/>
      <c r="C1048" s="317"/>
      <c r="E1048" s="318" t="s">
        <v>38</v>
      </c>
      <c r="F1048" s="318" t="s">
        <v>80</v>
      </c>
      <c r="M1048" s="319" t="s">
        <v>150</v>
      </c>
      <c r="N1048" s="319" t="s">
        <v>184</v>
      </c>
      <c r="Q1048" s="314"/>
    </row>
    <row r="1049" spans="2:30" ht="20.25" customHeight="1" x14ac:dyDescent="0.25">
      <c r="B1049" s="320" t="s">
        <v>51</v>
      </c>
      <c r="C1049" s="643">
        <f>'OFERTA ECONOMICA'!G74</f>
        <v>1000000000</v>
      </c>
      <c r="D1049" s="644"/>
      <c r="E1049" s="243">
        <f>'OFERTA ECONOMICA'!J74%</f>
        <v>2.5000000000000001E-3</v>
      </c>
      <c r="F1049" s="321">
        <f>(C1049*E1049)*($D$1045/IF(AND($D$1044&gt;$B$1046,$B$1046&gt;$D$1043),366,365))*'RT GENERALES'!F$14</f>
        <v>2500000</v>
      </c>
      <c r="G1049" s="301"/>
      <c r="H1049" s="301"/>
      <c r="J1049" s="653" t="s">
        <v>186</v>
      </c>
      <c r="K1049" s="655"/>
      <c r="L1049" s="654"/>
      <c r="M1049" s="319" t="s">
        <v>151</v>
      </c>
      <c r="N1049" s="319" t="s">
        <v>185</v>
      </c>
    </row>
    <row r="1050" spans="2:30" ht="20.25" customHeight="1" thickBot="1" x14ac:dyDescent="0.3">
      <c r="B1050" s="323" t="s">
        <v>65</v>
      </c>
      <c r="C1050" s="634">
        <f>'OFERTA ECONOMICA'!G78</f>
        <v>0</v>
      </c>
      <c r="D1050" s="635"/>
      <c r="E1050" s="244">
        <f>'OFERTA ECONOMICA'!J78%</f>
        <v>0</v>
      </c>
      <c r="F1050" s="324">
        <f>(C1050*E1050)*($D$1045/IF(AND($D$1044&gt;$B$1046,$B$1046&gt;$D$1043),366,365))*'RT GENERALES'!G$14</f>
        <v>0</v>
      </c>
      <c r="J1050" s="322" t="s">
        <v>183</v>
      </c>
      <c r="K1050" s="409" t="s">
        <v>151</v>
      </c>
      <c r="L1050" s="410"/>
    </row>
    <row r="1051" spans="2:30" ht="20.25" customHeight="1" x14ac:dyDescent="0.25">
      <c r="B1051" s="323" t="s">
        <v>74</v>
      </c>
      <c r="C1051" s="634">
        <f>'OFERTA ECONOMICA'!G82</f>
        <v>0</v>
      </c>
      <c r="D1051" s="635"/>
      <c r="E1051" s="244">
        <f>'OFERTA ECONOMICA'!J82%</f>
        <v>0</v>
      </c>
      <c r="F1051" s="324">
        <f>(C1051*E1051)*($D$1045/IF(AND($D$1044&gt;$B$1046,$B$1046&gt;$D$1043),366,365))*'RT GENERALES'!H$14</f>
        <v>0</v>
      </c>
      <c r="J1051" s="301"/>
      <c r="K1051" s="301"/>
      <c r="L1051" s="301"/>
    </row>
    <row r="1052" spans="2:30" ht="20.25" customHeight="1" x14ac:dyDescent="0.25">
      <c r="B1052" s="323" t="s">
        <v>3</v>
      </c>
      <c r="C1052" s="634">
        <f>'OFERTA ECONOMICA'!G70</f>
        <v>200000000</v>
      </c>
      <c r="D1052" s="635"/>
      <c r="E1052" s="244">
        <f>'OFERTA ECONOMICA'!J70%</f>
        <v>4.7E-2</v>
      </c>
      <c r="F1052" s="324">
        <f>(C1052*E1052)*($D$1045/IF(AND($D$1044&gt;$B$1046,$B$1046&gt;$D$1043),366,365))*'RT GENERALES'!I$14</f>
        <v>9400000</v>
      </c>
      <c r="G1052" s="301"/>
      <c r="H1052" s="301"/>
      <c r="J1052" s="314"/>
    </row>
    <row r="1053" spans="2:30" ht="20.25" customHeight="1" x14ac:dyDescent="0.25">
      <c r="B1053" s="325" t="s">
        <v>67</v>
      </c>
      <c r="C1053" s="262">
        <f>'OFERTA ECONOMICA'!G66</f>
        <v>0</v>
      </c>
      <c r="D1053" s="263">
        <v>0</v>
      </c>
      <c r="E1053" s="244">
        <f>'OFERTA ECONOMICA'!J66%</f>
        <v>0</v>
      </c>
      <c r="F1053" s="324">
        <f>IF($D$1045&lt;=365,(C1053*E1053),(C1053*E1053)*($D$1045/IF(AND($D$1044&gt;$B$1046,$B$1046&gt;$D$1043),366,365)))*'RT GENERALES'!J$14</f>
        <v>0</v>
      </c>
      <c r="G1053" s="301"/>
      <c r="H1053" s="301"/>
      <c r="J1053" s="297"/>
      <c r="K1053" s="297"/>
      <c r="L1053" s="297"/>
    </row>
    <row r="1054" spans="2:30" ht="20.25" customHeight="1" x14ac:dyDescent="0.25">
      <c r="B1054" s="325" t="s">
        <v>49</v>
      </c>
      <c r="C1054" s="262">
        <f>'OFERTA ECONOMICA'!G62</f>
        <v>0</v>
      </c>
      <c r="D1054" s="263">
        <v>0</v>
      </c>
      <c r="E1054" s="244">
        <f>'OFERTA ECONOMICA'!J62%</f>
        <v>0</v>
      </c>
      <c r="F1054" s="324">
        <f>IF(D1045&lt;=365,(C1054*E1054),(C1054*E1054)*($D$1045/IF(AND($D$1044&gt;$B$1046,$B$1046&gt;$D$1043),366,365)))*'RT GENERALES'!K$14</f>
        <v>0</v>
      </c>
    </row>
    <row r="1055" spans="2:30" ht="20.25" customHeight="1" x14ac:dyDescent="0.25">
      <c r="B1055" s="325" t="s">
        <v>50</v>
      </c>
      <c r="C1055" s="634">
        <f>'OFERTA ECONOMICA'!G50</f>
        <v>900151100</v>
      </c>
      <c r="D1055" s="635"/>
      <c r="E1055" s="245">
        <f>'OFERTA ECONOMICA'!J50%</f>
        <v>0.01</v>
      </c>
      <c r="F1055" s="324">
        <f>(C1055*E1055)*($D$1045/IF(AND($D$1044&gt;$B$1046,$B$1046&gt;$D$1043),366,365))*'RT GENERALES'!L$14</f>
        <v>9001511</v>
      </c>
      <c r="G1055" s="301"/>
      <c r="H1055" s="301"/>
    </row>
    <row r="1056" spans="2:30" ht="21" x14ac:dyDescent="0.25">
      <c r="B1056" s="326" t="s">
        <v>30</v>
      </c>
      <c r="C1056" s="634">
        <f>C1055*$H$1056</f>
        <v>0</v>
      </c>
      <c r="D1056" s="635"/>
      <c r="E1056" s="248">
        <f>$E$1055/2</f>
        <v>5.0000000000000001E-3</v>
      </c>
      <c r="F1056" s="324">
        <f>(C1056*E1056)*($D$1045/IF(AND($D$1044&gt;$B$1046,$B$1046&gt;$D$1043),366,365))*'RT GENERALES'!L$14</f>
        <v>0</v>
      </c>
      <c r="G1056" s="327"/>
      <c r="H1056" s="242">
        <f>'OFERTA ECONOMICA'!I50</f>
        <v>0</v>
      </c>
      <c r="I1056" s="327"/>
    </row>
    <row r="1057" spans="2:9" x14ac:dyDescent="0.25">
      <c r="B1057" s="326" t="s">
        <v>174</v>
      </c>
      <c r="C1057" s="634">
        <f>'OFERTA ECONOMICA'!G51</f>
        <v>0</v>
      </c>
      <c r="D1057" s="649"/>
      <c r="E1057" s="248">
        <f>'OFERTA ECONOMICA'!J51%</f>
        <v>0</v>
      </c>
      <c r="F1057" s="328">
        <f>(C1057*E1057)*($D$1045/IF(AND($D$1044&gt;$B$1046,$B$1046&gt;$D$1043),366,365))*'RT GENERALES'!L$14</f>
        <v>0</v>
      </c>
      <c r="G1057" s="301"/>
      <c r="H1057" s="301"/>
    </row>
    <row r="1058" spans="2:9" ht="20.25" customHeight="1" x14ac:dyDescent="0.25">
      <c r="B1058" s="325" t="s">
        <v>71</v>
      </c>
      <c r="C1058" s="634">
        <f>'OFERTA ECONOMICA'!G52</f>
        <v>500000000</v>
      </c>
      <c r="D1058" s="635"/>
      <c r="E1058" s="249">
        <f>'OFERTA ECONOMICA'!J52%</f>
        <v>2E-3</v>
      </c>
      <c r="F1058" s="324">
        <f>(C1058*E1058)*($D$1045/IF(AND($D$1044&gt;$B$1046,$B$1046&gt;$D$1043),366,365))*'RT GENERALES'!M$14</f>
        <v>1000000</v>
      </c>
      <c r="G1058" s="301"/>
      <c r="H1058" s="301"/>
    </row>
    <row r="1059" spans="2:9" ht="20.25" customHeight="1" x14ac:dyDescent="0.25">
      <c r="B1059" s="325" t="s">
        <v>160</v>
      </c>
      <c r="C1059" s="634">
        <v>0</v>
      </c>
      <c r="D1059" s="635"/>
      <c r="E1059" s="245">
        <v>0</v>
      </c>
      <c r="F1059" s="324">
        <f>(C1059*E1059)*($D$1045/IF(AND($D$1044&gt;$B$1046,$B$1046&gt;$D$1043),366,365))*'RT GENERALES'!N$14</f>
        <v>0</v>
      </c>
      <c r="G1059" s="301"/>
      <c r="H1059" s="301"/>
    </row>
    <row r="1060" spans="2:9" ht="20.25" customHeight="1" x14ac:dyDescent="0.25">
      <c r="B1060" s="323" t="s">
        <v>57</v>
      </c>
      <c r="C1060" s="634">
        <f>'OFERTA ECONOMICA'!G56</f>
        <v>0</v>
      </c>
      <c r="D1060" s="635">
        <v>1366195189.1699996</v>
      </c>
      <c r="E1060" s="244">
        <f>'OFERTA ECONOMICA'!J56%</f>
        <v>0</v>
      </c>
      <c r="F1060" s="324">
        <f>(C1060*E1060)*($D$1045/IF(AND($D$1044&gt;$B$1046,$B$1046&gt;$D$1043),366,365))*'RT GENERALES'!O$14</f>
        <v>0</v>
      </c>
    </row>
    <row r="1061" spans="2:9" ht="21" x14ac:dyDescent="0.25">
      <c r="B1061" s="326" t="s">
        <v>30</v>
      </c>
      <c r="C1061" s="634">
        <f>C1060*$H$1061</f>
        <v>0</v>
      </c>
      <c r="D1061" s="635"/>
      <c r="E1061" s="245">
        <f>$E$1060/2</f>
        <v>0</v>
      </c>
      <c r="F1061" s="324">
        <f>(C1061*E1061)*($D$1045/IF(AND($D$1044&gt;$B$1046,$B$1046&gt;$D$1043),366,365))*'RT GENERALES'!L$14</f>
        <v>0</v>
      </c>
      <c r="G1061" s="327"/>
      <c r="H1061" s="242">
        <f>'OFERTA ECONOMICA'!I56</f>
        <v>0</v>
      </c>
      <c r="I1061" s="327"/>
    </row>
    <row r="1062" spans="2:9" ht="18" customHeight="1" x14ac:dyDescent="0.25">
      <c r="B1062" s="326" t="s">
        <v>174</v>
      </c>
      <c r="C1062" s="634">
        <f>'OFERTA ECONOMICA'!G57</f>
        <v>0</v>
      </c>
      <c r="D1062" s="649"/>
      <c r="E1062" s="245">
        <f>'OFERTA ECONOMICA'!J57%</f>
        <v>0</v>
      </c>
      <c r="F1062" s="328">
        <f>(C1062*E1062)*($D$1045/IF(AND($D$1044&gt;$B$1046,$B$1046&gt;$D$1043),366,365))*'RT GENERALES'!L$14</f>
        <v>0</v>
      </c>
    </row>
    <row r="1063" spans="2:9" ht="20.25" customHeight="1" x14ac:dyDescent="0.25">
      <c r="B1063" s="323" t="s">
        <v>64</v>
      </c>
      <c r="C1063" s="634">
        <f>'OFERTA ECONOMICA'!G58</f>
        <v>0</v>
      </c>
      <c r="D1063" s="635">
        <v>583393759.5</v>
      </c>
      <c r="E1063" s="244">
        <f>'OFERTA ECONOMICA'!J58%</f>
        <v>0</v>
      </c>
      <c r="F1063" s="324">
        <f>(C1063*E1063)*($D$1045/IF(AND($D$1044&gt;$B$1046,$B$1046&gt;$D$1043),366,365))*'RT GENERALES'!P$14</f>
        <v>0</v>
      </c>
    </row>
    <row r="1064" spans="2:9" ht="20.25" customHeight="1" x14ac:dyDescent="0.25">
      <c r="B1064" s="329" t="s">
        <v>66</v>
      </c>
      <c r="C1064" s="634">
        <f>'OFERTA ECONOMICA'!G90</f>
        <v>0</v>
      </c>
      <c r="D1064" s="635"/>
      <c r="E1064" s="244">
        <f>'OFERTA ECONOMICA'!J90%</f>
        <v>0</v>
      </c>
      <c r="F1064" s="324">
        <f>(C1064*E1064)*($H$1064/IF(AND($D$1044&gt;$B$1046,$B$1046&gt;$D$1043),366,365))*'RT GENERALES'!Q$14</f>
        <v>0</v>
      </c>
      <c r="G1064" s="327"/>
      <c r="H1064" s="416">
        <f>'OFERTA ECONOMICA'!F90</f>
        <v>365</v>
      </c>
      <c r="I1064" s="327"/>
    </row>
    <row r="1065" spans="2:9" ht="20.25" customHeight="1" x14ac:dyDescent="0.25">
      <c r="B1065" s="329" t="s">
        <v>95</v>
      </c>
      <c r="C1065" s="634">
        <f>'OFERTA ECONOMICA'!G86</f>
        <v>0</v>
      </c>
      <c r="D1065" s="635"/>
      <c r="E1065" s="244">
        <f>'OFERTA ECONOMICA'!J86%</f>
        <v>0</v>
      </c>
      <c r="F1065" s="324">
        <f>(C1065*E1065)*($D$1045/IF(AND($D$1044&gt;$B$1046,$B$1046&gt;$D$1043),366,365))*'RT GENERALES'!R$14</f>
        <v>0</v>
      </c>
    </row>
    <row r="1066" spans="2:9" ht="20.25" customHeight="1" x14ac:dyDescent="0.25">
      <c r="B1066" s="323" t="s">
        <v>135</v>
      </c>
      <c r="C1066" s="634">
        <f>'OFERTA ECONOMICA'!G94</f>
        <v>50000000</v>
      </c>
      <c r="D1066" s="635"/>
      <c r="E1066" s="244">
        <f>'OFERTA ECONOMICA'!J94%</f>
        <v>0.05</v>
      </c>
      <c r="F1066" s="324">
        <f>(C1066*E1066)*($H$1066/IF(AND($D$1044&gt;$B$1046,$B$1046&gt;$D$1043),366,365))*'RT GENERALES'!S$14</f>
        <v>2500000</v>
      </c>
      <c r="G1066" s="327"/>
      <c r="H1066" s="416">
        <f>'OFERTA ECONOMICA'!F94</f>
        <v>365</v>
      </c>
      <c r="I1066" s="327"/>
    </row>
    <row r="1067" spans="2:9" ht="20.25" customHeight="1" x14ac:dyDescent="0.25">
      <c r="B1067" s="323" t="s">
        <v>177</v>
      </c>
      <c r="C1067" s="634">
        <f>'OFERTA ECONOMICA'!G98</f>
        <v>0</v>
      </c>
      <c r="D1067" s="635"/>
      <c r="E1067" s="244">
        <f>'OFERTA ECONOMICA'!J98%</f>
        <v>0</v>
      </c>
      <c r="F1067" s="324">
        <f>(C1067*E1067)*($H$1067/IF(AND($D$1044&gt;$B$1046,$B$1046&gt;$D$1043),366,365))*'RT GENERALES'!T$14</f>
        <v>0</v>
      </c>
      <c r="G1067" s="327"/>
      <c r="H1067" s="416">
        <f>'OFERTA ECONOMICA'!F98</f>
        <v>365</v>
      </c>
      <c r="I1067" s="327"/>
    </row>
    <row r="1068" spans="2:9" ht="20.25" customHeight="1" thickBot="1" x14ac:dyDescent="0.3">
      <c r="B1068" s="330" t="s">
        <v>63</v>
      </c>
      <c r="C1068" s="647">
        <f>'OFERTA ECONOMICA'!G102</f>
        <v>0</v>
      </c>
      <c r="D1068" s="648"/>
      <c r="E1068" s="331">
        <f>'OFERTA ECONOMICA'!J102%</f>
        <v>0</v>
      </c>
      <c r="F1068" s="332">
        <f>(C1068*E1068)*($H$1068/IF(AND($D$1044&gt;$B$1046,$B$1046&gt;$D$1043),366,365))*'RT GENERALES'!U14</f>
        <v>0</v>
      </c>
      <c r="G1068" s="327"/>
      <c r="H1068" s="416">
        <f>'OFERTA ECONOMICA'!F102</f>
        <v>365</v>
      </c>
      <c r="I1068" s="327"/>
    </row>
    <row r="1070" spans="2:9" x14ac:dyDescent="0.25">
      <c r="B1070" s="106" t="s">
        <v>125</v>
      </c>
    </row>
    <row r="1071" spans="2:9" x14ac:dyDescent="0.25">
      <c r="B1071" s="106" t="s">
        <v>126</v>
      </c>
      <c r="E1071" s="333"/>
    </row>
  </sheetData>
  <sheetProtection formatCells="0" formatRows="0" insertRows="0"/>
  <mergeCells count="36">
    <mergeCell ref="C1057:D1057"/>
    <mergeCell ref="X3:Z3"/>
    <mergeCell ref="G1043:H1043"/>
    <mergeCell ref="AC2:AD2"/>
    <mergeCell ref="J1049:L1049"/>
    <mergeCell ref="U3:V4"/>
    <mergeCell ref="AC3:AD4"/>
    <mergeCell ref="B2:H2"/>
    <mergeCell ref="P3:R3"/>
    <mergeCell ref="X2:Z2"/>
    <mergeCell ref="P2:R2"/>
    <mergeCell ref="S3:S4"/>
    <mergeCell ref="J2:N2"/>
    <mergeCell ref="AA3:AA4"/>
    <mergeCell ref="J1043:K1043"/>
    <mergeCell ref="C1056:D1056"/>
    <mergeCell ref="C1068:D1068"/>
    <mergeCell ref="C1063:D1063"/>
    <mergeCell ref="C1060:D1060"/>
    <mergeCell ref="C1066:D1066"/>
    <mergeCell ref="C1058:D1058"/>
    <mergeCell ref="C1067:D1067"/>
    <mergeCell ref="C1065:D1065"/>
    <mergeCell ref="C1064:D1064"/>
    <mergeCell ref="C1059:D1059"/>
    <mergeCell ref="C1061:D1061"/>
    <mergeCell ref="C1062:D1062"/>
    <mergeCell ref="C1055:D1055"/>
    <mergeCell ref="C1051:D1051"/>
    <mergeCell ref="B1040:C1040"/>
    <mergeCell ref="U2:V2"/>
    <mergeCell ref="B1043:B1045"/>
    <mergeCell ref="C1049:D1049"/>
    <mergeCell ref="C1050:D1050"/>
    <mergeCell ref="C1052:D1052"/>
    <mergeCell ref="J1046:J1047"/>
  </mergeCells>
  <dataValidations count="3">
    <dataValidation type="list" allowBlank="1" showInputMessage="1" showErrorMessage="1" sqref="K1050" xr:uid="{DBCBE84D-1F5A-43F6-B4BB-0EC4C50F8195}">
      <formula1>$M$1048:$M$1049</formula1>
    </dataValidation>
    <dataValidation type="list" allowBlank="1" showInputMessage="1" showErrorMessage="1" sqref="L1050" xr:uid="{600E3E26-BF85-4AE4-AFF9-4EC3403587A9}">
      <formula1>IF($K$1050="SI",$N$1048:$N$1049, )</formula1>
    </dataValidation>
    <dataValidation type="custom" allowBlank="1" showInputMessage="1" showErrorMessage="1" sqref="H1045" xr:uid="{E6008343-8F23-410C-9B3A-3699E9108096}">
      <formula1>H1045&gt;=0.78</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565A-7306-4070-9666-09B6D639FC4E}">
  <sheetPr codeName="Hoja8">
    <tabColor rgb="FFFF0000"/>
  </sheetPr>
  <dimension ref="B2:H1166"/>
  <sheetViews>
    <sheetView zoomScaleNormal="100" workbookViewId="0"/>
  </sheetViews>
  <sheetFormatPr baseColWidth="10" defaultColWidth="11.42578125" defaultRowHeight="15" x14ac:dyDescent="0.25"/>
  <cols>
    <col min="1" max="1" width="3.42578125" style="1" customWidth="1"/>
    <col min="2" max="2" width="20.42578125" style="1" bestFit="1" customWidth="1"/>
    <col min="3" max="3" width="26.42578125" style="271" customWidth="1"/>
    <col min="4" max="4" width="17.42578125" style="1" customWidth="1"/>
    <col min="5" max="6" width="15.42578125" style="1" customWidth="1"/>
    <col min="7" max="7" width="17.42578125" style="1" customWidth="1"/>
    <col min="8" max="8" width="4" style="1" customWidth="1"/>
    <col min="9" max="16384" width="11.42578125" style="1"/>
  </cols>
  <sheetData>
    <row r="2" spans="2:8" ht="27" customHeight="1" x14ac:dyDescent="0.25">
      <c r="B2" s="662" t="s">
        <v>41</v>
      </c>
      <c r="C2" s="663"/>
      <c r="D2" s="663"/>
      <c r="E2" s="663"/>
      <c r="F2" s="663"/>
      <c r="G2" s="663"/>
    </row>
    <row r="3" spans="2:8" ht="15.75" customHeight="1" thickBot="1" x14ac:dyDescent="0.3"/>
    <row r="4" spans="2:8" ht="33.75" customHeight="1" thickBot="1" x14ac:dyDescent="0.3">
      <c r="B4" s="274" t="s">
        <v>190</v>
      </c>
      <c r="C4" s="274" t="s">
        <v>191</v>
      </c>
      <c r="D4" s="274" t="s">
        <v>42</v>
      </c>
      <c r="E4" s="274" t="s">
        <v>128</v>
      </c>
      <c r="F4" s="274" t="s">
        <v>30</v>
      </c>
      <c r="G4" s="274" t="s">
        <v>43</v>
      </c>
      <c r="H4" s="275"/>
    </row>
    <row r="5" spans="2:8" x14ac:dyDescent="0.25">
      <c r="B5" s="338">
        <v>1</v>
      </c>
      <c r="C5" s="125"/>
      <c r="D5" s="128">
        <v>0</v>
      </c>
      <c r="E5" s="127">
        <v>0</v>
      </c>
      <c r="F5" s="341">
        <f>(D5+E5)*'LIQUIDACION IN. DE'!$J$1166*($D$1165/IF(AND($D$1164&gt;$B$1166,$B$1166&gt;$D$1163),366,365))</f>
        <v>0</v>
      </c>
      <c r="G5" s="340">
        <f t="shared" ref="G5:G137" si="0">SUM(D5:F5)</f>
        <v>0</v>
      </c>
      <c r="H5" s="283"/>
    </row>
    <row r="6" spans="2:8" x14ac:dyDescent="0.25">
      <c r="B6" s="339">
        <v>2</v>
      </c>
      <c r="C6" s="125"/>
      <c r="D6" s="126">
        <v>0</v>
      </c>
      <c r="E6" s="126">
        <v>0</v>
      </c>
      <c r="F6" s="341">
        <f>(D6+E6)*'LIQUIDACION IN. DE'!$J$1166*($D$1165/IF(AND($D$1164&gt;$B$1166,$B$1166&gt;$D$1163),366,365))</f>
        <v>0</v>
      </c>
      <c r="G6" s="340">
        <f t="shared" si="0"/>
        <v>0</v>
      </c>
      <c r="H6" s="283"/>
    </row>
    <row r="7" spans="2:8" x14ac:dyDescent="0.25">
      <c r="B7" s="338">
        <v>3</v>
      </c>
      <c r="C7" s="125"/>
      <c r="D7" s="127">
        <v>0</v>
      </c>
      <c r="E7" s="127">
        <v>0</v>
      </c>
      <c r="F7" s="341">
        <f>(D7+E7)*'LIQUIDACION IN. DE'!$J$1166*($D$1165/IF(AND($D$1164&gt;$B$1166,$B$1166&gt;$D$1163),366,365))</f>
        <v>0</v>
      </c>
      <c r="G7" s="340">
        <f t="shared" si="0"/>
        <v>0</v>
      </c>
      <c r="H7" s="283"/>
    </row>
    <row r="8" spans="2:8" x14ac:dyDescent="0.25">
      <c r="B8" s="339">
        <v>4</v>
      </c>
      <c r="C8" s="125"/>
      <c r="D8" s="127">
        <v>0</v>
      </c>
      <c r="E8" s="127">
        <v>0</v>
      </c>
      <c r="F8" s="341">
        <f>(D8+E8)*'LIQUIDACION IN. DE'!$J$1166*($D$1165/IF(AND($D$1164&gt;$B$1166,$B$1166&gt;$D$1163),366,365))</f>
        <v>0</v>
      </c>
      <c r="G8" s="340">
        <f t="shared" si="0"/>
        <v>0</v>
      </c>
      <c r="H8" s="283"/>
    </row>
    <row r="9" spans="2:8" x14ac:dyDescent="0.25">
      <c r="B9" s="338">
        <v>5</v>
      </c>
      <c r="C9" s="125"/>
      <c r="D9" s="127">
        <v>0</v>
      </c>
      <c r="E9" s="127">
        <v>0</v>
      </c>
      <c r="F9" s="341">
        <f>(D9+E9)*'LIQUIDACION IN. DE'!$J$1166*($D$1165/IF(AND($D$1164&gt;$B$1166,$B$1166&gt;$D$1163),366,365))</f>
        <v>0</v>
      </c>
      <c r="G9" s="340">
        <f t="shared" si="0"/>
        <v>0</v>
      </c>
      <c r="H9" s="283"/>
    </row>
    <row r="10" spans="2:8" x14ac:dyDescent="0.25">
      <c r="B10" s="339">
        <v>6</v>
      </c>
      <c r="C10" s="125"/>
      <c r="D10" s="127">
        <v>0</v>
      </c>
      <c r="E10" s="127">
        <v>0</v>
      </c>
      <c r="F10" s="341">
        <f>(D10+E10)*'LIQUIDACION IN. DE'!$J$1166*($D$1165/IF(AND($D$1164&gt;$B$1166,$B$1166&gt;$D$1163),366,365))</f>
        <v>0</v>
      </c>
      <c r="G10" s="340">
        <f t="shared" si="0"/>
        <v>0</v>
      </c>
      <c r="H10" s="283"/>
    </row>
    <row r="11" spans="2:8" x14ac:dyDescent="0.25">
      <c r="B11" s="338">
        <v>7</v>
      </c>
      <c r="C11" s="125"/>
      <c r="D11" s="127">
        <v>0</v>
      </c>
      <c r="E11" s="127">
        <v>0</v>
      </c>
      <c r="F11" s="341">
        <f>(D11+E11)*'LIQUIDACION IN. DE'!$J$1166*($D$1165/IF(AND($D$1164&gt;$B$1166,$B$1166&gt;$D$1163),366,365))</f>
        <v>0</v>
      </c>
      <c r="G11" s="340">
        <f t="shared" si="0"/>
        <v>0</v>
      </c>
      <c r="H11" s="283"/>
    </row>
    <row r="12" spans="2:8" x14ac:dyDescent="0.25">
      <c r="B12" s="339">
        <v>8</v>
      </c>
      <c r="C12" s="125"/>
      <c r="D12" s="127">
        <v>0</v>
      </c>
      <c r="E12" s="127">
        <v>0</v>
      </c>
      <c r="F12" s="341">
        <f>(D12+E12)*'LIQUIDACION IN. DE'!$J$1166*($D$1165/IF(AND($D$1164&gt;$B$1166,$B$1166&gt;$D$1163),366,365))</f>
        <v>0</v>
      </c>
      <c r="G12" s="340">
        <f t="shared" si="0"/>
        <v>0</v>
      </c>
      <c r="H12" s="283"/>
    </row>
    <row r="13" spans="2:8" x14ac:dyDescent="0.25">
      <c r="B13" s="338">
        <v>9</v>
      </c>
      <c r="C13" s="125"/>
      <c r="D13" s="127">
        <v>0</v>
      </c>
      <c r="E13" s="127">
        <v>0</v>
      </c>
      <c r="F13" s="341">
        <f>(D13+E13)*'LIQUIDACION IN. DE'!$J$1166*($D$1165/IF(AND($D$1164&gt;$B$1166,$B$1166&gt;$D$1163),366,365))</f>
        <v>0</v>
      </c>
      <c r="G13" s="340">
        <f t="shared" si="0"/>
        <v>0</v>
      </c>
      <c r="H13" s="283"/>
    </row>
    <row r="14" spans="2:8" x14ac:dyDescent="0.25">
      <c r="B14" s="339">
        <v>10</v>
      </c>
      <c r="C14" s="125"/>
      <c r="D14" s="127">
        <v>0</v>
      </c>
      <c r="E14" s="127">
        <v>0</v>
      </c>
      <c r="F14" s="341">
        <f>(D14+E14)*'LIQUIDACION IN. DE'!$J$1166*($D$1165/IF(AND($D$1164&gt;$B$1166,$B$1166&gt;$D$1163),366,365))</f>
        <v>0</v>
      </c>
      <c r="G14" s="340">
        <f t="shared" si="0"/>
        <v>0</v>
      </c>
      <c r="H14" s="283"/>
    </row>
    <row r="15" spans="2:8" x14ac:dyDescent="0.25">
      <c r="B15" s="338">
        <v>11</v>
      </c>
      <c r="C15" s="125"/>
      <c r="D15" s="127">
        <v>0</v>
      </c>
      <c r="E15" s="127">
        <v>0</v>
      </c>
      <c r="F15" s="341">
        <f>(D15+E15)*'LIQUIDACION IN. DE'!$J$1166*($D$1165/IF(AND($D$1164&gt;$B$1166,$B$1166&gt;$D$1163),366,365))</f>
        <v>0</v>
      </c>
      <c r="G15" s="340">
        <f t="shared" si="0"/>
        <v>0</v>
      </c>
      <c r="H15" s="283"/>
    </row>
    <row r="16" spans="2:8" x14ac:dyDescent="0.25">
      <c r="B16" s="339">
        <v>12</v>
      </c>
      <c r="C16" s="125"/>
      <c r="D16" s="127">
        <v>0</v>
      </c>
      <c r="E16" s="127">
        <v>0</v>
      </c>
      <c r="F16" s="341">
        <f>(D16+E16)*'LIQUIDACION IN. DE'!$J$1166*($D$1165/IF(AND($D$1164&gt;$B$1166,$B$1166&gt;$D$1163),366,365))</f>
        <v>0</v>
      </c>
      <c r="G16" s="340">
        <f t="shared" si="0"/>
        <v>0</v>
      </c>
      <c r="H16" s="283"/>
    </row>
    <row r="17" spans="2:8" x14ac:dyDescent="0.25">
      <c r="B17" s="338">
        <v>13</v>
      </c>
      <c r="C17" s="125"/>
      <c r="D17" s="127">
        <v>0</v>
      </c>
      <c r="E17" s="127">
        <v>0</v>
      </c>
      <c r="F17" s="341">
        <f>(D17+E17)*'LIQUIDACION IN. DE'!$J$1166*($D$1165/IF(AND($D$1164&gt;$B$1166,$B$1166&gt;$D$1163),366,365))</f>
        <v>0</v>
      </c>
      <c r="G17" s="340">
        <f t="shared" si="0"/>
        <v>0</v>
      </c>
      <c r="H17" s="283"/>
    </row>
    <row r="18" spans="2:8" x14ac:dyDescent="0.25">
      <c r="B18" s="339">
        <v>14</v>
      </c>
      <c r="C18" s="125"/>
      <c r="D18" s="127">
        <v>0</v>
      </c>
      <c r="E18" s="127">
        <v>0</v>
      </c>
      <c r="F18" s="341">
        <f>(D18+E18)*'LIQUIDACION IN. DE'!$J$1166*($D$1165/IF(AND($D$1164&gt;$B$1166,$B$1166&gt;$D$1163),366,365))</f>
        <v>0</v>
      </c>
      <c r="G18" s="340">
        <f t="shared" si="0"/>
        <v>0</v>
      </c>
      <c r="H18" s="283"/>
    </row>
    <row r="19" spans="2:8" x14ac:dyDescent="0.25">
      <c r="B19" s="338">
        <v>15</v>
      </c>
      <c r="C19" s="125"/>
      <c r="D19" s="127">
        <v>0</v>
      </c>
      <c r="E19" s="127">
        <v>0</v>
      </c>
      <c r="F19" s="341">
        <f>(D19+E19)*'LIQUIDACION IN. DE'!$J$1166*($D$1165/IF(AND($D$1164&gt;$B$1166,$B$1166&gt;$D$1163),366,365))</f>
        <v>0</v>
      </c>
      <c r="G19" s="340">
        <f t="shared" si="0"/>
        <v>0</v>
      </c>
      <c r="H19" s="283"/>
    </row>
    <row r="20" spans="2:8" x14ac:dyDescent="0.25">
      <c r="B20" s="339">
        <v>16</v>
      </c>
      <c r="C20" s="125"/>
      <c r="D20" s="127">
        <v>0</v>
      </c>
      <c r="E20" s="127">
        <v>0</v>
      </c>
      <c r="F20" s="341">
        <f>(D20+E20)*'LIQUIDACION IN. DE'!$J$1166*($D$1165/IF(AND($D$1164&gt;$B$1166,$B$1166&gt;$D$1163),366,365))</f>
        <v>0</v>
      </c>
      <c r="G20" s="340">
        <f t="shared" si="0"/>
        <v>0</v>
      </c>
      <c r="H20" s="283"/>
    </row>
    <row r="21" spans="2:8" x14ac:dyDescent="0.25">
      <c r="B21" s="338">
        <v>17</v>
      </c>
      <c r="C21" s="125"/>
      <c r="D21" s="127">
        <v>0</v>
      </c>
      <c r="E21" s="127">
        <v>0</v>
      </c>
      <c r="F21" s="341">
        <f>(D21+E21)*'LIQUIDACION IN. DE'!$J$1166*($D$1165/IF(AND($D$1164&gt;$B$1166,$B$1166&gt;$D$1163),366,365))</f>
        <v>0</v>
      </c>
      <c r="G21" s="340">
        <f t="shared" si="0"/>
        <v>0</v>
      </c>
      <c r="H21" s="283"/>
    </row>
    <row r="22" spans="2:8" x14ac:dyDescent="0.25">
      <c r="B22" s="339">
        <v>18</v>
      </c>
      <c r="C22" s="125"/>
      <c r="D22" s="127">
        <v>0</v>
      </c>
      <c r="E22" s="127">
        <v>0</v>
      </c>
      <c r="F22" s="341">
        <f>(D22+E22)*'LIQUIDACION IN. DE'!$J$1166*($D$1165/IF(AND($D$1164&gt;$B$1166,$B$1166&gt;$D$1163),366,365))</f>
        <v>0</v>
      </c>
      <c r="G22" s="340">
        <f t="shared" si="0"/>
        <v>0</v>
      </c>
      <c r="H22" s="283"/>
    </row>
    <row r="23" spans="2:8" x14ac:dyDescent="0.25">
      <c r="B23" s="338">
        <v>19</v>
      </c>
      <c r="C23" s="125"/>
      <c r="D23" s="127">
        <v>0</v>
      </c>
      <c r="E23" s="127">
        <v>0</v>
      </c>
      <c r="F23" s="341">
        <f>(D23+E23)*'LIQUIDACION IN. DE'!$J$1166*($D$1165/IF(AND($D$1164&gt;$B$1166,$B$1166&gt;$D$1163),366,365))</f>
        <v>0</v>
      </c>
      <c r="G23" s="340">
        <f t="shared" si="0"/>
        <v>0</v>
      </c>
      <c r="H23" s="283"/>
    </row>
    <row r="24" spans="2:8" x14ac:dyDescent="0.25">
      <c r="B24" s="339">
        <v>20</v>
      </c>
      <c r="C24" s="125"/>
      <c r="D24" s="127">
        <v>0</v>
      </c>
      <c r="E24" s="127">
        <v>0</v>
      </c>
      <c r="F24" s="341">
        <f>(D24+E24)*'LIQUIDACION IN. DE'!$J$1166*($D$1165/IF(AND($D$1164&gt;$B$1166,$B$1166&gt;$D$1163),366,365))</f>
        <v>0</v>
      </c>
      <c r="G24" s="340">
        <f t="shared" si="0"/>
        <v>0</v>
      </c>
      <c r="H24" s="283"/>
    </row>
    <row r="25" spans="2:8" x14ac:dyDescent="0.25">
      <c r="B25" s="338">
        <v>21</v>
      </c>
      <c r="C25" s="125"/>
      <c r="D25" s="127">
        <v>0</v>
      </c>
      <c r="E25" s="127">
        <v>0</v>
      </c>
      <c r="F25" s="341">
        <f>(D25+E25)*'LIQUIDACION IN. DE'!$J$1166*($D$1165/IF(AND($D$1164&gt;$B$1166,$B$1166&gt;$D$1163),366,365))</f>
        <v>0</v>
      </c>
      <c r="G25" s="340">
        <f t="shared" si="0"/>
        <v>0</v>
      </c>
      <c r="H25" s="283"/>
    </row>
    <row r="26" spans="2:8" x14ac:dyDescent="0.25">
      <c r="B26" s="339">
        <v>22</v>
      </c>
      <c r="C26" s="125"/>
      <c r="D26" s="127">
        <v>0</v>
      </c>
      <c r="E26" s="127">
        <v>0</v>
      </c>
      <c r="F26" s="341">
        <f>(D26+E26)*'LIQUIDACION IN. DE'!$J$1166*($D$1165/IF(AND($D$1164&gt;$B$1166,$B$1166&gt;$D$1163),366,365))</f>
        <v>0</v>
      </c>
      <c r="G26" s="340">
        <f t="shared" si="0"/>
        <v>0</v>
      </c>
      <c r="H26" s="283"/>
    </row>
    <row r="27" spans="2:8" x14ac:dyDescent="0.25">
      <c r="B27" s="338">
        <v>23</v>
      </c>
      <c r="C27" s="125"/>
      <c r="D27" s="127">
        <v>0</v>
      </c>
      <c r="E27" s="127">
        <v>0</v>
      </c>
      <c r="F27" s="341">
        <f>(D27+E27)*'LIQUIDACION IN. DE'!$J$1166*($D$1165/IF(AND($D$1164&gt;$B$1166,$B$1166&gt;$D$1163),366,365))</f>
        <v>0</v>
      </c>
      <c r="G27" s="340">
        <f t="shared" si="0"/>
        <v>0</v>
      </c>
      <c r="H27" s="283"/>
    </row>
    <row r="28" spans="2:8" x14ac:dyDescent="0.25">
      <c r="B28" s="339">
        <v>24</v>
      </c>
      <c r="C28" s="125"/>
      <c r="D28" s="127">
        <v>0</v>
      </c>
      <c r="E28" s="127">
        <v>0</v>
      </c>
      <c r="F28" s="341">
        <f>(D28+E28)*'LIQUIDACION IN. DE'!$J$1166*($D$1165/IF(AND($D$1164&gt;$B$1166,$B$1166&gt;$D$1163),366,365))</f>
        <v>0</v>
      </c>
      <c r="G28" s="340">
        <f t="shared" si="0"/>
        <v>0</v>
      </c>
      <c r="H28" s="283"/>
    </row>
    <row r="29" spans="2:8" x14ac:dyDescent="0.25">
      <c r="B29" s="338">
        <v>25</v>
      </c>
      <c r="C29" s="125"/>
      <c r="D29" s="127">
        <v>0</v>
      </c>
      <c r="E29" s="127">
        <v>0</v>
      </c>
      <c r="F29" s="341">
        <f>(D29+E29)*'LIQUIDACION IN. DE'!$J$1166*($D$1165/IF(AND($D$1164&gt;$B$1166,$B$1166&gt;$D$1163),366,365))</f>
        <v>0</v>
      </c>
      <c r="G29" s="340">
        <f t="shared" si="0"/>
        <v>0</v>
      </c>
      <c r="H29" s="283"/>
    </row>
    <row r="30" spans="2:8" x14ac:dyDescent="0.25">
      <c r="B30" s="339">
        <v>26</v>
      </c>
      <c r="C30" s="125"/>
      <c r="D30" s="127">
        <v>0</v>
      </c>
      <c r="E30" s="127">
        <v>0</v>
      </c>
      <c r="F30" s="341">
        <f>(D30+E30)*'LIQUIDACION IN. DE'!$J$1166*($D$1165/IF(AND($D$1164&gt;$B$1166,$B$1166&gt;$D$1163),366,365))</f>
        <v>0</v>
      </c>
      <c r="G30" s="340">
        <f t="shared" si="0"/>
        <v>0</v>
      </c>
      <c r="H30" s="283"/>
    </row>
    <row r="31" spans="2:8" x14ac:dyDescent="0.25">
      <c r="B31" s="338">
        <v>27</v>
      </c>
      <c r="C31" s="125"/>
      <c r="D31" s="127">
        <v>0</v>
      </c>
      <c r="E31" s="127">
        <v>0</v>
      </c>
      <c r="F31" s="341">
        <f>(D31+E31)*'LIQUIDACION IN. DE'!$J$1166*($D$1165/IF(AND($D$1164&gt;$B$1166,$B$1166&gt;$D$1163),366,365))</f>
        <v>0</v>
      </c>
      <c r="G31" s="340">
        <f t="shared" si="0"/>
        <v>0</v>
      </c>
      <c r="H31" s="283"/>
    </row>
    <row r="32" spans="2:8" x14ac:dyDescent="0.25">
      <c r="B32" s="339">
        <v>28</v>
      </c>
      <c r="C32" s="125"/>
      <c r="D32" s="127">
        <v>0</v>
      </c>
      <c r="E32" s="127">
        <v>0</v>
      </c>
      <c r="F32" s="341">
        <f>(D32+E32)*'LIQUIDACION IN. DE'!$J$1166*($D$1165/IF(AND($D$1164&gt;$B$1166,$B$1166&gt;$D$1163),366,365))</f>
        <v>0</v>
      </c>
      <c r="G32" s="340">
        <f t="shared" si="0"/>
        <v>0</v>
      </c>
      <c r="H32" s="283"/>
    </row>
    <row r="33" spans="2:8" x14ac:dyDescent="0.25">
      <c r="B33" s="338">
        <v>29</v>
      </c>
      <c r="C33" s="125"/>
      <c r="D33" s="127">
        <v>0</v>
      </c>
      <c r="E33" s="127">
        <v>0</v>
      </c>
      <c r="F33" s="341">
        <f>(D33+E33)*'LIQUIDACION IN. DE'!$J$1166*($D$1165/IF(AND($D$1164&gt;$B$1166,$B$1166&gt;$D$1163),366,365))</f>
        <v>0</v>
      </c>
      <c r="G33" s="340">
        <f t="shared" si="0"/>
        <v>0</v>
      </c>
      <c r="H33" s="283"/>
    </row>
    <row r="34" spans="2:8" x14ac:dyDescent="0.25">
      <c r="B34" s="339">
        <v>30</v>
      </c>
      <c r="C34" s="125"/>
      <c r="D34" s="127">
        <v>0</v>
      </c>
      <c r="E34" s="127">
        <v>0</v>
      </c>
      <c r="F34" s="341">
        <f>(D34+E34)*'LIQUIDACION IN. DE'!$J$1166*($D$1165/IF(AND($D$1164&gt;$B$1166,$B$1166&gt;$D$1163),366,365))</f>
        <v>0</v>
      </c>
      <c r="G34" s="340">
        <f t="shared" si="0"/>
        <v>0</v>
      </c>
      <c r="H34" s="283"/>
    </row>
    <row r="35" spans="2:8" x14ac:dyDescent="0.25">
      <c r="B35" s="338">
        <v>31</v>
      </c>
      <c r="C35" s="125"/>
      <c r="D35" s="127">
        <v>0</v>
      </c>
      <c r="E35" s="127">
        <v>0</v>
      </c>
      <c r="F35" s="341">
        <f>(D35+E35)*'LIQUIDACION IN. DE'!$J$1166*($D$1165/IF(AND($D$1164&gt;$B$1166,$B$1166&gt;$D$1163),366,365))</f>
        <v>0</v>
      </c>
      <c r="G35" s="340">
        <f t="shared" si="0"/>
        <v>0</v>
      </c>
      <c r="H35" s="283"/>
    </row>
    <row r="36" spans="2:8" x14ac:dyDescent="0.25">
      <c r="B36" s="339">
        <v>32</v>
      </c>
      <c r="C36" s="125"/>
      <c r="D36" s="127">
        <v>0</v>
      </c>
      <c r="E36" s="127">
        <v>0</v>
      </c>
      <c r="F36" s="341">
        <f>(D36+E36)*'LIQUIDACION IN. DE'!$J$1166*($D$1165/IF(AND($D$1164&gt;$B$1166,$B$1166&gt;$D$1163),366,365))</f>
        <v>0</v>
      </c>
      <c r="G36" s="340">
        <f t="shared" si="0"/>
        <v>0</v>
      </c>
      <c r="H36" s="283"/>
    </row>
    <row r="37" spans="2:8" x14ac:dyDescent="0.25">
      <c r="B37" s="338">
        <v>33</v>
      </c>
      <c r="C37" s="125"/>
      <c r="D37" s="127">
        <v>0</v>
      </c>
      <c r="E37" s="127">
        <v>0</v>
      </c>
      <c r="F37" s="341">
        <f>(D37+E37)*'LIQUIDACION IN. DE'!$J$1166*($D$1165/IF(AND($D$1164&gt;$B$1166,$B$1166&gt;$D$1163),366,365))</f>
        <v>0</v>
      </c>
      <c r="G37" s="340">
        <f t="shared" si="0"/>
        <v>0</v>
      </c>
      <c r="H37" s="283"/>
    </row>
    <row r="38" spans="2:8" x14ac:dyDescent="0.25">
      <c r="B38" s="339">
        <v>34</v>
      </c>
      <c r="C38" s="125"/>
      <c r="D38" s="127">
        <v>0</v>
      </c>
      <c r="E38" s="127">
        <v>0</v>
      </c>
      <c r="F38" s="341">
        <f>(D38+E38)*'LIQUIDACION IN. DE'!$J$1166*($D$1165/IF(AND($D$1164&gt;$B$1166,$B$1166&gt;$D$1163),366,365))</f>
        <v>0</v>
      </c>
      <c r="G38" s="340">
        <f t="shared" si="0"/>
        <v>0</v>
      </c>
      <c r="H38" s="283"/>
    </row>
    <row r="39" spans="2:8" x14ac:dyDescent="0.25">
      <c r="B39" s="338">
        <v>35</v>
      </c>
      <c r="C39" s="125"/>
      <c r="D39" s="127">
        <v>0</v>
      </c>
      <c r="E39" s="127">
        <v>0</v>
      </c>
      <c r="F39" s="341">
        <f>(D39+E39)*'LIQUIDACION IN. DE'!$J$1166*($D$1165/IF(AND($D$1164&gt;$B$1166,$B$1166&gt;$D$1163),366,365))</f>
        <v>0</v>
      </c>
      <c r="G39" s="340">
        <f t="shared" si="0"/>
        <v>0</v>
      </c>
      <c r="H39" s="283"/>
    </row>
    <row r="40" spans="2:8" x14ac:dyDescent="0.25">
      <c r="B40" s="339">
        <v>36</v>
      </c>
      <c r="C40" s="125"/>
      <c r="D40" s="127">
        <v>0</v>
      </c>
      <c r="E40" s="127">
        <v>0</v>
      </c>
      <c r="F40" s="341">
        <f>(D40+E40)*'LIQUIDACION IN. DE'!$J$1166*($D$1165/IF(AND($D$1164&gt;$B$1166,$B$1166&gt;$D$1163),366,365))</f>
        <v>0</v>
      </c>
      <c r="G40" s="340">
        <f t="shared" si="0"/>
        <v>0</v>
      </c>
      <c r="H40" s="283"/>
    </row>
    <row r="41" spans="2:8" x14ac:dyDescent="0.25">
      <c r="B41" s="338">
        <v>37</v>
      </c>
      <c r="C41" s="125"/>
      <c r="D41" s="127">
        <v>0</v>
      </c>
      <c r="E41" s="127">
        <v>0</v>
      </c>
      <c r="F41" s="341">
        <f>(D41+E41)*'LIQUIDACION IN. DE'!$J$1166*($D$1165/IF(AND($D$1164&gt;$B$1166,$B$1166&gt;$D$1163),366,365))</f>
        <v>0</v>
      </c>
      <c r="G41" s="340">
        <f t="shared" si="0"/>
        <v>0</v>
      </c>
      <c r="H41" s="283"/>
    </row>
    <row r="42" spans="2:8" x14ac:dyDescent="0.25">
      <c r="B42" s="339">
        <v>38</v>
      </c>
      <c r="C42" s="125"/>
      <c r="D42" s="127">
        <v>0</v>
      </c>
      <c r="E42" s="127">
        <v>0</v>
      </c>
      <c r="F42" s="341">
        <f>(D42+E42)*'LIQUIDACION IN. DE'!$J$1166*($D$1165/IF(AND($D$1164&gt;$B$1166,$B$1166&gt;$D$1163),366,365))</f>
        <v>0</v>
      </c>
      <c r="G42" s="340">
        <f t="shared" si="0"/>
        <v>0</v>
      </c>
      <c r="H42" s="283"/>
    </row>
    <row r="43" spans="2:8" x14ac:dyDescent="0.25">
      <c r="B43" s="338">
        <v>39</v>
      </c>
      <c r="C43" s="125"/>
      <c r="D43" s="127">
        <v>0</v>
      </c>
      <c r="E43" s="127">
        <v>0</v>
      </c>
      <c r="F43" s="341">
        <f>(D43+E43)*'LIQUIDACION IN. DE'!$J$1166*($D$1165/IF(AND($D$1164&gt;$B$1166,$B$1166&gt;$D$1163),366,365))</f>
        <v>0</v>
      </c>
      <c r="G43" s="340">
        <f t="shared" si="0"/>
        <v>0</v>
      </c>
      <c r="H43" s="283"/>
    </row>
    <row r="44" spans="2:8" x14ac:dyDescent="0.25">
      <c r="B44" s="339">
        <v>40</v>
      </c>
      <c r="C44" s="125"/>
      <c r="D44" s="127">
        <v>0</v>
      </c>
      <c r="E44" s="127">
        <v>0</v>
      </c>
      <c r="F44" s="341">
        <f>(D44+E44)*'LIQUIDACION IN. DE'!$J$1166*($D$1165/IF(AND($D$1164&gt;$B$1166,$B$1166&gt;$D$1163),366,365))</f>
        <v>0</v>
      </c>
      <c r="G44" s="340">
        <f t="shared" si="0"/>
        <v>0</v>
      </c>
      <c r="H44" s="283"/>
    </row>
    <row r="45" spans="2:8" x14ac:dyDescent="0.25">
      <c r="B45" s="338">
        <v>41</v>
      </c>
      <c r="C45" s="125"/>
      <c r="D45" s="127">
        <v>0</v>
      </c>
      <c r="E45" s="127">
        <v>0</v>
      </c>
      <c r="F45" s="341">
        <f>(D45+E45)*'LIQUIDACION IN. DE'!$J$1166*($D$1165/IF(AND($D$1164&gt;$B$1166,$B$1166&gt;$D$1163),366,365))</f>
        <v>0</v>
      </c>
      <c r="G45" s="340">
        <f t="shared" si="0"/>
        <v>0</v>
      </c>
      <c r="H45" s="283"/>
    </row>
    <row r="46" spans="2:8" x14ac:dyDescent="0.25">
      <c r="B46" s="339">
        <v>42</v>
      </c>
      <c r="C46" s="125"/>
      <c r="D46" s="127">
        <v>0</v>
      </c>
      <c r="E46" s="127">
        <v>0</v>
      </c>
      <c r="F46" s="341">
        <f>(D46+E46)*'LIQUIDACION IN. DE'!$J$1166*($D$1165/IF(AND($D$1164&gt;$B$1166,$B$1166&gt;$D$1163),366,365))</f>
        <v>0</v>
      </c>
      <c r="G46" s="340">
        <f t="shared" si="0"/>
        <v>0</v>
      </c>
      <c r="H46" s="283"/>
    </row>
    <row r="47" spans="2:8" x14ac:dyDescent="0.25">
      <c r="B47" s="338">
        <v>43</v>
      </c>
      <c r="C47" s="125"/>
      <c r="D47" s="127">
        <v>0</v>
      </c>
      <c r="E47" s="127">
        <v>0</v>
      </c>
      <c r="F47" s="341">
        <f>(D47+E47)*'LIQUIDACION IN. DE'!$J$1166*($D$1165/IF(AND($D$1164&gt;$B$1166,$B$1166&gt;$D$1163),366,365))</f>
        <v>0</v>
      </c>
      <c r="G47" s="340">
        <f t="shared" si="0"/>
        <v>0</v>
      </c>
      <c r="H47" s="283"/>
    </row>
    <row r="48" spans="2:8" x14ac:dyDescent="0.25">
      <c r="B48" s="339">
        <v>44</v>
      </c>
      <c r="C48" s="125"/>
      <c r="D48" s="127">
        <v>0</v>
      </c>
      <c r="E48" s="127">
        <v>0</v>
      </c>
      <c r="F48" s="341">
        <f>(D48+E48)*'LIQUIDACION IN. DE'!$J$1166*($D$1165/IF(AND($D$1164&gt;$B$1166,$B$1166&gt;$D$1163),366,365))</f>
        <v>0</v>
      </c>
      <c r="G48" s="340">
        <f t="shared" si="0"/>
        <v>0</v>
      </c>
      <c r="H48" s="283"/>
    </row>
    <row r="49" spans="2:8" x14ac:dyDescent="0.25">
      <c r="B49" s="338">
        <v>45</v>
      </c>
      <c r="C49" s="125"/>
      <c r="D49" s="127">
        <v>0</v>
      </c>
      <c r="E49" s="127">
        <v>0</v>
      </c>
      <c r="F49" s="341">
        <f>(D49+E49)*'LIQUIDACION IN. DE'!$J$1166*($D$1165/IF(AND($D$1164&gt;$B$1166,$B$1166&gt;$D$1163),366,365))</f>
        <v>0</v>
      </c>
      <c r="G49" s="340">
        <f t="shared" si="0"/>
        <v>0</v>
      </c>
      <c r="H49" s="283"/>
    </row>
    <row r="50" spans="2:8" x14ac:dyDescent="0.25">
      <c r="B50" s="339">
        <v>46</v>
      </c>
      <c r="C50" s="125"/>
      <c r="D50" s="127">
        <v>0</v>
      </c>
      <c r="E50" s="127">
        <v>0</v>
      </c>
      <c r="F50" s="341">
        <f>(D50+E50)*'LIQUIDACION IN. DE'!$J$1166*($D$1165/IF(AND($D$1164&gt;$B$1166,$B$1166&gt;$D$1163),366,365))</f>
        <v>0</v>
      </c>
      <c r="G50" s="340">
        <f t="shared" si="0"/>
        <v>0</v>
      </c>
      <c r="H50" s="283"/>
    </row>
    <row r="51" spans="2:8" x14ac:dyDescent="0.25">
      <c r="B51" s="338">
        <v>47</v>
      </c>
      <c r="C51" s="125"/>
      <c r="D51" s="127">
        <v>0</v>
      </c>
      <c r="E51" s="127">
        <v>0</v>
      </c>
      <c r="F51" s="341">
        <f>(D51+E51)*'LIQUIDACION IN. DE'!$J$1166*($D$1165/IF(AND($D$1164&gt;$B$1166,$B$1166&gt;$D$1163),366,365))</f>
        <v>0</v>
      </c>
      <c r="G51" s="340">
        <f t="shared" si="0"/>
        <v>0</v>
      </c>
      <c r="H51" s="283"/>
    </row>
    <row r="52" spans="2:8" x14ac:dyDescent="0.25">
      <c r="B52" s="339">
        <v>48</v>
      </c>
      <c r="C52" s="125"/>
      <c r="D52" s="127">
        <v>0</v>
      </c>
      <c r="E52" s="127">
        <v>0</v>
      </c>
      <c r="F52" s="341">
        <f>(D52+E52)*'LIQUIDACION IN. DE'!$J$1166*($D$1165/IF(AND($D$1164&gt;$B$1166,$B$1166&gt;$D$1163),366,365))</f>
        <v>0</v>
      </c>
      <c r="G52" s="340">
        <f t="shared" si="0"/>
        <v>0</v>
      </c>
      <c r="H52" s="283"/>
    </row>
    <row r="53" spans="2:8" x14ac:dyDescent="0.25">
      <c r="B53" s="338">
        <v>49</v>
      </c>
      <c r="C53" s="125"/>
      <c r="D53" s="127">
        <v>0</v>
      </c>
      <c r="E53" s="127">
        <v>0</v>
      </c>
      <c r="F53" s="341">
        <f>(D53+E53)*'LIQUIDACION IN. DE'!$J$1166*($D$1165/IF(AND($D$1164&gt;$B$1166,$B$1166&gt;$D$1163),366,365))</f>
        <v>0</v>
      </c>
      <c r="G53" s="340">
        <f t="shared" si="0"/>
        <v>0</v>
      </c>
      <c r="H53" s="283"/>
    </row>
    <row r="54" spans="2:8" x14ac:dyDescent="0.25">
      <c r="B54" s="339">
        <v>50</v>
      </c>
      <c r="C54" s="125"/>
      <c r="D54" s="127">
        <v>0</v>
      </c>
      <c r="E54" s="127">
        <v>0</v>
      </c>
      <c r="F54" s="341">
        <f>(D54+E54)*'LIQUIDACION IN. DE'!$J$1166*($D$1165/IF(AND($D$1164&gt;$B$1166,$B$1166&gt;$D$1163),366,365))</f>
        <v>0</v>
      </c>
      <c r="G54" s="340">
        <f t="shared" si="0"/>
        <v>0</v>
      </c>
      <c r="H54" s="283"/>
    </row>
    <row r="55" spans="2:8" x14ac:dyDescent="0.25">
      <c r="B55" s="338">
        <v>51</v>
      </c>
      <c r="C55" s="125"/>
      <c r="D55" s="127">
        <v>0</v>
      </c>
      <c r="E55" s="127">
        <v>0</v>
      </c>
      <c r="F55" s="341">
        <f>(D55+E55)*'LIQUIDACION IN. DE'!$J$1166*($D$1165/IF(AND($D$1164&gt;$B$1166,$B$1166&gt;$D$1163),366,365))</f>
        <v>0</v>
      </c>
      <c r="G55" s="340">
        <f t="shared" si="0"/>
        <v>0</v>
      </c>
      <c r="H55" s="283"/>
    </row>
    <row r="56" spans="2:8" x14ac:dyDescent="0.25">
      <c r="B56" s="339">
        <v>52</v>
      </c>
      <c r="C56" s="125"/>
      <c r="D56" s="127">
        <v>0</v>
      </c>
      <c r="E56" s="127">
        <v>0</v>
      </c>
      <c r="F56" s="341">
        <f>(D56+E56)*'LIQUIDACION IN. DE'!$J$1166*($D$1165/IF(AND($D$1164&gt;$B$1166,$B$1166&gt;$D$1163),366,365))</f>
        <v>0</v>
      </c>
      <c r="G56" s="340">
        <f t="shared" si="0"/>
        <v>0</v>
      </c>
      <c r="H56" s="283"/>
    </row>
    <row r="57" spans="2:8" x14ac:dyDescent="0.25">
      <c r="B57" s="338">
        <v>53</v>
      </c>
      <c r="C57" s="125"/>
      <c r="D57" s="127">
        <v>0</v>
      </c>
      <c r="E57" s="127">
        <v>0</v>
      </c>
      <c r="F57" s="341">
        <f>(D57+E57)*'LIQUIDACION IN. DE'!$J$1166*($D$1165/IF(AND($D$1164&gt;$B$1166,$B$1166&gt;$D$1163),366,365))</f>
        <v>0</v>
      </c>
      <c r="G57" s="340">
        <f t="shared" si="0"/>
        <v>0</v>
      </c>
      <c r="H57" s="283"/>
    </row>
    <row r="58" spans="2:8" x14ac:dyDescent="0.25">
      <c r="B58" s="339">
        <v>54</v>
      </c>
      <c r="C58" s="125"/>
      <c r="D58" s="127">
        <v>0</v>
      </c>
      <c r="E58" s="127">
        <v>0</v>
      </c>
      <c r="F58" s="341">
        <f>(D58+E58)*'LIQUIDACION IN. DE'!$J$1166*($D$1165/IF(AND($D$1164&gt;$B$1166,$B$1166&gt;$D$1163),366,365))</f>
        <v>0</v>
      </c>
      <c r="G58" s="340">
        <f t="shared" si="0"/>
        <v>0</v>
      </c>
      <c r="H58" s="283"/>
    </row>
    <row r="59" spans="2:8" x14ac:dyDescent="0.25">
      <c r="B59" s="338">
        <v>55</v>
      </c>
      <c r="C59" s="125"/>
      <c r="D59" s="127">
        <v>0</v>
      </c>
      <c r="E59" s="127">
        <v>0</v>
      </c>
      <c r="F59" s="341">
        <f>(D59+E59)*'LIQUIDACION IN. DE'!$J$1166*($D$1165/IF(AND($D$1164&gt;$B$1166,$B$1166&gt;$D$1163),366,365))</f>
        <v>0</v>
      </c>
      <c r="G59" s="340">
        <f t="shared" si="0"/>
        <v>0</v>
      </c>
      <c r="H59" s="283"/>
    </row>
    <row r="60" spans="2:8" x14ac:dyDescent="0.25">
      <c r="B60" s="339">
        <v>56</v>
      </c>
      <c r="C60" s="125"/>
      <c r="D60" s="127">
        <v>0</v>
      </c>
      <c r="E60" s="127">
        <v>0</v>
      </c>
      <c r="F60" s="341">
        <f>(D60+E60)*'LIQUIDACION IN. DE'!$J$1166*($D$1165/IF(AND($D$1164&gt;$B$1166,$B$1166&gt;$D$1163),366,365))</f>
        <v>0</v>
      </c>
      <c r="G60" s="340">
        <f t="shared" si="0"/>
        <v>0</v>
      </c>
      <c r="H60" s="283"/>
    </row>
    <row r="61" spans="2:8" x14ac:dyDescent="0.25">
      <c r="B61" s="338">
        <v>57</v>
      </c>
      <c r="C61" s="125"/>
      <c r="D61" s="127">
        <v>0</v>
      </c>
      <c r="E61" s="127">
        <v>0</v>
      </c>
      <c r="F61" s="341">
        <f>(D61+E61)*'LIQUIDACION IN. DE'!$J$1166*($D$1165/IF(AND($D$1164&gt;$B$1166,$B$1166&gt;$D$1163),366,365))</f>
        <v>0</v>
      </c>
      <c r="G61" s="340">
        <f t="shared" si="0"/>
        <v>0</v>
      </c>
      <c r="H61" s="283"/>
    </row>
    <row r="62" spans="2:8" x14ac:dyDescent="0.25">
      <c r="B62" s="339">
        <v>58</v>
      </c>
      <c r="C62" s="125"/>
      <c r="D62" s="127">
        <v>0</v>
      </c>
      <c r="E62" s="127">
        <v>0</v>
      </c>
      <c r="F62" s="341">
        <f>(D62+E62)*'LIQUIDACION IN. DE'!$J$1166*($D$1165/IF(AND($D$1164&gt;$B$1166,$B$1166&gt;$D$1163),366,365))</f>
        <v>0</v>
      </c>
      <c r="G62" s="340">
        <f t="shared" si="0"/>
        <v>0</v>
      </c>
      <c r="H62" s="283"/>
    </row>
    <row r="63" spans="2:8" x14ac:dyDescent="0.25">
      <c r="B63" s="338">
        <v>59</v>
      </c>
      <c r="C63" s="125"/>
      <c r="D63" s="127">
        <v>0</v>
      </c>
      <c r="E63" s="127">
        <v>0</v>
      </c>
      <c r="F63" s="341">
        <f>(D63+E63)*'LIQUIDACION IN. DE'!$J$1166*($D$1165/IF(AND($D$1164&gt;$B$1166,$B$1166&gt;$D$1163),366,365))</f>
        <v>0</v>
      </c>
      <c r="G63" s="340">
        <f t="shared" si="0"/>
        <v>0</v>
      </c>
      <c r="H63" s="283"/>
    </row>
    <row r="64" spans="2:8" x14ac:dyDescent="0.25">
      <c r="B64" s="339">
        <v>60</v>
      </c>
      <c r="C64" s="125"/>
      <c r="D64" s="127">
        <v>0</v>
      </c>
      <c r="E64" s="127">
        <v>0</v>
      </c>
      <c r="F64" s="341">
        <f>(D64+E64)*'LIQUIDACION IN. DE'!$J$1166*($D$1165/IF(AND($D$1164&gt;$B$1166,$B$1166&gt;$D$1163),366,365))</f>
        <v>0</v>
      </c>
      <c r="G64" s="340">
        <f t="shared" si="0"/>
        <v>0</v>
      </c>
      <c r="H64" s="283"/>
    </row>
    <row r="65" spans="2:8" x14ac:dyDescent="0.25">
      <c r="B65" s="338">
        <v>61</v>
      </c>
      <c r="C65" s="125"/>
      <c r="D65" s="127">
        <v>0</v>
      </c>
      <c r="E65" s="127">
        <v>0</v>
      </c>
      <c r="F65" s="341">
        <f>(D65+E65)*'LIQUIDACION IN. DE'!$J$1166*($D$1165/IF(AND($D$1164&gt;$B$1166,$B$1166&gt;$D$1163),366,365))</f>
        <v>0</v>
      </c>
      <c r="G65" s="340">
        <f t="shared" si="0"/>
        <v>0</v>
      </c>
      <c r="H65" s="283"/>
    </row>
    <row r="66" spans="2:8" x14ac:dyDescent="0.25">
      <c r="B66" s="339">
        <v>62</v>
      </c>
      <c r="C66" s="125"/>
      <c r="D66" s="127">
        <v>0</v>
      </c>
      <c r="E66" s="127">
        <v>0</v>
      </c>
      <c r="F66" s="341">
        <f>(D66+E66)*'LIQUIDACION IN. DE'!$J$1166*($D$1165/IF(AND($D$1164&gt;$B$1166,$B$1166&gt;$D$1163),366,365))</f>
        <v>0</v>
      </c>
      <c r="G66" s="340">
        <f t="shared" si="0"/>
        <v>0</v>
      </c>
      <c r="H66" s="283"/>
    </row>
    <row r="67" spans="2:8" x14ac:dyDescent="0.25">
      <c r="B67" s="338">
        <v>63</v>
      </c>
      <c r="C67" s="125"/>
      <c r="D67" s="127">
        <v>0</v>
      </c>
      <c r="E67" s="127">
        <v>0</v>
      </c>
      <c r="F67" s="341">
        <f>(D67+E67)*'LIQUIDACION IN. DE'!$J$1166*($D$1165/IF(AND($D$1164&gt;$B$1166,$B$1166&gt;$D$1163),366,365))</f>
        <v>0</v>
      </c>
      <c r="G67" s="340">
        <f t="shared" si="0"/>
        <v>0</v>
      </c>
      <c r="H67" s="283"/>
    </row>
    <row r="68" spans="2:8" x14ac:dyDescent="0.25">
      <c r="B68" s="339">
        <v>64</v>
      </c>
      <c r="C68" s="125"/>
      <c r="D68" s="127">
        <v>0</v>
      </c>
      <c r="E68" s="127">
        <v>0</v>
      </c>
      <c r="F68" s="341">
        <f>(D68+E68)*'LIQUIDACION IN. DE'!$J$1166*($D$1165/IF(AND($D$1164&gt;$B$1166,$B$1166&gt;$D$1163),366,365))</f>
        <v>0</v>
      </c>
      <c r="G68" s="340">
        <f t="shared" si="0"/>
        <v>0</v>
      </c>
      <c r="H68" s="283"/>
    </row>
    <row r="69" spans="2:8" x14ac:dyDescent="0.25">
      <c r="B69" s="338">
        <v>65</v>
      </c>
      <c r="C69" s="125"/>
      <c r="D69" s="127">
        <v>0</v>
      </c>
      <c r="E69" s="127">
        <v>0</v>
      </c>
      <c r="F69" s="341">
        <f>(D69+E69)*'LIQUIDACION IN. DE'!$J$1166*($D$1165/IF(AND($D$1164&gt;$B$1166,$B$1166&gt;$D$1163),366,365))</f>
        <v>0</v>
      </c>
      <c r="G69" s="340">
        <f t="shared" si="0"/>
        <v>0</v>
      </c>
      <c r="H69" s="283"/>
    </row>
    <row r="70" spans="2:8" x14ac:dyDescent="0.25">
      <c r="B70" s="339">
        <v>66</v>
      </c>
      <c r="C70" s="125"/>
      <c r="D70" s="127">
        <v>0</v>
      </c>
      <c r="E70" s="127">
        <v>0</v>
      </c>
      <c r="F70" s="341">
        <f>(D70+E70)*'LIQUIDACION IN. DE'!$J$1166*($D$1165/IF(AND($D$1164&gt;$B$1166,$B$1166&gt;$D$1163),366,365))</f>
        <v>0</v>
      </c>
      <c r="G70" s="340">
        <f t="shared" si="0"/>
        <v>0</v>
      </c>
      <c r="H70" s="283"/>
    </row>
    <row r="71" spans="2:8" x14ac:dyDescent="0.25">
      <c r="B71" s="338">
        <v>67</v>
      </c>
      <c r="C71" s="125"/>
      <c r="D71" s="127">
        <v>0</v>
      </c>
      <c r="E71" s="127">
        <v>0</v>
      </c>
      <c r="F71" s="341">
        <f>(D71+E71)*'LIQUIDACION IN. DE'!$J$1166*($D$1165/IF(AND($D$1164&gt;$B$1166,$B$1166&gt;$D$1163),366,365))</f>
        <v>0</v>
      </c>
      <c r="G71" s="340">
        <f t="shared" si="0"/>
        <v>0</v>
      </c>
      <c r="H71" s="283"/>
    </row>
    <row r="72" spans="2:8" x14ac:dyDescent="0.25">
      <c r="B72" s="339">
        <v>68</v>
      </c>
      <c r="C72" s="125"/>
      <c r="D72" s="127">
        <v>0</v>
      </c>
      <c r="E72" s="127">
        <v>0</v>
      </c>
      <c r="F72" s="341">
        <f>(D72+E72)*'LIQUIDACION IN. DE'!$J$1166*($D$1165/IF(AND($D$1164&gt;$B$1166,$B$1166&gt;$D$1163),366,365))</f>
        <v>0</v>
      </c>
      <c r="G72" s="340">
        <f t="shared" si="0"/>
        <v>0</v>
      </c>
      <c r="H72" s="283"/>
    </row>
    <row r="73" spans="2:8" x14ac:dyDescent="0.25">
      <c r="B73" s="338">
        <v>69</v>
      </c>
      <c r="C73" s="125"/>
      <c r="D73" s="127">
        <v>0</v>
      </c>
      <c r="E73" s="127">
        <v>0</v>
      </c>
      <c r="F73" s="341">
        <f>(D73+E73)*'LIQUIDACION IN. DE'!$J$1166*($D$1165/IF(AND($D$1164&gt;$B$1166,$B$1166&gt;$D$1163),366,365))</f>
        <v>0</v>
      </c>
      <c r="G73" s="340">
        <f t="shared" si="0"/>
        <v>0</v>
      </c>
      <c r="H73" s="283"/>
    </row>
    <row r="74" spans="2:8" x14ac:dyDescent="0.25">
      <c r="B74" s="339">
        <v>70</v>
      </c>
      <c r="C74" s="125"/>
      <c r="D74" s="127">
        <v>0</v>
      </c>
      <c r="E74" s="127">
        <v>0</v>
      </c>
      <c r="F74" s="341">
        <f>(D74+E74)*'LIQUIDACION IN. DE'!$J$1166*($D$1165/IF(AND($D$1164&gt;$B$1166,$B$1166&gt;$D$1163),366,365))</f>
        <v>0</v>
      </c>
      <c r="G74" s="340">
        <f t="shared" si="0"/>
        <v>0</v>
      </c>
      <c r="H74" s="283"/>
    </row>
    <row r="75" spans="2:8" x14ac:dyDescent="0.25">
      <c r="B75" s="338">
        <v>71</v>
      </c>
      <c r="C75" s="125"/>
      <c r="D75" s="127">
        <v>0</v>
      </c>
      <c r="E75" s="127">
        <v>0</v>
      </c>
      <c r="F75" s="341">
        <f>(D75+E75)*'LIQUIDACION IN. DE'!$J$1166*($D$1165/IF(AND($D$1164&gt;$B$1166,$B$1166&gt;$D$1163),366,365))</f>
        <v>0</v>
      </c>
      <c r="G75" s="340">
        <f t="shared" si="0"/>
        <v>0</v>
      </c>
      <c r="H75" s="283"/>
    </row>
    <row r="76" spans="2:8" x14ac:dyDescent="0.25">
      <c r="B76" s="339">
        <v>72</v>
      </c>
      <c r="C76" s="125"/>
      <c r="D76" s="127">
        <v>0</v>
      </c>
      <c r="E76" s="127">
        <v>0</v>
      </c>
      <c r="F76" s="341">
        <f>(D76+E76)*'LIQUIDACION IN. DE'!$J$1166*($D$1165/IF(AND($D$1164&gt;$B$1166,$B$1166&gt;$D$1163),366,365))</f>
        <v>0</v>
      </c>
      <c r="G76" s="340">
        <f t="shared" si="0"/>
        <v>0</v>
      </c>
      <c r="H76" s="283"/>
    </row>
    <row r="77" spans="2:8" x14ac:dyDescent="0.25">
      <c r="B77" s="338">
        <v>73</v>
      </c>
      <c r="C77" s="125"/>
      <c r="D77" s="127">
        <v>0</v>
      </c>
      <c r="E77" s="127">
        <v>0</v>
      </c>
      <c r="F77" s="341">
        <f>(D77+E77)*'LIQUIDACION IN. DE'!$J$1166*($D$1165/IF(AND($D$1164&gt;$B$1166,$B$1166&gt;$D$1163),366,365))</f>
        <v>0</v>
      </c>
      <c r="G77" s="340">
        <f t="shared" si="0"/>
        <v>0</v>
      </c>
      <c r="H77" s="283"/>
    </row>
    <row r="78" spans="2:8" x14ac:dyDescent="0.25">
      <c r="B78" s="339">
        <v>74</v>
      </c>
      <c r="C78" s="125"/>
      <c r="D78" s="127">
        <v>0</v>
      </c>
      <c r="E78" s="127">
        <v>0</v>
      </c>
      <c r="F78" s="341">
        <f>(D78+E78)*'LIQUIDACION IN. DE'!$J$1166*($D$1165/IF(AND($D$1164&gt;$B$1166,$B$1166&gt;$D$1163),366,365))</f>
        <v>0</v>
      </c>
      <c r="G78" s="340">
        <f t="shared" si="0"/>
        <v>0</v>
      </c>
      <c r="H78" s="283"/>
    </row>
    <row r="79" spans="2:8" x14ac:dyDescent="0.25">
      <c r="B79" s="339">
        <v>75</v>
      </c>
      <c r="C79" s="125"/>
      <c r="D79" s="127">
        <v>0</v>
      </c>
      <c r="E79" s="127">
        <v>0</v>
      </c>
      <c r="F79" s="341">
        <f>(D79+E79)*'LIQUIDACION IN. DE'!$J$1166*($D$1165/IF(AND($D$1164&gt;$B$1166,$B$1166&gt;$D$1163),366,365))</f>
        <v>0</v>
      </c>
      <c r="G79" s="340">
        <f t="shared" si="0"/>
        <v>0</v>
      </c>
      <c r="H79" s="283"/>
    </row>
    <row r="80" spans="2:8" x14ac:dyDescent="0.25">
      <c r="B80" s="338">
        <v>76</v>
      </c>
      <c r="C80" s="125"/>
      <c r="D80" s="127">
        <v>0</v>
      </c>
      <c r="E80" s="127">
        <v>0</v>
      </c>
      <c r="F80" s="341">
        <f>(D80+E80)*'LIQUIDACION IN. DE'!$J$1166*($D$1165/IF(AND($D$1164&gt;$B$1166,$B$1166&gt;$D$1163),366,365))</f>
        <v>0</v>
      </c>
      <c r="G80" s="340">
        <f t="shared" si="0"/>
        <v>0</v>
      </c>
      <c r="H80" s="283"/>
    </row>
    <row r="81" spans="2:8" x14ac:dyDescent="0.25">
      <c r="B81" s="339">
        <v>77</v>
      </c>
      <c r="C81" s="125"/>
      <c r="D81" s="127">
        <v>0</v>
      </c>
      <c r="E81" s="127">
        <v>0</v>
      </c>
      <c r="F81" s="341">
        <f>(D81+E81)*'LIQUIDACION IN. DE'!$J$1166*($D$1165/IF(AND($D$1164&gt;$B$1166,$B$1166&gt;$D$1163),366,365))</f>
        <v>0</v>
      </c>
      <c r="G81" s="340">
        <f t="shared" si="0"/>
        <v>0</v>
      </c>
      <c r="H81" s="283"/>
    </row>
    <row r="82" spans="2:8" x14ac:dyDescent="0.25">
      <c r="B82" s="339">
        <v>78</v>
      </c>
      <c r="C82" s="125"/>
      <c r="D82" s="127">
        <v>0</v>
      </c>
      <c r="E82" s="127">
        <v>0</v>
      </c>
      <c r="F82" s="341">
        <f>(D82+E82)*'LIQUIDACION IN. DE'!$J$1166*($D$1165/IF(AND($D$1164&gt;$B$1166,$B$1166&gt;$D$1163),366,365))</f>
        <v>0</v>
      </c>
      <c r="G82" s="340">
        <f t="shared" si="0"/>
        <v>0</v>
      </c>
      <c r="H82" s="283"/>
    </row>
    <row r="83" spans="2:8" x14ac:dyDescent="0.25">
      <c r="B83" s="338">
        <v>79</v>
      </c>
      <c r="C83" s="125"/>
      <c r="D83" s="127">
        <v>0</v>
      </c>
      <c r="E83" s="127">
        <v>0</v>
      </c>
      <c r="F83" s="341">
        <f>(D83+E83)*'LIQUIDACION IN. DE'!$J$1166*($D$1165/IF(AND($D$1164&gt;$B$1166,$B$1166&gt;$D$1163),366,365))</f>
        <v>0</v>
      </c>
      <c r="G83" s="340">
        <f t="shared" si="0"/>
        <v>0</v>
      </c>
      <c r="H83" s="283"/>
    </row>
    <row r="84" spans="2:8" x14ac:dyDescent="0.25">
      <c r="B84" s="339">
        <v>80</v>
      </c>
      <c r="C84" s="125"/>
      <c r="D84" s="127">
        <v>0</v>
      </c>
      <c r="E84" s="127">
        <v>0</v>
      </c>
      <c r="F84" s="341">
        <f>(D84+E84)*'LIQUIDACION IN. DE'!$J$1166*($D$1165/IF(AND($D$1164&gt;$B$1166,$B$1166&gt;$D$1163),366,365))</f>
        <v>0</v>
      </c>
      <c r="G84" s="340">
        <f t="shared" si="0"/>
        <v>0</v>
      </c>
      <c r="H84" s="283"/>
    </row>
    <row r="85" spans="2:8" x14ac:dyDescent="0.25">
      <c r="B85" s="339">
        <v>81</v>
      </c>
      <c r="C85" s="125"/>
      <c r="D85" s="127">
        <v>0</v>
      </c>
      <c r="E85" s="127">
        <v>0</v>
      </c>
      <c r="F85" s="341">
        <f>(D85+E85)*'LIQUIDACION IN. DE'!$J$1166*($D$1165/IF(AND($D$1164&gt;$B$1166,$B$1166&gt;$D$1163),366,365))</f>
        <v>0</v>
      </c>
      <c r="G85" s="340">
        <f t="shared" si="0"/>
        <v>0</v>
      </c>
      <c r="H85" s="283"/>
    </row>
    <row r="86" spans="2:8" x14ac:dyDescent="0.25">
      <c r="B86" s="338">
        <v>82</v>
      </c>
      <c r="C86" s="125"/>
      <c r="D86" s="127">
        <v>0</v>
      </c>
      <c r="E86" s="127">
        <v>0</v>
      </c>
      <c r="F86" s="341">
        <f>(D86+E86)*'LIQUIDACION IN. DE'!$J$1166*($D$1165/IF(AND($D$1164&gt;$B$1166,$B$1166&gt;$D$1163),366,365))</f>
        <v>0</v>
      </c>
      <c r="G86" s="340">
        <f t="shared" si="0"/>
        <v>0</v>
      </c>
      <c r="H86" s="283"/>
    </row>
    <row r="87" spans="2:8" x14ac:dyDescent="0.25">
      <c r="B87" s="339">
        <v>83</v>
      </c>
      <c r="C87" s="125"/>
      <c r="D87" s="127">
        <v>0</v>
      </c>
      <c r="E87" s="127">
        <v>0</v>
      </c>
      <c r="F87" s="341">
        <f>(D87+E87)*'LIQUIDACION IN. DE'!$J$1166*($D$1165/IF(AND($D$1164&gt;$B$1166,$B$1166&gt;$D$1163),366,365))</f>
        <v>0</v>
      </c>
      <c r="G87" s="340">
        <f t="shared" si="0"/>
        <v>0</v>
      </c>
      <c r="H87" s="283"/>
    </row>
    <row r="88" spans="2:8" x14ac:dyDescent="0.25">
      <c r="B88" s="339">
        <v>84</v>
      </c>
      <c r="C88" s="125"/>
      <c r="D88" s="127">
        <v>0</v>
      </c>
      <c r="E88" s="127">
        <v>0</v>
      </c>
      <c r="F88" s="341">
        <f>(D88+E88)*'LIQUIDACION IN. DE'!$J$1166*($D$1165/IF(AND($D$1164&gt;$B$1166,$B$1166&gt;$D$1163),366,365))</f>
        <v>0</v>
      </c>
      <c r="G88" s="340">
        <f t="shared" si="0"/>
        <v>0</v>
      </c>
      <c r="H88" s="283"/>
    </row>
    <row r="89" spans="2:8" x14ac:dyDescent="0.25">
      <c r="B89" s="338">
        <v>85</v>
      </c>
      <c r="C89" s="125"/>
      <c r="D89" s="127">
        <v>0</v>
      </c>
      <c r="E89" s="127">
        <v>0</v>
      </c>
      <c r="F89" s="341">
        <f>(D89+E89)*'LIQUIDACION IN. DE'!$J$1166*($D$1165/IF(AND($D$1164&gt;$B$1166,$B$1166&gt;$D$1163),366,365))</f>
        <v>0</v>
      </c>
      <c r="G89" s="340">
        <f t="shared" si="0"/>
        <v>0</v>
      </c>
      <c r="H89" s="283"/>
    </row>
    <row r="90" spans="2:8" x14ac:dyDescent="0.25">
      <c r="B90" s="339">
        <v>86</v>
      </c>
      <c r="C90" s="125"/>
      <c r="D90" s="127">
        <v>0</v>
      </c>
      <c r="E90" s="127">
        <v>0</v>
      </c>
      <c r="F90" s="341">
        <f>(D90+E90)*'LIQUIDACION IN. DE'!$J$1166*($D$1165/IF(AND($D$1164&gt;$B$1166,$B$1166&gt;$D$1163),366,365))</f>
        <v>0</v>
      </c>
      <c r="G90" s="340">
        <f t="shared" si="0"/>
        <v>0</v>
      </c>
      <c r="H90" s="283"/>
    </row>
    <row r="91" spans="2:8" x14ac:dyDescent="0.25">
      <c r="B91" s="339">
        <v>87</v>
      </c>
      <c r="C91" s="125"/>
      <c r="D91" s="127">
        <v>0</v>
      </c>
      <c r="E91" s="127">
        <v>0</v>
      </c>
      <c r="F91" s="341">
        <f>(D91+E91)*'LIQUIDACION IN. DE'!$J$1166*($D$1165/IF(AND($D$1164&gt;$B$1166,$B$1166&gt;$D$1163),366,365))</f>
        <v>0</v>
      </c>
      <c r="G91" s="340">
        <f t="shared" si="0"/>
        <v>0</v>
      </c>
      <c r="H91" s="283"/>
    </row>
    <row r="92" spans="2:8" x14ac:dyDescent="0.25">
      <c r="B92" s="338">
        <v>88</v>
      </c>
      <c r="C92" s="125"/>
      <c r="D92" s="127">
        <v>0</v>
      </c>
      <c r="E92" s="127">
        <v>0</v>
      </c>
      <c r="F92" s="341">
        <f>(D92+E92)*'LIQUIDACION IN. DE'!$J$1166*($D$1165/IF(AND($D$1164&gt;$B$1166,$B$1166&gt;$D$1163),366,365))</f>
        <v>0</v>
      </c>
      <c r="G92" s="340">
        <f t="shared" si="0"/>
        <v>0</v>
      </c>
      <c r="H92" s="283"/>
    </row>
    <row r="93" spans="2:8" x14ac:dyDescent="0.25">
      <c r="B93" s="339">
        <v>89</v>
      </c>
      <c r="C93" s="125"/>
      <c r="D93" s="127">
        <v>0</v>
      </c>
      <c r="E93" s="127">
        <v>0</v>
      </c>
      <c r="F93" s="341">
        <f>(D93+E93)*'LIQUIDACION IN. DE'!$J$1166*($D$1165/IF(AND($D$1164&gt;$B$1166,$B$1166&gt;$D$1163),366,365))</f>
        <v>0</v>
      </c>
      <c r="G93" s="340">
        <f t="shared" si="0"/>
        <v>0</v>
      </c>
      <c r="H93" s="283"/>
    </row>
    <row r="94" spans="2:8" x14ac:dyDescent="0.25">
      <c r="B94" s="339">
        <v>90</v>
      </c>
      <c r="C94" s="125"/>
      <c r="D94" s="127">
        <v>0</v>
      </c>
      <c r="E94" s="127">
        <v>0</v>
      </c>
      <c r="F94" s="341">
        <f>(D94+E94)*'LIQUIDACION IN. DE'!$J$1166*($D$1165/IF(AND($D$1164&gt;$B$1166,$B$1166&gt;$D$1163),366,365))</f>
        <v>0</v>
      </c>
      <c r="G94" s="340">
        <f t="shared" si="0"/>
        <v>0</v>
      </c>
      <c r="H94" s="283"/>
    </row>
    <row r="95" spans="2:8" x14ac:dyDescent="0.25">
      <c r="B95" s="338">
        <v>91</v>
      </c>
      <c r="C95" s="125"/>
      <c r="D95" s="127">
        <v>0</v>
      </c>
      <c r="E95" s="127">
        <v>0</v>
      </c>
      <c r="F95" s="341">
        <f>(D95+E95)*'LIQUIDACION IN. DE'!$J$1166*($D$1165/IF(AND($D$1164&gt;$B$1166,$B$1166&gt;$D$1163),366,365))</f>
        <v>0</v>
      </c>
      <c r="G95" s="340">
        <f t="shared" si="0"/>
        <v>0</v>
      </c>
      <c r="H95" s="283"/>
    </row>
    <row r="96" spans="2:8" x14ac:dyDescent="0.25">
      <c r="B96" s="339">
        <v>92</v>
      </c>
      <c r="C96" s="125"/>
      <c r="D96" s="127">
        <v>0</v>
      </c>
      <c r="E96" s="127">
        <v>0</v>
      </c>
      <c r="F96" s="341">
        <f>(D96+E96)*'LIQUIDACION IN. DE'!$J$1166*($D$1165/IF(AND($D$1164&gt;$B$1166,$B$1166&gt;$D$1163),366,365))</f>
        <v>0</v>
      </c>
      <c r="G96" s="340">
        <f t="shared" si="0"/>
        <v>0</v>
      </c>
      <c r="H96" s="283"/>
    </row>
    <row r="97" spans="2:8" x14ac:dyDescent="0.25">
      <c r="B97" s="339">
        <v>93</v>
      </c>
      <c r="C97" s="125"/>
      <c r="D97" s="127">
        <v>0</v>
      </c>
      <c r="E97" s="127">
        <v>0</v>
      </c>
      <c r="F97" s="341">
        <f>(D97+E97)*'LIQUIDACION IN. DE'!$J$1166*($D$1165/IF(AND($D$1164&gt;$B$1166,$B$1166&gt;$D$1163),366,365))</f>
        <v>0</v>
      </c>
      <c r="G97" s="340">
        <f t="shared" si="0"/>
        <v>0</v>
      </c>
      <c r="H97" s="283"/>
    </row>
    <row r="98" spans="2:8" x14ac:dyDescent="0.25">
      <c r="B98" s="338">
        <v>94</v>
      </c>
      <c r="C98" s="125"/>
      <c r="D98" s="127">
        <v>0</v>
      </c>
      <c r="E98" s="127">
        <v>0</v>
      </c>
      <c r="F98" s="341">
        <f>(D98+E98)*'LIQUIDACION IN. DE'!$J$1166*($D$1165/IF(AND($D$1164&gt;$B$1166,$B$1166&gt;$D$1163),366,365))</f>
        <v>0</v>
      </c>
      <c r="G98" s="340">
        <f t="shared" si="0"/>
        <v>0</v>
      </c>
      <c r="H98" s="283"/>
    </row>
    <row r="99" spans="2:8" x14ac:dyDescent="0.25">
      <c r="B99" s="339">
        <v>95</v>
      </c>
      <c r="C99" s="125"/>
      <c r="D99" s="127">
        <v>0</v>
      </c>
      <c r="E99" s="127">
        <v>0</v>
      </c>
      <c r="F99" s="341">
        <f>(D99+E99)*'LIQUIDACION IN. DE'!$J$1166*($D$1165/IF(AND($D$1164&gt;$B$1166,$B$1166&gt;$D$1163),366,365))</f>
        <v>0</v>
      </c>
      <c r="G99" s="340">
        <f t="shared" si="0"/>
        <v>0</v>
      </c>
      <c r="H99" s="283"/>
    </row>
    <row r="100" spans="2:8" x14ac:dyDescent="0.25">
      <c r="B100" s="339">
        <v>96</v>
      </c>
      <c r="C100" s="125"/>
      <c r="D100" s="127">
        <v>0</v>
      </c>
      <c r="E100" s="127">
        <v>0</v>
      </c>
      <c r="F100" s="341">
        <f>(D100+E100)*'LIQUIDACION IN. DE'!$J$1166*($D$1165/IF(AND($D$1164&gt;$B$1166,$B$1166&gt;$D$1163),366,365))</f>
        <v>0</v>
      </c>
      <c r="G100" s="340">
        <f t="shared" si="0"/>
        <v>0</v>
      </c>
      <c r="H100" s="283"/>
    </row>
    <row r="101" spans="2:8" x14ac:dyDescent="0.25">
      <c r="B101" s="338">
        <v>97</v>
      </c>
      <c r="C101" s="125"/>
      <c r="D101" s="127">
        <v>0</v>
      </c>
      <c r="E101" s="127">
        <v>0</v>
      </c>
      <c r="F101" s="341">
        <f>(D101+E101)*'LIQUIDACION IN. DE'!$J$1166*($D$1165/IF(AND($D$1164&gt;$B$1166,$B$1166&gt;$D$1163),366,365))</f>
        <v>0</v>
      </c>
      <c r="G101" s="340">
        <f t="shared" si="0"/>
        <v>0</v>
      </c>
      <c r="H101" s="283"/>
    </row>
    <row r="102" spans="2:8" x14ac:dyDescent="0.25">
      <c r="B102" s="339">
        <v>98</v>
      </c>
      <c r="C102" s="125"/>
      <c r="D102" s="127">
        <v>0</v>
      </c>
      <c r="E102" s="127">
        <v>0</v>
      </c>
      <c r="F102" s="341">
        <f>(D102+E102)*'LIQUIDACION IN. DE'!$J$1166*($D$1165/IF(AND($D$1164&gt;$B$1166,$B$1166&gt;$D$1163),366,365))</f>
        <v>0</v>
      </c>
      <c r="G102" s="340">
        <f t="shared" si="0"/>
        <v>0</v>
      </c>
      <c r="H102" s="283"/>
    </row>
    <row r="103" spans="2:8" x14ac:dyDescent="0.25">
      <c r="B103" s="339">
        <v>99</v>
      </c>
      <c r="C103" s="125"/>
      <c r="D103" s="127">
        <v>0</v>
      </c>
      <c r="E103" s="127">
        <v>0</v>
      </c>
      <c r="F103" s="341">
        <f>(D103+E103)*'LIQUIDACION IN. DE'!$J$1166*($D$1165/IF(AND($D$1164&gt;$B$1166,$B$1166&gt;$D$1163),366,365))</f>
        <v>0</v>
      </c>
      <c r="G103" s="340">
        <f t="shared" si="0"/>
        <v>0</v>
      </c>
      <c r="H103" s="283"/>
    </row>
    <row r="104" spans="2:8" x14ac:dyDescent="0.25">
      <c r="B104" s="338">
        <v>100</v>
      </c>
      <c r="C104" s="125"/>
      <c r="D104" s="127">
        <v>0</v>
      </c>
      <c r="E104" s="127">
        <v>0</v>
      </c>
      <c r="F104" s="341">
        <f>(D104+E104)*'LIQUIDACION IN. DE'!$J$1166*($D$1165/IF(AND($D$1164&gt;$B$1166,$B$1166&gt;$D$1163),366,365))</f>
        <v>0</v>
      </c>
      <c r="G104" s="340">
        <f t="shared" si="0"/>
        <v>0</v>
      </c>
      <c r="H104" s="283"/>
    </row>
    <row r="105" spans="2:8" x14ac:dyDescent="0.25">
      <c r="B105" s="339">
        <v>101</v>
      </c>
      <c r="C105" s="125"/>
      <c r="D105" s="127">
        <v>0</v>
      </c>
      <c r="E105" s="127">
        <v>0</v>
      </c>
      <c r="F105" s="341">
        <f>(D105+E105)*'LIQUIDACION IN. DE'!$J$1166*($D$1165/IF(AND($D$1164&gt;$B$1166,$B$1166&gt;$D$1163),366,365))</f>
        <v>0</v>
      </c>
      <c r="G105" s="340">
        <f t="shared" si="0"/>
        <v>0</v>
      </c>
      <c r="H105" s="283"/>
    </row>
    <row r="106" spans="2:8" x14ac:dyDescent="0.25">
      <c r="B106" s="339">
        <v>102</v>
      </c>
      <c r="C106" s="125"/>
      <c r="D106" s="127">
        <v>0</v>
      </c>
      <c r="E106" s="127">
        <v>0</v>
      </c>
      <c r="F106" s="341">
        <f>(D106+E106)*'LIQUIDACION IN. DE'!$J$1166*($D$1165/IF(AND($D$1164&gt;$B$1166,$B$1166&gt;$D$1163),366,365))</f>
        <v>0</v>
      </c>
      <c r="G106" s="340">
        <f t="shared" si="0"/>
        <v>0</v>
      </c>
      <c r="H106" s="283"/>
    </row>
    <row r="107" spans="2:8" x14ac:dyDescent="0.25">
      <c r="B107" s="338">
        <v>103</v>
      </c>
      <c r="C107" s="125"/>
      <c r="D107" s="127">
        <v>0</v>
      </c>
      <c r="E107" s="127">
        <v>0</v>
      </c>
      <c r="F107" s="341">
        <f>(D107+E107)*'LIQUIDACION IN. DE'!$J$1166*($D$1165/IF(AND($D$1164&gt;$B$1166,$B$1166&gt;$D$1163),366,365))</f>
        <v>0</v>
      </c>
      <c r="G107" s="340">
        <f t="shared" si="0"/>
        <v>0</v>
      </c>
      <c r="H107" s="283"/>
    </row>
    <row r="108" spans="2:8" x14ac:dyDescent="0.25">
      <c r="B108" s="339">
        <v>104</v>
      </c>
      <c r="C108" s="125"/>
      <c r="D108" s="127">
        <v>0</v>
      </c>
      <c r="E108" s="127">
        <v>0</v>
      </c>
      <c r="F108" s="341">
        <f>(D108+E108)*'LIQUIDACION IN. DE'!$J$1166*($D$1165/IF(AND($D$1164&gt;$B$1166,$B$1166&gt;$D$1163),366,365))</f>
        <v>0</v>
      </c>
      <c r="G108" s="340">
        <f t="shared" si="0"/>
        <v>0</v>
      </c>
      <c r="H108" s="283"/>
    </row>
    <row r="109" spans="2:8" x14ac:dyDescent="0.25">
      <c r="B109" s="339">
        <v>105</v>
      </c>
      <c r="C109" s="125"/>
      <c r="D109" s="127">
        <v>0</v>
      </c>
      <c r="E109" s="127">
        <v>0</v>
      </c>
      <c r="F109" s="341">
        <f>(D109+E109)*'LIQUIDACION IN. DE'!$J$1166*($D$1165/IF(AND($D$1164&gt;$B$1166,$B$1166&gt;$D$1163),366,365))</f>
        <v>0</v>
      </c>
      <c r="G109" s="340">
        <f t="shared" si="0"/>
        <v>0</v>
      </c>
      <c r="H109" s="283"/>
    </row>
    <row r="110" spans="2:8" x14ac:dyDescent="0.25">
      <c r="B110" s="338">
        <v>106</v>
      </c>
      <c r="C110" s="125"/>
      <c r="D110" s="127">
        <v>0</v>
      </c>
      <c r="E110" s="127">
        <v>0</v>
      </c>
      <c r="F110" s="341">
        <f>(D110+E110)*'LIQUIDACION IN. DE'!$J$1166*($D$1165/IF(AND($D$1164&gt;$B$1166,$B$1166&gt;$D$1163),366,365))</f>
        <v>0</v>
      </c>
      <c r="G110" s="340">
        <f t="shared" si="0"/>
        <v>0</v>
      </c>
      <c r="H110" s="283"/>
    </row>
    <row r="111" spans="2:8" x14ac:dyDescent="0.25">
      <c r="B111" s="339">
        <v>107</v>
      </c>
      <c r="C111" s="125"/>
      <c r="D111" s="127">
        <v>0</v>
      </c>
      <c r="E111" s="127">
        <v>0</v>
      </c>
      <c r="F111" s="341">
        <f>(D111+E111)*'LIQUIDACION IN. DE'!$J$1166*($D$1165/IF(AND($D$1164&gt;$B$1166,$B$1166&gt;$D$1163),366,365))</f>
        <v>0</v>
      </c>
      <c r="G111" s="340">
        <f t="shared" si="0"/>
        <v>0</v>
      </c>
      <c r="H111" s="283"/>
    </row>
    <row r="112" spans="2:8" x14ac:dyDescent="0.25">
      <c r="B112" s="339">
        <v>108</v>
      </c>
      <c r="C112" s="125"/>
      <c r="D112" s="127">
        <v>0</v>
      </c>
      <c r="E112" s="127">
        <v>0</v>
      </c>
      <c r="F112" s="341">
        <f>(D112+E112)*'LIQUIDACION IN. DE'!$J$1166*($D$1165/IF(AND($D$1164&gt;$B$1166,$B$1166&gt;$D$1163),366,365))</f>
        <v>0</v>
      </c>
      <c r="G112" s="340">
        <f t="shared" si="0"/>
        <v>0</v>
      </c>
      <c r="H112" s="283"/>
    </row>
    <row r="113" spans="2:8" x14ac:dyDescent="0.25">
      <c r="B113" s="338">
        <v>109</v>
      </c>
      <c r="C113" s="125"/>
      <c r="D113" s="127">
        <v>0</v>
      </c>
      <c r="E113" s="127">
        <v>0</v>
      </c>
      <c r="F113" s="341">
        <f>(D113+E113)*'LIQUIDACION IN. DE'!$J$1166*($D$1165/IF(AND($D$1164&gt;$B$1166,$B$1166&gt;$D$1163),366,365))</f>
        <v>0</v>
      </c>
      <c r="G113" s="340">
        <f t="shared" si="0"/>
        <v>0</v>
      </c>
      <c r="H113" s="283"/>
    </row>
    <row r="114" spans="2:8" x14ac:dyDescent="0.25">
      <c r="B114" s="339">
        <v>110</v>
      </c>
      <c r="C114" s="125"/>
      <c r="D114" s="127">
        <v>0</v>
      </c>
      <c r="E114" s="127">
        <v>0</v>
      </c>
      <c r="F114" s="341">
        <f>(D114+E114)*'LIQUIDACION IN. DE'!$J$1166*($D$1165/IF(AND($D$1164&gt;$B$1166,$B$1166&gt;$D$1163),366,365))</f>
        <v>0</v>
      </c>
      <c r="G114" s="340">
        <f t="shared" si="0"/>
        <v>0</v>
      </c>
      <c r="H114" s="283"/>
    </row>
    <row r="115" spans="2:8" x14ac:dyDescent="0.25">
      <c r="B115" s="339">
        <v>111</v>
      </c>
      <c r="C115" s="125"/>
      <c r="D115" s="127">
        <v>0</v>
      </c>
      <c r="E115" s="127">
        <v>0</v>
      </c>
      <c r="F115" s="341">
        <f>(D115+E115)*'LIQUIDACION IN. DE'!$J$1166*($D$1165/IF(AND($D$1164&gt;$B$1166,$B$1166&gt;$D$1163),366,365))</f>
        <v>0</v>
      </c>
      <c r="G115" s="340">
        <f t="shared" si="0"/>
        <v>0</v>
      </c>
      <c r="H115" s="283"/>
    </row>
    <row r="116" spans="2:8" x14ac:dyDescent="0.25">
      <c r="B116" s="338">
        <v>112</v>
      </c>
      <c r="C116" s="125"/>
      <c r="D116" s="127">
        <v>0</v>
      </c>
      <c r="E116" s="127">
        <v>0</v>
      </c>
      <c r="F116" s="341">
        <f>(D116+E116)*'LIQUIDACION IN. DE'!$J$1166*($D$1165/IF(AND($D$1164&gt;$B$1166,$B$1166&gt;$D$1163),366,365))</f>
        <v>0</v>
      </c>
      <c r="G116" s="340">
        <f t="shared" si="0"/>
        <v>0</v>
      </c>
      <c r="H116" s="283"/>
    </row>
    <row r="117" spans="2:8" x14ac:dyDescent="0.25">
      <c r="B117" s="339">
        <v>113</v>
      </c>
      <c r="C117" s="125"/>
      <c r="D117" s="127">
        <v>0</v>
      </c>
      <c r="E117" s="127">
        <v>0</v>
      </c>
      <c r="F117" s="341">
        <f>(D117+E117)*'LIQUIDACION IN. DE'!$J$1166*($D$1165/IF(AND($D$1164&gt;$B$1166,$B$1166&gt;$D$1163),366,365))</f>
        <v>0</v>
      </c>
      <c r="G117" s="340">
        <f t="shared" si="0"/>
        <v>0</v>
      </c>
      <c r="H117" s="283"/>
    </row>
    <row r="118" spans="2:8" x14ac:dyDescent="0.25">
      <c r="B118" s="339">
        <v>114</v>
      </c>
      <c r="C118" s="125"/>
      <c r="D118" s="127">
        <v>0</v>
      </c>
      <c r="E118" s="127">
        <v>0</v>
      </c>
      <c r="F118" s="341">
        <f>(D118+E118)*'LIQUIDACION IN. DE'!$J$1166*($D$1165/IF(AND($D$1164&gt;$B$1166,$B$1166&gt;$D$1163),366,365))</f>
        <v>0</v>
      </c>
      <c r="G118" s="340">
        <f t="shared" si="0"/>
        <v>0</v>
      </c>
      <c r="H118" s="283"/>
    </row>
    <row r="119" spans="2:8" x14ac:dyDescent="0.25">
      <c r="B119" s="338">
        <v>115</v>
      </c>
      <c r="C119" s="125"/>
      <c r="D119" s="127">
        <v>0</v>
      </c>
      <c r="E119" s="127">
        <v>0</v>
      </c>
      <c r="F119" s="341">
        <f>(D119+E119)*'LIQUIDACION IN. DE'!$J$1166*($D$1165/IF(AND($D$1164&gt;$B$1166,$B$1166&gt;$D$1163),366,365))</f>
        <v>0</v>
      </c>
      <c r="G119" s="340">
        <f t="shared" si="0"/>
        <v>0</v>
      </c>
      <c r="H119" s="283"/>
    </row>
    <row r="120" spans="2:8" x14ac:dyDescent="0.25">
      <c r="B120" s="339">
        <v>116</v>
      </c>
      <c r="C120" s="125"/>
      <c r="D120" s="127">
        <v>0</v>
      </c>
      <c r="E120" s="127">
        <v>0</v>
      </c>
      <c r="F120" s="341">
        <f>(D120+E120)*'LIQUIDACION IN. DE'!$J$1166*($D$1165/IF(AND($D$1164&gt;$B$1166,$B$1166&gt;$D$1163),366,365))</f>
        <v>0</v>
      </c>
      <c r="G120" s="340">
        <f t="shared" si="0"/>
        <v>0</v>
      </c>
      <c r="H120" s="283"/>
    </row>
    <row r="121" spans="2:8" x14ac:dyDescent="0.25">
      <c r="B121" s="339">
        <v>117</v>
      </c>
      <c r="C121" s="125"/>
      <c r="D121" s="127">
        <v>0</v>
      </c>
      <c r="E121" s="127">
        <v>0</v>
      </c>
      <c r="F121" s="341">
        <f>(D121+E121)*'LIQUIDACION IN. DE'!$J$1166*($D$1165/IF(AND($D$1164&gt;$B$1166,$B$1166&gt;$D$1163),366,365))</f>
        <v>0</v>
      </c>
      <c r="G121" s="340">
        <f t="shared" si="0"/>
        <v>0</v>
      </c>
      <c r="H121" s="283"/>
    </row>
    <row r="122" spans="2:8" x14ac:dyDescent="0.25">
      <c r="B122" s="338">
        <v>118</v>
      </c>
      <c r="C122" s="125"/>
      <c r="D122" s="127">
        <v>0</v>
      </c>
      <c r="E122" s="127">
        <v>0</v>
      </c>
      <c r="F122" s="341">
        <f>(D122+E122)*'LIQUIDACION IN. DE'!$J$1166*($D$1165/IF(AND($D$1164&gt;$B$1166,$B$1166&gt;$D$1163),366,365))</f>
        <v>0</v>
      </c>
      <c r="G122" s="340">
        <f t="shared" si="0"/>
        <v>0</v>
      </c>
      <c r="H122" s="283"/>
    </row>
    <row r="123" spans="2:8" x14ac:dyDescent="0.25">
      <c r="B123" s="339">
        <v>119</v>
      </c>
      <c r="C123" s="125"/>
      <c r="D123" s="127">
        <v>0</v>
      </c>
      <c r="E123" s="127">
        <v>0</v>
      </c>
      <c r="F123" s="341">
        <f>(D123+E123)*'LIQUIDACION IN. DE'!$J$1166*($D$1165/IF(AND($D$1164&gt;$B$1166,$B$1166&gt;$D$1163),366,365))</f>
        <v>0</v>
      </c>
      <c r="G123" s="340">
        <f t="shared" si="0"/>
        <v>0</v>
      </c>
      <c r="H123" s="283"/>
    </row>
    <row r="124" spans="2:8" x14ac:dyDescent="0.25">
      <c r="B124" s="339">
        <v>120</v>
      </c>
      <c r="C124" s="125"/>
      <c r="D124" s="127">
        <v>0</v>
      </c>
      <c r="E124" s="127">
        <v>0</v>
      </c>
      <c r="F124" s="341">
        <f>(D124+E124)*'LIQUIDACION IN. DE'!$J$1166*($D$1165/IF(AND($D$1164&gt;$B$1166,$B$1166&gt;$D$1163),366,365))</f>
        <v>0</v>
      </c>
      <c r="G124" s="340">
        <f t="shared" si="0"/>
        <v>0</v>
      </c>
      <c r="H124" s="283"/>
    </row>
    <row r="125" spans="2:8" x14ac:dyDescent="0.25">
      <c r="B125" s="338">
        <v>121</v>
      </c>
      <c r="C125" s="125"/>
      <c r="D125" s="127">
        <v>0</v>
      </c>
      <c r="E125" s="127">
        <v>0</v>
      </c>
      <c r="F125" s="341">
        <f>(D125+E125)*'LIQUIDACION IN. DE'!$J$1166*($D$1165/IF(AND($D$1164&gt;$B$1166,$B$1166&gt;$D$1163),366,365))</f>
        <v>0</v>
      </c>
      <c r="G125" s="340">
        <f t="shared" si="0"/>
        <v>0</v>
      </c>
      <c r="H125" s="283"/>
    </row>
    <row r="126" spans="2:8" x14ac:dyDescent="0.25">
      <c r="B126" s="339">
        <v>122</v>
      </c>
      <c r="C126" s="125"/>
      <c r="D126" s="127">
        <v>0</v>
      </c>
      <c r="E126" s="127">
        <v>0</v>
      </c>
      <c r="F126" s="341">
        <f>(D126+E126)*'LIQUIDACION IN. DE'!$J$1166*($D$1165/IF(AND($D$1164&gt;$B$1166,$B$1166&gt;$D$1163),366,365))</f>
        <v>0</v>
      </c>
      <c r="G126" s="340">
        <f t="shared" si="0"/>
        <v>0</v>
      </c>
      <c r="H126" s="283"/>
    </row>
    <row r="127" spans="2:8" x14ac:dyDescent="0.25">
      <c r="B127" s="339">
        <v>123</v>
      </c>
      <c r="C127" s="125"/>
      <c r="D127" s="127">
        <v>0</v>
      </c>
      <c r="E127" s="127">
        <v>0</v>
      </c>
      <c r="F127" s="341">
        <f>(D127+E127)*'LIQUIDACION IN. DE'!$J$1166*($D$1165/IF(AND($D$1164&gt;$B$1166,$B$1166&gt;$D$1163),366,365))</f>
        <v>0</v>
      </c>
      <c r="G127" s="340">
        <f t="shared" si="0"/>
        <v>0</v>
      </c>
      <c r="H127" s="283"/>
    </row>
    <row r="128" spans="2:8" x14ac:dyDescent="0.25">
      <c r="B128" s="338">
        <v>124</v>
      </c>
      <c r="C128" s="125"/>
      <c r="D128" s="127">
        <v>0</v>
      </c>
      <c r="E128" s="127">
        <v>0</v>
      </c>
      <c r="F128" s="341">
        <f>(D128+E128)*'LIQUIDACION IN. DE'!$J$1166*($D$1165/IF(AND($D$1164&gt;$B$1166,$B$1166&gt;$D$1163),366,365))</f>
        <v>0</v>
      </c>
      <c r="G128" s="340">
        <f t="shared" si="0"/>
        <v>0</v>
      </c>
      <c r="H128" s="283"/>
    </row>
    <row r="129" spans="2:8" x14ac:dyDescent="0.25">
      <c r="B129" s="339">
        <v>125</v>
      </c>
      <c r="C129" s="125"/>
      <c r="D129" s="127">
        <v>0</v>
      </c>
      <c r="E129" s="127">
        <v>0</v>
      </c>
      <c r="F129" s="341">
        <f>(D129+E129)*'LIQUIDACION IN. DE'!$J$1166*($D$1165/IF(AND($D$1164&gt;$B$1166,$B$1166&gt;$D$1163),366,365))</f>
        <v>0</v>
      </c>
      <c r="G129" s="340">
        <f t="shared" si="0"/>
        <v>0</v>
      </c>
      <c r="H129" s="283"/>
    </row>
    <row r="130" spans="2:8" x14ac:dyDescent="0.25">
      <c r="B130" s="339">
        <v>126</v>
      </c>
      <c r="C130" s="125"/>
      <c r="D130" s="127">
        <v>0</v>
      </c>
      <c r="E130" s="127">
        <v>0</v>
      </c>
      <c r="F130" s="341">
        <f>(D130+E130)*'LIQUIDACION IN. DE'!$J$1166*($D$1165/IF(AND($D$1164&gt;$B$1166,$B$1166&gt;$D$1163),366,365))</f>
        <v>0</v>
      </c>
      <c r="G130" s="340">
        <f t="shared" si="0"/>
        <v>0</v>
      </c>
      <c r="H130" s="283"/>
    </row>
    <row r="131" spans="2:8" x14ac:dyDescent="0.25">
      <c r="B131" s="338">
        <v>127</v>
      </c>
      <c r="C131" s="125"/>
      <c r="D131" s="127">
        <v>0</v>
      </c>
      <c r="E131" s="127">
        <v>0</v>
      </c>
      <c r="F131" s="341">
        <f>(D131+E131)*'LIQUIDACION IN. DE'!$J$1166*($D$1165/IF(AND($D$1164&gt;$B$1166,$B$1166&gt;$D$1163),366,365))</f>
        <v>0</v>
      </c>
      <c r="G131" s="340">
        <f t="shared" si="0"/>
        <v>0</v>
      </c>
      <c r="H131" s="283"/>
    </row>
    <row r="132" spans="2:8" x14ac:dyDescent="0.25">
      <c r="B132" s="339">
        <v>128</v>
      </c>
      <c r="C132" s="125"/>
      <c r="D132" s="127">
        <v>0</v>
      </c>
      <c r="E132" s="127">
        <v>0</v>
      </c>
      <c r="F132" s="341">
        <f>(D132+E132)*'LIQUIDACION IN. DE'!$J$1166*($D$1165/IF(AND($D$1164&gt;$B$1166,$B$1166&gt;$D$1163),366,365))</f>
        <v>0</v>
      </c>
      <c r="G132" s="340">
        <f t="shared" si="0"/>
        <v>0</v>
      </c>
      <c r="H132" s="283"/>
    </row>
    <row r="133" spans="2:8" x14ac:dyDescent="0.25">
      <c r="B133" s="339">
        <v>129</v>
      </c>
      <c r="C133" s="125"/>
      <c r="D133" s="127">
        <v>0</v>
      </c>
      <c r="E133" s="127">
        <v>0</v>
      </c>
      <c r="F133" s="341">
        <f>(D133+E133)*'LIQUIDACION IN. DE'!$J$1166*($D$1165/IF(AND($D$1164&gt;$B$1166,$B$1166&gt;$D$1163),366,365))</f>
        <v>0</v>
      </c>
      <c r="G133" s="340">
        <f t="shared" si="0"/>
        <v>0</v>
      </c>
      <c r="H133" s="283"/>
    </row>
    <row r="134" spans="2:8" x14ac:dyDescent="0.25">
      <c r="B134" s="338">
        <v>130</v>
      </c>
      <c r="C134" s="125"/>
      <c r="D134" s="127">
        <v>0</v>
      </c>
      <c r="E134" s="127">
        <v>0</v>
      </c>
      <c r="F134" s="341">
        <f>(D134+E134)*'LIQUIDACION IN. DE'!$J$1166*($D$1165/IF(AND($D$1164&gt;$B$1166,$B$1166&gt;$D$1163),366,365))</f>
        <v>0</v>
      </c>
      <c r="G134" s="340">
        <f t="shared" si="0"/>
        <v>0</v>
      </c>
      <c r="H134" s="283"/>
    </row>
    <row r="135" spans="2:8" x14ac:dyDescent="0.25">
      <c r="B135" s="339">
        <v>131</v>
      </c>
      <c r="C135" s="125"/>
      <c r="D135" s="127">
        <v>0</v>
      </c>
      <c r="E135" s="127">
        <v>0</v>
      </c>
      <c r="F135" s="341">
        <f>(D135+E135)*'LIQUIDACION IN. DE'!$J$1166*($D$1165/IF(AND($D$1164&gt;$B$1166,$B$1166&gt;$D$1163),366,365))</f>
        <v>0</v>
      </c>
      <c r="G135" s="340">
        <f t="shared" si="0"/>
        <v>0</v>
      </c>
      <c r="H135" s="283"/>
    </row>
    <row r="136" spans="2:8" x14ac:dyDescent="0.25">
      <c r="B136" s="339">
        <v>132</v>
      </c>
      <c r="C136" s="125"/>
      <c r="D136" s="127">
        <v>0</v>
      </c>
      <c r="E136" s="127">
        <v>0</v>
      </c>
      <c r="F136" s="341">
        <f>(D136+E136)*'LIQUIDACION IN. DE'!$J$1166*($D$1165/IF(AND($D$1164&gt;$B$1166,$B$1166&gt;$D$1163),366,365))</f>
        <v>0</v>
      </c>
      <c r="G136" s="340">
        <f t="shared" si="0"/>
        <v>0</v>
      </c>
      <c r="H136" s="283"/>
    </row>
    <row r="137" spans="2:8" x14ac:dyDescent="0.25">
      <c r="B137" s="338">
        <v>133</v>
      </c>
      <c r="C137" s="125"/>
      <c r="D137" s="127">
        <v>0</v>
      </c>
      <c r="E137" s="127">
        <v>0</v>
      </c>
      <c r="F137" s="341">
        <f>(D137+E137)*'LIQUIDACION IN. DE'!$J$1166*($D$1165/IF(AND($D$1164&gt;$B$1166,$B$1166&gt;$D$1163),366,365))</f>
        <v>0</v>
      </c>
      <c r="G137" s="340">
        <f t="shared" si="0"/>
        <v>0</v>
      </c>
      <c r="H137" s="283"/>
    </row>
    <row r="138" spans="2:8" x14ac:dyDescent="0.25">
      <c r="B138" s="339">
        <v>134</v>
      </c>
      <c r="C138" s="125"/>
      <c r="D138" s="127">
        <v>0</v>
      </c>
      <c r="E138" s="127">
        <v>0</v>
      </c>
      <c r="F138" s="341">
        <f>(D138+E138)*'LIQUIDACION IN. DE'!$J$1166*($D$1165/IF(AND($D$1164&gt;$B$1166,$B$1166&gt;$D$1163),366,365))</f>
        <v>0</v>
      </c>
      <c r="G138" s="340">
        <f t="shared" ref="G138:G201" si="1">SUM(D138:F138)</f>
        <v>0</v>
      </c>
      <c r="H138" s="283"/>
    </row>
    <row r="139" spans="2:8" x14ac:dyDescent="0.25">
      <c r="B139" s="339">
        <v>135</v>
      </c>
      <c r="C139" s="125"/>
      <c r="D139" s="127">
        <v>0</v>
      </c>
      <c r="E139" s="127">
        <v>0</v>
      </c>
      <c r="F139" s="341">
        <f>(D139+E139)*'LIQUIDACION IN. DE'!$J$1166*($D$1165/IF(AND($D$1164&gt;$B$1166,$B$1166&gt;$D$1163),366,365))</f>
        <v>0</v>
      </c>
      <c r="G139" s="340">
        <f t="shared" si="1"/>
        <v>0</v>
      </c>
      <c r="H139" s="283"/>
    </row>
    <row r="140" spans="2:8" x14ac:dyDescent="0.25">
      <c r="B140" s="338">
        <v>136</v>
      </c>
      <c r="C140" s="125"/>
      <c r="D140" s="127">
        <v>0</v>
      </c>
      <c r="E140" s="127">
        <v>0</v>
      </c>
      <c r="F140" s="341">
        <f>(D140+E140)*'LIQUIDACION IN. DE'!$J$1166*($D$1165/IF(AND($D$1164&gt;$B$1166,$B$1166&gt;$D$1163),366,365))</f>
        <v>0</v>
      </c>
      <c r="G140" s="340">
        <f t="shared" si="1"/>
        <v>0</v>
      </c>
      <c r="H140" s="283"/>
    </row>
    <row r="141" spans="2:8" x14ac:dyDescent="0.25">
      <c r="B141" s="339">
        <v>137</v>
      </c>
      <c r="C141" s="125"/>
      <c r="D141" s="127">
        <v>0</v>
      </c>
      <c r="E141" s="127">
        <v>0</v>
      </c>
      <c r="F141" s="341">
        <f>(D141+E141)*'LIQUIDACION IN. DE'!$J$1166*($D$1165/IF(AND($D$1164&gt;$B$1166,$B$1166&gt;$D$1163),366,365))</f>
        <v>0</v>
      </c>
      <c r="G141" s="340">
        <f t="shared" si="1"/>
        <v>0</v>
      </c>
      <c r="H141" s="283"/>
    </row>
    <row r="142" spans="2:8" x14ac:dyDescent="0.25">
      <c r="B142" s="339">
        <v>138</v>
      </c>
      <c r="C142" s="125"/>
      <c r="D142" s="127">
        <v>0</v>
      </c>
      <c r="E142" s="127">
        <v>0</v>
      </c>
      <c r="F142" s="341">
        <f>(D142+E142)*'LIQUIDACION IN. DE'!$J$1166*($D$1165/IF(AND($D$1164&gt;$B$1166,$B$1166&gt;$D$1163),366,365))</f>
        <v>0</v>
      </c>
      <c r="G142" s="340">
        <f t="shared" si="1"/>
        <v>0</v>
      </c>
      <c r="H142" s="283"/>
    </row>
    <row r="143" spans="2:8" x14ac:dyDescent="0.25">
      <c r="B143" s="338">
        <v>139</v>
      </c>
      <c r="C143" s="125"/>
      <c r="D143" s="127">
        <v>0</v>
      </c>
      <c r="E143" s="127">
        <v>0</v>
      </c>
      <c r="F143" s="341">
        <f>(D143+E143)*'LIQUIDACION IN. DE'!$J$1166*($D$1165/IF(AND($D$1164&gt;$B$1166,$B$1166&gt;$D$1163),366,365))</f>
        <v>0</v>
      </c>
      <c r="G143" s="340">
        <f t="shared" si="1"/>
        <v>0</v>
      </c>
      <c r="H143" s="283"/>
    </row>
    <row r="144" spans="2:8" x14ac:dyDescent="0.25">
      <c r="B144" s="339">
        <v>140</v>
      </c>
      <c r="C144" s="125"/>
      <c r="D144" s="127">
        <v>0</v>
      </c>
      <c r="E144" s="127">
        <v>0</v>
      </c>
      <c r="F144" s="341">
        <f>(D144+E144)*'LIQUIDACION IN. DE'!$J$1166*($D$1165/IF(AND($D$1164&gt;$B$1166,$B$1166&gt;$D$1163),366,365))</f>
        <v>0</v>
      </c>
      <c r="G144" s="340">
        <f t="shared" si="1"/>
        <v>0</v>
      </c>
      <c r="H144" s="283"/>
    </row>
    <row r="145" spans="2:8" x14ac:dyDescent="0.25">
      <c r="B145" s="339">
        <v>141</v>
      </c>
      <c r="C145" s="125"/>
      <c r="D145" s="127">
        <v>0</v>
      </c>
      <c r="E145" s="127">
        <v>0</v>
      </c>
      <c r="F145" s="341">
        <f>(D145+E145)*'LIQUIDACION IN. DE'!$J$1166*($D$1165/IF(AND($D$1164&gt;$B$1166,$B$1166&gt;$D$1163),366,365))</f>
        <v>0</v>
      </c>
      <c r="G145" s="340">
        <f t="shared" si="1"/>
        <v>0</v>
      </c>
      <c r="H145" s="283"/>
    </row>
    <row r="146" spans="2:8" x14ac:dyDescent="0.25">
      <c r="B146" s="338">
        <v>142</v>
      </c>
      <c r="C146" s="125"/>
      <c r="D146" s="127">
        <v>0</v>
      </c>
      <c r="E146" s="127">
        <v>0</v>
      </c>
      <c r="F146" s="341">
        <f>(D146+E146)*'LIQUIDACION IN. DE'!$J$1166*($D$1165/IF(AND($D$1164&gt;$B$1166,$B$1166&gt;$D$1163),366,365))</f>
        <v>0</v>
      </c>
      <c r="G146" s="340">
        <f t="shared" si="1"/>
        <v>0</v>
      </c>
      <c r="H146" s="283"/>
    </row>
    <row r="147" spans="2:8" x14ac:dyDescent="0.25">
      <c r="B147" s="339">
        <v>143</v>
      </c>
      <c r="C147" s="125"/>
      <c r="D147" s="127">
        <v>0</v>
      </c>
      <c r="E147" s="127">
        <v>0</v>
      </c>
      <c r="F147" s="341">
        <f>(D147+E147)*'LIQUIDACION IN. DE'!$J$1166*($D$1165/IF(AND($D$1164&gt;$B$1166,$B$1166&gt;$D$1163),366,365))</f>
        <v>0</v>
      </c>
      <c r="G147" s="340">
        <f t="shared" si="1"/>
        <v>0</v>
      </c>
      <c r="H147" s="283"/>
    </row>
    <row r="148" spans="2:8" x14ac:dyDescent="0.25">
      <c r="B148" s="339">
        <v>144</v>
      </c>
      <c r="C148" s="125"/>
      <c r="D148" s="127">
        <v>0</v>
      </c>
      <c r="E148" s="127">
        <v>0</v>
      </c>
      <c r="F148" s="341">
        <f>(D148+E148)*'LIQUIDACION IN. DE'!$J$1166*($D$1165/IF(AND($D$1164&gt;$B$1166,$B$1166&gt;$D$1163),366,365))</f>
        <v>0</v>
      </c>
      <c r="G148" s="340">
        <f t="shared" si="1"/>
        <v>0</v>
      </c>
      <c r="H148" s="283"/>
    </row>
    <row r="149" spans="2:8" x14ac:dyDescent="0.25">
      <c r="B149" s="338">
        <v>145</v>
      </c>
      <c r="C149" s="125"/>
      <c r="D149" s="127">
        <v>0</v>
      </c>
      <c r="E149" s="127">
        <v>0</v>
      </c>
      <c r="F149" s="341">
        <f>(D149+E149)*'LIQUIDACION IN. DE'!$J$1166*($D$1165/IF(AND($D$1164&gt;$B$1166,$B$1166&gt;$D$1163),366,365))</f>
        <v>0</v>
      </c>
      <c r="G149" s="340">
        <f t="shared" si="1"/>
        <v>0</v>
      </c>
      <c r="H149" s="283"/>
    </row>
    <row r="150" spans="2:8" x14ac:dyDescent="0.25">
      <c r="B150" s="339">
        <v>146</v>
      </c>
      <c r="C150" s="125"/>
      <c r="D150" s="127">
        <v>0</v>
      </c>
      <c r="E150" s="127">
        <v>0</v>
      </c>
      <c r="F150" s="341">
        <f>(D150+E150)*'LIQUIDACION IN. DE'!$J$1166*($D$1165/IF(AND($D$1164&gt;$B$1166,$B$1166&gt;$D$1163),366,365))</f>
        <v>0</v>
      </c>
      <c r="G150" s="340">
        <f t="shared" si="1"/>
        <v>0</v>
      </c>
      <c r="H150" s="283"/>
    </row>
    <row r="151" spans="2:8" x14ac:dyDescent="0.25">
      <c r="B151" s="339">
        <v>147</v>
      </c>
      <c r="C151" s="125"/>
      <c r="D151" s="127">
        <v>0</v>
      </c>
      <c r="E151" s="127">
        <v>0</v>
      </c>
      <c r="F151" s="341">
        <f>(D151+E151)*'LIQUIDACION IN. DE'!$J$1166*($D$1165/IF(AND($D$1164&gt;$B$1166,$B$1166&gt;$D$1163),366,365))</f>
        <v>0</v>
      </c>
      <c r="G151" s="340">
        <f t="shared" si="1"/>
        <v>0</v>
      </c>
      <c r="H151" s="283"/>
    </row>
    <row r="152" spans="2:8" x14ac:dyDescent="0.25">
      <c r="B152" s="338">
        <v>148</v>
      </c>
      <c r="C152" s="125"/>
      <c r="D152" s="127">
        <v>0</v>
      </c>
      <c r="E152" s="127">
        <v>0</v>
      </c>
      <c r="F152" s="341">
        <f>(D152+E152)*'LIQUIDACION IN. DE'!$J$1166*($D$1165/IF(AND($D$1164&gt;$B$1166,$B$1166&gt;$D$1163),366,365))</f>
        <v>0</v>
      </c>
      <c r="G152" s="340">
        <f t="shared" si="1"/>
        <v>0</v>
      </c>
      <c r="H152" s="283"/>
    </row>
    <row r="153" spans="2:8" x14ac:dyDescent="0.25">
      <c r="B153" s="339">
        <v>149</v>
      </c>
      <c r="C153" s="125"/>
      <c r="D153" s="127">
        <v>0</v>
      </c>
      <c r="E153" s="127">
        <v>0</v>
      </c>
      <c r="F153" s="341">
        <f>(D153+E153)*'LIQUIDACION IN. DE'!$J$1166*($D$1165/IF(AND($D$1164&gt;$B$1166,$B$1166&gt;$D$1163),366,365))</f>
        <v>0</v>
      </c>
      <c r="G153" s="340">
        <f t="shared" si="1"/>
        <v>0</v>
      </c>
      <c r="H153" s="283"/>
    </row>
    <row r="154" spans="2:8" x14ac:dyDescent="0.25">
      <c r="B154" s="339">
        <v>150</v>
      </c>
      <c r="C154" s="125"/>
      <c r="D154" s="127">
        <v>0</v>
      </c>
      <c r="E154" s="127">
        <v>0</v>
      </c>
      <c r="F154" s="341">
        <f>(D154+E154)*'LIQUIDACION IN. DE'!$J$1166*($D$1165/IF(AND($D$1164&gt;$B$1166,$B$1166&gt;$D$1163),366,365))</f>
        <v>0</v>
      </c>
      <c r="G154" s="340">
        <f t="shared" si="1"/>
        <v>0</v>
      </c>
      <c r="H154" s="283"/>
    </row>
    <row r="155" spans="2:8" x14ac:dyDescent="0.25">
      <c r="B155" s="338">
        <v>151</v>
      </c>
      <c r="C155" s="125"/>
      <c r="D155" s="127">
        <v>0</v>
      </c>
      <c r="E155" s="127">
        <v>0</v>
      </c>
      <c r="F155" s="341">
        <f>(D155+E155)*'LIQUIDACION IN. DE'!$J$1166*($D$1165/IF(AND($D$1164&gt;$B$1166,$B$1166&gt;$D$1163),366,365))</f>
        <v>0</v>
      </c>
      <c r="G155" s="340">
        <f t="shared" si="1"/>
        <v>0</v>
      </c>
      <c r="H155" s="283"/>
    </row>
    <row r="156" spans="2:8" x14ac:dyDescent="0.25">
      <c r="B156" s="339">
        <v>152</v>
      </c>
      <c r="C156" s="125"/>
      <c r="D156" s="127">
        <v>0</v>
      </c>
      <c r="E156" s="127">
        <v>0</v>
      </c>
      <c r="F156" s="341">
        <f>(D156+E156)*'LIQUIDACION IN. DE'!$J$1166*($D$1165/IF(AND($D$1164&gt;$B$1166,$B$1166&gt;$D$1163),366,365))</f>
        <v>0</v>
      </c>
      <c r="G156" s="340">
        <f t="shared" si="1"/>
        <v>0</v>
      </c>
      <c r="H156" s="283"/>
    </row>
    <row r="157" spans="2:8" x14ac:dyDescent="0.25">
      <c r="B157" s="339">
        <v>153</v>
      </c>
      <c r="C157" s="125"/>
      <c r="D157" s="127">
        <v>0</v>
      </c>
      <c r="E157" s="127">
        <v>0</v>
      </c>
      <c r="F157" s="341">
        <f>(D157+E157)*'LIQUIDACION IN. DE'!$J$1166*($D$1165/IF(AND($D$1164&gt;$B$1166,$B$1166&gt;$D$1163),366,365))</f>
        <v>0</v>
      </c>
      <c r="G157" s="340">
        <f t="shared" si="1"/>
        <v>0</v>
      </c>
      <c r="H157" s="283"/>
    </row>
    <row r="158" spans="2:8" x14ac:dyDescent="0.25">
      <c r="B158" s="338">
        <v>154</v>
      </c>
      <c r="C158" s="125"/>
      <c r="D158" s="127">
        <v>0</v>
      </c>
      <c r="E158" s="127">
        <v>0</v>
      </c>
      <c r="F158" s="341">
        <f>(D158+E158)*'LIQUIDACION IN. DE'!$J$1166*($D$1165/IF(AND($D$1164&gt;$B$1166,$B$1166&gt;$D$1163),366,365))</f>
        <v>0</v>
      </c>
      <c r="G158" s="340">
        <f t="shared" si="1"/>
        <v>0</v>
      </c>
      <c r="H158" s="283"/>
    </row>
    <row r="159" spans="2:8" x14ac:dyDescent="0.25">
      <c r="B159" s="339">
        <v>155</v>
      </c>
      <c r="C159" s="125"/>
      <c r="D159" s="127">
        <v>0</v>
      </c>
      <c r="E159" s="127">
        <v>0</v>
      </c>
      <c r="F159" s="341">
        <f>(D159+E159)*'LIQUIDACION IN. DE'!$J$1166*($D$1165/IF(AND($D$1164&gt;$B$1166,$B$1166&gt;$D$1163),366,365))</f>
        <v>0</v>
      </c>
      <c r="G159" s="340">
        <f t="shared" si="1"/>
        <v>0</v>
      </c>
      <c r="H159" s="283"/>
    </row>
    <row r="160" spans="2:8" x14ac:dyDescent="0.25">
      <c r="B160" s="339">
        <v>156</v>
      </c>
      <c r="C160" s="125"/>
      <c r="D160" s="127">
        <v>0</v>
      </c>
      <c r="E160" s="127">
        <v>0</v>
      </c>
      <c r="F160" s="341">
        <f>(D160+E160)*'LIQUIDACION IN. DE'!$J$1166*($D$1165/IF(AND($D$1164&gt;$B$1166,$B$1166&gt;$D$1163),366,365))</f>
        <v>0</v>
      </c>
      <c r="G160" s="340">
        <f t="shared" si="1"/>
        <v>0</v>
      </c>
      <c r="H160" s="283"/>
    </row>
    <row r="161" spans="2:8" x14ac:dyDescent="0.25">
      <c r="B161" s="338">
        <v>157</v>
      </c>
      <c r="C161" s="125"/>
      <c r="D161" s="127">
        <v>0</v>
      </c>
      <c r="E161" s="127">
        <v>0</v>
      </c>
      <c r="F161" s="341">
        <f>(D161+E161)*'LIQUIDACION IN. DE'!$J$1166*($D$1165/IF(AND($D$1164&gt;$B$1166,$B$1166&gt;$D$1163),366,365))</f>
        <v>0</v>
      </c>
      <c r="G161" s="340">
        <f t="shared" si="1"/>
        <v>0</v>
      </c>
      <c r="H161" s="283"/>
    </row>
    <row r="162" spans="2:8" x14ac:dyDescent="0.25">
      <c r="B162" s="339">
        <v>158</v>
      </c>
      <c r="C162" s="125"/>
      <c r="D162" s="127">
        <v>0</v>
      </c>
      <c r="E162" s="127">
        <v>0</v>
      </c>
      <c r="F162" s="341">
        <f>(D162+E162)*'LIQUIDACION IN. DE'!$J$1166*($D$1165/IF(AND($D$1164&gt;$B$1166,$B$1166&gt;$D$1163),366,365))</f>
        <v>0</v>
      </c>
      <c r="G162" s="340">
        <f t="shared" si="1"/>
        <v>0</v>
      </c>
      <c r="H162" s="283"/>
    </row>
    <row r="163" spans="2:8" x14ac:dyDescent="0.25">
      <c r="B163" s="339">
        <v>159</v>
      </c>
      <c r="C163" s="125"/>
      <c r="D163" s="127">
        <v>0</v>
      </c>
      <c r="E163" s="127">
        <v>0</v>
      </c>
      <c r="F163" s="341">
        <f>(D163+E163)*'LIQUIDACION IN. DE'!$J$1166*($D$1165/IF(AND($D$1164&gt;$B$1166,$B$1166&gt;$D$1163),366,365))</f>
        <v>0</v>
      </c>
      <c r="G163" s="340">
        <f t="shared" si="1"/>
        <v>0</v>
      </c>
      <c r="H163" s="283"/>
    </row>
    <row r="164" spans="2:8" x14ac:dyDescent="0.25">
      <c r="B164" s="338">
        <v>160</v>
      </c>
      <c r="C164" s="125"/>
      <c r="D164" s="127">
        <v>0</v>
      </c>
      <c r="E164" s="127">
        <v>0</v>
      </c>
      <c r="F164" s="341">
        <f>(D164+E164)*'LIQUIDACION IN. DE'!$J$1166*($D$1165/IF(AND($D$1164&gt;$B$1166,$B$1166&gt;$D$1163),366,365))</f>
        <v>0</v>
      </c>
      <c r="G164" s="340">
        <f t="shared" si="1"/>
        <v>0</v>
      </c>
      <c r="H164" s="283"/>
    </row>
    <row r="165" spans="2:8" x14ac:dyDescent="0.25">
      <c r="B165" s="339">
        <v>161</v>
      </c>
      <c r="C165" s="125"/>
      <c r="D165" s="127">
        <v>0</v>
      </c>
      <c r="E165" s="127">
        <v>0</v>
      </c>
      <c r="F165" s="341">
        <f>(D165+E165)*'LIQUIDACION IN. DE'!$J$1166*($D$1165/IF(AND($D$1164&gt;$B$1166,$B$1166&gt;$D$1163),366,365))</f>
        <v>0</v>
      </c>
      <c r="G165" s="340">
        <f t="shared" si="1"/>
        <v>0</v>
      </c>
      <c r="H165" s="283"/>
    </row>
    <row r="166" spans="2:8" x14ac:dyDescent="0.25">
      <c r="B166" s="339">
        <v>162</v>
      </c>
      <c r="C166" s="125"/>
      <c r="D166" s="127">
        <v>0</v>
      </c>
      <c r="E166" s="127">
        <v>0</v>
      </c>
      <c r="F166" s="341">
        <f>(D166+E166)*'LIQUIDACION IN. DE'!$J$1166*($D$1165/IF(AND($D$1164&gt;$B$1166,$B$1166&gt;$D$1163),366,365))</f>
        <v>0</v>
      </c>
      <c r="G166" s="340">
        <f t="shared" si="1"/>
        <v>0</v>
      </c>
      <c r="H166" s="283"/>
    </row>
    <row r="167" spans="2:8" x14ac:dyDescent="0.25">
      <c r="B167" s="338">
        <v>163</v>
      </c>
      <c r="C167" s="125"/>
      <c r="D167" s="127">
        <v>0</v>
      </c>
      <c r="E167" s="127">
        <v>0</v>
      </c>
      <c r="F167" s="341">
        <f>(D167+E167)*'LIQUIDACION IN. DE'!$J$1166*($D$1165/IF(AND($D$1164&gt;$B$1166,$B$1166&gt;$D$1163),366,365))</f>
        <v>0</v>
      </c>
      <c r="G167" s="340">
        <f t="shared" si="1"/>
        <v>0</v>
      </c>
      <c r="H167" s="283"/>
    </row>
    <row r="168" spans="2:8" x14ac:dyDescent="0.25">
      <c r="B168" s="339">
        <v>164</v>
      </c>
      <c r="C168" s="125"/>
      <c r="D168" s="127">
        <v>0</v>
      </c>
      <c r="E168" s="127">
        <v>0</v>
      </c>
      <c r="F168" s="341">
        <f>(D168+E168)*'LIQUIDACION IN. DE'!$J$1166*($D$1165/IF(AND($D$1164&gt;$B$1166,$B$1166&gt;$D$1163),366,365))</f>
        <v>0</v>
      </c>
      <c r="G168" s="340">
        <f t="shared" si="1"/>
        <v>0</v>
      </c>
      <c r="H168" s="283"/>
    </row>
    <row r="169" spans="2:8" x14ac:dyDescent="0.25">
      <c r="B169" s="339">
        <v>165</v>
      </c>
      <c r="C169" s="125"/>
      <c r="D169" s="127">
        <v>0</v>
      </c>
      <c r="E169" s="127">
        <v>0</v>
      </c>
      <c r="F169" s="341">
        <f>(D169+E169)*'LIQUIDACION IN. DE'!$J$1166*($D$1165/IF(AND($D$1164&gt;$B$1166,$B$1166&gt;$D$1163),366,365))</f>
        <v>0</v>
      </c>
      <c r="G169" s="340">
        <f t="shared" si="1"/>
        <v>0</v>
      </c>
      <c r="H169" s="283"/>
    </row>
    <row r="170" spans="2:8" x14ac:dyDescent="0.25">
      <c r="B170" s="338">
        <v>166</v>
      </c>
      <c r="C170" s="125"/>
      <c r="D170" s="127">
        <v>0</v>
      </c>
      <c r="E170" s="127">
        <v>0</v>
      </c>
      <c r="F170" s="341">
        <f>(D170+E170)*'LIQUIDACION IN. DE'!$J$1166*($D$1165/IF(AND($D$1164&gt;$B$1166,$B$1166&gt;$D$1163),366,365))</f>
        <v>0</v>
      </c>
      <c r="G170" s="340">
        <f t="shared" si="1"/>
        <v>0</v>
      </c>
      <c r="H170" s="283"/>
    </row>
    <row r="171" spans="2:8" x14ac:dyDescent="0.25">
      <c r="B171" s="339">
        <v>167</v>
      </c>
      <c r="C171" s="125"/>
      <c r="D171" s="127">
        <v>0</v>
      </c>
      <c r="E171" s="127">
        <v>0</v>
      </c>
      <c r="F171" s="341">
        <f>(D171+E171)*'LIQUIDACION IN. DE'!$J$1166*($D$1165/IF(AND($D$1164&gt;$B$1166,$B$1166&gt;$D$1163),366,365))</f>
        <v>0</v>
      </c>
      <c r="G171" s="340">
        <f t="shared" si="1"/>
        <v>0</v>
      </c>
      <c r="H171" s="283"/>
    </row>
    <row r="172" spans="2:8" x14ac:dyDescent="0.25">
      <c r="B172" s="339">
        <v>168</v>
      </c>
      <c r="C172" s="125"/>
      <c r="D172" s="127">
        <v>0</v>
      </c>
      <c r="E172" s="127">
        <v>0</v>
      </c>
      <c r="F172" s="341">
        <f>(D172+E172)*'LIQUIDACION IN. DE'!$J$1166*($D$1165/IF(AND($D$1164&gt;$B$1166,$B$1166&gt;$D$1163),366,365))</f>
        <v>0</v>
      </c>
      <c r="G172" s="340">
        <f t="shared" si="1"/>
        <v>0</v>
      </c>
      <c r="H172" s="283"/>
    </row>
    <row r="173" spans="2:8" x14ac:dyDescent="0.25">
      <c r="B173" s="338">
        <v>169</v>
      </c>
      <c r="C173" s="125"/>
      <c r="D173" s="127">
        <v>0</v>
      </c>
      <c r="E173" s="127">
        <v>0</v>
      </c>
      <c r="F173" s="341">
        <f>(D173+E173)*'LIQUIDACION IN. DE'!$J$1166*($D$1165/IF(AND($D$1164&gt;$B$1166,$B$1166&gt;$D$1163),366,365))</f>
        <v>0</v>
      </c>
      <c r="G173" s="340">
        <f t="shared" si="1"/>
        <v>0</v>
      </c>
      <c r="H173" s="283"/>
    </row>
    <row r="174" spans="2:8" x14ac:dyDescent="0.25">
      <c r="B174" s="339">
        <v>170</v>
      </c>
      <c r="C174" s="125"/>
      <c r="D174" s="127">
        <v>0</v>
      </c>
      <c r="E174" s="127">
        <v>0</v>
      </c>
      <c r="F174" s="341">
        <f>(D174+E174)*'LIQUIDACION IN. DE'!$J$1166*($D$1165/IF(AND($D$1164&gt;$B$1166,$B$1166&gt;$D$1163),366,365))</f>
        <v>0</v>
      </c>
      <c r="G174" s="340">
        <f t="shared" si="1"/>
        <v>0</v>
      </c>
      <c r="H174" s="283"/>
    </row>
    <row r="175" spans="2:8" x14ac:dyDescent="0.25">
      <c r="B175" s="339">
        <v>171</v>
      </c>
      <c r="C175" s="125"/>
      <c r="D175" s="127">
        <v>0</v>
      </c>
      <c r="E175" s="127">
        <v>0</v>
      </c>
      <c r="F175" s="341">
        <f>(D175+E175)*'LIQUIDACION IN. DE'!$J$1166*($D$1165/IF(AND($D$1164&gt;$B$1166,$B$1166&gt;$D$1163),366,365))</f>
        <v>0</v>
      </c>
      <c r="G175" s="340">
        <f t="shared" si="1"/>
        <v>0</v>
      </c>
      <c r="H175" s="283"/>
    </row>
    <row r="176" spans="2:8" x14ac:dyDescent="0.25">
      <c r="B176" s="338">
        <v>172</v>
      </c>
      <c r="C176" s="125"/>
      <c r="D176" s="127">
        <v>0</v>
      </c>
      <c r="E176" s="127">
        <v>0</v>
      </c>
      <c r="F176" s="341">
        <f>(D176+E176)*'LIQUIDACION IN. DE'!$J$1166*($D$1165/IF(AND($D$1164&gt;$B$1166,$B$1166&gt;$D$1163),366,365))</f>
        <v>0</v>
      </c>
      <c r="G176" s="340">
        <f t="shared" si="1"/>
        <v>0</v>
      </c>
      <c r="H176" s="283"/>
    </row>
    <row r="177" spans="2:8" x14ac:dyDescent="0.25">
      <c r="B177" s="339">
        <v>173</v>
      </c>
      <c r="C177" s="125"/>
      <c r="D177" s="127">
        <v>0</v>
      </c>
      <c r="E177" s="127">
        <v>0</v>
      </c>
      <c r="F177" s="341">
        <f>(D177+E177)*'LIQUIDACION IN. DE'!$J$1166*($D$1165/IF(AND($D$1164&gt;$B$1166,$B$1166&gt;$D$1163),366,365))</f>
        <v>0</v>
      </c>
      <c r="G177" s="340">
        <f t="shared" si="1"/>
        <v>0</v>
      </c>
      <c r="H177" s="283"/>
    </row>
    <row r="178" spans="2:8" x14ac:dyDescent="0.25">
      <c r="B178" s="339">
        <v>174</v>
      </c>
      <c r="C178" s="125"/>
      <c r="D178" s="127">
        <v>0</v>
      </c>
      <c r="E178" s="127">
        <v>0</v>
      </c>
      <c r="F178" s="341">
        <f>(D178+E178)*'LIQUIDACION IN. DE'!$J$1166*($D$1165/IF(AND($D$1164&gt;$B$1166,$B$1166&gt;$D$1163),366,365))</f>
        <v>0</v>
      </c>
      <c r="G178" s="340">
        <f t="shared" si="1"/>
        <v>0</v>
      </c>
      <c r="H178" s="283"/>
    </row>
    <row r="179" spans="2:8" x14ac:dyDescent="0.25">
      <c r="B179" s="338">
        <v>175</v>
      </c>
      <c r="C179" s="125"/>
      <c r="D179" s="127">
        <v>0</v>
      </c>
      <c r="E179" s="127">
        <v>0</v>
      </c>
      <c r="F179" s="341">
        <f>(D179+E179)*'LIQUIDACION IN. DE'!$J$1166*($D$1165/IF(AND($D$1164&gt;$B$1166,$B$1166&gt;$D$1163),366,365))</f>
        <v>0</v>
      </c>
      <c r="G179" s="340">
        <f t="shared" si="1"/>
        <v>0</v>
      </c>
      <c r="H179" s="283"/>
    </row>
    <row r="180" spans="2:8" x14ac:dyDescent="0.25">
      <c r="B180" s="339">
        <v>176</v>
      </c>
      <c r="C180" s="125"/>
      <c r="D180" s="127">
        <v>0</v>
      </c>
      <c r="E180" s="127">
        <v>0</v>
      </c>
      <c r="F180" s="341">
        <f>(D180+E180)*'LIQUIDACION IN. DE'!$J$1166*($D$1165/IF(AND($D$1164&gt;$B$1166,$B$1166&gt;$D$1163),366,365))</f>
        <v>0</v>
      </c>
      <c r="G180" s="340">
        <f t="shared" si="1"/>
        <v>0</v>
      </c>
      <c r="H180" s="283"/>
    </row>
    <row r="181" spans="2:8" x14ac:dyDescent="0.25">
      <c r="B181" s="339">
        <v>177</v>
      </c>
      <c r="C181" s="125"/>
      <c r="D181" s="127">
        <v>0</v>
      </c>
      <c r="E181" s="127">
        <v>0</v>
      </c>
      <c r="F181" s="341">
        <f>(D181+E181)*'LIQUIDACION IN. DE'!$J$1166*($D$1165/IF(AND($D$1164&gt;$B$1166,$B$1166&gt;$D$1163),366,365))</f>
        <v>0</v>
      </c>
      <c r="G181" s="340">
        <f t="shared" si="1"/>
        <v>0</v>
      </c>
      <c r="H181" s="283"/>
    </row>
    <row r="182" spans="2:8" x14ac:dyDescent="0.25">
      <c r="B182" s="338">
        <v>178</v>
      </c>
      <c r="C182" s="125"/>
      <c r="D182" s="127">
        <v>0</v>
      </c>
      <c r="E182" s="127">
        <v>0</v>
      </c>
      <c r="F182" s="341">
        <f>(D182+E182)*'LIQUIDACION IN. DE'!$J$1166*($D$1165/IF(AND($D$1164&gt;$B$1166,$B$1166&gt;$D$1163),366,365))</f>
        <v>0</v>
      </c>
      <c r="G182" s="340">
        <f t="shared" si="1"/>
        <v>0</v>
      </c>
      <c r="H182" s="283"/>
    </row>
    <row r="183" spans="2:8" x14ac:dyDescent="0.25">
      <c r="B183" s="339">
        <v>179</v>
      </c>
      <c r="C183" s="125"/>
      <c r="D183" s="127">
        <v>0</v>
      </c>
      <c r="E183" s="127">
        <v>0</v>
      </c>
      <c r="F183" s="341">
        <f>(D183+E183)*'LIQUIDACION IN. DE'!$J$1166*($D$1165/IF(AND($D$1164&gt;$B$1166,$B$1166&gt;$D$1163),366,365))</f>
        <v>0</v>
      </c>
      <c r="G183" s="340">
        <f t="shared" si="1"/>
        <v>0</v>
      </c>
      <c r="H183" s="283"/>
    </row>
    <row r="184" spans="2:8" x14ac:dyDescent="0.25">
      <c r="B184" s="339">
        <v>180</v>
      </c>
      <c r="C184" s="125"/>
      <c r="D184" s="127">
        <v>0</v>
      </c>
      <c r="E184" s="127">
        <v>0</v>
      </c>
      <c r="F184" s="341">
        <f>(D184+E184)*'LIQUIDACION IN. DE'!$J$1166*($D$1165/IF(AND($D$1164&gt;$B$1166,$B$1166&gt;$D$1163),366,365))</f>
        <v>0</v>
      </c>
      <c r="G184" s="340">
        <f t="shared" si="1"/>
        <v>0</v>
      </c>
      <c r="H184" s="283"/>
    </row>
    <row r="185" spans="2:8" x14ac:dyDescent="0.25">
      <c r="B185" s="338">
        <v>181</v>
      </c>
      <c r="C185" s="125"/>
      <c r="D185" s="127">
        <v>0</v>
      </c>
      <c r="E185" s="127">
        <v>0</v>
      </c>
      <c r="F185" s="341">
        <f>(D185+E185)*'LIQUIDACION IN. DE'!$J$1166*($D$1165/IF(AND($D$1164&gt;$B$1166,$B$1166&gt;$D$1163),366,365))</f>
        <v>0</v>
      </c>
      <c r="G185" s="340">
        <f t="shared" si="1"/>
        <v>0</v>
      </c>
      <c r="H185" s="283"/>
    </row>
    <row r="186" spans="2:8" x14ac:dyDescent="0.25">
      <c r="B186" s="339">
        <v>182</v>
      </c>
      <c r="C186" s="125"/>
      <c r="D186" s="127">
        <v>0</v>
      </c>
      <c r="E186" s="127">
        <v>0</v>
      </c>
      <c r="F186" s="341">
        <f>(D186+E186)*'LIQUIDACION IN. DE'!$J$1166*($D$1165/IF(AND($D$1164&gt;$B$1166,$B$1166&gt;$D$1163),366,365))</f>
        <v>0</v>
      </c>
      <c r="G186" s="340">
        <f t="shared" si="1"/>
        <v>0</v>
      </c>
      <c r="H186" s="283"/>
    </row>
    <row r="187" spans="2:8" x14ac:dyDescent="0.25">
      <c r="B187" s="339">
        <v>183</v>
      </c>
      <c r="C187" s="125"/>
      <c r="D187" s="127">
        <v>0</v>
      </c>
      <c r="E187" s="127">
        <v>0</v>
      </c>
      <c r="F187" s="341">
        <f>(D187+E187)*'LIQUIDACION IN. DE'!$J$1166*($D$1165/IF(AND($D$1164&gt;$B$1166,$B$1166&gt;$D$1163),366,365))</f>
        <v>0</v>
      </c>
      <c r="G187" s="340">
        <f t="shared" si="1"/>
        <v>0</v>
      </c>
      <c r="H187" s="283"/>
    </row>
    <row r="188" spans="2:8" x14ac:dyDescent="0.25">
      <c r="B188" s="338">
        <v>184</v>
      </c>
      <c r="C188" s="125"/>
      <c r="D188" s="127">
        <v>0</v>
      </c>
      <c r="E188" s="127">
        <v>0</v>
      </c>
      <c r="F188" s="341">
        <f>(D188+E188)*'LIQUIDACION IN. DE'!$J$1166*($D$1165/IF(AND($D$1164&gt;$B$1166,$B$1166&gt;$D$1163),366,365))</f>
        <v>0</v>
      </c>
      <c r="G188" s="340">
        <f t="shared" si="1"/>
        <v>0</v>
      </c>
      <c r="H188" s="283"/>
    </row>
    <row r="189" spans="2:8" x14ac:dyDescent="0.25">
      <c r="B189" s="339">
        <v>185</v>
      </c>
      <c r="C189" s="125"/>
      <c r="D189" s="127">
        <v>0</v>
      </c>
      <c r="E189" s="127">
        <v>0</v>
      </c>
      <c r="F189" s="341">
        <f>(D189+E189)*'LIQUIDACION IN. DE'!$J$1166*($D$1165/IF(AND($D$1164&gt;$B$1166,$B$1166&gt;$D$1163),366,365))</f>
        <v>0</v>
      </c>
      <c r="G189" s="340">
        <f t="shared" si="1"/>
        <v>0</v>
      </c>
      <c r="H189" s="283"/>
    </row>
    <row r="190" spans="2:8" x14ac:dyDescent="0.25">
      <c r="B190" s="339">
        <v>186</v>
      </c>
      <c r="C190" s="125"/>
      <c r="D190" s="127">
        <v>0</v>
      </c>
      <c r="E190" s="127">
        <v>0</v>
      </c>
      <c r="F190" s="341">
        <f>(D190+E190)*'LIQUIDACION IN. DE'!$J$1166*($D$1165/IF(AND($D$1164&gt;$B$1166,$B$1166&gt;$D$1163),366,365))</f>
        <v>0</v>
      </c>
      <c r="G190" s="340">
        <f t="shared" si="1"/>
        <v>0</v>
      </c>
      <c r="H190" s="283"/>
    </row>
    <row r="191" spans="2:8" x14ac:dyDescent="0.25">
      <c r="B191" s="338">
        <v>187</v>
      </c>
      <c r="C191" s="125"/>
      <c r="D191" s="127">
        <v>0</v>
      </c>
      <c r="E191" s="127">
        <v>0</v>
      </c>
      <c r="F191" s="341">
        <f>(D191+E191)*'LIQUIDACION IN. DE'!$J$1166*($D$1165/IF(AND($D$1164&gt;$B$1166,$B$1166&gt;$D$1163),366,365))</f>
        <v>0</v>
      </c>
      <c r="G191" s="340">
        <f t="shared" si="1"/>
        <v>0</v>
      </c>
      <c r="H191" s="283"/>
    </row>
    <row r="192" spans="2:8" x14ac:dyDescent="0.25">
      <c r="B192" s="339">
        <v>188</v>
      </c>
      <c r="C192" s="125"/>
      <c r="D192" s="127">
        <v>0</v>
      </c>
      <c r="E192" s="127">
        <v>0</v>
      </c>
      <c r="F192" s="341">
        <f>(D192+E192)*'LIQUIDACION IN. DE'!$J$1166*($D$1165/IF(AND($D$1164&gt;$B$1166,$B$1166&gt;$D$1163),366,365))</f>
        <v>0</v>
      </c>
      <c r="G192" s="340">
        <f t="shared" si="1"/>
        <v>0</v>
      </c>
      <c r="H192" s="283"/>
    </row>
    <row r="193" spans="2:8" x14ac:dyDescent="0.25">
      <c r="B193" s="339">
        <v>189</v>
      </c>
      <c r="C193" s="125"/>
      <c r="D193" s="127">
        <v>0</v>
      </c>
      <c r="E193" s="127">
        <v>0</v>
      </c>
      <c r="F193" s="341">
        <f>(D193+E193)*'LIQUIDACION IN. DE'!$J$1166*($D$1165/IF(AND($D$1164&gt;$B$1166,$B$1166&gt;$D$1163),366,365))</f>
        <v>0</v>
      </c>
      <c r="G193" s="340">
        <f t="shared" si="1"/>
        <v>0</v>
      </c>
      <c r="H193" s="283"/>
    </row>
    <row r="194" spans="2:8" x14ac:dyDescent="0.25">
      <c r="B194" s="338">
        <v>190</v>
      </c>
      <c r="C194" s="125"/>
      <c r="D194" s="127">
        <v>0</v>
      </c>
      <c r="E194" s="127">
        <v>0</v>
      </c>
      <c r="F194" s="341">
        <f>(D194+E194)*'LIQUIDACION IN. DE'!$J$1166*($D$1165/IF(AND($D$1164&gt;$B$1166,$B$1166&gt;$D$1163),366,365))</f>
        <v>0</v>
      </c>
      <c r="G194" s="340">
        <f t="shared" si="1"/>
        <v>0</v>
      </c>
      <c r="H194" s="283"/>
    </row>
    <row r="195" spans="2:8" x14ac:dyDescent="0.25">
      <c r="B195" s="339">
        <v>191</v>
      </c>
      <c r="C195" s="125"/>
      <c r="D195" s="127">
        <v>0</v>
      </c>
      <c r="E195" s="127">
        <v>0</v>
      </c>
      <c r="F195" s="341">
        <f>(D195+E195)*'LIQUIDACION IN. DE'!$J$1166*($D$1165/IF(AND($D$1164&gt;$B$1166,$B$1166&gt;$D$1163),366,365))</f>
        <v>0</v>
      </c>
      <c r="G195" s="340">
        <f t="shared" si="1"/>
        <v>0</v>
      </c>
      <c r="H195" s="283"/>
    </row>
    <row r="196" spans="2:8" x14ac:dyDescent="0.25">
      <c r="B196" s="339">
        <v>192</v>
      </c>
      <c r="C196" s="125"/>
      <c r="D196" s="127">
        <v>0</v>
      </c>
      <c r="E196" s="127">
        <v>0</v>
      </c>
      <c r="F196" s="341">
        <f>(D196+E196)*'LIQUIDACION IN. DE'!$J$1166*($D$1165/IF(AND($D$1164&gt;$B$1166,$B$1166&gt;$D$1163),366,365))</f>
        <v>0</v>
      </c>
      <c r="G196" s="340">
        <f t="shared" si="1"/>
        <v>0</v>
      </c>
      <c r="H196" s="283"/>
    </row>
    <row r="197" spans="2:8" x14ac:dyDescent="0.25">
      <c r="B197" s="338">
        <v>193</v>
      </c>
      <c r="C197" s="125"/>
      <c r="D197" s="127">
        <v>0</v>
      </c>
      <c r="E197" s="127">
        <v>0</v>
      </c>
      <c r="F197" s="341">
        <f>(D197+E197)*'LIQUIDACION IN. DE'!$J$1166*($D$1165/IF(AND($D$1164&gt;$B$1166,$B$1166&gt;$D$1163),366,365))</f>
        <v>0</v>
      </c>
      <c r="G197" s="340">
        <f t="shared" si="1"/>
        <v>0</v>
      </c>
      <c r="H197" s="283"/>
    </row>
    <row r="198" spans="2:8" x14ac:dyDescent="0.25">
      <c r="B198" s="339">
        <v>194</v>
      </c>
      <c r="C198" s="125"/>
      <c r="D198" s="127">
        <v>0</v>
      </c>
      <c r="E198" s="127">
        <v>0</v>
      </c>
      <c r="F198" s="341">
        <f>(D198+E198)*'LIQUIDACION IN. DE'!$J$1166*($D$1165/IF(AND($D$1164&gt;$B$1166,$B$1166&gt;$D$1163),366,365))</f>
        <v>0</v>
      </c>
      <c r="G198" s="340">
        <f t="shared" si="1"/>
        <v>0</v>
      </c>
      <c r="H198" s="283"/>
    </row>
    <row r="199" spans="2:8" x14ac:dyDescent="0.25">
      <c r="B199" s="339">
        <v>195</v>
      </c>
      <c r="C199" s="125"/>
      <c r="D199" s="127">
        <v>0</v>
      </c>
      <c r="E199" s="127">
        <v>0</v>
      </c>
      <c r="F199" s="341">
        <f>(D199+E199)*'LIQUIDACION IN. DE'!$J$1166*($D$1165/IF(AND($D$1164&gt;$B$1166,$B$1166&gt;$D$1163),366,365))</f>
        <v>0</v>
      </c>
      <c r="G199" s="340">
        <f t="shared" si="1"/>
        <v>0</v>
      </c>
      <c r="H199" s="283"/>
    </row>
    <row r="200" spans="2:8" x14ac:dyDescent="0.25">
      <c r="B200" s="338">
        <v>196</v>
      </c>
      <c r="C200" s="125"/>
      <c r="D200" s="127">
        <v>0</v>
      </c>
      <c r="E200" s="127">
        <v>0</v>
      </c>
      <c r="F200" s="341">
        <f>(D200+E200)*'LIQUIDACION IN. DE'!$J$1166*($D$1165/IF(AND($D$1164&gt;$B$1166,$B$1166&gt;$D$1163),366,365))</f>
        <v>0</v>
      </c>
      <c r="G200" s="340">
        <f t="shared" si="1"/>
        <v>0</v>
      </c>
      <c r="H200" s="283"/>
    </row>
    <row r="201" spans="2:8" x14ac:dyDescent="0.25">
      <c r="B201" s="339">
        <v>197</v>
      </c>
      <c r="C201" s="125"/>
      <c r="D201" s="127">
        <v>0</v>
      </c>
      <c r="E201" s="127">
        <v>0</v>
      </c>
      <c r="F201" s="341">
        <f>(D201+E201)*'LIQUIDACION IN. DE'!$J$1166*($D$1165/IF(AND($D$1164&gt;$B$1166,$B$1166&gt;$D$1163),366,365))</f>
        <v>0</v>
      </c>
      <c r="G201" s="340">
        <f t="shared" si="1"/>
        <v>0</v>
      </c>
      <c r="H201" s="283"/>
    </row>
    <row r="202" spans="2:8" x14ac:dyDescent="0.25">
      <c r="B202" s="339">
        <v>198</v>
      </c>
      <c r="C202" s="125"/>
      <c r="D202" s="127">
        <v>0</v>
      </c>
      <c r="E202" s="127">
        <v>0</v>
      </c>
      <c r="F202" s="341">
        <f>(D202+E202)*'LIQUIDACION IN. DE'!$J$1166*($D$1165/IF(AND($D$1164&gt;$B$1166,$B$1166&gt;$D$1163),366,365))</f>
        <v>0</v>
      </c>
      <c r="G202" s="340">
        <f t="shared" ref="G202:G265" si="2">SUM(D202:F202)</f>
        <v>0</v>
      </c>
      <c r="H202" s="283"/>
    </row>
    <row r="203" spans="2:8" x14ac:dyDescent="0.25">
      <c r="B203" s="338">
        <v>199</v>
      </c>
      <c r="C203" s="125"/>
      <c r="D203" s="127">
        <v>0</v>
      </c>
      <c r="E203" s="127">
        <v>0</v>
      </c>
      <c r="F203" s="341">
        <f>(D203+E203)*'LIQUIDACION IN. DE'!$J$1166*($D$1165/IF(AND($D$1164&gt;$B$1166,$B$1166&gt;$D$1163),366,365))</f>
        <v>0</v>
      </c>
      <c r="G203" s="340">
        <f t="shared" si="2"/>
        <v>0</v>
      </c>
      <c r="H203" s="283"/>
    </row>
    <row r="204" spans="2:8" x14ac:dyDescent="0.25">
      <c r="B204" s="339">
        <v>200</v>
      </c>
      <c r="C204" s="125"/>
      <c r="D204" s="127">
        <v>0</v>
      </c>
      <c r="E204" s="127">
        <v>0</v>
      </c>
      <c r="F204" s="341">
        <f>(D204+E204)*'LIQUIDACION IN. DE'!$J$1166*($D$1165/IF(AND($D$1164&gt;$B$1166,$B$1166&gt;$D$1163),366,365))</f>
        <v>0</v>
      </c>
      <c r="G204" s="340">
        <f t="shared" si="2"/>
        <v>0</v>
      </c>
      <c r="H204" s="283"/>
    </row>
    <row r="205" spans="2:8" x14ac:dyDescent="0.25">
      <c r="B205" s="339">
        <v>201</v>
      </c>
      <c r="C205" s="125"/>
      <c r="D205" s="127">
        <v>0</v>
      </c>
      <c r="E205" s="127">
        <v>0</v>
      </c>
      <c r="F205" s="341">
        <f>(D205+E205)*'LIQUIDACION IN. DE'!$J$1166*($D$1165/IF(AND($D$1164&gt;$B$1166,$B$1166&gt;$D$1163),366,365))</f>
        <v>0</v>
      </c>
      <c r="G205" s="340">
        <f t="shared" si="2"/>
        <v>0</v>
      </c>
      <c r="H205" s="283"/>
    </row>
    <row r="206" spans="2:8" x14ac:dyDescent="0.25">
      <c r="B206" s="338">
        <v>202</v>
      </c>
      <c r="C206" s="125"/>
      <c r="D206" s="127">
        <v>0</v>
      </c>
      <c r="E206" s="127">
        <v>0</v>
      </c>
      <c r="F206" s="341">
        <f>(D206+E206)*'LIQUIDACION IN. DE'!$J$1166*($D$1165/IF(AND($D$1164&gt;$B$1166,$B$1166&gt;$D$1163),366,365))</f>
        <v>0</v>
      </c>
      <c r="G206" s="340">
        <f t="shared" si="2"/>
        <v>0</v>
      </c>
      <c r="H206" s="283"/>
    </row>
    <row r="207" spans="2:8" x14ac:dyDescent="0.25">
      <c r="B207" s="339">
        <v>203</v>
      </c>
      <c r="C207" s="125"/>
      <c r="D207" s="127">
        <v>0</v>
      </c>
      <c r="E207" s="127">
        <v>0</v>
      </c>
      <c r="F207" s="341">
        <f>(D207+E207)*'LIQUIDACION IN. DE'!$J$1166*($D$1165/IF(AND($D$1164&gt;$B$1166,$B$1166&gt;$D$1163),366,365))</f>
        <v>0</v>
      </c>
      <c r="G207" s="340">
        <f t="shared" si="2"/>
        <v>0</v>
      </c>
      <c r="H207" s="283"/>
    </row>
    <row r="208" spans="2:8" x14ac:dyDescent="0.25">
      <c r="B208" s="339">
        <v>204</v>
      </c>
      <c r="C208" s="125"/>
      <c r="D208" s="127">
        <v>0</v>
      </c>
      <c r="E208" s="127">
        <v>0</v>
      </c>
      <c r="F208" s="341">
        <f>(D208+E208)*'LIQUIDACION IN. DE'!$J$1166*($D$1165/IF(AND($D$1164&gt;$B$1166,$B$1166&gt;$D$1163),366,365))</f>
        <v>0</v>
      </c>
      <c r="G208" s="340">
        <f t="shared" si="2"/>
        <v>0</v>
      </c>
      <c r="H208" s="283"/>
    </row>
    <row r="209" spans="2:8" x14ac:dyDescent="0.25">
      <c r="B209" s="338">
        <v>205</v>
      </c>
      <c r="C209" s="125"/>
      <c r="D209" s="127">
        <v>0</v>
      </c>
      <c r="E209" s="127">
        <v>0</v>
      </c>
      <c r="F209" s="341">
        <f>(D209+E209)*'LIQUIDACION IN. DE'!$J$1166*($D$1165/IF(AND($D$1164&gt;$B$1166,$B$1166&gt;$D$1163),366,365))</f>
        <v>0</v>
      </c>
      <c r="G209" s="340">
        <f t="shared" si="2"/>
        <v>0</v>
      </c>
      <c r="H209" s="283"/>
    </row>
    <row r="210" spans="2:8" x14ac:dyDescent="0.25">
      <c r="B210" s="339">
        <v>206</v>
      </c>
      <c r="C210" s="125"/>
      <c r="D210" s="127">
        <v>0</v>
      </c>
      <c r="E210" s="127">
        <v>0</v>
      </c>
      <c r="F210" s="341">
        <f>(D210+E210)*'LIQUIDACION IN. DE'!$J$1166*($D$1165/IF(AND($D$1164&gt;$B$1166,$B$1166&gt;$D$1163),366,365))</f>
        <v>0</v>
      </c>
      <c r="G210" s="340">
        <f t="shared" si="2"/>
        <v>0</v>
      </c>
      <c r="H210" s="283"/>
    </row>
    <row r="211" spans="2:8" x14ac:dyDescent="0.25">
      <c r="B211" s="339">
        <v>207</v>
      </c>
      <c r="C211" s="125"/>
      <c r="D211" s="127">
        <v>0</v>
      </c>
      <c r="E211" s="127">
        <v>0</v>
      </c>
      <c r="F211" s="341">
        <f>(D211+E211)*'LIQUIDACION IN. DE'!$J$1166*($D$1165/IF(AND($D$1164&gt;$B$1166,$B$1166&gt;$D$1163),366,365))</f>
        <v>0</v>
      </c>
      <c r="G211" s="340">
        <f t="shared" si="2"/>
        <v>0</v>
      </c>
      <c r="H211" s="283"/>
    </row>
    <row r="212" spans="2:8" x14ac:dyDescent="0.25">
      <c r="B212" s="338">
        <v>208</v>
      </c>
      <c r="C212" s="125"/>
      <c r="D212" s="127">
        <v>0</v>
      </c>
      <c r="E212" s="127">
        <v>0</v>
      </c>
      <c r="F212" s="341">
        <f>(D212+E212)*'LIQUIDACION IN. DE'!$J$1166*($D$1165/IF(AND($D$1164&gt;$B$1166,$B$1166&gt;$D$1163),366,365))</f>
        <v>0</v>
      </c>
      <c r="G212" s="340">
        <f t="shared" si="2"/>
        <v>0</v>
      </c>
      <c r="H212" s="283"/>
    </row>
    <row r="213" spans="2:8" x14ac:dyDescent="0.25">
      <c r="B213" s="339">
        <v>209</v>
      </c>
      <c r="C213" s="125"/>
      <c r="D213" s="127">
        <v>0</v>
      </c>
      <c r="E213" s="127">
        <v>0</v>
      </c>
      <c r="F213" s="341">
        <f>(D213+E213)*'LIQUIDACION IN. DE'!$J$1166*($D$1165/IF(AND($D$1164&gt;$B$1166,$B$1166&gt;$D$1163),366,365))</f>
        <v>0</v>
      </c>
      <c r="G213" s="340">
        <f t="shared" si="2"/>
        <v>0</v>
      </c>
      <c r="H213" s="283"/>
    </row>
    <row r="214" spans="2:8" x14ac:dyDescent="0.25">
      <c r="B214" s="339">
        <v>210</v>
      </c>
      <c r="C214" s="125"/>
      <c r="D214" s="127">
        <v>0</v>
      </c>
      <c r="E214" s="127">
        <v>0</v>
      </c>
      <c r="F214" s="341">
        <f>(D214+E214)*'LIQUIDACION IN. DE'!$J$1166*($D$1165/IF(AND($D$1164&gt;$B$1166,$B$1166&gt;$D$1163),366,365))</f>
        <v>0</v>
      </c>
      <c r="G214" s="340">
        <f t="shared" si="2"/>
        <v>0</v>
      </c>
      <c r="H214" s="283"/>
    </row>
    <row r="215" spans="2:8" x14ac:dyDescent="0.25">
      <c r="B215" s="338">
        <v>211</v>
      </c>
      <c r="C215" s="125"/>
      <c r="D215" s="127">
        <v>0</v>
      </c>
      <c r="E215" s="127">
        <v>0</v>
      </c>
      <c r="F215" s="341">
        <f>(D215+E215)*'LIQUIDACION IN. DE'!$J$1166*($D$1165/IF(AND($D$1164&gt;$B$1166,$B$1166&gt;$D$1163),366,365))</f>
        <v>0</v>
      </c>
      <c r="G215" s="340">
        <f t="shared" si="2"/>
        <v>0</v>
      </c>
      <c r="H215" s="283"/>
    </row>
    <row r="216" spans="2:8" x14ac:dyDescent="0.25">
      <c r="B216" s="339">
        <v>212</v>
      </c>
      <c r="C216" s="125"/>
      <c r="D216" s="127">
        <v>0</v>
      </c>
      <c r="E216" s="127">
        <v>0</v>
      </c>
      <c r="F216" s="341">
        <f>(D216+E216)*'LIQUIDACION IN. DE'!$J$1166*($D$1165/IF(AND($D$1164&gt;$B$1166,$B$1166&gt;$D$1163),366,365))</f>
        <v>0</v>
      </c>
      <c r="G216" s="340">
        <f t="shared" si="2"/>
        <v>0</v>
      </c>
      <c r="H216" s="283"/>
    </row>
    <row r="217" spans="2:8" x14ac:dyDescent="0.25">
      <c r="B217" s="339">
        <v>213</v>
      </c>
      <c r="C217" s="125"/>
      <c r="D217" s="127">
        <v>0</v>
      </c>
      <c r="E217" s="127">
        <v>0</v>
      </c>
      <c r="F217" s="341">
        <f>(D217+E217)*'LIQUIDACION IN. DE'!$J$1166*($D$1165/IF(AND($D$1164&gt;$B$1166,$B$1166&gt;$D$1163),366,365))</f>
        <v>0</v>
      </c>
      <c r="G217" s="340">
        <f t="shared" si="2"/>
        <v>0</v>
      </c>
      <c r="H217" s="283"/>
    </row>
    <row r="218" spans="2:8" x14ac:dyDescent="0.25">
      <c r="B218" s="338">
        <v>214</v>
      </c>
      <c r="C218" s="125"/>
      <c r="D218" s="127">
        <v>0</v>
      </c>
      <c r="E218" s="127">
        <v>0</v>
      </c>
      <c r="F218" s="341">
        <f>(D218+E218)*'LIQUIDACION IN. DE'!$J$1166*($D$1165/IF(AND($D$1164&gt;$B$1166,$B$1166&gt;$D$1163),366,365))</f>
        <v>0</v>
      </c>
      <c r="G218" s="340">
        <f t="shared" si="2"/>
        <v>0</v>
      </c>
      <c r="H218" s="283"/>
    </row>
    <row r="219" spans="2:8" x14ac:dyDescent="0.25">
      <c r="B219" s="339">
        <v>215</v>
      </c>
      <c r="C219" s="125"/>
      <c r="D219" s="127">
        <v>0</v>
      </c>
      <c r="E219" s="127">
        <v>0</v>
      </c>
      <c r="F219" s="341">
        <f>(D219+E219)*'LIQUIDACION IN. DE'!$J$1166*($D$1165/IF(AND($D$1164&gt;$B$1166,$B$1166&gt;$D$1163),366,365))</f>
        <v>0</v>
      </c>
      <c r="G219" s="340">
        <f t="shared" si="2"/>
        <v>0</v>
      </c>
      <c r="H219" s="283"/>
    </row>
    <row r="220" spans="2:8" x14ac:dyDescent="0.25">
      <c r="B220" s="339">
        <v>216</v>
      </c>
      <c r="C220" s="125"/>
      <c r="D220" s="127">
        <v>0</v>
      </c>
      <c r="E220" s="127">
        <v>0</v>
      </c>
      <c r="F220" s="341">
        <f>(D220+E220)*'LIQUIDACION IN. DE'!$J$1166*($D$1165/IF(AND($D$1164&gt;$B$1166,$B$1166&gt;$D$1163),366,365))</f>
        <v>0</v>
      </c>
      <c r="G220" s="340">
        <f t="shared" si="2"/>
        <v>0</v>
      </c>
      <c r="H220" s="283"/>
    </row>
    <row r="221" spans="2:8" x14ac:dyDescent="0.25">
      <c r="B221" s="338">
        <v>217</v>
      </c>
      <c r="C221" s="125"/>
      <c r="D221" s="127">
        <v>0</v>
      </c>
      <c r="E221" s="127">
        <v>0</v>
      </c>
      <c r="F221" s="341">
        <f>(D221+E221)*'LIQUIDACION IN. DE'!$J$1166*($D$1165/IF(AND($D$1164&gt;$B$1166,$B$1166&gt;$D$1163),366,365))</f>
        <v>0</v>
      </c>
      <c r="G221" s="340">
        <f t="shared" si="2"/>
        <v>0</v>
      </c>
      <c r="H221" s="283"/>
    </row>
    <row r="222" spans="2:8" x14ac:dyDescent="0.25">
      <c r="B222" s="339">
        <v>218</v>
      </c>
      <c r="C222" s="125"/>
      <c r="D222" s="127">
        <v>0</v>
      </c>
      <c r="E222" s="127">
        <v>0</v>
      </c>
      <c r="F222" s="341">
        <f>(D222+E222)*'LIQUIDACION IN. DE'!$J$1166*($D$1165/IF(AND($D$1164&gt;$B$1166,$B$1166&gt;$D$1163),366,365))</f>
        <v>0</v>
      </c>
      <c r="G222" s="340">
        <f t="shared" si="2"/>
        <v>0</v>
      </c>
      <c r="H222" s="283"/>
    </row>
    <row r="223" spans="2:8" x14ac:dyDescent="0.25">
      <c r="B223" s="339">
        <v>219</v>
      </c>
      <c r="C223" s="125"/>
      <c r="D223" s="127">
        <v>0</v>
      </c>
      <c r="E223" s="127">
        <v>0</v>
      </c>
      <c r="F223" s="341">
        <f>(D223+E223)*'LIQUIDACION IN. DE'!$J$1166*($D$1165/IF(AND($D$1164&gt;$B$1166,$B$1166&gt;$D$1163),366,365))</f>
        <v>0</v>
      </c>
      <c r="G223" s="340">
        <f t="shared" si="2"/>
        <v>0</v>
      </c>
      <c r="H223" s="283"/>
    </row>
    <row r="224" spans="2:8" x14ac:dyDescent="0.25">
      <c r="B224" s="338">
        <v>220</v>
      </c>
      <c r="C224" s="125"/>
      <c r="D224" s="127">
        <v>0</v>
      </c>
      <c r="E224" s="127">
        <v>0</v>
      </c>
      <c r="F224" s="341">
        <f>(D224+E224)*'LIQUIDACION IN. DE'!$J$1166*($D$1165/IF(AND($D$1164&gt;$B$1166,$B$1166&gt;$D$1163),366,365))</f>
        <v>0</v>
      </c>
      <c r="G224" s="340">
        <f t="shared" si="2"/>
        <v>0</v>
      </c>
      <c r="H224" s="283"/>
    </row>
    <row r="225" spans="2:8" x14ac:dyDescent="0.25">
      <c r="B225" s="339">
        <v>221</v>
      </c>
      <c r="C225" s="125"/>
      <c r="D225" s="127">
        <v>0</v>
      </c>
      <c r="E225" s="127">
        <v>0</v>
      </c>
      <c r="F225" s="341">
        <f>(D225+E225)*'LIQUIDACION IN. DE'!$J$1166*($D$1165/IF(AND($D$1164&gt;$B$1166,$B$1166&gt;$D$1163),366,365))</f>
        <v>0</v>
      </c>
      <c r="G225" s="340">
        <f t="shared" si="2"/>
        <v>0</v>
      </c>
      <c r="H225" s="283"/>
    </row>
    <row r="226" spans="2:8" x14ac:dyDescent="0.25">
      <c r="B226" s="339">
        <v>222</v>
      </c>
      <c r="C226" s="125"/>
      <c r="D226" s="127">
        <v>0</v>
      </c>
      <c r="E226" s="127">
        <v>0</v>
      </c>
      <c r="F226" s="341">
        <f>(D226+E226)*'LIQUIDACION IN. DE'!$J$1166*($D$1165/IF(AND($D$1164&gt;$B$1166,$B$1166&gt;$D$1163),366,365))</f>
        <v>0</v>
      </c>
      <c r="G226" s="340">
        <f t="shared" si="2"/>
        <v>0</v>
      </c>
      <c r="H226" s="283"/>
    </row>
    <row r="227" spans="2:8" x14ac:dyDescent="0.25">
      <c r="B227" s="338">
        <v>223</v>
      </c>
      <c r="C227" s="125"/>
      <c r="D227" s="127">
        <v>0</v>
      </c>
      <c r="E227" s="127">
        <v>0</v>
      </c>
      <c r="F227" s="341">
        <f>(D227+E227)*'LIQUIDACION IN. DE'!$J$1166*($D$1165/IF(AND($D$1164&gt;$B$1166,$B$1166&gt;$D$1163),366,365))</f>
        <v>0</v>
      </c>
      <c r="G227" s="340">
        <f t="shared" si="2"/>
        <v>0</v>
      </c>
      <c r="H227" s="283"/>
    </row>
    <row r="228" spans="2:8" x14ac:dyDescent="0.25">
      <c r="B228" s="339">
        <v>224</v>
      </c>
      <c r="C228" s="125"/>
      <c r="D228" s="127">
        <v>0</v>
      </c>
      <c r="E228" s="127">
        <v>0</v>
      </c>
      <c r="F228" s="341">
        <f>(D228+E228)*'LIQUIDACION IN. DE'!$J$1166*($D$1165/IF(AND($D$1164&gt;$B$1166,$B$1166&gt;$D$1163),366,365))</f>
        <v>0</v>
      </c>
      <c r="G228" s="340">
        <f t="shared" si="2"/>
        <v>0</v>
      </c>
      <c r="H228" s="283"/>
    </row>
    <row r="229" spans="2:8" x14ac:dyDescent="0.25">
      <c r="B229" s="339">
        <v>225</v>
      </c>
      <c r="C229" s="125"/>
      <c r="D229" s="127">
        <v>0</v>
      </c>
      <c r="E229" s="127">
        <v>0</v>
      </c>
      <c r="F229" s="341">
        <f>(D229+E229)*'LIQUIDACION IN. DE'!$J$1166*($D$1165/IF(AND($D$1164&gt;$B$1166,$B$1166&gt;$D$1163),366,365))</f>
        <v>0</v>
      </c>
      <c r="G229" s="340">
        <f t="shared" si="2"/>
        <v>0</v>
      </c>
      <c r="H229" s="283"/>
    </row>
    <row r="230" spans="2:8" x14ac:dyDescent="0.25">
      <c r="B230" s="338">
        <v>226</v>
      </c>
      <c r="C230" s="125"/>
      <c r="D230" s="127">
        <v>0</v>
      </c>
      <c r="E230" s="127">
        <v>0</v>
      </c>
      <c r="F230" s="341">
        <f>(D230+E230)*'LIQUIDACION IN. DE'!$J$1166*($D$1165/IF(AND($D$1164&gt;$B$1166,$B$1166&gt;$D$1163),366,365))</f>
        <v>0</v>
      </c>
      <c r="G230" s="340">
        <f t="shared" si="2"/>
        <v>0</v>
      </c>
      <c r="H230" s="283"/>
    </row>
    <row r="231" spans="2:8" x14ac:dyDescent="0.25">
      <c r="B231" s="339">
        <v>227</v>
      </c>
      <c r="C231" s="125"/>
      <c r="D231" s="127">
        <v>0</v>
      </c>
      <c r="E231" s="127">
        <v>0</v>
      </c>
      <c r="F231" s="341">
        <f>(D231+E231)*'LIQUIDACION IN. DE'!$J$1166*($D$1165/IF(AND($D$1164&gt;$B$1166,$B$1166&gt;$D$1163),366,365))</f>
        <v>0</v>
      </c>
      <c r="G231" s="340">
        <f t="shared" si="2"/>
        <v>0</v>
      </c>
      <c r="H231" s="283"/>
    </row>
    <row r="232" spans="2:8" x14ac:dyDescent="0.25">
      <c r="B232" s="339">
        <v>228</v>
      </c>
      <c r="C232" s="125"/>
      <c r="D232" s="127">
        <v>0</v>
      </c>
      <c r="E232" s="127">
        <v>0</v>
      </c>
      <c r="F232" s="341">
        <f>(D232+E232)*'LIQUIDACION IN. DE'!$J$1166*($D$1165/IF(AND($D$1164&gt;$B$1166,$B$1166&gt;$D$1163),366,365))</f>
        <v>0</v>
      </c>
      <c r="G232" s="340">
        <f t="shared" si="2"/>
        <v>0</v>
      </c>
      <c r="H232" s="283"/>
    </row>
    <row r="233" spans="2:8" x14ac:dyDescent="0.25">
      <c r="B233" s="338">
        <v>229</v>
      </c>
      <c r="C233" s="125"/>
      <c r="D233" s="127">
        <v>0</v>
      </c>
      <c r="E233" s="127">
        <v>0</v>
      </c>
      <c r="F233" s="341">
        <f>(D233+E233)*'LIQUIDACION IN. DE'!$J$1166*($D$1165/IF(AND($D$1164&gt;$B$1166,$B$1166&gt;$D$1163),366,365))</f>
        <v>0</v>
      </c>
      <c r="G233" s="340">
        <f t="shared" si="2"/>
        <v>0</v>
      </c>
      <c r="H233" s="283"/>
    </row>
    <row r="234" spans="2:8" x14ac:dyDescent="0.25">
      <c r="B234" s="339">
        <v>230</v>
      </c>
      <c r="C234" s="125"/>
      <c r="D234" s="127">
        <v>0</v>
      </c>
      <c r="E234" s="127">
        <v>0</v>
      </c>
      <c r="F234" s="341">
        <f>(D234+E234)*'LIQUIDACION IN. DE'!$J$1166*($D$1165/IF(AND($D$1164&gt;$B$1166,$B$1166&gt;$D$1163),366,365))</f>
        <v>0</v>
      </c>
      <c r="G234" s="340">
        <f t="shared" si="2"/>
        <v>0</v>
      </c>
      <c r="H234" s="283"/>
    </row>
    <row r="235" spans="2:8" x14ac:dyDescent="0.25">
      <c r="B235" s="339">
        <v>231</v>
      </c>
      <c r="C235" s="125"/>
      <c r="D235" s="127">
        <v>0</v>
      </c>
      <c r="E235" s="127">
        <v>0</v>
      </c>
      <c r="F235" s="341">
        <f>(D235+E235)*'LIQUIDACION IN. DE'!$J$1166*($D$1165/IF(AND($D$1164&gt;$B$1166,$B$1166&gt;$D$1163),366,365))</f>
        <v>0</v>
      </c>
      <c r="G235" s="340">
        <f t="shared" si="2"/>
        <v>0</v>
      </c>
      <c r="H235" s="283"/>
    </row>
    <row r="236" spans="2:8" x14ac:dyDescent="0.25">
      <c r="B236" s="338">
        <v>232</v>
      </c>
      <c r="C236" s="125"/>
      <c r="D236" s="127">
        <v>0</v>
      </c>
      <c r="E236" s="127">
        <v>0</v>
      </c>
      <c r="F236" s="341">
        <f>(D236+E236)*'LIQUIDACION IN. DE'!$J$1166*($D$1165/IF(AND($D$1164&gt;$B$1166,$B$1166&gt;$D$1163),366,365))</f>
        <v>0</v>
      </c>
      <c r="G236" s="340">
        <f t="shared" si="2"/>
        <v>0</v>
      </c>
      <c r="H236" s="283"/>
    </row>
    <row r="237" spans="2:8" x14ac:dyDescent="0.25">
      <c r="B237" s="339">
        <v>233</v>
      </c>
      <c r="C237" s="125"/>
      <c r="D237" s="127">
        <v>0</v>
      </c>
      <c r="E237" s="127">
        <v>0</v>
      </c>
      <c r="F237" s="341">
        <f>(D237+E237)*'LIQUIDACION IN. DE'!$J$1166*($D$1165/IF(AND($D$1164&gt;$B$1166,$B$1166&gt;$D$1163),366,365))</f>
        <v>0</v>
      </c>
      <c r="G237" s="340">
        <f t="shared" si="2"/>
        <v>0</v>
      </c>
      <c r="H237" s="283"/>
    </row>
    <row r="238" spans="2:8" x14ac:dyDescent="0.25">
      <c r="B238" s="339">
        <v>234</v>
      </c>
      <c r="C238" s="125"/>
      <c r="D238" s="127">
        <v>0</v>
      </c>
      <c r="E238" s="127">
        <v>0</v>
      </c>
      <c r="F238" s="341">
        <f>(D238+E238)*'LIQUIDACION IN. DE'!$J$1166*($D$1165/IF(AND($D$1164&gt;$B$1166,$B$1166&gt;$D$1163),366,365))</f>
        <v>0</v>
      </c>
      <c r="G238" s="340">
        <f t="shared" si="2"/>
        <v>0</v>
      </c>
      <c r="H238" s="283"/>
    </row>
    <row r="239" spans="2:8" x14ac:dyDescent="0.25">
      <c r="B239" s="338">
        <v>235</v>
      </c>
      <c r="C239" s="125"/>
      <c r="D239" s="127">
        <v>0</v>
      </c>
      <c r="E239" s="127">
        <v>0</v>
      </c>
      <c r="F239" s="341">
        <f>(D239+E239)*'LIQUIDACION IN. DE'!$J$1166*($D$1165/IF(AND($D$1164&gt;$B$1166,$B$1166&gt;$D$1163),366,365))</f>
        <v>0</v>
      </c>
      <c r="G239" s="340">
        <f t="shared" si="2"/>
        <v>0</v>
      </c>
      <c r="H239" s="283"/>
    </row>
    <row r="240" spans="2:8" x14ac:dyDescent="0.25">
      <c r="B240" s="339">
        <v>236</v>
      </c>
      <c r="C240" s="125"/>
      <c r="D240" s="127">
        <v>0</v>
      </c>
      <c r="E240" s="127">
        <v>0</v>
      </c>
      <c r="F240" s="341">
        <f>(D240+E240)*'LIQUIDACION IN. DE'!$J$1166*($D$1165/IF(AND($D$1164&gt;$B$1166,$B$1166&gt;$D$1163),366,365))</f>
        <v>0</v>
      </c>
      <c r="G240" s="340">
        <f t="shared" si="2"/>
        <v>0</v>
      </c>
      <c r="H240" s="283"/>
    </row>
    <row r="241" spans="2:8" x14ac:dyDescent="0.25">
      <c r="B241" s="339">
        <v>237</v>
      </c>
      <c r="C241" s="125"/>
      <c r="D241" s="127">
        <v>0</v>
      </c>
      <c r="E241" s="127">
        <v>0</v>
      </c>
      <c r="F241" s="341">
        <f>(D241+E241)*'LIQUIDACION IN. DE'!$J$1166*($D$1165/IF(AND($D$1164&gt;$B$1166,$B$1166&gt;$D$1163),366,365))</f>
        <v>0</v>
      </c>
      <c r="G241" s="340">
        <f t="shared" si="2"/>
        <v>0</v>
      </c>
      <c r="H241" s="283"/>
    </row>
    <row r="242" spans="2:8" x14ac:dyDescent="0.25">
      <c r="B242" s="338">
        <v>238</v>
      </c>
      <c r="C242" s="125"/>
      <c r="D242" s="127">
        <v>0</v>
      </c>
      <c r="E242" s="127">
        <v>0</v>
      </c>
      <c r="F242" s="341">
        <f>(D242+E242)*'LIQUIDACION IN. DE'!$J$1166*($D$1165/IF(AND($D$1164&gt;$B$1166,$B$1166&gt;$D$1163),366,365))</f>
        <v>0</v>
      </c>
      <c r="G242" s="340">
        <f t="shared" si="2"/>
        <v>0</v>
      </c>
      <c r="H242" s="283"/>
    </row>
    <row r="243" spans="2:8" x14ac:dyDescent="0.25">
      <c r="B243" s="339">
        <v>239</v>
      </c>
      <c r="C243" s="125"/>
      <c r="D243" s="127">
        <v>0</v>
      </c>
      <c r="E243" s="127">
        <v>0</v>
      </c>
      <c r="F243" s="341">
        <f>(D243+E243)*'LIQUIDACION IN. DE'!$J$1166*($D$1165/IF(AND($D$1164&gt;$B$1166,$B$1166&gt;$D$1163),366,365))</f>
        <v>0</v>
      </c>
      <c r="G243" s="340">
        <f t="shared" si="2"/>
        <v>0</v>
      </c>
      <c r="H243" s="283"/>
    </row>
    <row r="244" spans="2:8" x14ac:dyDescent="0.25">
      <c r="B244" s="339">
        <v>240</v>
      </c>
      <c r="C244" s="125"/>
      <c r="D244" s="127">
        <v>0</v>
      </c>
      <c r="E244" s="127">
        <v>0</v>
      </c>
      <c r="F244" s="341">
        <f>(D244+E244)*'LIQUIDACION IN. DE'!$J$1166*($D$1165/IF(AND($D$1164&gt;$B$1166,$B$1166&gt;$D$1163),366,365))</f>
        <v>0</v>
      </c>
      <c r="G244" s="340">
        <f t="shared" si="2"/>
        <v>0</v>
      </c>
      <c r="H244" s="283"/>
    </row>
    <row r="245" spans="2:8" x14ac:dyDescent="0.25">
      <c r="B245" s="338">
        <v>241</v>
      </c>
      <c r="C245" s="125"/>
      <c r="D245" s="127">
        <v>0</v>
      </c>
      <c r="E245" s="127">
        <v>0</v>
      </c>
      <c r="F245" s="341">
        <f>(D245+E245)*'LIQUIDACION IN. DE'!$J$1166*($D$1165/IF(AND($D$1164&gt;$B$1166,$B$1166&gt;$D$1163),366,365))</f>
        <v>0</v>
      </c>
      <c r="G245" s="340">
        <f t="shared" si="2"/>
        <v>0</v>
      </c>
      <c r="H245" s="283"/>
    </row>
    <row r="246" spans="2:8" x14ac:dyDescent="0.25">
      <c r="B246" s="339">
        <v>242</v>
      </c>
      <c r="C246" s="125"/>
      <c r="D246" s="127">
        <v>0</v>
      </c>
      <c r="E246" s="127">
        <v>0</v>
      </c>
      <c r="F246" s="341">
        <f>(D246+E246)*'LIQUIDACION IN. DE'!$J$1166*($D$1165/IF(AND($D$1164&gt;$B$1166,$B$1166&gt;$D$1163),366,365))</f>
        <v>0</v>
      </c>
      <c r="G246" s="340">
        <f t="shared" si="2"/>
        <v>0</v>
      </c>
      <c r="H246" s="283"/>
    </row>
    <row r="247" spans="2:8" x14ac:dyDescent="0.25">
      <c r="B247" s="339">
        <v>243</v>
      </c>
      <c r="C247" s="125"/>
      <c r="D247" s="127">
        <v>0</v>
      </c>
      <c r="E247" s="127">
        <v>0</v>
      </c>
      <c r="F247" s="341">
        <f>(D247+E247)*'LIQUIDACION IN. DE'!$J$1166*($D$1165/IF(AND($D$1164&gt;$B$1166,$B$1166&gt;$D$1163),366,365))</f>
        <v>0</v>
      </c>
      <c r="G247" s="340">
        <f t="shared" si="2"/>
        <v>0</v>
      </c>
      <c r="H247" s="283"/>
    </row>
    <row r="248" spans="2:8" x14ac:dyDescent="0.25">
      <c r="B248" s="338">
        <v>244</v>
      </c>
      <c r="C248" s="125"/>
      <c r="D248" s="127">
        <v>0</v>
      </c>
      <c r="E248" s="127">
        <v>0</v>
      </c>
      <c r="F248" s="341">
        <f>(D248+E248)*'LIQUIDACION IN. DE'!$J$1166*($D$1165/IF(AND($D$1164&gt;$B$1166,$B$1166&gt;$D$1163),366,365))</f>
        <v>0</v>
      </c>
      <c r="G248" s="340">
        <f t="shared" si="2"/>
        <v>0</v>
      </c>
      <c r="H248" s="283"/>
    </row>
    <row r="249" spans="2:8" x14ac:dyDescent="0.25">
      <c r="B249" s="339">
        <v>245</v>
      </c>
      <c r="C249" s="125"/>
      <c r="D249" s="127">
        <v>0</v>
      </c>
      <c r="E249" s="127">
        <v>0</v>
      </c>
      <c r="F249" s="341">
        <f>(D249+E249)*'LIQUIDACION IN. DE'!$J$1166*($D$1165/IF(AND($D$1164&gt;$B$1166,$B$1166&gt;$D$1163),366,365))</f>
        <v>0</v>
      </c>
      <c r="G249" s="340">
        <f t="shared" si="2"/>
        <v>0</v>
      </c>
      <c r="H249" s="283"/>
    </row>
    <row r="250" spans="2:8" x14ac:dyDescent="0.25">
      <c r="B250" s="339">
        <v>246</v>
      </c>
      <c r="C250" s="125"/>
      <c r="D250" s="127">
        <v>0</v>
      </c>
      <c r="E250" s="127">
        <v>0</v>
      </c>
      <c r="F250" s="341">
        <f>(D250+E250)*'LIQUIDACION IN. DE'!$J$1166*($D$1165/IF(AND($D$1164&gt;$B$1166,$B$1166&gt;$D$1163),366,365))</f>
        <v>0</v>
      </c>
      <c r="G250" s="340">
        <f t="shared" si="2"/>
        <v>0</v>
      </c>
      <c r="H250" s="283"/>
    </row>
    <row r="251" spans="2:8" x14ac:dyDescent="0.25">
      <c r="B251" s="338">
        <v>247</v>
      </c>
      <c r="C251" s="125"/>
      <c r="D251" s="127">
        <v>0</v>
      </c>
      <c r="E251" s="127">
        <v>0</v>
      </c>
      <c r="F251" s="341">
        <f>(D251+E251)*'LIQUIDACION IN. DE'!$J$1166*($D$1165/IF(AND($D$1164&gt;$B$1166,$B$1166&gt;$D$1163),366,365))</f>
        <v>0</v>
      </c>
      <c r="G251" s="340">
        <f t="shared" si="2"/>
        <v>0</v>
      </c>
      <c r="H251" s="283"/>
    </row>
    <row r="252" spans="2:8" x14ac:dyDescent="0.25">
      <c r="B252" s="339">
        <v>248</v>
      </c>
      <c r="C252" s="125"/>
      <c r="D252" s="127">
        <v>0</v>
      </c>
      <c r="E252" s="127">
        <v>0</v>
      </c>
      <c r="F252" s="341">
        <f>(D252+E252)*'LIQUIDACION IN. DE'!$J$1166*($D$1165/IF(AND($D$1164&gt;$B$1166,$B$1166&gt;$D$1163),366,365))</f>
        <v>0</v>
      </c>
      <c r="G252" s="340">
        <f t="shared" si="2"/>
        <v>0</v>
      </c>
      <c r="H252" s="283"/>
    </row>
    <row r="253" spans="2:8" x14ac:dyDescent="0.25">
      <c r="B253" s="339">
        <v>249</v>
      </c>
      <c r="C253" s="125"/>
      <c r="D253" s="127">
        <v>0</v>
      </c>
      <c r="E253" s="127">
        <v>0</v>
      </c>
      <c r="F253" s="341">
        <f>(D253+E253)*'LIQUIDACION IN. DE'!$J$1166*($D$1165/IF(AND($D$1164&gt;$B$1166,$B$1166&gt;$D$1163),366,365))</f>
        <v>0</v>
      </c>
      <c r="G253" s="340">
        <f t="shared" si="2"/>
        <v>0</v>
      </c>
      <c r="H253" s="283"/>
    </row>
    <row r="254" spans="2:8" x14ac:dyDescent="0.25">
      <c r="B254" s="338">
        <v>250</v>
      </c>
      <c r="C254" s="125"/>
      <c r="D254" s="127">
        <v>0</v>
      </c>
      <c r="E254" s="127">
        <v>0</v>
      </c>
      <c r="F254" s="341">
        <f>(D254+E254)*'LIQUIDACION IN. DE'!$J$1166*($D$1165/IF(AND($D$1164&gt;$B$1166,$B$1166&gt;$D$1163),366,365))</f>
        <v>0</v>
      </c>
      <c r="G254" s="340">
        <f t="shared" si="2"/>
        <v>0</v>
      </c>
      <c r="H254" s="283"/>
    </row>
    <row r="255" spans="2:8" x14ac:dyDescent="0.25">
      <c r="B255" s="339">
        <v>251</v>
      </c>
      <c r="C255" s="125"/>
      <c r="D255" s="127">
        <v>0</v>
      </c>
      <c r="E255" s="127">
        <v>0</v>
      </c>
      <c r="F255" s="341">
        <f>(D255+E255)*'LIQUIDACION IN. DE'!$J$1166*($D$1165/IF(AND($D$1164&gt;$B$1166,$B$1166&gt;$D$1163),366,365))</f>
        <v>0</v>
      </c>
      <c r="G255" s="340">
        <f t="shared" si="2"/>
        <v>0</v>
      </c>
      <c r="H255" s="283"/>
    </row>
    <row r="256" spans="2:8" x14ac:dyDescent="0.25">
      <c r="B256" s="339">
        <v>252</v>
      </c>
      <c r="C256" s="125"/>
      <c r="D256" s="127">
        <v>0</v>
      </c>
      <c r="E256" s="127">
        <v>0</v>
      </c>
      <c r="F256" s="341">
        <f>(D256+E256)*'LIQUIDACION IN. DE'!$J$1166*($D$1165/IF(AND($D$1164&gt;$B$1166,$B$1166&gt;$D$1163),366,365))</f>
        <v>0</v>
      </c>
      <c r="G256" s="340">
        <f t="shared" si="2"/>
        <v>0</v>
      </c>
      <c r="H256" s="283"/>
    </row>
    <row r="257" spans="2:8" x14ac:dyDescent="0.25">
      <c r="B257" s="338">
        <v>253</v>
      </c>
      <c r="C257" s="125"/>
      <c r="D257" s="127">
        <v>0</v>
      </c>
      <c r="E257" s="127">
        <v>0</v>
      </c>
      <c r="F257" s="341">
        <f>(D257+E257)*'LIQUIDACION IN. DE'!$J$1166*($D$1165/IF(AND($D$1164&gt;$B$1166,$B$1166&gt;$D$1163),366,365))</f>
        <v>0</v>
      </c>
      <c r="G257" s="340">
        <f t="shared" si="2"/>
        <v>0</v>
      </c>
      <c r="H257" s="283"/>
    </row>
    <row r="258" spans="2:8" x14ac:dyDescent="0.25">
      <c r="B258" s="339">
        <v>254</v>
      </c>
      <c r="C258" s="125"/>
      <c r="D258" s="127">
        <v>0</v>
      </c>
      <c r="E258" s="127">
        <v>0</v>
      </c>
      <c r="F258" s="341">
        <f>(D258+E258)*'LIQUIDACION IN. DE'!$J$1166*($D$1165/IF(AND($D$1164&gt;$B$1166,$B$1166&gt;$D$1163),366,365))</f>
        <v>0</v>
      </c>
      <c r="G258" s="340">
        <f t="shared" si="2"/>
        <v>0</v>
      </c>
      <c r="H258" s="283"/>
    </row>
    <row r="259" spans="2:8" x14ac:dyDescent="0.25">
      <c r="B259" s="339">
        <v>255</v>
      </c>
      <c r="C259" s="125"/>
      <c r="D259" s="127">
        <v>0</v>
      </c>
      <c r="E259" s="127">
        <v>0</v>
      </c>
      <c r="F259" s="341">
        <f>(D259+E259)*'LIQUIDACION IN. DE'!$J$1166*($D$1165/IF(AND($D$1164&gt;$B$1166,$B$1166&gt;$D$1163),366,365))</f>
        <v>0</v>
      </c>
      <c r="G259" s="340">
        <f t="shared" si="2"/>
        <v>0</v>
      </c>
      <c r="H259" s="283"/>
    </row>
    <row r="260" spans="2:8" x14ac:dyDescent="0.25">
      <c r="B260" s="338">
        <v>256</v>
      </c>
      <c r="C260" s="125"/>
      <c r="D260" s="127">
        <v>0</v>
      </c>
      <c r="E260" s="127">
        <v>0</v>
      </c>
      <c r="F260" s="341">
        <f>(D260+E260)*'LIQUIDACION IN. DE'!$J$1166*($D$1165/IF(AND($D$1164&gt;$B$1166,$B$1166&gt;$D$1163),366,365))</f>
        <v>0</v>
      </c>
      <c r="G260" s="340">
        <f t="shared" si="2"/>
        <v>0</v>
      </c>
      <c r="H260" s="283"/>
    </row>
    <row r="261" spans="2:8" x14ac:dyDescent="0.25">
      <c r="B261" s="339">
        <v>257</v>
      </c>
      <c r="C261" s="125"/>
      <c r="D261" s="127">
        <v>0</v>
      </c>
      <c r="E261" s="127">
        <v>0</v>
      </c>
      <c r="F261" s="341">
        <f>(D261+E261)*'LIQUIDACION IN. DE'!$J$1166*($D$1165/IF(AND($D$1164&gt;$B$1166,$B$1166&gt;$D$1163),366,365))</f>
        <v>0</v>
      </c>
      <c r="G261" s="340">
        <f t="shared" si="2"/>
        <v>0</v>
      </c>
      <c r="H261" s="283"/>
    </row>
    <row r="262" spans="2:8" x14ac:dyDescent="0.25">
      <c r="B262" s="339">
        <v>258</v>
      </c>
      <c r="C262" s="125"/>
      <c r="D262" s="127">
        <v>0</v>
      </c>
      <c r="E262" s="127">
        <v>0</v>
      </c>
      <c r="F262" s="341">
        <f>(D262+E262)*'LIQUIDACION IN. DE'!$J$1166*($D$1165/IF(AND($D$1164&gt;$B$1166,$B$1166&gt;$D$1163),366,365))</f>
        <v>0</v>
      </c>
      <c r="G262" s="340">
        <f t="shared" si="2"/>
        <v>0</v>
      </c>
      <c r="H262" s="283"/>
    </row>
    <row r="263" spans="2:8" x14ac:dyDescent="0.25">
      <c r="B263" s="338">
        <v>259</v>
      </c>
      <c r="C263" s="125"/>
      <c r="D263" s="127">
        <v>0</v>
      </c>
      <c r="E263" s="127">
        <v>0</v>
      </c>
      <c r="F263" s="341">
        <f>(D263+E263)*'LIQUIDACION IN. DE'!$J$1166*($D$1165/IF(AND($D$1164&gt;$B$1166,$B$1166&gt;$D$1163),366,365))</f>
        <v>0</v>
      </c>
      <c r="G263" s="340">
        <f t="shared" si="2"/>
        <v>0</v>
      </c>
      <c r="H263" s="283"/>
    </row>
    <row r="264" spans="2:8" x14ac:dyDescent="0.25">
      <c r="B264" s="339">
        <v>260</v>
      </c>
      <c r="C264" s="125"/>
      <c r="D264" s="127">
        <v>0</v>
      </c>
      <c r="E264" s="127">
        <v>0</v>
      </c>
      <c r="F264" s="341">
        <f>(D264+E264)*'LIQUIDACION IN. DE'!$J$1166*($D$1165/IF(AND($D$1164&gt;$B$1166,$B$1166&gt;$D$1163),366,365))</f>
        <v>0</v>
      </c>
      <c r="G264" s="340">
        <f t="shared" si="2"/>
        <v>0</v>
      </c>
      <c r="H264" s="283"/>
    </row>
    <row r="265" spans="2:8" x14ac:dyDescent="0.25">
      <c r="B265" s="339">
        <v>261</v>
      </c>
      <c r="C265" s="125"/>
      <c r="D265" s="127">
        <v>0</v>
      </c>
      <c r="E265" s="127">
        <v>0</v>
      </c>
      <c r="F265" s="341">
        <f>(D265+E265)*'LIQUIDACION IN. DE'!$J$1166*($D$1165/IF(AND($D$1164&gt;$B$1166,$B$1166&gt;$D$1163),366,365))</f>
        <v>0</v>
      </c>
      <c r="G265" s="340">
        <f t="shared" si="2"/>
        <v>0</v>
      </c>
      <c r="H265" s="283"/>
    </row>
    <row r="266" spans="2:8" x14ac:dyDescent="0.25">
      <c r="B266" s="338">
        <v>262</v>
      </c>
      <c r="C266" s="125"/>
      <c r="D266" s="127">
        <v>0</v>
      </c>
      <c r="E266" s="127">
        <v>0</v>
      </c>
      <c r="F266" s="341">
        <f>(D266+E266)*'LIQUIDACION IN. DE'!$J$1166*($D$1165/IF(AND($D$1164&gt;$B$1166,$B$1166&gt;$D$1163),366,365))</f>
        <v>0</v>
      </c>
      <c r="G266" s="340">
        <f t="shared" ref="G266:G329" si="3">SUM(D266:F266)</f>
        <v>0</v>
      </c>
      <c r="H266" s="283"/>
    </row>
    <row r="267" spans="2:8" x14ac:dyDescent="0.25">
      <c r="B267" s="339">
        <v>263</v>
      </c>
      <c r="C267" s="125"/>
      <c r="D267" s="127">
        <v>0</v>
      </c>
      <c r="E267" s="127">
        <v>0</v>
      </c>
      <c r="F267" s="341">
        <f>(D267+E267)*'LIQUIDACION IN. DE'!$J$1166*($D$1165/IF(AND($D$1164&gt;$B$1166,$B$1166&gt;$D$1163),366,365))</f>
        <v>0</v>
      </c>
      <c r="G267" s="340">
        <f t="shared" si="3"/>
        <v>0</v>
      </c>
      <c r="H267" s="283"/>
    </row>
    <row r="268" spans="2:8" x14ac:dyDescent="0.25">
      <c r="B268" s="339">
        <v>264</v>
      </c>
      <c r="C268" s="125"/>
      <c r="D268" s="127">
        <v>0</v>
      </c>
      <c r="E268" s="127">
        <v>0</v>
      </c>
      <c r="F268" s="341">
        <f>(D268+E268)*'LIQUIDACION IN. DE'!$J$1166*($D$1165/IF(AND($D$1164&gt;$B$1166,$B$1166&gt;$D$1163),366,365))</f>
        <v>0</v>
      </c>
      <c r="G268" s="340">
        <f t="shared" si="3"/>
        <v>0</v>
      </c>
      <c r="H268" s="283"/>
    </row>
    <row r="269" spans="2:8" x14ac:dyDescent="0.25">
      <c r="B269" s="338">
        <v>265</v>
      </c>
      <c r="C269" s="125"/>
      <c r="D269" s="127">
        <v>0</v>
      </c>
      <c r="E269" s="127">
        <v>0</v>
      </c>
      <c r="F269" s="341">
        <f>(D269+E269)*'LIQUIDACION IN. DE'!$J$1166*($D$1165/IF(AND($D$1164&gt;$B$1166,$B$1166&gt;$D$1163),366,365))</f>
        <v>0</v>
      </c>
      <c r="G269" s="340">
        <f t="shared" si="3"/>
        <v>0</v>
      </c>
      <c r="H269" s="283"/>
    </row>
    <row r="270" spans="2:8" x14ac:dyDescent="0.25">
      <c r="B270" s="339">
        <v>266</v>
      </c>
      <c r="C270" s="125"/>
      <c r="D270" s="127">
        <v>0</v>
      </c>
      <c r="E270" s="127">
        <v>0</v>
      </c>
      <c r="F270" s="341">
        <f>(D270+E270)*'LIQUIDACION IN. DE'!$J$1166*($D$1165/IF(AND($D$1164&gt;$B$1166,$B$1166&gt;$D$1163),366,365))</f>
        <v>0</v>
      </c>
      <c r="G270" s="340">
        <f t="shared" si="3"/>
        <v>0</v>
      </c>
      <c r="H270" s="283"/>
    </row>
    <row r="271" spans="2:8" x14ac:dyDescent="0.25">
      <c r="B271" s="339">
        <v>267</v>
      </c>
      <c r="C271" s="125"/>
      <c r="D271" s="127">
        <v>0</v>
      </c>
      <c r="E271" s="127">
        <v>0</v>
      </c>
      <c r="F271" s="341">
        <f>(D271+E271)*'LIQUIDACION IN. DE'!$J$1166*($D$1165/IF(AND($D$1164&gt;$B$1166,$B$1166&gt;$D$1163),366,365))</f>
        <v>0</v>
      </c>
      <c r="G271" s="340">
        <f t="shared" si="3"/>
        <v>0</v>
      </c>
      <c r="H271" s="283"/>
    </row>
    <row r="272" spans="2:8" x14ac:dyDescent="0.25">
      <c r="B272" s="338">
        <v>268</v>
      </c>
      <c r="C272" s="125"/>
      <c r="D272" s="127">
        <v>0</v>
      </c>
      <c r="E272" s="127">
        <v>0</v>
      </c>
      <c r="F272" s="341">
        <f>(D272+E272)*'LIQUIDACION IN. DE'!$J$1166*($D$1165/IF(AND($D$1164&gt;$B$1166,$B$1166&gt;$D$1163),366,365))</f>
        <v>0</v>
      </c>
      <c r="G272" s="340">
        <f t="shared" si="3"/>
        <v>0</v>
      </c>
      <c r="H272" s="283"/>
    </row>
    <row r="273" spans="2:8" x14ac:dyDescent="0.25">
      <c r="B273" s="339">
        <v>269</v>
      </c>
      <c r="C273" s="125"/>
      <c r="D273" s="127">
        <v>0</v>
      </c>
      <c r="E273" s="127">
        <v>0</v>
      </c>
      <c r="F273" s="341">
        <f>(D273+E273)*'LIQUIDACION IN. DE'!$J$1166*($D$1165/IF(AND($D$1164&gt;$B$1166,$B$1166&gt;$D$1163),366,365))</f>
        <v>0</v>
      </c>
      <c r="G273" s="340">
        <f t="shared" si="3"/>
        <v>0</v>
      </c>
      <c r="H273" s="283"/>
    </row>
    <row r="274" spans="2:8" x14ac:dyDescent="0.25">
      <c r="B274" s="339">
        <v>270</v>
      </c>
      <c r="C274" s="125"/>
      <c r="D274" s="127">
        <v>0</v>
      </c>
      <c r="E274" s="127">
        <v>0</v>
      </c>
      <c r="F274" s="341">
        <f>(D274+E274)*'LIQUIDACION IN. DE'!$J$1166*($D$1165/IF(AND($D$1164&gt;$B$1166,$B$1166&gt;$D$1163),366,365))</f>
        <v>0</v>
      </c>
      <c r="G274" s="340">
        <f t="shared" si="3"/>
        <v>0</v>
      </c>
      <c r="H274" s="283"/>
    </row>
    <row r="275" spans="2:8" x14ac:dyDescent="0.25">
      <c r="B275" s="338">
        <v>271</v>
      </c>
      <c r="C275" s="125"/>
      <c r="D275" s="127">
        <v>0</v>
      </c>
      <c r="E275" s="127">
        <v>0</v>
      </c>
      <c r="F275" s="341">
        <f>(D275+E275)*'LIQUIDACION IN. DE'!$J$1166*($D$1165/IF(AND($D$1164&gt;$B$1166,$B$1166&gt;$D$1163),366,365))</f>
        <v>0</v>
      </c>
      <c r="G275" s="340">
        <f t="shared" si="3"/>
        <v>0</v>
      </c>
      <c r="H275" s="283"/>
    </row>
    <row r="276" spans="2:8" x14ac:dyDescent="0.25">
      <c r="B276" s="339">
        <v>272</v>
      </c>
      <c r="C276" s="125"/>
      <c r="D276" s="127">
        <v>0</v>
      </c>
      <c r="E276" s="127">
        <v>0</v>
      </c>
      <c r="F276" s="341">
        <f>(D276+E276)*'LIQUIDACION IN. DE'!$J$1166*($D$1165/IF(AND($D$1164&gt;$B$1166,$B$1166&gt;$D$1163),366,365))</f>
        <v>0</v>
      </c>
      <c r="G276" s="340">
        <f t="shared" si="3"/>
        <v>0</v>
      </c>
      <c r="H276" s="283"/>
    </row>
    <row r="277" spans="2:8" x14ac:dyDescent="0.25">
      <c r="B277" s="339">
        <v>273</v>
      </c>
      <c r="C277" s="125"/>
      <c r="D277" s="127">
        <v>0</v>
      </c>
      <c r="E277" s="127">
        <v>0</v>
      </c>
      <c r="F277" s="341">
        <f>(D277+E277)*'LIQUIDACION IN. DE'!$J$1166*($D$1165/IF(AND($D$1164&gt;$B$1166,$B$1166&gt;$D$1163),366,365))</f>
        <v>0</v>
      </c>
      <c r="G277" s="340">
        <f t="shared" si="3"/>
        <v>0</v>
      </c>
      <c r="H277" s="283"/>
    </row>
    <row r="278" spans="2:8" x14ac:dyDescent="0.25">
      <c r="B278" s="338">
        <v>274</v>
      </c>
      <c r="C278" s="125"/>
      <c r="D278" s="127">
        <v>0</v>
      </c>
      <c r="E278" s="127">
        <v>0</v>
      </c>
      <c r="F278" s="341">
        <f>(D278+E278)*'LIQUIDACION IN. DE'!$J$1166*($D$1165/IF(AND($D$1164&gt;$B$1166,$B$1166&gt;$D$1163),366,365))</f>
        <v>0</v>
      </c>
      <c r="G278" s="340">
        <f t="shared" si="3"/>
        <v>0</v>
      </c>
      <c r="H278" s="283"/>
    </row>
    <row r="279" spans="2:8" x14ac:dyDescent="0.25">
      <c r="B279" s="339">
        <v>275</v>
      </c>
      <c r="C279" s="125"/>
      <c r="D279" s="127">
        <v>0</v>
      </c>
      <c r="E279" s="127">
        <v>0</v>
      </c>
      <c r="F279" s="341">
        <f>(D279+E279)*'LIQUIDACION IN. DE'!$J$1166*($D$1165/IF(AND($D$1164&gt;$B$1166,$B$1166&gt;$D$1163),366,365))</f>
        <v>0</v>
      </c>
      <c r="G279" s="340">
        <f t="shared" si="3"/>
        <v>0</v>
      </c>
      <c r="H279" s="283"/>
    </row>
    <row r="280" spans="2:8" x14ac:dyDescent="0.25">
      <c r="B280" s="339">
        <v>276</v>
      </c>
      <c r="C280" s="125"/>
      <c r="D280" s="127">
        <v>0</v>
      </c>
      <c r="E280" s="127">
        <v>0</v>
      </c>
      <c r="F280" s="341">
        <f>(D280+E280)*'LIQUIDACION IN. DE'!$J$1166*($D$1165/IF(AND($D$1164&gt;$B$1166,$B$1166&gt;$D$1163),366,365))</f>
        <v>0</v>
      </c>
      <c r="G280" s="340">
        <f t="shared" si="3"/>
        <v>0</v>
      </c>
      <c r="H280" s="283"/>
    </row>
    <row r="281" spans="2:8" x14ac:dyDescent="0.25">
      <c r="B281" s="338">
        <v>277</v>
      </c>
      <c r="C281" s="125"/>
      <c r="D281" s="127">
        <v>0</v>
      </c>
      <c r="E281" s="127">
        <v>0</v>
      </c>
      <c r="F281" s="341">
        <f>(D281+E281)*'LIQUIDACION IN. DE'!$J$1166*($D$1165/IF(AND($D$1164&gt;$B$1166,$B$1166&gt;$D$1163),366,365))</f>
        <v>0</v>
      </c>
      <c r="G281" s="340">
        <f t="shared" si="3"/>
        <v>0</v>
      </c>
      <c r="H281" s="283"/>
    </row>
    <row r="282" spans="2:8" x14ac:dyDescent="0.25">
      <c r="B282" s="339">
        <v>278</v>
      </c>
      <c r="C282" s="125"/>
      <c r="D282" s="127">
        <v>0</v>
      </c>
      <c r="E282" s="127">
        <v>0</v>
      </c>
      <c r="F282" s="341">
        <f>(D282+E282)*'LIQUIDACION IN. DE'!$J$1166*($D$1165/IF(AND($D$1164&gt;$B$1166,$B$1166&gt;$D$1163),366,365))</f>
        <v>0</v>
      </c>
      <c r="G282" s="340">
        <f t="shared" si="3"/>
        <v>0</v>
      </c>
      <c r="H282" s="283"/>
    </row>
    <row r="283" spans="2:8" x14ac:dyDescent="0.25">
      <c r="B283" s="339">
        <v>279</v>
      </c>
      <c r="C283" s="125"/>
      <c r="D283" s="127">
        <v>0</v>
      </c>
      <c r="E283" s="127">
        <v>0</v>
      </c>
      <c r="F283" s="341">
        <f>(D283+E283)*'LIQUIDACION IN. DE'!$J$1166*($D$1165/IF(AND($D$1164&gt;$B$1166,$B$1166&gt;$D$1163),366,365))</f>
        <v>0</v>
      </c>
      <c r="G283" s="340">
        <f t="shared" si="3"/>
        <v>0</v>
      </c>
      <c r="H283" s="283"/>
    </row>
    <row r="284" spans="2:8" x14ac:dyDescent="0.25">
      <c r="B284" s="338">
        <v>280</v>
      </c>
      <c r="C284" s="125"/>
      <c r="D284" s="127">
        <v>0</v>
      </c>
      <c r="E284" s="127">
        <v>0</v>
      </c>
      <c r="F284" s="341">
        <f>(D284+E284)*'LIQUIDACION IN. DE'!$J$1166*($D$1165/IF(AND($D$1164&gt;$B$1166,$B$1166&gt;$D$1163),366,365))</f>
        <v>0</v>
      </c>
      <c r="G284" s="340">
        <f t="shared" si="3"/>
        <v>0</v>
      </c>
      <c r="H284" s="283"/>
    </row>
    <row r="285" spans="2:8" x14ac:dyDescent="0.25">
      <c r="B285" s="339">
        <v>281</v>
      </c>
      <c r="C285" s="125"/>
      <c r="D285" s="127">
        <v>0</v>
      </c>
      <c r="E285" s="127">
        <v>0</v>
      </c>
      <c r="F285" s="341">
        <f>(D285+E285)*'LIQUIDACION IN. DE'!$J$1166*($D$1165/IF(AND($D$1164&gt;$B$1166,$B$1166&gt;$D$1163),366,365))</f>
        <v>0</v>
      </c>
      <c r="G285" s="340">
        <f t="shared" si="3"/>
        <v>0</v>
      </c>
      <c r="H285" s="283"/>
    </row>
    <row r="286" spans="2:8" x14ac:dyDescent="0.25">
      <c r="B286" s="339">
        <v>282</v>
      </c>
      <c r="C286" s="125"/>
      <c r="D286" s="127">
        <v>0</v>
      </c>
      <c r="E286" s="127">
        <v>0</v>
      </c>
      <c r="F286" s="341">
        <f>(D286+E286)*'LIQUIDACION IN. DE'!$J$1166*($D$1165/IF(AND($D$1164&gt;$B$1166,$B$1166&gt;$D$1163),366,365))</f>
        <v>0</v>
      </c>
      <c r="G286" s="340">
        <f t="shared" si="3"/>
        <v>0</v>
      </c>
      <c r="H286" s="283"/>
    </row>
    <row r="287" spans="2:8" x14ac:dyDescent="0.25">
      <c r="B287" s="338">
        <v>283</v>
      </c>
      <c r="C287" s="125"/>
      <c r="D287" s="127">
        <v>0</v>
      </c>
      <c r="E287" s="127">
        <v>0</v>
      </c>
      <c r="F287" s="341">
        <f>(D287+E287)*'LIQUIDACION IN. DE'!$J$1166*($D$1165/IF(AND($D$1164&gt;$B$1166,$B$1166&gt;$D$1163),366,365))</f>
        <v>0</v>
      </c>
      <c r="G287" s="340">
        <f t="shared" si="3"/>
        <v>0</v>
      </c>
      <c r="H287" s="283"/>
    </row>
    <row r="288" spans="2:8" x14ac:dyDescent="0.25">
      <c r="B288" s="339">
        <v>284</v>
      </c>
      <c r="C288" s="125"/>
      <c r="D288" s="127">
        <v>0</v>
      </c>
      <c r="E288" s="127">
        <v>0</v>
      </c>
      <c r="F288" s="341">
        <f>(D288+E288)*'LIQUIDACION IN. DE'!$J$1166*($D$1165/IF(AND($D$1164&gt;$B$1166,$B$1166&gt;$D$1163),366,365))</f>
        <v>0</v>
      </c>
      <c r="G288" s="340">
        <f t="shared" si="3"/>
        <v>0</v>
      </c>
      <c r="H288" s="283"/>
    </row>
    <row r="289" spans="2:8" x14ac:dyDescent="0.25">
      <c r="B289" s="339">
        <v>285</v>
      </c>
      <c r="C289" s="125"/>
      <c r="D289" s="127">
        <v>0</v>
      </c>
      <c r="E289" s="127">
        <v>0</v>
      </c>
      <c r="F289" s="341">
        <f>(D289+E289)*'LIQUIDACION IN. DE'!$J$1166*($D$1165/IF(AND($D$1164&gt;$B$1166,$B$1166&gt;$D$1163),366,365))</f>
        <v>0</v>
      </c>
      <c r="G289" s="340">
        <f t="shared" si="3"/>
        <v>0</v>
      </c>
      <c r="H289" s="283"/>
    </row>
    <row r="290" spans="2:8" x14ac:dyDescent="0.25">
      <c r="B290" s="338">
        <v>286</v>
      </c>
      <c r="C290" s="125"/>
      <c r="D290" s="127">
        <v>0</v>
      </c>
      <c r="E290" s="127">
        <v>0</v>
      </c>
      <c r="F290" s="341">
        <f>(D290+E290)*'LIQUIDACION IN. DE'!$J$1166*($D$1165/IF(AND($D$1164&gt;$B$1166,$B$1166&gt;$D$1163),366,365))</f>
        <v>0</v>
      </c>
      <c r="G290" s="340">
        <f t="shared" si="3"/>
        <v>0</v>
      </c>
      <c r="H290" s="283"/>
    </row>
    <row r="291" spans="2:8" x14ac:dyDescent="0.25">
      <c r="B291" s="339">
        <v>287</v>
      </c>
      <c r="C291" s="125"/>
      <c r="D291" s="127">
        <v>0</v>
      </c>
      <c r="E291" s="127">
        <v>0</v>
      </c>
      <c r="F291" s="341">
        <f>(D291+E291)*'LIQUIDACION IN. DE'!$J$1166*($D$1165/IF(AND($D$1164&gt;$B$1166,$B$1166&gt;$D$1163),366,365))</f>
        <v>0</v>
      </c>
      <c r="G291" s="340">
        <f t="shared" si="3"/>
        <v>0</v>
      </c>
      <c r="H291" s="283"/>
    </row>
    <row r="292" spans="2:8" x14ac:dyDescent="0.25">
      <c r="B292" s="339">
        <v>288</v>
      </c>
      <c r="C292" s="125"/>
      <c r="D292" s="127">
        <v>0</v>
      </c>
      <c r="E292" s="127">
        <v>0</v>
      </c>
      <c r="F292" s="341">
        <f>(D292+E292)*'LIQUIDACION IN. DE'!$J$1166*($D$1165/IF(AND($D$1164&gt;$B$1166,$B$1166&gt;$D$1163),366,365))</f>
        <v>0</v>
      </c>
      <c r="G292" s="340">
        <f t="shared" si="3"/>
        <v>0</v>
      </c>
      <c r="H292" s="283"/>
    </row>
    <row r="293" spans="2:8" x14ac:dyDescent="0.25">
      <c r="B293" s="338">
        <v>289</v>
      </c>
      <c r="C293" s="125"/>
      <c r="D293" s="127">
        <v>0</v>
      </c>
      <c r="E293" s="127">
        <v>0</v>
      </c>
      <c r="F293" s="341">
        <f>(D293+E293)*'LIQUIDACION IN. DE'!$J$1166*($D$1165/IF(AND($D$1164&gt;$B$1166,$B$1166&gt;$D$1163),366,365))</f>
        <v>0</v>
      </c>
      <c r="G293" s="340">
        <f t="shared" si="3"/>
        <v>0</v>
      </c>
      <c r="H293" s="283"/>
    </row>
    <row r="294" spans="2:8" x14ac:dyDescent="0.25">
      <c r="B294" s="339">
        <v>290</v>
      </c>
      <c r="C294" s="125"/>
      <c r="D294" s="127">
        <v>0</v>
      </c>
      <c r="E294" s="127">
        <v>0</v>
      </c>
      <c r="F294" s="341">
        <f>(D294+E294)*'LIQUIDACION IN. DE'!$J$1166*($D$1165/IF(AND($D$1164&gt;$B$1166,$B$1166&gt;$D$1163),366,365))</f>
        <v>0</v>
      </c>
      <c r="G294" s="340">
        <f t="shared" si="3"/>
        <v>0</v>
      </c>
      <c r="H294" s="283"/>
    </row>
    <row r="295" spans="2:8" x14ac:dyDescent="0.25">
      <c r="B295" s="339">
        <v>291</v>
      </c>
      <c r="C295" s="125"/>
      <c r="D295" s="127">
        <v>0</v>
      </c>
      <c r="E295" s="127">
        <v>0</v>
      </c>
      <c r="F295" s="341">
        <f>(D295+E295)*'LIQUIDACION IN. DE'!$J$1166*($D$1165/IF(AND($D$1164&gt;$B$1166,$B$1166&gt;$D$1163),366,365))</f>
        <v>0</v>
      </c>
      <c r="G295" s="340">
        <f t="shared" si="3"/>
        <v>0</v>
      </c>
      <c r="H295" s="283"/>
    </row>
    <row r="296" spans="2:8" x14ac:dyDescent="0.25">
      <c r="B296" s="338">
        <v>292</v>
      </c>
      <c r="C296" s="125"/>
      <c r="D296" s="127">
        <v>0</v>
      </c>
      <c r="E296" s="127">
        <v>0</v>
      </c>
      <c r="F296" s="341">
        <f>(D296+E296)*'LIQUIDACION IN. DE'!$J$1166*($D$1165/IF(AND($D$1164&gt;$B$1166,$B$1166&gt;$D$1163),366,365))</f>
        <v>0</v>
      </c>
      <c r="G296" s="340">
        <f t="shared" si="3"/>
        <v>0</v>
      </c>
      <c r="H296" s="283"/>
    </row>
    <row r="297" spans="2:8" x14ac:dyDescent="0.25">
      <c r="B297" s="339">
        <v>293</v>
      </c>
      <c r="C297" s="125"/>
      <c r="D297" s="127">
        <v>0</v>
      </c>
      <c r="E297" s="127">
        <v>0</v>
      </c>
      <c r="F297" s="341">
        <f>(D297+E297)*'LIQUIDACION IN. DE'!$J$1166*($D$1165/IF(AND($D$1164&gt;$B$1166,$B$1166&gt;$D$1163),366,365))</f>
        <v>0</v>
      </c>
      <c r="G297" s="340">
        <f t="shared" si="3"/>
        <v>0</v>
      </c>
      <c r="H297" s="283"/>
    </row>
    <row r="298" spans="2:8" x14ac:dyDescent="0.25">
      <c r="B298" s="339">
        <v>294</v>
      </c>
      <c r="C298" s="125"/>
      <c r="D298" s="127">
        <v>0</v>
      </c>
      <c r="E298" s="127">
        <v>0</v>
      </c>
      <c r="F298" s="341">
        <f>(D298+E298)*'LIQUIDACION IN. DE'!$J$1166*($D$1165/IF(AND($D$1164&gt;$B$1166,$B$1166&gt;$D$1163),366,365))</f>
        <v>0</v>
      </c>
      <c r="G298" s="340">
        <f t="shared" si="3"/>
        <v>0</v>
      </c>
      <c r="H298" s="283"/>
    </row>
    <row r="299" spans="2:8" x14ac:dyDescent="0.25">
      <c r="B299" s="338">
        <v>295</v>
      </c>
      <c r="C299" s="125"/>
      <c r="D299" s="127">
        <v>0</v>
      </c>
      <c r="E299" s="127">
        <v>0</v>
      </c>
      <c r="F299" s="341">
        <f>(D299+E299)*'LIQUIDACION IN. DE'!$J$1166*($D$1165/IF(AND($D$1164&gt;$B$1166,$B$1166&gt;$D$1163),366,365))</f>
        <v>0</v>
      </c>
      <c r="G299" s="340">
        <f t="shared" si="3"/>
        <v>0</v>
      </c>
      <c r="H299" s="283"/>
    </row>
    <row r="300" spans="2:8" x14ac:dyDescent="0.25">
      <c r="B300" s="339">
        <v>296</v>
      </c>
      <c r="C300" s="125"/>
      <c r="D300" s="127">
        <v>0</v>
      </c>
      <c r="E300" s="127">
        <v>0</v>
      </c>
      <c r="F300" s="341">
        <f>(D300+E300)*'LIQUIDACION IN. DE'!$J$1166*($D$1165/IF(AND($D$1164&gt;$B$1166,$B$1166&gt;$D$1163),366,365))</f>
        <v>0</v>
      </c>
      <c r="G300" s="340">
        <f t="shared" si="3"/>
        <v>0</v>
      </c>
      <c r="H300" s="283"/>
    </row>
    <row r="301" spans="2:8" x14ac:dyDescent="0.25">
      <c r="B301" s="339">
        <v>297</v>
      </c>
      <c r="C301" s="125"/>
      <c r="D301" s="127">
        <v>0</v>
      </c>
      <c r="E301" s="127">
        <v>0</v>
      </c>
      <c r="F301" s="341">
        <f>(D301+E301)*'LIQUIDACION IN. DE'!$J$1166*($D$1165/IF(AND($D$1164&gt;$B$1166,$B$1166&gt;$D$1163),366,365))</f>
        <v>0</v>
      </c>
      <c r="G301" s="340">
        <f t="shared" si="3"/>
        <v>0</v>
      </c>
      <c r="H301" s="283"/>
    </row>
    <row r="302" spans="2:8" x14ac:dyDescent="0.25">
      <c r="B302" s="338">
        <v>298</v>
      </c>
      <c r="C302" s="125"/>
      <c r="D302" s="127">
        <v>0</v>
      </c>
      <c r="E302" s="127">
        <v>0</v>
      </c>
      <c r="F302" s="341">
        <f>(D302+E302)*'LIQUIDACION IN. DE'!$J$1166*($D$1165/IF(AND($D$1164&gt;$B$1166,$B$1166&gt;$D$1163),366,365))</f>
        <v>0</v>
      </c>
      <c r="G302" s="340">
        <f t="shared" si="3"/>
        <v>0</v>
      </c>
      <c r="H302" s="283"/>
    </row>
    <row r="303" spans="2:8" x14ac:dyDescent="0.25">
      <c r="B303" s="339">
        <v>299</v>
      </c>
      <c r="C303" s="125"/>
      <c r="D303" s="127">
        <v>0</v>
      </c>
      <c r="E303" s="127">
        <v>0</v>
      </c>
      <c r="F303" s="341">
        <f>(D303+E303)*'LIQUIDACION IN. DE'!$J$1166*($D$1165/IF(AND($D$1164&gt;$B$1166,$B$1166&gt;$D$1163),366,365))</f>
        <v>0</v>
      </c>
      <c r="G303" s="340">
        <f t="shared" si="3"/>
        <v>0</v>
      </c>
      <c r="H303" s="283"/>
    </row>
    <row r="304" spans="2:8" x14ac:dyDescent="0.25">
      <c r="B304" s="339">
        <v>300</v>
      </c>
      <c r="C304" s="125"/>
      <c r="D304" s="127">
        <v>0</v>
      </c>
      <c r="E304" s="127">
        <v>0</v>
      </c>
      <c r="F304" s="341">
        <f>(D304+E304)*'LIQUIDACION IN. DE'!$J$1166*($D$1165/IF(AND($D$1164&gt;$B$1166,$B$1166&gt;$D$1163),366,365))</f>
        <v>0</v>
      </c>
      <c r="G304" s="340">
        <f t="shared" si="3"/>
        <v>0</v>
      </c>
      <c r="H304" s="283"/>
    </row>
    <row r="305" spans="2:8" x14ac:dyDescent="0.25">
      <c r="B305" s="338">
        <v>301</v>
      </c>
      <c r="C305" s="125"/>
      <c r="D305" s="127">
        <v>0</v>
      </c>
      <c r="E305" s="127">
        <v>0</v>
      </c>
      <c r="F305" s="341">
        <f>(D305+E305)*'LIQUIDACION IN. DE'!$J$1166*($D$1165/IF(AND($D$1164&gt;$B$1166,$B$1166&gt;$D$1163),366,365))</f>
        <v>0</v>
      </c>
      <c r="G305" s="340">
        <f t="shared" si="3"/>
        <v>0</v>
      </c>
      <c r="H305" s="283"/>
    </row>
    <row r="306" spans="2:8" x14ac:dyDescent="0.25">
      <c r="B306" s="339">
        <v>302</v>
      </c>
      <c r="C306" s="125"/>
      <c r="D306" s="127">
        <v>0</v>
      </c>
      <c r="E306" s="127">
        <v>0</v>
      </c>
      <c r="F306" s="341">
        <f>(D306+E306)*'LIQUIDACION IN. DE'!$J$1166*($D$1165/IF(AND($D$1164&gt;$B$1166,$B$1166&gt;$D$1163),366,365))</f>
        <v>0</v>
      </c>
      <c r="G306" s="340">
        <f t="shared" si="3"/>
        <v>0</v>
      </c>
      <c r="H306" s="283"/>
    </row>
    <row r="307" spans="2:8" x14ac:dyDescent="0.25">
      <c r="B307" s="339">
        <v>303</v>
      </c>
      <c r="C307" s="125"/>
      <c r="D307" s="127">
        <v>0</v>
      </c>
      <c r="E307" s="127">
        <v>0</v>
      </c>
      <c r="F307" s="341">
        <f>(D307+E307)*'LIQUIDACION IN. DE'!$J$1166*($D$1165/IF(AND($D$1164&gt;$B$1166,$B$1166&gt;$D$1163),366,365))</f>
        <v>0</v>
      </c>
      <c r="G307" s="340">
        <f t="shared" si="3"/>
        <v>0</v>
      </c>
      <c r="H307" s="283"/>
    </row>
    <row r="308" spans="2:8" x14ac:dyDescent="0.25">
      <c r="B308" s="338">
        <v>304</v>
      </c>
      <c r="C308" s="125"/>
      <c r="D308" s="127">
        <v>0</v>
      </c>
      <c r="E308" s="127">
        <v>0</v>
      </c>
      <c r="F308" s="341">
        <f>(D308+E308)*'LIQUIDACION IN. DE'!$J$1166*($D$1165/IF(AND($D$1164&gt;$B$1166,$B$1166&gt;$D$1163),366,365))</f>
        <v>0</v>
      </c>
      <c r="G308" s="340">
        <f t="shared" si="3"/>
        <v>0</v>
      </c>
      <c r="H308" s="283"/>
    </row>
    <row r="309" spans="2:8" x14ac:dyDescent="0.25">
      <c r="B309" s="339">
        <v>305</v>
      </c>
      <c r="C309" s="125"/>
      <c r="D309" s="127">
        <v>0</v>
      </c>
      <c r="E309" s="127">
        <v>0</v>
      </c>
      <c r="F309" s="341">
        <f>(D309+E309)*'LIQUIDACION IN. DE'!$J$1166*($D$1165/IF(AND($D$1164&gt;$B$1166,$B$1166&gt;$D$1163),366,365))</f>
        <v>0</v>
      </c>
      <c r="G309" s="340">
        <f t="shared" si="3"/>
        <v>0</v>
      </c>
      <c r="H309" s="283"/>
    </row>
    <row r="310" spans="2:8" x14ac:dyDescent="0.25">
      <c r="B310" s="339">
        <v>306</v>
      </c>
      <c r="C310" s="125"/>
      <c r="D310" s="127">
        <v>0</v>
      </c>
      <c r="E310" s="127">
        <v>0</v>
      </c>
      <c r="F310" s="341">
        <f>(D310+E310)*'LIQUIDACION IN. DE'!$J$1166*($D$1165/IF(AND($D$1164&gt;$B$1166,$B$1166&gt;$D$1163),366,365))</f>
        <v>0</v>
      </c>
      <c r="G310" s="340">
        <f t="shared" si="3"/>
        <v>0</v>
      </c>
      <c r="H310" s="283"/>
    </row>
    <row r="311" spans="2:8" x14ac:dyDescent="0.25">
      <c r="B311" s="338">
        <v>307</v>
      </c>
      <c r="C311" s="125"/>
      <c r="D311" s="127">
        <v>0</v>
      </c>
      <c r="E311" s="127">
        <v>0</v>
      </c>
      <c r="F311" s="341">
        <f>(D311+E311)*'LIQUIDACION IN. DE'!$J$1166*($D$1165/IF(AND($D$1164&gt;$B$1166,$B$1166&gt;$D$1163),366,365))</f>
        <v>0</v>
      </c>
      <c r="G311" s="340">
        <f t="shared" si="3"/>
        <v>0</v>
      </c>
      <c r="H311" s="283"/>
    </row>
    <row r="312" spans="2:8" x14ac:dyDescent="0.25">
      <c r="B312" s="339">
        <v>308</v>
      </c>
      <c r="C312" s="125"/>
      <c r="D312" s="127">
        <v>0</v>
      </c>
      <c r="E312" s="127">
        <v>0</v>
      </c>
      <c r="F312" s="341">
        <f>(D312+E312)*'LIQUIDACION IN. DE'!$J$1166*($D$1165/IF(AND($D$1164&gt;$B$1166,$B$1166&gt;$D$1163),366,365))</f>
        <v>0</v>
      </c>
      <c r="G312" s="340">
        <f t="shared" si="3"/>
        <v>0</v>
      </c>
      <c r="H312" s="283"/>
    </row>
    <row r="313" spans="2:8" x14ac:dyDescent="0.25">
      <c r="B313" s="339">
        <v>309</v>
      </c>
      <c r="C313" s="125"/>
      <c r="D313" s="127">
        <v>0</v>
      </c>
      <c r="E313" s="127">
        <v>0</v>
      </c>
      <c r="F313" s="341">
        <f>(D313+E313)*'LIQUIDACION IN. DE'!$J$1166*($D$1165/IF(AND($D$1164&gt;$B$1166,$B$1166&gt;$D$1163),366,365))</f>
        <v>0</v>
      </c>
      <c r="G313" s="340">
        <f t="shared" si="3"/>
        <v>0</v>
      </c>
      <c r="H313" s="283"/>
    </row>
    <row r="314" spans="2:8" x14ac:dyDescent="0.25">
      <c r="B314" s="338">
        <v>310</v>
      </c>
      <c r="C314" s="125"/>
      <c r="D314" s="127">
        <v>0</v>
      </c>
      <c r="E314" s="127">
        <v>0</v>
      </c>
      <c r="F314" s="341">
        <f>(D314+E314)*'LIQUIDACION IN. DE'!$J$1166*($D$1165/IF(AND($D$1164&gt;$B$1166,$B$1166&gt;$D$1163),366,365))</f>
        <v>0</v>
      </c>
      <c r="G314" s="340">
        <f t="shared" si="3"/>
        <v>0</v>
      </c>
      <c r="H314" s="283"/>
    </row>
    <row r="315" spans="2:8" x14ac:dyDescent="0.25">
      <c r="B315" s="339">
        <v>311</v>
      </c>
      <c r="C315" s="125"/>
      <c r="D315" s="127">
        <v>0</v>
      </c>
      <c r="E315" s="127">
        <v>0</v>
      </c>
      <c r="F315" s="341">
        <f>(D315+E315)*'LIQUIDACION IN. DE'!$J$1166*($D$1165/IF(AND($D$1164&gt;$B$1166,$B$1166&gt;$D$1163),366,365))</f>
        <v>0</v>
      </c>
      <c r="G315" s="340">
        <f t="shared" si="3"/>
        <v>0</v>
      </c>
      <c r="H315" s="283"/>
    </row>
    <row r="316" spans="2:8" x14ac:dyDescent="0.25">
      <c r="B316" s="339">
        <v>312</v>
      </c>
      <c r="C316" s="125"/>
      <c r="D316" s="127">
        <v>0</v>
      </c>
      <c r="E316" s="127">
        <v>0</v>
      </c>
      <c r="F316" s="341">
        <f>(D316+E316)*'LIQUIDACION IN. DE'!$J$1166*($D$1165/IF(AND($D$1164&gt;$B$1166,$B$1166&gt;$D$1163),366,365))</f>
        <v>0</v>
      </c>
      <c r="G316" s="340">
        <f t="shared" si="3"/>
        <v>0</v>
      </c>
      <c r="H316" s="283"/>
    </row>
    <row r="317" spans="2:8" x14ac:dyDescent="0.25">
      <c r="B317" s="338">
        <v>313</v>
      </c>
      <c r="C317" s="125"/>
      <c r="D317" s="127">
        <v>0</v>
      </c>
      <c r="E317" s="127">
        <v>0</v>
      </c>
      <c r="F317" s="341">
        <f>(D317+E317)*'LIQUIDACION IN. DE'!$J$1166*($D$1165/IF(AND($D$1164&gt;$B$1166,$B$1166&gt;$D$1163),366,365))</f>
        <v>0</v>
      </c>
      <c r="G317" s="340">
        <f t="shared" si="3"/>
        <v>0</v>
      </c>
      <c r="H317" s="283"/>
    </row>
    <row r="318" spans="2:8" x14ac:dyDescent="0.25">
      <c r="B318" s="339">
        <v>314</v>
      </c>
      <c r="C318" s="125"/>
      <c r="D318" s="127">
        <v>0</v>
      </c>
      <c r="E318" s="127">
        <v>0</v>
      </c>
      <c r="F318" s="341">
        <f>(D318+E318)*'LIQUIDACION IN. DE'!$J$1166*($D$1165/IF(AND($D$1164&gt;$B$1166,$B$1166&gt;$D$1163),366,365))</f>
        <v>0</v>
      </c>
      <c r="G318" s="340">
        <f t="shared" si="3"/>
        <v>0</v>
      </c>
      <c r="H318" s="283"/>
    </row>
    <row r="319" spans="2:8" x14ac:dyDescent="0.25">
      <c r="B319" s="339">
        <v>315</v>
      </c>
      <c r="C319" s="125"/>
      <c r="D319" s="127">
        <v>0</v>
      </c>
      <c r="E319" s="127">
        <v>0</v>
      </c>
      <c r="F319" s="341">
        <f>(D319+E319)*'LIQUIDACION IN. DE'!$J$1166*($D$1165/IF(AND($D$1164&gt;$B$1166,$B$1166&gt;$D$1163),366,365))</f>
        <v>0</v>
      </c>
      <c r="G319" s="340">
        <f t="shared" si="3"/>
        <v>0</v>
      </c>
      <c r="H319" s="283"/>
    </row>
    <row r="320" spans="2:8" x14ac:dyDescent="0.25">
      <c r="B320" s="338">
        <v>316</v>
      </c>
      <c r="C320" s="125"/>
      <c r="D320" s="127">
        <v>0</v>
      </c>
      <c r="E320" s="127">
        <v>0</v>
      </c>
      <c r="F320" s="341">
        <f>(D320+E320)*'LIQUIDACION IN. DE'!$J$1166*($D$1165/IF(AND($D$1164&gt;$B$1166,$B$1166&gt;$D$1163),366,365))</f>
        <v>0</v>
      </c>
      <c r="G320" s="340">
        <f t="shared" si="3"/>
        <v>0</v>
      </c>
      <c r="H320" s="283"/>
    </row>
    <row r="321" spans="2:8" x14ac:dyDescent="0.25">
      <c r="B321" s="339">
        <v>317</v>
      </c>
      <c r="C321" s="125"/>
      <c r="D321" s="127">
        <v>0</v>
      </c>
      <c r="E321" s="127">
        <v>0</v>
      </c>
      <c r="F321" s="341">
        <f>(D321+E321)*'LIQUIDACION IN. DE'!$J$1166*($D$1165/IF(AND($D$1164&gt;$B$1166,$B$1166&gt;$D$1163),366,365))</f>
        <v>0</v>
      </c>
      <c r="G321" s="340">
        <f t="shared" si="3"/>
        <v>0</v>
      </c>
      <c r="H321" s="283"/>
    </row>
    <row r="322" spans="2:8" x14ac:dyDescent="0.25">
      <c r="B322" s="339">
        <v>318</v>
      </c>
      <c r="C322" s="125"/>
      <c r="D322" s="127">
        <v>0</v>
      </c>
      <c r="E322" s="127">
        <v>0</v>
      </c>
      <c r="F322" s="341">
        <f>(D322+E322)*'LIQUIDACION IN. DE'!$J$1166*($D$1165/IF(AND($D$1164&gt;$B$1166,$B$1166&gt;$D$1163),366,365))</f>
        <v>0</v>
      </c>
      <c r="G322" s="340">
        <f t="shared" si="3"/>
        <v>0</v>
      </c>
      <c r="H322" s="283"/>
    </row>
    <row r="323" spans="2:8" x14ac:dyDescent="0.25">
      <c r="B323" s="338">
        <v>319</v>
      </c>
      <c r="C323" s="125"/>
      <c r="D323" s="127">
        <v>0</v>
      </c>
      <c r="E323" s="127">
        <v>0</v>
      </c>
      <c r="F323" s="341">
        <f>(D323+E323)*'LIQUIDACION IN. DE'!$J$1166*($D$1165/IF(AND($D$1164&gt;$B$1166,$B$1166&gt;$D$1163),366,365))</f>
        <v>0</v>
      </c>
      <c r="G323" s="340">
        <f t="shared" si="3"/>
        <v>0</v>
      </c>
      <c r="H323" s="283"/>
    </row>
    <row r="324" spans="2:8" x14ac:dyDescent="0.25">
      <c r="B324" s="339">
        <v>320</v>
      </c>
      <c r="C324" s="125"/>
      <c r="D324" s="127">
        <v>0</v>
      </c>
      <c r="E324" s="127">
        <v>0</v>
      </c>
      <c r="F324" s="341">
        <f>(D324+E324)*'LIQUIDACION IN. DE'!$J$1166*($D$1165/IF(AND($D$1164&gt;$B$1166,$B$1166&gt;$D$1163),366,365))</f>
        <v>0</v>
      </c>
      <c r="G324" s="340">
        <f t="shared" si="3"/>
        <v>0</v>
      </c>
      <c r="H324" s="283"/>
    </row>
    <row r="325" spans="2:8" x14ac:dyDescent="0.25">
      <c r="B325" s="339">
        <v>321</v>
      </c>
      <c r="C325" s="125"/>
      <c r="D325" s="127">
        <v>0</v>
      </c>
      <c r="E325" s="127">
        <v>0</v>
      </c>
      <c r="F325" s="341">
        <f>(D325+E325)*'LIQUIDACION IN. DE'!$J$1166*($D$1165/IF(AND($D$1164&gt;$B$1166,$B$1166&gt;$D$1163),366,365))</f>
        <v>0</v>
      </c>
      <c r="G325" s="340">
        <f t="shared" si="3"/>
        <v>0</v>
      </c>
      <c r="H325" s="283"/>
    </row>
    <row r="326" spans="2:8" x14ac:dyDescent="0.25">
      <c r="B326" s="338">
        <v>322</v>
      </c>
      <c r="C326" s="125"/>
      <c r="D326" s="127">
        <v>0</v>
      </c>
      <c r="E326" s="127">
        <v>0</v>
      </c>
      <c r="F326" s="341">
        <f>(D326+E326)*'LIQUIDACION IN. DE'!$J$1166*($D$1165/IF(AND($D$1164&gt;$B$1166,$B$1166&gt;$D$1163),366,365))</f>
        <v>0</v>
      </c>
      <c r="G326" s="340">
        <f t="shared" si="3"/>
        <v>0</v>
      </c>
      <c r="H326" s="283"/>
    </row>
    <row r="327" spans="2:8" x14ac:dyDescent="0.25">
      <c r="B327" s="339">
        <v>323</v>
      </c>
      <c r="C327" s="125"/>
      <c r="D327" s="127">
        <v>0</v>
      </c>
      <c r="E327" s="127">
        <v>0</v>
      </c>
      <c r="F327" s="341">
        <f>(D327+E327)*'LIQUIDACION IN. DE'!$J$1166*($D$1165/IF(AND($D$1164&gt;$B$1166,$B$1166&gt;$D$1163),366,365))</f>
        <v>0</v>
      </c>
      <c r="G327" s="340">
        <f t="shared" si="3"/>
        <v>0</v>
      </c>
      <c r="H327" s="283"/>
    </row>
    <row r="328" spans="2:8" x14ac:dyDescent="0.25">
      <c r="B328" s="339">
        <v>324</v>
      </c>
      <c r="C328" s="125"/>
      <c r="D328" s="127">
        <v>0</v>
      </c>
      <c r="E328" s="127">
        <v>0</v>
      </c>
      <c r="F328" s="341">
        <f>(D328+E328)*'LIQUIDACION IN. DE'!$J$1166*($D$1165/IF(AND($D$1164&gt;$B$1166,$B$1166&gt;$D$1163),366,365))</f>
        <v>0</v>
      </c>
      <c r="G328" s="340">
        <f t="shared" si="3"/>
        <v>0</v>
      </c>
      <c r="H328" s="283"/>
    </row>
    <row r="329" spans="2:8" x14ac:dyDescent="0.25">
      <c r="B329" s="338">
        <v>325</v>
      </c>
      <c r="C329" s="125"/>
      <c r="D329" s="127">
        <v>0</v>
      </c>
      <c r="E329" s="127">
        <v>0</v>
      </c>
      <c r="F329" s="341">
        <f>(D329+E329)*'LIQUIDACION IN. DE'!$J$1166*($D$1165/IF(AND($D$1164&gt;$B$1166,$B$1166&gt;$D$1163),366,365))</f>
        <v>0</v>
      </c>
      <c r="G329" s="340">
        <f t="shared" si="3"/>
        <v>0</v>
      </c>
      <c r="H329" s="283"/>
    </row>
    <row r="330" spans="2:8" x14ac:dyDescent="0.25">
      <c r="B330" s="339">
        <v>326</v>
      </c>
      <c r="C330" s="125"/>
      <c r="D330" s="127">
        <v>0</v>
      </c>
      <c r="E330" s="127">
        <v>0</v>
      </c>
      <c r="F330" s="341">
        <f>(D330+E330)*'LIQUIDACION IN. DE'!$J$1166*($D$1165/IF(AND($D$1164&gt;$B$1166,$B$1166&gt;$D$1163),366,365))</f>
        <v>0</v>
      </c>
      <c r="G330" s="340">
        <f t="shared" ref="G330:G393" si="4">SUM(D330:F330)</f>
        <v>0</v>
      </c>
      <c r="H330" s="283"/>
    </row>
    <row r="331" spans="2:8" x14ac:dyDescent="0.25">
      <c r="B331" s="339">
        <v>327</v>
      </c>
      <c r="C331" s="125"/>
      <c r="D331" s="127">
        <v>0</v>
      </c>
      <c r="E331" s="127">
        <v>0</v>
      </c>
      <c r="F331" s="341">
        <f>(D331+E331)*'LIQUIDACION IN. DE'!$J$1166*($D$1165/IF(AND($D$1164&gt;$B$1166,$B$1166&gt;$D$1163),366,365))</f>
        <v>0</v>
      </c>
      <c r="G331" s="340">
        <f t="shared" si="4"/>
        <v>0</v>
      </c>
      <c r="H331" s="283"/>
    </row>
    <row r="332" spans="2:8" x14ac:dyDescent="0.25">
      <c r="B332" s="338">
        <v>328</v>
      </c>
      <c r="C332" s="125"/>
      <c r="D332" s="127">
        <v>0</v>
      </c>
      <c r="E332" s="127">
        <v>0</v>
      </c>
      <c r="F332" s="341">
        <f>(D332+E332)*'LIQUIDACION IN. DE'!$J$1166*($D$1165/IF(AND($D$1164&gt;$B$1166,$B$1166&gt;$D$1163),366,365))</f>
        <v>0</v>
      </c>
      <c r="G332" s="340">
        <f t="shared" si="4"/>
        <v>0</v>
      </c>
      <c r="H332" s="283"/>
    </row>
    <row r="333" spans="2:8" x14ac:dyDescent="0.25">
      <c r="B333" s="339">
        <v>329</v>
      </c>
      <c r="C333" s="125"/>
      <c r="D333" s="127">
        <v>0</v>
      </c>
      <c r="E333" s="127">
        <v>0</v>
      </c>
      <c r="F333" s="341">
        <f>(D333+E333)*'LIQUIDACION IN. DE'!$J$1166*($D$1165/IF(AND($D$1164&gt;$B$1166,$B$1166&gt;$D$1163),366,365))</f>
        <v>0</v>
      </c>
      <c r="G333" s="340">
        <f t="shared" si="4"/>
        <v>0</v>
      </c>
      <c r="H333" s="283"/>
    </row>
    <row r="334" spans="2:8" x14ac:dyDescent="0.25">
      <c r="B334" s="339">
        <v>330</v>
      </c>
      <c r="C334" s="125"/>
      <c r="D334" s="127">
        <v>0</v>
      </c>
      <c r="E334" s="127">
        <v>0</v>
      </c>
      <c r="F334" s="341">
        <f>(D334+E334)*'LIQUIDACION IN. DE'!$J$1166*($D$1165/IF(AND($D$1164&gt;$B$1166,$B$1166&gt;$D$1163),366,365))</f>
        <v>0</v>
      </c>
      <c r="G334" s="340">
        <f t="shared" si="4"/>
        <v>0</v>
      </c>
      <c r="H334" s="283"/>
    </row>
    <row r="335" spans="2:8" x14ac:dyDescent="0.25">
      <c r="B335" s="338">
        <v>331</v>
      </c>
      <c r="C335" s="125"/>
      <c r="D335" s="127">
        <v>0</v>
      </c>
      <c r="E335" s="127">
        <v>0</v>
      </c>
      <c r="F335" s="341">
        <f>(D335+E335)*'LIQUIDACION IN. DE'!$J$1166*($D$1165/IF(AND($D$1164&gt;$B$1166,$B$1166&gt;$D$1163),366,365))</f>
        <v>0</v>
      </c>
      <c r="G335" s="340">
        <f t="shared" si="4"/>
        <v>0</v>
      </c>
      <c r="H335" s="283"/>
    </row>
    <row r="336" spans="2:8" x14ac:dyDescent="0.25">
      <c r="B336" s="339">
        <v>332</v>
      </c>
      <c r="C336" s="125"/>
      <c r="D336" s="127">
        <v>0</v>
      </c>
      <c r="E336" s="127">
        <v>0</v>
      </c>
      <c r="F336" s="341">
        <f>(D336+E336)*'LIQUIDACION IN. DE'!$J$1166*($D$1165/IF(AND($D$1164&gt;$B$1166,$B$1166&gt;$D$1163),366,365))</f>
        <v>0</v>
      </c>
      <c r="G336" s="340">
        <f t="shared" si="4"/>
        <v>0</v>
      </c>
      <c r="H336" s="283"/>
    </row>
    <row r="337" spans="2:8" x14ac:dyDescent="0.25">
      <c r="B337" s="339">
        <v>333</v>
      </c>
      <c r="C337" s="125"/>
      <c r="D337" s="127">
        <v>0</v>
      </c>
      <c r="E337" s="127">
        <v>0</v>
      </c>
      <c r="F337" s="341">
        <f>(D337+E337)*'LIQUIDACION IN. DE'!$J$1166*($D$1165/IF(AND($D$1164&gt;$B$1166,$B$1166&gt;$D$1163),366,365))</f>
        <v>0</v>
      </c>
      <c r="G337" s="340">
        <f t="shared" si="4"/>
        <v>0</v>
      </c>
      <c r="H337" s="283"/>
    </row>
    <row r="338" spans="2:8" x14ac:dyDescent="0.25">
      <c r="B338" s="338">
        <v>334</v>
      </c>
      <c r="C338" s="125"/>
      <c r="D338" s="127">
        <v>0</v>
      </c>
      <c r="E338" s="127">
        <v>0</v>
      </c>
      <c r="F338" s="341">
        <f>(D338+E338)*'LIQUIDACION IN. DE'!$J$1166*($D$1165/IF(AND($D$1164&gt;$B$1166,$B$1166&gt;$D$1163),366,365))</f>
        <v>0</v>
      </c>
      <c r="G338" s="340">
        <f t="shared" si="4"/>
        <v>0</v>
      </c>
      <c r="H338" s="283"/>
    </row>
    <row r="339" spans="2:8" x14ac:dyDescent="0.25">
      <c r="B339" s="339">
        <v>335</v>
      </c>
      <c r="C339" s="125"/>
      <c r="D339" s="127">
        <v>0</v>
      </c>
      <c r="E339" s="127">
        <v>0</v>
      </c>
      <c r="F339" s="341">
        <f>(D339+E339)*'LIQUIDACION IN. DE'!$J$1166*($D$1165/IF(AND($D$1164&gt;$B$1166,$B$1166&gt;$D$1163),366,365))</f>
        <v>0</v>
      </c>
      <c r="G339" s="340">
        <f t="shared" si="4"/>
        <v>0</v>
      </c>
      <c r="H339" s="283"/>
    </row>
    <row r="340" spans="2:8" x14ac:dyDescent="0.25">
      <c r="B340" s="339">
        <v>336</v>
      </c>
      <c r="C340" s="125"/>
      <c r="D340" s="127">
        <v>0</v>
      </c>
      <c r="E340" s="127">
        <v>0</v>
      </c>
      <c r="F340" s="341">
        <f>(D340+E340)*'LIQUIDACION IN. DE'!$J$1166*($D$1165/IF(AND($D$1164&gt;$B$1166,$B$1166&gt;$D$1163),366,365))</f>
        <v>0</v>
      </c>
      <c r="G340" s="340">
        <f t="shared" si="4"/>
        <v>0</v>
      </c>
      <c r="H340" s="283"/>
    </row>
    <row r="341" spans="2:8" x14ac:dyDescent="0.25">
      <c r="B341" s="338">
        <v>337</v>
      </c>
      <c r="C341" s="125"/>
      <c r="D341" s="127">
        <v>0</v>
      </c>
      <c r="E341" s="127">
        <v>0</v>
      </c>
      <c r="F341" s="341">
        <f>(D341+E341)*'LIQUIDACION IN. DE'!$J$1166*($D$1165/IF(AND($D$1164&gt;$B$1166,$B$1166&gt;$D$1163),366,365))</f>
        <v>0</v>
      </c>
      <c r="G341" s="340">
        <f t="shared" si="4"/>
        <v>0</v>
      </c>
      <c r="H341" s="283"/>
    </row>
    <row r="342" spans="2:8" x14ac:dyDescent="0.25">
      <c r="B342" s="339">
        <v>338</v>
      </c>
      <c r="C342" s="125"/>
      <c r="D342" s="127">
        <v>0</v>
      </c>
      <c r="E342" s="127">
        <v>0</v>
      </c>
      <c r="F342" s="341">
        <f>(D342+E342)*'LIQUIDACION IN. DE'!$J$1166*($D$1165/IF(AND($D$1164&gt;$B$1166,$B$1166&gt;$D$1163),366,365))</f>
        <v>0</v>
      </c>
      <c r="G342" s="340">
        <f t="shared" si="4"/>
        <v>0</v>
      </c>
      <c r="H342" s="283"/>
    </row>
    <row r="343" spans="2:8" x14ac:dyDescent="0.25">
      <c r="B343" s="339">
        <v>339</v>
      </c>
      <c r="C343" s="125"/>
      <c r="D343" s="127">
        <v>0</v>
      </c>
      <c r="E343" s="127">
        <v>0</v>
      </c>
      <c r="F343" s="341">
        <f>(D343+E343)*'LIQUIDACION IN. DE'!$J$1166*($D$1165/IF(AND($D$1164&gt;$B$1166,$B$1166&gt;$D$1163),366,365))</f>
        <v>0</v>
      </c>
      <c r="G343" s="340">
        <f t="shared" si="4"/>
        <v>0</v>
      </c>
      <c r="H343" s="283"/>
    </row>
    <row r="344" spans="2:8" x14ac:dyDescent="0.25">
      <c r="B344" s="338">
        <v>340</v>
      </c>
      <c r="C344" s="125"/>
      <c r="D344" s="127">
        <v>0</v>
      </c>
      <c r="E344" s="127">
        <v>0</v>
      </c>
      <c r="F344" s="341">
        <f>(D344+E344)*'LIQUIDACION IN. DE'!$J$1166*($D$1165/IF(AND($D$1164&gt;$B$1166,$B$1166&gt;$D$1163),366,365))</f>
        <v>0</v>
      </c>
      <c r="G344" s="340">
        <f t="shared" si="4"/>
        <v>0</v>
      </c>
      <c r="H344" s="283"/>
    </row>
    <row r="345" spans="2:8" x14ac:dyDescent="0.25">
      <c r="B345" s="339">
        <v>341</v>
      </c>
      <c r="C345" s="125"/>
      <c r="D345" s="127">
        <v>0</v>
      </c>
      <c r="E345" s="127">
        <v>0</v>
      </c>
      <c r="F345" s="341">
        <f>(D345+E345)*'LIQUIDACION IN. DE'!$J$1166*($D$1165/IF(AND($D$1164&gt;$B$1166,$B$1166&gt;$D$1163),366,365))</f>
        <v>0</v>
      </c>
      <c r="G345" s="340">
        <f t="shared" si="4"/>
        <v>0</v>
      </c>
      <c r="H345" s="283"/>
    </row>
    <row r="346" spans="2:8" x14ac:dyDescent="0.25">
      <c r="B346" s="339">
        <v>342</v>
      </c>
      <c r="C346" s="125"/>
      <c r="D346" s="127">
        <v>0</v>
      </c>
      <c r="E346" s="127">
        <v>0</v>
      </c>
      <c r="F346" s="341">
        <f>(D346+E346)*'LIQUIDACION IN. DE'!$J$1166*($D$1165/IF(AND($D$1164&gt;$B$1166,$B$1166&gt;$D$1163),366,365))</f>
        <v>0</v>
      </c>
      <c r="G346" s="340">
        <f t="shared" si="4"/>
        <v>0</v>
      </c>
      <c r="H346" s="283"/>
    </row>
    <row r="347" spans="2:8" x14ac:dyDescent="0.25">
      <c r="B347" s="338">
        <v>343</v>
      </c>
      <c r="C347" s="125"/>
      <c r="D347" s="127">
        <v>0</v>
      </c>
      <c r="E347" s="127">
        <v>0</v>
      </c>
      <c r="F347" s="341">
        <f>(D347+E347)*'LIQUIDACION IN. DE'!$J$1166*($D$1165/IF(AND($D$1164&gt;$B$1166,$B$1166&gt;$D$1163),366,365))</f>
        <v>0</v>
      </c>
      <c r="G347" s="340">
        <f t="shared" si="4"/>
        <v>0</v>
      </c>
      <c r="H347" s="283"/>
    </row>
    <row r="348" spans="2:8" x14ac:dyDescent="0.25">
      <c r="B348" s="339">
        <v>344</v>
      </c>
      <c r="C348" s="125"/>
      <c r="D348" s="127">
        <v>0</v>
      </c>
      <c r="E348" s="127">
        <v>0</v>
      </c>
      <c r="F348" s="341">
        <f>(D348+E348)*'LIQUIDACION IN. DE'!$J$1166*($D$1165/IF(AND($D$1164&gt;$B$1166,$B$1166&gt;$D$1163),366,365))</f>
        <v>0</v>
      </c>
      <c r="G348" s="340">
        <f t="shared" si="4"/>
        <v>0</v>
      </c>
      <c r="H348" s="283"/>
    </row>
    <row r="349" spans="2:8" x14ac:dyDescent="0.25">
      <c r="B349" s="339">
        <v>345</v>
      </c>
      <c r="C349" s="125"/>
      <c r="D349" s="127">
        <v>0</v>
      </c>
      <c r="E349" s="127">
        <v>0</v>
      </c>
      <c r="F349" s="341">
        <f>(D349+E349)*'LIQUIDACION IN. DE'!$J$1166*($D$1165/IF(AND($D$1164&gt;$B$1166,$B$1166&gt;$D$1163),366,365))</f>
        <v>0</v>
      </c>
      <c r="G349" s="340">
        <f t="shared" si="4"/>
        <v>0</v>
      </c>
      <c r="H349" s="283"/>
    </row>
    <row r="350" spans="2:8" x14ac:dyDescent="0.25">
      <c r="B350" s="338">
        <v>346</v>
      </c>
      <c r="C350" s="125"/>
      <c r="D350" s="127">
        <v>0</v>
      </c>
      <c r="E350" s="127">
        <v>0</v>
      </c>
      <c r="F350" s="341">
        <f>(D350+E350)*'LIQUIDACION IN. DE'!$J$1166*($D$1165/IF(AND($D$1164&gt;$B$1166,$B$1166&gt;$D$1163),366,365))</f>
        <v>0</v>
      </c>
      <c r="G350" s="340">
        <f t="shared" si="4"/>
        <v>0</v>
      </c>
      <c r="H350" s="283"/>
    </row>
    <row r="351" spans="2:8" x14ac:dyDescent="0.25">
      <c r="B351" s="339">
        <v>347</v>
      </c>
      <c r="C351" s="125"/>
      <c r="D351" s="127">
        <v>0</v>
      </c>
      <c r="E351" s="127">
        <v>0</v>
      </c>
      <c r="F351" s="341">
        <f>(D351+E351)*'LIQUIDACION IN. DE'!$J$1166*($D$1165/IF(AND($D$1164&gt;$B$1166,$B$1166&gt;$D$1163),366,365))</f>
        <v>0</v>
      </c>
      <c r="G351" s="340">
        <f t="shared" si="4"/>
        <v>0</v>
      </c>
      <c r="H351" s="283"/>
    </row>
    <row r="352" spans="2:8" x14ac:dyDescent="0.25">
      <c r="B352" s="339">
        <v>348</v>
      </c>
      <c r="C352" s="125"/>
      <c r="D352" s="127">
        <v>0</v>
      </c>
      <c r="E352" s="127">
        <v>0</v>
      </c>
      <c r="F352" s="341">
        <f>(D352+E352)*'LIQUIDACION IN. DE'!$J$1166*($D$1165/IF(AND($D$1164&gt;$B$1166,$B$1166&gt;$D$1163),366,365))</f>
        <v>0</v>
      </c>
      <c r="G352" s="340">
        <f t="shared" si="4"/>
        <v>0</v>
      </c>
      <c r="H352" s="283"/>
    </row>
    <row r="353" spans="2:8" x14ac:dyDescent="0.25">
      <c r="B353" s="338">
        <v>349</v>
      </c>
      <c r="C353" s="125"/>
      <c r="D353" s="127">
        <v>0</v>
      </c>
      <c r="E353" s="127">
        <v>0</v>
      </c>
      <c r="F353" s="341">
        <f>(D353+E353)*'LIQUIDACION IN. DE'!$J$1166*($D$1165/IF(AND($D$1164&gt;$B$1166,$B$1166&gt;$D$1163),366,365))</f>
        <v>0</v>
      </c>
      <c r="G353" s="340">
        <f t="shared" si="4"/>
        <v>0</v>
      </c>
      <c r="H353" s="283"/>
    </row>
    <row r="354" spans="2:8" x14ac:dyDescent="0.25">
      <c r="B354" s="339">
        <v>350</v>
      </c>
      <c r="C354" s="125"/>
      <c r="D354" s="127">
        <v>0</v>
      </c>
      <c r="E354" s="127">
        <v>0</v>
      </c>
      <c r="F354" s="341">
        <f>(D354+E354)*'LIQUIDACION IN. DE'!$J$1166*($D$1165/IF(AND($D$1164&gt;$B$1166,$B$1166&gt;$D$1163),366,365))</f>
        <v>0</v>
      </c>
      <c r="G354" s="340">
        <f t="shared" si="4"/>
        <v>0</v>
      </c>
      <c r="H354" s="283"/>
    </row>
    <row r="355" spans="2:8" x14ac:dyDescent="0.25">
      <c r="B355" s="339">
        <v>351</v>
      </c>
      <c r="C355" s="125"/>
      <c r="D355" s="127">
        <v>0</v>
      </c>
      <c r="E355" s="127">
        <v>0</v>
      </c>
      <c r="F355" s="341">
        <f>(D355+E355)*'LIQUIDACION IN. DE'!$J$1166*($D$1165/IF(AND($D$1164&gt;$B$1166,$B$1166&gt;$D$1163),366,365))</f>
        <v>0</v>
      </c>
      <c r="G355" s="340">
        <f t="shared" si="4"/>
        <v>0</v>
      </c>
      <c r="H355" s="283"/>
    </row>
    <row r="356" spans="2:8" x14ac:dyDescent="0.25">
      <c r="B356" s="338">
        <v>352</v>
      </c>
      <c r="C356" s="125"/>
      <c r="D356" s="127">
        <v>0</v>
      </c>
      <c r="E356" s="127">
        <v>0</v>
      </c>
      <c r="F356" s="341">
        <f>(D356+E356)*'LIQUIDACION IN. DE'!$J$1166*($D$1165/IF(AND($D$1164&gt;$B$1166,$B$1166&gt;$D$1163),366,365))</f>
        <v>0</v>
      </c>
      <c r="G356" s="340">
        <f t="shared" si="4"/>
        <v>0</v>
      </c>
      <c r="H356" s="283"/>
    </row>
    <row r="357" spans="2:8" x14ac:dyDescent="0.25">
      <c r="B357" s="339">
        <v>353</v>
      </c>
      <c r="C357" s="125"/>
      <c r="D357" s="127">
        <v>0</v>
      </c>
      <c r="E357" s="127">
        <v>0</v>
      </c>
      <c r="F357" s="341">
        <f>(D357+E357)*'LIQUIDACION IN. DE'!$J$1166*($D$1165/IF(AND($D$1164&gt;$B$1166,$B$1166&gt;$D$1163),366,365))</f>
        <v>0</v>
      </c>
      <c r="G357" s="340">
        <f t="shared" si="4"/>
        <v>0</v>
      </c>
      <c r="H357" s="283"/>
    </row>
    <row r="358" spans="2:8" x14ac:dyDescent="0.25">
      <c r="B358" s="339">
        <v>354</v>
      </c>
      <c r="C358" s="125"/>
      <c r="D358" s="127">
        <v>0</v>
      </c>
      <c r="E358" s="127">
        <v>0</v>
      </c>
      <c r="F358" s="341">
        <f>(D358+E358)*'LIQUIDACION IN. DE'!$J$1166*($D$1165/IF(AND($D$1164&gt;$B$1166,$B$1166&gt;$D$1163),366,365))</f>
        <v>0</v>
      </c>
      <c r="G358" s="340">
        <f t="shared" si="4"/>
        <v>0</v>
      </c>
      <c r="H358" s="283"/>
    </row>
    <row r="359" spans="2:8" x14ac:dyDescent="0.25">
      <c r="B359" s="338">
        <v>355</v>
      </c>
      <c r="C359" s="125"/>
      <c r="D359" s="127">
        <v>0</v>
      </c>
      <c r="E359" s="127">
        <v>0</v>
      </c>
      <c r="F359" s="341">
        <f>(D359+E359)*'LIQUIDACION IN. DE'!$J$1166*($D$1165/IF(AND($D$1164&gt;$B$1166,$B$1166&gt;$D$1163),366,365))</f>
        <v>0</v>
      </c>
      <c r="G359" s="340">
        <f t="shared" si="4"/>
        <v>0</v>
      </c>
      <c r="H359" s="283"/>
    </row>
    <row r="360" spans="2:8" x14ac:dyDescent="0.25">
      <c r="B360" s="339">
        <v>356</v>
      </c>
      <c r="C360" s="125"/>
      <c r="D360" s="127">
        <v>0</v>
      </c>
      <c r="E360" s="127">
        <v>0</v>
      </c>
      <c r="F360" s="341">
        <f>(D360+E360)*'LIQUIDACION IN. DE'!$J$1166*($D$1165/IF(AND($D$1164&gt;$B$1166,$B$1166&gt;$D$1163),366,365))</f>
        <v>0</v>
      </c>
      <c r="G360" s="340">
        <f t="shared" si="4"/>
        <v>0</v>
      </c>
      <c r="H360" s="283"/>
    </row>
    <row r="361" spans="2:8" x14ac:dyDescent="0.25">
      <c r="B361" s="339">
        <v>357</v>
      </c>
      <c r="C361" s="125"/>
      <c r="D361" s="127">
        <v>0</v>
      </c>
      <c r="E361" s="127">
        <v>0</v>
      </c>
      <c r="F361" s="341">
        <f>(D361+E361)*'LIQUIDACION IN. DE'!$J$1166*($D$1165/IF(AND($D$1164&gt;$B$1166,$B$1166&gt;$D$1163),366,365))</f>
        <v>0</v>
      </c>
      <c r="G361" s="340">
        <f t="shared" si="4"/>
        <v>0</v>
      </c>
      <c r="H361" s="283"/>
    </row>
    <row r="362" spans="2:8" x14ac:dyDescent="0.25">
      <c r="B362" s="338">
        <v>358</v>
      </c>
      <c r="C362" s="125"/>
      <c r="D362" s="127">
        <v>0</v>
      </c>
      <c r="E362" s="127">
        <v>0</v>
      </c>
      <c r="F362" s="341">
        <f>(D362+E362)*'LIQUIDACION IN. DE'!$J$1166*($D$1165/IF(AND($D$1164&gt;$B$1166,$B$1166&gt;$D$1163),366,365))</f>
        <v>0</v>
      </c>
      <c r="G362" s="340">
        <f t="shared" si="4"/>
        <v>0</v>
      </c>
      <c r="H362" s="283"/>
    </row>
    <row r="363" spans="2:8" x14ac:dyDescent="0.25">
      <c r="B363" s="339">
        <v>359</v>
      </c>
      <c r="C363" s="125"/>
      <c r="D363" s="127">
        <v>0</v>
      </c>
      <c r="E363" s="127">
        <v>0</v>
      </c>
      <c r="F363" s="341">
        <f>(D363+E363)*'LIQUIDACION IN. DE'!$J$1166*($D$1165/IF(AND($D$1164&gt;$B$1166,$B$1166&gt;$D$1163),366,365))</f>
        <v>0</v>
      </c>
      <c r="G363" s="340">
        <f t="shared" si="4"/>
        <v>0</v>
      </c>
      <c r="H363" s="283"/>
    </row>
    <row r="364" spans="2:8" x14ac:dyDescent="0.25">
      <c r="B364" s="339">
        <v>360</v>
      </c>
      <c r="C364" s="125"/>
      <c r="D364" s="127">
        <v>0</v>
      </c>
      <c r="E364" s="127">
        <v>0</v>
      </c>
      <c r="F364" s="341">
        <f>(D364+E364)*'LIQUIDACION IN. DE'!$J$1166*($D$1165/IF(AND($D$1164&gt;$B$1166,$B$1166&gt;$D$1163),366,365))</f>
        <v>0</v>
      </c>
      <c r="G364" s="340">
        <f t="shared" si="4"/>
        <v>0</v>
      </c>
      <c r="H364" s="283"/>
    </row>
    <row r="365" spans="2:8" x14ac:dyDescent="0.25">
      <c r="B365" s="338">
        <v>361</v>
      </c>
      <c r="C365" s="125"/>
      <c r="D365" s="127">
        <v>0</v>
      </c>
      <c r="E365" s="127">
        <v>0</v>
      </c>
      <c r="F365" s="341">
        <f>(D365+E365)*'LIQUIDACION IN. DE'!$J$1166*($D$1165/IF(AND($D$1164&gt;$B$1166,$B$1166&gt;$D$1163),366,365))</f>
        <v>0</v>
      </c>
      <c r="G365" s="340">
        <f t="shared" si="4"/>
        <v>0</v>
      </c>
      <c r="H365" s="283"/>
    </row>
    <row r="366" spans="2:8" x14ac:dyDescent="0.25">
      <c r="B366" s="339">
        <v>362</v>
      </c>
      <c r="C366" s="125"/>
      <c r="D366" s="127">
        <v>0</v>
      </c>
      <c r="E366" s="127">
        <v>0</v>
      </c>
      <c r="F366" s="341">
        <f>(D366+E366)*'LIQUIDACION IN. DE'!$J$1166*($D$1165/IF(AND($D$1164&gt;$B$1166,$B$1166&gt;$D$1163),366,365))</f>
        <v>0</v>
      </c>
      <c r="G366" s="340">
        <f t="shared" si="4"/>
        <v>0</v>
      </c>
      <c r="H366" s="283"/>
    </row>
    <row r="367" spans="2:8" x14ac:dyDescent="0.25">
      <c r="B367" s="339">
        <v>363</v>
      </c>
      <c r="C367" s="125"/>
      <c r="D367" s="127">
        <v>0</v>
      </c>
      <c r="E367" s="127">
        <v>0</v>
      </c>
      <c r="F367" s="341">
        <f>(D367+E367)*'LIQUIDACION IN. DE'!$J$1166*($D$1165/IF(AND($D$1164&gt;$B$1166,$B$1166&gt;$D$1163),366,365))</f>
        <v>0</v>
      </c>
      <c r="G367" s="340">
        <f t="shared" si="4"/>
        <v>0</v>
      </c>
      <c r="H367" s="283"/>
    </row>
    <row r="368" spans="2:8" x14ac:dyDescent="0.25">
      <c r="B368" s="338">
        <v>364</v>
      </c>
      <c r="C368" s="125"/>
      <c r="D368" s="127">
        <v>0</v>
      </c>
      <c r="E368" s="127">
        <v>0</v>
      </c>
      <c r="F368" s="341">
        <f>(D368+E368)*'LIQUIDACION IN. DE'!$J$1166*($D$1165/IF(AND($D$1164&gt;$B$1166,$B$1166&gt;$D$1163),366,365))</f>
        <v>0</v>
      </c>
      <c r="G368" s="340">
        <f t="shared" si="4"/>
        <v>0</v>
      </c>
      <c r="H368" s="283"/>
    </row>
    <row r="369" spans="2:8" x14ac:dyDescent="0.25">
      <c r="B369" s="339">
        <v>365</v>
      </c>
      <c r="C369" s="125"/>
      <c r="D369" s="127">
        <v>0</v>
      </c>
      <c r="E369" s="127">
        <v>0</v>
      </c>
      <c r="F369" s="341">
        <f>(D369+E369)*'LIQUIDACION IN. DE'!$J$1166*($D$1165/IF(AND($D$1164&gt;$B$1166,$B$1166&gt;$D$1163),366,365))</f>
        <v>0</v>
      </c>
      <c r="G369" s="340">
        <f t="shared" si="4"/>
        <v>0</v>
      </c>
      <c r="H369" s="283"/>
    </row>
    <row r="370" spans="2:8" x14ac:dyDescent="0.25">
      <c r="B370" s="339">
        <v>366</v>
      </c>
      <c r="C370" s="125"/>
      <c r="D370" s="127">
        <v>0</v>
      </c>
      <c r="E370" s="127">
        <v>0</v>
      </c>
      <c r="F370" s="341">
        <f>(D370+E370)*'LIQUIDACION IN. DE'!$J$1166*($D$1165/IF(AND($D$1164&gt;$B$1166,$B$1166&gt;$D$1163),366,365))</f>
        <v>0</v>
      </c>
      <c r="G370" s="340">
        <f t="shared" si="4"/>
        <v>0</v>
      </c>
      <c r="H370" s="283"/>
    </row>
    <row r="371" spans="2:8" x14ac:dyDescent="0.25">
      <c r="B371" s="338">
        <v>367</v>
      </c>
      <c r="C371" s="125"/>
      <c r="D371" s="127">
        <v>0</v>
      </c>
      <c r="E371" s="127">
        <v>0</v>
      </c>
      <c r="F371" s="341">
        <f>(D371+E371)*'LIQUIDACION IN. DE'!$J$1166*($D$1165/IF(AND($D$1164&gt;$B$1166,$B$1166&gt;$D$1163),366,365))</f>
        <v>0</v>
      </c>
      <c r="G371" s="340">
        <f t="shared" si="4"/>
        <v>0</v>
      </c>
      <c r="H371" s="283"/>
    </row>
    <row r="372" spans="2:8" x14ac:dyDescent="0.25">
      <c r="B372" s="339">
        <v>368</v>
      </c>
      <c r="C372" s="125"/>
      <c r="D372" s="127">
        <v>0</v>
      </c>
      <c r="E372" s="127">
        <v>0</v>
      </c>
      <c r="F372" s="341">
        <f>(D372+E372)*'LIQUIDACION IN. DE'!$J$1166*($D$1165/IF(AND($D$1164&gt;$B$1166,$B$1166&gt;$D$1163),366,365))</f>
        <v>0</v>
      </c>
      <c r="G372" s="340">
        <f t="shared" si="4"/>
        <v>0</v>
      </c>
      <c r="H372" s="283"/>
    </row>
    <row r="373" spans="2:8" x14ac:dyDescent="0.25">
      <c r="B373" s="339">
        <v>369</v>
      </c>
      <c r="C373" s="125"/>
      <c r="D373" s="127">
        <v>0</v>
      </c>
      <c r="E373" s="127">
        <v>0</v>
      </c>
      <c r="F373" s="341">
        <f>(D373+E373)*'LIQUIDACION IN. DE'!$J$1166*($D$1165/IF(AND($D$1164&gt;$B$1166,$B$1166&gt;$D$1163),366,365))</f>
        <v>0</v>
      </c>
      <c r="G373" s="340">
        <f t="shared" si="4"/>
        <v>0</v>
      </c>
      <c r="H373" s="283"/>
    </row>
    <row r="374" spans="2:8" x14ac:dyDescent="0.25">
      <c r="B374" s="338">
        <v>370</v>
      </c>
      <c r="C374" s="125"/>
      <c r="D374" s="127">
        <v>0</v>
      </c>
      <c r="E374" s="127">
        <v>0</v>
      </c>
      <c r="F374" s="341">
        <f>(D374+E374)*'LIQUIDACION IN. DE'!$J$1166*($D$1165/IF(AND($D$1164&gt;$B$1166,$B$1166&gt;$D$1163),366,365))</f>
        <v>0</v>
      </c>
      <c r="G374" s="340">
        <f t="shared" si="4"/>
        <v>0</v>
      </c>
      <c r="H374" s="283"/>
    </row>
    <row r="375" spans="2:8" x14ac:dyDescent="0.25">
      <c r="B375" s="339">
        <v>371</v>
      </c>
      <c r="C375" s="125"/>
      <c r="D375" s="127">
        <v>0</v>
      </c>
      <c r="E375" s="127">
        <v>0</v>
      </c>
      <c r="F375" s="341">
        <f>(D375+E375)*'LIQUIDACION IN. DE'!$J$1166*($D$1165/IF(AND($D$1164&gt;$B$1166,$B$1166&gt;$D$1163),366,365))</f>
        <v>0</v>
      </c>
      <c r="G375" s="340">
        <f t="shared" si="4"/>
        <v>0</v>
      </c>
      <c r="H375" s="283"/>
    </row>
    <row r="376" spans="2:8" x14ac:dyDescent="0.25">
      <c r="B376" s="339">
        <v>372</v>
      </c>
      <c r="C376" s="125"/>
      <c r="D376" s="127">
        <v>0</v>
      </c>
      <c r="E376" s="127">
        <v>0</v>
      </c>
      <c r="F376" s="341">
        <f>(D376+E376)*'LIQUIDACION IN. DE'!$J$1166*($D$1165/IF(AND($D$1164&gt;$B$1166,$B$1166&gt;$D$1163),366,365))</f>
        <v>0</v>
      </c>
      <c r="G376" s="340">
        <f t="shared" si="4"/>
        <v>0</v>
      </c>
      <c r="H376" s="283"/>
    </row>
    <row r="377" spans="2:8" x14ac:dyDescent="0.25">
      <c r="B377" s="338">
        <v>373</v>
      </c>
      <c r="C377" s="125"/>
      <c r="D377" s="127">
        <v>0</v>
      </c>
      <c r="E377" s="127">
        <v>0</v>
      </c>
      <c r="F377" s="341">
        <f>(D377+E377)*'LIQUIDACION IN. DE'!$J$1166*($D$1165/IF(AND($D$1164&gt;$B$1166,$B$1166&gt;$D$1163),366,365))</f>
        <v>0</v>
      </c>
      <c r="G377" s="340">
        <f t="shared" si="4"/>
        <v>0</v>
      </c>
      <c r="H377" s="283"/>
    </row>
    <row r="378" spans="2:8" x14ac:dyDescent="0.25">
      <c r="B378" s="339">
        <v>374</v>
      </c>
      <c r="C378" s="125"/>
      <c r="D378" s="127">
        <v>0</v>
      </c>
      <c r="E378" s="127">
        <v>0</v>
      </c>
      <c r="F378" s="341">
        <f>(D378+E378)*'LIQUIDACION IN. DE'!$J$1166*($D$1165/IF(AND($D$1164&gt;$B$1166,$B$1166&gt;$D$1163),366,365))</f>
        <v>0</v>
      </c>
      <c r="G378" s="340">
        <f t="shared" si="4"/>
        <v>0</v>
      </c>
      <c r="H378" s="283"/>
    </row>
    <row r="379" spans="2:8" x14ac:dyDescent="0.25">
      <c r="B379" s="339">
        <v>375</v>
      </c>
      <c r="C379" s="125"/>
      <c r="D379" s="127">
        <v>0</v>
      </c>
      <c r="E379" s="127">
        <v>0</v>
      </c>
      <c r="F379" s="341">
        <f>(D379+E379)*'LIQUIDACION IN. DE'!$J$1166*($D$1165/IF(AND($D$1164&gt;$B$1166,$B$1166&gt;$D$1163),366,365))</f>
        <v>0</v>
      </c>
      <c r="G379" s="340">
        <f t="shared" si="4"/>
        <v>0</v>
      </c>
      <c r="H379" s="283"/>
    </row>
    <row r="380" spans="2:8" x14ac:dyDescent="0.25">
      <c r="B380" s="338">
        <v>376</v>
      </c>
      <c r="C380" s="125"/>
      <c r="D380" s="127">
        <v>0</v>
      </c>
      <c r="E380" s="127">
        <v>0</v>
      </c>
      <c r="F380" s="341">
        <f>(D380+E380)*'LIQUIDACION IN. DE'!$J$1166*($D$1165/IF(AND($D$1164&gt;$B$1166,$B$1166&gt;$D$1163),366,365))</f>
        <v>0</v>
      </c>
      <c r="G380" s="340">
        <f t="shared" si="4"/>
        <v>0</v>
      </c>
      <c r="H380" s="283"/>
    </row>
    <row r="381" spans="2:8" x14ac:dyDescent="0.25">
      <c r="B381" s="339">
        <v>377</v>
      </c>
      <c r="C381" s="125"/>
      <c r="D381" s="127">
        <v>0</v>
      </c>
      <c r="E381" s="127">
        <v>0</v>
      </c>
      <c r="F381" s="341">
        <f>(D381+E381)*'LIQUIDACION IN. DE'!$J$1166*($D$1165/IF(AND($D$1164&gt;$B$1166,$B$1166&gt;$D$1163),366,365))</f>
        <v>0</v>
      </c>
      <c r="G381" s="340">
        <f t="shared" si="4"/>
        <v>0</v>
      </c>
      <c r="H381" s="283"/>
    </row>
    <row r="382" spans="2:8" x14ac:dyDescent="0.25">
      <c r="B382" s="339">
        <v>378</v>
      </c>
      <c r="C382" s="125"/>
      <c r="D382" s="127">
        <v>0</v>
      </c>
      <c r="E382" s="127">
        <v>0</v>
      </c>
      <c r="F382" s="341">
        <f>(D382+E382)*'LIQUIDACION IN. DE'!$J$1166*($D$1165/IF(AND($D$1164&gt;$B$1166,$B$1166&gt;$D$1163),366,365))</f>
        <v>0</v>
      </c>
      <c r="G382" s="340">
        <f t="shared" si="4"/>
        <v>0</v>
      </c>
      <c r="H382" s="283"/>
    </row>
    <row r="383" spans="2:8" x14ac:dyDescent="0.25">
      <c r="B383" s="338">
        <v>379</v>
      </c>
      <c r="C383" s="125"/>
      <c r="D383" s="127">
        <v>0</v>
      </c>
      <c r="E383" s="127">
        <v>0</v>
      </c>
      <c r="F383" s="341">
        <f>(D383+E383)*'LIQUIDACION IN. DE'!$J$1166*($D$1165/IF(AND($D$1164&gt;$B$1166,$B$1166&gt;$D$1163),366,365))</f>
        <v>0</v>
      </c>
      <c r="G383" s="340">
        <f t="shared" si="4"/>
        <v>0</v>
      </c>
      <c r="H383" s="283"/>
    </row>
    <row r="384" spans="2:8" x14ac:dyDescent="0.25">
      <c r="B384" s="339">
        <v>380</v>
      </c>
      <c r="C384" s="125"/>
      <c r="D384" s="127">
        <v>0</v>
      </c>
      <c r="E384" s="127">
        <v>0</v>
      </c>
      <c r="F384" s="341">
        <f>(D384+E384)*'LIQUIDACION IN. DE'!$J$1166*($D$1165/IF(AND($D$1164&gt;$B$1166,$B$1166&gt;$D$1163),366,365))</f>
        <v>0</v>
      </c>
      <c r="G384" s="340">
        <f t="shared" si="4"/>
        <v>0</v>
      </c>
      <c r="H384" s="283"/>
    </row>
    <row r="385" spans="2:8" x14ac:dyDescent="0.25">
      <c r="B385" s="339">
        <v>381</v>
      </c>
      <c r="C385" s="125"/>
      <c r="D385" s="127">
        <v>0</v>
      </c>
      <c r="E385" s="127">
        <v>0</v>
      </c>
      <c r="F385" s="341">
        <f>(D385+E385)*'LIQUIDACION IN. DE'!$J$1166*($D$1165/IF(AND($D$1164&gt;$B$1166,$B$1166&gt;$D$1163),366,365))</f>
        <v>0</v>
      </c>
      <c r="G385" s="340">
        <f t="shared" si="4"/>
        <v>0</v>
      </c>
      <c r="H385" s="283"/>
    </row>
    <row r="386" spans="2:8" x14ac:dyDescent="0.25">
      <c r="B386" s="338">
        <v>382</v>
      </c>
      <c r="C386" s="125"/>
      <c r="D386" s="127">
        <v>0</v>
      </c>
      <c r="E386" s="127">
        <v>0</v>
      </c>
      <c r="F386" s="341">
        <f>(D386+E386)*'LIQUIDACION IN. DE'!$J$1166*($D$1165/IF(AND($D$1164&gt;$B$1166,$B$1166&gt;$D$1163),366,365))</f>
        <v>0</v>
      </c>
      <c r="G386" s="340">
        <f t="shared" si="4"/>
        <v>0</v>
      </c>
      <c r="H386" s="283"/>
    </row>
    <row r="387" spans="2:8" x14ac:dyDescent="0.25">
      <c r="B387" s="339">
        <v>383</v>
      </c>
      <c r="C387" s="125"/>
      <c r="D387" s="127">
        <v>0</v>
      </c>
      <c r="E387" s="127">
        <v>0</v>
      </c>
      <c r="F387" s="341">
        <f>(D387+E387)*'LIQUIDACION IN. DE'!$J$1166*($D$1165/IF(AND($D$1164&gt;$B$1166,$B$1166&gt;$D$1163),366,365))</f>
        <v>0</v>
      </c>
      <c r="G387" s="340">
        <f t="shared" si="4"/>
        <v>0</v>
      </c>
      <c r="H387" s="283"/>
    </row>
    <row r="388" spans="2:8" x14ac:dyDescent="0.25">
      <c r="B388" s="339">
        <v>384</v>
      </c>
      <c r="C388" s="125"/>
      <c r="D388" s="127">
        <v>0</v>
      </c>
      <c r="E388" s="127">
        <v>0</v>
      </c>
      <c r="F388" s="341">
        <f>(D388+E388)*'LIQUIDACION IN. DE'!$J$1166*($D$1165/IF(AND($D$1164&gt;$B$1166,$B$1166&gt;$D$1163),366,365))</f>
        <v>0</v>
      </c>
      <c r="G388" s="340">
        <f t="shared" si="4"/>
        <v>0</v>
      </c>
      <c r="H388" s="283"/>
    </row>
    <row r="389" spans="2:8" x14ac:dyDescent="0.25">
      <c r="B389" s="338">
        <v>385</v>
      </c>
      <c r="C389" s="125"/>
      <c r="D389" s="127">
        <v>0</v>
      </c>
      <c r="E389" s="127">
        <v>0</v>
      </c>
      <c r="F389" s="341">
        <f>(D389+E389)*'LIQUIDACION IN. DE'!$J$1166*($D$1165/IF(AND($D$1164&gt;$B$1166,$B$1166&gt;$D$1163),366,365))</f>
        <v>0</v>
      </c>
      <c r="G389" s="340">
        <f t="shared" si="4"/>
        <v>0</v>
      </c>
      <c r="H389" s="283"/>
    </row>
    <row r="390" spans="2:8" x14ac:dyDescent="0.25">
      <c r="B390" s="339">
        <v>386</v>
      </c>
      <c r="C390" s="125"/>
      <c r="D390" s="127">
        <v>0</v>
      </c>
      <c r="E390" s="127">
        <v>0</v>
      </c>
      <c r="F390" s="341">
        <f>(D390+E390)*'LIQUIDACION IN. DE'!$J$1166*($D$1165/IF(AND($D$1164&gt;$B$1166,$B$1166&gt;$D$1163),366,365))</f>
        <v>0</v>
      </c>
      <c r="G390" s="340">
        <f t="shared" si="4"/>
        <v>0</v>
      </c>
      <c r="H390" s="283"/>
    </row>
    <row r="391" spans="2:8" x14ac:dyDescent="0.25">
      <c r="B391" s="339">
        <v>387</v>
      </c>
      <c r="C391" s="125"/>
      <c r="D391" s="127">
        <v>0</v>
      </c>
      <c r="E391" s="127">
        <v>0</v>
      </c>
      <c r="F391" s="341">
        <f>(D391+E391)*'LIQUIDACION IN. DE'!$J$1166*($D$1165/IF(AND($D$1164&gt;$B$1166,$B$1166&gt;$D$1163),366,365))</f>
        <v>0</v>
      </c>
      <c r="G391" s="340">
        <f t="shared" si="4"/>
        <v>0</v>
      </c>
      <c r="H391" s="283"/>
    </row>
    <row r="392" spans="2:8" x14ac:dyDescent="0.25">
      <c r="B392" s="338">
        <v>388</v>
      </c>
      <c r="C392" s="125"/>
      <c r="D392" s="127">
        <v>0</v>
      </c>
      <c r="E392" s="127">
        <v>0</v>
      </c>
      <c r="F392" s="341">
        <f>(D392+E392)*'LIQUIDACION IN. DE'!$J$1166*($D$1165/IF(AND($D$1164&gt;$B$1166,$B$1166&gt;$D$1163),366,365))</f>
        <v>0</v>
      </c>
      <c r="G392" s="340">
        <f t="shared" si="4"/>
        <v>0</v>
      </c>
      <c r="H392" s="283"/>
    </row>
    <row r="393" spans="2:8" x14ac:dyDescent="0.25">
      <c r="B393" s="339">
        <v>389</v>
      </c>
      <c r="C393" s="125"/>
      <c r="D393" s="127">
        <v>0</v>
      </c>
      <c r="E393" s="127">
        <v>0</v>
      </c>
      <c r="F393" s="341">
        <f>(D393+E393)*'LIQUIDACION IN. DE'!$J$1166*($D$1165/IF(AND($D$1164&gt;$B$1166,$B$1166&gt;$D$1163),366,365))</f>
        <v>0</v>
      </c>
      <c r="G393" s="340">
        <f t="shared" si="4"/>
        <v>0</v>
      </c>
      <c r="H393" s="283"/>
    </row>
    <row r="394" spans="2:8" x14ac:dyDescent="0.25">
      <c r="B394" s="339">
        <v>390</v>
      </c>
      <c r="C394" s="125"/>
      <c r="D394" s="127">
        <v>0</v>
      </c>
      <c r="E394" s="127">
        <v>0</v>
      </c>
      <c r="F394" s="341">
        <f>(D394+E394)*'LIQUIDACION IN. DE'!$J$1166*($D$1165/IF(AND($D$1164&gt;$B$1166,$B$1166&gt;$D$1163),366,365))</f>
        <v>0</v>
      </c>
      <c r="G394" s="340">
        <f t="shared" ref="G394:G457" si="5">SUM(D394:F394)</f>
        <v>0</v>
      </c>
      <c r="H394" s="283"/>
    </row>
    <row r="395" spans="2:8" x14ac:dyDescent="0.25">
      <c r="B395" s="338">
        <v>391</v>
      </c>
      <c r="C395" s="125"/>
      <c r="D395" s="127">
        <v>0</v>
      </c>
      <c r="E395" s="127">
        <v>0</v>
      </c>
      <c r="F395" s="341">
        <f>(D395+E395)*'LIQUIDACION IN. DE'!$J$1166*($D$1165/IF(AND($D$1164&gt;$B$1166,$B$1166&gt;$D$1163),366,365))</f>
        <v>0</v>
      </c>
      <c r="G395" s="340">
        <f t="shared" si="5"/>
        <v>0</v>
      </c>
      <c r="H395" s="283"/>
    </row>
    <row r="396" spans="2:8" x14ac:dyDescent="0.25">
      <c r="B396" s="339">
        <v>392</v>
      </c>
      <c r="C396" s="125"/>
      <c r="D396" s="127">
        <v>0</v>
      </c>
      <c r="E396" s="127">
        <v>0</v>
      </c>
      <c r="F396" s="341">
        <f>(D396+E396)*'LIQUIDACION IN. DE'!$J$1166*($D$1165/IF(AND($D$1164&gt;$B$1166,$B$1166&gt;$D$1163),366,365))</f>
        <v>0</v>
      </c>
      <c r="G396" s="340">
        <f t="shared" si="5"/>
        <v>0</v>
      </c>
      <c r="H396" s="283"/>
    </row>
    <row r="397" spans="2:8" x14ac:dyDescent="0.25">
      <c r="B397" s="339">
        <v>393</v>
      </c>
      <c r="C397" s="125"/>
      <c r="D397" s="127">
        <v>0</v>
      </c>
      <c r="E397" s="127">
        <v>0</v>
      </c>
      <c r="F397" s="341">
        <f>(D397+E397)*'LIQUIDACION IN. DE'!$J$1166*($D$1165/IF(AND($D$1164&gt;$B$1166,$B$1166&gt;$D$1163),366,365))</f>
        <v>0</v>
      </c>
      <c r="G397" s="340">
        <f t="shared" si="5"/>
        <v>0</v>
      </c>
      <c r="H397" s="283"/>
    </row>
    <row r="398" spans="2:8" x14ac:dyDescent="0.25">
      <c r="B398" s="338">
        <v>394</v>
      </c>
      <c r="C398" s="125"/>
      <c r="D398" s="127">
        <v>0</v>
      </c>
      <c r="E398" s="127">
        <v>0</v>
      </c>
      <c r="F398" s="341">
        <f>(D398+E398)*'LIQUIDACION IN. DE'!$J$1166*($D$1165/IF(AND($D$1164&gt;$B$1166,$B$1166&gt;$D$1163),366,365))</f>
        <v>0</v>
      </c>
      <c r="G398" s="340">
        <f t="shared" si="5"/>
        <v>0</v>
      </c>
      <c r="H398" s="283"/>
    </row>
    <row r="399" spans="2:8" x14ac:dyDescent="0.25">
      <c r="B399" s="339">
        <v>395</v>
      </c>
      <c r="C399" s="125"/>
      <c r="D399" s="127">
        <v>0</v>
      </c>
      <c r="E399" s="127">
        <v>0</v>
      </c>
      <c r="F399" s="341">
        <f>(D399+E399)*'LIQUIDACION IN. DE'!$J$1166*($D$1165/IF(AND($D$1164&gt;$B$1166,$B$1166&gt;$D$1163),366,365))</f>
        <v>0</v>
      </c>
      <c r="G399" s="340">
        <f t="shared" si="5"/>
        <v>0</v>
      </c>
      <c r="H399" s="283"/>
    </row>
    <row r="400" spans="2:8" x14ac:dyDescent="0.25">
      <c r="B400" s="339">
        <v>396</v>
      </c>
      <c r="C400" s="125"/>
      <c r="D400" s="127">
        <v>0</v>
      </c>
      <c r="E400" s="127">
        <v>0</v>
      </c>
      <c r="F400" s="341">
        <f>(D400+E400)*'LIQUIDACION IN. DE'!$J$1166*($D$1165/IF(AND($D$1164&gt;$B$1166,$B$1166&gt;$D$1163),366,365))</f>
        <v>0</v>
      </c>
      <c r="G400" s="340">
        <f t="shared" si="5"/>
        <v>0</v>
      </c>
      <c r="H400" s="283"/>
    </row>
    <row r="401" spans="2:8" x14ac:dyDescent="0.25">
      <c r="B401" s="338">
        <v>397</v>
      </c>
      <c r="C401" s="125"/>
      <c r="D401" s="127">
        <v>0</v>
      </c>
      <c r="E401" s="127">
        <v>0</v>
      </c>
      <c r="F401" s="341">
        <f>(D401+E401)*'LIQUIDACION IN. DE'!$J$1166*($D$1165/IF(AND($D$1164&gt;$B$1166,$B$1166&gt;$D$1163),366,365))</f>
        <v>0</v>
      </c>
      <c r="G401" s="340">
        <f t="shared" si="5"/>
        <v>0</v>
      </c>
      <c r="H401" s="283"/>
    </row>
    <row r="402" spans="2:8" x14ac:dyDescent="0.25">
      <c r="B402" s="339">
        <v>398</v>
      </c>
      <c r="C402" s="125"/>
      <c r="D402" s="127">
        <v>0</v>
      </c>
      <c r="E402" s="127">
        <v>0</v>
      </c>
      <c r="F402" s="341">
        <f>(D402+E402)*'LIQUIDACION IN. DE'!$J$1166*($D$1165/IF(AND($D$1164&gt;$B$1166,$B$1166&gt;$D$1163),366,365))</f>
        <v>0</v>
      </c>
      <c r="G402" s="340">
        <f t="shared" si="5"/>
        <v>0</v>
      </c>
      <c r="H402" s="283"/>
    </row>
    <row r="403" spans="2:8" x14ac:dyDescent="0.25">
      <c r="B403" s="339">
        <v>399</v>
      </c>
      <c r="C403" s="125"/>
      <c r="D403" s="127">
        <v>0</v>
      </c>
      <c r="E403" s="127">
        <v>0</v>
      </c>
      <c r="F403" s="341">
        <f>(D403+E403)*'LIQUIDACION IN. DE'!$J$1166*($D$1165/IF(AND($D$1164&gt;$B$1166,$B$1166&gt;$D$1163),366,365))</f>
        <v>0</v>
      </c>
      <c r="G403" s="340">
        <f t="shared" si="5"/>
        <v>0</v>
      </c>
      <c r="H403" s="283"/>
    </row>
    <row r="404" spans="2:8" x14ac:dyDescent="0.25">
      <c r="B404" s="338">
        <v>400</v>
      </c>
      <c r="C404" s="125"/>
      <c r="D404" s="127">
        <v>0</v>
      </c>
      <c r="E404" s="127">
        <v>0</v>
      </c>
      <c r="F404" s="341">
        <f>(D404+E404)*'LIQUIDACION IN. DE'!$J$1166*($D$1165/IF(AND($D$1164&gt;$B$1166,$B$1166&gt;$D$1163),366,365))</f>
        <v>0</v>
      </c>
      <c r="G404" s="340">
        <f t="shared" si="5"/>
        <v>0</v>
      </c>
      <c r="H404" s="283"/>
    </row>
    <row r="405" spans="2:8" x14ac:dyDescent="0.25">
      <c r="B405" s="339">
        <v>401</v>
      </c>
      <c r="C405" s="125"/>
      <c r="D405" s="127">
        <v>0</v>
      </c>
      <c r="E405" s="127">
        <v>0</v>
      </c>
      <c r="F405" s="341">
        <f>(D405+E405)*'LIQUIDACION IN. DE'!$J$1166*($D$1165/IF(AND($D$1164&gt;$B$1166,$B$1166&gt;$D$1163),366,365))</f>
        <v>0</v>
      </c>
      <c r="G405" s="340">
        <f t="shared" si="5"/>
        <v>0</v>
      </c>
      <c r="H405" s="283"/>
    </row>
    <row r="406" spans="2:8" x14ac:dyDescent="0.25">
      <c r="B406" s="339">
        <v>402</v>
      </c>
      <c r="C406" s="125"/>
      <c r="D406" s="127">
        <v>0</v>
      </c>
      <c r="E406" s="127">
        <v>0</v>
      </c>
      <c r="F406" s="341">
        <f>(D406+E406)*'LIQUIDACION IN. DE'!$J$1166*($D$1165/IF(AND($D$1164&gt;$B$1166,$B$1166&gt;$D$1163),366,365))</f>
        <v>0</v>
      </c>
      <c r="G406" s="340">
        <f t="shared" si="5"/>
        <v>0</v>
      </c>
      <c r="H406" s="283"/>
    </row>
    <row r="407" spans="2:8" x14ac:dyDescent="0.25">
      <c r="B407" s="338">
        <v>403</v>
      </c>
      <c r="C407" s="125"/>
      <c r="D407" s="127">
        <v>0</v>
      </c>
      <c r="E407" s="127">
        <v>0</v>
      </c>
      <c r="F407" s="341">
        <f>(D407+E407)*'LIQUIDACION IN. DE'!$J$1166*($D$1165/IF(AND($D$1164&gt;$B$1166,$B$1166&gt;$D$1163),366,365))</f>
        <v>0</v>
      </c>
      <c r="G407" s="340">
        <f t="shared" si="5"/>
        <v>0</v>
      </c>
      <c r="H407" s="283"/>
    </row>
    <row r="408" spans="2:8" x14ac:dyDescent="0.25">
      <c r="B408" s="339">
        <v>404</v>
      </c>
      <c r="C408" s="125"/>
      <c r="D408" s="127">
        <v>0</v>
      </c>
      <c r="E408" s="127">
        <v>0</v>
      </c>
      <c r="F408" s="341">
        <f>(D408+E408)*'LIQUIDACION IN. DE'!$J$1166*($D$1165/IF(AND($D$1164&gt;$B$1166,$B$1166&gt;$D$1163),366,365))</f>
        <v>0</v>
      </c>
      <c r="G408" s="340">
        <f t="shared" si="5"/>
        <v>0</v>
      </c>
      <c r="H408" s="283"/>
    </row>
    <row r="409" spans="2:8" x14ac:dyDescent="0.25">
      <c r="B409" s="339">
        <v>405</v>
      </c>
      <c r="C409" s="125"/>
      <c r="D409" s="127">
        <v>0</v>
      </c>
      <c r="E409" s="127">
        <v>0</v>
      </c>
      <c r="F409" s="341">
        <f>(D409+E409)*'LIQUIDACION IN. DE'!$J$1166*($D$1165/IF(AND($D$1164&gt;$B$1166,$B$1166&gt;$D$1163),366,365))</f>
        <v>0</v>
      </c>
      <c r="G409" s="340">
        <f t="shared" si="5"/>
        <v>0</v>
      </c>
      <c r="H409" s="283"/>
    </row>
    <row r="410" spans="2:8" x14ac:dyDescent="0.25">
      <c r="B410" s="338">
        <v>406</v>
      </c>
      <c r="C410" s="125"/>
      <c r="D410" s="127">
        <v>0</v>
      </c>
      <c r="E410" s="127">
        <v>0</v>
      </c>
      <c r="F410" s="341">
        <f>(D410+E410)*'LIQUIDACION IN. DE'!$J$1166*($D$1165/IF(AND($D$1164&gt;$B$1166,$B$1166&gt;$D$1163),366,365))</f>
        <v>0</v>
      </c>
      <c r="G410" s="340">
        <f t="shared" si="5"/>
        <v>0</v>
      </c>
      <c r="H410" s="283"/>
    </row>
    <row r="411" spans="2:8" x14ac:dyDescent="0.25">
      <c r="B411" s="339">
        <v>407</v>
      </c>
      <c r="C411" s="125"/>
      <c r="D411" s="127">
        <v>0</v>
      </c>
      <c r="E411" s="127">
        <v>0</v>
      </c>
      <c r="F411" s="341">
        <f>(D411+E411)*'LIQUIDACION IN. DE'!$J$1166*($D$1165/IF(AND($D$1164&gt;$B$1166,$B$1166&gt;$D$1163),366,365))</f>
        <v>0</v>
      </c>
      <c r="G411" s="340">
        <f t="shared" si="5"/>
        <v>0</v>
      </c>
      <c r="H411" s="283"/>
    </row>
    <row r="412" spans="2:8" x14ac:dyDescent="0.25">
      <c r="B412" s="339">
        <v>408</v>
      </c>
      <c r="C412" s="125"/>
      <c r="D412" s="127">
        <v>0</v>
      </c>
      <c r="E412" s="127">
        <v>0</v>
      </c>
      <c r="F412" s="341">
        <f>(D412+E412)*'LIQUIDACION IN. DE'!$J$1166*($D$1165/IF(AND($D$1164&gt;$B$1166,$B$1166&gt;$D$1163),366,365))</f>
        <v>0</v>
      </c>
      <c r="G412" s="340">
        <f t="shared" si="5"/>
        <v>0</v>
      </c>
      <c r="H412" s="283"/>
    </row>
    <row r="413" spans="2:8" x14ac:dyDescent="0.25">
      <c r="B413" s="338">
        <v>409</v>
      </c>
      <c r="C413" s="125"/>
      <c r="D413" s="127">
        <v>0</v>
      </c>
      <c r="E413" s="127">
        <v>0</v>
      </c>
      <c r="F413" s="341">
        <f>(D413+E413)*'LIQUIDACION IN. DE'!$J$1166*($D$1165/IF(AND($D$1164&gt;$B$1166,$B$1166&gt;$D$1163),366,365))</f>
        <v>0</v>
      </c>
      <c r="G413" s="340">
        <f t="shared" si="5"/>
        <v>0</v>
      </c>
      <c r="H413" s="283"/>
    </row>
    <row r="414" spans="2:8" x14ac:dyDescent="0.25">
      <c r="B414" s="339">
        <v>410</v>
      </c>
      <c r="C414" s="125"/>
      <c r="D414" s="127">
        <v>0</v>
      </c>
      <c r="E414" s="127">
        <v>0</v>
      </c>
      <c r="F414" s="341">
        <f>(D414+E414)*'LIQUIDACION IN. DE'!$J$1166*($D$1165/IF(AND($D$1164&gt;$B$1166,$B$1166&gt;$D$1163),366,365))</f>
        <v>0</v>
      </c>
      <c r="G414" s="340">
        <f t="shared" si="5"/>
        <v>0</v>
      </c>
      <c r="H414" s="283"/>
    </row>
    <row r="415" spans="2:8" x14ac:dyDescent="0.25">
      <c r="B415" s="339">
        <v>411</v>
      </c>
      <c r="C415" s="125"/>
      <c r="D415" s="127">
        <v>0</v>
      </c>
      <c r="E415" s="127">
        <v>0</v>
      </c>
      <c r="F415" s="341">
        <f>(D415+E415)*'LIQUIDACION IN. DE'!$J$1166*($D$1165/IF(AND($D$1164&gt;$B$1166,$B$1166&gt;$D$1163),366,365))</f>
        <v>0</v>
      </c>
      <c r="G415" s="340">
        <f t="shared" si="5"/>
        <v>0</v>
      </c>
      <c r="H415" s="283"/>
    </row>
    <row r="416" spans="2:8" x14ac:dyDescent="0.25">
      <c r="B416" s="338">
        <v>412</v>
      </c>
      <c r="C416" s="125"/>
      <c r="D416" s="127">
        <v>0</v>
      </c>
      <c r="E416" s="127">
        <v>0</v>
      </c>
      <c r="F416" s="341">
        <f>(D416+E416)*'LIQUIDACION IN. DE'!$J$1166*($D$1165/IF(AND($D$1164&gt;$B$1166,$B$1166&gt;$D$1163),366,365))</f>
        <v>0</v>
      </c>
      <c r="G416" s="340">
        <f t="shared" si="5"/>
        <v>0</v>
      </c>
      <c r="H416" s="283"/>
    </row>
    <row r="417" spans="2:8" x14ac:dyDescent="0.25">
      <c r="B417" s="339">
        <v>413</v>
      </c>
      <c r="C417" s="125"/>
      <c r="D417" s="127">
        <v>0</v>
      </c>
      <c r="E417" s="127">
        <v>0</v>
      </c>
      <c r="F417" s="341">
        <f>(D417+E417)*'LIQUIDACION IN. DE'!$J$1166*($D$1165/IF(AND($D$1164&gt;$B$1166,$B$1166&gt;$D$1163),366,365))</f>
        <v>0</v>
      </c>
      <c r="G417" s="340">
        <f t="shared" si="5"/>
        <v>0</v>
      </c>
      <c r="H417" s="283"/>
    </row>
    <row r="418" spans="2:8" x14ac:dyDescent="0.25">
      <c r="B418" s="339">
        <v>414</v>
      </c>
      <c r="C418" s="125"/>
      <c r="D418" s="127">
        <v>0</v>
      </c>
      <c r="E418" s="127">
        <v>0</v>
      </c>
      <c r="F418" s="341">
        <f>(D418+E418)*'LIQUIDACION IN. DE'!$J$1166*($D$1165/IF(AND($D$1164&gt;$B$1166,$B$1166&gt;$D$1163),366,365))</f>
        <v>0</v>
      </c>
      <c r="G418" s="340">
        <f t="shared" si="5"/>
        <v>0</v>
      </c>
      <c r="H418" s="283"/>
    </row>
    <row r="419" spans="2:8" x14ac:dyDescent="0.25">
      <c r="B419" s="338">
        <v>415</v>
      </c>
      <c r="C419" s="125"/>
      <c r="D419" s="127">
        <v>0</v>
      </c>
      <c r="E419" s="127">
        <v>0</v>
      </c>
      <c r="F419" s="341">
        <f>(D419+E419)*'LIQUIDACION IN. DE'!$J$1166*($D$1165/IF(AND($D$1164&gt;$B$1166,$B$1166&gt;$D$1163),366,365))</f>
        <v>0</v>
      </c>
      <c r="G419" s="340">
        <f t="shared" si="5"/>
        <v>0</v>
      </c>
      <c r="H419" s="283"/>
    </row>
    <row r="420" spans="2:8" x14ac:dyDescent="0.25">
      <c r="B420" s="339">
        <v>416</v>
      </c>
      <c r="C420" s="125"/>
      <c r="D420" s="127">
        <v>0</v>
      </c>
      <c r="E420" s="127">
        <v>0</v>
      </c>
      <c r="F420" s="341">
        <f>(D420+E420)*'LIQUIDACION IN. DE'!$J$1166*($D$1165/IF(AND($D$1164&gt;$B$1166,$B$1166&gt;$D$1163),366,365))</f>
        <v>0</v>
      </c>
      <c r="G420" s="340">
        <f t="shared" si="5"/>
        <v>0</v>
      </c>
      <c r="H420" s="283"/>
    </row>
    <row r="421" spans="2:8" x14ac:dyDescent="0.25">
      <c r="B421" s="339">
        <v>417</v>
      </c>
      <c r="C421" s="125"/>
      <c r="D421" s="127">
        <v>0</v>
      </c>
      <c r="E421" s="127">
        <v>0</v>
      </c>
      <c r="F421" s="341">
        <f>(D421+E421)*'LIQUIDACION IN. DE'!$J$1166*($D$1165/IF(AND($D$1164&gt;$B$1166,$B$1166&gt;$D$1163),366,365))</f>
        <v>0</v>
      </c>
      <c r="G421" s="340">
        <f t="shared" si="5"/>
        <v>0</v>
      </c>
      <c r="H421" s="283"/>
    </row>
    <row r="422" spans="2:8" x14ac:dyDescent="0.25">
      <c r="B422" s="338">
        <v>418</v>
      </c>
      <c r="C422" s="125"/>
      <c r="D422" s="127">
        <v>0</v>
      </c>
      <c r="E422" s="127">
        <v>0</v>
      </c>
      <c r="F422" s="341">
        <f>(D422+E422)*'LIQUIDACION IN. DE'!$J$1166*($D$1165/IF(AND($D$1164&gt;$B$1166,$B$1166&gt;$D$1163),366,365))</f>
        <v>0</v>
      </c>
      <c r="G422" s="340">
        <f t="shared" si="5"/>
        <v>0</v>
      </c>
      <c r="H422" s="283"/>
    </row>
    <row r="423" spans="2:8" x14ac:dyDescent="0.25">
      <c r="B423" s="339">
        <v>419</v>
      </c>
      <c r="C423" s="125"/>
      <c r="D423" s="127">
        <v>0</v>
      </c>
      <c r="E423" s="127">
        <v>0</v>
      </c>
      <c r="F423" s="341">
        <f>(D423+E423)*'LIQUIDACION IN. DE'!$J$1166*($D$1165/IF(AND($D$1164&gt;$B$1166,$B$1166&gt;$D$1163),366,365))</f>
        <v>0</v>
      </c>
      <c r="G423" s="340">
        <f t="shared" si="5"/>
        <v>0</v>
      </c>
      <c r="H423" s="283"/>
    </row>
    <row r="424" spans="2:8" x14ac:dyDescent="0.25">
      <c r="B424" s="339">
        <v>420</v>
      </c>
      <c r="C424" s="125"/>
      <c r="D424" s="127">
        <v>0</v>
      </c>
      <c r="E424" s="127">
        <v>0</v>
      </c>
      <c r="F424" s="341">
        <f>(D424+E424)*'LIQUIDACION IN. DE'!$J$1166*($D$1165/IF(AND($D$1164&gt;$B$1166,$B$1166&gt;$D$1163),366,365))</f>
        <v>0</v>
      </c>
      <c r="G424" s="340">
        <f t="shared" si="5"/>
        <v>0</v>
      </c>
      <c r="H424" s="283"/>
    </row>
    <row r="425" spans="2:8" x14ac:dyDescent="0.25">
      <c r="B425" s="338">
        <v>421</v>
      </c>
      <c r="C425" s="125"/>
      <c r="D425" s="127">
        <v>0</v>
      </c>
      <c r="E425" s="127">
        <v>0</v>
      </c>
      <c r="F425" s="341">
        <f>(D425+E425)*'LIQUIDACION IN. DE'!$J$1166*($D$1165/IF(AND($D$1164&gt;$B$1166,$B$1166&gt;$D$1163),366,365))</f>
        <v>0</v>
      </c>
      <c r="G425" s="340">
        <f t="shared" si="5"/>
        <v>0</v>
      </c>
      <c r="H425" s="283"/>
    </row>
    <row r="426" spans="2:8" x14ac:dyDescent="0.25">
      <c r="B426" s="339">
        <v>422</v>
      </c>
      <c r="C426" s="125"/>
      <c r="D426" s="127">
        <v>0</v>
      </c>
      <c r="E426" s="127">
        <v>0</v>
      </c>
      <c r="F426" s="341">
        <f>(D426+E426)*'LIQUIDACION IN. DE'!$J$1166*($D$1165/IF(AND($D$1164&gt;$B$1166,$B$1166&gt;$D$1163),366,365))</f>
        <v>0</v>
      </c>
      <c r="G426" s="340">
        <f t="shared" si="5"/>
        <v>0</v>
      </c>
      <c r="H426" s="283"/>
    </row>
    <row r="427" spans="2:8" x14ac:dyDescent="0.25">
      <c r="B427" s="339">
        <v>423</v>
      </c>
      <c r="C427" s="125"/>
      <c r="D427" s="127">
        <v>0</v>
      </c>
      <c r="E427" s="127">
        <v>0</v>
      </c>
      <c r="F427" s="341">
        <f>(D427+E427)*'LIQUIDACION IN. DE'!$J$1166*($D$1165/IF(AND($D$1164&gt;$B$1166,$B$1166&gt;$D$1163),366,365))</f>
        <v>0</v>
      </c>
      <c r="G427" s="340">
        <f t="shared" si="5"/>
        <v>0</v>
      </c>
      <c r="H427" s="283"/>
    </row>
    <row r="428" spans="2:8" x14ac:dyDescent="0.25">
      <c r="B428" s="338">
        <v>424</v>
      </c>
      <c r="C428" s="125"/>
      <c r="D428" s="127">
        <v>0</v>
      </c>
      <c r="E428" s="127">
        <v>0</v>
      </c>
      <c r="F428" s="341">
        <f>(D428+E428)*'LIQUIDACION IN. DE'!$J$1166*($D$1165/IF(AND($D$1164&gt;$B$1166,$B$1166&gt;$D$1163),366,365))</f>
        <v>0</v>
      </c>
      <c r="G428" s="340">
        <f t="shared" si="5"/>
        <v>0</v>
      </c>
      <c r="H428" s="283"/>
    </row>
    <row r="429" spans="2:8" x14ac:dyDescent="0.25">
      <c r="B429" s="339">
        <v>425</v>
      </c>
      <c r="C429" s="125"/>
      <c r="D429" s="127">
        <v>0</v>
      </c>
      <c r="E429" s="127">
        <v>0</v>
      </c>
      <c r="F429" s="341">
        <f>(D429+E429)*'LIQUIDACION IN. DE'!$J$1166*($D$1165/IF(AND($D$1164&gt;$B$1166,$B$1166&gt;$D$1163),366,365))</f>
        <v>0</v>
      </c>
      <c r="G429" s="340">
        <f t="shared" si="5"/>
        <v>0</v>
      </c>
      <c r="H429" s="283"/>
    </row>
    <row r="430" spans="2:8" x14ac:dyDescent="0.25">
      <c r="B430" s="339">
        <v>426</v>
      </c>
      <c r="C430" s="125"/>
      <c r="D430" s="127">
        <v>0</v>
      </c>
      <c r="E430" s="127">
        <v>0</v>
      </c>
      <c r="F430" s="341">
        <f>(D430+E430)*'LIQUIDACION IN. DE'!$J$1166*($D$1165/IF(AND($D$1164&gt;$B$1166,$B$1166&gt;$D$1163),366,365))</f>
        <v>0</v>
      </c>
      <c r="G430" s="340">
        <f t="shared" si="5"/>
        <v>0</v>
      </c>
      <c r="H430" s="283"/>
    </row>
    <row r="431" spans="2:8" x14ac:dyDescent="0.25">
      <c r="B431" s="338">
        <v>427</v>
      </c>
      <c r="C431" s="125"/>
      <c r="D431" s="127">
        <v>0</v>
      </c>
      <c r="E431" s="127">
        <v>0</v>
      </c>
      <c r="F431" s="341">
        <f>(D431+E431)*'LIQUIDACION IN. DE'!$J$1166*($D$1165/IF(AND($D$1164&gt;$B$1166,$B$1166&gt;$D$1163),366,365))</f>
        <v>0</v>
      </c>
      <c r="G431" s="340">
        <f t="shared" si="5"/>
        <v>0</v>
      </c>
      <c r="H431" s="283"/>
    </row>
    <row r="432" spans="2:8" x14ac:dyDescent="0.25">
      <c r="B432" s="339">
        <v>428</v>
      </c>
      <c r="C432" s="125"/>
      <c r="D432" s="127">
        <v>0</v>
      </c>
      <c r="E432" s="127">
        <v>0</v>
      </c>
      <c r="F432" s="341">
        <f>(D432+E432)*'LIQUIDACION IN. DE'!$J$1166*($D$1165/IF(AND($D$1164&gt;$B$1166,$B$1166&gt;$D$1163),366,365))</f>
        <v>0</v>
      </c>
      <c r="G432" s="340">
        <f t="shared" si="5"/>
        <v>0</v>
      </c>
      <c r="H432" s="283"/>
    </row>
    <row r="433" spans="2:8" x14ac:dyDescent="0.25">
      <c r="B433" s="339">
        <v>429</v>
      </c>
      <c r="C433" s="125"/>
      <c r="D433" s="127">
        <v>0</v>
      </c>
      <c r="E433" s="127">
        <v>0</v>
      </c>
      <c r="F433" s="341">
        <f>(D433+E433)*'LIQUIDACION IN. DE'!$J$1166*($D$1165/IF(AND($D$1164&gt;$B$1166,$B$1166&gt;$D$1163),366,365))</f>
        <v>0</v>
      </c>
      <c r="G433" s="340">
        <f t="shared" si="5"/>
        <v>0</v>
      </c>
      <c r="H433" s="283"/>
    </row>
    <row r="434" spans="2:8" x14ac:dyDescent="0.25">
      <c r="B434" s="338">
        <v>430</v>
      </c>
      <c r="C434" s="125"/>
      <c r="D434" s="127">
        <v>0</v>
      </c>
      <c r="E434" s="127">
        <v>0</v>
      </c>
      <c r="F434" s="341">
        <f>(D434+E434)*'LIQUIDACION IN. DE'!$J$1166*($D$1165/IF(AND($D$1164&gt;$B$1166,$B$1166&gt;$D$1163),366,365))</f>
        <v>0</v>
      </c>
      <c r="G434" s="340">
        <f t="shared" si="5"/>
        <v>0</v>
      </c>
      <c r="H434" s="283"/>
    </row>
    <row r="435" spans="2:8" x14ac:dyDescent="0.25">
      <c r="B435" s="339">
        <v>431</v>
      </c>
      <c r="C435" s="125"/>
      <c r="D435" s="127">
        <v>0</v>
      </c>
      <c r="E435" s="127">
        <v>0</v>
      </c>
      <c r="F435" s="341">
        <f>(D435+E435)*'LIQUIDACION IN. DE'!$J$1166*($D$1165/IF(AND($D$1164&gt;$B$1166,$B$1166&gt;$D$1163),366,365))</f>
        <v>0</v>
      </c>
      <c r="G435" s="340">
        <f t="shared" si="5"/>
        <v>0</v>
      </c>
      <c r="H435" s="283"/>
    </row>
    <row r="436" spans="2:8" x14ac:dyDescent="0.25">
      <c r="B436" s="339">
        <v>432</v>
      </c>
      <c r="C436" s="125"/>
      <c r="D436" s="127">
        <v>0</v>
      </c>
      <c r="E436" s="127">
        <v>0</v>
      </c>
      <c r="F436" s="341">
        <f>(D436+E436)*'LIQUIDACION IN. DE'!$J$1166*($D$1165/IF(AND($D$1164&gt;$B$1166,$B$1166&gt;$D$1163),366,365))</f>
        <v>0</v>
      </c>
      <c r="G436" s="340">
        <f t="shared" si="5"/>
        <v>0</v>
      </c>
      <c r="H436" s="283"/>
    </row>
    <row r="437" spans="2:8" x14ac:dyDescent="0.25">
      <c r="B437" s="338">
        <v>433</v>
      </c>
      <c r="C437" s="125"/>
      <c r="D437" s="127">
        <v>0</v>
      </c>
      <c r="E437" s="127">
        <v>0</v>
      </c>
      <c r="F437" s="341">
        <f>(D437+E437)*'LIQUIDACION IN. DE'!$J$1166*($D$1165/IF(AND($D$1164&gt;$B$1166,$B$1166&gt;$D$1163),366,365))</f>
        <v>0</v>
      </c>
      <c r="G437" s="340">
        <f t="shared" si="5"/>
        <v>0</v>
      </c>
      <c r="H437" s="283"/>
    </row>
    <row r="438" spans="2:8" x14ac:dyDescent="0.25">
      <c r="B438" s="339">
        <v>434</v>
      </c>
      <c r="C438" s="125"/>
      <c r="D438" s="127">
        <v>0</v>
      </c>
      <c r="E438" s="127">
        <v>0</v>
      </c>
      <c r="F438" s="341">
        <f>(D438+E438)*'LIQUIDACION IN. DE'!$J$1166*($D$1165/IF(AND($D$1164&gt;$B$1166,$B$1166&gt;$D$1163),366,365))</f>
        <v>0</v>
      </c>
      <c r="G438" s="340">
        <f t="shared" si="5"/>
        <v>0</v>
      </c>
      <c r="H438" s="283"/>
    </row>
    <row r="439" spans="2:8" x14ac:dyDescent="0.25">
      <c r="B439" s="339">
        <v>435</v>
      </c>
      <c r="C439" s="125"/>
      <c r="D439" s="127">
        <v>0</v>
      </c>
      <c r="E439" s="127">
        <v>0</v>
      </c>
      <c r="F439" s="341">
        <f>(D439+E439)*'LIQUIDACION IN. DE'!$J$1166*($D$1165/IF(AND($D$1164&gt;$B$1166,$B$1166&gt;$D$1163),366,365))</f>
        <v>0</v>
      </c>
      <c r="G439" s="340">
        <f t="shared" si="5"/>
        <v>0</v>
      </c>
      <c r="H439" s="283"/>
    </row>
    <row r="440" spans="2:8" x14ac:dyDescent="0.25">
      <c r="B440" s="338">
        <v>436</v>
      </c>
      <c r="C440" s="125"/>
      <c r="D440" s="127">
        <v>0</v>
      </c>
      <c r="E440" s="127">
        <v>0</v>
      </c>
      <c r="F440" s="341">
        <f>(D440+E440)*'LIQUIDACION IN. DE'!$J$1166*($D$1165/IF(AND($D$1164&gt;$B$1166,$B$1166&gt;$D$1163),366,365))</f>
        <v>0</v>
      </c>
      <c r="G440" s="340">
        <f t="shared" si="5"/>
        <v>0</v>
      </c>
      <c r="H440" s="283"/>
    </row>
    <row r="441" spans="2:8" x14ac:dyDescent="0.25">
      <c r="B441" s="339">
        <v>437</v>
      </c>
      <c r="C441" s="125"/>
      <c r="D441" s="127">
        <v>0</v>
      </c>
      <c r="E441" s="127">
        <v>0</v>
      </c>
      <c r="F441" s="341">
        <f>(D441+E441)*'LIQUIDACION IN. DE'!$J$1166*($D$1165/IF(AND($D$1164&gt;$B$1166,$B$1166&gt;$D$1163),366,365))</f>
        <v>0</v>
      </c>
      <c r="G441" s="340">
        <f t="shared" si="5"/>
        <v>0</v>
      </c>
      <c r="H441" s="283"/>
    </row>
    <row r="442" spans="2:8" x14ac:dyDescent="0.25">
      <c r="B442" s="339">
        <v>438</v>
      </c>
      <c r="C442" s="125"/>
      <c r="D442" s="127">
        <v>0</v>
      </c>
      <c r="E442" s="127">
        <v>0</v>
      </c>
      <c r="F442" s="341">
        <f>(D442+E442)*'LIQUIDACION IN. DE'!$J$1166*($D$1165/IF(AND($D$1164&gt;$B$1166,$B$1166&gt;$D$1163),366,365))</f>
        <v>0</v>
      </c>
      <c r="G442" s="340">
        <f t="shared" si="5"/>
        <v>0</v>
      </c>
      <c r="H442" s="283"/>
    </row>
    <row r="443" spans="2:8" x14ac:dyDescent="0.25">
      <c r="B443" s="338">
        <v>439</v>
      </c>
      <c r="C443" s="125"/>
      <c r="D443" s="127">
        <v>0</v>
      </c>
      <c r="E443" s="127">
        <v>0</v>
      </c>
      <c r="F443" s="341">
        <f>(D443+E443)*'LIQUIDACION IN. DE'!$J$1166*($D$1165/IF(AND($D$1164&gt;$B$1166,$B$1166&gt;$D$1163),366,365))</f>
        <v>0</v>
      </c>
      <c r="G443" s="340">
        <f t="shared" si="5"/>
        <v>0</v>
      </c>
      <c r="H443" s="283"/>
    </row>
    <row r="444" spans="2:8" x14ac:dyDescent="0.25">
      <c r="B444" s="339">
        <v>440</v>
      </c>
      <c r="C444" s="125"/>
      <c r="D444" s="127">
        <v>0</v>
      </c>
      <c r="E444" s="127">
        <v>0</v>
      </c>
      <c r="F444" s="341">
        <f>(D444+E444)*'LIQUIDACION IN. DE'!$J$1166*($D$1165/IF(AND($D$1164&gt;$B$1166,$B$1166&gt;$D$1163),366,365))</f>
        <v>0</v>
      </c>
      <c r="G444" s="340">
        <f t="shared" si="5"/>
        <v>0</v>
      </c>
      <c r="H444" s="283"/>
    </row>
    <row r="445" spans="2:8" x14ac:dyDescent="0.25">
      <c r="B445" s="339">
        <v>441</v>
      </c>
      <c r="C445" s="125"/>
      <c r="D445" s="127">
        <v>0</v>
      </c>
      <c r="E445" s="127">
        <v>0</v>
      </c>
      <c r="F445" s="341">
        <f>(D445+E445)*'LIQUIDACION IN. DE'!$J$1166*($D$1165/IF(AND($D$1164&gt;$B$1166,$B$1166&gt;$D$1163),366,365))</f>
        <v>0</v>
      </c>
      <c r="G445" s="340">
        <f t="shared" si="5"/>
        <v>0</v>
      </c>
      <c r="H445" s="283"/>
    </row>
    <row r="446" spans="2:8" x14ac:dyDescent="0.25">
      <c r="B446" s="338">
        <v>442</v>
      </c>
      <c r="C446" s="125"/>
      <c r="D446" s="127">
        <v>0</v>
      </c>
      <c r="E446" s="127">
        <v>0</v>
      </c>
      <c r="F446" s="341">
        <f>(D446+E446)*'LIQUIDACION IN. DE'!$J$1166*($D$1165/IF(AND($D$1164&gt;$B$1166,$B$1166&gt;$D$1163),366,365))</f>
        <v>0</v>
      </c>
      <c r="G446" s="340">
        <f t="shared" si="5"/>
        <v>0</v>
      </c>
      <c r="H446" s="283"/>
    </row>
    <row r="447" spans="2:8" x14ac:dyDescent="0.25">
      <c r="B447" s="339">
        <v>443</v>
      </c>
      <c r="C447" s="125"/>
      <c r="D447" s="127">
        <v>0</v>
      </c>
      <c r="E447" s="127">
        <v>0</v>
      </c>
      <c r="F447" s="341">
        <f>(D447+E447)*'LIQUIDACION IN. DE'!$J$1166*($D$1165/IF(AND($D$1164&gt;$B$1166,$B$1166&gt;$D$1163),366,365))</f>
        <v>0</v>
      </c>
      <c r="G447" s="340">
        <f t="shared" si="5"/>
        <v>0</v>
      </c>
      <c r="H447" s="283"/>
    </row>
    <row r="448" spans="2:8" x14ac:dyDescent="0.25">
      <c r="B448" s="339">
        <v>444</v>
      </c>
      <c r="C448" s="125"/>
      <c r="D448" s="127">
        <v>0</v>
      </c>
      <c r="E448" s="127">
        <v>0</v>
      </c>
      <c r="F448" s="341">
        <f>(D448+E448)*'LIQUIDACION IN. DE'!$J$1166*($D$1165/IF(AND($D$1164&gt;$B$1166,$B$1166&gt;$D$1163),366,365))</f>
        <v>0</v>
      </c>
      <c r="G448" s="340">
        <f t="shared" si="5"/>
        <v>0</v>
      </c>
      <c r="H448" s="283"/>
    </row>
    <row r="449" spans="2:8" x14ac:dyDescent="0.25">
      <c r="B449" s="338">
        <v>445</v>
      </c>
      <c r="C449" s="125"/>
      <c r="D449" s="127">
        <v>0</v>
      </c>
      <c r="E449" s="127">
        <v>0</v>
      </c>
      <c r="F449" s="341">
        <f>(D449+E449)*'LIQUIDACION IN. DE'!$J$1166*($D$1165/IF(AND($D$1164&gt;$B$1166,$B$1166&gt;$D$1163),366,365))</f>
        <v>0</v>
      </c>
      <c r="G449" s="340">
        <f t="shared" si="5"/>
        <v>0</v>
      </c>
      <c r="H449" s="283"/>
    </row>
    <row r="450" spans="2:8" x14ac:dyDescent="0.25">
      <c r="B450" s="339">
        <v>446</v>
      </c>
      <c r="C450" s="125"/>
      <c r="D450" s="127">
        <v>0</v>
      </c>
      <c r="E450" s="127">
        <v>0</v>
      </c>
      <c r="F450" s="341">
        <f>(D450+E450)*'LIQUIDACION IN. DE'!$J$1166*($D$1165/IF(AND($D$1164&gt;$B$1166,$B$1166&gt;$D$1163),366,365))</f>
        <v>0</v>
      </c>
      <c r="G450" s="340">
        <f t="shared" si="5"/>
        <v>0</v>
      </c>
      <c r="H450" s="283"/>
    </row>
    <row r="451" spans="2:8" x14ac:dyDescent="0.25">
      <c r="B451" s="339">
        <v>447</v>
      </c>
      <c r="C451" s="125"/>
      <c r="D451" s="127">
        <v>0</v>
      </c>
      <c r="E451" s="127">
        <v>0</v>
      </c>
      <c r="F451" s="341">
        <f>(D451+E451)*'LIQUIDACION IN. DE'!$J$1166*($D$1165/IF(AND($D$1164&gt;$B$1166,$B$1166&gt;$D$1163),366,365))</f>
        <v>0</v>
      </c>
      <c r="G451" s="340">
        <f t="shared" si="5"/>
        <v>0</v>
      </c>
      <c r="H451" s="283"/>
    </row>
    <row r="452" spans="2:8" x14ac:dyDescent="0.25">
      <c r="B452" s="338">
        <v>448</v>
      </c>
      <c r="C452" s="125"/>
      <c r="D452" s="127">
        <v>0</v>
      </c>
      <c r="E452" s="127">
        <v>0</v>
      </c>
      <c r="F452" s="341">
        <f>(D452+E452)*'LIQUIDACION IN. DE'!$J$1166*($D$1165/IF(AND($D$1164&gt;$B$1166,$B$1166&gt;$D$1163),366,365))</f>
        <v>0</v>
      </c>
      <c r="G452" s="340">
        <f t="shared" si="5"/>
        <v>0</v>
      </c>
      <c r="H452" s="283"/>
    </row>
    <row r="453" spans="2:8" x14ac:dyDescent="0.25">
      <c r="B453" s="339">
        <v>449</v>
      </c>
      <c r="C453" s="125"/>
      <c r="D453" s="127">
        <v>0</v>
      </c>
      <c r="E453" s="127">
        <v>0</v>
      </c>
      <c r="F453" s="341">
        <f>(D453+E453)*'LIQUIDACION IN. DE'!$J$1166*($D$1165/IF(AND($D$1164&gt;$B$1166,$B$1166&gt;$D$1163),366,365))</f>
        <v>0</v>
      </c>
      <c r="G453" s="340">
        <f t="shared" si="5"/>
        <v>0</v>
      </c>
      <c r="H453" s="283"/>
    </row>
    <row r="454" spans="2:8" x14ac:dyDescent="0.25">
      <c r="B454" s="339">
        <v>450</v>
      </c>
      <c r="C454" s="125"/>
      <c r="D454" s="127">
        <v>0</v>
      </c>
      <c r="E454" s="127">
        <v>0</v>
      </c>
      <c r="F454" s="341">
        <f>(D454+E454)*'LIQUIDACION IN. DE'!$J$1166*($D$1165/IF(AND($D$1164&gt;$B$1166,$B$1166&gt;$D$1163),366,365))</f>
        <v>0</v>
      </c>
      <c r="G454" s="340">
        <f t="shared" si="5"/>
        <v>0</v>
      </c>
      <c r="H454" s="283"/>
    </row>
    <row r="455" spans="2:8" x14ac:dyDescent="0.25">
      <c r="B455" s="338">
        <v>451</v>
      </c>
      <c r="C455" s="125"/>
      <c r="D455" s="127">
        <v>0</v>
      </c>
      <c r="E455" s="127">
        <v>0</v>
      </c>
      <c r="F455" s="341">
        <f>(D455+E455)*'LIQUIDACION IN. DE'!$J$1166*($D$1165/IF(AND($D$1164&gt;$B$1166,$B$1166&gt;$D$1163),366,365))</f>
        <v>0</v>
      </c>
      <c r="G455" s="340">
        <f t="shared" si="5"/>
        <v>0</v>
      </c>
      <c r="H455" s="283"/>
    </row>
    <row r="456" spans="2:8" x14ac:dyDescent="0.25">
      <c r="B456" s="339">
        <v>452</v>
      </c>
      <c r="C456" s="125"/>
      <c r="D456" s="127">
        <v>0</v>
      </c>
      <c r="E456" s="127">
        <v>0</v>
      </c>
      <c r="F456" s="341">
        <f>(D456+E456)*'LIQUIDACION IN. DE'!$J$1166*($D$1165/IF(AND($D$1164&gt;$B$1166,$B$1166&gt;$D$1163),366,365))</f>
        <v>0</v>
      </c>
      <c r="G456" s="340">
        <f t="shared" si="5"/>
        <v>0</v>
      </c>
      <c r="H456" s="283"/>
    </row>
    <row r="457" spans="2:8" x14ac:dyDescent="0.25">
      <c r="B457" s="339">
        <v>453</v>
      </c>
      <c r="C457" s="125"/>
      <c r="D457" s="127">
        <v>0</v>
      </c>
      <c r="E457" s="127">
        <v>0</v>
      </c>
      <c r="F457" s="341">
        <f>(D457+E457)*'LIQUIDACION IN. DE'!$J$1166*($D$1165/IF(AND($D$1164&gt;$B$1166,$B$1166&gt;$D$1163),366,365))</f>
        <v>0</v>
      </c>
      <c r="G457" s="340">
        <f t="shared" si="5"/>
        <v>0</v>
      </c>
      <c r="H457" s="283"/>
    </row>
    <row r="458" spans="2:8" x14ac:dyDescent="0.25">
      <c r="B458" s="338">
        <v>454</v>
      </c>
      <c r="C458" s="125"/>
      <c r="D458" s="127">
        <v>0</v>
      </c>
      <c r="E458" s="127">
        <v>0</v>
      </c>
      <c r="F458" s="341">
        <f>(D458+E458)*'LIQUIDACION IN. DE'!$J$1166*($D$1165/IF(AND($D$1164&gt;$B$1166,$B$1166&gt;$D$1163),366,365))</f>
        <v>0</v>
      </c>
      <c r="G458" s="340">
        <f t="shared" ref="G458:G521" si="6">SUM(D458:F458)</f>
        <v>0</v>
      </c>
      <c r="H458" s="283"/>
    </row>
    <row r="459" spans="2:8" x14ac:dyDescent="0.25">
      <c r="B459" s="339">
        <v>455</v>
      </c>
      <c r="C459" s="125"/>
      <c r="D459" s="127">
        <v>0</v>
      </c>
      <c r="E459" s="127">
        <v>0</v>
      </c>
      <c r="F459" s="341">
        <f>(D459+E459)*'LIQUIDACION IN. DE'!$J$1166*($D$1165/IF(AND($D$1164&gt;$B$1166,$B$1166&gt;$D$1163),366,365))</f>
        <v>0</v>
      </c>
      <c r="G459" s="340">
        <f t="shared" si="6"/>
        <v>0</v>
      </c>
      <c r="H459" s="283"/>
    </row>
    <row r="460" spans="2:8" x14ac:dyDescent="0.25">
      <c r="B460" s="339">
        <v>456</v>
      </c>
      <c r="C460" s="125"/>
      <c r="D460" s="127">
        <v>0</v>
      </c>
      <c r="E460" s="127">
        <v>0</v>
      </c>
      <c r="F460" s="341">
        <f>(D460+E460)*'LIQUIDACION IN. DE'!$J$1166*($D$1165/IF(AND($D$1164&gt;$B$1166,$B$1166&gt;$D$1163),366,365))</f>
        <v>0</v>
      </c>
      <c r="G460" s="340">
        <f t="shared" si="6"/>
        <v>0</v>
      </c>
      <c r="H460" s="283"/>
    </row>
    <row r="461" spans="2:8" x14ac:dyDescent="0.25">
      <c r="B461" s="338">
        <v>457</v>
      </c>
      <c r="C461" s="125"/>
      <c r="D461" s="127">
        <v>0</v>
      </c>
      <c r="E461" s="127">
        <v>0</v>
      </c>
      <c r="F461" s="341">
        <f>(D461+E461)*'LIQUIDACION IN. DE'!$J$1166*($D$1165/IF(AND($D$1164&gt;$B$1166,$B$1166&gt;$D$1163),366,365))</f>
        <v>0</v>
      </c>
      <c r="G461" s="340">
        <f t="shared" si="6"/>
        <v>0</v>
      </c>
      <c r="H461" s="283"/>
    </row>
    <row r="462" spans="2:8" x14ac:dyDescent="0.25">
      <c r="B462" s="339">
        <v>458</v>
      </c>
      <c r="C462" s="125"/>
      <c r="D462" s="127">
        <v>0</v>
      </c>
      <c r="E462" s="127">
        <v>0</v>
      </c>
      <c r="F462" s="341">
        <f>(D462+E462)*'LIQUIDACION IN. DE'!$J$1166*($D$1165/IF(AND($D$1164&gt;$B$1166,$B$1166&gt;$D$1163),366,365))</f>
        <v>0</v>
      </c>
      <c r="G462" s="340">
        <f t="shared" si="6"/>
        <v>0</v>
      </c>
      <c r="H462" s="283"/>
    </row>
    <row r="463" spans="2:8" x14ac:dyDescent="0.25">
      <c r="B463" s="339">
        <v>459</v>
      </c>
      <c r="C463" s="125"/>
      <c r="D463" s="127">
        <v>0</v>
      </c>
      <c r="E463" s="127">
        <v>0</v>
      </c>
      <c r="F463" s="341">
        <f>(D463+E463)*'LIQUIDACION IN. DE'!$J$1166*($D$1165/IF(AND($D$1164&gt;$B$1166,$B$1166&gt;$D$1163),366,365))</f>
        <v>0</v>
      </c>
      <c r="G463" s="340">
        <f t="shared" si="6"/>
        <v>0</v>
      </c>
      <c r="H463" s="283"/>
    </row>
    <row r="464" spans="2:8" x14ac:dyDescent="0.25">
      <c r="B464" s="338">
        <v>460</v>
      </c>
      <c r="C464" s="125"/>
      <c r="D464" s="127">
        <v>0</v>
      </c>
      <c r="E464" s="127">
        <v>0</v>
      </c>
      <c r="F464" s="341">
        <f>(D464+E464)*'LIQUIDACION IN. DE'!$J$1166*($D$1165/IF(AND($D$1164&gt;$B$1166,$B$1166&gt;$D$1163),366,365))</f>
        <v>0</v>
      </c>
      <c r="G464" s="340">
        <f t="shared" si="6"/>
        <v>0</v>
      </c>
      <c r="H464" s="283"/>
    </row>
    <row r="465" spans="2:8" x14ac:dyDescent="0.25">
      <c r="B465" s="339">
        <v>461</v>
      </c>
      <c r="C465" s="125"/>
      <c r="D465" s="127">
        <v>0</v>
      </c>
      <c r="E465" s="127">
        <v>0</v>
      </c>
      <c r="F465" s="341">
        <f>(D465+E465)*'LIQUIDACION IN. DE'!$J$1166*($D$1165/IF(AND($D$1164&gt;$B$1166,$B$1166&gt;$D$1163),366,365))</f>
        <v>0</v>
      </c>
      <c r="G465" s="340">
        <f t="shared" si="6"/>
        <v>0</v>
      </c>
      <c r="H465" s="283"/>
    </row>
    <row r="466" spans="2:8" x14ac:dyDescent="0.25">
      <c r="B466" s="339">
        <v>462</v>
      </c>
      <c r="C466" s="125"/>
      <c r="D466" s="127">
        <v>0</v>
      </c>
      <c r="E466" s="127">
        <v>0</v>
      </c>
      <c r="F466" s="341">
        <f>(D466+E466)*'LIQUIDACION IN. DE'!$J$1166*($D$1165/IF(AND($D$1164&gt;$B$1166,$B$1166&gt;$D$1163),366,365))</f>
        <v>0</v>
      </c>
      <c r="G466" s="340">
        <f t="shared" si="6"/>
        <v>0</v>
      </c>
      <c r="H466" s="283"/>
    </row>
    <row r="467" spans="2:8" x14ac:dyDescent="0.25">
      <c r="B467" s="338">
        <v>463</v>
      </c>
      <c r="C467" s="125"/>
      <c r="D467" s="127">
        <v>0</v>
      </c>
      <c r="E467" s="127">
        <v>0</v>
      </c>
      <c r="F467" s="341">
        <f>(D467+E467)*'LIQUIDACION IN. DE'!$J$1166*($D$1165/IF(AND($D$1164&gt;$B$1166,$B$1166&gt;$D$1163),366,365))</f>
        <v>0</v>
      </c>
      <c r="G467" s="340">
        <f t="shared" si="6"/>
        <v>0</v>
      </c>
      <c r="H467" s="283"/>
    </row>
    <row r="468" spans="2:8" x14ac:dyDescent="0.25">
      <c r="B468" s="339">
        <v>464</v>
      </c>
      <c r="C468" s="125"/>
      <c r="D468" s="127">
        <v>0</v>
      </c>
      <c r="E468" s="127">
        <v>0</v>
      </c>
      <c r="F468" s="341">
        <f>(D468+E468)*'LIQUIDACION IN. DE'!$J$1166*($D$1165/IF(AND($D$1164&gt;$B$1166,$B$1166&gt;$D$1163),366,365))</f>
        <v>0</v>
      </c>
      <c r="G468" s="340">
        <f t="shared" si="6"/>
        <v>0</v>
      </c>
      <c r="H468" s="283"/>
    </row>
    <row r="469" spans="2:8" x14ac:dyDescent="0.25">
      <c r="B469" s="339">
        <v>465</v>
      </c>
      <c r="C469" s="125"/>
      <c r="D469" s="127">
        <v>0</v>
      </c>
      <c r="E469" s="127">
        <v>0</v>
      </c>
      <c r="F469" s="341">
        <f>(D469+E469)*'LIQUIDACION IN. DE'!$J$1166*($D$1165/IF(AND($D$1164&gt;$B$1166,$B$1166&gt;$D$1163),366,365))</f>
        <v>0</v>
      </c>
      <c r="G469" s="340">
        <f t="shared" si="6"/>
        <v>0</v>
      </c>
      <c r="H469" s="283"/>
    </row>
    <row r="470" spans="2:8" x14ac:dyDescent="0.25">
      <c r="B470" s="338">
        <v>466</v>
      </c>
      <c r="C470" s="125"/>
      <c r="D470" s="127">
        <v>0</v>
      </c>
      <c r="E470" s="127">
        <v>0</v>
      </c>
      <c r="F470" s="341">
        <f>(D470+E470)*'LIQUIDACION IN. DE'!$J$1166*($D$1165/IF(AND($D$1164&gt;$B$1166,$B$1166&gt;$D$1163),366,365))</f>
        <v>0</v>
      </c>
      <c r="G470" s="340">
        <f t="shared" si="6"/>
        <v>0</v>
      </c>
      <c r="H470" s="283"/>
    </row>
    <row r="471" spans="2:8" x14ac:dyDescent="0.25">
      <c r="B471" s="339">
        <v>467</v>
      </c>
      <c r="C471" s="125"/>
      <c r="D471" s="127">
        <v>0</v>
      </c>
      <c r="E471" s="127">
        <v>0</v>
      </c>
      <c r="F471" s="341">
        <f>(D471+E471)*'LIQUIDACION IN. DE'!$J$1166*($D$1165/IF(AND($D$1164&gt;$B$1166,$B$1166&gt;$D$1163),366,365))</f>
        <v>0</v>
      </c>
      <c r="G471" s="340">
        <f t="shared" si="6"/>
        <v>0</v>
      </c>
      <c r="H471" s="283"/>
    </row>
    <row r="472" spans="2:8" x14ac:dyDescent="0.25">
      <c r="B472" s="339">
        <v>468</v>
      </c>
      <c r="C472" s="125"/>
      <c r="D472" s="127">
        <v>0</v>
      </c>
      <c r="E472" s="127">
        <v>0</v>
      </c>
      <c r="F472" s="341">
        <f>(D472+E472)*'LIQUIDACION IN. DE'!$J$1166*($D$1165/IF(AND($D$1164&gt;$B$1166,$B$1166&gt;$D$1163),366,365))</f>
        <v>0</v>
      </c>
      <c r="G472" s="340">
        <f t="shared" si="6"/>
        <v>0</v>
      </c>
      <c r="H472" s="283"/>
    </row>
    <row r="473" spans="2:8" x14ac:dyDescent="0.25">
      <c r="B473" s="338">
        <v>469</v>
      </c>
      <c r="C473" s="125"/>
      <c r="D473" s="127">
        <v>0</v>
      </c>
      <c r="E473" s="127">
        <v>0</v>
      </c>
      <c r="F473" s="341">
        <f>(D473+E473)*'LIQUIDACION IN. DE'!$J$1166*($D$1165/IF(AND($D$1164&gt;$B$1166,$B$1166&gt;$D$1163),366,365))</f>
        <v>0</v>
      </c>
      <c r="G473" s="340">
        <f t="shared" si="6"/>
        <v>0</v>
      </c>
      <c r="H473" s="283"/>
    </row>
    <row r="474" spans="2:8" x14ac:dyDescent="0.25">
      <c r="B474" s="339">
        <v>470</v>
      </c>
      <c r="C474" s="125"/>
      <c r="D474" s="127">
        <v>0</v>
      </c>
      <c r="E474" s="127">
        <v>0</v>
      </c>
      <c r="F474" s="341">
        <f>(D474+E474)*'LIQUIDACION IN. DE'!$J$1166*($D$1165/IF(AND($D$1164&gt;$B$1166,$B$1166&gt;$D$1163),366,365))</f>
        <v>0</v>
      </c>
      <c r="G474" s="340">
        <f t="shared" si="6"/>
        <v>0</v>
      </c>
      <c r="H474" s="283"/>
    </row>
    <row r="475" spans="2:8" x14ac:dyDescent="0.25">
      <c r="B475" s="339">
        <v>471</v>
      </c>
      <c r="C475" s="125"/>
      <c r="D475" s="127">
        <v>0</v>
      </c>
      <c r="E475" s="127">
        <v>0</v>
      </c>
      <c r="F475" s="341">
        <f>(D475+E475)*'LIQUIDACION IN. DE'!$J$1166*($D$1165/IF(AND($D$1164&gt;$B$1166,$B$1166&gt;$D$1163),366,365))</f>
        <v>0</v>
      </c>
      <c r="G475" s="340">
        <f t="shared" si="6"/>
        <v>0</v>
      </c>
      <c r="H475" s="283"/>
    </row>
    <row r="476" spans="2:8" x14ac:dyDescent="0.25">
      <c r="B476" s="338">
        <v>472</v>
      </c>
      <c r="C476" s="125"/>
      <c r="D476" s="127">
        <v>0</v>
      </c>
      <c r="E476" s="127">
        <v>0</v>
      </c>
      <c r="F476" s="341">
        <f>(D476+E476)*'LIQUIDACION IN. DE'!$J$1166*($D$1165/IF(AND($D$1164&gt;$B$1166,$B$1166&gt;$D$1163),366,365))</f>
        <v>0</v>
      </c>
      <c r="G476" s="340">
        <f t="shared" si="6"/>
        <v>0</v>
      </c>
      <c r="H476" s="283"/>
    </row>
    <row r="477" spans="2:8" x14ac:dyDescent="0.25">
      <c r="B477" s="339">
        <v>473</v>
      </c>
      <c r="C477" s="125"/>
      <c r="D477" s="127">
        <v>0</v>
      </c>
      <c r="E477" s="127">
        <v>0</v>
      </c>
      <c r="F477" s="341">
        <f>(D477+E477)*'LIQUIDACION IN. DE'!$J$1166*($D$1165/IF(AND($D$1164&gt;$B$1166,$B$1166&gt;$D$1163),366,365))</f>
        <v>0</v>
      </c>
      <c r="G477" s="340">
        <f t="shared" si="6"/>
        <v>0</v>
      </c>
      <c r="H477" s="283"/>
    </row>
    <row r="478" spans="2:8" x14ac:dyDescent="0.25">
      <c r="B478" s="339">
        <v>474</v>
      </c>
      <c r="C478" s="125"/>
      <c r="D478" s="127">
        <v>0</v>
      </c>
      <c r="E478" s="127">
        <v>0</v>
      </c>
      <c r="F478" s="341">
        <f>(D478+E478)*'LIQUIDACION IN. DE'!$J$1166*($D$1165/IF(AND($D$1164&gt;$B$1166,$B$1166&gt;$D$1163),366,365))</f>
        <v>0</v>
      </c>
      <c r="G478" s="340">
        <f t="shared" si="6"/>
        <v>0</v>
      </c>
      <c r="H478" s="283"/>
    </row>
    <row r="479" spans="2:8" x14ac:dyDescent="0.25">
      <c r="B479" s="338">
        <v>475</v>
      </c>
      <c r="C479" s="125"/>
      <c r="D479" s="127">
        <v>0</v>
      </c>
      <c r="E479" s="127">
        <v>0</v>
      </c>
      <c r="F479" s="341">
        <f>(D479+E479)*'LIQUIDACION IN. DE'!$J$1166*($D$1165/IF(AND($D$1164&gt;$B$1166,$B$1166&gt;$D$1163),366,365))</f>
        <v>0</v>
      </c>
      <c r="G479" s="340">
        <f t="shared" si="6"/>
        <v>0</v>
      </c>
      <c r="H479" s="283"/>
    </row>
    <row r="480" spans="2:8" x14ac:dyDescent="0.25">
      <c r="B480" s="339">
        <v>476</v>
      </c>
      <c r="C480" s="125"/>
      <c r="D480" s="127">
        <v>0</v>
      </c>
      <c r="E480" s="127">
        <v>0</v>
      </c>
      <c r="F480" s="341">
        <f>(D480+E480)*'LIQUIDACION IN. DE'!$J$1166*($D$1165/IF(AND($D$1164&gt;$B$1166,$B$1166&gt;$D$1163),366,365))</f>
        <v>0</v>
      </c>
      <c r="G480" s="340">
        <f t="shared" si="6"/>
        <v>0</v>
      </c>
      <c r="H480" s="283"/>
    </row>
    <row r="481" spans="2:8" x14ac:dyDescent="0.25">
      <c r="B481" s="339">
        <v>477</v>
      </c>
      <c r="C481" s="125"/>
      <c r="D481" s="127">
        <v>0</v>
      </c>
      <c r="E481" s="127">
        <v>0</v>
      </c>
      <c r="F481" s="341">
        <f>(D481+E481)*'LIQUIDACION IN. DE'!$J$1166*($D$1165/IF(AND($D$1164&gt;$B$1166,$B$1166&gt;$D$1163),366,365))</f>
        <v>0</v>
      </c>
      <c r="G481" s="340">
        <f t="shared" si="6"/>
        <v>0</v>
      </c>
      <c r="H481" s="283"/>
    </row>
    <row r="482" spans="2:8" x14ac:dyDescent="0.25">
      <c r="B482" s="338">
        <v>478</v>
      </c>
      <c r="C482" s="125"/>
      <c r="D482" s="127">
        <v>0</v>
      </c>
      <c r="E482" s="127">
        <v>0</v>
      </c>
      <c r="F482" s="341">
        <f>(D482+E482)*'LIQUIDACION IN. DE'!$J$1166*($D$1165/IF(AND($D$1164&gt;$B$1166,$B$1166&gt;$D$1163),366,365))</f>
        <v>0</v>
      </c>
      <c r="G482" s="340">
        <f t="shared" si="6"/>
        <v>0</v>
      </c>
      <c r="H482" s="283"/>
    </row>
    <row r="483" spans="2:8" x14ac:dyDescent="0.25">
      <c r="B483" s="339">
        <v>479</v>
      </c>
      <c r="C483" s="125"/>
      <c r="D483" s="127">
        <v>0</v>
      </c>
      <c r="E483" s="127">
        <v>0</v>
      </c>
      <c r="F483" s="341">
        <f>(D483+E483)*'LIQUIDACION IN. DE'!$J$1166*($D$1165/IF(AND($D$1164&gt;$B$1166,$B$1166&gt;$D$1163),366,365))</f>
        <v>0</v>
      </c>
      <c r="G483" s="340">
        <f t="shared" si="6"/>
        <v>0</v>
      </c>
      <c r="H483" s="283"/>
    </row>
    <row r="484" spans="2:8" x14ac:dyDescent="0.25">
      <c r="B484" s="339">
        <v>480</v>
      </c>
      <c r="C484" s="125"/>
      <c r="D484" s="127">
        <v>0</v>
      </c>
      <c r="E484" s="127">
        <v>0</v>
      </c>
      <c r="F484" s="341">
        <f>(D484+E484)*'LIQUIDACION IN. DE'!$J$1166*($D$1165/IF(AND($D$1164&gt;$B$1166,$B$1166&gt;$D$1163),366,365))</f>
        <v>0</v>
      </c>
      <c r="G484" s="340">
        <f t="shared" si="6"/>
        <v>0</v>
      </c>
      <c r="H484" s="283"/>
    </row>
    <row r="485" spans="2:8" x14ac:dyDescent="0.25">
      <c r="B485" s="338">
        <v>481</v>
      </c>
      <c r="C485" s="125"/>
      <c r="D485" s="127">
        <v>0</v>
      </c>
      <c r="E485" s="127">
        <v>0</v>
      </c>
      <c r="F485" s="341">
        <f>(D485+E485)*'LIQUIDACION IN. DE'!$J$1166*($D$1165/IF(AND($D$1164&gt;$B$1166,$B$1166&gt;$D$1163),366,365))</f>
        <v>0</v>
      </c>
      <c r="G485" s="340">
        <f t="shared" si="6"/>
        <v>0</v>
      </c>
      <c r="H485" s="283"/>
    </row>
    <row r="486" spans="2:8" x14ac:dyDescent="0.25">
      <c r="B486" s="339">
        <v>482</v>
      </c>
      <c r="C486" s="125"/>
      <c r="D486" s="127">
        <v>0</v>
      </c>
      <c r="E486" s="127">
        <v>0</v>
      </c>
      <c r="F486" s="341">
        <f>(D486+E486)*'LIQUIDACION IN. DE'!$J$1166*($D$1165/IF(AND($D$1164&gt;$B$1166,$B$1166&gt;$D$1163),366,365))</f>
        <v>0</v>
      </c>
      <c r="G486" s="340">
        <f t="shared" si="6"/>
        <v>0</v>
      </c>
      <c r="H486" s="283"/>
    </row>
    <row r="487" spans="2:8" x14ac:dyDescent="0.25">
      <c r="B487" s="339">
        <v>483</v>
      </c>
      <c r="C487" s="125"/>
      <c r="D487" s="127">
        <v>0</v>
      </c>
      <c r="E487" s="127">
        <v>0</v>
      </c>
      <c r="F487" s="341">
        <f>(D487+E487)*'LIQUIDACION IN. DE'!$J$1166*($D$1165/IF(AND($D$1164&gt;$B$1166,$B$1166&gt;$D$1163),366,365))</f>
        <v>0</v>
      </c>
      <c r="G487" s="340">
        <f t="shared" si="6"/>
        <v>0</v>
      </c>
      <c r="H487" s="283"/>
    </row>
    <row r="488" spans="2:8" x14ac:dyDescent="0.25">
      <c r="B488" s="338">
        <v>484</v>
      </c>
      <c r="C488" s="125"/>
      <c r="D488" s="127">
        <v>0</v>
      </c>
      <c r="E488" s="127">
        <v>0</v>
      </c>
      <c r="F488" s="341">
        <f>(D488+E488)*'LIQUIDACION IN. DE'!$J$1166*($D$1165/IF(AND($D$1164&gt;$B$1166,$B$1166&gt;$D$1163),366,365))</f>
        <v>0</v>
      </c>
      <c r="G488" s="340">
        <f t="shared" si="6"/>
        <v>0</v>
      </c>
      <c r="H488" s="283"/>
    </row>
    <row r="489" spans="2:8" x14ac:dyDescent="0.25">
      <c r="B489" s="339">
        <v>485</v>
      </c>
      <c r="C489" s="125"/>
      <c r="D489" s="127">
        <v>0</v>
      </c>
      <c r="E489" s="127">
        <v>0</v>
      </c>
      <c r="F489" s="341">
        <f>(D489+E489)*'LIQUIDACION IN. DE'!$J$1166*($D$1165/IF(AND($D$1164&gt;$B$1166,$B$1166&gt;$D$1163),366,365))</f>
        <v>0</v>
      </c>
      <c r="G489" s="340">
        <f t="shared" si="6"/>
        <v>0</v>
      </c>
      <c r="H489" s="283"/>
    </row>
    <row r="490" spans="2:8" x14ac:dyDescent="0.25">
      <c r="B490" s="339">
        <v>486</v>
      </c>
      <c r="C490" s="125"/>
      <c r="D490" s="127">
        <v>0</v>
      </c>
      <c r="E490" s="127">
        <v>0</v>
      </c>
      <c r="F490" s="341">
        <f>(D490+E490)*'LIQUIDACION IN. DE'!$J$1166*($D$1165/IF(AND($D$1164&gt;$B$1166,$B$1166&gt;$D$1163),366,365))</f>
        <v>0</v>
      </c>
      <c r="G490" s="340">
        <f t="shared" si="6"/>
        <v>0</v>
      </c>
      <c r="H490" s="283"/>
    </row>
    <row r="491" spans="2:8" x14ac:dyDescent="0.25">
      <c r="B491" s="338">
        <v>487</v>
      </c>
      <c r="C491" s="125"/>
      <c r="D491" s="127">
        <v>0</v>
      </c>
      <c r="E491" s="127">
        <v>0</v>
      </c>
      <c r="F491" s="341">
        <f>(D491+E491)*'LIQUIDACION IN. DE'!$J$1166*($D$1165/IF(AND($D$1164&gt;$B$1166,$B$1166&gt;$D$1163),366,365))</f>
        <v>0</v>
      </c>
      <c r="G491" s="340">
        <f t="shared" si="6"/>
        <v>0</v>
      </c>
      <c r="H491" s="283"/>
    </row>
    <row r="492" spans="2:8" x14ac:dyDescent="0.25">
      <c r="B492" s="339">
        <v>488</v>
      </c>
      <c r="C492" s="125"/>
      <c r="D492" s="127">
        <v>0</v>
      </c>
      <c r="E492" s="127">
        <v>0</v>
      </c>
      <c r="F492" s="341">
        <f>(D492+E492)*'LIQUIDACION IN. DE'!$J$1166*($D$1165/IF(AND($D$1164&gt;$B$1166,$B$1166&gt;$D$1163),366,365))</f>
        <v>0</v>
      </c>
      <c r="G492" s="340">
        <f t="shared" si="6"/>
        <v>0</v>
      </c>
      <c r="H492" s="283"/>
    </row>
    <row r="493" spans="2:8" x14ac:dyDescent="0.25">
      <c r="B493" s="339">
        <v>489</v>
      </c>
      <c r="C493" s="125"/>
      <c r="D493" s="127">
        <v>0</v>
      </c>
      <c r="E493" s="127">
        <v>0</v>
      </c>
      <c r="F493" s="341">
        <f>(D493+E493)*'LIQUIDACION IN. DE'!$J$1166*($D$1165/IF(AND($D$1164&gt;$B$1166,$B$1166&gt;$D$1163),366,365))</f>
        <v>0</v>
      </c>
      <c r="G493" s="340">
        <f t="shared" si="6"/>
        <v>0</v>
      </c>
      <c r="H493" s="283"/>
    </row>
    <row r="494" spans="2:8" x14ac:dyDescent="0.25">
      <c r="B494" s="338">
        <v>490</v>
      </c>
      <c r="C494" s="125"/>
      <c r="D494" s="127">
        <v>0</v>
      </c>
      <c r="E494" s="127">
        <v>0</v>
      </c>
      <c r="F494" s="341">
        <f>(D494+E494)*'LIQUIDACION IN. DE'!$J$1166*($D$1165/IF(AND($D$1164&gt;$B$1166,$B$1166&gt;$D$1163),366,365))</f>
        <v>0</v>
      </c>
      <c r="G494" s="340">
        <f t="shared" si="6"/>
        <v>0</v>
      </c>
      <c r="H494" s="283"/>
    </row>
    <row r="495" spans="2:8" x14ac:dyDescent="0.25">
      <c r="B495" s="339">
        <v>491</v>
      </c>
      <c r="C495" s="125"/>
      <c r="D495" s="127">
        <v>0</v>
      </c>
      <c r="E495" s="127">
        <v>0</v>
      </c>
      <c r="F495" s="341">
        <f>(D495+E495)*'LIQUIDACION IN. DE'!$J$1166*($D$1165/IF(AND($D$1164&gt;$B$1166,$B$1166&gt;$D$1163),366,365))</f>
        <v>0</v>
      </c>
      <c r="G495" s="340">
        <f t="shared" si="6"/>
        <v>0</v>
      </c>
      <c r="H495" s="283"/>
    </row>
    <row r="496" spans="2:8" x14ac:dyDescent="0.25">
      <c r="B496" s="339">
        <v>492</v>
      </c>
      <c r="C496" s="125"/>
      <c r="D496" s="127">
        <v>0</v>
      </c>
      <c r="E496" s="127">
        <v>0</v>
      </c>
      <c r="F496" s="341">
        <f>(D496+E496)*'LIQUIDACION IN. DE'!$J$1166*($D$1165/IF(AND($D$1164&gt;$B$1166,$B$1166&gt;$D$1163),366,365))</f>
        <v>0</v>
      </c>
      <c r="G496" s="340">
        <f t="shared" si="6"/>
        <v>0</v>
      </c>
      <c r="H496" s="283"/>
    </row>
    <row r="497" spans="2:8" x14ac:dyDescent="0.25">
      <c r="B497" s="338">
        <v>493</v>
      </c>
      <c r="C497" s="125"/>
      <c r="D497" s="127">
        <v>0</v>
      </c>
      <c r="E497" s="127">
        <v>0</v>
      </c>
      <c r="F497" s="341">
        <f>(D497+E497)*'LIQUIDACION IN. DE'!$J$1166*($D$1165/IF(AND($D$1164&gt;$B$1166,$B$1166&gt;$D$1163),366,365))</f>
        <v>0</v>
      </c>
      <c r="G497" s="340">
        <f t="shared" si="6"/>
        <v>0</v>
      </c>
      <c r="H497" s="283"/>
    </row>
    <row r="498" spans="2:8" x14ac:dyDescent="0.25">
      <c r="B498" s="339">
        <v>494</v>
      </c>
      <c r="C498" s="125"/>
      <c r="D498" s="127">
        <v>0</v>
      </c>
      <c r="E498" s="127">
        <v>0</v>
      </c>
      <c r="F498" s="341">
        <f>(D498+E498)*'LIQUIDACION IN. DE'!$J$1166*($D$1165/IF(AND($D$1164&gt;$B$1166,$B$1166&gt;$D$1163),366,365))</f>
        <v>0</v>
      </c>
      <c r="G498" s="340">
        <f t="shared" si="6"/>
        <v>0</v>
      </c>
      <c r="H498" s="283"/>
    </row>
    <row r="499" spans="2:8" x14ac:dyDescent="0.25">
      <c r="B499" s="339">
        <v>495</v>
      </c>
      <c r="C499" s="125"/>
      <c r="D499" s="127">
        <v>0</v>
      </c>
      <c r="E499" s="127">
        <v>0</v>
      </c>
      <c r="F499" s="341">
        <f>(D499+E499)*'LIQUIDACION IN. DE'!$J$1166*($D$1165/IF(AND($D$1164&gt;$B$1166,$B$1166&gt;$D$1163),366,365))</f>
        <v>0</v>
      </c>
      <c r="G499" s="340">
        <f t="shared" si="6"/>
        <v>0</v>
      </c>
      <c r="H499" s="283"/>
    </row>
    <row r="500" spans="2:8" x14ac:dyDescent="0.25">
      <c r="B500" s="338">
        <v>496</v>
      </c>
      <c r="C500" s="125"/>
      <c r="D500" s="127">
        <v>0</v>
      </c>
      <c r="E500" s="127">
        <v>0</v>
      </c>
      <c r="F500" s="341">
        <f>(D500+E500)*'LIQUIDACION IN. DE'!$J$1166*($D$1165/IF(AND($D$1164&gt;$B$1166,$B$1166&gt;$D$1163),366,365))</f>
        <v>0</v>
      </c>
      <c r="G500" s="340">
        <f t="shared" si="6"/>
        <v>0</v>
      </c>
      <c r="H500" s="283"/>
    </row>
    <row r="501" spans="2:8" x14ac:dyDescent="0.25">
      <c r="B501" s="339">
        <v>497</v>
      </c>
      <c r="C501" s="125"/>
      <c r="D501" s="127">
        <v>0</v>
      </c>
      <c r="E501" s="127">
        <v>0</v>
      </c>
      <c r="F501" s="341">
        <f>(D501+E501)*'LIQUIDACION IN. DE'!$J$1166*($D$1165/IF(AND($D$1164&gt;$B$1166,$B$1166&gt;$D$1163),366,365))</f>
        <v>0</v>
      </c>
      <c r="G501" s="340">
        <f t="shared" si="6"/>
        <v>0</v>
      </c>
      <c r="H501" s="283"/>
    </row>
    <row r="502" spans="2:8" x14ac:dyDescent="0.25">
      <c r="B502" s="339">
        <v>498</v>
      </c>
      <c r="C502" s="125"/>
      <c r="D502" s="127">
        <v>0</v>
      </c>
      <c r="E502" s="127">
        <v>0</v>
      </c>
      <c r="F502" s="341">
        <f>(D502+E502)*'LIQUIDACION IN. DE'!$J$1166*($D$1165/IF(AND($D$1164&gt;$B$1166,$B$1166&gt;$D$1163),366,365))</f>
        <v>0</v>
      </c>
      <c r="G502" s="340">
        <f t="shared" si="6"/>
        <v>0</v>
      </c>
      <c r="H502" s="283"/>
    </row>
    <row r="503" spans="2:8" x14ac:dyDescent="0.25">
      <c r="B503" s="338">
        <v>499</v>
      </c>
      <c r="C503" s="125"/>
      <c r="D503" s="127">
        <v>0</v>
      </c>
      <c r="E503" s="127">
        <v>0</v>
      </c>
      <c r="F503" s="341">
        <f>(D503+E503)*'LIQUIDACION IN. DE'!$J$1166*($D$1165/IF(AND($D$1164&gt;$B$1166,$B$1166&gt;$D$1163),366,365))</f>
        <v>0</v>
      </c>
      <c r="G503" s="340">
        <f t="shared" si="6"/>
        <v>0</v>
      </c>
      <c r="H503" s="283"/>
    </row>
    <row r="504" spans="2:8" x14ac:dyDescent="0.25">
      <c r="B504" s="339">
        <v>500</v>
      </c>
      <c r="C504" s="125"/>
      <c r="D504" s="127">
        <v>0</v>
      </c>
      <c r="E504" s="127">
        <v>0</v>
      </c>
      <c r="F504" s="341">
        <f>(D504+E504)*'LIQUIDACION IN. DE'!$J$1166*($D$1165/IF(AND($D$1164&gt;$B$1166,$B$1166&gt;$D$1163),366,365))</f>
        <v>0</v>
      </c>
      <c r="G504" s="340">
        <f t="shared" si="6"/>
        <v>0</v>
      </c>
      <c r="H504" s="283"/>
    </row>
    <row r="505" spans="2:8" x14ac:dyDescent="0.25">
      <c r="B505" s="339">
        <v>501</v>
      </c>
      <c r="C505" s="125"/>
      <c r="D505" s="127">
        <v>0</v>
      </c>
      <c r="E505" s="127">
        <v>0</v>
      </c>
      <c r="F505" s="341">
        <f>(D505+E505)*'LIQUIDACION IN. DE'!$J$1166*($D$1165/IF(AND($D$1164&gt;$B$1166,$B$1166&gt;$D$1163),366,365))</f>
        <v>0</v>
      </c>
      <c r="G505" s="340">
        <f t="shared" si="6"/>
        <v>0</v>
      </c>
      <c r="H505" s="283"/>
    </row>
    <row r="506" spans="2:8" x14ac:dyDescent="0.25">
      <c r="B506" s="338">
        <v>502</v>
      </c>
      <c r="C506" s="125"/>
      <c r="D506" s="127">
        <v>0</v>
      </c>
      <c r="E506" s="127">
        <v>0</v>
      </c>
      <c r="F506" s="341">
        <f>(D506+E506)*'LIQUIDACION IN. DE'!$J$1166*($D$1165/IF(AND($D$1164&gt;$B$1166,$B$1166&gt;$D$1163),366,365))</f>
        <v>0</v>
      </c>
      <c r="G506" s="340">
        <f t="shared" si="6"/>
        <v>0</v>
      </c>
      <c r="H506" s="283"/>
    </row>
    <row r="507" spans="2:8" x14ac:dyDescent="0.25">
      <c r="B507" s="339">
        <v>503</v>
      </c>
      <c r="C507" s="125"/>
      <c r="D507" s="127">
        <v>0</v>
      </c>
      <c r="E507" s="127">
        <v>0</v>
      </c>
      <c r="F507" s="341">
        <f>(D507+E507)*'LIQUIDACION IN. DE'!$J$1166*($D$1165/IF(AND($D$1164&gt;$B$1166,$B$1166&gt;$D$1163),366,365))</f>
        <v>0</v>
      </c>
      <c r="G507" s="340">
        <f t="shared" si="6"/>
        <v>0</v>
      </c>
      <c r="H507" s="283"/>
    </row>
    <row r="508" spans="2:8" x14ac:dyDescent="0.25">
      <c r="B508" s="339">
        <v>504</v>
      </c>
      <c r="C508" s="125"/>
      <c r="D508" s="127">
        <v>0</v>
      </c>
      <c r="E508" s="127">
        <v>0</v>
      </c>
      <c r="F508" s="341">
        <f>(D508+E508)*'LIQUIDACION IN. DE'!$J$1166*($D$1165/IF(AND($D$1164&gt;$B$1166,$B$1166&gt;$D$1163),366,365))</f>
        <v>0</v>
      </c>
      <c r="G508" s="340">
        <f t="shared" si="6"/>
        <v>0</v>
      </c>
      <c r="H508" s="283"/>
    </row>
    <row r="509" spans="2:8" x14ac:dyDescent="0.25">
      <c r="B509" s="338">
        <v>505</v>
      </c>
      <c r="C509" s="125"/>
      <c r="D509" s="127">
        <v>0</v>
      </c>
      <c r="E509" s="127">
        <v>0</v>
      </c>
      <c r="F509" s="341">
        <f>(D509+E509)*'LIQUIDACION IN. DE'!$J$1166*($D$1165/IF(AND($D$1164&gt;$B$1166,$B$1166&gt;$D$1163),366,365))</f>
        <v>0</v>
      </c>
      <c r="G509" s="340">
        <f t="shared" si="6"/>
        <v>0</v>
      </c>
      <c r="H509" s="283"/>
    </row>
    <row r="510" spans="2:8" x14ac:dyDescent="0.25">
      <c r="B510" s="339">
        <v>506</v>
      </c>
      <c r="C510" s="125"/>
      <c r="D510" s="127">
        <v>0</v>
      </c>
      <c r="E510" s="127">
        <v>0</v>
      </c>
      <c r="F510" s="341">
        <f>(D510+E510)*'LIQUIDACION IN. DE'!$J$1166*($D$1165/IF(AND($D$1164&gt;$B$1166,$B$1166&gt;$D$1163),366,365))</f>
        <v>0</v>
      </c>
      <c r="G510" s="340">
        <f t="shared" si="6"/>
        <v>0</v>
      </c>
      <c r="H510" s="283"/>
    </row>
    <row r="511" spans="2:8" x14ac:dyDescent="0.25">
      <c r="B511" s="339">
        <v>507</v>
      </c>
      <c r="C511" s="125"/>
      <c r="D511" s="127">
        <v>0</v>
      </c>
      <c r="E511" s="127">
        <v>0</v>
      </c>
      <c r="F511" s="341">
        <f>(D511+E511)*'LIQUIDACION IN. DE'!$J$1166*($D$1165/IF(AND($D$1164&gt;$B$1166,$B$1166&gt;$D$1163),366,365))</f>
        <v>0</v>
      </c>
      <c r="G511" s="340">
        <f t="shared" si="6"/>
        <v>0</v>
      </c>
      <c r="H511" s="283"/>
    </row>
    <row r="512" spans="2:8" x14ac:dyDescent="0.25">
      <c r="B512" s="338">
        <v>508</v>
      </c>
      <c r="C512" s="125"/>
      <c r="D512" s="127">
        <v>0</v>
      </c>
      <c r="E512" s="127">
        <v>0</v>
      </c>
      <c r="F512" s="341">
        <f>(D512+E512)*'LIQUIDACION IN. DE'!$J$1166*($D$1165/IF(AND($D$1164&gt;$B$1166,$B$1166&gt;$D$1163),366,365))</f>
        <v>0</v>
      </c>
      <c r="G512" s="340">
        <f t="shared" si="6"/>
        <v>0</v>
      </c>
      <c r="H512" s="283"/>
    </row>
    <row r="513" spans="2:8" x14ac:dyDescent="0.25">
      <c r="B513" s="339">
        <v>509</v>
      </c>
      <c r="C513" s="125"/>
      <c r="D513" s="127">
        <v>0</v>
      </c>
      <c r="E513" s="127">
        <v>0</v>
      </c>
      <c r="F513" s="341">
        <f>(D513+E513)*'LIQUIDACION IN. DE'!$J$1166*($D$1165/IF(AND($D$1164&gt;$B$1166,$B$1166&gt;$D$1163),366,365))</f>
        <v>0</v>
      </c>
      <c r="G513" s="340">
        <f t="shared" si="6"/>
        <v>0</v>
      </c>
      <c r="H513" s="283"/>
    </row>
    <row r="514" spans="2:8" x14ac:dyDescent="0.25">
      <c r="B514" s="339">
        <v>510</v>
      </c>
      <c r="C514" s="125"/>
      <c r="D514" s="127">
        <v>0</v>
      </c>
      <c r="E514" s="127">
        <v>0</v>
      </c>
      <c r="F514" s="341">
        <f>(D514+E514)*'LIQUIDACION IN. DE'!$J$1166*($D$1165/IF(AND($D$1164&gt;$B$1166,$B$1166&gt;$D$1163),366,365))</f>
        <v>0</v>
      </c>
      <c r="G514" s="340">
        <f t="shared" si="6"/>
        <v>0</v>
      </c>
      <c r="H514" s="283"/>
    </row>
    <row r="515" spans="2:8" x14ac:dyDescent="0.25">
      <c r="B515" s="338">
        <v>511</v>
      </c>
      <c r="C515" s="125"/>
      <c r="D515" s="127">
        <v>0</v>
      </c>
      <c r="E515" s="127">
        <v>0</v>
      </c>
      <c r="F515" s="341">
        <f>(D515+E515)*'LIQUIDACION IN. DE'!$J$1166*($D$1165/IF(AND($D$1164&gt;$B$1166,$B$1166&gt;$D$1163),366,365))</f>
        <v>0</v>
      </c>
      <c r="G515" s="340">
        <f t="shared" si="6"/>
        <v>0</v>
      </c>
      <c r="H515" s="283"/>
    </row>
    <row r="516" spans="2:8" x14ac:dyDescent="0.25">
      <c r="B516" s="339">
        <v>512</v>
      </c>
      <c r="C516" s="125"/>
      <c r="D516" s="127">
        <v>0</v>
      </c>
      <c r="E516" s="127">
        <v>0</v>
      </c>
      <c r="F516" s="341">
        <f>(D516+E516)*'LIQUIDACION IN. DE'!$J$1166*($D$1165/IF(AND($D$1164&gt;$B$1166,$B$1166&gt;$D$1163),366,365))</f>
        <v>0</v>
      </c>
      <c r="G516" s="340">
        <f t="shared" si="6"/>
        <v>0</v>
      </c>
      <c r="H516" s="283"/>
    </row>
    <row r="517" spans="2:8" x14ac:dyDescent="0.25">
      <c r="B517" s="339">
        <v>513</v>
      </c>
      <c r="C517" s="125"/>
      <c r="D517" s="127">
        <v>0</v>
      </c>
      <c r="E517" s="127">
        <v>0</v>
      </c>
      <c r="F517" s="341">
        <f>(D517+E517)*'LIQUIDACION IN. DE'!$J$1166*($D$1165/IF(AND($D$1164&gt;$B$1166,$B$1166&gt;$D$1163),366,365))</f>
        <v>0</v>
      </c>
      <c r="G517" s="340">
        <f t="shared" si="6"/>
        <v>0</v>
      </c>
      <c r="H517" s="283"/>
    </row>
    <row r="518" spans="2:8" x14ac:dyDescent="0.25">
      <c r="B518" s="338">
        <v>514</v>
      </c>
      <c r="C518" s="125"/>
      <c r="D518" s="127">
        <v>0</v>
      </c>
      <c r="E518" s="127">
        <v>0</v>
      </c>
      <c r="F518" s="341">
        <f>(D518+E518)*'LIQUIDACION IN. DE'!$J$1166*($D$1165/IF(AND($D$1164&gt;$B$1166,$B$1166&gt;$D$1163),366,365))</f>
        <v>0</v>
      </c>
      <c r="G518" s="340">
        <f t="shared" si="6"/>
        <v>0</v>
      </c>
      <c r="H518" s="283"/>
    </row>
    <row r="519" spans="2:8" x14ac:dyDescent="0.25">
      <c r="B519" s="339">
        <v>515</v>
      </c>
      <c r="C519" s="125"/>
      <c r="D519" s="127">
        <v>0</v>
      </c>
      <c r="E519" s="127">
        <v>0</v>
      </c>
      <c r="F519" s="341">
        <f>(D519+E519)*'LIQUIDACION IN. DE'!$J$1166*($D$1165/IF(AND($D$1164&gt;$B$1166,$B$1166&gt;$D$1163),366,365))</f>
        <v>0</v>
      </c>
      <c r="G519" s="340">
        <f t="shared" si="6"/>
        <v>0</v>
      </c>
      <c r="H519" s="283"/>
    </row>
    <row r="520" spans="2:8" x14ac:dyDescent="0.25">
      <c r="B520" s="339">
        <v>516</v>
      </c>
      <c r="C520" s="125"/>
      <c r="D520" s="127">
        <v>0</v>
      </c>
      <c r="E520" s="127">
        <v>0</v>
      </c>
      <c r="F520" s="341">
        <f>(D520+E520)*'LIQUIDACION IN. DE'!$J$1166*($D$1165/IF(AND($D$1164&gt;$B$1166,$B$1166&gt;$D$1163),366,365))</f>
        <v>0</v>
      </c>
      <c r="G520" s="340">
        <f t="shared" si="6"/>
        <v>0</v>
      </c>
      <c r="H520" s="283"/>
    </row>
    <row r="521" spans="2:8" x14ac:dyDescent="0.25">
      <c r="B521" s="338">
        <v>517</v>
      </c>
      <c r="C521" s="125"/>
      <c r="D521" s="127">
        <v>0</v>
      </c>
      <c r="E521" s="127">
        <v>0</v>
      </c>
      <c r="F521" s="341">
        <f>(D521+E521)*'LIQUIDACION IN. DE'!$J$1166*($D$1165/IF(AND($D$1164&gt;$B$1166,$B$1166&gt;$D$1163),366,365))</f>
        <v>0</v>
      </c>
      <c r="G521" s="340">
        <f t="shared" si="6"/>
        <v>0</v>
      </c>
      <c r="H521" s="283"/>
    </row>
    <row r="522" spans="2:8" x14ac:dyDescent="0.25">
      <c r="B522" s="339">
        <v>518</v>
      </c>
      <c r="C522" s="125"/>
      <c r="D522" s="127">
        <v>0</v>
      </c>
      <c r="E522" s="127">
        <v>0</v>
      </c>
      <c r="F522" s="341">
        <f>(D522+E522)*'LIQUIDACION IN. DE'!$J$1166*($D$1165/IF(AND($D$1164&gt;$B$1166,$B$1166&gt;$D$1163),366,365))</f>
        <v>0</v>
      </c>
      <c r="G522" s="340">
        <f t="shared" ref="G522:G585" si="7">SUM(D522:F522)</f>
        <v>0</v>
      </c>
      <c r="H522" s="283"/>
    </row>
    <row r="523" spans="2:8" x14ac:dyDescent="0.25">
      <c r="B523" s="339">
        <v>519</v>
      </c>
      <c r="C523" s="125"/>
      <c r="D523" s="127">
        <v>0</v>
      </c>
      <c r="E523" s="127">
        <v>0</v>
      </c>
      <c r="F523" s="341">
        <f>(D523+E523)*'LIQUIDACION IN. DE'!$J$1166*($D$1165/IF(AND($D$1164&gt;$B$1166,$B$1166&gt;$D$1163),366,365))</f>
        <v>0</v>
      </c>
      <c r="G523" s="340">
        <f t="shared" si="7"/>
        <v>0</v>
      </c>
      <c r="H523" s="283"/>
    </row>
    <row r="524" spans="2:8" x14ac:dyDescent="0.25">
      <c r="B524" s="338">
        <v>520</v>
      </c>
      <c r="C524" s="125"/>
      <c r="D524" s="127">
        <v>0</v>
      </c>
      <c r="E524" s="127">
        <v>0</v>
      </c>
      <c r="F524" s="341">
        <f>(D524+E524)*'LIQUIDACION IN. DE'!$J$1166*($D$1165/IF(AND($D$1164&gt;$B$1166,$B$1166&gt;$D$1163),366,365))</f>
        <v>0</v>
      </c>
      <c r="G524" s="340">
        <f t="shared" si="7"/>
        <v>0</v>
      </c>
      <c r="H524" s="283"/>
    </row>
    <row r="525" spans="2:8" x14ac:dyDescent="0.25">
      <c r="B525" s="339">
        <v>521</v>
      </c>
      <c r="C525" s="125"/>
      <c r="D525" s="127">
        <v>0</v>
      </c>
      <c r="E525" s="127">
        <v>0</v>
      </c>
      <c r="F525" s="341">
        <f>(D525+E525)*'LIQUIDACION IN. DE'!$J$1166*($D$1165/IF(AND($D$1164&gt;$B$1166,$B$1166&gt;$D$1163),366,365))</f>
        <v>0</v>
      </c>
      <c r="G525" s="340">
        <f t="shared" si="7"/>
        <v>0</v>
      </c>
      <c r="H525" s="283"/>
    </row>
    <row r="526" spans="2:8" x14ac:dyDescent="0.25">
      <c r="B526" s="339">
        <v>522</v>
      </c>
      <c r="C526" s="125"/>
      <c r="D526" s="127">
        <v>0</v>
      </c>
      <c r="E526" s="127">
        <v>0</v>
      </c>
      <c r="F526" s="341">
        <f>(D526+E526)*'LIQUIDACION IN. DE'!$J$1166*($D$1165/IF(AND($D$1164&gt;$B$1166,$B$1166&gt;$D$1163),366,365))</f>
        <v>0</v>
      </c>
      <c r="G526" s="340">
        <f t="shared" si="7"/>
        <v>0</v>
      </c>
      <c r="H526" s="283"/>
    </row>
    <row r="527" spans="2:8" x14ac:dyDescent="0.25">
      <c r="B527" s="338">
        <v>523</v>
      </c>
      <c r="C527" s="125"/>
      <c r="D527" s="127">
        <v>0</v>
      </c>
      <c r="E527" s="127">
        <v>0</v>
      </c>
      <c r="F527" s="341">
        <f>(D527+E527)*'LIQUIDACION IN. DE'!$J$1166*($D$1165/IF(AND($D$1164&gt;$B$1166,$B$1166&gt;$D$1163),366,365))</f>
        <v>0</v>
      </c>
      <c r="G527" s="340">
        <f t="shared" si="7"/>
        <v>0</v>
      </c>
      <c r="H527" s="283"/>
    </row>
    <row r="528" spans="2:8" x14ac:dyDescent="0.25">
      <c r="B528" s="339">
        <v>524</v>
      </c>
      <c r="C528" s="125"/>
      <c r="D528" s="127">
        <v>0</v>
      </c>
      <c r="E528" s="127">
        <v>0</v>
      </c>
      <c r="F528" s="341">
        <f>(D528+E528)*'LIQUIDACION IN. DE'!$J$1166*($D$1165/IF(AND($D$1164&gt;$B$1166,$B$1166&gt;$D$1163),366,365))</f>
        <v>0</v>
      </c>
      <c r="G528" s="340">
        <f t="shared" si="7"/>
        <v>0</v>
      </c>
      <c r="H528" s="283"/>
    </row>
    <row r="529" spans="2:8" x14ac:dyDescent="0.25">
      <c r="B529" s="339">
        <v>525</v>
      </c>
      <c r="C529" s="125"/>
      <c r="D529" s="127">
        <v>0</v>
      </c>
      <c r="E529" s="127">
        <v>0</v>
      </c>
      <c r="F529" s="341">
        <f>(D529+E529)*'LIQUIDACION IN. DE'!$J$1166*($D$1165/IF(AND($D$1164&gt;$B$1166,$B$1166&gt;$D$1163),366,365))</f>
        <v>0</v>
      </c>
      <c r="G529" s="340">
        <f t="shared" si="7"/>
        <v>0</v>
      </c>
      <c r="H529" s="283"/>
    </row>
    <row r="530" spans="2:8" x14ac:dyDescent="0.25">
      <c r="B530" s="338">
        <v>526</v>
      </c>
      <c r="C530" s="125"/>
      <c r="D530" s="127">
        <v>0</v>
      </c>
      <c r="E530" s="127">
        <v>0</v>
      </c>
      <c r="F530" s="341">
        <f>(D530+E530)*'LIQUIDACION IN. DE'!$J$1166*($D$1165/IF(AND($D$1164&gt;$B$1166,$B$1166&gt;$D$1163),366,365))</f>
        <v>0</v>
      </c>
      <c r="G530" s="340">
        <f t="shared" si="7"/>
        <v>0</v>
      </c>
      <c r="H530" s="283"/>
    </row>
    <row r="531" spans="2:8" x14ac:dyDescent="0.25">
      <c r="B531" s="339">
        <v>527</v>
      </c>
      <c r="C531" s="125"/>
      <c r="D531" s="127">
        <v>0</v>
      </c>
      <c r="E531" s="127">
        <v>0</v>
      </c>
      <c r="F531" s="341">
        <f>(D531+E531)*'LIQUIDACION IN. DE'!$J$1166*($D$1165/IF(AND($D$1164&gt;$B$1166,$B$1166&gt;$D$1163),366,365))</f>
        <v>0</v>
      </c>
      <c r="G531" s="340">
        <f t="shared" si="7"/>
        <v>0</v>
      </c>
      <c r="H531" s="283"/>
    </row>
    <row r="532" spans="2:8" x14ac:dyDescent="0.25">
      <c r="B532" s="339">
        <v>528</v>
      </c>
      <c r="C532" s="125"/>
      <c r="D532" s="127">
        <v>0</v>
      </c>
      <c r="E532" s="127">
        <v>0</v>
      </c>
      <c r="F532" s="341">
        <f>(D532+E532)*'LIQUIDACION IN. DE'!$J$1166*($D$1165/IF(AND($D$1164&gt;$B$1166,$B$1166&gt;$D$1163),366,365))</f>
        <v>0</v>
      </c>
      <c r="G532" s="340">
        <f t="shared" si="7"/>
        <v>0</v>
      </c>
      <c r="H532" s="283"/>
    </row>
    <row r="533" spans="2:8" x14ac:dyDescent="0.25">
      <c r="B533" s="338">
        <v>529</v>
      </c>
      <c r="C533" s="125"/>
      <c r="D533" s="127">
        <v>0</v>
      </c>
      <c r="E533" s="127">
        <v>0</v>
      </c>
      <c r="F533" s="341">
        <f>(D533+E533)*'LIQUIDACION IN. DE'!$J$1166*($D$1165/IF(AND($D$1164&gt;$B$1166,$B$1166&gt;$D$1163),366,365))</f>
        <v>0</v>
      </c>
      <c r="G533" s="340">
        <f t="shared" si="7"/>
        <v>0</v>
      </c>
      <c r="H533" s="283"/>
    </row>
    <row r="534" spans="2:8" x14ac:dyDescent="0.25">
      <c r="B534" s="339">
        <v>530</v>
      </c>
      <c r="C534" s="125"/>
      <c r="D534" s="127">
        <v>0</v>
      </c>
      <c r="E534" s="127">
        <v>0</v>
      </c>
      <c r="F534" s="341">
        <f>(D534+E534)*'LIQUIDACION IN. DE'!$J$1166*($D$1165/IF(AND($D$1164&gt;$B$1166,$B$1166&gt;$D$1163),366,365))</f>
        <v>0</v>
      </c>
      <c r="G534" s="340">
        <f t="shared" si="7"/>
        <v>0</v>
      </c>
      <c r="H534" s="283"/>
    </row>
    <row r="535" spans="2:8" x14ac:dyDescent="0.25">
      <c r="B535" s="339">
        <v>531</v>
      </c>
      <c r="C535" s="125"/>
      <c r="D535" s="127">
        <v>0</v>
      </c>
      <c r="E535" s="127">
        <v>0</v>
      </c>
      <c r="F535" s="341">
        <f>(D535+E535)*'LIQUIDACION IN. DE'!$J$1166*($D$1165/IF(AND($D$1164&gt;$B$1166,$B$1166&gt;$D$1163),366,365))</f>
        <v>0</v>
      </c>
      <c r="G535" s="340">
        <f t="shared" si="7"/>
        <v>0</v>
      </c>
      <c r="H535" s="283"/>
    </row>
    <row r="536" spans="2:8" x14ac:dyDescent="0.25">
      <c r="B536" s="338">
        <v>532</v>
      </c>
      <c r="C536" s="125"/>
      <c r="D536" s="127">
        <v>0</v>
      </c>
      <c r="E536" s="127">
        <v>0</v>
      </c>
      <c r="F536" s="341">
        <f>(D536+E536)*'LIQUIDACION IN. DE'!$J$1166*($D$1165/IF(AND($D$1164&gt;$B$1166,$B$1166&gt;$D$1163),366,365))</f>
        <v>0</v>
      </c>
      <c r="G536" s="340">
        <f t="shared" si="7"/>
        <v>0</v>
      </c>
      <c r="H536" s="283"/>
    </row>
    <row r="537" spans="2:8" x14ac:dyDescent="0.25">
      <c r="B537" s="339">
        <v>533</v>
      </c>
      <c r="C537" s="125"/>
      <c r="D537" s="127">
        <v>0</v>
      </c>
      <c r="E537" s="127">
        <v>0</v>
      </c>
      <c r="F537" s="341">
        <f>(D537+E537)*'LIQUIDACION IN. DE'!$J$1166*($D$1165/IF(AND($D$1164&gt;$B$1166,$B$1166&gt;$D$1163),366,365))</f>
        <v>0</v>
      </c>
      <c r="G537" s="340">
        <f t="shared" si="7"/>
        <v>0</v>
      </c>
      <c r="H537" s="283"/>
    </row>
    <row r="538" spans="2:8" x14ac:dyDescent="0.25">
      <c r="B538" s="339">
        <v>534</v>
      </c>
      <c r="C538" s="125"/>
      <c r="D538" s="127">
        <v>0</v>
      </c>
      <c r="E538" s="127">
        <v>0</v>
      </c>
      <c r="F538" s="341">
        <f>(D538+E538)*'LIQUIDACION IN. DE'!$J$1166*($D$1165/IF(AND($D$1164&gt;$B$1166,$B$1166&gt;$D$1163),366,365))</f>
        <v>0</v>
      </c>
      <c r="G538" s="340">
        <f t="shared" si="7"/>
        <v>0</v>
      </c>
      <c r="H538" s="283"/>
    </row>
    <row r="539" spans="2:8" x14ac:dyDescent="0.25">
      <c r="B539" s="338">
        <v>535</v>
      </c>
      <c r="C539" s="125"/>
      <c r="D539" s="127">
        <v>0</v>
      </c>
      <c r="E539" s="127">
        <v>0</v>
      </c>
      <c r="F539" s="341">
        <f>(D539+E539)*'LIQUIDACION IN. DE'!$J$1166*($D$1165/IF(AND($D$1164&gt;$B$1166,$B$1166&gt;$D$1163),366,365))</f>
        <v>0</v>
      </c>
      <c r="G539" s="340">
        <f t="shared" si="7"/>
        <v>0</v>
      </c>
      <c r="H539" s="283"/>
    </row>
    <row r="540" spans="2:8" x14ac:dyDescent="0.25">
      <c r="B540" s="339">
        <v>536</v>
      </c>
      <c r="C540" s="125"/>
      <c r="D540" s="127">
        <v>0</v>
      </c>
      <c r="E540" s="127">
        <v>0</v>
      </c>
      <c r="F540" s="341">
        <f>(D540+E540)*'LIQUIDACION IN. DE'!$J$1166*($D$1165/IF(AND($D$1164&gt;$B$1166,$B$1166&gt;$D$1163),366,365))</f>
        <v>0</v>
      </c>
      <c r="G540" s="340">
        <f t="shared" si="7"/>
        <v>0</v>
      </c>
      <c r="H540" s="283"/>
    </row>
    <row r="541" spans="2:8" x14ac:dyDescent="0.25">
      <c r="B541" s="339">
        <v>537</v>
      </c>
      <c r="C541" s="125"/>
      <c r="D541" s="127">
        <v>0</v>
      </c>
      <c r="E541" s="127">
        <v>0</v>
      </c>
      <c r="F541" s="341">
        <f>(D541+E541)*'LIQUIDACION IN. DE'!$J$1166*($D$1165/IF(AND($D$1164&gt;$B$1166,$B$1166&gt;$D$1163),366,365))</f>
        <v>0</v>
      </c>
      <c r="G541" s="340">
        <f t="shared" si="7"/>
        <v>0</v>
      </c>
      <c r="H541" s="283"/>
    </row>
    <row r="542" spans="2:8" x14ac:dyDescent="0.25">
      <c r="B542" s="338">
        <v>538</v>
      </c>
      <c r="C542" s="125"/>
      <c r="D542" s="127">
        <v>0</v>
      </c>
      <c r="E542" s="127">
        <v>0</v>
      </c>
      <c r="F542" s="341">
        <f>(D542+E542)*'LIQUIDACION IN. DE'!$J$1166*($D$1165/IF(AND($D$1164&gt;$B$1166,$B$1166&gt;$D$1163),366,365))</f>
        <v>0</v>
      </c>
      <c r="G542" s="340">
        <f t="shared" si="7"/>
        <v>0</v>
      </c>
      <c r="H542" s="283"/>
    </row>
    <row r="543" spans="2:8" x14ac:dyDescent="0.25">
      <c r="B543" s="339">
        <v>539</v>
      </c>
      <c r="C543" s="125"/>
      <c r="D543" s="127">
        <v>0</v>
      </c>
      <c r="E543" s="127">
        <v>0</v>
      </c>
      <c r="F543" s="341">
        <f>(D543+E543)*'LIQUIDACION IN. DE'!$J$1166*($D$1165/IF(AND($D$1164&gt;$B$1166,$B$1166&gt;$D$1163),366,365))</f>
        <v>0</v>
      </c>
      <c r="G543" s="340">
        <f t="shared" si="7"/>
        <v>0</v>
      </c>
      <c r="H543" s="283"/>
    </row>
    <row r="544" spans="2:8" x14ac:dyDescent="0.25">
      <c r="B544" s="339">
        <v>540</v>
      </c>
      <c r="C544" s="125"/>
      <c r="D544" s="127">
        <v>0</v>
      </c>
      <c r="E544" s="127">
        <v>0</v>
      </c>
      <c r="F544" s="341">
        <f>(D544+E544)*'LIQUIDACION IN. DE'!$J$1166*($D$1165/IF(AND($D$1164&gt;$B$1166,$B$1166&gt;$D$1163),366,365))</f>
        <v>0</v>
      </c>
      <c r="G544" s="340">
        <f t="shared" si="7"/>
        <v>0</v>
      </c>
      <c r="H544" s="283"/>
    </row>
    <row r="545" spans="2:8" x14ac:dyDescent="0.25">
      <c r="B545" s="338">
        <v>541</v>
      </c>
      <c r="C545" s="125"/>
      <c r="D545" s="127">
        <v>0</v>
      </c>
      <c r="E545" s="127">
        <v>0</v>
      </c>
      <c r="F545" s="341">
        <f>(D545+E545)*'LIQUIDACION IN. DE'!$J$1166*($D$1165/IF(AND($D$1164&gt;$B$1166,$B$1166&gt;$D$1163),366,365))</f>
        <v>0</v>
      </c>
      <c r="G545" s="340">
        <f t="shared" si="7"/>
        <v>0</v>
      </c>
      <c r="H545" s="283"/>
    </row>
    <row r="546" spans="2:8" x14ac:dyDescent="0.25">
      <c r="B546" s="339">
        <v>542</v>
      </c>
      <c r="C546" s="125"/>
      <c r="D546" s="127">
        <v>0</v>
      </c>
      <c r="E546" s="127">
        <v>0</v>
      </c>
      <c r="F546" s="341">
        <f>(D546+E546)*'LIQUIDACION IN. DE'!$J$1166*($D$1165/IF(AND($D$1164&gt;$B$1166,$B$1166&gt;$D$1163),366,365))</f>
        <v>0</v>
      </c>
      <c r="G546" s="340">
        <f t="shared" si="7"/>
        <v>0</v>
      </c>
      <c r="H546" s="283"/>
    </row>
    <row r="547" spans="2:8" x14ac:dyDescent="0.25">
      <c r="B547" s="339">
        <v>543</v>
      </c>
      <c r="C547" s="125"/>
      <c r="D547" s="127">
        <v>0</v>
      </c>
      <c r="E547" s="127">
        <v>0</v>
      </c>
      <c r="F547" s="341">
        <f>(D547+E547)*'LIQUIDACION IN. DE'!$J$1166*($D$1165/IF(AND($D$1164&gt;$B$1166,$B$1166&gt;$D$1163),366,365))</f>
        <v>0</v>
      </c>
      <c r="G547" s="340">
        <f t="shared" si="7"/>
        <v>0</v>
      </c>
      <c r="H547" s="283"/>
    </row>
    <row r="548" spans="2:8" x14ac:dyDescent="0.25">
      <c r="B548" s="338">
        <v>544</v>
      </c>
      <c r="C548" s="125"/>
      <c r="D548" s="127">
        <v>0</v>
      </c>
      <c r="E548" s="127">
        <v>0</v>
      </c>
      <c r="F548" s="341">
        <f>(D548+E548)*'LIQUIDACION IN. DE'!$J$1166*($D$1165/IF(AND($D$1164&gt;$B$1166,$B$1166&gt;$D$1163),366,365))</f>
        <v>0</v>
      </c>
      <c r="G548" s="340">
        <f t="shared" si="7"/>
        <v>0</v>
      </c>
      <c r="H548" s="283"/>
    </row>
    <row r="549" spans="2:8" x14ac:dyDescent="0.25">
      <c r="B549" s="339">
        <v>545</v>
      </c>
      <c r="C549" s="125"/>
      <c r="D549" s="127">
        <v>0</v>
      </c>
      <c r="E549" s="127">
        <v>0</v>
      </c>
      <c r="F549" s="341">
        <f>(D549+E549)*'LIQUIDACION IN. DE'!$J$1166*($D$1165/IF(AND($D$1164&gt;$B$1166,$B$1166&gt;$D$1163),366,365))</f>
        <v>0</v>
      </c>
      <c r="G549" s="340">
        <f t="shared" si="7"/>
        <v>0</v>
      </c>
      <c r="H549" s="283"/>
    </row>
    <row r="550" spans="2:8" x14ac:dyDescent="0.25">
      <c r="B550" s="339">
        <v>546</v>
      </c>
      <c r="C550" s="125"/>
      <c r="D550" s="127">
        <v>0</v>
      </c>
      <c r="E550" s="127">
        <v>0</v>
      </c>
      <c r="F550" s="341">
        <f>(D550+E550)*'LIQUIDACION IN. DE'!$J$1166*($D$1165/IF(AND($D$1164&gt;$B$1166,$B$1166&gt;$D$1163),366,365))</f>
        <v>0</v>
      </c>
      <c r="G550" s="340">
        <f t="shared" si="7"/>
        <v>0</v>
      </c>
      <c r="H550" s="283"/>
    </row>
    <row r="551" spans="2:8" x14ac:dyDescent="0.25">
      <c r="B551" s="338">
        <v>547</v>
      </c>
      <c r="C551" s="125"/>
      <c r="D551" s="127">
        <v>0</v>
      </c>
      <c r="E551" s="127">
        <v>0</v>
      </c>
      <c r="F551" s="341">
        <f>(D551+E551)*'LIQUIDACION IN. DE'!$J$1166*($D$1165/IF(AND($D$1164&gt;$B$1166,$B$1166&gt;$D$1163),366,365))</f>
        <v>0</v>
      </c>
      <c r="G551" s="340">
        <f t="shared" si="7"/>
        <v>0</v>
      </c>
      <c r="H551" s="283"/>
    </row>
    <row r="552" spans="2:8" x14ac:dyDescent="0.25">
      <c r="B552" s="339">
        <v>548</v>
      </c>
      <c r="C552" s="125"/>
      <c r="D552" s="127">
        <v>0</v>
      </c>
      <c r="E552" s="127">
        <v>0</v>
      </c>
      <c r="F552" s="341">
        <f>(D552+E552)*'LIQUIDACION IN. DE'!$J$1166*($D$1165/IF(AND($D$1164&gt;$B$1166,$B$1166&gt;$D$1163),366,365))</f>
        <v>0</v>
      </c>
      <c r="G552" s="340">
        <f t="shared" si="7"/>
        <v>0</v>
      </c>
      <c r="H552" s="283"/>
    </row>
    <row r="553" spans="2:8" x14ac:dyDescent="0.25">
      <c r="B553" s="339">
        <v>549</v>
      </c>
      <c r="C553" s="125"/>
      <c r="D553" s="127">
        <v>0</v>
      </c>
      <c r="E553" s="127">
        <v>0</v>
      </c>
      <c r="F553" s="341">
        <f>(D553+E553)*'LIQUIDACION IN. DE'!$J$1166*($D$1165/IF(AND($D$1164&gt;$B$1166,$B$1166&gt;$D$1163),366,365))</f>
        <v>0</v>
      </c>
      <c r="G553" s="340">
        <f t="shared" si="7"/>
        <v>0</v>
      </c>
      <c r="H553" s="283"/>
    </row>
    <row r="554" spans="2:8" x14ac:dyDescent="0.25">
      <c r="B554" s="338">
        <v>550</v>
      </c>
      <c r="C554" s="125"/>
      <c r="D554" s="127">
        <v>0</v>
      </c>
      <c r="E554" s="127">
        <v>0</v>
      </c>
      <c r="F554" s="341">
        <f>(D554+E554)*'LIQUIDACION IN. DE'!$J$1166*($D$1165/IF(AND($D$1164&gt;$B$1166,$B$1166&gt;$D$1163),366,365))</f>
        <v>0</v>
      </c>
      <c r="G554" s="340">
        <f t="shared" si="7"/>
        <v>0</v>
      </c>
      <c r="H554" s="283"/>
    </row>
    <row r="555" spans="2:8" x14ac:dyDescent="0.25">
      <c r="B555" s="339">
        <v>551</v>
      </c>
      <c r="C555" s="125"/>
      <c r="D555" s="127">
        <v>0</v>
      </c>
      <c r="E555" s="127">
        <v>0</v>
      </c>
      <c r="F555" s="341">
        <f>(D555+E555)*'LIQUIDACION IN. DE'!$J$1166*($D$1165/IF(AND($D$1164&gt;$B$1166,$B$1166&gt;$D$1163),366,365))</f>
        <v>0</v>
      </c>
      <c r="G555" s="340">
        <f t="shared" si="7"/>
        <v>0</v>
      </c>
      <c r="H555" s="283"/>
    </row>
    <row r="556" spans="2:8" x14ac:dyDescent="0.25">
      <c r="B556" s="339">
        <v>552</v>
      </c>
      <c r="C556" s="125"/>
      <c r="D556" s="127">
        <v>0</v>
      </c>
      <c r="E556" s="127">
        <v>0</v>
      </c>
      <c r="F556" s="341">
        <f>(D556+E556)*'LIQUIDACION IN. DE'!$J$1166*($D$1165/IF(AND($D$1164&gt;$B$1166,$B$1166&gt;$D$1163),366,365))</f>
        <v>0</v>
      </c>
      <c r="G556" s="340">
        <f t="shared" si="7"/>
        <v>0</v>
      </c>
      <c r="H556" s="283"/>
    </row>
    <row r="557" spans="2:8" x14ac:dyDescent="0.25">
      <c r="B557" s="338">
        <v>553</v>
      </c>
      <c r="C557" s="125"/>
      <c r="D557" s="127">
        <v>0</v>
      </c>
      <c r="E557" s="127">
        <v>0</v>
      </c>
      <c r="F557" s="341">
        <f>(D557+E557)*'LIQUIDACION IN. DE'!$J$1166*($D$1165/IF(AND($D$1164&gt;$B$1166,$B$1166&gt;$D$1163),366,365))</f>
        <v>0</v>
      </c>
      <c r="G557" s="340">
        <f t="shared" si="7"/>
        <v>0</v>
      </c>
      <c r="H557" s="283"/>
    </row>
    <row r="558" spans="2:8" x14ac:dyDescent="0.25">
      <c r="B558" s="339">
        <v>554</v>
      </c>
      <c r="C558" s="125"/>
      <c r="D558" s="127">
        <v>0</v>
      </c>
      <c r="E558" s="127">
        <v>0</v>
      </c>
      <c r="F558" s="341">
        <f>(D558+E558)*'LIQUIDACION IN. DE'!$J$1166*($D$1165/IF(AND($D$1164&gt;$B$1166,$B$1166&gt;$D$1163),366,365))</f>
        <v>0</v>
      </c>
      <c r="G558" s="340">
        <f t="shared" si="7"/>
        <v>0</v>
      </c>
      <c r="H558" s="283"/>
    </row>
    <row r="559" spans="2:8" x14ac:dyDescent="0.25">
      <c r="B559" s="339">
        <v>555</v>
      </c>
      <c r="C559" s="125"/>
      <c r="D559" s="127">
        <v>0</v>
      </c>
      <c r="E559" s="127">
        <v>0</v>
      </c>
      <c r="F559" s="341">
        <f>(D559+E559)*'LIQUIDACION IN. DE'!$J$1166*($D$1165/IF(AND($D$1164&gt;$B$1166,$B$1166&gt;$D$1163),366,365))</f>
        <v>0</v>
      </c>
      <c r="G559" s="340">
        <f t="shared" si="7"/>
        <v>0</v>
      </c>
      <c r="H559" s="283"/>
    </row>
    <row r="560" spans="2:8" x14ac:dyDescent="0.25">
      <c r="B560" s="338">
        <v>556</v>
      </c>
      <c r="C560" s="125"/>
      <c r="D560" s="127">
        <v>0</v>
      </c>
      <c r="E560" s="127">
        <v>0</v>
      </c>
      <c r="F560" s="341">
        <f>(D560+E560)*'LIQUIDACION IN. DE'!$J$1166*($D$1165/IF(AND($D$1164&gt;$B$1166,$B$1166&gt;$D$1163),366,365))</f>
        <v>0</v>
      </c>
      <c r="G560" s="340">
        <f t="shared" si="7"/>
        <v>0</v>
      </c>
      <c r="H560" s="283"/>
    </row>
    <row r="561" spans="2:8" x14ac:dyDescent="0.25">
      <c r="B561" s="339">
        <v>557</v>
      </c>
      <c r="C561" s="125"/>
      <c r="D561" s="127">
        <v>0</v>
      </c>
      <c r="E561" s="127">
        <v>0</v>
      </c>
      <c r="F561" s="341">
        <f>(D561+E561)*'LIQUIDACION IN. DE'!$J$1166*($D$1165/IF(AND($D$1164&gt;$B$1166,$B$1166&gt;$D$1163),366,365))</f>
        <v>0</v>
      </c>
      <c r="G561" s="340">
        <f t="shared" si="7"/>
        <v>0</v>
      </c>
      <c r="H561" s="283"/>
    </row>
    <row r="562" spans="2:8" x14ac:dyDescent="0.25">
      <c r="B562" s="339">
        <v>558</v>
      </c>
      <c r="C562" s="125"/>
      <c r="D562" s="127">
        <v>0</v>
      </c>
      <c r="E562" s="127">
        <v>0</v>
      </c>
      <c r="F562" s="341">
        <f>(D562+E562)*'LIQUIDACION IN. DE'!$J$1166*($D$1165/IF(AND($D$1164&gt;$B$1166,$B$1166&gt;$D$1163),366,365))</f>
        <v>0</v>
      </c>
      <c r="G562" s="340">
        <f t="shared" si="7"/>
        <v>0</v>
      </c>
      <c r="H562" s="283"/>
    </row>
    <row r="563" spans="2:8" x14ac:dyDescent="0.25">
      <c r="B563" s="338">
        <v>559</v>
      </c>
      <c r="C563" s="125"/>
      <c r="D563" s="127">
        <v>0</v>
      </c>
      <c r="E563" s="127">
        <v>0</v>
      </c>
      <c r="F563" s="341">
        <f>(D563+E563)*'LIQUIDACION IN. DE'!$J$1166*($D$1165/IF(AND($D$1164&gt;$B$1166,$B$1166&gt;$D$1163),366,365))</f>
        <v>0</v>
      </c>
      <c r="G563" s="340">
        <f t="shared" si="7"/>
        <v>0</v>
      </c>
      <c r="H563" s="283"/>
    </row>
    <row r="564" spans="2:8" x14ac:dyDescent="0.25">
      <c r="B564" s="339">
        <v>560</v>
      </c>
      <c r="C564" s="125"/>
      <c r="D564" s="127">
        <v>0</v>
      </c>
      <c r="E564" s="127">
        <v>0</v>
      </c>
      <c r="F564" s="341">
        <f>(D564+E564)*'LIQUIDACION IN. DE'!$J$1166*($D$1165/IF(AND($D$1164&gt;$B$1166,$B$1166&gt;$D$1163),366,365))</f>
        <v>0</v>
      </c>
      <c r="G564" s="340">
        <f t="shared" si="7"/>
        <v>0</v>
      </c>
      <c r="H564" s="283"/>
    </row>
    <row r="565" spans="2:8" x14ac:dyDescent="0.25">
      <c r="B565" s="339">
        <v>561</v>
      </c>
      <c r="C565" s="125"/>
      <c r="D565" s="127">
        <v>0</v>
      </c>
      <c r="E565" s="127">
        <v>0</v>
      </c>
      <c r="F565" s="341">
        <f>(D565+E565)*'LIQUIDACION IN. DE'!$J$1166*($D$1165/IF(AND($D$1164&gt;$B$1166,$B$1166&gt;$D$1163),366,365))</f>
        <v>0</v>
      </c>
      <c r="G565" s="340">
        <f t="shared" si="7"/>
        <v>0</v>
      </c>
      <c r="H565" s="283"/>
    </row>
    <row r="566" spans="2:8" x14ac:dyDescent="0.25">
      <c r="B566" s="338">
        <v>562</v>
      </c>
      <c r="C566" s="125"/>
      <c r="D566" s="127">
        <v>0</v>
      </c>
      <c r="E566" s="127">
        <v>0</v>
      </c>
      <c r="F566" s="341">
        <f>(D566+E566)*'LIQUIDACION IN. DE'!$J$1166*($D$1165/IF(AND($D$1164&gt;$B$1166,$B$1166&gt;$D$1163),366,365))</f>
        <v>0</v>
      </c>
      <c r="G566" s="340">
        <f t="shared" si="7"/>
        <v>0</v>
      </c>
      <c r="H566" s="283"/>
    </row>
    <row r="567" spans="2:8" x14ac:dyDescent="0.25">
      <c r="B567" s="339">
        <v>563</v>
      </c>
      <c r="C567" s="125"/>
      <c r="D567" s="127">
        <v>0</v>
      </c>
      <c r="E567" s="127">
        <v>0</v>
      </c>
      <c r="F567" s="341">
        <f>(D567+E567)*'LIQUIDACION IN. DE'!$J$1166*($D$1165/IF(AND($D$1164&gt;$B$1166,$B$1166&gt;$D$1163),366,365))</f>
        <v>0</v>
      </c>
      <c r="G567" s="340">
        <f t="shared" si="7"/>
        <v>0</v>
      </c>
      <c r="H567" s="283"/>
    </row>
    <row r="568" spans="2:8" x14ac:dyDescent="0.25">
      <c r="B568" s="339">
        <v>564</v>
      </c>
      <c r="C568" s="125"/>
      <c r="D568" s="127">
        <v>0</v>
      </c>
      <c r="E568" s="127">
        <v>0</v>
      </c>
      <c r="F568" s="341">
        <f>(D568+E568)*'LIQUIDACION IN. DE'!$J$1166*($D$1165/IF(AND($D$1164&gt;$B$1166,$B$1166&gt;$D$1163),366,365))</f>
        <v>0</v>
      </c>
      <c r="G568" s="340">
        <f t="shared" si="7"/>
        <v>0</v>
      </c>
      <c r="H568" s="283"/>
    </row>
    <row r="569" spans="2:8" x14ac:dyDescent="0.25">
      <c r="B569" s="338">
        <v>565</v>
      </c>
      <c r="C569" s="125"/>
      <c r="D569" s="127">
        <v>0</v>
      </c>
      <c r="E569" s="127">
        <v>0</v>
      </c>
      <c r="F569" s="341">
        <f>(D569+E569)*'LIQUIDACION IN. DE'!$J$1166*($D$1165/IF(AND($D$1164&gt;$B$1166,$B$1166&gt;$D$1163),366,365))</f>
        <v>0</v>
      </c>
      <c r="G569" s="340">
        <f t="shared" si="7"/>
        <v>0</v>
      </c>
      <c r="H569" s="283"/>
    </row>
    <row r="570" spans="2:8" x14ac:dyDescent="0.25">
      <c r="B570" s="339">
        <v>566</v>
      </c>
      <c r="C570" s="125"/>
      <c r="D570" s="127">
        <v>0</v>
      </c>
      <c r="E570" s="127">
        <v>0</v>
      </c>
      <c r="F570" s="341">
        <f>(D570+E570)*'LIQUIDACION IN. DE'!$J$1166*($D$1165/IF(AND($D$1164&gt;$B$1166,$B$1166&gt;$D$1163),366,365))</f>
        <v>0</v>
      </c>
      <c r="G570" s="340">
        <f t="shared" si="7"/>
        <v>0</v>
      </c>
      <c r="H570" s="283"/>
    </row>
    <row r="571" spans="2:8" x14ac:dyDescent="0.25">
      <c r="B571" s="339">
        <v>567</v>
      </c>
      <c r="C571" s="125"/>
      <c r="D571" s="127">
        <v>0</v>
      </c>
      <c r="E571" s="127">
        <v>0</v>
      </c>
      <c r="F571" s="341">
        <f>(D571+E571)*'LIQUIDACION IN. DE'!$J$1166*($D$1165/IF(AND($D$1164&gt;$B$1166,$B$1166&gt;$D$1163),366,365))</f>
        <v>0</v>
      </c>
      <c r="G571" s="340">
        <f t="shared" si="7"/>
        <v>0</v>
      </c>
      <c r="H571" s="283"/>
    </row>
    <row r="572" spans="2:8" x14ac:dyDescent="0.25">
      <c r="B572" s="338">
        <v>568</v>
      </c>
      <c r="C572" s="125"/>
      <c r="D572" s="127">
        <v>0</v>
      </c>
      <c r="E572" s="127">
        <v>0</v>
      </c>
      <c r="F572" s="341">
        <f>(D572+E572)*'LIQUIDACION IN. DE'!$J$1166*($D$1165/IF(AND($D$1164&gt;$B$1166,$B$1166&gt;$D$1163),366,365))</f>
        <v>0</v>
      </c>
      <c r="G572" s="340">
        <f t="shared" si="7"/>
        <v>0</v>
      </c>
      <c r="H572" s="283"/>
    </row>
    <row r="573" spans="2:8" x14ac:dyDescent="0.25">
      <c r="B573" s="339">
        <v>569</v>
      </c>
      <c r="C573" s="125"/>
      <c r="D573" s="127">
        <v>0</v>
      </c>
      <c r="E573" s="127">
        <v>0</v>
      </c>
      <c r="F573" s="341">
        <f>(D573+E573)*'LIQUIDACION IN. DE'!$J$1166*($D$1165/IF(AND($D$1164&gt;$B$1166,$B$1166&gt;$D$1163),366,365))</f>
        <v>0</v>
      </c>
      <c r="G573" s="340">
        <f t="shared" si="7"/>
        <v>0</v>
      </c>
      <c r="H573" s="283"/>
    </row>
    <row r="574" spans="2:8" x14ac:dyDescent="0.25">
      <c r="B574" s="339">
        <v>570</v>
      </c>
      <c r="C574" s="125"/>
      <c r="D574" s="127">
        <v>0</v>
      </c>
      <c r="E574" s="127">
        <v>0</v>
      </c>
      <c r="F574" s="341">
        <f>(D574+E574)*'LIQUIDACION IN. DE'!$J$1166*($D$1165/IF(AND($D$1164&gt;$B$1166,$B$1166&gt;$D$1163),366,365))</f>
        <v>0</v>
      </c>
      <c r="G574" s="340">
        <f t="shared" si="7"/>
        <v>0</v>
      </c>
      <c r="H574" s="283"/>
    </row>
    <row r="575" spans="2:8" x14ac:dyDescent="0.25">
      <c r="B575" s="338">
        <v>571</v>
      </c>
      <c r="C575" s="125"/>
      <c r="D575" s="127">
        <v>0</v>
      </c>
      <c r="E575" s="127">
        <v>0</v>
      </c>
      <c r="F575" s="341">
        <f>(D575+E575)*'LIQUIDACION IN. DE'!$J$1166*($D$1165/IF(AND($D$1164&gt;$B$1166,$B$1166&gt;$D$1163),366,365))</f>
        <v>0</v>
      </c>
      <c r="G575" s="340">
        <f t="shared" si="7"/>
        <v>0</v>
      </c>
      <c r="H575" s="283"/>
    </row>
    <row r="576" spans="2:8" x14ac:dyDescent="0.25">
      <c r="B576" s="339">
        <v>572</v>
      </c>
      <c r="C576" s="125"/>
      <c r="D576" s="127">
        <v>0</v>
      </c>
      <c r="E576" s="127">
        <v>0</v>
      </c>
      <c r="F576" s="341">
        <f>(D576+E576)*'LIQUIDACION IN. DE'!$J$1166*($D$1165/IF(AND($D$1164&gt;$B$1166,$B$1166&gt;$D$1163),366,365))</f>
        <v>0</v>
      </c>
      <c r="G576" s="340">
        <f t="shared" si="7"/>
        <v>0</v>
      </c>
      <c r="H576" s="283"/>
    </row>
    <row r="577" spans="2:8" x14ac:dyDescent="0.25">
      <c r="B577" s="339">
        <v>573</v>
      </c>
      <c r="C577" s="125"/>
      <c r="D577" s="127">
        <v>0</v>
      </c>
      <c r="E577" s="127">
        <v>0</v>
      </c>
      <c r="F577" s="341">
        <f>(D577+E577)*'LIQUIDACION IN. DE'!$J$1166*($D$1165/IF(AND($D$1164&gt;$B$1166,$B$1166&gt;$D$1163),366,365))</f>
        <v>0</v>
      </c>
      <c r="G577" s="340">
        <f t="shared" si="7"/>
        <v>0</v>
      </c>
      <c r="H577" s="283"/>
    </row>
    <row r="578" spans="2:8" x14ac:dyDescent="0.25">
      <c r="B578" s="338">
        <v>574</v>
      </c>
      <c r="C578" s="125"/>
      <c r="D578" s="127">
        <v>0</v>
      </c>
      <c r="E578" s="127">
        <v>0</v>
      </c>
      <c r="F578" s="341">
        <f>(D578+E578)*'LIQUIDACION IN. DE'!$J$1166*($D$1165/IF(AND($D$1164&gt;$B$1166,$B$1166&gt;$D$1163),366,365))</f>
        <v>0</v>
      </c>
      <c r="G578" s="340">
        <f t="shared" si="7"/>
        <v>0</v>
      </c>
      <c r="H578" s="283"/>
    </row>
    <row r="579" spans="2:8" x14ac:dyDescent="0.25">
      <c r="B579" s="339">
        <v>575</v>
      </c>
      <c r="C579" s="125"/>
      <c r="D579" s="127">
        <v>0</v>
      </c>
      <c r="E579" s="127">
        <v>0</v>
      </c>
      <c r="F579" s="341">
        <f>(D579+E579)*'LIQUIDACION IN. DE'!$J$1166*($D$1165/IF(AND($D$1164&gt;$B$1166,$B$1166&gt;$D$1163),366,365))</f>
        <v>0</v>
      </c>
      <c r="G579" s="340">
        <f t="shared" si="7"/>
        <v>0</v>
      </c>
      <c r="H579" s="283"/>
    </row>
    <row r="580" spans="2:8" x14ac:dyDescent="0.25">
      <c r="B580" s="339">
        <v>576</v>
      </c>
      <c r="C580" s="125"/>
      <c r="D580" s="127">
        <v>0</v>
      </c>
      <c r="E580" s="127">
        <v>0</v>
      </c>
      <c r="F580" s="341">
        <f>(D580+E580)*'LIQUIDACION IN. DE'!$J$1166*($D$1165/IF(AND($D$1164&gt;$B$1166,$B$1166&gt;$D$1163),366,365))</f>
        <v>0</v>
      </c>
      <c r="G580" s="340">
        <f t="shared" si="7"/>
        <v>0</v>
      </c>
      <c r="H580" s="283"/>
    </row>
    <row r="581" spans="2:8" x14ac:dyDescent="0.25">
      <c r="B581" s="338">
        <v>577</v>
      </c>
      <c r="C581" s="125"/>
      <c r="D581" s="127">
        <v>0</v>
      </c>
      <c r="E581" s="127">
        <v>0</v>
      </c>
      <c r="F581" s="341">
        <f>(D581+E581)*'LIQUIDACION IN. DE'!$J$1166*($D$1165/IF(AND($D$1164&gt;$B$1166,$B$1166&gt;$D$1163),366,365))</f>
        <v>0</v>
      </c>
      <c r="G581" s="340">
        <f t="shared" si="7"/>
        <v>0</v>
      </c>
      <c r="H581" s="283"/>
    </row>
    <row r="582" spans="2:8" x14ac:dyDescent="0.25">
      <c r="B582" s="339">
        <v>578</v>
      </c>
      <c r="C582" s="125"/>
      <c r="D582" s="127">
        <v>0</v>
      </c>
      <c r="E582" s="127">
        <v>0</v>
      </c>
      <c r="F582" s="341">
        <f>(D582+E582)*'LIQUIDACION IN. DE'!$J$1166*($D$1165/IF(AND($D$1164&gt;$B$1166,$B$1166&gt;$D$1163),366,365))</f>
        <v>0</v>
      </c>
      <c r="G582" s="340">
        <f t="shared" si="7"/>
        <v>0</v>
      </c>
      <c r="H582" s="283"/>
    </row>
    <row r="583" spans="2:8" x14ac:dyDescent="0.25">
      <c r="B583" s="339">
        <v>579</v>
      </c>
      <c r="C583" s="125"/>
      <c r="D583" s="127">
        <v>0</v>
      </c>
      <c r="E583" s="127">
        <v>0</v>
      </c>
      <c r="F583" s="341">
        <f>(D583+E583)*'LIQUIDACION IN. DE'!$J$1166*($D$1165/IF(AND($D$1164&gt;$B$1166,$B$1166&gt;$D$1163),366,365))</f>
        <v>0</v>
      </c>
      <c r="G583" s="340">
        <f t="shared" si="7"/>
        <v>0</v>
      </c>
      <c r="H583" s="283"/>
    </row>
    <row r="584" spans="2:8" x14ac:dyDescent="0.25">
      <c r="B584" s="338">
        <v>580</v>
      </c>
      <c r="C584" s="125"/>
      <c r="D584" s="127">
        <v>0</v>
      </c>
      <c r="E584" s="127">
        <v>0</v>
      </c>
      <c r="F584" s="341">
        <f>(D584+E584)*'LIQUIDACION IN. DE'!$J$1166*($D$1165/IF(AND($D$1164&gt;$B$1166,$B$1166&gt;$D$1163),366,365))</f>
        <v>0</v>
      </c>
      <c r="G584" s="340">
        <f t="shared" si="7"/>
        <v>0</v>
      </c>
      <c r="H584" s="283"/>
    </row>
    <row r="585" spans="2:8" x14ac:dyDescent="0.25">
      <c r="B585" s="339">
        <v>581</v>
      </c>
      <c r="C585" s="125"/>
      <c r="D585" s="127">
        <v>0</v>
      </c>
      <c r="E585" s="127">
        <v>0</v>
      </c>
      <c r="F585" s="341">
        <f>(D585+E585)*'LIQUIDACION IN. DE'!$J$1166*($D$1165/IF(AND($D$1164&gt;$B$1166,$B$1166&gt;$D$1163),366,365))</f>
        <v>0</v>
      </c>
      <c r="G585" s="340">
        <f t="shared" si="7"/>
        <v>0</v>
      </c>
      <c r="H585" s="283"/>
    </row>
    <row r="586" spans="2:8" x14ac:dyDescent="0.25">
      <c r="B586" s="339">
        <v>582</v>
      </c>
      <c r="C586" s="125"/>
      <c r="D586" s="127">
        <v>0</v>
      </c>
      <c r="E586" s="127">
        <v>0</v>
      </c>
      <c r="F586" s="341">
        <f>(D586+E586)*'LIQUIDACION IN. DE'!$J$1166*($D$1165/IF(AND($D$1164&gt;$B$1166,$B$1166&gt;$D$1163),366,365))</f>
        <v>0</v>
      </c>
      <c r="G586" s="340">
        <f t="shared" ref="G586:G649" si="8">SUM(D586:F586)</f>
        <v>0</v>
      </c>
      <c r="H586" s="283"/>
    </row>
    <row r="587" spans="2:8" x14ac:dyDescent="0.25">
      <c r="B587" s="338">
        <v>583</v>
      </c>
      <c r="C587" s="125"/>
      <c r="D587" s="127">
        <v>0</v>
      </c>
      <c r="E587" s="127">
        <v>0</v>
      </c>
      <c r="F587" s="341">
        <f>(D587+E587)*'LIQUIDACION IN. DE'!$J$1166*($D$1165/IF(AND($D$1164&gt;$B$1166,$B$1166&gt;$D$1163),366,365))</f>
        <v>0</v>
      </c>
      <c r="G587" s="340">
        <f t="shared" si="8"/>
        <v>0</v>
      </c>
      <c r="H587" s="283"/>
    </row>
    <row r="588" spans="2:8" x14ac:dyDescent="0.25">
      <c r="B588" s="339">
        <v>584</v>
      </c>
      <c r="C588" s="125"/>
      <c r="D588" s="127">
        <v>0</v>
      </c>
      <c r="E588" s="127">
        <v>0</v>
      </c>
      <c r="F588" s="341">
        <f>(D588+E588)*'LIQUIDACION IN. DE'!$J$1166*($D$1165/IF(AND($D$1164&gt;$B$1166,$B$1166&gt;$D$1163),366,365))</f>
        <v>0</v>
      </c>
      <c r="G588" s="340">
        <f t="shared" si="8"/>
        <v>0</v>
      </c>
      <c r="H588" s="283"/>
    </row>
    <row r="589" spans="2:8" x14ac:dyDescent="0.25">
      <c r="B589" s="339">
        <v>585</v>
      </c>
      <c r="C589" s="125"/>
      <c r="D589" s="127">
        <v>0</v>
      </c>
      <c r="E589" s="127">
        <v>0</v>
      </c>
      <c r="F589" s="341">
        <f>(D589+E589)*'LIQUIDACION IN. DE'!$J$1166*($D$1165/IF(AND($D$1164&gt;$B$1166,$B$1166&gt;$D$1163),366,365))</f>
        <v>0</v>
      </c>
      <c r="G589" s="340">
        <f t="shared" si="8"/>
        <v>0</v>
      </c>
      <c r="H589" s="283"/>
    </row>
    <row r="590" spans="2:8" x14ac:dyDescent="0.25">
      <c r="B590" s="338">
        <v>586</v>
      </c>
      <c r="C590" s="125"/>
      <c r="D590" s="127">
        <v>0</v>
      </c>
      <c r="E590" s="127">
        <v>0</v>
      </c>
      <c r="F590" s="341">
        <f>(D590+E590)*'LIQUIDACION IN. DE'!$J$1166*($D$1165/IF(AND($D$1164&gt;$B$1166,$B$1166&gt;$D$1163),366,365))</f>
        <v>0</v>
      </c>
      <c r="G590" s="340">
        <f t="shared" si="8"/>
        <v>0</v>
      </c>
      <c r="H590" s="283"/>
    </row>
    <row r="591" spans="2:8" x14ac:dyDescent="0.25">
      <c r="B591" s="339">
        <v>587</v>
      </c>
      <c r="C591" s="125"/>
      <c r="D591" s="127">
        <v>0</v>
      </c>
      <c r="E591" s="127">
        <v>0</v>
      </c>
      <c r="F591" s="341">
        <f>(D591+E591)*'LIQUIDACION IN. DE'!$J$1166*($D$1165/IF(AND($D$1164&gt;$B$1166,$B$1166&gt;$D$1163),366,365))</f>
        <v>0</v>
      </c>
      <c r="G591" s="340">
        <f t="shared" si="8"/>
        <v>0</v>
      </c>
      <c r="H591" s="283"/>
    </row>
    <row r="592" spans="2:8" x14ac:dyDescent="0.25">
      <c r="B592" s="339">
        <v>588</v>
      </c>
      <c r="C592" s="125"/>
      <c r="D592" s="127">
        <v>0</v>
      </c>
      <c r="E592" s="127">
        <v>0</v>
      </c>
      <c r="F592" s="341">
        <f>(D592+E592)*'LIQUIDACION IN. DE'!$J$1166*($D$1165/IF(AND($D$1164&gt;$B$1166,$B$1166&gt;$D$1163),366,365))</f>
        <v>0</v>
      </c>
      <c r="G592" s="340">
        <f t="shared" si="8"/>
        <v>0</v>
      </c>
      <c r="H592" s="283"/>
    </row>
    <row r="593" spans="2:8" x14ac:dyDescent="0.25">
      <c r="B593" s="338">
        <v>589</v>
      </c>
      <c r="C593" s="125"/>
      <c r="D593" s="127">
        <v>0</v>
      </c>
      <c r="E593" s="127">
        <v>0</v>
      </c>
      <c r="F593" s="341">
        <f>(D593+E593)*'LIQUIDACION IN. DE'!$J$1166*($D$1165/IF(AND($D$1164&gt;$B$1166,$B$1166&gt;$D$1163),366,365))</f>
        <v>0</v>
      </c>
      <c r="G593" s="340">
        <f t="shared" si="8"/>
        <v>0</v>
      </c>
      <c r="H593" s="283"/>
    </row>
    <row r="594" spans="2:8" x14ac:dyDescent="0.25">
      <c r="B594" s="339">
        <v>590</v>
      </c>
      <c r="C594" s="125"/>
      <c r="D594" s="127">
        <v>0</v>
      </c>
      <c r="E594" s="127">
        <v>0</v>
      </c>
      <c r="F594" s="341">
        <f>(D594+E594)*'LIQUIDACION IN. DE'!$J$1166*($D$1165/IF(AND($D$1164&gt;$B$1166,$B$1166&gt;$D$1163),366,365))</f>
        <v>0</v>
      </c>
      <c r="G594" s="340">
        <f t="shared" si="8"/>
        <v>0</v>
      </c>
      <c r="H594" s="283"/>
    </row>
    <row r="595" spans="2:8" x14ac:dyDescent="0.25">
      <c r="B595" s="339">
        <v>591</v>
      </c>
      <c r="C595" s="125"/>
      <c r="D595" s="127">
        <v>0</v>
      </c>
      <c r="E595" s="127">
        <v>0</v>
      </c>
      <c r="F595" s="341">
        <f>(D595+E595)*'LIQUIDACION IN. DE'!$J$1166*($D$1165/IF(AND($D$1164&gt;$B$1166,$B$1166&gt;$D$1163),366,365))</f>
        <v>0</v>
      </c>
      <c r="G595" s="340">
        <f t="shared" si="8"/>
        <v>0</v>
      </c>
      <c r="H595" s="283"/>
    </row>
    <row r="596" spans="2:8" x14ac:dyDescent="0.25">
      <c r="B596" s="338">
        <v>592</v>
      </c>
      <c r="C596" s="125"/>
      <c r="D596" s="127">
        <v>0</v>
      </c>
      <c r="E596" s="127">
        <v>0</v>
      </c>
      <c r="F596" s="341">
        <f>(D596+E596)*'LIQUIDACION IN. DE'!$J$1166*($D$1165/IF(AND($D$1164&gt;$B$1166,$B$1166&gt;$D$1163),366,365))</f>
        <v>0</v>
      </c>
      <c r="G596" s="340">
        <f t="shared" si="8"/>
        <v>0</v>
      </c>
      <c r="H596" s="283"/>
    </row>
    <row r="597" spans="2:8" x14ac:dyDescent="0.25">
      <c r="B597" s="339">
        <v>593</v>
      </c>
      <c r="C597" s="125"/>
      <c r="D597" s="127">
        <v>0</v>
      </c>
      <c r="E597" s="127">
        <v>0</v>
      </c>
      <c r="F597" s="341">
        <f>(D597+E597)*'LIQUIDACION IN. DE'!$J$1166*($D$1165/IF(AND($D$1164&gt;$B$1166,$B$1166&gt;$D$1163),366,365))</f>
        <v>0</v>
      </c>
      <c r="G597" s="340">
        <f t="shared" si="8"/>
        <v>0</v>
      </c>
      <c r="H597" s="283"/>
    </row>
    <row r="598" spans="2:8" x14ac:dyDescent="0.25">
      <c r="B598" s="339">
        <v>594</v>
      </c>
      <c r="C598" s="125"/>
      <c r="D598" s="127">
        <v>0</v>
      </c>
      <c r="E598" s="127">
        <v>0</v>
      </c>
      <c r="F598" s="341">
        <f>(D598+E598)*'LIQUIDACION IN. DE'!$J$1166*($D$1165/IF(AND($D$1164&gt;$B$1166,$B$1166&gt;$D$1163),366,365))</f>
        <v>0</v>
      </c>
      <c r="G598" s="340">
        <f t="shared" si="8"/>
        <v>0</v>
      </c>
      <c r="H598" s="283"/>
    </row>
    <row r="599" spans="2:8" x14ac:dyDescent="0.25">
      <c r="B599" s="338">
        <v>595</v>
      </c>
      <c r="C599" s="125"/>
      <c r="D599" s="127">
        <v>0</v>
      </c>
      <c r="E599" s="127">
        <v>0</v>
      </c>
      <c r="F599" s="341">
        <f>(D599+E599)*'LIQUIDACION IN. DE'!$J$1166*($D$1165/IF(AND($D$1164&gt;$B$1166,$B$1166&gt;$D$1163),366,365))</f>
        <v>0</v>
      </c>
      <c r="G599" s="340">
        <f t="shared" si="8"/>
        <v>0</v>
      </c>
      <c r="H599" s="283"/>
    </row>
    <row r="600" spans="2:8" x14ac:dyDescent="0.25">
      <c r="B600" s="339">
        <v>596</v>
      </c>
      <c r="C600" s="125"/>
      <c r="D600" s="127">
        <v>0</v>
      </c>
      <c r="E600" s="127">
        <v>0</v>
      </c>
      <c r="F600" s="341">
        <f>(D600+E600)*'LIQUIDACION IN. DE'!$J$1166*($D$1165/IF(AND($D$1164&gt;$B$1166,$B$1166&gt;$D$1163),366,365))</f>
        <v>0</v>
      </c>
      <c r="G600" s="340">
        <f t="shared" si="8"/>
        <v>0</v>
      </c>
      <c r="H600" s="283"/>
    </row>
    <row r="601" spans="2:8" x14ac:dyDescent="0.25">
      <c r="B601" s="339">
        <v>597</v>
      </c>
      <c r="C601" s="125"/>
      <c r="D601" s="127">
        <v>0</v>
      </c>
      <c r="E601" s="127">
        <v>0</v>
      </c>
      <c r="F601" s="341">
        <f>(D601+E601)*'LIQUIDACION IN. DE'!$J$1166*($D$1165/IF(AND($D$1164&gt;$B$1166,$B$1166&gt;$D$1163),366,365))</f>
        <v>0</v>
      </c>
      <c r="G601" s="340">
        <f t="shared" si="8"/>
        <v>0</v>
      </c>
      <c r="H601" s="283"/>
    </row>
    <row r="602" spans="2:8" x14ac:dyDescent="0.25">
      <c r="B602" s="338">
        <v>598</v>
      </c>
      <c r="C602" s="125"/>
      <c r="D602" s="127">
        <v>0</v>
      </c>
      <c r="E602" s="127">
        <v>0</v>
      </c>
      <c r="F602" s="341">
        <f>(D602+E602)*'LIQUIDACION IN. DE'!$J$1166*($D$1165/IF(AND($D$1164&gt;$B$1166,$B$1166&gt;$D$1163),366,365))</f>
        <v>0</v>
      </c>
      <c r="G602" s="340">
        <f t="shared" si="8"/>
        <v>0</v>
      </c>
      <c r="H602" s="283"/>
    </row>
    <row r="603" spans="2:8" x14ac:dyDescent="0.25">
      <c r="B603" s="339">
        <v>599</v>
      </c>
      <c r="C603" s="125"/>
      <c r="D603" s="127">
        <v>0</v>
      </c>
      <c r="E603" s="127">
        <v>0</v>
      </c>
      <c r="F603" s="341">
        <f>(D603+E603)*'LIQUIDACION IN. DE'!$J$1166*($D$1165/IF(AND($D$1164&gt;$B$1166,$B$1166&gt;$D$1163),366,365))</f>
        <v>0</v>
      </c>
      <c r="G603" s="340">
        <f t="shared" si="8"/>
        <v>0</v>
      </c>
      <c r="H603" s="283"/>
    </row>
    <row r="604" spans="2:8" x14ac:dyDescent="0.25">
      <c r="B604" s="339">
        <v>600</v>
      </c>
      <c r="C604" s="125"/>
      <c r="D604" s="127">
        <v>0</v>
      </c>
      <c r="E604" s="127">
        <v>0</v>
      </c>
      <c r="F604" s="341">
        <f>(D604+E604)*'LIQUIDACION IN. DE'!$J$1166*($D$1165/IF(AND($D$1164&gt;$B$1166,$B$1166&gt;$D$1163),366,365))</f>
        <v>0</v>
      </c>
      <c r="G604" s="340">
        <f t="shared" si="8"/>
        <v>0</v>
      </c>
      <c r="H604" s="283"/>
    </row>
    <row r="605" spans="2:8" x14ac:dyDescent="0.25">
      <c r="B605" s="338">
        <v>601</v>
      </c>
      <c r="C605" s="125"/>
      <c r="D605" s="127">
        <v>0</v>
      </c>
      <c r="E605" s="127">
        <v>0</v>
      </c>
      <c r="F605" s="341">
        <f>(D605+E605)*'LIQUIDACION IN. DE'!$J$1166*($D$1165/IF(AND($D$1164&gt;$B$1166,$B$1166&gt;$D$1163),366,365))</f>
        <v>0</v>
      </c>
      <c r="G605" s="340">
        <f t="shared" si="8"/>
        <v>0</v>
      </c>
      <c r="H605" s="283"/>
    </row>
    <row r="606" spans="2:8" x14ac:dyDescent="0.25">
      <c r="B606" s="339">
        <v>602</v>
      </c>
      <c r="C606" s="125"/>
      <c r="D606" s="127">
        <v>0</v>
      </c>
      <c r="E606" s="127">
        <v>0</v>
      </c>
      <c r="F606" s="341">
        <f>(D606+E606)*'LIQUIDACION IN. DE'!$J$1166*($D$1165/IF(AND($D$1164&gt;$B$1166,$B$1166&gt;$D$1163),366,365))</f>
        <v>0</v>
      </c>
      <c r="G606" s="340">
        <f t="shared" si="8"/>
        <v>0</v>
      </c>
      <c r="H606" s="283"/>
    </row>
    <row r="607" spans="2:8" x14ac:dyDescent="0.25">
      <c r="B607" s="339">
        <v>603</v>
      </c>
      <c r="C607" s="125"/>
      <c r="D607" s="127">
        <v>0</v>
      </c>
      <c r="E607" s="127">
        <v>0</v>
      </c>
      <c r="F607" s="341">
        <f>(D607+E607)*'LIQUIDACION IN. DE'!$J$1166*($D$1165/IF(AND($D$1164&gt;$B$1166,$B$1166&gt;$D$1163),366,365))</f>
        <v>0</v>
      </c>
      <c r="G607" s="340">
        <f t="shared" si="8"/>
        <v>0</v>
      </c>
      <c r="H607" s="283"/>
    </row>
    <row r="608" spans="2:8" x14ac:dyDescent="0.25">
      <c r="B608" s="338">
        <v>604</v>
      </c>
      <c r="C608" s="125"/>
      <c r="D608" s="127">
        <v>0</v>
      </c>
      <c r="E608" s="127">
        <v>0</v>
      </c>
      <c r="F608" s="341">
        <f>(D608+E608)*'LIQUIDACION IN. DE'!$J$1166*($D$1165/IF(AND($D$1164&gt;$B$1166,$B$1166&gt;$D$1163),366,365))</f>
        <v>0</v>
      </c>
      <c r="G608" s="340">
        <f t="shared" si="8"/>
        <v>0</v>
      </c>
      <c r="H608" s="283"/>
    </row>
    <row r="609" spans="2:8" x14ac:dyDescent="0.25">
      <c r="B609" s="339">
        <v>605</v>
      </c>
      <c r="C609" s="125"/>
      <c r="D609" s="127">
        <v>0</v>
      </c>
      <c r="E609" s="127">
        <v>0</v>
      </c>
      <c r="F609" s="341">
        <f>(D609+E609)*'LIQUIDACION IN. DE'!$J$1166*($D$1165/IF(AND($D$1164&gt;$B$1166,$B$1166&gt;$D$1163),366,365))</f>
        <v>0</v>
      </c>
      <c r="G609" s="340">
        <f t="shared" si="8"/>
        <v>0</v>
      </c>
      <c r="H609" s="283"/>
    </row>
    <row r="610" spans="2:8" x14ac:dyDescent="0.25">
      <c r="B610" s="339">
        <v>606</v>
      </c>
      <c r="C610" s="125"/>
      <c r="D610" s="127">
        <v>0</v>
      </c>
      <c r="E610" s="127">
        <v>0</v>
      </c>
      <c r="F610" s="341">
        <f>(D610+E610)*'LIQUIDACION IN. DE'!$J$1166*($D$1165/IF(AND($D$1164&gt;$B$1166,$B$1166&gt;$D$1163),366,365))</f>
        <v>0</v>
      </c>
      <c r="G610" s="340">
        <f t="shared" si="8"/>
        <v>0</v>
      </c>
      <c r="H610" s="283"/>
    </row>
    <row r="611" spans="2:8" x14ac:dyDescent="0.25">
      <c r="B611" s="338">
        <v>607</v>
      </c>
      <c r="C611" s="125"/>
      <c r="D611" s="127">
        <v>0</v>
      </c>
      <c r="E611" s="127">
        <v>0</v>
      </c>
      <c r="F611" s="341">
        <f>(D611+E611)*'LIQUIDACION IN. DE'!$J$1166*($D$1165/IF(AND($D$1164&gt;$B$1166,$B$1166&gt;$D$1163),366,365))</f>
        <v>0</v>
      </c>
      <c r="G611" s="340">
        <f t="shared" si="8"/>
        <v>0</v>
      </c>
      <c r="H611" s="283"/>
    </row>
    <row r="612" spans="2:8" x14ac:dyDescent="0.25">
      <c r="B612" s="339">
        <v>608</v>
      </c>
      <c r="C612" s="125"/>
      <c r="D612" s="127">
        <v>0</v>
      </c>
      <c r="E612" s="127">
        <v>0</v>
      </c>
      <c r="F612" s="341">
        <f>(D612+E612)*'LIQUIDACION IN. DE'!$J$1166*($D$1165/IF(AND($D$1164&gt;$B$1166,$B$1166&gt;$D$1163),366,365))</f>
        <v>0</v>
      </c>
      <c r="G612" s="340">
        <f t="shared" si="8"/>
        <v>0</v>
      </c>
      <c r="H612" s="283"/>
    </row>
    <row r="613" spans="2:8" x14ac:dyDescent="0.25">
      <c r="B613" s="339">
        <v>609</v>
      </c>
      <c r="C613" s="125"/>
      <c r="D613" s="127">
        <v>0</v>
      </c>
      <c r="E613" s="127">
        <v>0</v>
      </c>
      <c r="F613" s="341">
        <f>(D613+E613)*'LIQUIDACION IN. DE'!$J$1166*($D$1165/IF(AND($D$1164&gt;$B$1166,$B$1166&gt;$D$1163),366,365))</f>
        <v>0</v>
      </c>
      <c r="G613" s="340">
        <f t="shared" si="8"/>
        <v>0</v>
      </c>
      <c r="H613" s="283"/>
    </row>
    <row r="614" spans="2:8" x14ac:dyDescent="0.25">
      <c r="B614" s="338">
        <v>610</v>
      </c>
      <c r="C614" s="125"/>
      <c r="D614" s="127">
        <v>0</v>
      </c>
      <c r="E614" s="127">
        <v>0</v>
      </c>
      <c r="F614" s="341">
        <f>(D614+E614)*'LIQUIDACION IN. DE'!$J$1166*($D$1165/IF(AND($D$1164&gt;$B$1166,$B$1166&gt;$D$1163),366,365))</f>
        <v>0</v>
      </c>
      <c r="G614" s="340">
        <f t="shared" si="8"/>
        <v>0</v>
      </c>
      <c r="H614" s="283"/>
    </row>
    <row r="615" spans="2:8" x14ac:dyDescent="0.25">
      <c r="B615" s="339">
        <v>611</v>
      </c>
      <c r="C615" s="125"/>
      <c r="D615" s="127">
        <v>0</v>
      </c>
      <c r="E615" s="127">
        <v>0</v>
      </c>
      <c r="F615" s="341">
        <f>(D615+E615)*'LIQUIDACION IN. DE'!$J$1166*($D$1165/IF(AND($D$1164&gt;$B$1166,$B$1166&gt;$D$1163),366,365))</f>
        <v>0</v>
      </c>
      <c r="G615" s="340">
        <f t="shared" si="8"/>
        <v>0</v>
      </c>
      <c r="H615" s="283"/>
    </row>
    <row r="616" spans="2:8" x14ac:dyDescent="0.25">
      <c r="B616" s="339">
        <v>612</v>
      </c>
      <c r="C616" s="125"/>
      <c r="D616" s="127">
        <v>0</v>
      </c>
      <c r="E616" s="127">
        <v>0</v>
      </c>
      <c r="F616" s="341">
        <f>(D616+E616)*'LIQUIDACION IN. DE'!$J$1166*($D$1165/IF(AND($D$1164&gt;$B$1166,$B$1166&gt;$D$1163),366,365))</f>
        <v>0</v>
      </c>
      <c r="G616" s="340">
        <f t="shared" si="8"/>
        <v>0</v>
      </c>
      <c r="H616" s="283"/>
    </row>
    <row r="617" spans="2:8" x14ac:dyDescent="0.25">
      <c r="B617" s="338">
        <v>613</v>
      </c>
      <c r="C617" s="125"/>
      <c r="D617" s="127">
        <v>0</v>
      </c>
      <c r="E617" s="127">
        <v>0</v>
      </c>
      <c r="F617" s="341">
        <f>(D617+E617)*'LIQUIDACION IN. DE'!$J$1166*($D$1165/IF(AND($D$1164&gt;$B$1166,$B$1166&gt;$D$1163),366,365))</f>
        <v>0</v>
      </c>
      <c r="G617" s="340">
        <f t="shared" si="8"/>
        <v>0</v>
      </c>
      <c r="H617" s="283"/>
    </row>
    <row r="618" spans="2:8" x14ac:dyDescent="0.25">
      <c r="B618" s="339">
        <v>614</v>
      </c>
      <c r="C618" s="125"/>
      <c r="D618" s="127">
        <v>0</v>
      </c>
      <c r="E618" s="127">
        <v>0</v>
      </c>
      <c r="F618" s="341">
        <f>(D618+E618)*'LIQUIDACION IN. DE'!$J$1166*($D$1165/IF(AND($D$1164&gt;$B$1166,$B$1166&gt;$D$1163),366,365))</f>
        <v>0</v>
      </c>
      <c r="G618" s="340">
        <f t="shared" si="8"/>
        <v>0</v>
      </c>
      <c r="H618" s="283"/>
    </row>
    <row r="619" spans="2:8" x14ac:dyDescent="0.25">
      <c r="B619" s="339">
        <v>615</v>
      </c>
      <c r="C619" s="125"/>
      <c r="D619" s="127">
        <v>0</v>
      </c>
      <c r="E619" s="127">
        <v>0</v>
      </c>
      <c r="F619" s="341">
        <f>(D619+E619)*'LIQUIDACION IN. DE'!$J$1166*($D$1165/IF(AND($D$1164&gt;$B$1166,$B$1166&gt;$D$1163),366,365))</f>
        <v>0</v>
      </c>
      <c r="G619" s="340">
        <f t="shared" si="8"/>
        <v>0</v>
      </c>
      <c r="H619" s="283"/>
    </row>
    <row r="620" spans="2:8" x14ac:dyDescent="0.25">
      <c r="B620" s="338">
        <v>616</v>
      </c>
      <c r="C620" s="125"/>
      <c r="D620" s="127">
        <v>0</v>
      </c>
      <c r="E620" s="127">
        <v>0</v>
      </c>
      <c r="F620" s="341">
        <f>(D620+E620)*'LIQUIDACION IN. DE'!$J$1166*($D$1165/IF(AND($D$1164&gt;$B$1166,$B$1166&gt;$D$1163),366,365))</f>
        <v>0</v>
      </c>
      <c r="G620" s="340">
        <f t="shared" si="8"/>
        <v>0</v>
      </c>
      <c r="H620" s="283"/>
    </row>
    <row r="621" spans="2:8" x14ac:dyDescent="0.25">
      <c r="B621" s="339">
        <v>617</v>
      </c>
      <c r="C621" s="125"/>
      <c r="D621" s="127">
        <v>0</v>
      </c>
      <c r="E621" s="127">
        <v>0</v>
      </c>
      <c r="F621" s="341">
        <f>(D621+E621)*'LIQUIDACION IN. DE'!$J$1166*($D$1165/IF(AND($D$1164&gt;$B$1166,$B$1166&gt;$D$1163),366,365))</f>
        <v>0</v>
      </c>
      <c r="G621" s="340">
        <f t="shared" si="8"/>
        <v>0</v>
      </c>
      <c r="H621" s="283"/>
    </row>
    <row r="622" spans="2:8" x14ac:dyDescent="0.25">
      <c r="B622" s="339">
        <v>618</v>
      </c>
      <c r="C622" s="125"/>
      <c r="D622" s="127">
        <v>0</v>
      </c>
      <c r="E622" s="127">
        <v>0</v>
      </c>
      <c r="F622" s="341">
        <f>(D622+E622)*'LIQUIDACION IN. DE'!$J$1166*($D$1165/IF(AND($D$1164&gt;$B$1166,$B$1166&gt;$D$1163),366,365))</f>
        <v>0</v>
      </c>
      <c r="G622" s="340">
        <f t="shared" si="8"/>
        <v>0</v>
      </c>
      <c r="H622" s="283"/>
    </row>
    <row r="623" spans="2:8" x14ac:dyDescent="0.25">
      <c r="B623" s="338">
        <v>619</v>
      </c>
      <c r="C623" s="125"/>
      <c r="D623" s="127">
        <v>0</v>
      </c>
      <c r="E623" s="127">
        <v>0</v>
      </c>
      <c r="F623" s="341">
        <f>(D623+E623)*'LIQUIDACION IN. DE'!$J$1166*($D$1165/IF(AND($D$1164&gt;$B$1166,$B$1166&gt;$D$1163),366,365))</f>
        <v>0</v>
      </c>
      <c r="G623" s="340">
        <f t="shared" si="8"/>
        <v>0</v>
      </c>
      <c r="H623" s="283"/>
    </row>
    <row r="624" spans="2:8" x14ac:dyDescent="0.25">
      <c r="B624" s="339">
        <v>620</v>
      </c>
      <c r="C624" s="125"/>
      <c r="D624" s="127">
        <v>0</v>
      </c>
      <c r="E624" s="127">
        <v>0</v>
      </c>
      <c r="F624" s="341">
        <f>(D624+E624)*'LIQUIDACION IN. DE'!$J$1166*($D$1165/IF(AND($D$1164&gt;$B$1166,$B$1166&gt;$D$1163),366,365))</f>
        <v>0</v>
      </c>
      <c r="G624" s="340">
        <f t="shared" si="8"/>
        <v>0</v>
      </c>
      <c r="H624" s="283"/>
    </row>
    <row r="625" spans="2:8" x14ac:dyDescent="0.25">
      <c r="B625" s="339">
        <v>621</v>
      </c>
      <c r="C625" s="125"/>
      <c r="D625" s="127">
        <v>0</v>
      </c>
      <c r="E625" s="127">
        <v>0</v>
      </c>
      <c r="F625" s="341">
        <f>(D625+E625)*'LIQUIDACION IN. DE'!$J$1166*($D$1165/IF(AND($D$1164&gt;$B$1166,$B$1166&gt;$D$1163),366,365))</f>
        <v>0</v>
      </c>
      <c r="G625" s="340">
        <f t="shared" si="8"/>
        <v>0</v>
      </c>
      <c r="H625" s="283"/>
    </row>
    <row r="626" spans="2:8" x14ac:dyDescent="0.25">
      <c r="B626" s="338">
        <v>622</v>
      </c>
      <c r="C626" s="125"/>
      <c r="D626" s="127">
        <v>0</v>
      </c>
      <c r="E626" s="127">
        <v>0</v>
      </c>
      <c r="F626" s="341">
        <f>(D626+E626)*'LIQUIDACION IN. DE'!$J$1166*($D$1165/IF(AND($D$1164&gt;$B$1166,$B$1166&gt;$D$1163),366,365))</f>
        <v>0</v>
      </c>
      <c r="G626" s="340">
        <f t="shared" si="8"/>
        <v>0</v>
      </c>
      <c r="H626" s="283"/>
    </row>
    <row r="627" spans="2:8" x14ac:dyDescent="0.25">
      <c r="B627" s="339">
        <v>623</v>
      </c>
      <c r="C627" s="125"/>
      <c r="D627" s="127">
        <v>0</v>
      </c>
      <c r="E627" s="127">
        <v>0</v>
      </c>
      <c r="F627" s="341">
        <f>(D627+E627)*'LIQUIDACION IN. DE'!$J$1166*($D$1165/IF(AND($D$1164&gt;$B$1166,$B$1166&gt;$D$1163),366,365))</f>
        <v>0</v>
      </c>
      <c r="G627" s="340">
        <f t="shared" si="8"/>
        <v>0</v>
      </c>
      <c r="H627" s="283"/>
    </row>
    <row r="628" spans="2:8" x14ac:dyDescent="0.25">
      <c r="B628" s="339">
        <v>624</v>
      </c>
      <c r="C628" s="125"/>
      <c r="D628" s="127">
        <v>0</v>
      </c>
      <c r="E628" s="127">
        <v>0</v>
      </c>
      <c r="F628" s="341">
        <f>(D628+E628)*'LIQUIDACION IN. DE'!$J$1166*($D$1165/IF(AND($D$1164&gt;$B$1166,$B$1166&gt;$D$1163),366,365))</f>
        <v>0</v>
      </c>
      <c r="G628" s="340">
        <f t="shared" si="8"/>
        <v>0</v>
      </c>
      <c r="H628" s="283"/>
    </row>
    <row r="629" spans="2:8" x14ac:dyDescent="0.25">
      <c r="B629" s="338">
        <v>625</v>
      </c>
      <c r="C629" s="125"/>
      <c r="D629" s="127">
        <v>0</v>
      </c>
      <c r="E629" s="127">
        <v>0</v>
      </c>
      <c r="F629" s="341">
        <f>(D629+E629)*'LIQUIDACION IN. DE'!$J$1166*($D$1165/IF(AND($D$1164&gt;$B$1166,$B$1166&gt;$D$1163),366,365))</f>
        <v>0</v>
      </c>
      <c r="G629" s="340">
        <f t="shared" si="8"/>
        <v>0</v>
      </c>
      <c r="H629" s="283"/>
    </row>
    <row r="630" spans="2:8" x14ac:dyDescent="0.25">
      <c r="B630" s="339">
        <v>626</v>
      </c>
      <c r="C630" s="125"/>
      <c r="D630" s="127">
        <v>0</v>
      </c>
      <c r="E630" s="127">
        <v>0</v>
      </c>
      <c r="F630" s="341">
        <f>(D630+E630)*'LIQUIDACION IN. DE'!$J$1166*($D$1165/IF(AND($D$1164&gt;$B$1166,$B$1166&gt;$D$1163),366,365))</f>
        <v>0</v>
      </c>
      <c r="G630" s="340">
        <f t="shared" si="8"/>
        <v>0</v>
      </c>
      <c r="H630" s="283"/>
    </row>
    <row r="631" spans="2:8" x14ac:dyDescent="0.25">
      <c r="B631" s="339">
        <v>627</v>
      </c>
      <c r="C631" s="125"/>
      <c r="D631" s="127">
        <v>0</v>
      </c>
      <c r="E631" s="127">
        <v>0</v>
      </c>
      <c r="F631" s="341">
        <f>(D631+E631)*'LIQUIDACION IN. DE'!$J$1166*($D$1165/IF(AND($D$1164&gt;$B$1166,$B$1166&gt;$D$1163),366,365))</f>
        <v>0</v>
      </c>
      <c r="G631" s="340">
        <f t="shared" si="8"/>
        <v>0</v>
      </c>
      <c r="H631" s="283"/>
    </row>
    <row r="632" spans="2:8" x14ac:dyDescent="0.25">
      <c r="B632" s="338">
        <v>628</v>
      </c>
      <c r="C632" s="125"/>
      <c r="D632" s="127">
        <v>0</v>
      </c>
      <c r="E632" s="127">
        <v>0</v>
      </c>
      <c r="F632" s="341">
        <f>(D632+E632)*'LIQUIDACION IN. DE'!$J$1166*($D$1165/IF(AND($D$1164&gt;$B$1166,$B$1166&gt;$D$1163),366,365))</f>
        <v>0</v>
      </c>
      <c r="G632" s="340">
        <f t="shared" si="8"/>
        <v>0</v>
      </c>
      <c r="H632" s="283"/>
    </row>
    <row r="633" spans="2:8" x14ac:dyDescent="0.25">
      <c r="B633" s="339">
        <v>629</v>
      </c>
      <c r="C633" s="125"/>
      <c r="D633" s="127">
        <v>0</v>
      </c>
      <c r="E633" s="127">
        <v>0</v>
      </c>
      <c r="F633" s="341">
        <f>(D633+E633)*'LIQUIDACION IN. DE'!$J$1166*($D$1165/IF(AND($D$1164&gt;$B$1166,$B$1166&gt;$D$1163),366,365))</f>
        <v>0</v>
      </c>
      <c r="G633" s="340">
        <f t="shared" si="8"/>
        <v>0</v>
      </c>
      <c r="H633" s="283"/>
    </row>
    <row r="634" spans="2:8" x14ac:dyDescent="0.25">
      <c r="B634" s="339">
        <v>630</v>
      </c>
      <c r="C634" s="125"/>
      <c r="D634" s="127">
        <v>0</v>
      </c>
      <c r="E634" s="127">
        <v>0</v>
      </c>
      <c r="F634" s="341">
        <f>(D634+E634)*'LIQUIDACION IN. DE'!$J$1166*($D$1165/IF(AND($D$1164&gt;$B$1166,$B$1166&gt;$D$1163),366,365))</f>
        <v>0</v>
      </c>
      <c r="G634" s="340">
        <f t="shared" si="8"/>
        <v>0</v>
      </c>
      <c r="H634" s="283"/>
    </row>
    <row r="635" spans="2:8" x14ac:dyDescent="0.25">
      <c r="B635" s="338">
        <v>631</v>
      </c>
      <c r="C635" s="125"/>
      <c r="D635" s="127">
        <v>0</v>
      </c>
      <c r="E635" s="127">
        <v>0</v>
      </c>
      <c r="F635" s="341">
        <f>(D635+E635)*'LIQUIDACION IN. DE'!$J$1166*($D$1165/IF(AND($D$1164&gt;$B$1166,$B$1166&gt;$D$1163),366,365))</f>
        <v>0</v>
      </c>
      <c r="G635" s="340">
        <f t="shared" si="8"/>
        <v>0</v>
      </c>
      <c r="H635" s="283"/>
    </row>
    <row r="636" spans="2:8" x14ac:dyDescent="0.25">
      <c r="B636" s="339">
        <v>632</v>
      </c>
      <c r="C636" s="125"/>
      <c r="D636" s="127">
        <v>0</v>
      </c>
      <c r="E636" s="127">
        <v>0</v>
      </c>
      <c r="F636" s="341">
        <f>(D636+E636)*'LIQUIDACION IN. DE'!$J$1166*($D$1165/IF(AND($D$1164&gt;$B$1166,$B$1166&gt;$D$1163),366,365))</f>
        <v>0</v>
      </c>
      <c r="G636" s="340">
        <f t="shared" si="8"/>
        <v>0</v>
      </c>
      <c r="H636" s="283"/>
    </row>
    <row r="637" spans="2:8" x14ac:dyDescent="0.25">
      <c r="B637" s="339">
        <v>633</v>
      </c>
      <c r="C637" s="125"/>
      <c r="D637" s="127">
        <v>0</v>
      </c>
      <c r="E637" s="127">
        <v>0</v>
      </c>
      <c r="F637" s="341">
        <f>(D637+E637)*'LIQUIDACION IN. DE'!$J$1166*($D$1165/IF(AND($D$1164&gt;$B$1166,$B$1166&gt;$D$1163),366,365))</f>
        <v>0</v>
      </c>
      <c r="G637" s="340">
        <f t="shared" si="8"/>
        <v>0</v>
      </c>
      <c r="H637" s="283"/>
    </row>
    <row r="638" spans="2:8" x14ac:dyDescent="0.25">
      <c r="B638" s="338">
        <v>634</v>
      </c>
      <c r="C638" s="125"/>
      <c r="D638" s="127">
        <v>0</v>
      </c>
      <c r="E638" s="127">
        <v>0</v>
      </c>
      <c r="F638" s="341">
        <f>(D638+E638)*'LIQUIDACION IN. DE'!$J$1166*($D$1165/IF(AND($D$1164&gt;$B$1166,$B$1166&gt;$D$1163),366,365))</f>
        <v>0</v>
      </c>
      <c r="G638" s="340">
        <f t="shared" si="8"/>
        <v>0</v>
      </c>
      <c r="H638" s="283"/>
    </row>
    <row r="639" spans="2:8" x14ac:dyDescent="0.25">
      <c r="B639" s="339">
        <v>635</v>
      </c>
      <c r="C639" s="125"/>
      <c r="D639" s="127">
        <v>0</v>
      </c>
      <c r="E639" s="127">
        <v>0</v>
      </c>
      <c r="F639" s="341">
        <f>(D639+E639)*'LIQUIDACION IN. DE'!$J$1166*($D$1165/IF(AND($D$1164&gt;$B$1166,$B$1166&gt;$D$1163),366,365))</f>
        <v>0</v>
      </c>
      <c r="G639" s="340">
        <f t="shared" si="8"/>
        <v>0</v>
      </c>
      <c r="H639" s="283"/>
    </row>
    <row r="640" spans="2:8" x14ac:dyDescent="0.25">
      <c r="B640" s="339">
        <v>636</v>
      </c>
      <c r="C640" s="125"/>
      <c r="D640" s="127">
        <v>0</v>
      </c>
      <c r="E640" s="127">
        <v>0</v>
      </c>
      <c r="F640" s="341">
        <f>(D640+E640)*'LIQUIDACION IN. DE'!$J$1166*($D$1165/IF(AND($D$1164&gt;$B$1166,$B$1166&gt;$D$1163),366,365))</f>
        <v>0</v>
      </c>
      <c r="G640" s="340">
        <f t="shared" si="8"/>
        <v>0</v>
      </c>
      <c r="H640" s="283"/>
    </row>
    <row r="641" spans="2:8" x14ac:dyDescent="0.25">
      <c r="B641" s="338">
        <v>637</v>
      </c>
      <c r="C641" s="125"/>
      <c r="D641" s="127">
        <v>0</v>
      </c>
      <c r="E641" s="127">
        <v>0</v>
      </c>
      <c r="F641" s="341">
        <f>(D641+E641)*'LIQUIDACION IN. DE'!$J$1166*($D$1165/IF(AND($D$1164&gt;$B$1166,$B$1166&gt;$D$1163),366,365))</f>
        <v>0</v>
      </c>
      <c r="G641" s="340">
        <f t="shared" si="8"/>
        <v>0</v>
      </c>
      <c r="H641" s="283"/>
    </row>
    <row r="642" spans="2:8" x14ac:dyDescent="0.25">
      <c r="B642" s="339">
        <v>638</v>
      </c>
      <c r="C642" s="125"/>
      <c r="D642" s="127">
        <v>0</v>
      </c>
      <c r="E642" s="127">
        <v>0</v>
      </c>
      <c r="F642" s="341">
        <f>(D642+E642)*'LIQUIDACION IN. DE'!$J$1166*($D$1165/IF(AND($D$1164&gt;$B$1166,$B$1166&gt;$D$1163),366,365))</f>
        <v>0</v>
      </c>
      <c r="G642" s="340">
        <f t="shared" si="8"/>
        <v>0</v>
      </c>
      <c r="H642" s="283"/>
    </row>
    <row r="643" spans="2:8" x14ac:dyDescent="0.25">
      <c r="B643" s="339">
        <v>639</v>
      </c>
      <c r="C643" s="125"/>
      <c r="D643" s="127">
        <v>0</v>
      </c>
      <c r="E643" s="127">
        <v>0</v>
      </c>
      <c r="F643" s="341">
        <f>(D643+E643)*'LIQUIDACION IN. DE'!$J$1166*($D$1165/IF(AND($D$1164&gt;$B$1166,$B$1166&gt;$D$1163),366,365))</f>
        <v>0</v>
      </c>
      <c r="G643" s="340">
        <f t="shared" si="8"/>
        <v>0</v>
      </c>
      <c r="H643" s="283"/>
    </row>
    <row r="644" spans="2:8" x14ac:dyDescent="0.25">
      <c r="B644" s="338">
        <v>640</v>
      </c>
      <c r="C644" s="125"/>
      <c r="D644" s="127">
        <v>0</v>
      </c>
      <c r="E644" s="127">
        <v>0</v>
      </c>
      <c r="F644" s="341">
        <f>(D644+E644)*'LIQUIDACION IN. DE'!$J$1166*($D$1165/IF(AND($D$1164&gt;$B$1166,$B$1166&gt;$D$1163),366,365))</f>
        <v>0</v>
      </c>
      <c r="G644" s="340">
        <f t="shared" si="8"/>
        <v>0</v>
      </c>
      <c r="H644" s="283"/>
    </row>
    <row r="645" spans="2:8" x14ac:dyDescent="0.25">
      <c r="B645" s="339">
        <v>641</v>
      </c>
      <c r="C645" s="125"/>
      <c r="D645" s="127">
        <v>0</v>
      </c>
      <c r="E645" s="127">
        <v>0</v>
      </c>
      <c r="F645" s="341">
        <f>(D645+E645)*'LIQUIDACION IN. DE'!$J$1166*($D$1165/IF(AND($D$1164&gt;$B$1166,$B$1166&gt;$D$1163),366,365))</f>
        <v>0</v>
      </c>
      <c r="G645" s="340">
        <f t="shared" si="8"/>
        <v>0</v>
      </c>
      <c r="H645" s="283"/>
    </row>
    <row r="646" spans="2:8" x14ac:dyDescent="0.25">
      <c r="B646" s="339">
        <v>642</v>
      </c>
      <c r="C646" s="125"/>
      <c r="D646" s="127">
        <v>0</v>
      </c>
      <c r="E646" s="127">
        <v>0</v>
      </c>
      <c r="F646" s="341">
        <f>(D646+E646)*'LIQUIDACION IN. DE'!$J$1166*($D$1165/IF(AND($D$1164&gt;$B$1166,$B$1166&gt;$D$1163),366,365))</f>
        <v>0</v>
      </c>
      <c r="G646" s="340">
        <f t="shared" si="8"/>
        <v>0</v>
      </c>
      <c r="H646" s="283"/>
    </row>
    <row r="647" spans="2:8" x14ac:dyDescent="0.25">
      <c r="B647" s="338">
        <v>643</v>
      </c>
      <c r="C647" s="125"/>
      <c r="D647" s="127">
        <v>0</v>
      </c>
      <c r="E647" s="127">
        <v>0</v>
      </c>
      <c r="F647" s="341">
        <f>(D647+E647)*'LIQUIDACION IN. DE'!$J$1166*($D$1165/IF(AND($D$1164&gt;$B$1166,$B$1166&gt;$D$1163),366,365))</f>
        <v>0</v>
      </c>
      <c r="G647" s="340">
        <f t="shared" si="8"/>
        <v>0</v>
      </c>
      <c r="H647" s="283"/>
    </row>
    <row r="648" spans="2:8" x14ac:dyDescent="0.25">
      <c r="B648" s="339">
        <v>644</v>
      </c>
      <c r="C648" s="125"/>
      <c r="D648" s="127">
        <v>0</v>
      </c>
      <c r="E648" s="127">
        <v>0</v>
      </c>
      <c r="F648" s="341">
        <f>(D648+E648)*'LIQUIDACION IN. DE'!$J$1166*($D$1165/IF(AND($D$1164&gt;$B$1166,$B$1166&gt;$D$1163),366,365))</f>
        <v>0</v>
      </c>
      <c r="G648" s="340">
        <f t="shared" si="8"/>
        <v>0</v>
      </c>
      <c r="H648" s="283"/>
    </row>
    <row r="649" spans="2:8" x14ac:dyDescent="0.25">
      <c r="B649" s="339">
        <v>645</v>
      </c>
      <c r="C649" s="125"/>
      <c r="D649" s="127">
        <v>0</v>
      </c>
      <c r="E649" s="127">
        <v>0</v>
      </c>
      <c r="F649" s="341">
        <f>(D649+E649)*'LIQUIDACION IN. DE'!$J$1166*($D$1165/IF(AND($D$1164&gt;$B$1166,$B$1166&gt;$D$1163),366,365))</f>
        <v>0</v>
      </c>
      <c r="G649" s="340">
        <f t="shared" si="8"/>
        <v>0</v>
      </c>
      <c r="H649" s="283"/>
    </row>
    <row r="650" spans="2:8" x14ac:dyDescent="0.25">
      <c r="B650" s="338">
        <v>646</v>
      </c>
      <c r="C650" s="125"/>
      <c r="D650" s="127">
        <v>0</v>
      </c>
      <c r="E650" s="127">
        <v>0</v>
      </c>
      <c r="F650" s="341">
        <f>(D650+E650)*'LIQUIDACION IN. DE'!$J$1166*($D$1165/IF(AND($D$1164&gt;$B$1166,$B$1166&gt;$D$1163),366,365))</f>
        <v>0</v>
      </c>
      <c r="G650" s="340">
        <f t="shared" ref="G650:G713" si="9">SUM(D650:F650)</f>
        <v>0</v>
      </c>
      <c r="H650" s="283"/>
    </row>
    <row r="651" spans="2:8" x14ac:dyDescent="0.25">
      <c r="B651" s="339">
        <v>647</v>
      </c>
      <c r="C651" s="125"/>
      <c r="D651" s="127">
        <v>0</v>
      </c>
      <c r="E651" s="127">
        <v>0</v>
      </c>
      <c r="F651" s="341">
        <f>(D651+E651)*'LIQUIDACION IN. DE'!$J$1166*($D$1165/IF(AND($D$1164&gt;$B$1166,$B$1166&gt;$D$1163),366,365))</f>
        <v>0</v>
      </c>
      <c r="G651" s="340">
        <f t="shared" si="9"/>
        <v>0</v>
      </c>
      <c r="H651" s="283"/>
    </row>
    <row r="652" spans="2:8" x14ac:dyDescent="0.25">
      <c r="B652" s="339">
        <v>648</v>
      </c>
      <c r="C652" s="125"/>
      <c r="D652" s="127">
        <v>0</v>
      </c>
      <c r="E652" s="127">
        <v>0</v>
      </c>
      <c r="F652" s="341">
        <f>(D652+E652)*'LIQUIDACION IN. DE'!$J$1166*($D$1165/IF(AND($D$1164&gt;$B$1166,$B$1166&gt;$D$1163),366,365))</f>
        <v>0</v>
      </c>
      <c r="G652" s="340">
        <f t="shared" si="9"/>
        <v>0</v>
      </c>
      <c r="H652" s="283"/>
    </row>
    <row r="653" spans="2:8" x14ac:dyDescent="0.25">
      <c r="B653" s="338">
        <v>649</v>
      </c>
      <c r="C653" s="125"/>
      <c r="D653" s="127">
        <v>0</v>
      </c>
      <c r="E653" s="127">
        <v>0</v>
      </c>
      <c r="F653" s="341">
        <f>(D653+E653)*'LIQUIDACION IN. DE'!$J$1166*($D$1165/IF(AND($D$1164&gt;$B$1166,$B$1166&gt;$D$1163),366,365))</f>
        <v>0</v>
      </c>
      <c r="G653" s="340">
        <f t="shared" si="9"/>
        <v>0</v>
      </c>
      <c r="H653" s="283"/>
    </row>
    <row r="654" spans="2:8" x14ac:dyDescent="0.25">
      <c r="B654" s="339">
        <v>650</v>
      </c>
      <c r="C654" s="125"/>
      <c r="D654" s="127">
        <v>0</v>
      </c>
      <c r="E654" s="127">
        <v>0</v>
      </c>
      <c r="F654" s="341">
        <f>(D654+E654)*'LIQUIDACION IN. DE'!$J$1166*($D$1165/IF(AND($D$1164&gt;$B$1166,$B$1166&gt;$D$1163),366,365))</f>
        <v>0</v>
      </c>
      <c r="G654" s="340">
        <f t="shared" si="9"/>
        <v>0</v>
      </c>
      <c r="H654" s="283"/>
    </row>
    <row r="655" spans="2:8" x14ac:dyDescent="0.25">
      <c r="B655" s="339">
        <v>651</v>
      </c>
      <c r="C655" s="125"/>
      <c r="D655" s="127">
        <v>0</v>
      </c>
      <c r="E655" s="127">
        <v>0</v>
      </c>
      <c r="F655" s="341">
        <f>(D655+E655)*'LIQUIDACION IN. DE'!$J$1166*($D$1165/IF(AND($D$1164&gt;$B$1166,$B$1166&gt;$D$1163),366,365))</f>
        <v>0</v>
      </c>
      <c r="G655" s="340">
        <f t="shared" si="9"/>
        <v>0</v>
      </c>
      <c r="H655" s="283"/>
    </row>
    <row r="656" spans="2:8" x14ac:dyDescent="0.25">
      <c r="B656" s="338">
        <v>652</v>
      </c>
      <c r="C656" s="125"/>
      <c r="D656" s="127">
        <v>0</v>
      </c>
      <c r="E656" s="127">
        <v>0</v>
      </c>
      <c r="F656" s="341">
        <f>(D656+E656)*'LIQUIDACION IN. DE'!$J$1166*($D$1165/IF(AND($D$1164&gt;$B$1166,$B$1166&gt;$D$1163),366,365))</f>
        <v>0</v>
      </c>
      <c r="G656" s="340">
        <f t="shared" si="9"/>
        <v>0</v>
      </c>
      <c r="H656" s="283"/>
    </row>
    <row r="657" spans="2:8" x14ac:dyDescent="0.25">
      <c r="B657" s="339">
        <v>653</v>
      </c>
      <c r="C657" s="125"/>
      <c r="D657" s="127">
        <v>0</v>
      </c>
      <c r="E657" s="127">
        <v>0</v>
      </c>
      <c r="F657" s="341">
        <f>(D657+E657)*'LIQUIDACION IN. DE'!$J$1166*($D$1165/IF(AND($D$1164&gt;$B$1166,$B$1166&gt;$D$1163),366,365))</f>
        <v>0</v>
      </c>
      <c r="G657" s="340">
        <f t="shared" si="9"/>
        <v>0</v>
      </c>
      <c r="H657" s="283"/>
    </row>
    <row r="658" spans="2:8" x14ac:dyDescent="0.25">
      <c r="B658" s="339">
        <v>654</v>
      </c>
      <c r="C658" s="125"/>
      <c r="D658" s="127">
        <v>0</v>
      </c>
      <c r="E658" s="127">
        <v>0</v>
      </c>
      <c r="F658" s="341">
        <f>(D658+E658)*'LIQUIDACION IN. DE'!$J$1166*($D$1165/IF(AND($D$1164&gt;$B$1166,$B$1166&gt;$D$1163),366,365))</f>
        <v>0</v>
      </c>
      <c r="G658" s="340">
        <f t="shared" si="9"/>
        <v>0</v>
      </c>
      <c r="H658" s="283"/>
    </row>
    <row r="659" spans="2:8" x14ac:dyDescent="0.25">
      <c r="B659" s="338">
        <v>655</v>
      </c>
      <c r="C659" s="125"/>
      <c r="D659" s="127">
        <v>0</v>
      </c>
      <c r="E659" s="127">
        <v>0</v>
      </c>
      <c r="F659" s="341">
        <f>(D659+E659)*'LIQUIDACION IN. DE'!$J$1166*($D$1165/IF(AND($D$1164&gt;$B$1166,$B$1166&gt;$D$1163),366,365))</f>
        <v>0</v>
      </c>
      <c r="G659" s="340">
        <f t="shared" si="9"/>
        <v>0</v>
      </c>
      <c r="H659" s="283"/>
    </row>
    <row r="660" spans="2:8" x14ac:dyDescent="0.25">
      <c r="B660" s="339">
        <v>656</v>
      </c>
      <c r="C660" s="125"/>
      <c r="D660" s="127">
        <v>0</v>
      </c>
      <c r="E660" s="127">
        <v>0</v>
      </c>
      <c r="F660" s="341">
        <f>(D660+E660)*'LIQUIDACION IN. DE'!$J$1166*($D$1165/IF(AND($D$1164&gt;$B$1166,$B$1166&gt;$D$1163),366,365))</f>
        <v>0</v>
      </c>
      <c r="G660" s="340">
        <f t="shared" si="9"/>
        <v>0</v>
      </c>
      <c r="H660" s="283"/>
    </row>
    <row r="661" spans="2:8" x14ac:dyDescent="0.25">
      <c r="B661" s="339">
        <v>657</v>
      </c>
      <c r="C661" s="125"/>
      <c r="D661" s="127">
        <v>0</v>
      </c>
      <c r="E661" s="127">
        <v>0</v>
      </c>
      <c r="F661" s="341">
        <f>(D661+E661)*'LIQUIDACION IN. DE'!$J$1166*($D$1165/IF(AND($D$1164&gt;$B$1166,$B$1166&gt;$D$1163),366,365))</f>
        <v>0</v>
      </c>
      <c r="G661" s="340">
        <f t="shared" si="9"/>
        <v>0</v>
      </c>
      <c r="H661" s="283"/>
    </row>
    <row r="662" spans="2:8" x14ac:dyDescent="0.25">
      <c r="B662" s="338">
        <v>658</v>
      </c>
      <c r="C662" s="125"/>
      <c r="D662" s="127">
        <v>0</v>
      </c>
      <c r="E662" s="127">
        <v>0</v>
      </c>
      <c r="F662" s="341">
        <f>(D662+E662)*'LIQUIDACION IN. DE'!$J$1166*($D$1165/IF(AND($D$1164&gt;$B$1166,$B$1166&gt;$D$1163),366,365))</f>
        <v>0</v>
      </c>
      <c r="G662" s="340">
        <f t="shared" si="9"/>
        <v>0</v>
      </c>
      <c r="H662" s="283"/>
    </row>
    <row r="663" spans="2:8" x14ac:dyDescent="0.25">
      <c r="B663" s="339">
        <v>659</v>
      </c>
      <c r="C663" s="125"/>
      <c r="D663" s="127">
        <v>0</v>
      </c>
      <c r="E663" s="127">
        <v>0</v>
      </c>
      <c r="F663" s="341">
        <f>(D663+E663)*'LIQUIDACION IN. DE'!$J$1166*($D$1165/IF(AND($D$1164&gt;$B$1166,$B$1166&gt;$D$1163),366,365))</f>
        <v>0</v>
      </c>
      <c r="G663" s="340">
        <f t="shared" si="9"/>
        <v>0</v>
      </c>
      <c r="H663" s="283"/>
    </row>
    <row r="664" spans="2:8" x14ac:dyDescent="0.25">
      <c r="B664" s="339">
        <v>660</v>
      </c>
      <c r="C664" s="125"/>
      <c r="D664" s="127">
        <v>0</v>
      </c>
      <c r="E664" s="127">
        <v>0</v>
      </c>
      <c r="F664" s="341">
        <f>(D664+E664)*'LIQUIDACION IN. DE'!$J$1166*($D$1165/IF(AND($D$1164&gt;$B$1166,$B$1166&gt;$D$1163),366,365))</f>
        <v>0</v>
      </c>
      <c r="G664" s="340">
        <f t="shared" si="9"/>
        <v>0</v>
      </c>
      <c r="H664" s="283"/>
    </row>
    <row r="665" spans="2:8" x14ac:dyDescent="0.25">
      <c r="B665" s="338">
        <v>661</v>
      </c>
      <c r="C665" s="125"/>
      <c r="D665" s="127">
        <v>0</v>
      </c>
      <c r="E665" s="127">
        <v>0</v>
      </c>
      <c r="F665" s="341">
        <f>(D665+E665)*'LIQUIDACION IN. DE'!$J$1166*($D$1165/IF(AND($D$1164&gt;$B$1166,$B$1166&gt;$D$1163),366,365))</f>
        <v>0</v>
      </c>
      <c r="G665" s="340">
        <f t="shared" si="9"/>
        <v>0</v>
      </c>
      <c r="H665" s="283"/>
    </row>
    <row r="666" spans="2:8" x14ac:dyDescent="0.25">
      <c r="B666" s="339">
        <v>662</v>
      </c>
      <c r="C666" s="125"/>
      <c r="D666" s="127">
        <v>0</v>
      </c>
      <c r="E666" s="127">
        <v>0</v>
      </c>
      <c r="F666" s="341">
        <f>(D666+E666)*'LIQUIDACION IN. DE'!$J$1166*($D$1165/IF(AND($D$1164&gt;$B$1166,$B$1166&gt;$D$1163),366,365))</f>
        <v>0</v>
      </c>
      <c r="G666" s="340">
        <f t="shared" si="9"/>
        <v>0</v>
      </c>
      <c r="H666" s="283"/>
    </row>
    <row r="667" spans="2:8" x14ac:dyDescent="0.25">
      <c r="B667" s="339">
        <v>663</v>
      </c>
      <c r="C667" s="125"/>
      <c r="D667" s="127">
        <v>0</v>
      </c>
      <c r="E667" s="127">
        <v>0</v>
      </c>
      <c r="F667" s="341">
        <f>(D667+E667)*'LIQUIDACION IN. DE'!$J$1166*($D$1165/IF(AND($D$1164&gt;$B$1166,$B$1166&gt;$D$1163),366,365))</f>
        <v>0</v>
      </c>
      <c r="G667" s="340">
        <f t="shared" si="9"/>
        <v>0</v>
      </c>
      <c r="H667" s="283"/>
    </row>
    <row r="668" spans="2:8" x14ac:dyDescent="0.25">
      <c r="B668" s="338">
        <v>664</v>
      </c>
      <c r="C668" s="125"/>
      <c r="D668" s="127">
        <v>0</v>
      </c>
      <c r="E668" s="127">
        <v>0</v>
      </c>
      <c r="F668" s="341">
        <f>(D668+E668)*'LIQUIDACION IN. DE'!$J$1166*($D$1165/IF(AND($D$1164&gt;$B$1166,$B$1166&gt;$D$1163),366,365))</f>
        <v>0</v>
      </c>
      <c r="G668" s="340">
        <f t="shared" si="9"/>
        <v>0</v>
      </c>
      <c r="H668" s="283"/>
    </row>
    <row r="669" spans="2:8" x14ac:dyDescent="0.25">
      <c r="B669" s="339">
        <v>665</v>
      </c>
      <c r="C669" s="125"/>
      <c r="D669" s="127">
        <v>0</v>
      </c>
      <c r="E669" s="127">
        <v>0</v>
      </c>
      <c r="F669" s="341">
        <f>(D669+E669)*'LIQUIDACION IN. DE'!$J$1166*($D$1165/IF(AND($D$1164&gt;$B$1166,$B$1166&gt;$D$1163),366,365))</f>
        <v>0</v>
      </c>
      <c r="G669" s="340">
        <f t="shared" si="9"/>
        <v>0</v>
      </c>
      <c r="H669" s="283"/>
    </row>
    <row r="670" spans="2:8" x14ac:dyDescent="0.25">
      <c r="B670" s="339">
        <v>666</v>
      </c>
      <c r="C670" s="125"/>
      <c r="D670" s="127">
        <v>0</v>
      </c>
      <c r="E670" s="127">
        <v>0</v>
      </c>
      <c r="F670" s="341">
        <f>(D670+E670)*'LIQUIDACION IN. DE'!$J$1166*($D$1165/IF(AND($D$1164&gt;$B$1166,$B$1166&gt;$D$1163),366,365))</f>
        <v>0</v>
      </c>
      <c r="G670" s="340">
        <f t="shared" si="9"/>
        <v>0</v>
      </c>
      <c r="H670" s="283"/>
    </row>
    <row r="671" spans="2:8" x14ac:dyDescent="0.25">
      <c r="B671" s="338">
        <v>667</v>
      </c>
      <c r="C671" s="125"/>
      <c r="D671" s="127">
        <v>0</v>
      </c>
      <c r="E671" s="127">
        <v>0</v>
      </c>
      <c r="F671" s="341">
        <f>(D671+E671)*'LIQUIDACION IN. DE'!$J$1166*($D$1165/IF(AND($D$1164&gt;$B$1166,$B$1166&gt;$D$1163),366,365))</f>
        <v>0</v>
      </c>
      <c r="G671" s="340">
        <f t="shared" si="9"/>
        <v>0</v>
      </c>
      <c r="H671" s="283"/>
    </row>
    <row r="672" spans="2:8" x14ac:dyDescent="0.25">
      <c r="B672" s="339">
        <v>668</v>
      </c>
      <c r="C672" s="125"/>
      <c r="D672" s="127">
        <v>0</v>
      </c>
      <c r="E672" s="127">
        <v>0</v>
      </c>
      <c r="F672" s="341">
        <f>(D672+E672)*'LIQUIDACION IN. DE'!$J$1166*($D$1165/IF(AND($D$1164&gt;$B$1166,$B$1166&gt;$D$1163),366,365))</f>
        <v>0</v>
      </c>
      <c r="G672" s="340">
        <f t="shared" si="9"/>
        <v>0</v>
      </c>
      <c r="H672" s="283"/>
    </row>
    <row r="673" spans="2:8" x14ac:dyDescent="0.25">
      <c r="B673" s="339">
        <v>669</v>
      </c>
      <c r="C673" s="125"/>
      <c r="D673" s="127">
        <v>0</v>
      </c>
      <c r="E673" s="127">
        <v>0</v>
      </c>
      <c r="F673" s="341">
        <f>(D673+E673)*'LIQUIDACION IN. DE'!$J$1166*($D$1165/IF(AND($D$1164&gt;$B$1166,$B$1166&gt;$D$1163),366,365))</f>
        <v>0</v>
      </c>
      <c r="G673" s="340">
        <f t="shared" si="9"/>
        <v>0</v>
      </c>
      <c r="H673" s="283"/>
    </row>
    <row r="674" spans="2:8" x14ac:dyDescent="0.25">
      <c r="B674" s="338">
        <v>670</v>
      </c>
      <c r="C674" s="125"/>
      <c r="D674" s="127">
        <v>0</v>
      </c>
      <c r="E674" s="127">
        <v>0</v>
      </c>
      <c r="F674" s="341">
        <f>(D674+E674)*'LIQUIDACION IN. DE'!$J$1166*($D$1165/IF(AND($D$1164&gt;$B$1166,$B$1166&gt;$D$1163),366,365))</f>
        <v>0</v>
      </c>
      <c r="G674" s="340">
        <f t="shared" si="9"/>
        <v>0</v>
      </c>
      <c r="H674" s="283"/>
    </row>
    <row r="675" spans="2:8" x14ac:dyDescent="0.25">
      <c r="B675" s="339">
        <v>671</v>
      </c>
      <c r="C675" s="125"/>
      <c r="D675" s="127">
        <v>0</v>
      </c>
      <c r="E675" s="127">
        <v>0</v>
      </c>
      <c r="F675" s="341">
        <f>(D675+E675)*'LIQUIDACION IN. DE'!$J$1166*($D$1165/IF(AND($D$1164&gt;$B$1166,$B$1166&gt;$D$1163),366,365))</f>
        <v>0</v>
      </c>
      <c r="G675" s="340">
        <f t="shared" si="9"/>
        <v>0</v>
      </c>
      <c r="H675" s="283"/>
    </row>
    <row r="676" spans="2:8" x14ac:dyDescent="0.25">
      <c r="B676" s="339">
        <v>672</v>
      </c>
      <c r="C676" s="125"/>
      <c r="D676" s="127">
        <v>0</v>
      </c>
      <c r="E676" s="127">
        <v>0</v>
      </c>
      <c r="F676" s="341">
        <f>(D676+E676)*'LIQUIDACION IN. DE'!$J$1166*($D$1165/IF(AND($D$1164&gt;$B$1166,$B$1166&gt;$D$1163),366,365))</f>
        <v>0</v>
      </c>
      <c r="G676" s="340">
        <f t="shared" si="9"/>
        <v>0</v>
      </c>
      <c r="H676" s="283"/>
    </row>
    <row r="677" spans="2:8" x14ac:dyDescent="0.25">
      <c r="B677" s="338">
        <v>673</v>
      </c>
      <c r="C677" s="125"/>
      <c r="D677" s="127">
        <v>0</v>
      </c>
      <c r="E677" s="127">
        <v>0</v>
      </c>
      <c r="F677" s="341">
        <f>(D677+E677)*'LIQUIDACION IN. DE'!$J$1166*($D$1165/IF(AND($D$1164&gt;$B$1166,$B$1166&gt;$D$1163),366,365))</f>
        <v>0</v>
      </c>
      <c r="G677" s="340">
        <f t="shared" si="9"/>
        <v>0</v>
      </c>
      <c r="H677" s="283"/>
    </row>
    <row r="678" spans="2:8" x14ac:dyDescent="0.25">
      <c r="B678" s="339">
        <v>674</v>
      </c>
      <c r="C678" s="125"/>
      <c r="D678" s="127">
        <v>0</v>
      </c>
      <c r="E678" s="127">
        <v>0</v>
      </c>
      <c r="F678" s="341">
        <f>(D678+E678)*'LIQUIDACION IN. DE'!$J$1166*($D$1165/IF(AND($D$1164&gt;$B$1166,$B$1166&gt;$D$1163),366,365))</f>
        <v>0</v>
      </c>
      <c r="G678" s="340">
        <f t="shared" si="9"/>
        <v>0</v>
      </c>
      <c r="H678" s="283"/>
    </row>
    <row r="679" spans="2:8" x14ac:dyDescent="0.25">
      <c r="B679" s="339">
        <v>675</v>
      </c>
      <c r="C679" s="125"/>
      <c r="D679" s="127">
        <v>0</v>
      </c>
      <c r="E679" s="127">
        <v>0</v>
      </c>
      <c r="F679" s="341">
        <f>(D679+E679)*'LIQUIDACION IN. DE'!$J$1166*($D$1165/IF(AND($D$1164&gt;$B$1166,$B$1166&gt;$D$1163),366,365))</f>
        <v>0</v>
      </c>
      <c r="G679" s="340">
        <f t="shared" si="9"/>
        <v>0</v>
      </c>
      <c r="H679" s="283"/>
    </row>
    <row r="680" spans="2:8" x14ac:dyDescent="0.25">
      <c r="B680" s="338">
        <v>676</v>
      </c>
      <c r="C680" s="125"/>
      <c r="D680" s="127">
        <v>0</v>
      </c>
      <c r="E680" s="127">
        <v>0</v>
      </c>
      <c r="F680" s="341">
        <f>(D680+E680)*'LIQUIDACION IN. DE'!$J$1166*($D$1165/IF(AND($D$1164&gt;$B$1166,$B$1166&gt;$D$1163),366,365))</f>
        <v>0</v>
      </c>
      <c r="G680" s="340">
        <f t="shared" si="9"/>
        <v>0</v>
      </c>
      <c r="H680" s="283"/>
    </row>
    <row r="681" spans="2:8" x14ac:dyDescent="0.25">
      <c r="B681" s="339">
        <v>677</v>
      </c>
      <c r="C681" s="125"/>
      <c r="D681" s="127">
        <v>0</v>
      </c>
      <c r="E681" s="127">
        <v>0</v>
      </c>
      <c r="F681" s="341">
        <f>(D681+E681)*'LIQUIDACION IN. DE'!$J$1166*($D$1165/IF(AND($D$1164&gt;$B$1166,$B$1166&gt;$D$1163),366,365))</f>
        <v>0</v>
      </c>
      <c r="G681" s="340">
        <f t="shared" si="9"/>
        <v>0</v>
      </c>
      <c r="H681" s="283"/>
    </row>
    <row r="682" spans="2:8" x14ac:dyDescent="0.25">
      <c r="B682" s="339">
        <v>678</v>
      </c>
      <c r="C682" s="125"/>
      <c r="D682" s="127">
        <v>0</v>
      </c>
      <c r="E682" s="127">
        <v>0</v>
      </c>
      <c r="F682" s="341">
        <f>(D682+E682)*'LIQUIDACION IN. DE'!$J$1166*($D$1165/IF(AND($D$1164&gt;$B$1166,$B$1166&gt;$D$1163),366,365))</f>
        <v>0</v>
      </c>
      <c r="G682" s="340">
        <f t="shared" si="9"/>
        <v>0</v>
      </c>
      <c r="H682" s="283"/>
    </row>
    <row r="683" spans="2:8" x14ac:dyDescent="0.25">
      <c r="B683" s="338">
        <v>679</v>
      </c>
      <c r="C683" s="125"/>
      <c r="D683" s="127">
        <v>0</v>
      </c>
      <c r="E683" s="127">
        <v>0</v>
      </c>
      <c r="F683" s="341">
        <f>(D683+E683)*'LIQUIDACION IN. DE'!$J$1166*($D$1165/IF(AND($D$1164&gt;$B$1166,$B$1166&gt;$D$1163),366,365))</f>
        <v>0</v>
      </c>
      <c r="G683" s="340">
        <f t="shared" si="9"/>
        <v>0</v>
      </c>
      <c r="H683" s="283"/>
    </row>
    <row r="684" spans="2:8" x14ac:dyDescent="0.25">
      <c r="B684" s="339">
        <v>680</v>
      </c>
      <c r="C684" s="125"/>
      <c r="D684" s="127">
        <v>0</v>
      </c>
      <c r="E684" s="127">
        <v>0</v>
      </c>
      <c r="F684" s="341">
        <f>(D684+E684)*'LIQUIDACION IN. DE'!$J$1166*($D$1165/IF(AND($D$1164&gt;$B$1166,$B$1166&gt;$D$1163),366,365))</f>
        <v>0</v>
      </c>
      <c r="G684" s="340">
        <f t="shared" si="9"/>
        <v>0</v>
      </c>
      <c r="H684" s="283"/>
    </row>
    <row r="685" spans="2:8" x14ac:dyDescent="0.25">
      <c r="B685" s="339">
        <v>681</v>
      </c>
      <c r="C685" s="125"/>
      <c r="D685" s="127">
        <v>0</v>
      </c>
      <c r="E685" s="127">
        <v>0</v>
      </c>
      <c r="F685" s="341">
        <f>(D685+E685)*'LIQUIDACION IN. DE'!$J$1166*($D$1165/IF(AND($D$1164&gt;$B$1166,$B$1166&gt;$D$1163),366,365))</f>
        <v>0</v>
      </c>
      <c r="G685" s="340">
        <f t="shared" si="9"/>
        <v>0</v>
      </c>
      <c r="H685" s="283"/>
    </row>
    <row r="686" spans="2:8" x14ac:dyDescent="0.25">
      <c r="B686" s="338">
        <v>682</v>
      </c>
      <c r="C686" s="125"/>
      <c r="D686" s="127">
        <v>0</v>
      </c>
      <c r="E686" s="127">
        <v>0</v>
      </c>
      <c r="F686" s="341">
        <f>(D686+E686)*'LIQUIDACION IN. DE'!$J$1166*($D$1165/IF(AND($D$1164&gt;$B$1166,$B$1166&gt;$D$1163),366,365))</f>
        <v>0</v>
      </c>
      <c r="G686" s="340">
        <f t="shared" si="9"/>
        <v>0</v>
      </c>
      <c r="H686" s="283"/>
    </row>
    <row r="687" spans="2:8" x14ac:dyDescent="0.25">
      <c r="B687" s="339">
        <v>683</v>
      </c>
      <c r="C687" s="125"/>
      <c r="D687" s="127">
        <v>0</v>
      </c>
      <c r="E687" s="127">
        <v>0</v>
      </c>
      <c r="F687" s="341">
        <f>(D687+E687)*'LIQUIDACION IN. DE'!$J$1166*($D$1165/IF(AND($D$1164&gt;$B$1166,$B$1166&gt;$D$1163),366,365))</f>
        <v>0</v>
      </c>
      <c r="G687" s="340">
        <f t="shared" si="9"/>
        <v>0</v>
      </c>
      <c r="H687" s="283"/>
    </row>
    <row r="688" spans="2:8" x14ac:dyDescent="0.25">
      <c r="B688" s="339">
        <v>684</v>
      </c>
      <c r="C688" s="125"/>
      <c r="D688" s="127">
        <v>0</v>
      </c>
      <c r="E688" s="127">
        <v>0</v>
      </c>
      <c r="F688" s="341">
        <f>(D688+E688)*'LIQUIDACION IN. DE'!$J$1166*($D$1165/IF(AND($D$1164&gt;$B$1166,$B$1166&gt;$D$1163),366,365))</f>
        <v>0</v>
      </c>
      <c r="G688" s="340">
        <f t="shared" si="9"/>
        <v>0</v>
      </c>
      <c r="H688" s="283"/>
    </row>
    <row r="689" spans="2:8" x14ac:dyDescent="0.25">
      <c r="B689" s="338">
        <v>685</v>
      </c>
      <c r="C689" s="125"/>
      <c r="D689" s="127">
        <v>0</v>
      </c>
      <c r="E689" s="127">
        <v>0</v>
      </c>
      <c r="F689" s="341">
        <f>(D689+E689)*'LIQUIDACION IN. DE'!$J$1166*($D$1165/IF(AND($D$1164&gt;$B$1166,$B$1166&gt;$D$1163),366,365))</f>
        <v>0</v>
      </c>
      <c r="G689" s="340">
        <f t="shared" si="9"/>
        <v>0</v>
      </c>
      <c r="H689" s="283"/>
    </row>
    <row r="690" spans="2:8" x14ac:dyDescent="0.25">
      <c r="B690" s="339">
        <v>686</v>
      </c>
      <c r="C690" s="125"/>
      <c r="D690" s="127">
        <v>0</v>
      </c>
      <c r="E690" s="127">
        <v>0</v>
      </c>
      <c r="F690" s="341">
        <f>(D690+E690)*'LIQUIDACION IN. DE'!$J$1166*($D$1165/IF(AND($D$1164&gt;$B$1166,$B$1166&gt;$D$1163),366,365))</f>
        <v>0</v>
      </c>
      <c r="G690" s="340">
        <f t="shared" si="9"/>
        <v>0</v>
      </c>
      <c r="H690" s="283"/>
    </row>
    <row r="691" spans="2:8" x14ac:dyDescent="0.25">
      <c r="B691" s="339">
        <v>687</v>
      </c>
      <c r="C691" s="125"/>
      <c r="D691" s="127">
        <v>0</v>
      </c>
      <c r="E691" s="127">
        <v>0</v>
      </c>
      <c r="F691" s="341">
        <f>(D691+E691)*'LIQUIDACION IN. DE'!$J$1166*($D$1165/IF(AND($D$1164&gt;$B$1166,$B$1166&gt;$D$1163),366,365))</f>
        <v>0</v>
      </c>
      <c r="G691" s="340">
        <f t="shared" si="9"/>
        <v>0</v>
      </c>
      <c r="H691" s="283"/>
    </row>
    <row r="692" spans="2:8" x14ac:dyDescent="0.25">
      <c r="B692" s="338">
        <v>688</v>
      </c>
      <c r="C692" s="125"/>
      <c r="D692" s="127">
        <v>0</v>
      </c>
      <c r="E692" s="127">
        <v>0</v>
      </c>
      <c r="F692" s="341">
        <f>(D692+E692)*'LIQUIDACION IN. DE'!$J$1166*($D$1165/IF(AND($D$1164&gt;$B$1166,$B$1166&gt;$D$1163),366,365))</f>
        <v>0</v>
      </c>
      <c r="G692" s="340">
        <f t="shared" si="9"/>
        <v>0</v>
      </c>
      <c r="H692" s="283"/>
    </row>
    <row r="693" spans="2:8" x14ac:dyDescent="0.25">
      <c r="B693" s="339">
        <v>689</v>
      </c>
      <c r="C693" s="125"/>
      <c r="D693" s="127">
        <v>0</v>
      </c>
      <c r="E693" s="127">
        <v>0</v>
      </c>
      <c r="F693" s="341">
        <f>(D693+E693)*'LIQUIDACION IN. DE'!$J$1166*($D$1165/IF(AND($D$1164&gt;$B$1166,$B$1166&gt;$D$1163),366,365))</f>
        <v>0</v>
      </c>
      <c r="G693" s="340">
        <f t="shared" si="9"/>
        <v>0</v>
      </c>
      <c r="H693" s="283"/>
    </row>
    <row r="694" spans="2:8" x14ac:dyDescent="0.25">
      <c r="B694" s="339">
        <v>690</v>
      </c>
      <c r="C694" s="125"/>
      <c r="D694" s="127">
        <v>0</v>
      </c>
      <c r="E694" s="127">
        <v>0</v>
      </c>
      <c r="F694" s="341">
        <f>(D694+E694)*'LIQUIDACION IN. DE'!$J$1166*($D$1165/IF(AND($D$1164&gt;$B$1166,$B$1166&gt;$D$1163),366,365))</f>
        <v>0</v>
      </c>
      <c r="G694" s="340">
        <f t="shared" si="9"/>
        <v>0</v>
      </c>
      <c r="H694" s="283"/>
    </row>
    <row r="695" spans="2:8" x14ac:dyDescent="0.25">
      <c r="B695" s="338">
        <v>691</v>
      </c>
      <c r="C695" s="125"/>
      <c r="D695" s="127">
        <v>0</v>
      </c>
      <c r="E695" s="127">
        <v>0</v>
      </c>
      <c r="F695" s="341">
        <f>(D695+E695)*'LIQUIDACION IN. DE'!$J$1166*($D$1165/IF(AND($D$1164&gt;$B$1166,$B$1166&gt;$D$1163),366,365))</f>
        <v>0</v>
      </c>
      <c r="G695" s="340">
        <f t="shared" si="9"/>
        <v>0</v>
      </c>
      <c r="H695" s="283"/>
    </row>
    <row r="696" spans="2:8" x14ac:dyDescent="0.25">
      <c r="B696" s="339">
        <v>692</v>
      </c>
      <c r="C696" s="125"/>
      <c r="D696" s="127">
        <v>0</v>
      </c>
      <c r="E696" s="127">
        <v>0</v>
      </c>
      <c r="F696" s="341">
        <f>(D696+E696)*'LIQUIDACION IN. DE'!$J$1166*($D$1165/IF(AND($D$1164&gt;$B$1166,$B$1166&gt;$D$1163),366,365))</f>
        <v>0</v>
      </c>
      <c r="G696" s="340">
        <f t="shared" si="9"/>
        <v>0</v>
      </c>
      <c r="H696" s="283"/>
    </row>
    <row r="697" spans="2:8" x14ac:dyDescent="0.25">
      <c r="B697" s="339">
        <v>693</v>
      </c>
      <c r="C697" s="125"/>
      <c r="D697" s="127">
        <v>0</v>
      </c>
      <c r="E697" s="127">
        <v>0</v>
      </c>
      <c r="F697" s="341">
        <f>(D697+E697)*'LIQUIDACION IN. DE'!$J$1166*($D$1165/IF(AND($D$1164&gt;$B$1166,$B$1166&gt;$D$1163),366,365))</f>
        <v>0</v>
      </c>
      <c r="G697" s="340">
        <f t="shared" si="9"/>
        <v>0</v>
      </c>
      <c r="H697" s="283"/>
    </row>
    <row r="698" spans="2:8" x14ac:dyDescent="0.25">
      <c r="B698" s="338">
        <v>694</v>
      </c>
      <c r="C698" s="125"/>
      <c r="D698" s="127">
        <v>0</v>
      </c>
      <c r="E698" s="127">
        <v>0</v>
      </c>
      <c r="F698" s="341">
        <f>(D698+E698)*'LIQUIDACION IN. DE'!$J$1166*($D$1165/IF(AND($D$1164&gt;$B$1166,$B$1166&gt;$D$1163),366,365))</f>
        <v>0</v>
      </c>
      <c r="G698" s="340">
        <f t="shared" si="9"/>
        <v>0</v>
      </c>
      <c r="H698" s="283"/>
    </row>
    <row r="699" spans="2:8" x14ac:dyDescent="0.25">
      <c r="B699" s="339">
        <v>695</v>
      </c>
      <c r="C699" s="125"/>
      <c r="D699" s="127">
        <v>0</v>
      </c>
      <c r="E699" s="127">
        <v>0</v>
      </c>
      <c r="F699" s="341">
        <f>(D699+E699)*'LIQUIDACION IN. DE'!$J$1166*($D$1165/IF(AND($D$1164&gt;$B$1166,$B$1166&gt;$D$1163),366,365))</f>
        <v>0</v>
      </c>
      <c r="G699" s="340">
        <f t="shared" si="9"/>
        <v>0</v>
      </c>
      <c r="H699" s="283"/>
    </row>
    <row r="700" spans="2:8" x14ac:dyDescent="0.25">
      <c r="B700" s="339">
        <v>696</v>
      </c>
      <c r="C700" s="125"/>
      <c r="D700" s="127">
        <v>0</v>
      </c>
      <c r="E700" s="127">
        <v>0</v>
      </c>
      <c r="F700" s="341">
        <f>(D700+E700)*'LIQUIDACION IN. DE'!$J$1166*($D$1165/IF(AND($D$1164&gt;$B$1166,$B$1166&gt;$D$1163),366,365))</f>
        <v>0</v>
      </c>
      <c r="G700" s="340">
        <f t="shared" si="9"/>
        <v>0</v>
      </c>
      <c r="H700" s="283"/>
    </row>
    <row r="701" spans="2:8" x14ac:dyDescent="0.25">
      <c r="B701" s="338">
        <v>697</v>
      </c>
      <c r="C701" s="125"/>
      <c r="D701" s="127">
        <v>0</v>
      </c>
      <c r="E701" s="127">
        <v>0</v>
      </c>
      <c r="F701" s="341">
        <f>(D701+E701)*'LIQUIDACION IN. DE'!$J$1166*($D$1165/IF(AND($D$1164&gt;$B$1166,$B$1166&gt;$D$1163),366,365))</f>
        <v>0</v>
      </c>
      <c r="G701" s="340">
        <f t="shared" si="9"/>
        <v>0</v>
      </c>
      <c r="H701" s="283"/>
    </row>
    <row r="702" spans="2:8" x14ac:dyDescent="0.25">
      <c r="B702" s="339">
        <v>698</v>
      </c>
      <c r="C702" s="125"/>
      <c r="D702" s="127">
        <v>0</v>
      </c>
      <c r="E702" s="127">
        <v>0</v>
      </c>
      <c r="F702" s="341">
        <f>(D702+E702)*'LIQUIDACION IN. DE'!$J$1166*($D$1165/IF(AND($D$1164&gt;$B$1166,$B$1166&gt;$D$1163),366,365))</f>
        <v>0</v>
      </c>
      <c r="G702" s="340">
        <f t="shared" si="9"/>
        <v>0</v>
      </c>
      <c r="H702" s="283"/>
    </row>
    <row r="703" spans="2:8" x14ac:dyDescent="0.25">
      <c r="B703" s="339">
        <v>699</v>
      </c>
      <c r="C703" s="125"/>
      <c r="D703" s="127">
        <v>0</v>
      </c>
      <c r="E703" s="127">
        <v>0</v>
      </c>
      <c r="F703" s="341">
        <f>(D703+E703)*'LIQUIDACION IN. DE'!$J$1166*($D$1165/IF(AND($D$1164&gt;$B$1166,$B$1166&gt;$D$1163),366,365))</f>
        <v>0</v>
      </c>
      <c r="G703" s="340">
        <f t="shared" si="9"/>
        <v>0</v>
      </c>
      <c r="H703" s="283"/>
    </row>
    <row r="704" spans="2:8" x14ac:dyDescent="0.25">
      <c r="B704" s="338">
        <v>700</v>
      </c>
      <c r="C704" s="125"/>
      <c r="D704" s="127">
        <v>0</v>
      </c>
      <c r="E704" s="127">
        <v>0</v>
      </c>
      <c r="F704" s="341">
        <f>(D704+E704)*'LIQUIDACION IN. DE'!$J$1166*($D$1165/IF(AND($D$1164&gt;$B$1166,$B$1166&gt;$D$1163),366,365))</f>
        <v>0</v>
      </c>
      <c r="G704" s="340">
        <f t="shared" si="9"/>
        <v>0</v>
      </c>
      <c r="H704" s="283"/>
    </row>
    <row r="705" spans="2:8" x14ac:dyDescent="0.25">
      <c r="B705" s="339">
        <v>701</v>
      </c>
      <c r="C705" s="125"/>
      <c r="D705" s="127">
        <v>0</v>
      </c>
      <c r="E705" s="127">
        <v>0</v>
      </c>
      <c r="F705" s="341">
        <f>(D705+E705)*'LIQUIDACION IN. DE'!$J$1166*($D$1165/IF(AND($D$1164&gt;$B$1166,$B$1166&gt;$D$1163),366,365))</f>
        <v>0</v>
      </c>
      <c r="G705" s="340">
        <f t="shared" si="9"/>
        <v>0</v>
      </c>
      <c r="H705" s="283"/>
    </row>
    <row r="706" spans="2:8" x14ac:dyDescent="0.25">
      <c r="B706" s="339">
        <v>702</v>
      </c>
      <c r="C706" s="125"/>
      <c r="D706" s="127">
        <v>0</v>
      </c>
      <c r="E706" s="127">
        <v>0</v>
      </c>
      <c r="F706" s="341">
        <f>(D706+E706)*'LIQUIDACION IN. DE'!$J$1166*($D$1165/IF(AND($D$1164&gt;$B$1166,$B$1166&gt;$D$1163),366,365))</f>
        <v>0</v>
      </c>
      <c r="G706" s="340">
        <f t="shared" si="9"/>
        <v>0</v>
      </c>
      <c r="H706" s="283"/>
    </row>
    <row r="707" spans="2:8" x14ac:dyDescent="0.25">
      <c r="B707" s="338">
        <v>703</v>
      </c>
      <c r="C707" s="125"/>
      <c r="D707" s="127">
        <v>0</v>
      </c>
      <c r="E707" s="127">
        <v>0</v>
      </c>
      <c r="F707" s="341">
        <f>(D707+E707)*'LIQUIDACION IN. DE'!$J$1166*($D$1165/IF(AND($D$1164&gt;$B$1166,$B$1166&gt;$D$1163),366,365))</f>
        <v>0</v>
      </c>
      <c r="G707" s="340">
        <f t="shared" si="9"/>
        <v>0</v>
      </c>
      <c r="H707" s="283"/>
    </row>
    <row r="708" spans="2:8" x14ac:dyDescent="0.25">
      <c r="B708" s="339">
        <v>704</v>
      </c>
      <c r="C708" s="125"/>
      <c r="D708" s="127">
        <v>0</v>
      </c>
      <c r="E708" s="127">
        <v>0</v>
      </c>
      <c r="F708" s="341">
        <f>(D708+E708)*'LIQUIDACION IN. DE'!$J$1166*($D$1165/IF(AND($D$1164&gt;$B$1166,$B$1166&gt;$D$1163),366,365))</f>
        <v>0</v>
      </c>
      <c r="G708" s="340">
        <f t="shared" si="9"/>
        <v>0</v>
      </c>
      <c r="H708" s="283"/>
    </row>
    <row r="709" spans="2:8" x14ac:dyDescent="0.25">
      <c r="B709" s="339">
        <v>705</v>
      </c>
      <c r="C709" s="125"/>
      <c r="D709" s="127">
        <v>0</v>
      </c>
      <c r="E709" s="127">
        <v>0</v>
      </c>
      <c r="F709" s="341">
        <f>(D709+E709)*'LIQUIDACION IN. DE'!$J$1166*($D$1165/IF(AND($D$1164&gt;$B$1166,$B$1166&gt;$D$1163),366,365))</f>
        <v>0</v>
      </c>
      <c r="G709" s="340">
        <f t="shared" si="9"/>
        <v>0</v>
      </c>
      <c r="H709" s="283"/>
    </row>
    <row r="710" spans="2:8" x14ac:dyDescent="0.25">
      <c r="B710" s="338">
        <v>706</v>
      </c>
      <c r="C710" s="125"/>
      <c r="D710" s="127">
        <v>0</v>
      </c>
      <c r="E710" s="127">
        <v>0</v>
      </c>
      <c r="F710" s="341">
        <f>(D710+E710)*'LIQUIDACION IN. DE'!$J$1166*($D$1165/IF(AND($D$1164&gt;$B$1166,$B$1166&gt;$D$1163),366,365))</f>
        <v>0</v>
      </c>
      <c r="G710" s="340">
        <f t="shared" si="9"/>
        <v>0</v>
      </c>
      <c r="H710" s="283"/>
    </row>
    <row r="711" spans="2:8" x14ac:dyDescent="0.25">
      <c r="B711" s="339">
        <v>707</v>
      </c>
      <c r="C711" s="125"/>
      <c r="D711" s="127">
        <v>0</v>
      </c>
      <c r="E711" s="127">
        <v>0</v>
      </c>
      <c r="F711" s="341">
        <f>(D711+E711)*'LIQUIDACION IN. DE'!$J$1166*($D$1165/IF(AND($D$1164&gt;$B$1166,$B$1166&gt;$D$1163),366,365))</f>
        <v>0</v>
      </c>
      <c r="G711" s="340">
        <f t="shared" si="9"/>
        <v>0</v>
      </c>
      <c r="H711" s="283"/>
    </row>
    <row r="712" spans="2:8" x14ac:dyDescent="0.25">
      <c r="B712" s="339">
        <v>708</v>
      </c>
      <c r="C712" s="125"/>
      <c r="D712" s="127">
        <v>0</v>
      </c>
      <c r="E712" s="127">
        <v>0</v>
      </c>
      <c r="F712" s="341">
        <f>(D712+E712)*'LIQUIDACION IN. DE'!$J$1166*($D$1165/IF(AND($D$1164&gt;$B$1166,$B$1166&gt;$D$1163),366,365))</f>
        <v>0</v>
      </c>
      <c r="G712" s="340">
        <f t="shared" si="9"/>
        <v>0</v>
      </c>
      <c r="H712" s="283"/>
    </row>
    <row r="713" spans="2:8" x14ac:dyDescent="0.25">
      <c r="B713" s="338">
        <v>709</v>
      </c>
      <c r="C713" s="125"/>
      <c r="D713" s="127">
        <v>0</v>
      </c>
      <c r="E713" s="127">
        <v>0</v>
      </c>
      <c r="F713" s="341">
        <f>(D713+E713)*'LIQUIDACION IN. DE'!$J$1166*($D$1165/IF(AND($D$1164&gt;$B$1166,$B$1166&gt;$D$1163),366,365))</f>
        <v>0</v>
      </c>
      <c r="G713" s="340">
        <f t="shared" si="9"/>
        <v>0</v>
      </c>
      <c r="H713" s="283"/>
    </row>
    <row r="714" spans="2:8" x14ac:dyDescent="0.25">
      <c r="B714" s="339">
        <v>710</v>
      </c>
      <c r="C714" s="125"/>
      <c r="D714" s="127">
        <v>0</v>
      </c>
      <c r="E714" s="127">
        <v>0</v>
      </c>
      <c r="F714" s="341">
        <f>(D714+E714)*'LIQUIDACION IN. DE'!$J$1166*($D$1165/IF(AND($D$1164&gt;$B$1166,$B$1166&gt;$D$1163),366,365))</f>
        <v>0</v>
      </c>
      <c r="G714" s="340">
        <f t="shared" ref="G714:G777" si="10">SUM(D714:F714)</f>
        <v>0</v>
      </c>
      <c r="H714" s="283"/>
    </row>
    <row r="715" spans="2:8" x14ac:dyDescent="0.25">
      <c r="B715" s="339">
        <v>711</v>
      </c>
      <c r="C715" s="125"/>
      <c r="D715" s="127">
        <v>0</v>
      </c>
      <c r="E715" s="127">
        <v>0</v>
      </c>
      <c r="F715" s="341">
        <f>(D715+E715)*'LIQUIDACION IN. DE'!$J$1166*($D$1165/IF(AND($D$1164&gt;$B$1166,$B$1166&gt;$D$1163),366,365))</f>
        <v>0</v>
      </c>
      <c r="G715" s="340">
        <f t="shared" si="10"/>
        <v>0</v>
      </c>
      <c r="H715" s="283"/>
    </row>
    <row r="716" spans="2:8" x14ac:dyDescent="0.25">
      <c r="B716" s="338">
        <v>712</v>
      </c>
      <c r="C716" s="125"/>
      <c r="D716" s="127">
        <v>0</v>
      </c>
      <c r="E716" s="127">
        <v>0</v>
      </c>
      <c r="F716" s="341">
        <f>(D716+E716)*'LIQUIDACION IN. DE'!$J$1166*($D$1165/IF(AND($D$1164&gt;$B$1166,$B$1166&gt;$D$1163),366,365))</f>
        <v>0</v>
      </c>
      <c r="G716" s="340">
        <f t="shared" si="10"/>
        <v>0</v>
      </c>
      <c r="H716" s="283"/>
    </row>
    <row r="717" spans="2:8" x14ac:dyDescent="0.25">
      <c r="B717" s="339">
        <v>713</v>
      </c>
      <c r="C717" s="125"/>
      <c r="D717" s="127">
        <v>0</v>
      </c>
      <c r="E717" s="127">
        <v>0</v>
      </c>
      <c r="F717" s="341">
        <f>(D717+E717)*'LIQUIDACION IN. DE'!$J$1166*($D$1165/IF(AND($D$1164&gt;$B$1166,$B$1166&gt;$D$1163),366,365))</f>
        <v>0</v>
      </c>
      <c r="G717" s="340">
        <f t="shared" si="10"/>
        <v>0</v>
      </c>
      <c r="H717" s="283"/>
    </row>
    <row r="718" spans="2:8" x14ac:dyDescent="0.25">
      <c r="B718" s="339">
        <v>714</v>
      </c>
      <c r="C718" s="125"/>
      <c r="D718" s="127">
        <v>0</v>
      </c>
      <c r="E718" s="127">
        <v>0</v>
      </c>
      <c r="F718" s="341">
        <f>(D718+E718)*'LIQUIDACION IN. DE'!$J$1166*($D$1165/IF(AND($D$1164&gt;$B$1166,$B$1166&gt;$D$1163),366,365))</f>
        <v>0</v>
      </c>
      <c r="G718" s="340">
        <f t="shared" si="10"/>
        <v>0</v>
      </c>
      <c r="H718" s="283"/>
    </row>
    <row r="719" spans="2:8" x14ac:dyDescent="0.25">
      <c r="B719" s="338">
        <v>715</v>
      </c>
      <c r="C719" s="125"/>
      <c r="D719" s="127">
        <v>0</v>
      </c>
      <c r="E719" s="127">
        <v>0</v>
      </c>
      <c r="F719" s="341">
        <f>(D719+E719)*'LIQUIDACION IN. DE'!$J$1166*($D$1165/IF(AND($D$1164&gt;$B$1166,$B$1166&gt;$D$1163),366,365))</f>
        <v>0</v>
      </c>
      <c r="G719" s="340">
        <f t="shared" si="10"/>
        <v>0</v>
      </c>
      <c r="H719" s="283"/>
    </row>
    <row r="720" spans="2:8" x14ac:dyDescent="0.25">
      <c r="B720" s="339">
        <v>716</v>
      </c>
      <c r="C720" s="125"/>
      <c r="D720" s="127">
        <v>0</v>
      </c>
      <c r="E720" s="127">
        <v>0</v>
      </c>
      <c r="F720" s="341">
        <f>(D720+E720)*'LIQUIDACION IN. DE'!$J$1166*($D$1165/IF(AND($D$1164&gt;$B$1166,$B$1166&gt;$D$1163),366,365))</f>
        <v>0</v>
      </c>
      <c r="G720" s="340">
        <f t="shared" si="10"/>
        <v>0</v>
      </c>
      <c r="H720" s="283"/>
    </row>
    <row r="721" spans="2:8" x14ac:dyDescent="0.25">
      <c r="B721" s="339">
        <v>717</v>
      </c>
      <c r="C721" s="125"/>
      <c r="D721" s="127">
        <v>0</v>
      </c>
      <c r="E721" s="127">
        <v>0</v>
      </c>
      <c r="F721" s="341">
        <f>(D721+E721)*'LIQUIDACION IN. DE'!$J$1166*($D$1165/IF(AND($D$1164&gt;$B$1166,$B$1166&gt;$D$1163),366,365))</f>
        <v>0</v>
      </c>
      <c r="G721" s="340">
        <f t="shared" si="10"/>
        <v>0</v>
      </c>
      <c r="H721" s="283"/>
    </row>
    <row r="722" spans="2:8" x14ac:dyDescent="0.25">
      <c r="B722" s="338">
        <v>718</v>
      </c>
      <c r="C722" s="125"/>
      <c r="D722" s="127">
        <v>0</v>
      </c>
      <c r="E722" s="127">
        <v>0</v>
      </c>
      <c r="F722" s="341">
        <f>(D722+E722)*'LIQUIDACION IN. DE'!$J$1166*($D$1165/IF(AND($D$1164&gt;$B$1166,$B$1166&gt;$D$1163),366,365))</f>
        <v>0</v>
      </c>
      <c r="G722" s="340">
        <f t="shared" si="10"/>
        <v>0</v>
      </c>
      <c r="H722" s="283"/>
    </row>
    <row r="723" spans="2:8" x14ac:dyDescent="0.25">
      <c r="B723" s="339">
        <v>719</v>
      </c>
      <c r="C723" s="125"/>
      <c r="D723" s="127">
        <v>0</v>
      </c>
      <c r="E723" s="127">
        <v>0</v>
      </c>
      <c r="F723" s="341">
        <f>(D723+E723)*'LIQUIDACION IN. DE'!$J$1166*($D$1165/IF(AND($D$1164&gt;$B$1166,$B$1166&gt;$D$1163),366,365))</f>
        <v>0</v>
      </c>
      <c r="G723" s="340">
        <f t="shared" si="10"/>
        <v>0</v>
      </c>
      <c r="H723" s="283"/>
    </row>
    <row r="724" spans="2:8" x14ac:dyDescent="0.25">
      <c r="B724" s="339">
        <v>720</v>
      </c>
      <c r="C724" s="125"/>
      <c r="D724" s="127">
        <v>0</v>
      </c>
      <c r="E724" s="127">
        <v>0</v>
      </c>
      <c r="F724" s="341">
        <f>(D724+E724)*'LIQUIDACION IN. DE'!$J$1166*($D$1165/IF(AND($D$1164&gt;$B$1166,$B$1166&gt;$D$1163),366,365))</f>
        <v>0</v>
      </c>
      <c r="G724" s="340">
        <f t="shared" si="10"/>
        <v>0</v>
      </c>
      <c r="H724" s="283"/>
    </row>
    <row r="725" spans="2:8" x14ac:dyDescent="0.25">
      <c r="B725" s="338">
        <v>721</v>
      </c>
      <c r="C725" s="125"/>
      <c r="D725" s="127">
        <v>0</v>
      </c>
      <c r="E725" s="127">
        <v>0</v>
      </c>
      <c r="F725" s="341">
        <f>(D725+E725)*'LIQUIDACION IN. DE'!$J$1166*($D$1165/IF(AND($D$1164&gt;$B$1166,$B$1166&gt;$D$1163),366,365))</f>
        <v>0</v>
      </c>
      <c r="G725" s="340">
        <f t="shared" si="10"/>
        <v>0</v>
      </c>
      <c r="H725" s="283"/>
    </row>
    <row r="726" spans="2:8" x14ac:dyDescent="0.25">
      <c r="B726" s="339">
        <v>722</v>
      </c>
      <c r="C726" s="125"/>
      <c r="D726" s="127">
        <v>0</v>
      </c>
      <c r="E726" s="127">
        <v>0</v>
      </c>
      <c r="F726" s="341">
        <f>(D726+E726)*'LIQUIDACION IN. DE'!$J$1166*($D$1165/IF(AND($D$1164&gt;$B$1166,$B$1166&gt;$D$1163),366,365))</f>
        <v>0</v>
      </c>
      <c r="G726" s="340">
        <f t="shared" si="10"/>
        <v>0</v>
      </c>
      <c r="H726" s="283"/>
    </row>
    <row r="727" spans="2:8" x14ac:dyDescent="0.25">
      <c r="B727" s="339">
        <v>723</v>
      </c>
      <c r="C727" s="125"/>
      <c r="D727" s="127">
        <v>0</v>
      </c>
      <c r="E727" s="127">
        <v>0</v>
      </c>
      <c r="F727" s="341">
        <f>(D727+E727)*'LIQUIDACION IN. DE'!$J$1166*($D$1165/IF(AND($D$1164&gt;$B$1166,$B$1166&gt;$D$1163),366,365))</f>
        <v>0</v>
      </c>
      <c r="G727" s="340">
        <f t="shared" si="10"/>
        <v>0</v>
      </c>
      <c r="H727" s="283"/>
    </row>
    <row r="728" spans="2:8" x14ac:dyDescent="0.25">
      <c r="B728" s="338">
        <v>724</v>
      </c>
      <c r="C728" s="125"/>
      <c r="D728" s="127">
        <v>0</v>
      </c>
      <c r="E728" s="127">
        <v>0</v>
      </c>
      <c r="F728" s="341">
        <f>(D728+E728)*'LIQUIDACION IN. DE'!$J$1166*($D$1165/IF(AND($D$1164&gt;$B$1166,$B$1166&gt;$D$1163),366,365))</f>
        <v>0</v>
      </c>
      <c r="G728" s="340">
        <f t="shared" si="10"/>
        <v>0</v>
      </c>
      <c r="H728" s="283"/>
    </row>
    <row r="729" spans="2:8" x14ac:dyDescent="0.25">
      <c r="B729" s="339">
        <v>725</v>
      </c>
      <c r="C729" s="125"/>
      <c r="D729" s="127">
        <v>0</v>
      </c>
      <c r="E729" s="127">
        <v>0</v>
      </c>
      <c r="F729" s="341">
        <f>(D729+E729)*'LIQUIDACION IN. DE'!$J$1166*($D$1165/IF(AND($D$1164&gt;$B$1166,$B$1166&gt;$D$1163),366,365))</f>
        <v>0</v>
      </c>
      <c r="G729" s="340">
        <f t="shared" si="10"/>
        <v>0</v>
      </c>
      <c r="H729" s="283"/>
    </row>
    <row r="730" spans="2:8" x14ac:dyDescent="0.25">
      <c r="B730" s="339">
        <v>726</v>
      </c>
      <c r="C730" s="125"/>
      <c r="D730" s="127">
        <v>0</v>
      </c>
      <c r="E730" s="127">
        <v>0</v>
      </c>
      <c r="F730" s="341">
        <f>(D730+E730)*'LIQUIDACION IN. DE'!$J$1166*($D$1165/IF(AND($D$1164&gt;$B$1166,$B$1166&gt;$D$1163),366,365))</f>
        <v>0</v>
      </c>
      <c r="G730" s="340">
        <f t="shared" si="10"/>
        <v>0</v>
      </c>
      <c r="H730" s="283"/>
    </row>
    <row r="731" spans="2:8" x14ac:dyDescent="0.25">
      <c r="B731" s="338">
        <v>727</v>
      </c>
      <c r="C731" s="125"/>
      <c r="D731" s="127">
        <v>0</v>
      </c>
      <c r="E731" s="127">
        <v>0</v>
      </c>
      <c r="F731" s="341">
        <f>(D731+E731)*'LIQUIDACION IN. DE'!$J$1166*($D$1165/IF(AND($D$1164&gt;$B$1166,$B$1166&gt;$D$1163),366,365))</f>
        <v>0</v>
      </c>
      <c r="G731" s="340">
        <f t="shared" si="10"/>
        <v>0</v>
      </c>
      <c r="H731" s="283"/>
    </row>
    <row r="732" spans="2:8" x14ac:dyDescent="0.25">
      <c r="B732" s="339">
        <v>728</v>
      </c>
      <c r="C732" s="125"/>
      <c r="D732" s="127">
        <v>0</v>
      </c>
      <c r="E732" s="127">
        <v>0</v>
      </c>
      <c r="F732" s="341">
        <f>(D732+E732)*'LIQUIDACION IN. DE'!$J$1166*($D$1165/IF(AND($D$1164&gt;$B$1166,$B$1166&gt;$D$1163),366,365))</f>
        <v>0</v>
      </c>
      <c r="G732" s="340">
        <f t="shared" si="10"/>
        <v>0</v>
      </c>
      <c r="H732" s="283"/>
    </row>
    <row r="733" spans="2:8" x14ac:dyDescent="0.25">
      <c r="B733" s="339">
        <v>729</v>
      </c>
      <c r="C733" s="125"/>
      <c r="D733" s="127">
        <v>0</v>
      </c>
      <c r="E733" s="127">
        <v>0</v>
      </c>
      <c r="F733" s="341">
        <f>(D733+E733)*'LIQUIDACION IN. DE'!$J$1166*($D$1165/IF(AND($D$1164&gt;$B$1166,$B$1166&gt;$D$1163),366,365))</f>
        <v>0</v>
      </c>
      <c r="G733" s="340">
        <f t="shared" si="10"/>
        <v>0</v>
      </c>
      <c r="H733" s="283"/>
    </row>
    <row r="734" spans="2:8" x14ac:dyDescent="0.25">
      <c r="B734" s="338">
        <v>730</v>
      </c>
      <c r="C734" s="125"/>
      <c r="D734" s="127">
        <v>0</v>
      </c>
      <c r="E734" s="127">
        <v>0</v>
      </c>
      <c r="F734" s="341">
        <f>(D734+E734)*'LIQUIDACION IN. DE'!$J$1166*($D$1165/IF(AND($D$1164&gt;$B$1166,$B$1166&gt;$D$1163),366,365))</f>
        <v>0</v>
      </c>
      <c r="G734" s="340">
        <f t="shared" si="10"/>
        <v>0</v>
      </c>
      <c r="H734" s="283"/>
    </row>
    <row r="735" spans="2:8" x14ac:dyDescent="0.25">
      <c r="B735" s="339">
        <v>731</v>
      </c>
      <c r="C735" s="125"/>
      <c r="D735" s="127">
        <v>0</v>
      </c>
      <c r="E735" s="127">
        <v>0</v>
      </c>
      <c r="F735" s="341">
        <f>(D735+E735)*'LIQUIDACION IN. DE'!$J$1166*($D$1165/IF(AND($D$1164&gt;$B$1166,$B$1166&gt;$D$1163),366,365))</f>
        <v>0</v>
      </c>
      <c r="G735" s="340">
        <f t="shared" si="10"/>
        <v>0</v>
      </c>
      <c r="H735" s="283"/>
    </row>
    <row r="736" spans="2:8" x14ac:dyDescent="0.25">
      <c r="B736" s="339">
        <v>732</v>
      </c>
      <c r="C736" s="125"/>
      <c r="D736" s="127">
        <v>0</v>
      </c>
      <c r="E736" s="127">
        <v>0</v>
      </c>
      <c r="F736" s="341">
        <f>(D736+E736)*'LIQUIDACION IN. DE'!$J$1166*($D$1165/IF(AND($D$1164&gt;$B$1166,$B$1166&gt;$D$1163),366,365))</f>
        <v>0</v>
      </c>
      <c r="G736" s="340">
        <f t="shared" si="10"/>
        <v>0</v>
      </c>
      <c r="H736" s="283"/>
    </row>
    <row r="737" spans="2:8" x14ac:dyDescent="0.25">
      <c r="B737" s="338">
        <v>733</v>
      </c>
      <c r="C737" s="125"/>
      <c r="D737" s="127">
        <v>0</v>
      </c>
      <c r="E737" s="127">
        <v>0</v>
      </c>
      <c r="F737" s="341">
        <f>(D737+E737)*'LIQUIDACION IN. DE'!$J$1166*($D$1165/IF(AND($D$1164&gt;$B$1166,$B$1166&gt;$D$1163),366,365))</f>
        <v>0</v>
      </c>
      <c r="G737" s="340">
        <f t="shared" si="10"/>
        <v>0</v>
      </c>
      <c r="H737" s="283"/>
    </row>
    <row r="738" spans="2:8" x14ac:dyDescent="0.25">
      <c r="B738" s="339">
        <v>734</v>
      </c>
      <c r="C738" s="125"/>
      <c r="D738" s="127">
        <v>0</v>
      </c>
      <c r="E738" s="127">
        <v>0</v>
      </c>
      <c r="F738" s="341">
        <f>(D738+E738)*'LIQUIDACION IN. DE'!$J$1166*($D$1165/IF(AND($D$1164&gt;$B$1166,$B$1166&gt;$D$1163),366,365))</f>
        <v>0</v>
      </c>
      <c r="G738" s="340">
        <f t="shared" si="10"/>
        <v>0</v>
      </c>
      <c r="H738" s="283"/>
    </row>
    <row r="739" spans="2:8" x14ac:dyDescent="0.25">
      <c r="B739" s="339">
        <v>735</v>
      </c>
      <c r="C739" s="125"/>
      <c r="D739" s="127">
        <v>0</v>
      </c>
      <c r="E739" s="127">
        <v>0</v>
      </c>
      <c r="F739" s="341">
        <f>(D739+E739)*'LIQUIDACION IN. DE'!$J$1166*($D$1165/IF(AND($D$1164&gt;$B$1166,$B$1166&gt;$D$1163),366,365))</f>
        <v>0</v>
      </c>
      <c r="G739" s="340">
        <f t="shared" si="10"/>
        <v>0</v>
      </c>
      <c r="H739" s="283"/>
    </row>
    <row r="740" spans="2:8" x14ac:dyDescent="0.25">
      <c r="B740" s="338">
        <v>736</v>
      </c>
      <c r="C740" s="125"/>
      <c r="D740" s="127">
        <v>0</v>
      </c>
      <c r="E740" s="127">
        <v>0</v>
      </c>
      <c r="F740" s="341">
        <f>(D740+E740)*'LIQUIDACION IN. DE'!$J$1166*($D$1165/IF(AND($D$1164&gt;$B$1166,$B$1166&gt;$D$1163),366,365))</f>
        <v>0</v>
      </c>
      <c r="G740" s="340">
        <f t="shared" si="10"/>
        <v>0</v>
      </c>
      <c r="H740" s="283"/>
    </row>
    <row r="741" spans="2:8" x14ac:dyDescent="0.25">
      <c r="B741" s="339">
        <v>737</v>
      </c>
      <c r="C741" s="125"/>
      <c r="D741" s="127">
        <v>0</v>
      </c>
      <c r="E741" s="127">
        <v>0</v>
      </c>
      <c r="F741" s="341">
        <f>(D741+E741)*'LIQUIDACION IN. DE'!$J$1166*($D$1165/IF(AND($D$1164&gt;$B$1166,$B$1166&gt;$D$1163),366,365))</f>
        <v>0</v>
      </c>
      <c r="G741" s="340">
        <f t="shared" si="10"/>
        <v>0</v>
      </c>
      <c r="H741" s="283"/>
    </row>
    <row r="742" spans="2:8" x14ac:dyDescent="0.25">
      <c r="B742" s="339">
        <v>738</v>
      </c>
      <c r="C742" s="125"/>
      <c r="D742" s="127">
        <v>0</v>
      </c>
      <c r="E742" s="127">
        <v>0</v>
      </c>
      <c r="F742" s="341">
        <f>(D742+E742)*'LIQUIDACION IN. DE'!$J$1166*($D$1165/IF(AND($D$1164&gt;$B$1166,$B$1166&gt;$D$1163),366,365))</f>
        <v>0</v>
      </c>
      <c r="G742" s="340">
        <f t="shared" si="10"/>
        <v>0</v>
      </c>
      <c r="H742" s="283"/>
    </row>
    <row r="743" spans="2:8" x14ac:dyDescent="0.25">
      <c r="B743" s="338">
        <v>739</v>
      </c>
      <c r="C743" s="125"/>
      <c r="D743" s="127">
        <v>0</v>
      </c>
      <c r="E743" s="127">
        <v>0</v>
      </c>
      <c r="F743" s="341">
        <f>(D743+E743)*'LIQUIDACION IN. DE'!$J$1166*($D$1165/IF(AND($D$1164&gt;$B$1166,$B$1166&gt;$D$1163),366,365))</f>
        <v>0</v>
      </c>
      <c r="G743" s="340">
        <f t="shared" si="10"/>
        <v>0</v>
      </c>
      <c r="H743" s="283"/>
    </row>
    <row r="744" spans="2:8" x14ac:dyDescent="0.25">
      <c r="B744" s="339">
        <v>740</v>
      </c>
      <c r="C744" s="125"/>
      <c r="D744" s="127">
        <v>0</v>
      </c>
      <c r="E744" s="127">
        <v>0</v>
      </c>
      <c r="F744" s="341">
        <f>(D744+E744)*'LIQUIDACION IN. DE'!$J$1166*($D$1165/IF(AND($D$1164&gt;$B$1166,$B$1166&gt;$D$1163),366,365))</f>
        <v>0</v>
      </c>
      <c r="G744" s="340">
        <f t="shared" si="10"/>
        <v>0</v>
      </c>
      <c r="H744" s="283"/>
    </row>
    <row r="745" spans="2:8" x14ac:dyDescent="0.25">
      <c r="B745" s="339">
        <v>741</v>
      </c>
      <c r="C745" s="125"/>
      <c r="D745" s="127">
        <v>0</v>
      </c>
      <c r="E745" s="127">
        <v>0</v>
      </c>
      <c r="F745" s="341">
        <f>(D745+E745)*'LIQUIDACION IN. DE'!$J$1166*($D$1165/IF(AND($D$1164&gt;$B$1166,$B$1166&gt;$D$1163),366,365))</f>
        <v>0</v>
      </c>
      <c r="G745" s="340">
        <f t="shared" si="10"/>
        <v>0</v>
      </c>
      <c r="H745" s="283"/>
    </row>
    <row r="746" spans="2:8" x14ac:dyDescent="0.25">
      <c r="B746" s="338">
        <v>742</v>
      </c>
      <c r="C746" s="125"/>
      <c r="D746" s="127">
        <v>0</v>
      </c>
      <c r="E746" s="127">
        <v>0</v>
      </c>
      <c r="F746" s="341">
        <f>(D746+E746)*'LIQUIDACION IN. DE'!$J$1166*($D$1165/IF(AND($D$1164&gt;$B$1166,$B$1166&gt;$D$1163),366,365))</f>
        <v>0</v>
      </c>
      <c r="G746" s="340">
        <f t="shared" si="10"/>
        <v>0</v>
      </c>
      <c r="H746" s="283"/>
    </row>
    <row r="747" spans="2:8" x14ac:dyDescent="0.25">
      <c r="B747" s="339">
        <v>743</v>
      </c>
      <c r="C747" s="125"/>
      <c r="D747" s="127">
        <v>0</v>
      </c>
      <c r="E747" s="127">
        <v>0</v>
      </c>
      <c r="F747" s="341">
        <f>(D747+E747)*'LIQUIDACION IN. DE'!$J$1166*($D$1165/IF(AND($D$1164&gt;$B$1166,$B$1166&gt;$D$1163),366,365))</f>
        <v>0</v>
      </c>
      <c r="G747" s="340">
        <f t="shared" si="10"/>
        <v>0</v>
      </c>
      <c r="H747" s="283"/>
    </row>
    <row r="748" spans="2:8" x14ac:dyDescent="0.25">
      <c r="B748" s="339">
        <v>744</v>
      </c>
      <c r="C748" s="125"/>
      <c r="D748" s="127">
        <v>0</v>
      </c>
      <c r="E748" s="127">
        <v>0</v>
      </c>
      <c r="F748" s="341">
        <f>(D748+E748)*'LIQUIDACION IN. DE'!$J$1166*($D$1165/IF(AND($D$1164&gt;$B$1166,$B$1166&gt;$D$1163),366,365))</f>
        <v>0</v>
      </c>
      <c r="G748" s="340">
        <f t="shared" si="10"/>
        <v>0</v>
      </c>
      <c r="H748" s="283"/>
    </row>
    <row r="749" spans="2:8" x14ac:dyDescent="0.25">
      <c r="B749" s="338">
        <v>745</v>
      </c>
      <c r="C749" s="125"/>
      <c r="D749" s="127">
        <v>0</v>
      </c>
      <c r="E749" s="127">
        <v>0</v>
      </c>
      <c r="F749" s="341">
        <f>(D749+E749)*'LIQUIDACION IN. DE'!$J$1166*($D$1165/IF(AND($D$1164&gt;$B$1166,$B$1166&gt;$D$1163),366,365))</f>
        <v>0</v>
      </c>
      <c r="G749" s="340">
        <f t="shared" si="10"/>
        <v>0</v>
      </c>
      <c r="H749" s="283"/>
    </row>
    <row r="750" spans="2:8" x14ac:dyDescent="0.25">
      <c r="B750" s="339">
        <v>746</v>
      </c>
      <c r="C750" s="125"/>
      <c r="D750" s="127">
        <v>0</v>
      </c>
      <c r="E750" s="127">
        <v>0</v>
      </c>
      <c r="F750" s="341">
        <f>(D750+E750)*'LIQUIDACION IN. DE'!$J$1166*($D$1165/IF(AND($D$1164&gt;$B$1166,$B$1166&gt;$D$1163),366,365))</f>
        <v>0</v>
      </c>
      <c r="G750" s="340">
        <f t="shared" si="10"/>
        <v>0</v>
      </c>
      <c r="H750" s="283"/>
    </row>
    <row r="751" spans="2:8" x14ac:dyDescent="0.25">
      <c r="B751" s="339">
        <v>747</v>
      </c>
      <c r="C751" s="125"/>
      <c r="D751" s="127">
        <v>0</v>
      </c>
      <c r="E751" s="127">
        <v>0</v>
      </c>
      <c r="F751" s="341">
        <f>(D751+E751)*'LIQUIDACION IN. DE'!$J$1166*($D$1165/IF(AND($D$1164&gt;$B$1166,$B$1166&gt;$D$1163),366,365))</f>
        <v>0</v>
      </c>
      <c r="G751" s="340">
        <f t="shared" si="10"/>
        <v>0</v>
      </c>
      <c r="H751" s="283"/>
    </row>
    <row r="752" spans="2:8" x14ac:dyDescent="0.25">
      <c r="B752" s="338">
        <v>748</v>
      </c>
      <c r="C752" s="125"/>
      <c r="D752" s="127">
        <v>0</v>
      </c>
      <c r="E752" s="127">
        <v>0</v>
      </c>
      <c r="F752" s="341">
        <f>(D752+E752)*'LIQUIDACION IN. DE'!$J$1166*($D$1165/IF(AND($D$1164&gt;$B$1166,$B$1166&gt;$D$1163),366,365))</f>
        <v>0</v>
      </c>
      <c r="G752" s="340">
        <f t="shared" si="10"/>
        <v>0</v>
      </c>
      <c r="H752" s="283"/>
    </row>
    <row r="753" spans="2:8" x14ac:dyDescent="0.25">
      <c r="B753" s="339">
        <v>749</v>
      </c>
      <c r="C753" s="125"/>
      <c r="D753" s="127">
        <v>0</v>
      </c>
      <c r="E753" s="127">
        <v>0</v>
      </c>
      <c r="F753" s="341">
        <f>(D753+E753)*'LIQUIDACION IN. DE'!$J$1166*($D$1165/IF(AND($D$1164&gt;$B$1166,$B$1166&gt;$D$1163),366,365))</f>
        <v>0</v>
      </c>
      <c r="G753" s="340">
        <f t="shared" si="10"/>
        <v>0</v>
      </c>
      <c r="H753" s="283"/>
    </row>
    <row r="754" spans="2:8" x14ac:dyDescent="0.25">
      <c r="B754" s="339">
        <v>750</v>
      </c>
      <c r="C754" s="125"/>
      <c r="D754" s="127">
        <v>0</v>
      </c>
      <c r="E754" s="127">
        <v>0</v>
      </c>
      <c r="F754" s="341">
        <f>(D754+E754)*'LIQUIDACION IN. DE'!$J$1166*($D$1165/IF(AND($D$1164&gt;$B$1166,$B$1166&gt;$D$1163),366,365))</f>
        <v>0</v>
      </c>
      <c r="G754" s="340">
        <f t="shared" si="10"/>
        <v>0</v>
      </c>
      <c r="H754" s="283"/>
    </row>
    <row r="755" spans="2:8" x14ac:dyDescent="0.25">
      <c r="B755" s="338">
        <v>751</v>
      </c>
      <c r="C755" s="125"/>
      <c r="D755" s="127">
        <v>0</v>
      </c>
      <c r="E755" s="127">
        <v>0</v>
      </c>
      <c r="F755" s="341">
        <f>(D755+E755)*'LIQUIDACION IN. DE'!$J$1166*($D$1165/IF(AND($D$1164&gt;$B$1166,$B$1166&gt;$D$1163),366,365))</f>
        <v>0</v>
      </c>
      <c r="G755" s="340">
        <f t="shared" si="10"/>
        <v>0</v>
      </c>
      <c r="H755" s="283"/>
    </row>
    <row r="756" spans="2:8" x14ac:dyDescent="0.25">
      <c r="B756" s="339">
        <v>752</v>
      </c>
      <c r="C756" s="125"/>
      <c r="D756" s="127">
        <v>0</v>
      </c>
      <c r="E756" s="127">
        <v>0</v>
      </c>
      <c r="F756" s="341">
        <f>(D756+E756)*'LIQUIDACION IN. DE'!$J$1166*($D$1165/IF(AND($D$1164&gt;$B$1166,$B$1166&gt;$D$1163),366,365))</f>
        <v>0</v>
      </c>
      <c r="G756" s="340">
        <f t="shared" si="10"/>
        <v>0</v>
      </c>
      <c r="H756" s="283"/>
    </row>
    <row r="757" spans="2:8" x14ac:dyDescent="0.25">
      <c r="B757" s="339">
        <v>753</v>
      </c>
      <c r="C757" s="125"/>
      <c r="D757" s="127">
        <v>0</v>
      </c>
      <c r="E757" s="127">
        <v>0</v>
      </c>
      <c r="F757" s="341">
        <f>(D757+E757)*'LIQUIDACION IN. DE'!$J$1166*($D$1165/IF(AND($D$1164&gt;$B$1166,$B$1166&gt;$D$1163),366,365))</f>
        <v>0</v>
      </c>
      <c r="G757" s="340">
        <f t="shared" si="10"/>
        <v>0</v>
      </c>
      <c r="H757" s="283"/>
    </row>
    <row r="758" spans="2:8" x14ac:dyDescent="0.25">
      <c r="B758" s="338">
        <v>754</v>
      </c>
      <c r="C758" s="125"/>
      <c r="D758" s="127">
        <v>0</v>
      </c>
      <c r="E758" s="127">
        <v>0</v>
      </c>
      <c r="F758" s="341">
        <f>(D758+E758)*'LIQUIDACION IN. DE'!$J$1166*($D$1165/IF(AND($D$1164&gt;$B$1166,$B$1166&gt;$D$1163),366,365))</f>
        <v>0</v>
      </c>
      <c r="G758" s="340">
        <f t="shared" si="10"/>
        <v>0</v>
      </c>
      <c r="H758" s="283"/>
    </row>
    <row r="759" spans="2:8" x14ac:dyDescent="0.25">
      <c r="B759" s="339">
        <v>755</v>
      </c>
      <c r="C759" s="125"/>
      <c r="D759" s="127">
        <v>0</v>
      </c>
      <c r="E759" s="127">
        <v>0</v>
      </c>
      <c r="F759" s="341">
        <f>(D759+E759)*'LIQUIDACION IN. DE'!$J$1166*($D$1165/IF(AND($D$1164&gt;$B$1166,$B$1166&gt;$D$1163),366,365))</f>
        <v>0</v>
      </c>
      <c r="G759" s="340">
        <f t="shared" si="10"/>
        <v>0</v>
      </c>
      <c r="H759" s="283"/>
    </row>
    <row r="760" spans="2:8" x14ac:dyDescent="0.25">
      <c r="B760" s="339">
        <v>756</v>
      </c>
      <c r="C760" s="125"/>
      <c r="D760" s="127">
        <v>0</v>
      </c>
      <c r="E760" s="127">
        <v>0</v>
      </c>
      <c r="F760" s="341">
        <f>(D760+E760)*'LIQUIDACION IN. DE'!$J$1166*($D$1165/IF(AND($D$1164&gt;$B$1166,$B$1166&gt;$D$1163),366,365))</f>
        <v>0</v>
      </c>
      <c r="G760" s="340">
        <f t="shared" si="10"/>
        <v>0</v>
      </c>
      <c r="H760" s="283"/>
    </row>
    <row r="761" spans="2:8" x14ac:dyDescent="0.25">
      <c r="B761" s="338">
        <v>757</v>
      </c>
      <c r="C761" s="125"/>
      <c r="D761" s="127">
        <v>0</v>
      </c>
      <c r="E761" s="127">
        <v>0</v>
      </c>
      <c r="F761" s="341">
        <f>(D761+E761)*'LIQUIDACION IN. DE'!$J$1166*($D$1165/IF(AND($D$1164&gt;$B$1166,$B$1166&gt;$D$1163),366,365))</f>
        <v>0</v>
      </c>
      <c r="G761" s="340">
        <f t="shared" si="10"/>
        <v>0</v>
      </c>
      <c r="H761" s="283"/>
    </row>
    <row r="762" spans="2:8" x14ac:dyDescent="0.25">
      <c r="B762" s="339">
        <v>758</v>
      </c>
      <c r="C762" s="125"/>
      <c r="D762" s="127">
        <v>0</v>
      </c>
      <c r="E762" s="127">
        <v>0</v>
      </c>
      <c r="F762" s="341">
        <f>(D762+E762)*'LIQUIDACION IN. DE'!$J$1166*($D$1165/IF(AND($D$1164&gt;$B$1166,$B$1166&gt;$D$1163),366,365))</f>
        <v>0</v>
      </c>
      <c r="G762" s="340">
        <f t="shared" si="10"/>
        <v>0</v>
      </c>
      <c r="H762" s="283"/>
    </row>
    <row r="763" spans="2:8" x14ac:dyDescent="0.25">
      <c r="B763" s="339">
        <v>759</v>
      </c>
      <c r="C763" s="125"/>
      <c r="D763" s="127">
        <v>0</v>
      </c>
      <c r="E763" s="127">
        <v>0</v>
      </c>
      <c r="F763" s="341">
        <f>(D763+E763)*'LIQUIDACION IN. DE'!$J$1166*($D$1165/IF(AND($D$1164&gt;$B$1166,$B$1166&gt;$D$1163),366,365))</f>
        <v>0</v>
      </c>
      <c r="G763" s="340">
        <f t="shared" si="10"/>
        <v>0</v>
      </c>
      <c r="H763" s="283"/>
    </row>
    <row r="764" spans="2:8" x14ac:dyDescent="0.25">
      <c r="B764" s="338">
        <v>760</v>
      </c>
      <c r="C764" s="125"/>
      <c r="D764" s="127">
        <v>0</v>
      </c>
      <c r="E764" s="127">
        <v>0</v>
      </c>
      <c r="F764" s="341">
        <f>(D764+E764)*'LIQUIDACION IN. DE'!$J$1166*($D$1165/IF(AND($D$1164&gt;$B$1166,$B$1166&gt;$D$1163),366,365))</f>
        <v>0</v>
      </c>
      <c r="G764" s="340">
        <f t="shared" si="10"/>
        <v>0</v>
      </c>
      <c r="H764" s="283"/>
    </row>
    <row r="765" spans="2:8" x14ac:dyDescent="0.25">
      <c r="B765" s="339">
        <v>761</v>
      </c>
      <c r="C765" s="125"/>
      <c r="D765" s="127">
        <v>0</v>
      </c>
      <c r="E765" s="127">
        <v>0</v>
      </c>
      <c r="F765" s="341">
        <f>(D765+E765)*'LIQUIDACION IN. DE'!$J$1166*($D$1165/IF(AND($D$1164&gt;$B$1166,$B$1166&gt;$D$1163),366,365))</f>
        <v>0</v>
      </c>
      <c r="G765" s="340">
        <f t="shared" si="10"/>
        <v>0</v>
      </c>
      <c r="H765" s="283"/>
    </row>
    <row r="766" spans="2:8" x14ac:dyDescent="0.25">
      <c r="B766" s="339">
        <v>762</v>
      </c>
      <c r="C766" s="125"/>
      <c r="D766" s="127">
        <v>0</v>
      </c>
      <c r="E766" s="127">
        <v>0</v>
      </c>
      <c r="F766" s="341">
        <f>(D766+E766)*'LIQUIDACION IN. DE'!$J$1166*($D$1165/IF(AND($D$1164&gt;$B$1166,$B$1166&gt;$D$1163),366,365))</f>
        <v>0</v>
      </c>
      <c r="G766" s="340">
        <f t="shared" si="10"/>
        <v>0</v>
      </c>
      <c r="H766" s="283"/>
    </row>
    <row r="767" spans="2:8" x14ac:dyDescent="0.25">
      <c r="B767" s="338">
        <v>763</v>
      </c>
      <c r="C767" s="125"/>
      <c r="D767" s="127">
        <v>0</v>
      </c>
      <c r="E767" s="127">
        <v>0</v>
      </c>
      <c r="F767" s="341">
        <f>(D767+E767)*'LIQUIDACION IN. DE'!$J$1166*($D$1165/IF(AND($D$1164&gt;$B$1166,$B$1166&gt;$D$1163),366,365))</f>
        <v>0</v>
      </c>
      <c r="G767" s="340">
        <f t="shared" si="10"/>
        <v>0</v>
      </c>
      <c r="H767" s="283"/>
    </row>
    <row r="768" spans="2:8" x14ac:dyDescent="0.25">
      <c r="B768" s="339">
        <v>764</v>
      </c>
      <c r="C768" s="125"/>
      <c r="D768" s="127">
        <v>0</v>
      </c>
      <c r="E768" s="127">
        <v>0</v>
      </c>
      <c r="F768" s="341">
        <f>(D768+E768)*'LIQUIDACION IN. DE'!$J$1166*($D$1165/IF(AND($D$1164&gt;$B$1166,$B$1166&gt;$D$1163),366,365))</f>
        <v>0</v>
      </c>
      <c r="G768" s="340">
        <f t="shared" si="10"/>
        <v>0</v>
      </c>
      <c r="H768" s="283"/>
    </row>
    <row r="769" spans="2:8" x14ac:dyDescent="0.25">
      <c r="B769" s="339">
        <v>765</v>
      </c>
      <c r="C769" s="125"/>
      <c r="D769" s="127">
        <v>0</v>
      </c>
      <c r="E769" s="127">
        <v>0</v>
      </c>
      <c r="F769" s="341">
        <f>(D769+E769)*'LIQUIDACION IN. DE'!$J$1166*($D$1165/IF(AND($D$1164&gt;$B$1166,$B$1166&gt;$D$1163),366,365))</f>
        <v>0</v>
      </c>
      <c r="G769" s="340">
        <f t="shared" si="10"/>
        <v>0</v>
      </c>
      <c r="H769" s="283"/>
    </row>
    <row r="770" spans="2:8" x14ac:dyDescent="0.25">
      <c r="B770" s="338">
        <v>766</v>
      </c>
      <c r="C770" s="125"/>
      <c r="D770" s="127">
        <v>0</v>
      </c>
      <c r="E770" s="127">
        <v>0</v>
      </c>
      <c r="F770" s="341">
        <f>(D770+E770)*'LIQUIDACION IN. DE'!$J$1166*($D$1165/IF(AND($D$1164&gt;$B$1166,$B$1166&gt;$D$1163),366,365))</f>
        <v>0</v>
      </c>
      <c r="G770" s="340">
        <f t="shared" si="10"/>
        <v>0</v>
      </c>
      <c r="H770" s="283"/>
    </row>
    <row r="771" spans="2:8" x14ac:dyDescent="0.25">
      <c r="B771" s="339">
        <v>767</v>
      </c>
      <c r="C771" s="125"/>
      <c r="D771" s="127">
        <v>0</v>
      </c>
      <c r="E771" s="127">
        <v>0</v>
      </c>
      <c r="F771" s="341">
        <f>(D771+E771)*'LIQUIDACION IN. DE'!$J$1166*($D$1165/IF(AND($D$1164&gt;$B$1166,$B$1166&gt;$D$1163),366,365))</f>
        <v>0</v>
      </c>
      <c r="G771" s="340">
        <f t="shared" si="10"/>
        <v>0</v>
      </c>
      <c r="H771" s="283"/>
    </row>
    <row r="772" spans="2:8" x14ac:dyDescent="0.25">
      <c r="B772" s="339">
        <v>768</v>
      </c>
      <c r="C772" s="125"/>
      <c r="D772" s="127">
        <v>0</v>
      </c>
      <c r="E772" s="127">
        <v>0</v>
      </c>
      <c r="F772" s="341">
        <f>(D772+E772)*'LIQUIDACION IN. DE'!$J$1166*($D$1165/IF(AND($D$1164&gt;$B$1166,$B$1166&gt;$D$1163),366,365))</f>
        <v>0</v>
      </c>
      <c r="G772" s="340">
        <f t="shared" si="10"/>
        <v>0</v>
      </c>
      <c r="H772" s="283"/>
    </row>
    <row r="773" spans="2:8" x14ac:dyDescent="0.25">
      <c r="B773" s="338">
        <v>769</v>
      </c>
      <c r="C773" s="125"/>
      <c r="D773" s="127">
        <v>0</v>
      </c>
      <c r="E773" s="127">
        <v>0</v>
      </c>
      <c r="F773" s="341">
        <f>(D773+E773)*'LIQUIDACION IN. DE'!$J$1166*($D$1165/IF(AND($D$1164&gt;$B$1166,$B$1166&gt;$D$1163),366,365))</f>
        <v>0</v>
      </c>
      <c r="G773" s="340">
        <f t="shared" si="10"/>
        <v>0</v>
      </c>
      <c r="H773" s="283"/>
    </row>
    <row r="774" spans="2:8" x14ac:dyDescent="0.25">
      <c r="B774" s="339">
        <v>770</v>
      </c>
      <c r="C774" s="125"/>
      <c r="D774" s="127">
        <v>0</v>
      </c>
      <c r="E774" s="127">
        <v>0</v>
      </c>
      <c r="F774" s="341">
        <f>(D774+E774)*'LIQUIDACION IN. DE'!$J$1166*($D$1165/IF(AND($D$1164&gt;$B$1166,$B$1166&gt;$D$1163),366,365))</f>
        <v>0</v>
      </c>
      <c r="G774" s="340">
        <f t="shared" si="10"/>
        <v>0</v>
      </c>
      <c r="H774" s="283"/>
    </row>
    <row r="775" spans="2:8" x14ac:dyDescent="0.25">
      <c r="B775" s="339">
        <v>771</v>
      </c>
      <c r="C775" s="125"/>
      <c r="D775" s="127">
        <v>0</v>
      </c>
      <c r="E775" s="127">
        <v>0</v>
      </c>
      <c r="F775" s="341">
        <f>(D775+E775)*'LIQUIDACION IN. DE'!$J$1166*($D$1165/IF(AND($D$1164&gt;$B$1166,$B$1166&gt;$D$1163),366,365))</f>
        <v>0</v>
      </c>
      <c r="G775" s="340">
        <f t="shared" si="10"/>
        <v>0</v>
      </c>
      <c r="H775" s="283"/>
    </row>
    <row r="776" spans="2:8" x14ac:dyDescent="0.25">
      <c r="B776" s="338">
        <v>772</v>
      </c>
      <c r="C776" s="125"/>
      <c r="D776" s="127">
        <v>0</v>
      </c>
      <c r="E776" s="127">
        <v>0</v>
      </c>
      <c r="F776" s="341">
        <f>(D776+E776)*'LIQUIDACION IN. DE'!$J$1166*($D$1165/IF(AND($D$1164&gt;$B$1166,$B$1166&gt;$D$1163),366,365))</f>
        <v>0</v>
      </c>
      <c r="G776" s="340">
        <f t="shared" si="10"/>
        <v>0</v>
      </c>
      <c r="H776" s="283"/>
    </row>
    <row r="777" spans="2:8" x14ac:dyDescent="0.25">
      <c r="B777" s="339">
        <v>773</v>
      </c>
      <c r="C777" s="125"/>
      <c r="D777" s="127">
        <v>0</v>
      </c>
      <c r="E777" s="127">
        <v>0</v>
      </c>
      <c r="F777" s="341">
        <f>(D777+E777)*'LIQUIDACION IN. DE'!$J$1166*($D$1165/IF(AND($D$1164&gt;$B$1166,$B$1166&gt;$D$1163),366,365))</f>
        <v>0</v>
      </c>
      <c r="G777" s="340">
        <f t="shared" si="10"/>
        <v>0</v>
      </c>
      <c r="H777" s="283"/>
    </row>
    <row r="778" spans="2:8" x14ac:dyDescent="0.25">
      <c r="B778" s="339">
        <v>774</v>
      </c>
      <c r="C778" s="125"/>
      <c r="D778" s="127">
        <v>0</v>
      </c>
      <c r="E778" s="127">
        <v>0</v>
      </c>
      <c r="F778" s="341">
        <f>(D778+E778)*'LIQUIDACION IN. DE'!$J$1166*($D$1165/IF(AND($D$1164&gt;$B$1166,$B$1166&gt;$D$1163),366,365))</f>
        <v>0</v>
      </c>
      <c r="G778" s="340">
        <f t="shared" ref="G778:G841" si="11">SUM(D778:F778)</f>
        <v>0</v>
      </c>
      <c r="H778" s="283"/>
    </row>
    <row r="779" spans="2:8" x14ac:dyDescent="0.25">
      <c r="B779" s="338">
        <v>775</v>
      </c>
      <c r="C779" s="125"/>
      <c r="D779" s="127">
        <v>0</v>
      </c>
      <c r="E779" s="127">
        <v>0</v>
      </c>
      <c r="F779" s="341">
        <f>(D779+E779)*'LIQUIDACION IN. DE'!$J$1166*($D$1165/IF(AND($D$1164&gt;$B$1166,$B$1166&gt;$D$1163),366,365))</f>
        <v>0</v>
      </c>
      <c r="G779" s="340">
        <f t="shared" si="11"/>
        <v>0</v>
      </c>
      <c r="H779" s="283"/>
    </row>
    <row r="780" spans="2:8" x14ac:dyDescent="0.25">
      <c r="B780" s="339">
        <v>776</v>
      </c>
      <c r="C780" s="125"/>
      <c r="D780" s="127">
        <v>0</v>
      </c>
      <c r="E780" s="127">
        <v>0</v>
      </c>
      <c r="F780" s="341">
        <f>(D780+E780)*'LIQUIDACION IN. DE'!$J$1166*($D$1165/IF(AND($D$1164&gt;$B$1166,$B$1166&gt;$D$1163),366,365))</f>
        <v>0</v>
      </c>
      <c r="G780" s="340">
        <f t="shared" si="11"/>
        <v>0</v>
      </c>
      <c r="H780" s="283"/>
    </row>
    <row r="781" spans="2:8" x14ac:dyDescent="0.25">
      <c r="B781" s="339">
        <v>777</v>
      </c>
      <c r="C781" s="125"/>
      <c r="D781" s="127">
        <v>0</v>
      </c>
      <c r="E781" s="127">
        <v>0</v>
      </c>
      <c r="F781" s="341">
        <f>(D781+E781)*'LIQUIDACION IN. DE'!$J$1166*($D$1165/IF(AND($D$1164&gt;$B$1166,$B$1166&gt;$D$1163),366,365))</f>
        <v>0</v>
      </c>
      <c r="G781" s="340">
        <f t="shared" si="11"/>
        <v>0</v>
      </c>
      <c r="H781" s="283"/>
    </row>
    <row r="782" spans="2:8" x14ac:dyDescent="0.25">
      <c r="B782" s="338">
        <v>778</v>
      </c>
      <c r="C782" s="125"/>
      <c r="D782" s="127">
        <v>0</v>
      </c>
      <c r="E782" s="127">
        <v>0</v>
      </c>
      <c r="F782" s="341">
        <f>(D782+E782)*'LIQUIDACION IN. DE'!$J$1166*($D$1165/IF(AND($D$1164&gt;$B$1166,$B$1166&gt;$D$1163),366,365))</f>
        <v>0</v>
      </c>
      <c r="G782" s="340">
        <f t="shared" si="11"/>
        <v>0</v>
      </c>
      <c r="H782" s="283"/>
    </row>
    <row r="783" spans="2:8" x14ac:dyDescent="0.25">
      <c r="B783" s="339">
        <v>779</v>
      </c>
      <c r="C783" s="125"/>
      <c r="D783" s="127">
        <v>0</v>
      </c>
      <c r="E783" s="127">
        <v>0</v>
      </c>
      <c r="F783" s="341">
        <f>(D783+E783)*'LIQUIDACION IN. DE'!$J$1166*($D$1165/IF(AND($D$1164&gt;$B$1166,$B$1166&gt;$D$1163),366,365))</f>
        <v>0</v>
      </c>
      <c r="G783" s="340">
        <f t="shared" si="11"/>
        <v>0</v>
      </c>
      <c r="H783" s="283"/>
    </row>
    <row r="784" spans="2:8" x14ac:dyDescent="0.25">
      <c r="B784" s="339">
        <v>780</v>
      </c>
      <c r="C784" s="125"/>
      <c r="D784" s="127">
        <v>0</v>
      </c>
      <c r="E784" s="127">
        <v>0</v>
      </c>
      <c r="F784" s="341">
        <f>(D784+E784)*'LIQUIDACION IN. DE'!$J$1166*($D$1165/IF(AND($D$1164&gt;$B$1166,$B$1166&gt;$D$1163),366,365))</f>
        <v>0</v>
      </c>
      <c r="G784" s="340">
        <f t="shared" si="11"/>
        <v>0</v>
      </c>
      <c r="H784" s="283"/>
    </row>
    <row r="785" spans="2:8" x14ac:dyDescent="0.25">
      <c r="B785" s="338">
        <v>781</v>
      </c>
      <c r="C785" s="125"/>
      <c r="D785" s="127">
        <v>0</v>
      </c>
      <c r="E785" s="127">
        <v>0</v>
      </c>
      <c r="F785" s="341">
        <f>(D785+E785)*'LIQUIDACION IN. DE'!$J$1166*($D$1165/IF(AND($D$1164&gt;$B$1166,$B$1166&gt;$D$1163),366,365))</f>
        <v>0</v>
      </c>
      <c r="G785" s="340">
        <f t="shared" si="11"/>
        <v>0</v>
      </c>
      <c r="H785" s="283"/>
    </row>
    <row r="786" spans="2:8" x14ac:dyDescent="0.25">
      <c r="B786" s="339">
        <v>782</v>
      </c>
      <c r="C786" s="125"/>
      <c r="D786" s="127">
        <v>0</v>
      </c>
      <c r="E786" s="127">
        <v>0</v>
      </c>
      <c r="F786" s="341">
        <f>(D786+E786)*'LIQUIDACION IN. DE'!$J$1166*($D$1165/IF(AND($D$1164&gt;$B$1166,$B$1166&gt;$D$1163),366,365))</f>
        <v>0</v>
      </c>
      <c r="G786" s="340">
        <f t="shared" si="11"/>
        <v>0</v>
      </c>
      <c r="H786" s="283"/>
    </row>
    <row r="787" spans="2:8" x14ac:dyDescent="0.25">
      <c r="B787" s="339">
        <v>783</v>
      </c>
      <c r="C787" s="125"/>
      <c r="D787" s="127">
        <v>0</v>
      </c>
      <c r="E787" s="127">
        <v>0</v>
      </c>
      <c r="F787" s="341">
        <f>(D787+E787)*'LIQUIDACION IN. DE'!$J$1166*($D$1165/IF(AND($D$1164&gt;$B$1166,$B$1166&gt;$D$1163),366,365))</f>
        <v>0</v>
      </c>
      <c r="G787" s="340">
        <f t="shared" si="11"/>
        <v>0</v>
      </c>
      <c r="H787" s="283"/>
    </row>
    <row r="788" spans="2:8" x14ac:dyDescent="0.25">
      <c r="B788" s="338">
        <v>784</v>
      </c>
      <c r="C788" s="125"/>
      <c r="D788" s="127">
        <v>0</v>
      </c>
      <c r="E788" s="127">
        <v>0</v>
      </c>
      <c r="F788" s="341">
        <f>(D788+E788)*'LIQUIDACION IN. DE'!$J$1166*($D$1165/IF(AND($D$1164&gt;$B$1166,$B$1166&gt;$D$1163),366,365))</f>
        <v>0</v>
      </c>
      <c r="G788" s="340">
        <f t="shared" si="11"/>
        <v>0</v>
      </c>
      <c r="H788" s="283"/>
    </row>
    <row r="789" spans="2:8" x14ac:dyDescent="0.25">
      <c r="B789" s="339">
        <v>785</v>
      </c>
      <c r="C789" s="125"/>
      <c r="D789" s="127">
        <v>0</v>
      </c>
      <c r="E789" s="127">
        <v>0</v>
      </c>
      <c r="F789" s="341">
        <f>(D789+E789)*'LIQUIDACION IN. DE'!$J$1166*($D$1165/IF(AND($D$1164&gt;$B$1166,$B$1166&gt;$D$1163),366,365))</f>
        <v>0</v>
      </c>
      <c r="G789" s="340">
        <f t="shared" si="11"/>
        <v>0</v>
      </c>
      <c r="H789" s="283"/>
    </row>
    <row r="790" spans="2:8" x14ac:dyDescent="0.25">
      <c r="B790" s="339">
        <v>786</v>
      </c>
      <c r="C790" s="125"/>
      <c r="D790" s="127">
        <v>0</v>
      </c>
      <c r="E790" s="127">
        <v>0</v>
      </c>
      <c r="F790" s="341">
        <f>(D790+E790)*'LIQUIDACION IN. DE'!$J$1166*($D$1165/IF(AND($D$1164&gt;$B$1166,$B$1166&gt;$D$1163),366,365))</f>
        <v>0</v>
      </c>
      <c r="G790" s="340">
        <f t="shared" si="11"/>
        <v>0</v>
      </c>
      <c r="H790" s="283"/>
    </row>
    <row r="791" spans="2:8" x14ac:dyDescent="0.25">
      <c r="B791" s="338">
        <v>787</v>
      </c>
      <c r="C791" s="125"/>
      <c r="D791" s="127">
        <v>0</v>
      </c>
      <c r="E791" s="127">
        <v>0</v>
      </c>
      <c r="F791" s="341">
        <f>(D791+E791)*'LIQUIDACION IN. DE'!$J$1166*($D$1165/IF(AND($D$1164&gt;$B$1166,$B$1166&gt;$D$1163),366,365))</f>
        <v>0</v>
      </c>
      <c r="G791" s="340">
        <f t="shared" si="11"/>
        <v>0</v>
      </c>
      <c r="H791" s="283"/>
    </row>
    <row r="792" spans="2:8" x14ac:dyDescent="0.25">
      <c r="B792" s="339">
        <v>788</v>
      </c>
      <c r="C792" s="125"/>
      <c r="D792" s="127">
        <v>0</v>
      </c>
      <c r="E792" s="127">
        <v>0</v>
      </c>
      <c r="F792" s="341">
        <f>(D792+E792)*'LIQUIDACION IN. DE'!$J$1166*($D$1165/IF(AND($D$1164&gt;$B$1166,$B$1166&gt;$D$1163),366,365))</f>
        <v>0</v>
      </c>
      <c r="G792" s="340">
        <f t="shared" si="11"/>
        <v>0</v>
      </c>
      <c r="H792" s="283"/>
    </row>
    <row r="793" spans="2:8" x14ac:dyDescent="0.25">
      <c r="B793" s="339">
        <v>789</v>
      </c>
      <c r="C793" s="125"/>
      <c r="D793" s="127">
        <v>0</v>
      </c>
      <c r="E793" s="127">
        <v>0</v>
      </c>
      <c r="F793" s="341">
        <f>(D793+E793)*'LIQUIDACION IN. DE'!$J$1166*($D$1165/IF(AND($D$1164&gt;$B$1166,$B$1166&gt;$D$1163),366,365))</f>
        <v>0</v>
      </c>
      <c r="G793" s="340">
        <f t="shared" si="11"/>
        <v>0</v>
      </c>
      <c r="H793" s="283"/>
    </row>
    <row r="794" spans="2:8" x14ac:dyDescent="0.25">
      <c r="B794" s="338">
        <v>790</v>
      </c>
      <c r="C794" s="125"/>
      <c r="D794" s="127">
        <v>0</v>
      </c>
      <c r="E794" s="127">
        <v>0</v>
      </c>
      <c r="F794" s="341">
        <f>(D794+E794)*'LIQUIDACION IN. DE'!$J$1166*($D$1165/IF(AND($D$1164&gt;$B$1166,$B$1166&gt;$D$1163),366,365))</f>
        <v>0</v>
      </c>
      <c r="G794" s="340">
        <f t="shared" si="11"/>
        <v>0</v>
      </c>
      <c r="H794" s="283"/>
    </row>
    <row r="795" spans="2:8" x14ac:dyDescent="0.25">
      <c r="B795" s="339">
        <v>791</v>
      </c>
      <c r="C795" s="125"/>
      <c r="D795" s="127">
        <v>0</v>
      </c>
      <c r="E795" s="127">
        <v>0</v>
      </c>
      <c r="F795" s="341">
        <f>(D795+E795)*'LIQUIDACION IN. DE'!$J$1166*($D$1165/IF(AND($D$1164&gt;$B$1166,$B$1166&gt;$D$1163),366,365))</f>
        <v>0</v>
      </c>
      <c r="G795" s="340">
        <f t="shared" si="11"/>
        <v>0</v>
      </c>
      <c r="H795" s="283"/>
    </row>
    <row r="796" spans="2:8" x14ac:dyDescent="0.25">
      <c r="B796" s="339">
        <v>792</v>
      </c>
      <c r="C796" s="125"/>
      <c r="D796" s="127">
        <v>0</v>
      </c>
      <c r="E796" s="127">
        <v>0</v>
      </c>
      <c r="F796" s="341">
        <f>(D796+E796)*'LIQUIDACION IN. DE'!$J$1166*($D$1165/IF(AND($D$1164&gt;$B$1166,$B$1166&gt;$D$1163),366,365))</f>
        <v>0</v>
      </c>
      <c r="G796" s="340">
        <f t="shared" si="11"/>
        <v>0</v>
      </c>
      <c r="H796" s="283"/>
    </row>
    <row r="797" spans="2:8" x14ac:dyDescent="0.25">
      <c r="B797" s="338">
        <v>793</v>
      </c>
      <c r="C797" s="125"/>
      <c r="D797" s="127">
        <v>0</v>
      </c>
      <c r="E797" s="127">
        <v>0</v>
      </c>
      <c r="F797" s="341">
        <f>(D797+E797)*'LIQUIDACION IN. DE'!$J$1166*($D$1165/IF(AND($D$1164&gt;$B$1166,$B$1166&gt;$D$1163),366,365))</f>
        <v>0</v>
      </c>
      <c r="G797" s="340">
        <f t="shared" si="11"/>
        <v>0</v>
      </c>
      <c r="H797" s="283"/>
    </row>
    <row r="798" spans="2:8" x14ac:dyDescent="0.25">
      <c r="B798" s="339">
        <v>794</v>
      </c>
      <c r="C798" s="125"/>
      <c r="D798" s="127">
        <v>0</v>
      </c>
      <c r="E798" s="127">
        <v>0</v>
      </c>
      <c r="F798" s="341">
        <f>(D798+E798)*'LIQUIDACION IN. DE'!$J$1166*($D$1165/IF(AND($D$1164&gt;$B$1166,$B$1166&gt;$D$1163),366,365))</f>
        <v>0</v>
      </c>
      <c r="G798" s="340">
        <f t="shared" si="11"/>
        <v>0</v>
      </c>
      <c r="H798" s="283"/>
    </row>
    <row r="799" spans="2:8" x14ac:dyDescent="0.25">
      <c r="B799" s="339">
        <v>795</v>
      </c>
      <c r="C799" s="125"/>
      <c r="D799" s="127">
        <v>0</v>
      </c>
      <c r="E799" s="127">
        <v>0</v>
      </c>
      <c r="F799" s="341">
        <f>(D799+E799)*'LIQUIDACION IN. DE'!$J$1166*($D$1165/IF(AND($D$1164&gt;$B$1166,$B$1166&gt;$D$1163),366,365))</f>
        <v>0</v>
      </c>
      <c r="G799" s="340">
        <f t="shared" si="11"/>
        <v>0</v>
      </c>
      <c r="H799" s="283"/>
    </row>
    <row r="800" spans="2:8" x14ac:dyDescent="0.25">
      <c r="B800" s="338">
        <v>796</v>
      </c>
      <c r="C800" s="125"/>
      <c r="D800" s="127">
        <v>0</v>
      </c>
      <c r="E800" s="127">
        <v>0</v>
      </c>
      <c r="F800" s="341">
        <f>(D800+E800)*'LIQUIDACION IN. DE'!$J$1166*($D$1165/IF(AND($D$1164&gt;$B$1166,$B$1166&gt;$D$1163),366,365))</f>
        <v>0</v>
      </c>
      <c r="G800" s="340">
        <f t="shared" si="11"/>
        <v>0</v>
      </c>
      <c r="H800" s="283"/>
    </row>
    <row r="801" spans="2:8" x14ac:dyDescent="0.25">
      <c r="B801" s="339">
        <v>797</v>
      </c>
      <c r="C801" s="125"/>
      <c r="D801" s="127">
        <v>0</v>
      </c>
      <c r="E801" s="127">
        <v>0</v>
      </c>
      <c r="F801" s="341">
        <f>(D801+E801)*'LIQUIDACION IN. DE'!$J$1166*($D$1165/IF(AND($D$1164&gt;$B$1166,$B$1166&gt;$D$1163),366,365))</f>
        <v>0</v>
      </c>
      <c r="G801" s="340">
        <f t="shared" si="11"/>
        <v>0</v>
      </c>
      <c r="H801" s="283"/>
    </row>
    <row r="802" spans="2:8" x14ac:dyDescent="0.25">
      <c r="B802" s="339">
        <v>798</v>
      </c>
      <c r="C802" s="125"/>
      <c r="D802" s="127">
        <v>0</v>
      </c>
      <c r="E802" s="127">
        <v>0</v>
      </c>
      <c r="F802" s="341">
        <f>(D802+E802)*'LIQUIDACION IN. DE'!$J$1166*($D$1165/IF(AND($D$1164&gt;$B$1166,$B$1166&gt;$D$1163),366,365))</f>
        <v>0</v>
      </c>
      <c r="G802" s="340">
        <f t="shared" si="11"/>
        <v>0</v>
      </c>
      <c r="H802" s="283"/>
    </row>
    <row r="803" spans="2:8" x14ac:dyDescent="0.25">
      <c r="B803" s="338">
        <v>799</v>
      </c>
      <c r="C803" s="125"/>
      <c r="D803" s="127">
        <v>0</v>
      </c>
      <c r="E803" s="127">
        <v>0</v>
      </c>
      <c r="F803" s="341">
        <f>(D803+E803)*'LIQUIDACION IN. DE'!$J$1166*($D$1165/IF(AND($D$1164&gt;$B$1166,$B$1166&gt;$D$1163),366,365))</f>
        <v>0</v>
      </c>
      <c r="G803" s="340">
        <f t="shared" si="11"/>
        <v>0</v>
      </c>
      <c r="H803" s="283"/>
    </row>
    <row r="804" spans="2:8" x14ac:dyDescent="0.25">
      <c r="B804" s="339">
        <v>800</v>
      </c>
      <c r="C804" s="125"/>
      <c r="D804" s="127">
        <v>0</v>
      </c>
      <c r="E804" s="127">
        <v>0</v>
      </c>
      <c r="F804" s="341">
        <f>(D804+E804)*'LIQUIDACION IN. DE'!$J$1166*($D$1165/IF(AND($D$1164&gt;$B$1166,$B$1166&gt;$D$1163),366,365))</f>
        <v>0</v>
      </c>
      <c r="G804" s="340">
        <f t="shared" si="11"/>
        <v>0</v>
      </c>
      <c r="H804" s="283"/>
    </row>
    <row r="805" spans="2:8" x14ac:dyDescent="0.25">
      <c r="B805" s="339">
        <v>801</v>
      </c>
      <c r="C805" s="125"/>
      <c r="D805" s="127">
        <v>0</v>
      </c>
      <c r="E805" s="127">
        <v>0</v>
      </c>
      <c r="F805" s="341">
        <f>(D805+E805)*'LIQUIDACION IN. DE'!$J$1166*($D$1165/IF(AND($D$1164&gt;$B$1166,$B$1166&gt;$D$1163),366,365))</f>
        <v>0</v>
      </c>
      <c r="G805" s="340">
        <f t="shared" si="11"/>
        <v>0</v>
      </c>
      <c r="H805" s="283"/>
    </row>
    <row r="806" spans="2:8" x14ac:dyDescent="0.25">
      <c r="B806" s="338">
        <v>802</v>
      </c>
      <c r="C806" s="125"/>
      <c r="D806" s="127">
        <v>0</v>
      </c>
      <c r="E806" s="127">
        <v>0</v>
      </c>
      <c r="F806" s="341">
        <f>(D806+E806)*'LIQUIDACION IN. DE'!$J$1166*($D$1165/IF(AND($D$1164&gt;$B$1166,$B$1166&gt;$D$1163),366,365))</f>
        <v>0</v>
      </c>
      <c r="G806" s="340">
        <f t="shared" si="11"/>
        <v>0</v>
      </c>
      <c r="H806" s="283"/>
    </row>
    <row r="807" spans="2:8" x14ac:dyDescent="0.25">
      <c r="B807" s="339">
        <v>803</v>
      </c>
      <c r="C807" s="125"/>
      <c r="D807" s="127">
        <v>0</v>
      </c>
      <c r="E807" s="127">
        <v>0</v>
      </c>
      <c r="F807" s="341">
        <f>(D807+E807)*'LIQUIDACION IN. DE'!$J$1166*($D$1165/IF(AND($D$1164&gt;$B$1166,$B$1166&gt;$D$1163),366,365))</f>
        <v>0</v>
      </c>
      <c r="G807" s="340">
        <f t="shared" si="11"/>
        <v>0</v>
      </c>
      <c r="H807" s="283"/>
    </row>
    <row r="808" spans="2:8" x14ac:dyDescent="0.25">
      <c r="B808" s="339">
        <v>804</v>
      </c>
      <c r="C808" s="125"/>
      <c r="D808" s="127">
        <v>0</v>
      </c>
      <c r="E808" s="127">
        <v>0</v>
      </c>
      <c r="F808" s="341">
        <f>(D808+E808)*'LIQUIDACION IN. DE'!$J$1166*($D$1165/IF(AND($D$1164&gt;$B$1166,$B$1166&gt;$D$1163),366,365))</f>
        <v>0</v>
      </c>
      <c r="G808" s="340">
        <f t="shared" si="11"/>
        <v>0</v>
      </c>
      <c r="H808" s="283"/>
    </row>
    <row r="809" spans="2:8" x14ac:dyDescent="0.25">
      <c r="B809" s="338">
        <v>805</v>
      </c>
      <c r="C809" s="125"/>
      <c r="D809" s="127">
        <v>0</v>
      </c>
      <c r="E809" s="127">
        <v>0</v>
      </c>
      <c r="F809" s="341">
        <f>(D809+E809)*'LIQUIDACION IN. DE'!$J$1166*($D$1165/IF(AND($D$1164&gt;$B$1166,$B$1166&gt;$D$1163),366,365))</f>
        <v>0</v>
      </c>
      <c r="G809" s="340">
        <f t="shared" si="11"/>
        <v>0</v>
      </c>
      <c r="H809" s="283"/>
    </row>
    <row r="810" spans="2:8" x14ac:dyDescent="0.25">
      <c r="B810" s="339">
        <v>806</v>
      </c>
      <c r="C810" s="125"/>
      <c r="D810" s="127">
        <v>0</v>
      </c>
      <c r="E810" s="127">
        <v>0</v>
      </c>
      <c r="F810" s="341">
        <f>(D810+E810)*'LIQUIDACION IN. DE'!$J$1166*($D$1165/IF(AND($D$1164&gt;$B$1166,$B$1166&gt;$D$1163),366,365))</f>
        <v>0</v>
      </c>
      <c r="G810" s="340">
        <f t="shared" si="11"/>
        <v>0</v>
      </c>
      <c r="H810" s="283"/>
    </row>
    <row r="811" spans="2:8" x14ac:dyDescent="0.25">
      <c r="B811" s="339">
        <v>807</v>
      </c>
      <c r="C811" s="125"/>
      <c r="D811" s="127">
        <v>0</v>
      </c>
      <c r="E811" s="127">
        <v>0</v>
      </c>
      <c r="F811" s="341">
        <f>(D811+E811)*'LIQUIDACION IN. DE'!$J$1166*($D$1165/IF(AND($D$1164&gt;$B$1166,$B$1166&gt;$D$1163),366,365))</f>
        <v>0</v>
      </c>
      <c r="G811" s="340">
        <f t="shared" si="11"/>
        <v>0</v>
      </c>
      <c r="H811" s="283"/>
    </row>
    <row r="812" spans="2:8" x14ac:dyDescent="0.25">
      <c r="B812" s="338">
        <v>808</v>
      </c>
      <c r="C812" s="125"/>
      <c r="D812" s="127">
        <v>0</v>
      </c>
      <c r="E812" s="127">
        <v>0</v>
      </c>
      <c r="F812" s="341">
        <f>(D812+E812)*'LIQUIDACION IN. DE'!$J$1166*($D$1165/IF(AND($D$1164&gt;$B$1166,$B$1166&gt;$D$1163),366,365))</f>
        <v>0</v>
      </c>
      <c r="G812" s="340">
        <f t="shared" si="11"/>
        <v>0</v>
      </c>
      <c r="H812" s="283"/>
    </row>
    <row r="813" spans="2:8" x14ac:dyDescent="0.25">
      <c r="B813" s="339">
        <v>809</v>
      </c>
      <c r="C813" s="125"/>
      <c r="D813" s="127">
        <v>0</v>
      </c>
      <c r="E813" s="127">
        <v>0</v>
      </c>
      <c r="F813" s="341">
        <f>(D813+E813)*'LIQUIDACION IN. DE'!$J$1166*($D$1165/IF(AND($D$1164&gt;$B$1166,$B$1166&gt;$D$1163),366,365))</f>
        <v>0</v>
      </c>
      <c r="G813" s="340">
        <f t="shared" si="11"/>
        <v>0</v>
      </c>
      <c r="H813" s="283"/>
    </row>
    <row r="814" spans="2:8" x14ac:dyDescent="0.25">
      <c r="B814" s="339">
        <v>810</v>
      </c>
      <c r="C814" s="125"/>
      <c r="D814" s="127">
        <v>0</v>
      </c>
      <c r="E814" s="127">
        <v>0</v>
      </c>
      <c r="F814" s="341">
        <f>(D814+E814)*'LIQUIDACION IN. DE'!$J$1166*($D$1165/IF(AND($D$1164&gt;$B$1166,$B$1166&gt;$D$1163),366,365))</f>
        <v>0</v>
      </c>
      <c r="G814" s="340">
        <f t="shared" si="11"/>
        <v>0</v>
      </c>
      <c r="H814" s="283"/>
    </row>
    <row r="815" spans="2:8" x14ac:dyDescent="0.25">
      <c r="B815" s="338">
        <v>811</v>
      </c>
      <c r="C815" s="125"/>
      <c r="D815" s="127">
        <v>0</v>
      </c>
      <c r="E815" s="127">
        <v>0</v>
      </c>
      <c r="F815" s="341">
        <f>(D815+E815)*'LIQUIDACION IN. DE'!$J$1166*($D$1165/IF(AND($D$1164&gt;$B$1166,$B$1166&gt;$D$1163),366,365))</f>
        <v>0</v>
      </c>
      <c r="G815" s="340">
        <f t="shared" si="11"/>
        <v>0</v>
      </c>
      <c r="H815" s="283"/>
    </row>
    <row r="816" spans="2:8" x14ac:dyDescent="0.25">
      <c r="B816" s="339">
        <v>812</v>
      </c>
      <c r="C816" s="125"/>
      <c r="D816" s="127">
        <v>0</v>
      </c>
      <c r="E816" s="127">
        <v>0</v>
      </c>
      <c r="F816" s="341">
        <f>(D816+E816)*'LIQUIDACION IN. DE'!$J$1166*($D$1165/IF(AND($D$1164&gt;$B$1166,$B$1166&gt;$D$1163),366,365))</f>
        <v>0</v>
      </c>
      <c r="G816" s="340">
        <f t="shared" si="11"/>
        <v>0</v>
      </c>
      <c r="H816" s="283"/>
    </row>
    <row r="817" spans="2:8" x14ac:dyDescent="0.25">
      <c r="B817" s="339">
        <v>813</v>
      </c>
      <c r="C817" s="125"/>
      <c r="D817" s="127">
        <v>0</v>
      </c>
      <c r="E817" s="127">
        <v>0</v>
      </c>
      <c r="F817" s="341">
        <f>(D817+E817)*'LIQUIDACION IN. DE'!$J$1166*($D$1165/IF(AND($D$1164&gt;$B$1166,$B$1166&gt;$D$1163),366,365))</f>
        <v>0</v>
      </c>
      <c r="G817" s="340">
        <f t="shared" si="11"/>
        <v>0</v>
      </c>
      <c r="H817" s="283"/>
    </row>
    <row r="818" spans="2:8" x14ac:dyDescent="0.25">
      <c r="B818" s="338">
        <v>814</v>
      </c>
      <c r="C818" s="125"/>
      <c r="D818" s="127">
        <v>0</v>
      </c>
      <c r="E818" s="127">
        <v>0</v>
      </c>
      <c r="F818" s="341">
        <f>(D818+E818)*'LIQUIDACION IN. DE'!$J$1166*($D$1165/IF(AND($D$1164&gt;$B$1166,$B$1166&gt;$D$1163),366,365))</f>
        <v>0</v>
      </c>
      <c r="G818" s="340">
        <f t="shared" si="11"/>
        <v>0</v>
      </c>
      <c r="H818" s="283"/>
    </row>
    <row r="819" spans="2:8" x14ac:dyDescent="0.25">
      <c r="B819" s="339">
        <v>815</v>
      </c>
      <c r="C819" s="125"/>
      <c r="D819" s="127">
        <v>0</v>
      </c>
      <c r="E819" s="127">
        <v>0</v>
      </c>
      <c r="F819" s="341">
        <f>(D819+E819)*'LIQUIDACION IN. DE'!$J$1166*($D$1165/IF(AND($D$1164&gt;$B$1166,$B$1166&gt;$D$1163),366,365))</f>
        <v>0</v>
      </c>
      <c r="G819" s="340">
        <f t="shared" si="11"/>
        <v>0</v>
      </c>
      <c r="H819" s="283"/>
    </row>
    <row r="820" spans="2:8" x14ac:dyDescent="0.25">
      <c r="B820" s="339">
        <v>816</v>
      </c>
      <c r="C820" s="125"/>
      <c r="D820" s="127">
        <v>0</v>
      </c>
      <c r="E820" s="127">
        <v>0</v>
      </c>
      <c r="F820" s="341">
        <f>(D820+E820)*'LIQUIDACION IN. DE'!$J$1166*($D$1165/IF(AND($D$1164&gt;$B$1166,$B$1166&gt;$D$1163),366,365))</f>
        <v>0</v>
      </c>
      <c r="G820" s="340">
        <f t="shared" si="11"/>
        <v>0</v>
      </c>
      <c r="H820" s="283"/>
    </row>
    <row r="821" spans="2:8" x14ac:dyDescent="0.25">
      <c r="B821" s="338">
        <v>817</v>
      </c>
      <c r="C821" s="125"/>
      <c r="D821" s="127">
        <v>0</v>
      </c>
      <c r="E821" s="127">
        <v>0</v>
      </c>
      <c r="F821" s="341">
        <f>(D821+E821)*'LIQUIDACION IN. DE'!$J$1166*($D$1165/IF(AND($D$1164&gt;$B$1166,$B$1166&gt;$D$1163),366,365))</f>
        <v>0</v>
      </c>
      <c r="G821" s="340">
        <f t="shared" si="11"/>
        <v>0</v>
      </c>
      <c r="H821" s="283"/>
    </row>
    <row r="822" spans="2:8" x14ac:dyDescent="0.25">
      <c r="B822" s="339">
        <v>818</v>
      </c>
      <c r="C822" s="125"/>
      <c r="D822" s="127">
        <v>0</v>
      </c>
      <c r="E822" s="127">
        <v>0</v>
      </c>
      <c r="F822" s="341">
        <f>(D822+E822)*'LIQUIDACION IN. DE'!$J$1166*($D$1165/IF(AND($D$1164&gt;$B$1166,$B$1166&gt;$D$1163),366,365))</f>
        <v>0</v>
      </c>
      <c r="G822" s="340">
        <f t="shared" si="11"/>
        <v>0</v>
      </c>
      <c r="H822" s="283"/>
    </row>
    <row r="823" spans="2:8" x14ac:dyDescent="0.25">
      <c r="B823" s="339">
        <v>819</v>
      </c>
      <c r="C823" s="125"/>
      <c r="D823" s="127">
        <v>0</v>
      </c>
      <c r="E823" s="127">
        <v>0</v>
      </c>
      <c r="F823" s="341">
        <f>(D823+E823)*'LIQUIDACION IN. DE'!$J$1166*($D$1165/IF(AND($D$1164&gt;$B$1166,$B$1166&gt;$D$1163),366,365))</f>
        <v>0</v>
      </c>
      <c r="G823" s="340">
        <f t="shared" si="11"/>
        <v>0</v>
      </c>
      <c r="H823" s="283"/>
    </row>
    <row r="824" spans="2:8" x14ac:dyDescent="0.25">
      <c r="B824" s="338">
        <v>820</v>
      </c>
      <c r="C824" s="125"/>
      <c r="D824" s="127">
        <v>0</v>
      </c>
      <c r="E824" s="127">
        <v>0</v>
      </c>
      <c r="F824" s="341">
        <f>(D824+E824)*'LIQUIDACION IN. DE'!$J$1166*($D$1165/IF(AND($D$1164&gt;$B$1166,$B$1166&gt;$D$1163),366,365))</f>
        <v>0</v>
      </c>
      <c r="G824" s="340">
        <f t="shared" si="11"/>
        <v>0</v>
      </c>
      <c r="H824" s="283"/>
    </row>
    <row r="825" spans="2:8" x14ac:dyDescent="0.25">
      <c r="B825" s="339">
        <v>821</v>
      </c>
      <c r="C825" s="125"/>
      <c r="D825" s="127">
        <v>0</v>
      </c>
      <c r="E825" s="127">
        <v>0</v>
      </c>
      <c r="F825" s="341">
        <f>(D825+E825)*'LIQUIDACION IN. DE'!$J$1166*($D$1165/IF(AND($D$1164&gt;$B$1166,$B$1166&gt;$D$1163),366,365))</f>
        <v>0</v>
      </c>
      <c r="G825" s="340">
        <f t="shared" si="11"/>
        <v>0</v>
      </c>
      <c r="H825" s="283"/>
    </row>
    <row r="826" spans="2:8" x14ac:dyDescent="0.25">
      <c r="B826" s="339">
        <v>822</v>
      </c>
      <c r="C826" s="125"/>
      <c r="D826" s="127">
        <v>0</v>
      </c>
      <c r="E826" s="127">
        <v>0</v>
      </c>
      <c r="F826" s="341">
        <f>(D826+E826)*'LIQUIDACION IN. DE'!$J$1166*($D$1165/IF(AND($D$1164&gt;$B$1166,$B$1166&gt;$D$1163),366,365))</f>
        <v>0</v>
      </c>
      <c r="G826" s="340">
        <f t="shared" si="11"/>
        <v>0</v>
      </c>
      <c r="H826" s="283"/>
    </row>
    <row r="827" spans="2:8" x14ac:dyDescent="0.25">
      <c r="B827" s="338">
        <v>823</v>
      </c>
      <c r="C827" s="125"/>
      <c r="D827" s="127">
        <v>0</v>
      </c>
      <c r="E827" s="127">
        <v>0</v>
      </c>
      <c r="F827" s="341">
        <f>(D827+E827)*'LIQUIDACION IN. DE'!$J$1166*($D$1165/IF(AND($D$1164&gt;$B$1166,$B$1166&gt;$D$1163),366,365))</f>
        <v>0</v>
      </c>
      <c r="G827" s="340">
        <f t="shared" si="11"/>
        <v>0</v>
      </c>
      <c r="H827" s="283"/>
    </row>
    <row r="828" spans="2:8" x14ac:dyDescent="0.25">
      <c r="B828" s="339">
        <v>824</v>
      </c>
      <c r="C828" s="125"/>
      <c r="D828" s="127">
        <v>0</v>
      </c>
      <c r="E828" s="127">
        <v>0</v>
      </c>
      <c r="F828" s="341">
        <f>(D828+E828)*'LIQUIDACION IN. DE'!$J$1166*($D$1165/IF(AND($D$1164&gt;$B$1166,$B$1166&gt;$D$1163),366,365))</f>
        <v>0</v>
      </c>
      <c r="G828" s="340">
        <f t="shared" si="11"/>
        <v>0</v>
      </c>
      <c r="H828" s="283"/>
    </row>
    <row r="829" spans="2:8" x14ac:dyDescent="0.25">
      <c r="B829" s="339">
        <v>825</v>
      </c>
      <c r="C829" s="125"/>
      <c r="D829" s="127">
        <v>0</v>
      </c>
      <c r="E829" s="127">
        <v>0</v>
      </c>
      <c r="F829" s="341">
        <f>(D829+E829)*'LIQUIDACION IN. DE'!$J$1166*($D$1165/IF(AND($D$1164&gt;$B$1166,$B$1166&gt;$D$1163),366,365))</f>
        <v>0</v>
      </c>
      <c r="G829" s="340">
        <f t="shared" si="11"/>
        <v>0</v>
      </c>
      <c r="H829" s="283"/>
    </row>
    <row r="830" spans="2:8" x14ac:dyDescent="0.25">
      <c r="B830" s="338">
        <v>826</v>
      </c>
      <c r="C830" s="125"/>
      <c r="D830" s="127">
        <v>0</v>
      </c>
      <c r="E830" s="127">
        <v>0</v>
      </c>
      <c r="F830" s="341">
        <f>(D830+E830)*'LIQUIDACION IN. DE'!$J$1166*($D$1165/IF(AND($D$1164&gt;$B$1166,$B$1166&gt;$D$1163),366,365))</f>
        <v>0</v>
      </c>
      <c r="G830" s="340">
        <f t="shared" si="11"/>
        <v>0</v>
      </c>
      <c r="H830" s="283"/>
    </row>
    <row r="831" spans="2:8" x14ac:dyDescent="0.25">
      <c r="B831" s="339">
        <v>827</v>
      </c>
      <c r="C831" s="125"/>
      <c r="D831" s="127">
        <v>0</v>
      </c>
      <c r="E831" s="127">
        <v>0</v>
      </c>
      <c r="F831" s="341">
        <f>(D831+E831)*'LIQUIDACION IN. DE'!$J$1166*($D$1165/IF(AND($D$1164&gt;$B$1166,$B$1166&gt;$D$1163),366,365))</f>
        <v>0</v>
      </c>
      <c r="G831" s="340">
        <f t="shared" si="11"/>
        <v>0</v>
      </c>
      <c r="H831" s="283"/>
    </row>
    <row r="832" spans="2:8" x14ac:dyDescent="0.25">
      <c r="B832" s="339">
        <v>828</v>
      </c>
      <c r="C832" s="125"/>
      <c r="D832" s="127">
        <v>0</v>
      </c>
      <c r="E832" s="127">
        <v>0</v>
      </c>
      <c r="F832" s="341">
        <f>(D832+E832)*'LIQUIDACION IN. DE'!$J$1166*($D$1165/IF(AND($D$1164&gt;$B$1166,$B$1166&gt;$D$1163),366,365))</f>
        <v>0</v>
      </c>
      <c r="G832" s="340">
        <f t="shared" si="11"/>
        <v>0</v>
      </c>
      <c r="H832" s="283"/>
    </row>
    <row r="833" spans="2:8" x14ac:dyDescent="0.25">
      <c r="B833" s="338">
        <v>829</v>
      </c>
      <c r="C833" s="125"/>
      <c r="D833" s="127">
        <v>0</v>
      </c>
      <c r="E833" s="127">
        <v>0</v>
      </c>
      <c r="F833" s="341">
        <f>(D833+E833)*'LIQUIDACION IN. DE'!$J$1166*($D$1165/IF(AND($D$1164&gt;$B$1166,$B$1166&gt;$D$1163),366,365))</f>
        <v>0</v>
      </c>
      <c r="G833" s="340">
        <f t="shared" si="11"/>
        <v>0</v>
      </c>
      <c r="H833" s="283"/>
    </row>
    <row r="834" spans="2:8" x14ac:dyDescent="0.25">
      <c r="B834" s="339">
        <v>830</v>
      </c>
      <c r="C834" s="125"/>
      <c r="D834" s="127">
        <v>0</v>
      </c>
      <c r="E834" s="127">
        <v>0</v>
      </c>
      <c r="F834" s="341">
        <f>(D834+E834)*'LIQUIDACION IN. DE'!$J$1166*($D$1165/IF(AND($D$1164&gt;$B$1166,$B$1166&gt;$D$1163),366,365))</f>
        <v>0</v>
      </c>
      <c r="G834" s="340">
        <f t="shared" si="11"/>
        <v>0</v>
      </c>
      <c r="H834" s="283"/>
    </row>
    <row r="835" spans="2:8" x14ac:dyDescent="0.25">
      <c r="B835" s="339">
        <v>831</v>
      </c>
      <c r="C835" s="125"/>
      <c r="D835" s="127">
        <v>0</v>
      </c>
      <c r="E835" s="127">
        <v>0</v>
      </c>
      <c r="F835" s="341">
        <f>(D835+E835)*'LIQUIDACION IN. DE'!$J$1166*($D$1165/IF(AND($D$1164&gt;$B$1166,$B$1166&gt;$D$1163),366,365))</f>
        <v>0</v>
      </c>
      <c r="G835" s="340">
        <f t="shared" si="11"/>
        <v>0</v>
      </c>
      <c r="H835" s="283"/>
    </row>
    <row r="836" spans="2:8" x14ac:dyDescent="0.25">
      <c r="B836" s="338">
        <v>832</v>
      </c>
      <c r="C836" s="125"/>
      <c r="D836" s="127">
        <v>0</v>
      </c>
      <c r="E836" s="127">
        <v>0</v>
      </c>
      <c r="F836" s="341">
        <f>(D836+E836)*'LIQUIDACION IN. DE'!$J$1166*($D$1165/IF(AND($D$1164&gt;$B$1166,$B$1166&gt;$D$1163),366,365))</f>
        <v>0</v>
      </c>
      <c r="G836" s="340">
        <f t="shared" si="11"/>
        <v>0</v>
      </c>
      <c r="H836" s="283"/>
    </row>
    <row r="837" spans="2:8" x14ac:dyDescent="0.25">
      <c r="B837" s="339">
        <v>833</v>
      </c>
      <c r="C837" s="125"/>
      <c r="D837" s="127">
        <v>0</v>
      </c>
      <c r="E837" s="127">
        <v>0</v>
      </c>
      <c r="F837" s="341">
        <f>(D837+E837)*'LIQUIDACION IN. DE'!$J$1166*($D$1165/IF(AND($D$1164&gt;$B$1166,$B$1166&gt;$D$1163),366,365))</f>
        <v>0</v>
      </c>
      <c r="G837" s="340">
        <f t="shared" si="11"/>
        <v>0</v>
      </c>
      <c r="H837" s="283"/>
    </row>
    <row r="838" spans="2:8" x14ac:dyDescent="0.25">
      <c r="B838" s="339">
        <v>834</v>
      </c>
      <c r="C838" s="125"/>
      <c r="D838" s="127">
        <v>0</v>
      </c>
      <c r="E838" s="127">
        <v>0</v>
      </c>
      <c r="F838" s="341">
        <f>(D838+E838)*'LIQUIDACION IN. DE'!$J$1166*($D$1165/IF(AND($D$1164&gt;$B$1166,$B$1166&gt;$D$1163),366,365))</f>
        <v>0</v>
      </c>
      <c r="G838" s="340">
        <f t="shared" si="11"/>
        <v>0</v>
      </c>
      <c r="H838" s="283"/>
    </row>
    <row r="839" spans="2:8" x14ac:dyDescent="0.25">
      <c r="B839" s="338">
        <v>835</v>
      </c>
      <c r="C839" s="125"/>
      <c r="D839" s="127">
        <v>0</v>
      </c>
      <c r="E839" s="127">
        <v>0</v>
      </c>
      <c r="F839" s="341">
        <f>(D839+E839)*'LIQUIDACION IN. DE'!$J$1166*($D$1165/IF(AND($D$1164&gt;$B$1166,$B$1166&gt;$D$1163),366,365))</f>
        <v>0</v>
      </c>
      <c r="G839" s="340">
        <f t="shared" si="11"/>
        <v>0</v>
      </c>
      <c r="H839" s="283"/>
    </row>
    <row r="840" spans="2:8" x14ac:dyDescent="0.25">
      <c r="B840" s="339">
        <v>836</v>
      </c>
      <c r="C840" s="125"/>
      <c r="D840" s="127">
        <v>0</v>
      </c>
      <c r="E840" s="127">
        <v>0</v>
      </c>
      <c r="F840" s="341">
        <f>(D840+E840)*'LIQUIDACION IN. DE'!$J$1166*($D$1165/IF(AND($D$1164&gt;$B$1166,$B$1166&gt;$D$1163),366,365))</f>
        <v>0</v>
      </c>
      <c r="G840" s="340">
        <f t="shared" si="11"/>
        <v>0</v>
      </c>
      <c r="H840" s="283"/>
    </row>
    <row r="841" spans="2:8" x14ac:dyDescent="0.25">
      <c r="B841" s="339">
        <v>837</v>
      </c>
      <c r="C841" s="125"/>
      <c r="D841" s="127">
        <v>0</v>
      </c>
      <c r="E841" s="127">
        <v>0</v>
      </c>
      <c r="F841" s="341">
        <f>(D841+E841)*'LIQUIDACION IN. DE'!$J$1166*($D$1165/IF(AND($D$1164&gt;$B$1166,$B$1166&gt;$D$1163),366,365))</f>
        <v>0</v>
      </c>
      <c r="G841" s="340">
        <f t="shared" si="11"/>
        <v>0</v>
      </c>
      <c r="H841" s="283"/>
    </row>
    <row r="842" spans="2:8" x14ac:dyDescent="0.25">
      <c r="B842" s="338">
        <v>838</v>
      </c>
      <c r="C842" s="125"/>
      <c r="D842" s="127">
        <v>0</v>
      </c>
      <c r="E842" s="127">
        <v>0</v>
      </c>
      <c r="F842" s="341">
        <f>(D842+E842)*'LIQUIDACION IN. DE'!$J$1166*($D$1165/IF(AND($D$1164&gt;$B$1166,$B$1166&gt;$D$1163),366,365))</f>
        <v>0</v>
      </c>
      <c r="G842" s="340">
        <f t="shared" ref="G842:G905" si="12">SUM(D842:F842)</f>
        <v>0</v>
      </c>
      <c r="H842" s="283"/>
    </row>
    <row r="843" spans="2:8" x14ac:dyDescent="0.25">
      <c r="B843" s="339">
        <v>839</v>
      </c>
      <c r="C843" s="125"/>
      <c r="D843" s="127">
        <v>0</v>
      </c>
      <c r="E843" s="127">
        <v>0</v>
      </c>
      <c r="F843" s="341">
        <f>(D843+E843)*'LIQUIDACION IN. DE'!$J$1166*($D$1165/IF(AND($D$1164&gt;$B$1166,$B$1166&gt;$D$1163),366,365))</f>
        <v>0</v>
      </c>
      <c r="G843" s="340">
        <f t="shared" si="12"/>
        <v>0</v>
      </c>
      <c r="H843" s="283"/>
    </row>
    <row r="844" spans="2:8" x14ac:dyDescent="0.25">
      <c r="B844" s="339">
        <v>840</v>
      </c>
      <c r="C844" s="125"/>
      <c r="D844" s="127">
        <v>0</v>
      </c>
      <c r="E844" s="127">
        <v>0</v>
      </c>
      <c r="F844" s="341">
        <f>(D844+E844)*'LIQUIDACION IN. DE'!$J$1166*($D$1165/IF(AND($D$1164&gt;$B$1166,$B$1166&gt;$D$1163),366,365))</f>
        <v>0</v>
      </c>
      <c r="G844" s="340">
        <f t="shared" si="12"/>
        <v>0</v>
      </c>
      <c r="H844" s="283"/>
    </row>
    <row r="845" spans="2:8" x14ac:dyDescent="0.25">
      <c r="B845" s="338">
        <v>841</v>
      </c>
      <c r="C845" s="125"/>
      <c r="D845" s="127">
        <v>0</v>
      </c>
      <c r="E845" s="127">
        <v>0</v>
      </c>
      <c r="F845" s="341">
        <f>(D845+E845)*'LIQUIDACION IN. DE'!$J$1166*($D$1165/IF(AND($D$1164&gt;$B$1166,$B$1166&gt;$D$1163),366,365))</f>
        <v>0</v>
      </c>
      <c r="G845" s="340">
        <f t="shared" si="12"/>
        <v>0</v>
      </c>
      <c r="H845" s="283"/>
    </row>
    <row r="846" spans="2:8" x14ac:dyDescent="0.25">
      <c r="B846" s="339">
        <v>842</v>
      </c>
      <c r="C846" s="125"/>
      <c r="D846" s="127">
        <v>0</v>
      </c>
      <c r="E846" s="127">
        <v>0</v>
      </c>
      <c r="F846" s="341">
        <f>(D846+E846)*'LIQUIDACION IN. DE'!$J$1166*($D$1165/IF(AND($D$1164&gt;$B$1166,$B$1166&gt;$D$1163),366,365))</f>
        <v>0</v>
      </c>
      <c r="G846" s="340">
        <f t="shared" si="12"/>
        <v>0</v>
      </c>
      <c r="H846" s="283"/>
    </row>
    <row r="847" spans="2:8" x14ac:dyDescent="0.25">
      <c r="B847" s="339">
        <v>843</v>
      </c>
      <c r="C847" s="125"/>
      <c r="D847" s="127">
        <v>0</v>
      </c>
      <c r="E847" s="127">
        <v>0</v>
      </c>
      <c r="F847" s="341">
        <f>(D847+E847)*'LIQUIDACION IN. DE'!$J$1166*($D$1165/IF(AND($D$1164&gt;$B$1166,$B$1166&gt;$D$1163),366,365))</f>
        <v>0</v>
      </c>
      <c r="G847" s="340">
        <f t="shared" si="12"/>
        <v>0</v>
      </c>
      <c r="H847" s="283"/>
    </row>
    <row r="848" spans="2:8" x14ac:dyDescent="0.25">
      <c r="B848" s="338">
        <v>844</v>
      </c>
      <c r="C848" s="125"/>
      <c r="D848" s="127">
        <v>0</v>
      </c>
      <c r="E848" s="127">
        <v>0</v>
      </c>
      <c r="F848" s="341">
        <f>(D848+E848)*'LIQUIDACION IN. DE'!$J$1166*($D$1165/IF(AND($D$1164&gt;$B$1166,$B$1166&gt;$D$1163),366,365))</f>
        <v>0</v>
      </c>
      <c r="G848" s="340">
        <f t="shared" si="12"/>
        <v>0</v>
      </c>
      <c r="H848" s="283"/>
    </row>
    <row r="849" spans="2:8" x14ac:dyDescent="0.25">
      <c r="B849" s="339">
        <v>845</v>
      </c>
      <c r="C849" s="125"/>
      <c r="D849" s="127">
        <v>0</v>
      </c>
      <c r="E849" s="127">
        <v>0</v>
      </c>
      <c r="F849" s="341">
        <f>(D849+E849)*'LIQUIDACION IN. DE'!$J$1166*($D$1165/IF(AND($D$1164&gt;$B$1166,$B$1166&gt;$D$1163),366,365))</f>
        <v>0</v>
      </c>
      <c r="G849" s="340">
        <f t="shared" si="12"/>
        <v>0</v>
      </c>
      <c r="H849" s="283"/>
    </row>
    <row r="850" spans="2:8" x14ac:dyDescent="0.25">
      <c r="B850" s="339">
        <v>846</v>
      </c>
      <c r="C850" s="125"/>
      <c r="D850" s="127">
        <v>0</v>
      </c>
      <c r="E850" s="127">
        <v>0</v>
      </c>
      <c r="F850" s="341">
        <f>(D850+E850)*'LIQUIDACION IN. DE'!$J$1166*($D$1165/IF(AND($D$1164&gt;$B$1166,$B$1166&gt;$D$1163),366,365))</f>
        <v>0</v>
      </c>
      <c r="G850" s="340">
        <f t="shared" si="12"/>
        <v>0</v>
      </c>
      <c r="H850" s="283"/>
    </row>
    <row r="851" spans="2:8" x14ac:dyDescent="0.25">
      <c r="B851" s="338">
        <v>847</v>
      </c>
      <c r="C851" s="125"/>
      <c r="D851" s="127">
        <v>0</v>
      </c>
      <c r="E851" s="127">
        <v>0</v>
      </c>
      <c r="F851" s="341">
        <f>(D851+E851)*'LIQUIDACION IN. DE'!$J$1166*($D$1165/IF(AND($D$1164&gt;$B$1166,$B$1166&gt;$D$1163),366,365))</f>
        <v>0</v>
      </c>
      <c r="G851" s="340">
        <f t="shared" si="12"/>
        <v>0</v>
      </c>
      <c r="H851" s="283"/>
    </row>
    <row r="852" spans="2:8" x14ac:dyDescent="0.25">
      <c r="B852" s="339">
        <v>848</v>
      </c>
      <c r="C852" s="125"/>
      <c r="D852" s="127">
        <v>0</v>
      </c>
      <c r="E852" s="127">
        <v>0</v>
      </c>
      <c r="F852" s="341">
        <f>(D852+E852)*'LIQUIDACION IN. DE'!$J$1166*($D$1165/IF(AND($D$1164&gt;$B$1166,$B$1166&gt;$D$1163),366,365))</f>
        <v>0</v>
      </c>
      <c r="G852" s="340">
        <f t="shared" si="12"/>
        <v>0</v>
      </c>
      <c r="H852" s="283"/>
    </row>
    <row r="853" spans="2:8" x14ac:dyDescent="0.25">
      <c r="B853" s="339">
        <v>849</v>
      </c>
      <c r="C853" s="125"/>
      <c r="D853" s="127">
        <v>0</v>
      </c>
      <c r="E853" s="127">
        <v>0</v>
      </c>
      <c r="F853" s="341">
        <f>(D853+E853)*'LIQUIDACION IN. DE'!$J$1166*($D$1165/IF(AND($D$1164&gt;$B$1166,$B$1166&gt;$D$1163),366,365))</f>
        <v>0</v>
      </c>
      <c r="G853" s="340">
        <f t="shared" si="12"/>
        <v>0</v>
      </c>
      <c r="H853" s="283"/>
    </row>
    <row r="854" spans="2:8" x14ac:dyDescent="0.25">
      <c r="B854" s="338">
        <v>850</v>
      </c>
      <c r="C854" s="125"/>
      <c r="D854" s="127">
        <v>0</v>
      </c>
      <c r="E854" s="127">
        <v>0</v>
      </c>
      <c r="F854" s="341">
        <f>(D854+E854)*'LIQUIDACION IN. DE'!$J$1166*($D$1165/IF(AND($D$1164&gt;$B$1166,$B$1166&gt;$D$1163),366,365))</f>
        <v>0</v>
      </c>
      <c r="G854" s="340">
        <f t="shared" si="12"/>
        <v>0</v>
      </c>
      <c r="H854" s="283"/>
    </row>
    <row r="855" spans="2:8" x14ac:dyDescent="0.25">
      <c r="B855" s="339">
        <v>851</v>
      </c>
      <c r="C855" s="125"/>
      <c r="D855" s="127">
        <v>0</v>
      </c>
      <c r="E855" s="127">
        <v>0</v>
      </c>
      <c r="F855" s="341">
        <f>(D855+E855)*'LIQUIDACION IN. DE'!$J$1166*($D$1165/IF(AND($D$1164&gt;$B$1166,$B$1166&gt;$D$1163),366,365))</f>
        <v>0</v>
      </c>
      <c r="G855" s="340">
        <f t="shared" si="12"/>
        <v>0</v>
      </c>
      <c r="H855" s="283"/>
    </row>
    <row r="856" spans="2:8" x14ac:dyDescent="0.25">
      <c r="B856" s="339">
        <v>852</v>
      </c>
      <c r="C856" s="125"/>
      <c r="D856" s="127">
        <v>0</v>
      </c>
      <c r="E856" s="127">
        <v>0</v>
      </c>
      <c r="F856" s="341">
        <f>(D856+E856)*'LIQUIDACION IN. DE'!$J$1166*($D$1165/IF(AND($D$1164&gt;$B$1166,$B$1166&gt;$D$1163),366,365))</f>
        <v>0</v>
      </c>
      <c r="G856" s="340">
        <f t="shared" si="12"/>
        <v>0</v>
      </c>
      <c r="H856" s="283"/>
    </row>
    <row r="857" spans="2:8" x14ac:dyDescent="0.25">
      <c r="B857" s="338">
        <v>853</v>
      </c>
      <c r="C857" s="125"/>
      <c r="D857" s="127">
        <v>0</v>
      </c>
      <c r="E857" s="127">
        <v>0</v>
      </c>
      <c r="F857" s="341">
        <f>(D857+E857)*'LIQUIDACION IN. DE'!$J$1166*($D$1165/IF(AND($D$1164&gt;$B$1166,$B$1166&gt;$D$1163),366,365))</f>
        <v>0</v>
      </c>
      <c r="G857" s="340">
        <f t="shared" si="12"/>
        <v>0</v>
      </c>
      <c r="H857" s="283"/>
    </row>
    <row r="858" spans="2:8" x14ac:dyDescent="0.25">
      <c r="B858" s="339">
        <v>854</v>
      </c>
      <c r="C858" s="125"/>
      <c r="D858" s="127">
        <v>0</v>
      </c>
      <c r="E858" s="127">
        <v>0</v>
      </c>
      <c r="F858" s="341">
        <f>(D858+E858)*'LIQUIDACION IN. DE'!$J$1166*($D$1165/IF(AND($D$1164&gt;$B$1166,$B$1166&gt;$D$1163),366,365))</f>
        <v>0</v>
      </c>
      <c r="G858" s="340">
        <f t="shared" si="12"/>
        <v>0</v>
      </c>
      <c r="H858" s="283"/>
    </row>
    <row r="859" spans="2:8" x14ac:dyDescent="0.25">
      <c r="B859" s="339">
        <v>855</v>
      </c>
      <c r="C859" s="125"/>
      <c r="D859" s="127">
        <v>0</v>
      </c>
      <c r="E859" s="127">
        <v>0</v>
      </c>
      <c r="F859" s="341">
        <f>(D859+E859)*'LIQUIDACION IN. DE'!$J$1166*($D$1165/IF(AND($D$1164&gt;$B$1166,$B$1166&gt;$D$1163),366,365))</f>
        <v>0</v>
      </c>
      <c r="G859" s="340">
        <f t="shared" si="12"/>
        <v>0</v>
      </c>
      <c r="H859" s="283"/>
    </row>
    <row r="860" spans="2:8" x14ac:dyDescent="0.25">
      <c r="B860" s="338">
        <v>856</v>
      </c>
      <c r="C860" s="125"/>
      <c r="D860" s="127">
        <v>0</v>
      </c>
      <c r="E860" s="127">
        <v>0</v>
      </c>
      <c r="F860" s="341">
        <f>(D860+E860)*'LIQUIDACION IN. DE'!$J$1166*($D$1165/IF(AND($D$1164&gt;$B$1166,$B$1166&gt;$D$1163),366,365))</f>
        <v>0</v>
      </c>
      <c r="G860" s="340">
        <f t="shared" si="12"/>
        <v>0</v>
      </c>
      <c r="H860" s="283"/>
    </row>
    <row r="861" spans="2:8" x14ac:dyDescent="0.25">
      <c r="B861" s="339">
        <v>857</v>
      </c>
      <c r="C861" s="125"/>
      <c r="D861" s="127">
        <v>0</v>
      </c>
      <c r="E861" s="127">
        <v>0</v>
      </c>
      <c r="F861" s="341">
        <f>(D861+E861)*'LIQUIDACION IN. DE'!$J$1166*($D$1165/IF(AND($D$1164&gt;$B$1166,$B$1166&gt;$D$1163),366,365))</f>
        <v>0</v>
      </c>
      <c r="G861" s="340">
        <f t="shared" si="12"/>
        <v>0</v>
      </c>
      <c r="H861" s="283"/>
    </row>
    <row r="862" spans="2:8" x14ac:dyDescent="0.25">
      <c r="B862" s="339">
        <v>858</v>
      </c>
      <c r="C862" s="125"/>
      <c r="D862" s="127">
        <v>0</v>
      </c>
      <c r="E862" s="127">
        <v>0</v>
      </c>
      <c r="F862" s="341">
        <f>(D862+E862)*'LIQUIDACION IN. DE'!$J$1166*($D$1165/IF(AND($D$1164&gt;$B$1166,$B$1166&gt;$D$1163),366,365))</f>
        <v>0</v>
      </c>
      <c r="G862" s="340">
        <f t="shared" si="12"/>
        <v>0</v>
      </c>
      <c r="H862" s="283"/>
    </row>
    <row r="863" spans="2:8" x14ac:dyDescent="0.25">
      <c r="B863" s="338">
        <v>859</v>
      </c>
      <c r="C863" s="125"/>
      <c r="D863" s="127">
        <v>0</v>
      </c>
      <c r="E863" s="127">
        <v>0</v>
      </c>
      <c r="F863" s="341">
        <f>(D863+E863)*'LIQUIDACION IN. DE'!$J$1166*($D$1165/IF(AND($D$1164&gt;$B$1166,$B$1166&gt;$D$1163),366,365))</f>
        <v>0</v>
      </c>
      <c r="G863" s="340">
        <f t="shared" si="12"/>
        <v>0</v>
      </c>
      <c r="H863" s="283"/>
    </row>
    <row r="864" spans="2:8" x14ac:dyDescent="0.25">
      <c r="B864" s="339">
        <v>860</v>
      </c>
      <c r="C864" s="125"/>
      <c r="D864" s="127">
        <v>0</v>
      </c>
      <c r="E864" s="127">
        <v>0</v>
      </c>
      <c r="F864" s="341">
        <f>(D864+E864)*'LIQUIDACION IN. DE'!$J$1166*($D$1165/IF(AND($D$1164&gt;$B$1166,$B$1166&gt;$D$1163),366,365))</f>
        <v>0</v>
      </c>
      <c r="G864" s="340">
        <f t="shared" si="12"/>
        <v>0</v>
      </c>
      <c r="H864" s="283"/>
    </row>
    <row r="865" spans="2:8" x14ac:dyDescent="0.25">
      <c r="B865" s="339">
        <v>861</v>
      </c>
      <c r="C865" s="125"/>
      <c r="D865" s="127">
        <v>0</v>
      </c>
      <c r="E865" s="127">
        <v>0</v>
      </c>
      <c r="F865" s="341">
        <f>(D865+E865)*'LIQUIDACION IN. DE'!$J$1166*($D$1165/IF(AND($D$1164&gt;$B$1166,$B$1166&gt;$D$1163),366,365))</f>
        <v>0</v>
      </c>
      <c r="G865" s="340">
        <f t="shared" si="12"/>
        <v>0</v>
      </c>
      <c r="H865" s="283"/>
    </row>
    <row r="866" spans="2:8" x14ac:dyDescent="0.25">
      <c r="B866" s="338">
        <v>862</v>
      </c>
      <c r="C866" s="125"/>
      <c r="D866" s="127">
        <v>0</v>
      </c>
      <c r="E866" s="127">
        <v>0</v>
      </c>
      <c r="F866" s="341">
        <f>(D866+E866)*'LIQUIDACION IN. DE'!$J$1166*($D$1165/IF(AND($D$1164&gt;$B$1166,$B$1166&gt;$D$1163),366,365))</f>
        <v>0</v>
      </c>
      <c r="G866" s="340">
        <f t="shared" si="12"/>
        <v>0</v>
      </c>
      <c r="H866" s="283"/>
    </row>
    <row r="867" spans="2:8" x14ac:dyDescent="0.25">
      <c r="B867" s="339">
        <v>863</v>
      </c>
      <c r="C867" s="125"/>
      <c r="D867" s="127">
        <v>0</v>
      </c>
      <c r="E867" s="127">
        <v>0</v>
      </c>
      <c r="F867" s="341">
        <f>(D867+E867)*'LIQUIDACION IN. DE'!$J$1166*($D$1165/IF(AND($D$1164&gt;$B$1166,$B$1166&gt;$D$1163),366,365))</f>
        <v>0</v>
      </c>
      <c r="G867" s="340">
        <f t="shared" si="12"/>
        <v>0</v>
      </c>
      <c r="H867" s="283"/>
    </row>
    <row r="868" spans="2:8" x14ac:dyDescent="0.25">
      <c r="B868" s="339">
        <v>864</v>
      </c>
      <c r="C868" s="125"/>
      <c r="D868" s="127">
        <v>0</v>
      </c>
      <c r="E868" s="127">
        <v>0</v>
      </c>
      <c r="F868" s="341">
        <f>(D868+E868)*'LIQUIDACION IN. DE'!$J$1166*($D$1165/IF(AND($D$1164&gt;$B$1166,$B$1166&gt;$D$1163),366,365))</f>
        <v>0</v>
      </c>
      <c r="G868" s="340">
        <f t="shared" si="12"/>
        <v>0</v>
      </c>
      <c r="H868" s="283"/>
    </row>
    <row r="869" spans="2:8" x14ac:dyDescent="0.25">
      <c r="B869" s="338">
        <v>865</v>
      </c>
      <c r="C869" s="125"/>
      <c r="D869" s="127">
        <v>0</v>
      </c>
      <c r="E869" s="127">
        <v>0</v>
      </c>
      <c r="F869" s="341">
        <f>(D869+E869)*'LIQUIDACION IN. DE'!$J$1166*($D$1165/IF(AND($D$1164&gt;$B$1166,$B$1166&gt;$D$1163),366,365))</f>
        <v>0</v>
      </c>
      <c r="G869" s="340">
        <f t="shared" si="12"/>
        <v>0</v>
      </c>
      <c r="H869" s="283"/>
    </row>
    <row r="870" spans="2:8" x14ac:dyDescent="0.25">
      <c r="B870" s="339">
        <v>866</v>
      </c>
      <c r="C870" s="125"/>
      <c r="D870" s="127">
        <v>0</v>
      </c>
      <c r="E870" s="127">
        <v>0</v>
      </c>
      <c r="F870" s="341">
        <f>(D870+E870)*'LIQUIDACION IN. DE'!$J$1166*($D$1165/IF(AND($D$1164&gt;$B$1166,$B$1166&gt;$D$1163),366,365))</f>
        <v>0</v>
      </c>
      <c r="G870" s="340">
        <f t="shared" si="12"/>
        <v>0</v>
      </c>
      <c r="H870" s="283"/>
    </row>
    <row r="871" spans="2:8" x14ac:dyDescent="0.25">
      <c r="B871" s="339">
        <v>867</v>
      </c>
      <c r="C871" s="125"/>
      <c r="D871" s="127">
        <v>0</v>
      </c>
      <c r="E871" s="127">
        <v>0</v>
      </c>
      <c r="F871" s="341">
        <f>(D871+E871)*'LIQUIDACION IN. DE'!$J$1166*($D$1165/IF(AND($D$1164&gt;$B$1166,$B$1166&gt;$D$1163),366,365))</f>
        <v>0</v>
      </c>
      <c r="G871" s="340">
        <f t="shared" si="12"/>
        <v>0</v>
      </c>
      <c r="H871" s="283"/>
    </row>
    <row r="872" spans="2:8" x14ac:dyDescent="0.25">
      <c r="B872" s="338">
        <v>868</v>
      </c>
      <c r="C872" s="125"/>
      <c r="D872" s="127">
        <v>0</v>
      </c>
      <c r="E872" s="127">
        <v>0</v>
      </c>
      <c r="F872" s="341">
        <f>(D872+E872)*'LIQUIDACION IN. DE'!$J$1166*($D$1165/IF(AND($D$1164&gt;$B$1166,$B$1166&gt;$D$1163),366,365))</f>
        <v>0</v>
      </c>
      <c r="G872" s="340">
        <f t="shared" si="12"/>
        <v>0</v>
      </c>
      <c r="H872" s="283"/>
    </row>
    <row r="873" spans="2:8" x14ac:dyDescent="0.25">
      <c r="B873" s="339">
        <v>869</v>
      </c>
      <c r="C873" s="125"/>
      <c r="D873" s="127">
        <v>0</v>
      </c>
      <c r="E873" s="127">
        <v>0</v>
      </c>
      <c r="F873" s="341">
        <f>(D873+E873)*'LIQUIDACION IN. DE'!$J$1166*($D$1165/IF(AND($D$1164&gt;$B$1166,$B$1166&gt;$D$1163),366,365))</f>
        <v>0</v>
      </c>
      <c r="G873" s="340">
        <f t="shared" si="12"/>
        <v>0</v>
      </c>
      <c r="H873" s="283"/>
    </row>
    <row r="874" spans="2:8" x14ac:dyDescent="0.25">
      <c r="B874" s="339">
        <v>870</v>
      </c>
      <c r="C874" s="125"/>
      <c r="D874" s="127">
        <v>0</v>
      </c>
      <c r="E874" s="127">
        <v>0</v>
      </c>
      <c r="F874" s="341">
        <f>(D874+E874)*'LIQUIDACION IN. DE'!$J$1166*($D$1165/IF(AND($D$1164&gt;$B$1166,$B$1166&gt;$D$1163),366,365))</f>
        <v>0</v>
      </c>
      <c r="G874" s="340">
        <f t="shared" si="12"/>
        <v>0</v>
      </c>
      <c r="H874" s="283"/>
    </row>
    <row r="875" spans="2:8" x14ac:dyDescent="0.25">
      <c r="B875" s="338">
        <v>871</v>
      </c>
      <c r="C875" s="125"/>
      <c r="D875" s="127">
        <v>0</v>
      </c>
      <c r="E875" s="127">
        <v>0</v>
      </c>
      <c r="F875" s="341">
        <f>(D875+E875)*'LIQUIDACION IN. DE'!$J$1166*($D$1165/IF(AND($D$1164&gt;$B$1166,$B$1166&gt;$D$1163),366,365))</f>
        <v>0</v>
      </c>
      <c r="G875" s="340">
        <f t="shared" si="12"/>
        <v>0</v>
      </c>
      <c r="H875" s="283"/>
    </row>
    <row r="876" spans="2:8" x14ac:dyDescent="0.25">
      <c r="B876" s="339">
        <v>872</v>
      </c>
      <c r="C876" s="125"/>
      <c r="D876" s="127">
        <v>0</v>
      </c>
      <c r="E876" s="127">
        <v>0</v>
      </c>
      <c r="F876" s="341">
        <f>(D876+E876)*'LIQUIDACION IN. DE'!$J$1166*($D$1165/IF(AND($D$1164&gt;$B$1166,$B$1166&gt;$D$1163),366,365))</f>
        <v>0</v>
      </c>
      <c r="G876" s="340">
        <f t="shared" si="12"/>
        <v>0</v>
      </c>
      <c r="H876" s="283"/>
    </row>
    <row r="877" spans="2:8" x14ac:dyDescent="0.25">
      <c r="B877" s="339">
        <v>873</v>
      </c>
      <c r="C877" s="125"/>
      <c r="D877" s="127">
        <v>0</v>
      </c>
      <c r="E877" s="127">
        <v>0</v>
      </c>
      <c r="F877" s="341">
        <f>(D877+E877)*'LIQUIDACION IN. DE'!$J$1166*($D$1165/IF(AND($D$1164&gt;$B$1166,$B$1166&gt;$D$1163),366,365))</f>
        <v>0</v>
      </c>
      <c r="G877" s="340">
        <f t="shared" si="12"/>
        <v>0</v>
      </c>
      <c r="H877" s="283"/>
    </row>
    <row r="878" spans="2:8" x14ac:dyDescent="0.25">
      <c r="B878" s="338">
        <v>874</v>
      </c>
      <c r="C878" s="125"/>
      <c r="D878" s="127">
        <v>0</v>
      </c>
      <c r="E878" s="127">
        <v>0</v>
      </c>
      <c r="F878" s="341">
        <f>(D878+E878)*'LIQUIDACION IN. DE'!$J$1166*($D$1165/IF(AND($D$1164&gt;$B$1166,$B$1166&gt;$D$1163),366,365))</f>
        <v>0</v>
      </c>
      <c r="G878" s="340">
        <f t="shared" si="12"/>
        <v>0</v>
      </c>
      <c r="H878" s="283"/>
    </row>
    <row r="879" spans="2:8" x14ac:dyDescent="0.25">
      <c r="B879" s="339">
        <v>875</v>
      </c>
      <c r="C879" s="125"/>
      <c r="D879" s="127">
        <v>0</v>
      </c>
      <c r="E879" s="127">
        <v>0</v>
      </c>
      <c r="F879" s="341">
        <f>(D879+E879)*'LIQUIDACION IN. DE'!$J$1166*($D$1165/IF(AND($D$1164&gt;$B$1166,$B$1166&gt;$D$1163),366,365))</f>
        <v>0</v>
      </c>
      <c r="G879" s="340">
        <f t="shared" si="12"/>
        <v>0</v>
      </c>
      <c r="H879" s="283"/>
    </row>
    <row r="880" spans="2:8" x14ac:dyDescent="0.25">
      <c r="B880" s="339">
        <v>876</v>
      </c>
      <c r="C880" s="125"/>
      <c r="D880" s="127">
        <v>0</v>
      </c>
      <c r="E880" s="127">
        <v>0</v>
      </c>
      <c r="F880" s="341">
        <f>(D880+E880)*'LIQUIDACION IN. DE'!$J$1166*($D$1165/IF(AND($D$1164&gt;$B$1166,$B$1166&gt;$D$1163),366,365))</f>
        <v>0</v>
      </c>
      <c r="G880" s="340">
        <f t="shared" si="12"/>
        <v>0</v>
      </c>
      <c r="H880" s="283"/>
    </row>
    <row r="881" spans="2:8" x14ac:dyDescent="0.25">
      <c r="B881" s="338">
        <v>877</v>
      </c>
      <c r="C881" s="125"/>
      <c r="D881" s="127">
        <v>0</v>
      </c>
      <c r="E881" s="127">
        <v>0</v>
      </c>
      <c r="F881" s="341">
        <f>(D881+E881)*'LIQUIDACION IN. DE'!$J$1166*($D$1165/IF(AND($D$1164&gt;$B$1166,$B$1166&gt;$D$1163),366,365))</f>
        <v>0</v>
      </c>
      <c r="G881" s="340">
        <f t="shared" si="12"/>
        <v>0</v>
      </c>
      <c r="H881" s="283"/>
    </row>
    <row r="882" spans="2:8" x14ac:dyDescent="0.25">
      <c r="B882" s="339">
        <v>878</v>
      </c>
      <c r="C882" s="125"/>
      <c r="D882" s="127">
        <v>0</v>
      </c>
      <c r="E882" s="127">
        <v>0</v>
      </c>
      <c r="F882" s="341">
        <f>(D882+E882)*'LIQUIDACION IN. DE'!$J$1166*($D$1165/IF(AND($D$1164&gt;$B$1166,$B$1166&gt;$D$1163),366,365))</f>
        <v>0</v>
      </c>
      <c r="G882" s="340">
        <f t="shared" si="12"/>
        <v>0</v>
      </c>
      <c r="H882" s="283"/>
    </row>
    <row r="883" spans="2:8" x14ac:dyDescent="0.25">
      <c r="B883" s="339">
        <v>879</v>
      </c>
      <c r="C883" s="125"/>
      <c r="D883" s="127">
        <v>0</v>
      </c>
      <c r="E883" s="127">
        <v>0</v>
      </c>
      <c r="F883" s="341">
        <f>(D883+E883)*'LIQUIDACION IN. DE'!$J$1166*($D$1165/IF(AND($D$1164&gt;$B$1166,$B$1166&gt;$D$1163),366,365))</f>
        <v>0</v>
      </c>
      <c r="G883" s="340">
        <f t="shared" si="12"/>
        <v>0</v>
      </c>
      <c r="H883" s="283"/>
    </row>
    <row r="884" spans="2:8" x14ac:dyDescent="0.25">
      <c r="B884" s="338">
        <v>880</v>
      </c>
      <c r="C884" s="125"/>
      <c r="D884" s="127">
        <v>0</v>
      </c>
      <c r="E884" s="127">
        <v>0</v>
      </c>
      <c r="F884" s="341">
        <f>(D884+E884)*'LIQUIDACION IN. DE'!$J$1166*($D$1165/IF(AND($D$1164&gt;$B$1166,$B$1166&gt;$D$1163),366,365))</f>
        <v>0</v>
      </c>
      <c r="G884" s="340">
        <f t="shared" si="12"/>
        <v>0</v>
      </c>
      <c r="H884" s="283"/>
    </row>
    <row r="885" spans="2:8" x14ac:dyDescent="0.25">
      <c r="B885" s="339">
        <v>881</v>
      </c>
      <c r="C885" s="125"/>
      <c r="D885" s="127">
        <v>0</v>
      </c>
      <c r="E885" s="127">
        <v>0</v>
      </c>
      <c r="F885" s="341">
        <f>(D885+E885)*'LIQUIDACION IN. DE'!$J$1166*($D$1165/IF(AND($D$1164&gt;$B$1166,$B$1166&gt;$D$1163),366,365))</f>
        <v>0</v>
      </c>
      <c r="G885" s="340">
        <f t="shared" si="12"/>
        <v>0</v>
      </c>
      <c r="H885" s="283"/>
    </row>
    <row r="886" spans="2:8" x14ac:dyDescent="0.25">
      <c r="B886" s="339">
        <v>882</v>
      </c>
      <c r="C886" s="125"/>
      <c r="D886" s="127">
        <v>0</v>
      </c>
      <c r="E886" s="127">
        <v>0</v>
      </c>
      <c r="F886" s="341">
        <f>(D886+E886)*'LIQUIDACION IN. DE'!$J$1166*($D$1165/IF(AND($D$1164&gt;$B$1166,$B$1166&gt;$D$1163),366,365))</f>
        <v>0</v>
      </c>
      <c r="G886" s="340">
        <f t="shared" si="12"/>
        <v>0</v>
      </c>
      <c r="H886" s="283"/>
    </row>
    <row r="887" spans="2:8" x14ac:dyDescent="0.25">
      <c r="B887" s="338">
        <v>883</v>
      </c>
      <c r="C887" s="125"/>
      <c r="D887" s="127">
        <v>0</v>
      </c>
      <c r="E887" s="127">
        <v>0</v>
      </c>
      <c r="F887" s="341">
        <f>(D887+E887)*'LIQUIDACION IN. DE'!$J$1166*($D$1165/IF(AND($D$1164&gt;$B$1166,$B$1166&gt;$D$1163),366,365))</f>
        <v>0</v>
      </c>
      <c r="G887" s="340">
        <f t="shared" si="12"/>
        <v>0</v>
      </c>
      <c r="H887" s="283"/>
    </row>
    <row r="888" spans="2:8" x14ac:dyDescent="0.25">
      <c r="B888" s="339">
        <v>884</v>
      </c>
      <c r="C888" s="125"/>
      <c r="D888" s="127">
        <v>0</v>
      </c>
      <c r="E888" s="127">
        <v>0</v>
      </c>
      <c r="F888" s="341">
        <f>(D888+E888)*'LIQUIDACION IN. DE'!$J$1166*($D$1165/IF(AND($D$1164&gt;$B$1166,$B$1166&gt;$D$1163),366,365))</f>
        <v>0</v>
      </c>
      <c r="G888" s="340">
        <f t="shared" si="12"/>
        <v>0</v>
      </c>
      <c r="H888" s="283"/>
    </row>
    <row r="889" spans="2:8" x14ac:dyDescent="0.25">
      <c r="B889" s="339">
        <v>885</v>
      </c>
      <c r="C889" s="125"/>
      <c r="D889" s="127">
        <v>0</v>
      </c>
      <c r="E889" s="127">
        <v>0</v>
      </c>
      <c r="F889" s="341">
        <f>(D889+E889)*'LIQUIDACION IN. DE'!$J$1166*($D$1165/IF(AND($D$1164&gt;$B$1166,$B$1166&gt;$D$1163),366,365))</f>
        <v>0</v>
      </c>
      <c r="G889" s="340">
        <f t="shared" si="12"/>
        <v>0</v>
      </c>
      <c r="H889" s="283"/>
    </row>
    <row r="890" spans="2:8" x14ac:dyDescent="0.25">
      <c r="B890" s="338">
        <v>886</v>
      </c>
      <c r="C890" s="125"/>
      <c r="D890" s="127">
        <v>0</v>
      </c>
      <c r="E890" s="127">
        <v>0</v>
      </c>
      <c r="F890" s="341">
        <f>(D890+E890)*'LIQUIDACION IN. DE'!$J$1166*($D$1165/IF(AND($D$1164&gt;$B$1166,$B$1166&gt;$D$1163),366,365))</f>
        <v>0</v>
      </c>
      <c r="G890" s="340">
        <f t="shared" si="12"/>
        <v>0</v>
      </c>
      <c r="H890" s="283"/>
    </row>
    <row r="891" spans="2:8" x14ac:dyDescent="0.25">
      <c r="B891" s="339">
        <v>887</v>
      </c>
      <c r="C891" s="125"/>
      <c r="D891" s="127">
        <v>0</v>
      </c>
      <c r="E891" s="127">
        <v>0</v>
      </c>
      <c r="F891" s="341">
        <f>(D891+E891)*'LIQUIDACION IN. DE'!$J$1166*($D$1165/IF(AND($D$1164&gt;$B$1166,$B$1166&gt;$D$1163),366,365))</f>
        <v>0</v>
      </c>
      <c r="G891" s="340">
        <f t="shared" si="12"/>
        <v>0</v>
      </c>
      <c r="H891" s="283"/>
    </row>
    <row r="892" spans="2:8" x14ac:dyDescent="0.25">
      <c r="B892" s="339">
        <v>888</v>
      </c>
      <c r="C892" s="125"/>
      <c r="D892" s="127">
        <v>0</v>
      </c>
      <c r="E892" s="127">
        <v>0</v>
      </c>
      <c r="F892" s="341">
        <f>(D892+E892)*'LIQUIDACION IN. DE'!$J$1166*($D$1165/IF(AND($D$1164&gt;$B$1166,$B$1166&gt;$D$1163),366,365))</f>
        <v>0</v>
      </c>
      <c r="G892" s="340">
        <f t="shared" si="12"/>
        <v>0</v>
      </c>
      <c r="H892" s="283"/>
    </row>
    <row r="893" spans="2:8" x14ac:dyDescent="0.25">
      <c r="B893" s="338">
        <v>889</v>
      </c>
      <c r="C893" s="125"/>
      <c r="D893" s="127">
        <v>0</v>
      </c>
      <c r="E893" s="127">
        <v>0</v>
      </c>
      <c r="F893" s="341">
        <f>(D893+E893)*'LIQUIDACION IN. DE'!$J$1166*($D$1165/IF(AND($D$1164&gt;$B$1166,$B$1166&gt;$D$1163),366,365))</f>
        <v>0</v>
      </c>
      <c r="G893" s="340">
        <f t="shared" si="12"/>
        <v>0</v>
      </c>
      <c r="H893" s="283"/>
    </row>
    <row r="894" spans="2:8" x14ac:dyDescent="0.25">
      <c r="B894" s="339">
        <v>890</v>
      </c>
      <c r="C894" s="125"/>
      <c r="D894" s="127">
        <v>0</v>
      </c>
      <c r="E894" s="127">
        <v>0</v>
      </c>
      <c r="F894" s="341">
        <f>(D894+E894)*'LIQUIDACION IN. DE'!$J$1166*($D$1165/IF(AND($D$1164&gt;$B$1166,$B$1166&gt;$D$1163),366,365))</f>
        <v>0</v>
      </c>
      <c r="G894" s="340">
        <f t="shared" si="12"/>
        <v>0</v>
      </c>
      <c r="H894" s="283"/>
    </row>
    <row r="895" spans="2:8" x14ac:dyDescent="0.25">
      <c r="B895" s="339">
        <v>891</v>
      </c>
      <c r="C895" s="125"/>
      <c r="D895" s="127">
        <v>0</v>
      </c>
      <c r="E895" s="127">
        <v>0</v>
      </c>
      <c r="F895" s="341">
        <f>(D895+E895)*'LIQUIDACION IN. DE'!$J$1166*($D$1165/IF(AND($D$1164&gt;$B$1166,$B$1166&gt;$D$1163),366,365))</f>
        <v>0</v>
      </c>
      <c r="G895" s="340">
        <f t="shared" si="12"/>
        <v>0</v>
      </c>
      <c r="H895" s="283"/>
    </row>
    <row r="896" spans="2:8" x14ac:dyDescent="0.25">
      <c r="B896" s="338">
        <v>892</v>
      </c>
      <c r="C896" s="125"/>
      <c r="D896" s="127">
        <v>0</v>
      </c>
      <c r="E896" s="127">
        <v>0</v>
      </c>
      <c r="F896" s="341">
        <f>(D896+E896)*'LIQUIDACION IN. DE'!$J$1166*($D$1165/IF(AND($D$1164&gt;$B$1166,$B$1166&gt;$D$1163),366,365))</f>
        <v>0</v>
      </c>
      <c r="G896" s="340">
        <f t="shared" si="12"/>
        <v>0</v>
      </c>
      <c r="H896" s="283"/>
    </row>
    <row r="897" spans="2:8" x14ac:dyDescent="0.25">
      <c r="B897" s="339">
        <v>893</v>
      </c>
      <c r="C897" s="125"/>
      <c r="D897" s="127">
        <v>0</v>
      </c>
      <c r="E897" s="127">
        <v>0</v>
      </c>
      <c r="F897" s="341">
        <f>(D897+E897)*'LIQUIDACION IN. DE'!$J$1166*($D$1165/IF(AND($D$1164&gt;$B$1166,$B$1166&gt;$D$1163),366,365))</f>
        <v>0</v>
      </c>
      <c r="G897" s="340">
        <f t="shared" si="12"/>
        <v>0</v>
      </c>
      <c r="H897" s="283"/>
    </row>
    <row r="898" spans="2:8" x14ac:dyDescent="0.25">
      <c r="B898" s="339">
        <v>894</v>
      </c>
      <c r="C898" s="125"/>
      <c r="D898" s="127">
        <v>0</v>
      </c>
      <c r="E898" s="127">
        <v>0</v>
      </c>
      <c r="F898" s="341">
        <f>(D898+E898)*'LIQUIDACION IN. DE'!$J$1166*($D$1165/IF(AND($D$1164&gt;$B$1166,$B$1166&gt;$D$1163),366,365))</f>
        <v>0</v>
      </c>
      <c r="G898" s="340">
        <f t="shared" si="12"/>
        <v>0</v>
      </c>
      <c r="H898" s="283"/>
    </row>
    <row r="899" spans="2:8" x14ac:dyDescent="0.25">
      <c r="B899" s="338">
        <v>895</v>
      </c>
      <c r="C899" s="125"/>
      <c r="D899" s="127">
        <v>0</v>
      </c>
      <c r="E899" s="127">
        <v>0</v>
      </c>
      <c r="F899" s="341">
        <f>(D899+E899)*'LIQUIDACION IN. DE'!$J$1166*($D$1165/IF(AND($D$1164&gt;$B$1166,$B$1166&gt;$D$1163),366,365))</f>
        <v>0</v>
      </c>
      <c r="G899" s="340">
        <f t="shared" si="12"/>
        <v>0</v>
      </c>
      <c r="H899" s="283"/>
    </row>
    <row r="900" spans="2:8" x14ac:dyDescent="0.25">
      <c r="B900" s="339">
        <v>896</v>
      </c>
      <c r="C900" s="125"/>
      <c r="D900" s="127">
        <v>0</v>
      </c>
      <c r="E900" s="127">
        <v>0</v>
      </c>
      <c r="F900" s="341">
        <f>(D900+E900)*'LIQUIDACION IN. DE'!$J$1166*($D$1165/IF(AND($D$1164&gt;$B$1166,$B$1166&gt;$D$1163),366,365))</f>
        <v>0</v>
      </c>
      <c r="G900" s="340">
        <f t="shared" si="12"/>
        <v>0</v>
      </c>
      <c r="H900" s="283"/>
    </row>
    <row r="901" spans="2:8" x14ac:dyDescent="0.25">
      <c r="B901" s="339">
        <v>897</v>
      </c>
      <c r="C901" s="125"/>
      <c r="D901" s="127">
        <v>0</v>
      </c>
      <c r="E901" s="127">
        <v>0</v>
      </c>
      <c r="F901" s="341">
        <f>(D901+E901)*'LIQUIDACION IN. DE'!$J$1166*($D$1165/IF(AND($D$1164&gt;$B$1166,$B$1166&gt;$D$1163),366,365))</f>
        <v>0</v>
      </c>
      <c r="G901" s="340">
        <f t="shared" si="12"/>
        <v>0</v>
      </c>
      <c r="H901" s="283"/>
    </row>
    <row r="902" spans="2:8" x14ac:dyDescent="0.25">
      <c r="B902" s="338">
        <v>898</v>
      </c>
      <c r="C902" s="125"/>
      <c r="D902" s="127">
        <v>0</v>
      </c>
      <c r="E902" s="127">
        <v>0</v>
      </c>
      <c r="F902" s="341">
        <f>(D902+E902)*'LIQUIDACION IN. DE'!$J$1166*($D$1165/IF(AND($D$1164&gt;$B$1166,$B$1166&gt;$D$1163),366,365))</f>
        <v>0</v>
      </c>
      <c r="G902" s="340">
        <f t="shared" si="12"/>
        <v>0</v>
      </c>
      <c r="H902" s="283"/>
    </row>
    <row r="903" spans="2:8" x14ac:dyDescent="0.25">
      <c r="B903" s="339">
        <v>899</v>
      </c>
      <c r="C903" s="125"/>
      <c r="D903" s="127">
        <v>0</v>
      </c>
      <c r="E903" s="127">
        <v>0</v>
      </c>
      <c r="F903" s="341">
        <f>(D903+E903)*'LIQUIDACION IN. DE'!$J$1166*($D$1165/IF(AND($D$1164&gt;$B$1166,$B$1166&gt;$D$1163),366,365))</f>
        <v>0</v>
      </c>
      <c r="G903" s="340">
        <f t="shared" si="12"/>
        <v>0</v>
      </c>
      <c r="H903" s="283"/>
    </row>
    <row r="904" spans="2:8" x14ac:dyDescent="0.25">
      <c r="B904" s="339">
        <v>900</v>
      </c>
      <c r="C904" s="125"/>
      <c r="D904" s="127">
        <v>0</v>
      </c>
      <c r="E904" s="127">
        <v>0</v>
      </c>
      <c r="F904" s="341">
        <f>(D904+E904)*'LIQUIDACION IN. DE'!$J$1166*($D$1165/IF(AND($D$1164&gt;$B$1166,$B$1166&gt;$D$1163),366,365))</f>
        <v>0</v>
      </c>
      <c r="G904" s="340">
        <f t="shared" si="12"/>
        <v>0</v>
      </c>
      <c r="H904" s="283"/>
    </row>
    <row r="905" spans="2:8" x14ac:dyDescent="0.25">
      <c r="B905" s="338">
        <v>901</v>
      </c>
      <c r="C905" s="125"/>
      <c r="D905" s="127">
        <v>0</v>
      </c>
      <c r="E905" s="127">
        <v>0</v>
      </c>
      <c r="F905" s="341">
        <f>(D905+E905)*'LIQUIDACION IN. DE'!$J$1166*($D$1165/IF(AND($D$1164&gt;$B$1166,$B$1166&gt;$D$1163),366,365))</f>
        <v>0</v>
      </c>
      <c r="G905" s="340">
        <f t="shared" si="12"/>
        <v>0</v>
      </c>
      <c r="H905" s="283"/>
    </row>
    <row r="906" spans="2:8" x14ac:dyDescent="0.25">
      <c r="B906" s="339">
        <v>902</v>
      </c>
      <c r="C906" s="125"/>
      <c r="D906" s="127">
        <v>0</v>
      </c>
      <c r="E906" s="127">
        <v>0</v>
      </c>
      <c r="F906" s="341">
        <f>(D906+E906)*'LIQUIDACION IN. DE'!$J$1166*($D$1165/IF(AND($D$1164&gt;$B$1166,$B$1166&gt;$D$1163),366,365))</f>
        <v>0</v>
      </c>
      <c r="G906" s="340">
        <f t="shared" ref="G906:G969" si="13">SUM(D906:F906)</f>
        <v>0</v>
      </c>
      <c r="H906" s="283"/>
    </row>
    <row r="907" spans="2:8" x14ac:dyDescent="0.25">
      <c r="B907" s="339">
        <v>903</v>
      </c>
      <c r="C907" s="125"/>
      <c r="D907" s="127">
        <v>0</v>
      </c>
      <c r="E907" s="127">
        <v>0</v>
      </c>
      <c r="F907" s="341">
        <f>(D907+E907)*'LIQUIDACION IN. DE'!$J$1166*($D$1165/IF(AND($D$1164&gt;$B$1166,$B$1166&gt;$D$1163),366,365))</f>
        <v>0</v>
      </c>
      <c r="G907" s="340">
        <f t="shared" si="13"/>
        <v>0</v>
      </c>
      <c r="H907" s="283"/>
    </row>
    <row r="908" spans="2:8" x14ac:dyDescent="0.25">
      <c r="B908" s="338">
        <v>904</v>
      </c>
      <c r="C908" s="125"/>
      <c r="D908" s="127">
        <v>0</v>
      </c>
      <c r="E908" s="127">
        <v>0</v>
      </c>
      <c r="F908" s="341">
        <f>(D908+E908)*'LIQUIDACION IN. DE'!$J$1166*($D$1165/IF(AND($D$1164&gt;$B$1166,$B$1166&gt;$D$1163),366,365))</f>
        <v>0</v>
      </c>
      <c r="G908" s="340">
        <f t="shared" si="13"/>
        <v>0</v>
      </c>
      <c r="H908" s="283"/>
    </row>
    <row r="909" spans="2:8" x14ac:dyDescent="0.25">
      <c r="B909" s="339">
        <v>905</v>
      </c>
      <c r="C909" s="125"/>
      <c r="D909" s="127">
        <v>0</v>
      </c>
      <c r="E909" s="127">
        <v>0</v>
      </c>
      <c r="F909" s="341">
        <f>(D909+E909)*'LIQUIDACION IN. DE'!$J$1166*($D$1165/IF(AND($D$1164&gt;$B$1166,$B$1166&gt;$D$1163),366,365))</f>
        <v>0</v>
      </c>
      <c r="G909" s="340">
        <f t="shared" si="13"/>
        <v>0</v>
      </c>
      <c r="H909" s="283"/>
    </row>
    <row r="910" spans="2:8" x14ac:dyDescent="0.25">
      <c r="B910" s="339">
        <v>906</v>
      </c>
      <c r="C910" s="125"/>
      <c r="D910" s="127">
        <v>0</v>
      </c>
      <c r="E910" s="127">
        <v>0</v>
      </c>
      <c r="F910" s="341">
        <f>(D910+E910)*'LIQUIDACION IN. DE'!$J$1166*($D$1165/IF(AND($D$1164&gt;$B$1166,$B$1166&gt;$D$1163),366,365))</f>
        <v>0</v>
      </c>
      <c r="G910" s="340">
        <f t="shared" si="13"/>
        <v>0</v>
      </c>
      <c r="H910" s="283"/>
    </row>
    <row r="911" spans="2:8" x14ac:dyDescent="0.25">
      <c r="B911" s="338">
        <v>907</v>
      </c>
      <c r="C911" s="125"/>
      <c r="D911" s="127">
        <v>0</v>
      </c>
      <c r="E911" s="127">
        <v>0</v>
      </c>
      <c r="F911" s="341">
        <f>(D911+E911)*'LIQUIDACION IN. DE'!$J$1166*($D$1165/IF(AND($D$1164&gt;$B$1166,$B$1166&gt;$D$1163),366,365))</f>
        <v>0</v>
      </c>
      <c r="G911" s="340">
        <f t="shared" si="13"/>
        <v>0</v>
      </c>
      <c r="H911" s="283"/>
    </row>
    <row r="912" spans="2:8" x14ac:dyDescent="0.25">
      <c r="B912" s="339">
        <v>908</v>
      </c>
      <c r="C912" s="125"/>
      <c r="D912" s="127">
        <v>0</v>
      </c>
      <c r="E912" s="127">
        <v>0</v>
      </c>
      <c r="F912" s="341">
        <f>(D912+E912)*'LIQUIDACION IN. DE'!$J$1166*($D$1165/IF(AND($D$1164&gt;$B$1166,$B$1166&gt;$D$1163),366,365))</f>
        <v>0</v>
      </c>
      <c r="G912" s="340">
        <f t="shared" si="13"/>
        <v>0</v>
      </c>
      <c r="H912" s="283"/>
    </row>
    <row r="913" spans="2:8" x14ac:dyDescent="0.25">
      <c r="B913" s="339">
        <v>909</v>
      </c>
      <c r="C913" s="125"/>
      <c r="D913" s="127">
        <v>0</v>
      </c>
      <c r="E913" s="127">
        <v>0</v>
      </c>
      <c r="F913" s="341">
        <f>(D913+E913)*'LIQUIDACION IN. DE'!$J$1166*($D$1165/IF(AND($D$1164&gt;$B$1166,$B$1166&gt;$D$1163),366,365))</f>
        <v>0</v>
      </c>
      <c r="G913" s="340">
        <f t="shared" si="13"/>
        <v>0</v>
      </c>
      <c r="H913" s="283"/>
    </row>
    <row r="914" spans="2:8" x14ac:dyDescent="0.25">
      <c r="B914" s="338">
        <v>910</v>
      </c>
      <c r="C914" s="125"/>
      <c r="D914" s="127">
        <v>0</v>
      </c>
      <c r="E914" s="127">
        <v>0</v>
      </c>
      <c r="F914" s="341">
        <f>(D914+E914)*'LIQUIDACION IN. DE'!$J$1166*($D$1165/IF(AND($D$1164&gt;$B$1166,$B$1166&gt;$D$1163),366,365))</f>
        <v>0</v>
      </c>
      <c r="G914" s="340">
        <f t="shared" si="13"/>
        <v>0</v>
      </c>
      <c r="H914" s="283"/>
    </row>
    <row r="915" spans="2:8" x14ac:dyDescent="0.25">
      <c r="B915" s="339">
        <v>911</v>
      </c>
      <c r="C915" s="125"/>
      <c r="D915" s="127">
        <v>0</v>
      </c>
      <c r="E915" s="127">
        <v>0</v>
      </c>
      <c r="F915" s="341">
        <f>(D915+E915)*'LIQUIDACION IN. DE'!$J$1166*($D$1165/IF(AND($D$1164&gt;$B$1166,$B$1166&gt;$D$1163),366,365))</f>
        <v>0</v>
      </c>
      <c r="G915" s="340">
        <f t="shared" si="13"/>
        <v>0</v>
      </c>
      <c r="H915" s="283"/>
    </row>
    <row r="916" spans="2:8" x14ac:dyDescent="0.25">
      <c r="B916" s="339">
        <v>912</v>
      </c>
      <c r="C916" s="125"/>
      <c r="D916" s="127">
        <v>0</v>
      </c>
      <c r="E916" s="127">
        <v>0</v>
      </c>
      <c r="F916" s="341">
        <f>(D916+E916)*'LIQUIDACION IN. DE'!$J$1166*($D$1165/IF(AND($D$1164&gt;$B$1166,$B$1166&gt;$D$1163),366,365))</f>
        <v>0</v>
      </c>
      <c r="G916" s="340">
        <f t="shared" si="13"/>
        <v>0</v>
      </c>
      <c r="H916" s="283"/>
    </row>
    <row r="917" spans="2:8" x14ac:dyDescent="0.25">
      <c r="B917" s="338">
        <v>913</v>
      </c>
      <c r="C917" s="125"/>
      <c r="D917" s="127">
        <v>0</v>
      </c>
      <c r="E917" s="127">
        <v>0</v>
      </c>
      <c r="F917" s="341">
        <f>(D917+E917)*'LIQUIDACION IN. DE'!$J$1166*($D$1165/IF(AND($D$1164&gt;$B$1166,$B$1166&gt;$D$1163),366,365))</f>
        <v>0</v>
      </c>
      <c r="G917" s="340">
        <f t="shared" si="13"/>
        <v>0</v>
      </c>
      <c r="H917" s="283"/>
    </row>
    <row r="918" spans="2:8" x14ac:dyDescent="0.25">
      <c r="B918" s="339">
        <v>914</v>
      </c>
      <c r="C918" s="125"/>
      <c r="D918" s="127">
        <v>0</v>
      </c>
      <c r="E918" s="127">
        <v>0</v>
      </c>
      <c r="F918" s="341">
        <f>(D918+E918)*'LIQUIDACION IN. DE'!$J$1166*($D$1165/IF(AND($D$1164&gt;$B$1166,$B$1166&gt;$D$1163),366,365))</f>
        <v>0</v>
      </c>
      <c r="G918" s="340">
        <f t="shared" si="13"/>
        <v>0</v>
      </c>
      <c r="H918" s="283"/>
    </row>
    <row r="919" spans="2:8" x14ac:dyDescent="0.25">
      <c r="B919" s="339">
        <v>915</v>
      </c>
      <c r="C919" s="125"/>
      <c r="D919" s="127">
        <v>0</v>
      </c>
      <c r="E919" s="127">
        <v>0</v>
      </c>
      <c r="F919" s="341">
        <f>(D919+E919)*'LIQUIDACION IN. DE'!$J$1166*($D$1165/IF(AND($D$1164&gt;$B$1166,$B$1166&gt;$D$1163),366,365))</f>
        <v>0</v>
      </c>
      <c r="G919" s="340">
        <f t="shared" si="13"/>
        <v>0</v>
      </c>
      <c r="H919" s="283"/>
    </row>
    <row r="920" spans="2:8" x14ac:dyDescent="0.25">
      <c r="B920" s="338">
        <v>916</v>
      </c>
      <c r="C920" s="125"/>
      <c r="D920" s="127">
        <v>0</v>
      </c>
      <c r="E920" s="127">
        <v>0</v>
      </c>
      <c r="F920" s="341">
        <f>(D920+E920)*'LIQUIDACION IN. DE'!$J$1166*($D$1165/IF(AND($D$1164&gt;$B$1166,$B$1166&gt;$D$1163),366,365))</f>
        <v>0</v>
      </c>
      <c r="G920" s="340">
        <f t="shared" si="13"/>
        <v>0</v>
      </c>
      <c r="H920" s="283"/>
    </row>
    <row r="921" spans="2:8" x14ac:dyDescent="0.25">
      <c r="B921" s="339">
        <v>917</v>
      </c>
      <c r="C921" s="125"/>
      <c r="D921" s="127">
        <v>0</v>
      </c>
      <c r="E921" s="127">
        <v>0</v>
      </c>
      <c r="F921" s="341">
        <f>(D921+E921)*'LIQUIDACION IN. DE'!$J$1166*($D$1165/IF(AND($D$1164&gt;$B$1166,$B$1166&gt;$D$1163),366,365))</f>
        <v>0</v>
      </c>
      <c r="G921" s="340">
        <f t="shared" si="13"/>
        <v>0</v>
      </c>
      <c r="H921" s="283"/>
    </row>
    <row r="922" spans="2:8" x14ac:dyDescent="0.25">
      <c r="B922" s="339">
        <v>918</v>
      </c>
      <c r="C922" s="125"/>
      <c r="D922" s="127">
        <v>0</v>
      </c>
      <c r="E922" s="127">
        <v>0</v>
      </c>
      <c r="F922" s="341">
        <f>(D922+E922)*'LIQUIDACION IN. DE'!$J$1166*($D$1165/IF(AND($D$1164&gt;$B$1166,$B$1166&gt;$D$1163),366,365))</f>
        <v>0</v>
      </c>
      <c r="G922" s="340">
        <f t="shared" si="13"/>
        <v>0</v>
      </c>
      <c r="H922" s="283"/>
    </row>
    <row r="923" spans="2:8" x14ac:dyDescent="0.25">
      <c r="B923" s="338">
        <v>919</v>
      </c>
      <c r="C923" s="125"/>
      <c r="D923" s="127">
        <v>0</v>
      </c>
      <c r="E923" s="127">
        <v>0</v>
      </c>
      <c r="F923" s="341">
        <f>(D923+E923)*'LIQUIDACION IN. DE'!$J$1166*($D$1165/IF(AND($D$1164&gt;$B$1166,$B$1166&gt;$D$1163),366,365))</f>
        <v>0</v>
      </c>
      <c r="G923" s="340">
        <f t="shared" si="13"/>
        <v>0</v>
      </c>
      <c r="H923" s="283"/>
    </row>
    <row r="924" spans="2:8" x14ac:dyDescent="0.25">
      <c r="B924" s="339">
        <v>920</v>
      </c>
      <c r="C924" s="125"/>
      <c r="D924" s="127">
        <v>0</v>
      </c>
      <c r="E924" s="127">
        <v>0</v>
      </c>
      <c r="F924" s="341">
        <f>(D924+E924)*'LIQUIDACION IN. DE'!$J$1166*($D$1165/IF(AND($D$1164&gt;$B$1166,$B$1166&gt;$D$1163),366,365))</f>
        <v>0</v>
      </c>
      <c r="G924" s="340">
        <f t="shared" si="13"/>
        <v>0</v>
      </c>
      <c r="H924" s="283"/>
    </row>
    <row r="925" spans="2:8" x14ac:dyDescent="0.25">
      <c r="B925" s="339">
        <v>921</v>
      </c>
      <c r="C925" s="125"/>
      <c r="D925" s="127">
        <v>0</v>
      </c>
      <c r="E925" s="127">
        <v>0</v>
      </c>
      <c r="F925" s="341">
        <f>(D925+E925)*'LIQUIDACION IN. DE'!$J$1166*($D$1165/IF(AND($D$1164&gt;$B$1166,$B$1166&gt;$D$1163),366,365))</f>
        <v>0</v>
      </c>
      <c r="G925" s="340">
        <f t="shared" si="13"/>
        <v>0</v>
      </c>
      <c r="H925" s="283"/>
    </row>
    <row r="926" spans="2:8" x14ac:dyDescent="0.25">
      <c r="B926" s="338">
        <v>922</v>
      </c>
      <c r="C926" s="125"/>
      <c r="D926" s="127">
        <v>0</v>
      </c>
      <c r="E926" s="127">
        <v>0</v>
      </c>
      <c r="F926" s="341">
        <f>(D926+E926)*'LIQUIDACION IN. DE'!$J$1166*($D$1165/IF(AND($D$1164&gt;$B$1166,$B$1166&gt;$D$1163),366,365))</f>
        <v>0</v>
      </c>
      <c r="G926" s="340">
        <f t="shared" si="13"/>
        <v>0</v>
      </c>
      <c r="H926" s="283"/>
    </row>
    <row r="927" spans="2:8" x14ac:dyDescent="0.25">
      <c r="B927" s="339">
        <v>923</v>
      </c>
      <c r="C927" s="125"/>
      <c r="D927" s="127">
        <v>0</v>
      </c>
      <c r="E927" s="127">
        <v>0</v>
      </c>
      <c r="F927" s="341">
        <f>(D927+E927)*'LIQUIDACION IN. DE'!$J$1166*($D$1165/IF(AND($D$1164&gt;$B$1166,$B$1166&gt;$D$1163),366,365))</f>
        <v>0</v>
      </c>
      <c r="G927" s="340">
        <f t="shared" si="13"/>
        <v>0</v>
      </c>
      <c r="H927" s="283"/>
    </row>
    <row r="928" spans="2:8" x14ac:dyDescent="0.25">
      <c r="B928" s="339">
        <v>924</v>
      </c>
      <c r="C928" s="125"/>
      <c r="D928" s="127">
        <v>0</v>
      </c>
      <c r="E928" s="127">
        <v>0</v>
      </c>
      <c r="F928" s="341">
        <f>(D928+E928)*'LIQUIDACION IN. DE'!$J$1166*($D$1165/IF(AND($D$1164&gt;$B$1166,$B$1166&gt;$D$1163),366,365))</f>
        <v>0</v>
      </c>
      <c r="G928" s="340">
        <f t="shared" si="13"/>
        <v>0</v>
      </c>
      <c r="H928" s="283"/>
    </row>
    <row r="929" spans="2:8" x14ac:dyDescent="0.25">
      <c r="B929" s="338">
        <v>925</v>
      </c>
      <c r="C929" s="125"/>
      <c r="D929" s="127">
        <v>0</v>
      </c>
      <c r="E929" s="127">
        <v>0</v>
      </c>
      <c r="F929" s="341">
        <f>(D929+E929)*'LIQUIDACION IN. DE'!$J$1166*($D$1165/IF(AND($D$1164&gt;$B$1166,$B$1166&gt;$D$1163),366,365))</f>
        <v>0</v>
      </c>
      <c r="G929" s="340">
        <f t="shared" si="13"/>
        <v>0</v>
      </c>
      <c r="H929" s="283"/>
    </row>
    <row r="930" spans="2:8" x14ac:dyDescent="0.25">
      <c r="B930" s="339">
        <v>926</v>
      </c>
      <c r="C930" s="125"/>
      <c r="D930" s="127">
        <v>0</v>
      </c>
      <c r="E930" s="127">
        <v>0</v>
      </c>
      <c r="F930" s="341">
        <f>(D930+E930)*'LIQUIDACION IN. DE'!$J$1166*($D$1165/IF(AND($D$1164&gt;$B$1166,$B$1166&gt;$D$1163),366,365))</f>
        <v>0</v>
      </c>
      <c r="G930" s="340">
        <f t="shared" si="13"/>
        <v>0</v>
      </c>
      <c r="H930" s="283"/>
    </row>
    <row r="931" spans="2:8" x14ac:dyDescent="0.25">
      <c r="B931" s="339">
        <v>927</v>
      </c>
      <c r="C931" s="125"/>
      <c r="D931" s="127">
        <v>0</v>
      </c>
      <c r="E931" s="127">
        <v>0</v>
      </c>
      <c r="F931" s="341">
        <f>(D931+E931)*'LIQUIDACION IN. DE'!$J$1166*($D$1165/IF(AND($D$1164&gt;$B$1166,$B$1166&gt;$D$1163),366,365))</f>
        <v>0</v>
      </c>
      <c r="G931" s="340">
        <f t="shared" si="13"/>
        <v>0</v>
      </c>
      <c r="H931" s="283"/>
    </row>
    <row r="932" spans="2:8" x14ac:dyDescent="0.25">
      <c r="B932" s="338">
        <v>928</v>
      </c>
      <c r="C932" s="125"/>
      <c r="D932" s="127">
        <v>0</v>
      </c>
      <c r="E932" s="127">
        <v>0</v>
      </c>
      <c r="F932" s="341">
        <f>(D932+E932)*'LIQUIDACION IN. DE'!$J$1166*($D$1165/IF(AND($D$1164&gt;$B$1166,$B$1166&gt;$D$1163),366,365))</f>
        <v>0</v>
      </c>
      <c r="G932" s="340">
        <f t="shared" si="13"/>
        <v>0</v>
      </c>
      <c r="H932" s="283"/>
    </row>
    <row r="933" spans="2:8" x14ac:dyDescent="0.25">
      <c r="B933" s="339">
        <v>929</v>
      </c>
      <c r="C933" s="125"/>
      <c r="D933" s="127">
        <v>0</v>
      </c>
      <c r="E933" s="127">
        <v>0</v>
      </c>
      <c r="F933" s="341">
        <f>(D933+E933)*'LIQUIDACION IN. DE'!$J$1166*($D$1165/IF(AND($D$1164&gt;$B$1166,$B$1166&gt;$D$1163),366,365))</f>
        <v>0</v>
      </c>
      <c r="G933" s="340">
        <f t="shared" si="13"/>
        <v>0</v>
      </c>
      <c r="H933" s="283"/>
    </row>
    <row r="934" spans="2:8" x14ac:dyDescent="0.25">
      <c r="B934" s="339">
        <v>930</v>
      </c>
      <c r="C934" s="125"/>
      <c r="D934" s="127">
        <v>0</v>
      </c>
      <c r="E934" s="127">
        <v>0</v>
      </c>
      <c r="F934" s="341">
        <f>(D934+E934)*'LIQUIDACION IN. DE'!$J$1166*($D$1165/IF(AND($D$1164&gt;$B$1166,$B$1166&gt;$D$1163),366,365))</f>
        <v>0</v>
      </c>
      <c r="G934" s="340">
        <f t="shared" si="13"/>
        <v>0</v>
      </c>
      <c r="H934" s="283"/>
    </row>
    <row r="935" spans="2:8" x14ac:dyDescent="0.25">
      <c r="B935" s="338">
        <v>931</v>
      </c>
      <c r="C935" s="125"/>
      <c r="D935" s="127">
        <v>0</v>
      </c>
      <c r="E935" s="127">
        <v>0</v>
      </c>
      <c r="F935" s="341">
        <f>(D935+E935)*'LIQUIDACION IN. DE'!$J$1166*($D$1165/IF(AND($D$1164&gt;$B$1166,$B$1166&gt;$D$1163),366,365))</f>
        <v>0</v>
      </c>
      <c r="G935" s="340">
        <f t="shared" si="13"/>
        <v>0</v>
      </c>
      <c r="H935" s="283"/>
    </row>
    <row r="936" spans="2:8" x14ac:dyDescent="0.25">
      <c r="B936" s="339">
        <v>932</v>
      </c>
      <c r="C936" s="125"/>
      <c r="D936" s="127">
        <v>0</v>
      </c>
      <c r="E936" s="127">
        <v>0</v>
      </c>
      <c r="F936" s="341">
        <f>(D936+E936)*'LIQUIDACION IN. DE'!$J$1166*($D$1165/IF(AND($D$1164&gt;$B$1166,$B$1166&gt;$D$1163),366,365))</f>
        <v>0</v>
      </c>
      <c r="G936" s="340">
        <f t="shared" si="13"/>
        <v>0</v>
      </c>
      <c r="H936" s="283"/>
    </row>
    <row r="937" spans="2:8" x14ac:dyDescent="0.25">
      <c r="B937" s="339">
        <v>933</v>
      </c>
      <c r="C937" s="125"/>
      <c r="D937" s="127">
        <v>0</v>
      </c>
      <c r="E937" s="127">
        <v>0</v>
      </c>
      <c r="F937" s="341">
        <f>(D937+E937)*'LIQUIDACION IN. DE'!$J$1166*($D$1165/IF(AND($D$1164&gt;$B$1166,$B$1166&gt;$D$1163),366,365))</f>
        <v>0</v>
      </c>
      <c r="G937" s="340">
        <f t="shared" si="13"/>
        <v>0</v>
      </c>
      <c r="H937" s="283"/>
    </row>
    <row r="938" spans="2:8" x14ac:dyDescent="0.25">
      <c r="B938" s="338">
        <v>934</v>
      </c>
      <c r="C938" s="125"/>
      <c r="D938" s="127">
        <v>0</v>
      </c>
      <c r="E938" s="127">
        <v>0</v>
      </c>
      <c r="F938" s="341">
        <f>(D938+E938)*'LIQUIDACION IN. DE'!$J$1166*($D$1165/IF(AND($D$1164&gt;$B$1166,$B$1166&gt;$D$1163),366,365))</f>
        <v>0</v>
      </c>
      <c r="G938" s="340">
        <f t="shared" si="13"/>
        <v>0</v>
      </c>
      <c r="H938" s="283"/>
    </row>
    <row r="939" spans="2:8" x14ac:dyDescent="0.25">
      <c r="B939" s="339">
        <v>935</v>
      </c>
      <c r="C939" s="125"/>
      <c r="D939" s="127">
        <v>0</v>
      </c>
      <c r="E939" s="127">
        <v>0</v>
      </c>
      <c r="F939" s="341">
        <f>(D939+E939)*'LIQUIDACION IN. DE'!$J$1166*($D$1165/IF(AND($D$1164&gt;$B$1166,$B$1166&gt;$D$1163),366,365))</f>
        <v>0</v>
      </c>
      <c r="G939" s="340">
        <f t="shared" si="13"/>
        <v>0</v>
      </c>
      <c r="H939" s="283"/>
    </row>
    <row r="940" spans="2:8" x14ac:dyDescent="0.25">
      <c r="B940" s="339">
        <v>936</v>
      </c>
      <c r="C940" s="125"/>
      <c r="D940" s="127">
        <v>0</v>
      </c>
      <c r="E940" s="127">
        <v>0</v>
      </c>
      <c r="F940" s="341">
        <f>(D940+E940)*'LIQUIDACION IN. DE'!$J$1166*($D$1165/IF(AND($D$1164&gt;$B$1166,$B$1166&gt;$D$1163),366,365))</f>
        <v>0</v>
      </c>
      <c r="G940" s="340">
        <f t="shared" si="13"/>
        <v>0</v>
      </c>
      <c r="H940" s="283"/>
    </row>
    <row r="941" spans="2:8" x14ac:dyDescent="0.25">
      <c r="B941" s="338">
        <v>937</v>
      </c>
      <c r="C941" s="125"/>
      <c r="D941" s="127">
        <v>0</v>
      </c>
      <c r="E941" s="127">
        <v>0</v>
      </c>
      <c r="F941" s="341">
        <f>(D941+E941)*'LIQUIDACION IN. DE'!$J$1166*($D$1165/IF(AND($D$1164&gt;$B$1166,$B$1166&gt;$D$1163),366,365))</f>
        <v>0</v>
      </c>
      <c r="G941" s="340">
        <f t="shared" si="13"/>
        <v>0</v>
      </c>
      <c r="H941" s="283"/>
    </row>
    <row r="942" spans="2:8" x14ac:dyDescent="0.25">
      <c r="B942" s="339">
        <v>938</v>
      </c>
      <c r="C942" s="125"/>
      <c r="D942" s="127">
        <v>0</v>
      </c>
      <c r="E942" s="127">
        <v>0</v>
      </c>
      <c r="F942" s="341">
        <f>(D942+E942)*'LIQUIDACION IN. DE'!$J$1166*($D$1165/IF(AND($D$1164&gt;$B$1166,$B$1166&gt;$D$1163),366,365))</f>
        <v>0</v>
      </c>
      <c r="G942" s="340">
        <f t="shared" si="13"/>
        <v>0</v>
      </c>
      <c r="H942" s="283"/>
    </row>
    <row r="943" spans="2:8" x14ac:dyDescent="0.25">
      <c r="B943" s="339">
        <v>939</v>
      </c>
      <c r="C943" s="125"/>
      <c r="D943" s="127">
        <v>0</v>
      </c>
      <c r="E943" s="127">
        <v>0</v>
      </c>
      <c r="F943" s="341">
        <f>(D943+E943)*'LIQUIDACION IN. DE'!$J$1166*($D$1165/IF(AND($D$1164&gt;$B$1166,$B$1166&gt;$D$1163),366,365))</f>
        <v>0</v>
      </c>
      <c r="G943" s="340">
        <f t="shared" si="13"/>
        <v>0</v>
      </c>
      <c r="H943" s="283"/>
    </row>
    <row r="944" spans="2:8" x14ac:dyDescent="0.25">
      <c r="B944" s="338">
        <v>940</v>
      </c>
      <c r="C944" s="125"/>
      <c r="D944" s="127">
        <v>0</v>
      </c>
      <c r="E944" s="127">
        <v>0</v>
      </c>
      <c r="F944" s="341">
        <f>(D944+E944)*'LIQUIDACION IN. DE'!$J$1166*($D$1165/IF(AND($D$1164&gt;$B$1166,$B$1166&gt;$D$1163),366,365))</f>
        <v>0</v>
      </c>
      <c r="G944" s="340">
        <f t="shared" si="13"/>
        <v>0</v>
      </c>
      <c r="H944" s="283"/>
    </row>
    <row r="945" spans="2:8" x14ac:dyDescent="0.25">
      <c r="B945" s="339">
        <v>941</v>
      </c>
      <c r="C945" s="125"/>
      <c r="D945" s="127">
        <v>0</v>
      </c>
      <c r="E945" s="127">
        <v>0</v>
      </c>
      <c r="F945" s="341">
        <f>(D945+E945)*'LIQUIDACION IN. DE'!$J$1166*($D$1165/IF(AND($D$1164&gt;$B$1166,$B$1166&gt;$D$1163),366,365))</f>
        <v>0</v>
      </c>
      <c r="G945" s="340">
        <f t="shared" si="13"/>
        <v>0</v>
      </c>
      <c r="H945" s="283"/>
    </row>
    <row r="946" spans="2:8" x14ac:dyDescent="0.25">
      <c r="B946" s="339">
        <v>942</v>
      </c>
      <c r="C946" s="125"/>
      <c r="D946" s="127">
        <v>0</v>
      </c>
      <c r="E946" s="127">
        <v>0</v>
      </c>
      <c r="F946" s="341">
        <f>(D946+E946)*'LIQUIDACION IN. DE'!$J$1166*($D$1165/IF(AND($D$1164&gt;$B$1166,$B$1166&gt;$D$1163),366,365))</f>
        <v>0</v>
      </c>
      <c r="G946" s="340">
        <f t="shared" si="13"/>
        <v>0</v>
      </c>
      <c r="H946" s="283"/>
    </row>
    <row r="947" spans="2:8" x14ac:dyDescent="0.25">
      <c r="B947" s="338">
        <v>943</v>
      </c>
      <c r="C947" s="125"/>
      <c r="D947" s="127">
        <v>0</v>
      </c>
      <c r="E947" s="127">
        <v>0</v>
      </c>
      <c r="F947" s="341">
        <f>(D947+E947)*'LIQUIDACION IN. DE'!$J$1166*($D$1165/IF(AND($D$1164&gt;$B$1166,$B$1166&gt;$D$1163),366,365))</f>
        <v>0</v>
      </c>
      <c r="G947" s="340">
        <f t="shared" si="13"/>
        <v>0</v>
      </c>
      <c r="H947" s="283"/>
    </row>
    <row r="948" spans="2:8" x14ac:dyDescent="0.25">
      <c r="B948" s="339">
        <v>944</v>
      </c>
      <c r="C948" s="125"/>
      <c r="D948" s="127">
        <v>0</v>
      </c>
      <c r="E948" s="127">
        <v>0</v>
      </c>
      <c r="F948" s="341">
        <f>(D948+E948)*'LIQUIDACION IN. DE'!$J$1166*($D$1165/IF(AND($D$1164&gt;$B$1166,$B$1166&gt;$D$1163),366,365))</f>
        <v>0</v>
      </c>
      <c r="G948" s="340">
        <f t="shared" si="13"/>
        <v>0</v>
      </c>
      <c r="H948" s="283"/>
    </row>
    <row r="949" spans="2:8" x14ac:dyDescent="0.25">
      <c r="B949" s="339">
        <v>945</v>
      </c>
      <c r="C949" s="125"/>
      <c r="D949" s="127">
        <v>0</v>
      </c>
      <c r="E949" s="127">
        <v>0</v>
      </c>
      <c r="F949" s="341">
        <f>(D949+E949)*'LIQUIDACION IN. DE'!$J$1166*($D$1165/IF(AND($D$1164&gt;$B$1166,$B$1166&gt;$D$1163),366,365))</f>
        <v>0</v>
      </c>
      <c r="G949" s="340">
        <f t="shared" si="13"/>
        <v>0</v>
      </c>
      <c r="H949" s="283"/>
    </row>
    <row r="950" spans="2:8" x14ac:dyDescent="0.25">
      <c r="B950" s="338">
        <v>946</v>
      </c>
      <c r="C950" s="125"/>
      <c r="D950" s="127">
        <v>0</v>
      </c>
      <c r="E950" s="127">
        <v>0</v>
      </c>
      <c r="F950" s="341">
        <f>(D950+E950)*'LIQUIDACION IN. DE'!$J$1166*($D$1165/IF(AND($D$1164&gt;$B$1166,$B$1166&gt;$D$1163),366,365))</f>
        <v>0</v>
      </c>
      <c r="G950" s="340">
        <f t="shared" si="13"/>
        <v>0</v>
      </c>
      <c r="H950" s="283"/>
    </row>
    <row r="951" spans="2:8" x14ac:dyDescent="0.25">
      <c r="B951" s="339">
        <v>947</v>
      </c>
      <c r="C951" s="125"/>
      <c r="D951" s="127">
        <v>0</v>
      </c>
      <c r="E951" s="127">
        <v>0</v>
      </c>
      <c r="F951" s="341">
        <f>(D951+E951)*'LIQUIDACION IN. DE'!$J$1166*($D$1165/IF(AND($D$1164&gt;$B$1166,$B$1166&gt;$D$1163),366,365))</f>
        <v>0</v>
      </c>
      <c r="G951" s="340">
        <f t="shared" si="13"/>
        <v>0</v>
      </c>
      <c r="H951" s="283"/>
    </row>
    <row r="952" spans="2:8" x14ac:dyDescent="0.25">
      <c r="B952" s="339">
        <v>948</v>
      </c>
      <c r="C952" s="125"/>
      <c r="D952" s="127">
        <v>0</v>
      </c>
      <c r="E952" s="127">
        <v>0</v>
      </c>
      <c r="F952" s="341">
        <f>(D952+E952)*'LIQUIDACION IN. DE'!$J$1166*($D$1165/IF(AND($D$1164&gt;$B$1166,$B$1166&gt;$D$1163),366,365))</f>
        <v>0</v>
      </c>
      <c r="G952" s="340">
        <f t="shared" si="13"/>
        <v>0</v>
      </c>
      <c r="H952" s="283"/>
    </row>
    <row r="953" spans="2:8" x14ac:dyDescent="0.25">
      <c r="B953" s="338">
        <v>949</v>
      </c>
      <c r="C953" s="125"/>
      <c r="D953" s="127">
        <v>0</v>
      </c>
      <c r="E953" s="127">
        <v>0</v>
      </c>
      <c r="F953" s="341">
        <f>(D953+E953)*'LIQUIDACION IN. DE'!$J$1166*($D$1165/IF(AND($D$1164&gt;$B$1166,$B$1166&gt;$D$1163),366,365))</f>
        <v>0</v>
      </c>
      <c r="G953" s="340">
        <f t="shared" si="13"/>
        <v>0</v>
      </c>
      <c r="H953" s="283"/>
    </row>
    <row r="954" spans="2:8" x14ac:dyDescent="0.25">
      <c r="B954" s="339">
        <v>950</v>
      </c>
      <c r="C954" s="125"/>
      <c r="D954" s="127">
        <v>0</v>
      </c>
      <c r="E954" s="127">
        <v>0</v>
      </c>
      <c r="F954" s="341">
        <f>(D954+E954)*'LIQUIDACION IN. DE'!$J$1166*($D$1165/IF(AND($D$1164&gt;$B$1166,$B$1166&gt;$D$1163),366,365))</f>
        <v>0</v>
      </c>
      <c r="G954" s="340">
        <f t="shared" si="13"/>
        <v>0</v>
      </c>
      <c r="H954" s="283"/>
    </row>
    <row r="955" spans="2:8" x14ac:dyDescent="0.25">
      <c r="B955" s="339">
        <v>951</v>
      </c>
      <c r="C955" s="125"/>
      <c r="D955" s="127">
        <v>0</v>
      </c>
      <c r="E955" s="127">
        <v>0</v>
      </c>
      <c r="F955" s="341">
        <f>(D955+E955)*'LIQUIDACION IN. DE'!$J$1166*($D$1165/IF(AND($D$1164&gt;$B$1166,$B$1166&gt;$D$1163),366,365))</f>
        <v>0</v>
      </c>
      <c r="G955" s="340">
        <f t="shared" si="13"/>
        <v>0</v>
      </c>
      <c r="H955" s="283"/>
    </row>
    <row r="956" spans="2:8" x14ac:dyDescent="0.25">
      <c r="B956" s="338">
        <v>952</v>
      </c>
      <c r="C956" s="125"/>
      <c r="D956" s="127">
        <v>0</v>
      </c>
      <c r="E956" s="127">
        <v>0</v>
      </c>
      <c r="F956" s="341">
        <f>(D956+E956)*'LIQUIDACION IN. DE'!$J$1166*($D$1165/IF(AND($D$1164&gt;$B$1166,$B$1166&gt;$D$1163),366,365))</f>
        <v>0</v>
      </c>
      <c r="G956" s="340">
        <f t="shared" si="13"/>
        <v>0</v>
      </c>
      <c r="H956" s="283"/>
    </row>
    <row r="957" spans="2:8" x14ac:dyDescent="0.25">
      <c r="B957" s="339">
        <v>953</v>
      </c>
      <c r="C957" s="125"/>
      <c r="D957" s="127">
        <v>0</v>
      </c>
      <c r="E957" s="127">
        <v>0</v>
      </c>
      <c r="F957" s="341">
        <f>(D957+E957)*'LIQUIDACION IN. DE'!$J$1166*($D$1165/IF(AND($D$1164&gt;$B$1166,$B$1166&gt;$D$1163),366,365))</f>
        <v>0</v>
      </c>
      <c r="G957" s="340">
        <f t="shared" si="13"/>
        <v>0</v>
      </c>
      <c r="H957" s="283"/>
    </row>
    <row r="958" spans="2:8" x14ac:dyDescent="0.25">
      <c r="B958" s="339">
        <v>954</v>
      </c>
      <c r="C958" s="125"/>
      <c r="D958" s="127">
        <v>0</v>
      </c>
      <c r="E958" s="127">
        <v>0</v>
      </c>
      <c r="F958" s="341">
        <f>(D958+E958)*'LIQUIDACION IN. DE'!$J$1166*($D$1165/IF(AND($D$1164&gt;$B$1166,$B$1166&gt;$D$1163),366,365))</f>
        <v>0</v>
      </c>
      <c r="G958" s="340">
        <f t="shared" si="13"/>
        <v>0</v>
      </c>
      <c r="H958" s="283"/>
    </row>
    <row r="959" spans="2:8" x14ac:dyDescent="0.25">
      <c r="B959" s="338">
        <v>955</v>
      </c>
      <c r="C959" s="125"/>
      <c r="D959" s="127">
        <v>0</v>
      </c>
      <c r="E959" s="127">
        <v>0</v>
      </c>
      <c r="F959" s="341">
        <f>(D959+E959)*'LIQUIDACION IN. DE'!$J$1166*($D$1165/IF(AND($D$1164&gt;$B$1166,$B$1166&gt;$D$1163),366,365))</f>
        <v>0</v>
      </c>
      <c r="G959" s="340">
        <f t="shared" si="13"/>
        <v>0</v>
      </c>
      <c r="H959" s="283"/>
    </row>
    <row r="960" spans="2:8" x14ac:dyDescent="0.25">
      <c r="B960" s="339">
        <v>956</v>
      </c>
      <c r="C960" s="125"/>
      <c r="D960" s="127">
        <v>0</v>
      </c>
      <c r="E960" s="127">
        <v>0</v>
      </c>
      <c r="F960" s="341">
        <f>(D960+E960)*'LIQUIDACION IN. DE'!$J$1166*($D$1165/IF(AND($D$1164&gt;$B$1166,$B$1166&gt;$D$1163),366,365))</f>
        <v>0</v>
      </c>
      <c r="G960" s="340">
        <f t="shared" si="13"/>
        <v>0</v>
      </c>
      <c r="H960" s="283"/>
    </row>
    <row r="961" spans="2:8" x14ac:dyDescent="0.25">
      <c r="B961" s="339">
        <v>957</v>
      </c>
      <c r="C961" s="125"/>
      <c r="D961" s="127">
        <v>0</v>
      </c>
      <c r="E961" s="127">
        <v>0</v>
      </c>
      <c r="F961" s="341">
        <f>(D961+E961)*'LIQUIDACION IN. DE'!$J$1166*($D$1165/IF(AND($D$1164&gt;$B$1166,$B$1166&gt;$D$1163),366,365))</f>
        <v>0</v>
      </c>
      <c r="G961" s="340">
        <f t="shared" si="13"/>
        <v>0</v>
      </c>
      <c r="H961" s="283"/>
    </row>
    <row r="962" spans="2:8" x14ac:dyDescent="0.25">
      <c r="B962" s="338">
        <v>958</v>
      </c>
      <c r="C962" s="125"/>
      <c r="D962" s="127">
        <v>0</v>
      </c>
      <c r="E962" s="127">
        <v>0</v>
      </c>
      <c r="F962" s="341">
        <f>(D962+E962)*'LIQUIDACION IN. DE'!$J$1166*($D$1165/IF(AND($D$1164&gt;$B$1166,$B$1166&gt;$D$1163),366,365))</f>
        <v>0</v>
      </c>
      <c r="G962" s="340">
        <f t="shared" si="13"/>
        <v>0</v>
      </c>
      <c r="H962" s="283"/>
    </row>
    <row r="963" spans="2:8" x14ac:dyDescent="0.25">
      <c r="B963" s="339">
        <v>959</v>
      </c>
      <c r="C963" s="125"/>
      <c r="D963" s="127">
        <v>0</v>
      </c>
      <c r="E963" s="127">
        <v>0</v>
      </c>
      <c r="F963" s="341">
        <f>(D963+E963)*'LIQUIDACION IN. DE'!$J$1166*($D$1165/IF(AND($D$1164&gt;$B$1166,$B$1166&gt;$D$1163),366,365))</f>
        <v>0</v>
      </c>
      <c r="G963" s="340">
        <f t="shared" si="13"/>
        <v>0</v>
      </c>
      <c r="H963" s="283"/>
    </row>
    <row r="964" spans="2:8" x14ac:dyDescent="0.25">
      <c r="B964" s="339">
        <v>960</v>
      </c>
      <c r="C964" s="125"/>
      <c r="D964" s="127">
        <v>0</v>
      </c>
      <c r="E964" s="127">
        <v>0</v>
      </c>
      <c r="F964" s="341">
        <f>(D964+E964)*'LIQUIDACION IN. DE'!$J$1166*($D$1165/IF(AND($D$1164&gt;$B$1166,$B$1166&gt;$D$1163),366,365))</f>
        <v>0</v>
      </c>
      <c r="G964" s="340">
        <f t="shared" si="13"/>
        <v>0</v>
      </c>
      <c r="H964" s="283"/>
    </row>
    <row r="965" spans="2:8" x14ac:dyDescent="0.25">
      <c r="B965" s="338">
        <v>961</v>
      </c>
      <c r="C965" s="125"/>
      <c r="D965" s="127">
        <v>0</v>
      </c>
      <c r="E965" s="127">
        <v>0</v>
      </c>
      <c r="F965" s="341">
        <f>(D965+E965)*'LIQUIDACION IN. DE'!$J$1166*($D$1165/IF(AND($D$1164&gt;$B$1166,$B$1166&gt;$D$1163),366,365))</f>
        <v>0</v>
      </c>
      <c r="G965" s="340">
        <f t="shared" si="13"/>
        <v>0</v>
      </c>
      <c r="H965" s="283"/>
    </row>
    <row r="966" spans="2:8" x14ac:dyDescent="0.25">
      <c r="B966" s="339">
        <v>962</v>
      </c>
      <c r="C966" s="125"/>
      <c r="D966" s="127">
        <v>0</v>
      </c>
      <c r="E966" s="127">
        <v>0</v>
      </c>
      <c r="F966" s="341">
        <f>(D966+E966)*'LIQUIDACION IN. DE'!$J$1166*($D$1165/IF(AND($D$1164&gt;$B$1166,$B$1166&gt;$D$1163),366,365))</f>
        <v>0</v>
      </c>
      <c r="G966" s="340">
        <f t="shared" si="13"/>
        <v>0</v>
      </c>
      <c r="H966" s="283"/>
    </row>
    <row r="967" spans="2:8" x14ac:dyDescent="0.25">
      <c r="B967" s="339">
        <v>963</v>
      </c>
      <c r="C967" s="125"/>
      <c r="D967" s="127">
        <v>0</v>
      </c>
      <c r="E967" s="127">
        <v>0</v>
      </c>
      <c r="F967" s="341">
        <f>(D967+E967)*'LIQUIDACION IN. DE'!$J$1166*($D$1165/IF(AND($D$1164&gt;$B$1166,$B$1166&gt;$D$1163),366,365))</f>
        <v>0</v>
      </c>
      <c r="G967" s="340">
        <f t="shared" si="13"/>
        <v>0</v>
      </c>
      <c r="H967" s="283"/>
    </row>
    <row r="968" spans="2:8" x14ac:dyDescent="0.25">
      <c r="B968" s="338">
        <v>964</v>
      </c>
      <c r="C968" s="125"/>
      <c r="D968" s="127">
        <v>0</v>
      </c>
      <c r="E968" s="127">
        <v>0</v>
      </c>
      <c r="F968" s="341">
        <f>(D968+E968)*'LIQUIDACION IN. DE'!$J$1166*($D$1165/IF(AND($D$1164&gt;$B$1166,$B$1166&gt;$D$1163),366,365))</f>
        <v>0</v>
      </c>
      <c r="G968" s="340">
        <f t="shared" si="13"/>
        <v>0</v>
      </c>
      <c r="H968" s="283"/>
    </row>
    <row r="969" spans="2:8" x14ac:dyDescent="0.25">
      <c r="B969" s="339">
        <v>965</v>
      </c>
      <c r="C969" s="125"/>
      <c r="D969" s="127">
        <v>0</v>
      </c>
      <c r="E969" s="127">
        <v>0</v>
      </c>
      <c r="F969" s="341">
        <f>(D969+E969)*'LIQUIDACION IN. DE'!$J$1166*($D$1165/IF(AND($D$1164&gt;$B$1166,$B$1166&gt;$D$1163),366,365))</f>
        <v>0</v>
      </c>
      <c r="G969" s="340">
        <f t="shared" si="13"/>
        <v>0</v>
      </c>
      <c r="H969" s="283"/>
    </row>
    <row r="970" spans="2:8" x14ac:dyDescent="0.25">
      <c r="B970" s="339">
        <v>966</v>
      </c>
      <c r="C970" s="125"/>
      <c r="D970" s="127">
        <v>0</v>
      </c>
      <c r="E970" s="127">
        <v>0</v>
      </c>
      <c r="F970" s="341">
        <f>(D970+E970)*'LIQUIDACION IN. DE'!$J$1166*($D$1165/IF(AND($D$1164&gt;$B$1166,$B$1166&gt;$D$1163),366,365))</f>
        <v>0</v>
      </c>
      <c r="G970" s="340">
        <f t="shared" ref="G970:G1033" si="14">SUM(D970:F970)</f>
        <v>0</v>
      </c>
      <c r="H970" s="283"/>
    </row>
    <row r="971" spans="2:8" x14ac:dyDescent="0.25">
      <c r="B971" s="338">
        <v>967</v>
      </c>
      <c r="C971" s="125"/>
      <c r="D971" s="127">
        <v>0</v>
      </c>
      <c r="E971" s="127">
        <v>0</v>
      </c>
      <c r="F971" s="341">
        <f>(D971+E971)*'LIQUIDACION IN. DE'!$J$1166*($D$1165/IF(AND($D$1164&gt;$B$1166,$B$1166&gt;$D$1163),366,365))</f>
        <v>0</v>
      </c>
      <c r="G971" s="340">
        <f t="shared" si="14"/>
        <v>0</v>
      </c>
      <c r="H971" s="283"/>
    </row>
    <row r="972" spans="2:8" x14ac:dyDescent="0.25">
      <c r="B972" s="339">
        <v>968</v>
      </c>
      <c r="C972" s="125"/>
      <c r="D972" s="127">
        <v>0</v>
      </c>
      <c r="E972" s="127">
        <v>0</v>
      </c>
      <c r="F972" s="341">
        <f>(D972+E972)*'LIQUIDACION IN. DE'!$J$1166*($D$1165/IF(AND($D$1164&gt;$B$1166,$B$1166&gt;$D$1163),366,365))</f>
        <v>0</v>
      </c>
      <c r="G972" s="340">
        <f t="shared" si="14"/>
        <v>0</v>
      </c>
      <c r="H972" s="283"/>
    </row>
    <row r="973" spans="2:8" x14ac:dyDescent="0.25">
      <c r="B973" s="339">
        <v>969</v>
      </c>
      <c r="C973" s="125"/>
      <c r="D973" s="127">
        <v>0</v>
      </c>
      <c r="E973" s="127">
        <v>0</v>
      </c>
      <c r="F973" s="341">
        <f>(D973+E973)*'LIQUIDACION IN. DE'!$J$1166*($D$1165/IF(AND($D$1164&gt;$B$1166,$B$1166&gt;$D$1163),366,365))</f>
        <v>0</v>
      </c>
      <c r="G973" s="340">
        <f t="shared" si="14"/>
        <v>0</v>
      </c>
      <c r="H973" s="283"/>
    </row>
    <row r="974" spans="2:8" x14ac:dyDescent="0.25">
      <c r="B974" s="338">
        <v>970</v>
      </c>
      <c r="C974" s="125"/>
      <c r="D974" s="127">
        <v>0</v>
      </c>
      <c r="E974" s="127">
        <v>0</v>
      </c>
      <c r="F974" s="341">
        <f>(D974+E974)*'LIQUIDACION IN. DE'!$J$1166*($D$1165/IF(AND($D$1164&gt;$B$1166,$B$1166&gt;$D$1163),366,365))</f>
        <v>0</v>
      </c>
      <c r="G974" s="340">
        <f t="shared" si="14"/>
        <v>0</v>
      </c>
      <c r="H974" s="283"/>
    </row>
    <row r="975" spans="2:8" x14ac:dyDescent="0.25">
      <c r="B975" s="339">
        <v>971</v>
      </c>
      <c r="C975" s="125"/>
      <c r="D975" s="127">
        <v>0</v>
      </c>
      <c r="E975" s="127">
        <v>0</v>
      </c>
      <c r="F975" s="341">
        <f>(D975+E975)*'LIQUIDACION IN. DE'!$J$1166*($D$1165/IF(AND($D$1164&gt;$B$1166,$B$1166&gt;$D$1163),366,365))</f>
        <v>0</v>
      </c>
      <c r="G975" s="340">
        <f t="shared" si="14"/>
        <v>0</v>
      </c>
      <c r="H975" s="283"/>
    </row>
    <row r="976" spans="2:8" x14ac:dyDescent="0.25">
      <c r="B976" s="339">
        <v>972</v>
      </c>
      <c r="C976" s="125"/>
      <c r="D976" s="127">
        <v>0</v>
      </c>
      <c r="E976" s="127">
        <v>0</v>
      </c>
      <c r="F976" s="341">
        <f>(D976+E976)*'LIQUIDACION IN. DE'!$J$1166*($D$1165/IF(AND($D$1164&gt;$B$1166,$B$1166&gt;$D$1163),366,365))</f>
        <v>0</v>
      </c>
      <c r="G976" s="340">
        <f t="shared" si="14"/>
        <v>0</v>
      </c>
      <c r="H976" s="283"/>
    </row>
    <row r="977" spans="2:8" x14ac:dyDescent="0.25">
      <c r="B977" s="338">
        <v>973</v>
      </c>
      <c r="C977" s="125"/>
      <c r="D977" s="127">
        <v>0</v>
      </c>
      <c r="E977" s="127">
        <v>0</v>
      </c>
      <c r="F977" s="341">
        <f>(D977+E977)*'LIQUIDACION IN. DE'!$J$1166*($D$1165/IF(AND($D$1164&gt;$B$1166,$B$1166&gt;$D$1163),366,365))</f>
        <v>0</v>
      </c>
      <c r="G977" s="340">
        <f t="shared" si="14"/>
        <v>0</v>
      </c>
      <c r="H977" s="283"/>
    </row>
    <row r="978" spans="2:8" x14ac:dyDescent="0.25">
      <c r="B978" s="339">
        <v>974</v>
      </c>
      <c r="C978" s="125"/>
      <c r="D978" s="127">
        <v>0</v>
      </c>
      <c r="E978" s="127">
        <v>0</v>
      </c>
      <c r="F978" s="341">
        <f>(D978+E978)*'LIQUIDACION IN. DE'!$J$1166*($D$1165/IF(AND($D$1164&gt;$B$1166,$B$1166&gt;$D$1163),366,365))</f>
        <v>0</v>
      </c>
      <c r="G978" s="340">
        <f t="shared" si="14"/>
        <v>0</v>
      </c>
      <c r="H978" s="283"/>
    </row>
    <row r="979" spans="2:8" x14ac:dyDescent="0.25">
      <c r="B979" s="339">
        <v>975</v>
      </c>
      <c r="C979" s="125"/>
      <c r="D979" s="127">
        <v>0</v>
      </c>
      <c r="E979" s="127">
        <v>0</v>
      </c>
      <c r="F979" s="341">
        <f>(D979+E979)*'LIQUIDACION IN. DE'!$J$1166*($D$1165/IF(AND($D$1164&gt;$B$1166,$B$1166&gt;$D$1163),366,365))</f>
        <v>0</v>
      </c>
      <c r="G979" s="340">
        <f t="shared" si="14"/>
        <v>0</v>
      </c>
      <c r="H979" s="283"/>
    </row>
    <row r="980" spans="2:8" x14ac:dyDescent="0.25">
      <c r="B980" s="338">
        <v>976</v>
      </c>
      <c r="C980" s="125"/>
      <c r="D980" s="127">
        <v>0</v>
      </c>
      <c r="E980" s="127">
        <v>0</v>
      </c>
      <c r="F980" s="341">
        <f>(D980+E980)*'LIQUIDACION IN. DE'!$J$1166*($D$1165/IF(AND($D$1164&gt;$B$1166,$B$1166&gt;$D$1163),366,365))</f>
        <v>0</v>
      </c>
      <c r="G980" s="340">
        <f t="shared" si="14"/>
        <v>0</v>
      </c>
      <c r="H980" s="283"/>
    </row>
    <row r="981" spans="2:8" x14ac:dyDescent="0.25">
      <c r="B981" s="339">
        <v>977</v>
      </c>
      <c r="C981" s="125"/>
      <c r="D981" s="127">
        <v>0</v>
      </c>
      <c r="E981" s="127">
        <v>0</v>
      </c>
      <c r="F981" s="341">
        <f>(D981+E981)*'LIQUIDACION IN. DE'!$J$1166*($D$1165/IF(AND($D$1164&gt;$B$1166,$B$1166&gt;$D$1163),366,365))</f>
        <v>0</v>
      </c>
      <c r="G981" s="340">
        <f t="shared" si="14"/>
        <v>0</v>
      </c>
      <c r="H981" s="283"/>
    </row>
    <row r="982" spans="2:8" x14ac:dyDescent="0.25">
      <c r="B982" s="339">
        <v>978</v>
      </c>
      <c r="C982" s="125"/>
      <c r="D982" s="127">
        <v>0</v>
      </c>
      <c r="E982" s="127">
        <v>0</v>
      </c>
      <c r="F982" s="341">
        <f>(D982+E982)*'LIQUIDACION IN. DE'!$J$1166*($D$1165/IF(AND($D$1164&gt;$B$1166,$B$1166&gt;$D$1163),366,365))</f>
        <v>0</v>
      </c>
      <c r="G982" s="340">
        <f t="shared" si="14"/>
        <v>0</v>
      </c>
      <c r="H982" s="283"/>
    </row>
    <row r="983" spans="2:8" x14ac:dyDescent="0.25">
      <c r="B983" s="338">
        <v>979</v>
      </c>
      <c r="C983" s="125"/>
      <c r="D983" s="127">
        <v>0</v>
      </c>
      <c r="E983" s="127">
        <v>0</v>
      </c>
      <c r="F983" s="341">
        <f>(D983+E983)*'LIQUIDACION IN. DE'!$J$1166*($D$1165/IF(AND($D$1164&gt;$B$1166,$B$1166&gt;$D$1163),366,365))</f>
        <v>0</v>
      </c>
      <c r="G983" s="340">
        <f t="shared" si="14"/>
        <v>0</v>
      </c>
      <c r="H983" s="283"/>
    </row>
    <row r="984" spans="2:8" x14ac:dyDescent="0.25">
      <c r="B984" s="339">
        <v>980</v>
      </c>
      <c r="C984" s="125"/>
      <c r="D984" s="127">
        <v>0</v>
      </c>
      <c r="E984" s="127">
        <v>0</v>
      </c>
      <c r="F984" s="341">
        <f>(D984+E984)*'LIQUIDACION IN. DE'!$J$1166*($D$1165/IF(AND($D$1164&gt;$B$1166,$B$1166&gt;$D$1163),366,365))</f>
        <v>0</v>
      </c>
      <c r="G984" s="340">
        <f t="shared" si="14"/>
        <v>0</v>
      </c>
      <c r="H984" s="283"/>
    </row>
    <row r="985" spans="2:8" x14ac:dyDescent="0.25">
      <c r="B985" s="339">
        <v>981</v>
      </c>
      <c r="C985" s="125"/>
      <c r="D985" s="127">
        <v>0</v>
      </c>
      <c r="E985" s="127">
        <v>0</v>
      </c>
      <c r="F985" s="341">
        <f>(D985+E985)*'LIQUIDACION IN. DE'!$J$1166*($D$1165/IF(AND($D$1164&gt;$B$1166,$B$1166&gt;$D$1163),366,365))</f>
        <v>0</v>
      </c>
      <c r="G985" s="340">
        <f t="shared" si="14"/>
        <v>0</v>
      </c>
      <c r="H985" s="283"/>
    </row>
    <row r="986" spans="2:8" x14ac:dyDescent="0.25">
      <c r="B986" s="338">
        <v>982</v>
      </c>
      <c r="C986" s="125"/>
      <c r="D986" s="127">
        <v>0</v>
      </c>
      <c r="E986" s="127">
        <v>0</v>
      </c>
      <c r="F986" s="341">
        <f>(D986+E986)*'LIQUIDACION IN. DE'!$J$1166*($D$1165/IF(AND($D$1164&gt;$B$1166,$B$1166&gt;$D$1163),366,365))</f>
        <v>0</v>
      </c>
      <c r="G986" s="340">
        <f t="shared" si="14"/>
        <v>0</v>
      </c>
      <c r="H986" s="283"/>
    </row>
    <row r="987" spans="2:8" x14ac:dyDescent="0.25">
      <c r="B987" s="339">
        <v>983</v>
      </c>
      <c r="C987" s="125"/>
      <c r="D987" s="127">
        <v>0</v>
      </c>
      <c r="E987" s="127">
        <v>0</v>
      </c>
      <c r="F987" s="341">
        <f>(D987+E987)*'LIQUIDACION IN. DE'!$J$1166*($D$1165/IF(AND($D$1164&gt;$B$1166,$B$1166&gt;$D$1163),366,365))</f>
        <v>0</v>
      </c>
      <c r="G987" s="340">
        <f t="shared" si="14"/>
        <v>0</v>
      </c>
      <c r="H987" s="283"/>
    </row>
    <row r="988" spans="2:8" x14ac:dyDescent="0.25">
      <c r="B988" s="339">
        <v>984</v>
      </c>
      <c r="C988" s="125"/>
      <c r="D988" s="127">
        <v>0</v>
      </c>
      <c r="E988" s="127">
        <v>0</v>
      </c>
      <c r="F988" s="341">
        <f>(D988+E988)*'LIQUIDACION IN. DE'!$J$1166*($D$1165/IF(AND($D$1164&gt;$B$1166,$B$1166&gt;$D$1163),366,365))</f>
        <v>0</v>
      </c>
      <c r="G988" s="340">
        <f t="shared" si="14"/>
        <v>0</v>
      </c>
      <c r="H988" s="283"/>
    </row>
    <row r="989" spans="2:8" x14ac:dyDescent="0.25">
      <c r="B989" s="338">
        <v>985</v>
      </c>
      <c r="C989" s="125"/>
      <c r="D989" s="127">
        <v>0</v>
      </c>
      <c r="E989" s="127">
        <v>0</v>
      </c>
      <c r="F989" s="341">
        <f>(D989+E989)*'LIQUIDACION IN. DE'!$J$1166*($D$1165/IF(AND($D$1164&gt;$B$1166,$B$1166&gt;$D$1163),366,365))</f>
        <v>0</v>
      </c>
      <c r="G989" s="340">
        <f t="shared" si="14"/>
        <v>0</v>
      </c>
      <c r="H989" s="283"/>
    </row>
    <row r="990" spans="2:8" x14ac:dyDescent="0.25">
      <c r="B990" s="339">
        <v>986</v>
      </c>
      <c r="C990" s="125"/>
      <c r="D990" s="127">
        <v>0</v>
      </c>
      <c r="E990" s="127">
        <v>0</v>
      </c>
      <c r="F990" s="341">
        <f>(D990+E990)*'LIQUIDACION IN. DE'!$J$1166*($D$1165/IF(AND($D$1164&gt;$B$1166,$B$1166&gt;$D$1163),366,365))</f>
        <v>0</v>
      </c>
      <c r="G990" s="340">
        <f t="shared" si="14"/>
        <v>0</v>
      </c>
      <c r="H990" s="283"/>
    </row>
    <row r="991" spans="2:8" x14ac:dyDescent="0.25">
      <c r="B991" s="339">
        <v>987</v>
      </c>
      <c r="C991" s="125"/>
      <c r="D991" s="127">
        <v>0</v>
      </c>
      <c r="E991" s="127">
        <v>0</v>
      </c>
      <c r="F991" s="341">
        <f>(D991+E991)*'LIQUIDACION IN. DE'!$J$1166*($D$1165/IF(AND($D$1164&gt;$B$1166,$B$1166&gt;$D$1163),366,365))</f>
        <v>0</v>
      </c>
      <c r="G991" s="340">
        <f t="shared" si="14"/>
        <v>0</v>
      </c>
      <c r="H991" s="283"/>
    </row>
    <row r="992" spans="2:8" x14ac:dyDescent="0.25">
      <c r="B992" s="338">
        <v>988</v>
      </c>
      <c r="C992" s="125"/>
      <c r="D992" s="127">
        <v>0</v>
      </c>
      <c r="E992" s="127">
        <v>0</v>
      </c>
      <c r="F992" s="341">
        <f>(D992+E992)*'LIQUIDACION IN. DE'!$J$1166*($D$1165/IF(AND($D$1164&gt;$B$1166,$B$1166&gt;$D$1163),366,365))</f>
        <v>0</v>
      </c>
      <c r="G992" s="340">
        <f t="shared" si="14"/>
        <v>0</v>
      </c>
      <c r="H992" s="283"/>
    </row>
    <row r="993" spans="2:8" x14ac:dyDescent="0.25">
      <c r="B993" s="339">
        <v>989</v>
      </c>
      <c r="C993" s="125"/>
      <c r="D993" s="127">
        <v>0</v>
      </c>
      <c r="E993" s="127">
        <v>0</v>
      </c>
      <c r="F993" s="341">
        <f>(D993+E993)*'LIQUIDACION IN. DE'!$J$1166*($D$1165/IF(AND($D$1164&gt;$B$1166,$B$1166&gt;$D$1163),366,365))</f>
        <v>0</v>
      </c>
      <c r="G993" s="340">
        <f t="shared" si="14"/>
        <v>0</v>
      </c>
      <c r="H993" s="283"/>
    </row>
    <row r="994" spans="2:8" x14ac:dyDescent="0.25">
      <c r="B994" s="339">
        <v>990</v>
      </c>
      <c r="C994" s="125"/>
      <c r="D994" s="127">
        <v>0</v>
      </c>
      <c r="E994" s="127">
        <v>0</v>
      </c>
      <c r="F994" s="341">
        <f>(D994+E994)*'LIQUIDACION IN. DE'!$J$1166*($D$1165/IF(AND($D$1164&gt;$B$1166,$B$1166&gt;$D$1163),366,365))</f>
        <v>0</v>
      </c>
      <c r="G994" s="340">
        <f t="shared" si="14"/>
        <v>0</v>
      </c>
      <c r="H994" s="283"/>
    </row>
    <row r="995" spans="2:8" x14ac:dyDescent="0.25">
      <c r="B995" s="338">
        <v>991</v>
      </c>
      <c r="C995" s="125"/>
      <c r="D995" s="127">
        <v>0</v>
      </c>
      <c r="E995" s="127">
        <v>0</v>
      </c>
      <c r="F995" s="341">
        <f>(D995+E995)*'LIQUIDACION IN. DE'!$J$1166*($D$1165/IF(AND($D$1164&gt;$B$1166,$B$1166&gt;$D$1163),366,365))</f>
        <v>0</v>
      </c>
      <c r="G995" s="340">
        <f t="shared" si="14"/>
        <v>0</v>
      </c>
      <c r="H995" s="283"/>
    </row>
    <row r="996" spans="2:8" x14ac:dyDescent="0.25">
      <c r="B996" s="339">
        <v>992</v>
      </c>
      <c r="C996" s="125"/>
      <c r="D996" s="127">
        <v>0</v>
      </c>
      <c r="E996" s="127">
        <v>0</v>
      </c>
      <c r="F996" s="341">
        <f>(D996+E996)*'LIQUIDACION IN. DE'!$J$1166*($D$1165/IF(AND($D$1164&gt;$B$1166,$B$1166&gt;$D$1163),366,365))</f>
        <v>0</v>
      </c>
      <c r="G996" s="340">
        <f t="shared" si="14"/>
        <v>0</v>
      </c>
      <c r="H996" s="283"/>
    </row>
    <row r="997" spans="2:8" x14ac:dyDescent="0.25">
      <c r="B997" s="339">
        <v>993</v>
      </c>
      <c r="C997" s="125"/>
      <c r="D997" s="127">
        <v>0</v>
      </c>
      <c r="E997" s="127">
        <v>0</v>
      </c>
      <c r="F997" s="341">
        <f>(D997+E997)*'LIQUIDACION IN. DE'!$J$1166*($D$1165/IF(AND($D$1164&gt;$B$1166,$B$1166&gt;$D$1163),366,365))</f>
        <v>0</v>
      </c>
      <c r="G997" s="340">
        <f t="shared" si="14"/>
        <v>0</v>
      </c>
      <c r="H997" s="283"/>
    </row>
    <row r="998" spans="2:8" x14ac:dyDescent="0.25">
      <c r="B998" s="338">
        <v>994</v>
      </c>
      <c r="C998" s="125"/>
      <c r="D998" s="127">
        <v>0</v>
      </c>
      <c r="E998" s="127">
        <v>0</v>
      </c>
      <c r="F998" s="341">
        <f>(D998+E998)*'LIQUIDACION IN. DE'!$J$1166*($D$1165/IF(AND($D$1164&gt;$B$1166,$B$1166&gt;$D$1163),366,365))</f>
        <v>0</v>
      </c>
      <c r="G998" s="340">
        <f t="shared" si="14"/>
        <v>0</v>
      </c>
      <c r="H998" s="283"/>
    </row>
    <row r="999" spans="2:8" x14ac:dyDescent="0.25">
      <c r="B999" s="339">
        <v>995</v>
      </c>
      <c r="C999" s="125"/>
      <c r="D999" s="127">
        <v>0</v>
      </c>
      <c r="E999" s="127">
        <v>0</v>
      </c>
      <c r="F999" s="341">
        <f>(D999+E999)*'LIQUIDACION IN. DE'!$J$1166*($D$1165/IF(AND($D$1164&gt;$B$1166,$B$1166&gt;$D$1163),366,365))</f>
        <v>0</v>
      </c>
      <c r="G999" s="340">
        <f t="shared" si="14"/>
        <v>0</v>
      </c>
      <c r="H999" s="283"/>
    </row>
    <row r="1000" spans="2:8" x14ac:dyDescent="0.25">
      <c r="B1000" s="339">
        <v>996</v>
      </c>
      <c r="C1000" s="125"/>
      <c r="D1000" s="127">
        <v>0</v>
      </c>
      <c r="E1000" s="127">
        <v>0</v>
      </c>
      <c r="F1000" s="341">
        <f>(D1000+E1000)*'LIQUIDACION IN. DE'!$J$1166*($D$1165/IF(AND($D$1164&gt;$B$1166,$B$1166&gt;$D$1163),366,365))</f>
        <v>0</v>
      </c>
      <c r="G1000" s="340">
        <f t="shared" si="14"/>
        <v>0</v>
      </c>
      <c r="H1000" s="283"/>
    </row>
    <row r="1001" spans="2:8" x14ac:dyDescent="0.25">
      <c r="B1001" s="338">
        <v>997</v>
      </c>
      <c r="C1001" s="125"/>
      <c r="D1001" s="127">
        <v>0</v>
      </c>
      <c r="E1001" s="127">
        <v>0</v>
      </c>
      <c r="F1001" s="341">
        <f>(D1001+E1001)*'LIQUIDACION IN. DE'!$J$1166*($D$1165/IF(AND($D$1164&gt;$B$1166,$B$1166&gt;$D$1163),366,365))</f>
        <v>0</v>
      </c>
      <c r="G1001" s="340">
        <f t="shared" si="14"/>
        <v>0</v>
      </c>
      <c r="H1001" s="283"/>
    </row>
    <row r="1002" spans="2:8" x14ac:dyDescent="0.25">
      <c r="B1002" s="339">
        <v>998</v>
      </c>
      <c r="C1002" s="125"/>
      <c r="D1002" s="127">
        <v>0</v>
      </c>
      <c r="E1002" s="127">
        <v>0</v>
      </c>
      <c r="F1002" s="341">
        <f>(D1002+E1002)*'LIQUIDACION IN. DE'!$J$1166*($D$1165/IF(AND($D$1164&gt;$B$1166,$B$1166&gt;$D$1163),366,365))</f>
        <v>0</v>
      </c>
      <c r="G1002" s="340">
        <f t="shared" si="14"/>
        <v>0</v>
      </c>
      <c r="H1002" s="283"/>
    </row>
    <row r="1003" spans="2:8" x14ac:dyDescent="0.25">
      <c r="B1003" s="339">
        <v>999</v>
      </c>
      <c r="C1003" s="125"/>
      <c r="D1003" s="127">
        <v>0</v>
      </c>
      <c r="E1003" s="127">
        <v>0</v>
      </c>
      <c r="F1003" s="341">
        <f>(D1003+E1003)*'LIQUIDACION IN. DE'!$J$1166*($D$1165/IF(AND($D$1164&gt;$B$1166,$B$1166&gt;$D$1163),366,365))</f>
        <v>0</v>
      </c>
      <c r="G1003" s="340">
        <f t="shared" si="14"/>
        <v>0</v>
      </c>
      <c r="H1003" s="283"/>
    </row>
    <row r="1004" spans="2:8" x14ac:dyDescent="0.25">
      <c r="B1004" s="338">
        <v>1000</v>
      </c>
      <c r="C1004" s="125"/>
      <c r="D1004" s="127">
        <v>0</v>
      </c>
      <c r="E1004" s="127">
        <v>0</v>
      </c>
      <c r="F1004" s="341">
        <f>(D1004+E1004)*'LIQUIDACION IN. DE'!$J$1166*($D$1165/IF(AND($D$1164&gt;$B$1166,$B$1166&gt;$D$1163),366,365))</f>
        <v>0</v>
      </c>
      <c r="G1004" s="340">
        <f t="shared" si="14"/>
        <v>0</v>
      </c>
      <c r="H1004" s="283"/>
    </row>
    <row r="1005" spans="2:8" x14ac:dyDescent="0.25">
      <c r="B1005" s="339">
        <v>1001</v>
      </c>
      <c r="C1005" s="125"/>
      <c r="D1005" s="127">
        <v>0</v>
      </c>
      <c r="E1005" s="127">
        <v>0</v>
      </c>
      <c r="F1005" s="341">
        <f>(D1005+E1005)*'LIQUIDACION IN. DE'!$J$1166*($D$1165/IF(AND($D$1164&gt;$B$1166,$B$1166&gt;$D$1163),366,365))</f>
        <v>0</v>
      </c>
      <c r="G1005" s="340">
        <f t="shared" si="14"/>
        <v>0</v>
      </c>
      <c r="H1005" s="283"/>
    </row>
    <row r="1006" spans="2:8" x14ac:dyDescent="0.25">
      <c r="B1006" s="339">
        <v>1002</v>
      </c>
      <c r="C1006" s="125"/>
      <c r="D1006" s="127">
        <v>0</v>
      </c>
      <c r="E1006" s="127">
        <v>0</v>
      </c>
      <c r="F1006" s="341">
        <f>(D1006+E1006)*'LIQUIDACION IN. DE'!$J$1166*($D$1165/IF(AND($D$1164&gt;$B$1166,$B$1166&gt;$D$1163),366,365))</f>
        <v>0</v>
      </c>
      <c r="G1006" s="340">
        <f t="shared" si="14"/>
        <v>0</v>
      </c>
      <c r="H1006" s="283"/>
    </row>
    <row r="1007" spans="2:8" x14ac:dyDescent="0.25">
      <c r="B1007" s="338">
        <v>1003</v>
      </c>
      <c r="C1007" s="125"/>
      <c r="D1007" s="127">
        <v>0</v>
      </c>
      <c r="E1007" s="127">
        <v>0</v>
      </c>
      <c r="F1007" s="341">
        <f>(D1007+E1007)*'LIQUIDACION IN. DE'!$J$1166*($D$1165/IF(AND($D$1164&gt;$B$1166,$B$1166&gt;$D$1163),366,365))</f>
        <v>0</v>
      </c>
      <c r="G1007" s="340">
        <f t="shared" si="14"/>
        <v>0</v>
      </c>
      <c r="H1007" s="283"/>
    </row>
    <row r="1008" spans="2:8" x14ac:dyDescent="0.25">
      <c r="B1008" s="339">
        <v>1004</v>
      </c>
      <c r="C1008" s="125"/>
      <c r="D1008" s="127">
        <v>0</v>
      </c>
      <c r="E1008" s="127">
        <v>0</v>
      </c>
      <c r="F1008" s="341">
        <f>(D1008+E1008)*'LIQUIDACION IN. DE'!$J$1166*($D$1165/IF(AND($D$1164&gt;$B$1166,$B$1166&gt;$D$1163),366,365))</f>
        <v>0</v>
      </c>
      <c r="G1008" s="340">
        <f t="shared" si="14"/>
        <v>0</v>
      </c>
      <c r="H1008" s="283"/>
    </row>
    <row r="1009" spans="2:8" x14ac:dyDescent="0.25">
      <c r="B1009" s="339">
        <v>1005</v>
      </c>
      <c r="C1009" s="125"/>
      <c r="D1009" s="127">
        <v>0</v>
      </c>
      <c r="E1009" s="127">
        <v>0</v>
      </c>
      <c r="F1009" s="341">
        <f>(D1009+E1009)*'LIQUIDACION IN. DE'!$J$1166*($D$1165/IF(AND($D$1164&gt;$B$1166,$B$1166&gt;$D$1163),366,365))</f>
        <v>0</v>
      </c>
      <c r="G1009" s="340">
        <f t="shared" si="14"/>
        <v>0</v>
      </c>
      <c r="H1009" s="283"/>
    </row>
    <row r="1010" spans="2:8" x14ac:dyDescent="0.25">
      <c r="B1010" s="338">
        <v>1006</v>
      </c>
      <c r="C1010" s="125"/>
      <c r="D1010" s="127">
        <v>0</v>
      </c>
      <c r="E1010" s="127">
        <v>0</v>
      </c>
      <c r="F1010" s="341">
        <f>(D1010+E1010)*'LIQUIDACION IN. DE'!$J$1166*($D$1165/IF(AND($D$1164&gt;$B$1166,$B$1166&gt;$D$1163),366,365))</f>
        <v>0</v>
      </c>
      <c r="G1010" s="340">
        <f t="shared" si="14"/>
        <v>0</v>
      </c>
      <c r="H1010" s="283"/>
    </row>
    <row r="1011" spans="2:8" x14ac:dyDescent="0.25">
      <c r="B1011" s="339">
        <v>1007</v>
      </c>
      <c r="C1011" s="125"/>
      <c r="D1011" s="127">
        <v>0</v>
      </c>
      <c r="E1011" s="127">
        <v>0</v>
      </c>
      <c r="F1011" s="341">
        <f>(D1011+E1011)*'LIQUIDACION IN. DE'!$J$1166*($D$1165/IF(AND($D$1164&gt;$B$1166,$B$1166&gt;$D$1163),366,365))</f>
        <v>0</v>
      </c>
      <c r="G1011" s="340">
        <f t="shared" si="14"/>
        <v>0</v>
      </c>
      <c r="H1011" s="283"/>
    </row>
    <row r="1012" spans="2:8" x14ac:dyDescent="0.25">
      <c r="B1012" s="339">
        <v>1008</v>
      </c>
      <c r="C1012" s="125"/>
      <c r="D1012" s="127">
        <v>0</v>
      </c>
      <c r="E1012" s="127">
        <v>0</v>
      </c>
      <c r="F1012" s="341">
        <f>(D1012+E1012)*'LIQUIDACION IN. DE'!$J$1166*($D$1165/IF(AND($D$1164&gt;$B$1166,$B$1166&gt;$D$1163),366,365))</f>
        <v>0</v>
      </c>
      <c r="G1012" s="340">
        <f t="shared" si="14"/>
        <v>0</v>
      </c>
      <c r="H1012" s="283"/>
    </row>
    <row r="1013" spans="2:8" x14ac:dyDescent="0.25">
      <c r="B1013" s="338">
        <v>1009</v>
      </c>
      <c r="C1013" s="125"/>
      <c r="D1013" s="127">
        <v>0</v>
      </c>
      <c r="E1013" s="127">
        <v>0</v>
      </c>
      <c r="F1013" s="341">
        <f>(D1013+E1013)*'LIQUIDACION IN. DE'!$J$1166*($D$1165/IF(AND($D$1164&gt;$B$1166,$B$1166&gt;$D$1163),366,365))</f>
        <v>0</v>
      </c>
      <c r="G1013" s="340">
        <f t="shared" si="14"/>
        <v>0</v>
      </c>
      <c r="H1013" s="283"/>
    </row>
    <row r="1014" spans="2:8" x14ac:dyDescent="0.25">
      <c r="B1014" s="339">
        <v>1010</v>
      </c>
      <c r="C1014" s="125"/>
      <c r="D1014" s="127">
        <v>0</v>
      </c>
      <c r="E1014" s="127">
        <v>0</v>
      </c>
      <c r="F1014" s="341">
        <f>(D1014+E1014)*'LIQUIDACION IN. DE'!$J$1166*($D$1165/IF(AND($D$1164&gt;$B$1166,$B$1166&gt;$D$1163),366,365))</f>
        <v>0</v>
      </c>
      <c r="G1014" s="340">
        <f t="shared" si="14"/>
        <v>0</v>
      </c>
      <c r="H1014" s="283"/>
    </row>
    <row r="1015" spans="2:8" x14ac:dyDescent="0.25">
      <c r="B1015" s="339">
        <v>1011</v>
      </c>
      <c r="C1015" s="125"/>
      <c r="D1015" s="127">
        <v>0</v>
      </c>
      <c r="E1015" s="127">
        <v>0</v>
      </c>
      <c r="F1015" s="341">
        <f>(D1015+E1015)*'LIQUIDACION IN. DE'!$J$1166*($D$1165/IF(AND($D$1164&gt;$B$1166,$B$1166&gt;$D$1163),366,365))</f>
        <v>0</v>
      </c>
      <c r="G1015" s="340">
        <f t="shared" si="14"/>
        <v>0</v>
      </c>
      <c r="H1015" s="283"/>
    </row>
    <row r="1016" spans="2:8" x14ac:dyDescent="0.25">
      <c r="B1016" s="338">
        <v>1012</v>
      </c>
      <c r="C1016" s="125"/>
      <c r="D1016" s="127">
        <v>0</v>
      </c>
      <c r="E1016" s="127">
        <v>0</v>
      </c>
      <c r="F1016" s="341">
        <f>(D1016+E1016)*'LIQUIDACION IN. DE'!$J$1166*($D$1165/IF(AND($D$1164&gt;$B$1166,$B$1166&gt;$D$1163),366,365))</f>
        <v>0</v>
      </c>
      <c r="G1016" s="340">
        <f t="shared" si="14"/>
        <v>0</v>
      </c>
      <c r="H1016" s="283"/>
    </row>
    <row r="1017" spans="2:8" x14ac:dyDescent="0.25">
      <c r="B1017" s="339">
        <v>1013</v>
      </c>
      <c r="C1017" s="125"/>
      <c r="D1017" s="127">
        <v>0</v>
      </c>
      <c r="E1017" s="127">
        <v>0</v>
      </c>
      <c r="F1017" s="341">
        <f>(D1017+E1017)*'LIQUIDACION IN. DE'!$J$1166*($D$1165/IF(AND($D$1164&gt;$B$1166,$B$1166&gt;$D$1163),366,365))</f>
        <v>0</v>
      </c>
      <c r="G1017" s="340">
        <f t="shared" si="14"/>
        <v>0</v>
      </c>
      <c r="H1017" s="283"/>
    </row>
    <row r="1018" spans="2:8" x14ac:dyDescent="0.25">
      <c r="B1018" s="339">
        <v>1014</v>
      </c>
      <c r="C1018" s="125"/>
      <c r="D1018" s="127">
        <v>0</v>
      </c>
      <c r="E1018" s="127">
        <v>0</v>
      </c>
      <c r="F1018" s="341">
        <f>(D1018+E1018)*'LIQUIDACION IN. DE'!$J$1166*($D$1165/IF(AND($D$1164&gt;$B$1166,$B$1166&gt;$D$1163),366,365))</f>
        <v>0</v>
      </c>
      <c r="G1018" s="340">
        <f t="shared" si="14"/>
        <v>0</v>
      </c>
      <c r="H1018" s="283"/>
    </row>
    <row r="1019" spans="2:8" x14ac:dyDescent="0.25">
      <c r="B1019" s="338">
        <v>1015</v>
      </c>
      <c r="C1019" s="125"/>
      <c r="D1019" s="127">
        <v>0</v>
      </c>
      <c r="E1019" s="127">
        <v>0</v>
      </c>
      <c r="F1019" s="341">
        <f>(D1019+E1019)*'LIQUIDACION IN. DE'!$J$1166*($D$1165/IF(AND($D$1164&gt;$B$1166,$B$1166&gt;$D$1163),366,365))</f>
        <v>0</v>
      </c>
      <c r="G1019" s="340">
        <f t="shared" si="14"/>
        <v>0</v>
      </c>
      <c r="H1019" s="283"/>
    </row>
    <row r="1020" spans="2:8" x14ac:dyDescent="0.25">
      <c r="B1020" s="339">
        <v>1016</v>
      </c>
      <c r="C1020" s="125"/>
      <c r="D1020" s="127">
        <v>0</v>
      </c>
      <c r="E1020" s="127">
        <v>0</v>
      </c>
      <c r="F1020" s="341">
        <f>(D1020+E1020)*'LIQUIDACION IN. DE'!$J$1166*($D$1165/IF(AND($D$1164&gt;$B$1166,$B$1166&gt;$D$1163),366,365))</f>
        <v>0</v>
      </c>
      <c r="G1020" s="340">
        <f t="shared" si="14"/>
        <v>0</v>
      </c>
      <c r="H1020" s="283"/>
    </row>
    <row r="1021" spans="2:8" x14ac:dyDescent="0.25">
      <c r="B1021" s="339">
        <v>1017</v>
      </c>
      <c r="C1021" s="125"/>
      <c r="D1021" s="127">
        <v>0</v>
      </c>
      <c r="E1021" s="127">
        <v>0</v>
      </c>
      <c r="F1021" s="341">
        <f>(D1021+E1021)*'LIQUIDACION IN. DE'!$J$1166*($D$1165/IF(AND($D$1164&gt;$B$1166,$B$1166&gt;$D$1163),366,365))</f>
        <v>0</v>
      </c>
      <c r="G1021" s="340">
        <f t="shared" si="14"/>
        <v>0</v>
      </c>
      <c r="H1021" s="283"/>
    </row>
    <row r="1022" spans="2:8" x14ac:dyDescent="0.25">
      <c r="B1022" s="338">
        <v>1018</v>
      </c>
      <c r="C1022" s="125"/>
      <c r="D1022" s="127">
        <v>0</v>
      </c>
      <c r="E1022" s="127">
        <v>0</v>
      </c>
      <c r="F1022" s="341">
        <f>(D1022+E1022)*'LIQUIDACION IN. DE'!$J$1166*($D$1165/IF(AND($D$1164&gt;$B$1166,$B$1166&gt;$D$1163),366,365))</f>
        <v>0</v>
      </c>
      <c r="G1022" s="340">
        <f t="shared" si="14"/>
        <v>0</v>
      </c>
      <c r="H1022" s="283"/>
    </row>
    <row r="1023" spans="2:8" x14ac:dyDescent="0.25">
      <c r="B1023" s="339">
        <v>1019</v>
      </c>
      <c r="C1023" s="125"/>
      <c r="D1023" s="127">
        <v>0</v>
      </c>
      <c r="E1023" s="127">
        <v>0</v>
      </c>
      <c r="F1023" s="341">
        <f>(D1023+E1023)*'LIQUIDACION IN. DE'!$J$1166*($D$1165/IF(AND($D$1164&gt;$B$1166,$B$1166&gt;$D$1163),366,365))</f>
        <v>0</v>
      </c>
      <c r="G1023" s="340">
        <f t="shared" si="14"/>
        <v>0</v>
      </c>
      <c r="H1023" s="283"/>
    </row>
    <row r="1024" spans="2:8" x14ac:dyDescent="0.25">
      <c r="B1024" s="339">
        <v>1020</v>
      </c>
      <c r="C1024" s="125"/>
      <c r="D1024" s="127">
        <v>0</v>
      </c>
      <c r="E1024" s="127">
        <v>0</v>
      </c>
      <c r="F1024" s="341">
        <f>(D1024+E1024)*'LIQUIDACION IN. DE'!$J$1166*($D$1165/IF(AND($D$1164&gt;$B$1166,$B$1166&gt;$D$1163),366,365))</f>
        <v>0</v>
      </c>
      <c r="G1024" s="340">
        <f t="shared" si="14"/>
        <v>0</v>
      </c>
      <c r="H1024" s="283"/>
    </row>
    <row r="1025" spans="2:8" x14ac:dyDescent="0.25">
      <c r="B1025" s="338">
        <v>1021</v>
      </c>
      <c r="C1025" s="125"/>
      <c r="D1025" s="127">
        <v>0</v>
      </c>
      <c r="E1025" s="127">
        <v>0</v>
      </c>
      <c r="F1025" s="341">
        <f>(D1025+E1025)*'LIQUIDACION IN. DE'!$J$1166*($D$1165/IF(AND($D$1164&gt;$B$1166,$B$1166&gt;$D$1163),366,365))</f>
        <v>0</v>
      </c>
      <c r="G1025" s="340">
        <f t="shared" si="14"/>
        <v>0</v>
      </c>
      <c r="H1025" s="283"/>
    </row>
    <row r="1026" spans="2:8" x14ac:dyDescent="0.25">
      <c r="B1026" s="339">
        <v>1022</v>
      </c>
      <c r="C1026" s="125"/>
      <c r="D1026" s="127">
        <v>0</v>
      </c>
      <c r="E1026" s="127">
        <v>0</v>
      </c>
      <c r="F1026" s="341">
        <f>(D1026+E1026)*'LIQUIDACION IN. DE'!$J$1166*($D$1165/IF(AND($D$1164&gt;$B$1166,$B$1166&gt;$D$1163),366,365))</f>
        <v>0</v>
      </c>
      <c r="G1026" s="340">
        <f t="shared" si="14"/>
        <v>0</v>
      </c>
      <c r="H1026" s="283"/>
    </row>
    <row r="1027" spans="2:8" x14ac:dyDescent="0.25">
      <c r="B1027" s="339">
        <v>1023</v>
      </c>
      <c r="C1027" s="125"/>
      <c r="D1027" s="127">
        <v>0</v>
      </c>
      <c r="E1027" s="127">
        <v>0</v>
      </c>
      <c r="F1027" s="341">
        <f>(D1027+E1027)*'LIQUIDACION IN. DE'!$J$1166*($D$1165/IF(AND($D$1164&gt;$B$1166,$B$1166&gt;$D$1163),366,365))</f>
        <v>0</v>
      </c>
      <c r="G1027" s="340">
        <f t="shared" si="14"/>
        <v>0</v>
      </c>
      <c r="H1027" s="283"/>
    </row>
    <row r="1028" spans="2:8" x14ac:dyDescent="0.25">
      <c r="B1028" s="338">
        <v>1024</v>
      </c>
      <c r="C1028" s="125"/>
      <c r="D1028" s="127">
        <v>0</v>
      </c>
      <c r="E1028" s="127">
        <v>0</v>
      </c>
      <c r="F1028" s="341">
        <f>(D1028+E1028)*'LIQUIDACION IN. DE'!$J$1166*($D$1165/IF(AND($D$1164&gt;$B$1166,$B$1166&gt;$D$1163),366,365))</f>
        <v>0</v>
      </c>
      <c r="G1028" s="340">
        <f t="shared" si="14"/>
        <v>0</v>
      </c>
      <c r="H1028" s="283"/>
    </row>
    <row r="1029" spans="2:8" x14ac:dyDescent="0.25">
      <c r="B1029" s="339">
        <v>1025</v>
      </c>
      <c r="C1029" s="125"/>
      <c r="D1029" s="127">
        <v>0</v>
      </c>
      <c r="E1029" s="127">
        <v>0</v>
      </c>
      <c r="F1029" s="341">
        <f>(D1029+E1029)*'LIQUIDACION IN. DE'!$J$1166*($D$1165/IF(AND($D$1164&gt;$B$1166,$B$1166&gt;$D$1163),366,365))</f>
        <v>0</v>
      </c>
      <c r="G1029" s="340">
        <f t="shared" si="14"/>
        <v>0</v>
      </c>
      <c r="H1029" s="283"/>
    </row>
    <row r="1030" spans="2:8" x14ac:dyDescent="0.25">
      <c r="B1030" s="339">
        <v>1026</v>
      </c>
      <c r="C1030" s="125"/>
      <c r="D1030" s="127">
        <v>0</v>
      </c>
      <c r="E1030" s="127">
        <v>0</v>
      </c>
      <c r="F1030" s="341">
        <f>(D1030+E1030)*'LIQUIDACION IN. DE'!$J$1166*($D$1165/IF(AND($D$1164&gt;$B$1166,$B$1166&gt;$D$1163),366,365))</f>
        <v>0</v>
      </c>
      <c r="G1030" s="340">
        <f t="shared" si="14"/>
        <v>0</v>
      </c>
      <c r="H1030" s="283"/>
    </row>
    <row r="1031" spans="2:8" x14ac:dyDescent="0.25">
      <c r="B1031" s="338">
        <v>1027</v>
      </c>
      <c r="C1031" s="125"/>
      <c r="D1031" s="127">
        <v>0</v>
      </c>
      <c r="E1031" s="127">
        <v>0</v>
      </c>
      <c r="F1031" s="341">
        <f>(D1031+E1031)*'LIQUIDACION IN. DE'!$J$1166*($D$1165/IF(AND($D$1164&gt;$B$1166,$B$1166&gt;$D$1163),366,365))</f>
        <v>0</v>
      </c>
      <c r="G1031" s="340">
        <f t="shared" si="14"/>
        <v>0</v>
      </c>
      <c r="H1031" s="283"/>
    </row>
    <row r="1032" spans="2:8" x14ac:dyDescent="0.25">
      <c r="B1032" s="339">
        <v>1028</v>
      </c>
      <c r="C1032" s="125"/>
      <c r="D1032" s="127">
        <v>0</v>
      </c>
      <c r="E1032" s="127">
        <v>0</v>
      </c>
      <c r="F1032" s="341">
        <f>(D1032+E1032)*'LIQUIDACION IN. DE'!$J$1166*($D$1165/IF(AND($D$1164&gt;$B$1166,$B$1166&gt;$D$1163),366,365))</f>
        <v>0</v>
      </c>
      <c r="G1032" s="340">
        <f t="shared" si="14"/>
        <v>0</v>
      </c>
      <c r="H1032" s="283"/>
    </row>
    <row r="1033" spans="2:8" x14ac:dyDescent="0.25">
      <c r="B1033" s="339">
        <v>1029</v>
      </c>
      <c r="C1033" s="125"/>
      <c r="D1033" s="127">
        <v>0</v>
      </c>
      <c r="E1033" s="127">
        <v>0</v>
      </c>
      <c r="F1033" s="341">
        <f>(D1033+E1033)*'LIQUIDACION IN. DE'!$J$1166*($D$1165/IF(AND($D$1164&gt;$B$1166,$B$1166&gt;$D$1163),366,365))</f>
        <v>0</v>
      </c>
      <c r="G1033" s="340">
        <f t="shared" si="14"/>
        <v>0</v>
      </c>
      <c r="H1033" s="283"/>
    </row>
    <row r="1034" spans="2:8" x14ac:dyDescent="0.25">
      <c r="B1034" s="338">
        <v>1030</v>
      </c>
      <c r="C1034" s="125"/>
      <c r="D1034" s="127">
        <v>0</v>
      </c>
      <c r="E1034" s="127">
        <v>0</v>
      </c>
      <c r="F1034" s="341">
        <f>(D1034+E1034)*'LIQUIDACION IN. DE'!$J$1166*($D$1165/IF(AND($D$1164&gt;$B$1166,$B$1166&gt;$D$1163),366,365))</f>
        <v>0</v>
      </c>
      <c r="G1034" s="340">
        <f t="shared" ref="G1034:G1097" si="15">SUM(D1034:F1034)</f>
        <v>0</v>
      </c>
      <c r="H1034" s="283"/>
    </row>
    <row r="1035" spans="2:8" x14ac:dyDescent="0.25">
      <c r="B1035" s="339">
        <v>1031</v>
      </c>
      <c r="C1035" s="125"/>
      <c r="D1035" s="127">
        <v>0</v>
      </c>
      <c r="E1035" s="127">
        <v>0</v>
      </c>
      <c r="F1035" s="341">
        <f>(D1035+E1035)*'LIQUIDACION IN. DE'!$J$1166*($D$1165/IF(AND($D$1164&gt;$B$1166,$B$1166&gt;$D$1163),366,365))</f>
        <v>0</v>
      </c>
      <c r="G1035" s="340">
        <f t="shared" si="15"/>
        <v>0</v>
      </c>
      <c r="H1035" s="283"/>
    </row>
    <row r="1036" spans="2:8" x14ac:dyDescent="0.25">
      <c r="B1036" s="339">
        <v>1032</v>
      </c>
      <c r="C1036" s="125"/>
      <c r="D1036" s="127">
        <v>0</v>
      </c>
      <c r="E1036" s="127">
        <v>0</v>
      </c>
      <c r="F1036" s="341">
        <f>(D1036+E1036)*'LIQUIDACION IN. DE'!$J$1166*($D$1165/IF(AND($D$1164&gt;$B$1166,$B$1166&gt;$D$1163),366,365))</f>
        <v>0</v>
      </c>
      <c r="G1036" s="340">
        <f t="shared" si="15"/>
        <v>0</v>
      </c>
      <c r="H1036" s="283"/>
    </row>
    <row r="1037" spans="2:8" x14ac:dyDescent="0.25">
      <c r="B1037" s="338">
        <v>1033</v>
      </c>
      <c r="C1037" s="125"/>
      <c r="D1037" s="127">
        <v>0</v>
      </c>
      <c r="E1037" s="127">
        <v>0</v>
      </c>
      <c r="F1037" s="341">
        <f>(D1037+E1037)*'LIQUIDACION IN. DE'!$J$1166*($D$1165/IF(AND($D$1164&gt;$B$1166,$B$1166&gt;$D$1163),366,365))</f>
        <v>0</v>
      </c>
      <c r="G1037" s="340">
        <f t="shared" si="15"/>
        <v>0</v>
      </c>
      <c r="H1037" s="283"/>
    </row>
    <row r="1038" spans="2:8" x14ac:dyDescent="0.25">
      <c r="B1038" s="339">
        <v>1034</v>
      </c>
      <c r="C1038" s="125"/>
      <c r="D1038" s="127">
        <v>0</v>
      </c>
      <c r="E1038" s="127">
        <v>0</v>
      </c>
      <c r="F1038" s="341">
        <f>(D1038+E1038)*'LIQUIDACION IN. DE'!$J$1166*($D$1165/IF(AND($D$1164&gt;$B$1166,$B$1166&gt;$D$1163),366,365))</f>
        <v>0</v>
      </c>
      <c r="G1038" s="340">
        <f t="shared" si="15"/>
        <v>0</v>
      </c>
      <c r="H1038" s="283"/>
    </row>
    <row r="1039" spans="2:8" x14ac:dyDescent="0.25">
      <c r="B1039" s="339">
        <v>1035</v>
      </c>
      <c r="C1039" s="125"/>
      <c r="D1039" s="127">
        <v>0</v>
      </c>
      <c r="E1039" s="127">
        <v>0</v>
      </c>
      <c r="F1039" s="341">
        <f>(D1039+E1039)*'LIQUIDACION IN. DE'!$J$1166*($D$1165/IF(AND($D$1164&gt;$B$1166,$B$1166&gt;$D$1163),366,365))</f>
        <v>0</v>
      </c>
      <c r="G1039" s="340">
        <f t="shared" si="15"/>
        <v>0</v>
      </c>
      <c r="H1039" s="283"/>
    </row>
    <row r="1040" spans="2:8" x14ac:dyDescent="0.25">
      <c r="B1040" s="338">
        <v>1036</v>
      </c>
      <c r="C1040" s="125"/>
      <c r="D1040" s="127">
        <v>0</v>
      </c>
      <c r="E1040" s="127">
        <v>0</v>
      </c>
      <c r="F1040" s="341">
        <f>(D1040+E1040)*'LIQUIDACION IN. DE'!$J$1166*($D$1165/IF(AND($D$1164&gt;$B$1166,$B$1166&gt;$D$1163),366,365))</f>
        <v>0</v>
      </c>
      <c r="G1040" s="340">
        <f t="shared" si="15"/>
        <v>0</v>
      </c>
      <c r="H1040" s="283"/>
    </row>
    <row r="1041" spans="2:8" x14ac:dyDescent="0.25">
      <c r="B1041" s="339">
        <v>1037</v>
      </c>
      <c r="C1041" s="125"/>
      <c r="D1041" s="127">
        <v>0</v>
      </c>
      <c r="E1041" s="127">
        <v>0</v>
      </c>
      <c r="F1041" s="341">
        <f>(D1041+E1041)*'LIQUIDACION IN. DE'!$J$1166*($D$1165/IF(AND($D$1164&gt;$B$1166,$B$1166&gt;$D$1163),366,365))</f>
        <v>0</v>
      </c>
      <c r="G1041" s="340">
        <f t="shared" si="15"/>
        <v>0</v>
      </c>
      <c r="H1041" s="283"/>
    </row>
    <row r="1042" spans="2:8" x14ac:dyDescent="0.25">
      <c r="B1042" s="339">
        <v>1038</v>
      </c>
      <c r="C1042" s="125"/>
      <c r="D1042" s="127">
        <v>0</v>
      </c>
      <c r="E1042" s="127">
        <v>0</v>
      </c>
      <c r="F1042" s="341">
        <f>(D1042+E1042)*'LIQUIDACION IN. DE'!$J$1166*($D$1165/IF(AND($D$1164&gt;$B$1166,$B$1166&gt;$D$1163),366,365))</f>
        <v>0</v>
      </c>
      <c r="G1042" s="340">
        <f t="shared" si="15"/>
        <v>0</v>
      </c>
      <c r="H1042" s="283"/>
    </row>
    <row r="1043" spans="2:8" x14ac:dyDescent="0.25">
      <c r="B1043" s="338">
        <v>1039</v>
      </c>
      <c r="C1043" s="125"/>
      <c r="D1043" s="127">
        <v>0</v>
      </c>
      <c r="E1043" s="127">
        <v>0</v>
      </c>
      <c r="F1043" s="341">
        <f>(D1043+E1043)*'LIQUIDACION IN. DE'!$J$1166*($D$1165/IF(AND($D$1164&gt;$B$1166,$B$1166&gt;$D$1163),366,365))</f>
        <v>0</v>
      </c>
      <c r="G1043" s="340">
        <f t="shared" si="15"/>
        <v>0</v>
      </c>
      <c r="H1043" s="283"/>
    </row>
    <row r="1044" spans="2:8" x14ac:dyDescent="0.25">
      <c r="B1044" s="339">
        <v>1040</v>
      </c>
      <c r="C1044" s="125"/>
      <c r="D1044" s="127">
        <v>0</v>
      </c>
      <c r="E1044" s="127">
        <v>0</v>
      </c>
      <c r="F1044" s="341">
        <f>(D1044+E1044)*'LIQUIDACION IN. DE'!$J$1166*($D$1165/IF(AND($D$1164&gt;$B$1166,$B$1166&gt;$D$1163),366,365))</f>
        <v>0</v>
      </c>
      <c r="G1044" s="340">
        <f t="shared" si="15"/>
        <v>0</v>
      </c>
      <c r="H1044" s="283"/>
    </row>
    <row r="1045" spans="2:8" x14ac:dyDescent="0.25">
      <c r="B1045" s="339">
        <v>1041</v>
      </c>
      <c r="C1045" s="125"/>
      <c r="D1045" s="127">
        <v>0</v>
      </c>
      <c r="E1045" s="127">
        <v>0</v>
      </c>
      <c r="F1045" s="341">
        <f>(D1045+E1045)*'LIQUIDACION IN. DE'!$J$1166*($D$1165/IF(AND($D$1164&gt;$B$1166,$B$1166&gt;$D$1163),366,365))</f>
        <v>0</v>
      </c>
      <c r="G1045" s="340">
        <f t="shared" si="15"/>
        <v>0</v>
      </c>
      <c r="H1045" s="283"/>
    </row>
    <row r="1046" spans="2:8" x14ac:dyDescent="0.25">
      <c r="B1046" s="338">
        <v>1042</v>
      </c>
      <c r="C1046" s="125"/>
      <c r="D1046" s="127">
        <v>0</v>
      </c>
      <c r="E1046" s="127">
        <v>0</v>
      </c>
      <c r="F1046" s="341">
        <f>(D1046+E1046)*'LIQUIDACION IN. DE'!$J$1166*($D$1165/IF(AND($D$1164&gt;$B$1166,$B$1166&gt;$D$1163),366,365))</f>
        <v>0</v>
      </c>
      <c r="G1046" s="340">
        <f t="shared" si="15"/>
        <v>0</v>
      </c>
      <c r="H1046" s="283"/>
    </row>
    <row r="1047" spans="2:8" x14ac:dyDescent="0.25">
      <c r="B1047" s="339">
        <v>1043</v>
      </c>
      <c r="C1047" s="125"/>
      <c r="D1047" s="127">
        <v>0</v>
      </c>
      <c r="E1047" s="127">
        <v>0</v>
      </c>
      <c r="F1047" s="341">
        <f>(D1047+E1047)*'LIQUIDACION IN. DE'!$J$1166*($D$1165/IF(AND($D$1164&gt;$B$1166,$B$1166&gt;$D$1163),366,365))</f>
        <v>0</v>
      </c>
      <c r="G1047" s="340">
        <f t="shared" si="15"/>
        <v>0</v>
      </c>
      <c r="H1047" s="283"/>
    </row>
    <row r="1048" spans="2:8" x14ac:dyDescent="0.25">
      <c r="B1048" s="339">
        <v>1044</v>
      </c>
      <c r="C1048" s="125"/>
      <c r="D1048" s="127">
        <v>0</v>
      </c>
      <c r="E1048" s="127">
        <v>0</v>
      </c>
      <c r="F1048" s="341">
        <f>(D1048+E1048)*'LIQUIDACION IN. DE'!$J$1166*($D$1165/IF(AND($D$1164&gt;$B$1166,$B$1166&gt;$D$1163),366,365))</f>
        <v>0</v>
      </c>
      <c r="G1048" s="340">
        <f t="shared" si="15"/>
        <v>0</v>
      </c>
      <c r="H1048" s="283"/>
    </row>
    <row r="1049" spans="2:8" x14ac:dyDescent="0.25">
      <c r="B1049" s="338">
        <v>1045</v>
      </c>
      <c r="C1049" s="125"/>
      <c r="D1049" s="127">
        <v>0</v>
      </c>
      <c r="E1049" s="127">
        <v>0</v>
      </c>
      <c r="F1049" s="341">
        <f>(D1049+E1049)*'LIQUIDACION IN. DE'!$J$1166*($D$1165/IF(AND($D$1164&gt;$B$1166,$B$1166&gt;$D$1163),366,365))</f>
        <v>0</v>
      </c>
      <c r="G1049" s="340">
        <f t="shared" si="15"/>
        <v>0</v>
      </c>
      <c r="H1049" s="283"/>
    </row>
    <row r="1050" spans="2:8" x14ac:dyDescent="0.25">
      <c r="B1050" s="339">
        <v>1046</v>
      </c>
      <c r="C1050" s="125"/>
      <c r="D1050" s="127">
        <v>0</v>
      </c>
      <c r="E1050" s="127">
        <v>0</v>
      </c>
      <c r="F1050" s="341">
        <f>(D1050+E1050)*'LIQUIDACION IN. DE'!$J$1166*($D$1165/IF(AND($D$1164&gt;$B$1166,$B$1166&gt;$D$1163),366,365))</f>
        <v>0</v>
      </c>
      <c r="G1050" s="340">
        <f t="shared" si="15"/>
        <v>0</v>
      </c>
      <c r="H1050" s="283"/>
    </row>
    <row r="1051" spans="2:8" x14ac:dyDescent="0.25">
      <c r="B1051" s="339">
        <v>1047</v>
      </c>
      <c r="C1051" s="125"/>
      <c r="D1051" s="127">
        <v>0</v>
      </c>
      <c r="E1051" s="127">
        <v>0</v>
      </c>
      <c r="F1051" s="341">
        <f>(D1051+E1051)*'LIQUIDACION IN. DE'!$J$1166*($D$1165/IF(AND($D$1164&gt;$B$1166,$B$1166&gt;$D$1163),366,365))</f>
        <v>0</v>
      </c>
      <c r="G1051" s="340">
        <f t="shared" si="15"/>
        <v>0</v>
      </c>
      <c r="H1051" s="283"/>
    </row>
    <row r="1052" spans="2:8" x14ac:dyDescent="0.25">
      <c r="B1052" s="338">
        <v>1048</v>
      </c>
      <c r="C1052" s="125"/>
      <c r="D1052" s="127">
        <v>0</v>
      </c>
      <c r="E1052" s="127">
        <v>0</v>
      </c>
      <c r="F1052" s="341">
        <f>(D1052+E1052)*'LIQUIDACION IN. DE'!$J$1166*($D$1165/IF(AND($D$1164&gt;$B$1166,$B$1166&gt;$D$1163),366,365))</f>
        <v>0</v>
      </c>
      <c r="G1052" s="340">
        <f t="shared" si="15"/>
        <v>0</v>
      </c>
      <c r="H1052" s="283"/>
    </row>
    <row r="1053" spans="2:8" x14ac:dyDescent="0.25">
      <c r="B1053" s="339">
        <v>1049</v>
      </c>
      <c r="C1053" s="125"/>
      <c r="D1053" s="127">
        <v>0</v>
      </c>
      <c r="E1053" s="127">
        <v>0</v>
      </c>
      <c r="F1053" s="341">
        <f>(D1053+E1053)*'LIQUIDACION IN. DE'!$J$1166*($D$1165/IF(AND($D$1164&gt;$B$1166,$B$1166&gt;$D$1163),366,365))</f>
        <v>0</v>
      </c>
      <c r="G1053" s="340">
        <f t="shared" si="15"/>
        <v>0</v>
      </c>
      <c r="H1053" s="283"/>
    </row>
    <row r="1054" spans="2:8" x14ac:dyDescent="0.25">
      <c r="B1054" s="339">
        <v>1050</v>
      </c>
      <c r="C1054" s="125"/>
      <c r="D1054" s="127">
        <v>0</v>
      </c>
      <c r="E1054" s="127">
        <v>0</v>
      </c>
      <c r="F1054" s="341">
        <f>(D1054+E1054)*'LIQUIDACION IN. DE'!$J$1166*($D$1165/IF(AND($D$1164&gt;$B$1166,$B$1166&gt;$D$1163),366,365))</f>
        <v>0</v>
      </c>
      <c r="G1054" s="340">
        <f t="shared" si="15"/>
        <v>0</v>
      </c>
      <c r="H1054" s="283"/>
    </row>
    <row r="1055" spans="2:8" x14ac:dyDescent="0.25">
      <c r="B1055" s="338">
        <v>1051</v>
      </c>
      <c r="C1055" s="125"/>
      <c r="D1055" s="127">
        <v>0</v>
      </c>
      <c r="E1055" s="127">
        <v>0</v>
      </c>
      <c r="F1055" s="341">
        <f>(D1055+E1055)*'LIQUIDACION IN. DE'!$J$1166*($D$1165/IF(AND($D$1164&gt;$B$1166,$B$1166&gt;$D$1163),366,365))</f>
        <v>0</v>
      </c>
      <c r="G1055" s="340">
        <f t="shared" si="15"/>
        <v>0</v>
      </c>
      <c r="H1055" s="283"/>
    </row>
    <row r="1056" spans="2:8" x14ac:dyDescent="0.25">
      <c r="B1056" s="339">
        <v>1052</v>
      </c>
      <c r="C1056" s="125"/>
      <c r="D1056" s="127">
        <v>0</v>
      </c>
      <c r="E1056" s="127">
        <v>0</v>
      </c>
      <c r="F1056" s="341">
        <f>(D1056+E1056)*'LIQUIDACION IN. DE'!$J$1166*($D$1165/IF(AND($D$1164&gt;$B$1166,$B$1166&gt;$D$1163),366,365))</f>
        <v>0</v>
      </c>
      <c r="G1056" s="340">
        <f t="shared" si="15"/>
        <v>0</v>
      </c>
      <c r="H1056" s="283"/>
    </row>
    <row r="1057" spans="2:8" x14ac:dyDescent="0.25">
      <c r="B1057" s="339">
        <v>1053</v>
      </c>
      <c r="C1057" s="125"/>
      <c r="D1057" s="127">
        <v>0</v>
      </c>
      <c r="E1057" s="127">
        <v>0</v>
      </c>
      <c r="F1057" s="341">
        <f>(D1057+E1057)*'LIQUIDACION IN. DE'!$J$1166*($D$1165/IF(AND($D$1164&gt;$B$1166,$B$1166&gt;$D$1163),366,365))</f>
        <v>0</v>
      </c>
      <c r="G1057" s="340">
        <f t="shared" si="15"/>
        <v>0</v>
      </c>
      <c r="H1057" s="283"/>
    </row>
    <row r="1058" spans="2:8" x14ac:dyDescent="0.25">
      <c r="B1058" s="338">
        <v>1054</v>
      </c>
      <c r="C1058" s="125"/>
      <c r="D1058" s="127">
        <v>0</v>
      </c>
      <c r="E1058" s="127">
        <v>0</v>
      </c>
      <c r="F1058" s="341">
        <f>(D1058+E1058)*'LIQUIDACION IN. DE'!$J$1166*($D$1165/IF(AND($D$1164&gt;$B$1166,$B$1166&gt;$D$1163),366,365))</f>
        <v>0</v>
      </c>
      <c r="G1058" s="340">
        <f t="shared" si="15"/>
        <v>0</v>
      </c>
      <c r="H1058" s="283"/>
    </row>
    <row r="1059" spans="2:8" x14ac:dyDescent="0.25">
      <c r="B1059" s="339">
        <v>1055</v>
      </c>
      <c r="C1059" s="125"/>
      <c r="D1059" s="127">
        <v>0</v>
      </c>
      <c r="E1059" s="127">
        <v>0</v>
      </c>
      <c r="F1059" s="341">
        <f>(D1059+E1059)*'LIQUIDACION IN. DE'!$J$1166*($D$1165/IF(AND($D$1164&gt;$B$1166,$B$1166&gt;$D$1163),366,365))</f>
        <v>0</v>
      </c>
      <c r="G1059" s="340">
        <f t="shared" si="15"/>
        <v>0</v>
      </c>
      <c r="H1059" s="283"/>
    </row>
    <row r="1060" spans="2:8" x14ac:dyDescent="0.25">
      <c r="B1060" s="339">
        <v>1056</v>
      </c>
      <c r="C1060" s="125"/>
      <c r="D1060" s="127">
        <v>0</v>
      </c>
      <c r="E1060" s="127">
        <v>0</v>
      </c>
      <c r="F1060" s="341">
        <f>(D1060+E1060)*'LIQUIDACION IN. DE'!$J$1166*($D$1165/IF(AND($D$1164&gt;$B$1166,$B$1166&gt;$D$1163),366,365))</f>
        <v>0</v>
      </c>
      <c r="G1060" s="340">
        <f t="shared" si="15"/>
        <v>0</v>
      </c>
      <c r="H1060" s="283"/>
    </row>
    <row r="1061" spans="2:8" x14ac:dyDescent="0.25">
      <c r="B1061" s="338">
        <v>1057</v>
      </c>
      <c r="C1061" s="125"/>
      <c r="D1061" s="127">
        <v>0</v>
      </c>
      <c r="E1061" s="127">
        <v>0</v>
      </c>
      <c r="F1061" s="341">
        <f>(D1061+E1061)*'LIQUIDACION IN. DE'!$J$1166*($D$1165/IF(AND($D$1164&gt;$B$1166,$B$1166&gt;$D$1163),366,365))</f>
        <v>0</v>
      </c>
      <c r="G1061" s="340">
        <f t="shared" si="15"/>
        <v>0</v>
      </c>
      <c r="H1061" s="283"/>
    </row>
    <row r="1062" spans="2:8" x14ac:dyDescent="0.25">
      <c r="B1062" s="339">
        <v>1058</v>
      </c>
      <c r="C1062" s="125"/>
      <c r="D1062" s="127">
        <v>0</v>
      </c>
      <c r="E1062" s="127">
        <v>0</v>
      </c>
      <c r="F1062" s="341">
        <f>(D1062+E1062)*'LIQUIDACION IN. DE'!$J$1166*($D$1165/IF(AND($D$1164&gt;$B$1166,$B$1166&gt;$D$1163),366,365))</f>
        <v>0</v>
      </c>
      <c r="G1062" s="340">
        <f t="shared" si="15"/>
        <v>0</v>
      </c>
      <c r="H1062" s="283"/>
    </row>
    <row r="1063" spans="2:8" x14ac:dyDescent="0.25">
      <c r="B1063" s="339">
        <v>1059</v>
      </c>
      <c r="C1063" s="125"/>
      <c r="D1063" s="127">
        <v>0</v>
      </c>
      <c r="E1063" s="127">
        <v>0</v>
      </c>
      <c r="F1063" s="341">
        <f>(D1063+E1063)*'LIQUIDACION IN. DE'!$J$1166*($D$1165/IF(AND($D$1164&gt;$B$1166,$B$1166&gt;$D$1163),366,365))</f>
        <v>0</v>
      </c>
      <c r="G1063" s="340">
        <f t="shared" si="15"/>
        <v>0</v>
      </c>
      <c r="H1063" s="283"/>
    </row>
    <row r="1064" spans="2:8" x14ac:dyDescent="0.25">
      <c r="B1064" s="338">
        <v>1060</v>
      </c>
      <c r="C1064" s="125"/>
      <c r="D1064" s="127">
        <v>0</v>
      </c>
      <c r="E1064" s="127">
        <v>0</v>
      </c>
      <c r="F1064" s="341">
        <f>(D1064+E1064)*'LIQUIDACION IN. DE'!$J$1166*($D$1165/IF(AND($D$1164&gt;$B$1166,$B$1166&gt;$D$1163),366,365))</f>
        <v>0</v>
      </c>
      <c r="G1064" s="340">
        <f t="shared" si="15"/>
        <v>0</v>
      </c>
      <c r="H1064" s="283"/>
    </row>
    <row r="1065" spans="2:8" x14ac:dyDescent="0.25">
      <c r="B1065" s="339">
        <v>1061</v>
      </c>
      <c r="C1065" s="125"/>
      <c r="D1065" s="127">
        <v>0</v>
      </c>
      <c r="E1065" s="127">
        <v>0</v>
      </c>
      <c r="F1065" s="341">
        <f>(D1065+E1065)*'LIQUIDACION IN. DE'!$J$1166*($D$1165/IF(AND($D$1164&gt;$B$1166,$B$1166&gt;$D$1163),366,365))</f>
        <v>0</v>
      </c>
      <c r="G1065" s="340">
        <f t="shared" si="15"/>
        <v>0</v>
      </c>
      <c r="H1065" s="283"/>
    </row>
    <row r="1066" spans="2:8" x14ac:dyDescent="0.25">
      <c r="B1066" s="339">
        <v>1062</v>
      </c>
      <c r="C1066" s="125"/>
      <c r="D1066" s="127">
        <v>0</v>
      </c>
      <c r="E1066" s="127">
        <v>0</v>
      </c>
      <c r="F1066" s="341">
        <f>(D1066+E1066)*'LIQUIDACION IN. DE'!$J$1166*($D$1165/IF(AND($D$1164&gt;$B$1166,$B$1166&gt;$D$1163),366,365))</f>
        <v>0</v>
      </c>
      <c r="G1066" s="340">
        <f t="shared" si="15"/>
        <v>0</v>
      </c>
      <c r="H1066" s="283"/>
    </row>
    <row r="1067" spans="2:8" x14ac:dyDescent="0.25">
      <c r="B1067" s="338">
        <v>1063</v>
      </c>
      <c r="C1067" s="125"/>
      <c r="D1067" s="127">
        <v>0</v>
      </c>
      <c r="E1067" s="127">
        <v>0</v>
      </c>
      <c r="F1067" s="341">
        <f>(D1067+E1067)*'LIQUIDACION IN. DE'!$J$1166*($D$1165/IF(AND($D$1164&gt;$B$1166,$B$1166&gt;$D$1163),366,365))</f>
        <v>0</v>
      </c>
      <c r="G1067" s="340">
        <f t="shared" si="15"/>
        <v>0</v>
      </c>
      <c r="H1067" s="283"/>
    </row>
    <row r="1068" spans="2:8" x14ac:dyDescent="0.25">
      <c r="B1068" s="339">
        <v>1064</v>
      </c>
      <c r="C1068" s="125"/>
      <c r="D1068" s="127">
        <v>0</v>
      </c>
      <c r="E1068" s="127">
        <v>0</v>
      </c>
      <c r="F1068" s="341">
        <f>(D1068+E1068)*'LIQUIDACION IN. DE'!$J$1166*($D$1165/IF(AND($D$1164&gt;$B$1166,$B$1166&gt;$D$1163),366,365))</f>
        <v>0</v>
      </c>
      <c r="G1068" s="340">
        <f t="shared" si="15"/>
        <v>0</v>
      </c>
      <c r="H1068" s="283"/>
    </row>
    <row r="1069" spans="2:8" x14ac:dyDescent="0.25">
      <c r="B1069" s="339">
        <v>1065</v>
      </c>
      <c r="C1069" s="125"/>
      <c r="D1069" s="127">
        <v>0</v>
      </c>
      <c r="E1069" s="127">
        <v>0</v>
      </c>
      <c r="F1069" s="341">
        <f>(D1069+E1069)*'LIQUIDACION IN. DE'!$J$1166*($D$1165/IF(AND($D$1164&gt;$B$1166,$B$1166&gt;$D$1163),366,365))</f>
        <v>0</v>
      </c>
      <c r="G1069" s="340">
        <f t="shared" si="15"/>
        <v>0</v>
      </c>
      <c r="H1069" s="283"/>
    </row>
    <row r="1070" spans="2:8" x14ac:dyDescent="0.25">
      <c r="B1070" s="338">
        <v>1066</v>
      </c>
      <c r="C1070" s="125"/>
      <c r="D1070" s="127">
        <v>0</v>
      </c>
      <c r="E1070" s="127">
        <v>0</v>
      </c>
      <c r="F1070" s="341">
        <f>(D1070+E1070)*'LIQUIDACION IN. DE'!$J$1166*($D$1165/IF(AND($D$1164&gt;$B$1166,$B$1166&gt;$D$1163),366,365))</f>
        <v>0</v>
      </c>
      <c r="G1070" s="340">
        <f t="shared" si="15"/>
        <v>0</v>
      </c>
      <c r="H1070" s="283"/>
    </row>
    <row r="1071" spans="2:8" x14ac:dyDescent="0.25">
      <c r="B1071" s="339">
        <v>1067</v>
      </c>
      <c r="C1071" s="125"/>
      <c r="D1071" s="127">
        <v>0</v>
      </c>
      <c r="E1071" s="127">
        <v>0</v>
      </c>
      <c r="F1071" s="341">
        <f>(D1071+E1071)*'LIQUIDACION IN. DE'!$J$1166*($D$1165/IF(AND($D$1164&gt;$B$1166,$B$1166&gt;$D$1163),366,365))</f>
        <v>0</v>
      </c>
      <c r="G1071" s="340">
        <f t="shared" si="15"/>
        <v>0</v>
      </c>
      <c r="H1071" s="283"/>
    </row>
    <row r="1072" spans="2:8" x14ac:dyDescent="0.25">
      <c r="B1072" s="339">
        <v>1068</v>
      </c>
      <c r="C1072" s="125"/>
      <c r="D1072" s="127">
        <v>0</v>
      </c>
      <c r="E1072" s="127">
        <v>0</v>
      </c>
      <c r="F1072" s="341">
        <f>(D1072+E1072)*'LIQUIDACION IN. DE'!$J$1166*($D$1165/IF(AND($D$1164&gt;$B$1166,$B$1166&gt;$D$1163),366,365))</f>
        <v>0</v>
      </c>
      <c r="G1072" s="340">
        <f t="shared" si="15"/>
        <v>0</v>
      </c>
      <c r="H1072" s="283"/>
    </row>
    <row r="1073" spans="2:8" x14ac:dyDescent="0.25">
      <c r="B1073" s="338">
        <v>1069</v>
      </c>
      <c r="C1073" s="125"/>
      <c r="D1073" s="127">
        <v>0</v>
      </c>
      <c r="E1073" s="127">
        <v>0</v>
      </c>
      <c r="F1073" s="341">
        <f>(D1073+E1073)*'LIQUIDACION IN. DE'!$J$1166*($D$1165/IF(AND($D$1164&gt;$B$1166,$B$1166&gt;$D$1163),366,365))</f>
        <v>0</v>
      </c>
      <c r="G1073" s="340">
        <f t="shared" si="15"/>
        <v>0</v>
      </c>
      <c r="H1073" s="283"/>
    </row>
    <row r="1074" spans="2:8" x14ac:dyDescent="0.25">
      <c r="B1074" s="339">
        <v>1070</v>
      </c>
      <c r="C1074" s="125"/>
      <c r="D1074" s="127">
        <v>0</v>
      </c>
      <c r="E1074" s="127">
        <v>0</v>
      </c>
      <c r="F1074" s="341">
        <f>(D1074+E1074)*'LIQUIDACION IN. DE'!$J$1166*($D$1165/IF(AND($D$1164&gt;$B$1166,$B$1166&gt;$D$1163),366,365))</f>
        <v>0</v>
      </c>
      <c r="G1074" s="340">
        <f t="shared" si="15"/>
        <v>0</v>
      </c>
      <c r="H1074" s="283"/>
    </row>
    <row r="1075" spans="2:8" x14ac:dyDescent="0.25">
      <c r="B1075" s="339">
        <v>1071</v>
      </c>
      <c r="C1075" s="125"/>
      <c r="D1075" s="127">
        <v>0</v>
      </c>
      <c r="E1075" s="127">
        <v>0</v>
      </c>
      <c r="F1075" s="341">
        <f>(D1075+E1075)*'LIQUIDACION IN. DE'!$J$1166*($D$1165/IF(AND($D$1164&gt;$B$1166,$B$1166&gt;$D$1163),366,365))</f>
        <v>0</v>
      </c>
      <c r="G1075" s="340">
        <f t="shared" si="15"/>
        <v>0</v>
      </c>
      <c r="H1075" s="283"/>
    </row>
    <row r="1076" spans="2:8" x14ac:dyDescent="0.25">
      <c r="B1076" s="338">
        <v>1072</v>
      </c>
      <c r="C1076" s="125"/>
      <c r="D1076" s="127">
        <v>0</v>
      </c>
      <c r="E1076" s="127">
        <v>0</v>
      </c>
      <c r="F1076" s="341">
        <f>(D1076+E1076)*'LIQUIDACION IN. DE'!$J$1166*($D$1165/IF(AND($D$1164&gt;$B$1166,$B$1166&gt;$D$1163),366,365))</f>
        <v>0</v>
      </c>
      <c r="G1076" s="340">
        <f t="shared" si="15"/>
        <v>0</v>
      </c>
      <c r="H1076" s="283"/>
    </row>
    <row r="1077" spans="2:8" x14ac:dyDescent="0.25">
      <c r="B1077" s="339">
        <v>1073</v>
      </c>
      <c r="C1077" s="125"/>
      <c r="D1077" s="127">
        <v>0</v>
      </c>
      <c r="E1077" s="127">
        <v>0</v>
      </c>
      <c r="F1077" s="341">
        <f>(D1077+E1077)*'LIQUIDACION IN. DE'!$J$1166*($D$1165/IF(AND($D$1164&gt;$B$1166,$B$1166&gt;$D$1163),366,365))</f>
        <v>0</v>
      </c>
      <c r="G1077" s="340">
        <f t="shared" si="15"/>
        <v>0</v>
      </c>
      <c r="H1077" s="283"/>
    </row>
    <row r="1078" spans="2:8" x14ac:dyDescent="0.25">
      <c r="B1078" s="339">
        <v>1074</v>
      </c>
      <c r="C1078" s="125"/>
      <c r="D1078" s="127">
        <v>0</v>
      </c>
      <c r="E1078" s="127">
        <v>0</v>
      </c>
      <c r="F1078" s="341">
        <f>(D1078+E1078)*'LIQUIDACION IN. DE'!$J$1166*($D$1165/IF(AND($D$1164&gt;$B$1166,$B$1166&gt;$D$1163),366,365))</f>
        <v>0</v>
      </c>
      <c r="G1078" s="340">
        <f t="shared" si="15"/>
        <v>0</v>
      </c>
      <c r="H1078" s="283"/>
    </row>
    <row r="1079" spans="2:8" x14ac:dyDescent="0.25">
      <c r="B1079" s="338">
        <v>1075</v>
      </c>
      <c r="C1079" s="125"/>
      <c r="D1079" s="127">
        <v>0</v>
      </c>
      <c r="E1079" s="127">
        <v>0</v>
      </c>
      <c r="F1079" s="341">
        <f>(D1079+E1079)*'LIQUIDACION IN. DE'!$J$1166*($D$1165/IF(AND($D$1164&gt;$B$1166,$B$1166&gt;$D$1163),366,365))</f>
        <v>0</v>
      </c>
      <c r="G1079" s="340">
        <f t="shared" si="15"/>
        <v>0</v>
      </c>
      <c r="H1079" s="283"/>
    </row>
    <row r="1080" spans="2:8" x14ac:dyDescent="0.25">
      <c r="B1080" s="339">
        <v>1076</v>
      </c>
      <c r="C1080" s="125"/>
      <c r="D1080" s="127">
        <v>0</v>
      </c>
      <c r="E1080" s="127">
        <v>0</v>
      </c>
      <c r="F1080" s="341">
        <f>(D1080+E1080)*'LIQUIDACION IN. DE'!$J$1166*($D$1165/IF(AND($D$1164&gt;$B$1166,$B$1166&gt;$D$1163),366,365))</f>
        <v>0</v>
      </c>
      <c r="G1080" s="340">
        <f t="shared" si="15"/>
        <v>0</v>
      </c>
      <c r="H1080" s="283"/>
    </row>
    <row r="1081" spans="2:8" x14ac:dyDescent="0.25">
      <c r="B1081" s="339">
        <v>1077</v>
      </c>
      <c r="C1081" s="125"/>
      <c r="D1081" s="127">
        <v>0</v>
      </c>
      <c r="E1081" s="127">
        <v>0</v>
      </c>
      <c r="F1081" s="341">
        <f>(D1081+E1081)*'LIQUIDACION IN. DE'!$J$1166*($D$1165/IF(AND($D$1164&gt;$B$1166,$B$1166&gt;$D$1163),366,365))</f>
        <v>0</v>
      </c>
      <c r="G1081" s="340">
        <f t="shared" si="15"/>
        <v>0</v>
      </c>
      <c r="H1081" s="283"/>
    </row>
    <row r="1082" spans="2:8" x14ac:dyDescent="0.25">
      <c r="B1082" s="338">
        <v>1078</v>
      </c>
      <c r="C1082" s="125"/>
      <c r="D1082" s="127">
        <v>0</v>
      </c>
      <c r="E1082" s="127">
        <v>0</v>
      </c>
      <c r="F1082" s="341">
        <f>(D1082+E1082)*'LIQUIDACION IN. DE'!$J$1166*($D$1165/IF(AND($D$1164&gt;$B$1166,$B$1166&gt;$D$1163),366,365))</f>
        <v>0</v>
      </c>
      <c r="G1082" s="340">
        <f t="shared" si="15"/>
        <v>0</v>
      </c>
      <c r="H1082" s="283"/>
    </row>
    <row r="1083" spans="2:8" x14ac:dyDescent="0.25">
      <c r="B1083" s="339">
        <v>1079</v>
      </c>
      <c r="C1083" s="125"/>
      <c r="D1083" s="127">
        <v>0</v>
      </c>
      <c r="E1083" s="127">
        <v>0</v>
      </c>
      <c r="F1083" s="341">
        <f>(D1083+E1083)*'LIQUIDACION IN. DE'!$J$1166*($D$1165/IF(AND($D$1164&gt;$B$1166,$B$1166&gt;$D$1163),366,365))</f>
        <v>0</v>
      </c>
      <c r="G1083" s="340">
        <f t="shared" si="15"/>
        <v>0</v>
      </c>
      <c r="H1083" s="283"/>
    </row>
    <row r="1084" spans="2:8" x14ac:dyDescent="0.25">
      <c r="B1084" s="339">
        <v>1080</v>
      </c>
      <c r="C1084" s="125"/>
      <c r="D1084" s="127">
        <v>0</v>
      </c>
      <c r="E1084" s="127">
        <v>0</v>
      </c>
      <c r="F1084" s="341">
        <f>(D1084+E1084)*'LIQUIDACION IN. DE'!$J$1166*($D$1165/IF(AND($D$1164&gt;$B$1166,$B$1166&gt;$D$1163),366,365))</f>
        <v>0</v>
      </c>
      <c r="G1084" s="340">
        <f t="shared" si="15"/>
        <v>0</v>
      </c>
      <c r="H1084" s="283"/>
    </row>
    <row r="1085" spans="2:8" x14ac:dyDescent="0.25">
      <c r="B1085" s="338">
        <v>1081</v>
      </c>
      <c r="C1085" s="125"/>
      <c r="D1085" s="127">
        <v>0</v>
      </c>
      <c r="E1085" s="127">
        <v>0</v>
      </c>
      <c r="F1085" s="341">
        <f>(D1085+E1085)*'LIQUIDACION IN. DE'!$J$1166*($D$1165/IF(AND($D$1164&gt;$B$1166,$B$1166&gt;$D$1163),366,365))</f>
        <v>0</v>
      </c>
      <c r="G1085" s="340">
        <f t="shared" si="15"/>
        <v>0</v>
      </c>
      <c r="H1085" s="283"/>
    </row>
    <row r="1086" spans="2:8" x14ac:dyDescent="0.25">
      <c r="B1086" s="339">
        <v>1082</v>
      </c>
      <c r="C1086" s="125"/>
      <c r="D1086" s="127">
        <v>0</v>
      </c>
      <c r="E1086" s="127">
        <v>0</v>
      </c>
      <c r="F1086" s="341">
        <f>(D1086+E1086)*'LIQUIDACION IN. DE'!$J$1166*($D$1165/IF(AND($D$1164&gt;$B$1166,$B$1166&gt;$D$1163),366,365))</f>
        <v>0</v>
      </c>
      <c r="G1086" s="340">
        <f t="shared" si="15"/>
        <v>0</v>
      </c>
      <c r="H1086" s="283"/>
    </row>
    <row r="1087" spans="2:8" x14ac:dyDescent="0.25">
      <c r="B1087" s="339">
        <v>1083</v>
      </c>
      <c r="C1087" s="125"/>
      <c r="D1087" s="127">
        <v>0</v>
      </c>
      <c r="E1087" s="127">
        <v>0</v>
      </c>
      <c r="F1087" s="341">
        <f>(D1087+E1087)*'LIQUIDACION IN. DE'!$J$1166*($D$1165/IF(AND($D$1164&gt;$B$1166,$B$1166&gt;$D$1163),366,365))</f>
        <v>0</v>
      </c>
      <c r="G1087" s="340">
        <f t="shared" si="15"/>
        <v>0</v>
      </c>
      <c r="H1087" s="283"/>
    </row>
    <row r="1088" spans="2:8" x14ac:dyDescent="0.25">
      <c r="B1088" s="338">
        <v>1084</v>
      </c>
      <c r="C1088" s="125"/>
      <c r="D1088" s="127">
        <v>0</v>
      </c>
      <c r="E1088" s="127">
        <v>0</v>
      </c>
      <c r="F1088" s="341">
        <f>(D1088+E1088)*'LIQUIDACION IN. DE'!$J$1166*($D$1165/IF(AND($D$1164&gt;$B$1166,$B$1166&gt;$D$1163),366,365))</f>
        <v>0</v>
      </c>
      <c r="G1088" s="340">
        <f t="shared" si="15"/>
        <v>0</v>
      </c>
      <c r="H1088" s="283"/>
    </row>
    <row r="1089" spans="2:8" x14ac:dyDescent="0.25">
      <c r="B1089" s="339">
        <v>1085</v>
      </c>
      <c r="C1089" s="125"/>
      <c r="D1089" s="127">
        <v>0</v>
      </c>
      <c r="E1089" s="127">
        <v>0</v>
      </c>
      <c r="F1089" s="341">
        <f>(D1089+E1089)*'LIQUIDACION IN. DE'!$J$1166*($D$1165/IF(AND($D$1164&gt;$B$1166,$B$1166&gt;$D$1163),366,365))</f>
        <v>0</v>
      </c>
      <c r="G1089" s="340">
        <f t="shared" si="15"/>
        <v>0</v>
      </c>
      <c r="H1089" s="283"/>
    </row>
    <row r="1090" spans="2:8" x14ac:dyDescent="0.25">
      <c r="B1090" s="339">
        <v>1086</v>
      </c>
      <c r="C1090" s="125"/>
      <c r="D1090" s="127">
        <v>0</v>
      </c>
      <c r="E1090" s="127">
        <v>0</v>
      </c>
      <c r="F1090" s="341">
        <f>(D1090+E1090)*'LIQUIDACION IN. DE'!$J$1166*($D$1165/IF(AND($D$1164&gt;$B$1166,$B$1166&gt;$D$1163),366,365))</f>
        <v>0</v>
      </c>
      <c r="G1090" s="340">
        <f t="shared" si="15"/>
        <v>0</v>
      </c>
      <c r="H1090" s="283"/>
    </row>
    <row r="1091" spans="2:8" x14ac:dyDescent="0.25">
      <c r="B1091" s="338">
        <v>1087</v>
      </c>
      <c r="C1091" s="125"/>
      <c r="D1091" s="127">
        <v>0</v>
      </c>
      <c r="E1091" s="127">
        <v>0</v>
      </c>
      <c r="F1091" s="341">
        <f>(D1091+E1091)*'LIQUIDACION IN. DE'!$J$1166*($D$1165/IF(AND($D$1164&gt;$B$1166,$B$1166&gt;$D$1163),366,365))</f>
        <v>0</v>
      </c>
      <c r="G1091" s="340">
        <f t="shared" si="15"/>
        <v>0</v>
      </c>
      <c r="H1091" s="283"/>
    </row>
    <row r="1092" spans="2:8" x14ac:dyDescent="0.25">
      <c r="B1092" s="339">
        <v>1088</v>
      </c>
      <c r="C1092" s="125"/>
      <c r="D1092" s="127">
        <v>0</v>
      </c>
      <c r="E1092" s="127">
        <v>0</v>
      </c>
      <c r="F1092" s="341">
        <f>(D1092+E1092)*'LIQUIDACION IN. DE'!$J$1166*($D$1165/IF(AND($D$1164&gt;$B$1166,$B$1166&gt;$D$1163),366,365))</f>
        <v>0</v>
      </c>
      <c r="G1092" s="340">
        <f t="shared" si="15"/>
        <v>0</v>
      </c>
      <c r="H1092" s="283"/>
    </row>
    <row r="1093" spans="2:8" x14ac:dyDescent="0.25">
      <c r="B1093" s="339">
        <v>1089</v>
      </c>
      <c r="C1093" s="125"/>
      <c r="D1093" s="127">
        <v>0</v>
      </c>
      <c r="E1093" s="127">
        <v>0</v>
      </c>
      <c r="F1093" s="341">
        <f>(D1093+E1093)*'LIQUIDACION IN. DE'!$J$1166*($D$1165/IF(AND($D$1164&gt;$B$1166,$B$1166&gt;$D$1163),366,365))</f>
        <v>0</v>
      </c>
      <c r="G1093" s="340">
        <f t="shared" si="15"/>
        <v>0</v>
      </c>
      <c r="H1093" s="283"/>
    </row>
    <row r="1094" spans="2:8" x14ac:dyDescent="0.25">
      <c r="B1094" s="338">
        <v>1090</v>
      </c>
      <c r="C1094" s="125"/>
      <c r="D1094" s="127">
        <v>0</v>
      </c>
      <c r="E1094" s="127">
        <v>0</v>
      </c>
      <c r="F1094" s="341">
        <f>(D1094+E1094)*'LIQUIDACION IN. DE'!$J$1166*($D$1165/IF(AND($D$1164&gt;$B$1166,$B$1166&gt;$D$1163),366,365))</f>
        <v>0</v>
      </c>
      <c r="G1094" s="340">
        <f t="shared" si="15"/>
        <v>0</v>
      </c>
      <c r="H1094" s="283"/>
    </row>
    <row r="1095" spans="2:8" x14ac:dyDescent="0.25">
      <c r="B1095" s="339">
        <v>1091</v>
      </c>
      <c r="C1095" s="125"/>
      <c r="D1095" s="127">
        <v>0</v>
      </c>
      <c r="E1095" s="127">
        <v>0</v>
      </c>
      <c r="F1095" s="341">
        <f>(D1095+E1095)*'LIQUIDACION IN. DE'!$J$1166*($D$1165/IF(AND($D$1164&gt;$B$1166,$B$1166&gt;$D$1163),366,365))</f>
        <v>0</v>
      </c>
      <c r="G1095" s="340">
        <f t="shared" si="15"/>
        <v>0</v>
      </c>
      <c r="H1095" s="283"/>
    </row>
    <row r="1096" spans="2:8" x14ac:dyDescent="0.25">
      <c r="B1096" s="339">
        <v>1092</v>
      </c>
      <c r="C1096" s="125"/>
      <c r="D1096" s="127">
        <v>0</v>
      </c>
      <c r="E1096" s="127">
        <v>0</v>
      </c>
      <c r="F1096" s="341">
        <f>(D1096+E1096)*'LIQUIDACION IN. DE'!$J$1166*($D$1165/IF(AND($D$1164&gt;$B$1166,$B$1166&gt;$D$1163),366,365))</f>
        <v>0</v>
      </c>
      <c r="G1096" s="340">
        <f t="shared" si="15"/>
        <v>0</v>
      </c>
      <c r="H1096" s="283"/>
    </row>
    <row r="1097" spans="2:8" x14ac:dyDescent="0.25">
      <c r="B1097" s="338">
        <v>1093</v>
      </c>
      <c r="C1097" s="125"/>
      <c r="D1097" s="127">
        <v>0</v>
      </c>
      <c r="E1097" s="127">
        <v>0</v>
      </c>
      <c r="F1097" s="341">
        <f>(D1097+E1097)*'LIQUIDACION IN. DE'!$J$1166*($D$1165/IF(AND($D$1164&gt;$B$1166,$B$1166&gt;$D$1163),366,365))</f>
        <v>0</v>
      </c>
      <c r="G1097" s="340">
        <f t="shared" si="15"/>
        <v>0</v>
      </c>
      <c r="H1097" s="283"/>
    </row>
    <row r="1098" spans="2:8" x14ac:dyDescent="0.25">
      <c r="B1098" s="339">
        <v>1094</v>
      </c>
      <c r="C1098" s="125"/>
      <c r="D1098" s="127">
        <v>0</v>
      </c>
      <c r="E1098" s="127">
        <v>0</v>
      </c>
      <c r="F1098" s="341">
        <f>(D1098+E1098)*'LIQUIDACION IN. DE'!$J$1166*($D$1165/IF(AND($D$1164&gt;$B$1166,$B$1166&gt;$D$1163),366,365))</f>
        <v>0</v>
      </c>
      <c r="G1098" s="340">
        <f t="shared" ref="G1098:G1160" si="16">SUM(D1098:F1098)</f>
        <v>0</v>
      </c>
      <c r="H1098" s="283"/>
    </row>
    <row r="1099" spans="2:8" x14ac:dyDescent="0.25">
      <c r="B1099" s="339">
        <v>1095</v>
      </c>
      <c r="C1099" s="125"/>
      <c r="D1099" s="127">
        <v>0</v>
      </c>
      <c r="E1099" s="127">
        <v>0</v>
      </c>
      <c r="F1099" s="341">
        <f>(D1099+E1099)*'LIQUIDACION IN. DE'!$J$1166*($D$1165/IF(AND($D$1164&gt;$B$1166,$B$1166&gt;$D$1163),366,365))</f>
        <v>0</v>
      </c>
      <c r="G1099" s="340">
        <f t="shared" si="16"/>
        <v>0</v>
      </c>
      <c r="H1099" s="283"/>
    </row>
    <row r="1100" spans="2:8" x14ac:dyDescent="0.25">
      <c r="B1100" s="338">
        <v>1096</v>
      </c>
      <c r="C1100" s="125"/>
      <c r="D1100" s="127">
        <v>0</v>
      </c>
      <c r="E1100" s="127">
        <v>0</v>
      </c>
      <c r="F1100" s="341">
        <f>(D1100+E1100)*'LIQUIDACION IN. DE'!$J$1166*($D$1165/IF(AND($D$1164&gt;$B$1166,$B$1166&gt;$D$1163),366,365))</f>
        <v>0</v>
      </c>
      <c r="G1100" s="340">
        <f t="shared" si="16"/>
        <v>0</v>
      </c>
      <c r="H1100" s="283"/>
    </row>
    <row r="1101" spans="2:8" x14ac:dyDescent="0.25">
      <c r="B1101" s="339">
        <v>1097</v>
      </c>
      <c r="C1101" s="125"/>
      <c r="D1101" s="127">
        <v>0</v>
      </c>
      <c r="E1101" s="127">
        <v>0</v>
      </c>
      <c r="F1101" s="341">
        <f>(D1101+E1101)*'LIQUIDACION IN. DE'!$J$1166*($D$1165/IF(AND($D$1164&gt;$B$1166,$B$1166&gt;$D$1163),366,365))</f>
        <v>0</v>
      </c>
      <c r="G1101" s="340">
        <f t="shared" si="16"/>
        <v>0</v>
      </c>
      <c r="H1101" s="283"/>
    </row>
    <row r="1102" spans="2:8" x14ac:dyDescent="0.25">
      <c r="B1102" s="339">
        <v>1098</v>
      </c>
      <c r="C1102" s="125"/>
      <c r="D1102" s="127">
        <v>0</v>
      </c>
      <c r="E1102" s="127">
        <v>0</v>
      </c>
      <c r="F1102" s="341">
        <f>(D1102+E1102)*'LIQUIDACION IN. DE'!$J$1166*($D$1165/IF(AND($D$1164&gt;$B$1166,$B$1166&gt;$D$1163),366,365))</f>
        <v>0</v>
      </c>
      <c r="G1102" s="340">
        <f t="shared" si="16"/>
        <v>0</v>
      </c>
      <c r="H1102" s="283"/>
    </row>
    <row r="1103" spans="2:8" x14ac:dyDescent="0.25">
      <c r="B1103" s="338">
        <v>1099</v>
      </c>
      <c r="C1103" s="125"/>
      <c r="D1103" s="127">
        <v>0</v>
      </c>
      <c r="E1103" s="127">
        <v>0</v>
      </c>
      <c r="F1103" s="341">
        <f>(D1103+E1103)*'LIQUIDACION IN. DE'!$J$1166*($D$1165/IF(AND($D$1164&gt;$B$1166,$B$1166&gt;$D$1163),366,365))</f>
        <v>0</v>
      </c>
      <c r="G1103" s="340">
        <f t="shared" si="16"/>
        <v>0</v>
      </c>
      <c r="H1103" s="283"/>
    </row>
    <row r="1104" spans="2:8" x14ac:dyDescent="0.25">
      <c r="B1104" s="339">
        <v>1100</v>
      </c>
      <c r="C1104" s="125"/>
      <c r="D1104" s="127">
        <v>0</v>
      </c>
      <c r="E1104" s="127">
        <v>0</v>
      </c>
      <c r="F1104" s="341">
        <f>(D1104+E1104)*'LIQUIDACION IN. DE'!$J$1166*($D$1165/IF(AND($D$1164&gt;$B$1166,$B$1166&gt;$D$1163),366,365))</f>
        <v>0</v>
      </c>
      <c r="G1104" s="340">
        <f t="shared" si="16"/>
        <v>0</v>
      </c>
      <c r="H1104" s="283"/>
    </row>
    <row r="1105" spans="2:8" x14ac:dyDescent="0.25">
      <c r="B1105" s="339">
        <v>1101</v>
      </c>
      <c r="C1105" s="125"/>
      <c r="D1105" s="127">
        <v>0</v>
      </c>
      <c r="E1105" s="127">
        <v>0</v>
      </c>
      <c r="F1105" s="341">
        <f>(D1105+E1105)*'LIQUIDACION IN. DE'!$J$1166*($D$1165/IF(AND($D$1164&gt;$B$1166,$B$1166&gt;$D$1163),366,365))</f>
        <v>0</v>
      </c>
      <c r="G1105" s="340">
        <f t="shared" si="16"/>
        <v>0</v>
      </c>
      <c r="H1105" s="283"/>
    </row>
    <row r="1106" spans="2:8" x14ac:dyDescent="0.25">
      <c r="B1106" s="338">
        <v>1102</v>
      </c>
      <c r="C1106" s="125"/>
      <c r="D1106" s="127">
        <v>0</v>
      </c>
      <c r="E1106" s="127">
        <v>0</v>
      </c>
      <c r="F1106" s="341">
        <f>(D1106+E1106)*'LIQUIDACION IN. DE'!$J$1166*($D$1165/IF(AND($D$1164&gt;$B$1166,$B$1166&gt;$D$1163),366,365))</f>
        <v>0</v>
      </c>
      <c r="G1106" s="340">
        <f t="shared" si="16"/>
        <v>0</v>
      </c>
      <c r="H1106" s="283"/>
    </row>
    <row r="1107" spans="2:8" x14ac:dyDescent="0.25">
      <c r="B1107" s="339">
        <v>1103</v>
      </c>
      <c r="C1107" s="125"/>
      <c r="D1107" s="127">
        <v>0</v>
      </c>
      <c r="E1107" s="127">
        <v>0</v>
      </c>
      <c r="F1107" s="341">
        <f>(D1107+E1107)*'LIQUIDACION IN. DE'!$J$1166*($D$1165/IF(AND($D$1164&gt;$B$1166,$B$1166&gt;$D$1163),366,365))</f>
        <v>0</v>
      </c>
      <c r="G1107" s="340">
        <f t="shared" si="16"/>
        <v>0</v>
      </c>
      <c r="H1107" s="283"/>
    </row>
    <row r="1108" spans="2:8" x14ac:dyDescent="0.25">
      <c r="B1108" s="339">
        <v>1104</v>
      </c>
      <c r="C1108" s="125"/>
      <c r="D1108" s="127">
        <v>0</v>
      </c>
      <c r="E1108" s="127">
        <v>0</v>
      </c>
      <c r="F1108" s="341">
        <f>(D1108+E1108)*'LIQUIDACION IN. DE'!$J$1166*($D$1165/IF(AND($D$1164&gt;$B$1166,$B$1166&gt;$D$1163),366,365))</f>
        <v>0</v>
      </c>
      <c r="G1108" s="340">
        <f t="shared" si="16"/>
        <v>0</v>
      </c>
      <c r="H1108" s="283"/>
    </row>
    <row r="1109" spans="2:8" x14ac:dyDescent="0.25">
      <c r="B1109" s="338">
        <v>1105</v>
      </c>
      <c r="C1109" s="125"/>
      <c r="D1109" s="127">
        <v>0</v>
      </c>
      <c r="E1109" s="127">
        <v>0</v>
      </c>
      <c r="F1109" s="341">
        <f>(D1109+E1109)*'LIQUIDACION IN. DE'!$J$1166*($D$1165/IF(AND($D$1164&gt;$B$1166,$B$1166&gt;$D$1163),366,365))</f>
        <v>0</v>
      </c>
      <c r="G1109" s="340">
        <f t="shared" si="16"/>
        <v>0</v>
      </c>
      <c r="H1109" s="283"/>
    </row>
    <row r="1110" spans="2:8" x14ac:dyDescent="0.25">
      <c r="B1110" s="339">
        <v>1106</v>
      </c>
      <c r="C1110" s="125"/>
      <c r="D1110" s="127">
        <v>0</v>
      </c>
      <c r="E1110" s="127">
        <v>0</v>
      </c>
      <c r="F1110" s="341">
        <f>(D1110+E1110)*'LIQUIDACION IN. DE'!$J$1166*($D$1165/IF(AND($D$1164&gt;$B$1166,$B$1166&gt;$D$1163),366,365))</f>
        <v>0</v>
      </c>
      <c r="G1110" s="340">
        <f t="shared" si="16"/>
        <v>0</v>
      </c>
      <c r="H1110" s="283"/>
    </row>
    <row r="1111" spans="2:8" x14ac:dyDescent="0.25">
      <c r="B1111" s="339">
        <v>1107</v>
      </c>
      <c r="C1111" s="125"/>
      <c r="D1111" s="127">
        <v>0</v>
      </c>
      <c r="E1111" s="127">
        <v>0</v>
      </c>
      <c r="F1111" s="341">
        <f>(D1111+E1111)*'LIQUIDACION IN. DE'!$J$1166*($D$1165/IF(AND($D$1164&gt;$B$1166,$B$1166&gt;$D$1163),366,365))</f>
        <v>0</v>
      </c>
      <c r="G1111" s="340">
        <f t="shared" si="16"/>
        <v>0</v>
      </c>
      <c r="H1111" s="283"/>
    </row>
    <row r="1112" spans="2:8" x14ac:dyDescent="0.25">
      <c r="B1112" s="338">
        <v>1108</v>
      </c>
      <c r="C1112" s="125"/>
      <c r="D1112" s="127">
        <v>0</v>
      </c>
      <c r="E1112" s="127">
        <v>0</v>
      </c>
      <c r="F1112" s="341">
        <f>(D1112+E1112)*'LIQUIDACION IN. DE'!$J$1166*($D$1165/IF(AND($D$1164&gt;$B$1166,$B$1166&gt;$D$1163),366,365))</f>
        <v>0</v>
      </c>
      <c r="G1112" s="340">
        <f t="shared" si="16"/>
        <v>0</v>
      </c>
      <c r="H1112" s="283"/>
    </row>
    <row r="1113" spans="2:8" x14ac:dyDescent="0.25">
      <c r="B1113" s="339">
        <v>1109</v>
      </c>
      <c r="C1113" s="125"/>
      <c r="D1113" s="127">
        <v>0</v>
      </c>
      <c r="E1113" s="127">
        <v>0</v>
      </c>
      <c r="F1113" s="341">
        <f>(D1113+E1113)*'LIQUIDACION IN. DE'!$J$1166*($D$1165/IF(AND($D$1164&gt;$B$1166,$B$1166&gt;$D$1163),366,365))</f>
        <v>0</v>
      </c>
      <c r="G1113" s="340">
        <f t="shared" si="16"/>
        <v>0</v>
      </c>
      <c r="H1113" s="283"/>
    </row>
    <row r="1114" spans="2:8" x14ac:dyDescent="0.25">
      <c r="B1114" s="339">
        <v>1110</v>
      </c>
      <c r="C1114" s="125"/>
      <c r="D1114" s="127">
        <v>0</v>
      </c>
      <c r="E1114" s="127">
        <v>0</v>
      </c>
      <c r="F1114" s="341">
        <f>(D1114+E1114)*'LIQUIDACION IN. DE'!$J$1166*($D$1165/IF(AND($D$1164&gt;$B$1166,$B$1166&gt;$D$1163),366,365))</f>
        <v>0</v>
      </c>
      <c r="G1114" s="340">
        <f t="shared" si="16"/>
        <v>0</v>
      </c>
      <c r="H1114" s="283"/>
    </row>
    <row r="1115" spans="2:8" x14ac:dyDescent="0.25">
      <c r="B1115" s="338">
        <v>1111</v>
      </c>
      <c r="C1115" s="125"/>
      <c r="D1115" s="127">
        <v>0</v>
      </c>
      <c r="E1115" s="127">
        <v>0</v>
      </c>
      <c r="F1115" s="341">
        <f>(D1115+E1115)*'LIQUIDACION IN. DE'!$J$1166*($D$1165/IF(AND($D$1164&gt;$B$1166,$B$1166&gt;$D$1163),366,365))</f>
        <v>0</v>
      </c>
      <c r="G1115" s="340">
        <f t="shared" si="16"/>
        <v>0</v>
      </c>
      <c r="H1115" s="283"/>
    </row>
    <row r="1116" spans="2:8" x14ac:dyDescent="0.25">
      <c r="B1116" s="339">
        <v>1112</v>
      </c>
      <c r="C1116" s="125"/>
      <c r="D1116" s="127">
        <v>0</v>
      </c>
      <c r="E1116" s="127">
        <v>0</v>
      </c>
      <c r="F1116" s="341">
        <f>(D1116+E1116)*'LIQUIDACION IN. DE'!$J$1166*($D$1165/IF(AND($D$1164&gt;$B$1166,$B$1166&gt;$D$1163),366,365))</f>
        <v>0</v>
      </c>
      <c r="G1116" s="340">
        <f t="shared" si="16"/>
        <v>0</v>
      </c>
      <c r="H1116" s="283"/>
    </row>
    <row r="1117" spans="2:8" x14ac:dyDescent="0.25">
      <c r="B1117" s="339">
        <v>1113</v>
      </c>
      <c r="C1117" s="125"/>
      <c r="D1117" s="127">
        <v>0</v>
      </c>
      <c r="E1117" s="127">
        <v>0</v>
      </c>
      <c r="F1117" s="341">
        <f>(D1117+E1117)*'LIQUIDACION IN. DE'!$J$1166*($D$1165/IF(AND($D$1164&gt;$B$1166,$B$1166&gt;$D$1163),366,365))</f>
        <v>0</v>
      </c>
      <c r="G1117" s="340">
        <f t="shared" si="16"/>
        <v>0</v>
      </c>
      <c r="H1117" s="283"/>
    </row>
    <row r="1118" spans="2:8" x14ac:dyDescent="0.25">
      <c r="B1118" s="338">
        <v>1114</v>
      </c>
      <c r="C1118" s="125"/>
      <c r="D1118" s="127">
        <v>0</v>
      </c>
      <c r="E1118" s="127">
        <v>0</v>
      </c>
      <c r="F1118" s="341">
        <f>(D1118+E1118)*'LIQUIDACION IN. DE'!$J$1166*($D$1165/IF(AND($D$1164&gt;$B$1166,$B$1166&gt;$D$1163),366,365))</f>
        <v>0</v>
      </c>
      <c r="G1118" s="340">
        <f t="shared" si="16"/>
        <v>0</v>
      </c>
      <c r="H1118" s="283"/>
    </row>
    <row r="1119" spans="2:8" x14ac:dyDescent="0.25">
      <c r="B1119" s="339">
        <v>1115</v>
      </c>
      <c r="C1119" s="125"/>
      <c r="D1119" s="127">
        <v>0</v>
      </c>
      <c r="E1119" s="127">
        <v>0</v>
      </c>
      <c r="F1119" s="341">
        <f>(D1119+E1119)*'LIQUIDACION IN. DE'!$J$1166*($D$1165/IF(AND($D$1164&gt;$B$1166,$B$1166&gt;$D$1163),366,365))</f>
        <v>0</v>
      </c>
      <c r="G1119" s="340">
        <f t="shared" si="16"/>
        <v>0</v>
      </c>
      <c r="H1119" s="283"/>
    </row>
    <row r="1120" spans="2:8" x14ac:dyDescent="0.25">
      <c r="B1120" s="339">
        <v>1116</v>
      </c>
      <c r="C1120" s="125"/>
      <c r="D1120" s="127">
        <v>0</v>
      </c>
      <c r="E1120" s="127">
        <v>0</v>
      </c>
      <c r="F1120" s="341">
        <f>(D1120+E1120)*'LIQUIDACION IN. DE'!$J$1166*($D$1165/IF(AND($D$1164&gt;$B$1166,$B$1166&gt;$D$1163),366,365))</f>
        <v>0</v>
      </c>
      <c r="G1120" s="340">
        <f t="shared" si="16"/>
        <v>0</v>
      </c>
      <c r="H1120" s="283"/>
    </row>
    <row r="1121" spans="2:8" x14ac:dyDescent="0.25">
      <c r="B1121" s="338">
        <v>1117</v>
      </c>
      <c r="C1121" s="125"/>
      <c r="D1121" s="127">
        <v>0</v>
      </c>
      <c r="E1121" s="127">
        <v>0</v>
      </c>
      <c r="F1121" s="341">
        <f>(D1121+E1121)*'LIQUIDACION IN. DE'!$J$1166*($D$1165/IF(AND($D$1164&gt;$B$1166,$B$1166&gt;$D$1163),366,365))</f>
        <v>0</v>
      </c>
      <c r="G1121" s="340">
        <f t="shared" si="16"/>
        <v>0</v>
      </c>
      <c r="H1121" s="283"/>
    </row>
    <row r="1122" spans="2:8" x14ac:dyDescent="0.25">
      <c r="B1122" s="339">
        <v>1118</v>
      </c>
      <c r="C1122" s="125"/>
      <c r="D1122" s="127">
        <v>0</v>
      </c>
      <c r="E1122" s="127">
        <v>0</v>
      </c>
      <c r="F1122" s="341">
        <f>(D1122+E1122)*'LIQUIDACION IN. DE'!$J$1166*($D$1165/IF(AND($D$1164&gt;$B$1166,$B$1166&gt;$D$1163),366,365))</f>
        <v>0</v>
      </c>
      <c r="G1122" s="340">
        <f t="shared" si="16"/>
        <v>0</v>
      </c>
      <c r="H1122" s="283"/>
    </row>
    <row r="1123" spans="2:8" x14ac:dyDescent="0.25">
      <c r="B1123" s="339">
        <v>1119</v>
      </c>
      <c r="C1123" s="125"/>
      <c r="D1123" s="127">
        <v>0</v>
      </c>
      <c r="E1123" s="127">
        <v>0</v>
      </c>
      <c r="F1123" s="341">
        <f>(D1123+E1123)*'LIQUIDACION IN. DE'!$J$1166*($D$1165/IF(AND($D$1164&gt;$B$1166,$B$1166&gt;$D$1163),366,365))</f>
        <v>0</v>
      </c>
      <c r="G1123" s="340">
        <f t="shared" si="16"/>
        <v>0</v>
      </c>
      <c r="H1123" s="283"/>
    </row>
    <row r="1124" spans="2:8" x14ac:dyDescent="0.25">
      <c r="B1124" s="338">
        <v>1120</v>
      </c>
      <c r="C1124" s="125"/>
      <c r="D1124" s="127">
        <v>0</v>
      </c>
      <c r="E1124" s="127">
        <v>0</v>
      </c>
      <c r="F1124" s="341">
        <f>(D1124+E1124)*'LIQUIDACION IN. DE'!$J$1166*($D$1165/IF(AND($D$1164&gt;$B$1166,$B$1166&gt;$D$1163),366,365))</f>
        <v>0</v>
      </c>
      <c r="G1124" s="340">
        <f t="shared" si="16"/>
        <v>0</v>
      </c>
      <c r="H1124" s="283"/>
    </row>
    <row r="1125" spans="2:8" x14ac:dyDescent="0.25">
      <c r="B1125" s="339">
        <v>1121</v>
      </c>
      <c r="C1125" s="125"/>
      <c r="D1125" s="127">
        <v>0</v>
      </c>
      <c r="E1125" s="127">
        <v>0</v>
      </c>
      <c r="F1125" s="341">
        <f>(D1125+E1125)*'LIQUIDACION IN. DE'!$J$1166*($D$1165/IF(AND($D$1164&gt;$B$1166,$B$1166&gt;$D$1163),366,365))</f>
        <v>0</v>
      </c>
      <c r="G1125" s="340">
        <f t="shared" si="16"/>
        <v>0</v>
      </c>
      <c r="H1125" s="283"/>
    </row>
    <row r="1126" spans="2:8" x14ac:dyDescent="0.25">
      <c r="B1126" s="339">
        <v>1122</v>
      </c>
      <c r="C1126" s="125"/>
      <c r="D1126" s="127">
        <v>0</v>
      </c>
      <c r="E1126" s="127">
        <v>0</v>
      </c>
      <c r="F1126" s="341">
        <f>(D1126+E1126)*'LIQUIDACION IN. DE'!$J$1166*($D$1165/IF(AND($D$1164&gt;$B$1166,$B$1166&gt;$D$1163),366,365))</f>
        <v>0</v>
      </c>
      <c r="G1126" s="340">
        <f t="shared" si="16"/>
        <v>0</v>
      </c>
      <c r="H1126" s="283"/>
    </row>
    <row r="1127" spans="2:8" x14ac:dyDescent="0.25">
      <c r="B1127" s="338">
        <v>1123</v>
      </c>
      <c r="C1127" s="125"/>
      <c r="D1127" s="127">
        <v>0</v>
      </c>
      <c r="E1127" s="127">
        <v>0</v>
      </c>
      <c r="F1127" s="341">
        <f>(D1127+E1127)*'LIQUIDACION IN. DE'!$J$1166*($D$1165/IF(AND($D$1164&gt;$B$1166,$B$1166&gt;$D$1163),366,365))</f>
        <v>0</v>
      </c>
      <c r="G1127" s="340">
        <f t="shared" si="16"/>
        <v>0</v>
      </c>
      <c r="H1127" s="283"/>
    </row>
    <row r="1128" spans="2:8" x14ac:dyDescent="0.25">
      <c r="B1128" s="339">
        <v>1124</v>
      </c>
      <c r="C1128" s="125"/>
      <c r="D1128" s="127">
        <v>0</v>
      </c>
      <c r="E1128" s="127">
        <v>0</v>
      </c>
      <c r="F1128" s="341">
        <f>(D1128+E1128)*'LIQUIDACION IN. DE'!$J$1166*($D$1165/IF(AND($D$1164&gt;$B$1166,$B$1166&gt;$D$1163),366,365))</f>
        <v>0</v>
      </c>
      <c r="G1128" s="340">
        <f t="shared" si="16"/>
        <v>0</v>
      </c>
      <c r="H1128" s="283"/>
    </row>
    <row r="1129" spans="2:8" x14ac:dyDescent="0.25">
      <c r="B1129" s="339">
        <v>1125</v>
      </c>
      <c r="C1129" s="125"/>
      <c r="D1129" s="127">
        <v>0</v>
      </c>
      <c r="E1129" s="127">
        <v>0</v>
      </c>
      <c r="F1129" s="341">
        <f>(D1129+E1129)*'LIQUIDACION IN. DE'!$J$1166*($D$1165/IF(AND($D$1164&gt;$B$1166,$B$1166&gt;$D$1163),366,365))</f>
        <v>0</v>
      </c>
      <c r="G1129" s="340">
        <f t="shared" si="16"/>
        <v>0</v>
      </c>
      <c r="H1129" s="283"/>
    </row>
    <row r="1130" spans="2:8" x14ac:dyDescent="0.25">
      <c r="B1130" s="338">
        <v>1126</v>
      </c>
      <c r="C1130" s="125"/>
      <c r="D1130" s="127">
        <v>0</v>
      </c>
      <c r="E1130" s="127">
        <v>0</v>
      </c>
      <c r="F1130" s="341">
        <f>(D1130+E1130)*'LIQUIDACION IN. DE'!$J$1166*($D$1165/IF(AND($D$1164&gt;$B$1166,$B$1166&gt;$D$1163),366,365))</f>
        <v>0</v>
      </c>
      <c r="G1130" s="340">
        <f t="shared" si="16"/>
        <v>0</v>
      </c>
      <c r="H1130" s="283"/>
    </row>
    <row r="1131" spans="2:8" x14ac:dyDescent="0.25">
      <c r="B1131" s="339">
        <v>1127</v>
      </c>
      <c r="C1131" s="125"/>
      <c r="D1131" s="127">
        <v>0</v>
      </c>
      <c r="E1131" s="127">
        <v>0</v>
      </c>
      <c r="F1131" s="341">
        <f>(D1131+E1131)*'LIQUIDACION IN. DE'!$J$1166*($D$1165/IF(AND($D$1164&gt;$B$1166,$B$1166&gt;$D$1163),366,365))</f>
        <v>0</v>
      </c>
      <c r="G1131" s="340">
        <f t="shared" si="16"/>
        <v>0</v>
      </c>
      <c r="H1131" s="283"/>
    </row>
    <row r="1132" spans="2:8" x14ac:dyDescent="0.25">
      <c r="B1132" s="339">
        <v>1128</v>
      </c>
      <c r="C1132" s="125"/>
      <c r="D1132" s="127">
        <v>0</v>
      </c>
      <c r="E1132" s="127">
        <v>0</v>
      </c>
      <c r="F1132" s="341">
        <f>(D1132+E1132)*'LIQUIDACION IN. DE'!$J$1166*($D$1165/IF(AND($D$1164&gt;$B$1166,$B$1166&gt;$D$1163),366,365))</f>
        <v>0</v>
      </c>
      <c r="G1132" s="340">
        <f t="shared" si="16"/>
        <v>0</v>
      </c>
      <c r="H1132" s="283"/>
    </row>
    <row r="1133" spans="2:8" x14ac:dyDescent="0.25">
      <c r="B1133" s="338">
        <v>1129</v>
      </c>
      <c r="C1133" s="125"/>
      <c r="D1133" s="127">
        <v>0</v>
      </c>
      <c r="E1133" s="127">
        <v>0</v>
      </c>
      <c r="F1133" s="341">
        <f>(D1133+E1133)*'LIQUIDACION IN. DE'!$J$1166*($D$1165/IF(AND($D$1164&gt;$B$1166,$B$1166&gt;$D$1163),366,365))</f>
        <v>0</v>
      </c>
      <c r="G1133" s="340">
        <f t="shared" si="16"/>
        <v>0</v>
      </c>
      <c r="H1133" s="283"/>
    </row>
    <row r="1134" spans="2:8" x14ac:dyDescent="0.25">
      <c r="B1134" s="339">
        <v>1130</v>
      </c>
      <c r="C1134" s="125"/>
      <c r="D1134" s="127">
        <v>0</v>
      </c>
      <c r="E1134" s="127">
        <v>0</v>
      </c>
      <c r="F1134" s="341">
        <f>(D1134+E1134)*'LIQUIDACION IN. DE'!$J$1166*($D$1165/IF(AND($D$1164&gt;$B$1166,$B$1166&gt;$D$1163),366,365))</f>
        <v>0</v>
      </c>
      <c r="G1134" s="340">
        <f t="shared" si="16"/>
        <v>0</v>
      </c>
      <c r="H1134" s="283"/>
    </row>
    <row r="1135" spans="2:8" x14ac:dyDescent="0.25">
      <c r="B1135" s="339">
        <v>1131</v>
      </c>
      <c r="C1135" s="125"/>
      <c r="D1135" s="127">
        <v>0</v>
      </c>
      <c r="E1135" s="127">
        <v>0</v>
      </c>
      <c r="F1135" s="341">
        <f>(D1135+E1135)*'LIQUIDACION IN. DE'!$J$1166*($D$1165/IF(AND($D$1164&gt;$B$1166,$B$1166&gt;$D$1163),366,365))</f>
        <v>0</v>
      </c>
      <c r="G1135" s="340">
        <f t="shared" si="16"/>
        <v>0</v>
      </c>
      <c r="H1135" s="283"/>
    </row>
    <row r="1136" spans="2:8" x14ac:dyDescent="0.25">
      <c r="B1136" s="338">
        <v>1132</v>
      </c>
      <c r="C1136" s="125"/>
      <c r="D1136" s="127">
        <v>0</v>
      </c>
      <c r="E1136" s="127">
        <v>0</v>
      </c>
      <c r="F1136" s="341">
        <f>(D1136+E1136)*'LIQUIDACION IN. DE'!$J$1166*($D$1165/IF(AND($D$1164&gt;$B$1166,$B$1166&gt;$D$1163),366,365))</f>
        <v>0</v>
      </c>
      <c r="G1136" s="340">
        <f t="shared" si="16"/>
        <v>0</v>
      </c>
      <c r="H1136" s="283"/>
    </row>
    <row r="1137" spans="2:8" x14ac:dyDescent="0.25">
      <c r="B1137" s="339">
        <v>1133</v>
      </c>
      <c r="C1137" s="125"/>
      <c r="D1137" s="127">
        <v>0</v>
      </c>
      <c r="E1137" s="127">
        <v>0</v>
      </c>
      <c r="F1137" s="341">
        <f>(D1137+E1137)*'LIQUIDACION IN. DE'!$J$1166*($D$1165/IF(AND($D$1164&gt;$B$1166,$B$1166&gt;$D$1163),366,365))</f>
        <v>0</v>
      </c>
      <c r="G1137" s="340">
        <f t="shared" si="16"/>
        <v>0</v>
      </c>
      <c r="H1137" s="283"/>
    </row>
    <row r="1138" spans="2:8" x14ac:dyDescent="0.25">
      <c r="B1138" s="339">
        <v>1134</v>
      </c>
      <c r="C1138" s="125"/>
      <c r="D1138" s="127">
        <v>0</v>
      </c>
      <c r="E1138" s="127">
        <v>0</v>
      </c>
      <c r="F1138" s="341">
        <f>(D1138+E1138)*'LIQUIDACION IN. DE'!$J$1166*($D$1165/IF(AND($D$1164&gt;$B$1166,$B$1166&gt;$D$1163),366,365))</f>
        <v>0</v>
      </c>
      <c r="G1138" s="340">
        <f t="shared" si="16"/>
        <v>0</v>
      </c>
      <c r="H1138" s="283"/>
    </row>
    <row r="1139" spans="2:8" x14ac:dyDescent="0.25">
      <c r="B1139" s="338">
        <v>1135</v>
      </c>
      <c r="C1139" s="125"/>
      <c r="D1139" s="127">
        <v>0</v>
      </c>
      <c r="E1139" s="127">
        <v>0</v>
      </c>
      <c r="F1139" s="341">
        <f>(D1139+E1139)*'LIQUIDACION IN. DE'!$J$1166*($D$1165/IF(AND($D$1164&gt;$B$1166,$B$1166&gt;$D$1163),366,365))</f>
        <v>0</v>
      </c>
      <c r="G1139" s="340">
        <f t="shared" si="16"/>
        <v>0</v>
      </c>
      <c r="H1139" s="283"/>
    </row>
    <row r="1140" spans="2:8" x14ac:dyDescent="0.25">
      <c r="B1140" s="339">
        <v>1136</v>
      </c>
      <c r="C1140" s="125"/>
      <c r="D1140" s="127">
        <v>0</v>
      </c>
      <c r="E1140" s="127">
        <v>0</v>
      </c>
      <c r="F1140" s="341">
        <f>(D1140+E1140)*'LIQUIDACION IN. DE'!$J$1166*($D$1165/IF(AND($D$1164&gt;$B$1166,$B$1166&gt;$D$1163),366,365))</f>
        <v>0</v>
      </c>
      <c r="G1140" s="340">
        <f t="shared" si="16"/>
        <v>0</v>
      </c>
      <c r="H1140" s="283"/>
    </row>
    <row r="1141" spans="2:8" x14ac:dyDescent="0.25">
      <c r="B1141" s="339">
        <v>1137</v>
      </c>
      <c r="C1141" s="125"/>
      <c r="D1141" s="127">
        <v>0</v>
      </c>
      <c r="E1141" s="127">
        <v>0</v>
      </c>
      <c r="F1141" s="341">
        <f>(D1141+E1141)*'LIQUIDACION IN. DE'!$J$1166*($D$1165/IF(AND($D$1164&gt;$B$1166,$B$1166&gt;$D$1163),366,365))</f>
        <v>0</v>
      </c>
      <c r="G1141" s="340">
        <f t="shared" si="16"/>
        <v>0</v>
      </c>
      <c r="H1141" s="283"/>
    </row>
    <row r="1142" spans="2:8" x14ac:dyDescent="0.25">
      <c r="B1142" s="338">
        <v>1138</v>
      </c>
      <c r="C1142" s="125"/>
      <c r="D1142" s="127">
        <v>0</v>
      </c>
      <c r="E1142" s="127">
        <v>0</v>
      </c>
      <c r="F1142" s="341">
        <f>(D1142+E1142)*'LIQUIDACION IN. DE'!$J$1166*($D$1165/IF(AND($D$1164&gt;$B$1166,$B$1166&gt;$D$1163),366,365))</f>
        <v>0</v>
      </c>
      <c r="G1142" s="340">
        <f t="shared" si="16"/>
        <v>0</v>
      </c>
      <c r="H1142" s="283"/>
    </row>
    <row r="1143" spans="2:8" x14ac:dyDescent="0.25">
      <c r="B1143" s="339">
        <v>1139</v>
      </c>
      <c r="C1143" s="125"/>
      <c r="D1143" s="127">
        <v>0</v>
      </c>
      <c r="E1143" s="127">
        <v>0</v>
      </c>
      <c r="F1143" s="341">
        <f>(D1143+E1143)*'LIQUIDACION IN. DE'!$J$1166*($D$1165/IF(AND($D$1164&gt;$B$1166,$B$1166&gt;$D$1163),366,365))</f>
        <v>0</v>
      </c>
      <c r="G1143" s="340">
        <f t="shared" si="16"/>
        <v>0</v>
      </c>
      <c r="H1143" s="283"/>
    </row>
    <row r="1144" spans="2:8" x14ac:dyDescent="0.25">
      <c r="B1144" s="339">
        <v>1140</v>
      </c>
      <c r="C1144" s="125"/>
      <c r="D1144" s="127">
        <v>0</v>
      </c>
      <c r="E1144" s="127">
        <v>0</v>
      </c>
      <c r="F1144" s="341">
        <f>(D1144+E1144)*'LIQUIDACION IN. DE'!$J$1166*($D$1165/IF(AND($D$1164&gt;$B$1166,$B$1166&gt;$D$1163),366,365))</f>
        <v>0</v>
      </c>
      <c r="G1144" s="340">
        <f t="shared" si="16"/>
        <v>0</v>
      </c>
      <c r="H1144" s="283"/>
    </row>
    <row r="1145" spans="2:8" x14ac:dyDescent="0.25">
      <c r="B1145" s="338">
        <v>1141</v>
      </c>
      <c r="C1145" s="125"/>
      <c r="D1145" s="127">
        <v>0</v>
      </c>
      <c r="E1145" s="127">
        <v>0</v>
      </c>
      <c r="F1145" s="341">
        <f>(D1145+E1145)*'LIQUIDACION IN. DE'!$J$1166*($D$1165/IF(AND($D$1164&gt;$B$1166,$B$1166&gt;$D$1163),366,365))</f>
        <v>0</v>
      </c>
      <c r="G1145" s="340">
        <f t="shared" si="16"/>
        <v>0</v>
      </c>
      <c r="H1145" s="283"/>
    </row>
    <row r="1146" spans="2:8" x14ac:dyDescent="0.25">
      <c r="B1146" s="339">
        <v>1142</v>
      </c>
      <c r="C1146" s="125"/>
      <c r="D1146" s="127">
        <v>0</v>
      </c>
      <c r="E1146" s="127">
        <v>0</v>
      </c>
      <c r="F1146" s="341">
        <f>(D1146+E1146)*'LIQUIDACION IN. DE'!$J$1166*($D$1165/IF(AND($D$1164&gt;$B$1166,$B$1166&gt;$D$1163),366,365))</f>
        <v>0</v>
      </c>
      <c r="G1146" s="340">
        <f t="shared" si="16"/>
        <v>0</v>
      </c>
      <c r="H1146" s="283"/>
    </row>
    <row r="1147" spans="2:8" x14ac:dyDescent="0.25">
      <c r="B1147" s="339">
        <v>1143</v>
      </c>
      <c r="C1147" s="125"/>
      <c r="D1147" s="127">
        <v>0</v>
      </c>
      <c r="E1147" s="127">
        <v>0</v>
      </c>
      <c r="F1147" s="341">
        <f>(D1147+E1147)*'LIQUIDACION IN. DE'!$J$1166*($D$1165/IF(AND($D$1164&gt;$B$1166,$B$1166&gt;$D$1163),366,365))</f>
        <v>0</v>
      </c>
      <c r="G1147" s="340">
        <f t="shared" si="16"/>
        <v>0</v>
      </c>
      <c r="H1147" s="283"/>
    </row>
    <row r="1148" spans="2:8" x14ac:dyDescent="0.25">
      <c r="B1148" s="338">
        <v>1144</v>
      </c>
      <c r="C1148" s="125"/>
      <c r="D1148" s="127">
        <v>0</v>
      </c>
      <c r="E1148" s="127">
        <v>0</v>
      </c>
      <c r="F1148" s="341">
        <f>(D1148+E1148)*'LIQUIDACION IN. DE'!$J$1166*($D$1165/IF(AND($D$1164&gt;$B$1166,$B$1166&gt;$D$1163),366,365))</f>
        <v>0</v>
      </c>
      <c r="G1148" s="340">
        <f t="shared" si="16"/>
        <v>0</v>
      </c>
      <c r="H1148" s="283"/>
    </row>
    <row r="1149" spans="2:8" x14ac:dyDescent="0.25">
      <c r="B1149" s="339">
        <v>1145</v>
      </c>
      <c r="C1149" s="125"/>
      <c r="D1149" s="127">
        <v>0</v>
      </c>
      <c r="E1149" s="127">
        <v>0</v>
      </c>
      <c r="F1149" s="341">
        <f>(D1149+E1149)*'LIQUIDACION IN. DE'!$J$1166*($D$1165/IF(AND($D$1164&gt;$B$1166,$B$1166&gt;$D$1163),366,365))</f>
        <v>0</v>
      </c>
      <c r="G1149" s="340">
        <f t="shared" si="16"/>
        <v>0</v>
      </c>
      <c r="H1149" s="283"/>
    </row>
    <row r="1150" spans="2:8" x14ac:dyDescent="0.25">
      <c r="B1150" s="339">
        <v>1146</v>
      </c>
      <c r="C1150" s="125"/>
      <c r="D1150" s="127">
        <v>0</v>
      </c>
      <c r="E1150" s="127">
        <v>0</v>
      </c>
      <c r="F1150" s="341">
        <f>(D1150+E1150)*'LIQUIDACION IN. DE'!$J$1166*($D$1165/IF(AND($D$1164&gt;$B$1166,$B$1166&gt;$D$1163),366,365))</f>
        <v>0</v>
      </c>
      <c r="G1150" s="340">
        <f t="shared" si="16"/>
        <v>0</v>
      </c>
      <c r="H1150" s="283"/>
    </row>
    <row r="1151" spans="2:8" x14ac:dyDescent="0.25">
      <c r="B1151" s="338">
        <v>1147</v>
      </c>
      <c r="C1151" s="125"/>
      <c r="D1151" s="127">
        <v>0</v>
      </c>
      <c r="E1151" s="127">
        <v>0</v>
      </c>
      <c r="F1151" s="341">
        <f>(D1151+E1151)*'LIQUIDACION IN. DE'!$J$1166*($D$1165/IF(AND($D$1164&gt;$B$1166,$B$1166&gt;$D$1163),366,365))</f>
        <v>0</v>
      </c>
      <c r="G1151" s="340">
        <f t="shared" si="16"/>
        <v>0</v>
      </c>
      <c r="H1151" s="283"/>
    </row>
    <row r="1152" spans="2:8" x14ac:dyDescent="0.25">
      <c r="B1152" s="339">
        <v>1148</v>
      </c>
      <c r="C1152" s="125"/>
      <c r="D1152" s="127">
        <v>0</v>
      </c>
      <c r="E1152" s="127">
        <v>0</v>
      </c>
      <c r="F1152" s="341">
        <f>(D1152+E1152)*'LIQUIDACION IN. DE'!$J$1166*($D$1165/IF(AND($D$1164&gt;$B$1166,$B$1166&gt;$D$1163),366,365))</f>
        <v>0</v>
      </c>
      <c r="G1152" s="340">
        <f t="shared" si="16"/>
        <v>0</v>
      </c>
      <c r="H1152" s="283"/>
    </row>
    <row r="1153" spans="2:8" x14ac:dyDescent="0.25">
      <c r="B1153" s="339">
        <v>1149</v>
      </c>
      <c r="C1153" s="125"/>
      <c r="D1153" s="127">
        <v>0</v>
      </c>
      <c r="E1153" s="127">
        <v>0</v>
      </c>
      <c r="F1153" s="341">
        <f>(D1153+E1153)*'LIQUIDACION IN. DE'!$J$1166*($D$1165/IF(AND($D$1164&gt;$B$1166,$B$1166&gt;$D$1163),366,365))</f>
        <v>0</v>
      </c>
      <c r="G1153" s="340">
        <f t="shared" si="16"/>
        <v>0</v>
      </c>
      <c r="H1153" s="283"/>
    </row>
    <row r="1154" spans="2:8" x14ac:dyDescent="0.25">
      <c r="B1154" s="338">
        <v>1150</v>
      </c>
      <c r="C1154" s="125"/>
      <c r="D1154" s="127">
        <v>0</v>
      </c>
      <c r="E1154" s="127">
        <v>0</v>
      </c>
      <c r="F1154" s="341">
        <f>(D1154+E1154)*'LIQUIDACION IN. DE'!$J$1166*($D$1165/IF(AND($D$1164&gt;$B$1166,$B$1166&gt;$D$1163),366,365))</f>
        <v>0</v>
      </c>
      <c r="G1154" s="340">
        <f t="shared" si="16"/>
        <v>0</v>
      </c>
      <c r="H1154" s="283"/>
    </row>
    <row r="1155" spans="2:8" x14ac:dyDescent="0.25">
      <c r="B1155" s="339">
        <v>1151</v>
      </c>
      <c r="C1155" s="125"/>
      <c r="D1155" s="127">
        <v>0</v>
      </c>
      <c r="E1155" s="127">
        <v>0</v>
      </c>
      <c r="F1155" s="341">
        <f>(D1155+E1155)*'LIQUIDACION IN. DE'!$J$1166*($D$1165/IF(AND($D$1164&gt;$B$1166,$B$1166&gt;$D$1163),366,365))</f>
        <v>0</v>
      </c>
      <c r="G1155" s="340">
        <f t="shared" si="16"/>
        <v>0</v>
      </c>
      <c r="H1155" s="283"/>
    </row>
    <row r="1156" spans="2:8" x14ac:dyDescent="0.25">
      <c r="B1156" s="339">
        <v>1152</v>
      </c>
      <c r="C1156" s="125"/>
      <c r="D1156" s="127">
        <v>0</v>
      </c>
      <c r="E1156" s="127">
        <v>0</v>
      </c>
      <c r="F1156" s="341">
        <f>(D1156+E1156)*'LIQUIDACION IN. DE'!$J$1166*($D$1165/IF(AND($D$1164&gt;$B$1166,$B$1166&gt;$D$1163),366,365))</f>
        <v>0</v>
      </c>
      <c r="G1156" s="340">
        <f t="shared" si="16"/>
        <v>0</v>
      </c>
      <c r="H1156" s="283"/>
    </row>
    <row r="1157" spans="2:8" x14ac:dyDescent="0.25">
      <c r="B1157" s="338">
        <v>1153</v>
      </c>
      <c r="C1157" s="125"/>
      <c r="D1157" s="127">
        <v>0</v>
      </c>
      <c r="E1157" s="127">
        <v>0</v>
      </c>
      <c r="F1157" s="341">
        <f>(D1157+E1157)*'LIQUIDACION IN. DE'!$J$1166*($D$1165/IF(AND($D$1164&gt;$B$1166,$B$1166&gt;$D$1163),366,365))</f>
        <v>0</v>
      </c>
      <c r="G1157" s="340">
        <f t="shared" si="16"/>
        <v>0</v>
      </c>
      <c r="H1157" s="283"/>
    </row>
    <row r="1158" spans="2:8" x14ac:dyDescent="0.25">
      <c r="B1158" s="339">
        <v>1154</v>
      </c>
      <c r="C1158" s="125"/>
      <c r="D1158" s="127">
        <v>0</v>
      </c>
      <c r="E1158" s="127">
        <v>0</v>
      </c>
      <c r="F1158" s="341">
        <f>(D1158+E1158)*'LIQUIDACION IN. DE'!$J$1166*($D$1165/IF(AND($D$1164&gt;$B$1166,$B$1166&gt;$D$1163),366,365))</f>
        <v>0</v>
      </c>
      <c r="G1158" s="340">
        <f t="shared" si="16"/>
        <v>0</v>
      </c>
      <c r="H1158" s="283"/>
    </row>
    <row r="1159" spans="2:8" x14ac:dyDescent="0.25">
      <c r="B1159" s="339">
        <v>1155</v>
      </c>
      <c r="C1159" s="125"/>
      <c r="D1159" s="127">
        <v>0</v>
      </c>
      <c r="E1159" s="127">
        <v>0</v>
      </c>
      <c r="F1159" s="341">
        <f>(D1159+E1159)*'LIQUIDACION IN. DE'!$J$1166*($D$1165/IF(AND($D$1164&gt;$B$1166,$B$1166&gt;$D$1163),366,365))</f>
        <v>0</v>
      </c>
      <c r="G1159" s="340">
        <f t="shared" si="16"/>
        <v>0</v>
      </c>
      <c r="H1159" s="283"/>
    </row>
    <row r="1160" spans="2:8" ht="15.75" thickBot="1" x14ac:dyDescent="0.3">
      <c r="B1160" s="338">
        <v>1156</v>
      </c>
      <c r="C1160" s="125"/>
      <c r="D1160" s="127">
        <v>0</v>
      </c>
      <c r="E1160" s="127">
        <v>0</v>
      </c>
      <c r="F1160" s="341">
        <f>(D1160+E1160)*'LIQUIDACION IN. DE'!$J$1166*($D$1165/IF(AND($D$1164&gt;$B$1166,$B$1166&gt;$D$1163),366,365))</f>
        <v>0</v>
      </c>
      <c r="G1160" s="340">
        <f t="shared" si="16"/>
        <v>0</v>
      </c>
      <c r="H1160" s="283"/>
    </row>
    <row r="1161" spans="2:8" ht="22.5" customHeight="1" thickBot="1" x14ac:dyDescent="0.3">
      <c r="B1161" s="387" t="s">
        <v>4</v>
      </c>
      <c r="C1161" s="388"/>
      <c r="D1161" s="389">
        <f>SUM(D5:D1160)</f>
        <v>0</v>
      </c>
      <c r="E1161" s="389">
        <f>SUM(E5:E1160)</f>
        <v>0</v>
      </c>
      <c r="F1161" s="389">
        <f>SUM(F5:F1160)</f>
        <v>0</v>
      </c>
      <c r="G1161" s="389">
        <f>SUM(G5:G1160)</f>
        <v>0</v>
      </c>
    </row>
    <row r="1162" spans="2:8" x14ac:dyDescent="0.25">
      <c r="E1162" s="283"/>
    </row>
    <row r="1163" spans="2:8" ht="18" customHeight="1" x14ac:dyDescent="0.25">
      <c r="B1163" s="803" t="s">
        <v>32</v>
      </c>
      <c r="C1163" s="302" t="str">
        <f>LIQUIDACION!C1043</f>
        <v>DESDE</v>
      </c>
      <c r="D1163" s="391">
        <f>'LIQUIDACION IN. DE'!D1164</f>
        <v>45855</v>
      </c>
    </row>
    <row r="1164" spans="2:8" ht="18" customHeight="1" x14ac:dyDescent="0.25">
      <c r="B1164" s="641"/>
      <c r="C1164" s="305" t="str">
        <f>LIQUIDACION!C1044</f>
        <v>HASTA</v>
      </c>
      <c r="D1164" s="392">
        <f>'LIQUIDACION IN. DE'!D1165</f>
        <v>46220</v>
      </c>
    </row>
    <row r="1165" spans="2:8" x14ac:dyDescent="0.25">
      <c r="B1165" s="642"/>
      <c r="C1165" s="394" t="s">
        <v>34</v>
      </c>
      <c r="D1165" s="395">
        <f>D1164-D1163</f>
        <v>365</v>
      </c>
    </row>
    <row r="1166" spans="2:8" x14ac:dyDescent="0.25">
      <c r="B1166" s="396">
        <f>LIQUIDACION!B1046</f>
        <v>0</v>
      </c>
    </row>
  </sheetData>
  <sheetProtection algorithmName="SHA-512" hashValue="Vl6+mv7ZWHFdRf+GTxXu9tIUvd04abZDFfYej7997gkpDIHUbqc0d5twvIbn0V7oUgKWGGyWuSw/UMNXcRF0WQ==" saltValue="cJZppTaRFIQQlqMjxGsGWQ==" spinCount="100000" sheet="1" objects="1" scenarios="1" formatRows="0" insertRows="0"/>
  <mergeCells count="2">
    <mergeCell ref="B1163:B1165"/>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9E0000"/>
  </sheetPr>
  <dimension ref="A1:AZF1071"/>
  <sheetViews>
    <sheetView zoomScaleNormal="100" workbookViewId="0">
      <selection activeCell="D14" sqref="D14"/>
    </sheetView>
  </sheetViews>
  <sheetFormatPr baseColWidth="10" defaultColWidth="10.42578125" defaultRowHeight="15" x14ac:dyDescent="0.25"/>
  <cols>
    <col min="1" max="1" width="3.42578125" style="1" customWidth="1"/>
    <col min="2" max="2" width="6.42578125" style="343" bestFit="1" customWidth="1"/>
    <col min="3" max="3" width="40.42578125" style="343" customWidth="1"/>
    <col min="4" max="4" width="25.140625" style="343" customWidth="1"/>
    <col min="5" max="8" width="24.42578125" style="343" customWidth="1"/>
    <col min="9" max="9" width="30.28515625" style="343" customWidth="1"/>
    <col min="10" max="12" width="24.42578125" style="343" customWidth="1"/>
    <col min="13" max="13" width="18.42578125" style="343" customWidth="1"/>
    <col min="14" max="14" width="24.42578125" style="343" customWidth="1"/>
    <col min="15" max="15" width="19.42578125" style="343" customWidth="1"/>
    <col min="16" max="20" width="24.42578125" style="343" customWidth="1"/>
    <col min="21" max="21" width="22.85546875" style="343" customWidth="1"/>
    <col min="22" max="27" width="21" style="343" customWidth="1"/>
    <col min="28" max="29" width="24.42578125" style="343" customWidth="1"/>
    <col min="30" max="30" width="3.42578125" style="73" customWidth="1"/>
    <col min="31" max="31" width="16.42578125" style="612" hidden="1" customWidth="1"/>
    <col min="32" max="32" width="16.42578125" style="613" hidden="1" customWidth="1"/>
    <col min="33" max="33" width="16.42578125" style="614" hidden="1" customWidth="1"/>
    <col min="34" max="42" width="16.42578125" style="612" hidden="1" customWidth="1"/>
    <col min="43" max="43" width="22.140625" style="612" hidden="1" customWidth="1"/>
    <col min="44" max="44" width="17.42578125" style="612" hidden="1" customWidth="1"/>
    <col min="45" max="49" width="16.42578125" style="612" hidden="1" customWidth="1"/>
    <col min="50" max="50" width="17.42578125" style="612" hidden="1" customWidth="1"/>
    <col min="51" max="70" width="11.42578125" style="73"/>
    <col min="71" max="1358" width="11.42578125" style="1"/>
  </cols>
  <sheetData>
    <row r="1" spans="2:70" s="1" customFormat="1" ht="15.75" thickBot="1" x14ac:dyDescent="0.3">
      <c r="AD1" s="73"/>
      <c r="AE1" s="612"/>
      <c r="AF1" s="613"/>
      <c r="AG1" s="614"/>
      <c r="AH1" s="612"/>
      <c r="AI1" s="612"/>
      <c r="AJ1" s="612"/>
      <c r="AK1" s="612"/>
      <c r="AL1" s="612"/>
      <c r="AM1" s="612"/>
      <c r="AN1" s="612"/>
      <c r="AO1" s="612"/>
      <c r="AP1" s="612"/>
      <c r="AQ1" s="612"/>
      <c r="AR1" s="612"/>
      <c r="AS1" s="612"/>
      <c r="AT1" s="612"/>
      <c r="AU1" s="612"/>
      <c r="AV1" s="612"/>
      <c r="AW1" s="612"/>
      <c r="AX1" s="612"/>
      <c r="AY1" s="73"/>
      <c r="AZ1" s="73"/>
      <c r="BA1" s="73"/>
      <c r="BB1" s="73"/>
      <c r="BC1" s="73"/>
      <c r="BD1" s="73"/>
      <c r="BE1" s="73"/>
      <c r="BF1" s="73"/>
      <c r="BG1" s="73"/>
      <c r="BH1" s="73"/>
      <c r="BI1" s="73"/>
      <c r="BJ1" s="73"/>
      <c r="BK1" s="73"/>
      <c r="BL1" s="73"/>
      <c r="BM1" s="73"/>
      <c r="BN1" s="73"/>
      <c r="BO1" s="73"/>
      <c r="BP1" s="73"/>
      <c r="BQ1" s="73"/>
      <c r="BR1" s="73"/>
    </row>
    <row r="2" spans="2:70" ht="27.75" thickTop="1" thickBot="1" x14ac:dyDescent="0.3">
      <c r="B2" s="676" t="s">
        <v>41</v>
      </c>
      <c r="C2" s="677"/>
      <c r="D2" s="677"/>
      <c r="E2" s="677"/>
      <c r="F2" s="677"/>
      <c r="G2" s="677"/>
      <c r="H2" s="677"/>
      <c r="I2" s="677"/>
      <c r="J2" s="677"/>
      <c r="K2" s="677"/>
      <c r="L2" s="677"/>
      <c r="M2" s="677"/>
      <c r="N2" s="677"/>
      <c r="O2" s="677"/>
      <c r="P2" s="677"/>
      <c r="Q2" s="677"/>
      <c r="R2" s="677"/>
      <c r="S2" s="677"/>
      <c r="T2" s="677"/>
      <c r="U2" s="677"/>
      <c r="V2" s="677"/>
      <c r="W2" s="677"/>
      <c r="X2" s="677"/>
      <c r="Y2" s="677"/>
      <c r="Z2" s="677"/>
      <c r="AA2" s="677"/>
      <c r="AB2" s="677"/>
      <c r="AC2" s="678"/>
    </row>
    <row r="3" spans="2:70" s="1" customFormat="1" ht="16.5" thickTop="1" thickBot="1" x14ac:dyDescent="0.3">
      <c r="AE3" s="615"/>
      <c r="AF3" s="615"/>
      <c r="AG3" s="615"/>
      <c r="AH3" s="615"/>
      <c r="AI3" s="615"/>
      <c r="AJ3" s="615"/>
      <c r="AK3" s="615"/>
      <c r="AL3" s="615"/>
      <c r="AM3" s="615"/>
      <c r="AN3" s="615"/>
      <c r="AO3" s="615"/>
      <c r="AP3" s="615"/>
      <c r="AQ3" s="615"/>
      <c r="AR3" s="615"/>
      <c r="AS3" s="615"/>
      <c r="AT3" s="615"/>
      <c r="AU3" s="615"/>
      <c r="AV3" s="615"/>
      <c r="AW3" s="615"/>
      <c r="AX3" s="615"/>
    </row>
    <row r="4" spans="2:70" s="1" customFormat="1" ht="21" customHeight="1" thickTop="1" x14ac:dyDescent="0.25">
      <c r="C4" s="645" t="s">
        <v>30</v>
      </c>
      <c r="D4" s="418" t="s">
        <v>287</v>
      </c>
      <c r="E4" s="419">
        <v>0.1</v>
      </c>
      <c r="G4" s="691" t="s">
        <v>194</v>
      </c>
      <c r="H4" s="692"/>
      <c r="I4" s="619">
        <v>45855</v>
      </c>
      <c r="AE4" s="615"/>
      <c r="AF4" s="615"/>
      <c r="AG4" s="615"/>
      <c r="AH4" s="615"/>
      <c r="AI4" s="615"/>
      <c r="AJ4" s="615"/>
      <c r="AK4" s="615"/>
      <c r="AL4" s="615"/>
      <c r="AM4" s="615"/>
      <c r="AN4" s="615"/>
      <c r="AO4" s="615"/>
      <c r="AP4" s="615"/>
      <c r="AQ4" s="615"/>
      <c r="AR4" s="615"/>
      <c r="AS4" s="615"/>
      <c r="AT4" s="615"/>
      <c r="AU4" s="615"/>
      <c r="AV4" s="615"/>
      <c r="AW4" s="615"/>
      <c r="AX4" s="615"/>
    </row>
    <row r="5" spans="2:70" s="1" customFormat="1" ht="21.75" thickBot="1" x14ac:dyDescent="0.3">
      <c r="C5" s="646"/>
      <c r="D5" s="420" t="s">
        <v>128</v>
      </c>
      <c r="E5" s="421">
        <v>0.1</v>
      </c>
      <c r="G5" s="693" t="s">
        <v>195</v>
      </c>
      <c r="H5" s="694"/>
      <c r="I5" s="620">
        <f>I4+I8</f>
        <v>46220</v>
      </c>
      <c r="AE5" s="615"/>
      <c r="AF5" s="615"/>
      <c r="AG5" s="615"/>
      <c r="AH5" s="615"/>
      <c r="AI5" s="615"/>
      <c r="AJ5" s="615"/>
      <c r="AK5" s="615"/>
      <c r="AL5" s="615"/>
      <c r="AM5" s="615"/>
      <c r="AN5" s="615"/>
      <c r="AO5" s="615"/>
      <c r="AP5" s="615"/>
      <c r="AQ5" s="615"/>
      <c r="AR5" s="615"/>
      <c r="AS5" s="615"/>
      <c r="AT5" s="615"/>
      <c r="AU5" s="615"/>
      <c r="AV5" s="615"/>
      <c r="AW5" s="615"/>
      <c r="AX5" s="615"/>
    </row>
    <row r="6" spans="2:70" ht="21" x14ac:dyDescent="0.25">
      <c r="B6" s="516"/>
      <c r="C6" s="516"/>
      <c r="D6" s="516"/>
      <c r="E6" s="516"/>
      <c r="F6" s="516"/>
      <c r="G6" s="693" t="s">
        <v>197</v>
      </c>
      <c r="H6" s="694"/>
      <c r="I6" s="621">
        <v>365</v>
      </c>
      <c r="J6" s="516"/>
      <c r="K6" s="516"/>
      <c r="L6" s="516"/>
      <c r="M6" s="516"/>
      <c r="N6" s="516"/>
      <c r="O6" s="516"/>
      <c r="P6" s="516"/>
      <c r="Q6" s="516"/>
      <c r="R6" s="516"/>
      <c r="S6" s="516"/>
      <c r="T6" s="516"/>
      <c r="U6" s="516"/>
      <c r="V6" s="516"/>
      <c r="W6" s="516"/>
      <c r="X6" s="516"/>
      <c r="Y6" s="516"/>
      <c r="Z6" s="516"/>
      <c r="AA6" s="516"/>
      <c r="AB6" s="516"/>
      <c r="AC6" s="516"/>
    </row>
    <row r="7" spans="2:70" ht="21" x14ac:dyDescent="0.25">
      <c r="B7" s="516"/>
      <c r="C7" s="516"/>
      <c r="D7" s="516"/>
      <c r="E7" s="516"/>
      <c r="F7" s="516"/>
      <c r="G7" s="693" t="s">
        <v>198</v>
      </c>
      <c r="H7" s="694"/>
      <c r="I7" s="621">
        <v>0</v>
      </c>
      <c r="J7" s="516"/>
      <c r="K7" s="516"/>
      <c r="L7" s="516"/>
      <c r="M7" s="516"/>
      <c r="N7" s="516"/>
      <c r="O7" s="516"/>
      <c r="P7" s="516"/>
      <c r="Q7" s="516"/>
      <c r="R7" s="516"/>
      <c r="S7" s="516"/>
      <c r="T7" s="516"/>
      <c r="U7" s="516"/>
      <c r="V7" s="516"/>
      <c r="W7" s="516"/>
      <c r="X7" s="516"/>
      <c r="Y7" s="516"/>
      <c r="Z7" s="516"/>
      <c r="AA7" s="516"/>
      <c r="AB7" s="516"/>
      <c r="AC7" s="516"/>
    </row>
    <row r="8" spans="2:70" ht="21.75" thickBot="1" x14ac:dyDescent="0.3">
      <c r="B8" s="516"/>
      <c r="C8" s="516"/>
      <c r="D8" s="516"/>
      <c r="E8" s="516"/>
      <c r="F8" s="516"/>
      <c r="G8" s="695" t="s">
        <v>196</v>
      </c>
      <c r="H8" s="696"/>
      <c r="I8" s="622">
        <f>I6+I7</f>
        <v>365</v>
      </c>
      <c r="J8" s="516"/>
      <c r="K8" s="516"/>
      <c r="L8" s="516"/>
      <c r="M8" s="516"/>
      <c r="N8" s="516"/>
      <c r="O8" s="516"/>
      <c r="P8" s="516"/>
      <c r="Q8" s="516"/>
      <c r="R8" s="516"/>
      <c r="S8" s="516"/>
      <c r="T8" s="516"/>
      <c r="U8" s="516"/>
      <c r="V8" s="516"/>
      <c r="W8" s="516"/>
      <c r="X8" s="516"/>
      <c r="Y8" s="516"/>
      <c r="Z8" s="516"/>
      <c r="AA8" s="516"/>
      <c r="AB8" s="516"/>
      <c r="AC8" s="516"/>
    </row>
    <row r="9" spans="2:70" ht="22.5" thickTop="1" thickBot="1" x14ac:dyDescent="0.3">
      <c r="B9" s="516"/>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row>
    <row r="10" spans="2:70" s="1" customFormat="1" ht="15.75" thickBot="1" x14ac:dyDescent="0.3">
      <c r="C10" s="271"/>
      <c r="D10" s="335"/>
      <c r="E10" s="335"/>
      <c r="F10" s="335"/>
      <c r="G10" s="119">
        <v>0</v>
      </c>
      <c r="H10" s="120">
        <v>0.1</v>
      </c>
      <c r="I10" s="335"/>
      <c r="J10" s="335"/>
      <c r="K10" s="335"/>
      <c r="L10" s="335"/>
      <c r="M10" s="335"/>
      <c r="N10" s="335"/>
      <c r="O10" s="335"/>
      <c r="P10" s="335"/>
      <c r="Q10" s="335"/>
      <c r="R10" s="335"/>
      <c r="S10" s="335"/>
      <c r="T10" s="335"/>
      <c r="U10" s="335"/>
      <c r="V10" s="335"/>
      <c r="W10" s="517"/>
      <c r="X10" s="336"/>
      <c r="Y10" s="336"/>
      <c r="Z10" s="336"/>
      <c r="AA10" s="336"/>
      <c r="AD10" s="73"/>
      <c r="AE10" s="612"/>
      <c r="AF10" s="613"/>
      <c r="AG10" s="614"/>
      <c r="AH10" s="612"/>
      <c r="AI10" s="612"/>
      <c r="AJ10" s="612"/>
      <c r="AK10" s="612"/>
      <c r="AL10" s="612"/>
      <c r="AM10" s="612"/>
      <c r="AN10" s="612"/>
      <c r="AO10" s="612"/>
      <c r="AP10" s="612"/>
      <c r="AQ10" s="612"/>
      <c r="AR10" s="612"/>
      <c r="AS10" s="612"/>
      <c r="AT10" s="612"/>
      <c r="AU10" s="612"/>
      <c r="AV10" s="612"/>
      <c r="AW10" s="612"/>
      <c r="AX10" s="612"/>
      <c r="AY10" s="73"/>
      <c r="AZ10" s="73"/>
      <c r="BA10" s="73"/>
      <c r="BB10" s="73"/>
      <c r="BC10" s="73"/>
      <c r="BD10" s="73"/>
      <c r="BE10" s="73"/>
      <c r="BF10" s="73"/>
      <c r="BG10" s="73"/>
      <c r="BH10" s="73"/>
      <c r="BI10" s="73"/>
      <c r="BJ10" s="73"/>
      <c r="BK10" s="73"/>
      <c r="BL10" s="73"/>
      <c r="BM10" s="73"/>
      <c r="BN10" s="73"/>
      <c r="BO10" s="73"/>
      <c r="BP10" s="73"/>
      <c r="BQ10" s="73"/>
      <c r="BR10" s="73"/>
    </row>
    <row r="11" spans="2:70" ht="45.75" customHeight="1" x14ac:dyDescent="0.25">
      <c r="B11" s="681" t="s">
        <v>190</v>
      </c>
      <c r="C11" s="683" t="s">
        <v>191</v>
      </c>
      <c r="D11" s="518" t="s">
        <v>42</v>
      </c>
      <c r="E11" s="518" t="s">
        <v>101</v>
      </c>
      <c r="F11" s="518" t="s">
        <v>102</v>
      </c>
      <c r="G11" s="519" t="s">
        <v>94</v>
      </c>
      <c r="H11" s="519" t="s">
        <v>103</v>
      </c>
      <c r="I11" s="518" t="s">
        <v>82</v>
      </c>
      <c r="J11" s="518" t="s">
        <v>163</v>
      </c>
      <c r="K11" s="518" t="s">
        <v>172</v>
      </c>
      <c r="L11" s="518" t="s">
        <v>164</v>
      </c>
      <c r="M11" s="518" t="s">
        <v>165</v>
      </c>
      <c r="N11" s="518" t="s">
        <v>166</v>
      </c>
      <c r="O11" s="518" t="s">
        <v>167</v>
      </c>
      <c r="P11" s="518" t="s">
        <v>83</v>
      </c>
      <c r="Q11" s="518" t="s">
        <v>84</v>
      </c>
      <c r="R11" s="518" t="s">
        <v>168</v>
      </c>
      <c r="S11" s="518" t="s">
        <v>169</v>
      </c>
      <c r="T11" s="518" t="s">
        <v>170</v>
      </c>
      <c r="U11" s="518" t="s">
        <v>171</v>
      </c>
      <c r="V11" s="518" t="s">
        <v>85</v>
      </c>
      <c r="W11" s="518" t="s">
        <v>86</v>
      </c>
      <c r="X11" s="687" t="s">
        <v>173</v>
      </c>
      <c r="Y11" s="687" t="s">
        <v>174</v>
      </c>
      <c r="Z11" s="687" t="s">
        <v>31</v>
      </c>
      <c r="AA11" s="687" t="s">
        <v>279</v>
      </c>
      <c r="AB11" s="689" t="s">
        <v>139</v>
      </c>
      <c r="AC11" s="685" t="s">
        <v>140</v>
      </c>
      <c r="AE11" s="616" t="str">
        <f t="shared" ref="AE11:AU11" si="0">D11</f>
        <v>EDIFICIO</v>
      </c>
      <c r="AF11" s="616" t="str">
        <f t="shared" si="0"/>
        <v>OBRAS CIVILES</v>
      </c>
      <c r="AG11" s="616" t="str">
        <f t="shared" si="0"/>
        <v>AVISOS</v>
      </c>
      <c r="AH11" s="616" t="str">
        <f t="shared" si="0"/>
        <v>TERRENOS</v>
      </c>
      <c r="AI11" s="616" t="str">
        <f t="shared" si="0"/>
        <v>MEJORAS LOCATIVAS</v>
      </c>
      <c r="AJ11" s="616" t="str">
        <f t="shared" si="0"/>
        <v>MUEBLES Y ENSERES</v>
      </c>
      <c r="AK11" s="616" t="str">
        <f t="shared" si="0"/>
        <v>ARTICULOS ESPECIALES</v>
      </c>
      <c r="AL11" s="616" t="str">
        <f t="shared" si="0"/>
        <v>BIENES HISTÓRICOS</v>
      </c>
      <c r="AM11" s="616" t="str">
        <f t="shared" si="0"/>
        <v>MERCANCIAS PROPIAS 
FIJAS</v>
      </c>
      <c r="AN11" s="616" t="str">
        <f t="shared" si="0"/>
        <v>DINERO EN EFECTIVO Y TITULOS VALORES</v>
      </c>
      <c r="AO11" s="616" t="str">
        <f t="shared" si="0"/>
        <v>BIENES SEMOVIENTES</v>
      </c>
      <c r="AP11" s="616" t="str">
        <f t="shared" si="0"/>
        <v>SOFTWARE</v>
      </c>
      <c r="AQ11" s="616" t="str">
        <f t="shared" si="0"/>
        <v>EQUIPO DE COMPUTO Y PROCESAMIENTO DE DATOS</v>
      </c>
      <c r="AR11" s="616" t="str">
        <f t="shared" si="0"/>
        <v>EQUIPO DE COMUNICACIONES</v>
      </c>
      <c r="AS11" s="616" t="str">
        <f t="shared" si="0"/>
        <v>EQUIPO DE DIAGNOSTICO</v>
      </c>
      <c r="AT11" s="616" t="str">
        <f t="shared" si="0"/>
        <v>EQUIPO DE OFICINA</v>
      </c>
      <c r="AU11" s="616" t="str">
        <f t="shared" si="0"/>
        <v>EQUIPO MEDICO</v>
      </c>
      <c r="AV11" s="616" t="str">
        <f t="shared" ref="AV11" si="1">U11</f>
        <v>EQUIPOS MOVILES Y PORTATILES</v>
      </c>
      <c r="AW11" s="616" t="str">
        <f t="shared" ref="AW11" si="2">V11</f>
        <v>HERRAMIENTAS Y ACCESORIOS</v>
      </c>
      <c r="AX11" s="616" t="str">
        <f t="shared" ref="AX11" si="3">W11</f>
        <v>MAQUINARIA Y EQUIPO</v>
      </c>
    </row>
    <row r="12" spans="2:70" ht="26.25" customHeight="1" thickBot="1" x14ac:dyDescent="0.3">
      <c r="B12" s="682"/>
      <c r="C12" s="684"/>
      <c r="D12" s="337"/>
      <c r="E12" s="337"/>
      <c r="F12" s="337"/>
      <c r="G12" s="337"/>
      <c r="H12" s="337"/>
      <c r="I12" s="337"/>
      <c r="J12" s="337"/>
      <c r="K12" s="337"/>
      <c r="L12" s="337"/>
      <c r="M12" s="337"/>
      <c r="N12" s="337"/>
      <c r="O12" s="337"/>
      <c r="P12" s="337"/>
      <c r="Q12" s="337"/>
      <c r="R12" s="337"/>
      <c r="S12" s="337"/>
      <c r="T12" s="337"/>
      <c r="U12" s="337"/>
      <c r="V12" s="337"/>
      <c r="W12" s="337"/>
      <c r="X12" s="688"/>
      <c r="Y12" s="688"/>
      <c r="Z12" s="688"/>
      <c r="AA12" s="688"/>
      <c r="AB12" s="690"/>
      <c r="AC12" s="686"/>
      <c r="AE12" s="617" t="b">
        <v>1</v>
      </c>
      <c r="AF12" s="617" t="b">
        <v>0</v>
      </c>
      <c r="AG12" s="617" t="b">
        <v>0</v>
      </c>
      <c r="AH12" s="617" t="b">
        <v>0</v>
      </c>
      <c r="AI12" s="617" t="b">
        <v>0</v>
      </c>
      <c r="AJ12" s="617" t="b">
        <v>1</v>
      </c>
      <c r="AK12" s="617" t="b">
        <v>1</v>
      </c>
      <c r="AL12" s="617" t="b">
        <v>1</v>
      </c>
      <c r="AM12" s="617" t="b">
        <v>1</v>
      </c>
      <c r="AN12" s="617" t="b">
        <v>0</v>
      </c>
      <c r="AO12" s="617" t="b">
        <v>1</v>
      </c>
      <c r="AP12" s="617" t="b">
        <v>1</v>
      </c>
      <c r="AQ12" s="617" t="b">
        <v>1</v>
      </c>
      <c r="AR12" s="617" t="b">
        <v>1</v>
      </c>
      <c r="AS12" s="617" t="b">
        <v>1</v>
      </c>
      <c r="AT12" s="617" t="b">
        <v>1</v>
      </c>
      <c r="AU12" s="617" t="b">
        <v>1</v>
      </c>
      <c r="AV12" s="617" t="b">
        <v>1</v>
      </c>
      <c r="AW12" s="617" t="b">
        <v>1</v>
      </c>
      <c r="AX12" s="617" t="b">
        <v>1</v>
      </c>
    </row>
    <row r="13" spans="2:70" x14ac:dyDescent="0.25">
      <c r="B13" s="121">
        <v>1</v>
      </c>
      <c r="C13" s="122" t="s">
        <v>301</v>
      </c>
      <c r="D13" s="170">
        <v>1158598183</v>
      </c>
      <c r="E13" s="170"/>
      <c r="F13" s="170"/>
      <c r="G13" s="170">
        <f t="shared" ref="G13:G34" si="4">IF($G$10&gt;0,$D13*$G$10,)</f>
        <v>0</v>
      </c>
      <c r="H13" s="170">
        <f t="shared" ref="H13:H77" si="5">IF($H$10&gt;0,$D13*$H$10,)</f>
        <v>115859818.30000001</v>
      </c>
      <c r="I13" s="170">
        <f>151000000+131492304</f>
        <v>282492304</v>
      </c>
      <c r="J13" s="170"/>
      <c r="K13" s="170"/>
      <c r="L13" s="170"/>
      <c r="M13" s="170">
        <v>20000000</v>
      </c>
      <c r="N13" s="170"/>
      <c r="O13" s="170"/>
      <c r="P13" s="170">
        <v>182792449</v>
      </c>
      <c r="Q13" s="170"/>
      <c r="R13" s="170"/>
      <c r="S13" s="170"/>
      <c r="T13" s="170"/>
      <c r="U13" s="170">
        <v>171500000</v>
      </c>
      <c r="V13" s="170"/>
      <c r="W13" s="170">
        <v>40153379</v>
      </c>
      <c r="X13" s="170"/>
      <c r="Y13" s="170"/>
      <c r="Z13" s="170"/>
      <c r="AA13" s="170"/>
      <c r="AB13" s="415">
        <f>SUM(AE13:AX13)</f>
        <v>183553631.50000003</v>
      </c>
      <c r="AC13" s="415">
        <f>SUM(D13:AA13)</f>
        <v>1971396133.3</v>
      </c>
      <c r="AE13" s="618">
        <f>IF(AE$12=TRUE,(($D13*LIQUIDACION!$L$1046)*LIQUIDACION!$D$1045/IF(AND(LIQUIDACION!$D$1044&gt;LIQUIDACION!$B$1046,LIQUIDACION!$B$1046&gt;LIQUIDACION!$D$1043),366,365)),0)</f>
        <v>115859818.30000003</v>
      </c>
      <c r="AF13" s="618">
        <f>IF(AF$12=TRUE,(($E13*LIQUIDACION!$L$1046)*LIQUIDACION!$D$1045/IF(AND(LIQUIDACION!$D$1044&gt;LIQUIDACION!$B$1046,LIQUIDACION!$B$1046&gt;LIQUIDACION!$D$1043),366,365)),0)</f>
        <v>0</v>
      </c>
      <c r="AG13" s="618">
        <f>IF(AG$12=TRUE,(($F13*LIQUIDACION!$L$1046)*LIQUIDACION!$D$1045/IF(AND(LIQUIDACION!$D$1044&gt;LIQUIDACION!$B$1046,LIQUIDACION!$B$1046&gt;LIQUIDACION!$D$1043),366,365)),0)</f>
        <v>0</v>
      </c>
      <c r="AH13" s="618">
        <f>IF(AH$12=TRUE,(($G13*LIQUIDACION!$L$1046)*LIQUIDACION!$D$1045/IF(AND(LIQUIDACION!$D$1044&gt;LIQUIDACION!$B$1046,LIQUIDACION!$B$1046&gt;LIQUIDACION!$D$1043),366,365)),0)</f>
        <v>0</v>
      </c>
      <c r="AI13" s="618">
        <f>IF(AI$12=TRUE,(($H13*LIQUIDACION!$L$1047)*LIQUIDACION!$D$1045/IF(AND(LIQUIDACION!$D$1044&gt;LIQUIDACION!$B$1046,LIQUIDACION!$B$1046&gt;LIQUIDACION!$D$1043),366,365)),0)</f>
        <v>0</v>
      </c>
      <c r="AJ13" s="618">
        <f>IF(AJ$12=TRUE,(($I13*LIQUIDACION!$L$1047)*LIQUIDACION!$D$1045/IF(AND(LIQUIDACION!$D$1044&gt;LIQUIDACION!$B$1046,LIQUIDACION!$B$1046&gt;LIQUIDACION!$D$1043),366,365)),0)</f>
        <v>28249230.399999999</v>
      </c>
      <c r="AK13" s="618">
        <f>IF(AK$12=TRUE,(($J13*LIQUIDACION!$L$1047)*LIQUIDACION!$D$1045/IF(AND(LIQUIDACION!$D$1044&gt;LIQUIDACION!$B$1046,LIQUIDACION!$B$1046&gt;LIQUIDACION!$D$1043),366,365)),0)</f>
        <v>0</v>
      </c>
      <c r="AL13" s="618">
        <f>IF(AL$12=TRUE,(($K13*LIQUIDACION!$L$1047)*LIQUIDACION!$D$1045/IF(AND(LIQUIDACION!$D$1044&gt;LIQUIDACION!$B$1046,LIQUIDACION!$B$1046&gt;LIQUIDACION!$D$1043),366,365)),0)</f>
        <v>0</v>
      </c>
      <c r="AM13" s="618">
        <f>IF(AM$12=TRUE,(($L13*LIQUIDACION!$L$1047)*LIQUIDACION!$D$1045/IF(AND(LIQUIDACION!$D$1044&gt;LIQUIDACION!$B$1046,LIQUIDACION!$B$1046&gt;LIQUIDACION!$D$1043),366,365)),0)</f>
        <v>0</v>
      </c>
      <c r="AN13" s="618">
        <f>IF(AN$12=TRUE,(($M13*LIQUIDACION!$L$1047)*LIQUIDACION!$D$1045/IF(AND(LIQUIDACION!$D$1044&gt;LIQUIDACION!$B$1046,LIQUIDACION!$B$1046&gt;LIQUIDACION!$D$1043),366,365)),0)</f>
        <v>0</v>
      </c>
      <c r="AO13" s="618">
        <f>IF(AO$12=TRUE,(($N13*LIQUIDACION!$L$1047)*LIQUIDACION!$D$1045/IF(AND(LIQUIDACION!$D$1044&gt;LIQUIDACION!$B$1046,LIQUIDACION!$B$1046&gt;LIQUIDACION!$D$1043),366,365)),0)</f>
        <v>0</v>
      </c>
      <c r="AP13" s="618">
        <f>IF(AP$12=TRUE,(($O13*LIQUIDACION!$L$1047)*LIQUIDACION!$D$1045/IF(AND(LIQUIDACION!$D$1044&gt;LIQUIDACION!$B$1046,LIQUIDACION!$B$1046&gt;LIQUIDACION!$D$1043),366,365)),0)</f>
        <v>0</v>
      </c>
      <c r="AQ13" s="618">
        <f>IF(AQ$12=TRUE,(($P13*LIQUIDACION!$L$1047)*LIQUIDACION!$D$1045/IF(AND(LIQUIDACION!$D$1044&gt;LIQUIDACION!$B$1046,LIQUIDACION!$B$1046&gt;LIQUIDACION!$D$1043),366,365)),0)</f>
        <v>18279244.900000002</v>
      </c>
      <c r="AR13" s="618">
        <f>IF(AR$12=TRUE,(($Q13*LIQUIDACION!$L$1047)*LIQUIDACION!$D$1045/IF(AND(LIQUIDACION!$D$1044&gt;LIQUIDACION!$B$1046,LIQUIDACION!$B$1046&gt;LIQUIDACION!$D$1043),366,365)),0)</f>
        <v>0</v>
      </c>
      <c r="AS13" s="618">
        <f>IF(AS$12=TRUE,(($R13*LIQUIDACION!$L$1047)*LIQUIDACION!$D$1045/IF(AND(LIQUIDACION!$D$1044&gt;LIQUIDACION!$B$1046,LIQUIDACION!$B$1046&gt;LIQUIDACION!$D$1043),366,365)),0)</f>
        <v>0</v>
      </c>
      <c r="AT13" s="618">
        <f>IF(AT$12=TRUE,(($S13*LIQUIDACION!$L$1047)*LIQUIDACION!$D$1045/IF(AND(LIQUIDACION!$D$1044&gt;LIQUIDACION!$B$1046,LIQUIDACION!$B$1046&gt;LIQUIDACION!$D$1043),366,365)),0)</f>
        <v>0</v>
      </c>
      <c r="AU13" s="618">
        <f>IF(AU$12=TRUE,(($T13*LIQUIDACION!$L$1047)*LIQUIDACION!$D$1045/IF(AND(LIQUIDACION!$D$1044&gt;LIQUIDACION!$B$1046,LIQUIDACION!$B$1046&gt;LIQUIDACION!$D$1043),366,365)),0)</f>
        <v>0</v>
      </c>
      <c r="AV13" s="618">
        <f>IF(AV$12=TRUE,(($U13*LIQUIDACION!$L$1047)*LIQUIDACION!$D$1045/IF(AND(LIQUIDACION!$D$1044&gt;LIQUIDACION!$B$1046,LIQUIDACION!$B$1046&gt;LIQUIDACION!$D$1043),366,365)),0)</f>
        <v>17150000</v>
      </c>
      <c r="AW13" s="618">
        <f>IF(AW$12=TRUE,(($V13*LIQUIDACION!$L$1047)*LIQUIDACION!$D$1045/IF(AND(LIQUIDACION!$D$1044&gt;LIQUIDACION!$B$1046,LIQUIDACION!$B$1046&gt;LIQUIDACION!$D$1043),366,365)),0)</f>
        <v>0</v>
      </c>
      <c r="AX13" s="618">
        <f>IF(AX$12=TRUE,(($W13*LIQUIDACION!$L$1047)*LIQUIDACION!$D$1045/IF(AND(LIQUIDACION!$D$1044&gt;LIQUIDACION!$B$1046,LIQUIDACION!$B$1046&gt;LIQUIDACION!$D$1043),366,365)),0)</f>
        <v>4015337.9000000008</v>
      </c>
    </row>
    <row r="14" spans="2:70" x14ac:dyDescent="0.25">
      <c r="B14" s="123">
        <v>2</v>
      </c>
      <c r="C14" s="122" t="s">
        <v>302</v>
      </c>
      <c r="D14" s="170">
        <v>1593254995</v>
      </c>
      <c r="E14" s="170"/>
      <c r="F14" s="170"/>
      <c r="G14" s="170">
        <f t="shared" si="4"/>
        <v>0</v>
      </c>
      <c r="H14" s="170">
        <f t="shared" si="5"/>
        <v>159325499.5</v>
      </c>
      <c r="I14" s="170"/>
      <c r="J14" s="170"/>
      <c r="K14" s="170"/>
      <c r="L14" s="170"/>
      <c r="M14" s="170"/>
      <c r="N14" s="170"/>
      <c r="O14" s="170"/>
      <c r="P14" s="170"/>
      <c r="Q14" s="170"/>
      <c r="R14" s="170"/>
      <c r="S14" s="170"/>
      <c r="T14" s="170"/>
      <c r="U14" s="170"/>
      <c r="V14" s="170"/>
      <c r="W14" s="170"/>
      <c r="X14" s="170"/>
      <c r="Y14" s="170"/>
      <c r="Z14" s="170"/>
      <c r="AA14" s="170"/>
      <c r="AB14" s="415">
        <f t="shared" ref="AB14:AB77" si="6">SUM(AE14:AX14)</f>
        <v>159325499.5</v>
      </c>
      <c r="AC14" s="415">
        <f t="shared" ref="AC14:AC77" si="7">SUM(D14:AA14)</f>
        <v>1752580494.5</v>
      </c>
      <c r="AE14" s="618">
        <f>IF(AE$12=TRUE,(($D14*LIQUIDACION!$L$1046)*LIQUIDACION!$D$1045/IF(AND(LIQUIDACION!$D$1044&gt;LIQUIDACION!$B$1046,LIQUIDACION!$B$1046&gt;LIQUIDACION!$D$1043),366,365)),0)</f>
        <v>159325499.5</v>
      </c>
      <c r="AF14" s="618">
        <f>IF(AF$12=TRUE,(($E14*LIQUIDACION!$L$1046)*LIQUIDACION!$D$1045/IF(AND(LIQUIDACION!$D$1044&gt;LIQUIDACION!$B$1046,LIQUIDACION!$B$1046&gt;LIQUIDACION!$D$1043),366,365)),0)</f>
        <v>0</v>
      </c>
      <c r="AG14" s="618">
        <f>IF(AG$12=TRUE,(($F14*LIQUIDACION!$L$1046)*LIQUIDACION!$D$1045/IF(AND(LIQUIDACION!$D$1044&gt;LIQUIDACION!$B$1046,LIQUIDACION!$B$1046&gt;LIQUIDACION!$D$1043),366,365)),0)</f>
        <v>0</v>
      </c>
      <c r="AH14" s="618">
        <f>IF(AH$12=TRUE,(($G14*LIQUIDACION!$L$1046)*LIQUIDACION!$D$1045/IF(AND(LIQUIDACION!$D$1044&gt;LIQUIDACION!$B$1046,LIQUIDACION!$B$1046&gt;LIQUIDACION!$D$1043),366,365)),0)</f>
        <v>0</v>
      </c>
      <c r="AI14" s="618">
        <f>IF(AI$12=TRUE,(($H14*LIQUIDACION!$L$1047)*LIQUIDACION!$D$1045/IF(AND(LIQUIDACION!$D$1044&gt;LIQUIDACION!$B$1046,LIQUIDACION!$B$1046&gt;LIQUIDACION!$D$1043),366,365)),0)</f>
        <v>0</v>
      </c>
      <c r="AJ14" s="618">
        <f>IF(AJ$12=TRUE,(($I14*LIQUIDACION!$L$1047)*LIQUIDACION!$D$1045/IF(AND(LIQUIDACION!$D$1044&gt;LIQUIDACION!$B$1046,LIQUIDACION!$B$1046&gt;LIQUIDACION!$D$1043),366,365)),0)</f>
        <v>0</v>
      </c>
      <c r="AK14" s="618">
        <f>IF(AK$12=TRUE,(($J14*LIQUIDACION!$L$1047)*LIQUIDACION!$D$1045/IF(AND(LIQUIDACION!$D$1044&gt;LIQUIDACION!$B$1046,LIQUIDACION!$B$1046&gt;LIQUIDACION!$D$1043),366,365)),0)</f>
        <v>0</v>
      </c>
      <c r="AL14" s="618">
        <f>IF(AL$12=TRUE,(($K14*LIQUIDACION!$L$1047)*LIQUIDACION!$D$1045/IF(AND(LIQUIDACION!$D$1044&gt;LIQUIDACION!$B$1046,LIQUIDACION!$B$1046&gt;LIQUIDACION!$D$1043),366,365)),0)</f>
        <v>0</v>
      </c>
      <c r="AM14" s="618">
        <f>IF(AM$12=TRUE,(($L14*LIQUIDACION!$L$1047)*LIQUIDACION!$D$1045/IF(AND(LIQUIDACION!$D$1044&gt;LIQUIDACION!$B$1046,LIQUIDACION!$B$1046&gt;LIQUIDACION!$D$1043),366,365)),0)</f>
        <v>0</v>
      </c>
      <c r="AN14" s="618">
        <f>IF(AN$12=TRUE,(($M14*LIQUIDACION!$L$1047)*LIQUIDACION!$D$1045/IF(AND(LIQUIDACION!$D$1044&gt;LIQUIDACION!$B$1046,LIQUIDACION!$B$1046&gt;LIQUIDACION!$D$1043),366,365)),0)</f>
        <v>0</v>
      </c>
      <c r="AO14" s="618">
        <f>IF(AO$12=TRUE,(($N14*LIQUIDACION!$L$1047)*LIQUIDACION!$D$1045/IF(AND(LIQUIDACION!$D$1044&gt;LIQUIDACION!$B$1046,LIQUIDACION!$B$1046&gt;LIQUIDACION!$D$1043),366,365)),0)</f>
        <v>0</v>
      </c>
      <c r="AP14" s="618">
        <f>IF(AP$12=TRUE,(($O14*LIQUIDACION!$L$1047)*LIQUIDACION!$D$1045/IF(AND(LIQUIDACION!$D$1044&gt;LIQUIDACION!$B$1046,LIQUIDACION!$B$1046&gt;LIQUIDACION!$D$1043),366,365)),0)</f>
        <v>0</v>
      </c>
      <c r="AQ14" s="618">
        <f>IF(AQ$12=TRUE,(($P14*LIQUIDACION!$L$1047)*LIQUIDACION!$D$1045/IF(AND(LIQUIDACION!$D$1044&gt;LIQUIDACION!$B$1046,LIQUIDACION!$B$1046&gt;LIQUIDACION!$D$1043),366,365)),0)</f>
        <v>0</v>
      </c>
      <c r="AR14" s="618">
        <f>IF(AR$12=TRUE,(($Q14*LIQUIDACION!$L$1047)*LIQUIDACION!$D$1045/IF(AND(LIQUIDACION!$D$1044&gt;LIQUIDACION!$B$1046,LIQUIDACION!$B$1046&gt;LIQUIDACION!$D$1043),366,365)),0)</f>
        <v>0</v>
      </c>
      <c r="AS14" s="618">
        <f>IF(AS$12=TRUE,(($R14*LIQUIDACION!$L$1047)*LIQUIDACION!$D$1045/IF(AND(LIQUIDACION!$D$1044&gt;LIQUIDACION!$B$1046,LIQUIDACION!$B$1046&gt;LIQUIDACION!$D$1043),366,365)),0)</f>
        <v>0</v>
      </c>
      <c r="AT14" s="618">
        <f>IF(AT$12=TRUE,(($S14*LIQUIDACION!$L$1047)*LIQUIDACION!$D$1045/IF(AND(LIQUIDACION!$D$1044&gt;LIQUIDACION!$B$1046,LIQUIDACION!$B$1046&gt;LIQUIDACION!$D$1043),366,365)),0)</f>
        <v>0</v>
      </c>
      <c r="AU14" s="618">
        <f>IF(AU$12=TRUE,(($T14*LIQUIDACION!$L$1047)*LIQUIDACION!$D$1045/IF(AND(LIQUIDACION!$D$1044&gt;LIQUIDACION!$B$1046,LIQUIDACION!$B$1046&gt;LIQUIDACION!$D$1043),366,365)),0)</f>
        <v>0</v>
      </c>
      <c r="AV14" s="618">
        <f>IF(AV$12=TRUE,(($U14*LIQUIDACION!$L$1047)*LIQUIDACION!$D$1045/IF(AND(LIQUIDACION!$D$1044&gt;LIQUIDACION!$B$1046,LIQUIDACION!$B$1046&gt;LIQUIDACION!$D$1043),366,365)),0)</f>
        <v>0</v>
      </c>
      <c r="AW14" s="618">
        <f>IF(AW$12=TRUE,(($V14*LIQUIDACION!$L$1047)*LIQUIDACION!$D$1045/IF(AND(LIQUIDACION!$D$1044&gt;LIQUIDACION!$B$1046,LIQUIDACION!$B$1046&gt;LIQUIDACION!$D$1043),366,365)),0)</f>
        <v>0</v>
      </c>
      <c r="AX14" s="618">
        <f>IF(AX$12=TRUE,(($W14*LIQUIDACION!$L$1047)*LIQUIDACION!$D$1045/IF(AND(LIQUIDACION!$D$1044&gt;LIQUIDACION!$B$1046,LIQUIDACION!$B$1046&gt;LIQUIDACION!$D$1043),366,365)),0)</f>
        <v>0</v>
      </c>
    </row>
    <row r="15" spans="2:70" x14ac:dyDescent="0.25">
      <c r="B15" s="121">
        <v>3</v>
      </c>
      <c r="C15" s="122" t="s">
        <v>303</v>
      </c>
      <c r="D15" s="170">
        <v>315006291</v>
      </c>
      <c r="E15" s="170"/>
      <c r="F15" s="170"/>
      <c r="G15" s="170">
        <f t="shared" si="4"/>
        <v>0</v>
      </c>
      <c r="H15" s="170">
        <f t="shared" si="5"/>
        <v>31500629.100000001</v>
      </c>
      <c r="I15" s="170"/>
      <c r="J15" s="170"/>
      <c r="K15" s="170"/>
      <c r="L15" s="170"/>
      <c r="M15" s="170"/>
      <c r="N15" s="170"/>
      <c r="O15" s="170"/>
      <c r="P15" s="170"/>
      <c r="Q15" s="170"/>
      <c r="R15" s="170"/>
      <c r="S15" s="170"/>
      <c r="T15" s="170"/>
      <c r="U15" s="170"/>
      <c r="V15" s="170"/>
      <c r="W15" s="170"/>
      <c r="X15" s="170"/>
      <c r="Y15" s="170"/>
      <c r="Z15" s="170"/>
      <c r="AA15" s="170"/>
      <c r="AB15" s="415">
        <f t="shared" si="6"/>
        <v>31500629.100000001</v>
      </c>
      <c r="AC15" s="415">
        <f t="shared" si="7"/>
        <v>346506920.10000002</v>
      </c>
      <c r="AE15" s="618">
        <f>IF(AE$12=TRUE,(($D15*LIQUIDACION!$L$1046)*LIQUIDACION!$D$1045/IF(AND(LIQUIDACION!$D$1044&gt;LIQUIDACION!$B$1046,LIQUIDACION!$B$1046&gt;LIQUIDACION!$D$1043),366,365)),0)</f>
        <v>31500629.100000001</v>
      </c>
      <c r="AF15" s="618">
        <f>IF(AF$12=TRUE,(($E15*LIQUIDACION!$L$1046)*LIQUIDACION!$D$1045/IF(AND(LIQUIDACION!$D$1044&gt;LIQUIDACION!$B$1046,LIQUIDACION!$B$1046&gt;LIQUIDACION!$D$1043),366,365)),0)</f>
        <v>0</v>
      </c>
      <c r="AG15" s="618">
        <f>IF(AG$12=TRUE,(($F15*LIQUIDACION!$L$1046)*LIQUIDACION!$D$1045/IF(AND(LIQUIDACION!$D$1044&gt;LIQUIDACION!$B$1046,LIQUIDACION!$B$1046&gt;LIQUIDACION!$D$1043),366,365)),0)</f>
        <v>0</v>
      </c>
      <c r="AH15" s="618">
        <f>IF(AH$12=TRUE,(($G15*LIQUIDACION!$L$1046)*LIQUIDACION!$D$1045/IF(AND(LIQUIDACION!$D$1044&gt;LIQUIDACION!$B$1046,LIQUIDACION!$B$1046&gt;LIQUIDACION!$D$1043),366,365)),0)</f>
        <v>0</v>
      </c>
      <c r="AI15" s="618">
        <f>IF(AI$12=TRUE,(($H15*LIQUIDACION!$L$1047)*LIQUIDACION!$D$1045/IF(AND(LIQUIDACION!$D$1044&gt;LIQUIDACION!$B$1046,LIQUIDACION!$B$1046&gt;LIQUIDACION!$D$1043),366,365)),0)</f>
        <v>0</v>
      </c>
      <c r="AJ15" s="618">
        <f>IF(AJ$12=TRUE,(($I15*LIQUIDACION!$L$1047)*LIQUIDACION!$D$1045/IF(AND(LIQUIDACION!$D$1044&gt;LIQUIDACION!$B$1046,LIQUIDACION!$B$1046&gt;LIQUIDACION!$D$1043),366,365)),0)</f>
        <v>0</v>
      </c>
      <c r="AK15" s="618">
        <f>IF(AK$12=TRUE,(($J15*LIQUIDACION!$L$1047)*LIQUIDACION!$D$1045/IF(AND(LIQUIDACION!$D$1044&gt;LIQUIDACION!$B$1046,LIQUIDACION!$B$1046&gt;LIQUIDACION!$D$1043),366,365)),0)</f>
        <v>0</v>
      </c>
      <c r="AL15" s="618">
        <f>IF(AL$12=TRUE,(($K15*LIQUIDACION!$L$1047)*LIQUIDACION!$D$1045/IF(AND(LIQUIDACION!$D$1044&gt;LIQUIDACION!$B$1046,LIQUIDACION!$B$1046&gt;LIQUIDACION!$D$1043),366,365)),0)</f>
        <v>0</v>
      </c>
      <c r="AM15" s="618">
        <f>IF(AM$12=TRUE,(($L15*LIQUIDACION!$L$1047)*LIQUIDACION!$D$1045/IF(AND(LIQUIDACION!$D$1044&gt;LIQUIDACION!$B$1046,LIQUIDACION!$B$1046&gt;LIQUIDACION!$D$1043),366,365)),0)</f>
        <v>0</v>
      </c>
      <c r="AN15" s="618">
        <f>IF(AN$12=TRUE,(($M15*LIQUIDACION!$L$1047)*LIQUIDACION!$D$1045/IF(AND(LIQUIDACION!$D$1044&gt;LIQUIDACION!$B$1046,LIQUIDACION!$B$1046&gt;LIQUIDACION!$D$1043),366,365)),0)</f>
        <v>0</v>
      </c>
      <c r="AO15" s="618">
        <f>IF(AO$12=TRUE,(($N15*LIQUIDACION!$L$1047)*LIQUIDACION!$D$1045/IF(AND(LIQUIDACION!$D$1044&gt;LIQUIDACION!$B$1046,LIQUIDACION!$B$1046&gt;LIQUIDACION!$D$1043),366,365)),0)</f>
        <v>0</v>
      </c>
      <c r="AP15" s="618">
        <f>IF(AP$12=TRUE,(($O15*LIQUIDACION!$L$1047)*LIQUIDACION!$D$1045/IF(AND(LIQUIDACION!$D$1044&gt;LIQUIDACION!$B$1046,LIQUIDACION!$B$1046&gt;LIQUIDACION!$D$1043),366,365)),0)</f>
        <v>0</v>
      </c>
      <c r="AQ15" s="618">
        <f>IF(AQ$12=TRUE,(($P15*LIQUIDACION!$L$1047)*LIQUIDACION!$D$1045/IF(AND(LIQUIDACION!$D$1044&gt;LIQUIDACION!$B$1046,LIQUIDACION!$B$1046&gt;LIQUIDACION!$D$1043),366,365)),0)</f>
        <v>0</v>
      </c>
      <c r="AR15" s="618">
        <f>IF(AR$12=TRUE,(($Q15*LIQUIDACION!$L$1047)*LIQUIDACION!$D$1045/IF(AND(LIQUIDACION!$D$1044&gt;LIQUIDACION!$B$1046,LIQUIDACION!$B$1046&gt;LIQUIDACION!$D$1043),366,365)),0)</f>
        <v>0</v>
      </c>
      <c r="AS15" s="618">
        <f>IF(AS$12=TRUE,(($R15*LIQUIDACION!$L$1047)*LIQUIDACION!$D$1045/IF(AND(LIQUIDACION!$D$1044&gt;LIQUIDACION!$B$1046,LIQUIDACION!$B$1046&gt;LIQUIDACION!$D$1043),366,365)),0)</f>
        <v>0</v>
      </c>
      <c r="AT15" s="618">
        <f>IF(AT$12=TRUE,(($S15*LIQUIDACION!$L$1047)*LIQUIDACION!$D$1045/IF(AND(LIQUIDACION!$D$1044&gt;LIQUIDACION!$B$1046,LIQUIDACION!$B$1046&gt;LIQUIDACION!$D$1043),366,365)),0)</f>
        <v>0</v>
      </c>
      <c r="AU15" s="618">
        <f>IF(AU$12=TRUE,(($T15*LIQUIDACION!$L$1047)*LIQUIDACION!$D$1045/IF(AND(LIQUIDACION!$D$1044&gt;LIQUIDACION!$B$1046,LIQUIDACION!$B$1046&gt;LIQUIDACION!$D$1043),366,365)),0)</f>
        <v>0</v>
      </c>
      <c r="AV15" s="618">
        <f>IF(AV$12=TRUE,(($U15*LIQUIDACION!$L$1047)*LIQUIDACION!$D$1045/IF(AND(LIQUIDACION!$D$1044&gt;LIQUIDACION!$B$1046,LIQUIDACION!$B$1046&gt;LIQUIDACION!$D$1043),366,365)),0)</f>
        <v>0</v>
      </c>
      <c r="AW15" s="618">
        <f>IF(AW$12=TRUE,(($V15*LIQUIDACION!$L$1047)*LIQUIDACION!$D$1045/IF(AND(LIQUIDACION!$D$1044&gt;LIQUIDACION!$B$1046,LIQUIDACION!$B$1046&gt;LIQUIDACION!$D$1043),366,365)),0)</f>
        <v>0</v>
      </c>
      <c r="AX15" s="618">
        <f>IF(AX$12=TRUE,(($W15*LIQUIDACION!$L$1047)*LIQUIDACION!$D$1045/IF(AND(LIQUIDACION!$D$1044&gt;LIQUIDACION!$B$1046,LIQUIDACION!$B$1046&gt;LIQUIDACION!$D$1043),366,365)),0)</f>
        <v>0</v>
      </c>
    </row>
    <row r="16" spans="2:70" x14ac:dyDescent="0.25">
      <c r="B16" s="123">
        <v>4</v>
      </c>
      <c r="C16" s="122" t="s">
        <v>304</v>
      </c>
      <c r="D16" s="170">
        <v>461192693</v>
      </c>
      <c r="E16" s="170"/>
      <c r="F16" s="170"/>
      <c r="G16" s="170">
        <f t="shared" si="4"/>
        <v>0</v>
      </c>
      <c r="H16" s="170">
        <f t="shared" si="5"/>
        <v>46119269.300000004</v>
      </c>
      <c r="I16" s="170"/>
      <c r="J16" s="170"/>
      <c r="K16" s="170"/>
      <c r="L16" s="170"/>
      <c r="M16" s="170"/>
      <c r="N16" s="170"/>
      <c r="O16" s="170"/>
      <c r="P16" s="170"/>
      <c r="Q16" s="170"/>
      <c r="R16" s="170"/>
      <c r="S16" s="170"/>
      <c r="T16" s="170"/>
      <c r="U16" s="170"/>
      <c r="V16" s="170"/>
      <c r="W16" s="170"/>
      <c r="X16" s="170"/>
      <c r="Y16" s="170"/>
      <c r="Z16" s="170"/>
      <c r="AA16" s="170"/>
      <c r="AB16" s="415">
        <f t="shared" si="6"/>
        <v>46119269.300000004</v>
      </c>
      <c r="AC16" s="415">
        <f t="shared" si="7"/>
        <v>507311962.30000001</v>
      </c>
      <c r="AE16" s="618">
        <f>IF(AE$12=TRUE,(($D16*LIQUIDACION!$L$1046)*LIQUIDACION!$D$1045/IF(AND(LIQUIDACION!$D$1044&gt;LIQUIDACION!$B$1046,LIQUIDACION!$B$1046&gt;LIQUIDACION!$D$1043),366,365)),0)</f>
        <v>46119269.300000004</v>
      </c>
      <c r="AF16" s="618">
        <f>IF(AF$12=TRUE,(($E16*LIQUIDACION!$L$1046)*LIQUIDACION!$D$1045/IF(AND(LIQUIDACION!$D$1044&gt;LIQUIDACION!$B$1046,LIQUIDACION!$B$1046&gt;LIQUIDACION!$D$1043),366,365)),0)</f>
        <v>0</v>
      </c>
      <c r="AG16" s="618">
        <f>IF(AG$12=TRUE,(($F16*LIQUIDACION!$L$1046)*LIQUIDACION!$D$1045/IF(AND(LIQUIDACION!$D$1044&gt;LIQUIDACION!$B$1046,LIQUIDACION!$B$1046&gt;LIQUIDACION!$D$1043),366,365)),0)</f>
        <v>0</v>
      </c>
      <c r="AH16" s="618">
        <f>IF(AH$12=TRUE,(($G16*LIQUIDACION!$L$1046)*LIQUIDACION!$D$1045/IF(AND(LIQUIDACION!$D$1044&gt;LIQUIDACION!$B$1046,LIQUIDACION!$B$1046&gt;LIQUIDACION!$D$1043),366,365)),0)</f>
        <v>0</v>
      </c>
      <c r="AI16" s="618">
        <f>IF(AI$12=TRUE,(($H16*LIQUIDACION!$L$1047)*LIQUIDACION!$D$1045/IF(AND(LIQUIDACION!$D$1044&gt;LIQUIDACION!$B$1046,LIQUIDACION!$B$1046&gt;LIQUIDACION!$D$1043),366,365)),0)</f>
        <v>0</v>
      </c>
      <c r="AJ16" s="618">
        <f>IF(AJ$12=TRUE,(($I16*LIQUIDACION!$L$1047)*LIQUIDACION!$D$1045/IF(AND(LIQUIDACION!$D$1044&gt;LIQUIDACION!$B$1046,LIQUIDACION!$B$1046&gt;LIQUIDACION!$D$1043),366,365)),0)</f>
        <v>0</v>
      </c>
      <c r="AK16" s="618">
        <f>IF(AK$12=TRUE,(($J16*LIQUIDACION!$L$1047)*LIQUIDACION!$D$1045/IF(AND(LIQUIDACION!$D$1044&gt;LIQUIDACION!$B$1046,LIQUIDACION!$B$1046&gt;LIQUIDACION!$D$1043),366,365)),0)</f>
        <v>0</v>
      </c>
      <c r="AL16" s="618">
        <f>IF(AL$12=TRUE,(($K16*LIQUIDACION!$L$1047)*LIQUIDACION!$D$1045/IF(AND(LIQUIDACION!$D$1044&gt;LIQUIDACION!$B$1046,LIQUIDACION!$B$1046&gt;LIQUIDACION!$D$1043),366,365)),0)</f>
        <v>0</v>
      </c>
      <c r="AM16" s="618">
        <f>IF(AM$12=TRUE,(($L16*LIQUIDACION!$L$1047)*LIQUIDACION!$D$1045/IF(AND(LIQUIDACION!$D$1044&gt;LIQUIDACION!$B$1046,LIQUIDACION!$B$1046&gt;LIQUIDACION!$D$1043),366,365)),0)</f>
        <v>0</v>
      </c>
      <c r="AN16" s="618">
        <f>IF(AN$12=TRUE,(($M16*LIQUIDACION!$L$1047)*LIQUIDACION!$D$1045/IF(AND(LIQUIDACION!$D$1044&gt;LIQUIDACION!$B$1046,LIQUIDACION!$B$1046&gt;LIQUIDACION!$D$1043),366,365)),0)</f>
        <v>0</v>
      </c>
      <c r="AO16" s="618">
        <f>IF(AO$12=TRUE,(($N16*LIQUIDACION!$L$1047)*LIQUIDACION!$D$1045/IF(AND(LIQUIDACION!$D$1044&gt;LIQUIDACION!$B$1046,LIQUIDACION!$B$1046&gt;LIQUIDACION!$D$1043),366,365)),0)</f>
        <v>0</v>
      </c>
      <c r="AP16" s="618">
        <f>IF(AP$12=TRUE,(($O16*LIQUIDACION!$L$1047)*LIQUIDACION!$D$1045/IF(AND(LIQUIDACION!$D$1044&gt;LIQUIDACION!$B$1046,LIQUIDACION!$B$1046&gt;LIQUIDACION!$D$1043),366,365)),0)</f>
        <v>0</v>
      </c>
      <c r="AQ16" s="618">
        <f>IF(AQ$12=TRUE,(($P16*LIQUIDACION!$L$1047)*LIQUIDACION!$D$1045/IF(AND(LIQUIDACION!$D$1044&gt;LIQUIDACION!$B$1046,LIQUIDACION!$B$1046&gt;LIQUIDACION!$D$1043),366,365)),0)</f>
        <v>0</v>
      </c>
      <c r="AR16" s="618">
        <f>IF(AR$12=TRUE,(($Q16*LIQUIDACION!$L$1047)*LIQUIDACION!$D$1045/IF(AND(LIQUIDACION!$D$1044&gt;LIQUIDACION!$B$1046,LIQUIDACION!$B$1046&gt;LIQUIDACION!$D$1043),366,365)),0)</f>
        <v>0</v>
      </c>
      <c r="AS16" s="618">
        <f>IF(AS$12=TRUE,(($R16*LIQUIDACION!$L$1047)*LIQUIDACION!$D$1045/IF(AND(LIQUIDACION!$D$1044&gt;LIQUIDACION!$B$1046,LIQUIDACION!$B$1046&gt;LIQUIDACION!$D$1043),366,365)),0)</f>
        <v>0</v>
      </c>
      <c r="AT16" s="618">
        <f>IF(AT$12=TRUE,(($S16*LIQUIDACION!$L$1047)*LIQUIDACION!$D$1045/IF(AND(LIQUIDACION!$D$1044&gt;LIQUIDACION!$B$1046,LIQUIDACION!$B$1046&gt;LIQUIDACION!$D$1043),366,365)),0)</f>
        <v>0</v>
      </c>
      <c r="AU16" s="618">
        <f>IF(AU$12=TRUE,(($T16*LIQUIDACION!$L$1047)*LIQUIDACION!$D$1045/IF(AND(LIQUIDACION!$D$1044&gt;LIQUIDACION!$B$1046,LIQUIDACION!$B$1046&gt;LIQUIDACION!$D$1043),366,365)),0)</f>
        <v>0</v>
      </c>
      <c r="AV16" s="618">
        <f>IF(AV$12=TRUE,(($U16*LIQUIDACION!$L$1047)*LIQUIDACION!$D$1045/IF(AND(LIQUIDACION!$D$1044&gt;LIQUIDACION!$B$1046,LIQUIDACION!$B$1046&gt;LIQUIDACION!$D$1043),366,365)),0)</f>
        <v>0</v>
      </c>
      <c r="AW16" s="618">
        <f>IF(AW$12=TRUE,(($V16*LIQUIDACION!$L$1047)*LIQUIDACION!$D$1045/IF(AND(LIQUIDACION!$D$1044&gt;LIQUIDACION!$B$1046,LIQUIDACION!$B$1046&gt;LIQUIDACION!$D$1043),366,365)),0)</f>
        <v>0</v>
      </c>
      <c r="AX16" s="618">
        <f>IF(AX$12=TRUE,(($W16*LIQUIDACION!$L$1047)*LIQUIDACION!$D$1045/IF(AND(LIQUIDACION!$D$1044&gt;LIQUIDACION!$B$1046,LIQUIDACION!$B$1046&gt;LIQUIDACION!$D$1043),366,365)),0)</f>
        <v>0</v>
      </c>
    </row>
    <row r="17" spans="2:50" x14ac:dyDescent="0.25">
      <c r="B17" s="121">
        <v>5</v>
      </c>
      <c r="C17" s="122"/>
      <c r="D17" s="170"/>
      <c r="E17" s="170"/>
      <c r="F17" s="170"/>
      <c r="G17" s="170">
        <f t="shared" si="4"/>
        <v>0</v>
      </c>
      <c r="H17" s="170">
        <f t="shared" si="5"/>
        <v>0</v>
      </c>
      <c r="I17" s="170"/>
      <c r="J17" s="170"/>
      <c r="K17" s="170"/>
      <c r="L17" s="170"/>
      <c r="M17" s="170"/>
      <c r="N17" s="170"/>
      <c r="O17" s="170"/>
      <c r="P17" s="170"/>
      <c r="Q17" s="170"/>
      <c r="R17" s="170"/>
      <c r="S17" s="170"/>
      <c r="T17" s="170"/>
      <c r="U17" s="170"/>
      <c r="V17" s="170"/>
      <c r="W17" s="170"/>
      <c r="X17" s="170"/>
      <c r="Y17" s="170"/>
      <c r="Z17" s="170"/>
      <c r="AA17" s="170"/>
      <c r="AB17" s="415">
        <f t="shared" si="6"/>
        <v>0</v>
      </c>
      <c r="AC17" s="415">
        <f t="shared" si="7"/>
        <v>0</v>
      </c>
      <c r="AE17" s="618">
        <f>IF(AE$12=TRUE,(($D17*LIQUIDACION!$L$1046)*LIQUIDACION!$D$1045/IF(AND(LIQUIDACION!$D$1044&gt;LIQUIDACION!$B$1046,LIQUIDACION!$B$1046&gt;LIQUIDACION!$D$1043),366,365)),0)</f>
        <v>0</v>
      </c>
      <c r="AF17" s="618">
        <f>IF(AF$12=TRUE,(($E17*LIQUIDACION!$L$1046)*LIQUIDACION!$D$1045/IF(AND(LIQUIDACION!$D$1044&gt;LIQUIDACION!$B$1046,LIQUIDACION!$B$1046&gt;LIQUIDACION!$D$1043),366,365)),0)</f>
        <v>0</v>
      </c>
      <c r="AG17" s="618">
        <f>IF(AG$12=TRUE,(($F17*LIQUIDACION!$L$1046)*LIQUIDACION!$D$1045/IF(AND(LIQUIDACION!$D$1044&gt;LIQUIDACION!$B$1046,LIQUIDACION!$B$1046&gt;LIQUIDACION!$D$1043),366,365)),0)</f>
        <v>0</v>
      </c>
      <c r="AH17" s="618">
        <f>IF(AH$12=TRUE,(($G17*LIQUIDACION!$L$1046)*LIQUIDACION!$D$1045/IF(AND(LIQUIDACION!$D$1044&gt;LIQUIDACION!$B$1046,LIQUIDACION!$B$1046&gt;LIQUIDACION!$D$1043),366,365)),0)</f>
        <v>0</v>
      </c>
      <c r="AI17" s="618">
        <f>IF(AI$12=TRUE,(($H17*LIQUIDACION!$L$1047)*LIQUIDACION!$D$1045/IF(AND(LIQUIDACION!$D$1044&gt;LIQUIDACION!$B$1046,LIQUIDACION!$B$1046&gt;LIQUIDACION!$D$1043),366,365)),0)</f>
        <v>0</v>
      </c>
      <c r="AJ17" s="618">
        <f>IF(AJ$12=TRUE,(($I17*LIQUIDACION!$L$1047)*LIQUIDACION!$D$1045/IF(AND(LIQUIDACION!$D$1044&gt;LIQUIDACION!$B$1046,LIQUIDACION!$B$1046&gt;LIQUIDACION!$D$1043),366,365)),0)</f>
        <v>0</v>
      </c>
      <c r="AK17" s="618">
        <f>IF(AK$12=TRUE,(($J17*LIQUIDACION!$L$1047)*LIQUIDACION!$D$1045/IF(AND(LIQUIDACION!$D$1044&gt;LIQUIDACION!$B$1046,LIQUIDACION!$B$1046&gt;LIQUIDACION!$D$1043),366,365)),0)</f>
        <v>0</v>
      </c>
      <c r="AL17" s="618">
        <f>IF(AL$12=TRUE,(($K17*LIQUIDACION!$L$1047)*LIQUIDACION!$D$1045/IF(AND(LIQUIDACION!$D$1044&gt;LIQUIDACION!$B$1046,LIQUIDACION!$B$1046&gt;LIQUIDACION!$D$1043),366,365)),0)</f>
        <v>0</v>
      </c>
      <c r="AM17" s="618">
        <f>IF(AM$12=TRUE,(($L17*LIQUIDACION!$L$1047)*LIQUIDACION!$D$1045/IF(AND(LIQUIDACION!$D$1044&gt;LIQUIDACION!$B$1046,LIQUIDACION!$B$1046&gt;LIQUIDACION!$D$1043),366,365)),0)</f>
        <v>0</v>
      </c>
      <c r="AN17" s="618">
        <f>IF(AN$12=TRUE,(($M17*LIQUIDACION!$L$1047)*LIQUIDACION!$D$1045/IF(AND(LIQUIDACION!$D$1044&gt;LIQUIDACION!$B$1046,LIQUIDACION!$B$1046&gt;LIQUIDACION!$D$1043),366,365)),0)</f>
        <v>0</v>
      </c>
      <c r="AO17" s="618">
        <f>IF(AO$12=TRUE,(($N17*LIQUIDACION!$L$1047)*LIQUIDACION!$D$1045/IF(AND(LIQUIDACION!$D$1044&gt;LIQUIDACION!$B$1046,LIQUIDACION!$B$1046&gt;LIQUIDACION!$D$1043),366,365)),0)</f>
        <v>0</v>
      </c>
      <c r="AP17" s="618">
        <f>IF(AP$12=TRUE,(($O17*LIQUIDACION!$L$1047)*LIQUIDACION!$D$1045/IF(AND(LIQUIDACION!$D$1044&gt;LIQUIDACION!$B$1046,LIQUIDACION!$B$1046&gt;LIQUIDACION!$D$1043),366,365)),0)</f>
        <v>0</v>
      </c>
      <c r="AQ17" s="618">
        <f>IF(AQ$12=TRUE,(($P17*LIQUIDACION!$L$1047)*LIQUIDACION!$D$1045/IF(AND(LIQUIDACION!$D$1044&gt;LIQUIDACION!$B$1046,LIQUIDACION!$B$1046&gt;LIQUIDACION!$D$1043),366,365)),0)</f>
        <v>0</v>
      </c>
      <c r="AR17" s="618">
        <f>IF(AR$12=TRUE,(($Q17*LIQUIDACION!$L$1047)*LIQUIDACION!$D$1045/IF(AND(LIQUIDACION!$D$1044&gt;LIQUIDACION!$B$1046,LIQUIDACION!$B$1046&gt;LIQUIDACION!$D$1043),366,365)),0)</f>
        <v>0</v>
      </c>
      <c r="AS17" s="618">
        <f>IF(AS$12=TRUE,(($R17*LIQUIDACION!$L$1047)*LIQUIDACION!$D$1045/IF(AND(LIQUIDACION!$D$1044&gt;LIQUIDACION!$B$1046,LIQUIDACION!$B$1046&gt;LIQUIDACION!$D$1043),366,365)),0)</f>
        <v>0</v>
      </c>
      <c r="AT17" s="618">
        <f>IF(AT$12=TRUE,(($S17*LIQUIDACION!$L$1047)*LIQUIDACION!$D$1045/IF(AND(LIQUIDACION!$D$1044&gt;LIQUIDACION!$B$1046,LIQUIDACION!$B$1046&gt;LIQUIDACION!$D$1043),366,365)),0)</f>
        <v>0</v>
      </c>
      <c r="AU17" s="618">
        <f>IF(AU$12=TRUE,(($T17*LIQUIDACION!$L$1047)*LIQUIDACION!$D$1045/IF(AND(LIQUIDACION!$D$1044&gt;LIQUIDACION!$B$1046,LIQUIDACION!$B$1046&gt;LIQUIDACION!$D$1043),366,365)),0)</f>
        <v>0</v>
      </c>
      <c r="AV17" s="618">
        <f>IF(AV$12=TRUE,(($U17*LIQUIDACION!$L$1047)*LIQUIDACION!$D$1045/IF(AND(LIQUIDACION!$D$1044&gt;LIQUIDACION!$B$1046,LIQUIDACION!$B$1046&gt;LIQUIDACION!$D$1043),366,365)),0)</f>
        <v>0</v>
      </c>
      <c r="AW17" s="618">
        <f>IF(AW$12=TRUE,(($V17*LIQUIDACION!$L$1047)*LIQUIDACION!$D$1045/IF(AND(LIQUIDACION!$D$1044&gt;LIQUIDACION!$B$1046,LIQUIDACION!$B$1046&gt;LIQUIDACION!$D$1043),366,365)),0)</f>
        <v>0</v>
      </c>
      <c r="AX17" s="618">
        <f>IF(AX$12=TRUE,(($W17*LIQUIDACION!$L$1047)*LIQUIDACION!$D$1045/IF(AND(LIQUIDACION!$D$1044&gt;LIQUIDACION!$B$1046,LIQUIDACION!$B$1046&gt;LIQUIDACION!$D$1043),366,365)),0)</f>
        <v>0</v>
      </c>
    </row>
    <row r="18" spans="2:50" x14ac:dyDescent="0.25">
      <c r="B18" s="123">
        <v>6</v>
      </c>
      <c r="C18" s="122"/>
      <c r="D18" s="170"/>
      <c r="E18" s="170"/>
      <c r="F18" s="170"/>
      <c r="G18" s="170">
        <f t="shared" si="4"/>
        <v>0</v>
      </c>
      <c r="H18" s="170">
        <f t="shared" si="5"/>
        <v>0</v>
      </c>
      <c r="I18" s="170"/>
      <c r="J18" s="170"/>
      <c r="K18" s="170"/>
      <c r="L18" s="170"/>
      <c r="M18" s="170"/>
      <c r="N18" s="170"/>
      <c r="O18" s="170"/>
      <c r="P18" s="170"/>
      <c r="Q18" s="170"/>
      <c r="R18" s="170"/>
      <c r="S18" s="170"/>
      <c r="T18" s="170"/>
      <c r="U18" s="170"/>
      <c r="V18" s="170"/>
      <c r="W18" s="170"/>
      <c r="X18" s="170"/>
      <c r="Y18" s="170"/>
      <c r="Z18" s="170"/>
      <c r="AA18" s="170"/>
      <c r="AB18" s="415">
        <f t="shared" si="6"/>
        <v>0</v>
      </c>
      <c r="AC18" s="415">
        <f t="shared" si="7"/>
        <v>0</v>
      </c>
      <c r="AE18" s="618">
        <f>IF(AE$12=TRUE,(($D18*LIQUIDACION!$L$1046)*LIQUIDACION!$D$1045/IF(AND(LIQUIDACION!$D$1044&gt;LIQUIDACION!$B$1046,LIQUIDACION!$B$1046&gt;LIQUIDACION!$D$1043),366,365)),0)</f>
        <v>0</v>
      </c>
      <c r="AF18" s="618">
        <f>IF(AF$12=TRUE,(($E18*LIQUIDACION!$L$1046)*LIQUIDACION!$D$1045/IF(AND(LIQUIDACION!$D$1044&gt;LIQUIDACION!$B$1046,LIQUIDACION!$B$1046&gt;LIQUIDACION!$D$1043),366,365)),0)</f>
        <v>0</v>
      </c>
      <c r="AG18" s="618">
        <f>IF(AG$12=TRUE,(($F18*LIQUIDACION!$L$1046)*LIQUIDACION!$D$1045/IF(AND(LIQUIDACION!$D$1044&gt;LIQUIDACION!$B$1046,LIQUIDACION!$B$1046&gt;LIQUIDACION!$D$1043),366,365)),0)</f>
        <v>0</v>
      </c>
      <c r="AH18" s="618">
        <f>IF(AH$12=TRUE,(($G18*LIQUIDACION!$L$1046)*LIQUIDACION!$D$1045/IF(AND(LIQUIDACION!$D$1044&gt;LIQUIDACION!$B$1046,LIQUIDACION!$B$1046&gt;LIQUIDACION!$D$1043),366,365)),0)</f>
        <v>0</v>
      </c>
      <c r="AI18" s="618">
        <f>IF(AI$12=TRUE,(($H18*LIQUIDACION!$L$1047)*LIQUIDACION!$D$1045/IF(AND(LIQUIDACION!$D$1044&gt;LIQUIDACION!$B$1046,LIQUIDACION!$B$1046&gt;LIQUIDACION!$D$1043),366,365)),0)</f>
        <v>0</v>
      </c>
      <c r="AJ18" s="618">
        <f>IF(AJ$12=TRUE,(($I18*LIQUIDACION!$L$1047)*LIQUIDACION!$D$1045/IF(AND(LIQUIDACION!$D$1044&gt;LIQUIDACION!$B$1046,LIQUIDACION!$B$1046&gt;LIQUIDACION!$D$1043),366,365)),0)</f>
        <v>0</v>
      </c>
      <c r="AK18" s="618">
        <f>IF(AK$12=TRUE,(($J18*LIQUIDACION!$L$1047)*LIQUIDACION!$D$1045/IF(AND(LIQUIDACION!$D$1044&gt;LIQUIDACION!$B$1046,LIQUIDACION!$B$1046&gt;LIQUIDACION!$D$1043),366,365)),0)</f>
        <v>0</v>
      </c>
      <c r="AL18" s="618">
        <f>IF(AL$12=TRUE,(($K18*LIQUIDACION!$L$1047)*LIQUIDACION!$D$1045/IF(AND(LIQUIDACION!$D$1044&gt;LIQUIDACION!$B$1046,LIQUIDACION!$B$1046&gt;LIQUIDACION!$D$1043),366,365)),0)</f>
        <v>0</v>
      </c>
      <c r="AM18" s="618">
        <f>IF(AM$12=TRUE,(($L18*LIQUIDACION!$L$1047)*LIQUIDACION!$D$1045/IF(AND(LIQUIDACION!$D$1044&gt;LIQUIDACION!$B$1046,LIQUIDACION!$B$1046&gt;LIQUIDACION!$D$1043),366,365)),0)</f>
        <v>0</v>
      </c>
      <c r="AN18" s="618">
        <f>IF(AN$12=TRUE,(($M18*LIQUIDACION!$L$1047)*LIQUIDACION!$D$1045/IF(AND(LIQUIDACION!$D$1044&gt;LIQUIDACION!$B$1046,LIQUIDACION!$B$1046&gt;LIQUIDACION!$D$1043),366,365)),0)</f>
        <v>0</v>
      </c>
      <c r="AO18" s="618">
        <f>IF(AO$12=TRUE,(($N18*LIQUIDACION!$L$1047)*LIQUIDACION!$D$1045/IF(AND(LIQUIDACION!$D$1044&gt;LIQUIDACION!$B$1046,LIQUIDACION!$B$1046&gt;LIQUIDACION!$D$1043),366,365)),0)</f>
        <v>0</v>
      </c>
      <c r="AP18" s="618">
        <f>IF(AP$12=TRUE,(($O18*LIQUIDACION!$L$1047)*LIQUIDACION!$D$1045/IF(AND(LIQUIDACION!$D$1044&gt;LIQUIDACION!$B$1046,LIQUIDACION!$B$1046&gt;LIQUIDACION!$D$1043),366,365)),0)</f>
        <v>0</v>
      </c>
      <c r="AQ18" s="618">
        <f>IF(AQ$12=TRUE,(($P18*LIQUIDACION!$L$1047)*LIQUIDACION!$D$1045/IF(AND(LIQUIDACION!$D$1044&gt;LIQUIDACION!$B$1046,LIQUIDACION!$B$1046&gt;LIQUIDACION!$D$1043),366,365)),0)</f>
        <v>0</v>
      </c>
      <c r="AR18" s="618">
        <f>IF(AR$12=TRUE,(($Q18*LIQUIDACION!$L$1047)*LIQUIDACION!$D$1045/IF(AND(LIQUIDACION!$D$1044&gt;LIQUIDACION!$B$1046,LIQUIDACION!$B$1046&gt;LIQUIDACION!$D$1043),366,365)),0)</f>
        <v>0</v>
      </c>
      <c r="AS18" s="618">
        <f>IF(AS$12=TRUE,(($R18*LIQUIDACION!$L$1047)*LIQUIDACION!$D$1045/IF(AND(LIQUIDACION!$D$1044&gt;LIQUIDACION!$B$1046,LIQUIDACION!$B$1046&gt;LIQUIDACION!$D$1043),366,365)),0)</f>
        <v>0</v>
      </c>
      <c r="AT18" s="618">
        <f>IF(AT$12=TRUE,(($S18*LIQUIDACION!$L$1047)*LIQUIDACION!$D$1045/IF(AND(LIQUIDACION!$D$1044&gt;LIQUIDACION!$B$1046,LIQUIDACION!$B$1046&gt;LIQUIDACION!$D$1043),366,365)),0)</f>
        <v>0</v>
      </c>
      <c r="AU18" s="618">
        <f>IF(AU$12=TRUE,(($T18*LIQUIDACION!$L$1047)*LIQUIDACION!$D$1045/IF(AND(LIQUIDACION!$D$1044&gt;LIQUIDACION!$B$1046,LIQUIDACION!$B$1046&gt;LIQUIDACION!$D$1043),366,365)),0)</f>
        <v>0</v>
      </c>
      <c r="AV18" s="618">
        <f>IF(AV$12=TRUE,(($U18*LIQUIDACION!$L$1047)*LIQUIDACION!$D$1045/IF(AND(LIQUIDACION!$D$1044&gt;LIQUIDACION!$B$1046,LIQUIDACION!$B$1046&gt;LIQUIDACION!$D$1043),366,365)),0)</f>
        <v>0</v>
      </c>
      <c r="AW18" s="618">
        <f>IF(AW$12=TRUE,(($V18*LIQUIDACION!$L$1047)*LIQUIDACION!$D$1045/IF(AND(LIQUIDACION!$D$1044&gt;LIQUIDACION!$B$1046,LIQUIDACION!$B$1046&gt;LIQUIDACION!$D$1043),366,365)),0)</f>
        <v>0</v>
      </c>
      <c r="AX18" s="618">
        <f>IF(AX$12=TRUE,(($W18*LIQUIDACION!$L$1047)*LIQUIDACION!$D$1045/IF(AND(LIQUIDACION!$D$1044&gt;LIQUIDACION!$B$1046,LIQUIDACION!$B$1046&gt;LIQUIDACION!$D$1043),366,365)),0)</f>
        <v>0</v>
      </c>
    </row>
    <row r="19" spans="2:50" x14ac:dyDescent="0.25">
      <c r="B19" s="121">
        <v>7</v>
      </c>
      <c r="C19" s="122"/>
      <c r="D19" s="170"/>
      <c r="E19" s="170"/>
      <c r="F19" s="170"/>
      <c r="G19" s="170">
        <f t="shared" si="4"/>
        <v>0</v>
      </c>
      <c r="H19" s="170">
        <f t="shared" si="5"/>
        <v>0</v>
      </c>
      <c r="I19" s="170"/>
      <c r="J19" s="170"/>
      <c r="K19" s="170"/>
      <c r="L19" s="170"/>
      <c r="M19" s="170"/>
      <c r="N19" s="170"/>
      <c r="O19" s="170"/>
      <c r="P19" s="170"/>
      <c r="Q19" s="170"/>
      <c r="R19" s="170"/>
      <c r="S19" s="170"/>
      <c r="T19" s="170"/>
      <c r="U19" s="170"/>
      <c r="V19" s="170"/>
      <c r="W19" s="170"/>
      <c r="X19" s="170"/>
      <c r="Y19" s="170"/>
      <c r="Z19" s="170"/>
      <c r="AA19" s="170"/>
      <c r="AB19" s="415">
        <f t="shared" si="6"/>
        <v>0</v>
      </c>
      <c r="AC19" s="415">
        <f t="shared" si="7"/>
        <v>0</v>
      </c>
      <c r="AE19" s="618">
        <f>IF(AE$12=TRUE,(($D19*LIQUIDACION!$L$1046)*LIQUIDACION!$D$1045/IF(AND(LIQUIDACION!$D$1044&gt;LIQUIDACION!$B$1046,LIQUIDACION!$B$1046&gt;LIQUIDACION!$D$1043),366,365)),0)</f>
        <v>0</v>
      </c>
      <c r="AF19" s="618">
        <f>IF(AF$12=TRUE,(($E19*LIQUIDACION!$L$1046)*LIQUIDACION!$D$1045/IF(AND(LIQUIDACION!$D$1044&gt;LIQUIDACION!$B$1046,LIQUIDACION!$B$1046&gt;LIQUIDACION!$D$1043),366,365)),0)</f>
        <v>0</v>
      </c>
      <c r="AG19" s="618">
        <f>IF(AG$12=TRUE,(($F19*LIQUIDACION!$L$1046)*LIQUIDACION!$D$1045/IF(AND(LIQUIDACION!$D$1044&gt;LIQUIDACION!$B$1046,LIQUIDACION!$B$1046&gt;LIQUIDACION!$D$1043),366,365)),0)</f>
        <v>0</v>
      </c>
      <c r="AH19" s="618">
        <f>IF(AH$12=TRUE,(($G19*LIQUIDACION!$L$1046)*LIQUIDACION!$D$1045/IF(AND(LIQUIDACION!$D$1044&gt;LIQUIDACION!$B$1046,LIQUIDACION!$B$1046&gt;LIQUIDACION!$D$1043),366,365)),0)</f>
        <v>0</v>
      </c>
      <c r="AI19" s="618">
        <f>IF(AI$12=TRUE,(($H19*LIQUIDACION!$L$1047)*LIQUIDACION!$D$1045/IF(AND(LIQUIDACION!$D$1044&gt;LIQUIDACION!$B$1046,LIQUIDACION!$B$1046&gt;LIQUIDACION!$D$1043),366,365)),0)</f>
        <v>0</v>
      </c>
      <c r="AJ19" s="618">
        <f>IF(AJ$12=TRUE,(($I19*LIQUIDACION!$L$1047)*LIQUIDACION!$D$1045/IF(AND(LIQUIDACION!$D$1044&gt;LIQUIDACION!$B$1046,LIQUIDACION!$B$1046&gt;LIQUIDACION!$D$1043),366,365)),0)</f>
        <v>0</v>
      </c>
      <c r="AK19" s="618">
        <f>IF(AK$12=TRUE,(($J19*LIQUIDACION!$L$1047)*LIQUIDACION!$D$1045/IF(AND(LIQUIDACION!$D$1044&gt;LIQUIDACION!$B$1046,LIQUIDACION!$B$1046&gt;LIQUIDACION!$D$1043),366,365)),0)</f>
        <v>0</v>
      </c>
      <c r="AL19" s="618">
        <f>IF(AL$12=TRUE,(($K19*LIQUIDACION!$L$1047)*LIQUIDACION!$D$1045/IF(AND(LIQUIDACION!$D$1044&gt;LIQUIDACION!$B$1046,LIQUIDACION!$B$1046&gt;LIQUIDACION!$D$1043),366,365)),0)</f>
        <v>0</v>
      </c>
      <c r="AM19" s="618">
        <f>IF(AM$12=TRUE,(($L19*LIQUIDACION!$L$1047)*LIQUIDACION!$D$1045/IF(AND(LIQUIDACION!$D$1044&gt;LIQUIDACION!$B$1046,LIQUIDACION!$B$1046&gt;LIQUIDACION!$D$1043),366,365)),0)</f>
        <v>0</v>
      </c>
      <c r="AN19" s="618">
        <f>IF(AN$12=TRUE,(($M19*LIQUIDACION!$L$1047)*LIQUIDACION!$D$1045/IF(AND(LIQUIDACION!$D$1044&gt;LIQUIDACION!$B$1046,LIQUIDACION!$B$1046&gt;LIQUIDACION!$D$1043),366,365)),0)</f>
        <v>0</v>
      </c>
      <c r="AO19" s="618">
        <f>IF(AO$12=TRUE,(($N19*LIQUIDACION!$L$1047)*LIQUIDACION!$D$1045/IF(AND(LIQUIDACION!$D$1044&gt;LIQUIDACION!$B$1046,LIQUIDACION!$B$1046&gt;LIQUIDACION!$D$1043),366,365)),0)</f>
        <v>0</v>
      </c>
      <c r="AP19" s="618">
        <f>IF(AP$12=TRUE,(($O19*LIQUIDACION!$L$1047)*LIQUIDACION!$D$1045/IF(AND(LIQUIDACION!$D$1044&gt;LIQUIDACION!$B$1046,LIQUIDACION!$B$1046&gt;LIQUIDACION!$D$1043),366,365)),0)</f>
        <v>0</v>
      </c>
      <c r="AQ19" s="618">
        <f>IF(AQ$12=TRUE,(($P19*LIQUIDACION!$L$1047)*LIQUIDACION!$D$1045/IF(AND(LIQUIDACION!$D$1044&gt;LIQUIDACION!$B$1046,LIQUIDACION!$B$1046&gt;LIQUIDACION!$D$1043),366,365)),0)</f>
        <v>0</v>
      </c>
      <c r="AR19" s="618">
        <f>IF(AR$12=TRUE,(($Q19*LIQUIDACION!$L$1047)*LIQUIDACION!$D$1045/IF(AND(LIQUIDACION!$D$1044&gt;LIQUIDACION!$B$1046,LIQUIDACION!$B$1046&gt;LIQUIDACION!$D$1043),366,365)),0)</f>
        <v>0</v>
      </c>
      <c r="AS19" s="618">
        <f>IF(AS$12=TRUE,(($R19*LIQUIDACION!$L$1047)*LIQUIDACION!$D$1045/IF(AND(LIQUIDACION!$D$1044&gt;LIQUIDACION!$B$1046,LIQUIDACION!$B$1046&gt;LIQUIDACION!$D$1043),366,365)),0)</f>
        <v>0</v>
      </c>
      <c r="AT19" s="618">
        <f>IF(AT$12=TRUE,(($S19*LIQUIDACION!$L$1047)*LIQUIDACION!$D$1045/IF(AND(LIQUIDACION!$D$1044&gt;LIQUIDACION!$B$1046,LIQUIDACION!$B$1046&gt;LIQUIDACION!$D$1043),366,365)),0)</f>
        <v>0</v>
      </c>
      <c r="AU19" s="618">
        <f>IF(AU$12=TRUE,(($T19*LIQUIDACION!$L$1047)*LIQUIDACION!$D$1045/IF(AND(LIQUIDACION!$D$1044&gt;LIQUIDACION!$B$1046,LIQUIDACION!$B$1046&gt;LIQUIDACION!$D$1043),366,365)),0)</f>
        <v>0</v>
      </c>
      <c r="AV19" s="618">
        <f>IF(AV$12=TRUE,(($U19*LIQUIDACION!$L$1047)*LIQUIDACION!$D$1045/IF(AND(LIQUIDACION!$D$1044&gt;LIQUIDACION!$B$1046,LIQUIDACION!$B$1046&gt;LIQUIDACION!$D$1043),366,365)),0)</f>
        <v>0</v>
      </c>
      <c r="AW19" s="618">
        <f>IF(AW$12=TRUE,(($V19*LIQUIDACION!$L$1047)*LIQUIDACION!$D$1045/IF(AND(LIQUIDACION!$D$1044&gt;LIQUIDACION!$B$1046,LIQUIDACION!$B$1046&gt;LIQUIDACION!$D$1043),366,365)),0)</f>
        <v>0</v>
      </c>
      <c r="AX19" s="618">
        <f>IF(AX$12=TRUE,(($W19*LIQUIDACION!$L$1047)*LIQUIDACION!$D$1045/IF(AND(LIQUIDACION!$D$1044&gt;LIQUIDACION!$B$1046,LIQUIDACION!$B$1046&gt;LIQUIDACION!$D$1043),366,365)),0)</f>
        <v>0</v>
      </c>
    </row>
    <row r="20" spans="2:50" x14ac:dyDescent="0.25">
      <c r="B20" s="123">
        <v>8</v>
      </c>
      <c r="C20" s="122"/>
      <c r="D20" s="170"/>
      <c r="E20" s="170"/>
      <c r="F20" s="170"/>
      <c r="G20" s="170">
        <f t="shared" si="4"/>
        <v>0</v>
      </c>
      <c r="H20" s="170">
        <f t="shared" si="5"/>
        <v>0</v>
      </c>
      <c r="I20" s="170"/>
      <c r="J20" s="170"/>
      <c r="K20" s="170"/>
      <c r="L20" s="170"/>
      <c r="M20" s="170"/>
      <c r="N20" s="170"/>
      <c r="O20" s="170"/>
      <c r="P20" s="170"/>
      <c r="Q20" s="170"/>
      <c r="R20" s="170"/>
      <c r="S20" s="170"/>
      <c r="T20" s="170"/>
      <c r="U20" s="170"/>
      <c r="V20" s="170"/>
      <c r="W20" s="170"/>
      <c r="X20" s="170"/>
      <c r="Y20" s="170"/>
      <c r="Z20" s="170"/>
      <c r="AA20" s="170"/>
      <c r="AB20" s="415">
        <f t="shared" si="6"/>
        <v>0</v>
      </c>
      <c r="AC20" s="415">
        <f t="shared" si="7"/>
        <v>0</v>
      </c>
      <c r="AE20" s="618">
        <f>IF(AE$12=TRUE,(($D20*LIQUIDACION!$L$1046)*LIQUIDACION!$D$1045/IF(AND(LIQUIDACION!$D$1044&gt;LIQUIDACION!$B$1046,LIQUIDACION!$B$1046&gt;LIQUIDACION!$D$1043),366,365)),0)</f>
        <v>0</v>
      </c>
      <c r="AF20" s="618">
        <f>IF(AF$12=TRUE,(($E20*LIQUIDACION!$L$1046)*LIQUIDACION!$D$1045/IF(AND(LIQUIDACION!$D$1044&gt;LIQUIDACION!$B$1046,LIQUIDACION!$B$1046&gt;LIQUIDACION!$D$1043),366,365)),0)</f>
        <v>0</v>
      </c>
      <c r="AG20" s="618">
        <f>IF(AG$12=TRUE,(($F20*LIQUIDACION!$L$1046)*LIQUIDACION!$D$1045/IF(AND(LIQUIDACION!$D$1044&gt;LIQUIDACION!$B$1046,LIQUIDACION!$B$1046&gt;LIQUIDACION!$D$1043),366,365)),0)</f>
        <v>0</v>
      </c>
      <c r="AH20" s="618">
        <f>IF(AH$12=TRUE,(($G20*LIQUIDACION!$L$1046)*LIQUIDACION!$D$1045/IF(AND(LIQUIDACION!$D$1044&gt;LIQUIDACION!$B$1046,LIQUIDACION!$B$1046&gt;LIQUIDACION!$D$1043),366,365)),0)</f>
        <v>0</v>
      </c>
      <c r="AI20" s="618">
        <f>IF(AI$12=TRUE,(($H20*LIQUIDACION!$L$1047)*LIQUIDACION!$D$1045/IF(AND(LIQUIDACION!$D$1044&gt;LIQUIDACION!$B$1046,LIQUIDACION!$B$1046&gt;LIQUIDACION!$D$1043),366,365)),0)</f>
        <v>0</v>
      </c>
      <c r="AJ20" s="618">
        <f>IF(AJ$12=TRUE,(($I20*LIQUIDACION!$L$1047)*LIQUIDACION!$D$1045/IF(AND(LIQUIDACION!$D$1044&gt;LIQUIDACION!$B$1046,LIQUIDACION!$B$1046&gt;LIQUIDACION!$D$1043),366,365)),0)</f>
        <v>0</v>
      </c>
      <c r="AK20" s="618">
        <f>IF(AK$12=TRUE,(($J20*LIQUIDACION!$L$1047)*LIQUIDACION!$D$1045/IF(AND(LIQUIDACION!$D$1044&gt;LIQUIDACION!$B$1046,LIQUIDACION!$B$1046&gt;LIQUIDACION!$D$1043),366,365)),0)</f>
        <v>0</v>
      </c>
      <c r="AL20" s="618">
        <f>IF(AL$12=TRUE,(($K20*LIQUIDACION!$L$1047)*LIQUIDACION!$D$1045/IF(AND(LIQUIDACION!$D$1044&gt;LIQUIDACION!$B$1046,LIQUIDACION!$B$1046&gt;LIQUIDACION!$D$1043),366,365)),0)</f>
        <v>0</v>
      </c>
      <c r="AM20" s="618">
        <f>IF(AM$12=TRUE,(($L20*LIQUIDACION!$L$1047)*LIQUIDACION!$D$1045/IF(AND(LIQUIDACION!$D$1044&gt;LIQUIDACION!$B$1046,LIQUIDACION!$B$1046&gt;LIQUIDACION!$D$1043),366,365)),0)</f>
        <v>0</v>
      </c>
      <c r="AN20" s="618">
        <f>IF(AN$12=TRUE,(($M20*LIQUIDACION!$L$1047)*LIQUIDACION!$D$1045/IF(AND(LIQUIDACION!$D$1044&gt;LIQUIDACION!$B$1046,LIQUIDACION!$B$1046&gt;LIQUIDACION!$D$1043),366,365)),0)</f>
        <v>0</v>
      </c>
      <c r="AO20" s="618">
        <f>IF(AO$12=TRUE,(($N20*LIQUIDACION!$L$1047)*LIQUIDACION!$D$1045/IF(AND(LIQUIDACION!$D$1044&gt;LIQUIDACION!$B$1046,LIQUIDACION!$B$1046&gt;LIQUIDACION!$D$1043),366,365)),0)</f>
        <v>0</v>
      </c>
      <c r="AP20" s="618">
        <f>IF(AP$12=TRUE,(($O20*LIQUIDACION!$L$1047)*LIQUIDACION!$D$1045/IF(AND(LIQUIDACION!$D$1044&gt;LIQUIDACION!$B$1046,LIQUIDACION!$B$1046&gt;LIQUIDACION!$D$1043),366,365)),0)</f>
        <v>0</v>
      </c>
      <c r="AQ20" s="618">
        <f>IF(AQ$12=TRUE,(($P20*LIQUIDACION!$L$1047)*LIQUIDACION!$D$1045/IF(AND(LIQUIDACION!$D$1044&gt;LIQUIDACION!$B$1046,LIQUIDACION!$B$1046&gt;LIQUIDACION!$D$1043),366,365)),0)</f>
        <v>0</v>
      </c>
      <c r="AR20" s="618">
        <f>IF(AR$12=TRUE,(($Q20*LIQUIDACION!$L$1047)*LIQUIDACION!$D$1045/IF(AND(LIQUIDACION!$D$1044&gt;LIQUIDACION!$B$1046,LIQUIDACION!$B$1046&gt;LIQUIDACION!$D$1043),366,365)),0)</f>
        <v>0</v>
      </c>
      <c r="AS20" s="618">
        <f>IF(AS$12=TRUE,(($R20*LIQUIDACION!$L$1047)*LIQUIDACION!$D$1045/IF(AND(LIQUIDACION!$D$1044&gt;LIQUIDACION!$B$1046,LIQUIDACION!$B$1046&gt;LIQUIDACION!$D$1043),366,365)),0)</f>
        <v>0</v>
      </c>
      <c r="AT20" s="618">
        <f>IF(AT$12=TRUE,(($S20*LIQUIDACION!$L$1047)*LIQUIDACION!$D$1045/IF(AND(LIQUIDACION!$D$1044&gt;LIQUIDACION!$B$1046,LIQUIDACION!$B$1046&gt;LIQUIDACION!$D$1043),366,365)),0)</f>
        <v>0</v>
      </c>
      <c r="AU20" s="618">
        <f>IF(AU$12=TRUE,(($T20*LIQUIDACION!$L$1047)*LIQUIDACION!$D$1045/IF(AND(LIQUIDACION!$D$1044&gt;LIQUIDACION!$B$1046,LIQUIDACION!$B$1046&gt;LIQUIDACION!$D$1043),366,365)),0)</f>
        <v>0</v>
      </c>
      <c r="AV20" s="618">
        <f>IF(AV$12=TRUE,(($U20*LIQUIDACION!$L$1047)*LIQUIDACION!$D$1045/IF(AND(LIQUIDACION!$D$1044&gt;LIQUIDACION!$B$1046,LIQUIDACION!$B$1046&gt;LIQUIDACION!$D$1043),366,365)),0)</f>
        <v>0</v>
      </c>
      <c r="AW20" s="618">
        <f>IF(AW$12=TRUE,(($V20*LIQUIDACION!$L$1047)*LIQUIDACION!$D$1045/IF(AND(LIQUIDACION!$D$1044&gt;LIQUIDACION!$B$1046,LIQUIDACION!$B$1046&gt;LIQUIDACION!$D$1043),366,365)),0)</f>
        <v>0</v>
      </c>
      <c r="AX20" s="618">
        <f>IF(AX$12=TRUE,(($W20*LIQUIDACION!$L$1047)*LIQUIDACION!$D$1045/IF(AND(LIQUIDACION!$D$1044&gt;LIQUIDACION!$B$1046,LIQUIDACION!$B$1046&gt;LIQUIDACION!$D$1043),366,365)),0)</f>
        <v>0</v>
      </c>
    </row>
    <row r="21" spans="2:50" x14ac:dyDescent="0.25">
      <c r="B21" s="121">
        <v>9</v>
      </c>
      <c r="C21" s="122"/>
      <c r="D21" s="170"/>
      <c r="E21" s="170"/>
      <c r="F21" s="170"/>
      <c r="G21" s="170">
        <f t="shared" si="4"/>
        <v>0</v>
      </c>
      <c r="H21" s="170">
        <f t="shared" si="5"/>
        <v>0</v>
      </c>
      <c r="I21" s="170"/>
      <c r="J21" s="170"/>
      <c r="K21" s="170"/>
      <c r="L21" s="170"/>
      <c r="M21" s="170"/>
      <c r="N21" s="170"/>
      <c r="O21" s="170"/>
      <c r="P21" s="170"/>
      <c r="Q21" s="170"/>
      <c r="R21" s="170"/>
      <c r="S21" s="170"/>
      <c r="T21" s="170"/>
      <c r="U21" s="170"/>
      <c r="V21" s="170"/>
      <c r="W21" s="170"/>
      <c r="X21" s="170"/>
      <c r="Y21" s="170"/>
      <c r="Z21" s="170"/>
      <c r="AA21" s="170"/>
      <c r="AB21" s="415">
        <f t="shared" si="6"/>
        <v>0</v>
      </c>
      <c r="AC21" s="415">
        <f t="shared" si="7"/>
        <v>0</v>
      </c>
      <c r="AE21" s="618">
        <f>IF(AE$12=TRUE,(($D21*LIQUIDACION!$L$1046)*LIQUIDACION!$D$1045/IF(AND(LIQUIDACION!$D$1044&gt;LIQUIDACION!$B$1046,LIQUIDACION!$B$1046&gt;LIQUIDACION!$D$1043),366,365)),0)</f>
        <v>0</v>
      </c>
      <c r="AF21" s="618">
        <f>IF(AF$12=TRUE,(($E21*LIQUIDACION!$L$1046)*LIQUIDACION!$D$1045/IF(AND(LIQUIDACION!$D$1044&gt;LIQUIDACION!$B$1046,LIQUIDACION!$B$1046&gt;LIQUIDACION!$D$1043),366,365)),0)</f>
        <v>0</v>
      </c>
      <c r="AG21" s="618">
        <f>IF(AG$12=TRUE,(($F21*LIQUIDACION!$L$1046)*LIQUIDACION!$D$1045/IF(AND(LIQUIDACION!$D$1044&gt;LIQUIDACION!$B$1046,LIQUIDACION!$B$1046&gt;LIQUIDACION!$D$1043),366,365)),0)</f>
        <v>0</v>
      </c>
      <c r="AH21" s="618">
        <f>IF(AH$12=TRUE,(($G21*LIQUIDACION!$L$1046)*LIQUIDACION!$D$1045/IF(AND(LIQUIDACION!$D$1044&gt;LIQUIDACION!$B$1046,LIQUIDACION!$B$1046&gt;LIQUIDACION!$D$1043),366,365)),0)</f>
        <v>0</v>
      </c>
      <c r="AI21" s="618">
        <f>IF(AI$12=TRUE,(($H21*LIQUIDACION!$L$1047)*LIQUIDACION!$D$1045/IF(AND(LIQUIDACION!$D$1044&gt;LIQUIDACION!$B$1046,LIQUIDACION!$B$1046&gt;LIQUIDACION!$D$1043),366,365)),0)</f>
        <v>0</v>
      </c>
      <c r="AJ21" s="618">
        <f>IF(AJ$12=TRUE,(($I21*LIQUIDACION!$L$1047)*LIQUIDACION!$D$1045/IF(AND(LIQUIDACION!$D$1044&gt;LIQUIDACION!$B$1046,LIQUIDACION!$B$1046&gt;LIQUIDACION!$D$1043),366,365)),0)</f>
        <v>0</v>
      </c>
      <c r="AK21" s="618">
        <f>IF(AK$12=TRUE,(($J21*LIQUIDACION!$L$1047)*LIQUIDACION!$D$1045/IF(AND(LIQUIDACION!$D$1044&gt;LIQUIDACION!$B$1046,LIQUIDACION!$B$1046&gt;LIQUIDACION!$D$1043),366,365)),0)</f>
        <v>0</v>
      </c>
      <c r="AL21" s="618">
        <f>IF(AL$12=TRUE,(($K21*LIQUIDACION!$L$1047)*LIQUIDACION!$D$1045/IF(AND(LIQUIDACION!$D$1044&gt;LIQUIDACION!$B$1046,LIQUIDACION!$B$1046&gt;LIQUIDACION!$D$1043),366,365)),0)</f>
        <v>0</v>
      </c>
      <c r="AM21" s="618">
        <f>IF(AM$12=TRUE,(($L21*LIQUIDACION!$L$1047)*LIQUIDACION!$D$1045/IF(AND(LIQUIDACION!$D$1044&gt;LIQUIDACION!$B$1046,LIQUIDACION!$B$1046&gt;LIQUIDACION!$D$1043),366,365)),0)</f>
        <v>0</v>
      </c>
      <c r="AN21" s="618">
        <f>IF(AN$12=TRUE,(($M21*LIQUIDACION!$L$1047)*LIQUIDACION!$D$1045/IF(AND(LIQUIDACION!$D$1044&gt;LIQUIDACION!$B$1046,LIQUIDACION!$B$1046&gt;LIQUIDACION!$D$1043),366,365)),0)</f>
        <v>0</v>
      </c>
      <c r="AO21" s="618">
        <f>IF(AO$12=TRUE,(($N21*LIQUIDACION!$L$1047)*LIQUIDACION!$D$1045/IF(AND(LIQUIDACION!$D$1044&gt;LIQUIDACION!$B$1046,LIQUIDACION!$B$1046&gt;LIQUIDACION!$D$1043),366,365)),0)</f>
        <v>0</v>
      </c>
      <c r="AP21" s="618">
        <f>IF(AP$12=TRUE,(($O21*LIQUIDACION!$L$1047)*LIQUIDACION!$D$1045/IF(AND(LIQUIDACION!$D$1044&gt;LIQUIDACION!$B$1046,LIQUIDACION!$B$1046&gt;LIQUIDACION!$D$1043),366,365)),0)</f>
        <v>0</v>
      </c>
      <c r="AQ21" s="618">
        <f>IF(AQ$12=TRUE,(($P21*LIQUIDACION!$L$1047)*LIQUIDACION!$D$1045/IF(AND(LIQUIDACION!$D$1044&gt;LIQUIDACION!$B$1046,LIQUIDACION!$B$1046&gt;LIQUIDACION!$D$1043),366,365)),0)</f>
        <v>0</v>
      </c>
      <c r="AR21" s="618">
        <f>IF(AR$12=TRUE,(($Q21*LIQUIDACION!$L$1047)*LIQUIDACION!$D$1045/IF(AND(LIQUIDACION!$D$1044&gt;LIQUIDACION!$B$1046,LIQUIDACION!$B$1046&gt;LIQUIDACION!$D$1043),366,365)),0)</f>
        <v>0</v>
      </c>
      <c r="AS21" s="618">
        <f>IF(AS$12=TRUE,(($R21*LIQUIDACION!$L$1047)*LIQUIDACION!$D$1045/IF(AND(LIQUIDACION!$D$1044&gt;LIQUIDACION!$B$1046,LIQUIDACION!$B$1046&gt;LIQUIDACION!$D$1043),366,365)),0)</f>
        <v>0</v>
      </c>
      <c r="AT21" s="618">
        <f>IF(AT$12=TRUE,(($S21*LIQUIDACION!$L$1047)*LIQUIDACION!$D$1045/IF(AND(LIQUIDACION!$D$1044&gt;LIQUIDACION!$B$1046,LIQUIDACION!$B$1046&gt;LIQUIDACION!$D$1043),366,365)),0)</f>
        <v>0</v>
      </c>
      <c r="AU21" s="618">
        <f>IF(AU$12=TRUE,(($T21*LIQUIDACION!$L$1047)*LIQUIDACION!$D$1045/IF(AND(LIQUIDACION!$D$1044&gt;LIQUIDACION!$B$1046,LIQUIDACION!$B$1046&gt;LIQUIDACION!$D$1043),366,365)),0)</f>
        <v>0</v>
      </c>
      <c r="AV21" s="618">
        <f>IF(AV$12=TRUE,(($U21*LIQUIDACION!$L$1047)*LIQUIDACION!$D$1045/IF(AND(LIQUIDACION!$D$1044&gt;LIQUIDACION!$B$1046,LIQUIDACION!$B$1046&gt;LIQUIDACION!$D$1043),366,365)),0)</f>
        <v>0</v>
      </c>
      <c r="AW21" s="618">
        <f>IF(AW$12=TRUE,(($V21*LIQUIDACION!$L$1047)*LIQUIDACION!$D$1045/IF(AND(LIQUIDACION!$D$1044&gt;LIQUIDACION!$B$1046,LIQUIDACION!$B$1046&gt;LIQUIDACION!$D$1043),366,365)),0)</f>
        <v>0</v>
      </c>
      <c r="AX21" s="618">
        <f>IF(AX$12=TRUE,(($W21*LIQUIDACION!$L$1047)*LIQUIDACION!$D$1045/IF(AND(LIQUIDACION!$D$1044&gt;LIQUIDACION!$B$1046,LIQUIDACION!$B$1046&gt;LIQUIDACION!$D$1043),366,365)),0)</f>
        <v>0</v>
      </c>
    </row>
    <row r="22" spans="2:50" x14ac:dyDescent="0.25">
      <c r="B22" s="123">
        <v>10</v>
      </c>
      <c r="C22" s="404"/>
      <c r="D22" s="170"/>
      <c r="E22" s="170"/>
      <c r="F22" s="170"/>
      <c r="G22" s="170">
        <f t="shared" si="4"/>
        <v>0</v>
      </c>
      <c r="H22" s="170">
        <f t="shared" si="5"/>
        <v>0</v>
      </c>
      <c r="I22" s="170"/>
      <c r="J22" s="170"/>
      <c r="K22" s="170"/>
      <c r="L22" s="170"/>
      <c r="M22" s="170"/>
      <c r="N22" s="170"/>
      <c r="O22" s="170"/>
      <c r="P22" s="170"/>
      <c r="Q22" s="170"/>
      <c r="R22" s="170"/>
      <c r="S22" s="170"/>
      <c r="T22" s="170"/>
      <c r="U22" s="170"/>
      <c r="V22" s="170"/>
      <c r="W22" s="170"/>
      <c r="X22" s="170"/>
      <c r="Y22" s="170"/>
      <c r="Z22" s="170"/>
      <c r="AA22" s="170"/>
      <c r="AB22" s="415">
        <f t="shared" si="6"/>
        <v>0</v>
      </c>
      <c r="AC22" s="415">
        <f t="shared" si="7"/>
        <v>0</v>
      </c>
      <c r="AE22" s="618">
        <f>IF(AE$12=TRUE,(($D22*LIQUIDACION!$L$1046)*LIQUIDACION!$D$1045/IF(AND(LIQUIDACION!$D$1044&gt;LIQUIDACION!$B$1046,LIQUIDACION!$B$1046&gt;LIQUIDACION!$D$1043),366,365)),0)</f>
        <v>0</v>
      </c>
      <c r="AF22" s="618">
        <f>IF(AF$12=TRUE,(($E22*LIQUIDACION!$L$1046)*LIQUIDACION!$D$1045/IF(AND(LIQUIDACION!$D$1044&gt;LIQUIDACION!$B$1046,LIQUIDACION!$B$1046&gt;LIQUIDACION!$D$1043),366,365)),0)</f>
        <v>0</v>
      </c>
      <c r="AG22" s="618">
        <f>IF(AG$12=TRUE,(($F22*LIQUIDACION!$L$1046)*LIQUIDACION!$D$1045/IF(AND(LIQUIDACION!$D$1044&gt;LIQUIDACION!$B$1046,LIQUIDACION!$B$1046&gt;LIQUIDACION!$D$1043),366,365)),0)</f>
        <v>0</v>
      </c>
      <c r="AH22" s="618">
        <f>IF(AH$12=TRUE,(($G22*LIQUIDACION!$L$1046)*LIQUIDACION!$D$1045/IF(AND(LIQUIDACION!$D$1044&gt;LIQUIDACION!$B$1046,LIQUIDACION!$B$1046&gt;LIQUIDACION!$D$1043),366,365)),0)</f>
        <v>0</v>
      </c>
      <c r="AI22" s="618">
        <f>IF(AI$12=TRUE,(($H22*LIQUIDACION!$L$1047)*LIQUIDACION!$D$1045/IF(AND(LIQUIDACION!$D$1044&gt;LIQUIDACION!$B$1046,LIQUIDACION!$B$1046&gt;LIQUIDACION!$D$1043),366,365)),0)</f>
        <v>0</v>
      </c>
      <c r="AJ22" s="618">
        <f>IF(AJ$12=TRUE,(($I22*LIQUIDACION!$L$1047)*LIQUIDACION!$D$1045/IF(AND(LIQUIDACION!$D$1044&gt;LIQUIDACION!$B$1046,LIQUIDACION!$B$1046&gt;LIQUIDACION!$D$1043),366,365)),0)</f>
        <v>0</v>
      </c>
      <c r="AK22" s="618">
        <f>IF(AK$12=TRUE,(($J22*LIQUIDACION!$L$1047)*LIQUIDACION!$D$1045/IF(AND(LIQUIDACION!$D$1044&gt;LIQUIDACION!$B$1046,LIQUIDACION!$B$1046&gt;LIQUIDACION!$D$1043),366,365)),0)</f>
        <v>0</v>
      </c>
      <c r="AL22" s="618">
        <f>IF(AL$12=TRUE,(($K22*LIQUIDACION!$L$1047)*LIQUIDACION!$D$1045/IF(AND(LIQUIDACION!$D$1044&gt;LIQUIDACION!$B$1046,LIQUIDACION!$B$1046&gt;LIQUIDACION!$D$1043),366,365)),0)</f>
        <v>0</v>
      </c>
      <c r="AM22" s="618">
        <f>IF(AM$12=TRUE,(($L22*LIQUIDACION!$L$1047)*LIQUIDACION!$D$1045/IF(AND(LIQUIDACION!$D$1044&gt;LIQUIDACION!$B$1046,LIQUIDACION!$B$1046&gt;LIQUIDACION!$D$1043),366,365)),0)</f>
        <v>0</v>
      </c>
      <c r="AN22" s="618">
        <f>IF(AN$12=TRUE,(($M22*LIQUIDACION!$L$1047)*LIQUIDACION!$D$1045/IF(AND(LIQUIDACION!$D$1044&gt;LIQUIDACION!$B$1046,LIQUIDACION!$B$1046&gt;LIQUIDACION!$D$1043),366,365)),0)</f>
        <v>0</v>
      </c>
      <c r="AO22" s="618">
        <f>IF(AO$12=TRUE,(($N22*LIQUIDACION!$L$1047)*LIQUIDACION!$D$1045/IF(AND(LIQUIDACION!$D$1044&gt;LIQUIDACION!$B$1046,LIQUIDACION!$B$1046&gt;LIQUIDACION!$D$1043),366,365)),0)</f>
        <v>0</v>
      </c>
      <c r="AP22" s="618">
        <f>IF(AP$12=TRUE,(($O22*LIQUIDACION!$L$1047)*LIQUIDACION!$D$1045/IF(AND(LIQUIDACION!$D$1044&gt;LIQUIDACION!$B$1046,LIQUIDACION!$B$1046&gt;LIQUIDACION!$D$1043),366,365)),0)</f>
        <v>0</v>
      </c>
      <c r="AQ22" s="618">
        <f>IF(AQ$12=TRUE,(($P22*LIQUIDACION!$L$1047)*LIQUIDACION!$D$1045/IF(AND(LIQUIDACION!$D$1044&gt;LIQUIDACION!$B$1046,LIQUIDACION!$B$1046&gt;LIQUIDACION!$D$1043),366,365)),0)</f>
        <v>0</v>
      </c>
      <c r="AR22" s="618">
        <f>IF(AR$12=TRUE,(($Q22*LIQUIDACION!$L$1047)*LIQUIDACION!$D$1045/IF(AND(LIQUIDACION!$D$1044&gt;LIQUIDACION!$B$1046,LIQUIDACION!$B$1046&gt;LIQUIDACION!$D$1043),366,365)),0)</f>
        <v>0</v>
      </c>
      <c r="AS22" s="618">
        <f>IF(AS$12=TRUE,(($R22*LIQUIDACION!$L$1047)*LIQUIDACION!$D$1045/IF(AND(LIQUIDACION!$D$1044&gt;LIQUIDACION!$B$1046,LIQUIDACION!$B$1046&gt;LIQUIDACION!$D$1043),366,365)),0)</f>
        <v>0</v>
      </c>
      <c r="AT22" s="618">
        <f>IF(AT$12=TRUE,(($S22*LIQUIDACION!$L$1047)*LIQUIDACION!$D$1045/IF(AND(LIQUIDACION!$D$1044&gt;LIQUIDACION!$B$1046,LIQUIDACION!$B$1046&gt;LIQUIDACION!$D$1043),366,365)),0)</f>
        <v>0</v>
      </c>
      <c r="AU22" s="618">
        <f>IF(AU$12=TRUE,(($T22*LIQUIDACION!$L$1047)*LIQUIDACION!$D$1045/IF(AND(LIQUIDACION!$D$1044&gt;LIQUIDACION!$B$1046,LIQUIDACION!$B$1046&gt;LIQUIDACION!$D$1043),366,365)),0)</f>
        <v>0</v>
      </c>
      <c r="AV22" s="618">
        <f>IF(AV$12=TRUE,(($U22*LIQUIDACION!$L$1047)*LIQUIDACION!$D$1045/IF(AND(LIQUIDACION!$D$1044&gt;LIQUIDACION!$B$1046,LIQUIDACION!$B$1046&gt;LIQUIDACION!$D$1043),366,365)),0)</f>
        <v>0</v>
      </c>
      <c r="AW22" s="618">
        <f>IF(AW$12=TRUE,(($V22*LIQUIDACION!$L$1047)*LIQUIDACION!$D$1045/IF(AND(LIQUIDACION!$D$1044&gt;LIQUIDACION!$B$1046,LIQUIDACION!$B$1046&gt;LIQUIDACION!$D$1043),366,365)),0)</f>
        <v>0</v>
      </c>
      <c r="AX22" s="618">
        <f>IF(AX$12=TRUE,(($W22*LIQUIDACION!$L$1047)*LIQUIDACION!$D$1045/IF(AND(LIQUIDACION!$D$1044&gt;LIQUIDACION!$B$1046,LIQUIDACION!$B$1046&gt;LIQUIDACION!$D$1043),366,365)),0)</f>
        <v>0</v>
      </c>
    </row>
    <row r="23" spans="2:50" x14ac:dyDescent="0.25">
      <c r="B23" s="121">
        <v>11</v>
      </c>
      <c r="C23" s="404"/>
      <c r="D23" s="170"/>
      <c r="E23" s="170"/>
      <c r="F23" s="170"/>
      <c r="G23" s="170">
        <f t="shared" si="4"/>
        <v>0</v>
      </c>
      <c r="H23" s="170">
        <f t="shared" si="5"/>
        <v>0</v>
      </c>
      <c r="I23" s="170"/>
      <c r="J23" s="170"/>
      <c r="K23" s="170"/>
      <c r="L23" s="170"/>
      <c r="M23" s="170"/>
      <c r="N23" s="170"/>
      <c r="O23" s="170"/>
      <c r="P23" s="170"/>
      <c r="Q23" s="170"/>
      <c r="R23" s="170"/>
      <c r="S23" s="170"/>
      <c r="T23" s="170"/>
      <c r="U23" s="170"/>
      <c r="V23" s="170"/>
      <c r="W23" s="170"/>
      <c r="X23" s="170"/>
      <c r="Y23" s="170"/>
      <c r="Z23" s="170"/>
      <c r="AA23" s="170"/>
      <c r="AB23" s="415">
        <f t="shared" si="6"/>
        <v>0</v>
      </c>
      <c r="AC23" s="415">
        <f t="shared" si="7"/>
        <v>0</v>
      </c>
      <c r="AE23" s="618">
        <f>IF(AE$12=TRUE,(($D23*LIQUIDACION!$L$1046)*LIQUIDACION!$D$1045/IF(AND(LIQUIDACION!$D$1044&gt;LIQUIDACION!$B$1046,LIQUIDACION!$B$1046&gt;LIQUIDACION!$D$1043),366,365)),0)</f>
        <v>0</v>
      </c>
      <c r="AF23" s="618">
        <f>IF(AF$12=TRUE,(($E23*LIQUIDACION!$L$1046)*LIQUIDACION!$D$1045/IF(AND(LIQUIDACION!$D$1044&gt;LIQUIDACION!$B$1046,LIQUIDACION!$B$1046&gt;LIQUIDACION!$D$1043),366,365)),0)</f>
        <v>0</v>
      </c>
      <c r="AG23" s="618">
        <f>IF(AG$12=TRUE,(($F23*LIQUIDACION!$L$1046)*LIQUIDACION!$D$1045/IF(AND(LIQUIDACION!$D$1044&gt;LIQUIDACION!$B$1046,LIQUIDACION!$B$1046&gt;LIQUIDACION!$D$1043),366,365)),0)</f>
        <v>0</v>
      </c>
      <c r="AH23" s="618">
        <f>IF(AH$12=TRUE,(($G23*LIQUIDACION!$L$1046)*LIQUIDACION!$D$1045/IF(AND(LIQUIDACION!$D$1044&gt;LIQUIDACION!$B$1046,LIQUIDACION!$B$1046&gt;LIQUIDACION!$D$1043),366,365)),0)</f>
        <v>0</v>
      </c>
      <c r="AI23" s="618">
        <f>IF(AI$12=TRUE,(($H23*LIQUIDACION!$L$1047)*LIQUIDACION!$D$1045/IF(AND(LIQUIDACION!$D$1044&gt;LIQUIDACION!$B$1046,LIQUIDACION!$B$1046&gt;LIQUIDACION!$D$1043),366,365)),0)</f>
        <v>0</v>
      </c>
      <c r="AJ23" s="618">
        <f>IF(AJ$12=TRUE,(($I23*LIQUIDACION!$L$1047)*LIQUIDACION!$D$1045/IF(AND(LIQUIDACION!$D$1044&gt;LIQUIDACION!$B$1046,LIQUIDACION!$B$1046&gt;LIQUIDACION!$D$1043),366,365)),0)</f>
        <v>0</v>
      </c>
      <c r="AK23" s="618">
        <f>IF(AK$12=TRUE,(($J23*LIQUIDACION!$L$1047)*LIQUIDACION!$D$1045/IF(AND(LIQUIDACION!$D$1044&gt;LIQUIDACION!$B$1046,LIQUIDACION!$B$1046&gt;LIQUIDACION!$D$1043),366,365)),0)</f>
        <v>0</v>
      </c>
      <c r="AL23" s="618">
        <f>IF(AL$12=TRUE,(($K23*LIQUIDACION!$L$1047)*LIQUIDACION!$D$1045/IF(AND(LIQUIDACION!$D$1044&gt;LIQUIDACION!$B$1046,LIQUIDACION!$B$1046&gt;LIQUIDACION!$D$1043),366,365)),0)</f>
        <v>0</v>
      </c>
      <c r="AM23" s="618">
        <f>IF(AM$12=TRUE,(($L23*LIQUIDACION!$L$1047)*LIQUIDACION!$D$1045/IF(AND(LIQUIDACION!$D$1044&gt;LIQUIDACION!$B$1046,LIQUIDACION!$B$1046&gt;LIQUIDACION!$D$1043),366,365)),0)</f>
        <v>0</v>
      </c>
      <c r="AN23" s="618">
        <f>IF(AN$12=TRUE,(($M23*LIQUIDACION!$L$1047)*LIQUIDACION!$D$1045/IF(AND(LIQUIDACION!$D$1044&gt;LIQUIDACION!$B$1046,LIQUIDACION!$B$1046&gt;LIQUIDACION!$D$1043),366,365)),0)</f>
        <v>0</v>
      </c>
      <c r="AO23" s="618">
        <f>IF(AO$12=TRUE,(($N23*LIQUIDACION!$L$1047)*LIQUIDACION!$D$1045/IF(AND(LIQUIDACION!$D$1044&gt;LIQUIDACION!$B$1046,LIQUIDACION!$B$1046&gt;LIQUIDACION!$D$1043),366,365)),0)</f>
        <v>0</v>
      </c>
      <c r="AP23" s="618">
        <f>IF(AP$12=TRUE,(($O23*LIQUIDACION!$L$1047)*LIQUIDACION!$D$1045/IF(AND(LIQUIDACION!$D$1044&gt;LIQUIDACION!$B$1046,LIQUIDACION!$B$1046&gt;LIQUIDACION!$D$1043),366,365)),0)</f>
        <v>0</v>
      </c>
      <c r="AQ23" s="618">
        <f>IF(AQ$12=TRUE,(($P23*LIQUIDACION!$L$1047)*LIQUIDACION!$D$1045/IF(AND(LIQUIDACION!$D$1044&gt;LIQUIDACION!$B$1046,LIQUIDACION!$B$1046&gt;LIQUIDACION!$D$1043),366,365)),0)</f>
        <v>0</v>
      </c>
      <c r="AR23" s="618">
        <f>IF(AR$12=TRUE,(($Q23*LIQUIDACION!$L$1047)*LIQUIDACION!$D$1045/IF(AND(LIQUIDACION!$D$1044&gt;LIQUIDACION!$B$1046,LIQUIDACION!$B$1046&gt;LIQUIDACION!$D$1043),366,365)),0)</f>
        <v>0</v>
      </c>
      <c r="AS23" s="618">
        <f>IF(AS$12=TRUE,(($R23*LIQUIDACION!$L$1047)*LIQUIDACION!$D$1045/IF(AND(LIQUIDACION!$D$1044&gt;LIQUIDACION!$B$1046,LIQUIDACION!$B$1046&gt;LIQUIDACION!$D$1043),366,365)),0)</f>
        <v>0</v>
      </c>
      <c r="AT23" s="618">
        <f>IF(AT$12=TRUE,(($S23*LIQUIDACION!$L$1047)*LIQUIDACION!$D$1045/IF(AND(LIQUIDACION!$D$1044&gt;LIQUIDACION!$B$1046,LIQUIDACION!$B$1046&gt;LIQUIDACION!$D$1043),366,365)),0)</f>
        <v>0</v>
      </c>
      <c r="AU23" s="618">
        <f>IF(AU$12=TRUE,(($T23*LIQUIDACION!$L$1047)*LIQUIDACION!$D$1045/IF(AND(LIQUIDACION!$D$1044&gt;LIQUIDACION!$B$1046,LIQUIDACION!$B$1046&gt;LIQUIDACION!$D$1043),366,365)),0)</f>
        <v>0</v>
      </c>
      <c r="AV23" s="618">
        <f>IF(AV$12=TRUE,(($U23*LIQUIDACION!$L$1047)*LIQUIDACION!$D$1045/IF(AND(LIQUIDACION!$D$1044&gt;LIQUIDACION!$B$1046,LIQUIDACION!$B$1046&gt;LIQUIDACION!$D$1043),366,365)),0)</f>
        <v>0</v>
      </c>
      <c r="AW23" s="618">
        <f>IF(AW$12=TRUE,(($V23*LIQUIDACION!$L$1047)*LIQUIDACION!$D$1045/IF(AND(LIQUIDACION!$D$1044&gt;LIQUIDACION!$B$1046,LIQUIDACION!$B$1046&gt;LIQUIDACION!$D$1043),366,365)),0)</f>
        <v>0</v>
      </c>
      <c r="AX23" s="618">
        <f>IF(AX$12=TRUE,(($W23*LIQUIDACION!$L$1047)*LIQUIDACION!$D$1045/IF(AND(LIQUIDACION!$D$1044&gt;LIQUIDACION!$B$1046,LIQUIDACION!$B$1046&gt;LIQUIDACION!$D$1043),366,365)),0)</f>
        <v>0</v>
      </c>
    </row>
    <row r="24" spans="2:50" x14ac:dyDescent="0.25">
      <c r="B24" s="123">
        <v>12</v>
      </c>
      <c r="C24" s="404"/>
      <c r="D24" s="170"/>
      <c r="E24" s="170"/>
      <c r="F24" s="170"/>
      <c r="G24" s="170">
        <f t="shared" si="4"/>
        <v>0</v>
      </c>
      <c r="H24" s="170">
        <f t="shared" si="5"/>
        <v>0</v>
      </c>
      <c r="I24" s="170"/>
      <c r="J24" s="170"/>
      <c r="K24" s="170"/>
      <c r="L24" s="170"/>
      <c r="M24" s="170"/>
      <c r="N24" s="170"/>
      <c r="O24" s="170"/>
      <c r="P24" s="170"/>
      <c r="Q24" s="170"/>
      <c r="R24" s="170"/>
      <c r="S24" s="170"/>
      <c r="T24" s="170"/>
      <c r="U24" s="170"/>
      <c r="V24" s="170"/>
      <c r="W24" s="170"/>
      <c r="X24" s="170"/>
      <c r="Y24" s="170"/>
      <c r="Z24" s="170"/>
      <c r="AA24" s="170"/>
      <c r="AB24" s="415">
        <f t="shared" si="6"/>
        <v>0</v>
      </c>
      <c r="AC24" s="415">
        <f t="shared" si="7"/>
        <v>0</v>
      </c>
      <c r="AE24" s="618">
        <f>IF(AE$12=TRUE,(($D24*LIQUIDACION!$L$1046)*LIQUIDACION!$D$1045/IF(AND(LIQUIDACION!$D$1044&gt;LIQUIDACION!$B$1046,LIQUIDACION!$B$1046&gt;LIQUIDACION!$D$1043),366,365)),0)</f>
        <v>0</v>
      </c>
      <c r="AF24" s="618">
        <f>IF(AF$12=TRUE,(($E24*LIQUIDACION!$L$1046)*LIQUIDACION!$D$1045/IF(AND(LIQUIDACION!$D$1044&gt;LIQUIDACION!$B$1046,LIQUIDACION!$B$1046&gt;LIQUIDACION!$D$1043),366,365)),0)</f>
        <v>0</v>
      </c>
      <c r="AG24" s="618">
        <f>IF(AG$12=TRUE,(($F24*LIQUIDACION!$L$1046)*LIQUIDACION!$D$1045/IF(AND(LIQUIDACION!$D$1044&gt;LIQUIDACION!$B$1046,LIQUIDACION!$B$1046&gt;LIQUIDACION!$D$1043),366,365)),0)</f>
        <v>0</v>
      </c>
      <c r="AH24" s="618">
        <f>IF(AH$12=TRUE,(($G24*LIQUIDACION!$L$1046)*LIQUIDACION!$D$1045/IF(AND(LIQUIDACION!$D$1044&gt;LIQUIDACION!$B$1046,LIQUIDACION!$B$1046&gt;LIQUIDACION!$D$1043),366,365)),0)</f>
        <v>0</v>
      </c>
      <c r="AI24" s="618">
        <f>IF(AI$12=TRUE,(($H24*LIQUIDACION!$L$1047)*LIQUIDACION!$D$1045/IF(AND(LIQUIDACION!$D$1044&gt;LIQUIDACION!$B$1046,LIQUIDACION!$B$1046&gt;LIQUIDACION!$D$1043),366,365)),0)</f>
        <v>0</v>
      </c>
      <c r="AJ24" s="618">
        <f>IF(AJ$12=TRUE,(($I24*LIQUIDACION!$L$1047)*LIQUIDACION!$D$1045/IF(AND(LIQUIDACION!$D$1044&gt;LIQUIDACION!$B$1046,LIQUIDACION!$B$1046&gt;LIQUIDACION!$D$1043),366,365)),0)</f>
        <v>0</v>
      </c>
      <c r="AK24" s="618">
        <f>IF(AK$12=TRUE,(($J24*LIQUIDACION!$L$1047)*LIQUIDACION!$D$1045/IF(AND(LIQUIDACION!$D$1044&gt;LIQUIDACION!$B$1046,LIQUIDACION!$B$1046&gt;LIQUIDACION!$D$1043),366,365)),0)</f>
        <v>0</v>
      </c>
      <c r="AL24" s="618">
        <f>IF(AL$12=TRUE,(($K24*LIQUIDACION!$L$1047)*LIQUIDACION!$D$1045/IF(AND(LIQUIDACION!$D$1044&gt;LIQUIDACION!$B$1046,LIQUIDACION!$B$1046&gt;LIQUIDACION!$D$1043),366,365)),0)</f>
        <v>0</v>
      </c>
      <c r="AM24" s="618">
        <f>IF(AM$12=TRUE,(($L24*LIQUIDACION!$L$1047)*LIQUIDACION!$D$1045/IF(AND(LIQUIDACION!$D$1044&gt;LIQUIDACION!$B$1046,LIQUIDACION!$B$1046&gt;LIQUIDACION!$D$1043),366,365)),0)</f>
        <v>0</v>
      </c>
      <c r="AN24" s="618">
        <f>IF(AN$12=TRUE,(($M24*LIQUIDACION!$L$1047)*LIQUIDACION!$D$1045/IF(AND(LIQUIDACION!$D$1044&gt;LIQUIDACION!$B$1046,LIQUIDACION!$B$1046&gt;LIQUIDACION!$D$1043),366,365)),0)</f>
        <v>0</v>
      </c>
      <c r="AO24" s="618">
        <f>IF(AO$12=TRUE,(($N24*LIQUIDACION!$L$1047)*LIQUIDACION!$D$1045/IF(AND(LIQUIDACION!$D$1044&gt;LIQUIDACION!$B$1046,LIQUIDACION!$B$1046&gt;LIQUIDACION!$D$1043),366,365)),0)</f>
        <v>0</v>
      </c>
      <c r="AP24" s="618">
        <f>IF(AP$12=TRUE,(($O24*LIQUIDACION!$L$1047)*LIQUIDACION!$D$1045/IF(AND(LIQUIDACION!$D$1044&gt;LIQUIDACION!$B$1046,LIQUIDACION!$B$1046&gt;LIQUIDACION!$D$1043),366,365)),0)</f>
        <v>0</v>
      </c>
      <c r="AQ24" s="618">
        <f>IF(AQ$12=TRUE,(($P24*LIQUIDACION!$L$1047)*LIQUIDACION!$D$1045/IF(AND(LIQUIDACION!$D$1044&gt;LIQUIDACION!$B$1046,LIQUIDACION!$B$1046&gt;LIQUIDACION!$D$1043),366,365)),0)</f>
        <v>0</v>
      </c>
      <c r="AR24" s="618">
        <f>IF(AR$12=TRUE,(($Q24*LIQUIDACION!$L$1047)*LIQUIDACION!$D$1045/IF(AND(LIQUIDACION!$D$1044&gt;LIQUIDACION!$B$1046,LIQUIDACION!$B$1046&gt;LIQUIDACION!$D$1043),366,365)),0)</f>
        <v>0</v>
      </c>
      <c r="AS24" s="618">
        <f>IF(AS$12=TRUE,(($R24*LIQUIDACION!$L$1047)*LIQUIDACION!$D$1045/IF(AND(LIQUIDACION!$D$1044&gt;LIQUIDACION!$B$1046,LIQUIDACION!$B$1046&gt;LIQUIDACION!$D$1043),366,365)),0)</f>
        <v>0</v>
      </c>
      <c r="AT24" s="618">
        <f>IF(AT$12=TRUE,(($S24*LIQUIDACION!$L$1047)*LIQUIDACION!$D$1045/IF(AND(LIQUIDACION!$D$1044&gt;LIQUIDACION!$B$1046,LIQUIDACION!$B$1046&gt;LIQUIDACION!$D$1043),366,365)),0)</f>
        <v>0</v>
      </c>
      <c r="AU24" s="618">
        <f>IF(AU$12=TRUE,(($T24*LIQUIDACION!$L$1047)*LIQUIDACION!$D$1045/IF(AND(LIQUIDACION!$D$1044&gt;LIQUIDACION!$B$1046,LIQUIDACION!$B$1046&gt;LIQUIDACION!$D$1043),366,365)),0)</f>
        <v>0</v>
      </c>
      <c r="AV24" s="618">
        <f>IF(AV$12=TRUE,(($U24*LIQUIDACION!$L$1047)*LIQUIDACION!$D$1045/IF(AND(LIQUIDACION!$D$1044&gt;LIQUIDACION!$B$1046,LIQUIDACION!$B$1046&gt;LIQUIDACION!$D$1043),366,365)),0)</f>
        <v>0</v>
      </c>
      <c r="AW24" s="618">
        <f>IF(AW$12=TRUE,(($V24*LIQUIDACION!$L$1047)*LIQUIDACION!$D$1045/IF(AND(LIQUIDACION!$D$1044&gt;LIQUIDACION!$B$1046,LIQUIDACION!$B$1046&gt;LIQUIDACION!$D$1043),366,365)),0)</f>
        <v>0</v>
      </c>
      <c r="AX24" s="618">
        <f>IF(AX$12=TRUE,(($W24*LIQUIDACION!$L$1047)*LIQUIDACION!$D$1045/IF(AND(LIQUIDACION!$D$1044&gt;LIQUIDACION!$B$1046,LIQUIDACION!$B$1046&gt;LIQUIDACION!$D$1043),366,365)),0)</f>
        <v>0</v>
      </c>
    </row>
    <row r="25" spans="2:50" x14ac:dyDescent="0.25">
      <c r="B25" s="121">
        <v>13</v>
      </c>
      <c r="C25" s="404"/>
      <c r="D25" s="170"/>
      <c r="E25" s="170"/>
      <c r="F25" s="170"/>
      <c r="G25" s="170">
        <f t="shared" si="4"/>
        <v>0</v>
      </c>
      <c r="H25" s="170">
        <f t="shared" si="5"/>
        <v>0</v>
      </c>
      <c r="I25" s="170"/>
      <c r="J25" s="170"/>
      <c r="K25" s="170"/>
      <c r="L25" s="170"/>
      <c r="M25" s="170"/>
      <c r="N25" s="170"/>
      <c r="O25" s="170"/>
      <c r="P25" s="170"/>
      <c r="Q25" s="170"/>
      <c r="R25" s="170"/>
      <c r="S25" s="170"/>
      <c r="T25" s="170"/>
      <c r="U25" s="170"/>
      <c r="V25" s="170"/>
      <c r="W25" s="170"/>
      <c r="X25" s="170"/>
      <c r="Y25" s="170"/>
      <c r="Z25" s="170"/>
      <c r="AA25" s="170"/>
      <c r="AB25" s="415">
        <f t="shared" si="6"/>
        <v>0</v>
      </c>
      <c r="AC25" s="415">
        <f t="shared" si="7"/>
        <v>0</v>
      </c>
      <c r="AE25" s="618">
        <f>IF(AE$12=TRUE,(($D25*LIQUIDACION!$L$1046)*LIQUIDACION!$D$1045/IF(AND(LIQUIDACION!$D$1044&gt;LIQUIDACION!$B$1046,LIQUIDACION!$B$1046&gt;LIQUIDACION!$D$1043),366,365)),0)</f>
        <v>0</v>
      </c>
      <c r="AF25" s="618">
        <f>IF(AF$12=TRUE,(($E25*LIQUIDACION!$L$1046)*LIQUIDACION!$D$1045/IF(AND(LIQUIDACION!$D$1044&gt;LIQUIDACION!$B$1046,LIQUIDACION!$B$1046&gt;LIQUIDACION!$D$1043),366,365)),0)</f>
        <v>0</v>
      </c>
      <c r="AG25" s="618">
        <f>IF(AG$12=TRUE,(($F25*LIQUIDACION!$L$1046)*LIQUIDACION!$D$1045/IF(AND(LIQUIDACION!$D$1044&gt;LIQUIDACION!$B$1046,LIQUIDACION!$B$1046&gt;LIQUIDACION!$D$1043),366,365)),0)</f>
        <v>0</v>
      </c>
      <c r="AH25" s="618">
        <f>IF(AH$12=TRUE,(($G25*LIQUIDACION!$L$1046)*LIQUIDACION!$D$1045/IF(AND(LIQUIDACION!$D$1044&gt;LIQUIDACION!$B$1046,LIQUIDACION!$B$1046&gt;LIQUIDACION!$D$1043),366,365)),0)</f>
        <v>0</v>
      </c>
      <c r="AI25" s="618">
        <f>IF(AI$12=TRUE,(($H25*LIQUIDACION!$L$1047)*LIQUIDACION!$D$1045/IF(AND(LIQUIDACION!$D$1044&gt;LIQUIDACION!$B$1046,LIQUIDACION!$B$1046&gt;LIQUIDACION!$D$1043),366,365)),0)</f>
        <v>0</v>
      </c>
      <c r="AJ25" s="618">
        <f>IF(AJ$12=TRUE,(($I25*LIQUIDACION!$L$1047)*LIQUIDACION!$D$1045/IF(AND(LIQUIDACION!$D$1044&gt;LIQUIDACION!$B$1046,LIQUIDACION!$B$1046&gt;LIQUIDACION!$D$1043),366,365)),0)</f>
        <v>0</v>
      </c>
      <c r="AK25" s="618">
        <f>IF(AK$12=TRUE,(($J25*LIQUIDACION!$L$1047)*LIQUIDACION!$D$1045/IF(AND(LIQUIDACION!$D$1044&gt;LIQUIDACION!$B$1046,LIQUIDACION!$B$1046&gt;LIQUIDACION!$D$1043),366,365)),0)</f>
        <v>0</v>
      </c>
      <c r="AL25" s="618">
        <f>IF(AL$12=TRUE,(($K25*LIQUIDACION!$L$1047)*LIQUIDACION!$D$1045/IF(AND(LIQUIDACION!$D$1044&gt;LIQUIDACION!$B$1046,LIQUIDACION!$B$1046&gt;LIQUIDACION!$D$1043),366,365)),0)</f>
        <v>0</v>
      </c>
      <c r="AM25" s="618">
        <f>IF(AM$12=TRUE,(($L25*LIQUIDACION!$L$1047)*LIQUIDACION!$D$1045/IF(AND(LIQUIDACION!$D$1044&gt;LIQUIDACION!$B$1046,LIQUIDACION!$B$1046&gt;LIQUIDACION!$D$1043),366,365)),0)</f>
        <v>0</v>
      </c>
      <c r="AN25" s="618">
        <f>IF(AN$12=TRUE,(($M25*LIQUIDACION!$L$1047)*LIQUIDACION!$D$1045/IF(AND(LIQUIDACION!$D$1044&gt;LIQUIDACION!$B$1046,LIQUIDACION!$B$1046&gt;LIQUIDACION!$D$1043),366,365)),0)</f>
        <v>0</v>
      </c>
      <c r="AO25" s="618">
        <f>IF(AO$12=TRUE,(($N25*LIQUIDACION!$L$1047)*LIQUIDACION!$D$1045/IF(AND(LIQUIDACION!$D$1044&gt;LIQUIDACION!$B$1046,LIQUIDACION!$B$1046&gt;LIQUIDACION!$D$1043),366,365)),0)</f>
        <v>0</v>
      </c>
      <c r="AP25" s="618">
        <f>IF(AP$12=TRUE,(($O25*LIQUIDACION!$L$1047)*LIQUIDACION!$D$1045/IF(AND(LIQUIDACION!$D$1044&gt;LIQUIDACION!$B$1046,LIQUIDACION!$B$1046&gt;LIQUIDACION!$D$1043),366,365)),0)</f>
        <v>0</v>
      </c>
      <c r="AQ25" s="618">
        <f>IF(AQ$12=TRUE,(($P25*LIQUIDACION!$L$1047)*LIQUIDACION!$D$1045/IF(AND(LIQUIDACION!$D$1044&gt;LIQUIDACION!$B$1046,LIQUIDACION!$B$1046&gt;LIQUIDACION!$D$1043),366,365)),0)</f>
        <v>0</v>
      </c>
      <c r="AR25" s="618">
        <f>IF(AR$12=TRUE,(($Q25*LIQUIDACION!$L$1047)*LIQUIDACION!$D$1045/IF(AND(LIQUIDACION!$D$1044&gt;LIQUIDACION!$B$1046,LIQUIDACION!$B$1046&gt;LIQUIDACION!$D$1043),366,365)),0)</f>
        <v>0</v>
      </c>
      <c r="AS25" s="618">
        <f>IF(AS$12=TRUE,(($R25*LIQUIDACION!$L$1047)*LIQUIDACION!$D$1045/IF(AND(LIQUIDACION!$D$1044&gt;LIQUIDACION!$B$1046,LIQUIDACION!$B$1046&gt;LIQUIDACION!$D$1043),366,365)),0)</f>
        <v>0</v>
      </c>
      <c r="AT25" s="618">
        <f>IF(AT$12=TRUE,(($S25*LIQUIDACION!$L$1047)*LIQUIDACION!$D$1045/IF(AND(LIQUIDACION!$D$1044&gt;LIQUIDACION!$B$1046,LIQUIDACION!$B$1046&gt;LIQUIDACION!$D$1043),366,365)),0)</f>
        <v>0</v>
      </c>
      <c r="AU25" s="618">
        <f>IF(AU$12=TRUE,(($T25*LIQUIDACION!$L$1047)*LIQUIDACION!$D$1045/IF(AND(LIQUIDACION!$D$1044&gt;LIQUIDACION!$B$1046,LIQUIDACION!$B$1046&gt;LIQUIDACION!$D$1043),366,365)),0)</f>
        <v>0</v>
      </c>
      <c r="AV25" s="618">
        <f>IF(AV$12=TRUE,(($U25*LIQUIDACION!$L$1047)*LIQUIDACION!$D$1045/IF(AND(LIQUIDACION!$D$1044&gt;LIQUIDACION!$B$1046,LIQUIDACION!$B$1046&gt;LIQUIDACION!$D$1043),366,365)),0)</f>
        <v>0</v>
      </c>
      <c r="AW25" s="618">
        <f>IF(AW$12=TRUE,(($V25*LIQUIDACION!$L$1047)*LIQUIDACION!$D$1045/IF(AND(LIQUIDACION!$D$1044&gt;LIQUIDACION!$B$1046,LIQUIDACION!$B$1046&gt;LIQUIDACION!$D$1043),366,365)),0)</f>
        <v>0</v>
      </c>
      <c r="AX25" s="618">
        <f>IF(AX$12=TRUE,(($W25*LIQUIDACION!$L$1047)*LIQUIDACION!$D$1045/IF(AND(LIQUIDACION!$D$1044&gt;LIQUIDACION!$B$1046,LIQUIDACION!$B$1046&gt;LIQUIDACION!$D$1043),366,365)),0)</f>
        <v>0</v>
      </c>
    </row>
    <row r="26" spans="2:50" x14ac:dyDescent="0.25">
      <c r="B26" s="123">
        <v>14</v>
      </c>
      <c r="C26" s="404"/>
      <c r="D26" s="170"/>
      <c r="E26" s="170"/>
      <c r="F26" s="170"/>
      <c r="G26" s="170">
        <f t="shared" si="4"/>
        <v>0</v>
      </c>
      <c r="H26" s="170">
        <f t="shared" si="5"/>
        <v>0</v>
      </c>
      <c r="I26" s="170"/>
      <c r="J26" s="170"/>
      <c r="K26" s="170"/>
      <c r="L26" s="170"/>
      <c r="M26" s="170"/>
      <c r="N26" s="170"/>
      <c r="O26" s="170"/>
      <c r="P26" s="170"/>
      <c r="Q26" s="170"/>
      <c r="R26" s="170"/>
      <c r="S26" s="170"/>
      <c r="T26" s="170"/>
      <c r="U26" s="170"/>
      <c r="V26" s="170"/>
      <c r="W26" s="170"/>
      <c r="X26" s="170"/>
      <c r="Y26" s="170"/>
      <c r="Z26" s="170"/>
      <c r="AA26" s="170"/>
      <c r="AB26" s="415">
        <f t="shared" si="6"/>
        <v>0</v>
      </c>
      <c r="AC26" s="415">
        <f t="shared" si="7"/>
        <v>0</v>
      </c>
      <c r="AE26" s="618">
        <f>IF(AE$12=TRUE,(($D26*LIQUIDACION!$L$1046)*LIQUIDACION!$D$1045/IF(AND(LIQUIDACION!$D$1044&gt;LIQUIDACION!$B$1046,LIQUIDACION!$B$1046&gt;LIQUIDACION!$D$1043),366,365)),0)</f>
        <v>0</v>
      </c>
      <c r="AF26" s="618">
        <f>IF(AF$12=TRUE,(($E26*LIQUIDACION!$L$1046)*LIQUIDACION!$D$1045/IF(AND(LIQUIDACION!$D$1044&gt;LIQUIDACION!$B$1046,LIQUIDACION!$B$1046&gt;LIQUIDACION!$D$1043),366,365)),0)</f>
        <v>0</v>
      </c>
      <c r="AG26" s="618">
        <f>IF(AG$12=TRUE,(($F26*LIQUIDACION!$L$1046)*LIQUIDACION!$D$1045/IF(AND(LIQUIDACION!$D$1044&gt;LIQUIDACION!$B$1046,LIQUIDACION!$B$1046&gt;LIQUIDACION!$D$1043),366,365)),0)</f>
        <v>0</v>
      </c>
      <c r="AH26" s="618">
        <f>IF(AH$12=TRUE,(($G26*LIQUIDACION!$L$1046)*LIQUIDACION!$D$1045/IF(AND(LIQUIDACION!$D$1044&gt;LIQUIDACION!$B$1046,LIQUIDACION!$B$1046&gt;LIQUIDACION!$D$1043),366,365)),0)</f>
        <v>0</v>
      </c>
      <c r="AI26" s="618">
        <f>IF(AI$12=TRUE,(($H26*LIQUIDACION!$L$1047)*LIQUIDACION!$D$1045/IF(AND(LIQUIDACION!$D$1044&gt;LIQUIDACION!$B$1046,LIQUIDACION!$B$1046&gt;LIQUIDACION!$D$1043),366,365)),0)</f>
        <v>0</v>
      </c>
      <c r="AJ26" s="618">
        <f>IF(AJ$12=TRUE,(($I26*LIQUIDACION!$L$1047)*LIQUIDACION!$D$1045/IF(AND(LIQUIDACION!$D$1044&gt;LIQUIDACION!$B$1046,LIQUIDACION!$B$1046&gt;LIQUIDACION!$D$1043),366,365)),0)</f>
        <v>0</v>
      </c>
      <c r="AK26" s="618">
        <f>IF(AK$12=TRUE,(($J26*LIQUIDACION!$L$1047)*LIQUIDACION!$D$1045/IF(AND(LIQUIDACION!$D$1044&gt;LIQUIDACION!$B$1046,LIQUIDACION!$B$1046&gt;LIQUIDACION!$D$1043),366,365)),0)</f>
        <v>0</v>
      </c>
      <c r="AL26" s="618">
        <f>IF(AL$12=TRUE,(($K26*LIQUIDACION!$L$1047)*LIQUIDACION!$D$1045/IF(AND(LIQUIDACION!$D$1044&gt;LIQUIDACION!$B$1046,LIQUIDACION!$B$1046&gt;LIQUIDACION!$D$1043),366,365)),0)</f>
        <v>0</v>
      </c>
      <c r="AM26" s="618">
        <f>IF(AM$12=TRUE,(($L26*LIQUIDACION!$L$1047)*LIQUIDACION!$D$1045/IF(AND(LIQUIDACION!$D$1044&gt;LIQUIDACION!$B$1046,LIQUIDACION!$B$1046&gt;LIQUIDACION!$D$1043),366,365)),0)</f>
        <v>0</v>
      </c>
      <c r="AN26" s="618">
        <f>IF(AN$12=TRUE,(($M26*LIQUIDACION!$L$1047)*LIQUIDACION!$D$1045/IF(AND(LIQUIDACION!$D$1044&gt;LIQUIDACION!$B$1046,LIQUIDACION!$B$1046&gt;LIQUIDACION!$D$1043),366,365)),0)</f>
        <v>0</v>
      </c>
      <c r="AO26" s="618">
        <f>IF(AO$12=TRUE,(($N26*LIQUIDACION!$L$1047)*LIQUIDACION!$D$1045/IF(AND(LIQUIDACION!$D$1044&gt;LIQUIDACION!$B$1046,LIQUIDACION!$B$1046&gt;LIQUIDACION!$D$1043),366,365)),0)</f>
        <v>0</v>
      </c>
      <c r="AP26" s="618">
        <f>IF(AP$12=TRUE,(($O26*LIQUIDACION!$L$1047)*LIQUIDACION!$D$1045/IF(AND(LIQUIDACION!$D$1044&gt;LIQUIDACION!$B$1046,LIQUIDACION!$B$1046&gt;LIQUIDACION!$D$1043),366,365)),0)</f>
        <v>0</v>
      </c>
      <c r="AQ26" s="618">
        <f>IF(AQ$12=TRUE,(($P26*LIQUIDACION!$L$1047)*LIQUIDACION!$D$1045/IF(AND(LIQUIDACION!$D$1044&gt;LIQUIDACION!$B$1046,LIQUIDACION!$B$1046&gt;LIQUIDACION!$D$1043),366,365)),0)</f>
        <v>0</v>
      </c>
      <c r="AR26" s="618">
        <f>IF(AR$12=TRUE,(($Q26*LIQUIDACION!$L$1047)*LIQUIDACION!$D$1045/IF(AND(LIQUIDACION!$D$1044&gt;LIQUIDACION!$B$1046,LIQUIDACION!$B$1046&gt;LIQUIDACION!$D$1043),366,365)),0)</f>
        <v>0</v>
      </c>
      <c r="AS26" s="618">
        <f>IF(AS$12=TRUE,(($R26*LIQUIDACION!$L$1047)*LIQUIDACION!$D$1045/IF(AND(LIQUIDACION!$D$1044&gt;LIQUIDACION!$B$1046,LIQUIDACION!$B$1046&gt;LIQUIDACION!$D$1043),366,365)),0)</f>
        <v>0</v>
      </c>
      <c r="AT26" s="618">
        <f>IF(AT$12=TRUE,(($S26*LIQUIDACION!$L$1047)*LIQUIDACION!$D$1045/IF(AND(LIQUIDACION!$D$1044&gt;LIQUIDACION!$B$1046,LIQUIDACION!$B$1046&gt;LIQUIDACION!$D$1043),366,365)),0)</f>
        <v>0</v>
      </c>
      <c r="AU26" s="618">
        <f>IF(AU$12=TRUE,(($T26*LIQUIDACION!$L$1047)*LIQUIDACION!$D$1045/IF(AND(LIQUIDACION!$D$1044&gt;LIQUIDACION!$B$1046,LIQUIDACION!$B$1046&gt;LIQUIDACION!$D$1043),366,365)),0)</f>
        <v>0</v>
      </c>
      <c r="AV26" s="618">
        <f>IF(AV$12=TRUE,(($U26*LIQUIDACION!$L$1047)*LIQUIDACION!$D$1045/IF(AND(LIQUIDACION!$D$1044&gt;LIQUIDACION!$B$1046,LIQUIDACION!$B$1046&gt;LIQUIDACION!$D$1043),366,365)),0)</f>
        <v>0</v>
      </c>
      <c r="AW26" s="618">
        <f>IF(AW$12=TRUE,(($V26*LIQUIDACION!$L$1047)*LIQUIDACION!$D$1045/IF(AND(LIQUIDACION!$D$1044&gt;LIQUIDACION!$B$1046,LIQUIDACION!$B$1046&gt;LIQUIDACION!$D$1043),366,365)),0)</f>
        <v>0</v>
      </c>
      <c r="AX26" s="618">
        <f>IF(AX$12=TRUE,(($W26*LIQUIDACION!$L$1047)*LIQUIDACION!$D$1045/IF(AND(LIQUIDACION!$D$1044&gt;LIQUIDACION!$B$1046,LIQUIDACION!$B$1046&gt;LIQUIDACION!$D$1043),366,365)),0)</f>
        <v>0</v>
      </c>
    </row>
    <row r="27" spans="2:50" x14ac:dyDescent="0.25">
      <c r="B27" s="121">
        <v>15</v>
      </c>
      <c r="C27" s="404"/>
      <c r="D27" s="170"/>
      <c r="E27" s="170"/>
      <c r="F27" s="170"/>
      <c r="G27" s="170">
        <f t="shared" si="4"/>
        <v>0</v>
      </c>
      <c r="H27" s="170">
        <f t="shared" si="5"/>
        <v>0</v>
      </c>
      <c r="I27" s="170"/>
      <c r="J27" s="170"/>
      <c r="K27" s="170"/>
      <c r="L27" s="170"/>
      <c r="M27" s="170"/>
      <c r="N27" s="170"/>
      <c r="O27" s="170"/>
      <c r="P27" s="170"/>
      <c r="Q27" s="170"/>
      <c r="R27" s="170"/>
      <c r="S27" s="170"/>
      <c r="T27" s="170"/>
      <c r="U27" s="170"/>
      <c r="V27" s="170"/>
      <c r="W27" s="170"/>
      <c r="X27" s="170"/>
      <c r="Y27" s="170"/>
      <c r="Z27" s="170"/>
      <c r="AA27" s="170"/>
      <c r="AB27" s="415">
        <f t="shared" si="6"/>
        <v>0</v>
      </c>
      <c r="AC27" s="415">
        <f t="shared" si="7"/>
        <v>0</v>
      </c>
      <c r="AE27" s="618">
        <f>IF(AE$12=TRUE,(($D27*LIQUIDACION!$L$1046)*LIQUIDACION!$D$1045/IF(AND(LIQUIDACION!$D$1044&gt;LIQUIDACION!$B$1046,LIQUIDACION!$B$1046&gt;LIQUIDACION!$D$1043),366,365)),0)</f>
        <v>0</v>
      </c>
      <c r="AF27" s="618">
        <f>IF(AF$12=TRUE,(($E27*LIQUIDACION!$L$1046)*LIQUIDACION!$D$1045/IF(AND(LIQUIDACION!$D$1044&gt;LIQUIDACION!$B$1046,LIQUIDACION!$B$1046&gt;LIQUIDACION!$D$1043),366,365)),0)</f>
        <v>0</v>
      </c>
      <c r="AG27" s="618">
        <f>IF(AG$12=TRUE,(($F27*LIQUIDACION!$L$1046)*LIQUIDACION!$D$1045/IF(AND(LIQUIDACION!$D$1044&gt;LIQUIDACION!$B$1046,LIQUIDACION!$B$1046&gt;LIQUIDACION!$D$1043),366,365)),0)</f>
        <v>0</v>
      </c>
      <c r="AH27" s="618">
        <f>IF(AH$12=TRUE,(($G27*LIQUIDACION!$L$1046)*LIQUIDACION!$D$1045/IF(AND(LIQUIDACION!$D$1044&gt;LIQUIDACION!$B$1046,LIQUIDACION!$B$1046&gt;LIQUIDACION!$D$1043),366,365)),0)</f>
        <v>0</v>
      </c>
      <c r="AI27" s="618">
        <f>IF(AI$12=TRUE,(($H27*LIQUIDACION!$L$1047)*LIQUIDACION!$D$1045/IF(AND(LIQUIDACION!$D$1044&gt;LIQUIDACION!$B$1046,LIQUIDACION!$B$1046&gt;LIQUIDACION!$D$1043),366,365)),0)</f>
        <v>0</v>
      </c>
      <c r="AJ27" s="618">
        <f>IF(AJ$12=TRUE,(($I27*LIQUIDACION!$L$1047)*LIQUIDACION!$D$1045/IF(AND(LIQUIDACION!$D$1044&gt;LIQUIDACION!$B$1046,LIQUIDACION!$B$1046&gt;LIQUIDACION!$D$1043),366,365)),0)</f>
        <v>0</v>
      </c>
      <c r="AK27" s="618">
        <f>IF(AK$12=TRUE,(($J27*LIQUIDACION!$L$1047)*LIQUIDACION!$D$1045/IF(AND(LIQUIDACION!$D$1044&gt;LIQUIDACION!$B$1046,LIQUIDACION!$B$1046&gt;LIQUIDACION!$D$1043),366,365)),0)</f>
        <v>0</v>
      </c>
      <c r="AL27" s="618">
        <f>IF(AL$12=TRUE,(($K27*LIQUIDACION!$L$1047)*LIQUIDACION!$D$1045/IF(AND(LIQUIDACION!$D$1044&gt;LIQUIDACION!$B$1046,LIQUIDACION!$B$1046&gt;LIQUIDACION!$D$1043),366,365)),0)</f>
        <v>0</v>
      </c>
      <c r="AM27" s="618">
        <f>IF(AM$12=TRUE,(($L27*LIQUIDACION!$L$1047)*LIQUIDACION!$D$1045/IF(AND(LIQUIDACION!$D$1044&gt;LIQUIDACION!$B$1046,LIQUIDACION!$B$1046&gt;LIQUIDACION!$D$1043),366,365)),0)</f>
        <v>0</v>
      </c>
      <c r="AN27" s="618">
        <f>IF(AN$12=TRUE,(($M27*LIQUIDACION!$L$1047)*LIQUIDACION!$D$1045/IF(AND(LIQUIDACION!$D$1044&gt;LIQUIDACION!$B$1046,LIQUIDACION!$B$1046&gt;LIQUIDACION!$D$1043),366,365)),0)</f>
        <v>0</v>
      </c>
      <c r="AO27" s="618">
        <f>IF(AO$12=TRUE,(($N27*LIQUIDACION!$L$1047)*LIQUIDACION!$D$1045/IF(AND(LIQUIDACION!$D$1044&gt;LIQUIDACION!$B$1046,LIQUIDACION!$B$1046&gt;LIQUIDACION!$D$1043),366,365)),0)</f>
        <v>0</v>
      </c>
      <c r="AP27" s="618">
        <f>IF(AP$12=TRUE,(($O27*LIQUIDACION!$L$1047)*LIQUIDACION!$D$1045/IF(AND(LIQUIDACION!$D$1044&gt;LIQUIDACION!$B$1046,LIQUIDACION!$B$1046&gt;LIQUIDACION!$D$1043),366,365)),0)</f>
        <v>0</v>
      </c>
      <c r="AQ27" s="618">
        <f>IF(AQ$12=TRUE,(($P27*LIQUIDACION!$L$1047)*LIQUIDACION!$D$1045/IF(AND(LIQUIDACION!$D$1044&gt;LIQUIDACION!$B$1046,LIQUIDACION!$B$1046&gt;LIQUIDACION!$D$1043),366,365)),0)</f>
        <v>0</v>
      </c>
      <c r="AR27" s="618">
        <f>IF(AR$12=TRUE,(($Q27*LIQUIDACION!$L$1047)*LIQUIDACION!$D$1045/IF(AND(LIQUIDACION!$D$1044&gt;LIQUIDACION!$B$1046,LIQUIDACION!$B$1046&gt;LIQUIDACION!$D$1043),366,365)),0)</f>
        <v>0</v>
      </c>
      <c r="AS27" s="618">
        <f>IF(AS$12=TRUE,(($R27*LIQUIDACION!$L$1047)*LIQUIDACION!$D$1045/IF(AND(LIQUIDACION!$D$1044&gt;LIQUIDACION!$B$1046,LIQUIDACION!$B$1046&gt;LIQUIDACION!$D$1043),366,365)),0)</f>
        <v>0</v>
      </c>
      <c r="AT27" s="618">
        <f>IF(AT$12=TRUE,(($S27*LIQUIDACION!$L$1047)*LIQUIDACION!$D$1045/IF(AND(LIQUIDACION!$D$1044&gt;LIQUIDACION!$B$1046,LIQUIDACION!$B$1046&gt;LIQUIDACION!$D$1043),366,365)),0)</f>
        <v>0</v>
      </c>
      <c r="AU27" s="618">
        <f>IF(AU$12=TRUE,(($T27*LIQUIDACION!$L$1047)*LIQUIDACION!$D$1045/IF(AND(LIQUIDACION!$D$1044&gt;LIQUIDACION!$B$1046,LIQUIDACION!$B$1046&gt;LIQUIDACION!$D$1043),366,365)),0)</f>
        <v>0</v>
      </c>
      <c r="AV27" s="618">
        <f>IF(AV$12=TRUE,(($U27*LIQUIDACION!$L$1047)*LIQUIDACION!$D$1045/IF(AND(LIQUIDACION!$D$1044&gt;LIQUIDACION!$B$1046,LIQUIDACION!$B$1046&gt;LIQUIDACION!$D$1043),366,365)),0)</f>
        <v>0</v>
      </c>
      <c r="AW27" s="618">
        <f>IF(AW$12=TRUE,(($V27*LIQUIDACION!$L$1047)*LIQUIDACION!$D$1045/IF(AND(LIQUIDACION!$D$1044&gt;LIQUIDACION!$B$1046,LIQUIDACION!$B$1046&gt;LIQUIDACION!$D$1043),366,365)),0)</f>
        <v>0</v>
      </c>
      <c r="AX27" s="618">
        <f>IF(AX$12=TRUE,(($W27*LIQUIDACION!$L$1047)*LIQUIDACION!$D$1045/IF(AND(LIQUIDACION!$D$1044&gt;LIQUIDACION!$B$1046,LIQUIDACION!$B$1046&gt;LIQUIDACION!$D$1043),366,365)),0)</f>
        <v>0</v>
      </c>
    </row>
    <row r="28" spans="2:50" x14ac:dyDescent="0.25">
      <c r="B28" s="123">
        <v>16</v>
      </c>
      <c r="C28" s="404"/>
      <c r="D28" s="170"/>
      <c r="E28" s="170"/>
      <c r="F28" s="170"/>
      <c r="G28" s="170">
        <f t="shared" si="4"/>
        <v>0</v>
      </c>
      <c r="H28" s="170">
        <f t="shared" si="5"/>
        <v>0</v>
      </c>
      <c r="I28" s="170"/>
      <c r="J28" s="170"/>
      <c r="K28" s="170"/>
      <c r="L28" s="170"/>
      <c r="M28" s="170"/>
      <c r="N28" s="170"/>
      <c r="O28" s="170"/>
      <c r="P28" s="170"/>
      <c r="Q28" s="170"/>
      <c r="R28" s="170"/>
      <c r="S28" s="170"/>
      <c r="T28" s="170"/>
      <c r="U28" s="170"/>
      <c r="V28" s="170"/>
      <c r="W28" s="170"/>
      <c r="X28" s="170"/>
      <c r="Y28" s="170"/>
      <c r="Z28" s="170"/>
      <c r="AA28" s="170"/>
      <c r="AB28" s="415">
        <f t="shared" si="6"/>
        <v>0</v>
      </c>
      <c r="AC28" s="415">
        <f t="shared" si="7"/>
        <v>0</v>
      </c>
      <c r="AE28" s="618">
        <f>IF(AE$12=TRUE,(($D28*LIQUIDACION!$L$1046)*LIQUIDACION!$D$1045/IF(AND(LIQUIDACION!$D$1044&gt;LIQUIDACION!$B$1046,LIQUIDACION!$B$1046&gt;LIQUIDACION!$D$1043),366,365)),0)</f>
        <v>0</v>
      </c>
      <c r="AF28" s="618">
        <f>IF(AF$12=TRUE,(($E28*LIQUIDACION!$L$1046)*LIQUIDACION!$D$1045/IF(AND(LIQUIDACION!$D$1044&gt;LIQUIDACION!$B$1046,LIQUIDACION!$B$1046&gt;LIQUIDACION!$D$1043),366,365)),0)</f>
        <v>0</v>
      </c>
      <c r="AG28" s="618">
        <f>IF(AG$12=TRUE,(($F28*LIQUIDACION!$L$1046)*LIQUIDACION!$D$1045/IF(AND(LIQUIDACION!$D$1044&gt;LIQUIDACION!$B$1046,LIQUIDACION!$B$1046&gt;LIQUIDACION!$D$1043),366,365)),0)</f>
        <v>0</v>
      </c>
      <c r="AH28" s="618">
        <f>IF(AH$12=TRUE,(($G28*LIQUIDACION!$L$1046)*LIQUIDACION!$D$1045/IF(AND(LIQUIDACION!$D$1044&gt;LIQUIDACION!$B$1046,LIQUIDACION!$B$1046&gt;LIQUIDACION!$D$1043),366,365)),0)</f>
        <v>0</v>
      </c>
      <c r="AI28" s="618">
        <f>IF(AI$12=TRUE,(($H28*LIQUIDACION!$L$1047)*LIQUIDACION!$D$1045/IF(AND(LIQUIDACION!$D$1044&gt;LIQUIDACION!$B$1046,LIQUIDACION!$B$1046&gt;LIQUIDACION!$D$1043),366,365)),0)</f>
        <v>0</v>
      </c>
      <c r="AJ28" s="618">
        <f>IF(AJ$12=TRUE,(($I28*LIQUIDACION!$L$1047)*LIQUIDACION!$D$1045/IF(AND(LIQUIDACION!$D$1044&gt;LIQUIDACION!$B$1046,LIQUIDACION!$B$1046&gt;LIQUIDACION!$D$1043),366,365)),0)</f>
        <v>0</v>
      </c>
      <c r="AK28" s="618">
        <f>IF(AK$12=TRUE,(($J28*LIQUIDACION!$L$1047)*LIQUIDACION!$D$1045/IF(AND(LIQUIDACION!$D$1044&gt;LIQUIDACION!$B$1046,LIQUIDACION!$B$1046&gt;LIQUIDACION!$D$1043),366,365)),0)</f>
        <v>0</v>
      </c>
      <c r="AL28" s="618">
        <f>IF(AL$12=TRUE,(($K28*LIQUIDACION!$L$1047)*LIQUIDACION!$D$1045/IF(AND(LIQUIDACION!$D$1044&gt;LIQUIDACION!$B$1046,LIQUIDACION!$B$1046&gt;LIQUIDACION!$D$1043),366,365)),0)</f>
        <v>0</v>
      </c>
      <c r="AM28" s="618">
        <f>IF(AM$12=TRUE,(($L28*LIQUIDACION!$L$1047)*LIQUIDACION!$D$1045/IF(AND(LIQUIDACION!$D$1044&gt;LIQUIDACION!$B$1046,LIQUIDACION!$B$1046&gt;LIQUIDACION!$D$1043),366,365)),0)</f>
        <v>0</v>
      </c>
      <c r="AN28" s="618">
        <f>IF(AN$12=TRUE,(($M28*LIQUIDACION!$L$1047)*LIQUIDACION!$D$1045/IF(AND(LIQUIDACION!$D$1044&gt;LIQUIDACION!$B$1046,LIQUIDACION!$B$1046&gt;LIQUIDACION!$D$1043),366,365)),0)</f>
        <v>0</v>
      </c>
      <c r="AO28" s="618">
        <f>IF(AO$12=TRUE,(($N28*LIQUIDACION!$L$1047)*LIQUIDACION!$D$1045/IF(AND(LIQUIDACION!$D$1044&gt;LIQUIDACION!$B$1046,LIQUIDACION!$B$1046&gt;LIQUIDACION!$D$1043),366,365)),0)</f>
        <v>0</v>
      </c>
      <c r="AP28" s="618">
        <f>IF(AP$12=TRUE,(($O28*LIQUIDACION!$L$1047)*LIQUIDACION!$D$1045/IF(AND(LIQUIDACION!$D$1044&gt;LIQUIDACION!$B$1046,LIQUIDACION!$B$1046&gt;LIQUIDACION!$D$1043),366,365)),0)</f>
        <v>0</v>
      </c>
      <c r="AQ28" s="618">
        <f>IF(AQ$12=TRUE,(($P28*LIQUIDACION!$L$1047)*LIQUIDACION!$D$1045/IF(AND(LIQUIDACION!$D$1044&gt;LIQUIDACION!$B$1046,LIQUIDACION!$B$1046&gt;LIQUIDACION!$D$1043),366,365)),0)</f>
        <v>0</v>
      </c>
      <c r="AR28" s="618">
        <f>IF(AR$12=TRUE,(($Q28*LIQUIDACION!$L$1047)*LIQUIDACION!$D$1045/IF(AND(LIQUIDACION!$D$1044&gt;LIQUIDACION!$B$1046,LIQUIDACION!$B$1046&gt;LIQUIDACION!$D$1043),366,365)),0)</f>
        <v>0</v>
      </c>
      <c r="AS28" s="618">
        <f>IF(AS$12=TRUE,(($R28*LIQUIDACION!$L$1047)*LIQUIDACION!$D$1045/IF(AND(LIQUIDACION!$D$1044&gt;LIQUIDACION!$B$1046,LIQUIDACION!$B$1046&gt;LIQUIDACION!$D$1043),366,365)),0)</f>
        <v>0</v>
      </c>
      <c r="AT28" s="618">
        <f>IF(AT$12=TRUE,(($S28*LIQUIDACION!$L$1047)*LIQUIDACION!$D$1045/IF(AND(LIQUIDACION!$D$1044&gt;LIQUIDACION!$B$1046,LIQUIDACION!$B$1046&gt;LIQUIDACION!$D$1043),366,365)),0)</f>
        <v>0</v>
      </c>
      <c r="AU28" s="618">
        <f>IF(AU$12=TRUE,(($T28*LIQUIDACION!$L$1047)*LIQUIDACION!$D$1045/IF(AND(LIQUIDACION!$D$1044&gt;LIQUIDACION!$B$1046,LIQUIDACION!$B$1046&gt;LIQUIDACION!$D$1043),366,365)),0)</f>
        <v>0</v>
      </c>
      <c r="AV28" s="618">
        <f>IF(AV$12=TRUE,(($U28*LIQUIDACION!$L$1047)*LIQUIDACION!$D$1045/IF(AND(LIQUIDACION!$D$1044&gt;LIQUIDACION!$B$1046,LIQUIDACION!$B$1046&gt;LIQUIDACION!$D$1043),366,365)),0)</f>
        <v>0</v>
      </c>
      <c r="AW28" s="618">
        <f>IF(AW$12=TRUE,(($V28*LIQUIDACION!$L$1047)*LIQUIDACION!$D$1045/IF(AND(LIQUIDACION!$D$1044&gt;LIQUIDACION!$B$1046,LIQUIDACION!$B$1046&gt;LIQUIDACION!$D$1043),366,365)),0)</f>
        <v>0</v>
      </c>
      <c r="AX28" s="618">
        <f>IF(AX$12=TRUE,(($W28*LIQUIDACION!$L$1047)*LIQUIDACION!$D$1045/IF(AND(LIQUIDACION!$D$1044&gt;LIQUIDACION!$B$1046,LIQUIDACION!$B$1046&gt;LIQUIDACION!$D$1043),366,365)),0)</f>
        <v>0</v>
      </c>
    </row>
    <row r="29" spans="2:50" x14ac:dyDescent="0.25">
      <c r="B29" s="121">
        <v>17</v>
      </c>
      <c r="C29" s="404"/>
      <c r="D29" s="170"/>
      <c r="E29" s="170"/>
      <c r="F29" s="170"/>
      <c r="G29" s="170">
        <f t="shared" si="4"/>
        <v>0</v>
      </c>
      <c r="H29" s="170">
        <f t="shared" si="5"/>
        <v>0</v>
      </c>
      <c r="I29" s="170"/>
      <c r="J29" s="170"/>
      <c r="K29" s="170"/>
      <c r="L29" s="170"/>
      <c r="M29" s="170"/>
      <c r="N29" s="170"/>
      <c r="O29" s="170"/>
      <c r="P29" s="170"/>
      <c r="Q29" s="170"/>
      <c r="R29" s="170"/>
      <c r="S29" s="170"/>
      <c r="T29" s="170"/>
      <c r="U29" s="170"/>
      <c r="V29" s="170"/>
      <c r="W29" s="170"/>
      <c r="X29" s="170"/>
      <c r="Y29" s="170"/>
      <c r="Z29" s="170"/>
      <c r="AA29" s="170"/>
      <c r="AB29" s="415">
        <f t="shared" si="6"/>
        <v>0</v>
      </c>
      <c r="AC29" s="415">
        <f t="shared" si="7"/>
        <v>0</v>
      </c>
      <c r="AE29" s="618">
        <f>IF(AE$12=TRUE,(($D29*LIQUIDACION!$L$1046)*LIQUIDACION!$D$1045/IF(AND(LIQUIDACION!$D$1044&gt;LIQUIDACION!$B$1046,LIQUIDACION!$B$1046&gt;LIQUIDACION!$D$1043),366,365)),0)</f>
        <v>0</v>
      </c>
      <c r="AF29" s="618">
        <f>IF(AF$12=TRUE,(($E29*LIQUIDACION!$L$1046)*LIQUIDACION!$D$1045/IF(AND(LIQUIDACION!$D$1044&gt;LIQUIDACION!$B$1046,LIQUIDACION!$B$1046&gt;LIQUIDACION!$D$1043),366,365)),0)</f>
        <v>0</v>
      </c>
      <c r="AG29" s="618">
        <f>IF(AG$12=TRUE,(($F29*LIQUIDACION!$L$1046)*LIQUIDACION!$D$1045/IF(AND(LIQUIDACION!$D$1044&gt;LIQUIDACION!$B$1046,LIQUIDACION!$B$1046&gt;LIQUIDACION!$D$1043),366,365)),0)</f>
        <v>0</v>
      </c>
      <c r="AH29" s="618">
        <f>IF(AH$12=TRUE,(($G29*LIQUIDACION!$L$1046)*LIQUIDACION!$D$1045/IF(AND(LIQUIDACION!$D$1044&gt;LIQUIDACION!$B$1046,LIQUIDACION!$B$1046&gt;LIQUIDACION!$D$1043),366,365)),0)</f>
        <v>0</v>
      </c>
      <c r="AI29" s="618">
        <f>IF(AI$12=TRUE,(($H29*LIQUIDACION!$L$1047)*LIQUIDACION!$D$1045/IF(AND(LIQUIDACION!$D$1044&gt;LIQUIDACION!$B$1046,LIQUIDACION!$B$1046&gt;LIQUIDACION!$D$1043),366,365)),0)</f>
        <v>0</v>
      </c>
      <c r="AJ29" s="618">
        <f>IF(AJ$12=TRUE,(($I29*LIQUIDACION!$L$1047)*LIQUIDACION!$D$1045/IF(AND(LIQUIDACION!$D$1044&gt;LIQUIDACION!$B$1046,LIQUIDACION!$B$1046&gt;LIQUIDACION!$D$1043),366,365)),0)</f>
        <v>0</v>
      </c>
      <c r="AK29" s="618">
        <f>IF(AK$12=TRUE,(($J29*LIQUIDACION!$L$1047)*LIQUIDACION!$D$1045/IF(AND(LIQUIDACION!$D$1044&gt;LIQUIDACION!$B$1046,LIQUIDACION!$B$1046&gt;LIQUIDACION!$D$1043),366,365)),0)</f>
        <v>0</v>
      </c>
      <c r="AL29" s="618">
        <f>IF(AL$12=TRUE,(($K29*LIQUIDACION!$L$1047)*LIQUIDACION!$D$1045/IF(AND(LIQUIDACION!$D$1044&gt;LIQUIDACION!$B$1046,LIQUIDACION!$B$1046&gt;LIQUIDACION!$D$1043),366,365)),0)</f>
        <v>0</v>
      </c>
      <c r="AM29" s="618">
        <f>IF(AM$12=TRUE,(($L29*LIQUIDACION!$L$1047)*LIQUIDACION!$D$1045/IF(AND(LIQUIDACION!$D$1044&gt;LIQUIDACION!$B$1046,LIQUIDACION!$B$1046&gt;LIQUIDACION!$D$1043),366,365)),0)</f>
        <v>0</v>
      </c>
      <c r="AN29" s="618">
        <f>IF(AN$12=TRUE,(($M29*LIQUIDACION!$L$1047)*LIQUIDACION!$D$1045/IF(AND(LIQUIDACION!$D$1044&gt;LIQUIDACION!$B$1046,LIQUIDACION!$B$1046&gt;LIQUIDACION!$D$1043),366,365)),0)</f>
        <v>0</v>
      </c>
      <c r="AO29" s="618">
        <f>IF(AO$12=TRUE,(($N29*LIQUIDACION!$L$1047)*LIQUIDACION!$D$1045/IF(AND(LIQUIDACION!$D$1044&gt;LIQUIDACION!$B$1046,LIQUIDACION!$B$1046&gt;LIQUIDACION!$D$1043),366,365)),0)</f>
        <v>0</v>
      </c>
      <c r="AP29" s="618">
        <f>IF(AP$12=TRUE,(($O29*LIQUIDACION!$L$1047)*LIQUIDACION!$D$1045/IF(AND(LIQUIDACION!$D$1044&gt;LIQUIDACION!$B$1046,LIQUIDACION!$B$1046&gt;LIQUIDACION!$D$1043),366,365)),0)</f>
        <v>0</v>
      </c>
      <c r="AQ29" s="618">
        <f>IF(AQ$12=TRUE,(($P29*LIQUIDACION!$L$1047)*LIQUIDACION!$D$1045/IF(AND(LIQUIDACION!$D$1044&gt;LIQUIDACION!$B$1046,LIQUIDACION!$B$1046&gt;LIQUIDACION!$D$1043),366,365)),0)</f>
        <v>0</v>
      </c>
      <c r="AR29" s="618">
        <f>IF(AR$12=TRUE,(($Q29*LIQUIDACION!$L$1047)*LIQUIDACION!$D$1045/IF(AND(LIQUIDACION!$D$1044&gt;LIQUIDACION!$B$1046,LIQUIDACION!$B$1046&gt;LIQUIDACION!$D$1043),366,365)),0)</f>
        <v>0</v>
      </c>
      <c r="AS29" s="618">
        <f>IF(AS$12=TRUE,(($R29*LIQUIDACION!$L$1047)*LIQUIDACION!$D$1045/IF(AND(LIQUIDACION!$D$1044&gt;LIQUIDACION!$B$1046,LIQUIDACION!$B$1046&gt;LIQUIDACION!$D$1043),366,365)),0)</f>
        <v>0</v>
      </c>
      <c r="AT29" s="618">
        <f>IF(AT$12=TRUE,(($S29*LIQUIDACION!$L$1047)*LIQUIDACION!$D$1045/IF(AND(LIQUIDACION!$D$1044&gt;LIQUIDACION!$B$1046,LIQUIDACION!$B$1046&gt;LIQUIDACION!$D$1043),366,365)),0)</f>
        <v>0</v>
      </c>
      <c r="AU29" s="618">
        <f>IF(AU$12=TRUE,(($T29*LIQUIDACION!$L$1047)*LIQUIDACION!$D$1045/IF(AND(LIQUIDACION!$D$1044&gt;LIQUIDACION!$B$1046,LIQUIDACION!$B$1046&gt;LIQUIDACION!$D$1043),366,365)),0)</f>
        <v>0</v>
      </c>
      <c r="AV29" s="618">
        <f>IF(AV$12=TRUE,(($U29*LIQUIDACION!$L$1047)*LIQUIDACION!$D$1045/IF(AND(LIQUIDACION!$D$1044&gt;LIQUIDACION!$B$1046,LIQUIDACION!$B$1046&gt;LIQUIDACION!$D$1043),366,365)),0)</f>
        <v>0</v>
      </c>
      <c r="AW29" s="618">
        <f>IF(AW$12=TRUE,(($V29*LIQUIDACION!$L$1047)*LIQUIDACION!$D$1045/IF(AND(LIQUIDACION!$D$1044&gt;LIQUIDACION!$B$1046,LIQUIDACION!$B$1046&gt;LIQUIDACION!$D$1043),366,365)),0)</f>
        <v>0</v>
      </c>
      <c r="AX29" s="618">
        <f>IF(AX$12=TRUE,(($W29*LIQUIDACION!$L$1047)*LIQUIDACION!$D$1045/IF(AND(LIQUIDACION!$D$1044&gt;LIQUIDACION!$B$1046,LIQUIDACION!$B$1046&gt;LIQUIDACION!$D$1043),366,365)),0)</f>
        <v>0</v>
      </c>
    </row>
    <row r="30" spans="2:50" x14ac:dyDescent="0.25">
      <c r="B30" s="123">
        <v>18</v>
      </c>
      <c r="C30" s="404"/>
      <c r="D30" s="170"/>
      <c r="E30" s="170"/>
      <c r="F30" s="170"/>
      <c r="G30" s="170">
        <f t="shared" si="4"/>
        <v>0</v>
      </c>
      <c r="H30" s="170">
        <f t="shared" si="5"/>
        <v>0</v>
      </c>
      <c r="I30" s="170"/>
      <c r="J30" s="170"/>
      <c r="K30" s="170"/>
      <c r="L30" s="170"/>
      <c r="M30" s="170"/>
      <c r="N30" s="170"/>
      <c r="O30" s="170"/>
      <c r="P30" s="170"/>
      <c r="Q30" s="170"/>
      <c r="R30" s="170"/>
      <c r="S30" s="170"/>
      <c r="T30" s="170"/>
      <c r="U30" s="170"/>
      <c r="V30" s="170"/>
      <c r="W30" s="170"/>
      <c r="X30" s="170"/>
      <c r="Y30" s="170"/>
      <c r="Z30" s="170"/>
      <c r="AA30" s="170"/>
      <c r="AB30" s="415">
        <f t="shared" si="6"/>
        <v>0</v>
      </c>
      <c r="AC30" s="415">
        <f t="shared" si="7"/>
        <v>0</v>
      </c>
      <c r="AE30" s="618">
        <f>IF(AE$12=TRUE,(($D30*LIQUIDACION!$L$1046)*LIQUIDACION!$D$1045/IF(AND(LIQUIDACION!$D$1044&gt;LIQUIDACION!$B$1046,LIQUIDACION!$B$1046&gt;LIQUIDACION!$D$1043),366,365)),0)</f>
        <v>0</v>
      </c>
      <c r="AF30" s="618">
        <f>IF(AF$12=TRUE,(($E30*LIQUIDACION!$L$1046)*LIQUIDACION!$D$1045/IF(AND(LIQUIDACION!$D$1044&gt;LIQUIDACION!$B$1046,LIQUIDACION!$B$1046&gt;LIQUIDACION!$D$1043),366,365)),0)</f>
        <v>0</v>
      </c>
      <c r="AG30" s="618">
        <f>IF(AG$12=TRUE,(($F30*LIQUIDACION!$L$1046)*LIQUIDACION!$D$1045/IF(AND(LIQUIDACION!$D$1044&gt;LIQUIDACION!$B$1046,LIQUIDACION!$B$1046&gt;LIQUIDACION!$D$1043),366,365)),0)</f>
        <v>0</v>
      </c>
      <c r="AH30" s="618">
        <f>IF(AH$12=TRUE,(($G30*LIQUIDACION!$L$1046)*LIQUIDACION!$D$1045/IF(AND(LIQUIDACION!$D$1044&gt;LIQUIDACION!$B$1046,LIQUIDACION!$B$1046&gt;LIQUIDACION!$D$1043),366,365)),0)</f>
        <v>0</v>
      </c>
      <c r="AI30" s="618">
        <f>IF(AI$12=TRUE,(($H30*LIQUIDACION!$L$1047)*LIQUIDACION!$D$1045/IF(AND(LIQUIDACION!$D$1044&gt;LIQUIDACION!$B$1046,LIQUIDACION!$B$1046&gt;LIQUIDACION!$D$1043),366,365)),0)</f>
        <v>0</v>
      </c>
      <c r="AJ30" s="618">
        <f>IF(AJ$12=TRUE,(($I30*LIQUIDACION!$L$1047)*LIQUIDACION!$D$1045/IF(AND(LIQUIDACION!$D$1044&gt;LIQUIDACION!$B$1046,LIQUIDACION!$B$1046&gt;LIQUIDACION!$D$1043),366,365)),0)</f>
        <v>0</v>
      </c>
      <c r="AK30" s="618">
        <f>IF(AK$12=TRUE,(($J30*LIQUIDACION!$L$1047)*LIQUIDACION!$D$1045/IF(AND(LIQUIDACION!$D$1044&gt;LIQUIDACION!$B$1046,LIQUIDACION!$B$1046&gt;LIQUIDACION!$D$1043),366,365)),0)</f>
        <v>0</v>
      </c>
      <c r="AL30" s="618">
        <f>IF(AL$12=TRUE,(($K30*LIQUIDACION!$L$1047)*LIQUIDACION!$D$1045/IF(AND(LIQUIDACION!$D$1044&gt;LIQUIDACION!$B$1046,LIQUIDACION!$B$1046&gt;LIQUIDACION!$D$1043),366,365)),0)</f>
        <v>0</v>
      </c>
      <c r="AM30" s="618">
        <f>IF(AM$12=TRUE,(($L30*LIQUIDACION!$L$1047)*LIQUIDACION!$D$1045/IF(AND(LIQUIDACION!$D$1044&gt;LIQUIDACION!$B$1046,LIQUIDACION!$B$1046&gt;LIQUIDACION!$D$1043),366,365)),0)</f>
        <v>0</v>
      </c>
      <c r="AN30" s="618">
        <f>IF(AN$12=TRUE,(($M30*LIQUIDACION!$L$1047)*LIQUIDACION!$D$1045/IF(AND(LIQUIDACION!$D$1044&gt;LIQUIDACION!$B$1046,LIQUIDACION!$B$1046&gt;LIQUIDACION!$D$1043),366,365)),0)</f>
        <v>0</v>
      </c>
      <c r="AO30" s="618">
        <f>IF(AO$12=TRUE,(($N30*LIQUIDACION!$L$1047)*LIQUIDACION!$D$1045/IF(AND(LIQUIDACION!$D$1044&gt;LIQUIDACION!$B$1046,LIQUIDACION!$B$1046&gt;LIQUIDACION!$D$1043),366,365)),0)</f>
        <v>0</v>
      </c>
      <c r="AP30" s="618">
        <f>IF(AP$12=TRUE,(($O30*LIQUIDACION!$L$1047)*LIQUIDACION!$D$1045/IF(AND(LIQUIDACION!$D$1044&gt;LIQUIDACION!$B$1046,LIQUIDACION!$B$1046&gt;LIQUIDACION!$D$1043),366,365)),0)</f>
        <v>0</v>
      </c>
      <c r="AQ30" s="618">
        <f>IF(AQ$12=TRUE,(($P30*LIQUIDACION!$L$1047)*LIQUIDACION!$D$1045/IF(AND(LIQUIDACION!$D$1044&gt;LIQUIDACION!$B$1046,LIQUIDACION!$B$1046&gt;LIQUIDACION!$D$1043),366,365)),0)</f>
        <v>0</v>
      </c>
      <c r="AR30" s="618">
        <f>IF(AR$12=TRUE,(($Q30*LIQUIDACION!$L$1047)*LIQUIDACION!$D$1045/IF(AND(LIQUIDACION!$D$1044&gt;LIQUIDACION!$B$1046,LIQUIDACION!$B$1046&gt;LIQUIDACION!$D$1043),366,365)),0)</f>
        <v>0</v>
      </c>
      <c r="AS30" s="618">
        <f>IF(AS$12=TRUE,(($R30*LIQUIDACION!$L$1047)*LIQUIDACION!$D$1045/IF(AND(LIQUIDACION!$D$1044&gt;LIQUIDACION!$B$1046,LIQUIDACION!$B$1046&gt;LIQUIDACION!$D$1043),366,365)),0)</f>
        <v>0</v>
      </c>
      <c r="AT30" s="618">
        <f>IF(AT$12=TRUE,(($S30*LIQUIDACION!$L$1047)*LIQUIDACION!$D$1045/IF(AND(LIQUIDACION!$D$1044&gt;LIQUIDACION!$B$1046,LIQUIDACION!$B$1046&gt;LIQUIDACION!$D$1043),366,365)),0)</f>
        <v>0</v>
      </c>
      <c r="AU30" s="618">
        <f>IF(AU$12=TRUE,(($T30*LIQUIDACION!$L$1047)*LIQUIDACION!$D$1045/IF(AND(LIQUIDACION!$D$1044&gt;LIQUIDACION!$B$1046,LIQUIDACION!$B$1046&gt;LIQUIDACION!$D$1043),366,365)),0)</f>
        <v>0</v>
      </c>
      <c r="AV30" s="618">
        <f>IF(AV$12=TRUE,(($U30*LIQUIDACION!$L$1047)*LIQUIDACION!$D$1045/IF(AND(LIQUIDACION!$D$1044&gt;LIQUIDACION!$B$1046,LIQUIDACION!$B$1046&gt;LIQUIDACION!$D$1043),366,365)),0)</f>
        <v>0</v>
      </c>
      <c r="AW30" s="618">
        <f>IF(AW$12=TRUE,(($V30*LIQUIDACION!$L$1047)*LIQUIDACION!$D$1045/IF(AND(LIQUIDACION!$D$1044&gt;LIQUIDACION!$B$1046,LIQUIDACION!$B$1046&gt;LIQUIDACION!$D$1043),366,365)),0)</f>
        <v>0</v>
      </c>
      <c r="AX30" s="618">
        <f>IF(AX$12=TRUE,(($W30*LIQUIDACION!$L$1047)*LIQUIDACION!$D$1045/IF(AND(LIQUIDACION!$D$1044&gt;LIQUIDACION!$B$1046,LIQUIDACION!$B$1046&gt;LIQUIDACION!$D$1043),366,365)),0)</f>
        <v>0</v>
      </c>
    </row>
    <row r="31" spans="2:50" x14ac:dyDescent="0.25">
      <c r="B31" s="121">
        <v>19</v>
      </c>
      <c r="C31" s="404"/>
      <c r="D31" s="170"/>
      <c r="E31" s="170"/>
      <c r="F31" s="170"/>
      <c r="G31" s="170">
        <f t="shared" si="4"/>
        <v>0</v>
      </c>
      <c r="H31" s="170">
        <f t="shared" si="5"/>
        <v>0</v>
      </c>
      <c r="I31" s="170"/>
      <c r="J31" s="170"/>
      <c r="K31" s="170"/>
      <c r="L31" s="170"/>
      <c r="M31" s="170"/>
      <c r="N31" s="170"/>
      <c r="O31" s="170"/>
      <c r="P31" s="170"/>
      <c r="Q31" s="170"/>
      <c r="R31" s="170"/>
      <c r="S31" s="170"/>
      <c r="T31" s="170"/>
      <c r="U31" s="170"/>
      <c r="V31" s="170"/>
      <c r="W31" s="170"/>
      <c r="X31" s="170"/>
      <c r="Y31" s="170"/>
      <c r="Z31" s="170"/>
      <c r="AA31" s="170"/>
      <c r="AB31" s="415">
        <f t="shared" si="6"/>
        <v>0</v>
      </c>
      <c r="AC31" s="415">
        <f t="shared" si="7"/>
        <v>0</v>
      </c>
      <c r="AE31" s="618">
        <f>IF(AE$12=TRUE,(($D31*LIQUIDACION!$L$1046)*LIQUIDACION!$D$1045/IF(AND(LIQUIDACION!$D$1044&gt;LIQUIDACION!$B$1046,LIQUIDACION!$B$1046&gt;LIQUIDACION!$D$1043),366,365)),0)</f>
        <v>0</v>
      </c>
      <c r="AF31" s="618">
        <f>IF(AF$12=TRUE,(($E31*LIQUIDACION!$L$1046)*LIQUIDACION!$D$1045/IF(AND(LIQUIDACION!$D$1044&gt;LIQUIDACION!$B$1046,LIQUIDACION!$B$1046&gt;LIQUIDACION!$D$1043),366,365)),0)</f>
        <v>0</v>
      </c>
      <c r="AG31" s="618">
        <f>IF(AG$12=TRUE,(($F31*LIQUIDACION!$L$1046)*LIQUIDACION!$D$1045/IF(AND(LIQUIDACION!$D$1044&gt;LIQUIDACION!$B$1046,LIQUIDACION!$B$1046&gt;LIQUIDACION!$D$1043),366,365)),0)</f>
        <v>0</v>
      </c>
      <c r="AH31" s="618">
        <f>IF(AH$12=TRUE,(($G31*LIQUIDACION!$L$1046)*LIQUIDACION!$D$1045/IF(AND(LIQUIDACION!$D$1044&gt;LIQUIDACION!$B$1046,LIQUIDACION!$B$1046&gt;LIQUIDACION!$D$1043),366,365)),0)</f>
        <v>0</v>
      </c>
      <c r="AI31" s="618">
        <f>IF(AI$12=TRUE,(($H31*LIQUIDACION!$L$1047)*LIQUIDACION!$D$1045/IF(AND(LIQUIDACION!$D$1044&gt;LIQUIDACION!$B$1046,LIQUIDACION!$B$1046&gt;LIQUIDACION!$D$1043),366,365)),0)</f>
        <v>0</v>
      </c>
      <c r="AJ31" s="618">
        <f>IF(AJ$12=TRUE,(($I31*LIQUIDACION!$L$1047)*LIQUIDACION!$D$1045/IF(AND(LIQUIDACION!$D$1044&gt;LIQUIDACION!$B$1046,LIQUIDACION!$B$1046&gt;LIQUIDACION!$D$1043),366,365)),0)</f>
        <v>0</v>
      </c>
      <c r="AK31" s="618">
        <f>IF(AK$12=TRUE,(($J31*LIQUIDACION!$L$1047)*LIQUIDACION!$D$1045/IF(AND(LIQUIDACION!$D$1044&gt;LIQUIDACION!$B$1046,LIQUIDACION!$B$1046&gt;LIQUIDACION!$D$1043),366,365)),0)</f>
        <v>0</v>
      </c>
      <c r="AL31" s="618">
        <f>IF(AL$12=TRUE,(($K31*LIQUIDACION!$L$1047)*LIQUIDACION!$D$1045/IF(AND(LIQUIDACION!$D$1044&gt;LIQUIDACION!$B$1046,LIQUIDACION!$B$1046&gt;LIQUIDACION!$D$1043),366,365)),0)</f>
        <v>0</v>
      </c>
      <c r="AM31" s="618">
        <f>IF(AM$12=TRUE,(($L31*LIQUIDACION!$L$1047)*LIQUIDACION!$D$1045/IF(AND(LIQUIDACION!$D$1044&gt;LIQUIDACION!$B$1046,LIQUIDACION!$B$1046&gt;LIQUIDACION!$D$1043),366,365)),0)</f>
        <v>0</v>
      </c>
      <c r="AN31" s="618">
        <f>IF(AN$12=TRUE,(($M31*LIQUIDACION!$L$1047)*LIQUIDACION!$D$1045/IF(AND(LIQUIDACION!$D$1044&gt;LIQUIDACION!$B$1046,LIQUIDACION!$B$1046&gt;LIQUIDACION!$D$1043),366,365)),0)</f>
        <v>0</v>
      </c>
      <c r="AO31" s="618">
        <f>IF(AO$12=TRUE,(($N31*LIQUIDACION!$L$1047)*LIQUIDACION!$D$1045/IF(AND(LIQUIDACION!$D$1044&gt;LIQUIDACION!$B$1046,LIQUIDACION!$B$1046&gt;LIQUIDACION!$D$1043),366,365)),0)</f>
        <v>0</v>
      </c>
      <c r="AP31" s="618">
        <f>IF(AP$12=TRUE,(($O31*LIQUIDACION!$L$1047)*LIQUIDACION!$D$1045/IF(AND(LIQUIDACION!$D$1044&gt;LIQUIDACION!$B$1046,LIQUIDACION!$B$1046&gt;LIQUIDACION!$D$1043),366,365)),0)</f>
        <v>0</v>
      </c>
      <c r="AQ31" s="618">
        <f>IF(AQ$12=TRUE,(($P31*LIQUIDACION!$L$1047)*LIQUIDACION!$D$1045/IF(AND(LIQUIDACION!$D$1044&gt;LIQUIDACION!$B$1046,LIQUIDACION!$B$1046&gt;LIQUIDACION!$D$1043),366,365)),0)</f>
        <v>0</v>
      </c>
      <c r="AR31" s="618">
        <f>IF(AR$12=TRUE,(($Q31*LIQUIDACION!$L$1047)*LIQUIDACION!$D$1045/IF(AND(LIQUIDACION!$D$1044&gt;LIQUIDACION!$B$1046,LIQUIDACION!$B$1046&gt;LIQUIDACION!$D$1043),366,365)),0)</f>
        <v>0</v>
      </c>
      <c r="AS31" s="618">
        <f>IF(AS$12=TRUE,(($R31*LIQUIDACION!$L$1047)*LIQUIDACION!$D$1045/IF(AND(LIQUIDACION!$D$1044&gt;LIQUIDACION!$B$1046,LIQUIDACION!$B$1046&gt;LIQUIDACION!$D$1043),366,365)),0)</f>
        <v>0</v>
      </c>
      <c r="AT31" s="618">
        <f>IF(AT$12=TRUE,(($S31*LIQUIDACION!$L$1047)*LIQUIDACION!$D$1045/IF(AND(LIQUIDACION!$D$1044&gt;LIQUIDACION!$B$1046,LIQUIDACION!$B$1046&gt;LIQUIDACION!$D$1043),366,365)),0)</f>
        <v>0</v>
      </c>
      <c r="AU31" s="618">
        <f>IF(AU$12=TRUE,(($T31*LIQUIDACION!$L$1047)*LIQUIDACION!$D$1045/IF(AND(LIQUIDACION!$D$1044&gt;LIQUIDACION!$B$1046,LIQUIDACION!$B$1046&gt;LIQUIDACION!$D$1043),366,365)),0)</f>
        <v>0</v>
      </c>
      <c r="AV31" s="618">
        <f>IF(AV$12=TRUE,(($U31*LIQUIDACION!$L$1047)*LIQUIDACION!$D$1045/IF(AND(LIQUIDACION!$D$1044&gt;LIQUIDACION!$B$1046,LIQUIDACION!$B$1046&gt;LIQUIDACION!$D$1043),366,365)),0)</f>
        <v>0</v>
      </c>
      <c r="AW31" s="618">
        <f>IF(AW$12=TRUE,(($V31*LIQUIDACION!$L$1047)*LIQUIDACION!$D$1045/IF(AND(LIQUIDACION!$D$1044&gt;LIQUIDACION!$B$1046,LIQUIDACION!$B$1046&gt;LIQUIDACION!$D$1043),366,365)),0)</f>
        <v>0</v>
      </c>
      <c r="AX31" s="618">
        <f>IF(AX$12=TRUE,(($W31*LIQUIDACION!$L$1047)*LIQUIDACION!$D$1045/IF(AND(LIQUIDACION!$D$1044&gt;LIQUIDACION!$B$1046,LIQUIDACION!$B$1046&gt;LIQUIDACION!$D$1043),366,365)),0)</f>
        <v>0</v>
      </c>
    </row>
    <row r="32" spans="2:50" x14ac:dyDescent="0.25">
      <c r="B32" s="123">
        <v>20</v>
      </c>
      <c r="C32" s="404"/>
      <c r="D32" s="170"/>
      <c r="E32" s="170"/>
      <c r="F32" s="170"/>
      <c r="G32" s="170">
        <f t="shared" si="4"/>
        <v>0</v>
      </c>
      <c r="H32" s="170">
        <f t="shared" si="5"/>
        <v>0</v>
      </c>
      <c r="I32" s="170"/>
      <c r="J32" s="170"/>
      <c r="K32" s="170"/>
      <c r="L32" s="170"/>
      <c r="M32" s="170"/>
      <c r="N32" s="170"/>
      <c r="O32" s="170"/>
      <c r="P32" s="170"/>
      <c r="Q32" s="170"/>
      <c r="R32" s="170"/>
      <c r="S32" s="170"/>
      <c r="T32" s="170"/>
      <c r="U32" s="170"/>
      <c r="V32" s="170"/>
      <c r="W32" s="170"/>
      <c r="X32" s="170"/>
      <c r="Y32" s="170"/>
      <c r="Z32" s="170"/>
      <c r="AA32" s="170"/>
      <c r="AB32" s="415">
        <f t="shared" si="6"/>
        <v>0</v>
      </c>
      <c r="AC32" s="415">
        <f t="shared" si="7"/>
        <v>0</v>
      </c>
      <c r="AE32" s="618">
        <f>IF(AE$12=TRUE,(($D32*LIQUIDACION!$L$1046)*LIQUIDACION!$D$1045/IF(AND(LIQUIDACION!$D$1044&gt;LIQUIDACION!$B$1046,LIQUIDACION!$B$1046&gt;LIQUIDACION!$D$1043),366,365)),0)</f>
        <v>0</v>
      </c>
      <c r="AF32" s="618">
        <f>IF(AF$12=TRUE,(($E32*LIQUIDACION!$L$1046)*LIQUIDACION!$D$1045/IF(AND(LIQUIDACION!$D$1044&gt;LIQUIDACION!$B$1046,LIQUIDACION!$B$1046&gt;LIQUIDACION!$D$1043),366,365)),0)</f>
        <v>0</v>
      </c>
      <c r="AG32" s="618">
        <f>IF(AG$12=TRUE,(($F32*LIQUIDACION!$L$1046)*LIQUIDACION!$D$1045/IF(AND(LIQUIDACION!$D$1044&gt;LIQUIDACION!$B$1046,LIQUIDACION!$B$1046&gt;LIQUIDACION!$D$1043),366,365)),0)</f>
        <v>0</v>
      </c>
      <c r="AH32" s="618">
        <f>IF(AH$12=TRUE,(($G32*LIQUIDACION!$L$1046)*LIQUIDACION!$D$1045/IF(AND(LIQUIDACION!$D$1044&gt;LIQUIDACION!$B$1046,LIQUIDACION!$B$1046&gt;LIQUIDACION!$D$1043),366,365)),0)</f>
        <v>0</v>
      </c>
      <c r="AI32" s="618">
        <f>IF(AI$12=TRUE,(($H32*LIQUIDACION!$L$1047)*LIQUIDACION!$D$1045/IF(AND(LIQUIDACION!$D$1044&gt;LIQUIDACION!$B$1046,LIQUIDACION!$B$1046&gt;LIQUIDACION!$D$1043),366,365)),0)</f>
        <v>0</v>
      </c>
      <c r="AJ32" s="618">
        <f>IF(AJ$12=TRUE,(($I32*LIQUIDACION!$L$1047)*LIQUIDACION!$D$1045/IF(AND(LIQUIDACION!$D$1044&gt;LIQUIDACION!$B$1046,LIQUIDACION!$B$1046&gt;LIQUIDACION!$D$1043),366,365)),0)</f>
        <v>0</v>
      </c>
      <c r="AK32" s="618">
        <f>IF(AK$12=TRUE,(($J32*LIQUIDACION!$L$1047)*LIQUIDACION!$D$1045/IF(AND(LIQUIDACION!$D$1044&gt;LIQUIDACION!$B$1046,LIQUIDACION!$B$1046&gt;LIQUIDACION!$D$1043),366,365)),0)</f>
        <v>0</v>
      </c>
      <c r="AL32" s="618">
        <f>IF(AL$12=TRUE,(($K32*LIQUIDACION!$L$1047)*LIQUIDACION!$D$1045/IF(AND(LIQUIDACION!$D$1044&gt;LIQUIDACION!$B$1046,LIQUIDACION!$B$1046&gt;LIQUIDACION!$D$1043),366,365)),0)</f>
        <v>0</v>
      </c>
      <c r="AM32" s="618">
        <f>IF(AM$12=TRUE,(($L32*LIQUIDACION!$L$1047)*LIQUIDACION!$D$1045/IF(AND(LIQUIDACION!$D$1044&gt;LIQUIDACION!$B$1046,LIQUIDACION!$B$1046&gt;LIQUIDACION!$D$1043),366,365)),0)</f>
        <v>0</v>
      </c>
      <c r="AN32" s="618">
        <f>IF(AN$12=TRUE,(($M32*LIQUIDACION!$L$1047)*LIQUIDACION!$D$1045/IF(AND(LIQUIDACION!$D$1044&gt;LIQUIDACION!$B$1046,LIQUIDACION!$B$1046&gt;LIQUIDACION!$D$1043),366,365)),0)</f>
        <v>0</v>
      </c>
      <c r="AO32" s="618">
        <f>IF(AO$12=TRUE,(($N32*LIQUIDACION!$L$1047)*LIQUIDACION!$D$1045/IF(AND(LIQUIDACION!$D$1044&gt;LIQUIDACION!$B$1046,LIQUIDACION!$B$1046&gt;LIQUIDACION!$D$1043),366,365)),0)</f>
        <v>0</v>
      </c>
      <c r="AP32" s="618">
        <f>IF(AP$12=TRUE,(($O32*LIQUIDACION!$L$1047)*LIQUIDACION!$D$1045/IF(AND(LIQUIDACION!$D$1044&gt;LIQUIDACION!$B$1046,LIQUIDACION!$B$1046&gt;LIQUIDACION!$D$1043),366,365)),0)</f>
        <v>0</v>
      </c>
      <c r="AQ32" s="618">
        <f>IF(AQ$12=TRUE,(($P32*LIQUIDACION!$L$1047)*LIQUIDACION!$D$1045/IF(AND(LIQUIDACION!$D$1044&gt;LIQUIDACION!$B$1046,LIQUIDACION!$B$1046&gt;LIQUIDACION!$D$1043),366,365)),0)</f>
        <v>0</v>
      </c>
      <c r="AR32" s="618">
        <f>IF(AR$12=TRUE,(($Q32*LIQUIDACION!$L$1047)*LIQUIDACION!$D$1045/IF(AND(LIQUIDACION!$D$1044&gt;LIQUIDACION!$B$1046,LIQUIDACION!$B$1046&gt;LIQUIDACION!$D$1043),366,365)),0)</f>
        <v>0</v>
      </c>
      <c r="AS32" s="618">
        <f>IF(AS$12=TRUE,(($R32*LIQUIDACION!$L$1047)*LIQUIDACION!$D$1045/IF(AND(LIQUIDACION!$D$1044&gt;LIQUIDACION!$B$1046,LIQUIDACION!$B$1046&gt;LIQUIDACION!$D$1043),366,365)),0)</f>
        <v>0</v>
      </c>
      <c r="AT32" s="618">
        <f>IF(AT$12=TRUE,(($S32*LIQUIDACION!$L$1047)*LIQUIDACION!$D$1045/IF(AND(LIQUIDACION!$D$1044&gt;LIQUIDACION!$B$1046,LIQUIDACION!$B$1046&gt;LIQUIDACION!$D$1043),366,365)),0)</f>
        <v>0</v>
      </c>
      <c r="AU32" s="618">
        <f>IF(AU$12=TRUE,(($T32*LIQUIDACION!$L$1047)*LIQUIDACION!$D$1045/IF(AND(LIQUIDACION!$D$1044&gt;LIQUIDACION!$B$1046,LIQUIDACION!$B$1046&gt;LIQUIDACION!$D$1043),366,365)),0)</f>
        <v>0</v>
      </c>
      <c r="AV32" s="618">
        <f>IF(AV$12=TRUE,(($U32*LIQUIDACION!$L$1047)*LIQUIDACION!$D$1045/IF(AND(LIQUIDACION!$D$1044&gt;LIQUIDACION!$B$1046,LIQUIDACION!$B$1046&gt;LIQUIDACION!$D$1043),366,365)),0)</f>
        <v>0</v>
      </c>
      <c r="AW32" s="618">
        <f>IF(AW$12=TRUE,(($V32*LIQUIDACION!$L$1047)*LIQUIDACION!$D$1045/IF(AND(LIQUIDACION!$D$1044&gt;LIQUIDACION!$B$1046,LIQUIDACION!$B$1046&gt;LIQUIDACION!$D$1043),366,365)),0)</f>
        <v>0</v>
      </c>
      <c r="AX32" s="618">
        <f>IF(AX$12=TRUE,(($W32*LIQUIDACION!$L$1047)*LIQUIDACION!$D$1045/IF(AND(LIQUIDACION!$D$1044&gt;LIQUIDACION!$B$1046,LIQUIDACION!$B$1046&gt;LIQUIDACION!$D$1043),366,365)),0)</f>
        <v>0</v>
      </c>
    </row>
    <row r="33" spans="2:50" x14ac:dyDescent="0.25">
      <c r="B33" s="121">
        <v>21</v>
      </c>
      <c r="C33" s="404"/>
      <c r="D33" s="170"/>
      <c r="E33" s="170"/>
      <c r="F33" s="170"/>
      <c r="G33" s="170">
        <f t="shared" si="4"/>
        <v>0</v>
      </c>
      <c r="H33" s="170">
        <f t="shared" si="5"/>
        <v>0</v>
      </c>
      <c r="I33" s="170"/>
      <c r="J33" s="170"/>
      <c r="K33" s="170"/>
      <c r="L33" s="170"/>
      <c r="M33" s="170"/>
      <c r="N33" s="170"/>
      <c r="O33" s="170"/>
      <c r="P33" s="170"/>
      <c r="Q33" s="170"/>
      <c r="R33" s="170"/>
      <c r="S33" s="170"/>
      <c r="T33" s="170"/>
      <c r="U33" s="170"/>
      <c r="V33" s="170"/>
      <c r="W33" s="170"/>
      <c r="X33" s="170"/>
      <c r="Y33" s="170"/>
      <c r="Z33" s="170"/>
      <c r="AA33" s="170"/>
      <c r="AB33" s="415">
        <f t="shared" si="6"/>
        <v>0</v>
      </c>
      <c r="AC33" s="415">
        <f t="shared" si="7"/>
        <v>0</v>
      </c>
      <c r="AE33" s="618">
        <f>IF(AE$12=TRUE,(($D33*LIQUIDACION!$L$1046)*LIQUIDACION!$D$1045/IF(AND(LIQUIDACION!$D$1044&gt;LIQUIDACION!$B$1046,LIQUIDACION!$B$1046&gt;LIQUIDACION!$D$1043),366,365)),0)</f>
        <v>0</v>
      </c>
      <c r="AF33" s="618">
        <f>IF(AF$12=TRUE,(($E33*LIQUIDACION!$L$1046)*LIQUIDACION!$D$1045/IF(AND(LIQUIDACION!$D$1044&gt;LIQUIDACION!$B$1046,LIQUIDACION!$B$1046&gt;LIQUIDACION!$D$1043),366,365)),0)</f>
        <v>0</v>
      </c>
      <c r="AG33" s="618">
        <f>IF(AG$12=TRUE,(($F33*LIQUIDACION!$L$1046)*LIQUIDACION!$D$1045/IF(AND(LIQUIDACION!$D$1044&gt;LIQUIDACION!$B$1046,LIQUIDACION!$B$1046&gt;LIQUIDACION!$D$1043),366,365)),0)</f>
        <v>0</v>
      </c>
      <c r="AH33" s="618">
        <f>IF(AH$12=TRUE,(($G33*LIQUIDACION!$L$1046)*LIQUIDACION!$D$1045/IF(AND(LIQUIDACION!$D$1044&gt;LIQUIDACION!$B$1046,LIQUIDACION!$B$1046&gt;LIQUIDACION!$D$1043),366,365)),0)</f>
        <v>0</v>
      </c>
      <c r="AI33" s="618">
        <f>IF(AI$12=TRUE,(($H33*LIQUIDACION!$L$1047)*LIQUIDACION!$D$1045/IF(AND(LIQUIDACION!$D$1044&gt;LIQUIDACION!$B$1046,LIQUIDACION!$B$1046&gt;LIQUIDACION!$D$1043),366,365)),0)</f>
        <v>0</v>
      </c>
      <c r="AJ33" s="618">
        <f>IF(AJ$12=TRUE,(($I33*LIQUIDACION!$L$1047)*LIQUIDACION!$D$1045/IF(AND(LIQUIDACION!$D$1044&gt;LIQUIDACION!$B$1046,LIQUIDACION!$B$1046&gt;LIQUIDACION!$D$1043),366,365)),0)</f>
        <v>0</v>
      </c>
      <c r="AK33" s="618">
        <f>IF(AK$12=TRUE,(($J33*LIQUIDACION!$L$1047)*LIQUIDACION!$D$1045/IF(AND(LIQUIDACION!$D$1044&gt;LIQUIDACION!$B$1046,LIQUIDACION!$B$1046&gt;LIQUIDACION!$D$1043),366,365)),0)</f>
        <v>0</v>
      </c>
      <c r="AL33" s="618">
        <f>IF(AL$12=TRUE,(($K33*LIQUIDACION!$L$1047)*LIQUIDACION!$D$1045/IF(AND(LIQUIDACION!$D$1044&gt;LIQUIDACION!$B$1046,LIQUIDACION!$B$1046&gt;LIQUIDACION!$D$1043),366,365)),0)</f>
        <v>0</v>
      </c>
      <c r="AM33" s="618">
        <f>IF(AM$12=TRUE,(($L33*LIQUIDACION!$L$1047)*LIQUIDACION!$D$1045/IF(AND(LIQUIDACION!$D$1044&gt;LIQUIDACION!$B$1046,LIQUIDACION!$B$1046&gt;LIQUIDACION!$D$1043),366,365)),0)</f>
        <v>0</v>
      </c>
      <c r="AN33" s="618">
        <f>IF(AN$12=TRUE,(($M33*LIQUIDACION!$L$1047)*LIQUIDACION!$D$1045/IF(AND(LIQUIDACION!$D$1044&gt;LIQUIDACION!$B$1046,LIQUIDACION!$B$1046&gt;LIQUIDACION!$D$1043),366,365)),0)</f>
        <v>0</v>
      </c>
      <c r="AO33" s="618">
        <f>IF(AO$12=TRUE,(($N33*LIQUIDACION!$L$1047)*LIQUIDACION!$D$1045/IF(AND(LIQUIDACION!$D$1044&gt;LIQUIDACION!$B$1046,LIQUIDACION!$B$1046&gt;LIQUIDACION!$D$1043),366,365)),0)</f>
        <v>0</v>
      </c>
      <c r="AP33" s="618">
        <f>IF(AP$12=TRUE,(($O33*LIQUIDACION!$L$1047)*LIQUIDACION!$D$1045/IF(AND(LIQUIDACION!$D$1044&gt;LIQUIDACION!$B$1046,LIQUIDACION!$B$1046&gt;LIQUIDACION!$D$1043),366,365)),0)</f>
        <v>0</v>
      </c>
      <c r="AQ33" s="618">
        <f>IF(AQ$12=TRUE,(($P33*LIQUIDACION!$L$1047)*LIQUIDACION!$D$1045/IF(AND(LIQUIDACION!$D$1044&gt;LIQUIDACION!$B$1046,LIQUIDACION!$B$1046&gt;LIQUIDACION!$D$1043),366,365)),0)</f>
        <v>0</v>
      </c>
      <c r="AR33" s="618">
        <f>IF(AR$12=TRUE,(($Q33*LIQUIDACION!$L$1047)*LIQUIDACION!$D$1045/IF(AND(LIQUIDACION!$D$1044&gt;LIQUIDACION!$B$1046,LIQUIDACION!$B$1046&gt;LIQUIDACION!$D$1043),366,365)),0)</f>
        <v>0</v>
      </c>
      <c r="AS33" s="618">
        <f>IF(AS$12=TRUE,(($R33*LIQUIDACION!$L$1047)*LIQUIDACION!$D$1045/IF(AND(LIQUIDACION!$D$1044&gt;LIQUIDACION!$B$1046,LIQUIDACION!$B$1046&gt;LIQUIDACION!$D$1043),366,365)),0)</f>
        <v>0</v>
      </c>
      <c r="AT33" s="618">
        <f>IF(AT$12=TRUE,(($S33*LIQUIDACION!$L$1047)*LIQUIDACION!$D$1045/IF(AND(LIQUIDACION!$D$1044&gt;LIQUIDACION!$B$1046,LIQUIDACION!$B$1046&gt;LIQUIDACION!$D$1043),366,365)),0)</f>
        <v>0</v>
      </c>
      <c r="AU33" s="618">
        <f>IF(AU$12=TRUE,(($T33*LIQUIDACION!$L$1047)*LIQUIDACION!$D$1045/IF(AND(LIQUIDACION!$D$1044&gt;LIQUIDACION!$B$1046,LIQUIDACION!$B$1046&gt;LIQUIDACION!$D$1043),366,365)),0)</f>
        <v>0</v>
      </c>
      <c r="AV33" s="618">
        <f>IF(AV$12=TRUE,(($U33*LIQUIDACION!$L$1047)*LIQUIDACION!$D$1045/IF(AND(LIQUIDACION!$D$1044&gt;LIQUIDACION!$B$1046,LIQUIDACION!$B$1046&gt;LIQUIDACION!$D$1043),366,365)),0)</f>
        <v>0</v>
      </c>
      <c r="AW33" s="618">
        <f>IF(AW$12=TRUE,(($V33*LIQUIDACION!$L$1047)*LIQUIDACION!$D$1045/IF(AND(LIQUIDACION!$D$1044&gt;LIQUIDACION!$B$1046,LIQUIDACION!$B$1046&gt;LIQUIDACION!$D$1043),366,365)),0)</f>
        <v>0</v>
      </c>
      <c r="AX33" s="618">
        <f>IF(AX$12=TRUE,(($W33*LIQUIDACION!$L$1047)*LIQUIDACION!$D$1045/IF(AND(LIQUIDACION!$D$1044&gt;LIQUIDACION!$B$1046,LIQUIDACION!$B$1046&gt;LIQUIDACION!$D$1043),366,365)),0)</f>
        <v>0</v>
      </c>
    </row>
    <row r="34" spans="2:50" x14ac:dyDescent="0.25">
      <c r="B34" s="123">
        <v>22</v>
      </c>
      <c r="C34" s="404"/>
      <c r="D34" s="170"/>
      <c r="E34" s="170"/>
      <c r="F34" s="170"/>
      <c r="G34" s="170">
        <f t="shared" si="4"/>
        <v>0</v>
      </c>
      <c r="H34" s="170">
        <f t="shared" si="5"/>
        <v>0</v>
      </c>
      <c r="I34" s="170"/>
      <c r="J34" s="170"/>
      <c r="K34" s="170"/>
      <c r="L34" s="170"/>
      <c r="M34" s="170"/>
      <c r="N34" s="170"/>
      <c r="O34" s="170"/>
      <c r="P34" s="170"/>
      <c r="Q34" s="170"/>
      <c r="R34" s="170"/>
      <c r="S34" s="170"/>
      <c r="T34" s="170"/>
      <c r="U34" s="170"/>
      <c r="V34" s="170"/>
      <c r="W34" s="170"/>
      <c r="X34" s="170"/>
      <c r="Y34" s="170"/>
      <c r="Z34" s="170"/>
      <c r="AA34" s="170"/>
      <c r="AB34" s="415">
        <f t="shared" si="6"/>
        <v>0</v>
      </c>
      <c r="AC34" s="415">
        <f t="shared" si="7"/>
        <v>0</v>
      </c>
      <c r="AE34" s="618">
        <f>IF(AE$12=TRUE,(($D34*LIQUIDACION!$L$1046)*LIQUIDACION!$D$1045/IF(AND(LIQUIDACION!$D$1044&gt;LIQUIDACION!$B$1046,LIQUIDACION!$B$1046&gt;LIQUIDACION!$D$1043),366,365)),0)</f>
        <v>0</v>
      </c>
      <c r="AF34" s="618">
        <f>IF(AF$12=TRUE,(($E34*LIQUIDACION!$L$1046)*LIQUIDACION!$D$1045/IF(AND(LIQUIDACION!$D$1044&gt;LIQUIDACION!$B$1046,LIQUIDACION!$B$1046&gt;LIQUIDACION!$D$1043),366,365)),0)</f>
        <v>0</v>
      </c>
      <c r="AG34" s="618">
        <f>IF(AG$12=TRUE,(($F34*LIQUIDACION!$L$1046)*LIQUIDACION!$D$1045/IF(AND(LIQUIDACION!$D$1044&gt;LIQUIDACION!$B$1046,LIQUIDACION!$B$1046&gt;LIQUIDACION!$D$1043),366,365)),0)</f>
        <v>0</v>
      </c>
      <c r="AH34" s="618">
        <f>IF(AH$12=TRUE,(($G34*LIQUIDACION!$L$1046)*LIQUIDACION!$D$1045/IF(AND(LIQUIDACION!$D$1044&gt;LIQUIDACION!$B$1046,LIQUIDACION!$B$1046&gt;LIQUIDACION!$D$1043),366,365)),0)</f>
        <v>0</v>
      </c>
      <c r="AI34" s="618">
        <f>IF(AI$12=TRUE,(($H34*LIQUIDACION!$L$1047)*LIQUIDACION!$D$1045/IF(AND(LIQUIDACION!$D$1044&gt;LIQUIDACION!$B$1046,LIQUIDACION!$B$1046&gt;LIQUIDACION!$D$1043),366,365)),0)</f>
        <v>0</v>
      </c>
      <c r="AJ34" s="618">
        <f>IF(AJ$12=TRUE,(($I34*LIQUIDACION!$L$1047)*LIQUIDACION!$D$1045/IF(AND(LIQUIDACION!$D$1044&gt;LIQUIDACION!$B$1046,LIQUIDACION!$B$1046&gt;LIQUIDACION!$D$1043),366,365)),0)</f>
        <v>0</v>
      </c>
      <c r="AK34" s="618">
        <f>IF(AK$12=TRUE,(($J34*LIQUIDACION!$L$1047)*LIQUIDACION!$D$1045/IF(AND(LIQUIDACION!$D$1044&gt;LIQUIDACION!$B$1046,LIQUIDACION!$B$1046&gt;LIQUIDACION!$D$1043),366,365)),0)</f>
        <v>0</v>
      </c>
      <c r="AL34" s="618">
        <f>IF(AL$12=TRUE,(($K34*LIQUIDACION!$L$1047)*LIQUIDACION!$D$1045/IF(AND(LIQUIDACION!$D$1044&gt;LIQUIDACION!$B$1046,LIQUIDACION!$B$1046&gt;LIQUIDACION!$D$1043),366,365)),0)</f>
        <v>0</v>
      </c>
      <c r="AM34" s="618">
        <f>IF(AM$12=TRUE,(($L34*LIQUIDACION!$L$1047)*LIQUIDACION!$D$1045/IF(AND(LIQUIDACION!$D$1044&gt;LIQUIDACION!$B$1046,LIQUIDACION!$B$1046&gt;LIQUIDACION!$D$1043),366,365)),0)</f>
        <v>0</v>
      </c>
      <c r="AN34" s="618">
        <f>IF(AN$12=TRUE,(($M34*LIQUIDACION!$L$1047)*LIQUIDACION!$D$1045/IF(AND(LIQUIDACION!$D$1044&gt;LIQUIDACION!$B$1046,LIQUIDACION!$B$1046&gt;LIQUIDACION!$D$1043),366,365)),0)</f>
        <v>0</v>
      </c>
      <c r="AO34" s="618">
        <f>IF(AO$12=TRUE,(($N34*LIQUIDACION!$L$1047)*LIQUIDACION!$D$1045/IF(AND(LIQUIDACION!$D$1044&gt;LIQUIDACION!$B$1046,LIQUIDACION!$B$1046&gt;LIQUIDACION!$D$1043),366,365)),0)</f>
        <v>0</v>
      </c>
      <c r="AP34" s="618">
        <f>IF(AP$12=TRUE,(($O34*LIQUIDACION!$L$1047)*LIQUIDACION!$D$1045/IF(AND(LIQUIDACION!$D$1044&gt;LIQUIDACION!$B$1046,LIQUIDACION!$B$1046&gt;LIQUIDACION!$D$1043),366,365)),0)</f>
        <v>0</v>
      </c>
      <c r="AQ34" s="618">
        <f>IF(AQ$12=TRUE,(($P34*LIQUIDACION!$L$1047)*LIQUIDACION!$D$1045/IF(AND(LIQUIDACION!$D$1044&gt;LIQUIDACION!$B$1046,LIQUIDACION!$B$1046&gt;LIQUIDACION!$D$1043),366,365)),0)</f>
        <v>0</v>
      </c>
      <c r="AR34" s="618">
        <f>IF(AR$12=TRUE,(($Q34*LIQUIDACION!$L$1047)*LIQUIDACION!$D$1045/IF(AND(LIQUIDACION!$D$1044&gt;LIQUIDACION!$B$1046,LIQUIDACION!$B$1046&gt;LIQUIDACION!$D$1043),366,365)),0)</f>
        <v>0</v>
      </c>
      <c r="AS34" s="618">
        <f>IF(AS$12=TRUE,(($R34*LIQUIDACION!$L$1047)*LIQUIDACION!$D$1045/IF(AND(LIQUIDACION!$D$1044&gt;LIQUIDACION!$B$1046,LIQUIDACION!$B$1046&gt;LIQUIDACION!$D$1043),366,365)),0)</f>
        <v>0</v>
      </c>
      <c r="AT34" s="618">
        <f>IF(AT$12=TRUE,(($S34*LIQUIDACION!$L$1047)*LIQUIDACION!$D$1045/IF(AND(LIQUIDACION!$D$1044&gt;LIQUIDACION!$B$1046,LIQUIDACION!$B$1046&gt;LIQUIDACION!$D$1043),366,365)),0)</f>
        <v>0</v>
      </c>
      <c r="AU34" s="618">
        <f>IF(AU$12=TRUE,(($T34*LIQUIDACION!$L$1047)*LIQUIDACION!$D$1045/IF(AND(LIQUIDACION!$D$1044&gt;LIQUIDACION!$B$1046,LIQUIDACION!$B$1046&gt;LIQUIDACION!$D$1043),366,365)),0)</f>
        <v>0</v>
      </c>
      <c r="AV34" s="618">
        <f>IF(AV$12=TRUE,(($U34*LIQUIDACION!$L$1047)*LIQUIDACION!$D$1045/IF(AND(LIQUIDACION!$D$1044&gt;LIQUIDACION!$B$1046,LIQUIDACION!$B$1046&gt;LIQUIDACION!$D$1043),366,365)),0)</f>
        <v>0</v>
      </c>
      <c r="AW34" s="618">
        <f>IF(AW$12=TRUE,(($V34*LIQUIDACION!$L$1047)*LIQUIDACION!$D$1045/IF(AND(LIQUIDACION!$D$1044&gt;LIQUIDACION!$B$1046,LIQUIDACION!$B$1046&gt;LIQUIDACION!$D$1043),366,365)),0)</f>
        <v>0</v>
      </c>
      <c r="AX34" s="618">
        <f>IF(AX$12=TRUE,(($W34*LIQUIDACION!$L$1047)*LIQUIDACION!$D$1045/IF(AND(LIQUIDACION!$D$1044&gt;LIQUIDACION!$B$1046,LIQUIDACION!$B$1046&gt;LIQUIDACION!$D$1043),366,365)),0)</f>
        <v>0</v>
      </c>
    </row>
    <row r="35" spans="2:50" x14ac:dyDescent="0.25">
      <c r="B35" s="121">
        <v>23</v>
      </c>
      <c r="C35" s="404"/>
      <c r="D35" s="170"/>
      <c r="E35" s="170"/>
      <c r="F35" s="170"/>
      <c r="G35" s="170">
        <f t="shared" ref="G35:G77" si="8">IF($G$10&gt;0,$D35*$G$10,)</f>
        <v>0</v>
      </c>
      <c r="H35" s="170">
        <f t="shared" si="5"/>
        <v>0</v>
      </c>
      <c r="I35" s="170"/>
      <c r="J35" s="170"/>
      <c r="K35" s="170"/>
      <c r="L35" s="170"/>
      <c r="M35" s="170"/>
      <c r="N35" s="170"/>
      <c r="O35" s="170"/>
      <c r="P35" s="170"/>
      <c r="Q35" s="170"/>
      <c r="R35" s="170"/>
      <c r="S35" s="170"/>
      <c r="T35" s="170"/>
      <c r="U35" s="170"/>
      <c r="V35" s="170"/>
      <c r="W35" s="170"/>
      <c r="X35" s="170"/>
      <c r="Y35" s="170"/>
      <c r="Z35" s="170"/>
      <c r="AA35" s="170"/>
      <c r="AB35" s="415">
        <f t="shared" si="6"/>
        <v>0</v>
      </c>
      <c r="AC35" s="415">
        <f t="shared" si="7"/>
        <v>0</v>
      </c>
      <c r="AE35" s="618">
        <f>IF(AE$12=TRUE,(($D35*LIQUIDACION!$L$1046)*LIQUIDACION!$D$1045/IF(AND(LIQUIDACION!$D$1044&gt;LIQUIDACION!$B$1046,LIQUIDACION!$B$1046&gt;LIQUIDACION!$D$1043),366,365)),0)</f>
        <v>0</v>
      </c>
      <c r="AF35" s="618">
        <f>IF(AF$12=TRUE,(($E35*LIQUIDACION!$L$1046)*LIQUIDACION!$D$1045/IF(AND(LIQUIDACION!$D$1044&gt;LIQUIDACION!$B$1046,LIQUIDACION!$B$1046&gt;LIQUIDACION!$D$1043),366,365)),0)</f>
        <v>0</v>
      </c>
      <c r="AG35" s="618">
        <f>IF(AG$12=TRUE,(($F35*LIQUIDACION!$L$1046)*LIQUIDACION!$D$1045/IF(AND(LIQUIDACION!$D$1044&gt;LIQUIDACION!$B$1046,LIQUIDACION!$B$1046&gt;LIQUIDACION!$D$1043),366,365)),0)</f>
        <v>0</v>
      </c>
      <c r="AH35" s="618">
        <f>IF(AH$12=TRUE,(($G35*LIQUIDACION!$L$1046)*LIQUIDACION!$D$1045/IF(AND(LIQUIDACION!$D$1044&gt;LIQUIDACION!$B$1046,LIQUIDACION!$B$1046&gt;LIQUIDACION!$D$1043),366,365)),0)</f>
        <v>0</v>
      </c>
      <c r="AI35" s="618">
        <f>IF(AI$12=TRUE,(($H35*LIQUIDACION!$L$1047)*LIQUIDACION!$D$1045/IF(AND(LIQUIDACION!$D$1044&gt;LIQUIDACION!$B$1046,LIQUIDACION!$B$1046&gt;LIQUIDACION!$D$1043),366,365)),0)</f>
        <v>0</v>
      </c>
      <c r="AJ35" s="618">
        <f>IF(AJ$12=TRUE,(($I35*LIQUIDACION!$L$1047)*LIQUIDACION!$D$1045/IF(AND(LIQUIDACION!$D$1044&gt;LIQUIDACION!$B$1046,LIQUIDACION!$B$1046&gt;LIQUIDACION!$D$1043),366,365)),0)</f>
        <v>0</v>
      </c>
      <c r="AK35" s="618">
        <f>IF(AK$12=TRUE,(($J35*LIQUIDACION!$L$1047)*LIQUIDACION!$D$1045/IF(AND(LIQUIDACION!$D$1044&gt;LIQUIDACION!$B$1046,LIQUIDACION!$B$1046&gt;LIQUIDACION!$D$1043),366,365)),0)</f>
        <v>0</v>
      </c>
      <c r="AL35" s="618">
        <f>IF(AL$12=TRUE,(($K35*LIQUIDACION!$L$1047)*LIQUIDACION!$D$1045/IF(AND(LIQUIDACION!$D$1044&gt;LIQUIDACION!$B$1046,LIQUIDACION!$B$1046&gt;LIQUIDACION!$D$1043),366,365)),0)</f>
        <v>0</v>
      </c>
      <c r="AM35" s="618">
        <f>IF(AM$12=TRUE,(($L35*LIQUIDACION!$L$1047)*LIQUIDACION!$D$1045/IF(AND(LIQUIDACION!$D$1044&gt;LIQUIDACION!$B$1046,LIQUIDACION!$B$1046&gt;LIQUIDACION!$D$1043),366,365)),0)</f>
        <v>0</v>
      </c>
      <c r="AN35" s="618">
        <f>IF(AN$12=TRUE,(($M35*LIQUIDACION!$L$1047)*LIQUIDACION!$D$1045/IF(AND(LIQUIDACION!$D$1044&gt;LIQUIDACION!$B$1046,LIQUIDACION!$B$1046&gt;LIQUIDACION!$D$1043),366,365)),0)</f>
        <v>0</v>
      </c>
      <c r="AO35" s="618">
        <f>IF(AO$12=TRUE,(($N35*LIQUIDACION!$L$1047)*LIQUIDACION!$D$1045/IF(AND(LIQUIDACION!$D$1044&gt;LIQUIDACION!$B$1046,LIQUIDACION!$B$1046&gt;LIQUIDACION!$D$1043),366,365)),0)</f>
        <v>0</v>
      </c>
      <c r="AP35" s="618">
        <f>IF(AP$12=TRUE,(($O35*LIQUIDACION!$L$1047)*LIQUIDACION!$D$1045/IF(AND(LIQUIDACION!$D$1044&gt;LIQUIDACION!$B$1046,LIQUIDACION!$B$1046&gt;LIQUIDACION!$D$1043),366,365)),0)</f>
        <v>0</v>
      </c>
      <c r="AQ35" s="618">
        <f>IF(AQ$12=TRUE,(($P35*LIQUIDACION!$L$1047)*LIQUIDACION!$D$1045/IF(AND(LIQUIDACION!$D$1044&gt;LIQUIDACION!$B$1046,LIQUIDACION!$B$1046&gt;LIQUIDACION!$D$1043),366,365)),0)</f>
        <v>0</v>
      </c>
      <c r="AR35" s="618">
        <f>IF(AR$12=TRUE,(($Q35*LIQUIDACION!$L$1047)*LIQUIDACION!$D$1045/IF(AND(LIQUIDACION!$D$1044&gt;LIQUIDACION!$B$1046,LIQUIDACION!$B$1046&gt;LIQUIDACION!$D$1043),366,365)),0)</f>
        <v>0</v>
      </c>
      <c r="AS35" s="618">
        <f>IF(AS$12=TRUE,(($R35*LIQUIDACION!$L$1047)*LIQUIDACION!$D$1045/IF(AND(LIQUIDACION!$D$1044&gt;LIQUIDACION!$B$1046,LIQUIDACION!$B$1046&gt;LIQUIDACION!$D$1043),366,365)),0)</f>
        <v>0</v>
      </c>
      <c r="AT35" s="618">
        <f>IF(AT$12=TRUE,(($S35*LIQUIDACION!$L$1047)*LIQUIDACION!$D$1045/IF(AND(LIQUIDACION!$D$1044&gt;LIQUIDACION!$B$1046,LIQUIDACION!$B$1046&gt;LIQUIDACION!$D$1043),366,365)),0)</f>
        <v>0</v>
      </c>
      <c r="AU35" s="618">
        <f>IF(AU$12=TRUE,(($T35*LIQUIDACION!$L$1047)*LIQUIDACION!$D$1045/IF(AND(LIQUIDACION!$D$1044&gt;LIQUIDACION!$B$1046,LIQUIDACION!$B$1046&gt;LIQUIDACION!$D$1043),366,365)),0)</f>
        <v>0</v>
      </c>
      <c r="AV35" s="618">
        <f>IF(AV$12=TRUE,(($U35*LIQUIDACION!$L$1047)*LIQUIDACION!$D$1045/IF(AND(LIQUIDACION!$D$1044&gt;LIQUIDACION!$B$1046,LIQUIDACION!$B$1046&gt;LIQUIDACION!$D$1043),366,365)),0)</f>
        <v>0</v>
      </c>
      <c r="AW35" s="618">
        <f>IF(AW$12=TRUE,(($V35*LIQUIDACION!$L$1047)*LIQUIDACION!$D$1045/IF(AND(LIQUIDACION!$D$1044&gt;LIQUIDACION!$B$1046,LIQUIDACION!$B$1046&gt;LIQUIDACION!$D$1043),366,365)),0)</f>
        <v>0</v>
      </c>
      <c r="AX35" s="618">
        <f>IF(AX$12=TRUE,(($W35*LIQUIDACION!$L$1047)*LIQUIDACION!$D$1045/IF(AND(LIQUIDACION!$D$1044&gt;LIQUIDACION!$B$1046,LIQUIDACION!$B$1046&gt;LIQUIDACION!$D$1043),366,365)),0)</f>
        <v>0</v>
      </c>
    </row>
    <row r="36" spans="2:50" x14ac:dyDescent="0.25">
      <c r="B36" s="123">
        <v>24</v>
      </c>
      <c r="C36" s="404"/>
      <c r="D36" s="170"/>
      <c r="E36" s="170"/>
      <c r="F36" s="170"/>
      <c r="G36" s="170">
        <f t="shared" si="8"/>
        <v>0</v>
      </c>
      <c r="H36" s="170">
        <f t="shared" si="5"/>
        <v>0</v>
      </c>
      <c r="I36" s="170"/>
      <c r="J36" s="170"/>
      <c r="K36" s="170"/>
      <c r="L36" s="170"/>
      <c r="M36" s="170"/>
      <c r="N36" s="170"/>
      <c r="O36" s="170"/>
      <c r="P36" s="170"/>
      <c r="Q36" s="170"/>
      <c r="R36" s="170"/>
      <c r="S36" s="170"/>
      <c r="T36" s="170"/>
      <c r="U36" s="170"/>
      <c r="V36" s="170"/>
      <c r="W36" s="170"/>
      <c r="X36" s="170"/>
      <c r="Y36" s="170"/>
      <c r="Z36" s="170"/>
      <c r="AA36" s="170"/>
      <c r="AB36" s="415">
        <f t="shared" si="6"/>
        <v>0</v>
      </c>
      <c r="AC36" s="415">
        <f t="shared" si="7"/>
        <v>0</v>
      </c>
      <c r="AE36" s="618">
        <f>IF(AE$12=TRUE,(($D36*LIQUIDACION!$L$1046)*LIQUIDACION!$D$1045/IF(AND(LIQUIDACION!$D$1044&gt;LIQUIDACION!$B$1046,LIQUIDACION!$B$1046&gt;LIQUIDACION!$D$1043),366,365)),0)</f>
        <v>0</v>
      </c>
      <c r="AF36" s="618">
        <f>IF(AF$12=TRUE,(($E36*LIQUIDACION!$L$1046)*LIQUIDACION!$D$1045/IF(AND(LIQUIDACION!$D$1044&gt;LIQUIDACION!$B$1046,LIQUIDACION!$B$1046&gt;LIQUIDACION!$D$1043),366,365)),0)</f>
        <v>0</v>
      </c>
      <c r="AG36" s="618">
        <f>IF(AG$12=TRUE,(($F36*LIQUIDACION!$L$1046)*LIQUIDACION!$D$1045/IF(AND(LIQUIDACION!$D$1044&gt;LIQUIDACION!$B$1046,LIQUIDACION!$B$1046&gt;LIQUIDACION!$D$1043),366,365)),0)</f>
        <v>0</v>
      </c>
      <c r="AH36" s="618">
        <f>IF(AH$12=TRUE,(($G36*LIQUIDACION!$L$1046)*LIQUIDACION!$D$1045/IF(AND(LIQUIDACION!$D$1044&gt;LIQUIDACION!$B$1046,LIQUIDACION!$B$1046&gt;LIQUIDACION!$D$1043),366,365)),0)</f>
        <v>0</v>
      </c>
      <c r="AI36" s="618">
        <f>IF(AI$12=TRUE,(($H36*LIQUIDACION!$L$1047)*LIQUIDACION!$D$1045/IF(AND(LIQUIDACION!$D$1044&gt;LIQUIDACION!$B$1046,LIQUIDACION!$B$1046&gt;LIQUIDACION!$D$1043),366,365)),0)</f>
        <v>0</v>
      </c>
      <c r="AJ36" s="618">
        <f>IF(AJ$12=TRUE,(($I36*LIQUIDACION!$L$1047)*LIQUIDACION!$D$1045/IF(AND(LIQUIDACION!$D$1044&gt;LIQUIDACION!$B$1046,LIQUIDACION!$B$1046&gt;LIQUIDACION!$D$1043),366,365)),0)</f>
        <v>0</v>
      </c>
      <c r="AK36" s="618">
        <f>IF(AK$12=TRUE,(($J36*LIQUIDACION!$L$1047)*LIQUIDACION!$D$1045/IF(AND(LIQUIDACION!$D$1044&gt;LIQUIDACION!$B$1046,LIQUIDACION!$B$1046&gt;LIQUIDACION!$D$1043),366,365)),0)</f>
        <v>0</v>
      </c>
      <c r="AL36" s="618">
        <f>IF(AL$12=TRUE,(($K36*LIQUIDACION!$L$1047)*LIQUIDACION!$D$1045/IF(AND(LIQUIDACION!$D$1044&gt;LIQUIDACION!$B$1046,LIQUIDACION!$B$1046&gt;LIQUIDACION!$D$1043),366,365)),0)</f>
        <v>0</v>
      </c>
      <c r="AM36" s="618">
        <f>IF(AM$12=TRUE,(($L36*LIQUIDACION!$L$1047)*LIQUIDACION!$D$1045/IF(AND(LIQUIDACION!$D$1044&gt;LIQUIDACION!$B$1046,LIQUIDACION!$B$1046&gt;LIQUIDACION!$D$1043),366,365)),0)</f>
        <v>0</v>
      </c>
      <c r="AN36" s="618">
        <f>IF(AN$12=TRUE,(($M36*LIQUIDACION!$L$1047)*LIQUIDACION!$D$1045/IF(AND(LIQUIDACION!$D$1044&gt;LIQUIDACION!$B$1046,LIQUIDACION!$B$1046&gt;LIQUIDACION!$D$1043),366,365)),0)</f>
        <v>0</v>
      </c>
      <c r="AO36" s="618">
        <f>IF(AO$12=TRUE,(($N36*LIQUIDACION!$L$1047)*LIQUIDACION!$D$1045/IF(AND(LIQUIDACION!$D$1044&gt;LIQUIDACION!$B$1046,LIQUIDACION!$B$1046&gt;LIQUIDACION!$D$1043),366,365)),0)</f>
        <v>0</v>
      </c>
      <c r="AP36" s="618">
        <f>IF(AP$12=TRUE,(($O36*LIQUIDACION!$L$1047)*LIQUIDACION!$D$1045/IF(AND(LIQUIDACION!$D$1044&gt;LIQUIDACION!$B$1046,LIQUIDACION!$B$1046&gt;LIQUIDACION!$D$1043),366,365)),0)</f>
        <v>0</v>
      </c>
      <c r="AQ36" s="618">
        <f>IF(AQ$12=TRUE,(($P36*LIQUIDACION!$L$1047)*LIQUIDACION!$D$1045/IF(AND(LIQUIDACION!$D$1044&gt;LIQUIDACION!$B$1046,LIQUIDACION!$B$1046&gt;LIQUIDACION!$D$1043),366,365)),0)</f>
        <v>0</v>
      </c>
      <c r="AR36" s="618">
        <f>IF(AR$12=TRUE,(($Q36*LIQUIDACION!$L$1047)*LIQUIDACION!$D$1045/IF(AND(LIQUIDACION!$D$1044&gt;LIQUIDACION!$B$1046,LIQUIDACION!$B$1046&gt;LIQUIDACION!$D$1043),366,365)),0)</f>
        <v>0</v>
      </c>
      <c r="AS36" s="618">
        <f>IF(AS$12=TRUE,(($R36*LIQUIDACION!$L$1047)*LIQUIDACION!$D$1045/IF(AND(LIQUIDACION!$D$1044&gt;LIQUIDACION!$B$1046,LIQUIDACION!$B$1046&gt;LIQUIDACION!$D$1043),366,365)),0)</f>
        <v>0</v>
      </c>
      <c r="AT36" s="618">
        <f>IF(AT$12=TRUE,(($S36*LIQUIDACION!$L$1047)*LIQUIDACION!$D$1045/IF(AND(LIQUIDACION!$D$1044&gt;LIQUIDACION!$B$1046,LIQUIDACION!$B$1046&gt;LIQUIDACION!$D$1043),366,365)),0)</f>
        <v>0</v>
      </c>
      <c r="AU36" s="618">
        <f>IF(AU$12=TRUE,(($T36*LIQUIDACION!$L$1047)*LIQUIDACION!$D$1045/IF(AND(LIQUIDACION!$D$1044&gt;LIQUIDACION!$B$1046,LIQUIDACION!$B$1046&gt;LIQUIDACION!$D$1043),366,365)),0)</f>
        <v>0</v>
      </c>
      <c r="AV36" s="618">
        <f>IF(AV$12=TRUE,(($U36*LIQUIDACION!$L$1047)*LIQUIDACION!$D$1045/IF(AND(LIQUIDACION!$D$1044&gt;LIQUIDACION!$B$1046,LIQUIDACION!$B$1046&gt;LIQUIDACION!$D$1043),366,365)),0)</f>
        <v>0</v>
      </c>
      <c r="AW36" s="618">
        <f>IF(AW$12=TRUE,(($V36*LIQUIDACION!$L$1047)*LIQUIDACION!$D$1045/IF(AND(LIQUIDACION!$D$1044&gt;LIQUIDACION!$B$1046,LIQUIDACION!$B$1046&gt;LIQUIDACION!$D$1043),366,365)),0)</f>
        <v>0</v>
      </c>
      <c r="AX36" s="618">
        <f>IF(AX$12=TRUE,(($W36*LIQUIDACION!$L$1047)*LIQUIDACION!$D$1045/IF(AND(LIQUIDACION!$D$1044&gt;LIQUIDACION!$B$1046,LIQUIDACION!$B$1046&gt;LIQUIDACION!$D$1043),366,365)),0)</f>
        <v>0</v>
      </c>
    </row>
    <row r="37" spans="2:50" x14ac:dyDescent="0.25">
      <c r="B37" s="121">
        <v>25</v>
      </c>
      <c r="C37" s="122"/>
      <c r="D37" s="170"/>
      <c r="E37" s="170"/>
      <c r="F37" s="170"/>
      <c r="G37" s="170">
        <f t="shared" si="8"/>
        <v>0</v>
      </c>
      <c r="H37" s="170">
        <f t="shared" si="5"/>
        <v>0</v>
      </c>
      <c r="I37" s="170"/>
      <c r="J37" s="170"/>
      <c r="K37" s="170"/>
      <c r="L37" s="170"/>
      <c r="M37" s="170"/>
      <c r="N37" s="170"/>
      <c r="O37" s="170"/>
      <c r="P37" s="170"/>
      <c r="Q37" s="170"/>
      <c r="R37" s="170"/>
      <c r="S37" s="170"/>
      <c r="T37" s="170"/>
      <c r="U37" s="170"/>
      <c r="V37" s="170"/>
      <c r="W37" s="170"/>
      <c r="X37" s="170"/>
      <c r="Y37" s="170"/>
      <c r="Z37" s="170"/>
      <c r="AA37" s="170"/>
      <c r="AB37" s="415">
        <f t="shared" si="6"/>
        <v>0</v>
      </c>
      <c r="AC37" s="415">
        <f t="shared" si="7"/>
        <v>0</v>
      </c>
      <c r="AE37" s="618">
        <f>IF(AE$12=TRUE,(($D37*LIQUIDACION!$L$1046)*LIQUIDACION!$D$1045/IF(AND(LIQUIDACION!$D$1044&gt;LIQUIDACION!$B$1046,LIQUIDACION!$B$1046&gt;LIQUIDACION!$D$1043),366,365)),0)</f>
        <v>0</v>
      </c>
      <c r="AF37" s="618">
        <f>IF(AF$12=TRUE,(($E37*LIQUIDACION!$L$1046)*LIQUIDACION!$D$1045/IF(AND(LIQUIDACION!$D$1044&gt;LIQUIDACION!$B$1046,LIQUIDACION!$B$1046&gt;LIQUIDACION!$D$1043),366,365)),0)</f>
        <v>0</v>
      </c>
      <c r="AG37" s="618">
        <f>IF(AG$12=TRUE,(($F37*LIQUIDACION!$L$1046)*LIQUIDACION!$D$1045/IF(AND(LIQUIDACION!$D$1044&gt;LIQUIDACION!$B$1046,LIQUIDACION!$B$1046&gt;LIQUIDACION!$D$1043),366,365)),0)</f>
        <v>0</v>
      </c>
      <c r="AH37" s="618">
        <f>IF(AH$12=TRUE,(($G37*LIQUIDACION!$L$1046)*LIQUIDACION!$D$1045/IF(AND(LIQUIDACION!$D$1044&gt;LIQUIDACION!$B$1046,LIQUIDACION!$B$1046&gt;LIQUIDACION!$D$1043),366,365)),0)</f>
        <v>0</v>
      </c>
      <c r="AI37" s="618">
        <f>IF(AI$12=TRUE,(($H37*LIQUIDACION!$L$1047)*LIQUIDACION!$D$1045/IF(AND(LIQUIDACION!$D$1044&gt;LIQUIDACION!$B$1046,LIQUIDACION!$B$1046&gt;LIQUIDACION!$D$1043),366,365)),0)</f>
        <v>0</v>
      </c>
      <c r="AJ37" s="618">
        <f>IF(AJ$12=TRUE,(($I37*LIQUIDACION!$L$1047)*LIQUIDACION!$D$1045/IF(AND(LIQUIDACION!$D$1044&gt;LIQUIDACION!$B$1046,LIQUIDACION!$B$1046&gt;LIQUIDACION!$D$1043),366,365)),0)</f>
        <v>0</v>
      </c>
      <c r="AK37" s="618">
        <f>IF(AK$12=TRUE,(($J37*LIQUIDACION!$L$1047)*LIQUIDACION!$D$1045/IF(AND(LIQUIDACION!$D$1044&gt;LIQUIDACION!$B$1046,LIQUIDACION!$B$1046&gt;LIQUIDACION!$D$1043),366,365)),0)</f>
        <v>0</v>
      </c>
      <c r="AL37" s="618">
        <f>IF(AL$12=TRUE,(($K37*LIQUIDACION!$L$1047)*LIQUIDACION!$D$1045/IF(AND(LIQUIDACION!$D$1044&gt;LIQUIDACION!$B$1046,LIQUIDACION!$B$1046&gt;LIQUIDACION!$D$1043),366,365)),0)</f>
        <v>0</v>
      </c>
      <c r="AM37" s="618">
        <f>IF(AM$12=TRUE,(($L37*LIQUIDACION!$L$1047)*LIQUIDACION!$D$1045/IF(AND(LIQUIDACION!$D$1044&gt;LIQUIDACION!$B$1046,LIQUIDACION!$B$1046&gt;LIQUIDACION!$D$1043),366,365)),0)</f>
        <v>0</v>
      </c>
      <c r="AN37" s="618">
        <f>IF(AN$12=TRUE,(($M37*LIQUIDACION!$L$1047)*LIQUIDACION!$D$1045/IF(AND(LIQUIDACION!$D$1044&gt;LIQUIDACION!$B$1046,LIQUIDACION!$B$1046&gt;LIQUIDACION!$D$1043),366,365)),0)</f>
        <v>0</v>
      </c>
      <c r="AO37" s="618">
        <f>IF(AO$12=TRUE,(($N37*LIQUIDACION!$L$1047)*LIQUIDACION!$D$1045/IF(AND(LIQUIDACION!$D$1044&gt;LIQUIDACION!$B$1046,LIQUIDACION!$B$1046&gt;LIQUIDACION!$D$1043),366,365)),0)</f>
        <v>0</v>
      </c>
      <c r="AP37" s="618">
        <f>IF(AP$12=TRUE,(($O37*LIQUIDACION!$L$1047)*LIQUIDACION!$D$1045/IF(AND(LIQUIDACION!$D$1044&gt;LIQUIDACION!$B$1046,LIQUIDACION!$B$1046&gt;LIQUIDACION!$D$1043),366,365)),0)</f>
        <v>0</v>
      </c>
      <c r="AQ37" s="618">
        <f>IF(AQ$12=TRUE,(($P37*LIQUIDACION!$L$1047)*LIQUIDACION!$D$1045/IF(AND(LIQUIDACION!$D$1044&gt;LIQUIDACION!$B$1046,LIQUIDACION!$B$1046&gt;LIQUIDACION!$D$1043),366,365)),0)</f>
        <v>0</v>
      </c>
      <c r="AR37" s="618">
        <f>IF(AR$12=TRUE,(($Q37*LIQUIDACION!$L$1047)*LIQUIDACION!$D$1045/IF(AND(LIQUIDACION!$D$1044&gt;LIQUIDACION!$B$1046,LIQUIDACION!$B$1046&gt;LIQUIDACION!$D$1043),366,365)),0)</f>
        <v>0</v>
      </c>
      <c r="AS37" s="618">
        <f>IF(AS$12=TRUE,(($R37*LIQUIDACION!$L$1047)*LIQUIDACION!$D$1045/IF(AND(LIQUIDACION!$D$1044&gt;LIQUIDACION!$B$1046,LIQUIDACION!$B$1046&gt;LIQUIDACION!$D$1043),366,365)),0)</f>
        <v>0</v>
      </c>
      <c r="AT37" s="618">
        <f>IF(AT$12=TRUE,(($S37*LIQUIDACION!$L$1047)*LIQUIDACION!$D$1045/IF(AND(LIQUIDACION!$D$1044&gt;LIQUIDACION!$B$1046,LIQUIDACION!$B$1046&gt;LIQUIDACION!$D$1043),366,365)),0)</f>
        <v>0</v>
      </c>
      <c r="AU37" s="618">
        <f>IF(AU$12=TRUE,(($T37*LIQUIDACION!$L$1047)*LIQUIDACION!$D$1045/IF(AND(LIQUIDACION!$D$1044&gt;LIQUIDACION!$B$1046,LIQUIDACION!$B$1046&gt;LIQUIDACION!$D$1043),366,365)),0)</f>
        <v>0</v>
      </c>
      <c r="AV37" s="618">
        <f>IF(AV$12=TRUE,(($U37*LIQUIDACION!$L$1047)*LIQUIDACION!$D$1045/IF(AND(LIQUIDACION!$D$1044&gt;LIQUIDACION!$B$1046,LIQUIDACION!$B$1046&gt;LIQUIDACION!$D$1043),366,365)),0)</f>
        <v>0</v>
      </c>
      <c r="AW37" s="618">
        <f>IF(AW$12=TRUE,(($V37*LIQUIDACION!$L$1047)*LIQUIDACION!$D$1045/IF(AND(LIQUIDACION!$D$1044&gt;LIQUIDACION!$B$1046,LIQUIDACION!$B$1046&gt;LIQUIDACION!$D$1043),366,365)),0)</f>
        <v>0</v>
      </c>
      <c r="AX37" s="618">
        <f>IF(AX$12=TRUE,(($W37*LIQUIDACION!$L$1047)*LIQUIDACION!$D$1045/IF(AND(LIQUIDACION!$D$1044&gt;LIQUIDACION!$B$1046,LIQUIDACION!$B$1046&gt;LIQUIDACION!$D$1043),366,365)),0)</f>
        <v>0</v>
      </c>
    </row>
    <row r="38" spans="2:50" x14ac:dyDescent="0.25">
      <c r="B38" s="123">
        <v>26</v>
      </c>
      <c r="C38" s="122"/>
      <c r="D38" s="170"/>
      <c r="E38" s="170"/>
      <c r="F38" s="170"/>
      <c r="G38" s="170">
        <f t="shared" si="8"/>
        <v>0</v>
      </c>
      <c r="H38" s="170">
        <f t="shared" si="5"/>
        <v>0</v>
      </c>
      <c r="I38" s="170"/>
      <c r="J38" s="170"/>
      <c r="K38" s="170"/>
      <c r="L38" s="170"/>
      <c r="M38" s="170"/>
      <c r="N38" s="170"/>
      <c r="O38" s="170"/>
      <c r="P38" s="170"/>
      <c r="Q38" s="170"/>
      <c r="R38" s="170"/>
      <c r="S38" s="170"/>
      <c r="T38" s="170"/>
      <c r="U38" s="170"/>
      <c r="V38" s="170"/>
      <c r="W38" s="170"/>
      <c r="X38" s="170"/>
      <c r="Y38" s="170"/>
      <c r="Z38" s="170"/>
      <c r="AA38" s="170"/>
      <c r="AB38" s="415">
        <f t="shared" si="6"/>
        <v>0</v>
      </c>
      <c r="AC38" s="415">
        <f t="shared" si="7"/>
        <v>0</v>
      </c>
      <c r="AE38" s="618">
        <f>IF(AE$12=TRUE,(($D38*LIQUIDACION!$L$1046)*LIQUIDACION!$D$1045/IF(AND(LIQUIDACION!$D$1044&gt;LIQUIDACION!$B$1046,LIQUIDACION!$B$1046&gt;LIQUIDACION!$D$1043),366,365)),0)</f>
        <v>0</v>
      </c>
      <c r="AF38" s="618">
        <f>IF(AF$12=TRUE,(($E38*LIQUIDACION!$L$1046)*LIQUIDACION!$D$1045/IF(AND(LIQUIDACION!$D$1044&gt;LIQUIDACION!$B$1046,LIQUIDACION!$B$1046&gt;LIQUIDACION!$D$1043),366,365)),0)</f>
        <v>0</v>
      </c>
      <c r="AG38" s="618">
        <f>IF(AG$12=TRUE,(($F38*LIQUIDACION!$L$1046)*LIQUIDACION!$D$1045/IF(AND(LIQUIDACION!$D$1044&gt;LIQUIDACION!$B$1046,LIQUIDACION!$B$1046&gt;LIQUIDACION!$D$1043),366,365)),0)</f>
        <v>0</v>
      </c>
      <c r="AH38" s="618">
        <f>IF(AH$12=TRUE,(($G38*LIQUIDACION!$L$1046)*LIQUIDACION!$D$1045/IF(AND(LIQUIDACION!$D$1044&gt;LIQUIDACION!$B$1046,LIQUIDACION!$B$1046&gt;LIQUIDACION!$D$1043),366,365)),0)</f>
        <v>0</v>
      </c>
      <c r="AI38" s="618">
        <f>IF(AI$12=TRUE,(($H38*LIQUIDACION!$L$1047)*LIQUIDACION!$D$1045/IF(AND(LIQUIDACION!$D$1044&gt;LIQUIDACION!$B$1046,LIQUIDACION!$B$1046&gt;LIQUIDACION!$D$1043),366,365)),0)</f>
        <v>0</v>
      </c>
      <c r="AJ38" s="618">
        <f>IF(AJ$12=TRUE,(($I38*LIQUIDACION!$L$1047)*LIQUIDACION!$D$1045/IF(AND(LIQUIDACION!$D$1044&gt;LIQUIDACION!$B$1046,LIQUIDACION!$B$1046&gt;LIQUIDACION!$D$1043),366,365)),0)</f>
        <v>0</v>
      </c>
      <c r="AK38" s="618">
        <f>IF(AK$12=TRUE,(($J38*LIQUIDACION!$L$1047)*LIQUIDACION!$D$1045/IF(AND(LIQUIDACION!$D$1044&gt;LIQUIDACION!$B$1046,LIQUIDACION!$B$1046&gt;LIQUIDACION!$D$1043),366,365)),0)</f>
        <v>0</v>
      </c>
      <c r="AL38" s="618">
        <f>IF(AL$12=TRUE,(($K38*LIQUIDACION!$L$1047)*LIQUIDACION!$D$1045/IF(AND(LIQUIDACION!$D$1044&gt;LIQUIDACION!$B$1046,LIQUIDACION!$B$1046&gt;LIQUIDACION!$D$1043),366,365)),0)</f>
        <v>0</v>
      </c>
      <c r="AM38" s="618">
        <f>IF(AM$12=TRUE,(($L38*LIQUIDACION!$L$1047)*LIQUIDACION!$D$1045/IF(AND(LIQUIDACION!$D$1044&gt;LIQUIDACION!$B$1046,LIQUIDACION!$B$1046&gt;LIQUIDACION!$D$1043),366,365)),0)</f>
        <v>0</v>
      </c>
      <c r="AN38" s="618">
        <f>IF(AN$12=TRUE,(($M38*LIQUIDACION!$L$1047)*LIQUIDACION!$D$1045/IF(AND(LIQUIDACION!$D$1044&gt;LIQUIDACION!$B$1046,LIQUIDACION!$B$1046&gt;LIQUIDACION!$D$1043),366,365)),0)</f>
        <v>0</v>
      </c>
      <c r="AO38" s="618">
        <f>IF(AO$12=TRUE,(($N38*LIQUIDACION!$L$1047)*LIQUIDACION!$D$1045/IF(AND(LIQUIDACION!$D$1044&gt;LIQUIDACION!$B$1046,LIQUIDACION!$B$1046&gt;LIQUIDACION!$D$1043),366,365)),0)</f>
        <v>0</v>
      </c>
      <c r="AP38" s="618">
        <f>IF(AP$12=TRUE,(($O38*LIQUIDACION!$L$1047)*LIQUIDACION!$D$1045/IF(AND(LIQUIDACION!$D$1044&gt;LIQUIDACION!$B$1046,LIQUIDACION!$B$1046&gt;LIQUIDACION!$D$1043),366,365)),0)</f>
        <v>0</v>
      </c>
      <c r="AQ38" s="618">
        <f>IF(AQ$12=TRUE,(($P38*LIQUIDACION!$L$1047)*LIQUIDACION!$D$1045/IF(AND(LIQUIDACION!$D$1044&gt;LIQUIDACION!$B$1046,LIQUIDACION!$B$1046&gt;LIQUIDACION!$D$1043),366,365)),0)</f>
        <v>0</v>
      </c>
      <c r="AR38" s="618">
        <f>IF(AR$12=TRUE,(($Q38*LIQUIDACION!$L$1047)*LIQUIDACION!$D$1045/IF(AND(LIQUIDACION!$D$1044&gt;LIQUIDACION!$B$1046,LIQUIDACION!$B$1046&gt;LIQUIDACION!$D$1043),366,365)),0)</f>
        <v>0</v>
      </c>
      <c r="AS38" s="618">
        <f>IF(AS$12=TRUE,(($R38*LIQUIDACION!$L$1047)*LIQUIDACION!$D$1045/IF(AND(LIQUIDACION!$D$1044&gt;LIQUIDACION!$B$1046,LIQUIDACION!$B$1046&gt;LIQUIDACION!$D$1043),366,365)),0)</f>
        <v>0</v>
      </c>
      <c r="AT38" s="618">
        <f>IF(AT$12=TRUE,(($S38*LIQUIDACION!$L$1047)*LIQUIDACION!$D$1045/IF(AND(LIQUIDACION!$D$1044&gt;LIQUIDACION!$B$1046,LIQUIDACION!$B$1046&gt;LIQUIDACION!$D$1043),366,365)),0)</f>
        <v>0</v>
      </c>
      <c r="AU38" s="618">
        <f>IF(AU$12=TRUE,(($T38*LIQUIDACION!$L$1047)*LIQUIDACION!$D$1045/IF(AND(LIQUIDACION!$D$1044&gt;LIQUIDACION!$B$1046,LIQUIDACION!$B$1046&gt;LIQUIDACION!$D$1043),366,365)),0)</f>
        <v>0</v>
      </c>
      <c r="AV38" s="618">
        <f>IF(AV$12=TRUE,(($U38*LIQUIDACION!$L$1047)*LIQUIDACION!$D$1045/IF(AND(LIQUIDACION!$D$1044&gt;LIQUIDACION!$B$1046,LIQUIDACION!$B$1046&gt;LIQUIDACION!$D$1043),366,365)),0)</f>
        <v>0</v>
      </c>
      <c r="AW38" s="618">
        <f>IF(AW$12=TRUE,(($V38*LIQUIDACION!$L$1047)*LIQUIDACION!$D$1045/IF(AND(LIQUIDACION!$D$1044&gt;LIQUIDACION!$B$1046,LIQUIDACION!$B$1046&gt;LIQUIDACION!$D$1043),366,365)),0)</f>
        <v>0</v>
      </c>
      <c r="AX38" s="618">
        <f>IF(AX$12=TRUE,(($W38*LIQUIDACION!$L$1047)*LIQUIDACION!$D$1045/IF(AND(LIQUIDACION!$D$1044&gt;LIQUIDACION!$B$1046,LIQUIDACION!$B$1046&gt;LIQUIDACION!$D$1043),366,365)),0)</f>
        <v>0</v>
      </c>
    </row>
    <row r="39" spans="2:50" x14ac:dyDescent="0.25">
      <c r="B39" s="121">
        <v>27</v>
      </c>
      <c r="C39" s="122"/>
      <c r="D39" s="170"/>
      <c r="E39" s="170"/>
      <c r="F39" s="170"/>
      <c r="G39" s="170">
        <f t="shared" si="8"/>
        <v>0</v>
      </c>
      <c r="H39" s="170">
        <f t="shared" si="5"/>
        <v>0</v>
      </c>
      <c r="I39" s="170"/>
      <c r="J39" s="170"/>
      <c r="K39" s="170"/>
      <c r="L39" s="170"/>
      <c r="M39" s="170"/>
      <c r="N39" s="170"/>
      <c r="O39" s="170"/>
      <c r="P39" s="170"/>
      <c r="Q39" s="170"/>
      <c r="R39" s="170"/>
      <c r="S39" s="170"/>
      <c r="T39" s="170"/>
      <c r="U39" s="170"/>
      <c r="V39" s="170"/>
      <c r="W39" s="170"/>
      <c r="X39" s="170"/>
      <c r="Y39" s="170"/>
      <c r="Z39" s="170"/>
      <c r="AA39" s="170"/>
      <c r="AB39" s="415">
        <f t="shared" si="6"/>
        <v>0</v>
      </c>
      <c r="AC39" s="415">
        <f t="shared" si="7"/>
        <v>0</v>
      </c>
      <c r="AE39" s="618">
        <f>IF(AE$12=TRUE,(($D39*LIQUIDACION!$L$1046)*LIQUIDACION!$D$1045/IF(AND(LIQUIDACION!$D$1044&gt;LIQUIDACION!$B$1046,LIQUIDACION!$B$1046&gt;LIQUIDACION!$D$1043),366,365)),0)</f>
        <v>0</v>
      </c>
      <c r="AF39" s="618">
        <f>IF(AF$12=TRUE,(($E39*LIQUIDACION!$L$1046)*LIQUIDACION!$D$1045/IF(AND(LIQUIDACION!$D$1044&gt;LIQUIDACION!$B$1046,LIQUIDACION!$B$1046&gt;LIQUIDACION!$D$1043),366,365)),0)</f>
        <v>0</v>
      </c>
      <c r="AG39" s="618">
        <f>IF(AG$12=TRUE,(($F39*LIQUIDACION!$L$1046)*LIQUIDACION!$D$1045/IF(AND(LIQUIDACION!$D$1044&gt;LIQUIDACION!$B$1046,LIQUIDACION!$B$1046&gt;LIQUIDACION!$D$1043),366,365)),0)</f>
        <v>0</v>
      </c>
      <c r="AH39" s="618">
        <f>IF(AH$12=TRUE,(($G39*LIQUIDACION!$L$1046)*LIQUIDACION!$D$1045/IF(AND(LIQUIDACION!$D$1044&gt;LIQUIDACION!$B$1046,LIQUIDACION!$B$1046&gt;LIQUIDACION!$D$1043),366,365)),0)</f>
        <v>0</v>
      </c>
      <c r="AI39" s="618">
        <f>IF(AI$12=TRUE,(($H39*LIQUIDACION!$L$1047)*LIQUIDACION!$D$1045/IF(AND(LIQUIDACION!$D$1044&gt;LIQUIDACION!$B$1046,LIQUIDACION!$B$1046&gt;LIQUIDACION!$D$1043),366,365)),0)</f>
        <v>0</v>
      </c>
      <c r="AJ39" s="618">
        <f>IF(AJ$12=TRUE,(($I39*LIQUIDACION!$L$1047)*LIQUIDACION!$D$1045/IF(AND(LIQUIDACION!$D$1044&gt;LIQUIDACION!$B$1046,LIQUIDACION!$B$1046&gt;LIQUIDACION!$D$1043),366,365)),0)</f>
        <v>0</v>
      </c>
      <c r="AK39" s="618">
        <f>IF(AK$12=TRUE,(($J39*LIQUIDACION!$L$1047)*LIQUIDACION!$D$1045/IF(AND(LIQUIDACION!$D$1044&gt;LIQUIDACION!$B$1046,LIQUIDACION!$B$1046&gt;LIQUIDACION!$D$1043),366,365)),0)</f>
        <v>0</v>
      </c>
      <c r="AL39" s="618">
        <f>IF(AL$12=TRUE,(($K39*LIQUIDACION!$L$1047)*LIQUIDACION!$D$1045/IF(AND(LIQUIDACION!$D$1044&gt;LIQUIDACION!$B$1046,LIQUIDACION!$B$1046&gt;LIQUIDACION!$D$1043),366,365)),0)</f>
        <v>0</v>
      </c>
      <c r="AM39" s="618">
        <f>IF(AM$12=TRUE,(($L39*LIQUIDACION!$L$1047)*LIQUIDACION!$D$1045/IF(AND(LIQUIDACION!$D$1044&gt;LIQUIDACION!$B$1046,LIQUIDACION!$B$1046&gt;LIQUIDACION!$D$1043),366,365)),0)</f>
        <v>0</v>
      </c>
      <c r="AN39" s="618">
        <f>IF(AN$12=TRUE,(($M39*LIQUIDACION!$L$1047)*LIQUIDACION!$D$1045/IF(AND(LIQUIDACION!$D$1044&gt;LIQUIDACION!$B$1046,LIQUIDACION!$B$1046&gt;LIQUIDACION!$D$1043),366,365)),0)</f>
        <v>0</v>
      </c>
      <c r="AO39" s="618">
        <f>IF(AO$12=TRUE,(($N39*LIQUIDACION!$L$1047)*LIQUIDACION!$D$1045/IF(AND(LIQUIDACION!$D$1044&gt;LIQUIDACION!$B$1046,LIQUIDACION!$B$1046&gt;LIQUIDACION!$D$1043),366,365)),0)</f>
        <v>0</v>
      </c>
      <c r="AP39" s="618">
        <f>IF(AP$12=TRUE,(($O39*LIQUIDACION!$L$1047)*LIQUIDACION!$D$1045/IF(AND(LIQUIDACION!$D$1044&gt;LIQUIDACION!$B$1046,LIQUIDACION!$B$1046&gt;LIQUIDACION!$D$1043),366,365)),0)</f>
        <v>0</v>
      </c>
      <c r="AQ39" s="618">
        <f>IF(AQ$12=TRUE,(($P39*LIQUIDACION!$L$1047)*LIQUIDACION!$D$1045/IF(AND(LIQUIDACION!$D$1044&gt;LIQUIDACION!$B$1046,LIQUIDACION!$B$1046&gt;LIQUIDACION!$D$1043),366,365)),0)</f>
        <v>0</v>
      </c>
      <c r="AR39" s="618">
        <f>IF(AR$12=TRUE,(($Q39*LIQUIDACION!$L$1047)*LIQUIDACION!$D$1045/IF(AND(LIQUIDACION!$D$1044&gt;LIQUIDACION!$B$1046,LIQUIDACION!$B$1046&gt;LIQUIDACION!$D$1043),366,365)),0)</f>
        <v>0</v>
      </c>
      <c r="AS39" s="618">
        <f>IF(AS$12=TRUE,(($R39*LIQUIDACION!$L$1047)*LIQUIDACION!$D$1045/IF(AND(LIQUIDACION!$D$1044&gt;LIQUIDACION!$B$1046,LIQUIDACION!$B$1046&gt;LIQUIDACION!$D$1043),366,365)),0)</f>
        <v>0</v>
      </c>
      <c r="AT39" s="618">
        <f>IF(AT$12=TRUE,(($S39*LIQUIDACION!$L$1047)*LIQUIDACION!$D$1045/IF(AND(LIQUIDACION!$D$1044&gt;LIQUIDACION!$B$1046,LIQUIDACION!$B$1046&gt;LIQUIDACION!$D$1043),366,365)),0)</f>
        <v>0</v>
      </c>
      <c r="AU39" s="618">
        <f>IF(AU$12=TRUE,(($T39*LIQUIDACION!$L$1047)*LIQUIDACION!$D$1045/IF(AND(LIQUIDACION!$D$1044&gt;LIQUIDACION!$B$1046,LIQUIDACION!$B$1046&gt;LIQUIDACION!$D$1043),366,365)),0)</f>
        <v>0</v>
      </c>
      <c r="AV39" s="618">
        <f>IF(AV$12=TRUE,(($U39*LIQUIDACION!$L$1047)*LIQUIDACION!$D$1045/IF(AND(LIQUIDACION!$D$1044&gt;LIQUIDACION!$B$1046,LIQUIDACION!$B$1046&gt;LIQUIDACION!$D$1043),366,365)),0)</f>
        <v>0</v>
      </c>
      <c r="AW39" s="618">
        <f>IF(AW$12=TRUE,(($V39*LIQUIDACION!$L$1047)*LIQUIDACION!$D$1045/IF(AND(LIQUIDACION!$D$1044&gt;LIQUIDACION!$B$1046,LIQUIDACION!$B$1046&gt;LIQUIDACION!$D$1043),366,365)),0)</f>
        <v>0</v>
      </c>
      <c r="AX39" s="618">
        <f>IF(AX$12=TRUE,(($W39*LIQUIDACION!$L$1047)*LIQUIDACION!$D$1045/IF(AND(LIQUIDACION!$D$1044&gt;LIQUIDACION!$B$1046,LIQUIDACION!$B$1046&gt;LIQUIDACION!$D$1043),366,365)),0)</f>
        <v>0</v>
      </c>
    </row>
    <row r="40" spans="2:50" x14ac:dyDescent="0.25">
      <c r="B40" s="123">
        <v>28</v>
      </c>
      <c r="C40" s="122"/>
      <c r="D40" s="170"/>
      <c r="E40" s="170"/>
      <c r="F40" s="170"/>
      <c r="G40" s="170">
        <f t="shared" si="8"/>
        <v>0</v>
      </c>
      <c r="H40" s="170">
        <f t="shared" si="5"/>
        <v>0</v>
      </c>
      <c r="I40" s="170"/>
      <c r="J40" s="170"/>
      <c r="K40" s="170"/>
      <c r="L40" s="170"/>
      <c r="M40" s="170"/>
      <c r="N40" s="170"/>
      <c r="O40" s="170"/>
      <c r="P40" s="170"/>
      <c r="Q40" s="170"/>
      <c r="R40" s="170"/>
      <c r="S40" s="170"/>
      <c r="T40" s="170"/>
      <c r="U40" s="170"/>
      <c r="V40" s="170"/>
      <c r="W40" s="170"/>
      <c r="X40" s="170"/>
      <c r="Y40" s="170"/>
      <c r="Z40" s="170"/>
      <c r="AA40" s="170"/>
      <c r="AB40" s="415">
        <f t="shared" si="6"/>
        <v>0</v>
      </c>
      <c r="AC40" s="415">
        <f t="shared" si="7"/>
        <v>0</v>
      </c>
      <c r="AE40" s="618">
        <f>IF(AE$12=TRUE,(($D40*LIQUIDACION!$L$1046)*LIQUIDACION!$D$1045/IF(AND(LIQUIDACION!$D$1044&gt;LIQUIDACION!$B$1046,LIQUIDACION!$B$1046&gt;LIQUIDACION!$D$1043),366,365)),0)</f>
        <v>0</v>
      </c>
      <c r="AF40" s="618">
        <f>IF(AF$12=TRUE,(($E40*LIQUIDACION!$L$1046)*LIQUIDACION!$D$1045/IF(AND(LIQUIDACION!$D$1044&gt;LIQUIDACION!$B$1046,LIQUIDACION!$B$1046&gt;LIQUIDACION!$D$1043),366,365)),0)</f>
        <v>0</v>
      </c>
      <c r="AG40" s="618">
        <f>IF(AG$12=TRUE,(($F40*LIQUIDACION!$L$1046)*LIQUIDACION!$D$1045/IF(AND(LIQUIDACION!$D$1044&gt;LIQUIDACION!$B$1046,LIQUIDACION!$B$1046&gt;LIQUIDACION!$D$1043),366,365)),0)</f>
        <v>0</v>
      </c>
      <c r="AH40" s="618">
        <f>IF(AH$12=TRUE,(($G40*LIQUIDACION!$L$1046)*LIQUIDACION!$D$1045/IF(AND(LIQUIDACION!$D$1044&gt;LIQUIDACION!$B$1046,LIQUIDACION!$B$1046&gt;LIQUIDACION!$D$1043),366,365)),0)</f>
        <v>0</v>
      </c>
      <c r="AI40" s="618">
        <f>IF(AI$12=TRUE,(($H40*LIQUIDACION!$L$1047)*LIQUIDACION!$D$1045/IF(AND(LIQUIDACION!$D$1044&gt;LIQUIDACION!$B$1046,LIQUIDACION!$B$1046&gt;LIQUIDACION!$D$1043),366,365)),0)</f>
        <v>0</v>
      </c>
      <c r="AJ40" s="618">
        <f>IF(AJ$12=TRUE,(($I40*LIQUIDACION!$L$1047)*LIQUIDACION!$D$1045/IF(AND(LIQUIDACION!$D$1044&gt;LIQUIDACION!$B$1046,LIQUIDACION!$B$1046&gt;LIQUIDACION!$D$1043),366,365)),0)</f>
        <v>0</v>
      </c>
      <c r="AK40" s="618">
        <f>IF(AK$12=TRUE,(($J40*LIQUIDACION!$L$1047)*LIQUIDACION!$D$1045/IF(AND(LIQUIDACION!$D$1044&gt;LIQUIDACION!$B$1046,LIQUIDACION!$B$1046&gt;LIQUIDACION!$D$1043),366,365)),0)</f>
        <v>0</v>
      </c>
      <c r="AL40" s="618">
        <f>IF(AL$12=TRUE,(($K40*LIQUIDACION!$L$1047)*LIQUIDACION!$D$1045/IF(AND(LIQUIDACION!$D$1044&gt;LIQUIDACION!$B$1046,LIQUIDACION!$B$1046&gt;LIQUIDACION!$D$1043),366,365)),0)</f>
        <v>0</v>
      </c>
      <c r="AM40" s="618">
        <f>IF(AM$12=TRUE,(($L40*LIQUIDACION!$L$1047)*LIQUIDACION!$D$1045/IF(AND(LIQUIDACION!$D$1044&gt;LIQUIDACION!$B$1046,LIQUIDACION!$B$1046&gt;LIQUIDACION!$D$1043),366,365)),0)</f>
        <v>0</v>
      </c>
      <c r="AN40" s="618">
        <f>IF(AN$12=TRUE,(($M40*LIQUIDACION!$L$1047)*LIQUIDACION!$D$1045/IF(AND(LIQUIDACION!$D$1044&gt;LIQUIDACION!$B$1046,LIQUIDACION!$B$1046&gt;LIQUIDACION!$D$1043),366,365)),0)</f>
        <v>0</v>
      </c>
      <c r="AO40" s="618">
        <f>IF(AO$12=TRUE,(($N40*LIQUIDACION!$L$1047)*LIQUIDACION!$D$1045/IF(AND(LIQUIDACION!$D$1044&gt;LIQUIDACION!$B$1046,LIQUIDACION!$B$1046&gt;LIQUIDACION!$D$1043),366,365)),0)</f>
        <v>0</v>
      </c>
      <c r="AP40" s="618">
        <f>IF(AP$12=TRUE,(($O40*LIQUIDACION!$L$1047)*LIQUIDACION!$D$1045/IF(AND(LIQUIDACION!$D$1044&gt;LIQUIDACION!$B$1046,LIQUIDACION!$B$1046&gt;LIQUIDACION!$D$1043),366,365)),0)</f>
        <v>0</v>
      </c>
      <c r="AQ40" s="618">
        <f>IF(AQ$12=TRUE,(($P40*LIQUIDACION!$L$1047)*LIQUIDACION!$D$1045/IF(AND(LIQUIDACION!$D$1044&gt;LIQUIDACION!$B$1046,LIQUIDACION!$B$1046&gt;LIQUIDACION!$D$1043),366,365)),0)</f>
        <v>0</v>
      </c>
      <c r="AR40" s="618">
        <f>IF(AR$12=TRUE,(($Q40*LIQUIDACION!$L$1047)*LIQUIDACION!$D$1045/IF(AND(LIQUIDACION!$D$1044&gt;LIQUIDACION!$B$1046,LIQUIDACION!$B$1046&gt;LIQUIDACION!$D$1043),366,365)),0)</f>
        <v>0</v>
      </c>
      <c r="AS40" s="618">
        <f>IF(AS$12=TRUE,(($R40*LIQUIDACION!$L$1047)*LIQUIDACION!$D$1045/IF(AND(LIQUIDACION!$D$1044&gt;LIQUIDACION!$B$1046,LIQUIDACION!$B$1046&gt;LIQUIDACION!$D$1043),366,365)),0)</f>
        <v>0</v>
      </c>
      <c r="AT40" s="618">
        <f>IF(AT$12=TRUE,(($S40*LIQUIDACION!$L$1047)*LIQUIDACION!$D$1045/IF(AND(LIQUIDACION!$D$1044&gt;LIQUIDACION!$B$1046,LIQUIDACION!$B$1046&gt;LIQUIDACION!$D$1043),366,365)),0)</f>
        <v>0</v>
      </c>
      <c r="AU40" s="618">
        <f>IF(AU$12=TRUE,(($T40*LIQUIDACION!$L$1047)*LIQUIDACION!$D$1045/IF(AND(LIQUIDACION!$D$1044&gt;LIQUIDACION!$B$1046,LIQUIDACION!$B$1046&gt;LIQUIDACION!$D$1043),366,365)),0)</f>
        <v>0</v>
      </c>
      <c r="AV40" s="618">
        <f>IF(AV$12=TRUE,(($U40*LIQUIDACION!$L$1047)*LIQUIDACION!$D$1045/IF(AND(LIQUIDACION!$D$1044&gt;LIQUIDACION!$B$1046,LIQUIDACION!$B$1046&gt;LIQUIDACION!$D$1043),366,365)),0)</f>
        <v>0</v>
      </c>
      <c r="AW40" s="618">
        <f>IF(AW$12=TRUE,(($V40*LIQUIDACION!$L$1047)*LIQUIDACION!$D$1045/IF(AND(LIQUIDACION!$D$1044&gt;LIQUIDACION!$B$1046,LIQUIDACION!$B$1046&gt;LIQUIDACION!$D$1043),366,365)),0)</f>
        <v>0</v>
      </c>
      <c r="AX40" s="618">
        <f>IF(AX$12=TRUE,(($W40*LIQUIDACION!$L$1047)*LIQUIDACION!$D$1045/IF(AND(LIQUIDACION!$D$1044&gt;LIQUIDACION!$B$1046,LIQUIDACION!$B$1046&gt;LIQUIDACION!$D$1043),366,365)),0)</f>
        <v>0</v>
      </c>
    </row>
    <row r="41" spans="2:50" x14ac:dyDescent="0.25">
      <c r="B41" s="121">
        <v>29</v>
      </c>
      <c r="C41" s="122"/>
      <c r="D41" s="170"/>
      <c r="E41" s="170"/>
      <c r="F41" s="170"/>
      <c r="G41" s="170">
        <f t="shared" si="8"/>
        <v>0</v>
      </c>
      <c r="H41" s="170">
        <f t="shared" si="5"/>
        <v>0</v>
      </c>
      <c r="I41" s="170"/>
      <c r="J41" s="170"/>
      <c r="K41" s="170"/>
      <c r="L41" s="170"/>
      <c r="M41" s="170"/>
      <c r="N41" s="170"/>
      <c r="O41" s="170"/>
      <c r="P41" s="170"/>
      <c r="Q41" s="170"/>
      <c r="R41" s="170"/>
      <c r="S41" s="170"/>
      <c r="T41" s="170"/>
      <c r="U41" s="170"/>
      <c r="V41" s="170"/>
      <c r="W41" s="170"/>
      <c r="X41" s="170"/>
      <c r="Y41" s="170"/>
      <c r="Z41" s="170"/>
      <c r="AA41" s="170"/>
      <c r="AB41" s="415">
        <f t="shared" si="6"/>
        <v>0</v>
      </c>
      <c r="AC41" s="415">
        <f t="shared" si="7"/>
        <v>0</v>
      </c>
      <c r="AE41" s="618">
        <f>IF(AE$12=TRUE,(($D41*LIQUIDACION!$L$1046)*LIQUIDACION!$D$1045/IF(AND(LIQUIDACION!$D$1044&gt;LIQUIDACION!$B$1046,LIQUIDACION!$B$1046&gt;LIQUIDACION!$D$1043),366,365)),0)</f>
        <v>0</v>
      </c>
      <c r="AF41" s="618">
        <f>IF(AF$12=TRUE,(($E41*LIQUIDACION!$L$1046)*LIQUIDACION!$D$1045/IF(AND(LIQUIDACION!$D$1044&gt;LIQUIDACION!$B$1046,LIQUIDACION!$B$1046&gt;LIQUIDACION!$D$1043),366,365)),0)</f>
        <v>0</v>
      </c>
      <c r="AG41" s="618">
        <f>IF(AG$12=TRUE,(($F41*LIQUIDACION!$L$1046)*LIQUIDACION!$D$1045/IF(AND(LIQUIDACION!$D$1044&gt;LIQUIDACION!$B$1046,LIQUIDACION!$B$1046&gt;LIQUIDACION!$D$1043),366,365)),0)</f>
        <v>0</v>
      </c>
      <c r="AH41" s="618">
        <f>IF(AH$12=TRUE,(($G41*LIQUIDACION!$L$1046)*LIQUIDACION!$D$1045/IF(AND(LIQUIDACION!$D$1044&gt;LIQUIDACION!$B$1046,LIQUIDACION!$B$1046&gt;LIQUIDACION!$D$1043),366,365)),0)</f>
        <v>0</v>
      </c>
      <c r="AI41" s="618">
        <f>IF(AI$12=TRUE,(($H41*LIQUIDACION!$L$1047)*LIQUIDACION!$D$1045/IF(AND(LIQUIDACION!$D$1044&gt;LIQUIDACION!$B$1046,LIQUIDACION!$B$1046&gt;LIQUIDACION!$D$1043),366,365)),0)</f>
        <v>0</v>
      </c>
      <c r="AJ41" s="618">
        <f>IF(AJ$12=TRUE,(($I41*LIQUIDACION!$L$1047)*LIQUIDACION!$D$1045/IF(AND(LIQUIDACION!$D$1044&gt;LIQUIDACION!$B$1046,LIQUIDACION!$B$1046&gt;LIQUIDACION!$D$1043),366,365)),0)</f>
        <v>0</v>
      </c>
      <c r="AK41" s="618">
        <f>IF(AK$12=TRUE,(($J41*LIQUIDACION!$L$1047)*LIQUIDACION!$D$1045/IF(AND(LIQUIDACION!$D$1044&gt;LIQUIDACION!$B$1046,LIQUIDACION!$B$1046&gt;LIQUIDACION!$D$1043),366,365)),0)</f>
        <v>0</v>
      </c>
      <c r="AL41" s="618">
        <f>IF(AL$12=TRUE,(($K41*LIQUIDACION!$L$1047)*LIQUIDACION!$D$1045/IF(AND(LIQUIDACION!$D$1044&gt;LIQUIDACION!$B$1046,LIQUIDACION!$B$1046&gt;LIQUIDACION!$D$1043),366,365)),0)</f>
        <v>0</v>
      </c>
      <c r="AM41" s="618">
        <f>IF(AM$12=TRUE,(($L41*LIQUIDACION!$L$1047)*LIQUIDACION!$D$1045/IF(AND(LIQUIDACION!$D$1044&gt;LIQUIDACION!$B$1046,LIQUIDACION!$B$1046&gt;LIQUIDACION!$D$1043),366,365)),0)</f>
        <v>0</v>
      </c>
      <c r="AN41" s="618">
        <f>IF(AN$12=TRUE,(($M41*LIQUIDACION!$L$1047)*LIQUIDACION!$D$1045/IF(AND(LIQUIDACION!$D$1044&gt;LIQUIDACION!$B$1046,LIQUIDACION!$B$1046&gt;LIQUIDACION!$D$1043),366,365)),0)</f>
        <v>0</v>
      </c>
      <c r="AO41" s="618">
        <f>IF(AO$12=TRUE,(($N41*LIQUIDACION!$L$1047)*LIQUIDACION!$D$1045/IF(AND(LIQUIDACION!$D$1044&gt;LIQUIDACION!$B$1046,LIQUIDACION!$B$1046&gt;LIQUIDACION!$D$1043),366,365)),0)</f>
        <v>0</v>
      </c>
      <c r="AP41" s="618">
        <f>IF(AP$12=TRUE,(($O41*LIQUIDACION!$L$1047)*LIQUIDACION!$D$1045/IF(AND(LIQUIDACION!$D$1044&gt;LIQUIDACION!$B$1046,LIQUIDACION!$B$1046&gt;LIQUIDACION!$D$1043),366,365)),0)</f>
        <v>0</v>
      </c>
      <c r="AQ41" s="618">
        <f>IF(AQ$12=TRUE,(($P41*LIQUIDACION!$L$1047)*LIQUIDACION!$D$1045/IF(AND(LIQUIDACION!$D$1044&gt;LIQUIDACION!$B$1046,LIQUIDACION!$B$1046&gt;LIQUIDACION!$D$1043),366,365)),0)</f>
        <v>0</v>
      </c>
      <c r="AR41" s="618">
        <f>IF(AR$12=TRUE,(($Q41*LIQUIDACION!$L$1047)*LIQUIDACION!$D$1045/IF(AND(LIQUIDACION!$D$1044&gt;LIQUIDACION!$B$1046,LIQUIDACION!$B$1046&gt;LIQUIDACION!$D$1043),366,365)),0)</f>
        <v>0</v>
      </c>
      <c r="AS41" s="618">
        <f>IF(AS$12=TRUE,(($R41*LIQUIDACION!$L$1047)*LIQUIDACION!$D$1045/IF(AND(LIQUIDACION!$D$1044&gt;LIQUIDACION!$B$1046,LIQUIDACION!$B$1046&gt;LIQUIDACION!$D$1043),366,365)),0)</f>
        <v>0</v>
      </c>
      <c r="AT41" s="618">
        <f>IF(AT$12=TRUE,(($S41*LIQUIDACION!$L$1047)*LIQUIDACION!$D$1045/IF(AND(LIQUIDACION!$D$1044&gt;LIQUIDACION!$B$1046,LIQUIDACION!$B$1046&gt;LIQUIDACION!$D$1043),366,365)),0)</f>
        <v>0</v>
      </c>
      <c r="AU41" s="618">
        <f>IF(AU$12=TRUE,(($T41*LIQUIDACION!$L$1047)*LIQUIDACION!$D$1045/IF(AND(LIQUIDACION!$D$1044&gt;LIQUIDACION!$B$1046,LIQUIDACION!$B$1046&gt;LIQUIDACION!$D$1043),366,365)),0)</f>
        <v>0</v>
      </c>
      <c r="AV41" s="618">
        <f>IF(AV$12=TRUE,(($U41*LIQUIDACION!$L$1047)*LIQUIDACION!$D$1045/IF(AND(LIQUIDACION!$D$1044&gt;LIQUIDACION!$B$1046,LIQUIDACION!$B$1046&gt;LIQUIDACION!$D$1043),366,365)),0)</f>
        <v>0</v>
      </c>
      <c r="AW41" s="618">
        <f>IF(AW$12=TRUE,(($V41*LIQUIDACION!$L$1047)*LIQUIDACION!$D$1045/IF(AND(LIQUIDACION!$D$1044&gt;LIQUIDACION!$B$1046,LIQUIDACION!$B$1046&gt;LIQUIDACION!$D$1043),366,365)),0)</f>
        <v>0</v>
      </c>
      <c r="AX41" s="618">
        <f>IF(AX$12=TRUE,(($W41*LIQUIDACION!$L$1047)*LIQUIDACION!$D$1045/IF(AND(LIQUIDACION!$D$1044&gt;LIQUIDACION!$B$1046,LIQUIDACION!$B$1046&gt;LIQUIDACION!$D$1043),366,365)),0)</f>
        <v>0</v>
      </c>
    </row>
    <row r="42" spans="2:50" x14ac:dyDescent="0.25">
      <c r="B42" s="123">
        <v>30</v>
      </c>
      <c r="C42" s="122"/>
      <c r="D42" s="170"/>
      <c r="E42" s="170"/>
      <c r="F42" s="170"/>
      <c r="G42" s="170">
        <f t="shared" si="8"/>
        <v>0</v>
      </c>
      <c r="H42" s="170">
        <f t="shared" si="5"/>
        <v>0</v>
      </c>
      <c r="I42" s="170"/>
      <c r="J42" s="170"/>
      <c r="K42" s="170"/>
      <c r="L42" s="170"/>
      <c r="M42" s="170"/>
      <c r="N42" s="170"/>
      <c r="O42" s="170"/>
      <c r="P42" s="170"/>
      <c r="Q42" s="170"/>
      <c r="R42" s="170"/>
      <c r="S42" s="170"/>
      <c r="T42" s="170"/>
      <c r="U42" s="170"/>
      <c r="V42" s="170"/>
      <c r="W42" s="170"/>
      <c r="X42" s="170"/>
      <c r="Y42" s="170"/>
      <c r="Z42" s="170"/>
      <c r="AA42" s="170"/>
      <c r="AB42" s="415">
        <f t="shared" si="6"/>
        <v>0</v>
      </c>
      <c r="AC42" s="415">
        <f t="shared" si="7"/>
        <v>0</v>
      </c>
      <c r="AE42" s="618">
        <f>IF(AE$12=TRUE,(($D42*LIQUIDACION!$L$1046)*LIQUIDACION!$D$1045/IF(AND(LIQUIDACION!$D$1044&gt;LIQUIDACION!$B$1046,LIQUIDACION!$B$1046&gt;LIQUIDACION!$D$1043),366,365)),0)</f>
        <v>0</v>
      </c>
      <c r="AF42" s="618">
        <f>IF(AF$12=TRUE,(($E42*LIQUIDACION!$L$1046)*LIQUIDACION!$D$1045/IF(AND(LIQUIDACION!$D$1044&gt;LIQUIDACION!$B$1046,LIQUIDACION!$B$1046&gt;LIQUIDACION!$D$1043),366,365)),0)</f>
        <v>0</v>
      </c>
      <c r="AG42" s="618">
        <f>IF(AG$12=TRUE,(($F42*LIQUIDACION!$L$1046)*LIQUIDACION!$D$1045/IF(AND(LIQUIDACION!$D$1044&gt;LIQUIDACION!$B$1046,LIQUIDACION!$B$1046&gt;LIQUIDACION!$D$1043),366,365)),0)</f>
        <v>0</v>
      </c>
      <c r="AH42" s="618">
        <f>IF(AH$12=TRUE,(($G42*LIQUIDACION!$L$1046)*LIQUIDACION!$D$1045/IF(AND(LIQUIDACION!$D$1044&gt;LIQUIDACION!$B$1046,LIQUIDACION!$B$1046&gt;LIQUIDACION!$D$1043),366,365)),0)</f>
        <v>0</v>
      </c>
      <c r="AI42" s="618">
        <f>IF(AI$12=TRUE,(($H42*LIQUIDACION!$L$1047)*LIQUIDACION!$D$1045/IF(AND(LIQUIDACION!$D$1044&gt;LIQUIDACION!$B$1046,LIQUIDACION!$B$1046&gt;LIQUIDACION!$D$1043),366,365)),0)</f>
        <v>0</v>
      </c>
      <c r="AJ42" s="618">
        <f>IF(AJ$12=TRUE,(($I42*LIQUIDACION!$L$1047)*LIQUIDACION!$D$1045/IF(AND(LIQUIDACION!$D$1044&gt;LIQUIDACION!$B$1046,LIQUIDACION!$B$1046&gt;LIQUIDACION!$D$1043),366,365)),0)</f>
        <v>0</v>
      </c>
      <c r="AK42" s="618">
        <f>IF(AK$12=TRUE,(($J42*LIQUIDACION!$L$1047)*LIQUIDACION!$D$1045/IF(AND(LIQUIDACION!$D$1044&gt;LIQUIDACION!$B$1046,LIQUIDACION!$B$1046&gt;LIQUIDACION!$D$1043),366,365)),0)</f>
        <v>0</v>
      </c>
      <c r="AL42" s="618">
        <f>IF(AL$12=TRUE,(($K42*LIQUIDACION!$L$1047)*LIQUIDACION!$D$1045/IF(AND(LIQUIDACION!$D$1044&gt;LIQUIDACION!$B$1046,LIQUIDACION!$B$1046&gt;LIQUIDACION!$D$1043),366,365)),0)</f>
        <v>0</v>
      </c>
      <c r="AM42" s="618">
        <f>IF(AM$12=TRUE,(($L42*LIQUIDACION!$L$1047)*LIQUIDACION!$D$1045/IF(AND(LIQUIDACION!$D$1044&gt;LIQUIDACION!$B$1046,LIQUIDACION!$B$1046&gt;LIQUIDACION!$D$1043),366,365)),0)</f>
        <v>0</v>
      </c>
      <c r="AN42" s="618">
        <f>IF(AN$12=TRUE,(($M42*LIQUIDACION!$L$1047)*LIQUIDACION!$D$1045/IF(AND(LIQUIDACION!$D$1044&gt;LIQUIDACION!$B$1046,LIQUIDACION!$B$1046&gt;LIQUIDACION!$D$1043),366,365)),0)</f>
        <v>0</v>
      </c>
      <c r="AO42" s="618">
        <f>IF(AO$12=TRUE,(($N42*LIQUIDACION!$L$1047)*LIQUIDACION!$D$1045/IF(AND(LIQUIDACION!$D$1044&gt;LIQUIDACION!$B$1046,LIQUIDACION!$B$1046&gt;LIQUIDACION!$D$1043),366,365)),0)</f>
        <v>0</v>
      </c>
      <c r="AP42" s="618">
        <f>IF(AP$12=TRUE,(($O42*LIQUIDACION!$L$1047)*LIQUIDACION!$D$1045/IF(AND(LIQUIDACION!$D$1044&gt;LIQUIDACION!$B$1046,LIQUIDACION!$B$1046&gt;LIQUIDACION!$D$1043),366,365)),0)</f>
        <v>0</v>
      </c>
      <c r="AQ42" s="618">
        <f>IF(AQ$12=TRUE,(($P42*LIQUIDACION!$L$1047)*LIQUIDACION!$D$1045/IF(AND(LIQUIDACION!$D$1044&gt;LIQUIDACION!$B$1046,LIQUIDACION!$B$1046&gt;LIQUIDACION!$D$1043),366,365)),0)</f>
        <v>0</v>
      </c>
      <c r="AR42" s="618">
        <f>IF(AR$12=TRUE,(($Q42*LIQUIDACION!$L$1047)*LIQUIDACION!$D$1045/IF(AND(LIQUIDACION!$D$1044&gt;LIQUIDACION!$B$1046,LIQUIDACION!$B$1046&gt;LIQUIDACION!$D$1043),366,365)),0)</f>
        <v>0</v>
      </c>
      <c r="AS42" s="618">
        <f>IF(AS$12=TRUE,(($R42*LIQUIDACION!$L$1047)*LIQUIDACION!$D$1045/IF(AND(LIQUIDACION!$D$1044&gt;LIQUIDACION!$B$1046,LIQUIDACION!$B$1046&gt;LIQUIDACION!$D$1043),366,365)),0)</f>
        <v>0</v>
      </c>
      <c r="AT42" s="618">
        <f>IF(AT$12=TRUE,(($S42*LIQUIDACION!$L$1047)*LIQUIDACION!$D$1045/IF(AND(LIQUIDACION!$D$1044&gt;LIQUIDACION!$B$1046,LIQUIDACION!$B$1046&gt;LIQUIDACION!$D$1043),366,365)),0)</f>
        <v>0</v>
      </c>
      <c r="AU42" s="618">
        <f>IF(AU$12=TRUE,(($T42*LIQUIDACION!$L$1047)*LIQUIDACION!$D$1045/IF(AND(LIQUIDACION!$D$1044&gt;LIQUIDACION!$B$1046,LIQUIDACION!$B$1046&gt;LIQUIDACION!$D$1043),366,365)),0)</f>
        <v>0</v>
      </c>
      <c r="AV42" s="618">
        <f>IF(AV$12=TRUE,(($U42*LIQUIDACION!$L$1047)*LIQUIDACION!$D$1045/IF(AND(LIQUIDACION!$D$1044&gt;LIQUIDACION!$B$1046,LIQUIDACION!$B$1046&gt;LIQUIDACION!$D$1043),366,365)),0)</f>
        <v>0</v>
      </c>
      <c r="AW42" s="618">
        <f>IF(AW$12=TRUE,(($V42*LIQUIDACION!$L$1047)*LIQUIDACION!$D$1045/IF(AND(LIQUIDACION!$D$1044&gt;LIQUIDACION!$B$1046,LIQUIDACION!$B$1046&gt;LIQUIDACION!$D$1043),366,365)),0)</f>
        <v>0</v>
      </c>
      <c r="AX42" s="618">
        <f>IF(AX$12=TRUE,(($W42*LIQUIDACION!$L$1047)*LIQUIDACION!$D$1045/IF(AND(LIQUIDACION!$D$1044&gt;LIQUIDACION!$B$1046,LIQUIDACION!$B$1046&gt;LIQUIDACION!$D$1043),366,365)),0)</f>
        <v>0</v>
      </c>
    </row>
    <row r="43" spans="2:50" x14ac:dyDescent="0.25">
      <c r="B43" s="121">
        <v>31</v>
      </c>
      <c r="C43" s="122"/>
      <c r="D43" s="170"/>
      <c r="E43" s="170"/>
      <c r="F43" s="170"/>
      <c r="G43" s="170">
        <f t="shared" si="8"/>
        <v>0</v>
      </c>
      <c r="H43" s="170">
        <f t="shared" si="5"/>
        <v>0</v>
      </c>
      <c r="I43" s="170"/>
      <c r="J43" s="170"/>
      <c r="K43" s="170"/>
      <c r="L43" s="170"/>
      <c r="M43" s="170"/>
      <c r="N43" s="170"/>
      <c r="O43" s="170"/>
      <c r="P43" s="170"/>
      <c r="Q43" s="170"/>
      <c r="R43" s="170"/>
      <c r="S43" s="170"/>
      <c r="T43" s="170"/>
      <c r="U43" s="170"/>
      <c r="V43" s="170"/>
      <c r="W43" s="170"/>
      <c r="X43" s="170"/>
      <c r="Y43" s="170"/>
      <c r="Z43" s="170"/>
      <c r="AA43" s="170"/>
      <c r="AB43" s="415">
        <f t="shared" si="6"/>
        <v>0</v>
      </c>
      <c r="AC43" s="415">
        <f t="shared" si="7"/>
        <v>0</v>
      </c>
      <c r="AE43" s="618">
        <f>IF(AE$12=TRUE,(($D43*LIQUIDACION!$L$1046)*LIQUIDACION!$D$1045/IF(AND(LIQUIDACION!$D$1044&gt;LIQUIDACION!$B$1046,LIQUIDACION!$B$1046&gt;LIQUIDACION!$D$1043),366,365)),0)</f>
        <v>0</v>
      </c>
      <c r="AF43" s="618">
        <f>IF(AF$12=TRUE,(($E43*LIQUIDACION!$L$1046)*LIQUIDACION!$D$1045/IF(AND(LIQUIDACION!$D$1044&gt;LIQUIDACION!$B$1046,LIQUIDACION!$B$1046&gt;LIQUIDACION!$D$1043),366,365)),0)</f>
        <v>0</v>
      </c>
      <c r="AG43" s="618">
        <f>IF(AG$12=TRUE,(($F43*LIQUIDACION!$L$1046)*LIQUIDACION!$D$1045/IF(AND(LIQUIDACION!$D$1044&gt;LIQUIDACION!$B$1046,LIQUIDACION!$B$1046&gt;LIQUIDACION!$D$1043),366,365)),0)</f>
        <v>0</v>
      </c>
      <c r="AH43" s="618">
        <f>IF(AH$12=TRUE,(($G43*LIQUIDACION!$L$1046)*LIQUIDACION!$D$1045/IF(AND(LIQUIDACION!$D$1044&gt;LIQUIDACION!$B$1046,LIQUIDACION!$B$1046&gt;LIQUIDACION!$D$1043),366,365)),0)</f>
        <v>0</v>
      </c>
      <c r="AI43" s="618">
        <f>IF(AI$12=TRUE,(($H43*LIQUIDACION!$L$1047)*LIQUIDACION!$D$1045/IF(AND(LIQUIDACION!$D$1044&gt;LIQUIDACION!$B$1046,LIQUIDACION!$B$1046&gt;LIQUIDACION!$D$1043),366,365)),0)</f>
        <v>0</v>
      </c>
      <c r="AJ43" s="618">
        <f>IF(AJ$12=TRUE,(($I43*LIQUIDACION!$L$1047)*LIQUIDACION!$D$1045/IF(AND(LIQUIDACION!$D$1044&gt;LIQUIDACION!$B$1046,LIQUIDACION!$B$1046&gt;LIQUIDACION!$D$1043),366,365)),0)</f>
        <v>0</v>
      </c>
      <c r="AK43" s="618">
        <f>IF(AK$12=TRUE,(($J43*LIQUIDACION!$L$1047)*LIQUIDACION!$D$1045/IF(AND(LIQUIDACION!$D$1044&gt;LIQUIDACION!$B$1046,LIQUIDACION!$B$1046&gt;LIQUIDACION!$D$1043),366,365)),0)</f>
        <v>0</v>
      </c>
      <c r="AL43" s="618">
        <f>IF(AL$12=TRUE,(($K43*LIQUIDACION!$L$1047)*LIQUIDACION!$D$1045/IF(AND(LIQUIDACION!$D$1044&gt;LIQUIDACION!$B$1046,LIQUIDACION!$B$1046&gt;LIQUIDACION!$D$1043),366,365)),0)</f>
        <v>0</v>
      </c>
      <c r="AM43" s="618">
        <f>IF(AM$12=TRUE,(($L43*LIQUIDACION!$L$1047)*LIQUIDACION!$D$1045/IF(AND(LIQUIDACION!$D$1044&gt;LIQUIDACION!$B$1046,LIQUIDACION!$B$1046&gt;LIQUIDACION!$D$1043),366,365)),0)</f>
        <v>0</v>
      </c>
      <c r="AN43" s="618">
        <f>IF(AN$12=TRUE,(($M43*LIQUIDACION!$L$1047)*LIQUIDACION!$D$1045/IF(AND(LIQUIDACION!$D$1044&gt;LIQUIDACION!$B$1046,LIQUIDACION!$B$1046&gt;LIQUIDACION!$D$1043),366,365)),0)</f>
        <v>0</v>
      </c>
      <c r="AO43" s="618">
        <f>IF(AO$12=TRUE,(($N43*LIQUIDACION!$L$1047)*LIQUIDACION!$D$1045/IF(AND(LIQUIDACION!$D$1044&gt;LIQUIDACION!$B$1046,LIQUIDACION!$B$1046&gt;LIQUIDACION!$D$1043),366,365)),0)</f>
        <v>0</v>
      </c>
      <c r="AP43" s="618">
        <f>IF(AP$12=TRUE,(($O43*LIQUIDACION!$L$1047)*LIQUIDACION!$D$1045/IF(AND(LIQUIDACION!$D$1044&gt;LIQUIDACION!$B$1046,LIQUIDACION!$B$1046&gt;LIQUIDACION!$D$1043),366,365)),0)</f>
        <v>0</v>
      </c>
      <c r="AQ43" s="618">
        <f>IF(AQ$12=TRUE,(($P43*LIQUIDACION!$L$1047)*LIQUIDACION!$D$1045/IF(AND(LIQUIDACION!$D$1044&gt;LIQUIDACION!$B$1046,LIQUIDACION!$B$1046&gt;LIQUIDACION!$D$1043),366,365)),0)</f>
        <v>0</v>
      </c>
      <c r="AR43" s="618">
        <f>IF(AR$12=TRUE,(($Q43*LIQUIDACION!$L$1047)*LIQUIDACION!$D$1045/IF(AND(LIQUIDACION!$D$1044&gt;LIQUIDACION!$B$1046,LIQUIDACION!$B$1046&gt;LIQUIDACION!$D$1043),366,365)),0)</f>
        <v>0</v>
      </c>
      <c r="AS43" s="618">
        <f>IF(AS$12=TRUE,(($R43*LIQUIDACION!$L$1047)*LIQUIDACION!$D$1045/IF(AND(LIQUIDACION!$D$1044&gt;LIQUIDACION!$B$1046,LIQUIDACION!$B$1046&gt;LIQUIDACION!$D$1043),366,365)),0)</f>
        <v>0</v>
      </c>
      <c r="AT43" s="618">
        <f>IF(AT$12=TRUE,(($S43*LIQUIDACION!$L$1047)*LIQUIDACION!$D$1045/IF(AND(LIQUIDACION!$D$1044&gt;LIQUIDACION!$B$1046,LIQUIDACION!$B$1046&gt;LIQUIDACION!$D$1043),366,365)),0)</f>
        <v>0</v>
      </c>
      <c r="AU43" s="618">
        <f>IF(AU$12=TRUE,(($T43*LIQUIDACION!$L$1047)*LIQUIDACION!$D$1045/IF(AND(LIQUIDACION!$D$1044&gt;LIQUIDACION!$B$1046,LIQUIDACION!$B$1046&gt;LIQUIDACION!$D$1043),366,365)),0)</f>
        <v>0</v>
      </c>
      <c r="AV43" s="618">
        <f>IF(AV$12=TRUE,(($U43*LIQUIDACION!$L$1047)*LIQUIDACION!$D$1045/IF(AND(LIQUIDACION!$D$1044&gt;LIQUIDACION!$B$1046,LIQUIDACION!$B$1046&gt;LIQUIDACION!$D$1043),366,365)),0)</f>
        <v>0</v>
      </c>
      <c r="AW43" s="618">
        <f>IF(AW$12=TRUE,(($V43*LIQUIDACION!$L$1047)*LIQUIDACION!$D$1045/IF(AND(LIQUIDACION!$D$1044&gt;LIQUIDACION!$B$1046,LIQUIDACION!$B$1046&gt;LIQUIDACION!$D$1043),366,365)),0)</f>
        <v>0</v>
      </c>
      <c r="AX43" s="618">
        <f>IF(AX$12=TRUE,(($W43*LIQUIDACION!$L$1047)*LIQUIDACION!$D$1045/IF(AND(LIQUIDACION!$D$1044&gt;LIQUIDACION!$B$1046,LIQUIDACION!$B$1046&gt;LIQUIDACION!$D$1043),366,365)),0)</f>
        <v>0</v>
      </c>
    </row>
    <row r="44" spans="2:50" x14ac:dyDescent="0.25">
      <c r="B44" s="123">
        <v>32</v>
      </c>
      <c r="C44" s="122"/>
      <c r="D44" s="170"/>
      <c r="E44" s="170"/>
      <c r="F44" s="170"/>
      <c r="G44" s="170">
        <f t="shared" si="8"/>
        <v>0</v>
      </c>
      <c r="H44" s="170">
        <f t="shared" si="5"/>
        <v>0</v>
      </c>
      <c r="I44" s="170"/>
      <c r="J44" s="170"/>
      <c r="K44" s="170"/>
      <c r="L44" s="170"/>
      <c r="M44" s="170"/>
      <c r="N44" s="170"/>
      <c r="O44" s="170"/>
      <c r="P44" s="170"/>
      <c r="Q44" s="170"/>
      <c r="R44" s="170"/>
      <c r="S44" s="170"/>
      <c r="T44" s="170"/>
      <c r="U44" s="170"/>
      <c r="V44" s="170"/>
      <c r="W44" s="170"/>
      <c r="X44" s="170"/>
      <c r="Y44" s="170"/>
      <c r="Z44" s="170"/>
      <c r="AA44" s="170"/>
      <c r="AB44" s="415">
        <f t="shared" si="6"/>
        <v>0</v>
      </c>
      <c r="AC44" s="415">
        <f t="shared" si="7"/>
        <v>0</v>
      </c>
      <c r="AE44" s="618">
        <f>IF(AE$12=TRUE,(($D44*LIQUIDACION!$L$1046)*LIQUIDACION!$D$1045/IF(AND(LIQUIDACION!$D$1044&gt;LIQUIDACION!$B$1046,LIQUIDACION!$B$1046&gt;LIQUIDACION!$D$1043),366,365)),0)</f>
        <v>0</v>
      </c>
      <c r="AF44" s="618">
        <f>IF(AF$12=TRUE,(($E44*LIQUIDACION!$L$1046)*LIQUIDACION!$D$1045/IF(AND(LIQUIDACION!$D$1044&gt;LIQUIDACION!$B$1046,LIQUIDACION!$B$1046&gt;LIQUIDACION!$D$1043),366,365)),0)</f>
        <v>0</v>
      </c>
      <c r="AG44" s="618">
        <f>IF(AG$12=TRUE,(($F44*LIQUIDACION!$L$1046)*LIQUIDACION!$D$1045/IF(AND(LIQUIDACION!$D$1044&gt;LIQUIDACION!$B$1046,LIQUIDACION!$B$1046&gt;LIQUIDACION!$D$1043),366,365)),0)</f>
        <v>0</v>
      </c>
      <c r="AH44" s="618">
        <f>IF(AH$12=TRUE,(($G44*LIQUIDACION!$L$1046)*LIQUIDACION!$D$1045/IF(AND(LIQUIDACION!$D$1044&gt;LIQUIDACION!$B$1046,LIQUIDACION!$B$1046&gt;LIQUIDACION!$D$1043),366,365)),0)</f>
        <v>0</v>
      </c>
      <c r="AI44" s="618">
        <f>IF(AI$12=TRUE,(($H44*LIQUIDACION!$L$1047)*LIQUIDACION!$D$1045/IF(AND(LIQUIDACION!$D$1044&gt;LIQUIDACION!$B$1046,LIQUIDACION!$B$1046&gt;LIQUIDACION!$D$1043),366,365)),0)</f>
        <v>0</v>
      </c>
      <c r="AJ44" s="618">
        <f>IF(AJ$12=TRUE,(($I44*LIQUIDACION!$L$1047)*LIQUIDACION!$D$1045/IF(AND(LIQUIDACION!$D$1044&gt;LIQUIDACION!$B$1046,LIQUIDACION!$B$1046&gt;LIQUIDACION!$D$1043),366,365)),0)</f>
        <v>0</v>
      </c>
      <c r="AK44" s="618">
        <f>IF(AK$12=TRUE,(($J44*LIQUIDACION!$L$1047)*LIQUIDACION!$D$1045/IF(AND(LIQUIDACION!$D$1044&gt;LIQUIDACION!$B$1046,LIQUIDACION!$B$1046&gt;LIQUIDACION!$D$1043),366,365)),0)</f>
        <v>0</v>
      </c>
      <c r="AL44" s="618">
        <f>IF(AL$12=TRUE,(($K44*LIQUIDACION!$L$1047)*LIQUIDACION!$D$1045/IF(AND(LIQUIDACION!$D$1044&gt;LIQUIDACION!$B$1046,LIQUIDACION!$B$1046&gt;LIQUIDACION!$D$1043),366,365)),0)</f>
        <v>0</v>
      </c>
      <c r="AM44" s="618">
        <f>IF(AM$12=TRUE,(($L44*LIQUIDACION!$L$1047)*LIQUIDACION!$D$1045/IF(AND(LIQUIDACION!$D$1044&gt;LIQUIDACION!$B$1046,LIQUIDACION!$B$1046&gt;LIQUIDACION!$D$1043),366,365)),0)</f>
        <v>0</v>
      </c>
      <c r="AN44" s="618">
        <f>IF(AN$12=TRUE,(($M44*LIQUIDACION!$L$1047)*LIQUIDACION!$D$1045/IF(AND(LIQUIDACION!$D$1044&gt;LIQUIDACION!$B$1046,LIQUIDACION!$B$1046&gt;LIQUIDACION!$D$1043),366,365)),0)</f>
        <v>0</v>
      </c>
      <c r="AO44" s="618">
        <f>IF(AO$12=TRUE,(($N44*LIQUIDACION!$L$1047)*LIQUIDACION!$D$1045/IF(AND(LIQUIDACION!$D$1044&gt;LIQUIDACION!$B$1046,LIQUIDACION!$B$1046&gt;LIQUIDACION!$D$1043),366,365)),0)</f>
        <v>0</v>
      </c>
      <c r="AP44" s="618">
        <f>IF(AP$12=TRUE,(($O44*LIQUIDACION!$L$1047)*LIQUIDACION!$D$1045/IF(AND(LIQUIDACION!$D$1044&gt;LIQUIDACION!$B$1046,LIQUIDACION!$B$1046&gt;LIQUIDACION!$D$1043),366,365)),0)</f>
        <v>0</v>
      </c>
      <c r="AQ44" s="618">
        <f>IF(AQ$12=TRUE,(($P44*LIQUIDACION!$L$1047)*LIQUIDACION!$D$1045/IF(AND(LIQUIDACION!$D$1044&gt;LIQUIDACION!$B$1046,LIQUIDACION!$B$1046&gt;LIQUIDACION!$D$1043),366,365)),0)</f>
        <v>0</v>
      </c>
      <c r="AR44" s="618">
        <f>IF(AR$12=TRUE,(($Q44*LIQUIDACION!$L$1047)*LIQUIDACION!$D$1045/IF(AND(LIQUIDACION!$D$1044&gt;LIQUIDACION!$B$1046,LIQUIDACION!$B$1046&gt;LIQUIDACION!$D$1043),366,365)),0)</f>
        <v>0</v>
      </c>
      <c r="AS44" s="618">
        <f>IF(AS$12=TRUE,(($R44*LIQUIDACION!$L$1047)*LIQUIDACION!$D$1045/IF(AND(LIQUIDACION!$D$1044&gt;LIQUIDACION!$B$1046,LIQUIDACION!$B$1046&gt;LIQUIDACION!$D$1043),366,365)),0)</f>
        <v>0</v>
      </c>
      <c r="AT44" s="618">
        <f>IF(AT$12=TRUE,(($S44*LIQUIDACION!$L$1047)*LIQUIDACION!$D$1045/IF(AND(LIQUIDACION!$D$1044&gt;LIQUIDACION!$B$1046,LIQUIDACION!$B$1046&gt;LIQUIDACION!$D$1043),366,365)),0)</f>
        <v>0</v>
      </c>
      <c r="AU44" s="618">
        <f>IF(AU$12=TRUE,(($T44*LIQUIDACION!$L$1047)*LIQUIDACION!$D$1045/IF(AND(LIQUIDACION!$D$1044&gt;LIQUIDACION!$B$1046,LIQUIDACION!$B$1046&gt;LIQUIDACION!$D$1043),366,365)),0)</f>
        <v>0</v>
      </c>
      <c r="AV44" s="618">
        <f>IF(AV$12=TRUE,(($U44*LIQUIDACION!$L$1047)*LIQUIDACION!$D$1045/IF(AND(LIQUIDACION!$D$1044&gt;LIQUIDACION!$B$1046,LIQUIDACION!$B$1046&gt;LIQUIDACION!$D$1043),366,365)),0)</f>
        <v>0</v>
      </c>
      <c r="AW44" s="618">
        <f>IF(AW$12=TRUE,(($V44*LIQUIDACION!$L$1047)*LIQUIDACION!$D$1045/IF(AND(LIQUIDACION!$D$1044&gt;LIQUIDACION!$B$1046,LIQUIDACION!$B$1046&gt;LIQUIDACION!$D$1043),366,365)),0)</f>
        <v>0</v>
      </c>
      <c r="AX44" s="618">
        <f>IF(AX$12=TRUE,(($W44*LIQUIDACION!$L$1047)*LIQUIDACION!$D$1045/IF(AND(LIQUIDACION!$D$1044&gt;LIQUIDACION!$B$1046,LIQUIDACION!$B$1046&gt;LIQUIDACION!$D$1043),366,365)),0)</f>
        <v>0</v>
      </c>
    </row>
    <row r="45" spans="2:50" x14ac:dyDescent="0.25">
      <c r="B45" s="121">
        <v>33</v>
      </c>
      <c r="C45" s="122"/>
      <c r="D45" s="170"/>
      <c r="E45" s="170"/>
      <c r="F45" s="170"/>
      <c r="G45" s="170">
        <f t="shared" si="8"/>
        <v>0</v>
      </c>
      <c r="H45" s="170">
        <f t="shared" si="5"/>
        <v>0</v>
      </c>
      <c r="I45" s="170"/>
      <c r="J45" s="170"/>
      <c r="K45" s="170"/>
      <c r="L45" s="170"/>
      <c r="M45" s="170"/>
      <c r="N45" s="170"/>
      <c r="O45" s="170"/>
      <c r="P45" s="170"/>
      <c r="Q45" s="170"/>
      <c r="R45" s="170"/>
      <c r="S45" s="170"/>
      <c r="T45" s="170"/>
      <c r="U45" s="170"/>
      <c r="V45" s="170"/>
      <c r="W45" s="170"/>
      <c r="X45" s="170"/>
      <c r="Y45" s="170"/>
      <c r="Z45" s="170"/>
      <c r="AA45" s="170"/>
      <c r="AB45" s="415">
        <f t="shared" si="6"/>
        <v>0</v>
      </c>
      <c r="AC45" s="415">
        <f t="shared" si="7"/>
        <v>0</v>
      </c>
      <c r="AE45" s="618">
        <f>IF(AE$12=TRUE,(($D45*LIQUIDACION!$L$1046)*LIQUIDACION!$D$1045/IF(AND(LIQUIDACION!$D$1044&gt;LIQUIDACION!$B$1046,LIQUIDACION!$B$1046&gt;LIQUIDACION!$D$1043),366,365)),0)</f>
        <v>0</v>
      </c>
      <c r="AF45" s="618">
        <f>IF(AF$12=TRUE,(($E45*LIQUIDACION!$L$1046)*LIQUIDACION!$D$1045/IF(AND(LIQUIDACION!$D$1044&gt;LIQUIDACION!$B$1046,LIQUIDACION!$B$1046&gt;LIQUIDACION!$D$1043),366,365)),0)</f>
        <v>0</v>
      </c>
      <c r="AG45" s="618">
        <f>IF(AG$12=TRUE,(($F45*LIQUIDACION!$L$1046)*LIQUIDACION!$D$1045/IF(AND(LIQUIDACION!$D$1044&gt;LIQUIDACION!$B$1046,LIQUIDACION!$B$1046&gt;LIQUIDACION!$D$1043),366,365)),0)</f>
        <v>0</v>
      </c>
      <c r="AH45" s="618">
        <f>IF(AH$12=TRUE,(($G45*LIQUIDACION!$L$1046)*LIQUIDACION!$D$1045/IF(AND(LIQUIDACION!$D$1044&gt;LIQUIDACION!$B$1046,LIQUIDACION!$B$1046&gt;LIQUIDACION!$D$1043),366,365)),0)</f>
        <v>0</v>
      </c>
      <c r="AI45" s="618">
        <f>IF(AI$12=TRUE,(($H45*LIQUIDACION!$L$1047)*LIQUIDACION!$D$1045/IF(AND(LIQUIDACION!$D$1044&gt;LIQUIDACION!$B$1046,LIQUIDACION!$B$1046&gt;LIQUIDACION!$D$1043),366,365)),0)</f>
        <v>0</v>
      </c>
      <c r="AJ45" s="618">
        <f>IF(AJ$12=TRUE,(($I45*LIQUIDACION!$L$1047)*LIQUIDACION!$D$1045/IF(AND(LIQUIDACION!$D$1044&gt;LIQUIDACION!$B$1046,LIQUIDACION!$B$1046&gt;LIQUIDACION!$D$1043),366,365)),0)</f>
        <v>0</v>
      </c>
      <c r="AK45" s="618">
        <f>IF(AK$12=TRUE,(($J45*LIQUIDACION!$L$1047)*LIQUIDACION!$D$1045/IF(AND(LIQUIDACION!$D$1044&gt;LIQUIDACION!$B$1046,LIQUIDACION!$B$1046&gt;LIQUIDACION!$D$1043),366,365)),0)</f>
        <v>0</v>
      </c>
      <c r="AL45" s="618">
        <f>IF(AL$12=TRUE,(($K45*LIQUIDACION!$L$1047)*LIQUIDACION!$D$1045/IF(AND(LIQUIDACION!$D$1044&gt;LIQUIDACION!$B$1046,LIQUIDACION!$B$1046&gt;LIQUIDACION!$D$1043),366,365)),0)</f>
        <v>0</v>
      </c>
      <c r="AM45" s="618">
        <f>IF(AM$12=TRUE,(($L45*LIQUIDACION!$L$1047)*LIQUIDACION!$D$1045/IF(AND(LIQUIDACION!$D$1044&gt;LIQUIDACION!$B$1046,LIQUIDACION!$B$1046&gt;LIQUIDACION!$D$1043),366,365)),0)</f>
        <v>0</v>
      </c>
      <c r="AN45" s="618">
        <f>IF(AN$12=TRUE,(($M45*LIQUIDACION!$L$1047)*LIQUIDACION!$D$1045/IF(AND(LIQUIDACION!$D$1044&gt;LIQUIDACION!$B$1046,LIQUIDACION!$B$1046&gt;LIQUIDACION!$D$1043),366,365)),0)</f>
        <v>0</v>
      </c>
      <c r="AO45" s="618">
        <f>IF(AO$12=TRUE,(($N45*LIQUIDACION!$L$1047)*LIQUIDACION!$D$1045/IF(AND(LIQUIDACION!$D$1044&gt;LIQUIDACION!$B$1046,LIQUIDACION!$B$1046&gt;LIQUIDACION!$D$1043),366,365)),0)</f>
        <v>0</v>
      </c>
      <c r="AP45" s="618">
        <f>IF(AP$12=TRUE,(($O45*LIQUIDACION!$L$1047)*LIQUIDACION!$D$1045/IF(AND(LIQUIDACION!$D$1044&gt;LIQUIDACION!$B$1046,LIQUIDACION!$B$1046&gt;LIQUIDACION!$D$1043),366,365)),0)</f>
        <v>0</v>
      </c>
      <c r="AQ45" s="618">
        <f>IF(AQ$12=TRUE,(($P45*LIQUIDACION!$L$1047)*LIQUIDACION!$D$1045/IF(AND(LIQUIDACION!$D$1044&gt;LIQUIDACION!$B$1046,LIQUIDACION!$B$1046&gt;LIQUIDACION!$D$1043),366,365)),0)</f>
        <v>0</v>
      </c>
      <c r="AR45" s="618">
        <f>IF(AR$12=TRUE,(($Q45*LIQUIDACION!$L$1047)*LIQUIDACION!$D$1045/IF(AND(LIQUIDACION!$D$1044&gt;LIQUIDACION!$B$1046,LIQUIDACION!$B$1046&gt;LIQUIDACION!$D$1043),366,365)),0)</f>
        <v>0</v>
      </c>
      <c r="AS45" s="618">
        <f>IF(AS$12=TRUE,(($R45*LIQUIDACION!$L$1047)*LIQUIDACION!$D$1045/IF(AND(LIQUIDACION!$D$1044&gt;LIQUIDACION!$B$1046,LIQUIDACION!$B$1046&gt;LIQUIDACION!$D$1043),366,365)),0)</f>
        <v>0</v>
      </c>
      <c r="AT45" s="618">
        <f>IF(AT$12=TRUE,(($S45*LIQUIDACION!$L$1047)*LIQUIDACION!$D$1045/IF(AND(LIQUIDACION!$D$1044&gt;LIQUIDACION!$B$1046,LIQUIDACION!$B$1046&gt;LIQUIDACION!$D$1043),366,365)),0)</f>
        <v>0</v>
      </c>
      <c r="AU45" s="618">
        <f>IF(AU$12=TRUE,(($T45*LIQUIDACION!$L$1047)*LIQUIDACION!$D$1045/IF(AND(LIQUIDACION!$D$1044&gt;LIQUIDACION!$B$1046,LIQUIDACION!$B$1046&gt;LIQUIDACION!$D$1043),366,365)),0)</f>
        <v>0</v>
      </c>
      <c r="AV45" s="618">
        <f>IF(AV$12=TRUE,(($U45*LIQUIDACION!$L$1047)*LIQUIDACION!$D$1045/IF(AND(LIQUIDACION!$D$1044&gt;LIQUIDACION!$B$1046,LIQUIDACION!$B$1046&gt;LIQUIDACION!$D$1043),366,365)),0)</f>
        <v>0</v>
      </c>
      <c r="AW45" s="618">
        <f>IF(AW$12=TRUE,(($V45*LIQUIDACION!$L$1047)*LIQUIDACION!$D$1045/IF(AND(LIQUIDACION!$D$1044&gt;LIQUIDACION!$B$1046,LIQUIDACION!$B$1046&gt;LIQUIDACION!$D$1043),366,365)),0)</f>
        <v>0</v>
      </c>
      <c r="AX45" s="618">
        <f>IF(AX$12=TRUE,(($W45*LIQUIDACION!$L$1047)*LIQUIDACION!$D$1045/IF(AND(LIQUIDACION!$D$1044&gt;LIQUIDACION!$B$1046,LIQUIDACION!$B$1046&gt;LIQUIDACION!$D$1043),366,365)),0)</f>
        <v>0</v>
      </c>
    </row>
    <row r="46" spans="2:50" x14ac:dyDescent="0.25">
      <c r="B46" s="123">
        <v>34</v>
      </c>
      <c r="C46" s="122"/>
      <c r="D46" s="170"/>
      <c r="E46" s="170"/>
      <c r="F46" s="170"/>
      <c r="G46" s="170">
        <f t="shared" si="8"/>
        <v>0</v>
      </c>
      <c r="H46" s="170">
        <f t="shared" si="5"/>
        <v>0</v>
      </c>
      <c r="I46" s="170"/>
      <c r="J46" s="170"/>
      <c r="K46" s="170"/>
      <c r="L46" s="170"/>
      <c r="M46" s="170"/>
      <c r="N46" s="170"/>
      <c r="O46" s="170"/>
      <c r="P46" s="170"/>
      <c r="Q46" s="170"/>
      <c r="R46" s="170"/>
      <c r="S46" s="170"/>
      <c r="T46" s="170"/>
      <c r="U46" s="170"/>
      <c r="V46" s="170"/>
      <c r="W46" s="170"/>
      <c r="X46" s="170"/>
      <c r="Y46" s="170"/>
      <c r="Z46" s="170"/>
      <c r="AA46" s="170"/>
      <c r="AB46" s="415">
        <f t="shared" si="6"/>
        <v>0</v>
      </c>
      <c r="AC46" s="415">
        <f t="shared" si="7"/>
        <v>0</v>
      </c>
      <c r="AE46" s="618">
        <f>IF(AE$12=TRUE,(($D46*LIQUIDACION!$L$1046)*LIQUIDACION!$D$1045/IF(AND(LIQUIDACION!$D$1044&gt;LIQUIDACION!$B$1046,LIQUIDACION!$B$1046&gt;LIQUIDACION!$D$1043),366,365)),0)</f>
        <v>0</v>
      </c>
      <c r="AF46" s="618">
        <f>IF(AF$12=TRUE,(($E46*LIQUIDACION!$L$1046)*LIQUIDACION!$D$1045/IF(AND(LIQUIDACION!$D$1044&gt;LIQUIDACION!$B$1046,LIQUIDACION!$B$1046&gt;LIQUIDACION!$D$1043),366,365)),0)</f>
        <v>0</v>
      </c>
      <c r="AG46" s="618">
        <f>IF(AG$12=TRUE,(($F46*LIQUIDACION!$L$1046)*LIQUIDACION!$D$1045/IF(AND(LIQUIDACION!$D$1044&gt;LIQUIDACION!$B$1046,LIQUIDACION!$B$1046&gt;LIQUIDACION!$D$1043),366,365)),0)</f>
        <v>0</v>
      </c>
      <c r="AH46" s="618">
        <f>IF(AH$12=TRUE,(($G46*LIQUIDACION!$L$1046)*LIQUIDACION!$D$1045/IF(AND(LIQUIDACION!$D$1044&gt;LIQUIDACION!$B$1046,LIQUIDACION!$B$1046&gt;LIQUIDACION!$D$1043),366,365)),0)</f>
        <v>0</v>
      </c>
      <c r="AI46" s="618">
        <f>IF(AI$12=TRUE,(($H46*LIQUIDACION!$L$1047)*LIQUIDACION!$D$1045/IF(AND(LIQUIDACION!$D$1044&gt;LIQUIDACION!$B$1046,LIQUIDACION!$B$1046&gt;LIQUIDACION!$D$1043),366,365)),0)</f>
        <v>0</v>
      </c>
      <c r="AJ46" s="618">
        <f>IF(AJ$12=TRUE,(($I46*LIQUIDACION!$L$1047)*LIQUIDACION!$D$1045/IF(AND(LIQUIDACION!$D$1044&gt;LIQUIDACION!$B$1046,LIQUIDACION!$B$1046&gt;LIQUIDACION!$D$1043),366,365)),0)</f>
        <v>0</v>
      </c>
      <c r="AK46" s="618">
        <f>IF(AK$12=TRUE,(($J46*LIQUIDACION!$L$1047)*LIQUIDACION!$D$1045/IF(AND(LIQUIDACION!$D$1044&gt;LIQUIDACION!$B$1046,LIQUIDACION!$B$1046&gt;LIQUIDACION!$D$1043),366,365)),0)</f>
        <v>0</v>
      </c>
      <c r="AL46" s="618">
        <f>IF(AL$12=TRUE,(($K46*LIQUIDACION!$L$1047)*LIQUIDACION!$D$1045/IF(AND(LIQUIDACION!$D$1044&gt;LIQUIDACION!$B$1046,LIQUIDACION!$B$1046&gt;LIQUIDACION!$D$1043),366,365)),0)</f>
        <v>0</v>
      </c>
      <c r="AM46" s="618">
        <f>IF(AM$12=TRUE,(($L46*LIQUIDACION!$L$1047)*LIQUIDACION!$D$1045/IF(AND(LIQUIDACION!$D$1044&gt;LIQUIDACION!$B$1046,LIQUIDACION!$B$1046&gt;LIQUIDACION!$D$1043),366,365)),0)</f>
        <v>0</v>
      </c>
      <c r="AN46" s="618">
        <f>IF(AN$12=TRUE,(($M46*LIQUIDACION!$L$1047)*LIQUIDACION!$D$1045/IF(AND(LIQUIDACION!$D$1044&gt;LIQUIDACION!$B$1046,LIQUIDACION!$B$1046&gt;LIQUIDACION!$D$1043),366,365)),0)</f>
        <v>0</v>
      </c>
      <c r="AO46" s="618">
        <f>IF(AO$12=TRUE,(($N46*LIQUIDACION!$L$1047)*LIQUIDACION!$D$1045/IF(AND(LIQUIDACION!$D$1044&gt;LIQUIDACION!$B$1046,LIQUIDACION!$B$1046&gt;LIQUIDACION!$D$1043),366,365)),0)</f>
        <v>0</v>
      </c>
      <c r="AP46" s="618">
        <f>IF(AP$12=TRUE,(($O46*LIQUIDACION!$L$1047)*LIQUIDACION!$D$1045/IF(AND(LIQUIDACION!$D$1044&gt;LIQUIDACION!$B$1046,LIQUIDACION!$B$1046&gt;LIQUIDACION!$D$1043),366,365)),0)</f>
        <v>0</v>
      </c>
      <c r="AQ46" s="618">
        <f>IF(AQ$12=TRUE,(($P46*LIQUIDACION!$L$1047)*LIQUIDACION!$D$1045/IF(AND(LIQUIDACION!$D$1044&gt;LIQUIDACION!$B$1046,LIQUIDACION!$B$1046&gt;LIQUIDACION!$D$1043),366,365)),0)</f>
        <v>0</v>
      </c>
      <c r="AR46" s="618">
        <f>IF(AR$12=TRUE,(($Q46*LIQUIDACION!$L$1047)*LIQUIDACION!$D$1045/IF(AND(LIQUIDACION!$D$1044&gt;LIQUIDACION!$B$1046,LIQUIDACION!$B$1046&gt;LIQUIDACION!$D$1043),366,365)),0)</f>
        <v>0</v>
      </c>
      <c r="AS46" s="618">
        <f>IF(AS$12=TRUE,(($R46*LIQUIDACION!$L$1047)*LIQUIDACION!$D$1045/IF(AND(LIQUIDACION!$D$1044&gt;LIQUIDACION!$B$1046,LIQUIDACION!$B$1046&gt;LIQUIDACION!$D$1043),366,365)),0)</f>
        <v>0</v>
      </c>
      <c r="AT46" s="618">
        <f>IF(AT$12=TRUE,(($S46*LIQUIDACION!$L$1047)*LIQUIDACION!$D$1045/IF(AND(LIQUIDACION!$D$1044&gt;LIQUIDACION!$B$1046,LIQUIDACION!$B$1046&gt;LIQUIDACION!$D$1043),366,365)),0)</f>
        <v>0</v>
      </c>
      <c r="AU46" s="618">
        <f>IF(AU$12=TRUE,(($T46*LIQUIDACION!$L$1047)*LIQUIDACION!$D$1045/IF(AND(LIQUIDACION!$D$1044&gt;LIQUIDACION!$B$1046,LIQUIDACION!$B$1046&gt;LIQUIDACION!$D$1043),366,365)),0)</f>
        <v>0</v>
      </c>
      <c r="AV46" s="618">
        <f>IF(AV$12=TRUE,(($U46*LIQUIDACION!$L$1047)*LIQUIDACION!$D$1045/IF(AND(LIQUIDACION!$D$1044&gt;LIQUIDACION!$B$1046,LIQUIDACION!$B$1046&gt;LIQUIDACION!$D$1043),366,365)),0)</f>
        <v>0</v>
      </c>
      <c r="AW46" s="618">
        <f>IF(AW$12=TRUE,(($V46*LIQUIDACION!$L$1047)*LIQUIDACION!$D$1045/IF(AND(LIQUIDACION!$D$1044&gt;LIQUIDACION!$B$1046,LIQUIDACION!$B$1046&gt;LIQUIDACION!$D$1043),366,365)),0)</f>
        <v>0</v>
      </c>
      <c r="AX46" s="618">
        <f>IF(AX$12=TRUE,(($W46*LIQUIDACION!$L$1047)*LIQUIDACION!$D$1045/IF(AND(LIQUIDACION!$D$1044&gt;LIQUIDACION!$B$1046,LIQUIDACION!$B$1046&gt;LIQUIDACION!$D$1043),366,365)),0)</f>
        <v>0</v>
      </c>
    </row>
    <row r="47" spans="2:50" x14ac:dyDescent="0.25">
      <c r="B47" s="121">
        <v>35</v>
      </c>
      <c r="C47" s="122"/>
      <c r="D47" s="170"/>
      <c r="E47" s="170"/>
      <c r="F47" s="170"/>
      <c r="G47" s="170">
        <f t="shared" si="8"/>
        <v>0</v>
      </c>
      <c r="H47" s="170">
        <f t="shared" si="5"/>
        <v>0</v>
      </c>
      <c r="I47" s="170"/>
      <c r="J47" s="170"/>
      <c r="K47" s="170"/>
      <c r="L47" s="170"/>
      <c r="M47" s="170"/>
      <c r="N47" s="170"/>
      <c r="O47" s="170"/>
      <c r="P47" s="170"/>
      <c r="Q47" s="170"/>
      <c r="R47" s="170"/>
      <c r="S47" s="170"/>
      <c r="T47" s="170"/>
      <c r="U47" s="170"/>
      <c r="V47" s="170"/>
      <c r="W47" s="170"/>
      <c r="X47" s="170"/>
      <c r="Y47" s="170"/>
      <c r="Z47" s="170"/>
      <c r="AA47" s="170"/>
      <c r="AB47" s="415">
        <f t="shared" si="6"/>
        <v>0</v>
      </c>
      <c r="AC47" s="415">
        <f t="shared" si="7"/>
        <v>0</v>
      </c>
      <c r="AE47" s="618">
        <f>IF(AE$12=TRUE,(($D47*LIQUIDACION!$L$1046)*LIQUIDACION!$D$1045/IF(AND(LIQUIDACION!$D$1044&gt;LIQUIDACION!$B$1046,LIQUIDACION!$B$1046&gt;LIQUIDACION!$D$1043),366,365)),0)</f>
        <v>0</v>
      </c>
      <c r="AF47" s="618">
        <f>IF(AF$12=TRUE,(($E47*LIQUIDACION!$L$1046)*LIQUIDACION!$D$1045/IF(AND(LIQUIDACION!$D$1044&gt;LIQUIDACION!$B$1046,LIQUIDACION!$B$1046&gt;LIQUIDACION!$D$1043),366,365)),0)</f>
        <v>0</v>
      </c>
      <c r="AG47" s="618">
        <f>IF(AG$12=TRUE,(($F47*LIQUIDACION!$L$1046)*LIQUIDACION!$D$1045/IF(AND(LIQUIDACION!$D$1044&gt;LIQUIDACION!$B$1046,LIQUIDACION!$B$1046&gt;LIQUIDACION!$D$1043),366,365)),0)</f>
        <v>0</v>
      </c>
      <c r="AH47" s="618">
        <f>IF(AH$12=TRUE,(($G47*LIQUIDACION!$L$1046)*LIQUIDACION!$D$1045/IF(AND(LIQUIDACION!$D$1044&gt;LIQUIDACION!$B$1046,LIQUIDACION!$B$1046&gt;LIQUIDACION!$D$1043),366,365)),0)</f>
        <v>0</v>
      </c>
      <c r="AI47" s="618">
        <f>IF(AI$12=TRUE,(($H47*LIQUIDACION!$L$1047)*LIQUIDACION!$D$1045/IF(AND(LIQUIDACION!$D$1044&gt;LIQUIDACION!$B$1046,LIQUIDACION!$B$1046&gt;LIQUIDACION!$D$1043),366,365)),0)</f>
        <v>0</v>
      </c>
      <c r="AJ47" s="618">
        <f>IF(AJ$12=TRUE,(($I47*LIQUIDACION!$L$1047)*LIQUIDACION!$D$1045/IF(AND(LIQUIDACION!$D$1044&gt;LIQUIDACION!$B$1046,LIQUIDACION!$B$1046&gt;LIQUIDACION!$D$1043),366,365)),0)</f>
        <v>0</v>
      </c>
      <c r="AK47" s="618">
        <f>IF(AK$12=TRUE,(($J47*LIQUIDACION!$L$1047)*LIQUIDACION!$D$1045/IF(AND(LIQUIDACION!$D$1044&gt;LIQUIDACION!$B$1046,LIQUIDACION!$B$1046&gt;LIQUIDACION!$D$1043),366,365)),0)</f>
        <v>0</v>
      </c>
      <c r="AL47" s="618">
        <f>IF(AL$12=TRUE,(($K47*LIQUIDACION!$L$1047)*LIQUIDACION!$D$1045/IF(AND(LIQUIDACION!$D$1044&gt;LIQUIDACION!$B$1046,LIQUIDACION!$B$1046&gt;LIQUIDACION!$D$1043),366,365)),0)</f>
        <v>0</v>
      </c>
      <c r="AM47" s="618">
        <f>IF(AM$12=TRUE,(($L47*LIQUIDACION!$L$1047)*LIQUIDACION!$D$1045/IF(AND(LIQUIDACION!$D$1044&gt;LIQUIDACION!$B$1046,LIQUIDACION!$B$1046&gt;LIQUIDACION!$D$1043),366,365)),0)</f>
        <v>0</v>
      </c>
      <c r="AN47" s="618">
        <f>IF(AN$12=TRUE,(($M47*LIQUIDACION!$L$1047)*LIQUIDACION!$D$1045/IF(AND(LIQUIDACION!$D$1044&gt;LIQUIDACION!$B$1046,LIQUIDACION!$B$1046&gt;LIQUIDACION!$D$1043),366,365)),0)</f>
        <v>0</v>
      </c>
      <c r="AO47" s="618">
        <f>IF(AO$12=TRUE,(($N47*LIQUIDACION!$L$1047)*LIQUIDACION!$D$1045/IF(AND(LIQUIDACION!$D$1044&gt;LIQUIDACION!$B$1046,LIQUIDACION!$B$1046&gt;LIQUIDACION!$D$1043),366,365)),0)</f>
        <v>0</v>
      </c>
      <c r="AP47" s="618">
        <f>IF(AP$12=TRUE,(($O47*LIQUIDACION!$L$1047)*LIQUIDACION!$D$1045/IF(AND(LIQUIDACION!$D$1044&gt;LIQUIDACION!$B$1046,LIQUIDACION!$B$1046&gt;LIQUIDACION!$D$1043),366,365)),0)</f>
        <v>0</v>
      </c>
      <c r="AQ47" s="618">
        <f>IF(AQ$12=TRUE,(($P47*LIQUIDACION!$L$1047)*LIQUIDACION!$D$1045/IF(AND(LIQUIDACION!$D$1044&gt;LIQUIDACION!$B$1046,LIQUIDACION!$B$1046&gt;LIQUIDACION!$D$1043),366,365)),0)</f>
        <v>0</v>
      </c>
      <c r="AR47" s="618">
        <f>IF(AR$12=TRUE,(($Q47*LIQUIDACION!$L$1047)*LIQUIDACION!$D$1045/IF(AND(LIQUIDACION!$D$1044&gt;LIQUIDACION!$B$1046,LIQUIDACION!$B$1046&gt;LIQUIDACION!$D$1043),366,365)),0)</f>
        <v>0</v>
      </c>
      <c r="AS47" s="618">
        <f>IF(AS$12=TRUE,(($R47*LIQUIDACION!$L$1047)*LIQUIDACION!$D$1045/IF(AND(LIQUIDACION!$D$1044&gt;LIQUIDACION!$B$1046,LIQUIDACION!$B$1046&gt;LIQUIDACION!$D$1043),366,365)),0)</f>
        <v>0</v>
      </c>
      <c r="AT47" s="618">
        <f>IF(AT$12=TRUE,(($S47*LIQUIDACION!$L$1047)*LIQUIDACION!$D$1045/IF(AND(LIQUIDACION!$D$1044&gt;LIQUIDACION!$B$1046,LIQUIDACION!$B$1046&gt;LIQUIDACION!$D$1043),366,365)),0)</f>
        <v>0</v>
      </c>
      <c r="AU47" s="618">
        <f>IF(AU$12=TRUE,(($T47*LIQUIDACION!$L$1047)*LIQUIDACION!$D$1045/IF(AND(LIQUIDACION!$D$1044&gt;LIQUIDACION!$B$1046,LIQUIDACION!$B$1046&gt;LIQUIDACION!$D$1043),366,365)),0)</f>
        <v>0</v>
      </c>
      <c r="AV47" s="618">
        <f>IF(AV$12=TRUE,(($U47*LIQUIDACION!$L$1047)*LIQUIDACION!$D$1045/IF(AND(LIQUIDACION!$D$1044&gt;LIQUIDACION!$B$1046,LIQUIDACION!$B$1046&gt;LIQUIDACION!$D$1043),366,365)),0)</f>
        <v>0</v>
      </c>
      <c r="AW47" s="618">
        <f>IF(AW$12=TRUE,(($V47*LIQUIDACION!$L$1047)*LIQUIDACION!$D$1045/IF(AND(LIQUIDACION!$D$1044&gt;LIQUIDACION!$B$1046,LIQUIDACION!$B$1046&gt;LIQUIDACION!$D$1043),366,365)),0)</f>
        <v>0</v>
      </c>
      <c r="AX47" s="618">
        <f>IF(AX$12=TRUE,(($W47*LIQUIDACION!$L$1047)*LIQUIDACION!$D$1045/IF(AND(LIQUIDACION!$D$1044&gt;LIQUIDACION!$B$1046,LIQUIDACION!$B$1046&gt;LIQUIDACION!$D$1043),366,365)),0)</f>
        <v>0</v>
      </c>
    </row>
    <row r="48" spans="2:50" x14ac:dyDescent="0.25">
      <c r="B48" s="123">
        <v>36</v>
      </c>
      <c r="C48" s="122"/>
      <c r="D48" s="170"/>
      <c r="E48" s="170"/>
      <c r="F48" s="170"/>
      <c r="G48" s="170">
        <f t="shared" si="8"/>
        <v>0</v>
      </c>
      <c r="H48" s="170">
        <f t="shared" si="5"/>
        <v>0</v>
      </c>
      <c r="I48" s="170"/>
      <c r="J48" s="170"/>
      <c r="K48" s="170"/>
      <c r="L48" s="170"/>
      <c r="M48" s="170"/>
      <c r="N48" s="170"/>
      <c r="O48" s="170"/>
      <c r="P48" s="170"/>
      <c r="Q48" s="170"/>
      <c r="R48" s="170"/>
      <c r="S48" s="170"/>
      <c r="T48" s="170"/>
      <c r="U48" s="170"/>
      <c r="V48" s="170"/>
      <c r="W48" s="170"/>
      <c r="X48" s="170"/>
      <c r="Y48" s="170"/>
      <c r="Z48" s="170"/>
      <c r="AA48" s="170"/>
      <c r="AB48" s="415">
        <f t="shared" si="6"/>
        <v>0</v>
      </c>
      <c r="AC48" s="415">
        <f t="shared" si="7"/>
        <v>0</v>
      </c>
      <c r="AE48" s="618">
        <f>IF(AE$12=TRUE,(($D48*LIQUIDACION!$L$1046)*LIQUIDACION!$D$1045/IF(AND(LIQUIDACION!$D$1044&gt;LIQUIDACION!$B$1046,LIQUIDACION!$B$1046&gt;LIQUIDACION!$D$1043),366,365)),0)</f>
        <v>0</v>
      </c>
      <c r="AF48" s="618">
        <f>IF(AF$12=TRUE,(($E48*LIQUIDACION!$L$1046)*LIQUIDACION!$D$1045/IF(AND(LIQUIDACION!$D$1044&gt;LIQUIDACION!$B$1046,LIQUIDACION!$B$1046&gt;LIQUIDACION!$D$1043),366,365)),0)</f>
        <v>0</v>
      </c>
      <c r="AG48" s="618">
        <f>IF(AG$12=TRUE,(($F48*LIQUIDACION!$L$1046)*LIQUIDACION!$D$1045/IF(AND(LIQUIDACION!$D$1044&gt;LIQUIDACION!$B$1046,LIQUIDACION!$B$1046&gt;LIQUIDACION!$D$1043),366,365)),0)</f>
        <v>0</v>
      </c>
      <c r="AH48" s="618">
        <f>IF(AH$12=TRUE,(($G48*LIQUIDACION!$L$1046)*LIQUIDACION!$D$1045/IF(AND(LIQUIDACION!$D$1044&gt;LIQUIDACION!$B$1046,LIQUIDACION!$B$1046&gt;LIQUIDACION!$D$1043),366,365)),0)</f>
        <v>0</v>
      </c>
      <c r="AI48" s="618">
        <f>IF(AI$12=TRUE,(($H48*LIQUIDACION!$L$1047)*LIQUIDACION!$D$1045/IF(AND(LIQUIDACION!$D$1044&gt;LIQUIDACION!$B$1046,LIQUIDACION!$B$1046&gt;LIQUIDACION!$D$1043),366,365)),0)</f>
        <v>0</v>
      </c>
      <c r="AJ48" s="618">
        <f>IF(AJ$12=TRUE,(($I48*LIQUIDACION!$L$1047)*LIQUIDACION!$D$1045/IF(AND(LIQUIDACION!$D$1044&gt;LIQUIDACION!$B$1046,LIQUIDACION!$B$1046&gt;LIQUIDACION!$D$1043),366,365)),0)</f>
        <v>0</v>
      </c>
      <c r="AK48" s="618">
        <f>IF(AK$12=TRUE,(($J48*LIQUIDACION!$L$1047)*LIQUIDACION!$D$1045/IF(AND(LIQUIDACION!$D$1044&gt;LIQUIDACION!$B$1046,LIQUIDACION!$B$1046&gt;LIQUIDACION!$D$1043),366,365)),0)</f>
        <v>0</v>
      </c>
      <c r="AL48" s="618">
        <f>IF(AL$12=TRUE,(($K48*LIQUIDACION!$L$1047)*LIQUIDACION!$D$1045/IF(AND(LIQUIDACION!$D$1044&gt;LIQUIDACION!$B$1046,LIQUIDACION!$B$1046&gt;LIQUIDACION!$D$1043),366,365)),0)</f>
        <v>0</v>
      </c>
      <c r="AM48" s="618">
        <f>IF(AM$12=TRUE,(($L48*LIQUIDACION!$L$1047)*LIQUIDACION!$D$1045/IF(AND(LIQUIDACION!$D$1044&gt;LIQUIDACION!$B$1046,LIQUIDACION!$B$1046&gt;LIQUIDACION!$D$1043),366,365)),0)</f>
        <v>0</v>
      </c>
      <c r="AN48" s="618">
        <f>IF(AN$12=TRUE,(($M48*LIQUIDACION!$L$1047)*LIQUIDACION!$D$1045/IF(AND(LIQUIDACION!$D$1044&gt;LIQUIDACION!$B$1046,LIQUIDACION!$B$1046&gt;LIQUIDACION!$D$1043),366,365)),0)</f>
        <v>0</v>
      </c>
      <c r="AO48" s="618">
        <f>IF(AO$12=TRUE,(($N48*LIQUIDACION!$L$1047)*LIQUIDACION!$D$1045/IF(AND(LIQUIDACION!$D$1044&gt;LIQUIDACION!$B$1046,LIQUIDACION!$B$1046&gt;LIQUIDACION!$D$1043),366,365)),0)</f>
        <v>0</v>
      </c>
      <c r="AP48" s="618">
        <f>IF(AP$12=TRUE,(($O48*LIQUIDACION!$L$1047)*LIQUIDACION!$D$1045/IF(AND(LIQUIDACION!$D$1044&gt;LIQUIDACION!$B$1046,LIQUIDACION!$B$1046&gt;LIQUIDACION!$D$1043),366,365)),0)</f>
        <v>0</v>
      </c>
      <c r="AQ48" s="618">
        <f>IF(AQ$12=TRUE,(($P48*LIQUIDACION!$L$1047)*LIQUIDACION!$D$1045/IF(AND(LIQUIDACION!$D$1044&gt;LIQUIDACION!$B$1046,LIQUIDACION!$B$1046&gt;LIQUIDACION!$D$1043),366,365)),0)</f>
        <v>0</v>
      </c>
      <c r="AR48" s="618">
        <f>IF(AR$12=TRUE,(($Q48*LIQUIDACION!$L$1047)*LIQUIDACION!$D$1045/IF(AND(LIQUIDACION!$D$1044&gt;LIQUIDACION!$B$1046,LIQUIDACION!$B$1046&gt;LIQUIDACION!$D$1043),366,365)),0)</f>
        <v>0</v>
      </c>
      <c r="AS48" s="618">
        <f>IF(AS$12=TRUE,(($R48*LIQUIDACION!$L$1047)*LIQUIDACION!$D$1045/IF(AND(LIQUIDACION!$D$1044&gt;LIQUIDACION!$B$1046,LIQUIDACION!$B$1046&gt;LIQUIDACION!$D$1043),366,365)),0)</f>
        <v>0</v>
      </c>
      <c r="AT48" s="618">
        <f>IF(AT$12=TRUE,(($S48*LIQUIDACION!$L$1047)*LIQUIDACION!$D$1045/IF(AND(LIQUIDACION!$D$1044&gt;LIQUIDACION!$B$1046,LIQUIDACION!$B$1046&gt;LIQUIDACION!$D$1043),366,365)),0)</f>
        <v>0</v>
      </c>
      <c r="AU48" s="618">
        <f>IF(AU$12=TRUE,(($T48*LIQUIDACION!$L$1047)*LIQUIDACION!$D$1045/IF(AND(LIQUIDACION!$D$1044&gt;LIQUIDACION!$B$1046,LIQUIDACION!$B$1046&gt;LIQUIDACION!$D$1043),366,365)),0)</f>
        <v>0</v>
      </c>
      <c r="AV48" s="618">
        <f>IF(AV$12=TRUE,(($U48*LIQUIDACION!$L$1047)*LIQUIDACION!$D$1045/IF(AND(LIQUIDACION!$D$1044&gt;LIQUIDACION!$B$1046,LIQUIDACION!$B$1046&gt;LIQUIDACION!$D$1043),366,365)),0)</f>
        <v>0</v>
      </c>
      <c r="AW48" s="618">
        <f>IF(AW$12=TRUE,(($V48*LIQUIDACION!$L$1047)*LIQUIDACION!$D$1045/IF(AND(LIQUIDACION!$D$1044&gt;LIQUIDACION!$B$1046,LIQUIDACION!$B$1046&gt;LIQUIDACION!$D$1043),366,365)),0)</f>
        <v>0</v>
      </c>
      <c r="AX48" s="618">
        <f>IF(AX$12=TRUE,(($W48*LIQUIDACION!$L$1047)*LIQUIDACION!$D$1045/IF(AND(LIQUIDACION!$D$1044&gt;LIQUIDACION!$B$1046,LIQUIDACION!$B$1046&gt;LIQUIDACION!$D$1043),366,365)),0)</f>
        <v>0</v>
      </c>
    </row>
    <row r="49" spans="2:50" x14ac:dyDescent="0.25">
      <c r="B49" s="121">
        <v>37</v>
      </c>
      <c r="C49" s="122"/>
      <c r="D49" s="170"/>
      <c r="E49" s="170"/>
      <c r="F49" s="170"/>
      <c r="G49" s="170">
        <f t="shared" si="8"/>
        <v>0</v>
      </c>
      <c r="H49" s="170">
        <f t="shared" si="5"/>
        <v>0</v>
      </c>
      <c r="I49" s="170"/>
      <c r="J49" s="170"/>
      <c r="K49" s="170"/>
      <c r="L49" s="170"/>
      <c r="M49" s="170"/>
      <c r="N49" s="170"/>
      <c r="O49" s="170"/>
      <c r="P49" s="170"/>
      <c r="Q49" s="170"/>
      <c r="R49" s="170"/>
      <c r="S49" s="170"/>
      <c r="T49" s="170"/>
      <c r="U49" s="170"/>
      <c r="V49" s="170"/>
      <c r="W49" s="170"/>
      <c r="X49" s="170"/>
      <c r="Y49" s="170"/>
      <c r="Z49" s="170"/>
      <c r="AA49" s="170"/>
      <c r="AB49" s="415">
        <f t="shared" si="6"/>
        <v>0</v>
      </c>
      <c r="AC49" s="415">
        <f t="shared" si="7"/>
        <v>0</v>
      </c>
      <c r="AE49" s="618">
        <f>IF(AE$12=TRUE,(($D49*LIQUIDACION!$L$1046)*LIQUIDACION!$D$1045/IF(AND(LIQUIDACION!$D$1044&gt;LIQUIDACION!$B$1046,LIQUIDACION!$B$1046&gt;LIQUIDACION!$D$1043),366,365)),0)</f>
        <v>0</v>
      </c>
      <c r="AF49" s="618">
        <f>IF(AF$12=TRUE,(($E49*LIQUIDACION!$L$1046)*LIQUIDACION!$D$1045/IF(AND(LIQUIDACION!$D$1044&gt;LIQUIDACION!$B$1046,LIQUIDACION!$B$1046&gt;LIQUIDACION!$D$1043),366,365)),0)</f>
        <v>0</v>
      </c>
      <c r="AG49" s="618">
        <f>IF(AG$12=TRUE,(($F49*LIQUIDACION!$L$1046)*LIQUIDACION!$D$1045/IF(AND(LIQUIDACION!$D$1044&gt;LIQUIDACION!$B$1046,LIQUIDACION!$B$1046&gt;LIQUIDACION!$D$1043),366,365)),0)</f>
        <v>0</v>
      </c>
      <c r="AH49" s="618">
        <f>IF(AH$12=TRUE,(($G49*LIQUIDACION!$L$1046)*LIQUIDACION!$D$1045/IF(AND(LIQUIDACION!$D$1044&gt;LIQUIDACION!$B$1046,LIQUIDACION!$B$1046&gt;LIQUIDACION!$D$1043),366,365)),0)</f>
        <v>0</v>
      </c>
      <c r="AI49" s="618">
        <f>IF(AI$12=TRUE,(($H49*LIQUIDACION!$L$1047)*LIQUIDACION!$D$1045/IF(AND(LIQUIDACION!$D$1044&gt;LIQUIDACION!$B$1046,LIQUIDACION!$B$1046&gt;LIQUIDACION!$D$1043),366,365)),0)</f>
        <v>0</v>
      </c>
      <c r="AJ49" s="618">
        <f>IF(AJ$12=TRUE,(($I49*LIQUIDACION!$L$1047)*LIQUIDACION!$D$1045/IF(AND(LIQUIDACION!$D$1044&gt;LIQUIDACION!$B$1046,LIQUIDACION!$B$1046&gt;LIQUIDACION!$D$1043),366,365)),0)</f>
        <v>0</v>
      </c>
      <c r="AK49" s="618">
        <f>IF(AK$12=TRUE,(($J49*LIQUIDACION!$L$1047)*LIQUIDACION!$D$1045/IF(AND(LIQUIDACION!$D$1044&gt;LIQUIDACION!$B$1046,LIQUIDACION!$B$1046&gt;LIQUIDACION!$D$1043),366,365)),0)</f>
        <v>0</v>
      </c>
      <c r="AL49" s="618">
        <f>IF(AL$12=TRUE,(($K49*LIQUIDACION!$L$1047)*LIQUIDACION!$D$1045/IF(AND(LIQUIDACION!$D$1044&gt;LIQUIDACION!$B$1046,LIQUIDACION!$B$1046&gt;LIQUIDACION!$D$1043),366,365)),0)</f>
        <v>0</v>
      </c>
      <c r="AM49" s="618">
        <f>IF(AM$12=TRUE,(($L49*LIQUIDACION!$L$1047)*LIQUIDACION!$D$1045/IF(AND(LIQUIDACION!$D$1044&gt;LIQUIDACION!$B$1046,LIQUIDACION!$B$1046&gt;LIQUIDACION!$D$1043),366,365)),0)</f>
        <v>0</v>
      </c>
      <c r="AN49" s="618">
        <f>IF(AN$12=TRUE,(($M49*LIQUIDACION!$L$1047)*LIQUIDACION!$D$1045/IF(AND(LIQUIDACION!$D$1044&gt;LIQUIDACION!$B$1046,LIQUIDACION!$B$1046&gt;LIQUIDACION!$D$1043),366,365)),0)</f>
        <v>0</v>
      </c>
      <c r="AO49" s="618">
        <f>IF(AO$12=TRUE,(($N49*LIQUIDACION!$L$1047)*LIQUIDACION!$D$1045/IF(AND(LIQUIDACION!$D$1044&gt;LIQUIDACION!$B$1046,LIQUIDACION!$B$1046&gt;LIQUIDACION!$D$1043),366,365)),0)</f>
        <v>0</v>
      </c>
      <c r="AP49" s="618">
        <f>IF(AP$12=TRUE,(($O49*LIQUIDACION!$L$1047)*LIQUIDACION!$D$1045/IF(AND(LIQUIDACION!$D$1044&gt;LIQUIDACION!$B$1046,LIQUIDACION!$B$1046&gt;LIQUIDACION!$D$1043),366,365)),0)</f>
        <v>0</v>
      </c>
      <c r="AQ49" s="618">
        <f>IF(AQ$12=TRUE,(($P49*LIQUIDACION!$L$1047)*LIQUIDACION!$D$1045/IF(AND(LIQUIDACION!$D$1044&gt;LIQUIDACION!$B$1046,LIQUIDACION!$B$1046&gt;LIQUIDACION!$D$1043),366,365)),0)</f>
        <v>0</v>
      </c>
      <c r="AR49" s="618">
        <f>IF(AR$12=TRUE,(($Q49*LIQUIDACION!$L$1047)*LIQUIDACION!$D$1045/IF(AND(LIQUIDACION!$D$1044&gt;LIQUIDACION!$B$1046,LIQUIDACION!$B$1046&gt;LIQUIDACION!$D$1043),366,365)),0)</f>
        <v>0</v>
      </c>
      <c r="AS49" s="618">
        <f>IF(AS$12=TRUE,(($R49*LIQUIDACION!$L$1047)*LIQUIDACION!$D$1045/IF(AND(LIQUIDACION!$D$1044&gt;LIQUIDACION!$B$1046,LIQUIDACION!$B$1046&gt;LIQUIDACION!$D$1043),366,365)),0)</f>
        <v>0</v>
      </c>
      <c r="AT49" s="618">
        <f>IF(AT$12=TRUE,(($S49*LIQUIDACION!$L$1047)*LIQUIDACION!$D$1045/IF(AND(LIQUIDACION!$D$1044&gt;LIQUIDACION!$B$1046,LIQUIDACION!$B$1046&gt;LIQUIDACION!$D$1043),366,365)),0)</f>
        <v>0</v>
      </c>
      <c r="AU49" s="618">
        <f>IF(AU$12=TRUE,(($T49*LIQUIDACION!$L$1047)*LIQUIDACION!$D$1045/IF(AND(LIQUIDACION!$D$1044&gt;LIQUIDACION!$B$1046,LIQUIDACION!$B$1046&gt;LIQUIDACION!$D$1043),366,365)),0)</f>
        <v>0</v>
      </c>
      <c r="AV49" s="618">
        <f>IF(AV$12=TRUE,(($U49*LIQUIDACION!$L$1047)*LIQUIDACION!$D$1045/IF(AND(LIQUIDACION!$D$1044&gt;LIQUIDACION!$B$1046,LIQUIDACION!$B$1046&gt;LIQUIDACION!$D$1043),366,365)),0)</f>
        <v>0</v>
      </c>
      <c r="AW49" s="618">
        <f>IF(AW$12=TRUE,(($V49*LIQUIDACION!$L$1047)*LIQUIDACION!$D$1045/IF(AND(LIQUIDACION!$D$1044&gt;LIQUIDACION!$B$1046,LIQUIDACION!$B$1046&gt;LIQUIDACION!$D$1043),366,365)),0)</f>
        <v>0</v>
      </c>
      <c r="AX49" s="618">
        <f>IF(AX$12=TRUE,(($W49*LIQUIDACION!$L$1047)*LIQUIDACION!$D$1045/IF(AND(LIQUIDACION!$D$1044&gt;LIQUIDACION!$B$1046,LIQUIDACION!$B$1046&gt;LIQUIDACION!$D$1043),366,365)),0)</f>
        <v>0</v>
      </c>
    </row>
    <row r="50" spans="2:50" x14ac:dyDescent="0.25">
      <c r="B50" s="123">
        <v>38</v>
      </c>
      <c r="C50" s="122"/>
      <c r="D50" s="170"/>
      <c r="E50" s="170"/>
      <c r="F50" s="170"/>
      <c r="G50" s="170">
        <f t="shared" si="8"/>
        <v>0</v>
      </c>
      <c r="H50" s="170">
        <f t="shared" si="5"/>
        <v>0</v>
      </c>
      <c r="I50" s="170"/>
      <c r="J50" s="170"/>
      <c r="K50" s="170"/>
      <c r="L50" s="170"/>
      <c r="M50" s="170"/>
      <c r="N50" s="170"/>
      <c r="O50" s="170"/>
      <c r="P50" s="170"/>
      <c r="Q50" s="170"/>
      <c r="R50" s="170"/>
      <c r="S50" s="170"/>
      <c r="T50" s="170"/>
      <c r="U50" s="170"/>
      <c r="V50" s="170"/>
      <c r="W50" s="170"/>
      <c r="X50" s="170"/>
      <c r="Y50" s="170"/>
      <c r="Z50" s="170"/>
      <c r="AA50" s="170"/>
      <c r="AB50" s="415">
        <f t="shared" si="6"/>
        <v>0</v>
      </c>
      <c r="AC50" s="415">
        <f t="shared" si="7"/>
        <v>0</v>
      </c>
      <c r="AE50" s="618">
        <f>IF(AE$12=TRUE,(($D50*LIQUIDACION!$L$1046)*LIQUIDACION!$D$1045/IF(AND(LIQUIDACION!$D$1044&gt;LIQUIDACION!$B$1046,LIQUIDACION!$B$1046&gt;LIQUIDACION!$D$1043),366,365)),0)</f>
        <v>0</v>
      </c>
      <c r="AF50" s="618">
        <f>IF(AF$12=TRUE,(($E50*LIQUIDACION!$L$1046)*LIQUIDACION!$D$1045/IF(AND(LIQUIDACION!$D$1044&gt;LIQUIDACION!$B$1046,LIQUIDACION!$B$1046&gt;LIQUIDACION!$D$1043),366,365)),0)</f>
        <v>0</v>
      </c>
      <c r="AG50" s="618">
        <f>IF(AG$12=TRUE,(($F50*LIQUIDACION!$L$1046)*LIQUIDACION!$D$1045/IF(AND(LIQUIDACION!$D$1044&gt;LIQUIDACION!$B$1046,LIQUIDACION!$B$1046&gt;LIQUIDACION!$D$1043),366,365)),0)</f>
        <v>0</v>
      </c>
      <c r="AH50" s="618">
        <f>IF(AH$12=TRUE,(($G50*LIQUIDACION!$L$1046)*LIQUIDACION!$D$1045/IF(AND(LIQUIDACION!$D$1044&gt;LIQUIDACION!$B$1046,LIQUIDACION!$B$1046&gt;LIQUIDACION!$D$1043),366,365)),0)</f>
        <v>0</v>
      </c>
      <c r="AI50" s="618">
        <f>IF(AI$12=TRUE,(($H50*LIQUIDACION!$L$1047)*LIQUIDACION!$D$1045/IF(AND(LIQUIDACION!$D$1044&gt;LIQUIDACION!$B$1046,LIQUIDACION!$B$1046&gt;LIQUIDACION!$D$1043),366,365)),0)</f>
        <v>0</v>
      </c>
      <c r="AJ50" s="618">
        <f>IF(AJ$12=TRUE,(($I50*LIQUIDACION!$L$1047)*LIQUIDACION!$D$1045/IF(AND(LIQUIDACION!$D$1044&gt;LIQUIDACION!$B$1046,LIQUIDACION!$B$1046&gt;LIQUIDACION!$D$1043),366,365)),0)</f>
        <v>0</v>
      </c>
      <c r="AK50" s="618">
        <f>IF(AK$12=TRUE,(($J50*LIQUIDACION!$L$1047)*LIQUIDACION!$D$1045/IF(AND(LIQUIDACION!$D$1044&gt;LIQUIDACION!$B$1046,LIQUIDACION!$B$1046&gt;LIQUIDACION!$D$1043),366,365)),0)</f>
        <v>0</v>
      </c>
      <c r="AL50" s="618">
        <f>IF(AL$12=TRUE,(($K50*LIQUIDACION!$L$1047)*LIQUIDACION!$D$1045/IF(AND(LIQUIDACION!$D$1044&gt;LIQUIDACION!$B$1046,LIQUIDACION!$B$1046&gt;LIQUIDACION!$D$1043),366,365)),0)</f>
        <v>0</v>
      </c>
      <c r="AM50" s="618">
        <f>IF(AM$12=TRUE,(($L50*LIQUIDACION!$L$1047)*LIQUIDACION!$D$1045/IF(AND(LIQUIDACION!$D$1044&gt;LIQUIDACION!$B$1046,LIQUIDACION!$B$1046&gt;LIQUIDACION!$D$1043),366,365)),0)</f>
        <v>0</v>
      </c>
      <c r="AN50" s="618">
        <f>IF(AN$12=TRUE,(($M50*LIQUIDACION!$L$1047)*LIQUIDACION!$D$1045/IF(AND(LIQUIDACION!$D$1044&gt;LIQUIDACION!$B$1046,LIQUIDACION!$B$1046&gt;LIQUIDACION!$D$1043),366,365)),0)</f>
        <v>0</v>
      </c>
      <c r="AO50" s="618">
        <f>IF(AO$12=TRUE,(($N50*LIQUIDACION!$L$1047)*LIQUIDACION!$D$1045/IF(AND(LIQUIDACION!$D$1044&gt;LIQUIDACION!$B$1046,LIQUIDACION!$B$1046&gt;LIQUIDACION!$D$1043),366,365)),0)</f>
        <v>0</v>
      </c>
      <c r="AP50" s="618">
        <f>IF(AP$12=TRUE,(($O50*LIQUIDACION!$L$1047)*LIQUIDACION!$D$1045/IF(AND(LIQUIDACION!$D$1044&gt;LIQUIDACION!$B$1046,LIQUIDACION!$B$1046&gt;LIQUIDACION!$D$1043),366,365)),0)</f>
        <v>0</v>
      </c>
      <c r="AQ50" s="618">
        <f>IF(AQ$12=TRUE,(($P50*LIQUIDACION!$L$1047)*LIQUIDACION!$D$1045/IF(AND(LIQUIDACION!$D$1044&gt;LIQUIDACION!$B$1046,LIQUIDACION!$B$1046&gt;LIQUIDACION!$D$1043),366,365)),0)</f>
        <v>0</v>
      </c>
      <c r="AR50" s="618">
        <f>IF(AR$12=TRUE,(($Q50*LIQUIDACION!$L$1047)*LIQUIDACION!$D$1045/IF(AND(LIQUIDACION!$D$1044&gt;LIQUIDACION!$B$1046,LIQUIDACION!$B$1046&gt;LIQUIDACION!$D$1043),366,365)),0)</f>
        <v>0</v>
      </c>
      <c r="AS50" s="618">
        <f>IF(AS$12=TRUE,(($R50*LIQUIDACION!$L$1047)*LIQUIDACION!$D$1045/IF(AND(LIQUIDACION!$D$1044&gt;LIQUIDACION!$B$1046,LIQUIDACION!$B$1046&gt;LIQUIDACION!$D$1043),366,365)),0)</f>
        <v>0</v>
      </c>
      <c r="AT50" s="618">
        <f>IF(AT$12=TRUE,(($S50*LIQUIDACION!$L$1047)*LIQUIDACION!$D$1045/IF(AND(LIQUIDACION!$D$1044&gt;LIQUIDACION!$B$1046,LIQUIDACION!$B$1046&gt;LIQUIDACION!$D$1043),366,365)),0)</f>
        <v>0</v>
      </c>
      <c r="AU50" s="618">
        <f>IF(AU$12=TRUE,(($T50*LIQUIDACION!$L$1047)*LIQUIDACION!$D$1045/IF(AND(LIQUIDACION!$D$1044&gt;LIQUIDACION!$B$1046,LIQUIDACION!$B$1046&gt;LIQUIDACION!$D$1043),366,365)),0)</f>
        <v>0</v>
      </c>
      <c r="AV50" s="618">
        <f>IF(AV$12=TRUE,(($U50*LIQUIDACION!$L$1047)*LIQUIDACION!$D$1045/IF(AND(LIQUIDACION!$D$1044&gt;LIQUIDACION!$B$1046,LIQUIDACION!$B$1046&gt;LIQUIDACION!$D$1043),366,365)),0)</f>
        <v>0</v>
      </c>
      <c r="AW50" s="618">
        <f>IF(AW$12=TRUE,(($V50*LIQUIDACION!$L$1047)*LIQUIDACION!$D$1045/IF(AND(LIQUIDACION!$D$1044&gt;LIQUIDACION!$B$1046,LIQUIDACION!$B$1046&gt;LIQUIDACION!$D$1043),366,365)),0)</f>
        <v>0</v>
      </c>
      <c r="AX50" s="618">
        <f>IF(AX$12=TRUE,(($W50*LIQUIDACION!$L$1047)*LIQUIDACION!$D$1045/IF(AND(LIQUIDACION!$D$1044&gt;LIQUIDACION!$B$1046,LIQUIDACION!$B$1046&gt;LIQUIDACION!$D$1043),366,365)),0)</f>
        <v>0</v>
      </c>
    </row>
    <row r="51" spans="2:50" x14ac:dyDescent="0.25">
      <c r="B51" s="121">
        <v>39</v>
      </c>
      <c r="C51" s="122"/>
      <c r="D51" s="170"/>
      <c r="E51" s="170"/>
      <c r="F51" s="170"/>
      <c r="G51" s="170">
        <f t="shared" si="8"/>
        <v>0</v>
      </c>
      <c r="H51" s="170">
        <f t="shared" si="5"/>
        <v>0</v>
      </c>
      <c r="I51" s="170"/>
      <c r="J51" s="170"/>
      <c r="K51" s="170"/>
      <c r="L51" s="170"/>
      <c r="M51" s="170"/>
      <c r="N51" s="170"/>
      <c r="O51" s="170"/>
      <c r="P51" s="170"/>
      <c r="Q51" s="170"/>
      <c r="R51" s="170"/>
      <c r="S51" s="170"/>
      <c r="T51" s="170"/>
      <c r="U51" s="170"/>
      <c r="V51" s="170"/>
      <c r="W51" s="170"/>
      <c r="X51" s="170"/>
      <c r="Y51" s="170"/>
      <c r="Z51" s="170"/>
      <c r="AA51" s="170"/>
      <c r="AB51" s="415">
        <f t="shared" si="6"/>
        <v>0</v>
      </c>
      <c r="AC51" s="415">
        <f t="shared" si="7"/>
        <v>0</v>
      </c>
      <c r="AE51" s="618">
        <f>IF(AE$12=TRUE,(($D51*LIQUIDACION!$L$1046)*LIQUIDACION!$D$1045/IF(AND(LIQUIDACION!$D$1044&gt;LIQUIDACION!$B$1046,LIQUIDACION!$B$1046&gt;LIQUIDACION!$D$1043),366,365)),0)</f>
        <v>0</v>
      </c>
      <c r="AF51" s="618">
        <f>IF(AF$12=TRUE,(($E51*LIQUIDACION!$L$1046)*LIQUIDACION!$D$1045/IF(AND(LIQUIDACION!$D$1044&gt;LIQUIDACION!$B$1046,LIQUIDACION!$B$1046&gt;LIQUIDACION!$D$1043),366,365)),0)</f>
        <v>0</v>
      </c>
      <c r="AG51" s="618">
        <f>IF(AG$12=TRUE,(($F51*LIQUIDACION!$L$1046)*LIQUIDACION!$D$1045/IF(AND(LIQUIDACION!$D$1044&gt;LIQUIDACION!$B$1046,LIQUIDACION!$B$1046&gt;LIQUIDACION!$D$1043),366,365)),0)</f>
        <v>0</v>
      </c>
      <c r="AH51" s="618">
        <f>IF(AH$12=TRUE,(($G51*LIQUIDACION!$L$1046)*LIQUIDACION!$D$1045/IF(AND(LIQUIDACION!$D$1044&gt;LIQUIDACION!$B$1046,LIQUIDACION!$B$1046&gt;LIQUIDACION!$D$1043),366,365)),0)</f>
        <v>0</v>
      </c>
      <c r="AI51" s="618">
        <f>IF(AI$12=TRUE,(($H51*LIQUIDACION!$L$1047)*LIQUIDACION!$D$1045/IF(AND(LIQUIDACION!$D$1044&gt;LIQUIDACION!$B$1046,LIQUIDACION!$B$1046&gt;LIQUIDACION!$D$1043),366,365)),0)</f>
        <v>0</v>
      </c>
      <c r="AJ51" s="618">
        <f>IF(AJ$12=TRUE,(($I51*LIQUIDACION!$L$1047)*LIQUIDACION!$D$1045/IF(AND(LIQUIDACION!$D$1044&gt;LIQUIDACION!$B$1046,LIQUIDACION!$B$1046&gt;LIQUIDACION!$D$1043),366,365)),0)</f>
        <v>0</v>
      </c>
      <c r="AK51" s="618">
        <f>IF(AK$12=TRUE,(($J51*LIQUIDACION!$L$1047)*LIQUIDACION!$D$1045/IF(AND(LIQUIDACION!$D$1044&gt;LIQUIDACION!$B$1046,LIQUIDACION!$B$1046&gt;LIQUIDACION!$D$1043),366,365)),0)</f>
        <v>0</v>
      </c>
      <c r="AL51" s="618">
        <f>IF(AL$12=TRUE,(($K51*LIQUIDACION!$L$1047)*LIQUIDACION!$D$1045/IF(AND(LIQUIDACION!$D$1044&gt;LIQUIDACION!$B$1046,LIQUIDACION!$B$1046&gt;LIQUIDACION!$D$1043),366,365)),0)</f>
        <v>0</v>
      </c>
      <c r="AM51" s="618">
        <f>IF(AM$12=TRUE,(($L51*LIQUIDACION!$L$1047)*LIQUIDACION!$D$1045/IF(AND(LIQUIDACION!$D$1044&gt;LIQUIDACION!$B$1046,LIQUIDACION!$B$1046&gt;LIQUIDACION!$D$1043),366,365)),0)</f>
        <v>0</v>
      </c>
      <c r="AN51" s="618">
        <f>IF(AN$12=TRUE,(($M51*LIQUIDACION!$L$1047)*LIQUIDACION!$D$1045/IF(AND(LIQUIDACION!$D$1044&gt;LIQUIDACION!$B$1046,LIQUIDACION!$B$1046&gt;LIQUIDACION!$D$1043),366,365)),0)</f>
        <v>0</v>
      </c>
      <c r="AO51" s="618">
        <f>IF(AO$12=TRUE,(($N51*LIQUIDACION!$L$1047)*LIQUIDACION!$D$1045/IF(AND(LIQUIDACION!$D$1044&gt;LIQUIDACION!$B$1046,LIQUIDACION!$B$1046&gt;LIQUIDACION!$D$1043),366,365)),0)</f>
        <v>0</v>
      </c>
      <c r="AP51" s="618">
        <f>IF(AP$12=TRUE,(($O51*LIQUIDACION!$L$1047)*LIQUIDACION!$D$1045/IF(AND(LIQUIDACION!$D$1044&gt;LIQUIDACION!$B$1046,LIQUIDACION!$B$1046&gt;LIQUIDACION!$D$1043),366,365)),0)</f>
        <v>0</v>
      </c>
      <c r="AQ51" s="618">
        <f>IF(AQ$12=TRUE,(($P51*LIQUIDACION!$L$1047)*LIQUIDACION!$D$1045/IF(AND(LIQUIDACION!$D$1044&gt;LIQUIDACION!$B$1046,LIQUIDACION!$B$1046&gt;LIQUIDACION!$D$1043),366,365)),0)</f>
        <v>0</v>
      </c>
      <c r="AR51" s="618">
        <f>IF(AR$12=TRUE,(($Q51*LIQUIDACION!$L$1047)*LIQUIDACION!$D$1045/IF(AND(LIQUIDACION!$D$1044&gt;LIQUIDACION!$B$1046,LIQUIDACION!$B$1046&gt;LIQUIDACION!$D$1043),366,365)),0)</f>
        <v>0</v>
      </c>
      <c r="AS51" s="618">
        <f>IF(AS$12=TRUE,(($R51*LIQUIDACION!$L$1047)*LIQUIDACION!$D$1045/IF(AND(LIQUIDACION!$D$1044&gt;LIQUIDACION!$B$1046,LIQUIDACION!$B$1046&gt;LIQUIDACION!$D$1043),366,365)),0)</f>
        <v>0</v>
      </c>
      <c r="AT51" s="618">
        <f>IF(AT$12=TRUE,(($S51*LIQUIDACION!$L$1047)*LIQUIDACION!$D$1045/IF(AND(LIQUIDACION!$D$1044&gt;LIQUIDACION!$B$1046,LIQUIDACION!$B$1046&gt;LIQUIDACION!$D$1043),366,365)),0)</f>
        <v>0</v>
      </c>
      <c r="AU51" s="618">
        <f>IF(AU$12=TRUE,(($T51*LIQUIDACION!$L$1047)*LIQUIDACION!$D$1045/IF(AND(LIQUIDACION!$D$1044&gt;LIQUIDACION!$B$1046,LIQUIDACION!$B$1046&gt;LIQUIDACION!$D$1043),366,365)),0)</f>
        <v>0</v>
      </c>
      <c r="AV51" s="618">
        <f>IF(AV$12=TRUE,(($U51*LIQUIDACION!$L$1047)*LIQUIDACION!$D$1045/IF(AND(LIQUIDACION!$D$1044&gt;LIQUIDACION!$B$1046,LIQUIDACION!$B$1046&gt;LIQUIDACION!$D$1043),366,365)),0)</f>
        <v>0</v>
      </c>
      <c r="AW51" s="618">
        <f>IF(AW$12=TRUE,(($V51*LIQUIDACION!$L$1047)*LIQUIDACION!$D$1045/IF(AND(LIQUIDACION!$D$1044&gt;LIQUIDACION!$B$1046,LIQUIDACION!$B$1046&gt;LIQUIDACION!$D$1043),366,365)),0)</f>
        <v>0</v>
      </c>
      <c r="AX51" s="618">
        <f>IF(AX$12=TRUE,(($W51*LIQUIDACION!$L$1047)*LIQUIDACION!$D$1045/IF(AND(LIQUIDACION!$D$1044&gt;LIQUIDACION!$B$1046,LIQUIDACION!$B$1046&gt;LIQUIDACION!$D$1043),366,365)),0)</f>
        <v>0</v>
      </c>
    </row>
    <row r="52" spans="2:50" x14ac:dyDescent="0.25">
      <c r="B52" s="123">
        <v>40</v>
      </c>
      <c r="C52" s="122"/>
      <c r="D52" s="170"/>
      <c r="E52" s="170"/>
      <c r="F52" s="170"/>
      <c r="G52" s="170">
        <f t="shared" si="8"/>
        <v>0</v>
      </c>
      <c r="H52" s="170">
        <f t="shared" si="5"/>
        <v>0</v>
      </c>
      <c r="I52" s="170"/>
      <c r="J52" s="170"/>
      <c r="K52" s="170"/>
      <c r="L52" s="170"/>
      <c r="M52" s="170"/>
      <c r="N52" s="170"/>
      <c r="O52" s="170"/>
      <c r="P52" s="170"/>
      <c r="Q52" s="170"/>
      <c r="R52" s="170"/>
      <c r="S52" s="170"/>
      <c r="T52" s="170"/>
      <c r="U52" s="170"/>
      <c r="V52" s="170"/>
      <c r="W52" s="170"/>
      <c r="X52" s="170"/>
      <c r="Y52" s="170"/>
      <c r="Z52" s="170"/>
      <c r="AA52" s="170"/>
      <c r="AB52" s="415">
        <f t="shared" si="6"/>
        <v>0</v>
      </c>
      <c r="AC52" s="415">
        <f t="shared" si="7"/>
        <v>0</v>
      </c>
      <c r="AE52" s="618">
        <f>IF(AE$12=TRUE,(($D52*LIQUIDACION!$L$1046)*LIQUIDACION!$D$1045/IF(AND(LIQUIDACION!$D$1044&gt;LIQUIDACION!$B$1046,LIQUIDACION!$B$1046&gt;LIQUIDACION!$D$1043),366,365)),0)</f>
        <v>0</v>
      </c>
      <c r="AF52" s="618">
        <f>IF(AF$12=TRUE,(($E52*LIQUIDACION!$L$1046)*LIQUIDACION!$D$1045/IF(AND(LIQUIDACION!$D$1044&gt;LIQUIDACION!$B$1046,LIQUIDACION!$B$1046&gt;LIQUIDACION!$D$1043),366,365)),0)</f>
        <v>0</v>
      </c>
      <c r="AG52" s="618">
        <f>IF(AG$12=TRUE,(($F52*LIQUIDACION!$L$1046)*LIQUIDACION!$D$1045/IF(AND(LIQUIDACION!$D$1044&gt;LIQUIDACION!$B$1046,LIQUIDACION!$B$1046&gt;LIQUIDACION!$D$1043),366,365)),0)</f>
        <v>0</v>
      </c>
      <c r="AH52" s="618">
        <f>IF(AH$12=TRUE,(($G52*LIQUIDACION!$L$1046)*LIQUIDACION!$D$1045/IF(AND(LIQUIDACION!$D$1044&gt;LIQUIDACION!$B$1046,LIQUIDACION!$B$1046&gt;LIQUIDACION!$D$1043),366,365)),0)</f>
        <v>0</v>
      </c>
      <c r="AI52" s="618">
        <f>IF(AI$12=TRUE,(($H52*LIQUIDACION!$L$1047)*LIQUIDACION!$D$1045/IF(AND(LIQUIDACION!$D$1044&gt;LIQUIDACION!$B$1046,LIQUIDACION!$B$1046&gt;LIQUIDACION!$D$1043),366,365)),0)</f>
        <v>0</v>
      </c>
      <c r="AJ52" s="618">
        <f>IF(AJ$12=TRUE,(($I52*LIQUIDACION!$L$1047)*LIQUIDACION!$D$1045/IF(AND(LIQUIDACION!$D$1044&gt;LIQUIDACION!$B$1046,LIQUIDACION!$B$1046&gt;LIQUIDACION!$D$1043),366,365)),0)</f>
        <v>0</v>
      </c>
      <c r="AK52" s="618">
        <f>IF(AK$12=TRUE,(($J52*LIQUIDACION!$L$1047)*LIQUIDACION!$D$1045/IF(AND(LIQUIDACION!$D$1044&gt;LIQUIDACION!$B$1046,LIQUIDACION!$B$1046&gt;LIQUIDACION!$D$1043),366,365)),0)</f>
        <v>0</v>
      </c>
      <c r="AL52" s="618">
        <f>IF(AL$12=TRUE,(($K52*LIQUIDACION!$L$1047)*LIQUIDACION!$D$1045/IF(AND(LIQUIDACION!$D$1044&gt;LIQUIDACION!$B$1046,LIQUIDACION!$B$1046&gt;LIQUIDACION!$D$1043),366,365)),0)</f>
        <v>0</v>
      </c>
      <c r="AM52" s="618">
        <f>IF(AM$12=TRUE,(($L52*LIQUIDACION!$L$1047)*LIQUIDACION!$D$1045/IF(AND(LIQUIDACION!$D$1044&gt;LIQUIDACION!$B$1046,LIQUIDACION!$B$1046&gt;LIQUIDACION!$D$1043),366,365)),0)</f>
        <v>0</v>
      </c>
      <c r="AN52" s="618">
        <f>IF(AN$12=TRUE,(($M52*LIQUIDACION!$L$1047)*LIQUIDACION!$D$1045/IF(AND(LIQUIDACION!$D$1044&gt;LIQUIDACION!$B$1046,LIQUIDACION!$B$1046&gt;LIQUIDACION!$D$1043),366,365)),0)</f>
        <v>0</v>
      </c>
      <c r="AO52" s="618">
        <f>IF(AO$12=TRUE,(($N52*LIQUIDACION!$L$1047)*LIQUIDACION!$D$1045/IF(AND(LIQUIDACION!$D$1044&gt;LIQUIDACION!$B$1046,LIQUIDACION!$B$1046&gt;LIQUIDACION!$D$1043),366,365)),0)</f>
        <v>0</v>
      </c>
      <c r="AP52" s="618">
        <f>IF(AP$12=TRUE,(($O52*LIQUIDACION!$L$1047)*LIQUIDACION!$D$1045/IF(AND(LIQUIDACION!$D$1044&gt;LIQUIDACION!$B$1046,LIQUIDACION!$B$1046&gt;LIQUIDACION!$D$1043),366,365)),0)</f>
        <v>0</v>
      </c>
      <c r="AQ52" s="618">
        <f>IF(AQ$12=TRUE,(($P52*LIQUIDACION!$L$1047)*LIQUIDACION!$D$1045/IF(AND(LIQUIDACION!$D$1044&gt;LIQUIDACION!$B$1046,LIQUIDACION!$B$1046&gt;LIQUIDACION!$D$1043),366,365)),0)</f>
        <v>0</v>
      </c>
      <c r="AR52" s="618">
        <f>IF(AR$12=TRUE,(($Q52*LIQUIDACION!$L$1047)*LIQUIDACION!$D$1045/IF(AND(LIQUIDACION!$D$1044&gt;LIQUIDACION!$B$1046,LIQUIDACION!$B$1046&gt;LIQUIDACION!$D$1043),366,365)),0)</f>
        <v>0</v>
      </c>
      <c r="AS52" s="618">
        <f>IF(AS$12=TRUE,(($R52*LIQUIDACION!$L$1047)*LIQUIDACION!$D$1045/IF(AND(LIQUIDACION!$D$1044&gt;LIQUIDACION!$B$1046,LIQUIDACION!$B$1046&gt;LIQUIDACION!$D$1043),366,365)),0)</f>
        <v>0</v>
      </c>
      <c r="AT52" s="618">
        <f>IF(AT$12=TRUE,(($S52*LIQUIDACION!$L$1047)*LIQUIDACION!$D$1045/IF(AND(LIQUIDACION!$D$1044&gt;LIQUIDACION!$B$1046,LIQUIDACION!$B$1046&gt;LIQUIDACION!$D$1043),366,365)),0)</f>
        <v>0</v>
      </c>
      <c r="AU52" s="618">
        <f>IF(AU$12=TRUE,(($T52*LIQUIDACION!$L$1047)*LIQUIDACION!$D$1045/IF(AND(LIQUIDACION!$D$1044&gt;LIQUIDACION!$B$1046,LIQUIDACION!$B$1046&gt;LIQUIDACION!$D$1043),366,365)),0)</f>
        <v>0</v>
      </c>
      <c r="AV52" s="618">
        <f>IF(AV$12=TRUE,(($U52*LIQUIDACION!$L$1047)*LIQUIDACION!$D$1045/IF(AND(LIQUIDACION!$D$1044&gt;LIQUIDACION!$B$1046,LIQUIDACION!$B$1046&gt;LIQUIDACION!$D$1043),366,365)),0)</f>
        <v>0</v>
      </c>
      <c r="AW52" s="618">
        <f>IF(AW$12=TRUE,(($V52*LIQUIDACION!$L$1047)*LIQUIDACION!$D$1045/IF(AND(LIQUIDACION!$D$1044&gt;LIQUIDACION!$B$1046,LIQUIDACION!$B$1046&gt;LIQUIDACION!$D$1043),366,365)),0)</f>
        <v>0</v>
      </c>
      <c r="AX52" s="618">
        <f>IF(AX$12=TRUE,(($W52*LIQUIDACION!$L$1047)*LIQUIDACION!$D$1045/IF(AND(LIQUIDACION!$D$1044&gt;LIQUIDACION!$B$1046,LIQUIDACION!$B$1046&gt;LIQUIDACION!$D$1043),366,365)),0)</f>
        <v>0</v>
      </c>
    </row>
    <row r="53" spans="2:50" x14ac:dyDescent="0.25">
      <c r="B53" s="121">
        <v>41</v>
      </c>
      <c r="C53" s="122"/>
      <c r="D53" s="170"/>
      <c r="E53" s="170"/>
      <c r="F53" s="170"/>
      <c r="G53" s="170">
        <f t="shared" si="8"/>
        <v>0</v>
      </c>
      <c r="H53" s="170">
        <f t="shared" si="5"/>
        <v>0</v>
      </c>
      <c r="I53" s="170"/>
      <c r="J53" s="170"/>
      <c r="K53" s="170"/>
      <c r="L53" s="170"/>
      <c r="M53" s="170"/>
      <c r="N53" s="170"/>
      <c r="O53" s="170"/>
      <c r="P53" s="170"/>
      <c r="Q53" s="170"/>
      <c r="R53" s="170"/>
      <c r="S53" s="170"/>
      <c r="T53" s="170"/>
      <c r="U53" s="170"/>
      <c r="V53" s="170"/>
      <c r="W53" s="170"/>
      <c r="X53" s="170"/>
      <c r="Y53" s="170"/>
      <c r="Z53" s="170"/>
      <c r="AA53" s="170"/>
      <c r="AB53" s="415">
        <f t="shared" si="6"/>
        <v>0</v>
      </c>
      <c r="AC53" s="415">
        <f t="shared" si="7"/>
        <v>0</v>
      </c>
      <c r="AE53" s="618">
        <f>IF(AE$12=TRUE,(($D53*LIQUIDACION!$L$1046)*LIQUIDACION!$D$1045/IF(AND(LIQUIDACION!$D$1044&gt;LIQUIDACION!$B$1046,LIQUIDACION!$B$1046&gt;LIQUIDACION!$D$1043),366,365)),0)</f>
        <v>0</v>
      </c>
      <c r="AF53" s="618">
        <f>IF(AF$12=TRUE,(($E53*LIQUIDACION!$L$1046)*LIQUIDACION!$D$1045/IF(AND(LIQUIDACION!$D$1044&gt;LIQUIDACION!$B$1046,LIQUIDACION!$B$1046&gt;LIQUIDACION!$D$1043),366,365)),0)</f>
        <v>0</v>
      </c>
      <c r="AG53" s="618">
        <f>IF(AG$12=TRUE,(($F53*LIQUIDACION!$L$1046)*LIQUIDACION!$D$1045/IF(AND(LIQUIDACION!$D$1044&gt;LIQUIDACION!$B$1046,LIQUIDACION!$B$1046&gt;LIQUIDACION!$D$1043),366,365)),0)</f>
        <v>0</v>
      </c>
      <c r="AH53" s="618">
        <f>IF(AH$12=TRUE,(($G53*LIQUIDACION!$L$1046)*LIQUIDACION!$D$1045/IF(AND(LIQUIDACION!$D$1044&gt;LIQUIDACION!$B$1046,LIQUIDACION!$B$1046&gt;LIQUIDACION!$D$1043),366,365)),0)</f>
        <v>0</v>
      </c>
      <c r="AI53" s="618">
        <f>IF(AI$12=TRUE,(($H53*LIQUIDACION!$L$1047)*LIQUIDACION!$D$1045/IF(AND(LIQUIDACION!$D$1044&gt;LIQUIDACION!$B$1046,LIQUIDACION!$B$1046&gt;LIQUIDACION!$D$1043),366,365)),0)</f>
        <v>0</v>
      </c>
      <c r="AJ53" s="618">
        <f>IF(AJ$12=TRUE,(($I53*LIQUIDACION!$L$1047)*LIQUIDACION!$D$1045/IF(AND(LIQUIDACION!$D$1044&gt;LIQUIDACION!$B$1046,LIQUIDACION!$B$1046&gt;LIQUIDACION!$D$1043),366,365)),0)</f>
        <v>0</v>
      </c>
      <c r="AK53" s="618">
        <f>IF(AK$12=TRUE,(($J53*LIQUIDACION!$L$1047)*LIQUIDACION!$D$1045/IF(AND(LIQUIDACION!$D$1044&gt;LIQUIDACION!$B$1046,LIQUIDACION!$B$1046&gt;LIQUIDACION!$D$1043),366,365)),0)</f>
        <v>0</v>
      </c>
      <c r="AL53" s="618">
        <f>IF(AL$12=TRUE,(($K53*LIQUIDACION!$L$1047)*LIQUIDACION!$D$1045/IF(AND(LIQUIDACION!$D$1044&gt;LIQUIDACION!$B$1046,LIQUIDACION!$B$1046&gt;LIQUIDACION!$D$1043),366,365)),0)</f>
        <v>0</v>
      </c>
      <c r="AM53" s="618">
        <f>IF(AM$12=TRUE,(($L53*LIQUIDACION!$L$1047)*LIQUIDACION!$D$1045/IF(AND(LIQUIDACION!$D$1044&gt;LIQUIDACION!$B$1046,LIQUIDACION!$B$1046&gt;LIQUIDACION!$D$1043),366,365)),0)</f>
        <v>0</v>
      </c>
      <c r="AN53" s="618">
        <f>IF(AN$12=TRUE,(($M53*LIQUIDACION!$L$1047)*LIQUIDACION!$D$1045/IF(AND(LIQUIDACION!$D$1044&gt;LIQUIDACION!$B$1046,LIQUIDACION!$B$1046&gt;LIQUIDACION!$D$1043),366,365)),0)</f>
        <v>0</v>
      </c>
      <c r="AO53" s="618">
        <f>IF(AO$12=TRUE,(($N53*LIQUIDACION!$L$1047)*LIQUIDACION!$D$1045/IF(AND(LIQUIDACION!$D$1044&gt;LIQUIDACION!$B$1046,LIQUIDACION!$B$1046&gt;LIQUIDACION!$D$1043),366,365)),0)</f>
        <v>0</v>
      </c>
      <c r="AP53" s="618">
        <f>IF(AP$12=TRUE,(($O53*LIQUIDACION!$L$1047)*LIQUIDACION!$D$1045/IF(AND(LIQUIDACION!$D$1044&gt;LIQUIDACION!$B$1046,LIQUIDACION!$B$1046&gt;LIQUIDACION!$D$1043),366,365)),0)</f>
        <v>0</v>
      </c>
      <c r="AQ53" s="618">
        <f>IF(AQ$12=TRUE,(($P53*LIQUIDACION!$L$1047)*LIQUIDACION!$D$1045/IF(AND(LIQUIDACION!$D$1044&gt;LIQUIDACION!$B$1046,LIQUIDACION!$B$1046&gt;LIQUIDACION!$D$1043),366,365)),0)</f>
        <v>0</v>
      </c>
      <c r="AR53" s="618">
        <f>IF(AR$12=TRUE,(($Q53*LIQUIDACION!$L$1047)*LIQUIDACION!$D$1045/IF(AND(LIQUIDACION!$D$1044&gt;LIQUIDACION!$B$1046,LIQUIDACION!$B$1046&gt;LIQUIDACION!$D$1043),366,365)),0)</f>
        <v>0</v>
      </c>
      <c r="AS53" s="618">
        <f>IF(AS$12=TRUE,(($R53*LIQUIDACION!$L$1047)*LIQUIDACION!$D$1045/IF(AND(LIQUIDACION!$D$1044&gt;LIQUIDACION!$B$1046,LIQUIDACION!$B$1046&gt;LIQUIDACION!$D$1043),366,365)),0)</f>
        <v>0</v>
      </c>
      <c r="AT53" s="618">
        <f>IF(AT$12=TRUE,(($S53*LIQUIDACION!$L$1047)*LIQUIDACION!$D$1045/IF(AND(LIQUIDACION!$D$1044&gt;LIQUIDACION!$B$1046,LIQUIDACION!$B$1046&gt;LIQUIDACION!$D$1043),366,365)),0)</f>
        <v>0</v>
      </c>
      <c r="AU53" s="618">
        <f>IF(AU$12=TRUE,(($T53*LIQUIDACION!$L$1047)*LIQUIDACION!$D$1045/IF(AND(LIQUIDACION!$D$1044&gt;LIQUIDACION!$B$1046,LIQUIDACION!$B$1046&gt;LIQUIDACION!$D$1043),366,365)),0)</f>
        <v>0</v>
      </c>
      <c r="AV53" s="618">
        <f>IF(AV$12=TRUE,(($U53*LIQUIDACION!$L$1047)*LIQUIDACION!$D$1045/IF(AND(LIQUIDACION!$D$1044&gt;LIQUIDACION!$B$1046,LIQUIDACION!$B$1046&gt;LIQUIDACION!$D$1043),366,365)),0)</f>
        <v>0</v>
      </c>
      <c r="AW53" s="618">
        <f>IF(AW$12=TRUE,(($V53*LIQUIDACION!$L$1047)*LIQUIDACION!$D$1045/IF(AND(LIQUIDACION!$D$1044&gt;LIQUIDACION!$B$1046,LIQUIDACION!$B$1046&gt;LIQUIDACION!$D$1043),366,365)),0)</f>
        <v>0</v>
      </c>
      <c r="AX53" s="618">
        <f>IF(AX$12=TRUE,(($W53*LIQUIDACION!$L$1047)*LIQUIDACION!$D$1045/IF(AND(LIQUIDACION!$D$1044&gt;LIQUIDACION!$B$1046,LIQUIDACION!$B$1046&gt;LIQUIDACION!$D$1043),366,365)),0)</f>
        <v>0</v>
      </c>
    </row>
    <row r="54" spans="2:50" x14ac:dyDescent="0.25">
      <c r="B54" s="123">
        <v>42</v>
      </c>
      <c r="C54" s="122"/>
      <c r="D54" s="170"/>
      <c r="E54" s="170"/>
      <c r="F54" s="170"/>
      <c r="G54" s="170">
        <f t="shared" si="8"/>
        <v>0</v>
      </c>
      <c r="H54" s="170">
        <f t="shared" si="5"/>
        <v>0</v>
      </c>
      <c r="I54" s="170"/>
      <c r="J54" s="170"/>
      <c r="K54" s="170"/>
      <c r="L54" s="170"/>
      <c r="M54" s="170"/>
      <c r="N54" s="170"/>
      <c r="O54" s="170"/>
      <c r="P54" s="170"/>
      <c r="Q54" s="170"/>
      <c r="R54" s="170"/>
      <c r="S54" s="170"/>
      <c r="T54" s="170"/>
      <c r="U54" s="170"/>
      <c r="V54" s="170"/>
      <c r="W54" s="170"/>
      <c r="X54" s="170"/>
      <c r="Y54" s="170"/>
      <c r="Z54" s="170"/>
      <c r="AA54" s="170"/>
      <c r="AB54" s="415">
        <f t="shared" si="6"/>
        <v>0</v>
      </c>
      <c r="AC54" s="415">
        <f t="shared" si="7"/>
        <v>0</v>
      </c>
      <c r="AE54" s="618">
        <f>IF(AE$12=TRUE,(($D54*LIQUIDACION!$L$1046)*LIQUIDACION!$D$1045/IF(AND(LIQUIDACION!$D$1044&gt;LIQUIDACION!$B$1046,LIQUIDACION!$B$1046&gt;LIQUIDACION!$D$1043),366,365)),0)</f>
        <v>0</v>
      </c>
      <c r="AF54" s="618">
        <f>IF(AF$12=TRUE,(($E54*LIQUIDACION!$L$1046)*LIQUIDACION!$D$1045/IF(AND(LIQUIDACION!$D$1044&gt;LIQUIDACION!$B$1046,LIQUIDACION!$B$1046&gt;LIQUIDACION!$D$1043),366,365)),0)</f>
        <v>0</v>
      </c>
      <c r="AG54" s="618">
        <f>IF(AG$12=TRUE,(($F54*LIQUIDACION!$L$1046)*LIQUIDACION!$D$1045/IF(AND(LIQUIDACION!$D$1044&gt;LIQUIDACION!$B$1046,LIQUIDACION!$B$1046&gt;LIQUIDACION!$D$1043),366,365)),0)</f>
        <v>0</v>
      </c>
      <c r="AH54" s="618">
        <f>IF(AH$12=TRUE,(($G54*LIQUIDACION!$L$1046)*LIQUIDACION!$D$1045/IF(AND(LIQUIDACION!$D$1044&gt;LIQUIDACION!$B$1046,LIQUIDACION!$B$1046&gt;LIQUIDACION!$D$1043),366,365)),0)</f>
        <v>0</v>
      </c>
      <c r="AI54" s="618">
        <f>IF(AI$12=TRUE,(($H54*LIQUIDACION!$L$1047)*LIQUIDACION!$D$1045/IF(AND(LIQUIDACION!$D$1044&gt;LIQUIDACION!$B$1046,LIQUIDACION!$B$1046&gt;LIQUIDACION!$D$1043),366,365)),0)</f>
        <v>0</v>
      </c>
      <c r="AJ54" s="618">
        <f>IF(AJ$12=TRUE,(($I54*LIQUIDACION!$L$1047)*LIQUIDACION!$D$1045/IF(AND(LIQUIDACION!$D$1044&gt;LIQUIDACION!$B$1046,LIQUIDACION!$B$1046&gt;LIQUIDACION!$D$1043),366,365)),0)</f>
        <v>0</v>
      </c>
      <c r="AK54" s="618">
        <f>IF(AK$12=TRUE,(($J54*LIQUIDACION!$L$1047)*LIQUIDACION!$D$1045/IF(AND(LIQUIDACION!$D$1044&gt;LIQUIDACION!$B$1046,LIQUIDACION!$B$1046&gt;LIQUIDACION!$D$1043),366,365)),0)</f>
        <v>0</v>
      </c>
      <c r="AL54" s="618">
        <f>IF(AL$12=TRUE,(($K54*LIQUIDACION!$L$1047)*LIQUIDACION!$D$1045/IF(AND(LIQUIDACION!$D$1044&gt;LIQUIDACION!$B$1046,LIQUIDACION!$B$1046&gt;LIQUIDACION!$D$1043),366,365)),0)</f>
        <v>0</v>
      </c>
      <c r="AM54" s="618">
        <f>IF(AM$12=TRUE,(($L54*LIQUIDACION!$L$1047)*LIQUIDACION!$D$1045/IF(AND(LIQUIDACION!$D$1044&gt;LIQUIDACION!$B$1046,LIQUIDACION!$B$1046&gt;LIQUIDACION!$D$1043),366,365)),0)</f>
        <v>0</v>
      </c>
      <c r="AN54" s="618">
        <f>IF(AN$12=TRUE,(($M54*LIQUIDACION!$L$1047)*LIQUIDACION!$D$1045/IF(AND(LIQUIDACION!$D$1044&gt;LIQUIDACION!$B$1046,LIQUIDACION!$B$1046&gt;LIQUIDACION!$D$1043),366,365)),0)</f>
        <v>0</v>
      </c>
      <c r="AO54" s="618">
        <f>IF(AO$12=TRUE,(($N54*LIQUIDACION!$L$1047)*LIQUIDACION!$D$1045/IF(AND(LIQUIDACION!$D$1044&gt;LIQUIDACION!$B$1046,LIQUIDACION!$B$1046&gt;LIQUIDACION!$D$1043),366,365)),0)</f>
        <v>0</v>
      </c>
      <c r="AP54" s="618">
        <f>IF(AP$12=TRUE,(($O54*LIQUIDACION!$L$1047)*LIQUIDACION!$D$1045/IF(AND(LIQUIDACION!$D$1044&gt;LIQUIDACION!$B$1046,LIQUIDACION!$B$1046&gt;LIQUIDACION!$D$1043),366,365)),0)</f>
        <v>0</v>
      </c>
      <c r="AQ54" s="618">
        <f>IF(AQ$12=TRUE,(($P54*LIQUIDACION!$L$1047)*LIQUIDACION!$D$1045/IF(AND(LIQUIDACION!$D$1044&gt;LIQUIDACION!$B$1046,LIQUIDACION!$B$1046&gt;LIQUIDACION!$D$1043),366,365)),0)</f>
        <v>0</v>
      </c>
      <c r="AR54" s="618">
        <f>IF(AR$12=TRUE,(($Q54*LIQUIDACION!$L$1047)*LIQUIDACION!$D$1045/IF(AND(LIQUIDACION!$D$1044&gt;LIQUIDACION!$B$1046,LIQUIDACION!$B$1046&gt;LIQUIDACION!$D$1043),366,365)),0)</f>
        <v>0</v>
      </c>
      <c r="AS54" s="618">
        <f>IF(AS$12=TRUE,(($R54*LIQUIDACION!$L$1047)*LIQUIDACION!$D$1045/IF(AND(LIQUIDACION!$D$1044&gt;LIQUIDACION!$B$1046,LIQUIDACION!$B$1046&gt;LIQUIDACION!$D$1043),366,365)),0)</f>
        <v>0</v>
      </c>
      <c r="AT54" s="618">
        <f>IF(AT$12=TRUE,(($S54*LIQUIDACION!$L$1047)*LIQUIDACION!$D$1045/IF(AND(LIQUIDACION!$D$1044&gt;LIQUIDACION!$B$1046,LIQUIDACION!$B$1046&gt;LIQUIDACION!$D$1043),366,365)),0)</f>
        <v>0</v>
      </c>
      <c r="AU54" s="618">
        <f>IF(AU$12=TRUE,(($T54*LIQUIDACION!$L$1047)*LIQUIDACION!$D$1045/IF(AND(LIQUIDACION!$D$1044&gt;LIQUIDACION!$B$1046,LIQUIDACION!$B$1046&gt;LIQUIDACION!$D$1043),366,365)),0)</f>
        <v>0</v>
      </c>
      <c r="AV54" s="618">
        <f>IF(AV$12=TRUE,(($U54*LIQUIDACION!$L$1047)*LIQUIDACION!$D$1045/IF(AND(LIQUIDACION!$D$1044&gt;LIQUIDACION!$B$1046,LIQUIDACION!$B$1046&gt;LIQUIDACION!$D$1043),366,365)),0)</f>
        <v>0</v>
      </c>
      <c r="AW54" s="618">
        <f>IF(AW$12=TRUE,(($V54*LIQUIDACION!$L$1047)*LIQUIDACION!$D$1045/IF(AND(LIQUIDACION!$D$1044&gt;LIQUIDACION!$B$1046,LIQUIDACION!$B$1046&gt;LIQUIDACION!$D$1043),366,365)),0)</f>
        <v>0</v>
      </c>
      <c r="AX54" s="618">
        <f>IF(AX$12=TRUE,(($W54*LIQUIDACION!$L$1047)*LIQUIDACION!$D$1045/IF(AND(LIQUIDACION!$D$1044&gt;LIQUIDACION!$B$1046,LIQUIDACION!$B$1046&gt;LIQUIDACION!$D$1043),366,365)),0)</f>
        <v>0</v>
      </c>
    </row>
    <row r="55" spans="2:50" x14ac:dyDescent="0.25">
      <c r="B55" s="121">
        <v>43</v>
      </c>
      <c r="C55" s="122"/>
      <c r="D55" s="170"/>
      <c r="E55" s="170"/>
      <c r="F55" s="170"/>
      <c r="G55" s="170">
        <f t="shared" si="8"/>
        <v>0</v>
      </c>
      <c r="H55" s="170">
        <f t="shared" si="5"/>
        <v>0</v>
      </c>
      <c r="I55" s="170"/>
      <c r="J55" s="170"/>
      <c r="K55" s="170"/>
      <c r="L55" s="170"/>
      <c r="M55" s="170"/>
      <c r="N55" s="170"/>
      <c r="O55" s="170"/>
      <c r="P55" s="170"/>
      <c r="Q55" s="170"/>
      <c r="R55" s="170"/>
      <c r="S55" s="170"/>
      <c r="T55" s="170"/>
      <c r="U55" s="170"/>
      <c r="V55" s="170"/>
      <c r="W55" s="170"/>
      <c r="X55" s="170"/>
      <c r="Y55" s="170"/>
      <c r="Z55" s="170"/>
      <c r="AA55" s="170"/>
      <c r="AB55" s="415">
        <f t="shared" si="6"/>
        <v>0</v>
      </c>
      <c r="AC55" s="415">
        <f t="shared" si="7"/>
        <v>0</v>
      </c>
      <c r="AE55" s="618">
        <f>IF(AE$12=TRUE,(($D55*LIQUIDACION!$L$1046)*LIQUIDACION!$D$1045/IF(AND(LIQUIDACION!$D$1044&gt;LIQUIDACION!$B$1046,LIQUIDACION!$B$1046&gt;LIQUIDACION!$D$1043),366,365)),0)</f>
        <v>0</v>
      </c>
      <c r="AF55" s="618">
        <f>IF(AF$12=TRUE,(($E55*LIQUIDACION!$L$1046)*LIQUIDACION!$D$1045/IF(AND(LIQUIDACION!$D$1044&gt;LIQUIDACION!$B$1046,LIQUIDACION!$B$1046&gt;LIQUIDACION!$D$1043),366,365)),0)</f>
        <v>0</v>
      </c>
      <c r="AG55" s="618">
        <f>IF(AG$12=TRUE,(($F55*LIQUIDACION!$L$1046)*LIQUIDACION!$D$1045/IF(AND(LIQUIDACION!$D$1044&gt;LIQUIDACION!$B$1046,LIQUIDACION!$B$1046&gt;LIQUIDACION!$D$1043),366,365)),0)</f>
        <v>0</v>
      </c>
      <c r="AH55" s="618">
        <f>IF(AH$12=TRUE,(($G55*LIQUIDACION!$L$1046)*LIQUIDACION!$D$1045/IF(AND(LIQUIDACION!$D$1044&gt;LIQUIDACION!$B$1046,LIQUIDACION!$B$1046&gt;LIQUIDACION!$D$1043),366,365)),0)</f>
        <v>0</v>
      </c>
      <c r="AI55" s="618">
        <f>IF(AI$12=TRUE,(($H55*LIQUIDACION!$L$1047)*LIQUIDACION!$D$1045/IF(AND(LIQUIDACION!$D$1044&gt;LIQUIDACION!$B$1046,LIQUIDACION!$B$1046&gt;LIQUIDACION!$D$1043),366,365)),0)</f>
        <v>0</v>
      </c>
      <c r="AJ55" s="618">
        <f>IF(AJ$12=TRUE,(($I55*LIQUIDACION!$L$1047)*LIQUIDACION!$D$1045/IF(AND(LIQUIDACION!$D$1044&gt;LIQUIDACION!$B$1046,LIQUIDACION!$B$1046&gt;LIQUIDACION!$D$1043),366,365)),0)</f>
        <v>0</v>
      </c>
      <c r="AK55" s="618">
        <f>IF(AK$12=TRUE,(($J55*LIQUIDACION!$L$1047)*LIQUIDACION!$D$1045/IF(AND(LIQUIDACION!$D$1044&gt;LIQUIDACION!$B$1046,LIQUIDACION!$B$1046&gt;LIQUIDACION!$D$1043),366,365)),0)</f>
        <v>0</v>
      </c>
      <c r="AL55" s="618">
        <f>IF(AL$12=TRUE,(($K55*LIQUIDACION!$L$1047)*LIQUIDACION!$D$1045/IF(AND(LIQUIDACION!$D$1044&gt;LIQUIDACION!$B$1046,LIQUIDACION!$B$1046&gt;LIQUIDACION!$D$1043),366,365)),0)</f>
        <v>0</v>
      </c>
      <c r="AM55" s="618">
        <f>IF(AM$12=TRUE,(($L55*LIQUIDACION!$L$1047)*LIQUIDACION!$D$1045/IF(AND(LIQUIDACION!$D$1044&gt;LIQUIDACION!$B$1046,LIQUIDACION!$B$1046&gt;LIQUIDACION!$D$1043),366,365)),0)</f>
        <v>0</v>
      </c>
      <c r="AN55" s="618">
        <f>IF(AN$12=TRUE,(($M55*LIQUIDACION!$L$1047)*LIQUIDACION!$D$1045/IF(AND(LIQUIDACION!$D$1044&gt;LIQUIDACION!$B$1046,LIQUIDACION!$B$1046&gt;LIQUIDACION!$D$1043),366,365)),0)</f>
        <v>0</v>
      </c>
      <c r="AO55" s="618">
        <f>IF(AO$12=TRUE,(($N55*LIQUIDACION!$L$1047)*LIQUIDACION!$D$1045/IF(AND(LIQUIDACION!$D$1044&gt;LIQUIDACION!$B$1046,LIQUIDACION!$B$1046&gt;LIQUIDACION!$D$1043),366,365)),0)</f>
        <v>0</v>
      </c>
      <c r="AP55" s="618">
        <f>IF(AP$12=TRUE,(($O55*LIQUIDACION!$L$1047)*LIQUIDACION!$D$1045/IF(AND(LIQUIDACION!$D$1044&gt;LIQUIDACION!$B$1046,LIQUIDACION!$B$1046&gt;LIQUIDACION!$D$1043),366,365)),0)</f>
        <v>0</v>
      </c>
      <c r="AQ55" s="618">
        <f>IF(AQ$12=TRUE,(($P55*LIQUIDACION!$L$1047)*LIQUIDACION!$D$1045/IF(AND(LIQUIDACION!$D$1044&gt;LIQUIDACION!$B$1046,LIQUIDACION!$B$1046&gt;LIQUIDACION!$D$1043),366,365)),0)</f>
        <v>0</v>
      </c>
      <c r="AR55" s="618">
        <f>IF(AR$12=TRUE,(($Q55*LIQUIDACION!$L$1047)*LIQUIDACION!$D$1045/IF(AND(LIQUIDACION!$D$1044&gt;LIQUIDACION!$B$1046,LIQUIDACION!$B$1046&gt;LIQUIDACION!$D$1043),366,365)),0)</f>
        <v>0</v>
      </c>
      <c r="AS55" s="618">
        <f>IF(AS$12=TRUE,(($R55*LIQUIDACION!$L$1047)*LIQUIDACION!$D$1045/IF(AND(LIQUIDACION!$D$1044&gt;LIQUIDACION!$B$1046,LIQUIDACION!$B$1046&gt;LIQUIDACION!$D$1043),366,365)),0)</f>
        <v>0</v>
      </c>
      <c r="AT55" s="618">
        <f>IF(AT$12=TRUE,(($S55*LIQUIDACION!$L$1047)*LIQUIDACION!$D$1045/IF(AND(LIQUIDACION!$D$1044&gt;LIQUIDACION!$B$1046,LIQUIDACION!$B$1046&gt;LIQUIDACION!$D$1043),366,365)),0)</f>
        <v>0</v>
      </c>
      <c r="AU55" s="618">
        <f>IF(AU$12=TRUE,(($T55*LIQUIDACION!$L$1047)*LIQUIDACION!$D$1045/IF(AND(LIQUIDACION!$D$1044&gt;LIQUIDACION!$B$1046,LIQUIDACION!$B$1046&gt;LIQUIDACION!$D$1043),366,365)),0)</f>
        <v>0</v>
      </c>
      <c r="AV55" s="618">
        <f>IF(AV$12=TRUE,(($U55*LIQUIDACION!$L$1047)*LIQUIDACION!$D$1045/IF(AND(LIQUIDACION!$D$1044&gt;LIQUIDACION!$B$1046,LIQUIDACION!$B$1046&gt;LIQUIDACION!$D$1043),366,365)),0)</f>
        <v>0</v>
      </c>
      <c r="AW55" s="618">
        <f>IF(AW$12=TRUE,(($V55*LIQUIDACION!$L$1047)*LIQUIDACION!$D$1045/IF(AND(LIQUIDACION!$D$1044&gt;LIQUIDACION!$B$1046,LIQUIDACION!$B$1046&gt;LIQUIDACION!$D$1043),366,365)),0)</f>
        <v>0</v>
      </c>
      <c r="AX55" s="618">
        <f>IF(AX$12=TRUE,(($W55*LIQUIDACION!$L$1047)*LIQUIDACION!$D$1045/IF(AND(LIQUIDACION!$D$1044&gt;LIQUIDACION!$B$1046,LIQUIDACION!$B$1046&gt;LIQUIDACION!$D$1043),366,365)),0)</f>
        <v>0</v>
      </c>
    </row>
    <row r="56" spans="2:50" x14ac:dyDescent="0.25">
      <c r="B56" s="123">
        <v>44</v>
      </c>
      <c r="C56" s="122"/>
      <c r="D56" s="170"/>
      <c r="E56" s="170"/>
      <c r="F56" s="170"/>
      <c r="G56" s="170">
        <f t="shared" si="8"/>
        <v>0</v>
      </c>
      <c r="H56" s="170">
        <f t="shared" si="5"/>
        <v>0</v>
      </c>
      <c r="I56" s="170"/>
      <c r="J56" s="170"/>
      <c r="K56" s="170"/>
      <c r="L56" s="170"/>
      <c r="M56" s="170"/>
      <c r="N56" s="170"/>
      <c r="O56" s="170"/>
      <c r="P56" s="170"/>
      <c r="Q56" s="170"/>
      <c r="R56" s="170"/>
      <c r="S56" s="170"/>
      <c r="T56" s="170"/>
      <c r="U56" s="170"/>
      <c r="V56" s="170"/>
      <c r="W56" s="170"/>
      <c r="X56" s="170"/>
      <c r="Y56" s="170"/>
      <c r="Z56" s="170"/>
      <c r="AA56" s="170"/>
      <c r="AB56" s="415">
        <f t="shared" si="6"/>
        <v>0</v>
      </c>
      <c r="AC56" s="415">
        <f t="shared" si="7"/>
        <v>0</v>
      </c>
      <c r="AE56" s="618">
        <f>IF(AE$12=TRUE,(($D56*LIQUIDACION!$L$1046)*LIQUIDACION!$D$1045/IF(AND(LIQUIDACION!$D$1044&gt;LIQUIDACION!$B$1046,LIQUIDACION!$B$1046&gt;LIQUIDACION!$D$1043),366,365)),0)</f>
        <v>0</v>
      </c>
      <c r="AF56" s="618">
        <f>IF(AF$12=TRUE,(($E56*LIQUIDACION!$L$1046)*LIQUIDACION!$D$1045/IF(AND(LIQUIDACION!$D$1044&gt;LIQUIDACION!$B$1046,LIQUIDACION!$B$1046&gt;LIQUIDACION!$D$1043),366,365)),0)</f>
        <v>0</v>
      </c>
      <c r="AG56" s="618">
        <f>IF(AG$12=TRUE,(($F56*LIQUIDACION!$L$1046)*LIQUIDACION!$D$1045/IF(AND(LIQUIDACION!$D$1044&gt;LIQUIDACION!$B$1046,LIQUIDACION!$B$1046&gt;LIQUIDACION!$D$1043),366,365)),0)</f>
        <v>0</v>
      </c>
      <c r="AH56" s="618">
        <f>IF(AH$12=TRUE,(($G56*LIQUIDACION!$L$1046)*LIQUIDACION!$D$1045/IF(AND(LIQUIDACION!$D$1044&gt;LIQUIDACION!$B$1046,LIQUIDACION!$B$1046&gt;LIQUIDACION!$D$1043),366,365)),0)</f>
        <v>0</v>
      </c>
      <c r="AI56" s="618">
        <f>IF(AI$12=TRUE,(($H56*LIQUIDACION!$L$1047)*LIQUIDACION!$D$1045/IF(AND(LIQUIDACION!$D$1044&gt;LIQUIDACION!$B$1046,LIQUIDACION!$B$1046&gt;LIQUIDACION!$D$1043),366,365)),0)</f>
        <v>0</v>
      </c>
      <c r="AJ56" s="618">
        <f>IF(AJ$12=TRUE,(($I56*LIQUIDACION!$L$1047)*LIQUIDACION!$D$1045/IF(AND(LIQUIDACION!$D$1044&gt;LIQUIDACION!$B$1046,LIQUIDACION!$B$1046&gt;LIQUIDACION!$D$1043),366,365)),0)</f>
        <v>0</v>
      </c>
      <c r="AK56" s="618">
        <f>IF(AK$12=TRUE,(($J56*LIQUIDACION!$L$1047)*LIQUIDACION!$D$1045/IF(AND(LIQUIDACION!$D$1044&gt;LIQUIDACION!$B$1046,LIQUIDACION!$B$1046&gt;LIQUIDACION!$D$1043),366,365)),0)</f>
        <v>0</v>
      </c>
      <c r="AL56" s="618">
        <f>IF(AL$12=TRUE,(($K56*LIQUIDACION!$L$1047)*LIQUIDACION!$D$1045/IF(AND(LIQUIDACION!$D$1044&gt;LIQUIDACION!$B$1046,LIQUIDACION!$B$1046&gt;LIQUIDACION!$D$1043),366,365)),0)</f>
        <v>0</v>
      </c>
      <c r="AM56" s="618">
        <f>IF(AM$12=TRUE,(($L56*LIQUIDACION!$L$1047)*LIQUIDACION!$D$1045/IF(AND(LIQUIDACION!$D$1044&gt;LIQUIDACION!$B$1046,LIQUIDACION!$B$1046&gt;LIQUIDACION!$D$1043),366,365)),0)</f>
        <v>0</v>
      </c>
      <c r="AN56" s="618">
        <f>IF(AN$12=TRUE,(($M56*LIQUIDACION!$L$1047)*LIQUIDACION!$D$1045/IF(AND(LIQUIDACION!$D$1044&gt;LIQUIDACION!$B$1046,LIQUIDACION!$B$1046&gt;LIQUIDACION!$D$1043),366,365)),0)</f>
        <v>0</v>
      </c>
      <c r="AO56" s="618">
        <f>IF(AO$12=TRUE,(($N56*LIQUIDACION!$L$1047)*LIQUIDACION!$D$1045/IF(AND(LIQUIDACION!$D$1044&gt;LIQUIDACION!$B$1046,LIQUIDACION!$B$1046&gt;LIQUIDACION!$D$1043),366,365)),0)</f>
        <v>0</v>
      </c>
      <c r="AP56" s="618">
        <f>IF(AP$12=TRUE,(($O56*LIQUIDACION!$L$1047)*LIQUIDACION!$D$1045/IF(AND(LIQUIDACION!$D$1044&gt;LIQUIDACION!$B$1046,LIQUIDACION!$B$1046&gt;LIQUIDACION!$D$1043),366,365)),0)</f>
        <v>0</v>
      </c>
      <c r="AQ56" s="618">
        <f>IF(AQ$12=TRUE,(($P56*LIQUIDACION!$L$1047)*LIQUIDACION!$D$1045/IF(AND(LIQUIDACION!$D$1044&gt;LIQUIDACION!$B$1046,LIQUIDACION!$B$1046&gt;LIQUIDACION!$D$1043),366,365)),0)</f>
        <v>0</v>
      </c>
      <c r="AR56" s="618">
        <f>IF(AR$12=TRUE,(($Q56*LIQUIDACION!$L$1047)*LIQUIDACION!$D$1045/IF(AND(LIQUIDACION!$D$1044&gt;LIQUIDACION!$B$1046,LIQUIDACION!$B$1046&gt;LIQUIDACION!$D$1043),366,365)),0)</f>
        <v>0</v>
      </c>
      <c r="AS56" s="618">
        <f>IF(AS$12=TRUE,(($R56*LIQUIDACION!$L$1047)*LIQUIDACION!$D$1045/IF(AND(LIQUIDACION!$D$1044&gt;LIQUIDACION!$B$1046,LIQUIDACION!$B$1046&gt;LIQUIDACION!$D$1043),366,365)),0)</f>
        <v>0</v>
      </c>
      <c r="AT56" s="618">
        <f>IF(AT$12=TRUE,(($S56*LIQUIDACION!$L$1047)*LIQUIDACION!$D$1045/IF(AND(LIQUIDACION!$D$1044&gt;LIQUIDACION!$B$1046,LIQUIDACION!$B$1046&gt;LIQUIDACION!$D$1043),366,365)),0)</f>
        <v>0</v>
      </c>
      <c r="AU56" s="618">
        <f>IF(AU$12=TRUE,(($T56*LIQUIDACION!$L$1047)*LIQUIDACION!$D$1045/IF(AND(LIQUIDACION!$D$1044&gt;LIQUIDACION!$B$1046,LIQUIDACION!$B$1046&gt;LIQUIDACION!$D$1043),366,365)),0)</f>
        <v>0</v>
      </c>
      <c r="AV56" s="618">
        <f>IF(AV$12=TRUE,(($U56*LIQUIDACION!$L$1047)*LIQUIDACION!$D$1045/IF(AND(LIQUIDACION!$D$1044&gt;LIQUIDACION!$B$1046,LIQUIDACION!$B$1046&gt;LIQUIDACION!$D$1043),366,365)),0)</f>
        <v>0</v>
      </c>
      <c r="AW56" s="618">
        <f>IF(AW$12=TRUE,(($V56*LIQUIDACION!$L$1047)*LIQUIDACION!$D$1045/IF(AND(LIQUIDACION!$D$1044&gt;LIQUIDACION!$B$1046,LIQUIDACION!$B$1046&gt;LIQUIDACION!$D$1043),366,365)),0)</f>
        <v>0</v>
      </c>
      <c r="AX56" s="618">
        <f>IF(AX$12=TRUE,(($W56*LIQUIDACION!$L$1047)*LIQUIDACION!$D$1045/IF(AND(LIQUIDACION!$D$1044&gt;LIQUIDACION!$B$1046,LIQUIDACION!$B$1046&gt;LIQUIDACION!$D$1043),366,365)),0)</f>
        <v>0</v>
      </c>
    </row>
    <row r="57" spans="2:50" x14ac:dyDescent="0.25">
      <c r="B57" s="121">
        <v>45</v>
      </c>
      <c r="C57" s="122"/>
      <c r="D57" s="170"/>
      <c r="E57" s="170"/>
      <c r="F57" s="170"/>
      <c r="G57" s="170">
        <f t="shared" si="8"/>
        <v>0</v>
      </c>
      <c r="H57" s="170">
        <f t="shared" si="5"/>
        <v>0</v>
      </c>
      <c r="I57" s="170"/>
      <c r="J57" s="170"/>
      <c r="K57" s="170"/>
      <c r="L57" s="170"/>
      <c r="M57" s="170"/>
      <c r="N57" s="170"/>
      <c r="O57" s="170"/>
      <c r="P57" s="170"/>
      <c r="Q57" s="170"/>
      <c r="R57" s="170"/>
      <c r="S57" s="170"/>
      <c r="T57" s="170"/>
      <c r="U57" s="170"/>
      <c r="V57" s="170"/>
      <c r="W57" s="170"/>
      <c r="X57" s="170"/>
      <c r="Y57" s="170"/>
      <c r="Z57" s="170"/>
      <c r="AA57" s="170"/>
      <c r="AB57" s="415">
        <f t="shared" si="6"/>
        <v>0</v>
      </c>
      <c r="AC57" s="415">
        <f t="shared" si="7"/>
        <v>0</v>
      </c>
      <c r="AE57" s="618">
        <f>IF(AE$12=TRUE,(($D57*LIQUIDACION!$L$1046)*LIQUIDACION!$D$1045/IF(AND(LIQUIDACION!$D$1044&gt;LIQUIDACION!$B$1046,LIQUIDACION!$B$1046&gt;LIQUIDACION!$D$1043),366,365)),0)</f>
        <v>0</v>
      </c>
      <c r="AF57" s="618">
        <f>IF(AF$12=TRUE,(($E57*LIQUIDACION!$L$1046)*LIQUIDACION!$D$1045/IF(AND(LIQUIDACION!$D$1044&gt;LIQUIDACION!$B$1046,LIQUIDACION!$B$1046&gt;LIQUIDACION!$D$1043),366,365)),0)</f>
        <v>0</v>
      </c>
      <c r="AG57" s="618">
        <f>IF(AG$12=TRUE,(($F57*LIQUIDACION!$L$1046)*LIQUIDACION!$D$1045/IF(AND(LIQUIDACION!$D$1044&gt;LIQUIDACION!$B$1046,LIQUIDACION!$B$1046&gt;LIQUIDACION!$D$1043),366,365)),0)</f>
        <v>0</v>
      </c>
      <c r="AH57" s="618">
        <f>IF(AH$12=TRUE,(($G57*LIQUIDACION!$L$1046)*LIQUIDACION!$D$1045/IF(AND(LIQUIDACION!$D$1044&gt;LIQUIDACION!$B$1046,LIQUIDACION!$B$1046&gt;LIQUIDACION!$D$1043),366,365)),0)</f>
        <v>0</v>
      </c>
      <c r="AI57" s="618">
        <f>IF(AI$12=TRUE,(($H57*LIQUIDACION!$L$1047)*LIQUIDACION!$D$1045/IF(AND(LIQUIDACION!$D$1044&gt;LIQUIDACION!$B$1046,LIQUIDACION!$B$1046&gt;LIQUIDACION!$D$1043),366,365)),0)</f>
        <v>0</v>
      </c>
      <c r="AJ57" s="618">
        <f>IF(AJ$12=TRUE,(($I57*LIQUIDACION!$L$1047)*LIQUIDACION!$D$1045/IF(AND(LIQUIDACION!$D$1044&gt;LIQUIDACION!$B$1046,LIQUIDACION!$B$1046&gt;LIQUIDACION!$D$1043),366,365)),0)</f>
        <v>0</v>
      </c>
      <c r="AK57" s="618">
        <f>IF(AK$12=TRUE,(($J57*LIQUIDACION!$L$1047)*LIQUIDACION!$D$1045/IF(AND(LIQUIDACION!$D$1044&gt;LIQUIDACION!$B$1046,LIQUIDACION!$B$1046&gt;LIQUIDACION!$D$1043),366,365)),0)</f>
        <v>0</v>
      </c>
      <c r="AL57" s="618">
        <f>IF(AL$12=TRUE,(($K57*LIQUIDACION!$L$1047)*LIQUIDACION!$D$1045/IF(AND(LIQUIDACION!$D$1044&gt;LIQUIDACION!$B$1046,LIQUIDACION!$B$1046&gt;LIQUIDACION!$D$1043),366,365)),0)</f>
        <v>0</v>
      </c>
      <c r="AM57" s="618">
        <f>IF(AM$12=TRUE,(($L57*LIQUIDACION!$L$1047)*LIQUIDACION!$D$1045/IF(AND(LIQUIDACION!$D$1044&gt;LIQUIDACION!$B$1046,LIQUIDACION!$B$1046&gt;LIQUIDACION!$D$1043),366,365)),0)</f>
        <v>0</v>
      </c>
      <c r="AN57" s="618">
        <f>IF(AN$12=TRUE,(($M57*LIQUIDACION!$L$1047)*LIQUIDACION!$D$1045/IF(AND(LIQUIDACION!$D$1044&gt;LIQUIDACION!$B$1046,LIQUIDACION!$B$1046&gt;LIQUIDACION!$D$1043),366,365)),0)</f>
        <v>0</v>
      </c>
      <c r="AO57" s="618">
        <f>IF(AO$12=TRUE,(($N57*LIQUIDACION!$L$1047)*LIQUIDACION!$D$1045/IF(AND(LIQUIDACION!$D$1044&gt;LIQUIDACION!$B$1046,LIQUIDACION!$B$1046&gt;LIQUIDACION!$D$1043),366,365)),0)</f>
        <v>0</v>
      </c>
      <c r="AP57" s="618">
        <f>IF(AP$12=TRUE,(($O57*LIQUIDACION!$L$1047)*LIQUIDACION!$D$1045/IF(AND(LIQUIDACION!$D$1044&gt;LIQUIDACION!$B$1046,LIQUIDACION!$B$1046&gt;LIQUIDACION!$D$1043),366,365)),0)</f>
        <v>0</v>
      </c>
      <c r="AQ57" s="618">
        <f>IF(AQ$12=TRUE,(($P57*LIQUIDACION!$L$1047)*LIQUIDACION!$D$1045/IF(AND(LIQUIDACION!$D$1044&gt;LIQUIDACION!$B$1046,LIQUIDACION!$B$1046&gt;LIQUIDACION!$D$1043),366,365)),0)</f>
        <v>0</v>
      </c>
      <c r="AR57" s="618">
        <f>IF(AR$12=TRUE,(($Q57*LIQUIDACION!$L$1047)*LIQUIDACION!$D$1045/IF(AND(LIQUIDACION!$D$1044&gt;LIQUIDACION!$B$1046,LIQUIDACION!$B$1046&gt;LIQUIDACION!$D$1043),366,365)),0)</f>
        <v>0</v>
      </c>
      <c r="AS57" s="618">
        <f>IF(AS$12=TRUE,(($R57*LIQUIDACION!$L$1047)*LIQUIDACION!$D$1045/IF(AND(LIQUIDACION!$D$1044&gt;LIQUIDACION!$B$1046,LIQUIDACION!$B$1046&gt;LIQUIDACION!$D$1043),366,365)),0)</f>
        <v>0</v>
      </c>
      <c r="AT57" s="618">
        <f>IF(AT$12=TRUE,(($S57*LIQUIDACION!$L$1047)*LIQUIDACION!$D$1045/IF(AND(LIQUIDACION!$D$1044&gt;LIQUIDACION!$B$1046,LIQUIDACION!$B$1046&gt;LIQUIDACION!$D$1043),366,365)),0)</f>
        <v>0</v>
      </c>
      <c r="AU57" s="618">
        <f>IF(AU$12=TRUE,(($T57*LIQUIDACION!$L$1047)*LIQUIDACION!$D$1045/IF(AND(LIQUIDACION!$D$1044&gt;LIQUIDACION!$B$1046,LIQUIDACION!$B$1046&gt;LIQUIDACION!$D$1043),366,365)),0)</f>
        <v>0</v>
      </c>
      <c r="AV57" s="618">
        <f>IF(AV$12=TRUE,(($U57*LIQUIDACION!$L$1047)*LIQUIDACION!$D$1045/IF(AND(LIQUIDACION!$D$1044&gt;LIQUIDACION!$B$1046,LIQUIDACION!$B$1046&gt;LIQUIDACION!$D$1043),366,365)),0)</f>
        <v>0</v>
      </c>
      <c r="AW57" s="618">
        <f>IF(AW$12=TRUE,(($V57*LIQUIDACION!$L$1047)*LIQUIDACION!$D$1045/IF(AND(LIQUIDACION!$D$1044&gt;LIQUIDACION!$B$1046,LIQUIDACION!$B$1046&gt;LIQUIDACION!$D$1043),366,365)),0)</f>
        <v>0</v>
      </c>
      <c r="AX57" s="618">
        <f>IF(AX$12=TRUE,(($W57*LIQUIDACION!$L$1047)*LIQUIDACION!$D$1045/IF(AND(LIQUIDACION!$D$1044&gt;LIQUIDACION!$B$1046,LIQUIDACION!$B$1046&gt;LIQUIDACION!$D$1043),366,365)),0)</f>
        <v>0</v>
      </c>
    </row>
    <row r="58" spans="2:50" x14ac:dyDescent="0.25">
      <c r="B58" s="123">
        <v>46</v>
      </c>
      <c r="C58" s="122"/>
      <c r="D58" s="170"/>
      <c r="E58" s="170"/>
      <c r="F58" s="170"/>
      <c r="G58" s="170">
        <f t="shared" si="8"/>
        <v>0</v>
      </c>
      <c r="H58" s="170">
        <f t="shared" si="5"/>
        <v>0</v>
      </c>
      <c r="I58" s="170"/>
      <c r="J58" s="170"/>
      <c r="K58" s="170"/>
      <c r="L58" s="170"/>
      <c r="M58" s="170"/>
      <c r="N58" s="170"/>
      <c r="O58" s="170"/>
      <c r="P58" s="170"/>
      <c r="Q58" s="170"/>
      <c r="R58" s="170"/>
      <c r="S58" s="170"/>
      <c r="T58" s="170"/>
      <c r="U58" s="170"/>
      <c r="V58" s="170"/>
      <c r="W58" s="170"/>
      <c r="X58" s="170"/>
      <c r="Y58" s="170"/>
      <c r="Z58" s="170"/>
      <c r="AA58" s="170"/>
      <c r="AB58" s="415">
        <f t="shared" si="6"/>
        <v>0</v>
      </c>
      <c r="AC58" s="415">
        <f t="shared" si="7"/>
        <v>0</v>
      </c>
      <c r="AE58" s="618">
        <f>IF(AE$12=TRUE,(($D58*LIQUIDACION!$L$1046)*LIQUIDACION!$D$1045/IF(AND(LIQUIDACION!$D$1044&gt;LIQUIDACION!$B$1046,LIQUIDACION!$B$1046&gt;LIQUIDACION!$D$1043),366,365)),0)</f>
        <v>0</v>
      </c>
      <c r="AF58" s="618">
        <f>IF(AF$12=TRUE,(($E58*LIQUIDACION!$L$1046)*LIQUIDACION!$D$1045/IF(AND(LIQUIDACION!$D$1044&gt;LIQUIDACION!$B$1046,LIQUIDACION!$B$1046&gt;LIQUIDACION!$D$1043),366,365)),0)</f>
        <v>0</v>
      </c>
      <c r="AG58" s="618">
        <f>IF(AG$12=TRUE,(($F58*LIQUIDACION!$L$1046)*LIQUIDACION!$D$1045/IF(AND(LIQUIDACION!$D$1044&gt;LIQUIDACION!$B$1046,LIQUIDACION!$B$1046&gt;LIQUIDACION!$D$1043),366,365)),0)</f>
        <v>0</v>
      </c>
      <c r="AH58" s="618">
        <f>IF(AH$12=TRUE,(($G58*LIQUIDACION!$L$1046)*LIQUIDACION!$D$1045/IF(AND(LIQUIDACION!$D$1044&gt;LIQUIDACION!$B$1046,LIQUIDACION!$B$1046&gt;LIQUIDACION!$D$1043),366,365)),0)</f>
        <v>0</v>
      </c>
      <c r="AI58" s="618">
        <f>IF(AI$12=TRUE,(($H58*LIQUIDACION!$L$1047)*LIQUIDACION!$D$1045/IF(AND(LIQUIDACION!$D$1044&gt;LIQUIDACION!$B$1046,LIQUIDACION!$B$1046&gt;LIQUIDACION!$D$1043),366,365)),0)</f>
        <v>0</v>
      </c>
      <c r="AJ58" s="618">
        <f>IF(AJ$12=TRUE,(($I58*LIQUIDACION!$L$1047)*LIQUIDACION!$D$1045/IF(AND(LIQUIDACION!$D$1044&gt;LIQUIDACION!$B$1046,LIQUIDACION!$B$1046&gt;LIQUIDACION!$D$1043),366,365)),0)</f>
        <v>0</v>
      </c>
      <c r="AK58" s="618">
        <f>IF(AK$12=TRUE,(($J58*LIQUIDACION!$L$1047)*LIQUIDACION!$D$1045/IF(AND(LIQUIDACION!$D$1044&gt;LIQUIDACION!$B$1046,LIQUIDACION!$B$1046&gt;LIQUIDACION!$D$1043),366,365)),0)</f>
        <v>0</v>
      </c>
      <c r="AL58" s="618">
        <f>IF(AL$12=TRUE,(($K58*LIQUIDACION!$L$1047)*LIQUIDACION!$D$1045/IF(AND(LIQUIDACION!$D$1044&gt;LIQUIDACION!$B$1046,LIQUIDACION!$B$1046&gt;LIQUIDACION!$D$1043),366,365)),0)</f>
        <v>0</v>
      </c>
      <c r="AM58" s="618">
        <f>IF(AM$12=TRUE,(($L58*LIQUIDACION!$L$1047)*LIQUIDACION!$D$1045/IF(AND(LIQUIDACION!$D$1044&gt;LIQUIDACION!$B$1046,LIQUIDACION!$B$1046&gt;LIQUIDACION!$D$1043),366,365)),0)</f>
        <v>0</v>
      </c>
      <c r="AN58" s="618">
        <f>IF(AN$12=TRUE,(($M58*LIQUIDACION!$L$1047)*LIQUIDACION!$D$1045/IF(AND(LIQUIDACION!$D$1044&gt;LIQUIDACION!$B$1046,LIQUIDACION!$B$1046&gt;LIQUIDACION!$D$1043),366,365)),0)</f>
        <v>0</v>
      </c>
      <c r="AO58" s="618">
        <f>IF(AO$12=TRUE,(($N58*LIQUIDACION!$L$1047)*LIQUIDACION!$D$1045/IF(AND(LIQUIDACION!$D$1044&gt;LIQUIDACION!$B$1046,LIQUIDACION!$B$1046&gt;LIQUIDACION!$D$1043),366,365)),0)</f>
        <v>0</v>
      </c>
      <c r="AP58" s="618">
        <f>IF(AP$12=TRUE,(($O58*LIQUIDACION!$L$1047)*LIQUIDACION!$D$1045/IF(AND(LIQUIDACION!$D$1044&gt;LIQUIDACION!$B$1046,LIQUIDACION!$B$1046&gt;LIQUIDACION!$D$1043),366,365)),0)</f>
        <v>0</v>
      </c>
      <c r="AQ58" s="618">
        <f>IF(AQ$12=TRUE,(($P58*LIQUIDACION!$L$1047)*LIQUIDACION!$D$1045/IF(AND(LIQUIDACION!$D$1044&gt;LIQUIDACION!$B$1046,LIQUIDACION!$B$1046&gt;LIQUIDACION!$D$1043),366,365)),0)</f>
        <v>0</v>
      </c>
      <c r="AR58" s="618">
        <f>IF(AR$12=TRUE,(($Q58*LIQUIDACION!$L$1047)*LIQUIDACION!$D$1045/IF(AND(LIQUIDACION!$D$1044&gt;LIQUIDACION!$B$1046,LIQUIDACION!$B$1046&gt;LIQUIDACION!$D$1043),366,365)),0)</f>
        <v>0</v>
      </c>
      <c r="AS58" s="618">
        <f>IF(AS$12=TRUE,(($R58*LIQUIDACION!$L$1047)*LIQUIDACION!$D$1045/IF(AND(LIQUIDACION!$D$1044&gt;LIQUIDACION!$B$1046,LIQUIDACION!$B$1046&gt;LIQUIDACION!$D$1043),366,365)),0)</f>
        <v>0</v>
      </c>
      <c r="AT58" s="618">
        <f>IF(AT$12=TRUE,(($S58*LIQUIDACION!$L$1047)*LIQUIDACION!$D$1045/IF(AND(LIQUIDACION!$D$1044&gt;LIQUIDACION!$B$1046,LIQUIDACION!$B$1046&gt;LIQUIDACION!$D$1043),366,365)),0)</f>
        <v>0</v>
      </c>
      <c r="AU58" s="618">
        <f>IF(AU$12=TRUE,(($T58*LIQUIDACION!$L$1047)*LIQUIDACION!$D$1045/IF(AND(LIQUIDACION!$D$1044&gt;LIQUIDACION!$B$1046,LIQUIDACION!$B$1046&gt;LIQUIDACION!$D$1043),366,365)),0)</f>
        <v>0</v>
      </c>
      <c r="AV58" s="618">
        <f>IF(AV$12=TRUE,(($U58*LIQUIDACION!$L$1047)*LIQUIDACION!$D$1045/IF(AND(LIQUIDACION!$D$1044&gt;LIQUIDACION!$B$1046,LIQUIDACION!$B$1046&gt;LIQUIDACION!$D$1043),366,365)),0)</f>
        <v>0</v>
      </c>
      <c r="AW58" s="618">
        <f>IF(AW$12=TRUE,(($V58*LIQUIDACION!$L$1047)*LIQUIDACION!$D$1045/IF(AND(LIQUIDACION!$D$1044&gt;LIQUIDACION!$B$1046,LIQUIDACION!$B$1046&gt;LIQUIDACION!$D$1043),366,365)),0)</f>
        <v>0</v>
      </c>
      <c r="AX58" s="618">
        <f>IF(AX$12=TRUE,(($W58*LIQUIDACION!$L$1047)*LIQUIDACION!$D$1045/IF(AND(LIQUIDACION!$D$1044&gt;LIQUIDACION!$B$1046,LIQUIDACION!$B$1046&gt;LIQUIDACION!$D$1043),366,365)),0)</f>
        <v>0</v>
      </c>
    </row>
    <row r="59" spans="2:50" x14ac:dyDescent="0.25">
      <c r="B59" s="121">
        <v>47</v>
      </c>
      <c r="C59" s="122"/>
      <c r="D59" s="170"/>
      <c r="E59" s="170"/>
      <c r="F59" s="170"/>
      <c r="G59" s="170">
        <f t="shared" si="8"/>
        <v>0</v>
      </c>
      <c r="H59" s="170">
        <f t="shared" si="5"/>
        <v>0</v>
      </c>
      <c r="I59" s="170"/>
      <c r="J59" s="170"/>
      <c r="K59" s="170"/>
      <c r="L59" s="170"/>
      <c r="M59" s="170"/>
      <c r="N59" s="170"/>
      <c r="O59" s="170"/>
      <c r="P59" s="170"/>
      <c r="Q59" s="170"/>
      <c r="R59" s="170"/>
      <c r="S59" s="170"/>
      <c r="T59" s="170"/>
      <c r="U59" s="170"/>
      <c r="V59" s="170"/>
      <c r="W59" s="170"/>
      <c r="X59" s="170"/>
      <c r="Y59" s="170"/>
      <c r="Z59" s="170"/>
      <c r="AA59" s="170"/>
      <c r="AB59" s="415">
        <f t="shared" si="6"/>
        <v>0</v>
      </c>
      <c r="AC59" s="415">
        <f t="shared" si="7"/>
        <v>0</v>
      </c>
      <c r="AE59" s="618">
        <f>IF(AE$12=TRUE,(($D59*LIQUIDACION!$L$1046)*LIQUIDACION!$D$1045/IF(AND(LIQUIDACION!$D$1044&gt;LIQUIDACION!$B$1046,LIQUIDACION!$B$1046&gt;LIQUIDACION!$D$1043),366,365)),0)</f>
        <v>0</v>
      </c>
      <c r="AF59" s="618">
        <f>IF(AF$12=TRUE,(($E59*LIQUIDACION!$L$1046)*LIQUIDACION!$D$1045/IF(AND(LIQUIDACION!$D$1044&gt;LIQUIDACION!$B$1046,LIQUIDACION!$B$1046&gt;LIQUIDACION!$D$1043),366,365)),0)</f>
        <v>0</v>
      </c>
      <c r="AG59" s="618">
        <f>IF(AG$12=TRUE,(($F59*LIQUIDACION!$L$1046)*LIQUIDACION!$D$1045/IF(AND(LIQUIDACION!$D$1044&gt;LIQUIDACION!$B$1046,LIQUIDACION!$B$1046&gt;LIQUIDACION!$D$1043),366,365)),0)</f>
        <v>0</v>
      </c>
      <c r="AH59" s="618">
        <f>IF(AH$12=TRUE,(($G59*LIQUIDACION!$L$1046)*LIQUIDACION!$D$1045/IF(AND(LIQUIDACION!$D$1044&gt;LIQUIDACION!$B$1046,LIQUIDACION!$B$1046&gt;LIQUIDACION!$D$1043),366,365)),0)</f>
        <v>0</v>
      </c>
      <c r="AI59" s="618">
        <f>IF(AI$12=TRUE,(($H59*LIQUIDACION!$L$1047)*LIQUIDACION!$D$1045/IF(AND(LIQUIDACION!$D$1044&gt;LIQUIDACION!$B$1046,LIQUIDACION!$B$1046&gt;LIQUIDACION!$D$1043),366,365)),0)</f>
        <v>0</v>
      </c>
      <c r="AJ59" s="618">
        <f>IF(AJ$12=TRUE,(($I59*LIQUIDACION!$L$1047)*LIQUIDACION!$D$1045/IF(AND(LIQUIDACION!$D$1044&gt;LIQUIDACION!$B$1046,LIQUIDACION!$B$1046&gt;LIQUIDACION!$D$1043),366,365)),0)</f>
        <v>0</v>
      </c>
      <c r="AK59" s="618">
        <f>IF(AK$12=TRUE,(($J59*LIQUIDACION!$L$1047)*LIQUIDACION!$D$1045/IF(AND(LIQUIDACION!$D$1044&gt;LIQUIDACION!$B$1046,LIQUIDACION!$B$1046&gt;LIQUIDACION!$D$1043),366,365)),0)</f>
        <v>0</v>
      </c>
      <c r="AL59" s="618">
        <f>IF(AL$12=TRUE,(($K59*LIQUIDACION!$L$1047)*LIQUIDACION!$D$1045/IF(AND(LIQUIDACION!$D$1044&gt;LIQUIDACION!$B$1046,LIQUIDACION!$B$1046&gt;LIQUIDACION!$D$1043),366,365)),0)</f>
        <v>0</v>
      </c>
      <c r="AM59" s="618">
        <f>IF(AM$12=TRUE,(($L59*LIQUIDACION!$L$1047)*LIQUIDACION!$D$1045/IF(AND(LIQUIDACION!$D$1044&gt;LIQUIDACION!$B$1046,LIQUIDACION!$B$1046&gt;LIQUIDACION!$D$1043),366,365)),0)</f>
        <v>0</v>
      </c>
      <c r="AN59" s="618">
        <f>IF(AN$12=TRUE,(($M59*LIQUIDACION!$L$1047)*LIQUIDACION!$D$1045/IF(AND(LIQUIDACION!$D$1044&gt;LIQUIDACION!$B$1046,LIQUIDACION!$B$1046&gt;LIQUIDACION!$D$1043),366,365)),0)</f>
        <v>0</v>
      </c>
      <c r="AO59" s="618">
        <f>IF(AO$12=TRUE,(($N59*LIQUIDACION!$L$1047)*LIQUIDACION!$D$1045/IF(AND(LIQUIDACION!$D$1044&gt;LIQUIDACION!$B$1046,LIQUIDACION!$B$1046&gt;LIQUIDACION!$D$1043),366,365)),0)</f>
        <v>0</v>
      </c>
      <c r="AP59" s="618">
        <f>IF(AP$12=TRUE,(($O59*LIQUIDACION!$L$1047)*LIQUIDACION!$D$1045/IF(AND(LIQUIDACION!$D$1044&gt;LIQUIDACION!$B$1046,LIQUIDACION!$B$1046&gt;LIQUIDACION!$D$1043),366,365)),0)</f>
        <v>0</v>
      </c>
      <c r="AQ59" s="618">
        <f>IF(AQ$12=TRUE,(($P59*LIQUIDACION!$L$1047)*LIQUIDACION!$D$1045/IF(AND(LIQUIDACION!$D$1044&gt;LIQUIDACION!$B$1046,LIQUIDACION!$B$1046&gt;LIQUIDACION!$D$1043),366,365)),0)</f>
        <v>0</v>
      </c>
      <c r="AR59" s="618">
        <f>IF(AR$12=TRUE,(($Q59*LIQUIDACION!$L$1047)*LIQUIDACION!$D$1045/IF(AND(LIQUIDACION!$D$1044&gt;LIQUIDACION!$B$1046,LIQUIDACION!$B$1046&gt;LIQUIDACION!$D$1043),366,365)),0)</f>
        <v>0</v>
      </c>
      <c r="AS59" s="618">
        <f>IF(AS$12=TRUE,(($R59*LIQUIDACION!$L$1047)*LIQUIDACION!$D$1045/IF(AND(LIQUIDACION!$D$1044&gt;LIQUIDACION!$B$1046,LIQUIDACION!$B$1046&gt;LIQUIDACION!$D$1043),366,365)),0)</f>
        <v>0</v>
      </c>
      <c r="AT59" s="618">
        <f>IF(AT$12=TRUE,(($S59*LIQUIDACION!$L$1047)*LIQUIDACION!$D$1045/IF(AND(LIQUIDACION!$D$1044&gt;LIQUIDACION!$B$1046,LIQUIDACION!$B$1046&gt;LIQUIDACION!$D$1043),366,365)),0)</f>
        <v>0</v>
      </c>
      <c r="AU59" s="618">
        <f>IF(AU$12=TRUE,(($T59*LIQUIDACION!$L$1047)*LIQUIDACION!$D$1045/IF(AND(LIQUIDACION!$D$1044&gt;LIQUIDACION!$B$1046,LIQUIDACION!$B$1046&gt;LIQUIDACION!$D$1043),366,365)),0)</f>
        <v>0</v>
      </c>
      <c r="AV59" s="618">
        <f>IF(AV$12=TRUE,(($U59*LIQUIDACION!$L$1047)*LIQUIDACION!$D$1045/IF(AND(LIQUIDACION!$D$1044&gt;LIQUIDACION!$B$1046,LIQUIDACION!$B$1046&gt;LIQUIDACION!$D$1043),366,365)),0)</f>
        <v>0</v>
      </c>
      <c r="AW59" s="618">
        <f>IF(AW$12=TRUE,(($V59*LIQUIDACION!$L$1047)*LIQUIDACION!$D$1045/IF(AND(LIQUIDACION!$D$1044&gt;LIQUIDACION!$B$1046,LIQUIDACION!$B$1046&gt;LIQUIDACION!$D$1043),366,365)),0)</f>
        <v>0</v>
      </c>
      <c r="AX59" s="618">
        <f>IF(AX$12=TRUE,(($W59*LIQUIDACION!$L$1047)*LIQUIDACION!$D$1045/IF(AND(LIQUIDACION!$D$1044&gt;LIQUIDACION!$B$1046,LIQUIDACION!$B$1046&gt;LIQUIDACION!$D$1043),366,365)),0)</f>
        <v>0</v>
      </c>
    </row>
    <row r="60" spans="2:50" x14ac:dyDescent="0.25">
      <c r="B60" s="123">
        <v>48</v>
      </c>
      <c r="C60" s="122"/>
      <c r="D60" s="170"/>
      <c r="E60" s="170"/>
      <c r="F60" s="170"/>
      <c r="G60" s="170">
        <f t="shared" si="8"/>
        <v>0</v>
      </c>
      <c r="H60" s="170">
        <f t="shared" si="5"/>
        <v>0</v>
      </c>
      <c r="I60" s="170"/>
      <c r="J60" s="170"/>
      <c r="K60" s="170"/>
      <c r="L60" s="170"/>
      <c r="M60" s="170"/>
      <c r="N60" s="170"/>
      <c r="O60" s="170"/>
      <c r="P60" s="170"/>
      <c r="Q60" s="170"/>
      <c r="R60" s="170"/>
      <c r="S60" s="170"/>
      <c r="T60" s="170"/>
      <c r="U60" s="170"/>
      <c r="V60" s="170"/>
      <c r="W60" s="170"/>
      <c r="X60" s="170"/>
      <c r="Y60" s="170"/>
      <c r="Z60" s="170"/>
      <c r="AA60" s="170"/>
      <c r="AB60" s="415">
        <f t="shared" si="6"/>
        <v>0</v>
      </c>
      <c r="AC60" s="415">
        <f t="shared" si="7"/>
        <v>0</v>
      </c>
      <c r="AE60" s="618">
        <f>IF(AE$12=TRUE,(($D60*LIQUIDACION!$L$1046)*LIQUIDACION!$D$1045/IF(AND(LIQUIDACION!$D$1044&gt;LIQUIDACION!$B$1046,LIQUIDACION!$B$1046&gt;LIQUIDACION!$D$1043),366,365)),0)</f>
        <v>0</v>
      </c>
      <c r="AF60" s="618">
        <f>IF(AF$12=TRUE,(($E60*LIQUIDACION!$L$1046)*LIQUIDACION!$D$1045/IF(AND(LIQUIDACION!$D$1044&gt;LIQUIDACION!$B$1046,LIQUIDACION!$B$1046&gt;LIQUIDACION!$D$1043),366,365)),0)</f>
        <v>0</v>
      </c>
      <c r="AG60" s="618">
        <f>IF(AG$12=TRUE,(($F60*LIQUIDACION!$L$1046)*LIQUIDACION!$D$1045/IF(AND(LIQUIDACION!$D$1044&gt;LIQUIDACION!$B$1046,LIQUIDACION!$B$1046&gt;LIQUIDACION!$D$1043),366,365)),0)</f>
        <v>0</v>
      </c>
      <c r="AH60" s="618">
        <f>IF(AH$12=TRUE,(($G60*LIQUIDACION!$L$1046)*LIQUIDACION!$D$1045/IF(AND(LIQUIDACION!$D$1044&gt;LIQUIDACION!$B$1046,LIQUIDACION!$B$1046&gt;LIQUIDACION!$D$1043),366,365)),0)</f>
        <v>0</v>
      </c>
      <c r="AI60" s="618">
        <f>IF(AI$12=TRUE,(($H60*LIQUIDACION!$L$1047)*LIQUIDACION!$D$1045/IF(AND(LIQUIDACION!$D$1044&gt;LIQUIDACION!$B$1046,LIQUIDACION!$B$1046&gt;LIQUIDACION!$D$1043),366,365)),0)</f>
        <v>0</v>
      </c>
      <c r="AJ60" s="618">
        <f>IF(AJ$12=TRUE,(($I60*LIQUIDACION!$L$1047)*LIQUIDACION!$D$1045/IF(AND(LIQUIDACION!$D$1044&gt;LIQUIDACION!$B$1046,LIQUIDACION!$B$1046&gt;LIQUIDACION!$D$1043),366,365)),0)</f>
        <v>0</v>
      </c>
      <c r="AK60" s="618">
        <f>IF(AK$12=TRUE,(($J60*LIQUIDACION!$L$1047)*LIQUIDACION!$D$1045/IF(AND(LIQUIDACION!$D$1044&gt;LIQUIDACION!$B$1046,LIQUIDACION!$B$1046&gt;LIQUIDACION!$D$1043),366,365)),0)</f>
        <v>0</v>
      </c>
      <c r="AL60" s="618">
        <f>IF(AL$12=TRUE,(($K60*LIQUIDACION!$L$1047)*LIQUIDACION!$D$1045/IF(AND(LIQUIDACION!$D$1044&gt;LIQUIDACION!$B$1046,LIQUIDACION!$B$1046&gt;LIQUIDACION!$D$1043),366,365)),0)</f>
        <v>0</v>
      </c>
      <c r="AM60" s="618">
        <f>IF(AM$12=TRUE,(($L60*LIQUIDACION!$L$1047)*LIQUIDACION!$D$1045/IF(AND(LIQUIDACION!$D$1044&gt;LIQUIDACION!$B$1046,LIQUIDACION!$B$1046&gt;LIQUIDACION!$D$1043),366,365)),0)</f>
        <v>0</v>
      </c>
      <c r="AN60" s="618">
        <f>IF(AN$12=TRUE,(($M60*LIQUIDACION!$L$1047)*LIQUIDACION!$D$1045/IF(AND(LIQUIDACION!$D$1044&gt;LIQUIDACION!$B$1046,LIQUIDACION!$B$1046&gt;LIQUIDACION!$D$1043),366,365)),0)</f>
        <v>0</v>
      </c>
      <c r="AO60" s="618">
        <f>IF(AO$12=TRUE,(($N60*LIQUIDACION!$L$1047)*LIQUIDACION!$D$1045/IF(AND(LIQUIDACION!$D$1044&gt;LIQUIDACION!$B$1046,LIQUIDACION!$B$1046&gt;LIQUIDACION!$D$1043),366,365)),0)</f>
        <v>0</v>
      </c>
      <c r="AP60" s="618">
        <f>IF(AP$12=TRUE,(($O60*LIQUIDACION!$L$1047)*LIQUIDACION!$D$1045/IF(AND(LIQUIDACION!$D$1044&gt;LIQUIDACION!$B$1046,LIQUIDACION!$B$1046&gt;LIQUIDACION!$D$1043),366,365)),0)</f>
        <v>0</v>
      </c>
      <c r="AQ60" s="618">
        <f>IF(AQ$12=TRUE,(($P60*LIQUIDACION!$L$1047)*LIQUIDACION!$D$1045/IF(AND(LIQUIDACION!$D$1044&gt;LIQUIDACION!$B$1046,LIQUIDACION!$B$1046&gt;LIQUIDACION!$D$1043),366,365)),0)</f>
        <v>0</v>
      </c>
      <c r="AR60" s="618">
        <f>IF(AR$12=TRUE,(($Q60*LIQUIDACION!$L$1047)*LIQUIDACION!$D$1045/IF(AND(LIQUIDACION!$D$1044&gt;LIQUIDACION!$B$1046,LIQUIDACION!$B$1046&gt;LIQUIDACION!$D$1043),366,365)),0)</f>
        <v>0</v>
      </c>
      <c r="AS60" s="618">
        <f>IF(AS$12=TRUE,(($R60*LIQUIDACION!$L$1047)*LIQUIDACION!$D$1045/IF(AND(LIQUIDACION!$D$1044&gt;LIQUIDACION!$B$1046,LIQUIDACION!$B$1046&gt;LIQUIDACION!$D$1043),366,365)),0)</f>
        <v>0</v>
      </c>
      <c r="AT60" s="618">
        <f>IF(AT$12=TRUE,(($S60*LIQUIDACION!$L$1047)*LIQUIDACION!$D$1045/IF(AND(LIQUIDACION!$D$1044&gt;LIQUIDACION!$B$1046,LIQUIDACION!$B$1046&gt;LIQUIDACION!$D$1043),366,365)),0)</f>
        <v>0</v>
      </c>
      <c r="AU60" s="618">
        <f>IF(AU$12=TRUE,(($T60*LIQUIDACION!$L$1047)*LIQUIDACION!$D$1045/IF(AND(LIQUIDACION!$D$1044&gt;LIQUIDACION!$B$1046,LIQUIDACION!$B$1046&gt;LIQUIDACION!$D$1043),366,365)),0)</f>
        <v>0</v>
      </c>
      <c r="AV60" s="618">
        <f>IF(AV$12=TRUE,(($U60*LIQUIDACION!$L$1047)*LIQUIDACION!$D$1045/IF(AND(LIQUIDACION!$D$1044&gt;LIQUIDACION!$B$1046,LIQUIDACION!$B$1046&gt;LIQUIDACION!$D$1043),366,365)),0)</f>
        <v>0</v>
      </c>
      <c r="AW60" s="618">
        <f>IF(AW$12=TRUE,(($V60*LIQUIDACION!$L$1047)*LIQUIDACION!$D$1045/IF(AND(LIQUIDACION!$D$1044&gt;LIQUIDACION!$B$1046,LIQUIDACION!$B$1046&gt;LIQUIDACION!$D$1043),366,365)),0)</f>
        <v>0</v>
      </c>
      <c r="AX60" s="618">
        <f>IF(AX$12=TRUE,(($W60*LIQUIDACION!$L$1047)*LIQUIDACION!$D$1045/IF(AND(LIQUIDACION!$D$1044&gt;LIQUIDACION!$B$1046,LIQUIDACION!$B$1046&gt;LIQUIDACION!$D$1043),366,365)),0)</f>
        <v>0</v>
      </c>
    </row>
    <row r="61" spans="2:50" x14ac:dyDescent="0.25">
      <c r="B61" s="121">
        <v>49</v>
      </c>
      <c r="C61" s="122"/>
      <c r="D61" s="170"/>
      <c r="E61" s="170"/>
      <c r="F61" s="170"/>
      <c r="G61" s="170">
        <f t="shared" si="8"/>
        <v>0</v>
      </c>
      <c r="H61" s="170">
        <f t="shared" si="5"/>
        <v>0</v>
      </c>
      <c r="I61" s="170"/>
      <c r="J61" s="170"/>
      <c r="K61" s="170"/>
      <c r="L61" s="170"/>
      <c r="M61" s="170"/>
      <c r="N61" s="170"/>
      <c r="O61" s="170"/>
      <c r="P61" s="170"/>
      <c r="Q61" s="170"/>
      <c r="R61" s="170"/>
      <c r="S61" s="170"/>
      <c r="T61" s="170"/>
      <c r="U61" s="170"/>
      <c r="V61" s="170"/>
      <c r="W61" s="170"/>
      <c r="X61" s="170"/>
      <c r="Y61" s="170"/>
      <c r="Z61" s="170"/>
      <c r="AA61" s="170"/>
      <c r="AB61" s="415">
        <f t="shared" si="6"/>
        <v>0</v>
      </c>
      <c r="AC61" s="415">
        <f t="shared" si="7"/>
        <v>0</v>
      </c>
      <c r="AE61" s="618">
        <f>IF(AE$12=TRUE,(($D61*LIQUIDACION!$L$1046)*LIQUIDACION!$D$1045/IF(AND(LIQUIDACION!$D$1044&gt;LIQUIDACION!$B$1046,LIQUIDACION!$B$1046&gt;LIQUIDACION!$D$1043),366,365)),0)</f>
        <v>0</v>
      </c>
      <c r="AF61" s="618">
        <f>IF(AF$12=TRUE,(($E61*LIQUIDACION!$L$1046)*LIQUIDACION!$D$1045/IF(AND(LIQUIDACION!$D$1044&gt;LIQUIDACION!$B$1046,LIQUIDACION!$B$1046&gt;LIQUIDACION!$D$1043),366,365)),0)</f>
        <v>0</v>
      </c>
      <c r="AG61" s="618">
        <f>IF(AG$12=TRUE,(($F61*LIQUIDACION!$L$1046)*LIQUIDACION!$D$1045/IF(AND(LIQUIDACION!$D$1044&gt;LIQUIDACION!$B$1046,LIQUIDACION!$B$1046&gt;LIQUIDACION!$D$1043),366,365)),0)</f>
        <v>0</v>
      </c>
      <c r="AH61" s="618">
        <f>IF(AH$12=TRUE,(($G61*LIQUIDACION!$L$1046)*LIQUIDACION!$D$1045/IF(AND(LIQUIDACION!$D$1044&gt;LIQUIDACION!$B$1046,LIQUIDACION!$B$1046&gt;LIQUIDACION!$D$1043),366,365)),0)</f>
        <v>0</v>
      </c>
      <c r="AI61" s="618">
        <f>IF(AI$12=TRUE,(($H61*LIQUIDACION!$L$1047)*LIQUIDACION!$D$1045/IF(AND(LIQUIDACION!$D$1044&gt;LIQUIDACION!$B$1046,LIQUIDACION!$B$1046&gt;LIQUIDACION!$D$1043),366,365)),0)</f>
        <v>0</v>
      </c>
      <c r="AJ61" s="618">
        <f>IF(AJ$12=TRUE,(($I61*LIQUIDACION!$L$1047)*LIQUIDACION!$D$1045/IF(AND(LIQUIDACION!$D$1044&gt;LIQUIDACION!$B$1046,LIQUIDACION!$B$1046&gt;LIQUIDACION!$D$1043),366,365)),0)</f>
        <v>0</v>
      </c>
      <c r="AK61" s="618">
        <f>IF(AK$12=TRUE,(($J61*LIQUIDACION!$L$1047)*LIQUIDACION!$D$1045/IF(AND(LIQUIDACION!$D$1044&gt;LIQUIDACION!$B$1046,LIQUIDACION!$B$1046&gt;LIQUIDACION!$D$1043),366,365)),0)</f>
        <v>0</v>
      </c>
      <c r="AL61" s="618">
        <f>IF(AL$12=TRUE,(($K61*LIQUIDACION!$L$1047)*LIQUIDACION!$D$1045/IF(AND(LIQUIDACION!$D$1044&gt;LIQUIDACION!$B$1046,LIQUIDACION!$B$1046&gt;LIQUIDACION!$D$1043),366,365)),0)</f>
        <v>0</v>
      </c>
      <c r="AM61" s="618">
        <f>IF(AM$12=TRUE,(($L61*LIQUIDACION!$L$1047)*LIQUIDACION!$D$1045/IF(AND(LIQUIDACION!$D$1044&gt;LIQUIDACION!$B$1046,LIQUIDACION!$B$1046&gt;LIQUIDACION!$D$1043),366,365)),0)</f>
        <v>0</v>
      </c>
      <c r="AN61" s="618">
        <f>IF(AN$12=TRUE,(($M61*LIQUIDACION!$L$1047)*LIQUIDACION!$D$1045/IF(AND(LIQUIDACION!$D$1044&gt;LIQUIDACION!$B$1046,LIQUIDACION!$B$1046&gt;LIQUIDACION!$D$1043),366,365)),0)</f>
        <v>0</v>
      </c>
      <c r="AO61" s="618">
        <f>IF(AO$12=TRUE,(($N61*LIQUIDACION!$L$1047)*LIQUIDACION!$D$1045/IF(AND(LIQUIDACION!$D$1044&gt;LIQUIDACION!$B$1046,LIQUIDACION!$B$1046&gt;LIQUIDACION!$D$1043),366,365)),0)</f>
        <v>0</v>
      </c>
      <c r="AP61" s="618">
        <f>IF(AP$12=TRUE,(($O61*LIQUIDACION!$L$1047)*LIQUIDACION!$D$1045/IF(AND(LIQUIDACION!$D$1044&gt;LIQUIDACION!$B$1046,LIQUIDACION!$B$1046&gt;LIQUIDACION!$D$1043),366,365)),0)</f>
        <v>0</v>
      </c>
      <c r="AQ61" s="618">
        <f>IF(AQ$12=TRUE,(($P61*LIQUIDACION!$L$1047)*LIQUIDACION!$D$1045/IF(AND(LIQUIDACION!$D$1044&gt;LIQUIDACION!$B$1046,LIQUIDACION!$B$1046&gt;LIQUIDACION!$D$1043),366,365)),0)</f>
        <v>0</v>
      </c>
      <c r="AR61" s="618">
        <f>IF(AR$12=TRUE,(($Q61*LIQUIDACION!$L$1047)*LIQUIDACION!$D$1045/IF(AND(LIQUIDACION!$D$1044&gt;LIQUIDACION!$B$1046,LIQUIDACION!$B$1046&gt;LIQUIDACION!$D$1043),366,365)),0)</f>
        <v>0</v>
      </c>
      <c r="AS61" s="618">
        <f>IF(AS$12=TRUE,(($R61*LIQUIDACION!$L$1047)*LIQUIDACION!$D$1045/IF(AND(LIQUIDACION!$D$1044&gt;LIQUIDACION!$B$1046,LIQUIDACION!$B$1046&gt;LIQUIDACION!$D$1043),366,365)),0)</f>
        <v>0</v>
      </c>
      <c r="AT61" s="618">
        <f>IF(AT$12=TRUE,(($S61*LIQUIDACION!$L$1047)*LIQUIDACION!$D$1045/IF(AND(LIQUIDACION!$D$1044&gt;LIQUIDACION!$B$1046,LIQUIDACION!$B$1046&gt;LIQUIDACION!$D$1043),366,365)),0)</f>
        <v>0</v>
      </c>
      <c r="AU61" s="618">
        <f>IF(AU$12=TRUE,(($T61*LIQUIDACION!$L$1047)*LIQUIDACION!$D$1045/IF(AND(LIQUIDACION!$D$1044&gt;LIQUIDACION!$B$1046,LIQUIDACION!$B$1046&gt;LIQUIDACION!$D$1043),366,365)),0)</f>
        <v>0</v>
      </c>
      <c r="AV61" s="618">
        <f>IF(AV$12=TRUE,(($U61*LIQUIDACION!$L$1047)*LIQUIDACION!$D$1045/IF(AND(LIQUIDACION!$D$1044&gt;LIQUIDACION!$B$1046,LIQUIDACION!$B$1046&gt;LIQUIDACION!$D$1043),366,365)),0)</f>
        <v>0</v>
      </c>
      <c r="AW61" s="618">
        <f>IF(AW$12=TRUE,(($V61*LIQUIDACION!$L$1047)*LIQUIDACION!$D$1045/IF(AND(LIQUIDACION!$D$1044&gt;LIQUIDACION!$B$1046,LIQUIDACION!$B$1046&gt;LIQUIDACION!$D$1043),366,365)),0)</f>
        <v>0</v>
      </c>
      <c r="AX61" s="618">
        <f>IF(AX$12=TRUE,(($W61*LIQUIDACION!$L$1047)*LIQUIDACION!$D$1045/IF(AND(LIQUIDACION!$D$1044&gt;LIQUIDACION!$B$1046,LIQUIDACION!$B$1046&gt;LIQUIDACION!$D$1043),366,365)),0)</f>
        <v>0</v>
      </c>
    </row>
    <row r="62" spans="2:50" x14ac:dyDescent="0.25">
      <c r="B62" s="123">
        <v>50</v>
      </c>
      <c r="C62" s="124"/>
      <c r="D62" s="170"/>
      <c r="E62" s="170"/>
      <c r="F62" s="170"/>
      <c r="G62" s="170">
        <f t="shared" si="8"/>
        <v>0</v>
      </c>
      <c r="H62" s="170">
        <f t="shared" si="5"/>
        <v>0</v>
      </c>
      <c r="I62" s="170"/>
      <c r="J62" s="170"/>
      <c r="K62" s="170"/>
      <c r="L62" s="170"/>
      <c r="M62" s="170"/>
      <c r="N62" s="170"/>
      <c r="O62" s="170"/>
      <c r="P62" s="170"/>
      <c r="Q62" s="170"/>
      <c r="R62" s="170"/>
      <c r="S62" s="170"/>
      <c r="T62" s="170"/>
      <c r="U62" s="170"/>
      <c r="V62" s="170"/>
      <c r="W62" s="170"/>
      <c r="X62" s="170"/>
      <c r="Y62" s="170"/>
      <c r="Z62" s="170"/>
      <c r="AA62" s="170"/>
      <c r="AB62" s="415">
        <f t="shared" si="6"/>
        <v>0</v>
      </c>
      <c r="AC62" s="415">
        <f t="shared" si="7"/>
        <v>0</v>
      </c>
      <c r="AE62" s="618">
        <f>IF(AE$12=TRUE,(($D62*LIQUIDACION!$L$1046)*LIQUIDACION!$D$1045/IF(AND(LIQUIDACION!$D$1044&gt;LIQUIDACION!$B$1046,LIQUIDACION!$B$1046&gt;LIQUIDACION!$D$1043),366,365)),0)</f>
        <v>0</v>
      </c>
      <c r="AF62" s="618">
        <f>IF(AF$12=TRUE,(($E62*LIQUIDACION!$L$1046)*LIQUIDACION!$D$1045/IF(AND(LIQUIDACION!$D$1044&gt;LIQUIDACION!$B$1046,LIQUIDACION!$B$1046&gt;LIQUIDACION!$D$1043),366,365)),0)</f>
        <v>0</v>
      </c>
      <c r="AG62" s="618">
        <f>IF(AG$12=TRUE,(($F62*LIQUIDACION!$L$1046)*LIQUIDACION!$D$1045/IF(AND(LIQUIDACION!$D$1044&gt;LIQUIDACION!$B$1046,LIQUIDACION!$B$1046&gt;LIQUIDACION!$D$1043),366,365)),0)</f>
        <v>0</v>
      </c>
      <c r="AH62" s="618">
        <f>IF(AH$12=TRUE,(($G62*LIQUIDACION!$L$1046)*LIQUIDACION!$D$1045/IF(AND(LIQUIDACION!$D$1044&gt;LIQUIDACION!$B$1046,LIQUIDACION!$B$1046&gt;LIQUIDACION!$D$1043),366,365)),0)</f>
        <v>0</v>
      </c>
      <c r="AI62" s="618">
        <f>IF(AI$12=TRUE,(($H62*LIQUIDACION!$L$1047)*LIQUIDACION!$D$1045/IF(AND(LIQUIDACION!$D$1044&gt;LIQUIDACION!$B$1046,LIQUIDACION!$B$1046&gt;LIQUIDACION!$D$1043),366,365)),0)</f>
        <v>0</v>
      </c>
      <c r="AJ62" s="618">
        <f>IF(AJ$12=TRUE,(($I62*LIQUIDACION!$L$1047)*LIQUIDACION!$D$1045/IF(AND(LIQUIDACION!$D$1044&gt;LIQUIDACION!$B$1046,LIQUIDACION!$B$1046&gt;LIQUIDACION!$D$1043),366,365)),0)</f>
        <v>0</v>
      </c>
      <c r="AK62" s="618">
        <f>IF(AK$12=TRUE,(($J62*LIQUIDACION!$L$1047)*LIQUIDACION!$D$1045/IF(AND(LIQUIDACION!$D$1044&gt;LIQUIDACION!$B$1046,LIQUIDACION!$B$1046&gt;LIQUIDACION!$D$1043),366,365)),0)</f>
        <v>0</v>
      </c>
      <c r="AL62" s="618">
        <f>IF(AL$12=TRUE,(($K62*LIQUIDACION!$L$1047)*LIQUIDACION!$D$1045/IF(AND(LIQUIDACION!$D$1044&gt;LIQUIDACION!$B$1046,LIQUIDACION!$B$1046&gt;LIQUIDACION!$D$1043),366,365)),0)</f>
        <v>0</v>
      </c>
      <c r="AM62" s="618">
        <f>IF(AM$12=TRUE,(($L62*LIQUIDACION!$L$1047)*LIQUIDACION!$D$1045/IF(AND(LIQUIDACION!$D$1044&gt;LIQUIDACION!$B$1046,LIQUIDACION!$B$1046&gt;LIQUIDACION!$D$1043),366,365)),0)</f>
        <v>0</v>
      </c>
      <c r="AN62" s="618">
        <f>IF(AN$12=TRUE,(($M62*LIQUIDACION!$L$1047)*LIQUIDACION!$D$1045/IF(AND(LIQUIDACION!$D$1044&gt;LIQUIDACION!$B$1046,LIQUIDACION!$B$1046&gt;LIQUIDACION!$D$1043),366,365)),0)</f>
        <v>0</v>
      </c>
      <c r="AO62" s="618">
        <f>IF(AO$12=TRUE,(($N62*LIQUIDACION!$L$1047)*LIQUIDACION!$D$1045/IF(AND(LIQUIDACION!$D$1044&gt;LIQUIDACION!$B$1046,LIQUIDACION!$B$1046&gt;LIQUIDACION!$D$1043),366,365)),0)</f>
        <v>0</v>
      </c>
      <c r="AP62" s="618">
        <f>IF(AP$12=TRUE,(($O62*LIQUIDACION!$L$1047)*LIQUIDACION!$D$1045/IF(AND(LIQUIDACION!$D$1044&gt;LIQUIDACION!$B$1046,LIQUIDACION!$B$1046&gt;LIQUIDACION!$D$1043),366,365)),0)</f>
        <v>0</v>
      </c>
      <c r="AQ62" s="618">
        <f>IF(AQ$12=TRUE,(($P62*LIQUIDACION!$L$1047)*LIQUIDACION!$D$1045/IF(AND(LIQUIDACION!$D$1044&gt;LIQUIDACION!$B$1046,LIQUIDACION!$B$1046&gt;LIQUIDACION!$D$1043),366,365)),0)</f>
        <v>0</v>
      </c>
      <c r="AR62" s="618">
        <f>IF(AR$12=TRUE,(($Q62*LIQUIDACION!$L$1047)*LIQUIDACION!$D$1045/IF(AND(LIQUIDACION!$D$1044&gt;LIQUIDACION!$B$1046,LIQUIDACION!$B$1046&gt;LIQUIDACION!$D$1043),366,365)),0)</f>
        <v>0</v>
      </c>
      <c r="AS62" s="618">
        <f>IF(AS$12=TRUE,(($R62*LIQUIDACION!$L$1047)*LIQUIDACION!$D$1045/IF(AND(LIQUIDACION!$D$1044&gt;LIQUIDACION!$B$1046,LIQUIDACION!$B$1046&gt;LIQUIDACION!$D$1043),366,365)),0)</f>
        <v>0</v>
      </c>
      <c r="AT62" s="618">
        <f>IF(AT$12=TRUE,(($S62*LIQUIDACION!$L$1047)*LIQUIDACION!$D$1045/IF(AND(LIQUIDACION!$D$1044&gt;LIQUIDACION!$B$1046,LIQUIDACION!$B$1046&gt;LIQUIDACION!$D$1043),366,365)),0)</f>
        <v>0</v>
      </c>
      <c r="AU62" s="618">
        <f>IF(AU$12=TRUE,(($T62*LIQUIDACION!$L$1047)*LIQUIDACION!$D$1045/IF(AND(LIQUIDACION!$D$1044&gt;LIQUIDACION!$B$1046,LIQUIDACION!$B$1046&gt;LIQUIDACION!$D$1043),366,365)),0)</f>
        <v>0</v>
      </c>
      <c r="AV62" s="618">
        <f>IF(AV$12=TRUE,(($U62*LIQUIDACION!$L$1047)*LIQUIDACION!$D$1045/IF(AND(LIQUIDACION!$D$1044&gt;LIQUIDACION!$B$1046,LIQUIDACION!$B$1046&gt;LIQUIDACION!$D$1043),366,365)),0)</f>
        <v>0</v>
      </c>
      <c r="AW62" s="618">
        <f>IF(AW$12=TRUE,(($V62*LIQUIDACION!$L$1047)*LIQUIDACION!$D$1045/IF(AND(LIQUIDACION!$D$1044&gt;LIQUIDACION!$B$1046,LIQUIDACION!$B$1046&gt;LIQUIDACION!$D$1043),366,365)),0)</f>
        <v>0</v>
      </c>
      <c r="AX62" s="618">
        <f>IF(AX$12=TRUE,(($W62*LIQUIDACION!$L$1047)*LIQUIDACION!$D$1045/IF(AND(LIQUIDACION!$D$1044&gt;LIQUIDACION!$B$1046,LIQUIDACION!$B$1046&gt;LIQUIDACION!$D$1043),366,365)),0)</f>
        <v>0</v>
      </c>
    </row>
    <row r="63" spans="2:50" x14ac:dyDescent="0.25">
      <c r="B63" s="121">
        <v>51</v>
      </c>
      <c r="C63" s="124"/>
      <c r="D63" s="170"/>
      <c r="E63" s="170"/>
      <c r="F63" s="170"/>
      <c r="G63" s="170">
        <f t="shared" si="8"/>
        <v>0</v>
      </c>
      <c r="H63" s="170">
        <f t="shared" si="5"/>
        <v>0</v>
      </c>
      <c r="I63" s="170"/>
      <c r="J63" s="170"/>
      <c r="K63" s="170"/>
      <c r="L63" s="170"/>
      <c r="M63" s="170"/>
      <c r="N63" s="170"/>
      <c r="O63" s="170"/>
      <c r="P63" s="170"/>
      <c r="Q63" s="170"/>
      <c r="R63" s="170"/>
      <c r="S63" s="170"/>
      <c r="T63" s="170"/>
      <c r="U63" s="170"/>
      <c r="V63" s="170"/>
      <c r="W63" s="170"/>
      <c r="X63" s="170"/>
      <c r="Y63" s="170"/>
      <c r="Z63" s="170"/>
      <c r="AA63" s="170"/>
      <c r="AB63" s="415">
        <f t="shared" si="6"/>
        <v>0</v>
      </c>
      <c r="AC63" s="415">
        <f t="shared" si="7"/>
        <v>0</v>
      </c>
      <c r="AE63" s="618">
        <f>IF(AE$12=TRUE,(($D63*LIQUIDACION!$L$1046)*LIQUIDACION!$D$1045/IF(AND(LIQUIDACION!$D$1044&gt;LIQUIDACION!$B$1046,LIQUIDACION!$B$1046&gt;LIQUIDACION!$D$1043),366,365)),0)</f>
        <v>0</v>
      </c>
      <c r="AF63" s="618">
        <f>IF(AF$12=TRUE,(($E63*LIQUIDACION!$L$1046)*LIQUIDACION!$D$1045/IF(AND(LIQUIDACION!$D$1044&gt;LIQUIDACION!$B$1046,LIQUIDACION!$B$1046&gt;LIQUIDACION!$D$1043),366,365)),0)</f>
        <v>0</v>
      </c>
      <c r="AG63" s="618">
        <f>IF(AG$12=TRUE,(($F63*LIQUIDACION!$L$1046)*LIQUIDACION!$D$1045/IF(AND(LIQUIDACION!$D$1044&gt;LIQUIDACION!$B$1046,LIQUIDACION!$B$1046&gt;LIQUIDACION!$D$1043),366,365)),0)</f>
        <v>0</v>
      </c>
      <c r="AH63" s="618">
        <f>IF(AH$12=TRUE,(($G63*LIQUIDACION!$L$1046)*LIQUIDACION!$D$1045/IF(AND(LIQUIDACION!$D$1044&gt;LIQUIDACION!$B$1046,LIQUIDACION!$B$1046&gt;LIQUIDACION!$D$1043),366,365)),0)</f>
        <v>0</v>
      </c>
      <c r="AI63" s="618">
        <f>IF(AI$12=TRUE,(($H63*LIQUIDACION!$L$1047)*LIQUIDACION!$D$1045/IF(AND(LIQUIDACION!$D$1044&gt;LIQUIDACION!$B$1046,LIQUIDACION!$B$1046&gt;LIQUIDACION!$D$1043),366,365)),0)</f>
        <v>0</v>
      </c>
      <c r="AJ63" s="618">
        <f>IF(AJ$12=TRUE,(($I63*LIQUIDACION!$L$1047)*LIQUIDACION!$D$1045/IF(AND(LIQUIDACION!$D$1044&gt;LIQUIDACION!$B$1046,LIQUIDACION!$B$1046&gt;LIQUIDACION!$D$1043),366,365)),0)</f>
        <v>0</v>
      </c>
      <c r="AK63" s="618">
        <f>IF(AK$12=TRUE,(($J63*LIQUIDACION!$L$1047)*LIQUIDACION!$D$1045/IF(AND(LIQUIDACION!$D$1044&gt;LIQUIDACION!$B$1046,LIQUIDACION!$B$1046&gt;LIQUIDACION!$D$1043),366,365)),0)</f>
        <v>0</v>
      </c>
      <c r="AL63" s="618">
        <f>IF(AL$12=TRUE,(($K63*LIQUIDACION!$L$1047)*LIQUIDACION!$D$1045/IF(AND(LIQUIDACION!$D$1044&gt;LIQUIDACION!$B$1046,LIQUIDACION!$B$1046&gt;LIQUIDACION!$D$1043),366,365)),0)</f>
        <v>0</v>
      </c>
      <c r="AM63" s="618">
        <f>IF(AM$12=TRUE,(($L63*LIQUIDACION!$L$1047)*LIQUIDACION!$D$1045/IF(AND(LIQUIDACION!$D$1044&gt;LIQUIDACION!$B$1046,LIQUIDACION!$B$1046&gt;LIQUIDACION!$D$1043),366,365)),0)</f>
        <v>0</v>
      </c>
      <c r="AN63" s="618">
        <f>IF(AN$12=TRUE,(($M63*LIQUIDACION!$L$1047)*LIQUIDACION!$D$1045/IF(AND(LIQUIDACION!$D$1044&gt;LIQUIDACION!$B$1046,LIQUIDACION!$B$1046&gt;LIQUIDACION!$D$1043),366,365)),0)</f>
        <v>0</v>
      </c>
      <c r="AO63" s="618">
        <f>IF(AO$12=TRUE,(($N63*LIQUIDACION!$L$1047)*LIQUIDACION!$D$1045/IF(AND(LIQUIDACION!$D$1044&gt;LIQUIDACION!$B$1046,LIQUIDACION!$B$1046&gt;LIQUIDACION!$D$1043),366,365)),0)</f>
        <v>0</v>
      </c>
      <c r="AP63" s="618">
        <f>IF(AP$12=TRUE,(($O63*LIQUIDACION!$L$1047)*LIQUIDACION!$D$1045/IF(AND(LIQUIDACION!$D$1044&gt;LIQUIDACION!$B$1046,LIQUIDACION!$B$1046&gt;LIQUIDACION!$D$1043),366,365)),0)</f>
        <v>0</v>
      </c>
      <c r="AQ63" s="618">
        <f>IF(AQ$12=TRUE,(($P63*LIQUIDACION!$L$1047)*LIQUIDACION!$D$1045/IF(AND(LIQUIDACION!$D$1044&gt;LIQUIDACION!$B$1046,LIQUIDACION!$B$1046&gt;LIQUIDACION!$D$1043),366,365)),0)</f>
        <v>0</v>
      </c>
      <c r="AR63" s="618">
        <f>IF(AR$12=TRUE,(($Q63*LIQUIDACION!$L$1047)*LIQUIDACION!$D$1045/IF(AND(LIQUIDACION!$D$1044&gt;LIQUIDACION!$B$1046,LIQUIDACION!$B$1046&gt;LIQUIDACION!$D$1043),366,365)),0)</f>
        <v>0</v>
      </c>
      <c r="AS63" s="618">
        <f>IF(AS$12=TRUE,(($R63*LIQUIDACION!$L$1047)*LIQUIDACION!$D$1045/IF(AND(LIQUIDACION!$D$1044&gt;LIQUIDACION!$B$1046,LIQUIDACION!$B$1046&gt;LIQUIDACION!$D$1043),366,365)),0)</f>
        <v>0</v>
      </c>
      <c r="AT63" s="618">
        <f>IF(AT$12=TRUE,(($S63*LIQUIDACION!$L$1047)*LIQUIDACION!$D$1045/IF(AND(LIQUIDACION!$D$1044&gt;LIQUIDACION!$B$1046,LIQUIDACION!$B$1046&gt;LIQUIDACION!$D$1043),366,365)),0)</f>
        <v>0</v>
      </c>
      <c r="AU63" s="618">
        <f>IF(AU$12=TRUE,(($T63*LIQUIDACION!$L$1047)*LIQUIDACION!$D$1045/IF(AND(LIQUIDACION!$D$1044&gt;LIQUIDACION!$B$1046,LIQUIDACION!$B$1046&gt;LIQUIDACION!$D$1043),366,365)),0)</f>
        <v>0</v>
      </c>
      <c r="AV63" s="618">
        <f>IF(AV$12=TRUE,(($U63*LIQUIDACION!$L$1047)*LIQUIDACION!$D$1045/IF(AND(LIQUIDACION!$D$1044&gt;LIQUIDACION!$B$1046,LIQUIDACION!$B$1046&gt;LIQUIDACION!$D$1043),366,365)),0)</f>
        <v>0</v>
      </c>
      <c r="AW63" s="618">
        <f>IF(AW$12=TRUE,(($V63*LIQUIDACION!$L$1047)*LIQUIDACION!$D$1045/IF(AND(LIQUIDACION!$D$1044&gt;LIQUIDACION!$B$1046,LIQUIDACION!$B$1046&gt;LIQUIDACION!$D$1043),366,365)),0)</f>
        <v>0</v>
      </c>
      <c r="AX63" s="618">
        <f>IF(AX$12=TRUE,(($W63*LIQUIDACION!$L$1047)*LIQUIDACION!$D$1045/IF(AND(LIQUIDACION!$D$1044&gt;LIQUIDACION!$B$1046,LIQUIDACION!$B$1046&gt;LIQUIDACION!$D$1043),366,365)),0)</f>
        <v>0</v>
      </c>
    </row>
    <row r="64" spans="2:50" x14ac:dyDescent="0.25">
      <c r="B64" s="123">
        <v>52</v>
      </c>
      <c r="C64" s="124"/>
      <c r="D64" s="170"/>
      <c r="E64" s="170"/>
      <c r="F64" s="170"/>
      <c r="G64" s="170">
        <f t="shared" si="8"/>
        <v>0</v>
      </c>
      <c r="H64" s="170">
        <f t="shared" si="5"/>
        <v>0</v>
      </c>
      <c r="I64" s="170"/>
      <c r="J64" s="170"/>
      <c r="K64" s="170"/>
      <c r="L64" s="170"/>
      <c r="M64" s="170"/>
      <c r="N64" s="170"/>
      <c r="O64" s="170"/>
      <c r="P64" s="170"/>
      <c r="Q64" s="170"/>
      <c r="R64" s="170"/>
      <c r="S64" s="170"/>
      <c r="T64" s="170"/>
      <c r="U64" s="170"/>
      <c r="V64" s="170"/>
      <c r="W64" s="170"/>
      <c r="X64" s="170"/>
      <c r="Y64" s="170"/>
      <c r="Z64" s="170"/>
      <c r="AA64" s="170"/>
      <c r="AB64" s="415">
        <f t="shared" si="6"/>
        <v>0</v>
      </c>
      <c r="AC64" s="415">
        <f t="shared" si="7"/>
        <v>0</v>
      </c>
      <c r="AE64" s="618">
        <f>IF(AE$12=TRUE,(($D64*LIQUIDACION!$L$1046)*LIQUIDACION!$D$1045/IF(AND(LIQUIDACION!$D$1044&gt;LIQUIDACION!$B$1046,LIQUIDACION!$B$1046&gt;LIQUIDACION!$D$1043),366,365)),0)</f>
        <v>0</v>
      </c>
      <c r="AF64" s="618">
        <f>IF(AF$12=TRUE,(($E64*LIQUIDACION!$L$1046)*LIQUIDACION!$D$1045/IF(AND(LIQUIDACION!$D$1044&gt;LIQUIDACION!$B$1046,LIQUIDACION!$B$1046&gt;LIQUIDACION!$D$1043),366,365)),0)</f>
        <v>0</v>
      </c>
      <c r="AG64" s="618">
        <f>IF(AG$12=TRUE,(($F64*LIQUIDACION!$L$1046)*LIQUIDACION!$D$1045/IF(AND(LIQUIDACION!$D$1044&gt;LIQUIDACION!$B$1046,LIQUIDACION!$B$1046&gt;LIQUIDACION!$D$1043),366,365)),0)</f>
        <v>0</v>
      </c>
      <c r="AH64" s="618">
        <f>IF(AH$12=TRUE,(($G64*LIQUIDACION!$L$1046)*LIQUIDACION!$D$1045/IF(AND(LIQUIDACION!$D$1044&gt;LIQUIDACION!$B$1046,LIQUIDACION!$B$1046&gt;LIQUIDACION!$D$1043),366,365)),0)</f>
        <v>0</v>
      </c>
      <c r="AI64" s="618">
        <f>IF(AI$12=TRUE,(($H64*LIQUIDACION!$L$1047)*LIQUIDACION!$D$1045/IF(AND(LIQUIDACION!$D$1044&gt;LIQUIDACION!$B$1046,LIQUIDACION!$B$1046&gt;LIQUIDACION!$D$1043),366,365)),0)</f>
        <v>0</v>
      </c>
      <c r="AJ64" s="618">
        <f>IF(AJ$12=TRUE,(($I64*LIQUIDACION!$L$1047)*LIQUIDACION!$D$1045/IF(AND(LIQUIDACION!$D$1044&gt;LIQUIDACION!$B$1046,LIQUIDACION!$B$1046&gt;LIQUIDACION!$D$1043),366,365)),0)</f>
        <v>0</v>
      </c>
      <c r="AK64" s="618">
        <f>IF(AK$12=TRUE,(($J64*LIQUIDACION!$L$1047)*LIQUIDACION!$D$1045/IF(AND(LIQUIDACION!$D$1044&gt;LIQUIDACION!$B$1046,LIQUIDACION!$B$1046&gt;LIQUIDACION!$D$1043),366,365)),0)</f>
        <v>0</v>
      </c>
      <c r="AL64" s="618">
        <f>IF(AL$12=TRUE,(($K64*LIQUIDACION!$L$1047)*LIQUIDACION!$D$1045/IF(AND(LIQUIDACION!$D$1044&gt;LIQUIDACION!$B$1046,LIQUIDACION!$B$1046&gt;LIQUIDACION!$D$1043),366,365)),0)</f>
        <v>0</v>
      </c>
      <c r="AM64" s="618">
        <f>IF(AM$12=TRUE,(($L64*LIQUIDACION!$L$1047)*LIQUIDACION!$D$1045/IF(AND(LIQUIDACION!$D$1044&gt;LIQUIDACION!$B$1046,LIQUIDACION!$B$1046&gt;LIQUIDACION!$D$1043),366,365)),0)</f>
        <v>0</v>
      </c>
      <c r="AN64" s="618">
        <f>IF(AN$12=TRUE,(($M64*LIQUIDACION!$L$1047)*LIQUIDACION!$D$1045/IF(AND(LIQUIDACION!$D$1044&gt;LIQUIDACION!$B$1046,LIQUIDACION!$B$1046&gt;LIQUIDACION!$D$1043),366,365)),0)</f>
        <v>0</v>
      </c>
      <c r="AO64" s="618">
        <f>IF(AO$12=TRUE,(($N64*LIQUIDACION!$L$1047)*LIQUIDACION!$D$1045/IF(AND(LIQUIDACION!$D$1044&gt;LIQUIDACION!$B$1046,LIQUIDACION!$B$1046&gt;LIQUIDACION!$D$1043),366,365)),0)</f>
        <v>0</v>
      </c>
      <c r="AP64" s="618">
        <f>IF(AP$12=TRUE,(($O64*LIQUIDACION!$L$1047)*LIQUIDACION!$D$1045/IF(AND(LIQUIDACION!$D$1044&gt;LIQUIDACION!$B$1046,LIQUIDACION!$B$1046&gt;LIQUIDACION!$D$1043),366,365)),0)</f>
        <v>0</v>
      </c>
      <c r="AQ64" s="618">
        <f>IF(AQ$12=TRUE,(($P64*LIQUIDACION!$L$1047)*LIQUIDACION!$D$1045/IF(AND(LIQUIDACION!$D$1044&gt;LIQUIDACION!$B$1046,LIQUIDACION!$B$1046&gt;LIQUIDACION!$D$1043),366,365)),0)</f>
        <v>0</v>
      </c>
      <c r="AR64" s="618">
        <f>IF(AR$12=TRUE,(($Q64*LIQUIDACION!$L$1047)*LIQUIDACION!$D$1045/IF(AND(LIQUIDACION!$D$1044&gt;LIQUIDACION!$B$1046,LIQUIDACION!$B$1046&gt;LIQUIDACION!$D$1043),366,365)),0)</f>
        <v>0</v>
      </c>
      <c r="AS64" s="618">
        <f>IF(AS$12=TRUE,(($R64*LIQUIDACION!$L$1047)*LIQUIDACION!$D$1045/IF(AND(LIQUIDACION!$D$1044&gt;LIQUIDACION!$B$1046,LIQUIDACION!$B$1046&gt;LIQUIDACION!$D$1043),366,365)),0)</f>
        <v>0</v>
      </c>
      <c r="AT64" s="618">
        <f>IF(AT$12=TRUE,(($S64*LIQUIDACION!$L$1047)*LIQUIDACION!$D$1045/IF(AND(LIQUIDACION!$D$1044&gt;LIQUIDACION!$B$1046,LIQUIDACION!$B$1046&gt;LIQUIDACION!$D$1043),366,365)),0)</f>
        <v>0</v>
      </c>
      <c r="AU64" s="618">
        <f>IF(AU$12=TRUE,(($T64*LIQUIDACION!$L$1047)*LIQUIDACION!$D$1045/IF(AND(LIQUIDACION!$D$1044&gt;LIQUIDACION!$B$1046,LIQUIDACION!$B$1046&gt;LIQUIDACION!$D$1043),366,365)),0)</f>
        <v>0</v>
      </c>
      <c r="AV64" s="618">
        <f>IF(AV$12=TRUE,(($U64*LIQUIDACION!$L$1047)*LIQUIDACION!$D$1045/IF(AND(LIQUIDACION!$D$1044&gt;LIQUIDACION!$B$1046,LIQUIDACION!$B$1046&gt;LIQUIDACION!$D$1043),366,365)),0)</f>
        <v>0</v>
      </c>
      <c r="AW64" s="618">
        <f>IF(AW$12=TRUE,(($V64*LIQUIDACION!$L$1047)*LIQUIDACION!$D$1045/IF(AND(LIQUIDACION!$D$1044&gt;LIQUIDACION!$B$1046,LIQUIDACION!$B$1046&gt;LIQUIDACION!$D$1043),366,365)),0)</f>
        <v>0</v>
      </c>
      <c r="AX64" s="618">
        <f>IF(AX$12=TRUE,(($W64*LIQUIDACION!$L$1047)*LIQUIDACION!$D$1045/IF(AND(LIQUIDACION!$D$1044&gt;LIQUIDACION!$B$1046,LIQUIDACION!$B$1046&gt;LIQUIDACION!$D$1043),366,365)),0)</f>
        <v>0</v>
      </c>
    </row>
    <row r="65" spans="2:50" x14ac:dyDescent="0.25">
      <c r="B65" s="121">
        <v>53</v>
      </c>
      <c r="C65" s="124"/>
      <c r="D65" s="170"/>
      <c r="E65" s="170"/>
      <c r="F65" s="170"/>
      <c r="G65" s="170">
        <f t="shared" si="8"/>
        <v>0</v>
      </c>
      <c r="H65" s="170">
        <f t="shared" si="5"/>
        <v>0</v>
      </c>
      <c r="I65" s="170"/>
      <c r="J65" s="170"/>
      <c r="K65" s="170"/>
      <c r="L65" s="170"/>
      <c r="M65" s="170"/>
      <c r="N65" s="170"/>
      <c r="O65" s="170"/>
      <c r="P65" s="170"/>
      <c r="Q65" s="170"/>
      <c r="R65" s="170"/>
      <c r="S65" s="170"/>
      <c r="T65" s="170"/>
      <c r="U65" s="170"/>
      <c r="V65" s="170"/>
      <c r="W65" s="170"/>
      <c r="X65" s="170"/>
      <c r="Y65" s="170"/>
      <c r="Z65" s="170"/>
      <c r="AA65" s="170"/>
      <c r="AB65" s="415">
        <f t="shared" si="6"/>
        <v>0</v>
      </c>
      <c r="AC65" s="415">
        <f t="shared" si="7"/>
        <v>0</v>
      </c>
      <c r="AE65" s="618">
        <f>IF(AE$12=TRUE,(($D65*LIQUIDACION!$L$1046)*LIQUIDACION!$D$1045/IF(AND(LIQUIDACION!$D$1044&gt;LIQUIDACION!$B$1046,LIQUIDACION!$B$1046&gt;LIQUIDACION!$D$1043),366,365)),0)</f>
        <v>0</v>
      </c>
      <c r="AF65" s="618">
        <f>IF(AF$12=TRUE,(($E65*LIQUIDACION!$L$1046)*LIQUIDACION!$D$1045/IF(AND(LIQUIDACION!$D$1044&gt;LIQUIDACION!$B$1046,LIQUIDACION!$B$1046&gt;LIQUIDACION!$D$1043),366,365)),0)</f>
        <v>0</v>
      </c>
      <c r="AG65" s="618">
        <f>IF(AG$12=TRUE,(($F65*LIQUIDACION!$L$1046)*LIQUIDACION!$D$1045/IF(AND(LIQUIDACION!$D$1044&gt;LIQUIDACION!$B$1046,LIQUIDACION!$B$1046&gt;LIQUIDACION!$D$1043),366,365)),0)</f>
        <v>0</v>
      </c>
      <c r="AH65" s="618">
        <f>IF(AH$12=TRUE,(($G65*LIQUIDACION!$L$1046)*LIQUIDACION!$D$1045/IF(AND(LIQUIDACION!$D$1044&gt;LIQUIDACION!$B$1046,LIQUIDACION!$B$1046&gt;LIQUIDACION!$D$1043),366,365)),0)</f>
        <v>0</v>
      </c>
      <c r="AI65" s="618">
        <f>IF(AI$12=TRUE,(($H65*LIQUIDACION!$L$1047)*LIQUIDACION!$D$1045/IF(AND(LIQUIDACION!$D$1044&gt;LIQUIDACION!$B$1046,LIQUIDACION!$B$1046&gt;LIQUIDACION!$D$1043),366,365)),0)</f>
        <v>0</v>
      </c>
      <c r="AJ65" s="618">
        <f>IF(AJ$12=TRUE,(($I65*LIQUIDACION!$L$1047)*LIQUIDACION!$D$1045/IF(AND(LIQUIDACION!$D$1044&gt;LIQUIDACION!$B$1046,LIQUIDACION!$B$1046&gt;LIQUIDACION!$D$1043),366,365)),0)</f>
        <v>0</v>
      </c>
      <c r="AK65" s="618">
        <f>IF(AK$12=TRUE,(($J65*LIQUIDACION!$L$1047)*LIQUIDACION!$D$1045/IF(AND(LIQUIDACION!$D$1044&gt;LIQUIDACION!$B$1046,LIQUIDACION!$B$1046&gt;LIQUIDACION!$D$1043),366,365)),0)</f>
        <v>0</v>
      </c>
      <c r="AL65" s="618">
        <f>IF(AL$12=TRUE,(($K65*LIQUIDACION!$L$1047)*LIQUIDACION!$D$1045/IF(AND(LIQUIDACION!$D$1044&gt;LIQUIDACION!$B$1046,LIQUIDACION!$B$1046&gt;LIQUIDACION!$D$1043),366,365)),0)</f>
        <v>0</v>
      </c>
      <c r="AM65" s="618">
        <f>IF(AM$12=TRUE,(($L65*LIQUIDACION!$L$1047)*LIQUIDACION!$D$1045/IF(AND(LIQUIDACION!$D$1044&gt;LIQUIDACION!$B$1046,LIQUIDACION!$B$1046&gt;LIQUIDACION!$D$1043),366,365)),0)</f>
        <v>0</v>
      </c>
      <c r="AN65" s="618">
        <f>IF(AN$12=TRUE,(($M65*LIQUIDACION!$L$1047)*LIQUIDACION!$D$1045/IF(AND(LIQUIDACION!$D$1044&gt;LIQUIDACION!$B$1046,LIQUIDACION!$B$1046&gt;LIQUIDACION!$D$1043),366,365)),0)</f>
        <v>0</v>
      </c>
      <c r="AO65" s="618">
        <f>IF(AO$12=TRUE,(($N65*LIQUIDACION!$L$1047)*LIQUIDACION!$D$1045/IF(AND(LIQUIDACION!$D$1044&gt;LIQUIDACION!$B$1046,LIQUIDACION!$B$1046&gt;LIQUIDACION!$D$1043),366,365)),0)</f>
        <v>0</v>
      </c>
      <c r="AP65" s="618">
        <f>IF(AP$12=TRUE,(($O65*LIQUIDACION!$L$1047)*LIQUIDACION!$D$1045/IF(AND(LIQUIDACION!$D$1044&gt;LIQUIDACION!$B$1046,LIQUIDACION!$B$1046&gt;LIQUIDACION!$D$1043),366,365)),0)</f>
        <v>0</v>
      </c>
      <c r="AQ65" s="618">
        <f>IF(AQ$12=TRUE,(($P65*LIQUIDACION!$L$1047)*LIQUIDACION!$D$1045/IF(AND(LIQUIDACION!$D$1044&gt;LIQUIDACION!$B$1046,LIQUIDACION!$B$1046&gt;LIQUIDACION!$D$1043),366,365)),0)</f>
        <v>0</v>
      </c>
      <c r="AR65" s="618">
        <f>IF(AR$12=TRUE,(($Q65*LIQUIDACION!$L$1047)*LIQUIDACION!$D$1045/IF(AND(LIQUIDACION!$D$1044&gt;LIQUIDACION!$B$1046,LIQUIDACION!$B$1046&gt;LIQUIDACION!$D$1043),366,365)),0)</f>
        <v>0</v>
      </c>
      <c r="AS65" s="618">
        <f>IF(AS$12=TRUE,(($R65*LIQUIDACION!$L$1047)*LIQUIDACION!$D$1045/IF(AND(LIQUIDACION!$D$1044&gt;LIQUIDACION!$B$1046,LIQUIDACION!$B$1046&gt;LIQUIDACION!$D$1043),366,365)),0)</f>
        <v>0</v>
      </c>
      <c r="AT65" s="618">
        <f>IF(AT$12=TRUE,(($S65*LIQUIDACION!$L$1047)*LIQUIDACION!$D$1045/IF(AND(LIQUIDACION!$D$1044&gt;LIQUIDACION!$B$1046,LIQUIDACION!$B$1046&gt;LIQUIDACION!$D$1043),366,365)),0)</f>
        <v>0</v>
      </c>
      <c r="AU65" s="618">
        <f>IF(AU$12=TRUE,(($T65*LIQUIDACION!$L$1047)*LIQUIDACION!$D$1045/IF(AND(LIQUIDACION!$D$1044&gt;LIQUIDACION!$B$1046,LIQUIDACION!$B$1046&gt;LIQUIDACION!$D$1043),366,365)),0)</f>
        <v>0</v>
      </c>
      <c r="AV65" s="618">
        <f>IF(AV$12=TRUE,(($U65*LIQUIDACION!$L$1047)*LIQUIDACION!$D$1045/IF(AND(LIQUIDACION!$D$1044&gt;LIQUIDACION!$B$1046,LIQUIDACION!$B$1046&gt;LIQUIDACION!$D$1043),366,365)),0)</f>
        <v>0</v>
      </c>
      <c r="AW65" s="618">
        <f>IF(AW$12=TRUE,(($V65*LIQUIDACION!$L$1047)*LIQUIDACION!$D$1045/IF(AND(LIQUIDACION!$D$1044&gt;LIQUIDACION!$B$1046,LIQUIDACION!$B$1046&gt;LIQUIDACION!$D$1043),366,365)),0)</f>
        <v>0</v>
      </c>
      <c r="AX65" s="618">
        <f>IF(AX$12=TRUE,(($W65*LIQUIDACION!$L$1047)*LIQUIDACION!$D$1045/IF(AND(LIQUIDACION!$D$1044&gt;LIQUIDACION!$B$1046,LIQUIDACION!$B$1046&gt;LIQUIDACION!$D$1043),366,365)),0)</f>
        <v>0</v>
      </c>
    </row>
    <row r="66" spans="2:50" x14ac:dyDescent="0.25">
      <c r="B66" s="123">
        <v>54</v>
      </c>
      <c r="C66" s="124"/>
      <c r="D66" s="170"/>
      <c r="E66" s="170"/>
      <c r="F66" s="170"/>
      <c r="G66" s="170">
        <f t="shared" si="8"/>
        <v>0</v>
      </c>
      <c r="H66" s="170">
        <f t="shared" si="5"/>
        <v>0</v>
      </c>
      <c r="I66" s="170"/>
      <c r="J66" s="170"/>
      <c r="K66" s="170"/>
      <c r="L66" s="170"/>
      <c r="M66" s="170"/>
      <c r="N66" s="170"/>
      <c r="O66" s="170"/>
      <c r="P66" s="170"/>
      <c r="Q66" s="170"/>
      <c r="R66" s="170"/>
      <c r="S66" s="170"/>
      <c r="T66" s="170"/>
      <c r="U66" s="170"/>
      <c r="V66" s="170"/>
      <c r="W66" s="170"/>
      <c r="X66" s="170"/>
      <c r="Y66" s="170"/>
      <c r="Z66" s="170"/>
      <c r="AA66" s="170"/>
      <c r="AB66" s="415">
        <f t="shared" si="6"/>
        <v>0</v>
      </c>
      <c r="AC66" s="415">
        <f t="shared" si="7"/>
        <v>0</v>
      </c>
      <c r="AE66" s="618">
        <f>IF(AE$12=TRUE,(($D66*LIQUIDACION!$L$1046)*LIQUIDACION!$D$1045/IF(AND(LIQUIDACION!$D$1044&gt;LIQUIDACION!$B$1046,LIQUIDACION!$B$1046&gt;LIQUIDACION!$D$1043),366,365)),0)</f>
        <v>0</v>
      </c>
      <c r="AF66" s="618">
        <f>IF(AF$12=TRUE,(($E66*LIQUIDACION!$L$1046)*LIQUIDACION!$D$1045/IF(AND(LIQUIDACION!$D$1044&gt;LIQUIDACION!$B$1046,LIQUIDACION!$B$1046&gt;LIQUIDACION!$D$1043),366,365)),0)</f>
        <v>0</v>
      </c>
      <c r="AG66" s="618">
        <f>IF(AG$12=TRUE,(($F66*LIQUIDACION!$L$1046)*LIQUIDACION!$D$1045/IF(AND(LIQUIDACION!$D$1044&gt;LIQUIDACION!$B$1046,LIQUIDACION!$B$1046&gt;LIQUIDACION!$D$1043),366,365)),0)</f>
        <v>0</v>
      </c>
      <c r="AH66" s="618">
        <f>IF(AH$12=TRUE,(($G66*LIQUIDACION!$L$1046)*LIQUIDACION!$D$1045/IF(AND(LIQUIDACION!$D$1044&gt;LIQUIDACION!$B$1046,LIQUIDACION!$B$1046&gt;LIQUIDACION!$D$1043),366,365)),0)</f>
        <v>0</v>
      </c>
      <c r="AI66" s="618">
        <f>IF(AI$12=TRUE,(($H66*LIQUIDACION!$L$1047)*LIQUIDACION!$D$1045/IF(AND(LIQUIDACION!$D$1044&gt;LIQUIDACION!$B$1046,LIQUIDACION!$B$1046&gt;LIQUIDACION!$D$1043),366,365)),0)</f>
        <v>0</v>
      </c>
      <c r="AJ66" s="618">
        <f>IF(AJ$12=TRUE,(($I66*LIQUIDACION!$L$1047)*LIQUIDACION!$D$1045/IF(AND(LIQUIDACION!$D$1044&gt;LIQUIDACION!$B$1046,LIQUIDACION!$B$1046&gt;LIQUIDACION!$D$1043),366,365)),0)</f>
        <v>0</v>
      </c>
      <c r="AK66" s="618">
        <f>IF(AK$12=TRUE,(($J66*LIQUIDACION!$L$1047)*LIQUIDACION!$D$1045/IF(AND(LIQUIDACION!$D$1044&gt;LIQUIDACION!$B$1046,LIQUIDACION!$B$1046&gt;LIQUIDACION!$D$1043),366,365)),0)</f>
        <v>0</v>
      </c>
      <c r="AL66" s="618">
        <f>IF(AL$12=TRUE,(($K66*LIQUIDACION!$L$1047)*LIQUIDACION!$D$1045/IF(AND(LIQUIDACION!$D$1044&gt;LIQUIDACION!$B$1046,LIQUIDACION!$B$1046&gt;LIQUIDACION!$D$1043),366,365)),0)</f>
        <v>0</v>
      </c>
      <c r="AM66" s="618">
        <f>IF(AM$12=TRUE,(($L66*LIQUIDACION!$L$1047)*LIQUIDACION!$D$1045/IF(AND(LIQUIDACION!$D$1044&gt;LIQUIDACION!$B$1046,LIQUIDACION!$B$1046&gt;LIQUIDACION!$D$1043),366,365)),0)</f>
        <v>0</v>
      </c>
      <c r="AN66" s="618">
        <f>IF(AN$12=TRUE,(($M66*LIQUIDACION!$L$1047)*LIQUIDACION!$D$1045/IF(AND(LIQUIDACION!$D$1044&gt;LIQUIDACION!$B$1046,LIQUIDACION!$B$1046&gt;LIQUIDACION!$D$1043),366,365)),0)</f>
        <v>0</v>
      </c>
      <c r="AO66" s="618">
        <f>IF(AO$12=TRUE,(($N66*LIQUIDACION!$L$1047)*LIQUIDACION!$D$1045/IF(AND(LIQUIDACION!$D$1044&gt;LIQUIDACION!$B$1046,LIQUIDACION!$B$1046&gt;LIQUIDACION!$D$1043),366,365)),0)</f>
        <v>0</v>
      </c>
      <c r="AP66" s="618">
        <f>IF(AP$12=TRUE,(($O66*LIQUIDACION!$L$1047)*LIQUIDACION!$D$1045/IF(AND(LIQUIDACION!$D$1044&gt;LIQUIDACION!$B$1046,LIQUIDACION!$B$1046&gt;LIQUIDACION!$D$1043),366,365)),0)</f>
        <v>0</v>
      </c>
      <c r="AQ66" s="618">
        <f>IF(AQ$12=TRUE,(($P66*LIQUIDACION!$L$1047)*LIQUIDACION!$D$1045/IF(AND(LIQUIDACION!$D$1044&gt;LIQUIDACION!$B$1046,LIQUIDACION!$B$1046&gt;LIQUIDACION!$D$1043),366,365)),0)</f>
        <v>0</v>
      </c>
      <c r="AR66" s="618">
        <f>IF(AR$12=TRUE,(($Q66*LIQUIDACION!$L$1047)*LIQUIDACION!$D$1045/IF(AND(LIQUIDACION!$D$1044&gt;LIQUIDACION!$B$1046,LIQUIDACION!$B$1046&gt;LIQUIDACION!$D$1043),366,365)),0)</f>
        <v>0</v>
      </c>
      <c r="AS66" s="618">
        <f>IF(AS$12=TRUE,(($R66*LIQUIDACION!$L$1047)*LIQUIDACION!$D$1045/IF(AND(LIQUIDACION!$D$1044&gt;LIQUIDACION!$B$1046,LIQUIDACION!$B$1046&gt;LIQUIDACION!$D$1043),366,365)),0)</f>
        <v>0</v>
      </c>
      <c r="AT66" s="618">
        <f>IF(AT$12=TRUE,(($S66*LIQUIDACION!$L$1047)*LIQUIDACION!$D$1045/IF(AND(LIQUIDACION!$D$1044&gt;LIQUIDACION!$B$1046,LIQUIDACION!$B$1046&gt;LIQUIDACION!$D$1043),366,365)),0)</f>
        <v>0</v>
      </c>
      <c r="AU66" s="618">
        <f>IF(AU$12=TRUE,(($T66*LIQUIDACION!$L$1047)*LIQUIDACION!$D$1045/IF(AND(LIQUIDACION!$D$1044&gt;LIQUIDACION!$B$1046,LIQUIDACION!$B$1046&gt;LIQUIDACION!$D$1043),366,365)),0)</f>
        <v>0</v>
      </c>
      <c r="AV66" s="618">
        <f>IF(AV$12=TRUE,(($U66*LIQUIDACION!$L$1047)*LIQUIDACION!$D$1045/IF(AND(LIQUIDACION!$D$1044&gt;LIQUIDACION!$B$1046,LIQUIDACION!$B$1046&gt;LIQUIDACION!$D$1043),366,365)),0)</f>
        <v>0</v>
      </c>
      <c r="AW66" s="618">
        <f>IF(AW$12=TRUE,(($V66*LIQUIDACION!$L$1047)*LIQUIDACION!$D$1045/IF(AND(LIQUIDACION!$D$1044&gt;LIQUIDACION!$B$1046,LIQUIDACION!$B$1046&gt;LIQUIDACION!$D$1043),366,365)),0)</f>
        <v>0</v>
      </c>
      <c r="AX66" s="618">
        <f>IF(AX$12=TRUE,(($W66*LIQUIDACION!$L$1047)*LIQUIDACION!$D$1045/IF(AND(LIQUIDACION!$D$1044&gt;LIQUIDACION!$B$1046,LIQUIDACION!$B$1046&gt;LIQUIDACION!$D$1043),366,365)),0)</f>
        <v>0</v>
      </c>
    </row>
    <row r="67" spans="2:50" x14ac:dyDescent="0.25">
      <c r="B67" s="121">
        <v>55</v>
      </c>
      <c r="C67" s="124"/>
      <c r="D67" s="170"/>
      <c r="E67" s="170"/>
      <c r="F67" s="170"/>
      <c r="G67" s="170">
        <f t="shared" si="8"/>
        <v>0</v>
      </c>
      <c r="H67" s="170">
        <f t="shared" si="5"/>
        <v>0</v>
      </c>
      <c r="I67" s="170"/>
      <c r="J67" s="170"/>
      <c r="K67" s="170"/>
      <c r="L67" s="170"/>
      <c r="M67" s="170"/>
      <c r="N67" s="170"/>
      <c r="O67" s="170"/>
      <c r="P67" s="170"/>
      <c r="Q67" s="170"/>
      <c r="R67" s="170"/>
      <c r="S67" s="170"/>
      <c r="T67" s="170"/>
      <c r="U67" s="170"/>
      <c r="V67" s="170"/>
      <c r="W67" s="170"/>
      <c r="X67" s="170"/>
      <c r="Y67" s="170"/>
      <c r="Z67" s="170"/>
      <c r="AA67" s="170"/>
      <c r="AB67" s="415">
        <f t="shared" si="6"/>
        <v>0</v>
      </c>
      <c r="AC67" s="415">
        <f t="shared" si="7"/>
        <v>0</v>
      </c>
      <c r="AE67" s="618">
        <f>IF(AE$12=TRUE,(($D67*LIQUIDACION!$L$1046)*LIQUIDACION!$D$1045/IF(AND(LIQUIDACION!$D$1044&gt;LIQUIDACION!$B$1046,LIQUIDACION!$B$1046&gt;LIQUIDACION!$D$1043),366,365)),0)</f>
        <v>0</v>
      </c>
      <c r="AF67" s="618">
        <f>IF(AF$12=TRUE,(($E67*LIQUIDACION!$L$1046)*LIQUIDACION!$D$1045/IF(AND(LIQUIDACION!$D$1044&gt;LIQUIDACION!$B$1046,LIQUIDACION!$B$1046&gt;LIQUIDACION!$D$1043),366,365)),0)</f>
        <v>0</v>
      </c>
      <c r="AG67" s="618">
        <f>IF(AG$12=TRUE,(($F67*LIQUIDACION!$L$1046)*LIQUIDACION!$D$1045/IF(AND(LIQUIDACION!$D$1044&gt;LIQUIDACION!$B$1046,LIQUIDACION!$B$1046&gt;LIQUIDACION!$D$1043),366,365)),0)</f>
        <v>0</v>
      </c>
      <c r="AH67" s="618">
        <f>IF(AH$12=TRUE,(($G67*LIQUIDACION!$L$1046)*LIQUIDACION!$D$1045/IF(AND(LIQUIDACION!$D$1044&gt;LIQUIDACION!$B$1046,LIQUIDACION!$B$1046&gt;LIQUIDACION!$D$1043),366,365)),0)</f>
        <v>0</v>
      </c>
      <c r="AI67" s="618">
        <f>IF(AI$12=TRUE,(($H67*LIQUIDACION!$L$1047)*LIQUIDACION!$D$1045/IF(AND(LIQUIDACION!$D$1044&gt;LIQUIDACION!$B$1046,LIQUIDACION!$B$1046&gt;LIQUIDACION!$D$1043),366,365)),0)</f>
        <v>0</v>
      </c>
      <c r="AJ67" s="618">
        <f>IF(AJ$12=TRUE,(($I67*LIQUIDACION!$L$1047)*LIQUIDACION!$D$1045/IF(AND(LIQUIDACION!$D$1044&gt;LIQUIDACION!$B$1046,LIQUIDACION!$B$1046&gt;LIQUIDACION!$D$1043),366,365)),0)</f>
        <v>0</v>
      </c>
      <c r="AK67" s="618">
        <f>IF(AK$12=TRUE,(($J67*LIQUIDACION!$L$1047)*LIQUIDACION!$D$1045/IF(AND(LIQUIDACION!$D$1044&gt;LIQUIDACION!$B$1046,LIQUIDACION!$B$1046&gt;LIQUIDACION!$D$1043),366,365)),0)</f>
        <v>0</v>
      </c>
      <c r="AL67" s="618">
        <f>IF(AL$12=TRUE,(($K67*LIQUIDACION!$L$1047)*LIQUIDACION!$D$1045/IF(AND(LIQUIDACION!$D$1044&gt;LIQUIDACION!$B$1046,LIQUIDACION!$B$1046&gt;LIQUIDACION!$D$1043),366,365)),0)</f>
        <v>0</v>
      </c>
      <c r="AM67" s="618">
        <f>IF(AM$12=TRUE,(($L67*LIQUIDACION!$L$1047)*LIQUIDACION!$D$1045/IF(AND(LIQUIDACION!$D$1044&gt;LIQUIDACION!$B$1046,LIQUIDACION!$B$1046&gt;LIQUIDACION!$D$1043),366,365)),0)</f>
        <v>0</v>
      </c>
      <c r="AN67" s="618">
        <f>IF(AN$12=TRUE,(($M67*LIQUIDACION!$L$1047)*LIQUIDACION!$D$1045/IF(AND(LIQUIDACION!$D$1044&gt;LIQUIDACION!$B$1046,LIQUIDACION!$B$1046&gt;LIQUIDACION!$D$1043),366,365)),0)</f>
        <v>0</v>
      </c>
      <c r="AO67" s="618">
        <f>IF(AO$12=TRUE,(($N67*LIQUIDACION!$L$1047)*LIQUIDACION!$D$1045/IF(AND(LIQUIDACION!$D$1044&gt;LIQUIDACION!$B$1046,LIQUIDACION!$B$1046&gt;LIQUIDACION!$D$1043),366,365)),0)</f>
        <v>0</v>
      </c>
      <c r="AP67" s="618">
        <f>IF(AP$12=TRUE,(($O67*LIQUIDACION!$L$1047)*LIQUIDACION!$D$1045/IF(AND(LIQUIDACION!$D$1044&gt;LIQUIDACION!$B$1046,LIQUIDACION!$B$1046&gt;LIQUIDACION!$D$1043),366,365)),0)</f>
        <v>0</v>
      </c>
      <c r="AQ67" s="618">
        <f>IF(AQ$12=TRUE,(($P67*LIQUIDACION!$L$1047)*LIQUIDACION!$D$1045/IF(AND(LIQUIDACION!$D$1044&gt;LIQUIDACION!$B$1046,LIQUIDACION!$B$1046&gt;LIQUIDACION!$D$1043),366,365)),0)</f>
        <v>0</v>
      </c>
      <c r="AR67" s="618">
        <f>IF(AR$12=TRUE,(($Q67*LIQUIDACION!$L$1047)*LIQUIDACION!$D$1045/IF(AND(LIQUIDACION!$D$1044&gt;LIQUIDACION!$B$1046,LIQUIDACION!$B$1046&gt;LIQUIDACION!$D$1043),366,365)),0)</f>
        <v>0</v>
      </c>
      <c r="AS67" s="618">
        <f>IF(AS$12=TRUE,(($R67*LIQUIDACION!$L$1047)*LIQUIDACION!$D$1045/IF(AND(LIQUIDACION!$D$1044&gt;LIQUIDACION!$B$1046,LIQUIDACION!$B$1046&gt;LIQUIDACION!$D$1043),366,365)),0)</f>
        <v>0</v>
      </c>
      <c r="AT67" s="618">
        <f>IF(AT$12=TRUE,(($S67*LIQUIDACION!$L$1047)*LIQUIDACION!$D$1045/IF(AND(LIQUIDACION!$D$1044&gt;LIQUIDACION!$B$1046,LIQUIDACION!$B$1046&gt;LIQUIDACION!$D$1043),366,365)),0)</f>
        <v>0</v>
      </c>
      <c r="AU67" s="618">
        <f>IF(AU$12=TRUE,(($T67*LIQUIDACION!$L$1047)*LIQUIDACION!$D$1045/IF(AND(LIQUIDACION!$D$1044&gt;LIQUIDACION!$B$1046,LIQUIDACION!$B$1046&gt;LIQUIDACION!$D$1043),366,365)),0)</f>
        <v>0</v>
      </c>
      <c r="AV67" s="618">
        <f>IF(AV$12=TRUE,(($U67*LIQUIDACION!$L$1047)*LIQUIDACION!$D$1045/IF(AND(LIQUIDACION!$D$1044&gt;LIQUIDACION!$B$1046,LIQUIDACION!$B$1046&gt;LIQUIDACION!$D$1043),366,365)),0)</f>
        <v>0</v>
      </c>
      <c r="AW67" s="618">
        <f>IF(AW$12=TRUE,(($V67*LIQUIDACION!$L$1047)*LIQUIDACION!$D$1045/IF(AND(LIQUIDACION!$D$1044&gt;LIQUIDACION!$B$1046,LIQUIDACION!$B$1046&gt;LIQUIDACION!$D$1043),366,365)),0)</f>
        <v>0</v>
      </c>
      <c r="AX67" s="618">
        <f>IF(AX$12=TRUE,(($W67*LIQUIDACION!$L$1047)*LIQUIDACION!$D$1045/IF(AND(LIQUIDACION!$D$1044&gt;LIQUIDACION!$B$1046,LIQUIDACION!$B$1046&gt;LIQUIDACION!$D$1043),366,365)),0)</f>
        <v>0</v>
      </c>
    </row>
    <row r="68" spans="2:50" x14ac:dyDescent="0.25">
      <c r="B68" s="123">
        <v>56</v>
      </c>
      <c r="C68" s="124"/>
      <c r="D68" s="170"/>
      <c r="E68" s="170"/>
      <c r="F68" s="170"/>
      <c r="G68" s="170">
        <f t="shared" si="8"/>
        <v>0</v>
      </c>
      <c r="H68" s="170">
        <f t="shared" si="5"/>
        <v>0</v>
      </c>
      <c r="I68" s="170"/>
      <c r="J68" s="170"/>
      <c r="K68" s="170"/>
      <c r="L68" s="170"/>
      <c r="M68" s="170"/>
      <c r="N68" s="170"/>
      <c r="O68" s="170"/>
      <c r="P68" s="170"/>
      <c r="Q68" s="170"/>
      <c r="R68" s="170"/>
      <c r="S68" s="170"/>
      <c r="T68" s="170"/>
      <c r="U68" s="170"/>
      <c r="V68" s="170"/>
      <c r="W68" s="170"/>
      <c r="X68" s="170"/>
      <c r="Y68" s="170"/>
      <c r="Z68" s="170"/>
      <c r="AA68" s="170"/>
      <c r="AB68" s="415">
        <f t="shared" si="6"/>
        <v>0</v>
      </c>
      <c r="AC68" s="415">
        <f t="shared" si="7"/>
        <v>0</v>
      </c>
      <c r="AE68" s="618">
        <f>IF(AE$12=TRUE,(($D68*LIQUIDACION!$L$1046)*LIQUIDACION!$D$1045/IF(AND(LIQUIDACION!$D$1044&gt;LIQUIDACION!$B$1046,LIQUIDACION!$B$1046&gt;LIQUIDACION!$D$1043),366,365)),0)</f>
        <v>0</v>
      </c>
      <c r="AF68" s="618">
        <f>IF(AF$12=TRUE,(($E68*LIQUIDACION!$L$1046)*LIQUIDACION!$D$1045/IF(AND(LIQUIDACION!$D$1044&gt;LIQUIDACION!$B$1046,LIQUIDACION!$B$1046&gt;LIQUIDACION!$D$1043),366,365)),0)</f>
        <v>0</v>
      </c>
      <c r="AG68" s="618">
        <f>IF(AG$12=TRUE,(($F68*LIQUIDACION!$L$1046)*LIQUIDACION!$D$1045/IF(AND(LIQUIDACION!$D$1044&gt;LIQUIDACION!$B$1046,LIQUIDACION!$B$1046&gt;LIQUIDACION!$D$1043),366,365)),0)</f>
        <v>0</v>
      </c>
      <c r="AH68" s="618">
        <f>IF(AH$12=TRUE,(($G68*LIQUIDACION!$L$1046)*LIQUIDACION!$D$1045/IF(AND(LIQUIDACION!$D$1044&gt;LIQUIDACION!$B$1046,LIQUIDACION!$B$1046&gt;LIQUIDACION!$D$1043),366,365)),0)</f>
        <v>0</v>
      </c>
      <c r="AI68" s="618">
        <f>IF(AI$12=TRUE,(($H68*LIQUIDACION!$L$1047)*LIQUIDACION!$D$1045/IF(AND(LIQUIDACION!$D$1044&gt;LIQUIDACION!$B$1046,LIQUIDACION!$B$1046&gt;LIQUIDACION!$D$1043),366,365)),0)</f>
        <v>0</v>
      </c>
      <c r="AJ68" s="618">
        <f>IF(AJ$12=TRUE,(($I68*LIQUIDACION!$L$1047)*LIQUIDACION!$D$1045/IF(AND(LIQUIDACION!$D$1044&gt;LIQUIDACION!$B$1046,LIQUIDACION!$B$1046&gt;LIQUIDACION!$D$1043),366,365)),0)</f>
        <v>0</v>
      </c>
      <c r="AK68" s="618">
        <f>IF(AK$12=TRUE,(($J68*LIQUIDACION!$L$1047)*LIQUIDACION!$D$1045/IF(AND(LIQUIDACION!$D$1044&gt;LIQUIDACION!$B$1046,LIQUIDACION!$B$1046&gt;LIQUIDACION!$D$1043),366,365)),0)</f>
        <v>0</v>
      </c>
      <c r="AL68" s="618">
        <f>IF(AL$12=TRUE,(($K68*LIQUIDACION!$L$1047)*LIQUIDACION!$D$1045/IF(AND(LIQUIDACION!$D$1044&gt;LIQUIDACION!$B$1046,LIQUIDACION!$B$1046&gt;LIQUIDACION!$D$1043),366,365)),0)</f>
        <v>0</v>
      </c>
      <c r="AM68" s="618">
        <f>IF(AM$12=TRUE,(($L68*LIQUIDACION!$L$1047)*LIQUIDACION!$D$1045/IF(AND(LIQUIDACION!$D$1044&gt;LIQUIDACION!$B$1046,LIQUIDACION!$B$1046&gt;LIQUIDACION!$D$1043),366,365)),0)</f>
        <v>0</v>
      </c>
      <c r="AN68" s="618">
        <f>IF(AN$12=TRUE,(($M68*LIQUIDACION!$L$1047)*LIQUIDACION!$D$1045/IF(AND(LIQUIDACION!$D$1044&gt;LIQUIDACION!$B$1046,LIQUIDACION!$B$1046&gt;LIQUIDACION!$D$1043),366,365)),0)</f>
        <v>0</v>
      </c>
      <c r="AO68" s="618">
        <f>IF(AO$12=TRUE,(($N68*LIQUIDACION!$L$1047)*LIQUIDACION!$D$1045/IF(AND(LIQUIDACION!$D$1044&gt;LIQUIDACION!$B$1046,LIQUIDACION!$B$1046&gt;LIQUIDACION!$D$1043),366,365)),0)</f>
        <v>0</v>
      </c>
      <c r="AP68" s="618">
        <f>IF(AP$12=TRUE,(($O68*LIQUIDACION!$L$1047)*LIQUIDACION!$D$1045/IF(AND(LIQUIDACION!$D$1044&gt;LIQUIDACION!$B$1046,LIQUIDACION!$B$1046&gt;LIQUIDACION!$D$1043),366,365)),0)</f>
        <v>0</v>
      </c>
      <c r="AQ68" s="618">
        <f>IF(AQ$12=TRUE,(($P68*LIQUIDACION!$L$1047)*LIQUIDACION!$D$1045/IF(AND(LIQUIDACION!$D$1044&gt;LIQUIDACION!$B$1046,LIQUIDACION!$B$1046&gt;LIQUIDACION!$D$1043),366,365)),0)</f>
        <v>0</v>
      </c>
      <c r="AR68" s="618">
        <f>IF(AR$12=TRUE,(($Q68*LIQUIDACION!$L$1047)*LIQUIDACION!$D$1045/IF(AND(LIQUIDACION!$D$1044&gt;LIQUIDACION!$B$1046,LIQUIDACION!$B$1046&gt;LIQUIDACION!$D$1043),366,365)),0)</f>
        <v>0</v>
      </c>
      <c r="AS68" s="618">
        <f>IF(AS$12=TRUE,(($R68*LIQUIDACION!$L$1047)*LIQUIDACION!$D$1045/IF(AND(LIQUIDACION!$D$1044&gt;LIQUIDACION!$B$1046,LIQUIDACION!$B$1046&gt;LIQUIDACION!$D$1043),366,365)),0)</f>
        <v>0</v>
      </c>
      <c r="AT68" s="618">
        <f>IF(AT$12=TRUE,(($S68*LIQUIDACION!$L$1047)*LIQUIDACION!$D$1045/IF(AND(LIQUIDACION!$D$1044&gt;LIQUIDACION!$B$1046,LIQUIDACION!$B$1046&gt;LIQUIDACION!$D$1043),366,365)),0)</f>
        <v>0</v>
      </c>
      <c r="AU68" s="618">
        <f>IF(AU$12=TRUE,(($T68*LIQUIDACION!$L$1047)*LIQUIDACION!$D$1045/IF(AND(LIQUIDACION!$D$1044&gt;LIQUIDACION!$B$1046,LIQUIDACION!$B$1046&gt;LIQUIDACION!$D$1043),366,365)),0)</f>
        <v>0</v>
      </c>
      <c r="AV68" s="618">
        <f>IF(AV$12=TRUE,(($U68*LIQUIDACION!$L$1047)*LIQUIDACION!$D$1045/IF(AND(LIQUIDACION!$D$1044&gt;LIQUIDACION!$B$1046,LIQUIDACION!$B$1046&gt;LIQUIDACION!$D$1043),366,365)),0)</f>
        <v>0</v>
      </c>
      <c r="AW68" s="618">
        <f>IF(AW$12=TRUE,(($V68*LIQUIDACION!$L$1047)*LIQUIDACION!$D$1045/IF(AND(LIQUIDACION!$D$1044&gt;LIQUIDACION!$B$1046,LIQUIDACION!$B$1046&gt;LIQUIDACION!$D$1043),366,365)),0)</f>
        <v>0</v>
      </c>
      <c r="AX68" s="618">
        <f>IF(AX$12=TRUE,(($W68*LIQUIDACION!$L$1047)*LIQUIDACION!$D$1045/IF(AND(LIQUIDACION!$D$1044&gt;LIQUIDACION!$B$1046,LIQUIDACION!$B$1046&gt;LIQUIDACION!$D$1043),366,365)),0)</f>
        <v>0</v>
      </c>
    </row>
    <row r="69" spans="2:50" x14ac:dyDescent="0.25">
      <c r="B69" s="121">
        <v>57</v>
      </c>
      <c r="C69" s="124"/>
      <c r="D69" s="170"/>
      <c r="E69" s="170"/>
      <c r="F69" s="170"/>
      <c r="G69" s="170">
        <f t="shared" si="8"/>
        <v>0</v>
      </c>
      <c r="H69" s="170">
        <f t="shared" si="5"/>
        <v>0</v>
      </c>
      <c r="I69" s="170"/>
      <c r="J69" s="170"/>
      <c r="K69" s="170"/>
      <c r="L69" s="170"/>
      <c r="M69" s="170"/>
      <c r="N69" s="170"/>
      <c r="O69" s="170"/>
      <c r="P69" s="170"/>
      <c r="Q69" s="170"/>
      <c r="R69" s="170"/>
      <c r="S69" s="170"/>
      <c r="T69" s="170"/>
      <c r="U69" s="170"/>
      <c r="V69" s="170"/>
      <c r="W69" s="170"/>
      <c r="X69" s="170"/>
      <c r="Y69" s="170"/>
      <c r="Z69" s="170"/>
      <c r="AA69" s="170"/>
      <c r="AB69" s="415">
        <f t="shared" si="6"/>
        <v>0</v>
      </c>
      <c r="AC69" s="415">
        <f t="shared" si="7"/>
        <v>0</v>
      </c>
      <c r="AE69" s="618">
        <f>IF(AE$12=TRUE,(($D69*LIQUIDACION!$L$1046)*LIQUIDACION!$D$1045/IF(AND(LIQUIDACION!$D$1044&gt;LIQUIDACION!$B$1046,LIQUIDACION!$B$1046&gt;LIQUIDACION!$D$1043),366,365)),0)</f>
        <v>0</v>
      </c>
      <c r="AF69" s="618">
        <f>IF(AF$12=TRUE,(($E69*LIQUIDACION!$L$1046)*LIQUIDACION!$D$1045/IF(AND(LIQUIDACION!$D$1044&gt;LIQUIDACION!$B$1046,LIQUIDACION!$B$1046&gt;LIQUIDACION!$D$1043),366,365)),0)</f>
        <v>0</v>
      </c>
      <c r="AG69" s="618">
        <f>IF(AG$12=TRUE,(($F69*LIQUIDACION!$L$1046)*LIQUIDACION!$D$1045/IF(AND(LIQUIDACION!$D$1044&gt;LIQUIDACION!$B$1046,LIQUIDACION!$B$1046&gt;LIQUIDACION!$D$1043),366,365)),0)</f>
        <v>0</v>
      </c>
      <c r="AH69" s="618">
        <f>IF(AH$12=TRUE,(($G69*LIQUIDACION!$L$1046)*LIQUIDACION!$D$1045/IF(AND(LIQUIDACION!$D$1044&gt;LIQUIDACION!$B$1046,LIQUIDACION!$B$1046&gt;LIQUIDACION!$D$1043),366,365)),0)</f>
        <v>0</v>
      </c>
      <c r="AI69" s="618">
        <f>IF(AI$12=TRUE,(($H69*LIQUIDACION!$L$1047)*LIQUIDACION!$D$1045/IF(AND(LIQUIDACION!$D$1044&gt;LIQUIDACION!$B$1046,LIQUIDACION!$B$1046&gt;LIQUIDACION!$D$1043),366,365)),0)</f>
        <v>0</v>
      </c>
      <c r="AJ69" s="618">
        <f>IF(AJ$12=TRUE,(($I69*LIQUIDACION!$L$1047)*LIQUIDACION!$D$1045/IF(AND(LIQUIDACION!$D$1044&gt;LIQUIDACION!$B$1046,LIQUIDACION!$B$1046&gt;LIQUIDACION!$D$1043),366,365)),0)</f>
        <v>0</v>
      </c>
      <c r="AK69" s="618">
        <f>IF(AK$12=TRUE,(($J69*LIQUIDACION!$L$1047)*LIQUIDACION!$D$1045/IF(AND(LIQUIDACION!$D$1044&gt;LIQUIDACION!$B$1046,LIQUIDACION!$B$1046&gt;LIQUIDACION!$D$1043),366,365)),0)</f>
        <v>0</v>
      </c>
      <c r="AL69" s="618">
        <f>IF(AL$12=TRUE,(($K69*LIQUIDACION!$L$1047)*LIQUIDACION!$D$1045/IF(AND(LIQUIDACION!$D$1044&gt;LIQUIDACION!$B$1046,LIQUIDACION!$B$1046&gt;LIQUIDACION!$D$1043),366,365)),0)</f>
        <v>0</v>
      </c>
      <c r="AM69" s="618">
        <f>IF(AM$12=TRUE,(($L69*LIQUIDACION!$L$1047)*LIQUIDACION!$D$1045/IF(AND(LIQUIDACION!$D$1044&gt;LIQUIDACION!$B$1046,LIQUIDACION!$B$1046&gt;LIQUIDACION!$D$1043),366,365)),0)</f>
        <v>0</v>
      </c>
      <c r="AN69" s="618">
        <f>IF(AN$12=TRUE,(($M69*LIQUIDACION!$L$1047)*LIQUIDACION!$D$1045/IF(AND(LIQUIDACION!$D$1044&gt;LIQUIDACION!$B$1046,LIQUIDACION!$B$1046&gt;LIQUIDACION!$D$1043),366,365)),0)</f>
        <v>0</v>
      </c>
      <c r="AO69" s="618">
        <f>IF(AO$12=TRUE,(($N69*LIQUIDACION!$L$1047)*LIQUIDACION!$D$1045/IF(AND(LIQUIDACION!$D$1044&gt;LIQUIDACION!$B$1046,LIQUIDACION!$B$1046&gt;LIQUIDACION!$D$1043),366,365)),0)</f>
        <v>0</v>
      </c>
      <c r="AP69" s="618">
        <f>IF(AP$12=TRUE,(($O69*LIQUIDACION!$L$1047)*LIQUIDACION!$D$1045/IF(AND(LIQUIDACION!$D$1044&gt;LIQUIDACION!$B$1046,LIQUIDACION!$B$1046&gt;LIQUIDACION!$D$1043),366,365)),0)</f>
        <v>0</v>
      </c>
      <c r="AQ69" s="618">
        <f>IF(AQ$12=TRUE,(($P69*LIQUIDACION!$L$1047)*LIQUIDACION!$D$1045/IF(AND(LIQUIDACION!$D$1044&gt;LIQUIDACION!$B$1046,LIQUIDACION!$B$1046&gt;LIQUIDACION!$D$1043),366,365)),0)</f>
        <v>0</v>
      </c>
      <c r="AR69" s="618">
        <f>IF(AR$12=TRUE,(($Q69*LIQUIDACION!$L$1047)*LIQUIDACION!$D$1045/IF(AND(LIQUIDACION!$D$1044&gt;LIQUIDACION!$B$1046,LIQUIDACION!$B$1046&gt;LIQUIDACION!$D$1043),366,365)),0)</f>
        <v>0</v>
      </c>
      <c r="AS69" s="618">
        <f>IF(AS$12=TRUE,(($R69*LIQUIDACION!$L$1047)*LIQUIDACION!$D$1045/IF(AND(LIQUIDACION!$D$1044&gt;LIQUIDACION!$B$1046,LIQUIDACION!$B$1046&gt;LIQUIDACION!$D$1043),366,365)),0)</f>
        <v>0</v>
      </c>
      <c r="AT69" s="618">
        <f>IF(AT$12=TRUE,(($S69*LIQUIDACION!$L$1047)*LIQUIDACION!$D$1045/IF(AND(LIQUIDACION!$D$1044&gt;LIQUIDACION!$B$1046,LIQUIDACION!$B$1046&gt;LIQUIDACION!$D$1043),366,365)),0)</f>
        <v>0</v>
      </c>
      <c r="AU69" s="618">
        <f>IF(AU$12=TRUE,(($T69*LIQUIDACION!$L$1047)*LIQUIDACION!$D$1045/IF(AND(LIQUIDACION!$D$1044&gt;LIQUIDACION!$B$1046,LIQUIDACION!$B$1046&gt;LIQUIDACION!$D$1043),366,365)),0)</f>
        <v>0</v>
      </c>
      <c r="AV69" s="618">
        <f>IF(AV$12=TRUE,(($U69*LIQUIDACION!$L$1047)*LIQUIDACION!$D$1045/IF(AND(LIQUIDACION!$D$1044&gt;LIQUIDACION!$B$1046,LIQUIDACION!$B$1046&gt;LIQUIDACION!$D$1043),366,365)),0)</f>
        <v>0</v>
      </c>
      <c r="AW69" s="618">
        <f>IF(AW$12=TRUE,(($V69*LIQUIDACION!$L$1047)*LIQUIDACION!$D$1045/IF(AND(LIQUIDACION!$D$1044&gt;LIQUIDACION!$B$1046,LIQUIDACION!$B$1046&gt;LIQUIDACION!$D$1043),366,365)),0)</f>
        <v>0</v>
      </c>
      <c r="AX69" s="618">
        <f>IF(AX$12=TRUE,(($W69*LIQUIDACION!$L$1047)*LIQUIDACION!$D$1045/IF(AND(LIQUIDACION!$D$1044&gt;LIQUIDACION!$B$1046,LIQUIDACION!$B$1046&gt;LIQUIDACION!$D$1043),366,365)),0)</f>
        <v>0</v>
      </c>
    </row>
    <row r="70" spans="2:50" x14ac:dyDescent="0.25">
      <c r="B70" s="123">
        <v>58</v>
      </c>
      <c r="C70" s="124"/>
      <c r="D70" s="170"/>
      <c r="E70" s="170"/>
      <c r="F70" s="170"/>
      <c r="G70" s="170">
        <f t="shared" si="8"/>
        <v>0</v>
      </c>
      <c r="H70" s="170">
        <f t="shared" si="5"/>
        <v>0</v>
      </c>
      <c r="I70" s="170"/>
      <c r="J70" s="170"/>
      <c r="K70" s="170"/>
      <c r="L70" s="170"/>
      <c r="M70" s="170"/>
      <c r="N70" s="170"/>
      <c r="O70" s="170"/>
      <c r="P70" s="170"/>
      <c r="Q70" s="170"/>
      <c r="R70" s="170"/>
      <c r="S70" s="170"/>
      <c r="T70" s="170"/>
      <c r="U70" s="170"/>
      <c r="V70" s="170"/>
      <c r="W70" s="170"/>
      <c r="X70" s="170"/>
      <c r="Y70" s="170"/>
      <c r="Z70" s="170"/>
      <c r="AA70" s="170"/>
      <c r="AB70" s="415">
        <f t="shared" si="6"/>
        <v>0</v>
      </c>
      <c r="AC70" s="415">
        <f t="shared" si="7"/>
        <v>0</v>
      </c>
      <c r="AE70" s="618">
        <f>IF(AE$12=TRUE,(($D70*LIQUIDACION!$L$1046)*LIQUIDACION!$D$1045/IF(AND(LIQUIDACION!$D$1044&gt;LIQUIDACION!$B$1046,LIQUIDACION!$B$1046&gt;LIQUIDACION!$D$1043),366,365)),0)</f>
        <v>0</v>
      </c>
      <c r="AF70" s="618">
        <f>IF(AF$12=TRUE,(($E70*LIQUIDACION!$L$1046)*LIQUIDACION!$D$1045/IF(AND(LIQUIDACION!$D$1044&gt;LIQUIDACION!$B$1046,LIQUIDACION!$B$1046&gt;LIQUIDACION!$D$1043),366,365)),0)</f>
        <v>0</v>
      </c>
      <c r="AG70" s="618">
        <f>IF(AG$12=TRUE,(($F70*LIQUIDACION!$L$1046)*LIQUIDACION!$D$1045/IF(AND(LIQUIDACION!$D$1044&gt;LIQUIDACION!$B$1046,LIQUIDACION!$B$1046&gt;LIQUIDACION!$D$1043),366,365)),0)</f>
        <v>0</v>
      </c>
      <c r="AH70" s="618">
        <f>IF(AH$12=TRUE,(($G70*LIQUIDACION!$L$1046)*LIQUIDACION!$D$1045/IF(AND(LIQUIDACION!$D$1044&gt;LIQUIDACION!$B$1046,LIQUIDACION!$B$1046&gt;LIQUIDACION!$D$1043),366,365)),0)</f>
        <v>0</v>
      </c>
      <c r="AI70" s="618">
        <f>IF(AI$12=TRUE,(($H70*LIQUIDACION!$L$1047)*LIQUIDACION!$D$1045/IF(AND(LIQUIDACION!$D$1044&gt;LIQUIDACION!$B$1046,LIQUIDACION!$B$1046&gt;LIQUIDACION!$D$1043),366,365)),0)</f>
        <v>0</v>
      </c>
      <c r="AJ70" s="618">
        <f>IF(AJ$12=TRUE,(($I70*LIQUIDACION!$L$1047)*LIQUIDACION!$D$1045/IF(AND(LIQUIDACION!$D$1044&gt;LIQUIDACION!$B$1046,LIQUIDACION!$B$1046&gt;LIQUIDACION!$D$1043),366,365)),0)</f>
        <v>0</v>
      </c>
      <c r="AK70" s="618">
        <f>IF(AK$12=TRUE,(($J70*LIQUIDACION!$L$1047)*LIQUIDACION!$D$1045/IF(AND(LIQUIDACION!$D$1044&gt;LIQUIDACION!$B$1046,LIQUIDACION!$B$1046&gt;LIQUIDACION!$D$1043),366,365)),0)</f>
        <v>0</v>
      </c>
      <c r="AL70" s="618">
        <f>IF(AL$12=TRUE,(($K70*LIQUIDACION!$L$1047)*LIQUIDACION!$D$1045/IF(AND(LIQUIDACION!$D$1044&gt;LIQUIDACION!$B$1046,LIQUIDACION!$B$1046&gt;LIQUIDACION!$D$1043),366,365)),0)</f>
        <v>0</v>
      </c>
      <c r="AM70" s="618">
        <f>IF(AM$12=TRUE,(($L70*LIQUIDACION!$L$1047)*LIQUIDACION!$D$1045/IF(AND(LIQUIDACION!$D$1044&gt;LIQUIDACION!$B$1046,LIQUIDACION!$B$1046&gt;LIQUIDACION!$D$1043),366,365)),0)</f>
        <v>0</v>
      </c>
      <c r="AN70" s="618">
        <f>IF(AN$12=TRUE,(($M70*LIQUIDACION!$L$1047)*LIQUIDACION!$D$1045/IF(AND(LIQUIDACION!$D$1044&gt;LIQUIDACION!$B$1046,LIQUIDACION!$B$1046&gt;LIQUIDACION!$D$1043),366,365)),0)</f>
        <v>0</v>
      </c>
      <c r="AO70" s="618">
        <f>IF(AO$12=TRUE,(($N70*LIQUIDACION!$L$1047)*LIQUIDACION!$D$1045/IF(AND(LIQUIDACION!$D$1044&gt;LIQUIDACION!$B$1046,LIQUIDACION!$B$1046&gt;LIQUIDACION!$D$1043),366,365)),0)</f>
        <v>0</v>
      </c>
      <c r="AP70" s="618">
        <f>IF(AP$12=TRUE,(($O70*LIQUIDACION!$L$1047)*LIQUIDACION!$D$1045/IF(AND(LIQUIDACION!$D$1044&gt;LIQUIDACION!$B$1046,LIQUIDACION!$B$1046&gt;LIQUIDACION!$D$1043),366,365)),0)</f>
        <v>0</v>
      </c>
      <c r="AQ70" s="618">
        <f>IF(AQ$12=TRUE,(($P70*LIQUIDACION!$L$1047)*LIQUIDACION!$D$1045/IF(AND(LIQUIDACION!$D$1044&gt;LIQUIDACION!$B$1046,LIQUIDACION!$B$1046&gt;LIQUIDACION!$D$1043),366,365)),0)</f>
        <v>0</v>
      </c>
      <c r="AR70" s="618">
        <f>IF(AR$12=TRUE,(($Q70*LIQUIDACION!$L$1047)*LIQUIDACION!$D$1045/IF(AND(LIQUIDACION!$D$1044&gt;LIQUIDACION!$B$1046,LIQUIDACION!$B$1046&gt;LIQUIDACION!$D$1043),366,365)),0)</f>
        <v>0</v>
      </c>
      <c r="AS70" s="618">
        <f>IF(AS$12=TRUE,(($R70*LIQUIDACION!$L$1047)*LIQUIDACION!$D$1045/IF(AND(LIQUIDACION!$D$1044&gt;LIQUIDACION!$B$1046,LIQUIDACION!$B$1046&gt;LIQUIDACION!$D$1043),366,365)),0)</f>
        <v>0</v>
      </c>
      <c r="AT70" s="618">
        <f>IF(AT$12=TRUE,(($S70*LIQUIDACION!$L$1047)*LIQUIDACION!$D$1045/IF(AND(LIQUIDACION!$D$1044&gt;LIQUIDACION!$B$1046,LIQUIDACION!$B$1046&gt;LIQUIDACION!$D$1043),366,365)),0)</f>
        <v>0</v>
      </c>
      <c r="AU70" s="618">
        <f>IF(AU$12=TRUE,(($T70*LIQUIDACION!$L$1047)*LIQUIDACION!$D$1045/IF(AND(LIQUIDACION!$D$1044&gt;LIQUIDACION!$B$1046,LIQUIDACION!$B$1046&gt;LIQUIDACION!$D$1043),366,365)),0)</f>
        <v>0</v>
      </c>
      <c r="AV70" s="618">
        <f>IF(AV$12=TRUE,(($U70*LIQUIDACION!$L$1047)*LIQUIDACION!$D$1045/IF(AND(LIQUIDACION!$D$1044&gt;LIQUIDACION!$B$1046,LIQUIDACION!$B$1046&gt;LIQUIDACION!$D$1043),366,365)),0)</f>
        <v>0</v>
      </c>
      <c r="AW70" s="618">
        <f>IF(AW$12=TRUE,(($V70*LIQUIDACION!$L$1047)*LIQUIDACION!$D$1045/IF(AND(LIQUIDACION!$D$1044&gt;LIQUIDACION!$B$1046,LIQUIDACION!$B$1046&gt;LIQUIDACION!$D$1043),366,365)),0)</f>
        <v>0</v>
      </c>
      <c r="AX70" s="618">
        <f>IF(AX$12=TRUE,(($W70*LIQUIDACION!$L$1047)*LIQUIDACION!$D$1045/IF(AND(LIQUIDACION!$D$1044&gt;LIQUIDACION!$B$1046,LIQUIDACION!$B$1046&gt;LIQUIDACION!$D$1043),366,365)),0)</f>
        <v>0</v>
      </c>
    </row>
    <row r="71" spans="2:50" x14ac:dyDescent="0.25">
      <c r="B71" s="121">
        <v>59</v>
      </c>
      <c r="C71" s="124"/>
      <c r="D71" s="170"/>
      <c r="E71" s="170"/>
      <c r="F71" s="170"/>
      <c r="G71" s="170">
        <f t="shared" si="8"/>
        <v>0</v>
      </c>
      <c r="H71" s="170">
        <f t="shared" si="5"/>
        <v>0</v>
      </c>
      <c r="I71" s="170"/>
      <c r="J71" s="170"/>
      <c r="K71" s="170"/>
      <c r="L71" s="170"/>
      <c r="M71" s="170"/>
      <c r="N71" s="170"/>
      <c r="O71" s="170"/>
      <c r="P71" s="170"/>
      <c r="Q71" s="170"/>
      <c r="R71" s="170"/>
      <c r="S71" s="170"/>
      <c r="T71" s="170"/>
      <c r="U71" s="170"/>
      <c r="V71" s="170"/>
      <c r="W71" s="170"/>
      <c r="X71" s="170"/>
      <c r="Y71" s="170"/>
      <c r="Z71" s="170"/>
      <c r="AA71" s="170"/>
      <c r="AB71" s="415">
        <f t="shared" si="6"/>
        <v>0</v>
      </c>
      <c r="AC71" s="415">
        <f t="shared" si="7"/>
        <v>0</v>
      </c>
      <c r="AE71" s="618">
        <f>IF(AE$12=TRUE,(($D71*LIQUIDACION!$L$1046)*LIQUIDACION!$D$1045/IF(AND(LIQUIDACION!$D$1044&gt;LIQUIDACION!$B$1046,LIQUIDACION!$B$1046&gt;LIQUIDACION!$D$1043),366,365)),0)</f>
        <v>0</v>
      </c>
      <c r="AF71" s="618">
        <f>IF(AF$12=TRUE,(($E71*LIQUIDACION!$L$1046)*LIQUIDACION!$D$1045/IF(AND(LIQUIDACION!$D$1044&gt;LIQUIDACION!$B$1046,LIQUIDACION!$B$1046&gt;LIQUIDACION!$D$1043),366,365)),0)</f>
        <v>0</v>
      </c>
      <c r="AG71" s="618">
        <f>IF(AG$12=TRUE,(($F71*LIQUIDACION!$L$1046)*LIQUIDACION!$D$1045/IF(AND(LIQUIDACION!$D$1044&gt;LIQUIDACION!$B$1046,LIQUIDACION!$B$1046&gt;LIQUIDACION!$D$1043),366,365)),0)</f>
        <v>0</v>
      </c>
      <c r="AH71" s="618">
        <f>IF(AH$12=TRUE,(($G71*LIQUIDACION!$L$1046)*LIQUIDACION!$D$1045/IF(AND(LIQUIDACION!$D$1044&gt;LIQUIDACION!$B$1046,LIQUIDACION!$B$1046&gt;LIQUIDACION!$D$1043),366,365)),0)</f>
        <v>0</v>
      </c>
      <c r="AI71" s="618">
        <f>IF(AI$12=TRUE,(($H71*LIQUIDACION!$L$1047)*LIQUIDACION!$D$1045/IF(AND(LIQUIDACION!$D$1044&gt;LIQUIDACION!$B$1046,LIQUIDACION!$B$1046&gt;LIQUIDACION!$D$1043),366,365)),0)</f>
        <v>0</v>
      </c>
      <c r="AJ71" s="618">
        <f>IF(AJ$12=TRUE,(($I71*LIQUIDACION!$L$1047)*LIQUIDACION!$D$1045/IF(AND(LIQUIDACION!$D$1044&gt;LIQUIDACION!$B$1046,LIQUIDACION!$B$1046&gt;LIQUIDACION!$D$1043),366,365)),0)</f>
        <v>0</v>
      </c>
      <c r="AK71" s="618">
        <f>IF(AK$12=TRUE,(($J71*LIQUIDACION!$L$1047)*LIQUIDACION!$D$1045/IF(AND(LIQUIDACION!$D$1044&gt;LIQUIDACION!$B$1046,LIQUIDACION!$B$1046&gt;LIQUIDACION!$D$1043),366,365)),0)</f>
        <v>0</v>
      </c>
      <c r="AL71" s="618">
        <f>IF(AL$12=TRUE,(($K71*LIQUIDACION!$L$1047)*LIQUIDACION!$D$1045/IF(AND(LIQUIDACION!$D$1044&gt;LIQUIDACION!$B$1046,LIQUIDACION!$B$1046&gt;LIQUIDACION!$D$1043),366,365)),0)</f>
        <v>0</v>
      </c>
      <c r="AM71" s="618">
        <f>IF(AM$12=TRUE,(($L71*LIQUIDACION!$L$1047)*LIQUIDACION!$D$1045/IF(AND(LIQUIDACION!$D$1044&gt;LIQUIDACION!$B$1046,LIQUIDACION!$B$1046&gt;LIQUIDACION!$D$1043),366,365)),0)</f>
        <v>0</v>
      </c>
      <c r="AN71" s="618">
        <f>IF(AN$12=TRUE,(($M71*LIQUIDACION!$L$1047)*LIQUIDACION!$D$1045/IF(AND(LIQUIDACION!$D$1044&gt;LIQUIDACION!$B$1046,LIQUIDACION!$B$1046&gt;LIQUIDACION!$D$1043),366,365)),0)</f>
        <v>0</v>
      </c>
      <c r="AO71" s="618">
        <f>IF(AO$12=TRUE,(($N71*LIQUIDACION!$L$1047)*LIQUIDACION!$D$1045/IF(AND(LIQUIDACION!$D$1044&gt;LIQUIDACION!$B$1046,LIQUIDACION!$B$1046&gt;LIQUIDACION!$D$1043),366,365)),0)</f>
        <v>0</v>
      </c>
      <c r="AP71" s="618">
        <f>IF(AP$12=TRUE,(($O71*LIQUIDACION!$L$1047)*LIQUIDACION!$D$1045/IF(AND(LIQUIDACION!$D$1044&gt;LIQUIDACION!$B$1046,LIQUIDACION!$B$1046&gt;LIQUIDACION!$D$1043),366,365)),0)</f>
        <v>0</v>
      </c>
      <c r="AQ71" s="618">
        <f>IF(AQ$12=TRUE,(($P71*LIQUIDACION!$L$1047)*LIQUIDACION!$D$1045/IF(AND(LIQUIDACION!$D$1044&gt;LIQUIDACION!$B$1046,LIQUIDACION!$B$1046&gt;LIQUIDACION!$D$1043),366,365)),0)</f>
        <v>0</v>
      </c>
      <c r="AR71" s="618">
        <f>IF(AR$12=TRUE,(($Q71*LIQUIDACION!$L$1047)*LIQUIDACION!$D$1045/IF(AND(LIQUIDACION!$D$1044&gt;LIQUIDACION!$B$1046,LIQUIDACION!$B$1046&gt;LIQUIDACION!$D$1043),366,365)),0)</f>
        <v>0</v>
      </c>
      <c r="AS71" s="618">
        <f>IF(AS$12=TRUE,(($R71*LIQUIDACION!$L$1047)*LIQUIDACION!$D$1045/IF(AND(LIQUIDACION!$D$1044&gt;LIQUIDACION!$B$1046,LIQUIDACION!$B$1046&gt;LIQUIDACION!$D$1043),366,365)),0)</f>
        <v>0</v>
      </c>
      <c r="AT71" s="618">
        <f>IF(AT$12=TRUE,(($S71*LIQUIDACION!$L$1047)*LIQUIDACION!$D$1045/IF(AND(LIQUIDACION!$D$1044&gt;LIQUIDACION!$B$1046,LIQUIDACION!$B$1046&gt;LIQUIDACION!$D$1043),366,365)),0)</f>
        <v>0</v>
      </c>
      <c r="AU71" s="618">
        <f>IF(AU$12=TRUE,(($T71*LIQUIDACION!$L$1047)*LIQUIDACION!$D$1045/IF(AND(LIQUIDACION!$D$1044&gt;LIQUIDACION!$B$1046,LIQUIDACION!$B$1046&gt;LIQUIDACION!$D$1043),366,365)),0)</f>
        <v>0</v>
      </c>
      <c r="AV71" s="618">
        <f>IF(AV$12=TRUE,(($U71*LIQUIDACION!$L$1047)*LIQUIDACION!$D$1045/IF(AND(LIQUIDACION!$D$1044&gt;LIQUIDACION!$B$1046,LIQUIDACION!$B$1046&gt;LIQUIDACION!$D$1043),366,365)),0)</f>
        <v>0</v>
      </c>
      <c r="AW71" s="618">
        <f>IF(AW$12=TRUE,(($V71*LIQUIDACION!$L$1047)*LIQUIDACION!$D$1045/IF(AND(LIQUIDACION!$D$1044&gt;LIQUIDACION!$B$1046,LIQUIDACION!$B$1046&gt;LIQUIDACION!$D$1043),366,365)),0)</f>
        <v>0</v>
      </c>
      <c r="AX71" s="618">
        <f>IF(AX$12=TRUE,(($W71*LIQUIDACION!$L$1047)*LIQUIDACION!$D$1045/IF(AND(LIQUIDACION!$D$1044&gt;LIQUIDACION!$B$1046,LIQUIDACION!$B$1046&gt;LIQUIDACION!$D$1043),366,365)),0)</f>
        <v>0</v>
      </c>
    </row>
    <row r="72" spans="2:50" x14ac:dyDescent="0.25">
      <c r="B72" s="123">
        <v>60</v>
      </c>
      <c r="C72" s="124"/>
      <c r="D72" s="170"/>
      <c r="E72" s="170"/>
      <c r="F72" s="170"/>
      <c r="G72" s="170">
        <f t="shared" si="8"/>
        <v>0</v>
      </c>
      <c r="H72" s="170">
        <f t="shared" si="5"/>
        <v>0</v>
      </c>
      <c r="I72" s="170"/>
      <c r="J72" s="170"/>
      <c r="K72" s="170"/>
      <c r="L72" s="170"/>
      <c r="M72" s="170"/>
      <c r="N72" s="170"/>
      <c r="O72" s="170"/>
      <c r="P72" s="170"/>
      <c r="Q72" s="170"/>
      <c r="R72" s="170"/>
      <c r="S72" s="170"/>
      <c r="T72" s="170"/>
      <c r="U72" s="170"/>
      <c r="V72" s="170"/>
      <c r="W72" s="170"/>
      <c r="X72" s="170"/>
      <c r="Y72" s="170"/>
      <c r="Z72" s="170"/>
      <c r="AA72" s="170"/>
      <c r="AB72" s="415">
        <f t="shared" si="6"/>
        <v>0</v>
      </c>
      <c r="AC72" s="415">
        <f t="shared" si="7"/>
        <v>0</v>
      </c>
      <c r="AE72" s="618">
        <f>IF(AE$12=TRUE,(($D72*LIQUIDACION!$L$1046)*LIQUIDACION!$D$1045/IF(AND(LIQUIDACION!$D$1044&gt;LIQUIDACION!$B$1046,LIQUIDACION!$B$1046&gt;LIQUIDACION!$D$1043),366,365)),0)</f>
        <v>0</v>
      </c>
      <c r="AF72" s="618">
        <f>IF(AF$12=TRUE,(($E72*LIQUIDACION!$L$1046)*LIQUIDACION!$D$1045/IF(AND(LIQUIDACION!$D$1044&gt;LIQUIDACION!$B$1046,LIQUIDACION!$B$1046&gt;LIQUIDACION!$D$1043),366,365)),0)</f>
        <v>0</v>
      </c>
      <c r="AG72" s="618">
        <f>IF(AG$12=TRUE,(($F72*LIQUIDACION!$L$1046)*LIQUIDACION!$D$1045/IF(AND(LIQUIDACION!$D$1044&gt;LIQUIDACION!$B$1046,LIQUIDACION!$B$1046&gt;LIQUIDACION!$D$1043),366,365)),0)</f>
        <v>0</v>
      </c>
      <c r="AH72" s="618">
        <f>IF(AH$12=TRUE,(($G72*LIQUIDACION!$L$1046)*LIQUIDACION!$D$1045/IF(AND(LIQUIDACION!$D$1044&gt;LIQUIDACION!$B$1046,LIQUIDACION!$B$1046&gt;LIQUIDACION!$D$1043),366,365)),0)</f>
        <v>0</v>
      </c>
      <c r="AI72" s="618">
        <f>IF(AI$12=TRUE,(($H72*LIQUIDACION!$L$1047)*LIQUIDACION!$D$1045/IF(AND(LIQUIDACION!$D$1044&gt;LIQUIDACION!$B$1046,LIQUIDACION!$B$1046&gt;LIQUIDACION!$D$1043),366,365)),0)</f>
        <v>0</v>
      </c>
      <c r="AJ72" s="618">
        <f>IF(AJ$12=TRUE,(($I72*LIQUIDACION!$L$1047)*LIQUIDACION!$D$1045/IF(AND(LIQUIDACION!$D$1044&gt;LIQUIDACION!$B$1046,LIQUIDACION!$B$1046&gt;LIQUIDACION!$D$1043),366,365)),0)</f>
        <v>0</v>
      </c>
      <c r="AK72" s="618">
        <f>IF(AK$12=TRUE,(($J72*LIQUIDACION!$L$1047)*LIQUIDACION!$D$1045/IF(AND(LIQUIDACION!$D$1044&gt;LIQUIDACION!$B$1046,LIQUIDACION!$B$1046&gt;LIQUIDACION!$D$1043),366,365)),0)</f>
        <v>0</v>
      </c>
      <c r="AL72" s="618">
        <f>IF(AL$12=TRUE,(($K72*LIQUIDACION!$L$1047)*LIQUIDACION!$D$1045/IF(AND(LIQUIDACION!$D$1044&gt;LIQUIDACION!$B$1046,LIQUIDACION!$B$1046&gt;LIQUIDACION!$D$1043),366,365)),0)</f>
        <v>0</v>
      </c>
      <c r="AM72" s="618">
        <f>IF(AM$12=TRUE,(($L72*LIQUIDACION!$L$1047)*LIQUIDACION!$D$1045/IF(AND(LIQUIDACION!$D$1044&gt;LIQUIDACION!$B$1046,LIQUIDACION!$B$1046&gt;LIQUIDACION!$D$1043),366,365)),0)</f>
        <v>0</v>
      </c>
      <c r="AN72" s="618">
        <f>IF(AN$12=TRUE,(($M72*LIQUIDACION!$L$1047)*LIQUIDACION!$D$1045/IF(AND(LIQUIDACION!$D$1044&gt;LIQUIDACION!$B$1046,LIQUIDACION!$B$1046&gt;LIQUIDACION!$D$1043),366,365)),0)</f>
        <v>0</v>
      </c>
      <c r="AO72" s="618">
        <f>IF(AO$12=TRUE,(($N72*LIQUIDACION!$L$1047)*LIQUIDACION!$D$1045/IF(AND(LIQUIDACION!$D$1044&gt;LIQUIDACION!$B$1046,LIQUIDACION!$B$1046&gt;LIQUIDACION!$D$1043),366,365)),0)</f>
        <v>0</v>
      </c>
      <c r="AP72" s="618">
        <f>IF(AP$12=TRUE,(($O72*LIQUIDACION!$L$1047)*LIQUIDACION!$D$1045/IF(AND(LIQUIDACION!$D$1044&gt;LIQUIDACION!$B$1046,LIQUIDACION!$B$1046&gt;LIQUIDACION!$D$1043),366,365)),0)</f>
        <v>0</v>
      </c>
      <c r="AQ72" s="618">
        <f>IF(AQ$12=TRUE,(($P72*LIQUIDACION!$L$1047)*LIQUIDACION!$D$1045/IF(AND(LIQUIDACION!$D$1044&gt;LIQUIDACION!$B$1046,LIQUIDACION!$B$1046&gt;LIQUIDACION!$D$1043),366,365)),0)</f>
        <v>0</v>
      </c>
      <c r="AR72" s="618">
        <f>IF(AR$12=TRUE,(($Q72*LIQUIDACION!$L$1047)*LIQUIDACION!$D$1045/IF(AND(LIQUIDACION!$D$1044&gt;LIQUIDACION!$B$1046,LIQUIDACION!$B$1046&gt;LIQUIDACION!$D$1043),366,365)),0)</f>
        <v>0</v>
      </c>
      <c r="AS72" s="618">
        <f>IF(AS$12=TRUE,(($R72*LIQUIDACION!$L$1047)*LIQUIDACION!$D$1045/IF(AND(LIQUIDACION!$D$1044&gt;LIQUIDACION!$B$1046,LIQUIDACION!$B$1046&gt;LIQUIDACION!$D$1043),366,365)),0)</f>
        <v>0</v>
      </c>
      <c r="AT72" s="618">
        <f>IF(AT$12=TRUE,(($S72*LIQUIDACION!$L$1047)*LIQUIDACION!$D$1045/IF(AND(LIQUIDACION!$D$1044&gt;LIQUIDACION!$B$1046,LIQUIDACION!$B$1046&gt;LIQUIDACION!$D$1043),366,365)),0)</f>
        <v>0</v>
      </c>
      <c r="AU72" s="618">
        <f>IF(AU$12=TRUE,(($T72*LIQUIDACION!$L$1047)*LIQUIDACION!$D$1045/IF(AND(LIQUIDACION!$D$1044&gt;LIQUIDACION!$B$1046,LIQUIDACION!$B$1046&gt;LIQUIDACION!$D$1043),366,365)),0)</f>
        <v>0</v>
      </c>
      <c r="AV72" s="618">
        <f>IF(AV$12=TRUE,(($U72*LIQUIDACION!$L$1047)*LIQUIDACION!$D$1045/IF(AND(LIQUIDACION!$D$1044&gt;LIQUIDACION!$B$1046,LIQUIDACION!$B$1046&gt;LIQUIDACION!$D$1043),366,365)),0)</f>
        <v>0</v>
      </c>
      <c r="AW72" s="618">
        <f>IF(AW$12=TRUE,(($V72*LIQUIDACION!$L$1047)*LIQUIDACION!$D$1045/IF(AND(LIQUIDACION!$D$1044&gt;LIQUIDACION!$B$1046,LIQUIDACION!$B$1046&gt;LIQUIDACION!$D$1043),366,365)),0)</f>
        <v>0</v>
      </c>
      <c r="AX72" s="618">
        <f>IF(AX$12=TRUE,(($W72*LIQUIDACION!$L$1047)*LIQUIDACION!$D$1045/IF(AND(LIQUIDACION!$D$1044&gt;LIQUIDACION!$B$1046,LIQUIDACION!$B$1046&gt;LIQUIDACION!$D$1043),366,365)),0)</f>
        <v>0</v>
      </c>
    </row>
    <row r="73" spans="2:50" x14ac:dyDescent="0.25">
      <c r="B73" s="121">
        <v>61</v>
      </c>
      <c r="C73" s="124"/>
      <c r="D73" s="170"/>
      <c r="E73" s="170"/>
      <c r="F73" s="170"/>
      <c r="G73" s="170">
        <f t="shared" si="8"/>
        <v>0</v>
      </c>
      <c r="H73" s="170">
        <f t="shared" si="5"/>
        <v>0</v>
      </c>
      <c r="I73" s="170"/>
      <c r="J73" s="170"/>
      <c r="K73" s="170"/>
      <c r="L73" s="170"/>
      <c r="M73" s="170"/>
      <c r="N73" s="170"/>
      <c r="O73" s="170"/>
      <c r="P73" s="170"/>
      <c r="Q73" s="170"/>
      <c r="R73" s="170"/>
      <c r="S73" s="170"/>
      <c r="T73" s="170"/>
      <c r="U73" s="170"/>
      <c r="V73" s="170"/>
      <c r="W73" s="170"/>
      <c r="X73" s="170"/>
      <c r="Y73" s="170"/>
      <c r="Z73" s="170"/>
      <c r="AA73" s="170"/>
      <c r="AB73" s="415">
        <f t="shared" si="6"/>
        <v>0</v>
      </c>
      <c r="AC73" s="415">
        <f t="shared" si="7"/>
        <v>0</v>
      </c>
      <c r="AE73" s="618">
        <f>IF(AE$12=TRUE,(($D73*LIQUIDACION!$L$1046)*LIQUIDACION!$D$1045/IF(AND(LIQUIDACION!$D$1044&gt;LIQUIDACION!$B$1046,LIQUIDACION!$B$1046&gt;LIQUIDACION!$D$1043),366,365)),0)</f>
        <v>0</v>
      </c>
      <c r="AF73" s="618">
        <f>IF(AF$12=TRUE,(($E73*LIQUIDACION!$L$1046)*LIQUIDACION!$D$1045/IF(AND(LIQUIDACION!$D$1044&gt;LIQUIDACION!$B$1046,LIQUIDACION!$B$1046&gt;LIQUIDACION!$D$1043),366,365)),0)</f>
        <v>0</v>
      </c>
      <c r="AG73" s="618">
        <f>IF(AG$12=TRUE,(($F73*LIQUIDACION!$L$1046)*LIQUIDACION!$D$1045/IF(AND(LIQUIDACION!$D$1044&gt;LIQUIDACION!$B$1046,LIQUIDACION!$B$1046&gt;LIQUIDACION!$D$1043),366,365)),0)</f>
        <v>0</v>
      </c>
      <c r="AH73" s="618">
        <f>IF(AH$12=TRUE,(($G73*LIQUIDACION!$L$1046)*LIQUIDACION!$D$1045/IF(AND(LIQUIDACION!$D$1044&gt;LIQUIDACION!$B$1046,LIQUIDACION!$B$1046&gt;LIQUIDACION!$D$1043),366,365)),0)</f>
        <v>0</v>
      </c>
      <c r="AI73" s="618">
        <f>IF(AI$12=TRUE,(($H73*LIQUIDACION!$L$1047)*LIQUIDACION!$D$1045/IF(AND(LIQUIDACION!$D$1044&gt;LIQUIDACION!$B$1046,LIQUIDACION!$B$1046&gt;LIQUIDACION!$D$1043),366,365)),0)</f>
        <v>0</v>
      </c>
      <c r="AJ73" s="618">
        <f>IF(AJ$12=TRUE,(($I73*LIQUIDACION!$L$1047)*LIQUIDACION!$D$1045/IF(AND(LIQUIDACION!$D$1044&gt;LIQUIDACION!$B$1046,LIQUIDACION!$B$1046&gt;LIQUIDACION!$D$1043),366,365)),0)</f>
        <v>0</v>
      </c>
      <c r="AK73" s="618">
        <f>IF(AK$12=TRUE,(($J73*LIQUIDACION!$L$1047)*LIQUIDACION!$D$1045/IF(AND(LIQUIDACION!$D$1044&gt;LIQUIDACION!$B$1046,LIQUIDACION!$B$1046&gt;LIQUIDACION!$D$1043),366,365)),0)</f>
        <v>0</v>
      </c>
      <c r="AL73" s="618">
        <f>IF(AL$12=TRUE,(($K73*LIQUIDACION!$L$1047)*LIQUIDACION!$D$1045/IF(AND(LIQUIDACION!$D$1044&gt;LIQUIDACION!$B$1046,LIQUIDACION!$B$1046&gt;LIQUIDACION!$D$1043),366,365)),0)</f>
        <v>0</v>
      </c>
      <c r="AM73" s="618">
        <f>IF(AM$12=TRUE,(($L73*LIQUIDACION!$L$1047)*LIQUIDACION!$D$1045/IF(AND(LIQUIDACION!$D$1044&gt;LIQUIDACION!$B$1046,LIQUIDACION!$B$1046&gt;LIQUIDACION!$D$1043),366,365)),0)</f>
        <v>0</v>
      </c>
      <c r="AN73" s="618">
        <f>IF(AN$12=TRUE,(($M73*LIQUIDACION!$L$1047)*LIQUIDACION!$D$1045/IF(AND(LIQUIDACION!$D$1044&gt;LIQUIDACION!$B$1046,LIQUIDACION!$B$1046&gt;LIQUIDACION!$D$1043),366,365)),0)</f>
        <v>0</v>
      </c>
      <c r="AO73" s="618">
        <f>IF(AO$12=TRUE,(($N73*LIQUIDACION!$L$1047)*LIQUIDACION!$D$1045/IF(AND(LIQUIDACION!$D$1044&gt;LIQUIDACION!$B$1046,LIQUIDACION!$B$1046&gt;LIQUIDACION!$D$1043),366,365)),0)</f>
        <v>0</v>
      </c>
      <c r="AP73" s="618">
        <f>IF(AP$12=TRUE,(($O73*LIQUIDACION!$L$1047)*LIQUIDACION!$D$1045/IF(AND(LIQUIDACION!$D$1044&gt;LIQUIDACION!$B$1046,LIQUIDACION!$B$1046&gt;LIQUIDACION!$D$1043),366,365)),0)</f>
        <v>0</v>
      </c>
      <c r="AQ73" s="618">
        <f>IF(AQ$12=TRUE,(($P73*LIQUIDACION!$L$1047)*LIQUIDACION!$D$1045/IF(AND(LIQUIDACION!$D$1044&gt;LIQUIDACION!$B$1046,LIQUIDACION!$B$1046&gt;LIQUIDACION!$D$1043),366,365)),0)</f>
        <v>0</v>
      </c>
      <c r="AR73" s="618">
        <f>IF(AR$12=TRUE,(($Q73*LIQUIDACION!$L$1047)*LIQUIDACION!$D$1045/IF(AND(LIQUIDACION!$D$1044&gt;LIQUIDACION!$B$1046,LIQUIDACION!$B$1046&gt;LIQUIDACION!$D$1043),366,365)),0)</f>
        <v>0</v>
      </c>
      <c r="AS73" s="618">
        <f>IF(AS$12=TRUE,(($R73*LIQUIDACION!$L$1047)*LIQUIDACION!$D$1045/IF(AND(LIQUIDACION!$D$1044&gt;LIQUIDACION!$B$1046,LIQUIDACION!$B$1046&gt;LIQUIDACION!$D$1043),366,365)),0)</f>
        <v>0</v>
      </c>
      <c r="AT73" s="618">
        <f>IF(AT$12=TRUE,(($S73*LIQUIDACION!$L$1047)*LIQUIDACION!$D$1045/IF(AND(LIQUIDACION!$D$1044&gt;LIQUIDACION!$B$1046,LIQUIDACION!$B$1046&gt;LIQUIDACION!$D$1043),366,365)),0)</f>
        <v>0</v>
      </c>
      <c r="AU73" s="618">
        <f>IF(AU$12=TRUE,(($T73*LIQUIDACION!$L$1047)*LIQUIDACION!$D$1045/IF(AND(LIQUIDACION!$D$1044&gt;LIQUIDACION!$B$1046,LIQUIDACION!$B$1046&gt;LIQUIDACION!$D$1043),366,365)),0)</f>
        <v>0</v>
      </c>
      <c r="AV73" s="618">
        <f>IF(AV$12=TRUE,(($U73*LIQUIDACION!$L$1047)*LIQUIDACION!$D$1045/IF(AND(LIQUIDACION!$D$1044&gt;LIQUIDACION!$B$1046,LIQUIDACION!$B$1046&gt;LIQUIDACION!$D$1043),366,365)),0)</f>
        <v>0</v>
      </c>
      <c r="AW73" s="618">
        <f>IF(AW$12=TRUE,(($V73*LIQUIDACION!$L$1047)*LIQUIDACION!$D$1045/IF(AND(LIQUIDACION!$D$1044&gt;LIQUIDACION!$B$1046,LIQUIDACION!$B$1046&gt;LIQUIDACION!$D$1043),366,365)),0)</f>
        <v>0</v>
      </c>
      <c r="AX73" s="618">
        <f>IF(AX$12=TRUE,(($W73*LIQUIDACION!$L$1047)*LIQUIDACION!$D$1045/IF(AND(LIQUIDACION!$D$1044&gt;LIQUIDACION!$B$1046,LIQUIDACION!$B$1046&gt;LIQUIDACION!$D$1043),366,365)),0)</f>
        <v>0</v>
      </c>
    </row>
    <row r="74" spans="2:50" x14ac:dyDescent="0.25">
      <c r="B74" s="123">
        <v>62</v>
      </c>
      <c r="C74" s="124"/>
      <c r="D74" s="170"/>
      <c r="E74" s="170"/>
      <c r="F74" s="170"/>
      <c r="G74" s="170">
        <f t="shared" si="8"/>
        <v>0</v>
      </c>
      <c r="H74" s="170">
        <f t="shared" si="5"/>
        <v>0</v>
      </c>
      <c r="I74" s="170"/>
      <c r="J74" s="170"/>
      <c r="K74" s="170"/>
      <c r="L74" s="170"/>
      <c r="M74" s="170"/>
      <c r="N74" s="170"/>
      <c r="O74" s="170"/>
      <c r="P74" s="170"/>
      <c r="Q74" s="170"/>
      <c r="R74" s="170"/>
      <c r="S74" s="170"/>
      <c r="T74" s="170"/>
      <c r="U74" s="170"/>
      <c r="V74" s="170"/>
      <c r="W74" s="170"/>
      <c r="X74" s="170"/>
      <c r="Y74" s="170"/>
      <c r="Z74" s="170"/>
      <c r="AA74" s="170"/>
      <c r="AB74" s="415">
        <f t="shared" si="6"/>
        <v>0</v>
      </c>
      <c r="AC74" s="415">
        <f t="shared" si="7"/>
        <v>0</v>
      </c>
      <c r="AE74" s="618">
        <f>IF(AE$12=TRUE,(($D74*LIQUIDACION!$L$1046)*LIQUIDACION!$D$1045/IF(AND(LIQUIDACION!$D$1044&gt;LIQUIDACION!$B$1046,LIQUIDACION!$B$1046&gt;LIQUIDACION!$D$1043),366,365)),0)</f>
        <v>0</v>
      </c>
      <c r="AF74" s="618">
        <f>IF(AF$12=TRUE,(($E74*LIQUIDACION!$L$1046)*LIQUIDACION!$D$1045/IF(AND(LIQUIDACION!$D$1044&gt;LIQUIDACION!$B$1046,LIQUIDACION!$B$1046&gt;LIQUIDACION!$D$1043),366,365)),0)</f>
        <v>0</v>
      </c>
      <c r="AG74" s="618">
        <f>IF(AG$12=TRUE,(($F74*LIQUIDACION!$L$1046)*LIQUIDACION!$D$1045/IF(AND(LIQUIDACION!$D$1044&gt;LIQUIDACION!$B$1046,LIQUIDACION!$B$1046&gt;LIQUIDACION!$D$1043),366,365)),0)</f>
        <v>0</v>
      </c>
      <c r="AH74" s="618">
        <f>IF(AH$12=TRUE,(($G74*LIQUIDACION!$L$1046)*LIQUIDACION!$D$1045/IF(AND(LIQUIDACION!$D$1044&gt;LIQUIDACION!$B$1046,LIQUIDACION!$B$1046&gt;LIQUIDACION!$D$1043),366,365)),0)</f>
        <v>0</v>
      </c>
      <c r="AI74" s="618">
        <f>IF(AI$12=TRUE,(($H74*LIQUIDACION!$L$1047)*LIQUIDACION!$D$1045/IF(AND(LIQUIDACION!$D$1044&gt;LIQUIDACION!$B$1046,LIQUIDACION!$B$1046&gt;LIQUIDACION!$D$1043),366,365)),0)</f>
        <v>0</v>
      </c>
      <c r="AJ74" s="618">
        <f>IF(AJ$12=TRUE,(($I74*LIQUIDACION!$L$1047)*LIQUIDACION!$D$1045/IF(AND(LIQUIDACION!$D$1044&gt;LIQUIDACION!$B$1046,LIQUIDACION!$B$1046&gt;LIQUIDACION!$D$1043),366,365)),0)</f>
        <v>0</v>
      </c>
      <c r="AK74" s="618">
        <f>IF(AK$12=TRUE,(($J74*LIQUIDACION!$L$1047)*LIQUIDACION!$D$1045/IF(AND(LIQUIDACION!$D$1044&gt;LIQUIDACION!$B$1046,LIQUIDACION!$B$1046&gt;LIQUIDACION!$D$1043),366,365)),0)</f>
        <v>0</v>
      </c>
      <c r="AL74" s="618">
        <f>IF(AL$12=TRUE,(($K74*LIQUIDACION!$L$1047)*LIQUIDACION!$D$1045/IF(AND(LIQUIDACION!$D$1044&gt;LIQUIDACION!$B$1046,LIQUIDACION!$B$1046&gt;LIQUIDACION!$D$1043),366,365)),0)</f>
        <v>0</v>
      </c>
      <c r="AM74" s="618">
        <f>IF(AM$12=TRUE,(($L74*LIQUIDACION!$L$1047)*LIQUIDACION!$D$1045/IF(AND(LIQUIDACION!$D$1044&gt;LIQUIDACION!$B$1046,LIQUIDACION!$B$1046&gt;LIQUIDACION!$D$1043),366,365)),0)</f>
        <v>0</v>
      </c>
      <c r="AN74" s="618">
        <f>IF(AN$12=TRUE,(($M74*LIQUIDACION!$L$1047)*LIQUIDACION!$D$1045/IF(AND(LIQUIDACION!$D$1044&gt;LIQUIDACION!$B$1046,LIQUIDACION!$B$1046&gt;LIQUIDACION!$D$1043),366,365)),0)</f>
        <v>0</v>
      </c>
      <c r="AO74" s="618">
        <f>IF(AO$12=TRUE,(($N74*LIQUIDACION!$L$1047)*LIQUIDACION!$D$1045/IF(AND(LIQUIDACION!$D$1044&gt;LIQUIDACION!$B$1046,LIQUIDACION!$B$1046&gt;LIQUIDACION!$D$1043),366,365)),0)</f>
        <v>0</v>
      </c>
      <c r="AP74" s="618">
        <f>IF(AP$12=TRUE,(($O74*LIQUIDACION!$L$1047)*LIQUIDACION!$D$1045/IF(AND(LIQUIDACION!$D$1044&gt;LIQUIDACION!$B$1046,LIQUIDACION!$B$1046&gt;LIQUIDACION!$D$1043),366,365)),0)</f>
        <v>0</v>
      </c>
      <c r="AQ74" s="618">
        <f>IF(AQ$12=TRUE,(($P74*LIQUIDACION!$L$1047)*LIQUIDACION!$D$1045/IF(AND(LIQUIDACION!$D$1044&gt;LIQUIDACION!$B$1046,LIQUIDACION!$B$1046&gt;LIQUIDACION!$D$1043),366,365)),0)</f>
        <v>0</v>
      </c>
      <c r="AR74" s="618">
        <f>IF(AR$12=TRUE,(($Q74*LIQUIDACION!$L$1047)*LIQUIDACION!$D$1045/IF(AND(LIQUIDACION!$D$1044&gt;LIQUIDACION!$B$1046,LIQUIDACION!$B$1046&gt;LIQUIDACION!$D$1043),366,365)),0)</f>
        <v>0</v>
      </c>
      <c r="AS74" s="618">
        <f>IF(AS$12=TRUE,(($R74*LIQUIDACION!$L$1047)*LIQUIDACION!$D$1045/IF(AND(LIQUIDACION!$D$1044&gt;LIQUIDACION!$B$1046,LIQUIDACION!$B$1046&gt;LIQUIDACION!$D$1043),366,365)),0)</f>
        <v>0</v>
      </c>
      <c r="AT74" s="618">
        <f>IF(AT$12=TRUE,(($S74*LIQUIDACION!$L$1047)*LIQUIDACION!$D$1045/IF(AND(LIQUIDACION!$D$1044&gt;LIQUIDACION!$B$1046,LIQUIDACION!$B$1046&gt;LIQUIDACION!$D$1043),366,365)),0)</f>
        <v>0</v>
      </c>
      <c r="AU74" s="618">
        <f>IF(AU$12=TRUE,(($T74*LIQUIDACION!$L$1047)*LIQUIDACION!$D$1045/IF(AND(LIQUIDACION!$D$1044&gt;LIQUIDACION!$B$1046,LIQUIDACION!$B$1046&gt;LIQUIDACION!$D$1043),366,365)),0)</f>
        <v>0</v>
      </c>
      <c r="AV74" s="618">
        <f>IF(AV$12=TRUE,(($U74*LIQUIDACION!$L$1047)*LIQUIDACION!$D$1045/IF(AND(LIQUIDACION!$D$1044&gt;LIQUIDACION!$B$1046,LIQUIDACION!$B$1046&gt;LIQUIDACION!$D$1043),366,365)),0)</f>
        <v>0</v>
      </c>
      <c r="AW74" s="618">
        <f>IF(AW$12=TRUE,(($V74*LIQUIDACION!$L$1047)*LIQUIDACION!$D$1045/IF(AND(LIQUIDACION!$D$1044&gt;LIQUIDACION!$B$1046,LIQUIDACION!$B$1046&gt;LIQUIDACION!$D$1043),366,365)),0)</f>
        <v>0</v>
      </c>
      <c r="AX74" s="618">
        <f>IF(AX$12=TRUE,(($W74*LIQUIDACION!$L$1047)*LIQUIDACION!$D$1045/IF(AND(LIQUIDACION!$D$1044&gt;LIQUIDACION!$B$1046,LIQUIDACION!$B$1046&gt;LIQUIDACION!$D$1043),366,365)),0)</f>
        <v>0</v>
      </c>
    </row>
    <row r="75" spans="2:50" x14ac:dyDescent="0.25">
      <c r="B75" s="121">
        <v>63</v>
      </c>
      <c r="C75" s="124"/>
      <c r="D75" s="170"/>
      <c r="E75" s="170"/>
      <c r="F75" s="170"/>
      <c r="G75" s="170">
        <f t="shared" si="8"/>
        <v>0</v>
      </c>
      <c r="H75" s="170">
        <f t="shared" si="5"/>
        <v>0</v>
      </c>
      <c r="I75" s="170"/>
      <c r="J75" s="170"/>
      <c r="K75" s="170"/>
      <c r="L75" s="170"/>
      <c r="M75" s="170"/>
      <c r="N75" s="170"/>
      <c r="O75" s="170"/>
      <c r="P75" s="170"/>
      <c r="Q75" s="170"/>
      <c r="R75" s="170"/>
      <c r="S75" s="170"/>
      <c r="T75" s="170"/>
      <c r="U75" s="170"/>
      <c r="V75" s="170"/>
      <c r="W75" s="170"/>
      <c r="X75" s="170"/>
      <c r="Y75" s="170"/>
      <c r="Z75" s="170"/>
      <c r="AA75" s="170"/>
      <c r="AB75" s="415">
        <f t="shared" si="6"/>
        <v>0</v>
      </c>
      <c r="AC75" s="415">
        <f t="shared" si="7"/>
        <v>0</v>
      </c>
      <c r="AE75" s="618">
        <f>IF(AE$12=TRUE,(($D75*LIQUIDACION!$L$1046)*LIQUIDACION!$D$1045/IF(AND(LIQUIDACION!$D$1044&gt;LIQUIDACION!$B$1046,LIQUIDACION!$B$1046&gt;LIQUIDACION!$D$1043),366,365)),0)</f>
        <v>0</v>
      </c>
      <c r="AF75" s="618">
        <f>IF(AF$12=TRUE,(($E75*LIQUIDACION!$L$1046)*LIQUIDACION!$D$1045/IF(AND(LIQUIDACION!$D$1044&gt;LIQUIDACION!$B$1046,LIQUIDACION!$B$1046&gt;LIQUIDACION!$D$1043),366,365)),0)</f>
        <v>0</v>
      </c>
      <c r="AG75" s="618">
        <f>IF(AG$12=TRUE,(($F75*LIQUIDACION!$L$1046)*LIQUIDACION!$D$1045/IF(AND(LIQUIDACION!$D$1044&gt;LIQUIDACION!$B$1046,LIQUIDACION!$B$1046&gt;LIQUIDACION!$D$1043),366,365)),0)</f>
        <v>0</v>
      </c>
      <c r="AH75" s="618">
        <f>IF(AH$12=TRUE,(($G75*LIQUIDACION!$L$1046)*LIQUIDACION!$D$1045/IF(AND(LIQUIDACION!$D$1044&gt;LIQUIDACION!$B$1046,LIQUIDACION!$B$1046&gt;LIQUIDACION!$D$1043),366,365)),0)</f>
        <v>0</v>
      </c>
      <c r="AI75" s="618">
        <f>IF(AI$12=TRUE,(($H75*LIQUIDACION!$L$1047)*LIQUIDACION!$D$1045/IF(AND(LIQUIDACION!$D$1044&gt;LIQUIDACION!$B$1046,LIQUIDACION!$B$1046&gt;LIQUIDACION!$D$1043),366,365)),0)</f>
        <v>0</v>
      </c>
      <c r="AJ75" s="618">
        <f>IF(AJ$12=TRUE,(($I75*LIQUIDACION!$L$1047)*LIQUIDACION!$D$1045/IF(AND(LIQUIDACION!$D$1044&gt;LIQUIDACION!$B$1046,LIQUIDACION!$B$1046&gt;LIQUIDACION!$D$1043),366,365)),0)</f>
        <v>0</v>
      </c>
      <c r="AK75" s="618">
        <f>IF(AK$12=TRUE,(($J75*LIQUIDACION!$L$1047)*LIQUIDACION!$D$1045/IF(AND(LIQUIDACION!$D$1044&gt;LIQUIDACION!$B$1046,LIQUIDACION!$B$1046&gt;LIQUIDACION!$D$1043),366,365)),0)</f>
        <v>0</v>
      </c>
      <c r="AL75" s="618">
        <f>IF(AL$12=TRUE,(($K75*LIQUIDACION!$L$1047)*LIQUIDACION!$D$1045/IF(AND(LIQUIDACION!$D$1044&gt;LIQUIDACION!$B$1046,LIQUIDACION!$B$1046&gt;LIQUIDACION!$D$1043),366,365)),0)</f>
        <v>0</v>
      </c>
      <c r="AM75" s="618">
        <f>IF(AM$12=TRUE,(($L75*LIQUIDACION!$L$1047)*LIQUIDACION!$D$1045/IF(AND(LIQUIDACION!$D$1044&gt;LIQUIDACION!$B$1046,LIQUIDACION!$B$1046&gt;LIQUIDACION!$D$1043),366,365)),0)</f>
        <v>0</v>
      </c>
      <c r="AN75" s="618">
        <f>IF(AN$12=TRUE,(($M75*LIQUIDACION!$L$1047)*LIQUIDACION!$D$1045/IF(AND(LIQUIDACION!$D$1044&gt;LIQUIDACION!$B$1046,LIQUIDACION!$B$1046&gt;LIQUIDACION!$D$1043),366,365)),0)</f>
        <v>0</v>
      </c>
      <c r="AO75" s="618">
        <f>IF(AO$12=TRUE,(($N75*LIQUIDACION!$L$1047)*LIQUIDACION!$D$1045/IF(AND(LIQUIDACION!$D$1044&gt;LIQUIDACION!$B$1046,LIQUIDACION!$B$1046&gt;LIQUIDACION!$D$1043),366,365)),0)</f>
        <v>0</v>
      </c>
      <c r="AP75" s="618">
        <f>IF(AP$12=TRUE,(($O75*LIQUIDACION!$L$1047)*LIQUIDACION!$D$1045/IF(AND(LIQUIDACION!$D$1044&gt;LIQUIDACION!$B$1046,LIQUIDACION!$B$1046&gt;LIQUIDACION!$D$1043),366,365)),0)</f>
        <v>0</v>
      </c>
      <c r="AQ75" s="618">
        <f>IF(AQ$12=TRUE,(($P75*LIQUIDACION!$L$1047)*LIQUIDACION!$D$1045/IF(AND(LIQUIDACION!$D$1044&gt;LIQUIDACION!$B$1046,LIQUIDACION!$B$1046&gt;LIQUIDACION!$D$1043),366,365)),0)</f>
        <v>0</v>
      </c>
      <c r="AR75" s="618">
        <f>IF(AR$12=TRUE,(($Q75*LIQUIDACION!$L$1047)*LIQUIDACION!$D$1045/IF(AND(LIQUIDACION!$D$1044&gt;LIQUIDACION!$B$1046,LIQUIDACION!$B$1046&gt;LIQUIDACION!$D$1043),366,365)),0)</f>
        <v>0</v>
      </c>
      <c r="AS75" s="618">
        <f>IF(AS$12=TRUE,(($R75*LIQUIDACION!$L$1047)*LIQUIDACION!$D$1045/IF(AND(LIQUIDACION!$D$1044&gt;LIQUIDACION!$B$1046,LIQUIDACION!$B$1046&gt;LIQUIDACION!$D$1043),366,365)),0)</f>
        <v>0</v>
      </c>
      <c r="AT75" s="618">
        <f>IF(AT$12=TRUE,(($S75*LIQUIDACION!$L$1047)*LIQUIDACION!$D$1045/IF(AND(LIQUIDACION!$D$1044&gt;LIQUIDACION!$B$1046,LIQUIDACION!$B$1046&gt;LIQUIDACION!$D$1043),366,365)),0)</f>
        <v>0</v>
      </c>
      <c r="AU75" s="618">
        <f>IF(AU$12=TRUE,(($T75*LIQUIDACION!$L$1047)*LIQUIDACION!$D$1045/IF(AND(LIQUIDACION!$D$1044&gt;LIQUIDACION!$B$1046,LIQUIDACION!$B$1046&gt;LIQUIDACION!$D$1043),366,365)),0)</f>
        <v>0</v>
      </c>
      <c r="AV75" s="618">
        <f>IF(AV$12=TRUE,(($U75*LIQUIDACION!$L$1047)*LIQUIDACION!$D$1045/IF(AND(LIQUIDACION!$D$1044&gt;LIQUIDACION!$B$1046,LIQUIDACION!$B$1046&gt;LIQUIDACION!$D$1043),366,365)),0)</f>
        <v>0</v>
      </c>
      <c r="AW75" s="618">
        <f>IF(AW$12=TRUE,(($V75*LIQUIDACION!$L$1047)*LIQUIDACION!$D$1045/IF(AND(LIQUIDACION!$D$1044&gt;LIQUIDACION!$B$1046,LIQUIDACION!$B$1046&gt;LIQUIDACION!$D$1043),366,365)),0)</f>
        <v>0</v>
      </c>
      <c r="AX75" s="618">
        <f>IF(AX$12=TRUE,(($W75*LIQUIDACION!$L$1047)*LIQUIDACION!$D$1045/IF(AND(LIQUIDACION!$D$1044&gt;LIQUIDACION!$B$1046,LIQUIDACION!$B$1046&gt;LIQUIDACION!$D$1043),366,365)),0)</f>
        <v>0</v>
      </c>
    </row>
    <row r="76" spans="2:50" x14ac:dyDescent="0.25">
      <c r="B76" s="123">
        <v>64</v>
      </c>
      <c r="C76" s="124"/>
      <c r="D76" s="170"/>
      <c r="E76" s="170"/>
      <c r="F76" s="170"/>
      <c r="G76" s="170">
        <f t="shared" si="8"/>
        <v>0</v>
      </c>
      <c r="H76" s="170">
        <f t="shared" si="5"/>
        <v>0</v>
      </c>
      <c r="I76" s="170"/>
      <c r="J76" s="170"/>
      <c r="K76" s="170"/>
      <c r="L76" s="170"/>
      <c r="M76" s="170"/>
      <c r="N76" s="170"/>
      <c r="O76" s="170"/>
      <c r="P76" s="170"/>
      <c r="Q76" s="170"/>
      <c r="R76" s="170"/>
      <c r="S76" s="170"/>
      <c r="T76" s="170"/>
      <c r="U76" s="170"/>
      <c r="V76" s="170"/>
      <c r="W76" s="170"/>
      <c r="X76" s="170"/>
      <c r="Y76" s="170"/>
      <c r="Z76" s="170"/>
      <c r="AA76" s="170"/>
      <c r="AB76" s="415">
        <f t="shared" si="6"/>
        <v>0</v>
      </c>
      <c r="AC76" s="415">
        <f t="shared" si="7"/>
        <v>0</v>
      </c>
      <c r="AE76" s="618">
        <f>IF(AE$12=TRUE,(($D76*LIQUIDACION!$L$1046)*LIQUIDACION!$D$1045/IF(AND(LIQUIDACION!$D$1044&gt;LIQUIDACION!$B$1046,LIQUIDACION!$B$1046&gt;LIQUIDACION!$D$1043),366,365)),0)</f>
        <v>0</v>
      </c>
      <c r="AF76" s="618">
        <f>IF(AF$12=TRUE,(($E76*LIQUIDACION!$L$1046)*LIQUIDACION!$D$1045/IF(AND(LIQUIDACION!$D$1044&gt;LIQUIDACION!$B$1046,LIQUIDACION!$B$1046&gt;LIQUIDACION!$D$1043),366,365)),0)</f>
        <v>0</v>
      </c>
      <c r="AG76" s="618">
        <f>IF(AG$12=TRUE,(($F76*LIQUIDACION!$L$1046)*LIQUIDACION!$D$1045/IF(AND(LIQUIDACION!$D$1044&gt;LIQUIDACION!$B$1046,LIQUIDACION!$B$1046&gt;LIQUIDACION!$D$1043),366,365)),0)</f>
        <v>0</v>
      </c>
      <c r="AH76" s="618">
        <f>IF(AH$12=TRUE,(($G76*LIQUIDACION!$L$1046)*LIQUIDACION!$D$1045/IF(AND(LIQUIDACION!$D$1044&gt;LIQUIDACION!$B$1046,LIQUIDACION!$B$1046&gt;LIQUIDACION!$D$1043),366,365)),0)</f>
        <v>0</v>
      </c>
      <c r="AI76" s="618">
        <f>IF(AI$12=TRUE,(($H76*LIQUIDACION!$L$1047)*LIQUIDACION!$D$1045/IF(AND(LIQUIDACION!$D$1044&gt;LIQUIDACION!$B$1046,LIQUIDACION!$B$1046&gt;LIQUIDACION!$D$1043),366,365)),0)</f>
        <v>0</v>
      </c>
      <c r="AJ76" s="618">
        <f>IF(AJ$12=TRUE,(($I76*LIQUIDACION!$L$1047)*LIQUIDACION!$D$1045/IF(AND(LIQUIDACION!$D$1044&gt;LIQUIDACION!$B$1046,LIQUIDACION!$B$1046&gt;LIQUIDACION!$D$1043),366,365)),0)</f>
        <v>0</v>
      </c>
      <c r="AK76" s="618">
        <f>IF(AK$12=TRUE,(($J76*LIQUIDACION!$L$1047)*LIQUIDACION!$D$1045/IF(AND(LIQUIDACION!$D$1044&gt;LIQUIDACION!$B$1046,LIQUIDACION!$B$1046&gt;LIQUIDACION!$D$1043),366,365)),0)</f>
        <v>0</v>
      </c>
      <c r="AL76" s="618">
        <f>IF(AL$12=TRUE,(($K76*LIQUIDACION!$L$1047)*LIQUIDACION!$D$1045/IF(AND(LIQUIDACION!$D$1044&gt;LIQUIDACION!$B$1046,LIQUIDACION!$B$1046&gt;LIQUIDACION!$D$1043),366,365)),0)</f>
        <v>0</v>
      </c>
      <c r="AM76" s="618">
        <f>IF(AM$12=TRUE,(($L76*LIQUIDACION!$L$1047)*LIQUIDACION!$D$1045/IF(AND(LIQUIDACION!$D$1044&gt;LIQUIDACION!$B$1046,LIQUIDACION!$B$1046&gt;LIQUIDACION!$D$1043),366,365)),0)</f>
        <v>0</v>
      </c>
      <c r="AN76" s="618">
        <f>IF(AN$12=TRUE,(($M76*LIQUIDACION!$L$1047)*LIQUIDACION!$D$1045/IF(AND(LIQUIDACION!$D$1044&gt;LIQUIDACION!$B$1046,LIQUIDACION!$B$1046&gt;LIQUIDACION!$D$1043),366,365)),0)</f>
        <v>0</v>
      </c>
      <c r="AO76" s="618">
        <f>IF(AO$12=TRUE,(($N76*LIQUIDACION!$L$1047)*LIQUIDACION!$D$1045/IF(AND(LIQUIDACION!$D$1044&gt;LIQUIDACION!$B$1046,LIQUIDACION!$B$1046&gt;LIQUIDACION!$D$1043),366,365)),0)</f>
        <v>0</v>
      </c>
      <c r="AP76" s="618">
        <f>IF(AP$12=TRUE,(($O76*LIQUIDACION!$L$1047)*LIQUIDACION!$D$1045/IF(AND(LIQUIDACION!$D$1044&gt;LIQUIDACION!$B$1046,LIQUIDACION!$B$1046&gt;LIQUIDACION!$D$1043),366,365)),0)</f>
        <v>0</v>
      </c>
      <c r="AQ76" s="618">
        <f>IF(AQ$12=TRUE,(($P76*LIQUIDACION!$L$1047)*LIQUIDACION!$D$1045/IF(AND(LIQUIDACION!$D$1044&gt;LIQUIDACION!$B$1046,LIQUIDACION!$B$1046&gt;LIQUIDACION!$D$1043),366,365)),0)</f>
        <v>0</v>
      </c>
      <c r="AR76" s="618">
        <f>IF(AR$12=TRUE,(($Q76*LIQUIDACION!$L$1047)*LIQUIDACION!$D$1045/IF(AND(LIQUIDACION!$D$1044&gt;LIQUIDACION!$B$1046,LIQUIDACION!$B$1046&gt;LIQUIDACION!$D$1043),366,365)),0)</f>
        <v>0</v>
      </c>
      <c r="AS76" s="618">
        <f>IF(AS$12=TRUE,(($R76*LIQUIDACION!$L$1047)*LIQUIDACION!$D$1045/IF(AND(LIQUIDACION!$D$1044&gt;LIQUIDACION!$B$1046,LIQUIDACION!$B$1046&gt;LIQUIDACION!$D$1043),366,365)),0)</f>
        <v>0</v>
      </c>
      <c r="AT76" s="618">
        <f>IF(AT$12=TRUE,(($S76*LIQUIDACION!$L$1047)*LIQUIDACION!$D$1045/IF(AND(LIQUIDACION!$D$1044&gt;LIQUIDACION!$B$1046,LIQUIDACION!$B$1046&gt;LIQUIDACION!$D$1043),366,365)),0)</f>
        <v>0</v>
      </c>
      <c r="AU76" s="618">
        <f>IF(AU$12=TRUE,(($T76*LIQUIDACION!$L$1047)*LIQUIDACION!$D$1045/IF(AND(LIQUIDACION!$D$1044&gt;LIQUIDACION!$B$1046,LIQUIDACION!$B$1046&gt;LIQUIDACION!$D$1043),366,365)),0)</f>
        <v>0</v>
      </c>
      <c r="AV76" s="618">
        <f>IF(AV$12=TRUE,(($U76*LIQUIDACION!$L$1047)*LIQUIDACION!$D$1045/IF(AND(LIQUIDACION!$D$1044&gt;LIQUIDACION!$B$1046,LIQUIDACION!$B$1046&gt;LIQUIDACION!$D$1043),366,365)),0)</f>
        <v>0</v>
      </c>
      <c r="AW76" s="618">
        <f>IF(AW$12=TRUE,(($V76*LIQUIDACION!$L$1047)*LIQUIDACION!$D$1045/IF(AND(LIQUIDACION!$D$1044&gt;LIQUIDACION!$B$1046,LIQUIDACION!$B$1046&gt;LIQUIDACION!$D$1043),366,365)),0)</f>
        <v>0</v>
      </c>
      <c r="AX76" s="618">
        <f>IF(AX$12=TRUE,(($W76*LIQUIDACION!$L$1047)*LIQUIDACION!$D$1045/IF(AND(LIQUIDACION!$D$1044&gt;LIQUIDACION!$B$1046,LIQUIDACION!$B$1046&gt;LIQUIDACION!$D$1043),366,365)),0)</f>
        <v>0</v>
      </c>
    </row>
    <row r="77" spans="2:50" x14ac:dyDescent="0.25">
      <c r="B77" s="121">
        <v>65</v>
      </c>
      <c r="C77" s="124"/>
      <c r="D77" s="170"/>
      <c r="E77" s="170"/>
      <c r="F77" s="170"/>
      <c r="G77" s="170">
        <f t="shared" si="8"/>
        <v>0</v>
      </c>
      <c r="H77" s="170">
        <f t="shared" si="5"/>
        <v>0</v>
      </c>
      <c r="I77" s="170"/>
      <c r="J77" s="170"/>
      <c r="K77" s="170"/>
      <c r="L77" s="170"/>
      <c r="M77" s="170"/>
      <c r="N77" s="170"/>
      <c r="O77" s="170"/>
      <c r="P77" s="170"/>
      <c r="Q77" s="170"/>
      <c r="R77" s="170"/>
      <c r="S77" s="170"/>
      <c r="T77" s="170"/>
      <c r="U77" s="170"/>
      <c r="V77" s="170"/>
      <c r="W77" s="170"/>
      <c r="X77" s="170"/>
      <c r="Y77" s="170"/>
      <c r="Z77" s="170"/>
      <c r="AA77" s="170"/>
      <c r="AB77" s="415">
        <f t="shared" si="6"/>
        <v>0</v>
      </c>
      <c r="AC77" s="415">
        <f t="shared" si="7"/>
        <v>0</v>
      </c>
      <c r="AE77" s="618">
        <f>IF(AE$12=TRUE,(($D77*LIQUIDACION!$L$1046)*LIQUIDACION!$D$1045/IF(AND(LIQUIDACION!$D$1044&gt;LIQUIDACION!$B$1046,LIQUIDACION!$B$1046&gt;LIQUIDACION!$D$1043),366,365)),0)</f>
        <v>0</v>
      </c>
      <c r="AF77" s="618">
        <f>IF(AF$12=TRUE,(($E77*LIQUIDACION!$L$1046)*LIQUIDACION!$D$1045/IF(AND(LIQUIDACION!$D$1044&gt;LIQUIDACION!$B$1046,LIQUIDACION!$B$1046&gt;LIQUIDACION!$D$1043),366,365)),0)</f>
        <v>0</v>
      </c>
      <c r="AG77" s="618">
        <f>IF(AG$12=TRUE,(($F77*LIQUIDACION!$L$1046)*LIQUIDACION!$D$1045/IF(AND(LIQUIDACION!$D$1044&gt;LIQUIDACION!$B$1046,LIQUIDACION!$B$1046&gt;LIQUIDACION!$D$1043),366,365)),0)</f>
        <v>0</v>
      </c>
      <c r="AH77" s="618">
        <f>IF(AH$12=TRUE,(($G77*LIQUIDACION!$L$1046)*LIQUIDACION!$D$1045/IF(AND(LIQUIDACION!$D$1044&gt;LIQUIDACION!$B$1046,LIQUIDACION!$B$1046&gt;LIQUIDACION!$D$1043),366,365)),0)</f>
        <v>0</v>
      </c>
      <c r="AI77" s="618">
        <f>IF(AI$12=TRUE,(($H77*LIQUIDACION!$L$1047)*LIQUIDACION!$D$1045/IF(AND(LIQUIDACION!$D$1044&gt;LIQUIDACION!$B$1046,LIQUIDACION!$B$1046&gt;LIQUIDACION!$D$1043),366,365)),0)</f>
        <v>0</v>
      </c>
      <c r="AJ77" s="618">
        <f>IF(AJ$12=TRUE,(($I77*LIQUIDACION!$L$1047)*LIQUIDACION!$D$1045/IF(AND(LIQUIDACION!$D$1044&gt;LIQUIDACION!$B$1046,LIQUIDACION!$B$1046&gt;LIQUIDACION!$D$1043),366,365)),0)</f>
        <v>0</v>
      </c>
      <c r="AK77" s="618">
        <f>IF(AK$12=TRUE,(($J77*LIQUIDACION!$L$1047)*LIQUIDACION!$D$1045/IF(AND(LIQUIDACION!$D$1044&gt;LIQUIDACION!$B$1046,LIQUIDACION!$B$1046&gt;LIQUIDACION!$D$1043),366,365)),0)</f>
        <v>0</v>
      </c>
      <c r="AL77" s="618">
        <f>IF(AL$12=TRUE,(($K77*LIQUIDACION!$L$1047)*LIQUIDACION!$D$1045/IF(AND(LIQUIDACION!$D$1044&gt;LIQUIDACION!$B$1046,LIQUIDACION!$B$1046&gt;LIQUIDACION!$D$1043),366,365)),0)</f>
        <v>0</v>
      </c>
      <c r="AM77" s="618">
        <f>IF(AM$12=TRUE,(($L77*LIQUIDACION!$L$1047)*LIQUIDACION!$D$1045/IF(AND(LIQUIDACION!$D$1044&gt;LIQUIDACION!$B$1046,LIQUIDACION!$B$1046&gt;LIQUIDACION!$D$1043),366,365)),0)</f>
        <v>0</v>
      </c>
      <c r="AN77" s="618">
        <f>IF(AN$12=TRUE,(($M77*LIQUIDACION!$L$1047)*LIQUIDACION!$D$1045/IF(AND(LIQUIDACION!$D$1044&gt;LIQUIDACION!$B$1046,LIQUIDACION!$B$1046&gt;LIQUIDACION!$D$1043),366,365)),0)</f>
        <v>0</v>
      </c>
      <c r="AO77" s="618">
        <f>IF(AO$12=TRUE,(($N77*LIQUIDACION!$L$1047)*LIQUIDACION!$D$1045/IF(AND(LIQUIDACION!$D$1044&gt;LIQUIDACION!$B$1046,LIQUIDACION!$B$1046&gt;LIQUIDACION!$D$1043),366,365)),0)</f>
        <v>0</v>
      </c>
      <c r="AP77" s="618">
        <f>IF(AP$12=TRUE,(($O77*LIQUIDACION!$L$1047)*LIQUIDACION!$D$1045/IF(AND(LIQUIDACION!$D$1044&gt;LIQUIDACION!$B$1046,LIQUIDACION!$B$1046&gt;LIQUIDACION!$D$1043),366,365)),0)</f>
        <v>0</v>
      </c>
      <c r="AQ77" s="618">
        <f>IF(AQ$12=TRUE,(($P77*LIQUIDACION!$L$1047)*LIQUIDACION!$D$1045/IF(AND(LIQUIDACION!$D$1044&gt;LIQUIDACION!$B$1046,LIQUIDACION!$B$1046&gt;LIQUIDACION!$D$1043),366,365)),0)</f>
        <v>0</v>
      </c>
      <c r="AR77" s="618">
        <f>IF(AR$12=TRUE,(($Q77*LIQUIDACION!$L$1047)*LIQUIDACION!$D$1045/IF(AND(LIQUIDACION!$D$1044&gt;LIQUIDACION!$B$1046,LIQUIDACION!$B$1046&gt;LIQUIDACION!$D$1043),366,365)),0)</f>
        <v>0</v>
      </c>
      <c r="AS77" s="618">
        <f>IF(AS$12=TRUE,(($R77*LIQUIDACION!$L$1047)*LIQUIDACION!$D$1045/IF(AND(LIQUIDACION!$D$1044&gt;LIQUIDACION!$B$1046,LIQUIDACION!$B$1046&gt;LIQUIDACION!$D$1043),366,365)),0)</f>
        <v>0</v>
      </c>
      <c r="AT77" s="618">
        <f>IF(AT$12=TRUE,(($S77*LIQUIDACION!$L$1047)*LIQUIDACION!$D$1045/IF(AND(LIQUIDACION!$D$1044&gt;LIQUIDACION!$B$1046,LIQUIDACION!$B$1046&gt;LIQUIDACION!$D$1043),366,365)),0)</f>
        <v>0</v>
      </c>
      <c r="AU77" s="618">
        <f>IF(AU$12=TRUE,(($T77*LIQUIDACION!$L$1047)*LIQUIDACION!$D$1045/IF(AND(LIQUIDACION!$D$1044&gt;LIQUIDACION!$B$1046,LIQUIDACION!$B$1046&gt;LIQUIDACION!$D$1043),366,365)),0)</f>
        <v>0</v>
      </c>
      <c r="AV77" s="618">
        <f>IF(AV$12=TRUE,(($U77*LIQUIDACION!$L$1047)*LIQUIDACION!$D$1045/IF(AND(LIQUIDACION!$D$1044&gt;LIQUIDACION!$B$1046,LIQUIDACION!$B$1046&gt;LIQUIDACION!$D$1043),366,365)),0)</f>
        <v>0</v>
      </c>
      <c r="AW77" s="618">
        <f>IF(AW$12=TRUE,(($V77*LIQUIDACION!$L$1047)*LIQUIDACION!$D$1045/IF(AND(LIQUIDACION!$D$1044&gt;LIQUIDACION!$B$1046,LIQUIDACION!$B$1046&gt;LIQUIDACION!$D$1043),366,365)),0)</f>
        <v>0</v>
      </c>
      <c r="AX77" s="618">
        <f>IF(AX$12=TRUE,(($W77*LIQUIDACION!$L$1047)*LIQUIDACION!$D$1045/IF(AND(LIQUIDACION!$D$1044&gt;LIQUIDACION!$B$1046,LIQUIDACION!$B$1046&gt;LIQUIDACION!$D$1043),366,365)),0)</f>
        <v>0</v>
      </c>
    </row>
    <row r="78" spans="2:50" x14ac:dyDescent="0.25">
      <c r="B78" s="123">
        <v>66</v>
      </c>
      <c r="C78" s="124"/>
      <c r="D78" s="170"/>
      <c r="E78" s="170"/>
      <c r="F78" s="170"/>
      <c r="G78" s="170">
        <f t="shared" ref="G78:G141" si="9">IF($G$10&gt;0,$D78*$G$10,)</f>
        <v>0</v>
      </c>
      <c r="H78" s="170">
        <f t="shared" ref="H78:H141" si="10">IF($H$10&gt;0,$D78*$H$10,)</f>
        <v>0</v>
      </c>
      <c r="I78" s="170"/>
      <c r="J78" s="170"/>
      <c r="K78" s="170"/>
      <c r="L78" s="170"/>
      <c r="M78" s="170"/>
      <c r="N78" s="170"/>
      <c r="O78" s="170"/>
      <c r="P78" s="170"/>
      <c r="Q78" s="170"/>
      <c r="R78" s="170"/>
      <c r="S78" s="170"/>
      <c r="T78" s="170"/>
      <c r="U78" s="170"/>
      <c r="V78" s="170"/>
      <c r="W78" s="170"/>
      <c r="X78" s="170"/>
      <c r="Y78" s="170"/>
      <c r="Z78" s="170"/>
      <c r="AA78" s="170"/>
      <c r="AB78" s="415">
        <f t="shared" ref="AB78:AB141" si="11">SUM(AE78:AX78)</f>
        <v>0</v>
      </c>
      <c r="AC78" s="415">
        <f t="shared" ref="AC78:AC141" si="12">SUM(D78:AA78)</f>
        <v>0</v>
      </c>
      <c r="AE78" s="618">
        <f>IF(AE$12=TRUE,(($D78*LIQUIDACION!$L$1046)*LIQUIDACION!$D$1045/IF(AND(LIQUIDACION!$D$1044&gt;LIQUIDACION!$B$1046,LIQUIDACION!$B$1046&gt;LIQUIDACION!$D$1043),366,365)),0)</f>
        <v>0</v>
      </c>
      <c r="AF78" s="618">
        <f>IF(AF$12=TRUE,(($E78*LIQUIDACION!$L$1046)*LIQUIDACION!$D$1045/IF(AND(LIQUIDACION!$D$1044&gt;LIQUIDACION!$B$1046,LIQUIDACION!$B$1046&gt;LIQUIDACION!$D$1043),366,365)),0)</f>
        <v>0</v>
      </c>
      <c r="AG78" s="618">
        <f>IF(AG$12=TRUE,(($F78*LIQUIDACION!$L$1046)*LIQUIDACION!$D$1045/IF(AND(LIQUIDACION!$D$1044&gt;LIQUIDACION!$B$1046,LIQUIDACION!$B$1046&gt;LIQUIDACION!$D$1043),366,365)),0)</f>
        <v>0</v>
      </c>
      <c r="AH78" s="618">
        <f>IF(AH$12=TRUE,(($G78*LIQUIDACION!$L$1046)*LIQUIDACION!$D$1045/IF(AND(LIQUIDACION!$D$1044&gt;LIQUIDACION!$B$1046,LIQUIDACION!$B$1046&gt;LIQUIDACION!$D$1043),366,365)),0)</f>
        <v>0</v>
      </c>
      <c r="AI78" s="618">
        <f>IF(AI$12=TRUE,(($H78*LIQUIDACION!$L$1047)*LIQUIDACION!$D$1045/IF(AND(LIQUIDACION!$D$1044&gt;LIQUIDACION!$B$1046,LIQUIDACION!$B$1046&gt;LIQUIDACION!$D$1043),366,365)),0)</f>
        <v>0</v>
      </c>
      <c r="AJ78" s="618">
        <f>IF(AJ$12=TRUE,(($I78*LIQUIDACION!$L$1047)*LIQUIDACION!$D$1045/IF(AND(LIQUIDACION!$D$1044&gt;LIQUIDACION!$B$1046,LIQUIDACION!$B$1046&gt;LIQUIDACION!$D$1043),366,365)),0)</f>
        <v>0</v>
      </c>
      <c r="AK78" s="618">
        <f>IF(AK$12=TRUE,(($J78*LIQUIDACION!$L$1047)*LIQUIDACION!$D$1045/IF(AND(LIQUIDACION!$D$1044&gt;LIQUIDACION!$B$1046,LIQUIDACION!$B$1046&gt;LIQUIDACION!$D$1043),366,365)),0)</f>
        <v>0</v>
      </c>
      <c r="AL78" s="618">
        <f>IF(AL$12=TRUE,(($K78*LIQUIDACION!$L$1047)*LIQUIDACION!$D$1045/IF(AND(LIQUIDACION!$D$1044&gt;LIQUIDACION!$B$1046,LIQUIDACION!$B$1046&gt;LIQUIDACION!$D$1043),366,365)),0)</f>
        <v>0</v>
      </c>
      <c r="AM78" s="618">
        <f>IF(AM$12=TRUE,(($L78*LIQUIDACION!$L$1047)*LIQUIDACION!$D$1045/IF(AND(LIQUIDACION!$D$1044&gt;LIQUIDACION!$B$1046,LIQUIDACION!$B$1046&gt;LIQUIDACION!$D$1043),366,365)),0)</f>
        <v>0</v>
      </c>
      <c r="AN78" s="618">
        <f>IF(AN$12=TRUE,(($M78*LIQUIDACION!$L$1047)*LIQUIDACION!$D$1045/IF(AND(LIQUIDACION!$D$1044&gt;LIQUIDACION!$B$1046,LIQUIDACION!$B$1046&gt;LIQUIDACION!$D$1043),366,365)),0)</f>
        <v>0</v>
      </c>
      <c r="AO78" s="618">
        <f>IF(AO$12=TRUE,(($N78*LIQUIDACION!$L$1047)*LIQUIDACION!$D$1045/IF(AND(LIQUIDACION!$D$1044&gt;LIQUIDACION!$B$1046,LIQUIDACION!$B$1046&gt;LIQUIDACION!$D$1043),366,365)),0)</f>
        <v>0</v>
      </c>
      <c r="AP78" s="618">
        <f>IF(AP$12=TRUE,(($O78*LIQUIDACION!$L$1047)*LIQUIDACION!$D$1045/IF(AND(LIQUIDACION!$D$1044&gt;LIQUIDACION!$B$1046,LIQUIDACION!$B$1046&gt;LIQUIDACION!$D$1043),366,365)),0)</f>
        <v>0</v>
      </c>
      <c r="AQ78" s="618">
        <f>IF(AQ$12=TRUE,(($P78*LIQUIDACION!$L$1047)*LIQUIDACION!$D$1045/IF(AND(LIQUIDACION!$D$1044&gt;LIQUIDACION!$B$1046,LIQUIDACION!$B$1046&gt;LIQUIDACION!$D$1043),366,365)),0)</f>
        <v>0</v>
      </c>
      <c r="AR78" s="618">
        <f>IF(AR$12=TRUE,(($Q78*LIQUIDACION!$L$1047)*LIQUIDACION!$D$1045/IF(AND(LIQUIDACION!$D$1044&gt;LIQUIDACION!$B$1046,LIQUIDACION!$B$1046&gt;LIQUIDACION!$D$1043),366,365)),0)</f>
        <v>0</v>
      </c>
      <c r="AS78" s="618">
        <f>IF(AS$12=TRUE,(($R78*LIQUIDACION!$L$1047)*LIQUIDACION!$D$1045/IF(AND(LIQUIDACION!$D$1044&gt;LIQUIDACION!$B$1046,LIQUIDACION!$B$1046&gt;LIQUIDACION!$D$1043),366,365)),0)</f>
        <v>0</v>
      </c>
      <c r="AT78" s="618">
        <f>IF(AT$12=TRUE,(($S78*LIQUIDACION!$L$1047)*LIQUIDACION!$D$1045/IF(AND(LIQUIDACION!$D$1044&gt;LIQUIDACION!$B$1046,LIQUIDACION!$B$1046&gt;LIQUIDACION!$D$1043),366,365)),0)</f>
        <v>0</v>
      </c>
      <c r="AU78" s="618">
        <f>IF(AU$12=TRUE,(($T78*LIQUIDACION!$L$1047)*LIQUIDACION!$D$1045/IF(AND(LIQUIDACION!$D$1044&gt;LIQUIDACION!$B$1046,LIQUIDACION!$B$1046&gt;LIQUIDACION!$D$1043),366,365)),0)</f>
        <v>0</v>
      </c>
      <c r="AV78" s="618">
        <f>IF(AV$12=TRUE,(($U78*LIQUIDACION!$L$1047)*LIQUIDACION!$D$1045/IF(AND(LIQUIDACION!$D$1044&gt;LIQUIDACION!$B$1046,LIQUIDACION!$B$1046&gt;LIQUIDACION!$D$1043),366,365)),0)</f>
        <v>0</v>
      </c>
      <c r="AW78" s="618">
        <f>IF(AW$12=TRUE,(($V78*LIQUIDACION!$L$1047)*LIQUIDACION!$D$1045/IF(AND(LIQUIDACION!$D$1044&gt;LIQUIDACION!$B$1046,LIQUIDACION!$B$1046&gt;LIQUIDACION!$D$1043),366,365)),0)</f>
        <v>0</v>
      </c>
      <c r="AX78" s="618">
        <f>IF(AX$12=TRUE,(($W78*LIQUIDACION!$L$1047)*LIQUIDACION!$D$1045/IF(AND(LIQUIDACION!$D$1044&gt;LIQUIDACION!$B$1046,LIQUIDACION!$B$1046&gt;LIQUIDACION!$D$1043),366,365)),0)</f>
        <v>0</v>
      </c>
    </row>
    <row r="79" spans="2:50" x14ac:dyDescent="0.25">
      <c r="B79" s="121">
        <v>67</v>
      </c>
      <c r="C79" s="124"/>
      <c r="D79" s="170"/>
      <c r="E79" s="170"/>
      <c r="F79" s="170"/>
      <c r="G79" s="170">
        <f t="shared" si="9"/>
        <v>0</v>
      </c>
      <c r="H79" s="170">
        <f t="shared" si="10"/>
        <v>0</v>
      </c>
      <c r="I79" s="170"/>
      <c r="J79" s="170"/>
      <c r="K79" s="170"/>
      <c r="L79" s="170"/>
      <c r="M79" s="170"/>
      <c r="N79" s="170"/>
      <c r="O79" s="170"/>
      <c r="P79" s="170"/>
      <c r="Q79" s="170"/>
      <c r="R79" s="170"/>
      <c r="S79" s="170"/>
      <c r="T79" s="170"/>
      <c r="U79" s="170"/>
      <c r="V79" s="170"/>
      <c r="W79" s="170"/>
      <c r="X79" s="170"/>
      <c r="Y79" s="170"/>
      <c r="Z79" s="170"/>
      <c r="AA79" s="170"/>
      <c r="AB79" s="415">
        <f t="shared" si="11"/>
        <v>0</v>
      </c>
      <c r="AC79" s="415">
        <f t="shared" si="12"/>
        <v>0</v>
      </c>
      <c r="AE79" s="618">
        <f>IF(AE$12=TRUE,(($D79*LIQUIDACION!$L$1046)*LIQUIDACION!$D$1045/IF(AND(LIQUIDACION!$D$1044&gt;LIQUIDACION!$B$1046,LIQUIDACION!$B$1046&gt;LIQUIDACION!$D$1043),366,365)),0)</f>
        <v>0</v>
      </c>
      <c r="AF79" s="618">
        <f>IF(AF$12=TRUE,(($E79*LIQUIDACION!$L$1046)*LIQUIDACION!$D$1045/IF(AND(LIQUIDACION!$D$1044&gt;LIQUIDACION!$B$1046,LIQUIDACION!$B$1046&gt;LIQUIDACION!$D$1043),366,365)),0)</f>
        <v>0</v>
      </c>
      <c r="AG79" s="618">
        <f>IF(AG$12=TRUE,(($F79*LIQUIDACION!$L$1046)*LIQUIDACION!$D$1045/IF(AND(LIQUIDACION!$D$1044&gt;LIQUIDACION!$B$1046,LIQUIDACION!$B$1046&gt;LIQUIDACION!$D$1043),366,365)),0)</f>
        <v>0</v>
      </c>
      <c r="AH79" s="618">
        <f>IF(AH$12=TRUE,(($G79*LIQUIDACION!$L$1046)*LIQUIDACION!$D$1045/IF(AND(LIQUIDACION!$D$1044&gt;LIQUIDACION!$B$1046,LIQUIDACION!$B$1046&gt;LIQUIDACION!$D$1043),366,365)),0)</f>
        <v>0</v>
      </c>
      <c r="AI79" s="618">
        <f>IF(AI$12=TRUE,(($H79*LIQUIDACION!$L$1047)*LIQUIDACION!$D$1045/IF(AND(LIQUIDACION!$D$1044&gt;LIQUIDACION!$B$1046,LIQUIDACION!$B$1046&gt;LIQUIDACION!$D$1043),366,365)),0)</f>
        <v>0</v>
      </c>
      <c r="AJ79" s="618">
        <f>IF(AJ$12=TRUE,(($I79*LIQUIDACION!$L$1047)*LIQUIDACION!$D$1045/IF(AND(LIQUIDACION!$D$1044&gt;LIQUIDACION!$B$1046,LIQUIDACION!$B$1046&gt;LIQUIDACION!$D$1043),366,365)),0)</f>
        <v>0</v>
      </c>
      <c r="AK79" s="618">
        <f>IF(AK$12=TRUE,(($J79*LIQUIDACION!$L$1047)*LIQUIDACION!$D$1045/IF(AND(LIQUIDACION!$D$1044&gt;LIQUIDACION!$B$1046,LIQUIDACION!$B$1046&gt;LIQUIDACION!$D$1043),366,365)),0)</f>
        <v>0</v>
      </c>
      <c r="AL79" s="618">
        <f>IF(AL$12=TRUE,(($K79*LIQUIDACION!$L$1047)*LIQUIDACION!$D$1045/IF(AND(LIQUIDACION!$D$1044&gt;LIQUIDACION!$B$1046,LIQUIDACION!$B$1046&gt;LIQUIDACION!$D$1043),366,365)),0)</f>
        <v>0</v>
      </c>
      <c r="AM79" s="618">
        <f>IF(AM$12=TRUE,(($L79*LIQUIDACION!$L$1047)*LIQUIDACION!$D$1045/IF(AND(LIQUIDACION!$D$1044&gt;LIQUIDACION!$B$1046,LIQUIDACION!$B$1046&gt;LIQUIDACION!$D$1043),366,365)),0)</f>
        <v>0</v>
      </c>
      <c r="AN79" s="618">
        <f>IF(AN$12=TRUE,(($M79*LIQUIDACION!$L$1047)*LIQUIDACION!$D$1045/IF(AND(LIQUIDACION!$D$1044&gt;LIQUIDACION!$B$1046,LIQUIDACION!$B$1046&gt;LIQUIDACION!$D$1043),366,365)),0)</f>
        <v>0</v>
      </c>
      <c r="AO79" s="618">
        <f>IF(AO$12=TRUE,(($N79*LIQUIDACION!$L$1047)*LIQUIDACION!$D$1045/IF(AND(LIQUIDACION!$D$1044&gt;LIQUIDACION!$B$1046,LIQUIDACION!$B$1046&gt;LIQUIDACION!$D$1043),366,365)),0)</f>
        <v>0</v>
      </c>
      <c r="AP79" s="618">
        <f>IF(AP$12=TRUE,(($O79*LIQUIDACION!$L$1047)*LIQUIDACION!$D$1045/IF(AND(LIQUIDACION!$D$1044&gt;LIQUIDACION!$B$1046,LIQUIDACION!$B$1046&gt;LIQUIDACION!$D$1043),366,365)),0)</f>
        <v>0</v>
      </c>
      <c r="AQ79" s="618">
        <f>IF(AQ$12=TRUE,(($P79*LIQUIDACION!$L$1047)*LIQUIDACION!$D$1045/IF(AND(LIQUIDACION!$D$1044&gt;LIQUIDACION!$B$1046,LIQUIDACION!$B$1046&gt;LIQUIDACION!$D$1043),366,365)),0)</f>
        <v>0</v>
      </c>
      <c r="AR79" s="618">
        <f>IF(AR$12=TRUE,(($Q79*LIQUIDACION!$L$1047)*LIQUIDACION!$D$1045/IF(AND(LIQUIDACION!$D$1044&gt;LIQUIDACION!$B$1046,LIQUIDACION!$B$1046&gt;LIQUIDACION!$D$1043),366,365)),0)</f>
        <v>0</v>
      </c>
      <c r="AS79" s="618">
        <f>IF(AS$12=TRUE,(($R79*LIQUIDACION!$L$1047)*LIQUIDACION!$D$1045/IF(AND(LIQUIDACION!$D$1044&gt;LIQUIDACION!$B$1046,LIQUIDACION!$B$1046&gt;LIQUIDACION!$D$1043),366,365)),0)</f>
        <v>0</v>
      </c>
      <c r="AT79" s="618">
        <f>IF(AT$12=TRUE,(($S79*LIQUIDACION!$L$1047)*LIQUIDACION!$D$1045/IF(AND(LIQUIDACION!$D$1044&gt;LIQUIDACION!$B$1046,LIQUIDACION!$B$1046&gt;LIQUIDACION!$D$1043),366,365)),0)</f>
        <v>0</v>
      </c>
      <c r="AU79" s="618">
        <f>IF(AU$12=TRUE,(($T79*LIQUIDACION!$L$1047)*LIQUIDACION!$D$1045/IF(AND(LIQUIDACION!$D$1044&gt;LIQUIDACION!$B$1046,LIQUIDACION!$B$1046&gt;LIQUIDACION!$D$1043),366,365)),0)</f>
        <v>0</v>
      </c>
      <c r="AV79" s="618">
        <f>IF(AV$12=TRUE,(($U79*LIQUIDACION!$L$1047)*LIQUIDACION!$D$1045/IF(AND(LIQUIDACION!$D$1044&gt;LIQUIDACION!$B$1046,LIQUIDACION!$B$1046&gt;LIQUIDACION!$D$1043),366,365)),0)</f>
        <v>0</v>
      </c>
      <c r="AW79" s="618">
        <f>IF(AW$12=TRUE,(($V79*LIQUIDACION!$L$1047)*LIQUIDACION!$D$1045/IF(AND(LIQUIDACION!$D$1044&gt;LIQUIDACION!$B$1046,LIQUIDACION!$B$1046&gt;LIQUIDACION!$D$1043),366,365)),0)</f>
        <v>0</v>
      </c>
      <c r="AX79" s="618">
        <f>IF(AX$12=TRUE,(($W79*LIQUIDACION!$L$1047)*LIQUIDACION!$D$1045/IF(AND(LIQUIDACION!$D$1044&gt;LIQUIDACION!$B$1046,LIQUIDACION!$B$1046&gt;LIQUIDACION!$D$1043),366,365)),0)</f>
        <v>0</v>
      </c>
    </row>
    <row r="80" spans="2:50" x14ac:dyDescent="0.25">
      <c r="B80" s="123">
        <v>68</v>
      </c>
      <c r="C80" s="124"/>
      <c r="D80" s="170"/>
      <c r="E80" s="170"/>
      <c r="F80" s="170"/>
      <c r="G80" s="170">
        <f t="shared" si="9"/>
        <v>0</v>
      </c>
      <c r="H80" s="170">
        <f t="shared" si="10"/>
        <v>0</v>
      </c>
      <c r="I80" s="170"/>
      <c r="J80" s="170"/>
      <c r="K80" s="170"/>
      <c r="L80" s="170"/>
      <c r="M80" s="170"/>
      <c r="N80" s="170"/>
      <c r="O80" s="170"/>
      <c r="P80" s="170"/>
      <c r="Q80" s="170"/>
      <c r="R80" s="170"/>
      <c r="S80" s="170"/>
      <c r="T80" s="170"/>
      <c r="U80" s="170"/>
      <c r="V80" s="170"/>
      <c r="W80" s="170"/>
      <c r="X80" s="170"/>
      <c r="Y80" s="170"/>
      <c r="Z80" s="170"/>
      <c r="AA80" s="170"/>
      <c r="AB80" s="415">
        <f t="shared" si="11"/>
        <v>0</v>
      </c>
      <c r="AC80" s="415">
        <f t="shared" si="12"/>
        <v>0</v>
      </c>
      <c r="AE80" s="618">
        <f>IF(AE$12=TRUE,(($D80*LIQUIDACION!$L$1046)*LIQUIDACION!$D$1045/IF(AND(LIQUIDACION!$D$1044&gt;LIQUIDACION!$B$1046,LIQUIDACION!$B$1046&gt;LIQUIDACION!$D$1043),366,365)),0)</f>
        <v>0</v>
      </c>
      <c r="AF80" s="618">
        <f>IF(AF$12=TRUE,(($E80*LIQUIDACION!$L$1046)*LIQUIDACION!$D$1045/IF(AND(LIQUIDACION!$D$1044&gt;LIQUIDACION!$B$1046,LIQUIDACION!$B$1046&gt;LIQUIDACION!$D$1043),366,365)),0)</f>
        <v>0</v>
      </c>
      <c r="AG80" s="618">
        <f>IF(AG$12=TRUE,(($F80*LIQUIDACION!$L$1046)*LIQUIDACION!$D$1045/IF(AND(LIQUIDACION!$D$1044&gt;LIQUIDACION!$B$1046,LIQUIDACION!$B$1046&gt;LIQUIDACION!$D$1043),366,365)),0)</f>
        <v>0</v>
      </c>
      <c r="AH80" s="618">
        <f>IF(AH$12=TRUE,(($G80*LIQUIDACION!$L$1046)*LIQUIDACION!$D$1045/IF(AND(LIQUIDACION!$D$1044&gt;LIQUIDACION!$B$1046,LIQUIDACION!$B$1046&gt;LIQUIDACION!$D$1043),366,365)),0)</f>
        <v>0</v>
      </c>
      <c r="AI80" s="618">
        <f>IF(AI$12=TRUE,(($H80*LIQUIDACION!$L$1047)*LIQUIDACION!$D$1045/IF(AND(LIQUIDACION!$D$1044&gt;LIQUIDACION!$B$1046,LIQUIDACION!$B$1046&gt;LIQUIDACION!$D$1043),366,365)),0)</f>
        <v>0</v>
      </c>
      <c r="AJ80" s="618">
        <f>IF(AJ$12=TRUE,(($I80*LIQUIDACION!$L$1047)*LIQUIDACION!$D$1045/IF(AND(LIQUIDACION!$D$1044&gt;LIQUIDACION!$B$1046,LIQUIDACION!$B$1046&gt;LIQUIDACION!$D$1043),366,365)),0)</f>
        <v>0</v>
      </c>
      <c r="AK80" s="618">
        <f>IF(AK$12=TRUE,(($J80*LIQUIDACION!$L$1047)*LIQUIDACION!$D$1045/IF(AND(LIQUIDACION!$D$1044&gt;LIQUIDACION!$B$1046,LIQUIDACION!$B$1046&gt;LIQUIDACION!$D$1043),366,365)),0)</f>
        <v>0</v>
      </c>
      <c r="AL80" s="618">
        <f>IF(AL$12=TRUE,(($K80*LIQUIDACION!$L$1047)*LIQUIDACION!$D$1045/IF(AND(LIQUIDACION!$D$1044&gt;LIQUIDACION!$B$1046,LIQUIDACION!$B$1046&gt;LIQUIDACION!$D$1043),366,365)),0)</f>
        <v>0</v>
      </c>
      <c r="AM80" s="618">
        <f>IF(AM$12=TRUE,(($L80*LIQUIDACION!$L$1047)*LIQUIDACION!$D$1045/IF(AND(LIQUIDACION!$D$1044&gt;LIQUIDACION!$B$1046,LIQUIDACION!$B$1046&gt;LIQUIDACION!$D$1043),366,365)),0)</f>
        <v>0</v>
      </c>
      <c r="AN80" s="618">
        <f>IF(AN$12=TRUE,(($M80*LIQUIDACION!$L$1047)*LIQUIDACION!$D$1045/IF(AND(LIQUIDACION!$D$1044&gt;LIQUIDACION!$B$1046,LIQUIDACION!$B$1046&gt;LIQUIDACION!$D$1043),366,365)),0)</f>
        <v>0</v>
      </c>
      <c r="AO80" s="618">
        <f>IF(AO$12=TRUE,(($N80*LIQUIDACION!$L$1047)*LIQUIDACION!$D$1045/IF(AND(LIQUIDACION!$D$1044&gt;LIQUIDACION!$B$1046,LIQUIDACION!$B$1046&gt;LIQUIDACION!$D$1043),366,365)),0)</f>
        <v>0</v>
      </c>
      <c r="AP80" s="618">
        <f>IF(AP$12=TRUE,(($O80*LIQUIDACION!$L$1047)*LIQUIDACION!$D$1045/IF(AND(LIQUIDACION!$D$1044&gt;LIQUIDACION!$B$1046,LIQUIDACION!$B$1046&gt;LIQUIDACION!$D$1043),366,365)),0)</f>
        <v>0</v>
      </c>
      <c r="AQ80" s="618">
        <f>IF(AQ$12=TRUE,(($P80*LIQUIDACION!$L$1047)*LIQUIDACION!$D$1045/IF(AND(LIQUIDACION!$D$1044&gt;LIQUIDACION!$B$1046,LIQUIDACION!$B$1046&gt;LIQUIDACION!$D$1043),366,365)),0)</f>
        <v>0</v>
      </c>
      <c r="AR80" s="618">
        <f>IF(AR$12=TRUE,(($Q80*LIQUIDACION!$L$1047)*LIQUIDACION!$D$1045/IF(AND(LIQUIDACION!$D$1044&gt;LIQUIDACION!$B$1046,LIQUIDACION!$B$1046&gt;LIQUIDACION!$D$1043),366,365)),0)</f>
        <v>0</v>
      </c>
      <c r="AS80" s="618">
        <f>IF(AS$12=TRUE,(($R80*LIQUIDACION!$L$1047)*LIQUIDACION!$D$1045/IF(AND(LIQUIDACION!$D$1044&gt;LIQUIDACION!$B$1046,LIQUIDACION!$B$1046&gt;LIQUIDACION!$D$1043),366,365)),0)</f>
        <v>0</v>
      </c>
      <c r="AT80" s="618">
        <f>IF(AT$12=TRUE,(($S80*LIQUIDACION!$L$1047)*LIQUIDACION!$D$1045/IF(AND(LIQUIDACION!$D$1044&gt;LIQUIDACION!$B$1046,LIQUIDACION!$B$1046&gt;LIQUIDACION!$D$1043),366,365)),0)</f>
        <v>0</v>
      </c>
      <c r="AU80" s="618">
        <f>IF(AU$12=TRUE,(($T80*LIQUIDACION!$L$1047)*LIQUIDACION!$D$1045/IF(AND(LIQUIDACION!$D$1044&gt;LIQUIDACION!$B$1046,LIQUIDACION!$B$1046&gt;LIQUIDACION!$D$1043),366,365)),0)</f>
        <v>0</v>
      </c>
      <c r="AV80" s="618">
        <f>IF(AV$12=TRUE,(($U80*LIQUIDACION!$L$1047)*LIQUIDACION!$D$1045/IF(AND(LIQUIDACION!$D$1044&gt;LIQUIDACION!$B$1046,LIQUIDACION!$B$1046&gt;LIQUIDACION!$D$1043),366,365)),0)</f>
        <v>0</v>
      </c>
      <c r="AW80" s="618">
        <f>IF(AW$12=TRUE,(($V80*LIQUIDACION!$L$1047)*LIQUIDACION!$D$1045/IF(AND(LIQUIDACION!$D$1044&gt;LIQUIDACION!$B$1046,LIQUIDACION!$B$1046&gt;LIQUIDACION!$D$1043),366,365)),0)</f>
        <v>0</v>
      </c>
      <c r="AX80" s="618">
        <f>IF(AX$12=TRUE,(($W80*LIQUIDACION!$L$1047)*LIQUIDACION!$D$1045/IF(AND(LIQUIDACION!$D$1044&gt;LIQUIDACION!$B$1046,LIQUIDACION!$B$1046&gt;LIQUIDACION!$D$1043),366,365)),0)</f>
        <v>0</v>
      </c>
    </row>
    <row r="81" spans="2:50" x14ac:dyDescent="0.25">
      <c r="B81" s="121">
        <v>69</v>
      </c>
      <c r="C81" s="124"/>
      <c r="D81" s="170"/>
      <c r="E81" s="170"/>
      <c r="F81" s="170"/>
      <c r="G81" s="170">
        <f t="shared" si="9"/>
        <v>0</v>
      </c>
      <c r="H81" s="170">
        <f t="shared" si="10"/>
        <v>0</v>
      </c>
      <c r="I81" s="170"/>
      <c r="J81" s="170"/>
      <c r="K81" s="170"/>
      <c r="L81" s="170"/>
      <c r="M81" s="170"/>
      <c r="N81" s="170"/>
      <c r="O81" s="170"/>
      <c r="P81" s="170"/>
      <c r="Q81" s="170"/>
      <c r="R81" s="170"/>
      <c r="S81" s="170"/>
      <c r="T81" s="170"/>
      <c r="U81" s="170"/>
      <c r="V81" s="170"/>
      <c r="W81" s="170"/>
      <c r="X81" s="170"/>
      <c r="Y81" s="170"/>
      <c r="Z81" s="170"/>
      <c r="AA81" s="170"/>
      <c r="AB81" s="415">
        <f t="shared" si="11"/>
        <v>0</v>
      </c>
      <c r="AC81" s="415">
        <f t="shared" si="12"/>
        <v>0</v>
      </c>
      <c r="AE81" s="618">
        <f>IF(AE$12=TRUE,(($D81*LIQUIDACION!$L$1046)*LIQUIDACION!$D$1045/IF(AND(LIQUIDACION!$D$1044&gt;LIQUIDACION!$B$1046,LIQUIDACION!$B$1046&gt;LIQUIDACION!$D$1043),366,365)),0)</f>
        <v>0</v>
      </c>
      <c r="AF81" s="618">
        <f>IF(AF$12=TRUE,(($E81*LIQUIDACION!$L$1046)*LIQUIDACION!$D$1045/IF(AND(LIQUIDACION!$D$1044&gt;LIQUIDACION!$B$1046,LIQUIDACION!$B$1046&gt;LIQUIDACION!$D$1043),366,365)),0)</f>
        <v>0</v>
      </c>
      <c r="AG81" s="618">
        <f>IF(AG$12=TRUE,(($F81*LIQUIDACION!$L$1046)*LIQUIDACION!$D$1045/IF(AND(LIQUIDACION!$D$1044&gt;LIQUIDACION!$B$1046,LIQUIDACION!$B$1046&gt;LIQUIDACION!$D$1043),366,365)),0)</f>
        <v>0</v>
      </c>
      <c r="AH81" s="618">
        <f>IF(AH$12=TRUE,(($G81*LIQUIDACION!$L$1046)*LIQUIDACION!$D$1045/IF(AND(LIQUIDACION!$D$1044&gt;LIQUIDACION!$B$1046,LIQUIDACION!$B$1046&gt;LIQUIDACION!$D$1043),366,365)),0)</f>
        <v>0</v>
      </c>
      <c r="AI81" s="618">
        <f>IF(AI$12=TRUE,(($H81*LIQUIDACION!$L$1047)*LIQUIDACION!$D$1045/IF(AND(LIQUIDACION!$D$1044&gt;LIQUIDACION!$B$1046,LIQUIDACION!$B$1046&gt;LIQUIDACION!$D$1043),366,365)),0)</f>
        <v>0</v>
      </c>
      <c r="AJ81" s="618">
        <f>IF(AJ$12=TRUE,(($I81*LIQUIDACION!$L$1047)*LIQUIDACION!$D$1045/IF(AND(LIQUIDACION!$D$1044&gt;LIQUIDACION!$B$1046,LIQUIDACION!$B$1046&gt;LIQUIDACION!$D$1043),366,365)),0)</f>
        <v>0</v>
      </c>
      <c r="AK81" s="618">
        <f>IF(AK$12=TRUE,(($J81*LIQUIDACION!$L$1047)*LIQUIDACION!$D$1045/IF(AND(LIQUIDACION!$D$1044&gt;LIQUIDACION!$B$1046,LIQUIDACION!$B$1046&gt;LIQUIDACION!$D$1043),366,365)),0)</f>
        <v>0</v>
      </c>
      <c r="AL81" s="618">
        <f>IF(AL$12=TRUE,(($K81*LIQUIDACION!$L$1047)*LIQUIDACION!$D$1045/IF(AND(LIQUIDACION!$D$1044&gt;LIQUIDACION!$B$1046,LIQUIDACION!$B$1046&gt;LIQUIDACION!$D$1043),366,365)),0)</f>
        <v>0</v>
      </c>
      <c r="AM81" s="618">
        <f>IF(AM$12=TRUE,(($L81*LIQUIDACION!$L$1047)*LIQUIDACION!$D$1045/IF(AND(LIQUIDACION!$D$1044&gt;LIQUIDACION!$B$1046,LIQUIDACION!$B$1046&gt;LIQUIDACION!$D$1043),366,365)),0)</f>
        <v>0</v>
      </c>
      <c r="AN81" s="618">
        <f>IF(AN$12=TRUE,(($M81*LIQUIDACION!$L$1047)*LIQUIDACION!$D$1045/IF(AND(LIQUIDACION!$D$1044&gt;LIQUIDACION!$B$1046,LIQUIDACION!$B$1046&gt;LIQUIDACION!$D$1043),366,365)),0)</f>
        <v>0</v>
      </c>
      <c r="AO81" s="618">
        <f>IF(AO$12=TRUE,(($N81*LIQUIDACION!$L$1047)*LIQUIDACION!$D$1045/IF(AND(LIQUIDACION!$D$1044&gt;LIQUIDACION!$B$1046,LIQUIDACION!$B$1046&gt;LIQUIDACION!$D$1043),366,365)),0)</f>
        <v>0</v>
      </c>
      <c r="AP81" s="618">
        <f>IF(AP$12=TRUE,(($O81*LIQUIDACION!$L$1047)*LIQUIDACION!$D$1045/IF(AND(LIQUIDACION!$D$1044&gt;LIQUIDACION!$B$1046,LIQUIDACION!$B$1046&gt;LIQUIDACION!$D$1043),366,365)),0)</f>
        <v>0</v>
      </c>
      <c r="AQ81" s="618">
        <f>IF(AQ$12=TRUE,(($P81*LIQUIDACION!$L$1047)*LIQUIDACION!$D$1045/IF(AND(LIQUIDACION!$D$1044&gt;LIQUIDACION!$B$1046,LIQUIDACION!$B$1046&gt;LIQUIDACION!$D$1043),366,365)),0)</f>
        <v>0</v>
      </c>
      <c r="AR81" s="618">
        <f>IF(AR$12=TRUE,(($Q81*LIQUIDACION!$L$1047)*LIQUIDACION!$D$1045/IF(AND(LIQUIDACION!$D$1044&gt;LIQUIDACION!$B$1046,LIQUIDACION!$B$1046&gt;LIQUIDACION!$D$1043),366,365)),0)</f>
        <v>0</v>
      </c>
      <c r="AS81" s="618">
        <f>IF(AS$12=TRUE,(($R81*LIQUIDACION!$L$1047)*LIQUIDACION!$D$1045/IF(AND(LIQUIDACION!$D$1044&gt;LIQUIDACION!$B$1046,LIQUIDACION!$B$1046&gt;LIQUIDACION!$D$1043),366,365)),0)</f>
        <v>0</v>
      </c>
      <c r="AT81" s="618">
        <f>IF(AT$12=TRUE,(($S81*LIQUIDACION!$L$1047)*LIQUIDACION!$D$1045/IF(AND(LIQUIDACION!$D$1044&gt;LIQUIDACION!$B$1046,LIQUIDACION!$B$1046&gt;LIQUIDACION!$D$1043),366,365)),0)</f>
        <v>0</v>
      </c>
      <c r="AU81" s="618">
        <f>IF(AU$12=TRUE,(($T81*LIQUIDACION!$L$1047)*LIQUIDACION!$D$1045/IF(AND(LIQUIDACION!$D$1044&gt;LIQUIDACION!$B$1046,LIQUIDACION!$B$1046&gt;LIQUIDACION!$D$1043),366,365)),0)</f>
        <v>0</v>
      </c>
      <c r="AV81" s="618">
        <f>IF(AV$12=TRUE,(($U81*LIQUIDACION!$L$1047)*LIQUIDACION!$D$1045/IF(AND(LIQUIDACION!$D$1044&gt;LIQUIDACION!$B$1046,LIQUIDACION!$B$1046&gt;LIQUIDACION!$D$1043),366,365)),0)</f>
        <v>0</v>
      </c>
      <c r="AW81" s="618">
        <f>IF(AW$12=TRUE,(($V81*LIQUIDACION!$L$1047)*LIQUIDACION!$D$1045/IF(AND(LIQUIDACION!$D$1044&gt;LIQUIDACION!$B$1046,LIQUIDACION!$B$1046&gt;LIQUIDACION!$D$1043),366,365)),0)</f>
        <v>0</v>
      </c>
      <c r="AX81" s="618">
        <f>IF(AX$12=TRUE,(($W81*LIQUIDACION!$L$1047)*LIQUIDACION!$D$1045/IF(AND(LIQUIDACION!$D$1044&gt;LIQUIDACION!$B$1046,LIQUIDACION!$B$1046&gt;LIQUIDACION!$D$1043),366,365)),0)</f>
        <v>0</v>
      </c>
    </row>
    <row r="82" spans="2:50" x14ac:dyDescent="0.25">
      <c r="B82" s="123">
        <v>70</v>
      </c>
      <c r="C82" s="124"/>
      <c r="D82" s="170"/>
      <c r="E82" s="170"/>
      <c r="F82" s="170"/>
      <c r="G82" s="170">
        <f t="shared" si="9"/>
        <v>0</v>
      </c>
      <c r="H82" s="170">
        <f t="shared" si="10"/>
        <v>0</v>
      </c>
      <c r="I82" s="170"/>
      <c r="J82" s="170"/>
      <c r="K82" s="170"/>
      <c r="L82" s="170"/>
      <c r="M82" s="170"/>
      <c r="N82" s="170"/>
      <c r="O82" s="170"/>
      <c r="P82" s="170"/>
      <c r="Q82" s="170"/>
      <c r="R82" s="170"/>
      <c r="S82" s="170"/>
      <c r="T82" s="170"/>
      <c r="U82" s="170"/>
      <c r="V82" s="170"/>
      <c r="W82" s="170"/>
      <c r="X82" s="170"/>
      <c r="Y82" s="170"/>
      <c r="Z82" s="170"/>
      <c r="AA82" s="170"/>
      <c r="AB82" s="415">
        <f t="shared" si="11"/>
        <v>0</v>
      </c>
      <c r="AC82" s="415">
        <f t="shared" si="12"/>
        <v>0</v>
      </c>
      <c r="AE82" s="618">
        <f>IF(AE$12=TRUE,(($D82*LIQUIDACION!$L$1046)*LIQUIDACION!$D$1045/IF(AND(LIQUIDACION!$D$1044&gt;LIQUIDACION!$B$1046,LIQUIDACION!$B$1046&gt;LIQUIDACION!$D$1043),366,365)),0)</f>
        <v>0</v>
      </c>
      <c r="AF82" s="618">
        <f>IF(AF$12=TRUE,(($E82*LIQUIDACION!$L$1046)*LIQUIDACION!$D$1045/IF(AND(LIQUIDACION!$D$1044&gt;LIQUIDACION!$B$1046,LIQUIDACION!$B$1046&gt;LIQUIDACION!$D$1043),366,365)),0)</f>
        <v>0</v>
      </c>
      <c r="AG82" s="618">
        <f>IF(AG$12=TRUE,(($F82*LIQUIDACION!$L$1046)*LIQUIDACION!$D$1045/IF(AND(LIQUIDACION!$D$1044&gt;LIQUIDACION!$B$1046,LIQUIDACION!$B$1046&gt;LIQUIDACION!$D$1043),366,365)),0)</f>
        <v>0</v>
      </c>
      <c r="AH82" s="618">
        <f>IF(AH$12=TRUE,(($G82*LIQUIDACION!$L$1046)*LIQUIDACION!$D$1045/IF(AND(LIQUIDACION!$D$1044&gt;LIQUIDACION!$B$1046,LIQUIDACION!$B$1046&gt;LIQUIDACION!$D$1043),366,365)),0)</f>
        <v>0</v>
      </c>
      <c r="AI82" s="618">
        <f>IF(AI$12=TRUE,(($H82*LIQUIDACION!$L$1047)*LIQUIDACION!$D$1045/IF(AND(LIQUIDACION!$D$1044&gt;LIQUIDACION!$B$1046,LIQUIDACION!$B$1046&gt;LIQUIDACION!$D$1043),366,365)),0)</f>
        <v>0</v>
      </c>
      <c r="AJ82" s="618">
        <f>IF(AJ$12=TRUE,(($I82*LIQUIDACION!$L$1047)*LIQUIDACION!$D$1045/IF(AND(LIQUIDACION!$D$1044&gt;LIQUIDACION!$B$1046,LIQUIDACION!$B$1046&gt;LIQUIDACION!$D$1043),366,365)),0)</f>
        <v>0</v>
      </c>
      <c r="AK82" s="618">
        <f>IF(AK$12=TRUE,(($J82*LIQUIDACION!$L$1047)*LIQUIDACION!$D$1045/IF(AND(LIQUIDACION!$D$1044&gt;LIQUIDACION!$B$1046,LIQUIDACION!$B$1046&gt;LIQUIDACION!$D$1043),366,365)),0)</f>
        <v>0</v>
      </c>
      <c r="AL82" s="618">
        <f>IF(AL$12=TRUE,(($K82*LIQUIDACION!$L$1047)*LIQUIDACION!$D$1045/IF(AND(LIQUIDACION!$D$1044&gt;LIQUIDACION!$B$1046,LIQUIDACION!$B$1046&gt;LIQUIDACION!$D$1043),366,365)),0)</f>
        <v>0</v>
      </c>
      <c r="AM82" s="618">
        <f>IF(AM$12=TRUE,(($L82*LIQUIDACION!$L$1047)*LIQUIDACION!$D$1045/IF(AND(LIQUIDACION!$D$1044&gt;LIQUIDACION!$B$1046,LIQUIDACION!$B$1046&gt;LIQUIDACION!$D$1043),366,365)),0)</f>
        <v>0</v>
      </c>
      <c r="AN82" s="618">
        <f>IF(AN$12=TRUE,(($M82*LIQUIDACION!$L$1047)*LIQUIDACION!$D$1045/IF(AND(LIQUIDACION!$D$1044&gt;LIQUIDACION!$B$1046,LIQUIDACION!$B$1046&gt;LIQUIDACION!$D$1043),366,365)),0)</f>
        <v>0</v>
      </c>
      <c r="AO82" s="618">
        <f>IF(AO$12=TRUE,(($N82*LIQUIDACION!$L$1047)*LIQUIDACION!$D$1045/IF(AND(LIQUIDACION!$D$1044&gt;LIQUIDACION!$B$1046,LIQUIDACION!$B$1046&gt;LIQUIDACION!$D$1043),366,365)),0)</f>
        <v>0</v>
      </c>
      <c r="AP82" s="618">
        <f>IF(AP$12=TRUE,(($O82*LIQUIDACION!$L$1047)*LIQUIDACION!$D$1045/IF(AND(LIQUIDACION!$D$1044&gt;LIQUIDACION!$B$1046,LIQUIDACION!$B$1046&gt;LIQUIDACION!$D$1043),366,365)),0)</f>
        <v>0</v>
      </c>
      <c r="AQ82" s="618">
        <f>IF(AQ$12=TRUE,(($P82*LIQUIDACION!$L$1047)*LIQUIDACION!$D$1045/IF(AND(LIQUIDACION!$D$1044&gt;LIQUIDACION!$B$1046,LIQUIDACION!$B$1046&gt;LIQUIDACION!$D$1043),366,365)),0)</f>
        <v>0</v>
      </c>
      <c r="AR82" s="618">
        <f>IF(AR$12=TRUE,(($Q82*LIQUIDACION!$L$1047)*LIQUIDACION!$D$1045/IF(AND(LIQUIDACION!$D$1044&gt;LIQUIDACION!$B$1046,LIQUIDACION!$B$1046&gt;LIQUIDACION!$D$1043),366,365)),0)</f>
        <v>0</v>
      </c>
      <c r="AS82" s="618">
        <f>IF(AS$12=TRUE,(($R82*LIQUIDACION!$L$1047)*LIQUIDACION!$D$1045/IF(AND(LIQUIDACION!$D$1044&gt;LIQUIDACION!$B$1046,LIQUIDACION!$B$1046&gt;LIQUIDACION!$D$1043),366,365)),0)</f>
        <v>0</v>
      </c>
      <c r="AT82" s="618">
        <f>IF(AT$12=TRUE,(($S82*LIQUIDACION!$L$1047)*LIQUIDACION!$D$1045/IF(AND(LIQUIDACION!$D$1044&gt;LIQUIDACION!$B$1046,LIQUIDACION!$B$1046&gt;LIQUIDACION!$D$1043),366,365)),0)</f>
        <v>0</v>
      </c>
      <c r="AU82" s="618">
        <f>IF(AU$12=TRUE,(($T82*LIQUIDACION!$L$1047)*LIQUIDACION!$D$1045/IF(AND(LIQUIDACION!$D$1044&gt;LIQUIDACION!$B$1046,LIQUIDACION!$B$1046&gt;LIQUIDACION!$D$1043),366,365)),0)</f>
        <v>0</v>
      </c>
      <c r="AV82" s="618">
        <f>IF(AV$12=TRUE,(($U82*LIQUIDACION!$L$1047)*LIQUIDACION!$D$1045/IF(AND(LIQUIDACION!$D$1044&gt;LIQUIDACION!$B$1046,LIQUIDACION!$B$1046&gt;LIQUIDACION!$D$1043),366,365)),0)</f>
        <v>0</v>
      </c>
      <c r="AW82" s="618">
        <f>IF(AW$12=TRUE,(($V82*LIQUIDACION!$L$1047)*LIQUIDACION!$D$1045/IF(AND(LIQUIDACION!$D$1044&gt;LIQUIDACION!$B$1046,LIQUIDACION!$B$1046&gt;LIQUIDACION!$D$1043),366,365)),0)</f>
        <v>0</v>
      </c>
      <c r="AX82" s="618">
        <f>IF(AX$12=TRUE,(($W82*LIQUIDACION!$L$1047)*LIQUIDACION!$D$1045/IF(AND(LIQUIDACION!$D$1044&gt;LIQUIDACION!$B$1046,LIQUIDACION!$B$1046&gt;LIQUIDACION!$D$1043),366,365)),0)</f>
        <v>0</v>
      </c>
    </row>
    <row r="83" spans="2:50" x14ac:dyDescent="0.25">
      <c r="B83" s="121">
        <v>71</v>
      </c>
      <c r="C83" s="124"/>
      <c r="D83" s="170"/>
      <c r="E83" s="170"/>
      <c r="F83" s="170"/>
      <c r="G83" s="170">
        <f t="shared" si="9"/>
        <v>0</v>
      </c>
      <c r="H83" s="170">
        <f t="shared" si="10"/>
        <v>0</v>
      </c>
      <c r="I83" s="170"/>
      <c r="J83" s="170"/>
      <c r="K83" s="170"/>
      <c r="L83" s="170"/>
      <c r="M83" s="170"/>
      <c r="N83" s="170"/>
      <c r="O83" s="170"/>
      <c r="P83" s="170"/>
      <c r="Q83" s="170"/>
      <c r="R83" s="170"/>
      <c r="S83" s="170"/>
      <c r="T83" s="170"/>
      <c r="U83" s="170"/>
      <c r="V83" s="170"/>
      <c r="W83" s="170"/>
      <c r="X83" s="170"/>
      <c r="Y83" s="170"/>
      <c r="Z83" s="170"/>
      <c r="AA83" s="170"/>
      <c r="AB83" s="415">
        <f t="shared" si="11"/>
        <v>0</v>
      </c>
      <c r="AC83" s="415">
        <f t="shared" si="12"/>
        <v>0</v>
      </c>
      <c r="AE83" s="618">
        <f>IF(AE$12=TRUE,(($D83*LIQUIDACION!$L$1046)*LIQUIDACION!$D$1045/IF(AND(LIQUIDACION!$D$1044&gt;LIQUIDACION!$B$1046,LIQUIDACION!$B$1046&gt;LIQUIDACION!$D$1043),366,365)),0)</f>
        <v>0</v>
      </c>
      <c r="AF83" s="618">
        <f>IF(AF$12=TRUE,(($E83*LIQUIDACION!$L$1046)*LIQUIDACION!$D$1045/IF(AND(LIQUIDACION!$D$1044&gt;LIQUIDACION!$B$1046,LIQUIDACION!$B$1046&gt;LIQUIDACION!$D$1043),366,365)),0)</f>
        <v>0</v>
      </c>
      <c r="AG83" s="618">
        <f>IF(AG$12=TRUE,(($F83*LIQUIDACION!$L$1046)*LIQUIDACION!$D$1045/IF(AND(LIQUIDACION!$D$1044&gt;LIQUIDACION!$B$1046,LIQUIDACION!$B$1046&gt;LIQUIDACION!$D$1043),366,365)),0)</f>
        <v>0</v>
      </c>
      <c r="AH83" s="618">
        <f>IF(AH$12=TRUE,(($G83*LIQUIDACION!$L$1046)*LIQUIDACION!$D$1045/IF(AND(LIQUIDACION!$D$1044&gt;LIQUIDACION!$B$1046,LIQUIDACION!$B$1046&gt;LIQUIDACION!$D$1043),366,365)),0)</f>
        <v>0</v>
      </c>
      <c r="AI83" s="618">
        <f>IF(AI$12=TRUE,(($H83*LIQUIDACION!$L$1047)*LIQUIDACION!$D$1045/IF(AND(LIQUIDACION!$D$1044&gt;LIQUIDACION!$B$1046,LIQUIDACION!$B$1046&gt;LIQUIDACION!$D$1043),366,365)),0)</f>
        <v>0</v>
      </c>
      <c r="AJ83" s="618">
        <f>IF(AJ$12=TRUE,(($I83*LIQUIDACION!$L$1047)*LIQUIDACION!$D$1045/IF(AND(LIQUIDACION!$D$1044&gt;LIQUIDACION!$B$1046,LIQUIDACION!$B$1046&gt;LIQUIDACION!$D$1043),366,365)),0)</f>
        <v>0</v>
      </c>
      <c r="AK83" s="618">
        <f>IF(AK$12=TRUE,(($J83*LIQUIDACION!$L$1047)*LIQUIDACION!$D$1045/IF(AND(LIQUIDACION!$D$1044&gt;LIQUIDACION!$B$1046,LIQUIDACION!$B$1046&gt;LIQUIDACION!$D$1043),366,365)),0)</f>
        <v>0</v>
      </c>
      <c r="AL83" s="618">
        <f>IF(AL$12=TRUE,(($K83*LIQUIDACION!$L$1047)*LIQUIDACION!$D$1045/IF(AND(LIQUIDACION!$D$1044&gt;LIQUIDACION!$B$1046,LIQUIDACION!$B$1046&gt;LIQUIDACION!$D$1043),366,365)),0)</f>
        <v>0</v>
      </c>
      <c r="AM83" s="618">
        <f>IF(AM$12=TRUE,(($L83*LIQUIDACION!$L$1047)*LIQUIDACION!$D$1045/IF(AND(LIQUIDACION!$D$1044&gt;LIQUIDACION!$B$1046,LIQUIDACION!$B$1046&gt;LIQUIDACION!$D$1043),366,365)),0)</f>
        <v>0</v>
      </c>
      <c r="AN83" s="618">
        <f>IF(AN$12=TRUE,(($M83*LIQUIDACION!$L$1047)*LIQUIDACION!$D$1045/IF(AND(LIQUIDACION!$D$1044&gt;LIQUIDACION!$B$1046,LIQUIDACION!$B$1046&gt;LIQUIDACION!$D$1043),366,365)),0)</f>
        <v>0</v>
      </c>
      <c r="AO83" s="618">
        <f>IF(AO$12=TRUE,(($N83*LIQUIDACION!$L$1047)*LIQUIDACION!$D$1045/IF(AND(LIQUIDACION!$D$1044&gt;LIQUIDACION!$B$1046,LIQUIDACION!$B$1046&gt;LIQUIDACION!$D$1043),366,365)),0)</f>
        <v>0</v>
      </c>
      <c r="AP83" s="618">
        <f>IF(AP$12=TRUE,(($O83*LIQUIDACION!$L$1047)*LIQUIDACION!$D$1045/IF(AND(LIQUIDACION!$D$1044&gt;LIQUIDACION!$B$1046,LIQUIDACION!$B$1046&gt;LIQUIDACION!$D$1043),366,365)),0)</f>
        <v>0</v>
      </c>
      <c r="AQ83" s="618">
        <f>IF(AQ$12=TRUE,(($P83*LIQUIDACION!$L$1047)*LIQUIDACION!$D$1045/IF(AND(LIQUIDACION!$D$1044&gt;LIQUIDACION!$B$1046,LIQUIDACION!$B$1046&gt;LIQUIDACION!$D$1043),366,365)),0)</f>
        <v>0</v>
      </c>
      <c r="AR83" s="618">
        <f>IF(AR$12=TRUE,(($Q83*LIQUIDACION!$L$1047)*LIQUIDACION!$D$1045/IF(AND(LIQUIDACION!$D$1044&gt;LIQUIDACION!$B$1046,LIQUIDACION!$B$1046&gt;LIQUIDACION!$D$1043),366,365)),0)</f>
        <v>0</v>
      </c>
      <c r="AS83" s="618">
        <f>IF(AS$12=TRUE,(($R83*LIQUIDACION!$L$1047)*LIQUIDACION!$D$1045/IF(AND(LIQUIDACION!$D$1044&gt;LIQUIDACION!$B$1046,LIQUIDACION!$B$1046&gt;LIQUIDACION!$D$1043),366,365)),0)</f>
        <v>0</v>
      </c>
      <c r="AT83" s="618">
        <f>IF(AT$12=TRUE,(($S83*LIQUIDACION!$L$1047)*LIQUIDACION!$D$1045/IF(AND(LIQUIDACION!$D$1044&gt;LIQUIDACION!$B$1046,LIQUIDACION!$B$1046&gt;LIQUIDACION!$D$1043),366,365)),0)</f>
        <v>0</v>
      </c>
      <c r="AU83" s="618">
        <f>IF(AU$12=TRUE,(($T83*LIQUIDACION!$L$1047)*LIQUIDACION!$D$1045/IF(AND(LIQUIDACION!$D$1044&gt;LIQUIDACION!$B$1046,LIQUIDACION!$B$1046&gt;LIQUIDACION!$D$1043),366,365)),0)</f>
        <v>0</v>
      </c>
      <c r="AV83" s="618">
        <f>IF(AV$12=TRUE,(($U83*LIQUIDACION!$L$1047)*LIQUIDACION!$D$1045/IF(AND(LIQUIDACION!$D$1044&gt;LIQUIDACION!$B$1046,LIQUIDACION!$B$1046&gt;LIQUIDACION!$D$1043),366,365)),0)</f>
        <v>0</v>
      </c>
      <c r="AW83" s="618">
        <f>IF(AW$12=TRUE,(($V83*LIQUIDACION!$L$1047)*LIQUIDACION!$D$1045/IF(AND(LIQUIDACION!$D$1044&gt;LIQUIDACION!$B$1046,LIQUIDACION!$B$1046&gt;LIQUIDACION!$D$1043),366,365)),0)</f>
        <v>0</v>
      </c>
      <c r="AX83" s="618">
        <f>IF(AX$12=TRUE,(($W83*LIQUIDACION!$L$1047)*LIQUIDACION!$D$1045/IF(AND(LIQUIDACION!$D$1044&gt;LIQUIDACION!$B$1046,LIQUIDACION!$B$1046&gt;LIQUIDACION!$D$1043),366,365)),0)</f>
        <v>0</v>
      </c>
    </row>
    <row r="84" spans="2:50" x14ac:dyDescent="0.25">
      <c r="B84" s="123">
        <v>72</v>
      </c>
      <c r="C84" s="124"/>
      <c r="D84" s="170"/>
      <c r="E84" s="170"/>
      <c r="F84" s="170"/>
      <c r="G84" s="170">
        <f t="shared" si="9"/>
        <v>0</v>
      </c>
      <c r="H84" s="170">
        <f t="shared" si="10"/>
        <v>0</v>
      </c>
      <c r="I84" s="170"/>
      <c r="J84" s="170"/>
      <c r="K84" s="170"/>
      <c r="L84" s="170"/>
      <c r="M84" s="170"/>
      <c r="N84" s="170"/>
      <c r="O84" s="170"/>
      <c r="P84" s="170"/>
      <c r="Q84" s="170"/>
      <c r="R84" s="170"/>
      <c r="S84" s="170"/>
      <c r="T84" s="170"/>
      <c r="U84" s="170"/>
      <c r="V84" s="170"/>
      <c r="W84" s="170"/>
      <c r="X84" s="170"/>
      <c r="Y84" s="170"/>
      <c r="Z84" s="170"/>
      <c r="AA84" s="170"/>
      <c r="AB84" s="415">
        <f t="shared" si="11"/>
        <v>0</v>
      </c>
      <c r="AC84" s="415">
        <f t="shared" si="12"/>
        <v>0</v>
      </c>
      <c r="AE84" s="618">
        <f>IF(AE$12=TRUE,(($D84*LIQUIDACION!$L$1046)*LIQUIDACION!$D$1045/IF(AND(LIQUIDACION!$D$1044&gt;LIQUIDACION!$B$1046,LIQUIDACION!$B$1046&gt;LIQUIDACION!$D$1043),366,365)),0)</f>
        <v>0</v>
      </c>
      <c r="AF84" s="618">
        <f>IF(AF$12=TRUE,(($E84*LIQUIDACION!$L$1046)*LIQUIDACION!$D$1045/IF(AND(LIQUIDACION!$D$1044&gt;LIQUIDACION!$B$1046,LIQUIDACION!$B$1046&gt;LIQUIDACION!$D$1043),366,365)),0)</f>
        <v>0</v>
      </c>
      <c r="AG84" s="618">
        <f>IF(AG$12=TRUE,(($F84*LIQUIDACION!$L$1046)*LIQUIDACION!$D$1045/IF(AND(LIQUIDACION!$D$1044&gt;LIQUIDACION!$B$1046,LIQUIDACION!$B$1046&gt;LIQUIDACION!$D$1043),366,365)),0)</f>
        <v>0</v>
      </c>
      <c r="AH84" s="618">
        <f>IF(AH$12=TRUE,(($G84*LIQUIDACION!$L$1046)*LIQUIDACION!$D$1045/IF(AND(LIQUIDACION!$D$1044&gt;LIQUIDACION!$B$1046,LIQUIDACION!$B$1046&gt;LIQUIDACION!$D$1043),366,365)),0)</f>
        <v>0</v>
      </c>
      <c r="AI84" s="618">
        <f>IF(AI$12=TRUE,(($H84*LIQUIDACION!$L$1047)*LIQUIDACION!$D$1045/IF(AND(LIQUIDACION!$D$1044&gt;LIQUIDACION!$B$1046,LIQUIDACION!$B$1046&gt;LIQUIDACION!$D$1043),366,365)),0)</f>
        <v>0</v>
      </c>
      <c r="AJ84" s="618">
        <f>IF(AJ$12=TRUE,(($I84*LIQUIDACION!$L$1047)*LIQUIDACION!$D$1045/IF(AND(LIQUIDACION!$D$1044&gt;LIQUIDACION!$B$1046,LIQUIDACION!$B$1046&gt;LIQUIDACION!$D$1043),366,365)),0)</f>
        <v>0</v>
      </c>
      <c r="AK84" s="618">
        <f>IF(AK$12=TRUE,(($J84*LIQUIDACION!$L$1047)*LIQUIDACION!$D$1045/IF(AND(LIQUIDACION!$D$1044&gt;LIQUIDACION!$B$1046,LIQUIDACION!$B$1046&gt;LIQUIDACION!$D$1043),366,365)),0)</f>
        <v>0</v>
      </c>
      <c r="AL84" s="618">
        <f>IF(AL$12=TRUE,(($K84*LIQUIDACION!$L$1047)*LIQUIDACION!$D$1045/IF(AND(LIQUIDACION!$D$1044&gt;LIQUIDACION!$B$1046,LIQUIDACION!$B$1046&gt;LIQUIDACION!$D$1043),366,365)),0)</f>
        <v>0</v>
      </c>
      <c r="AM84" s="618">
        <f>IF(AM$12=TRUE,(($L84*LIQUIDACION!$L$1047)*LIQUIDACION!$D$1045/IF(AND(LIQUIDACION!$D$1044&gt;LIQUIDACION!$B$1046,LIQUIDACION!$B$1046&gt;LIQUIDACION!$D$1043),366,365)),0)</f>
        <v>0</v>
      </c>
      <c r="AN84" s="618">
        <f>IF(AN$12=TRUE,(($M84*LIQUIDACION!$L$1047)*LIQUIDACION!$D$1045/IF(AND(LIQUIDACION!$D$1044&gt;LIQUIDACION!$B$1046,LIQUIDACION!$B$1046&gt;LIQUIDACION!$D$1043),366,365)),0)</f>
        <v>0</v>
      </c>
      <c r="AO84" s="618">
        <f>IF(AO$12=TRUE,(($N84*LIQUIDACION!$L$1047)*LIQUIDACION!$D$1045/IF(AND(LIQUIDACION!$D$1044&gt;LIQUIDACION!$B$1046,LIQUIDACION!$B$1046&gt;LIQUIDACION!$D$1043),366,365)),0)</f>
        <v>0</v>
      </c>
      <c r="AP84" s="618">
        <f>IF(AP$12=TRUE,(($O84*LIQUIDACION!$L$1047)*LIQUIDACION!$D$1045/IF(AND(LIQUIDACION!$D$1044&gt;LIQUIDACION!$B$1046,LIQUIDACION!$B$1046&gt;LIQUIDACION!$D$1043),366,365)),0)</f>
        <v>0</v>
      </c>
      <c r="AQ84" s="618">
        <f>IF(AQ$12=TRUE,(($P84*LIQUIDACION!$L$1047)*LIQUIDACION!$D$1045/IF(AND(LIQUIDACION!$D$1044&gt;LIQUIDACION!$B$1046,LIQUIDACION!$B$1046&gt;LIQUIDACION!$D$1043),366,365)),0)</f>
        <v>0</v>
      </c>
      <c r="AR84" s="618">
        <f>IF(AR$12=TRUE,(($Q84*LIQUIDACION!$L$1047)*LIQUIDACION!$D$1045/IF(AND(LIQUIDACION!$D$1044&gt;LIQUIDACION!$B$1046,LIQUIDACION!$B$1046&gt;LIQUIDACION!$D$1043),366,365)),0)</f>
        <v>0</v>
      </c>
      <c r="AS84" s="618">
        <f>IF(AS$12=TRUE,(($R84*LIQUIDACION!$L$1047)*LIQUIDACION!$D$1045/IF(AND(LIQUIDACION!$D$1044&gt;LIQUIDACION!$B$1046,LIQUIDACION!$B$1046&gt;LIQUIDACION!$D$1043),366,365)),0)</f>
        <v>0</v>
      </c>
      <c r="AT84" s="618">
        <f>IF(AT$12=TRUE,(($S84*LIQUIDACION!$L$1047)*LIQUIDACION!$D$1045/IF(AND(LIQUIDACION!$D$1044&gt;LIQUIDACION!$B$1046,LIQUIDACION!$B$1046&gt;LIQUIDACION!$D$1043),366,365)),0)</f>
        <v>0</v>
      </c>
      <c r="AU84" s="618">
        <f>IF(AU$12=TRUE,(($T84*LIQUIDACION!$L$1047)*LIQUIDACION!$D$1045/IF(AND(LIQUIDACION!$D$1044&gt;LIQUIDACION!$B$1046,LIQUIDACION!$B$1046&gt;LIQUIDACION!$D$1043),366,365)),0)</f>
        <v>0</v>
      </c>
      <c r="AV84" s="618">
        <f>IF(AV$12=TRUE,(($U84*LIQUIDACION!$L$1047)*LIQUIDACION!$D$1045/IF(AND(LIQUIDACION!$D$1044&gt;LIQUIDACION!$B$1046,LIQUIDACION!$B$1046&gt;LIQUIDACION!$D$1043),366,365)),0)</f>
        <v>0</v>
      </c>
      <c r="AW84" s="618">
        <f>IF(AW$12=TRUE,(($V84*LIQUIDACION!$L$1047)*LIQUIDACION!$D$1045/IF(AND(LIQUIDACION!$D$1044&gt;LIQUIDACION!$B$1046,LIQUIDACION!$B$1046&gt;LIQUIDACION!$D$1043),366,365)),0)</f>
        <v>0</v>
      </c>
      <c r="AX84" s="618">
        <f>IF(AX$12=TRUE,(($W84*LIQUIDACION!$L$1047)*LIQUIDACION!$D$1045/IF(AND(LIQUIDACION!$D$1044&gt;LIQUIDACION!$B$1046,LIQUIDACION!$B$1046&gt;LIQUIDACION!$D$1043),366,365)),0)</f>
        <v>0</v>
      </c>
    </row>
    <row r="85" spans="2:50" x14ac:dyDescent="0.25">
      <c r="B85" s="121">
        <v>73</v>
      </c>
      <c r="C85" s="124"/>
      <c r="D85" s="170"/>
      <c r="E85" s="170"/>
      <c r="F85" s="170"/>
      <c r="G85" s="170">
        <f t="shared" si="9"/>
        <v>0</v>
      </c>
      <c r="H85" s="170">
        <f t="shared" si="10"/>
        <v>0</v>
      </c>
      <c r="I85" s="170"/>
      <c r="J85" s="170"/>
      <c r="K85" s="170"/>
      <c r="L85" s="170"/>
      <c r="M85" s="170"/>
      <c r="N85" s="170"/>
      <c r="O85" s="170"/>
      <c r="P85" s="170"/>
      <c r="Q85" s="170"/>
      <c r="R85" s="170"/>
      <c r="S85" s="170"/>
      <c r="T85" s="170"/>
      <c r="U85" s="170"/>
      <c r="V85" s="170"/>
      <c r="W85" s="170"/>
      <c r="X85" s="170"/>
      <c r="Y85" s="170"/>
      <c r="Z85" s="170"/>
      <c r="AA85" s="170"/>
      <c r="AB85" s="415">
        <f t="shared" si="11"/>
        <v>0</v>
      </c>
      <c r="AC85" s="415">
        <f t="shared" si="12"/>
        <v>0</v>
      </c>
      <c r="AE85" s="618">
        <f>IF(AE$12=TRUE,(($D85*LIQUIDACION!$L$1046)*LIQUIDACION!$D$1045/IF(AND(LIQUIDACION!$D$1044&gt;LIQUIDACION!$B$1046,LIQUIDACION!$B$1046&gt;LIQUIDACION!$D$1043),366,365)),0)</f>
        <v>0</v>
      </c>
      <c r="AF85" s="618">
        <f>IF(AF$12=TRUE,(($E85*LIQUIDACION!$L$1046)*LIQUIDACION!$D$1045/IF(AND(LIQUIDACION!$D$1044&gt;LIQUIDACION!$B$1046,LIQUIDACION!$B$1046&gt;LIQUIDACION!$D$1043),366,365)),0)</f>
        <v>0</v>
      </c>
      <c r="AG85" s="618">
        <f>IF(AG$12=TRUE,(($F85*LIQUIDACION!$L$1046)*LIQUIDACION!$D$1045/IF(AND(LIQUIDACION!$D$1044&gt;LIQUIDACION!$B$1046,LIQUIDACION!$B$1046&gt;LIQUIDACION!$D$1043),366,365)),0)</f>
        <v>0</v>
      </c>
      <c r="AH85" s="618">
        <f>IF(AH$12=TRUE,(($G85*LIQUIDACION!$L$1046)*LIQUIDACION!$D$1045/IF(AND(LIQUIDACION!$D$1044&gt;LIQUIDACION!$B$1046,LIQUIDACION!$B$1046&gt;LIQUIDACION!$D$1043),366,365)),0)</f>
        <v>0</v>
      </c>
      <c r="AI85" s="618">
        <f>IF(AI$12=TRUE,(($H85*LIQUIDACION!$L$1047)*LIQUIDACION!$D$1045/IF(AND(LIQUIDACION!$D$1044&gt;LIQUIDACION!$B$1046,LIQUIDACION!$B$1046&gt;LIQUIDACION!$D$1043),366,365)),0)</f>
        <v>0</v>
      </c>
      <c r="AJ85" s="618">
        <f>IF(AJ$12=TRUE,(($I85*LIQUIDACION!$L$1047)*LIQUIDACION!$D$1045/IF(AND(LIQUIDACION!$D$1044&gt;LIQUIDACION!$B$1046,LIQUIDACION!$B$1046&gt;LIQUIDACION!$D$1043),366,365)),0)</f>
        <v>0</v>
      </c>
      <c r="AK85" s="618">
        <f>IF(AK$12=TRUE,(($J85*LIQUIDACION!$L$1047)*LIQUIDACION!$D$1045/IF(AND(LIQUIDACION!$D$1044&gt;LIQUIDACION!$B$1046,LIQUIDACION!$B$1046&gt;LIQUIDACION!$D$1043),366,365)),0)</f>
        <v>0</v>
      </c>
      <c r="AL85" s="618">
        <f>IF(AL$12=TRUE,(($K85*LIQUIDACION!$L$1047)*LIQUIDACION!$D$1045/IF(AND(LIQUIDACION!$D$1044&gt;LIQUIDACION!$B$1046,LIQUIDACION!$B$1046&gt;LIQUIDACION!$D$1043),366,365)),0)</f>
        <v>0</v>
      </c>
      <c r="AM85" s="618">
        <f>IF(AM$12=TRUE,(($L85*LIQUIDACION!$L$1047)*LIQUIDACION!$D$1045/IF(AND(LIQUIDACION!$D$1044&gt;LIQUIDACION!$B$1046,LIQUIDACION!$B$1046&gt;LIQUIDACION!$D$1043),366,365)),0)</f>
        <v>0</v>
      </c>
      <c r="AN85" s="618">
        <f>IF(AN$12=TRUE,(($M85*LIQUIDACION!$L$1047)*LIQUIDACION!$D$1045/IF(AND(LIQUIDACION!$D$1044&gt;LIQUIDACION!$B$1046,LIQUIDACION!$B$1046&gt;LIQUIDACION!$D$1043),366,365)),0)</f>
        <v>0</v>
      </c>
      <c r="AO85" s="618">
        <f>IF(AO$12=TRUE,(($N85*LIQUIDACION!$L$1047)*LIQUIDACION!$D$1045/IF(AND(LIQUIDACION!$D$1044&gt;LIQUIDACION!$B$1046,LIQUIDACION!$B$1046&gt;LIQUIDACION!$D$1043),366,365)),0)</f>
        <v>0</v>
      </c>
      <c r="AP85" s="618">
        <f>IF(AP$12=TRUE,(($O85*LIQUIDACION!$L$1047)*LIQUIDACION!$D$1045/IF(AND(LIQUIDACION!$D$1044&gt;LIQUIDACION!$B$1046,LIQUIDACION!$B$1046&gt;LIQUIDACION!$D$1043),366,365)),0)</f>
        <v>0</v>
      </c>
      <c r="AQ85" s="618">
        <f>IF(AQ$12=TRUE,(($P85*LIQUIDACION!$L$1047)*LIQUIDACION!$D$1045/IF(AND(LIQUIDACION!$D$1044&gt;LIQUIDACION!$B$1046,LIQUIDACION!$B$1046&gt;LIQUIDACION!$D$1043),366,365)),0)</f>
        <v>0</v>
      </c>
      <c r="AR85" s="618">
        <f>IF(AR$12=TRUE,(($Q85*LIQUIDACION!$L$1047)*LIQUIDACION!$D$1045/IF(AND(LIQUIDACION!$D$1044&gt;LIQUIDACION!$B$1046,LIQUIDACION!$B$1046&gt;LIQUIDACION!$D$1043),366,365)),0)</f>
        <v>0</v>
      </c>
      <c r="AS85" s="618">
        <f>IF(AS$12=TRUE,(($R85*LIQUIDACION!$L$1047)*LIQUIDACION!$D$1045/IF(AND(LIQUIDACION!$D$1044&gt;LIQUIDACION!$B$1046,LIQUIDACION!$B$1046&gt;LIQUIDACION!$D$1043),366,365)),0)</f>
        <v>0</v>
      </c>
      <c r="AT85" s="618">
        <f>IF(AT$12=TRUE,(($S85*LIQUIDACION!$L$1047)*LIQUIDACION!$D$1045/IF(AND(LIQUIDACION!$D$1044&gt;LIQUIDACION!$B$1046,LIQUIDACION!$B$1046&gt;LIQUIDACION!$D$1043),366,365)),0)</f>
        <v>0</v>
      </c>
      <c r="AU85" s="618">
        <f>IF(AU$12=TRUE,(($T85*LIQUIDACION!$L$1047)*LIQUIDACION!$D$1045/IF(AND(LIQUIDACION!$D$1044&gt;LIQUIDACION!$B$1046,LIQUIDACION!$B$1046&gt;LIQUIDACION!$D$1043),366,365)),0)</f>
        <v>0</v>
      </c>
      <c r="AV85" s="618">
        <f>IF(AV$12=TRUE,(($U85*LIQUIDACION!$L$1047)*LIQUIDACION!$D$1045/IF(AND(LIQUIDACION!$D$1044&gt;LIQUIDACION!$B$1046,LIQUIDACION!$B$1046&gt;LIQUIDACION!$D$1043),366,365)),0)</f>
        <v>0</v>
      </c>
      <c r="AW85" s="618">
        <f>IF(AW$12=TRUE,(($V85*LIQUIDACION!$L$1047)*LIQUIDACION!$D$1045/IF(AND(LIQUIDACION!$D$1044&gt;LIQUIDACION!$B$1046,LIQUIDACION!$B$1046&gt;LIQUIDACION!$D$1043),366,365)),0)</f>
        <v>0</v>
      </c>
      <c r="AX85" s="618">
        <f>IF(AX$12=TRUE,(($W85*LIQUIDACION!$L$1047)*LIQUIDACION!$D$1045/IF(AND(LIQUIDACION!$D$1044&gt;LIQUIDACION!$B$1046,LIQUIDACION!$B$1046&gt;LIQUIDACION!$D$1043),366,365)),0)</f>
        <v>0</v>
      </c>
    </row>
    <row r="86" spans="2:50" x14ac:dyDescent="0.25">
      <c r="B86" s="123">
        <v>74</v>
      </c>
      <c r="C86" s="124"/>
      <c r="D86" s="170"/>
      <c r="E86" s="170"/>
      <c r="F86" s="170"/>
      <c r="G86" s="170">
        <f t="shared" si="9"/>
        <v>0</v>
      </c>
      <c r="H86" s="170">
        <f t="shared" si="10"/>
        <v>0</v>
      </c>
      <c r="I86" s="170"/>
      <c r="J86" s="170"/>
      <c r="K86" s="170"/>
      <c r="L86" s="170"/>
      <c r="M86" s="170"/>
      <c r="N86" s="170"/>
      <c r="O86" s="170"/>
      <c r="P86" s="170"/>
      <c r="Q86" s="170"/>
      <c r="R86" s="170"/>
      <c r="S86" s="170"/>
      <c r="T86" s="170"/>
      <c r="U86" s="170"/>
      <c r="V86" s="170"/>
      <c r="W86" s="170"/>
      <c r="X86" s="170"/>
      <c r="Y86" s="170"/>
      <c r="Z86" s="170"/>
      <c r="AA86" s="170"/>
      <c r="AB86" s="415">
        <f t="shared" si="11"/>
        <v>0</v>
      </c>
      <c r="AC86" s="415">
        <f t="shared" si="12"/>
        <v>0</v>
      </c>
      <c r="AE86" s="618">
        <f>IF(AE$12=TRUE,(($D86*LIQUIDACION!$L$1046)*LIQUIDACION!$D$1045/IF(AND(LIQUIDACION!$D$1044&gt;LIQUIDACION!$B$1046,LIQUIDACION!$B$1046&gt;LIQUIDACION!$D$1043),366,365)),0)</f>
        <v>0</v>
      </c>
      <c r="AF86" s="618">
        <f>IF(AF$12=TRUE,(($E86*LIQUIDACION!$L$1046)*LIQUIDACION!$D$1045/IF(AND(LIQUIDACION!$D$1044&gt;LIQUIDACION!$B$1046,LIQUIDACION!$B$1046&gt;LIQUIDACION!$D$1043),366,365)),0)</f>
        <v>0</v>
      </c>
      <c r="AG86" s="618">
        <f>IF(AG$12=TRUE,(($F86*LIQUIDACION!$L$1046)*LIQUIDACION!$D$1045/IF(AND(LIQUIDACION!$D$1044&gt;LIQUIDACION!$B$1046,LIQUIDACION!$B$1046&gt;LIQUIDACION!$D$1043),366,365)),0)</f>
        <v>0</v>
      </c>
      <c r="AH86" s="618">
        <f>IF(AH$12=TRUE,(($G86*LIQUIDACION!$L$1046)*LIQUIDACION!$D$1045/IF(AND(LIQUIDACION!$D$1044&gt;LIQUIDACION!$B$1046,LIQUIDACION!$B$1046&gt;LIQUIDACION!$D$1043),366,365)),0)</f>
        <v>0</v>
      </c>
      <c r="AI86" s="618">
        <f>IF(AI$12=TRUE,(($H86*LIQUIDACION!$L$1047)*LIQUIDACION!$D$1045/IF(AND(LIQUIDACION!$D$1044&gt;LIQUIDACION!$B$1046,LIQUIDACION!$B$1046&gt;LIQUIDACION!$D$1043),366,365)),0)</f>
        <v>0</v>
      </c>
      <c r="AJ86" s="618">
        <f>IF(AJ$12=TRUE,(($I86*LIQUIDACION!$L$1047)*LIQUIDACION!$D$1045/IF(AND(LIQUIDACION!$D$1044&gt;LIQUIDACION!$B$1046,LIQUIDACION!$B$1046&gt;LIQUIDACION!$D$1043),366,365)),0)</f>
        <v>0</v>
      </c>
      <c r="AK86" s="618">
        <f>IF(AK$12=TRUE,(($J86*LIQUIDACION!$L$1047)*LIQUIDACION!$D$1045/IF(AND(LIQUIDACION!$D$1044&gt;LIQUIDACION!$B$1046,LIQUIDACION!$B$1046&gt;LIQUIDACION!$D$1043),366,365)),0)</f>
        <v>0</v>
      </c>
      <c r="AL86" s="618">
        <f>IF(AL$12=TRUE,(($K86*LIQUIDACION!$L$1047)*LIQUIDACION!$D$1045/IF(AND(LIQUIDACION!$D$1044&gt;LIQUIDACION!$B$1046,LIQUIDACION!$B$1046&gt;LIQUIDACION!$D$1043),366,365)),0)</f>
        <v>0</v>
      </c>
      <c r="AM86" s="618">
        <f>IF(AM$12=TRUE,(($L86*LIQUIDACION!$L$1047)*LIQUIDACION!$D$1045/IF(AND(LIQUIDACION!$D$1044&gt;LIQUIDACION!$B$1046,LIQUIDACION!$B$1046&gt;LIQUIDACION!$D$1043),366,365)),0)</f>
        <v>0</v>
      </c>
      <c r="AN86" s="618">
        <f>IF(AN$12=TRUE,(($M86*LIQUIDACION!$L$1047)*LIQUIDACION!$D$1045/IF(AND(LIQUIDACION!$D$1044&gt;LIQUIDACION!$B$1046,LIQUIDACION!$B$1046&gt;LIQUIDACION!$D$1043),366,365)),0)</f>
        <v>0</v>
      </c>
      <c r="AO86" s="618">
        <f>IF(AO$12=TRUE,(($N86*LIQUIDACION!$L$1047)*LIQUIDACION!$D$1045/IF(AND(LIQUIDACION!$D$1044&gt;LIQUIDACION!$B$1046,LIQUIDACION!$B$1046&gt;LIQUIDACION!$D$1043),366,365)),0)</f>
        <v>0</v>
      </c>
      <c r="AP86" s="618">
        <f>IF(AP$12=TRUE,(($O86*LIQUIDACION!$L$1047)*LIQUIDACION!$D$1045/IF(AND(LIQUIDACION!$D$1044&gt;LIQUIDACION!$B$1046,LIQUIDACION!$B$1046&gt;LIQUIDACION!$D$1043),366,365)),0)</f>
        <v>0</v>
      </c>
      <c r="AQ86" s="618">
        <f>IF(AQ$12=TRUE,(($P86*LIQUIDACION!$L$1047)*LIQUIDACION!$D$1045/IF(AND(LIQUIDACION!$D$1044&gt;LIQUIDACION!$B$1046,LIQUIDACION!$B$1046&gt;LIQUIDACION!$D$1043),366,365)),0)</f>
        <v>0</v>
      </c>
      <c r="AR86" s="618">
        <f>IF(AR$12=TRUE,(($Q86*LIQUIDACION!$L$1047)*LIQUIDACION!$D$1045/IF(AND(LIQUIDACION!$D$1044&gt;LIQUIDACION!$B$1046,LIQUIDACION!$B$1046&gt;LIQUIDACION!$D$1043),366,365)),0)</f>
        <v>0</v>
      </c>
      <c r="AS86" s="618">
        <f>IF(AS$12=TRUE,(($R86*LIQUIDACION!$L$1047)*LIQUIDACION!$D$1045/IF(AND(LIQUIDACION!$D$1044&gt;LIQUIDACION!$B$1046,LIQUIDACION!$B$1046&gt;LIQUIDACION!$D$1043),366,365)),0)</f>
        <v>0</v>
      </c>
      <c r="AT86" s="618">
        <f>IF(AT$12=TRUE,(($S86*LIQUIDACION!$L$1047)*LIQUIDACION!$D$1045/IF(AND(LIQUIDACION!$D$1044&gt;LIQUIDACION!$B$1046,LIQUIDACION!$B$1046&gt;LIQUIDACION!$D$1043),366,365)),0)</f>
        <v>0</v>
      </c>
      <c r="AU86" s="618">
        <f>IF(AU$12=TRUE,(($T86*LIQUIDACION!$L$1047)*LIQUIDACION!$D$1045/IF(AND(LIQUIDACION!$D$1044&gt;LIQUIDACION!$B$1046,LIQUIDACION!$B$1046&gt;LIQUIDACION!$D$1043),366,365)),0)</f>
        <v>0</v>
      </c>
      <c r="AV86" s="618">
        <f>IF(AV$12=TRUE,(($U86*LIQUIDACION!$L$1047)*LIQUIDACION!$D$1045/IF(AND(LIQUIDACION!$D$1044&gt;LIQUIDACION!$B$1046,LIQUIDACION!$B$1046&gt;LIQUIDACION!$D$1043),366,365)),0)</f>
        <v>0</v>
      </c>
      <c r="AW86" s="618">
        <f>IF(AW$12=TRUE,(($V86*LIQUIDACION!$L$1047)*LIQUIDACION!$D$1045/IF(AND(LIQUIDACION!$D$1044&gt;LIQUIDACION!$B$1046,LIQUIDACION!$B$1046&gt;LIQUIDACION!$D$1043),366,365)),0)</f>
        <v>0</v>
      </c>
      <c r="AX86" s="618">
        <f>IF(AX$12=TRUE,(($W86*LIQUIDACION!$L$1047)*LIQUIDACION!$D$1045/IF(AND(LIQUIDACION!$D$1044&gt;LIQUIDACION!$B$1046,LIQUIDACION!$B$1046&gt;LIQUIDACION!$D$1043),366,365)),0)</f>
        <v>0</v>
      </c>
    </row>
    <row r="87" spans="2:50" x14ac:dyDescent="0.25">
      <c r="B87" s="121">
        <v>75</v>
      </c>
      <c r="C87" s="124"/>
      <c r="D87" s="170"/>
      <c r="E87" s="170"/>
      <c r="F87" s="170"/>
      <c r="G87" s="170">
        <f t="shared" si="9"/>
        <v>0</v>
      </c>
      <c r="H87" s="170">
        <f t="shared" si="10"/>
        <v>0</v>
      </c>
      <c r="I87" s="170"/>
      <c r="J87" s="170"/>
      <c r="K87" s="170"/>
      <c r="L87" s="170"/>
      <c r="M87" s="170"/>
      <c r="N87" s="170"/>
      <c r="O87" s="170"/>
      <c r="P87" s="170"/>
      <c r="Q87" s="170"/>
      <c r="R87" s="170"/>
      <c r="S87" s="170"/>
      <c r="T87" s="170"/>
      <c r="U87" s="170"/>
      <c r="V87" s="170"/>
      <c r="W87" s="170"/>
      <c r="X87" s="170"/>
      <c r="Y87" s="170"/>
      <c r="Z87" s="170"/>
      <c r="AA87" s="170"/>
      <c r="AB87" s="415">
        <f t="shared" si="11"/>
        <v>0</v>
      </c>
      <c r="AC87" s="415">
        <f t="shared" si="12"/>
        <v>0</v>
      </c>
      <c r="AE87" s="618">
        <f>IF(AE$12=TRUE,(($D87*LIQUIDACION!$L$1046)*LIQUIDACION!$D$1045/IF(AND(LIQUIDACION!$D$1044&gt;LIQUIDACION!$B$1046,LIQUIDACION!$B$1046&gt;LIQUIDACION!$D$1043),366,365)),0)</f>
        <v>0</v>
      </c>
      <c r="AF87" s="618">
        <f>IF(AF$12=TRUE,(($E87*LIQUIDACION!$L$1046)*LIQUIDACION!$D$1045/IF(AND(LIQUIDACION!$D$1044&gt;LIQUIDACION!$B$1046,LIQUIDACION!$B$1046&gt;LIQUIDACION!$D$1043),366,365)),0)</f>
        <v>0</v>
      </c>
      <c r="AG87" s="618">
        <f>IF(AG$12=TRUE,(($F87*LIQUIDACION!$L$1046)*LIQUIDACION!$D$1045/IF(AND(LIQUIDACION!$D$1044&gt;LIQUIDACION!$B$1046,LIQUIDACION!$B$1046&gt;LIQUIDACION!$D$1043),366,365)),0)</f>
        <v>0</v>
      </c>
      <c r="AH87" s="618">
        <f>IF(AH$12=TRUE,(($G87*LIQUIDACION!$L$1046)*LIQUIDACION!$D$1045/IF(AND(LIQUIDACION!$D$1044&gt;LIQUIDACION!$B$1046,LIQUIDACION!$B$1046&gt;LIQUIDACION!$D$1043),366,365)),0)</f>
        <v>0</v>
      </c>
      <c r="AI87" s="618">
        <f>IF(AI$12=TRUE,(($H87*LIQUIDACION!$L$1047)*LIQUIDACION!$D$1045/IF(AND(LIQUIDACION!$D$1044&gt;LIQUIDACION!$B$1046,LIQUIDACION!$B$1046&gt;LIQUIDACION!$D$1043),366,365)),0)</f>
        <v>0</v>
      </c>
      <c r="AJ87" s="618">
        <f>IF(AJ$12=TRUE,(($I87*LIQUIDACION!$L$1047)*LIQUIDACION!$D$1045/IF(AND(LIQUIDACION!$D$1044&gt;LIQUIDACION!$B$1046,LIQUIDACION!$B$1046&gt;LIQUIDACION!$D$1043),366,365)),0)</f>
        <v>0</v>
      </c>
      <c r="AK87" s="618">
        <f>IF(AK$12=TRUE,(($J87*LIQUIDACION!$L$1047)*LIQUIDACION!$D$1045/IF(AND(LIQUIDACION!$D$1044&gt;LIQUIDACION!$B$1046,LIQUIDACION!$B$1046&gt;LIQUIDACION!$D$1043),366,365)),0)</f>
        <v>0</v>
      </c>
      <c r="AL87" s="618">
        <f>IF(AL$12=TRUE,(($K87*LIQUIDACION!$L$1047)*LIQUIDACION!$D$1045/IF(AND(LIQUIDACION!$D$1044&gt;LIQUIDACION!$B$1046,LIQUIDACION!$B$1046&gt;LIQUIDACION!$D$1043),366,365)),0)</f>
        <v>0</v>
      </c>
      <c r="AM87" s="618">
        <f>IF(AM$12=TRUE,(($L87*LIQUIDACION!$L$1047)*LIQUIDACION!$D$1045/IF(AND(LIQUIDACION!$D$1044&gt;LIQUIDACION!$B$1046,LIQUIDACION!$B$1046&gt;LIQUIDACION!$D$1043),366,365)),0)</f>
        <v>0</v>
      </c>
      <c r="AN87" s="618">
        <f>IF(AN$12=TRUE,(($M87*LIQUIDACION!$L$1047)*LIQUIDACION!$D$1045/IF(AND(LIQUIDACION!$D$1044&gt;LIQUIDACION!$B$1046,LIQUIDACION!$B$1046&gt;LIQUIDACION!$D$1043),366,365)),0)</f>
        <v>0</v>
      </c>
      <c r="AO87" s="618">
        <f>IF(AO$12=TRUE,(($N87*LIQUIDACION!$L$1047)*LIQUIDACION!$D$1045/IF(AND(LIQUIDACION!$D$1044&gt;LIQUIDACION!$B$1046,LIQUIDACION!$B$1046&gt;LIQUIDACION!$D$1043),366,365)),0)</f>
        <v>0</v>
      </c>
      <c r="AP87" s="618">
        <f>IF(AP$12=TRUE,(($O87*LIQUIDACION!$L$1047)*LIQUIDACION!$D$1045/IF(AND(LIQUIDACION!$D$1044&gt;LIQUIDACION!$B$1046,LIQUIDACION!$B$1046&gt;LIQUIDACION!$D$1043),366,365)),0)</f>
        <v>0</v>
      </c>
      <c r="AQ87" s="618">
        <f>IF(AQ$12=TRUE,(($P87*LIQUIDACION!$L$1047)*LIQUIDACION!$D$1045/IF(AND(LIQUIDACION!$D$1044&gt;LIQUIDACION!$B$1046,LIQUIDACION!$B$1046&gt;LIQUIDACION!$D$1043),366,365)),0)</f>
        <v>0</v>
      </c>
      <c r="AR87" s="618">
        <f>IF(AR$12=TRUE,(($Q87*LIQUIDACION!$L$1047)*LIQUIDACION!$D$1045/IF(AND(LIQUIDACION!$D$1044&gt;LIQUIDACION!$B$1046,LIQUIDACION!$B$1046&gt;LIQUIDACION!$D$1043),366,365)),0)</f>
        <v>0</v>
      </c>
      <c r="AS87" s="618">
        <f>IF(AS$12=TRUE,(($R87*LIQUIDACION!$L$1047)*LIQUIDACION!$D$1045/IF(AND(LIQUIDACION!$D$1044&gt;LIQUIDACION!$B$1046,LIQUIDACION!$B$1046&gt;LIQUIDACION!$D$1043),366,365)),0)</f>
        <v>0</v>
      </c>
      <c r="AT87" s="618">
        <f>IF(AT$12=TRUE,(($S87*LIQUIDACION!$L$1047)*LIQUIDACION!$D$1045/IF(AND(LIQUIDACION!$D$1044&gt;LIQUIDACION!$B$1046,LIQUIDACION!$B$1046&gt;LIQUIDACION!$D$1043),366,365)),0)</f>
        <v>0</v>
      </c>
      <c r="AU87" s="618">
        <f>IF(AU$12=TRUE,(($T87*LIQUIDACION!$L$1047)*LIQUIDACION!$D$1045/IF(AND(LIQUIDACION!$D$1044&gt;LIQUIDACION!$B$1046,LIQUIDACION!$B$1046&gt;LIQUIDACION!$D$1043),366,365)),0)</f>
        <v>0</v>
      </c>
      <c r="AV87" s="618">
        <f>IF(AV$12=TRUE,(($U87*LIQUIDACION!$L$1047)*LIQUIDACION!$D$1045/IF(AND(LIQUIDACION!$D$1044&gt;LIQUIDACION!$B$1046,LIQUIDACION!$B$1046&gt;LIQUIDACION!$D$1043),366,365)),0)</f>
        <v>0</v>
      </c>
      <c r="AW87" s="618">
        <f>IF(AW$12=TRUE,(($V87*LIQUIDACION!$L$1047)*LIQUIDACION!$D$1045/IF(AND(LIQUIDACION!$D$1044&gt;LIQUIDACION!$B$1046,LIQUIDACION!$B$1046&gt;LIQUIDACION!$D$1043),366,365)),0)</f>
        <v>0</v>
      </c>
      <c r="AX87" s="618">
        <f>IF(AX$12=TRUE,(($W87*LIQUIDACION!$L$1047)*LIQUIDACION!$D$1045/IF(AND(LIQUIDACION!$D$1044&gt;LIQUIDACION!$B$1046,LIQUIDACION!$B$1046&gt;LIQUIDACION!$D$1043),366,365)),0)</f>
        <v>0</v>
      </c>
    </row>
    <row r="88" spans="2:50" x14ac:dyDescent="0.25">
      <c r="B88" s="123">
        <v>76</v>
      </c>
      <c r="C88" s="124"/>
      <c r="D88" s="170"/>
      <c r="E88" s="170"/>
      <c r="F88" s="170"/>
      <c r="G88" s="170">
        <f t="shared" si="9"/>
        <v>0</v>
      </c>
      <c r="H88" s="170">
        <f t="shared" si="10"/>
        <v>0</v>
      </c>
      <c r="I88" s="170"/>
      <c r="J88" s="170"/>
      <c r="K88" s="170"/>
      <c r="L88" s="170"/>
      <c r="M88" s="170"/>
      <c r="N88" s="170"/>
      <c r="O88" s="170"/>
      <c r="P88" s="170"/>
      <c r="Q88" s="170"/>
      <c r="R88" s="170"/>
      <c r="S88" s="170"/>
      <c r="T88" s="170"/>
      <c r="U88" s="170"/>
      <c r="V88" s="170"/>
      <c r="W88" s="170"/>
      <c r="X88" s="170"/>
      <c r="Y88" s="170"/>
      <c r="Z88" s="170"/>
      <c r="AA88" s="170"/>
      <c r="AB88" s="415">
        <f t="shared" si="11"/>
        <v>0</v>
      </c>
      <c r="AC88" s="415">
        <f t="shared" si="12"/>
        <v>0</v>
      </c>
      <c r="AE88" s="618">
        <f>IF(AE$12=TRUE,(($D88*LIQUIDACION!$L$1046)*LIQUIDACION!$D$1045/IF(AND(LIQUIDACION!$D$1044&gt;LIQUIDACION!$B$1046,LIQUIDACION!$B$1046&gt;LIQUIDACION!$D$1043),366,365)),0)</f>
        <v>0</v>
      </c>
      <c r="AF88" s="618">
        <f>IF(AF$12=TRUE,(($E88*LIQUIDACION!$L$1046)*LIQUIDACION!$D$1045/IF(AND(LIQUIDACION!$D$1044&gt;LIQUIDACION!$B$1046,LIQUIDACION!$B$1046&gt;LIQUIDACION!$D$1043),366,365)),0)</f>
        <v>0</v>
      </c>
      <c r="AG88" s="618">
        <f>IF(AG$12=TRUE,(($F88*LIQUIDACION!$L$1046)*LIQUIDACION!$D$1045/IF(AND(LIQUIDACION!$D$1044&gt;LIQUIDACION!$B$1046,LIQUIDACION!$B$1046&gt;LIQUIDACION!$D$1043),366,365)),0)</f>
        <v>0</v>
      </c>
      <c r="AH88" s="618">
        <f>IF(AH$12=TRUE,(($G88*LIQUIDACION!$L$1046)*LIQUIDACION!$D$1045/IF(AND(LIQUIDACION!$D$1044&gt;LIQUIDACION!$B$1046,LIQUIDACION!$B$1046&gt;LIQUIDACION!$D$1043),366,365)),0)</f>
        <v>0</v>
      </c>
      <c r="AI88" s="618">
        <f>IF(AI$12=TRUE,(($H88*LIQUIDACION!$L$1047)*LIQUIDACION!$D$1045/IF(AND(LIQUIDACION!$D$1044&gt;LIQUIDACION!$B$1046,LIQUIDACION!$B$1046&gt;LIQUIDACION!$D$1043),366,365)),0)</f>
        <v>0</v>
      </c>
      <c r="AJ88" s="618">
        <f>IF(AJ$12=TRUE,(($I88*LIQUIDACION!$L$1047)*LIQUIDACION!$D$1045/IF(AND(LIQUIDACION!$D$1044&gt;LIQUIDACION!$B$1046,LIQUIDACION!$B$1046&gt;LIQUIDACION!$D$1043),366,365)),0)</f>
        <v>0</v>
      </c>
      <c r="AK88" s="618">
        <f>IF(AK$12=TRUE,(($J88*LIQUIDACION!$L$1047)*LIQUIDACION!$D$1045/IF(AND(LIQUIDACION!$D$1044&gt;LIQUIDACION!$B$1046,LIQUIDACION!$B$1046&gt;LIQUIDACION!$D$1043),366,365)),0)</f>
        <v>0</v>
      </c>
      <c r="AL88" s="618">
        <f>IF(AL$12=TRUE,(($K88*LIQUIDACION!$L$1047)*LIQUIDACION!$D$1045/IF(AND(LIQUIDACION!$D$1044&gt;LIQUIDACION!$B$1046,LIQUIDACION!$B$1046&gt;LIQUIDACION!$D$1043),366,365)),0)</f>
        <v>0</v>
      </c>
      <c r="AM88" s="618">
        <f>IF(AM$12=TRUE,(($L88*LIQUIDACION!$L$1047)*LIQUIDACION!$D$1045/IF(AND(LIQUIDACION!$D$1044&gt;LIQUIDACION!$B$1046,LIQUIDACION!$B$1046&gt;LIQUIDACION!$D$1043),366,365)),0)</f>
        <v>0</v>
      </c>
      <c r="AN88" s="618">
        <f>IF(AN$12=TRUE,(($M88*LIQUIDACION!$L$1047)*LIQUIDACION!$D$1045/IF(AND(LIQUIDACION!$D$1044&gt;LIQUIDACION!$B$1046,LIQUIDACION!$B$1046&gt;LIQUIDACION!$D$1043),366,365)),0)</f>
        <v>0</v>
      </c>
      <c r="AO88" s="618">
        <f>IF(AO$12=TRUE,(($N88*LIQUIDACION!$L$1047)*LIQUIDACION!$D$1045/IF(AND(LIQUIDACION!$D$1044&gt;LIQUIDACION!$B$1046,LIQUIDACION!$B$1046&gt;LIQUIDACION!$D$1043),366,365)),0)</f>
        <v>0</v>
      </c>
      <c r="AP88" s="618">
        <f>IF(AP$12=TRUE,(($O88*LIQUIDACION!$L$1047)*LIQUIDACION!$D$1045/IF(AND(LIQUIDACION!$D$1044&gt;LIQUIDACION!$B$1046,LIQUIDACION!$B$1046&gt;LIQUIDACION!$D$1043),366,365)),0)</f>
        <v>0</v>
      </c>
      <c r="AQ88" s="618">
        <f>IF(AQ$12=TRUE,(($P88*LIQUIDACION!$L$1047)*LIQUIDACION!$D$1045/IF(AND(LIQUIDACION!$D$1044&gt;LIQUIDACION!$B$1046,LIQUIDACION!$B$1046&gt;LIQUIDACION!$D$1043),366,365)),0)</f>
        <v>0</v>
      </c>
      <c r="AR88" s="618">
        <f>IF(AR$12=TRUE,(($Q88*LIQUIDACION!$L$1047)*LIQUIDACION!$D$1045/IF(AND(LIQUIDACION!$D$1044&gt;LIQUIDACION!$B$1046,LIQUIDACION!$B$1046&gt;LIQUIDACION!$D$1043),366,365)),0)</f>
        <v>0</v>
      </c>
      <c r="AS88" s="618">
        <f>IF(AS$12=TRUE,(($R88*LIQUIDACION!$L$1047)*LIQUIDACION!$D$1045/IF(AND(LIQUIDACION!$D$1044&gt;LIQUIDACION!$B$1046,LIQUIDACION!$B$1046&gt;LIQUIDACION!$D$1043),366,365)),0)</f>
        <v>0</v>
      </c>
      <c r="AT88" s="618">
        <f>IF(AT$12=TRUE,(($S88*LIQUIDACION!$L$1047)*LIQUIDACION!$D$1045/IF(AND(LIQUIDACION!$D$1044&gt;LIQUIDACION!$B$1046,LIQUIDACION!$B$1046&gt;LIQUIDACION!$D$1043),366,365)),0)</f>
        <v>0</v>
      </c>
      <c r="AU88" s="618">
        <f>IF(AU$12=TRUE,(($T88*LIQUIDACION!$L$1047)*LIQUIDACION!$D$1045/IF(AND(LIQUIDACION!$D$1044&gt;LIQUIDACION!$B$1046,LIQUIDACION!$B$1046&gt;LIQUIDACION!$D$1043),366,365)),0)</f>
        <v>0</v>
      </c>
      <c r="AV88" s="618">
        <f>IF(AV$12=TRUE,(($U88*LIQUIDACION!$L$1047)*LIQUIDACION!$D$1045/IF(AND(LIQUIDACION!$D$1044&gt;LIQUIDACION!$B$1046,LIQUIDACION!$B$1046&gt;LIQUIDACION!$D$1043),366,365)),0)</f>
        <v>0</v>
      </c>
      <c r="AW88" s="618">
        <f>IF(AW$12=TRUE,(($V88*LIQUIDACION!$L$1047)*LIQUIDACION!$D$1045/IF(AND(LIQUIDACION!$D$1044&gt;LIQUIDACION!$B$1046,LIQUIDACION!$B$1046&gt;LIQUIDACION!$D$1043),366,365)),0)</f>
        <v>0</v>
      </c>
      <c r="AX88" s="618">
        <f>IF(AX$12=TRUE,(($W88*LIQUIDACION!$L$1047)*LIQUIDACION!$D$1045/IF(AND(LIQUIDACION!$D$1044&gt;LIQUIDACION!$B$1046,LIQUIDACION!$B$1046&gt;LIQUIDACION!$D$1043),366,365)),0)</f>
        <v>0</v>
      </c>
    </row>
    <row r="89" spans="2:50" x14ac:dyDescent="0.25">
      <c r="B89" s="121">
        <v>77</v>
      </c>
      <c r="C89" s="124"/>
      <c r="D89" s="170"/>
      <c r="E89" s="170"/>
      <c r="F89" s="170"/>
      <c r="G89" s="170">
        <f t="shared" si="9"/>
        <v>0</v>
      </c>
      <c r="H89" s="170">
        <f t="shared" si="10"/>
        <v>0</v>
      </c>
      <c r="I89" s="170"/>
      <c r="J89" s="170"/>
      <c r="K89" s="170"/>
      <c r="L89" s="170"/>
      <c r="M89" s="170"/>
      <c r="N89" s="170"/>
      <c r="O89" s="170"/>
      <c r="P89" s="170"/>
      <c r="Q89" s="170"/>
      <c r="R89" s="170"/>
      <c r="S89" s="170"/>
      <c r="T89" s="170"/>
      <c r="U89" s="170"/>
      <c r="V89" s="170"/>
      <c r="W89" s="170"/>
      <c r="X89" s="170"/>
      <c r="Y89" s="170"/>
      <c r="Z89" s="170"/>
      <c r="AA89" s="170"/>
      <c r="AB89" s="415">
        <f t="shared" si="11"/>
        <v>0</v>
      </c>
      <c r="AC89" s="415">
        <f t="shared" si="12"/>
        <v>0</v>
      </c>
      <c r="AE89" s="618">
        <f>IF(AE$12=TRUE,(($D89*LIQUIDACION!$L$1046)*LIQUIDACION!$D$1045/IF(AND(LIQUIDACION!$D$1044&gt;LIQUIDACION!$B$1046,LIQUIDACION!$B$1046&gt;LIQUIDACION!$D$1043),366,365)),0)</f>
        <v>0</v>
      </c>
      <c r="AF89" s="618">
        <f>IF(AF$12=TRUE,(($E89*LIQUIDACION!$L$1046)*LIQUIDACION!$D$1045/IF(AND(LIQUIDACION!$D$1044&gt;LIQUIDACION!$B$1046,LIQUIDACION!$B$1046&gt;LIQUIDACION!$D$1043),366,365)),0)</f>
        <v>0</v>
      </c>
      <c r="AG89" s="618">
        <f>IF(AG$12=TRUE,(($F89*LIQUIDACION!$L$1046)*LIQUIDACION!$D$1045/IF(AND(LIQUIDACION!$D$1044&gt;LIQUIDACION!$B$1046,LIQUIDACION!$B$1046&gt;LIQUIDACION!$D$1043),366,365)),0)</f>
        <v>0</v>
      </c>
      <c r="AH89" s="618">
        <f>IF(AH$12=TRUE,(($G89*LIQUIDACION!$L$1046)*LIQUIDACION!$D$1045/IF(AND(LIQUIDACION!$D$1044&gt;LIQUIDACION!$B$1046,LIQUIDACION!$B$1046&gt;LIQUIDACION!$D$1043),366,365)),0)</f>
        <v>0</v>
      </c>
      <c r="AI89" s="618">
        <f>IF(AI$12=TRUE,(($H89*LIQUIDACION!$L$1047)*LIQUIDACION!$D$1045/IF(AND(LIQUIDACION!$D$1044&gt;LIQUIDACION!$B$1046,LIQUIDACION!$B$1046&gt;LIQUIDACION!$D$1043),366,365)),0)</f>
        <v>0</v>
      </c>
      <c r="AJ89" s="618">
        <f>IF(AJ$12=TRUE,(($I89*LIQUIDACION!$L$1047)*LIQUIDACION!$D$1045/IF(AND(LIQUIDACION!$D$1044&gt;LIQUIDACION!$B$1046,LIQUIDACION!$B$1046&gt;LIQUIDACION!$D$1043),366,365)),0)</f>
        <v>0</v>
      </c>
      <c r="AK89" s="618">
        <f>IF(AK$12=TRUE,(($J89*LIQUIDACION!$L$1047)*LIQUIDACION!$D$1045/IF(AND(LIQUIDACION!$D$1044&gt;LIQUIDACION!$B$1046,LIQUIDACION!$B$1046&gt;LIQUIDACION!$D$1043),366,365)),0)</f>
        <v>0</v>
      </c>
      <c r="AL89" s="618">
        <f>IF(AL$12=TRUE,(($K89*LIQUIDACION!$L$1047)*LIQUIDACION!$D$1045/IF(AND(LIQUIDACION!$D$1044&gt;LIQUIDACION!$B$1046,LIQUIDACION!$B$1046&gt;LIQUIDACION!$D$1043),366,365)),0)</f>
        <v>0</v>
      </c>
      <c r="AM89" s="618">
        <f>IF(AM$12=TRUE,(($L89*LIQUIDACION!$L$1047)*LIQUIDACION!$D$1045/IF(AND(LIQUIDACION!$D$1044&gt;LIQUIDACION!$B$1046,LIQUIDACION!$B$1046&gt;LIQUIDACION!$D$1043),366,365)),0)</f>
        <v>0</v>
      </c>
      <c r="AN89" s="618">
        <f>IF(AN$12=TRUE,(($M89*LIQUIDACION!$L$1047)*LIQUIDACION!$D$1045/IF(AND(LIQUIDACION!$D$1044&gt;LIQUIDACION!$B$1046,LIQUIDACION!$B$1046&gt;LIQUIDACION!$D$1043),366,365)),0)</f>
        <v>0</v>
      </c>
      <c r="AO89" s="618">
        <f>IF(AO$12=TRUE,(($N89*LIQUIDACION!$L$1047)*LIQUIDACION!$D$1045/IF(AND(LIQUIDACION!$D$1044&gt;LIQUIDACION!$B$1046,LIQUIDACION!$B$1046&gt;LIQUIDACION!$D$1043),366,365)),0)</f>
        <v>0</v>
      </c>
      <c r="AP89" s="618">
        <f>IF(AP$12=TRUE,(($O89*LIQUIDACION!$L$1047)*LIQUIDACION!$D$1045/IF(AND(LIQUIDACION!$D$1044&gt;LIQUIDACION!$B$1046,LIQUIDACION!$B$1046&gt;LIQUIDACION!$D$1043),366,365)),0)</f>
        <v>0</v>
      </c>
      <c r="AQ89" s="618">
        <f>IF(AQ$12=TRUE,(($P89*LIQUIDACION!$L$1047)*LIQUIDACION!$D$1045/IF(AND(LIQUIDACION!$D$1044&gt;LIQUIDACION!$B$1046,LIQUIDACION!$B$1046&gt;LIQUIDACION!$D$1043),366,365)),0)</f>
        <v>0</v>
      </c>
      <c r="AR89" s="618">
        <f>IF(AR$12=TRUE,(($Q89*LIQUIDACION!$L$1047)*LIQUIDACION!$D$1045/IF(AND(LIQUIDACION!$D$1044&gt;LIQUIDACION!$B$1046,LIQUIDACION!$B$1046&gt;LIQUIDACION!$D$1043),366,365)),0)</f>
        <v>0</v>
      </c>
      <c r="AS89" s="618">
        <f>IF(AS$12=TRUE,(($R89*LIQUIDACION!$L$1047)*LIQUIDACION!$D$1045/IF(AND(LIQUIDACION!$D$1044&gt;LIQUIDACION!$B$1046,LIQUIDACION!$B$1046&gt;LIQUIDACION!$D$1043),366,365)),0)</f>
        <v>0</v>
      </c>
      <c r="AT89" s="618">
        <f>IF(AT$12=TRUE,(($S89*LIQUIDACION!$L$1047)*LIQUIDACION!$D$1045/IF(AND(LIQUIDACION!$D$1044&gt;LIQUIDACION!$B$1046,LIQUIDACION!$B$1046&gt;LIQUIDACION!$D$1043),366,365)),0)</f>
        <v>0</v>
      </c>
      <c r="AU89" s="618">
        <f>IF(AU$12=TRUE,(($T89*LIQUIDACION!$L$1047)*LIQUIDACION!$D$1045/IF(AND(LIQUIDACION!$D$1044&gt;LIQUIDACION!$B$1046,LIQUIDACION!$B$1046&gt;LIQUIDACION!$D$1043),366,365)),0)</f>
        <v>0</v>
      </c>
      <c r="AV89" s="618">
        <f>IF(AV$12=TRUE,(($U89*LIQUIDACION!$L$1047)*LIQUIDACION!$D$1045/IF(AND(LIQUIDACION!$D$1044&gt;LIQUIDACION!$B$1046,LIQUIDACION!$B$1046&gt;LIQUIDACION!$D$1043),366,365)),0)</f>
        <v>0</v>
      </c>
      <c r="AW89" s="618">
        <f>IF(AW$12=TRUE,(($V89*LIQUIDACION!$L$1047)*LIQUIDACION!$D$1045/IF(AND(LIQUIDACION!$D$1044&gt;LIQUIDACION!$B$1046,LIQUIDACION!$B$1046&gt;LIQUIDACION!$D$1043),366,365)),0)</f>
        <v>0</v>
      </c>
      <c r="AX89" s="618">
        <f>IF(AX$12=TRUE,(($W89*LIQUIDACION!$L$1047)*LIQUIDACION!$D$1045/IF(AND(LIQUIDACION!$D$1044&gt;LIQUIDACION!$B$1046,LIQUIDACION!$B$1046&gt;LIQUIDACION!$D$1043),366,365)),0)</f>
        <v>0</v>
      </c>
    </row>
    <row r="90" spans="2:50" x14ac:dyDescent="0.25">
      <c r="B90" s="123">
        <v>78</v>
      </c>
      <c r="C90" s="124"/>
      <c r="D90" s="170"/>
      <c r="E90" s="170"/>
      <c r="F90" s="170"/>
      <c r="G90" s="170">
        <f t="shared" si="9"/>
        <v>0</v>
      </c>
      <c r="H90" s="170">
        <f t="shared" si="10"/>
        <v>0</v>
      </c>
      <c r="I90" s="170"/>
      <c r="J90" s="170"/>
      <c r="K90" s="170"/>
      <c r="L90" s="170"/>
      <c r="M90" s="170"/>
      <c r="N90" s="170"/>
      <c r="O90" s="170"/>
      <c r="P90" s="170"/>
      <c r="Q90" s="170"/>
      <c r="R90" s="170"/>
      <c r="S90" s="170"/>
      <c r="T90" s="170"/>
      <c r="U90" s="170"/>
      <c r="V90" s="170"/>
      <c r="W90" s="170"/>
      <c r="X90" s="170"/>
      <c r="Y90" s="170"/>
      <c r="Z90" s="170"/>
      <c r="AA90" s="170"/>
      <c r="AB90" s="415">
        <f t="shared" si="11"/>
        <v>0</v>
      </c>
      <c r="AC90" s="415">
        <f t="shared" si="12"/>
        <v>0</v>
      </c>
      <c r="AE90" s="618">
        <f>IF(AE$12=TRUE,(($D90*LIQUIDACION!$L$1046)*LIQUIDACION!$D$1045/IF(AND(LIQUIDACION!$D$1044&gt;LIQUIDACION!$B$1046,LIQUIDACION!$B$1046&gt;LIQUIDACION!$D$1043),366,365)),0)</f>
        <v>0</v>
      </c>
      <c r="AF90" s="618">
        <f>IF(AF$12=TRUE,(($E90*LIQUIDACION!$L$1046)*LIQUIDACION!$D$1045/IF(AND(LIQUIDACION!$D$1044&gt;LIQUIDACION!$B$1046,LIQUIDACION!$B$1046&gt;LIQUIDACION!$D$1043),366,365)),0)</f>
        <v>0</v>
      </c>
      <c r="AG90" s="618">
        <f>IF(AG$12=TRUE,(($F90*LIQUIDACION!$L$1046)*LIQUIDACION!$D$1045/IF(AND(LIQUIDACION!$D$1044&gt;LIQUIDACION!$B$1046,LIQUIDACION!$B$1046&gt;LIQUIDACION!$D$1043),366,365)),0)</f>
        <v>0</v>
      </c>
      <c r="AH90" s="618">
        <f>IF(AH$12=TRUE,(($G90*LIQUIDACION!$L$1046)*LIQUIDACION!$D$1045/IF(AND(LIQUIDACION!$D$1044&gt;LIQUIDACION!$B$1046,LIQUIDACION!$B$1046&gt;LIQUIDACION!$D$1043),366,365)),0)</f>
        <v>0</v>
      </c>
      <c r="AI90" s="618">
        <f>IF(AI$12=TRUE,(($H90*LIQUIDACION!$L$1047)*LIQUIDACION!$D$1045/IF(AND(LIQUIDACION!$D$1044&gt;LIQUIDACION!$B$1046,LIQUIDACION!$B$1046&gt;LIQUIDACION!$D$1043),366,365)),0)</f>
        <v>0</v>
      </c>
      <c r="AJ90" s="618">
        <f>IF(AJ$12=TRUE,(($I90*LIQUIDACION!$L$1047)*LIQUIDACION!$D$1045/IF(AND(LIQUIDACION!$D$1044&gt;LIQUIDACION!$B$1046,LIQUIDACION!$B$1046&gt;LIQUIDACION!$D$1043),366,365)),0)</f>
        <v>0</v>
      </c>
      <c r="AK90" s="618">
        <f>IF(AK$12=TRUE,(($J90*LIQUIDACION!$L$1047)*LIQUIDACION!$D$1045/IF(AND(LIQUIDACION!$D$1044&gt;LIQUIDACION!$B$1046,LIQUIDACION!$B$1046&gt;LIQUIDACION!$D$1043),366,365)),0)</f>
        <v>0</v>
      </c>
      <c r="AL90" s="618">
        <f>IF(AL$12=TRUE,(($K90*LIQUIDACION!$L$1047)*LIQUIDACION!$D$1045/IF(AND(LIQUIDACION!$D$1044&gt;LIQUIDACION!$B$1046,LIQUIDACION!$B$1046&gt;LIQUIDACION!$D$1043),366,365)),0)</f>
        <v>0</v>
      </c>
      <c r="AM90" s="618">
        <f>IF(AM$12=TRUE,(($L90*LIQUIDACION!$L$1047)*LIQUIDACION!$D$1045/IF(AND(LIQUIDACION!$D$1044&gt;LIQUIDACION!$B$1046,LIQUIDACION!$B$1046&gt;LIQUIDACION!$D$1043),366,365)),0)</f>
        <v>0</v>
      </c>
      <c r="AN90" s="618">
        <f>IF(AN$12=TRUE,(($M90*LIQUIDACION!$L$1047)*LIQUIDACION!$D$1045/IF(AND(LIQUIDACION!$D$1044&gt;LIQUIDACION!$B$1046,LIQUIDACION!$B$1046&gt;LIQUIDACION!$D$1043),366,365)),0)</f>
        <v>0</v>
      </c>
      <c r="AO90" s="618">
        <f>IF(AO$12=TRUE,(($N90*LIQUIDACION!$L$1047)*LIQUIDACION!$D$1045/IF(AND(LIQUIDACION!$D$1044&gt;LIQUIDACION!$B$1046,LIQUIDACION!$B$1046&gt;LIQUIDACION!$D$1043),366,365)),0)</f>
        <v>0</v>
      </c>
      <c r="AP90" s="618">
        <f>IF(AP$12=TRUE,(($O90*LIQUIDACION!$L$1047)*LIQUIDACION!$D$1045/IF(AND(LIQUIDACION!$D$1044&gt;LIQUIDACION!$B$1046,LIQUIDACION!$B$1046&gt;LIQUIDACION!$D$1043),366,365)),0)</f>
        <v>0</v>
      </c>
      <c r="AQ90" s="618">
        <f>IF(AQ$12=TRUE,(($P90*LIQUIDACION!$L$1047)*LIQUIDACION!$D$1045/IF(AND(LIQUIDACION!$D$1044&gt;LIQUIDACION!$B$1046,LIQUIDACION!$B$1046&gt;LIQUIDACION!$D$1043),366,365)),0)</f>
        <v>0</v>
      </c>
      <c r="AR90" s="618">
        <f>IF(AR$12=TRUE,(($Q90*LIQUIDACION!$L$1047)*LIQUIDACION!$D$1045/IF(AND(LIQUIDACION!$D$1044&gt;LIQUIDACION!$B$1046,LIQUIDACION!$B$1046&gt;LIQUIDACION!$D$1043),366,365)),0)</f>
        <v>0</v>
      </c>
      <c r="AS90" s="618">
        <f>IF(AS$12=TRUE,(($R90*LIQUIDACION!$L$1047)*LIQUIDACION!$D$1045/IF(AND(LIQUIDACION!$D$1044&gt;LIQUIDACION!$B$1046,LIQUIDACION!$B$1046&gt;LIQUIDACION!$D$1043),366,365)),0)</f>
        <v>0</v>
      </c>
      <c r="AT90" s="618">
        <f>IF(AT$12=TRUE,(($S90*LIQUIDACION!$L$1047)*LIQUIDACION!$D$1045/IF(AND(LIQUIDACION!$D$1044&gt;LIQUIDACION!$B$1046,LIQUIDACION!$B$1046&gt;LIQUIDACION!$D$1043),366,365)),0)</f>
        <v>0</v>
      </c>
      <c r="AU90" s="618">
        <f>IF(AU$12=TRUE,(($T90*LIQUIDACION!$L$1047)*LIQUIDACION!$D$1045/IF(AND(LIQUIDACION!$D$1044&gt;LIQUIDACION!$B$1046,LIQUIDACION!$B$1046&gt;LIQUIDACION!$D$1043),366,365)),0)</f>
        <v>0</v>
      </c>
      <c r="AV90" s="618">
        <f>IF(AV$12=TRUE,(($U90*LIQUIDACION!$L$1047)*LIQUIDACION!$D$1045/IF(AND(LIQUIDACION!$D$1044&gt;LIQUIDACION!$B$1046,LIQUIDACION!$B$1046&gt;LIQUIDACION!$D$1043),366,365)),0)</f>
        <v>0</v>
      </c>
      <c r="AW90" s="618">
        <f>IF(AW$12=TRUE,(($V90*LIQUIDACION!$L$1047)*LIQUIDACION!$D$1045/IF(AND(LIQUIDACION!$D$1044&gt;LIQUIDACION!$B$1046,LIQUIDACION!$B$1046&gt;LIQUIDACION!$D$1043),366,365)),0)</f>
        <v>0</v>
      </c>
      <c r="AX90" s="618">
        <f>IF(AX$12=TRUE,(($W90*LIQUIDACION!$L$1047)*LIQUIDACION!$D$1045/IF(AND(LIQUIDACION!$D$1044&gt;LIQUIDACION!$B$1046,LIQUIDACION!$B$1046&gt;LIQUIDACION!$D$1043),366,365)),0)</f>
        <v>0</v>
      </c>
    </row>
    <row r="91" spans="2:50" x14ac:dyDescent="0.25">
      <c r="B91" s="121">
        <v>79</v>
      </c>
      <c r="C91" s="124"/>
      <c r="D91" s="170"/>
      <c r="E91" s="170"/>
      <c r="F91" s="170"/>
      <c r="G91" s="170">
        <f t="shared" si="9"/>
        <v>0</v>
      </c>
      <c r="H91" s="170">
        <f t="shared" si="10"/>
        <v>0</v>
      </c>
      <c r="I91" s="170"/>
      <c r="J91" s="170"/>
      <c r="K91" s="170"/>
      <c r="L91" s="170"/>
      <c r="M91" s="170"/>
      <c r="N91" s="170"/>
      <c r="O91" s="170"/>
      <c r="P91" s="170"/>
      <c r="Q91" s="170"/>
      <c r="R91" s="170"/>
      <c r="S91" s="170"/>
      <c r="T91" s="170"/>
      <c r="U91" s="170"/>
      <c r="V91" s="170"/>
      <c r="W91" s="170"/>
      <c r="X91" s="170"/>
      <c r="Y91" s="170"/>
      <c r="Z91" s="170"/>
      <c r="AA91" s="170"/>
      <c r="AB91" s="415">
        <f t="shared" si="11"/>
        <v>0</v>
      </c>
      <c r="AC91" s="415">
        <f t="shared" si="12"/>
        <v>0</v>
      </c>
      <c r="AE91" s="618">
        <f>IF(AE$12=TRUE,(($D91*LIQUIDACION!$L$1046)*LIQUIDACION!$D$1045/IF(AND(LIQUIDACION!$D$1044&gt;LIQUIDACION!$B$1046,LIQUIDACION!$B$1046&gt;LIQUIDACION!$D$1043),366,365)),0)</f>
        <v>0</v>
      </c>
      <c r="AF91" s="618">
        <f>IF(AF$12=TRUE,(($E91*LIQUIDACION!$L$1046)*LIQUIDACION!$D$1045/IF(AND(LIQUIDACION!$D$1044&gt;LIQUIDACION!$B$1046,LIQUIDACION!$B$1046&gt;LIQUIDACION!$D$1043),366,365)),0)</f>
        <v>0</v>
      </c>
      <c r="AG91" s="618">
        <f>IF(AG$12=TRUE,(($F91*LIQUIDACION!$L$1046)*LIQUIDACION!$D$1045/IF(AND(LIQUIDACION!$D$1044&gt;LIQUIDACION!$B$1046,LIQUIDACION!$B$1046&gt;LIQUIDACION!$D$1043),366,365)),0)</f>
        <v>0</v>
      </c>
      <c r="AH91" s="618">
        <f>IF(AH$12=TRUE,(($G91*LIQUIDACION!$L$1046)*LIQUIDACION!$D$1045/IF(AND(LIQUIDACION!$D$1044&gt;LIQUIDACION!$B$1046,LIQUIDACION!$B$1046&gt;LIQUIDACION!$D$1043),366,365)),0)</f>
        <v>0</v>
      </c>
      <c r="AI91" s="618">
        <f>IF(AI$12=TRUE,(($H91*LIQUIDACION!$L$1047)*LIQUIDACION!$D$1045/IF(AND(LIQUIDACION!$D$1044&gt;LIQUIDACION!$B$1046,LIQUIDACION!$B$1046&gt;LIQUIDACION!$D$1043),366,365)),0)</f>
        <v>0</v>
      </c>
      <c r="AJ91" s="618">
        <f>IF(AJ$12=TRUE,(($I91*LIQUIDACION!$L$1047)*LIQUIDACION!$D$1045/IF(AND(LIQUIDACION!$D$1044&gt;LIQUIDACION!$B$1046,LIQUIDACION!$B$1046&gt;LIQUIDACION!$D$1043),366,365)),0)</f>
        <v>0</v>
      </c>
      <c r="AK91" s="618">
        <f>IF(AK$12=TRUE,(($J91*LIQUIDACION!$L$1047)*LIQUIDACION!$D$1045/IF(AND(LIQUIDACION!$D$1044&gt;LIQUIDACION!$B$1046,LIQUIDACION!$B$1046&gt;LIQUIDACION!$D$1043),366,365)),0)</f>
        <v>0</v>
      </c>
      <c r="AL91" s="618">
        <f>IF(AL$12=TRUE,(($K91*LIQUIDACION!$L$1047)*LIQUIDACION!$D$1045/IF(AND(LIQUIDACION!$D$1044&gt;LIQUIDACION!$B$1046,LIQUIDACION!$B$1046&gt;LIQUIDACION!$D$1043),366,365)),0)</f>
        <v>0</v>
      </c>
      <c r="AM91" s="618">
        <f>IF(AM$12=TRUE,(($L91*LIQUIDACION!$L$1047)*LIQUIDACION!$D$1045/IF(AND(LIQUIDACION!$D$1044&gt;LIQUIDACION!$B$1046,LIQUIDACION!$B$1046&gt;LIQUIDACION!$D$1043),366,365)),0)</f>
        <v>0</v>
      </c>
      <c r="AN91" s="618">
        <f>IF(AN$12=TRUE,(($M91*LIQUIDACION!$L$1047)*LIQUIDACION!$D$1045/IF(AND(LIQUIDACION!$D$1044&gt;LIQUIDACION!$B$1046,LIQUIDACION!$B$1046&gt;LIQUIDACION!$D$1043),366,365)),0)</f>
        <v>0</v>
      </c>
      <c r="AO91" s="618">
        <f>IF(AO$12=TRUE,(($N91*LIQUIDACION!$L$1047)*LIQUIDACION!$D$1045/IF(AND(LIQUIDACION!$D$1044&gt;LIQUIDACION!$B$1046,LIQUIDACION!$B$1046&gt;LIQUIDACION!$D$1043),366,365)),0)</f>
        <v>0</v>
      </c>
      <c r="AP91" s="618">
        <f>IF(AP$12=TRUE,(($O91*LIQUIDACION!$L$1047)*LIQUIDACION!$D$1045/IF(AND(LIQUIDACION!$D$1044&gt;LIQUIDACION!$B$1046,LIQUIDACION!$B$1046&gt;LIQUIDACION!$D$1043),366,365)),0)</f>
        <v>0</v>
      </c>
      <c r="AQ91" s="618">
        <f>IF(AQ$12=TRUE,(($P91*LIQUIDACION!$L$1047)*LIQUIDACION!$D$1045/IF(AND(LIQUIDACION!$D$1044&gt;LIQUIDACION!$B$1046,LIQUIDACION!$B$1046&gt;LIQUIDACION!$D$1043),366,365)),0)</f>
        <v>0</v>
      </c>
      <c r="AR91" s="618">
        <f>IF(AR$12=TRUE,(($Q91*LIQUIDACION!$L$1047)*LIQUIDACION!$D$1045/IF(AND(LIQUIDACION!$D$1044&gt;LIQUIDACION!$B$1046,LIQUIDACION!$B$1046&gt;LIQUIDACION!$D$1043),366,365)),0)</f>
        <v>0</v>
      </c>
      <c r="AS91" s="618">
        <f>IF(AS$12=TRUE,(($R91*LIQUIDACION!$L$1047)*LIQUIDACION!$D$1045/IF(AND(LIQUIDACION!$D$1044&gt;LIQUIDACION!$B$1046,LIQUIDACION!$B$1046&gt;LIQUIDACION!$D$1043),366,365)),0)</f>
        <v>0</v>
      </c>
      <c r="AT91" s="618">
        <f>IF(AT$12=TRUE,(($S91*LIQUIDACION!$L$1047)*LIQUIDACION!$D$1045/IF(AND(LIQUIDACION!$D$1044&gt;LIQUIDACION!$B$1046,LIQUIDACION!$B$1046&gt;LIQUIDACION!$D$1043),366,365)),0)</f>
        <v>0</v>
      </c>
      <c r="AU91" s="618">
        <f>IF(AU$12=TRUE,(($T91*LIQUIDACION!$L$1047)*LIQUIDACION!$D$1045/IF(AND(LIQUIDACION!$D$1044&gt;LIQUIDACION!$B$1046,LIQUIDACION!$B$1046&gt;LIQUIDACION!$D$1043),366,365)),0)</f>
        <v>0</v>
      </c>
      <c r="AV91" s="618">
        <f>IF(AV$12=TRUE,(($U91*LIQUIDACION!$L$1047)*LIQUIDACION!$D$1045/IF(AND(LIQUIDACION!$D$1044&gt;LIQUIDACION!$B$1046,LIQUIDACION!$B$1046&gt;LIQUIDACION!$D$1043),366,365)),0)</f>
        <v>0</v>
      </c>
      <c r="AW91" s="618">
        <f>IF(AW$12=TRUE,(($V91*LIQUIDACION!$L$1047)*LIQUIDACION!$D$1045/IF(AND(LIQUIDACION!$D$1044&gt;LIQUIDACION!$B$1046,LIQUIDACION!$B$1046&gt;LIQUIDACION!$D$1043),366,365)),0)</f>
        <v>0</v>
      </c>
      <c r="AX91" s="618">
        <f>IF(AX$12=TRUE,(($W91*LIQUIDACION!$L$1047)*LIQUIDACION!$D$1045/IF(AND(LIQUIDACION!$D$1044&gt;LIQUIDACION!$B$1046,LIQUIDACION!$B$1046&gt;LIQUIDACION!$D$1043),366,365)),0)</f>
        <v>0</v>
      </c>
    </row>
    <row r="92" spans="2:50" x14ac:dyDescent="0.25">
      <c r="B92" s="123">
        <v>80</v>
      </c>
      <c r="C92" s="124"/>
      <c r="D92" s="170"/>
      <c r="E92" s="170"/>
      <c r="F92" s="170"/>
      <c r="G92" s="170">
        <f t="shared" si="9"/>
        <v>0</v>
      </c>
      <c r="H92" s="170">
        <f t="shared" si="10"/>
        <v>0</v>
      </c>
      <c r="I92" s="170"/>
      <c r="J92" s="170"/>
      <c r="K92" s="170"/>
      <c r="L92" s="170"/>
      <c r="M92" s="170"/>
      <c r="N92" s="170"/>
      <c r="O92" s="170"/>
      <c r="P92" s="170"/>
      <c r="Q92" s="170"/>
      <c r="R92" s="170"/>
      <c r="S92" s="170"/>
      <c r="T92" s="170"/>
      <c r="U92" s="170"/>
      <c r="V92" s="170"/>
      <c r="W92" s="170"/>
      <c r="X92" s="170"/>
      <c r="Y92" s="170"/>
      <c r="Z92" s="170"/>
      <c r="AA92" s="170"/>
      <c r="AB92" s="415">
        <f t="shared" si="11"/>
        <v>0</v>
      </c>
      <c r="AC92" s="415">
        <f t="shared" si="12"/>
        <v>0</v>
      </c>
      <c r="AE92" s="618">
        <f>IF(AE$12=TRUE,(($D92*LIQUIDACION!$L$1046)*LIQUIDACION!$D$1045/IF(AND(LIQUIDACION!$D$1044&gt;LIQUIDACION!$B$1046,LIQUIDACION!$B$1046&gt;LIQUIDACION!$D$1043),366,365)),0)</f>
        <v>0</v>
      </c>
      <c r="AF92" s="618">
        <f>IF(AF$12=TRUE,(($E92*LIQUIDACION!$L$1046)*LIQUIDACION!$D$1045/IF(AND(LIQUIDACION!$D$1044&gt;LIQUIDACION!$B$1046,LIQUIDACION!$B$1046&gt;LIQUIDACION!$D$1043),366,365)),0)</f>
        <v>0</v>
      </c>
      <c r="AG92" s="618">
        <f>IF(AG$12=TRUE,(($F92*LIQUIDACION!$L$1046)*LIQUIDACION!$D$1045/IF(AND(LIQUIDACION!$D$1044&gt;LIQUIDACION!$B$1046,LIQUIDACION!$B$1046&gt;LIQUIDACION!$D$1043),366,365)),0)</f>
        <v>0</v>
      </c>
      <c r="AH92" s="618">
        <f>IF(AH$12=TRUE,(($G92*LIQUIDACION!$L$1046)*LIQUIDACION!$D$1045/IF(AND(LIQUIDACION!$D$1044&gt;LIQUIDACION!$B$1046,LIQUIDACION!$B$1046&gt;LIQUIDACION!$D$1043),366,365)),0)</f>
        <v>0</v>
      </c>
      <c r="AI92" s="618">
        <f>IF(AI$12=TRUE,(($H92*LIQUIDACION!$L$1047)*LIQUIDACION!$D$1045/IF(AND(LIQUIDACION!$D$1044&gt;LIQUIDACION!$B$1046,LIQUIDACION!$B$1046&gt;LIQUIDACION!$D$1043),366,365)),0)</f>
        <v>0</v>
      </c>
      <c r="AJ92" s="618">
        <f>IF(AJ$12=TRUE,(($I92*LIQUIDACION!$L$1047)*LIQUIDACION!$D$1045/IF(AND(LIQUIDACION!$D$1044&gt;LIQUIDACION!$B$1046,LIQUIDACION!$B$1046&gt;LIQUIDACION!$D$1043),366,365)),0)</f>
        <v>0</v>
      </c>
      <c r="AK92" s="618">
        <f>IF(AK$12=TRUE,(($J92*LIQUIDACION!$L$1047)*LIQUIDACION!$D$1045/IF(AND(LIQUIDACION!$D$1044&gt;LIQUIDACION!$B$1046,LIQUIDACION!$B$1046&gt;LIQUIDACION!$D$1043),366,365)),0)</f>
        <v>0</v>
      </c>
      <c r="AL92" s="618">
        <f>IF(AL$12=TRUE,(($K92*LIQUIDACION!$L$1047)*LIQUIDACION!$D$1045/IF(AND(LIQUIDACION!$D$1044&gt;LIQUIDACION!$B$1046,LIQUIDACION!$B$1046&gt;LIQUIDACION!$D$1043),366,365)),0)</f>
        <v>0</v>
      </c>
      <c r="AM92" s="618">
        <f>IF(AM$12=TRUE,(($L92*LIQUIDACION!$L$1047)*LIQUIDACION!$D$1045/IF(AND(LIQUIDACION!$D$1044&gt;LIQUIDACION!$B$1046,LIQUIDACION!$B$1046&gt;LIQUIDACION!$D$1043),366,365)),0)</f>
        <v>0</v>
      </c>
      <c r="AN92" s="618">
        <f>IF(AN$12=TRUE,(($M92*LIQUIDACION!$L$1047)*LIQUIDACION!$D$1045/IF(AND(LIQUIDACION!$D$1044&gt;LIQUIDACION!$B$1046,LIQUIDACION!$B$1046&gt;LIQUIDACION!$D$1043),366,365)),0)</f>
        <v>0</v>
      </c>
      <c r="AO92" s="618">
        <f>IF(AO$12=TRUE,(($N92*LIQUIDACION!$L$1047)*LIQUIDACION!$D$1045/IF(AND(LIQUIDACION!$D$1044&gt;LIQUIDACION!$B$1046,LIQUIDACION!$B$1046&gt;LIQUIDACION!$D$1043),366,365)),0)</f>
        <v>0</v>
      </c>
      <c r="AP92" s="618">
        <f>IF(AP$12=TRUE,(($O92*LIQUIDACION!$L$1047)*LIQUIDACION!$D$1045/IF(AND(LIQUIDACION!$D$1044&gt;LIQUIDACION!$B$1046,LIQUIDACION!$B$1046&gt;LIQUIDACION!$D$1043),366,365)),0)</f>
        <v>0</v>
      </c>
      <c r="AQ92" s="618">
        <f>IF(AQ$12=TRUE,(($P92*LIQUIDACION!$L$1047)*LIQUIDACION!$D$1045/IF(AND(LIQUIDACION!$D$1044&gt;LIQUIDACION!$B$1046,LIQUIDACION!$B$1046&gt;LIQUIDACION!$D$1043),366,365)),0)</f>
        <v>0</v>
      </c>
      <c r="AR92" s="618">
        <f>IF(AR$12=TRUE,(($Q92*LIQUIDACION!$L$1047)*LIQUIDACION!$D$1045/IF(AND(LIQUIDACION!$D$1044&gt;LIQUIDACION!$B$1046,LIQUIDACION!$B$1046&gt;LIQUIDACION!$D$1043),366,365)),0)</f>
        <v>0</v>
      </c>
      <c r="AS92" s="618">
        <f>IF(AS$12=TRUE,(($R92*LIQUIDACION!$L$1047)*LIQUIDACION!$D$1045/IF(AND(LIQUIDACION!$D$1044&gt;LIQUIDACION!$B$1046,LIQUIDACION!$B$1046&gt;LIQUIDACION!$D$1043),366,365)),0)</f>
        <v>0</v>
      </c>
      <c r="AT92" s="618">
        <f>IF(AT$12=TRUE,(($S92*LIQUIDACION!$L$1047)*LIQUIDACION!$D$1045/IF(AND(LIQUIDACION!$D$1044&gt;LIQUIDACION!$B$1046,LIQUIDACION!$B$1046&gt;LIQUIDACION!$D$1043),366,365)),0)</f>
        <v>0</v>
      </c>
      <c r="AU92" s="618">
        <f>IF(AU$12=TRUE,(($T92*LIQUIDACION!$L$1047)*LIQUIDACION!$D$1045/IF(AND(LIQUIDACION!$D$1044&gt;LIQUIDACION!$B$1046,LIQUIDACION!$B$1046&gt;LIQUIDACION!$D$1043),366,365)),0)</f>
        <v>0</v>
      </c>
      <c r="AV92" s="618">
        <f>IF(AV$12=TRUE,(($U92*LIQUIDACION!$L$1047)*LIQUIDACION!$D$1045/IF(AND(LIQUIDACION!$D$1044&gt;LIQUIDACION!$B$1046,LIQUIDACION!$B$1046&gt;LIQUIDACION!$D$1043),366,365)),0)</f>
        <v>0</v>
      </c>
      <c r="AW92" s="618">
        <f>IF(AW$12=TRUE,(($V92*LIQUIDACION!$L$1047)*LIQUIDACION!$D$1045/IF(AND(LIQUIDACION!$D$1044&gt;LIQUIDACION!$B$1046,LIQUIDACION!$B$1046&gt;LIQUIDACION!$D$1043),366,365)),0)</f>
        <v>0</v>
      </c>
      <c r="AX92" s="618">
        <f>IF(AX$12=TRUE,(($W92*LIQUIDACION!$L$1047)*LIQUIDACION!$D$1045/IF(AND(LIQUIDACION!$D$1044&gt;LIQUIDACION!$B$1046,LIQUIDACION!$B$1046&gt;LIQUIDACION!$D$1043),366,365)),0)</f>
        <v>0</v>
      </c>
    </row>
    <row r="93" spans="2:50" x14ac:dyDescent="0.25">
      <c r="B93" s="121">
        <v>81</v>
      </c>
      <c r="C93" s="124"/>
      <c r="D93" s="170"/>
      <c r="E93" s="170"/>
      <c r="F93" s="170"/>
      <c r="G93" s="170">
        <f t="shared" si="9"/>
        <v>0</v>
      </c>
      <c r="H93" s="170">
        <f t="shared" si="10"/>
        <v>0</v>
      </c>
      <c r="I93" s="170"/>
      <c r="J93" s="170"/>
      <c r="K93" s="170"/>
      <c r="L93" s="170"/>
      <c r="M93" s="170"/>
      <c r="N93" s="170"/>
      <c r="O93" s="170"/>
      <c r="P93" s="170"/>
      <c r="Q93" s="170"/>
      <c r="R93" s="170"/>
      <c r="S93" s="170"/>
      <c r="T93" s="170"/>
      <c r="U93" s="170"/>
      <c r="V93" s="170"/>
      <c r="W93" s="170"/>
      <c r="X93" s="170"/>
      <c r="Y93" s="170"/>
      <c r="Z93" s="170"/>
      <c r="AA93" s="170"/>
      <c r="AB93" s="415">
        <f t="shared" si="11"/>
        <v>0</v>
      </c>
      <c r="AC93" s="415">
        <f t="shared" si="12"/>
        <v>0</v>
      </c>
      <c r="AE93" s="618">
        <f>IF(AE$12=TRUE,(($D93*LIQUIDACION!$L$1046)*LIQUIDACION!$D$1045/IF(AND(LIQUIDACION!$D$1044&gt;LIQUIDACION!$B$1046,LIQUIDACION!$B$1046&gt;LIQUIDACION!$D$1043),366,365)),0)</f>
        <v>0</v>
      </c>
      <c r="AF93" s="618">
        <f>IF(AF$12=TRUE,(($E93*LIQUIDACION!$L$1046)*LIQUIDACION!$D$1045/IF(AND(LIQUIDACION!$D$1044&gt;LIQUIDACION!$B$1046,LIQUIDACION!$B$1046&gt;LIQUIDACION!$D$1043),366,365)),0)</f>
        <v>0</v>
      </c>
      <c r="AG93" s="618">
        <f>IF(AG$12=TRUE,(($F93*LIQUIDACION!$L$1046)*LIQUIDACION!$D$1045/IF(AND(LIQUIDACION!$D$1044&gt;LIQUIDACION!$B$1046,LIQUIDACION!$B$1046&gt;LIQUIDACION!$D$1043),366,365)),0)</f>
        <v>0</v>
      </c>
      <c r="AH93" s="618">
        <f>IF(AH$12=TRUE,(($G93*LIQUIDACION!$L$1046)*LIQUIDACION!$D$1045/IF(AND(LIQUIDACION!$D$1044&gt;LIQUIDACION!$B$1046,LIQUIDACION!$B$1046&gt;LIQUIDACION!$D$1043),366,365)),0)</f>
        <v>0</v>
      </c>
      <c r="AI93" s="618">
        <f>IF(AI$12=TRUE,(($H93*LIQUIDACION!$L$1047)*LIQUIDACION!$D$1045/IF(AND(LIQUIDACION!$D$1044&gt;LIQUIDACION!$B$1046,LIQUIDACION!$B$1046&gt;LIQUIDACION!$D$1043),366,365)),0)</f>
        <v>0</v>
      </c>
      <c r="AJ93" s="618">
        <f>IF(AJ$12=TRUE,(($I93*LIQUIDACION!$L$1047)*LIQUIDACION!$D$1045/IF(AND(LIQUIDACION!$D$1044&gt;LIQUIDACION!$B$1046,LIQUIDACION!$B$1046&gt;LIQUIDACION!$D$1043),366,365)),0)</f>
        <v>0</v>
      </c>
      <c r="AK93" s="618">
        <f>IF(AK$12=TRUE,(($J93*LIQUIDACION!$L$1047)*LIQUIDACION!$D$1045/IF(AND(LIQUIDACION!$D$1044&gt;LIQUIDACION!$B$1046,LIQUIDACION!$B$1046&gt;LIQUIDACION!$D$1043),366,365)),0)</f>
        <v>0</v>
      </c>
      <c r="AL93" s="618">
        <f>IF(AL$12=TRUE,(($K93*LIQUIDACION!$L$1047)*LIQUIDACION!$D$1045/IF(AND(LIQUIDACION!$D$1044&gt;LIQUIDACION!$B$1046,LIQUIDACION!$B$1046&gt;LIQUIDACION!$D$1043),366,365)),0)</f>
        <v>0</v>
      </c>
      <c r="AM93" s="618">
        <f>IF(AM$12=TRUE,(($L93*LIQUIDACION!$L$1047)*LIQUIDACION!$D$1045/IF(AND(LIQUIDACION!$D$1044&gt;LIQUIDACION!$B$1046,LIQUIDACION!$B$1046&gt;LIQUIDACION!$D$1043),366,365)),0)</f>
        <v>0</v>
      </c>
      <c r="AN93" s="618">
        <f>IF(AN$12=TRUE,(($M93*LIQUIDACION!$L$1047)*LIQUIDACION!$D$1045/IF(AND(LIQUIDACION!$D$1044&gt;LIQUIDACION!$B$1046,LIQUIDACION!$B$1046&gt;LIQUIDACION!$D$1043),366,365)),0)</f>
        <v>0</v>
      </c>
      <c r="AO93" s="618">
        <f>IF(AO$12=TRUE,(($N93*LIQUIDACION!$L$1047)*LIQUIDACION!$D$1045/IF(AND(LIQUIDACION!$D$1044&gt;LIQUIDACION!$B$1046,LIQUIDACION!$B$1046&gt;LIQUIDACION!$D$1043),366,365)),0)</f>
        <v>0</v>
      </c>
      <c r="AP93" s="618">
        <f>IF(AP$12=TRUE,(($O93*LIQUIDACION!$L$1047)*LIQUIDACION!$D$1045/IF(AND(LIQUIDACION!$D$1044&gt;LIQUIDACION!$B$1046,LIQUIDACION!$B$1046&gt;LIQUIDACION!$D$1043),366,365)),0)</f>
        <v>0</v>
      </c>
      <c r="AQ93" s="618">
        <f>IF(AQ$12=TRUE,(($P93*LIQUIDACION!$L$1047)*LIQUIDACION!$D$1045/IF(AND(LIQUIDACION!$D$1044&gt;LIQUIDACION!$B$1046,LIQUIDACION!$B$1046&gt;LIQUIDACION!$D$1043),366,365)),0)</f>
        <v>0</v>
      </c>
      <c r="AR93" s="618">
        <f>IF(AR$12=TRUE,(($Q93*LIQUIDACION!$L$1047)*LIQUIDACION!$D$1045/IF(AND(LIQUIDACION!$D$1044&gt;LIQUIDACION!$B$1046,LIQUIDACION!$B$1046&gt;LIQUIDACION!$D$1043),366,365)),0)</f>
        <v>0</v>
      </c>
      <c r="AS93" s="618">
        <f>IF(AS$12=TRUE,(($R93*LIQUIDACION!$L$1047)*LIQUIDACION!$D$1045/IF(AND(LIQUIDACION!$D$1044&gt;LIQUIDACION!$B$1046,LIQUIDACION!$B$1046&gt;LIQUIDACION!$D$1043),366,365)),0)</f>
        <v>0</v>
      </c>
      <c r="AT93" s="618">
        <f>IF(AT$12=TRUE,(($S93*LIQUIDACION!$L$1047)*LIQUIDACION!$D$1045/IF(AND(LIQUIDACION!$D$1044&gt;LIQUIDACION!$B$1046,LIQUIDACION!$B$1046&gt;LIQUIDACION!$D$1043),366,365)),0)</f>
        <v>0</v>
      </c>
      <c r="AU93" s="618">
        <f>IF(AU$12=TRUE,(($T93*LIQUIDACION!$L$1047)*LIQUIDACION!$D$1045/IF(AND(LIQUIDACION!$D$1044&gt;LIQUIDACION!$B$1046,LIQUIDACION!$B$1046&gt;LIQUIDACION!$D$1043),366,365)),0)</f>
        <v>0</v>
      </c>
      <c r="AV93" s="618">
        <f>IF(AV$12=TRUE,(($U93*LIQUIDACION!$L$1047)*LIQUIDACION!$D$1045/IF(AND(LIQUIDACION!$D$1044&gt;LIQUIDACION!$B$1046,LIQUIDACION!$B$1046&gt;LIQUIDACION!$D$1043),366,365)),0)</f>
        <v>0</v>
      </c>
      <c r="AW93" s="618">
        <f>IF(AW$12=TRUE,(($V93*LIQUIDACION!$L$1047)*LIQUIDACION!$D$1045/IF(AND(LIQUIDACION!$D$1044&gt;LIQUIDACION!$B$1046,LIQUIDACION!$B$1046&gt;LIQUIDACION!$D$1043),366,365)),0)</f>
        <v>0</v>
      </c>
      <c r="AX93" s="618">
        <f>IF(AX$12=TRUE,(($W93*LIQUIDACION!$L$1047)*LIQUIDACION!$D$1045/IF(AND(LIQUIDACION!$D$1044&gt;LIQUIDACION!$B$1046,LIQUIDACION!$B$1046&gt;LIQUIDACION!$D$1043),366,365)),0)</f>
        <v>0</v>
      </c>
    </row>
    <row r="94" spans="2:50" x14ac:dyDescent="0.25">
      <c r="B94" s="123">
        <v>82</v>
      </c>
      <c r="C94" s="125"/>
      <c r="D94" s="170"/>
      <c r="E94" s="170"/>
      <c r="F94" s="170"/>
      <c r="G94" s="170">
        <f t="shared" si="9"/>
        <v>0</v>
      </c>
      <c r="H94" s="170">
        <f t="shared" si="10"/>
        <v>0</v>
      </c>
      <c r="I94" s="170"/>
      <c r="J94" s="170"/>
      <c r="K94" s="170"/>
      <c r="L94" s="170"/>
      <c r="M94" s="170"/>
      <c r="N94" s="170"/>
      <c r="O94" s="170"/>
      <c r="P94" s="170"/>
      <c r="Q94" s="170"/>
      <c r="R94" s="170"/>
      <c r="S94" s="170"/>
      <c r="T94" s="170"/>
      <c r="U94" s="170"/>
      <c r="V94" s="170"/>
      <c r="W94" s="170"/>
      <c r="X94" s="170"/>
      <c r="Y94" s="170"/>
      <c r="Z94" s="170"/>
      <c r="AA94" s="170"/>
      <c r="AB94" s="415">
        <f t="shared" si="11"/>
        <v>0</v>
      </c>
      <c r="AC94" s="415">
        <f t="shared" si="12"/>
        <v>0</v>
      </c>
      <c r="AE94" s="618">
        <f>IF(AE$12=TRUE,(($D94*LIQUIDACION!$L$1046)*LIQUIDACION!$D$1045/IF(AND(LIQUIDACION!$D$1044&gt;LIQUIDACION!$B$1046,LIQUIDACION!$B$1046&gt;LIQUIDACION!$D$1043),366,365)),0)</f>
        <v>0</v>
      </c>
      <c r="AF94" s="618">
        <f>IF(AF$12=TRUE,(($E94*LIQUIDACION!$L$1046)*LIQUIDACION!$D$1045/IF(AND(LIQUIDACION!$D$1044&gt;LIQUIDACION!$B$1046,LIQUIDACION!$B$1046&gt;LIQUIDACION!$D$1043),366,365)),0)</f>
        <v>0</v>
      </c>
      <c r="AG94" s="618">
        <f>IF(AG$12=TRUE,(($F94*LIQUIDACION!$L$1046)*LIQUIDACION!$D$1045/IF(AND(LIQUIDACION!$D$1044&gt;LIQUIDACION!$B$1046,LIQUIDACION!$B$1046&gt;LIQUIDACION!$D$1043),366,365)),0)</f>
        <v>0</v>
      </c>
      <c r="AH94" s="618">
        <f>IF(AH$12=TRUE,(($G94*LIQUIDACION!$L$1046)*LIQUIDACION!$D$1045/IF(AND(LIQUIDACION!$D$1044&gt;LIQUIDACION!$B$1046,LIQUIDACION!$B$1046&gt;LIQUIDACION!$D$1043),366,365)),0)</f>
        <v>0</v>
      </c>
      <c r="AI94" s="618">
        <f>IF(AI$12=TRUE,(($H94*LIQUIDACION!$L$1047)*LIQUIDACION!$D$1045/IF(AND(LIQUIDACION!$D$1044&gt;LIQUIDACION!$B$1046,LIQUIDACION!$B$1046&gt;LIQUIDACION!$D$1043),366,365)),0)</f>
        <v>0</v>
      </c>
      <c r="AJ94" s="618">
        <f>IF(AJ$12=TRUE,(($I94*LIQUIDACION!$L$1047)*LIQUIDACION!$D$1045/IF(AND(LIQUIDACION!$D$1044&gt;LIQUIDACION!$B$1046,LIQUIDACION!$B$1046&gt;LIQUIDACION!$D$1043),366,365)),0)</f>
        <v>0</v>
      </c>
      <c r="AK94" s="618">
        <f>IF(AK$12=TRUE,(($J94*LIQUIDACION!$L$1047)*LIQUIDACION!$D$1045/IF(AND(LIQUIDACION!$D$1044&gt;LIQUIDACION!$B$1046,LIQUIDACION!$B$1046&gt;LIQUIDACION!$D$1043),366,365)),0)</f>
        <v>0</v>
      </c>
      <c r="AL94" s="618">
        <f>IF(AL$12=TRUE,(($K94*LIQUIDACION!$L$1047)*LIQUIDACION!$D$1045/IF(AND(LIQUIDACION!$D$1044&gt;LIQUIDACION!$B$1046,LIQUIDACION!$B$1046&gt;LIQUIDACION!$D$1043),366,365)),0)</f>
        <v>0</v>
      </c>
      <c r="AM94" s="618">
        <f>IF(AM$12=TRUE,(($L94*LIQUIDACION!$L$1047)*LIQUIDACION!$D$1045/IF(AND(LIQUIDACION!$D$1044&gt;LIQUIDACION!$B$1046,LIQUIDACION!$B$1046&gt;LIQUIDACION!$D$1043),366,365)),0)</f>
        <v>0</v>
      </c>
      <c r="AN94" s="618">
        <f>IF(AN$12=TRUE,(($M94*LIQUIDACION!$L$1047)*LIQUIDACION!$D$1045/IF(AND(LIQUIDACION!$D$1044&gt;LIQUIDACION!$B$1046,LIQUIDACION!$B$1046&gt;LIQUIDACION!$D$1043),366,365)),0)</f>
        <v>0</v>
      </c>
      <c r="AO94" s="618">
        <f>IF(AO$12=TRUE,(($N94*LIQUIDACION!$L$1047)*LIQUIDACION!$D$1045/IF(AND(LIQUIDACION!$D$1044&gt;LIQUIDACION!$B$1046,LIQUIDACION!$B$1046&gt;LIQUIDACION!$D$1043),366,365)),0)</f>
        <v>0</v>
      </c>
      <c r="AP94" s="618">
        <f>IF(AP$12=TRUE,(($O94*LIQUIDACION!$L$1047)*LIQUIDACION!$D$1045/IF(AND(LIQUIDACION!$D$1044&gt;LIQUIDACION!$B$1046,LIQUIDACION!$B$1046&gt;LIQUIDACION!$D$1043),366,365)),0)</f>
        <v>0</v>
      </c>
      <c r="AQ94" s="618">
        <f>IF(AQ$12=TRUE,(($P94*LIQUIDACION!$L$1047)*LIQUIDACION!$D$1045/IF(AND(LIQUIDACION!$D$1044&gt;LIQUIDACION!$B$1046,LIQUIDACION!$B$1046&gt;LIQUIDACION!$D$1043),366,365)),0)</f>
        <v>0</v>
      </c>
      <c r="AR94" s="618">
        <f>IF(AR$12=TRUE,(($Q94*LIQUIDACION!$L$1047)*LIQUIDACION!$D$1045/IF(AND(LIQUIDACION!$D$1044&gt;LIQUIDACION!$B$1046,LIQUIDACION!$B$1046&gt;LIQUIDACION!$D$1043),366,365)),0)</f>
        <v>0</v>
      </c>
      <c r="AS94" s="618">
        <f>IF(AS$12=TRUE,(($R94*LIQUIDACION!$L$1047)*LIQUIDACION!$D$1045/IF(AND(LIQUIDACION!$D$1044&gt;LIQUIDACION!$B$1046,LIQUIDACION!$B$1046&gt;LIQUIDACION!$D$1043),366,365)),0)</f>
        <v>0</v>
      </c>
      <c r="AT94" s="618">
        <f>IF(AT$12=TRUE,(($S94*LIQUIDACION!$L$1047)*LIQUIDACION!$D$1045/IF(AND(LIQUIDACION!$D$1044&gt;LIQUIDACION!$B$1046,LIQUIDACION!$B$1046&gt;LIQUIDACION!$D$1043),366,365)),0)</f>
        <v>0</v>
      </c>
      <c r="AU94" s="618">
        <f>IF(AU$12=TRUE,(($T94*LIQUIDACION!$L$1047)*LIQUIDACION!$D$1045/IF(AND(LIQUIDACION!$D$1044&gt;LIQUIDACION!$B$1046,LIQUIDACION!$B$1046&gt;LIQUIDACION!$D$1043),366,365)),0)</f>
        <v>0</v>
      </c>
      <c r="AV94" s="618">
        <f>IF(AV$12=TRUE,(($U94*LIQUIDACION!$L$1047)*LIQUIDACION!$D$1045/IF(AND(LIQUIDACION!$D$1044&gt;LIQUIDACION!$B$1046,LIQUIDACION!$B$1046&gt;LIQUIDACION!$D$1043),366,365)),0)</f>
        <v>0</v>
      </c>
      <c r="AW94" s="618">
        <f>IF(AW$12=TRUE,(($V94*LIQUIDACION!$L$1047)*LIQUIDACION!$D$1045/IF(AND(LIQUIDACION!$D$1044&gt;LIQUIDACION!$B$1046,LIQUIDACION!$B$1046&gt;LIQUIDACION!$D$1043),366,365)),0)</f>
        <v>0</v>
      </c>
      <c r="AX94" s="618">
        <f>IF(AX$12=TRUE,(($W94*LIQUIDACION!$L$1047)*LIQUIDACION!$D$1045/IF(AND(LIQUIDACION!$D$1044&gt;LIQUIDACION!$B$1046,LIQUIDACION!$B$1046&gt;LIQUIDACION!$D$1043),366,365)),0)</f>
        <v>0</v>
      </c>
    </row>
    <row r="95" spans="2:50" x14ac:dyDescent="0.25">
      <c r="B95" s="121">
        <v>83</v>
      </c>
      <c r="C95" s="125"/>
      <c r="D95" s="170"/>
      <c r="E95" s="170"/>
      <c r="F95" s="170"/>
      <c r="G95" s="170">
        <f t="shared" si="9"/>
        <v>0</v>
      </c>
      <c r="H95" s="170">
        <f t="shared" si="10"/>
        <v>0</v>
      </c>
      <c r="I95" s="170"/>
      <c r="J95" s="170"/>
      <c r="K95" s="170"/>
      <c r="L95" s="170"/>
      <c r="M95" s="170"/>
      <c r="N95" s="170"/>
      <c r="O95" s="170"/>
      <c r="P95" s="170"/>
      <c r="Q95" s="170"/>
      <c r="R95" s="170"/>
      <c r="S95" s="170"/>
      <c r="T95" s="170"/>
      <c r="U95" s="170"/>
      <c r="V95" s="170"/>
      <c r="W95" s="170"/>
      <c r="X95" s="170"/>
      <c r="Y95" s="170"/>
      <c r="Z95" s="170"/>
      <c r="AA95" s="170"/>
      <c r="AB95" s="415">
        <f t="shared" si="11"/>
        <v>0</v>
      </c>
      <c r="AC95" s="415">
        <f t="shared" si="12"/>
        <v>0</v>
      </c>
      <c r="AE95" s="618">
        <f>IF(AE$12=TRUE,(($D95*LIQUIDACION!$L$1046)*LIQUIDACION!$D$1045/IF(AND(LIQUIDACION!$D$1044&gt;LIQUIDACION!$B$1046,LIQUIDACION!$B$1046&gt;LIQUIDACION!$D$1043),366,365)),0)</f>
        <v>0</v>
      </c>
      <c r="AF95" s="618">
        <f>IF(AF$12=TRUE,(($E95*LIQUIDACION!$L$1046)*LIQUIDACION!$D$1045/IF(AND(LIQUIDACION!$D$1044&gt;LIQUIDACION!$B$1046,LIQUIDACION!$B$1046&gt;LIQUIDACION!$D$1043),366,365)),0)</f>
        <v>0</v>
      </c>
      <c r="AG95" s="618">
        <f>IF(AG$12=TRUE,(($F95*LIQUIDACION!$L$1046)*LIQUIDACION!$D$1045/IF(AND(LIQUIDACION!$D$1044&gt;LIQUIDACION!$B$1046,LIQUIDACION!$B$1046&gt;LIQUIDACION!$D$1043),366,365)),0)</f>
        <v>0</v>
      </c>
      <c r="AH95" s="618">
        <f>IF(AH$12=TRUE,(($G95*LIQUIDACION!$L$1046)*LIQUIDACION!$D$1045/IF(AND(LIQUIDACION!$D$1044&gt;LIQUIDACION!$B$1046,LIQUIDACION!$B$1046&gt;LIQUIDACION!$D$1043),366,365)),0)</f>
        <v>0</v>
      </c>
      <c r="AI95" s="618">
        <f>IF(AI$12=TRUE,(($H95*LIQUIDACION!$L$1047)*LIQUIDACION!$D$1045/IF(AND(LIQUIDACION!$D$1044&gt;LIQUIDACION!$B$1046,LIQUIDACION!$B$1046&gt;LIQUIDACION!$D$1043),366,365)),0)</f>
        <v>0</v>
      </c>
      <c r="AJ95" s="618">
        <f>IF(AJ$12=TRUE,(($I95*LIQUIDACION!$L$1047)*LIQUIDACION!$D$1045/IF(AND(LIQUIDACION!$D$1044&gt;LIQUIDACION!$B$1046,LIQUIDACION!$B$1046&gt;LIQUIDACION!$D$1043),366,365)),0)</f>
        <v>0</v>
      </c>
      <c r="AK95" s="618">
        <f>IF(AK$12=TRUE,(($J95*LIQUIDACION!$L$1047)*LIQUIDACION!$D$1045/IF(AND(LIQUIDACION!$D$1044&gt;LIQUIDACION!$B$1046,LIQUIDACION!$B$1046&gt;LIQUIDACION!$D$1043),366,365)),0)</f>
        <v>0</v>
      </c>
      <c r="AL95" s="618">
        <f>IF(AL$12=TRUE,(($K95*LIQUIDACION!$L$1047)*LIQUIDACION!$D$1045/IF(AND(LIQUIDACION!$D$1044&gt;LIQUIDACION!$B$1046,LIQUIDACION!$B$1046&gt;LIQUIDACION!$D$1043),366,365)),0)</f>
        <v>0</v>
      </c>
      <c r="AM95" s="618">
        <f>IF(AM$12=TRUE,(($L95*LIQUIDACION!$L$1047)*LIQUIDACION!$D$1045/IF(AND(LIQUIDACION!$D$1044&gt;LIQUIDACION!$B$1046,LIQUIDACION!$B$1046&gt;LIQUIDACION!$D$1043),366,365)),0)</f>
        <v>0</v>
      </c>
      <c r="AN95" s="618">
        <f>IF(AN$12=TRUE,(($M95*LIQUIDACION!$L$1047)*LIQUIDACION!$D$1045/IF(AND(LIQUIDACION!$D$1044&gt;LIQUIDACION!$B$1046,LIQUIDACION!$B$1046&gt;LIQUIDACION!$D$1043),366,365)),0)</f>
        <v>0</v>
      </c>
      <c r="AO95" s="618">
        <f>IF(AO$12=TRUE,(($N95*LIQUIDACION!$L$1047)*LIQUIDACION!$D$1045/IF(AND(LIQUIDACION!$D$1044&gt;LIQUIDACION!$B$1046,LIQUIDACION!$B$1046&gt;LIQUIDACION!$D$1043),366,365)),0)</f>
        <v>0</v>
      </c>
      <c r="AP95" s="618">
        <f>IF(AP$12=TRUE,(($O95*LIQUIDACION!$L$1047)*LIQUIDACION!$D$1045/IF(AND(LIQUIDACION!$D$1044&gt;LIQUIDACION!$B$1046,LIQUIDACION!$B$1046&gt;LIQUIDACION!$D$1043),366,365)),0)</f>
        <v>0</v>
      </c>
      <c r="AQ95" s="618">
        <f>IF(AQ$12=TRUE,(($P95*LIQUIDACION!$L$1047)*LIQUIDACION!$D$1045/IF(AND(LIQUIDACION!$D$1044&gt;LIQUIDACION!$B$1046,LIQUIDACION!$B$1046&gt;LIQUIDACION!$D$1043),366,365)),0)</f>
        <v>0</v>
      </c>
      <c r="AR95" s="618">
        <f>IF(AR$12=TRUE,(($Q95*LIQUIDACION!$L$1047)*LIQUIDACION!$D$1045/IF(AND(LIQUIDACION!$D$1044&gt;LIQUIDACION!$B$1046,LIQUIDACION!$B$1046&gt;LIQUIDACION!$D$1043),366,365)),0)</f>
        <v>0</v>
      </c>
      <c r="AS95" s="618">
        <f>IF(AS$12=TRUE,(($R95*LIQUIDACION!$L$1047)*LIQUIDACION!$D$1045/IF(AND(LIQUIDACION!$D$1044&gt;LIQUIDACION!$B$1046,LIQUIDACION!$B$1046&gt;LIQUIDACION!$D$1043),366,365)),0)</f>
        <v>0</v>
      </c>
      <c r="AT95" s="618">
        <f>IF(AT$12=TRUE,(($S95*LIQUIDACION!$L$1047)*LIQUIDACION!$D$1045/IF(AND(LIQUIDACION!$D$1044&gt;LIQUIDACION!$B$1046,LIQUIDACION!$B$1046&gt;LIQUIDACION!$D$1043),366,365)),0)</f>
        <v>0</v>
      </c>
      <c r="AU95" s="618">
        <f>IF(AU$12=TRUE,(($T95*LIQUIDACION!$L$1047)*LIQUIDACION!$D$1045/IF(AND(LIQUIDACION!$D$1044&gt;LIQUIDACION!$B$1046,LIQUIDACION!$B$1046&gt;LIQUIDACION!$D$1043),366,365)),0)</f>
        <v>0</v>
      </c>
      <c r="AV95" s="618">
        <f>IF(AV$12=TRUE,(($U95*LIQUIDACION!$L$1047)*LIQUIDACION!$D$1045/IF(AND(LIQUIDACION!$D$1044&gt;LIQUIDACION!$B$1046,LIQUIDACION!$B$1046&gt;LIQUIDACION!$D$1043),366,365)),0)</f>
        <v>0</v>
      </c>
      <c r="AW95" s="618">
        <f>IF(AW$12=TRUE,(($V95*LIQUIDACION!$L$1047)*LIQUIDACION!$D$1045/IF(AND(LIQUIDACION!$D$1044&gt;LIQUIDACION!$B$1046,LIQUIDACION!$B$1046&gt;LIQUIDACION!$D$1043),366,365)),0)</f>
        <v>0</v>
      </c>
      <c r="AX95" s="618">
        <f>IF(AX$12=TRUE,(($W95*LIQUIDACION!$L$1047)*LIQUIDACION!$D$1045/IF(AND(LIQUIDACION!$D$1044&gt;LIQUIDACION!$B$1046,LIQUIDACION!$B$1046&gt;LIQUIDACION!$D$1043),366,365)),0)</f>
        <v>0</v>
      </c>
    </row>
    <row r="96" spans="2:50" x14ac:dyDescent="0.25">
      <c r="B96" s="123">
        <v>84</v>
      </c>
      <c r="C96" s="125"/>
      <c r="D96" s="170"/>
      <c r="E96" s="170"/>
      <c r="F96" s="170"/>
      <c r="G96" s="170">
        <f t="shared" si="9"/>
        <v>0</v>
      </c>
      <c r="H96" s="170">
        <f t="shared" si="10"/>
        <v>0</v>
      </c>
      <c r="I96" s="170"/>
      <c r="J96" s="170"/>
      <c r="K96" s="170"/>
      <c r="L96" s="170"/>
      <c r="M96" s="170"/>
      <c r="N96" s="170"/>
      <c r="O96" s="170"/>
      <c r="P96" s="170"/>
      <c r="Q96" s="170"/>
      <c r="R96" s="170"/>
      <c r="S96" s="170"/>
      <c r="T96" s="170"/>
      <c r="U96" s="170"/>
      <c r="V96" s="170"/>
      <c r="W96" s="170"/>
      <c r="X96" s="170"/>
      <c r="Y96" s="170"/>
      <c r="Z96" s="170"/>
      <c r="AA96" s="170"/>
      <c r="AB96" s="415">
        <f t="shared" si="11"/>
        <v>0</v>
      </c>
      <c r="AC96" s="415">
        <f t="shared" si="12"/>
        <v>0</v>
      </c>
      <c r="AE96" s="618">
        <f>IF(AE$12=TRUE,(($D96*LIQUIDACION!$L$1046)*LIQUIDACION!$D$1045/IF(AND(LIQUIDACION!$D$1044&gt;LIQUIDACION!$B$1046,LIQUIDACION!$B$1046&gt;LIQUIDACION!$D$1043),366,365)),0)</f>
        <v>0</v>
      </c>
      <c r="AF96" s="618">
        <f>IF(AF$12=TRUE,(($E96*LIQUIDACION!$L$1046)*LIQUIDACION!$D$1045/IF(AND(LIQUIDACION!$D$1044&gt;LIQUIDACION!$B$1046,LIQUIDACION!$B$1046&gt;LIQUIDACION!$D$1043),366,365)),0)</f>
        <v>0</v>
      </c>
      <c r="AG96" s="618">
        <f>IF(AG$12=TRUE,(($F96*LIQUIDACION!$L$1046)*LIQUIDACION!$D$1045/IF(AND(LIQUIDACION!$D$1044&gt;LIQUIDACION!$B$1046,LIQUIDACION!$B$1046&gt;LIQUIDACION!$D$1043),366,365)),0)</f>
        <v>0</v>
      </c>
      <c r="AH96" s="618">
        <f>IF(AH$12=TRUE,(($G96*LIQUIDACION!$L$1046)*LIQUIDACION!$D$1045/IF(AND(LIQUIDACION!$D$1044&gt;LIQUIDACION!$B$1046,LIQUIDACION!$B$1046&gt;LIQUIDACION!$D$1043),366,365)),0)</f>
        <v>0</v>
      </c>
      <c r="AI96" s="618">
        <f>IF(AI$12=TRUE,(($H96*LIQUIDACION!$L$1047)*LIQUIDACION!$D$1045/IF(AND(LIQUIDACION!$D$1044&gt;LIQUIDACION!$B$1046,LIQUIDACION!$B$1046&gt;LIQUIDACION!$D$1043),366,365)),0)</f>
        <v>0</v>
      </c>
      <c r="AJ96" s="618">
        <f>IF(AJ$12=TRUE,(($I96*LIQUIDACION!$L$1047)*LIQUIDACION!$D$1045/IF(AND(LIQUIDACION!$D$1044&gt;LIQUIDACION!$B$1046,LIQUIDACION!$B$1046&gt;LIQUIDACION!$D$1043),366,365)),0)</f>
        <v>0</v>
      </c>
      <c r="AK96" s="618">
        <f>IF(AK$12=TRUE,(($J96*LIQUIDACION!$L$1047)*LIQUIDACION!$D$1045/IF(AND(LIQUIDACION!$D$1044&gt;LIQUIDACION!$B$1046,LIQUIDACION!$B$1046&gt;LIQUIDACION!$D$1043),366,365)),0)</f>
        <v>0</v>
      </c>
      <c r="AL96" s="618">
        <f>IF(AL$12=TRUE,(($K96*LIQUIDACION!$L$1047)*LIQUIDACION!$D$1045/IF(AND(LIQUIDACION!$D$1044&gt;LIQUIDACION!$B$1046,LIQUIDACION!$B$1046&gt;LIQUIDACION!$D$1043),366,365)),0)</f>
        <v>0</v>
      </c>
      <c r="AM96" s="618">
        <f>IF(AM$12=TRUE,(($L96*LIQUIDACION!$L$1047)*LIQUIDACION!$D$1045/IF(AND(LIQUIDACION!$D$1044&gt;LIQUIDACION!$B$1046,LIQUIDACION!$B$1046&gt;LIQUIDACION!$D$1043),366,365)),0)</f>
        <v>0</v>
      </c>
      <c r="AN96" s="618">
        <f>IF(AN$12=TRUE,(($M96*LIQUIDACION!$L$1047)*LIQUIDACION!$D$1045/IF(AND(LIQUIDACION!$D$1044&gt;LIQUIDACION!$B$1046,LIQUIDACION!$B$1046&gt;LIQUIDACION!$D$1043),366,365)),0)</f>
        <v>0</v>
      </c>
      <c r="AO96" s="618">
        <f>IF(AO$12=TRUE,(($N96*LIQUIDACION!$L$1047)*LIQUIDACION!$D$1045/IF(AND(LIQUIDACION!$D$1044&gt;LIQUIDACION!$B$1046,LIQUIDACION!$B$1046&gt;LIQUIDACION!$D$1043),366,365)),0)</f>
        <v>0</v>
      </c>
      <c r="AP96" s="618">
        <f>IF(AP$12=TRUE,(($O96*LIQUIDACION!$L$1047)*LIQUIDACION!$D$1045/IF(AND(LIQUIDACION!$D$1044&gt;LIQUIDACION!$B$1046,LIQUIDACION!$B$1046&gt;LIQUIDACION!$D$1043),366,365)),0)</f>
        <v>0</v>
      </c>
      <c r="AQ96" s="618">
        <f>IF(AQ$12=TRUE,(($P96*LIQUIDACION!$L$1047)*LIQUIDACION!$D$1045/IF(AND(LIQUIDACION!$D$1044&gt;LIQUIDACION!$B$1046,LIQUIDACION!$B$1046&gt;LIQUIDACION!$D$1043),366,365)),0)</f>
        <v>0</v>
      </c>
      <c r="AR96" s="618">
        <f>IF(AR$12=TRUE,(($Q96*LIQUIDACION!$L$1047)*LIQUIDACION!$D$1045/IF(AND(LIQUIDACION!$D$1044&gt;LIQUIDACION!$B$1046,LIQUIDACION!$B$1046&gt;LIQUIDACION!$D$1043),366,365)),0)</f>
        <v>0</v>
      </c>
      <c r="AS96" s="618">
        <f>IF(AS$12=TRUE,(($R96*LIQUIDACION!$L$1047)*LIQUIDACION!$D$1045/IF(AND(LIQUIDACION!$D$1044&gt;LIQUIDACION!$B$1046,LIQUIDACION!$B$1046&gt;LIQUIDACION!$D$1043),366,365)),0)</f>
        <v>0</v>
      </c>
      <c r="AT96" s="618">
        <f>IF(AT$12=TRUE,(($S96*LIQUIDACION!$L$1047)*LIQUIDACION!$D$1045/IF(AND(LIQUIDACION!$D$1044&gt;LIQUIDACION!$B$1046,LIQUIDACION!$B$1046&gt;LIQUIDACION!$D$1043),366,365)),0)</f>
        <v>0</v>
      </c>
      <c r="AU96" s="618">
        <f>IF(AU$12=TRUE,(($T96*LIQUIDACION!$L$1047)*LIQUIDACION!$D$1045/IF(AND(LIQUIDACION!$D$1044&gt;LIQUIDACION!$B$1046,LIQUIDACION!$B$1046&gt;LIQUIDACION!$D$1043),366,365)),0)</f>
        <v>0</v>
      </c>
      <c r="AV96" s="618">
        <f>IF(AV$12=TRUE,(($U96*LIQUIDACION!$L$1047)*LIQUIDACION!$D$1045/IF(AND(LIQUIDACION!$D$1044&gt;LIQUIDACION!$B$1046,LIQUIDACION!$B$1046&gt;LIQUIDACION!$D$1043),366,365)),0)</f>
        <v>0</v>
      </c>
      <c r="AW96" s="618">
        <f>IF(AW$12=TRUE,(($V96*LIQUIDACION!$L$1047)*LIQUIDACION!$D$1045/IF(AND(LIQUIDACION!$D$1044&gt;LIQUIDACION!$B$1046,LIQUIDACION!$B$1046&gt;LIQUIDACION!$D$1043),366,365)),0)</f>
        <v>0</v>
      </c>
      <c r="AX96" s="618">
        <f>IF(AX$12=TRUE,(($W96*LIQUIDACION!$L$1047)*LIQUIDACION!$D$1045/IF(AND(LIQUIDACION!$D$1044&gt;LIQUIDACION!$B$1046,LIQUIDACION!$B$1046&gt;LIQUIDACION!$D$1043),366,365)),0)</f>
        <v>0</v>
      </c>
    </row>
    <row r="97" spans="2:50" x14ac:dyDescent="0.25">
      <c r="B97" s="121">
        <v>85</v>
      </c>
      <c r="C97" s="125"/>
      <c r="D97" s="170"/>
      <c r="E97" s="170"/>
      <c r="F97" s="170"/>
      <c r="G97" s="170">
        <f t="shared" si="9"/>
        <v>0</v>
      </c>
      <c r="H97" s="170">
        <f t="shared" si="10"/>
        <v>0</v>
      </c>
      <c r="I97" s="170"/>
      <c r="J97" s="170"/>
      <c r="K97" s="170"/>
      <c r="L97" s="170"/>
      <c r="M97" s="170"/>
      <c r="N97" s="170"/>
      <c r="O97" s="170"/>
      <c r="P97" s="170"/>
      <c r="Q97" s="170"/>
      <c r="R97" s="170"/>
      <c r="S97" s="170"/>
      <c r="T97" s="170"/>
      <c r="U97" s="170"/>
      <c r="V97" s="170"/>
      <c r="W97" s="170"/>
      <c r="X97" s="170"/>
      <c r="Y97" s="170"/>
      <c r="Z97" s="170"/>
      <c r="AA97" s="170"/>
      <c r="AB97" s="415">
        <f t="shared" si="11"/>
        <v>0</v>
      </c>
      <c r="AC97" s="415">
        <f t="shared" si="12"/>
        <v>0</v>
      </c>
      <c r="AE97" s="618">
        <f>IF(AE$12=TRUE,(($D97*LIQUIDACION!$L$1046)*LIQUIDACION!$D$1045/IF(AND(LIQUIDACION!$D$1044&gt;LIQUIDACION!$B$1046,LIQUIDACION!$B$1046&gt;LIQUIDACION!$D$1043),366,365)),0)</f>
        <v>0</v>
      </c>
      <c r="AF97" s="618">
        <f>IF(AF$12=TRUE,(($E97*LIQUIDACION!$L$1046)*LIQUIDACION!$D$1045/IF(AND(LIQUIDACION!$D$1044&gt;LIQUIDACION!$B$1046,LIQUIDACION!$B$1046&gt;LIQUIDACION!$D$1043),366,365)),0)</f>
        <v>0</v>
      </c>
      <c r="AG97" s="618">
        <f>IF(AG$12=TRUE,(($F97*LIQUIDACION!$L$1046)*LIQUIDACION!$D$1045/IF(AND(LIQUIDACION!$D$1044&gt;LIQUIDACION!$B$1046,LIQUIDACION!$B$1046&gt;LIQUIDACION!$D$1043),366,365)),0)</f>
        <v>0</v>
      </c>
      <c r="AH97" s="618">
        <f>IF(AH$12=TRUE,(($G97*LIQUIDACION!$L$1046)*LIQUIDACION!$D$1045/IF(AND(LIQUIDACION!$D$1044&gt;LIQUIDACION!$B$1046,LIQUIDACION!$B$1046&gt;LIQUIDACION!$D$1043),366,365)),0)</f>
        <v>0</v>
      </c>
      <c r="AI97" s="618">
        <f>IF(AI$12=TRUE,(($H97*LIQUIDACION!$L$1047)*LIQUIDACION!$D$1045/IF(AND(LIQUIDACION!$D$1044&gt;LIQUIDACION!$B$1046,LIQUIDACION!$B$1046&gt;LIQUIDACION!$D$1043),366,365)),0)</f>
        <v>0</v>
      </c>
      <c r="AJ97" s="618">
        <f>IF(AJ$12=TRUE,(($I97*LIQUIDACION!$L$1047)*LIQUIDACION!$D$1045/IF(AND(LIQUIDACION!$D$1044&gt;LIQUIDACION!$B$1046,LIQUIDACION!$B$1046&gt;LIQUIDACION!$D$1043),366,365)),0)</f>
        <v>0</v>
      </c>
      <c r="AK97" s="618">
        <f>IF(AK$12=TRUE,(($J97*LIQUIDACION!$L$1047)*LIQUIDACION!$D$1045/IF(AND(LIQUIDACION!$D$1044&gt;LIQUIDACION!$B$1046,LIQUIDACION!$B$1046&gt;LIQUIDACION!$D$1043),366,365)),0)</f>
        <v>0</v>
      </c>
      <c r="AL97" s="618">
        <f>IF(AL$12=TRUE,(($K97*LIQUIDACION!$L$1047)*LIQUIDACION!$D$1045/IF(AND(LIQUIDACION!$D$1044&gt;LIQUIDACION!$B$1046,LIQUIDACION!$B$1046&gt;LIQUIDACION!$D$1043),366,365)),0)</f>
        <v>0</v>
      </c>
      <c r="AM97" s="618">
        <f>IF(AM$12=TRUE,(($L97*LIQUIDACION!$L$1047)*LIQUIDACION!$D$1045/IF(AND(LIQUIDACION!$D$1044&gt;LIQUIDACION!$B$1046,LIQUIDACION!$B$1046&gt;LIQUIDACION!$D$1043),366,365)),0)</f>
        <v>0</v>
      </c>
      <c r="AN97" s="618">
        <f>IF(AN$12=TRUE,(($M97*LIQUIDACION!$L$1047)*LIQUIDACION!$D$1045/IF(AND(LIQUIDACION!$D$1044&gt;LIQUIDACION!$B$1046,LIQUIDACION!$B$1046&gt;LIQUIDACION!$D$1043),366,365)),0)</f>
        <v>0</v>
      </c>
      <c r="AO97" s="618">
        <f>IF(AO$12=TRUE,(($N97*LIQUIDACION!$L$1047)*LIQUIDACION!$D$1045/IF(AND(LIQUIDACION!$D$1044&gt;LIQUIDACION!$B$1046,LIQUIDACION!$B$1046&gt;LIQUIDACION!$D$1043),366,365)),0)</f>
        <v>0</v>
      </c>
      <c r="AP97" s="618">
        <f>IF(AP$12=TRUE,(($O97*LIQUIDACION!$L$1047)*LIQUIDACION!$D$1045/IF(AND(LIQUIDACION!$D$1044&gt;LIQUIDACION!$B$1046,LIQUIDACION!$B$1046&gt;LIQUIDACION!$D$1043),366,365)),0)</f>
        <v>0</v>
      </c>
      <c r="AQ97" s="618">
        <f>IF(AQ$12=TRUE,(($P97*LIQUIDACION!$L$1047)*LIQUIDACION!$D$1045/IF(AND(LIQUIDACION!$D$1044&gt;LIQUIDACION!$B$1046,LIQUIDACION!$B$1046&gt;LIQUIDACION!$D$1043),366,365)),0)</f>
        <v>0</v>
      </c>
      <c r="AR97" s="618">
        <f>IF(AR$12=TRUE,(($Q97*LIQUIDACION!$L$1047)*LIQUIDACION!$D$1045/IF(AND(LIQUIDACION!$D$1044&gt;LIQUIDACION!$B$1046,LIQUIDACION!$B$1046&gt;LIQUIDACION!$D$1043),366,365)),0)</f>
        <v>0</v>
      </c>
      <c r="AS97" s="618">
        <f>IF(AS$12=TRUE,(($R97*LIQUIDACION!$L$1047)*LIQUIDACION!$D$1045/IF(AND(LIQUIDACION!$D$1044&gt;LIQUIDACION!$B$1046,LIQUIDACION!$B$1046&gt;LIQUIDACION!$D$1043),366,365)),0)</f>
        <v>0</v>
      </c>
      <c r="AT97" s="618">
        <f>IF(AT$12=TRUE,(($S97*LIQUIDACION!$L$1047)*LIQUIDACION!$D$1045/IF(AND(LIQUIDACION!$D$1044&gt;LIQUIDACION!$B$1046,LIQUIDACION!$B$1046&gt;LIQUIDACION!$D$1043),366,365)),0)</f>
        <v>0</v>
      </c>
      <c r="AU97" s="618">
        <f>IF(AU$12=TRUE,(($T97*LIQUIDACION!$L$1047)*LIQUIDACION!$D$1045/IF(AND(LIQUIDACION!$D$1044&gt;LIQUIDACION!$B$1046,LIQUIDACION!$B$1046&gt;LIQUIDACION!$D$1043),366,365)),0)</f>
        <v>0</v>
      </c>
      <c r="AV97" s="618">
        <f>IF(AV$12=TRUE,(($U97*LIQUIDACION!$L$1047)*LIQUIDACION!$D$1045/IF(AND(LIQUIDACION!$D$1044&gt;LIQUIDACION!$B$1046,LIQUIDACION!$B$1046&gt;LIQUIDACION!$D$1043),366,365)),0)</f>
        <v>0</v>
      </c>
      <c r="AW97" s="618">
        <f>IF(AW$12=TRUE,(($V97*LIQUIDACION!$L$1047)*LIQUIDACION!$D$1045/IF(AND(LIQUIDACION!$D$1044&gt;LIQUIDACION!$B$1046,LIQUIDACION!$B$1046&gt;LIQUIDACION!$D$1043),366,365)),0)</f>
        <v>0</v>
      </c>
      <c r="AX97" s="618">
        <f>IF(AX$12=TRUE,(($W97*LIQUIDACION!$L$1047)*LIQUIDACION!$D$1045/IF(AND(LIQUIDACION!$D$1044&gt;LIQUIDACION!$B$1046,LIQUIDACION!$B$1046&gt;LIQUIDACION!$D$1043),366,365)),0)</f>
        <v>0</v>
      </c>
    </row>
    <row r="98" spans="2:50" x14ac:dyDescent="0.25">
      <c r="B98" s="123">
        <v>86</v>
      </c>
      <c r="C98" s="125"/>
      <c r="D98" s="170"/>
      <c r="E98" s="170"/>
      <c r="F98" s="170"/>
      <c r="G98" s="170">
        <f t="shared" si="9"/>
        <v>0</v>
      </c>
      <c r="H98" s="170">
        <f t="shared" si="10"/>
        <v>0</v>
      </c>
      <c r="I98" s="170"/>
      <c r="J98" s="170"/>
      <c r="K98" s="170"/>
      <c r="L98" s="170"/>
      <c r="M98" s="170"/>
      <c r="N98" s="170"/>
      <c r="O98" s="170"/>
      <c r="P98" s="170"/>
      <c r="Q98" s="170"/>
      <c r="R98" s="170"/>
      <c r="S98" s="170"/>
      <c r="T98" s="170"/>
      <c r="U98" s="170"/>
      <c r="V98" s="170"/>
      <c r="W98" s="170"/>
      <c r="X98" s="170"/>
      <c r="Y98" s="170"/>
      <c r="Z98" s="170"/>
      <c r="AA98" s="170"/>
      <c r="AB98" s="415">
        <f t="shared" si="11"/>
        <v>0</v>
      </c>
      <c r="AC98" s="415">
        <f t="shared" si="12"/>
        <v>0</v>
      </c>
      <c r="AE98" s="618">
        <f>IF(AE$12=TRUE,(($D98*LIQUIDACION!$L$1046)*LIQUIDACION!$D$1045/IF(AND(LIQUIDACION!$D$1044&gt;LIQUIDACION!$B$1046,LIQUIDACION!$B$1046&gt;LIQUIDACION!$D$1043),366,365)),0)</f>
        <v>0</v>
      </c>
      <c r="AF98" s="618">
        <f>IF(AF$12=TRUE,(($E98*LIQUIDACION!$L$1046)*LIQUIDACION!$D$1045/IF(AND(LIQUIDACION!$D$1044&gt;LIQUIDACION!$B$1046,LIQUIDACION!$B$1046&gt;LIQUIDACION!$D$1043),366,365)),0)</f>
        <v>0</v>
      </c>
      <c r="AG98" s="618">
        <f>IF(AG$12=TRUE,(($F98*LIQUIDACION!$L$1046)*LIQUIDACION!$D$1045/IF(AND(LIQUIDACION!$D$1044&gt;LIQUIDACION!$B$1046,LIQUIDACION!$B$1046&gt;LIQUIDACION!$D$1043),366,365)),0)</f>
        <v>0</v>
      </c>
      <c r="AH98" s="618">
        <f>IF(AH$12=TRUE,(($G98*LIQUIDACION!$L$1046)*LIQUIDACION!$D$1045/IF(AND(LIQUIDACION!$D$1044&gt;LIQUIDACION!$B$1046,LIQUIDACION!$B$1046&gt;LIQUIDACION!$D$1043),366,365)),0)</f>
        <v>0</v>
      </c>
      <c r="AI98" s="618">
        <f>IF(AI$12=TRUE,(($H98*LIQUIDACION!$L$1047)*LIQUIDACION!$D$1045/IF(AND(LIQUIDACION!$D$1044&gt;LIQUIDACION!$B$1046,LIQUIDACION!$B$1046&gt;LIQUIDACION!$D$1043),366,365)),0)</f>
        <v>0</v>
      </c>
      <c r="AJ98" s="618">
        <f>IF(AJ$12=TRUE,(($I98*LIQUIDACION!$L$1047)*LIQUIDACION!$D$1045/IF(AND(LIQUIDACION!$D$1044&gt;LIQUIDACION!$B$1046,LIQUIDACION!$B$1046&gt;LIQUIDACION!$D$1043),366,365)),0)</f>
        <v>0</v>
      </c>
      <c r="AK98" s="618">
        <f>IF(AK$12=TRUE,(($J98*LIQUIDACION!$L$1047)*LIQUIDACION!$D$1045/IF(AND(LIQUIDACION!$D$1044&gt;LIQUIDACION!$B$1046,LIQUIDACION!$B$1046&gt;LIQUIDACION!$D$1043),366,365)),0)</f>
        <v>0</v>
      </c>
      <c r="AL98" s="618">
        <f>IF(AL$12=TRUE,(($K98*LIQUIDACION!$L$1047)*LIQUIDACION!$D$1045/IF(AND(LIQUIDACION!$D$1044&gt;LIQUIDACION!$B$1046,LIQUIDACION!$B$1046&gt;LIQUIDACION!$D$1043),366,365)),0)</f>
        <v>0</v>
      </c>
      <c r="AM98" s="618">
        <f>IF(AM$12=TRUE,(($L98*LIQUIDACION!$L$1047)*LIQUIDACION!$D$1045/IF(AND(LIQUIDACION!$D$1044&gt;LIQUIDACION!$B$1046,LIQUIDACION!$B$1046&gt;LIQUIDACION!$D$1043),366,365)),0)</f>
        <v>0</v>
      </c>
      <c r="AN98" s="618">
        <f>IF(AN$12=TRUE,(($M98*LIQUIDACION!$L$1047)*LIQUIDACION!$D$1045/IF(AND(LIQUIDACION!$D$1044&gt;LIQUIDACION!$B$1046,LIQUIDACION!$B$1046&gt;LIQUIDACION!$D$1043),366,365)),0)</f>
        <v>0</v>
      </c>
      <c r="AO98" s="618">
        <f>IF(AO$12=TRUE,(($N98*LIQUIDACION!$L$1047)*LIQUIDACION!$D$1045/IF(AND(LIQUIDACION!$D$1044&gt;LIQUIDACION!$B$1046,LIQUIDACION!$B$1046&gt;LIQUIDACION!$D$1043),366,365)),0)</f>
        <v>0</v>
      </c>
      <c r="AP98" s="618">
        <f>IF(AP$12=TRUE,(($O98*LIQUIDACION!$L$1047)*LIQUIDACION!$D$1045/IF(AND(LIQUIDACION!$D$1044&gt;LIQUIDACION!$B$1046,LIQUIDACION!$B$1046&gt;LIQUIDACION!$D$1043),366,365)),0)</f>
        <v>0</v>
      </c>
      <c r="AQ98" s="618">
        <f>IF(AQ$12=TRUE,(($P98*LIQUIDACION!$L$1047)*LIQUIDACION!$D$1045/IF(AND(LIQUIDACION!$D$1044&gt;LIQUIDACION!$B$1046,LIQUIDACION!$B$1046&gt;LIQUIDACION!$D$1043),366,365)),0)</f>
        <v>0</v>
      </c>
      <c r="AR98" s="618">
        <f>IF(AR$12=TRUE,(($Q98*LIQUIDACION!$L$1047)*LIQUIDACION!$D$1045/IF(AND(LIQUIDACION!$D$1044&gt;LIQUIDACION!$B$1046,LIQUIDACION!$B$1046&gt;LIQUIDACION!$D$1043),366,365)),0)</f>
        <v>0</v>
      </c>
      <c r="AS98" s="618">
        <f>IF(AS$12=TRUE,(($R98*LIQUIDACION!$L$1047)*LIQUIDACION!$D$1045/IF(AND(LIQUIDACION!$D$1044&gt;LIQUIDACION!$B$1046,LIQUIDACION!$B$1046&gt;LIQUIDACION!$D$1043),366,365)),0)</f>
        <v>0</v>
      </c>
      <c r="AT98" s="618">
        <f>IF(AT$12=TRUE,(($S98*LIQUIDACION!$L$1047)*LIQUIDACION!$D$1045/IF(AND(LIQUIDACION!$D$1044&gt;LIQUIDACION!$B$1046,LIQUIDACION!$B$1046&gt;LIQUIDACION!$D$1043),366,365)),0)</f>
        <v>0</v>
      </c>
      <c r="AU98" s="618">
        <f>IF(AU$12=TRUE,(($T98*LIQUIDACION!$L$1047)*LIQUIDACION!$D$1045/IF(AND(LIQUIDACION!$D$1044&gt;LIQUIDACION!$B$1046,LIQUIDACION!$B$1046&gt;LIQUIDACION!$D$1043),366,365)),0)</f>
        <v>0</v>
      </c>
      <c r="AV98" s="618">
        <f>IF(AV$12=TRUE,(($U98*LIQUIDACION!$L$1047)*LIQUIDACION!$D$1045/IF(AND(LIQUIDACION!$D$1044&gt;LIQUIDACION!$B$1046,LIQUIDACION!$B$1046&gt;LIQUIDACION!$D$1043),366,365)),0)</f>
        <v>0</v>
      </c>
      <c r="AW98" s="618">
        <f>IF(AW$12=TRUE,(($V98*LIQUIDACION!$L$1047)*LIQUIDACION!$D$1045/IF(AND(LIQUIDACION!$D$1044&gt;LIQUIDACION!$B$1046,LIQUIDACION!$B$1046&gt;LIQUIDACION!$D$1043),366,365)),0)</f>
        <v>0</v>
      </c>
      <c r="AX98" s="618">
        <f>IF(AX$12=TRUE,(($W98*LIQUIDACION!$L$1047)*LIQUIDACION!$D$1045/IF(AND(LIQUIDACION!$D$1044&gt;LIQUIDACION!$B$1046,LIQUIDACION!$B$1046&gt;LIQUIDACION!$D$1043),366,365)),0)</f>
        <v>0</v>
      </c>
    </row>
    <row r="99" spans="2:50" x14ac:dyDescent="0.25">
      <c r="B99" s="121">
        <v>87</v>
      </c>
      <c r="C99" s="125"/>
      <c r="D99" s="170"/>
      <c r="E99" s="170"/>
      <c r="F99" s="170"/>
      <c r="G99" s="170">
        <f t="shared" si="9"/>
        <v>0</v>
      </c>
      <c r="H99" s="170">
        <f t="shared" si="10"/>
        <v>0</v>
      </c>
      <c r="I99" s="170"/>
      <c r="J99" s="170"/>
      <c r="K99" s="170"/>
      <c r="L99" s="170"/>
      <c r="M99" s="170"/>
      <c r="N99" s="170"/>
      <c r="O99" s="170"/>
      <c r="P99" s="170"/>
      <c r="Q99" s="170"/>
      <c r="R99" s="170"/>
      <c r="S99" s="170"/>
      <c r="T99" s="170"/>
      <c r="U99" s="170"/>
      <c r="V99" s="170"/>
      <c r="W99" s="170"/>
      <c r="X99" s="170"/>
      <c r="Y99" s="170"/>
      <c r="Z99" s="170"/>
      <c r="AA99" s="170"/>
      <c r="AB99" s="415">
        <f t="shared" si="11"/>
        <v>0</v>
      </c>
      <c r="AC99" s="415">
        <f t="shared" si="12"/>
        <v>0</v>
      </c>
      <c r="AE99" s="618">
        <f>IF(AE$12=TRUE,(($D99*LIQUIDACION!$L$1046)*LIQUIDACION!$D$1045/IF(AND(LIQUIDACION!$D$1044&gt;LIQUIDACION!$B$1046,LIQUIDACION!$B$1046&gt;LIQUIDACION!$D$1043),366,365)),0)</f>
        <v>0</v>
      </c>
      <c r="AF99" s="618">
        <f>IF(AF$12=TRUE,(($E99*LIQUIDACION!$L$1046)*LIQUIDACION!$D$1045/IF(AND(LIQUIDACION!$D$1044&gt;LIQUIDACION!$B$1046,LIQUIDACION!$B$1046&gt;LIQUIDACION!$D$1043),366,365)),0)</f>
        <v>0</v>
      </c>
      <c r="AG99" s="618">
        <f>IF(AG$12=TRUE,(($F99*LIQUIDACION!$L$1046)*LIQUIDACION!$D$1045/IF(AND(LIQUIDACION!$D$1044&gt;LIQUIDACION!$B$1046,LIQUIDACION!$B$1046&gt;LIQUIDACION!$D$1043),366,365)),0)</f>
        <v>0</v>
      </c>
      <c r="AH99" s="618">
        <f>IF(AH$12=TRUE,(($G99*LIQUIDACION!$L$1046)*LIQUIDACION!$D$1045/IF(AND(LIQUIDACION!$D$1044&gt;LIQUIDACION!$B$1046,LIQUIDACION!$B$1046&gt;LIQUIDACION!$D$1043),366,365)),0)</f>
        <v>0</v>
      </c>
      <c r="AI99" s="618">
        <f>IF(AI$12=TRUE,(($H99*LIQUIDACION!$L$1047)*LIQUIDACION!$D$1045/IF(AND(LIQUIDACION!$D$1044&gt;LIQUIDACION!$B$1046,LIQUIDACION!$B$1046&gt;LIQUIDACION!$D$1043),366,365)),0)</f>
        <v>0</v>
      </c>
      <c r="AJ99" s="618">
        <f>IF(AJ$12=TRUE,(($I99*LIQUIDACION!$L$1047)*LIQUIDACION!$D$1045/IF(AND(LIQUIDACION!$D$1044&gt;LIQUIDACION!$B$1046,LIQUIDACION!$B$1046&gt;LIQUIDACION!$D$1043),366,365)),0)</f>
        <v>0</v>
      </c>
      <c r="AK99" s="618">
        <f>IF(AK$12=TRUE,(($J99*LIQUIDACION!$L$1047)*LIQUIDACION!$D$1045/IF(AND(LIQUIDACION!$D$1044&gt;LIQUIDACION!$B$1046,LIQUIDACION!$B$1046&gt;LIQUIDACION!$D$1043),366,365)),0)</f>
        <v>0</v>
      </c>
      <c r="AL99" s="618">
        <f>IF(AL$12=TRUE,(($K99*LIQUIDACION!$L$1047)*LIQUIDACION!$D$1045/IF(AND(LIQUIDACION!$D$1044&gt;LIQUIDACION!$B$1046,LIQUIDACION!$B$1046&gt;LIQUIDACION!$D$1043),366,365)),0)</f>
        <v>0</v>
      </c>
      <c r="AM99" s="618">
        <f>IF(AM$12=TRUE,(($L99*LIQUIDACION!$L$1047)*LIQUIDACION!$D$1045/IF(AND(LIQUIDACION!$D$1044&gt;LIQUIDACION!$B$1046,LIQUIDACION!$B$1046&gt;LIQUIDACION!$D$1043),366,365)),0)</f>
        <v>0</v>
      </c>
      <c r="AN99" s="618">
        <f>IF(AN$12=TRUE,(($M99*LIQUIDACION!$L$1047)*LIQUIDACION!$D$1045/IF(AND(LIQUIDACION!$D$1044&gt;LIQUIDACION!$B$1046,LIQUIDACION!$B$1046&gt;LIQUIDACION!$D$1043),366,365)),0)</f>
        <v>0</v>
      </c>
      <c r="AO99" s="618">
        <f>IF(AO$12=TRUE,(($N99*LIQUIDACION!$L$1047)*LIQUIDACION!$D$1045/IF(AND(LIQUIDACION!$D$1044&gt;LIQUIDACION!$B$1046,LIQUIDACION!$B$1046&gt;LIQUIDACION!$D$1043),366,365)),0)</f>
        <v>0</v>
      </c>
      <c r="AP99" s="618">
        <f>IF(AP$12=TRUE,(($O99*LIQUIDACION!$L$1047)*LIQUIDACION!$D$1045/IF(AND(LIQUIDACION!$D$1044&gt;LIQUIDACION!$B$1046,LIQUIDACION!$B$1046&gt;LIQUIDACION!$D$1043),366,365)),0)</f>
        <v>0</v>
      </c>
      <c r="AQ99" s="618">
        <f>IF(AQ$12=TRUE,(($P99*LIQUIDACION!$L$1047)*LIQUIDACION!$D$1045/IF(AND(LIQUIDACION!$D$1044&gt;LIQUIDACION!$B$1046,LIQUIDACION!$B$1046&gt;LIQUIDACION!$D$1043),366,365)),0)</f>
        <v>0</v>
      </c>
      <c r="AR99" s="618">
        <f>IF(AR$12=TRUE,(($Q99*LIQUIDACION!$L$1047)*LIQUIDACION!$D$1045/IF(AND(LIQUIDACION!$D$1044&gt;LIQUIDACION!$B$1046,LIQUIDACION!$B$1046&gt;LIQUIDACION!$D$1043),366,365)),0)</f>
        <v>0</v>
      </c>
      <c r="AS99" s="618">
        <f>IF(AS$12=TRUE,(($R99*LIQUIDACION!$L$1047)*LIQUIDACION!$D$1045/IF(AND(LIQUIDACION!$D$1044&gt;LIQUIDACION!$B$1046,LIQUIDACION!$B$1046&gt;LIQUIDACION!$D$1043),366,365)),0)</f>
        <v>0</v>
      </c>
      <c r="AT99" s="618">
        <f>IF(AT$12=TRUE,(($S99*LIQUIDACION!$L$1047)*LIQUIDACION!$D$1045/IF(AND(LIQUIDACION!$D$1044&gt;LIQUIDACION!$B$1046,LIQUIDACION!$B$1046&gt;LIQUIDACION!$D$1043),366,365)),0)</f>
        <v>0</v>
      </c>
      <c r="AU99" s="618">
        <f>IF(AU$12=TRUE,(($T99*LIQUIDACION!$L$1047)*LIQUIDACION!$D$1045/IF(AND(LIQUIDACION!$D$1044&gt;LIQUIDACION!$B$1046,LIQUIDACION!$B$1046&gt;LIQUIDACION!$D$1043),366,365)),0)</f>
        <v>0</v>
      </c>
      <c r="AV99" s="618">
        <f>IF(AV$12=TRUE,(($U99*LIQUIDACION!$L$1047)*LIQUIDACION!$D$1045/IF(AND(LIQUIDACION!$D$1044&gt;LIQUIDACION!$B$1046,LIQUIDACION!$B$1046&gt;LIQUIDACION!$D$1043),366,365)),0)</f>
        <v>0</v>
      </c>
      <c r="AW99" s="618">
        <f>IF(AW$12=TRUE,(($V99*LIQUIDACION!$L$1047)*LIQUIDACION!$D$1045/IF(AND(LIQUIDACION!$D$1044&gt;LIQUIDACION!$B$1046,LIQUIDACION!$B$1046&gt;LIQUIDACION!$D$1043),366,365)),0)</f>
        <v>0</v>
      </c>
      <c r="AX99" s="618">
        <f>IF(AX$12=TRUE,(($W99*LIQUIDACION!$L$1047)*LIQUIDACION!$D$1045/IF(AND(LIQUIDACION!$D$1044&gt;LIQUIDACION!$B$1046,LIQUIDACION!$B$1046&gt;LIQUIDACION!$D$1043),366,365)),0)</f>
        <v>0</v>
      </c>
    </row>
    <row r="100" spans="2:50" x14ac:dyDescent="0.25">
      <c r="B100" s="123">
        <v>88</v>
      </c>
      <c r="C100" s="125"/>
      <c r="D100" s="170"/>
      <c r="E100" s="170"/>
      <c r="F100" s="170"/>
      <c r="G100" s="170">
        <f t="shared" si="9"/>
        <v>0</v>
      </c>
      <c r="H100" s="170">
        <f t="shared" si="10"/>
        <v>0</v>
      </c>
      <c r="I100" s="170"/>
      <c r="J100" s="170"/>
      <c r="K100" s="170"/>
      <c r="L100" s="170"/>
      <c r="M100" s="170"/>
      <c r="N100" s="170"/>
      <c r="O100" s="170"/>
      <c r="P100" s="170"/>
      <c r="Q100" s="170"/>
      <c r="R100" s="170"/>
      <c r="S100" s="170"/>
      <c r="T100" s="170"/>
      <c r="U100" s="170"/>
      <c r="V100" s="170"/>
      <c r="W100" s="170"/>
      <c r="X100" s="170"/>
      <c r="Y100" s="170"/>
      <c r="Z100" s="170"/>
      <c r="AA100" s="170"/>
      <c r="AB100" s="415">
        <f t="shared" si="11"/>
        <v>0</v>
      </c>
      <c r="AC100" s="415">
        <f t="shared" si="12"/>
        <v>0</v>
      </c>
      <c r="AE100" s="618">
        <f>IF(AE$12=TRUE,(($D100*LIQUIDACION!$L$1046)*LIQUIDACION!$D$1045/IF(AND(LIQUIDACION!$D$1044&gt;LIQUIDACION!$B$1046,LIQUIDACION!$B$1046&gt;LIQUIDACION!$D$1043),366,365)),0)</f>
        <v>0</v>
      </c>
      <c r="AF100" s="618">
        <f>IF(AF$12=TRUE,(($E100*LIQUIDACION!$L$1046)*LIQUIDACION!$D$1045/IF(AND(LIQUIDACION!$D$1044&gt;LIQUIDACION!$B$1046,LIQUIDACION!$B$1046&gt;LIQUIDACION!$D$1043),366,365)),0)</f>
        <v>0</v>
      </c>
      <c r="AG100" s="618">
        <f>IF(AG$12=TRUE,(($F100*LIQUIDACION!$L$1046)*LIQUIDACION!$D$1045/IF(AND(LIQUIDACION!$D$1044&gt;LIQUIDACION!$B$1046,LIQUIDACION!$B$1046&gt;LIQUIDACION!$D$1043),366,365)),0)</f>
        <v>0</v>
      </c>
      <c r="AH100" s="618">
        <f>IF(AH$12=TRUE,(($G100*LIQUIDACION!$L$1046)*LIQUIDACION!$D$1045/IF(AND(LIQUIDACION!$D$1044&gt;LIQUIDACION!$B$1046,LIQUIDACION!$B$1046&gt;LIQUIDACION!$D$1043),366,365)),0)</f>
        <v>0</v>
      </c>
      <c r="AI100" s="618">
        <f>IF(AI$12=TRUE,(($H100*LIQUIDACION!$L$1047)*LIQUIDACION!$D$1045/IF(AND(LIQUIDACION!$D$1044&gt;LIQUIDACION!$B$1046,LIQUIDACION!$B$1046&gt;LIQUIDACION!$D$1043),366,365)),0)</f>
        <v>0</v>
      </c>
      <c r="AJ100" s="618">
        <f>IF(AJ$12=TRUE,(($I100*LIQUIDACION!$L$1047)*LIQUIDACION!$D$1045/IF(AND(LIQUIDACION!$D$1044&gt;LIQUIDACION!$B$1046,LIQUIDACION!$B$1046&gt;LIQUIDACION!$D$1043),366,365)),0)</f>
        <v>0</v>
      </c>
      <c r="AK100" s="618">
        <f>IF(AK$12=TRUE,(($J100*LIQUIDACION!$L$1047)*LIQUIDACION!$D$1045/IF(AND(LIQUIDACION!$D$1044&gt;LIQUIDACION!$B$1046,LIQUIDACION!$B$1046&gt;LIQUIDACION!$D$1043),366,365)),0)</f>
        <v>0</v>
      </c>
      <c r="AL100" s="618">
        <f>IF(AL$12=TRUE,(($K100*LIQUIDACION!$L$1047)*LIQUIDACION!$D$1045/IF(AND(LIQUIDACION!$D$1044&gt;LIQUIDACION!$B$1046,LIQUIDACION!$B$1046&gt;LIQUIDACION!$D$1043),366,365)),0)</f>
        <v>0</v>
      </c>
      <c r="AM100" s="618">
        <f>IF(AM$12=TRUE,(($L100*LIQUIDACION!$L$1047)*LIQUIDACION!$D$1045/IF(AND(LIQUIDACION!$D$1044&gt;LIQUIDACION!$B$1046,LIQUIDACION!$B$1046&gt;LIQUIDACION!$D$1043),366,365)),0)</f>
        <v>0</v>
      </c>
      <c r="AN100" s="618">
        <f>IF(AN$12=TRUE,(($M100*LIQUIDACION!$L$1047)*LIQUIDACION!$D$1045/IF(AND(LIQUIDACION!$D$1044&gt;LIQUIDACION!$B$1046,LIQUIDACION!$B$1046&gt;LIQUIDACION!$D$1043),366,365)),0)</f>
        <v>0</v>
      </c>
      <c r="AO100" s="618">
        <f>IF(AO$12=TRUE,(($N100*LIQUIDACION!$L$1047)*LIQUIDACION!$D$1045/IF(AND(LIQUIDACION!$D$1044&gt;LIQUIDACION!$B$1046,LIQUIDACION!$B$1046&gt;LIQUIDACION!$D$1043),366,365)),0)</f>
        <v>0</v>
      </c>
      <c r="AP100" s="618">
        <f>IF(AP$12=TRUE,(($O100*LIQUIDACION!$L$1047)*LIQUIDACION!$D$1045/IF(AND(LIQUIDACION!$D$1044&gt;LIQUIDACION!$B$1046,LIQUIDACION!$B$1046&gt;LIQUIDACION!$D$1043),366,365)),0)</f>
        <v>0</v>
      </c>
      <c r="AQ100" s="618">
        <f>IF(AQ$12=TRUE,(($P100*LIQUIDACION!$L$1047)*LIQUIDACION!$D$1045/IF(AND(LIQUIDACION!$D$1044&gt;LIQUIDACION!$B$1046,LIQUIDACION!$B$1046&gt;LIQUIDACION!$D$1043),366,365)),0)</f>
        <v>0</v>
      </c>
      <c r="AR100" s="618">
        <f>IF(AR$12=TRUE,(($Q100*LIQUIDACION!$L$1047)*LIQUIDACION!$D$1045/IF(AND(LIQUIDACION!$D$1044&gt;LIQUIDACION!$B$1046,LIQUIDACION!$B$1046&gt;LIQUIDACION!$D$1043),366,365)),0)</f>
        <v>0</v>
      </c>
      <c r="AS100" s="618">
        <f>IF(AS$12=TRUE,(($R100*LIQUIDACION!$L$1047)*LIQUIDACION!$D$1045/IF(AND(LIQUIDACION!$D$1044&gt;LIQUIDACION!$B$1046,LIQUIDACION!$B$1046&gt;LIQUIDACION!$D$1043),366,365)),0)</f>
        <v>0</v>
      </c>
      <c r="AT100" s="618">
        <f>IF(AT$12=TRUE,(($S100*LIQUIDACION!$L$1047)*LIQUIDACION!$D$1045/IF(AND(LIQUIDACION!$D$1044&gt;LIQUIDACION!$B$1046,LIQUIDACION!$B$1046&gt;LIQUIDACION!$D$1043),366,365)),0)</f>
        <v>0</v>
      </c>
      <c r="AU100" s="618">
        <f>IF(AU$12=TRUE,(($T100*LIQUIDACION!$L$1047)*LIQUIDACION!$D$1045/IF(AND(LIQUIDACION!$D$1044&gt;LIQUIDACION!$B$1046,LIQUIDACION!$B$1046&gt;LIQUIDACION!$D$1043),366,365)),0)</f>
        <v>0</v>
      </c>
      <c r="AV100" s="618">
        <f>IF(AV$12=TRUE,(($U100*LIQUIDACION!$L$1047)*LIQUIDACION!$D$1045/IF(AND(LIQUIDACION!$D$1044&gt;LIQUIDACION!$B$1046,LIQUIDACION!$B$1046&gt;LIQUIDACION!$D$1043),366,365)),0)</f>
        <v>0</v>
      </c>
      <c r="AW100" s="618">
        <f>IF(AW$12=TRUE,(($V100*LIQUIDACION!$L$1047)*LIQUIDACION!$D$1045/IF(AND(LIQUIDACION!$D$1044&gt;LIQUIDACION!$B$1046,LIQUIDACION!$B$1046&gt;LIQUIDACION!$D$1043),366,365)),0)</f>
        <v>0</v>
      </c>
      <c r="AX100" s="618">
        <f>IF(AX$12=TRUE,(($W100*LIQUIDACION!$L$1047)*LIQUIDACION!$D$1045/IF(AND(LIQUIDACION!$D$1044&gt;LIQUIDACION!$B$1046,LIQUIDACION!$B$1046&gt;LIQUIDACION!$D$1043),366,365)),0)</f>
        <v>0</v>
      </c>
    </row>
    <row r="101" spans="2:50" x14ac:dyDescent="0.25">
      <c r="B101" s="121">
        <v>89</v>
      </c>
      <c r="C101" s="125"/>
      <c r="D101" s="170"/>
      <c r="E101" s="170"/>
      <c r="F101" s="170"/>
      <c r="G101" s="170">
        <f t="shared" si="9"/>
        <v>0</v>
      </c>
      <c r="H101" s="170">
        <f t="shared" si="10"/>
        <v>0</v>
      </c>
      <c r="I101" s="170"/>
      <c r="J101" s="170"/>
      <c r="K101" s="170"/>
      <c r="L101" s="170"/>
      <c r="M101" s="170"/>
      <c r="N101" s="170"/>
      <c r="O101" s="170"/>
      <c r="P101" s="170"/>
      <c r="Q101" s="170"/>
      <c r="R101" s="170"/>
      <c r="S101" s="170"/>
      <c r="T101" s="170"/>
      <c r="U101" s="170"/>
      <c r="V101" s="170"/>
      <c r="W101" s="170"/>
      <c r="X101" s="170"/>
      <c r="Y101" s="170"/>
      <c r="Z101" s="170"/>
      <c r="AA101" s="170"/>
      <c r="AB101" s="415">
        <f t="shared" si="11"/>
        <v>0</v>
      </c>
      <c r="AC101" s="415">
        <f t="shared" si="12"/>
        <v>0</v>
      </c>
      <c r="AE101" s="618">
        <f>IF(AE$12=TRUE,(($D101*LIQUIDACION!$L$1046)*LIQUIDACION!$D$1045/IF(AND(LIQUIDACION!$D$1044&gt;LIQUIDACION!$B$1046,LIQUIDACION!$B$1046&gt;LIQUIDACION!$D$1043),366,365)),0)</f>
        <v>0</v>
      </c>
      <c r="AF101" s="618">
        <f>IF(AF$12=TRUE,(($E101*LIQUIDACION!$L$1046)*LIQUIDACION!$D$1045/IF(AND(LIQUIDACION!$D$1044&gt;LIQUIDACION!$B$1046,LIQUIDACION!$B$1046&gt;LIQUIDACION!$D$1043),366,365)),0)</f>
        <v>0</v>
      </c>
      <c r="AG101" s="618">
        <f>IF(AG$12=TRUE,(($F101*LIQUIDACION!$L$1046)*LIQUIDACION!$D$1045/IF(AND(LIQUIDACION!$D$1044&gt;LIQUIDACION!$B$1046,LIQUIDACION!$B$1046&gt;LIQUIDACION!$D$1043),366,365)),0)</f>
        <v>0</v>
      </c>
      <c r="AH101" s="618">
        <f>IF(AH$12=TRUE,(($G101*LIQUIDACION!$L$1046)*LIQUIDACION!$D$1045/IF(AND(LIQUIDACION!$D$1044&gt;LIQUIDACION!$B$1046,LIQUIDACION!$B$1046&gt;LIQUIDACION!$D$1043),366,365)),0)</f>
        <v>0</v>
      </c>
      <c r="AI101" s="618">
        <f>IF(AI$12=TRUE,(($H101*LIQUIDACION!$L$1047)*LIQUIDACION!$D$1045/IF(AND(LIQUIDACION!$D$1044&gt;LIQUIDACION!$B$1046,LIQUIDACION!$B$1046&gt;LIQUIDACION!$D$1043),366,365)),0)</f>
        <v>0</v>
      </c>
      <c r="AJ101" s="618">
        <f>IF(AJ$12=TRUE,(($I101*LIQUIDACION!$L$1047)*LIQUIDACION!$D$1045/IF(AND(LIQUIDACION!$D$1044&gt;LIQUIDACION!$B$1046,LIQUIDACION!$B$1046&gt;LIQUIDACION!$D$1043),366,365)),0)</f>
        <v>0</v>
      </c>
      <c r="AK101" s="618">
        <f>IF(AK$12=TRUE,(($J101*LIQUIDACION!$L$1047)*LIQUIDACION!$D$1045/IF(AND(LIQUIDACION!$D$1044&gt;LIQUIDACION!$B$1046,LIQUIDACION!$B$1046&gt;LIQUIDACION!$D$1043),366,365)),0)</f>
        <v>0</v>
      </c>
      <c r="AL101" s="618">
        <f>IF(AL$12=TRUE,(($K101*LIQUIDACION!$L$1047)*LIQUIDACION!$D$1045/IF(AND(LIQUIDACION!$D$1044&gt;LIQUIDACION!$B$1046,LIQUIDACION!$B$1046&gt;LIQUIDACION!$D$1043),366,365)),0)</f>
        <v>0</v>
      </c>
      <c r="AM101" s="618">
        <f>IF(AM$12=TRUE,(($L101*LIQUIDACION!$L$1047)*LIQUIDACION!$D$1045/IF(AND(LIQUIDACION!$D$1044&gt;LIQUIDACION!$B$1046,LIQUIDACION!$B$1046&gt;LIQUIDACION!$D$1043),366,365)),0)</f>
        <v>0</v>
      </c>
      <c r="AN101" s="618">
        <f>IF(AN$12=TRUE,(($M101*LIQUIDACION!$L$1047)*LIQUIDACION!$D$1045/IF(AND(LIQUIDACION!$D$1044&gt;LIQUIDACION!$B$1046,LIQUIDACION!$B$1046&gt;LIQUIDACION!$D$1043),366,365)),0)</f>
        <v>0</v>
      </c>
      <c r="AO101" s="618">
        <f>IF(AO$12=TRUE,(($N101*LIQUIDACION!$L$1047)*LIQUIDACION!$D$1045/IF(AND(LIQUIDACION!$D$1044&gt;LIQUIDACION!$B$1046,LIQUIDACION!$B$1046&gt;LIQUIDACION!$D$1043),366,365)),0)</f>
        <v>0</v>
      </c>
      <c r="AP101" s="618">
        <f>IF(AP$12=TRUE,(($O101*LIQUIDACION!$L$1047)*LIQUIDACION!$D$1045/IF(AND(LIQUIDACION!$D$1044&gt;LIQUIDACION!$B$1046,LIQUIDACION!$B$1046&gt;LIQUIDACION!$D$1043),366,365)),0)</f>
        <v>0</v>
      </c>
      <c r="AQ101" s="618">
        <f>IF(AQ$12=TRUE,(($P101*LIQUIDACION!$L$1047)*LIQUIDACION!$D$1045/IF(AND(LIQUIDACION!$D$1044&gt;LIQUIDACION!$B$1046,LIQUIDACION!$B$1046&gt;LIQUIDACION!$D$1043),366,365)),0)</f>
        <v>0</v>
      </c>
      <c r="AR101" s="618">
        <f>IF(AR$12=TRUE,(($Q101*LIQUIDACION!$L$1047)*LIQUIDACION!$D$1045/IF(AND(LIQUIDACION!$D$1044&gt;LIQUIDACION!$B$1046,LIQUIDACION!$B$1046&gt;LIQUIDACION!$D$1043),366,365)),0)</f>
        <v>0</v>
      </c>
      <c r="AS101" s="618">
        <f>IF(AS$12=TRUE,(($R101*LIQUIDACION!$L$1047)*LIQUIDACION!$D$1045/IF(AND(LIQUIDACION!$D$1044&gt;LIQUIDACION!$B$1046,LIQUIDACION!$B$1046&gt;LIQUIDACION!$D$1043),366,365)),0)</f>
        <v>0</v>
      </c>
      <c r="AT101" s="618">
        <f>IF(AT$12=TRUE,(($S101*LIQUIDACION!$L$1047)*LIQUIDACION!$D$1045/IF(AND(LIQUIDACION!$D$1044&gt;LIQUIDACION!$B$1046,LIQUIDACION!$B$1046&gt;LIQUIDACION!$D$1043),366,365)),0)</f>
        <v>0</v>
      </c>
      <c r="AU101" s="618">
        <f>IF(AU$12=TRUE,(($T101*LIQUIDACION!$L$1047)*LIQUIDACION!$D$1045/IF(AND(LIQUIDACION!$D$1044&gt;LIQUIDACION!$B$1046,LIQUIDACION!$B$1046&gt;LIQUIDACION!$D$1043),366,365)),0)</f>
        <v>0</v>
      </c>
      <c r="AV101" s="618">
        <f>IF(AV$12=TRUE,(($U101*LIQUIDACION!$L$1047)*LIQUIDACION!$D$1045/IF(AND(LIQUIDACION!$D$1044&gt;LIQUIDACION!$B$1046,LIQUIDACION!$B$1046&gt;LIQUIDACION!$D$1043),366,365)),0)</f>
        <v>0</v>
      </c>
      <c r="AW101" s="618">
        <f>IF(AW$12=TRUE,(($V101*LIQUIDACION!$L$1047)*LIQUIDACION!$D$1045/IF(AND(LIQUIDACION!$D$1044&gt;LIQUIDACION!$B$1046,LIQUIDACION!$B$1046&gt;LIQUIDACION!$D$1043),366,365)),0)</f>
        <v>0</v>
      </c>
      <c r="AX101" s="618">
        <f>IF(AX$12=TRUE,(($W101*LIQUIDACION!$L$1047)*LIQUIDACION!$D$1045/IF(AND(LIQUIDACION!$D$1044&gt;LIQUIDACION!$B$1046,LIQUIDACION!$B$1046&gt;LIQUIDACION!$D$1043),366,365)),0)</f>
        <v>0</v>
      </c>
    </row>
    <row r="102" spans="2:50" x14ac:dyDescent="0.25">
      <c r="B102" s="123">
        <v>90</v>
      </c>
      <c r="C102" s="125"/>
      <c r="D102" s="170"/>
      <c r="E102" s="170"/>
      <c r="F102" s="170"/>
      <c r="G102" s="170">
        <f t="shared" si="9"/>
        <v>0</v>
      </c>
      <c r="H102" s="170">
        <f t="shared" si="10"/>
        <v>0</v>
      </c>
      <c r="I102" s="170"/>
      <c r="J102" s="170"/>
      <c r="K102" s="170"/>
      <c r="L102" s="170"/>
      <c r="M102" s="170"/>
      <c r="N102" s="170"/>
      <c r="O102" s="170"/>
      <c r="P102" s="170"/>
      <c r="Q102" s="170"/>
      <c r="R102" s="170"/>
      <c r="S102" s="170"/>
      <c r="T102" s="170"/>
      <c r="U102" s="170"/>
      <c r="V102" s="170"/>
      <c r="W102" s="170"/>
      <c r="X102" s="170"/>
      <c r="Y102" s="170"/>
      <c r="Z102" s="170"/>
      <c r="AA102" s="170"/>
      <c r="AB102" s="415">
        <f t="shared" si="11"/>
        <v>0</v>
      </c>
      <c r="AC102" s="415">
        <f t="shared" si="12"/>
        <v>0</v>
      </c>
      <c r="AE102" s="618">
        <f>IF(AE$12=TRUE,(($D102*LIQUIDACION!$L$1046)*LIQUIDACION!$D$1045/IF(AND(LIQUIDACION!$D$1044&gt;LIQUIDACION!$B$1046,LIQUIDACION!$B$1046&gt;LIQUIDACION!$D$1043),366,365)),0)</f>
        <v>0</v>
      </c>
      <c r="AF102" s="618">
        <f>IF(AF$12=TRUE,(($E102*LIQUIDACION!$L$1046)*LIQUIDACION!$D$1045/IF(AND(LIQUIDACION!$D$1044&gt;LIQUIDACION!$B$1046,LIQUIDACION!$B$1046&gt;LIQUIDACION!$D$1043),366,365)),0)</f>
        <v>0</v>
      </c>
      <c r="AG102" s="618">
        <f>IF(AG$12=TRUE,(($F102*LIQUIDACION!$L$1046)*LIQUIDACION!$D$1045/IF(AND(LIQUIDACION!$D$1044&gt;LIQUIDACION!$B$1046,LIQUIDACION!$B$1046&gt;LIQUIDACION!$D$1043),366,365)),0)</f>
        <v>0</v>
      </c>
      <c r="AH102" s="618">
        <f>IF(AH$12=TRUE,(($G102*LIQUIDACION!$L$1046)*LIQUIDACION!$D$1045/IF(AND(LIQUIDACION!$D$1044&gt;LIQUIDACION!$B$1046,LIQUIDACION!$B$1046&gt;LIQUIDACION!$D$1043),366,365)),0)</f>
        <v>0</v>
      </c>
      <c r="AI102" s="618">
        <f>IF(AI$12=TRUE,(($H102*LIQUIDACION!$L$1047)*LIQUIDACION!$D$1045/IF(AND(LIQUIDACION!$D$1044&gt;LIQUIDACION!$B$1046,LIQUIDACION!$B$1046&gt;LIQUIDACION!$D$1043),366,365)),0)</f>
        <v>0</v>
      </c>
      <c r="AJ102" s="618">
        <f>IF(AJ$12=TRUE,(($I102*LIQUIDACION!$L$1047)*LIQUIDACION!$D$1045/IF(AND(LIQUIDACION!$D$1044&gt;LIQUIDACION!$B$1046,LIQUIDACION!$B$1046&gt;LIQUIDACION!$D$1043),366,365)),0)</f>
        <v>0</v>
      </c>
      <c r="AK102" s="618">
        <f>IF(AK$12=TRUE,(($J102*LIQUIDACION!$L$1047)*LIQUIDACION!$D$1045/IF(AND(LIQUIDACION!$D$1044&gt;LIQUIDACION!$B$1046,LIQUIDACION!$B$1046&gt;LIQUIDACION!$D$1043),366,365)),0)</f>
        <v>0</v>
      </c>
      <c r="AL102" s="618">
        <f>IF(AL$12=TRUE,(($K102*LIQUIDACION!$L$1047)*LIQUIDACION!$D$1045/IF(AND(LIQUIDACION!$D$1044&gt;LIQUIDACION!$B$1046,LIQUIDACION!$B$1046&gt;LIQUIDACION!$D$1043),366,365)),0)</f>
        <v>0</v>
      </c>
      <c r="AM102" s="618">
        <f>IF(AM$12=TRUE,(($L102*LIQUIDACION!$L$1047)*LIQUIDACION!$D$1045/IF(AND(LIQUIDACION!$D$1044&gt;LIQUIDACION!$B$1046,LIQUIDACION!$B$1046&gt;LIQUIDACION!$D$1043),366,365)),0)</f>
        <v>0</v>
      </c>
      <c r="AN102" s="618">
        <f>IF(AN$12=TRUE,(($M102*LIQUIDACION!$L$1047)*LIQUIDACION!$D$1045/IF(AND(LIQUIDACION!$D$1044&gt;LIQUIDACION!$B$1046,LIQUIDACION!$B$1046&gt;LIQUIDACION!$D$1043),366,365)),0)</f>
        <v>0</v>
      </c>
      <c r="AO102" s="618">
        <f>IF(AO$12=TRUE,(($N102*LIQUIDACION!$L$1047)*LIQUIDACION!$D$1045/IF(AND(LIQUIDACION!$D$1044&gt;LIQUIDACION!$B$1046,LIQUIDACION!$B$1046&gt;LIQUIDACION!$D$1043),366,365)),0)</f>
        <v>0</v>
      </c>
      <c r="AP102" s="618">
        <f>IF(AP$12=TRUE,(($O102*LIQUIDACION!$L$1047)*LIQUIDACION!$D$1045/IF(AND(LIQUIDACION!$D$1044&gt;LIQUIDACION!$B$1046,LIQUIDACION!$B$1046&gt;LIQUIDACION!$D$1043),366,365)),0)</f>
        <v>0</v>
      </c>
      <c r="AQ102" s="618">
        <f>IF(AQ$12=TRUE,(($P102*LIQUIDACION!$L$1047)*LIQUIDACION!$D$1045/IF(AND(LIQUIDACION!$D$1044&gt;LIQUIDACION!$B$1046,LIQUIDACION!$B$1046&gt;LIQUIDACION!$D$1043),366,365)),0)</f>
        <v>0</v>
      </c>
      <c r="AR102" s="618">
        <f>IF(AR$12=TRUE,(($Q102*LIQUIDACION!$L$1047)*LIQUIDACION!$D$1045/IF(AND(LIQUIDACION!$D$1044&gt;LIQUIDACION!$B$1046,LIQUIDACION!$B$1046&gt;LIQUIDACION!$D$1043),366,365)),0)</f>
        <v>0</v>
      </c>
      <c r="AS102" s="618">
        <f>IF(AS$12=TRUE,(($R102*LIQUIDACION!$L$1047)*LIQUIDACION!$D$1045/IF(AND(LIQUIDACION!$D$1044&gt;LIQUIDACION!$B$1046,LIQUIDACION!$B$1046&gt;LIQUIDACION!$D$1043),366,365)),0)</f>
        <v>0</v>
      </c>
      <c r="AT102" s="618">
        <f>IF(AT$12=TRUE,(($S102*LIQUIDACION!$L$1047)*LIQUIDACION!$D$1045/IF(AND(LIQUIDACION!$D$1044&gt;LIQUIDACION!$B$1046,LIQUIDACION!$B$1046&gt;LIQUIDACION!$D$1043),366,365)),0)</f>
        <v>0</v>
      </c>
      <c r="AU102" s="618">
        <f>IF(AU$12=TRUE,(($T102*LIQUIDACION!$L$1047)*LIQUIDACION!$D$1045/IF(AND(LIQUIDACION!$D$1044&gt;LIQUIDACION!$B$1046,LIQUIDACION!$B$1046&gt;LIQUIDACION!$D$1043),366,365)),0)</f>
        <v>0</v>
      </c>
      <c r="AV102" s="618">
        <f>IF(AV$12=TRUE,(($U102*LIQUIDACION!$L$1047)*LIQUIDACION!$D$1045/IF(AND(LIQUIDACION!$D$1044&gt;LIQUIDACION!$B$1046,LIQUIDACION!$B$1046&gt;LIQUIDACION!$D$1043),366,365)),0)</f>
        <v>0</v>
      </c>
      <c r="AW102" s="618">
        <f>IF(AW$12=TRUE,(($V102*LIQUIDACION!$L$1047)*LIQUIDACION!$D$1045/IF(AND(LIQUIDACION!$D$1044&gt;LIQUIDACION!$B$1046,LIQUIDACION!$B$1046&gt;LIQUIDACION!$D$1043),366,365)),0)</f>
        <v>0</v>
      </c>
      <c r="AX102" s="618">
        <f>IF(AX$12=TRUE,(($W102*LIQUIDACION!$L$1047)*LIQUIDACION!$D$1045/IF(AND(LIQUIDACION!$D$1044&gt;LIQUIDACION!$B$1046,LIQUIDACION!$B$1046&gt;LIQUIDACION!$D$1043),366,365)),0)</f>
        <v>0</v>
      </c>
    </row>
    <row r="103" spans="2:50" x14ac:dyDescent="0.25">
      <c r="B103" s="121">
        <v>91</v>
      </c>
      <c r="C103" s="125"/>
      <c r="D103" s="170"/>
      <c r="E103" s="170"/>
      <c r="F103" s="170"/>
      <c r="G103" s="170">
        <f t="shared" si="9"/>
        <v>0</v>
      </c>
      <c r="H103" s="170">
        <f t="shared" si="10"/>
        <v>0</v>
      </c>
      <c r="I103" s="170"/>
      <c r="J103" s="170"/>
      <c r="K103" s="170"/>
      <c r="L103" s="170"/>
      <c r="M103" s="170"/>
      <c r="N103" s="170"/>
      <c r="O103" s="170"/>
      <c r="P103" s="170"/>
      <c r="Q103" s="170"/>
      <c r="R103" s="170"/>
      <c r="S103" s="170"/>
      <c r="T103" s="170"/>
      <c r="U103" s="170"/>
      <c r="V103" s="170"/>
      <c r="W103" s="170"/>
      <c r="X103" s="170"/>
      <c r="Y103" s="170"/>
      <c r="Z103" s="170"/>
      <c r="AA103" s="170"/>
      <c r="AB103" s="415">
        <f t="shared" si="11"/>
        <v>0</v>
      </c>
      <c r="AC103" s="415">
        <f t="shared" si="12"/>
        <v>0</v>
      </c>
      <c r="AE103" s="618">
        <f>IF(AE$12=TRUE,(($D103*LIQUIDACION!$L$1046)*LIQUIDACION!$D$1045/IF(AND(LIQUIDACION!$D$1044&gt;LIQUIDACION!$B$1046,LIQUIDACION!$B$1046&gt;LIQUIDACION!$D$1043),366,365)),0)</f>
        <v>0</v>
      </c>
      <c r="AF103" s="618">
        <f>IF(AF$12=TRUE,(($E103*LIQUIDACION!$L$1046)*LIQUIDACION!$D$1045/IF(AND(LIQUIDACION!$D$1044&gt;LIQUIDACION!$B$1046,LIQUIDACION!$B$1046&gt;LIQUIDACION!$D$1043),366,365)),0)</f>
        <v>0</v>
      </c>
      <c r="AG103" s="618">
        <f>IF(AG$12=TRUE,(($F103*LIQUIDACION!$L$1046)*LIQUIDACION!$D$1045/IF(AND(LIQUIDACION!$D$1044&gt;LIQUIDACION!$B$1046,LIQUIDACION!$B$1046&gt;LIQUIDACION!$D$1043),366,365)),0)</f>
        <v>0</v>
      </c>
      <c r="AH103" s="618">
        <f>IF(AH$12=TRUE,(($G103*LIQUIDACION!$L$1046)*LIQUIDACION!$D$1045/IF(AND(LIQUIDACION!$D$1044&gt;LIQUIDACION!$B$1046,LIQUIDACION!$B$1046&gt;LIQUIDACION!$D$1043),366,365)),0)</f>
        <v>0</v>
      </c>
      <c r="AI103" s="618">
        <f>IF(AI$12=TRUE,(($H103*LIQUIDACION!$L$1047)*LIQUIDACION!$D$1045/IF(AND(LIQUIDACION!$D$1044&gt;LIQUIDACION!$B$1046,LIQUIDACION!$B$1046&gt;LIQUIDACION!$D$1043),366,365)),0)</f>
        <v>0</v>
      </c>
      <c r="AJ103" s="618">
        <f>IF(AJ$12=TRUE,(($I103*LIQUIDACION!$L$1047)*LIQUIDACION!$D$1045/IF(AND(LIQUIDACION!$D$1044&gt;LIQUIDACION!$B$1046,LIQUIDACION!$B$1046&gt;LIQUIDACION!$D$1043),366,365)),0)</f>
        <v>0</v>
      </c>
      <c r="AK103" s="618">
        <f>IF(AK$12=TRUE,(($J103*LIQUIDACION!$L$1047)*LIQUIDACION!$D$1045/IF(AND(LIQUIDACION!$D$1044&gt;LIQUIDACION!$B$1046,LIQUIDACION!$B$1046&gt;LIQUIDACION!$D$1043),366,365)),0)</f>
        <v>0</v>
      </c>
      <c r="AL103" s="618">
        <f>IF(AL$12=TRUE,(($K103*LIQUIDACION!$L$1047)*LIQUIDACION!$D$1045/IF(AND(LIQUIDACION!$D$1044&gt;LIQUIDACION!$B$1046,LIQUIDACION!$B$1046&gt;LIQUIDACION!$D$1043),366,365)),0)</f>
        <v>0</v>
      </c>
      <c r="AM103" s="618">
        <f>IF(AM$12=TRUE,(($L103*LIQUIDACION!$L$1047)*LIQUIDACION!$D$1045/IF(AND(LIQUIDACION!$D$1044&gt;LIQUIDACION!$B$1046,LIQUIDACION!$B$1046&gt;LIQUIDACION!$D$1043),366,365)),0)</f>
        <v>0</v>
      </c>
      <c r="AN103" s="618">
        <f>IF(AN$12=TRUE,(($M103*LIQUIDACION!$L$1047)*LIQUIDACION!$D$1045/IF(AND(LIQUIDACION!$D$1044&gt;LIQUIDACION!$B$1046,LIQUIDACION!$B$1046&gt;LIQUIDACION!$D$1043),366,365)),0)</f>
        <v>0</v>
      </c>
      <c r="AO103" s="618">
        <f>IF(AO$12=TRUE,(($N103*LIQUIDACION!$L$1047)*LIQUIDACION!$D$1045/IF(AND(LIQUIDACION!$D$1044&gt;LIQUIDACION!$B$1046,LIQUIDACION!$B$1046&gt;LIQUIDACION!$D$1043),366,365)),0)</f>
        <v>0</v>
      </c>
      <c r="AP103" s="618">
        <f>IF(AP$12=TRUE,(($O103*LIQUIDACION!$L$1047)*LIQUIDACION!$D$1045/IF(AND(LIQUIDACION!$D$1044&gt;LIQUIDACION!$B$1046,LIQUIDACION!$B$1046&gt;LIQUIDACION!$D$1043),366,365)),0)</f>
        <v>0</v>
      </c>
      <c r="AQ103" s="618">
        <f>IF(AQ$12=TRUE,(($P103*LIQUIDACION!$L$1047)*LIQUIDACION!$D$1045/IF(AND(LIQUIDACION!$D$1044&gt;LIQUIDACION!$B$1046,LIQUIDACION!$B$1046&gt;LIQUIDACION!$D$1043),366,365)),0)</f>
        <v>0</v>
      </c>
      <c r="AR103" s="618">
        <f>IF(AR$12=TRUE,(($Q103*LIQUIDACION!$L$1047)*LIQUIDACION!$D$1045/IF(AND(LIQUIDACION!$D$1044&gt;LIQUIDACION!$B$1046,LIQUIDACION!$B$1046&gt;LIQUIDACION!$D$1043),366,365)),0)</f>
        <v>0</v>
      </c>
      <c r="AS103" s="618">
        <f>IF(AS$12=TRUE,(($R103*LIQUIDACION!$L$1047)*LIQUIDACION!$D$1045/IF(AND(LIQUIDACION!$D$1044&gt;LIQUIDACION!$B$1046,LIQUIDACION!$B$1046&gt;LIQUIDACION!$D$1043),366,365)),0)</f>
        <v>0</v>
      </c>
      <c r="AT103" s="618">
        <f>IF(AT$12=TRUE,(($S103*LIQUIDACION!$L$1047)*LIQUIDACION!$D$1045/IF(AND(LIQUIDACION!$D$1044&gt;LIQUIDACION!$B$1046,LIQUIDACION!$B$1046&gt;LIQUIDACION!$D$1043),366,365)),0)</f>
        <v>0</v>
      </c>
      <c r="AU103" s="618">
        <f>IF(AU$12=TRUE,(($T103*LIQUIDACION!$L$1047)*LIQUIDACION!$D$1045/IF(AND(LIQUIDACION!$D$1044&gt;LIQUIDACION!$B$1046,LIQUIDACION!$B$1046&gt;LIQUIDACION!$D$1043),366,365)),0)</f>
        <v>0</v>
      </c>
      <c r="AV103" s="618">
        <f>IF(AV$12=TRUE,(($U103*LIQUIDACION!$L$1047)*LIQUIDACION!$D$1045/IF(AND(LIQUIDACION!$D$1044&gt;LIQUIDACION!$B$1046,LIQUIDACION!$B$1046&gt;LIQUIDACION!$D$1043),366,365)),0)</f>
        <v>0</v>
      </c>
      <c r="AW103" s="618">
        <f>IF(AW$12=TRUE,(($V103*LIQUIDACION!$L$1047)*LIQUIDACION!$D$1045/IF(AND(LIQUIDACION!$D$1044&gt;LIQUIDACION!$B$1046,LIQUIDACION!$B$1046&gt;LIQUIDACION!$D$1043),366,365)),0)</f>
        <v>0</v>
      </c>
      <c r="AX103" s="618">
        <f>IF(AX$12=TRUE,(($W103*LIQUIDACION!$L$1047)*LIQUIDACION!$D$1045/IF(AND(LIQUIDACION!$D$1044&gt;LIQUIDACION!$B$1046,LIQUIDACION!$B$1046&gt;LIQUIDACION!$D$1043),366,365)),0)</f>
        <v>0</v>
      </c>
    </row>
    <row r="104" spans="2:50" x14ac:dyDescent="0.25">
      <c r="B104" s="123">
        <v>92</v>
      </c>
      <c r="C104" s="125"/>
      <c r="D104" s="170"/>
      <c r="E104" s="170"/>
      <c r="F104" s="170"/>
      <c r="G104" s="170">
        <f t="shared" si="9"/>
        <v>0</v>
      </c>
      <c r="H104" s="170">
        <f t="shared" si="10"/>
        <v>0</v>
      </c>
      <c r="I104" s="170"/>
      <c r="J104" s="170"/>
      <c r="K104" s="170"/>
      <c r="L104" s="170"/>
      <c r="M104" s="170"/>
      <c r="N104" s="170"/>
      <c r="O104" s="170"/>
      <c r="P104" s="170"/>
      <c r="Q104" s="170"/>
      <c r="R104" s="170"/>
      <c r="S104" s="170"/>
      <c r="T104" s="170"/>
      <c r="U104" s="170"/>
      <c r="V104" s="170"/>
      <c r="W104" s="170"/>
      <c r="X104" s="170"/>
      <c r="Y104" s="170"/>
      <c r="Z104" s="170"/>
      <c r="AA104" s="170"/>
      <c r="AB104" s="415">
        <f t="shared" si="11"/>
        <v>0</v>
      </c>
      <c r="AC104" s="415">
        <f t="shared" si="12"/>
        <v>0</v>
      </c>
      <c r="AE104" s="618">
        <f>IF(AE$12=TRUE,(($D104*LIQUIDACION!$L$1046)*LIQUIDACION!$D$1045/IF(AND(LIQUIDACION!$D$1044&gt;LIQUIDACION!$B$1046,LIQUIDACION!$B$1046&gt;LIQUIDACION!$D$1043),366,365)),0)</f>
        <v>0</v>
      </c>
      <c r="AF104" s="618">
        <f>IF(AF$12=TRUE,(($E104*LIQUIDACION!$L$1046)*LIQUIDACION!$D$1045/IF(AND(LIQUIDACION!$D$1044&gt;LIQUIDACION!$B$1046,LIQUIDACION!$B$1046&gt;LIQUIDACION!$D$1043),366,365)),0)</f>
        <v>0</v>
      </c>
      <c r="AG104" s="618">
        <f>IF(AG$12=TRUE,(($F104*LIQUIDACION!$L$1046)*LIQUIDACION!$D$1045/IF(AND(LIQUIDACION!$D$1044&gt;LIQUIDACION!$B$1046,LIQUIDACION!$B$1046&gt;LIQUIDACION!$D$1043),366,365)),0)</f>
        <v>0</v>
      </c>
      <c r="AH104" s="618">
        <f>IF(AH$12=TRUE,(($G104*LIQUIDACION!$L$1046)*LIQUIDACION!$D$1045/IF(AND(LIQUIDACION!$D$1044&gt;LIQUIDACION!$B$1046,LIQUIDACION!$B$1046&gt;LIQUIDACION!$D$1043),366,365)),0)</f>
        <v>0</v>
      </c>
      <c r="AI104" s="618">
        <f>IF(AI$12=TRUE,(($H104*LIQUIDACION!$L$1047)*LIQUIDACION!$D$1045/IF(AND(LIQUIDACION!$D$1044&gt;LIQUIDACION!$B$1046,LIQUIDACION!$B$1046&gt;LIQUIDACION!$D$1043),366,365)),0)</f>
        <v>0</v>
      </c>
      <c r="AJ104" s="618">
        <f>IF(AJ$12=TRUE,(($I104*LIQUIDACION!$L$1047)*LIQUIDACION!$D$1045/IF(AND(LIQUIDACION!$D$1044&gt;LIQUIDACION!$B$1046,LIQUIDACION!$B$1046&gt;LIQUIDACION!$D$1043),366,365)),0)</f>
        <v>0</v>
      </c>
      <c r="AK104" s="618">
        <f>IF(AK$12=TRUE,(($J104*LIQUIDACION!$L$1047)*LIQUIDACION!$D$1045/IF(AND(LIQUIDACION!$D$1044&gt;LIQUIDACION!$B$1046,LIQUIDACION!$B$1046&gt;LIQUIDACION!$D$1043),366,365)),0)</f>
        <v>0</v>
      </c>
      <c r="AL104" s="618">
        <f>IF(AL$12=TRUE,(($K104*LIQUIDACION!$L$1047)*LIQUIDACION!$D$1045/IF(AND(LIQUIDACION!$D$1044&gt;LIQUIDACION!$B$1046,LIQUIDACION!$B$1046&gt;LIQUIDACION!$D$1043),366,365)),0)</f>
        <v>0</v>
      </c>
      <c r="AM104" s="618">
        <f>IF(AM$12=TRUE,(($L104*LIQUIDACION!$L$1047)*LIQUIDACION!$D$1045/IF(AND(LIQUIDACION!$D$1044&gt;LIQUIDACION!$B$1046,LIQUIDACION!$B$1046&gt;LIQUIDACION!$D$1043),366,365)),0)</f>
        <v>0</v>
      </c>
      <c r="AN104" s="618">
        <f>IF(AN$12=TRUE,(($M104*LIQUIDACION!$L$1047)*LIQUIDACION!$D$1045/IF(AND(LIQUIDACION!$D$1044&gt;LIQUIDACION!$B$1046,LIQUIDACION!$B$1046&gt;LIQUIDACION!$D$1043),366,365)),0)</f>
        <v>0</v>
      </c>
      <c r="AO104" s="618">
        <f>IF(AO$12=TRUE,(($N104*LIQUIDACION!$L$1047)*LIQUIDACION!$D$1045/IF(AND(LIQUIDACION!$D$1044&gt;LIQUIDACION!$B$1046,LIQUIDACION!$B$1046&gt;LIQUIDACION!$D$1043),366,365)),0)</f>
        <v>0</v>
      </c>
      <c r="AP104" s="618">
        <f>IF(AP$12=TRUE,(($O104*LIQUIDACION!$L$1047)*LIQUIDACION!$D$1045/IF(AND(LIQUIDACION!$D$1044&gt;LIQUIDACION!$B$1046,LIQUIDACION!$B$1046&gt;LIQUIDACION!$D$1043),366,365)),0)</f>
        <v>0</v>
      </c>
      <c r="AQ104" s="618">
        <f>IF(AQ$12=TRUE,(($P104*LIQUIDACION!$L$1047)*LIQUIDACION!$D$1045/IF(AND(LIQUIDACION!$D$1044&gt;LIQUIDACION!$B$1046,LIQUIDACION!$B$1046&gt;LIQUIDACION!$D$1043),366,365)),0)</f>
        <v>0</v>
      </c>
      <c r="AR104" s="618">
        <f>IF(AR$12=TRUE,(($Q104*LIQUIDACION!$L$1047)*LIQUIDACION!$D$1045/IF(AND(LIQUIDACION!$D$1044&gt;LIQUIDACION!$B$1046,LIQUIDACION!$B$1046&gt;LIQUIDACION!$D$1043),366,365)),0)</f>
        <v>0</v>
      </c>
      <c r="AS104" s="618">
        <f>IF(AS$12=TRUE,(($R104*LIQUIDACION!$L$1047)*LIQUIDACION!$D$1045/IF(AND(LIQUIDACION!$D$1044&gt;LIQUIDACION!$B$1046,LIQUIDACION!$B$1046&gt;LIQUIDACION!$D$1043),366,365)),0)</f>
        <v>0</v>
      </c>
      <c r="AT104" s="618">
        <f>IF(AT$12=TRUE,(($S104*LIQUIDACION!$L$1047)*LIQUIDACION!$D$1045/IF(AND(LIQUIDACION!$D$1044&gt;LIQUIDACION!$B$1046,LIQUIDACION!$B$1046&gt;LIQUIDACION!$D$1043),366,365)),0)</f>
        <v>0</v>
      </c>
      <c r="AU104" s="618">
        <f>IF(AU$12=TRUE,(($T104*LIQUIDACION!$L$1047)*LIQUIDACION!$D$1045/IF(AND(LIQUIDACION!$D$1044&gt;LIQUIDACION!$B$1046,LIQUIDACION!$B$1046&gt;LIQUIDACION!$D$1043),366,365)),0)</f>
        <v>0</v>
      </c>
      <c r="AV104" s="618">
        <f>IF(AV$12=TRUE,(($U104*LIQUIDACION!$L$1047)*LIQUIDACION!$D$1045/IF(AND(LIQUIDACION!$D$1044&gt;LIQUIDACION!$B$1046,LIQUIDACION!$B$1046&gt;LIQUIDACION!$D$1043),366,365)),0)</f>
        <v>0</v>
      </c>
      <c r="AW104" s="618">
        <f>IF(AW$12=TRUE,(($V104*LIQUIDACION!$L$1047)*LIQUIDACION!$D$1045/IF(AND(LIQUIDACION!$D$1044&gt;LIQUIDACION!$B$1046,LIQUIDACION!$B$1046&gt;LIQUIDACION!$D$1043),366,365)),0)</f>
        <v>0</v>
      </c>
      <c r="AX104" s="618">
        <f>IF(AX$12=TRUE,(($W104*LIQUIDACION!$L$1047)*LIQUIDACION!$D$1045/IF(AND(LIQUIDACION!$D$1044&gt;LIQUIDACION!$B$1046,LIQUIDACION!$B$1046&gt;LIQUIDACION!$D$1043),366,365)),0)</f>
        <v>0</v>
      </c>
    </row>
    <row r="105" spans="2:50" x14ac:dyDescent="0.25">
      <c r="B105" s="121">
        <v>93</v>
      </c>
      <c r="C105" s="125"/>
      <c r="D105" s="170"/>
      <c r="E105" s="170"/>
      <c r="F105" s="170"/>
      <c r="G105" s="170">
        <f t="shared" si="9"/>
        <v>0</v>
      </c>
      <c r="H105" s="170">
        <f t="shared" si="10"/>
        <v>0</v>
      </c>
      <c r="I105" s="170"/>
      <c r="J105" s="170"/>
      <c r="K105" s="170"/>
      <c r="L105" s="170"/>
      <c r="M105" s="170"/>
      <c r="N105" s="170"/>
      <c r="O105" s="170"/>
      <c r="P105" s="170"/>
      <c r="Q105" s="170"/>
      <c r="R105" s="170"/>
      <c r="S105" s="170"/>
      <c r="T105" s="170"/>
      <c r="U105" s="170"/>
      <c r="V105" s="170"/>
      <c r="W105" s="170"/>
      <c r="X105" s="170"/>
      <c r="Y105" s="170"/>
      <c r="Z105" s="170"/>
      <c r="AA105" s="170"/>
      <c r="AB105" s="415">
        <f t="shared" si="11"/>
        <v>0</v>
      </c>
      <c r="AC105" s="415">
        <f t="shared" si="12"/>
        <v>0</v>
      </c>
      <c r="AE105" s="618">
        <f>IF(AE$12=TRUE,(($D105*LIQUIDACION!$L$1046)*LIQUIDACION!$D$1045/IF(AND(LIQUIDACION!$D$1044&gt;LIQUIDACION!$B$1046,LIQUIDACION!$B$1046&gt;LIQUIDACION!$D$1043),366,365)),0)</f>
        <v>0</v>
      </c>
      <c r="AF105" s="618">
        <f>IF(AF$12=TRUE,(($E105*LIQUIDACION!$L$1046)*LIQUIDACION!$D$1045/IF(AND(LIQUIDACION!$D$1044&gt;LIQUIDACION!$B$1046,LIQUIDACION!$B$1046&gt;LIQUIDACION!$D$1043),366,365)),0)</f>
        <v>0</v>
      </c>
      <c r="AG105" s="618">
        <f>IF(AG$12=TRUE,(($F105*LIQUIDACION!$L$1046)*LIQUIDACION!$D$1045/IF(AND(LIQUIDACION!$D$1044&gt;LIQUIDACION!$B$1046,LIQUIDACION!$B$1046&gt;LIQUIDACION!$D$1043),366,365)),0)</f>
        <v>0</v>
      </c>
      <c r="AH105" s="618">
        <f>IF(AH$12=TRUE,(($G105*LIQUIDACION!$L$1046)*LIQUIDACION!$D$1045/IF(AND(LIQUIDACION!$D$1044&gt;LIQUIDACION!$B$1046,LIQUIDACION!$B$1046&gt;LIQUIDACION!$D$1043),366,365)),0)</f>
        <v>0</v>
      </c>
      <c r="AI105" s="618">
        <f>IF(AI$12=TRUE,(($H105*LIQUIDACION!$L$1047)*LIQUIDACION!$D$1045/IF(AND(LIQUIDACION!$D$1044&gt;LIQUIDACION!$B$1046,LIQUIDACION!$B$1046&gt;LIQUIDACION!$D$1043),366,365)),0)</f>
        <v>0</v>
      </c>
      <c r="AJ105" s="618">
        <f>IF(AJ$12=TRUE,(($I105*LIQUIDACION!$L$1047)*LIQUIDACION!$D$1045/IF(AND(LIQUIDACION!$D$1044&gt;LIQUIDACION!$B$1046,LIQUIDACION!$B$1046&gt;LIQUIDACION!$D$1043),366,365)),0)</f>
        <v>0</v>
      </c>
      <c r="AK105" s="618">
        <f>IF(AK$12=TRUE,(($J105*LIQUIDACION!$L$1047)*LIQUIDACION!$D$1045/IF(AND(LIQUIDACION!$D$1044&gt;LIQUIDACION!$B$1046,LIQUIDACION!$B$1046&gt;LIQUIDACION!$D$1043),366,365)),0)</f>
        <v>0</v>
      </c>
      <c r="AL105" s="618">
        <f>IF(AL$12=TRUE,(($K105*LIQUIDACION!$L$1047)*LIQUIDACION!$D$1045/IF(AND(LIQUIDACION!$D$1044&gt;LIQUIDACION!$B$1046,LIQUIDACION!$B$1046&gt;LIQUIDACION!$D$1043),366,365)),0)</f>
        <v>0</v>
      </c>
      <c r="AM105" s="618">
        <f>IF(AM$12=TRUE,(($L105*LIQUIDACION!$L$1047)*LIQUIDACION!$D$1045/IF(AND(LIQUIDACION!$D$1044&gt;LIQUIDACION!$B$1046,LIQUIDACION!$B$1046&gt;LIQUIDACION!$D$1043),366,365)),0)</f>
        <v>0</v>
      </c>
      <c r="AN105" s="618">
        <f>IF(AN$12=TRUE,(($M105*LIQUIDACION!$L$1047)*LIQUIDACION!$D$1045/IF(AND(LIQUIDACION!$D$1044&gt;LIQUIDACION!$B$1046,LIQUIDACION!$B$1046&gt;LIQUIDACION!$D$1043),366,365)),0)</f>
        <v>0</v>
      </c>
      <c r="AO105" s="618">
        <f>IF(AO$12=TRUE,(($N105*LIQUIDACION!$L$1047)*LIQUIDACION!$D$1045/IF(AND(LIQUIDACION!$D$1044&gt;LIQUIDACION!$B$1046,LIQUIDACION!$B$1046&gt;LIQUIDACION!$D$1043),366,365)),0)</f>
        <v>0</v>
      </c>
      <c r="AP105" s="618">
        <f>IF(AP$12=TRUE,(($O105*LIQUIDACION!$L$1047)*LIQUIDACION!$D$1045/IF(AND(LIQUIDACION!$D$1044&gt;LIQUIDACION!$B$1046,LIQUIDACION!$B$1046&gt;LIQUIDACION!$D$1043),366,365)),0)</f>
        <v>0</v>
      </c>
      <c r="AQ105" s="618">
        <f>IF(AQ$12=TRUE,(($P105*LIQUIDACION!$L$1047)*LIQUIDACION!$D$1045/IF(AND(LIQUIDACION!$D$1044&gt;LIQUIDACION!$B$1046,LIQUIDACION!$B$1046&gt;LIQUIDACION!$D$1043),366,365)),0)</f>
        <v>0</v>
      </c>
      <c r="AR105" s="618">
        <f>IF(AR$12=TRUE,(($Q105*LIQUIDACION!$L$1047)*LIQUIDACION!$D$1045/IF(AND(LIQUIDACION!$D$1044&gt;LIQUIDACION!$B$1046,LIQUIDACION!$B$1046&gt;LIQUIDACION!$D$1043),366,365)),0)</f>
        <v>0</v>
      </c>
      <c r="AS105" s="618">
        <f>IF(AS$12=TRUE,(($R105*LIQUIDACION!$L$1047)*LIQUIDACION!$D$1045/IF(AND(LIQUIDACION!$D$1044&gt;LIQUIDACION!$B$1046,LIQUIDACION!$B$1046&gt;LIQUIDACION!$D$1043),366,365)),0)</f>
        <v>0</v>
      </c>
      <c r="AT105" s="618">
        <f>IF(AT$12=TRUE,(($S105*LIQUIDACION!$L$1047)*LIQUIDACION!$D$1045/IF(AND(LIQUIDACION!$D$1044&gt;LIQUIDACION!$B$1046,LIQUIDACION!$B$1046&gt;LIQUIDACION!$D$1043),366,365)),0)</f>
        <v>0</v>
      </c>
      <c r="AU105" s="618">
        <f>IF(AU$12=TRUE,(($T105*LIQUIDACION!$L$1047)*LIQUIDACION!$D$1045/IF(AND(LIQUIDACION!$D$1044&gt;LIQUIDACION!$B$1046,LIQUIDACION!$B$1046&gt;LIQUIDACION!$D$1043),366,365)),0)</f>
        <v>0</v>
      </c>
      <c r="AV105" s="618">
        <f>IF(AV$12=TRUE,(($U105*LIQUIDACION!$L$1047)*LIQUIDACION!$D$1045/IF(AND(LIQUIDACION!$D$1044&gt;LIQUIDACION!$B$1046,LIQUIDACION!$B$1046&gt;LIQUIDACION!$D$1043),366,365)),0)</f>
        <v>0</v>
      </c>
      <c r="AW105" s="618">
        <f>IF(AW$12=TRUE,(($V105*LIQUIDACION!$L$1047)*LIQUIDACION!$D$1045/IF(AND(LIQUIDACION!$D$1044&gt;LIQUIDACION!$B$1046,LIQUIDACION!$B$1046&gt;LIQUIDACION!$D$1043),366,365)),0)</f>
        <v>0</v>
      </c>
      <c r="AX105" s="618">
        <f>IF(AX$12=TRUE,(($W105*LIQUIDACION!$L$1047)*LIQUIDACION!$D$1045/IF(AND(LIQUIDACION!$D$1044&gt;LIQUIDACION!$B$1046,LIQUIDACION!$B$1046&gt;LIQUIDACION!$D$1043),366,365)),0)</f>
        <v>0</v>
      </c>
    </row>
    <row r="106" spans="2:50" x14ac:dyDescent="0.25">
      <c r="B106" s="123">
        <v>94</v>
      </c>
      <c r="C106" s="125"/>
      <c r="D106" s="170"/>
      <c r="E106" s="170"/>
      <c r="F106" s="170"/>
      <c r="G106" s="170">
        <f t="shared" si="9"/>
        <v>0</v>
      </c>
      <c r="H106" s="170">
        <f t="shared" si="10"/>
        <v>0</v>
      </c>
      <c r="I106" s="170"/>
      <c r="J106" s="170"/>
      <c r="K106" s="170"/>
      <c r="L106" s="170"/>
      <c r="M106" s="170"/>
      <c r="N106" s="170"/>
      <c r="O106" s="170"/>
      <c r="P106" s="170"/>
      <c r="Q106" s="170"/>
      <c r="R106" s="170"/>
      <c r="S106" s="170"/>
      <c r="T106" s="170"/>
      <c r="U106" s="170"/>
      <c r="V106" s="170"/>
      <c r="W106" s="170"/>
      <c r="X106" s="170"/>
      <c r="Y106" s="170"/>
      <c r="Z106" s="170"/>
      <c r="AA106" s="170"/>
      <c r="AB106" s="415">
        <f t="shared" si="11"/>
        <v>0</v>
      </c>
      <c r="AC106" s="415">
        <f t="shared" si="12"/>
        <v>0</v>
      </c>
      <c r="AE106" s="618">
        <f>IF(AE$12=TRUE,(($D106*LIQUIDACION!$L$1046)*LIQUIDACION!$D$1045/IF(AND(LIQUIDACION!$D$1044&gt;LIQUIDACION!$B$1046,LIQUIDACION!$B$1046&gt;LIQUIDACION!$D$1043),366,365)),0)</f>
        <v>0</v>
      </c>
      <c r="AF106" s="618">
        <f>IF(AF$12=TRUE,(($E106*LIQUIDACION!$L$1046)*LIQUIDACION!$D$1045/IF(AND(LIQUIDACION!$D$1044&gt;LIQUIDACION!$B$1046,LIQUIDACION!$B$1046&gt;LIQUIDACION!$D$1043),366,365)),0)</f>
        <v>0</v>
      </c>
      <c r="AG106" s="618">
        <f>IF(AG$12=TRUE,(($F106*LIQUIDACION!$L$1046)*LIQUIDACION!$D$1045/IF(AND(LIQUIDACION!$D$1044&gt;LIQUIDACION!$B$1046,LIQUIDACION!$B$1046&gt;LIQUIDACION!$D$1043),366,365)),0)</f>
        <v>0</v>
      </c>
      <c r="AH106" s="618">
        <f>IF(AH$12=TRUE,(($G106*LIQUIDACION!$L$1046)*LIQUIDACION!$D$1045/IF(AND(LIQUIDACION!$D$1044&gt;LIQUIDACION!$B$1046,LIQUIDACION!$B$1046&gt;LIQUIDACION!$D$1043),366,365)),0)</f>
        <v>0</v>
      </c>
      <c r="AI106" s="618">
        <f>IF(AI$12=TRUE,(($H106*LIQUIDACION!$L$1047)*LIQUIDACION!$D$1045/IF(AND(LIQUIDACION!$D$1044&gt;LIQUIDACION!$B$1046,LIQUIDACION!$B$1046&gt;LIQUIDACION!$D$1043),366,365)),0)</f>
        <v>0</v>
      </c>
      <c r="AJ106" s="618">
        <f>IF(AJ$12=TRUE,(($I106*LIQUIDACION!$L$1047)*LIQUIDACION!$D$1045/IF(AND(LIQUIDACION!$D$1044&gt;LIQUIDACION!$B$1046,LIQUIDACION!$B$1046&gt;LIQUIDACION!$D$1043),366,365)),0)</f>
        <v>0</v>
      </c>
      <c r="AK106" s="618">
        <f>IF(AK$12=TRUE,(($J106*LIQUIDACION!$L$1047)*LIQUIDACION!$D$1045/IF(AND(LIQUIDACION!$D$1044&gt;LIQUIDACION!$B$1046,LIQUIDACION!$B$1046&gt;LIQUIDACION!$D$1043),366,365)),0)</f>
        <v>0</v>
      </c>
      <c r="AL106" s="618">
        <f>IF(AL$12=TRUE,(($K106*LIQUIDACION!$L$1047)*LIQUIDACION!$D$1045/IF(AND(LIQUIDACION!$D$1044&gt;LIQUIDACION!$B$1046,LIQUIDACION!$B$1046&gt;LIQUIDACION!$D$1043),366,365)),0)</f>
        <v>0</v>
      </c>
      <c r="AM106" s="618">
        <f>IF(AM$12=TRUE,(($L106*LIQUIDACION!$L$1047)*LIQUIDACION!$D$1045/IF(AND(LIQUIDACION!$D$1044&gt;LIQUIDACION!$B$1046,LIQUIDACION!$B$1046&gt;LIQUIDACION!$D$1043),366,365)),0)</f>
        <v>0</v>
      </c>
      <c r="AN106" s="618">
        <f>IF(AN$12=TRUE,(($M106*LIQUIDACION!$L$1047)*LIQUIDACION!$D$1045/IF(AND(LIQUIDACION!$D$1044&gt;LIQUIDACION!$B$1046,LIQUIDACION!$B$1046&gt;LIQUIDACION!$D$1043),366,365)),0)</f>
        <v>0</v>
      </c>
      <c r="AO106" s="618">
        <f>IF(AO$12=TRUE,(($N106*LIQUIDACION!$L$1047)*LIQUIDACION!$D$1045/IF(AND(LIQUIDACION!$D$1044&gt;LIQUIDACION!$B$1046,LIQUIDACION!$B$1046&gt;LIQUIDACION!$D$1043),366,365)),0)</f>
        <v>0</v>
      </c>
      <c r="AP106" s="618">
        <f>IF(AP$12=TRUE,(($O106*LIQUIDACION!$L$1047)*LIQUIDACION!$D$1045/IF(AND(LIQUIDACION!$D$1044&gt;LIQUIDACION!$B$1046,LIQUIDACION!$B$1046&gt;LIQUIDACION!$D$1043),366,365)),0)</f>
        <v>0</v>
      </c>
      <c r="AQ106" s="618">
        <f>IF(AQ$12=TRUE,(($P106*LIQUIDACION!$L$1047)*LIQUIDACION!$D$1045/IF(AND(LIQUIDACION!$D$1044&gt;LIQUIDACION!$B$1046,LIQUIDACION!$B$1046&gt;LIQUIDACION!$D$1043),366,365)),0)</f>
        <v>0</v>
      </c>
      <c r="AR106" s="618">
        <f>IF(AR$12=TRUE,(($Q106*LIQUIDACION!$L$1047)*LIQUIDACION!$D$1045/IF(AND(LIQUIDACION!$D$1044&gt;LIQUIDACION!$B$1046,LIQUIDACION!$B$1046&gt;LIQUIDACION!$D$1043),366,365)),0)</f>
        <v>0</v>
      </c>
      <c r="AS106" s="618">
        <f>IF(AS$12=TRUE,(($R106*LIQUIDACION!$L$1047)*LIQUIDACION!$D$1045/IF(AND(LIQUIDACION!$D$1044&gt;LIQUIDACION!$B$1046,LIQUIDACION!$B$1046&gt;LIQUIDACION!$D$1043),366,365)),0)</f>
        <v>0</v>
      </c>
      <c r="AT106" s="618">
        <f>IF(AT$12=TRUE,(($S106*LIQUIDACION!$L$1047)*LIQUIDACION!$D$1045/IF(AND(LIQUIDACION!$D$1044&gt;LIQUIDACION!$B$1046,LIQUIDACION!$B$1046&gt;LIQUIDACION!$D$1043),366,365)),0)</f>
        <v>0</v>
      </c>
      <c r="AU106" s="618">
        <f>IF(AU$12=TRUE,(($T106*LIQUIDACION!$L$1047)*LIQUIDACION!$D$1045/IF(AND(LIQUIDACION!$D$1044&gt;LIQUIDACION!$B$1046,LIQUIDACION!$B$1046&gt;LIQUIDACION!$D$1043),366,365)),0)</f>
        <v>0</v>
      </c>
      <c r="AV106" s="618">
        <f>IF(AV$12=TRUE,(($U106*LIQUIDACION!$L$1047)*LIQUIDACION!$D$1045/IF(AND(LIQUIDACION!$D$1044&gt;LIQUIDACION!$B$1046,LIQUIDACION!$B$1046&gt;LIQUIDACION!$D$1043),366,365)),0)</f>
        <v>0</v>
      </c>
      <c r="AW106" s="618">
        <f>IF(AW$12=TRUE,(($V106*LIQUIDACION!$L$1047)*LIQUIDACION!$D$1045/IF(AND(LIQUIDACION!$D$1044&gt;LIQUIDACION!$B$1046,LIQUIDACION!$B$1046&gt;LIQUIDACION!$D$1043),366,365)),0)</f>
        <v>0</v>
      </c>
      <c r="AX106" s="618">
        <f>IF(AX$12=TRUE,(($W106*LIQUIDACION!$L$1047)*LIQUIDACION!$D$1045/IF(AND(LIQUIDACION!$D$1044&gt;LIQUIDACION!$B$1046,LIQUIDACION!$B$1046&gt;LIQUIDACION!$D$1043),366,365)),0)</f>
        <v>0</v>
      </c>
    </row>
    <row r="107" spans="2:50" x14ac:dyDescent="0.25">
      <c r="B107" s="121">
        <v>95</v>
      </c>
      <c r="C107" s="125"/>
      <c r="D107" s="170"/>
      <c r="E107" s="170"/>
      <c r="F107" s="170"/>
      <c r="G107" s="170">
        <f t="shared" si="9"/>
        <v>0</v>
      </c>
      <c r="H107" s="170">
        <f t="shared" si="10"/>
        <v>0</v>
      </c>
      <c r="I107" s="170"/>
      <c r="J107" s="170"/>
      <c r="K107" s="170"/>
      <c r="L107" s="170"/>
      <c r="M107" s="170"/>
      <c r="N107" s="170"/>
      <c r="O107" s="170"/>
      <c r="P107" s="170"/>
      <c r="Q107" s="170"/>
      <c r="R107" s="170"/>
      <c r="S107" s="170"/>
      <c r="T107" s="170"/>
      <c r="U107" s="170"/>
      <c r="V107" s="170"/>
      <c r="W107" s="170"/>
      <c r="X107" s="170"/>
      <c r="Y107" s="170"/>
      <c r="Z107" s="170"/>
      <c r="AA107" s="170"/>
      <c r="AB107" s="415">
        <f t="shared" si="11"/>
        <v>0</v>
      </c>
      <c r="AC107" s="415">
        <f t="shared" si="12"/>
        <v>0</v>
      </c>
      <c r="AE107" s="618">
        <f>IF(AE$12=TRUE,(($D107*LIQUIDACION!$L$1046)*LIQUIDACION!$D$1045/IF(AND(LIQUIDACION!$D$1044&gt;LIQUIDACION!$B$1046,LIQUIDACION!$B$1046&gt;LIQUIDACION!$D$1043),366,365)),0)</f>
        <v>0</v>
      </c>
      <c r="AF107" s="618">
        <f>IF(AF$12=TRUE,(($E107*LIQUIDACION!$L$1046)*LIQUIDACION!$D$1045/IF(AND(LIQUIDACION!$D$1044&gt;LIQUIDACION!$B$1046,LIQUIDACION!$B$1046&gt;LIQUIDACION!$D$1043),366,365)),0)</f>
        <v>0</v>
      </c>
      <c r="AG107" s="618">
        <f>IF(AG$12=TRUE,(($F107*LIQUIDACION!$L$1046)*LIQUIDACION!$D$1045/IF(AND(LIQUIDACION!$D$1044&gt;LIQUIDACION!$B$1046,LIQUIDACION!$B$1046&gt;LIQUIDACION!$D$1043),366,365)),0)</f>
        <v>0</v>
      </c>
      <c r="AH107" s="618">
        <f>IF(AH$12=TRUE,(($G107*LIQUIDACION!$L$1046)*LIQUIDACION!$D$1045/IF(AND(LIQUIDACION!$D$1044&gt;LIQUIDACION!$B$1046,LIQUIDACION!$B$1046&gt;LIQUIDACION!$D$1043),366,365)),0)</f>
        <v>0</v>
      </c>
      <c r="AI107" s="618">
        <f>IF(AI$12=TRUE,(($H107*LIQUIDACION!$L$1047)*LIQUIDACION!$D$1045/IF(AND(LIQUIDACION!$D$1044&gt;LIQUIDACION!$B$1046,LIQUIDACION!$B$1046&gt;LIQUIDACION!$D$1043),366,365)),0)</f>
        <v>0</v>
      </c>
      <c r="AJ107" s="618">
        <f>IF(AJ$12=TRUE,(($I107*LIQUIDACION!$L$1047)*LIQUIDACION!$D$1045/IF(AND(LIQUIDACION!$D$1044&gt;LIQUIDACION!$B$1046,LIQUIDACION!$B$1046&gt;LIQUIDACION!$D$1043),366,365)),0)</f>
        <v>0</v>
      </c>
      <c r="AK107" s="618">
        <f>IF(AK$12=TRUE,(($J107*LIQUIDACION!$L$1047)*LIQUIDACION!$D$1045/IF(AND(LIQUIDACION!$D$1044&gt;LIQUIDACION!$B$1046,LIQUIDACION!$B$1046&gt;LIQUIDACION!$D$1043),366,365)),0)</f>
        <v>0</v>
      </c>
      <c r="AL107" s="618">
        <f>IF(AL$12=TRUE,(($K107*LIQUIDACION!$L$1047)*LIQUIDACION!$D$1045/IF(AND(LIQUIDACION!$D$1044&gt;LIQUIDACION!$B$1046,LIQUIDACION!$B$1046&gt;LIQUIDACION!$D$1043),366,365)),0)</f>
        <v>0</v>
      </c>
      <c r="AM107" s="618">
        <f>IF(AM$12=TRUE,(($L107*LIQUIDACION!$L$1047)*LIQUIDACION!$D$1045/IF(AND(LIQUIDACION!$D$1044&gt;LIQUIDACION!$B$1046,LIQUIDACION!$B$1046&gt;LIQUIDACION!$D$1043),366,365)),0)</f>
        <v>0</v>
      </c>
      <c r="AN107" s="618">
        <f>IF(AN$12=TRUE,(($M107*LIQUIDACION!$L$1047)*LIQUIDACION!$D$1045/IF(AND(LIQUIDACION!$D$1044&gt;LIQUIDACION!$B$1046,LIQUIDACION!$B$1046&gt;LIQUIDACION!$D$1043),366,365)),0)</f>
        <v>0</v>
      </c>
      <c r="AO107" s="618">
        <f>IF(AO$12=TRUE,(($N107*LIQUIDACION!$L$1047)*LIQUIDACION!$D$1045/IF(AND(LIQUIDACION!$D$1044&gt;LIQUIDACION!$B$1046,LIQUIDACION!$B$1046&gt;LIQUIDACION!$D$1043),366,365)),0)</f>
        <v>0</v>
      </c>
      <c r="AP107" s="618">
        <f>IF(AP$12=TRUE,(($O107*LIQUIDACION!$L$1047)*LIQUIDACION!$D$1045/IF(AND(LIQUIDACION!$D$1044&gt;LIQUIDACION!$B$1046,LIQUIDACION!$B$1046&gt;LIQUIDACION!$D$1043),366,365)),0)</f>
        <v>0</v>
      </c>
      <c r="AQ107" s="618">
        <f>IF(AQ$12=TRUE,(($P107*LIQUIDACION!$L$1047)*LIQUIDACION!$D$1045/IF(AND(LIQUIDACION!$D$1044&gt;LIQUIDACION!$B$1046,LIQUIDACION!$B$1046&gt;LIQUIDACION!$D$1043),366,365)),0)</f>
        <v>0</v>
      </c>
      <c r="AR107" s="618">
        <f>IF(AR$12=TRUE,(($Q107*LIQUIDACION!$L$1047)*LIQUIDACION!$D$1045/IF(AND(LIQUIDACION!$D$1044&gt;LIQUIDACION!$B$1046,LIQUIDACION!$B$1046&gt;LIQUIDACION!$D$1043),366,365)),0)</f>
        <v>0</v>
      </c>
      <c r="AS107" s="618">
        <f>IF(AS$12=TRUE,(($R107*LIQUIDACION!$L$1047)*LIQUIDACION!$D$1045/IF(AND(LIQUIDACION!$D$1044&gt;LIQUIDACION!$B$1046,LIQUIDACION!$B$1046&gt;LIQUIDACION!$D$1043),366,365)),0)</f>
        <v>0</v>
      </c>
      <c r="AT107" s="618">
        <f>IF(AT$12=TRUE,(($S107*LIQUIDACION!$L$1047)*LIQUIDACION!$D$1045/IF(AND(LIQUIDACION!$D$1044&gt;LIQUIDACION!$B$1046,LIQUIDACION!$B$1046&gt;LIQUIDACION!$D$1043),366,365)),0)</f>
        <v>0</v>
      </c>
      <c r="AU107" s="618">
        <f>IF(AU$12=TRUE,(($T107*LIQUIDACION!$L$1047)*LIQUIDACION!$D$1045/IF(AND(LIQUIDACION!$D$1044&gt;LIQUIDACION!$B$1046,LIQUIDACION!$B$1046&gt;LIQUIDACION!$D$1043),366,365)),0)</f>
        <v>0</v>
      </c>
      <c r="AV107" s="618">
        <f>IF(AV$12=TRUE,(($U107*LIQUIDACION!$L$1047)*LIQUIDACION!$D$1045/IF(AND(LIQUIDACION!$D$1044&gt;LIQUIDACION!$B$1046,LIQUIDACION!$B$1046&gt;LIQUIDACION!$D$1043),366,365)),0)</f>
        <v>0</v>
      </c>
      <c r="AW107" s="618">
        <f>IF(AW$12=TRUE,(($V107*LIQUIDACION!$L$1047)*LIQUIDACION!$D$1045/IF(AND(LIQUIDACION!$D$1044&gt;LIQUIDACION!$B$1046,LIQUIDACION!$B$1046&gt;LIQUIDACION!$D$1043),366,365)),0)</f>
        <v>0</v>
      </c>
      <c r="AX107" s="618">
        <f>IF(AX$12=TRUE,(($W107*LIQUIDACION!$L$1047)*LIQUIDACION!$D$1045/IF(AND(LIQUIDACION!$D$1044&gt;LIQUIDACION!$B$1046,LIQUIDACION!$B$1046&gt;LIQUIDACION!$D$1043),366,365)),0)</f>
        <v>0</v>
      </c>
    </row>
    <row r="108" spans="2:50" x14ac:dyDescent="0.25">
      <c r="B108" s="123">
        <v>96</v>
      </c>
      <c r="C108" s="125"/>
      <c r="D108" s="170"/>
      <c r="E108" s="170"/>
      <c r="F108" s="170"/>
      <c r="G108" s="170">
        <f t="shared" si="9"/>
        <v>0</v>
      </c>
      <c r="H108" s="170">
        <f t="shared" si="10"/>
        <v>0</v>
      </c>
      <c r="I108" s="170"/>
      <c r="J108" s="170"/>
      <c r="K108" s="170"/>
      <c r="L108" s="170"/>
      <c r="M108" s="170"/>
      <c r="N108" s="170"/>
      <c r="O108" s="170"/>
      <c r="P108" s="170"/>
      <c r="Q108" s="170"/>
      <c r="R108" s="170"/>
      <c r="S108" s="170"/>
      <c r="T108" s="170"/>
      <c r="U108" s="170"/>
      <c r="V108" s="170"/>
      <c r="W108" s="170"/>
      <c r="X108" s="170"/>
      <c r="Y108" s="170"/>
      <c r="Z108" s="170"/>
      <c r="AA108" s="170"/>
      <c r="AB108" s="415">
        <f t="shared" si="11"/>
        <v>0</v>
      </c>
      <c r="AC108" s="415">
        <f t="shared" si="12"/>
        <v>0</v>
      </c>
      <c r="AE108" s="618">
        <f>IF(AE$12=TRUE,(($D108*LIQUIDACION!$L$1046)*LIQUIDACION!$D$1045/IF(AND(LIQUIDACION!$D$1044&gt;LIQUIDACION!$B$1046,LIQUIDACION!$B$1046&gt;LIQUIDACION!$D$1043),366,365)),0)</f>
        <v>0</v>
      </c>
      <c r="AF108" s="618">
        <f>IF(AF$12=TRUE,(($E108*LIQUIDACION!$L$1046)*LIQUIDACION!$D$1045/IF(AND(LIQUIDACION!$D$1044&gt;LIQUIDACION!$B$1046,LIQUIDACION!$B$1046&gt;LIQUIDACION!$D$1043),366,365)),0)</f>
        <v>0</v>
      </c>
      <c r="AG108" s="618">
        <f>IF(AG$12=TRUE,(($F108*LIQUIDACION!$L$1046)*LIQUIDACION!$D$1045/IF(AND(LIQUIDACION!$D$1044&gt;LIQUIDACION!$B$1046,LIQUIDACION!$B$1046&gt;LIQUIDACION!$D$1043),366,365)),0)</f>
        <v>0</v>
      </c>
      <c r="AH108" s="618">
        <f>IF(AH$12=TRUE,(($G108*LIQUIDACION!$L$1046)*LIQUIDACION!$D$1045/IF(AND(LIQUIDACION!$D$1044&gt;LIQUIDACION!$B$1046,LIQUIDACION!$B$1046&gt;LIQUIDACION!$D$1043),366,365)),0)</f>
        <v>0</v>
      </c>
      <c r="AI108" s="618">
        <f>IF(AI$12=TRUE,(($H108*LIQUIDACION!$L$1047)*LIQUIDACION!$D$1045/IF(AND(LIQUIDACION!$D$1044&gt;LIQUIDACION!$B$1046,LIQUIDACION!$B$1046&gt;LIQUIDACION!$D$1043),366,365)),0)</f>
        <v>0</v>
      </c>
      <c r="AJ108" s="618">
        <f>IF(AJ$12=TRUE,(($I108*LIQUIDACION!$L$1047)*LIQUIDACION!$D$1045/IF(AND(LIQUIDACION!$D$1044&gt;LIQUIDACION!$B$1046,LIQUIDACION!$B$1046&gt;LIQUIDACION!$D$1043),366,365)),0)</f>
        <v>0</v>
      </c>
      <c r="AK108" s="618">
        <f>IF(AK$12=TRUE,(($J108*LIQUIDACION!$L$1047)*LIQUIDACION!$D$1045/IF(AND(LIQUIDACION!$D$1044&gt;LIQUIDACION!$B$1046,LIQUIDACION!$B$1046&gt;LIQUIDACION!$D$1043),366,365)),0)</f>
        <v>0</v>
      </c>
      <c r="AL108" s="618">
        <f>IF(AL$12=TRUE,(($K108*LIQUIDACION!$L$1047)*LIQUIDACION!$D$1045/IF(AND(LIQUIDACION!$D$1044&gt;LIQUIDACION!$B$1046,LIQUIDACION!$B$1046&gt;LIQUIDACION!$D$1043),366,365)),0)</f>
        <v>0</v>
      </c>
      <c r="AM108" s="618">
        <f>IF(AM$12=TRUE,(($L108*LIQUIDACION!$L$1047)*LIQUIDACION!$D$1045/IF(AND(LIQUIDACION!$D$1044&gt;LIQUIDACION!$B$1046,LIQUIDACION!$B$1046&gt;LIQUIDACION!$D$1043),366,365)),0)</f>
        <v>0</v>
      </c>
      <c r="AN108" s="618">
        <f>IF(AN$12=TRUE,(($M108*LIQUIDACION!$L$1047)*LIQUIDACION!$D$1045/IF(AND(LIQUIDACION!$D$1044&gt;LIQUIDACION!$B$1046,LIQUIDACION!$B$1046&gt;LIQUIDACION!$D$1043),366,365)),0)</f>
        <v>0</v>
      </c>
      <c r="AO108" s="618">
        <f>IF(AO$12=TRUE,(($N108*LIQUIDACION!$L$1047)*LIQUIDACION!$D$1045/IF(AND(LIQUIDACION!$D$1044&gt;LIQUIDACION!$B$1046,LIQUIDACION!$B$1046&gt;LIQUIDACION!$D$1043),366,365)),0)</f>
        <v>0</v>
      </c>
      <c r="AP108" s="618">
        <f>IF(AP$12=TRUE,(($O108*LIQUIDACION!$L$1047)*LIQUIDACION!$D$1045/IF(AND(LIQUIDACION!$D$1044&gt;LIQUIDACION!$B$1046,LIQUIDACION!$B$1046&gt;LIQUIDACION!$D$1043),366,365)),0)</f>
        <v>0</v>
      </c>
      <c r="AQ108" s="618">
        <f>IF(AQ$12=TRUE,(($P108*LIQUIDACION!$L$1047)*LIQUIDACION!$D$1045/IF(AND(LIQUIDACION!$D$1044&gt;LIQUIDACION!$B$1046,LIQUIDACION!$B$1046&gt;LIQUIDACION!$D$1043),366,365)),0)</f>
        <v>0</v>
      </c>
      <c r="AR108" s="618">
        <f>IF(AR$12=TRUE,(($Q108*LIQUIDACION!$L$1047)*LIQUIDACION!$D$1045/IF(AND(LIQUIDACION!$D$1044&gt;LIQUIDACION!$B$1046,LIQUIDACION!$B$1046&gt;LIQUIDACION!$D$1043),366,365)),0)</f>
        <v>0</v>
      </c>
      <c r="AS108" s="618">
        <f>IF(AS$12=TRUE,(($R108*LIQUIDACION!$L$1047)*LIQUIDACION!$D$1045/IF(AND(LIQUIDACION!$D$1044&gt;LIQUIDACION!$B$1046,LIQUIDACION!$B$1046&gt;LIQUIDACION!$D$1043),366,365)),0)</f>
        <v>0</v>
      </c>
      <c r="AT108" s="618">
        <f>IF(AT$12=TRUE,(($S108*LIQUIDACION!$L$1047)*LIQUIDACION!$D$1045/IF(AND(LIQUIDACION!$D$1044&gt;LIQUIDACION!$B$1046,LIQUIDACION!$B$1046&gt;LIQUIDACION!$D$1043),366,365)),0)</f>
        <v>0</v>
      </c>
      <c r="AU108" s="618">
        <f>IF(AU$12=TRUE,(($T108*LIQUIDACION!$L$1047)*LIQUIDACION!$D$1045/IF(AND(LIQUIDACION!$D$1044&gt;LIQUIDACION!$B$1046,LIQUIDACION!$B$1046&gt;LIQUIDACION!$D$1043),366,365)),0)</f>
        <v>0</v>
      </c>
      <c r="AV108" s="618">
        <f>IF(AV$12=TRUE,(($U108*LIQUIDACION!$L$1047)*LIQUIDACION!$D$1045/IF(AND(LIQUIDACION!$D$1044&gt;LIQUIDACION!$B$1046,LIQUIDACION!$B$1046&gt;LIQUIDACION!$D$1043),366,365)),0)</f>
        <v>0</v>
      </c>
      <c r="AW108" s="618">
        <f>IF(AW$12=TRUE,(($V108*LIQUIDACION!$L$1047)*LIQUIDACION!$D$1045/IF(AND(LIQUIDACION!$D$1044&gt;LIQUIDACION!$B$1046,LIQUIDACION!$B$1046&gt;LIQUIDACION!$D$1043),366,365)),0)</f>
        <v>0</v>
      </c>
      <c r="AX108" s="618">
        <f>IF(AX$12=TRUE,(($W108*LIQUIDACION!$L$1047)*LIQUIDACION!$D$1045/IF(AND(LIQUIDACION!$D$1044&gt;LIQUIDACION!$B$1046,LIQUIDACION!$B$1046&gt;LIQUIDACION!$D$1043),366,365)),0)</f>
        <v>0</v>
      </c>
    </row>
    <row r="109" spans="2:50" x14ac:dyDescent="0.25">
      <c r="B109" s="121">
        <v>97</v>
      </c>
      <c r="C109" s="125"/>
      <c r="D109" s="170"/>
      <c r="E109" s="170"/>
      <c r="F109" s="170"/>
      <c r="G109" s="170">
        <f t="shared" si="9"/>
        <v>0</v>
      </c>
      <c r="H109" s="170">
        <f t="shared" si="10"/>
        <v>0</v>
      </c>
      <c r="I109" s="170"/>
      <c r="J109" s="170"/>
      <c r="K109" s="170"/>
      <c r="L109" s="170"/>
      <c r="M109" s="170"/>
      <c r="N109" s="170"/>
      <c r="O109" s="170"/>
      <c r="P109" s="170"/>
      <c r="Q109" s="170"/>
      <c r="R109" s="170"/>
      <c r="S109" s="170"/>
      <c r="T109" s="170"/>
      <c r="U109" s="170"/>
      <c r="V109" s="170"/>
      <c r="W109" s="170"/>
      <c r="X109" s="170"/>
      <c r="Y109" s="170"/>
      <c r="Z109" s="170"/>
      <c r="AA109" s="170"/>
      <c r="AB109" s="415">
        <f t="shared" si="11"/>
        <v>0</v>
      </c>
      <c r="AC109" s="415">
        <f t="shared" si="12"/>
        <v>0</v>
      </c>
      <c r="AE109" s="618">
        <f>IF(AE$12=TRUE,(($D109*LIQUIDACION!$L$1046)*LIQUIDACION!$D$1045/IF(AND(LIQUIDACION!$D$1044&gt;LIQUIDACION!$B$1046,LIQUIDACION!$B$1046&gt;LIQUIDACION!$D$1043),366,365)),0)</f>
        <v>0</v>
      </c>
      <c r="AF109" s="618">
        <f>IF(AF$12=TRUE,(($E109*LIQUIDACION!$L$1046)*LIQUIDACION!$D$1045/IF(AND(LIQUIDACION!$D$1044&gt;LIQUIDACION!$B$1046,LIQUIDACION!$B$1046&gt;LIQUIDACION!$D$1043),366,365)),0)</f>
        <v>0</v>
      </c>
      <c r="AG109" s="618">
        <f>IF(AG$12=TRUE,(($F109*LIQUIDACION!$L$1046)*LIQUIDACION!$D$1045/IF(AND(LIQUIDACION!$D$1044&gt;LIQUIDACION!$B$1046,LIQUIDACION!$B$1046&gt;LIQUIDACION!$D$1043),366,365)),0)</f>
        <v>0</v>
      </c>
      <c r="AH109" s="618">
        <f>IF(AH$12=TRUE,(($G109*LIQUIDACION!$L$1046)*LIQUIDACION!$D$1045/IF(AND(LIQUIDACION!$D$1044&gt;LIQUIDACION!$B$1046,LIQUIDACION!$B$1046&gt;LIQUIDACION!$D$1043),366,365)),0)</f>
        <v>0</v>
      </c>
      <c r="AI109" s="618">
        <f>IF(AI$12=TRUE,(($H109*LIQUIDACION!$L$1047)*LIQUIDACION!$D$1045/IF(AND(LIQUIDACION!$D$1044&gt;LIQUIDACION!$B$1046,LIQUIDACION!$B$1046&gt;LIQUIDACION!$D$1043),366,365)),0)</f>
        <v>0</v>
      </c>
      <c r="AJ109" s="618">
        <f>IF(AJ$12=TRUE,(($I109*LIQUIDACION!$L$1047)*LIQUIDACION!$D$1045/IF(AND(LIQUIDACION!$D$1044&gt;LIQUIDACION!$B$1046,LIQUIDACION!$B$1046&gt;LIQUIDACION!$D$1043),366,365)),0)</f>
        <v>0</v>
      </c>
      <c r="AK109" s="618">
        <f>IF(AK$12=TRUE,(($J109*LIQUIDACION!$L$1047)*LIQUIDACION!$D$1045/IF(AND(LIQUIDACION!$D$1044&gt;LIQUIDACION!$B$1046,LIQUIDACION!$B$1046&gt;LIQUIDACION!$D$1043),366,365)),0)</f>
        <v>0</v>
      </c>
      <c r="AL109" s="618">
        <f>IF(AL$12=TRUE,(($K109*LIQUIDACION!$L$1047)*LIQUIDACION!$D$1045/IF(AND(LIQUIDACION!$D$1044&gt;LIQUIDACION!$B$1046,LIQUIDACION!$B$1046&gt;LIQUIDACION!$D$1043),366,365)),0)</f>
        <v>0</v>
      </c>
      <c r="AM109" s="618">
        <f>IF(AM$12=TRUE,(($L109*LIQUIDACION!$L$1047)*LIQUIDACION!$D$1045/IF(AND(LIQUIDACION!$D$1044&gt;LIQUIDACION!$B$1046,LIQUIDACION!$B$1046&gt;LIQUIDACION!$D$1043),366,365)),0)</f>
        <v>0</v>
      </c>
      <c r="AN109" s="618">
        <f>IF(AN$12=TRUE,(($M109*LIQUIDACION!$L$1047)*LIQUIDACION!$D$1045/IF(AND(LIQUIDACION!$D$1044&gt;LIQUIDACION!$B$1046,LIQUIDACION!$B$1046&gt;LIQUIDACION!$D$1043),366,365)),0)</f>
        <v>0</v>
      </c>
      <c r="AO109" s="618">
        <f>IF(AO$12=TRUE,(($N109*LIQUIDACION!$L$1047)*LIQUIDACION!$D$1045/IF(AND(LIQUIDACION!$D$1044&gt;LIQUIDACION!$B$1046,LIQUIDACION!$B$1046&gt;LIQUIDACION!$D$1043),366,365)),0)</f>
        <v>0</v>
      </c>
      <c r="AP109" s="618">
        <f>IF(AP$12=TRUE,(($O109*LIQUIDACION!$L$1047)*LIQUIDACION!$D$1045/IF(AND(LIQUIDACION!$D$1044&gt;LIQUIDACION!$B$1046,LIQUIDACION!$B$1046&gt;LIQUIDACION!$D$1043),366,365)),0)</f>
        <v>0</v>
      </c>
      <c r="AQ109" s="618">
        <f>IF(AQ$12=TRUE,(($P109*LIQUIDACION!$L$1047)*LIQUIDACION!$D$1045/IF(AND(LIQUIDACION!$D$1044&gt;LIQUIDACION!$B$1046,LIQUIDACION!$B$1046&gt;LIQUIDACION!$D$1043),366,365)),0)</f>
        <v>0</v>
      </c>
      <c r="AR109" s="618">
        <f>IF(AR$12=TRUE,(($Q109*LIQUIDACION!$L$1047)*LIQUIDACION!$D$1045/IF(AND(LIQUIDACION!$D$1044&gt;LIQUIDACION!$B$1046,LIQUIDACION!$B$1046&gt;LIQUIDACION!$D$1043),366,365)),0)</f>
        <v>0</v>
      </c>
      <c r="AS109" s="618">
        <f>IF(AS$12=TRUE,(($R109*LIQUIDACION!$L$1047)*LIQUIDACION!$D$1045/IF(AND(LIQUIDACION!$D$1044&gt;LIQUIDACION!$B$1046,LIQUIDACION!$B$1046&gt;LIQUIDACION!$D$1043),366,365)),0)</f>
        <v>0</v>
      </c>
      <c r="AT109" s="618">
        <f>IF(AT$12=TRUE,(($S109*LIQUIDACION!$L$1047)*LIQUIDACION!$D$1045/IF(AND(LIQUIDACION!$D$1044&gt;LIQUIDACION!$B$1046,LIQUIDACION!$B$1046&gt;LIQUIDACION!$D$1043),366,365)),0)</f>
        <v>0</v>
      </c>
      <c r="AU109" s="618">
        <f>IF(AU$12=TRUE,(($T109*LIQUIDACION!$L$1047)*LIQUIDACION!$D$1045/IF(AND(LIQUIDACION!$D$1044&gt;LIQUIDACION!$B$1046,LIQUIDACION!$B$1046&gt;LIQUIDACION!$D$1043),366,365)),0)</f>
        <v>0</v>
      </c>
      <c r="AV109" s="618">
        <f>IF(AV$12=TRUE,(($U109*LIQUIDACION!$L$1047)*LIQUIDACION!$D$1045/IF(AND(LIQUIDACION!$D$1044&gt;LIQUIDACION!$B$1046,LIQUIDACION!$B$1046&gt;LIQUIDACION!$D$1043),366,365)),0)</f>
        <v>0</v>
      </c>
      <c r="AW109" s="618">
        <f>IF(AW$12=TRUE,(($V109*LIQUIDACION!$L$1047)*LIQUIDACION!$D$1045/IF(AND(LIQUIDACION!$D$1044&gt;LIQUIDACION!$B$1046,LIQUIDACION!$B$1046&gt;LIQUIDACION!$D$1043),366,365)),0)</f>
        <v>0</v>
      </c>
      <c r="AX109" s="618">
        <f>IF(AX$12=TRUE,(($W109*LIQUIDACION!$L$1047)*LIQUIDACION!$D$1045/IF(AND(LIQUIDACION!$D$1044&gt;LIQUIDACION!$B$1046,LIQUIDACION!$B$1046&gt;LIQUIDACION!$D$1043),366,365)),0)</f>
        <v>0</v>
      </c>
    </row>
    <row r="110" spans="2:50" x14ac:dyDescent="0.25">
      <c r="B110" s="123">
        <v>98</v>
      </c>
      <c r="C110" s="125"/>
      <c r="D110" s="170"/>
      <c r="E110" s="170"/>
      <c r="F110" s="170"/>
      <c r="G110" s="170">
        <f t="shared" si="9"/>
        <v>0</v>
      </c>
      <c r="H110" s="170">
        <f t="shared" si="10"/>
        <v>0</v>
      </c>
      <c r="I110" s="170"/>
      <c r="J110" s="170"/>
      <c r="K110" s="170"/>
      <c r="L110" s="170"/>
      <c r="M110" s="170"/>
      <c r="N110" s="170"/>
      <c r="O110" s="170"/>
      <c r="P110" s="170"/>
      <c r="Q110" s="170"/>
      <c r="R110" s="170"/>
      <c r="S110" s="170"/>
      <c r="T110" s="170"/>
      <c r="U110" s="170"/>
      <c r="V110" s="170"/>
      <c r="W110" s="170"/>
      <c r="X110" s="170"/>
      <c r="Y110" s="170"/>
      <c r="Z110" s="170"/>
      <c r="AA110" s="170"/>
      <c r="AB110" s="415">
        <f t="shared" si="11"/>
        <v>0</v>
      </c>
      <c r="AC110" s="415">
        <f t="shared" si="12"/>
        <v>0</v>
      </c>
      <c r="AE110" s="618">
        <f>IF(AE$12=TRUE,(($D110*LIQUIDACION!$L$1046)*LIQUIDACION!$D$1045/IF(AND(LIQUIDACION!$D$1044&gt;LIQUIDACION!$B$1046,LIQUIDACION!$B$1046&gt;LIQUIDACION!$D$1043),366,365)),0)</f>
        <v>0</v>
      </c>
      <c r="AF110" s="618">
        <f>IF(AF$12=TRUE,(($E110*LIQUIDACION!$L$1046)*LIQUIDACION!$D$1045/IF(AND(LIQUIDACION!$D$1044&gt;LIQUIDACION!$B$1046,LIQUIDACION!$B$1046&gt;LIQUIDACION!$D$1043),366,365)),0)</f>
        <v>0</v>
      </c>
      <c r="AG110" s="618">
        <f>IF(AG$12=TRUE,(($F110*LIQUIDACION!$L$1046)*LIQUIDACION!$D$1045/IF(AND(LIQUIDACION!$D$1044&gt;LIQUIDACION!$B$1046,LIQUIDACION!$B$1046&gt;LIQUIDACION!$D$1043),366,365)),0)</f>
        <v>0</v>
      </c>
      <c r="AH110" s="618">
        <f>IF(AH$12=TRUE,(($G110*LIQUIDACION!$L$1046)*LIQUIDACION!$D$1045/IF(AND(LIQUIDACION!$D$1044&gt;LIQUIDACION!$B$1046,LIQUIDACION!$B$1046&gt;LIQUIDACION!$D$1043),366,365)),0)</f>
        <v>0</v>
      </c>
      <c r="AI110" s="618">
        <f>IF(AI$12=TRUE,(($H110*LIQUIDACION!$L$1047)*LIQUIDACION!$D$1045/IF(AND(LIQUIDACION!$D$1044&gt;LIQUIDACION!$B$1046,LIQUIDACION!$B$1046&gt;LIQUIDACION!$D$1043),366,365)),0)</f>
        <v>0</v>
      </c>
      <c r="AJ110" s="618">
        <f>IF(AJ$12=TRUE,(($I110*LIQUIDACION!$L$1047)*LIQUIDACION!$D$1045/IF(AND(LIQUIDACION!$D$1044&gt;LIQUIDACION!$B$1046,LIQUIDACION!$B$1046&gt;LIQUIDACION!$D$1043),366,365)),0)</f>
        <v>0</v>
      </c>
      <c r="AK110" s="618">
        <f>IF(AK$12=TRUE,(($J110*LIQUIDACION!$L$1047)*LIQUIDACION!$D$1045/IF(AND(LIQUIDACION!$D$1044&gt;LIQUIDACION!$B$1046,LIQUIDACION!$B$1046&gt;LIQUIDACION!$D$1043),366,365)),0)</f>
        <v>0</v>
      </c>
      <c r="AL110" s="618">
        <f>IF(AL$12=TRUE,(($K110*LIQUIDACION!$L$1047)*LIQUIDACION!$D$1045/IF(AND(LIQUIDACION!$D$1044&gt;LIQUIDACION!$B$1046,LIQUIDACION!$B$1046&gt;LIQUIDACION!$D$1043),366,365)),0)</f>
        <v>0</v>
      </c>
      <c r="AM110" s="618">
        <f>IF(AM$12=TRUE,(($L110*LIQUIDACION!$L$1047)*LIQUIDACION!$D$1045/IF(AND(LIQUIDACION!$D$1044&gt;LIQUIDACION!$B$1046,LIQUIDACION!$B$1046&gt;LIQUIDACION!$D$1043),366,365)),0)</f>
        <v>0</v>
      </c>
      <c r="AN110" s="618">
        <f>IF(AN$12=TRUE,(($M110*LIQUIDACION!$L$1047)*LIQUIDACION!$D$1045/IF(AND(LIQUIDACION!$D$1044&gt;LIQUIDACION!$B$1046,LIQUIDACION!$B$1046&gt;LIQUIDACION!$D$1043),366,365)),0)</f>
        <v>0</v>
      </c>
      <c r="AO110" s="618">
        <f>IF(AO$12=TRUE,(($N110*LIQUIDACION!$L$1047)*LIQUIDACION!$D$1045/IF(AND(LIQUIDACION!$D$1044&gt;LIQUIDACION!$B$1046,LIQUIDACION!$B$1046&gt;LIQUIDACION!$D$1043),366,365)),0)</f>
        <v>0</v>
      </c>
      <c r="AP110" s="618">
        <f>IF(AP$12=TRUE,(($O110*LIQUIDACION!$L$1047)*LIQUIDACION!$D$1045/IF(AND(LIQUIDACION!$D$1044&gt;LIQUIDACION!$B$1046,LIQUIDACION!$B$1046&gt;LIQUIDACION!$D$1043),366,365)),0)</f>
        <v>0</v>
      </c>
      <c r="AQ110" s="618">
        <f>IF(AQ$12=TRUE,(($P110*LIQUIDACION!$L$1047)*LIQUIDACION!$D$1045/IF(AND(LIQUIDACION!$D$1044&gt;LIQUIDACION!$B$1046,LIQUIDACION!$B$1046&gt;LIQUIDACION!$D$1043),366,365)),0)</f>
        <v>0</v>
      </c>
      <c r="AR110" s="618">
        <f>IF(AR$12=TRUE,(($Q110*LIQUIDACION!$L$1047)*LIQUIDACION!$D$1045/IF(AND(LIQUIDACION!$D$1044&gt;LIQUIDACION!$B$1046,LIQUIDACION!$B$1046&gt;LIQUIDACION!$D$1043),366,365)),0)</f>
        <v>0</v>
      </c>
      <c r="AS110" s="618">
        <f>IF(AS$12=TRUE,(($R110*LIQUIDACION!$L$1047)*LIQUIDACION!$D$1045/IF(AND(LIQUIDACION!$D$1044&gt;LIQUIDACION!$B$1046,LIQUIDACION!$B$1046&gt;LIQUIDACION!$D$1043),366,365)),0)</f>
        <v>0</v>
      </c>
      <c r="AT110" s="618">
        <f>IF(AT$12=TRUE,(($S110*LIQUIDACION!$L$1047)*LIQUIDACION!$D$1045/IF(AND(LIQUIDACION!$D$1044&gt;LIQUIDACION!$B$1046,LIQUIDACION!$B$1046&gt;LIQUIDACION!$D$1043),366,365)),0)</f>
        <v>0</v>
      </c>
      <c r="AU110" s="618">
        <f>IF(AU$12=TRUE,(($T110*LIQUIDACION!$L$1047)*LIQUIDACION!$D$1045/IF(AND(LIQUIDACION!$D$1044&gt;LIQUIDACION!$B$1046,LIQUIDACION!$B$1046&gt;LIQUIDACION!$D$1043),366,365)),0)</f>
        <v>0</v>
      </c>
      <c r="AV110" s="618">
        <f>IF(AV$12=TRUE,(($U110*LIQUIDACION!$L$1047)*LIQUIDACION!$D$1045/IF(AND(LIQUIDACION!$D$1044&gt;LIQUIDACION!$B$1046,LIQUIDACION!$B$1046&gt;LIQUIDACION!$D$1043),366,365)),0)</f>
        <v>0</v>
      </c>
      <c r="AW110" s="618">
        <f>IF(AW$12=TRUE,(($V110*LIQUIDACION!$L$1047)*LIQUIDACION!$D$1045/IF(AND(LIQUIDACION!$D$1044&gt;LIQUIDACION!$B$1046,LIQUIDACION!$B$1046&gt;LIQUIDACION!$D$1043),366,365)),0)</f>
        <v>0</v>
      </c>
      <c r="AX110" s="618">
        <f>IF(AX$12=TRUE,(($W110*LIQUIDACION!$L$1047)*LIQUIDACION!$D$1045/IF(AND(LIQUIDACION!$D$1044&gt;LIQUIDACION!$B$1046,LIQUIDACION!$B$1046&gt;LIQUIDACION!$D$1043),366,365)),0)</f>
        <v>0</v>
      </c>
    </row>
    <row r="111" spans="2:50" x14ac:dyDescent="0.25">
      <c r="B111" s="121">
        <v>99</v>
      </c>
      <c r="C111" s="125"/>
      <c r="D111" s="170"/>
      <c r="E111" s="170"/>
      <c r="F111" s="170"/>
      <c r="G111" s="170">
        <f t="shared" si="9"/>
        <v>0</v>
      </c>
      <c r="H111" s="170">
        <f t="shared" si="10"/>
        <v>0</v>
      </c>
      <c r="I111" s="170"/>
      <c r="J111" s="170"/>
      <c r="K111" s="170"/>
      <c r="L111" s="170"/>
      <c r="M111" s="170"/>
      <c r="N111" s="170"/>
      <c r="O111" s="170"/>
      <c r="P111" s="170"/>
      <c r="Q111" s="170"/>
      <c r="R111" s="170"/>
      <c r="S111" s="170"/>
      <c r="T111" s="170"/>
      <c r="U111" s="170"/>
      <c r="V111" s="170"/>
      <c r="W111" s="170"/>
      <c r="X111" s="170"/>
      <c r="Y111" s="170"/>
      <c r="Z111" s="170"/>
      <c r="AA111" s="170"/>
      <c r="AB111" s="415">
        <f t="shared" si="11"/>
        <v>0</v>
      </c>
      <c r="AC111" s="415">
        <f t="shared" si="12"/>
        <v>0</v>
      </c>
      <c r="AE111" s="618">
        <f>IF(AE$12=TRUE,(($D111*LIQUIDACION!$L$1046)*LIQUIDACION!$D$1045/IF(AND(LIQUIDACION!$D$1044&gt;LIQUIDACION!$B$1046,LIQUIDACION!$B$1046&gt;LIQUIDACION!$D$1043),366,365)),0)</f>
        <v>0</v>
      </c>
      <c r="AF111" s="618">
        <f>IF(AF$12=TRUE,(($E111*LIQUIDACION!$L$1046)*LIQUIDACION!$D$1045/IF(AND(LIQUIDACION!$D$1044&gt;LIQUIDACION!$B$1046,LIQUIDACION!$B$1046&gt;LIQUIDACION!$D$1043),366,365)),0)</f>
        <v>0</v>
      </c>
      <c r="AG111" s="618">
        <f>IF(AG$12=TRUE,(($F111*LIQUIDACION!$L$1046)*LIQUIDACION!$D$1045/IF(AND(LIQUIDACION!$D$1044&gt;LIQUIDACION!$B$1046,LIQUIDACION!$B$1046&gt;LIQUIDACION!$D$1043),366,365)),0)</f>
        <v>0</v>
      </c>
      <c r="AH111" s="618">
        <f>IF(AH$12=TRUE,(($G111*LIQUIDACION!$L$1046)*LIQUIDACION!$D$1045/IF(AND(LIQUIDACION!$D$1044&gt;LIQUIDACION!$B$1046,LIQUIDACION!$B$1046&gt;LIQUIDACION!$D$1043),366,365)),0)</f>
        <v>0</v>
      </c>
      <c r="AI111" s="618">
        <f>IF(AI$12=TRUE,(($H111*LIQUIDACION!$L$1047)*LIQUIDACION!$D$1045/IF(AND(LIQUIDACION!$D$1044&gt;LIQUIDACION!$B$1046,LIQUIDACION!$B$1046&gt;LIQUIDACION!$D$1043),366,365)),0)</f>
        <v>0</v>
      </c>
      <c r="AJ111" s="618">
        <f>IF(AJ$12=TRUE,(($I111*LIQUIDACION!$L$1047)*LIQUIDACION!$D$1045/IF(AND(LIQUIDACION!$D$1044&gt;LIQUIDACION!$B$1046,LIQUIDACION!$B$1046&gt;LIQUIDACION!$D$1043),366,365)),0)</f>
        <v>0</v>
      </c>
      <c r="AK111" s="618">
        <f>IF(AK$12=TRUE,(($J111*LIQUIDACION!$L$1047)*LIQUIDACION!$D$1045/IF(AND(LIQUIDACION!$D$1044&gt;LIQUIDACION!$B$1046,LIQUIDACION!$B$1046&gt;LIQUIDACION!$D$1043),366,365)),0)</f>
        <v>0</v>
      </c>
      <c r="AL111" s="618">
        <f>IF(AL$12=TRUE,(($K111*LIQUIDACION!$L$1047)*LIQUIDACION!$D$1045/IF(AND(LIQUIDACION!$D$1044&gt;LIQUIDACION!$B$1046,LIQUIDACION!$B$1046&gt;LIQUIDACION!$D$1043),366,365)),0)</f>
        <v>0</v>
      </c>
      <c r="AM111" s="618">
        <f>IF(AM$12=TRUE,(($L111*LIQUIDACION!$L$1047)*LIQUIDACION!$D$1045/IF(AND(LIQUIDACION!$D$1044&gt;LIQUIDACION!$B$1046,LIQUIDACION!$B$1046&gt;LIQUIDACION!$D$1043),366,365)),0)</f>
        <v>0</v>
      </c>
      <c r="AN111" s="618">
        <f>IF(AN$12=TRUE,(($M111*LIQUIDACION!$L$1047)*LIQUIDACION!$D$1045/IF(AND(LIQUIDACION!$D$1044&gt;LIQUIDACION!$B$1046,LIQUIDACION!$B$1046&gt;LIQUIDACION!$D$1043),366,365)),0)</f>
        <v>0</v>
      </c>
      <c r="AO111" s="618">
        <f>IF(AO$12=TRUE,(($N111*LIQUIDACION!$L$1047)*LIQUIDACION!$D$1045/IF(AND(LIQUIDACION!$D$1044&gt;LIQUIDACION!$B$1046,LIQUIDACION!$B$1046&gt;LIQUIDACION!$D$1043),366,365)),0)</f>
        <v>0</v>
      </c>
      <c r="AP111" s="618">
        <f>IF(AP$12=TRUE,(($O111*LIQUIDACION!$L$1047)*LIQUIDACION!$D$1045/IF(AND(LIQUIDACION!$D$1044&gt;LIQUIDACION!$B$1046,LIQUIDACION!$B$1046&gt;LIQUIDACION!$D$1043),366,365)),0)</f>
        <v>0</v>
      </c>
      <c r="AQ111" s="618">
        <f>IF(AQ$12=TRUE,(($P111*LIQUIDACION!$L$1047)*LIQUIDACION!$D$1045/IF(AND(LIQUIDACION!$D$1044&gt;LIQUIDACION!$B$1046,LIQUIDACION!$B$1046&gt;LIQUIDACION!$D$1043),366,365)),0)</f>
        <v>0</v>
      </c>
      <c r="AR111" s="618">
        <f>IF(AR$12=TRUE,(($Q111*LIQUIDACION!$L$1047)*LIQUIDACION!$D$1045/IF(AND(LIQUIDACION!$D$1044&gt;LIQUIDACION!$B$1046,LIQUIDACION!$B$1046&gt;LIQUIDACION!$D$1043),366,365)),0)</f>
        <v>0</v>
      </c>
      <c r="AS111" s="618">
        <f>IF(AS$12=TRUE,(($R111*LIQUIDACION!$L$1047)*LIQUIDACION!$D$1045/IF(AND(LIQUIDACION!$D$1044&gt;LIQUIDACION!$B$1046,LIQUIDACION!$B$1046&gt;LIQUIDACION!$D$1043),366,365)),0)</f>
        <v>0</v>
      </c>
      <c r="AT111" s="618">
        <f>IF(AT$12=TRUE,(($S111*LIQUIDACION!$L$1047)*LIQUIDACION!$D$1045/IF(AND(LIQUIDACION!$D$1044&gt;LIQUIDACION!$B$1046,LIQUIDACION!$B$1046&gt;LIQUIDACION!$D$1043),366,365)),0)</f>
        <v>0</v>
      </c>
      <c r="AU111" s="618">
        <f>IF(AU$12=TRUE,(($T111*LIQUIDACION!$L$1047)*LIQUIDACION!$D$1045/IF(AND(LIQUIDACION!$D$1044&gt;LIQUIDACION!$B$1046,LIQUIDACION!$B$1046&gt;LIQUIDACION!$D$1043),366,365)),0)</f>
        <v>0</v>
      </c>
      <c r="AV111" s="618">
        <f>IF(AV$12=TRUE,(($U111*LIQUIDACION!$L$1047)*LIQUIDACION!$D$1045/IF(AND(LIQUIDACION!$D$1044&gt;LIQUIDACION!$B$1046,LIQUIDACION!$B$1046&gt;LIQUIDACION!$D$1043),366,365)),0)</f>
        <v>0</v>
      </c>
      <c r="AW111" s="618">
        <f>IF(AW$12=TRUE,(($V111*LIQUIDACION!$L$1047)*LIQUIDACION!$D$1045/IF(AND(LIQUIDACION!$D$1044&gt;LIQUIDACION!$B$1046,LIQUIDACION!$B$1046&gt;LIQUIDACION!$D$1043),366,365)),0)</f>
        <v>0</v>
      </c>
      <c r="AX111" s="618">
        <f>IF(AX$12=TRUE,(($W111*LIQUIDACION!$L$1047)*LIQUIDACION!$D$1045/IF(AND(LIQUIDACION!$D$1044&gt;LIQUIDACION!$B$1046,LIQUIDACION!$B$1046&gt;LIQUIDACION!$D$1043),366,365)),0)</f>
        <v>0</v>
      </c>
    </row>
    <row r="112" spans="2:50" x14ac:dyDescent="0.25">
      <c r="B112" s="123">
        <v>100</v>
      </c>
      <c r="C112" s="125"/>
      <c r="D112" s="170"/>
      <c r="E112" s="170"/>
      <c r="F112" s="170"/>
      <c r="G112" s="170">
        <f t="shared" si="9"/>
        <v>0</v>
      </c>
      <c r="H112" s="170">
        <f t="shared" si="10"/>
        <v>0</v>
      </c>
      <c r="I112" s="170"/>
      <c r="J112" s="170"/>
      <c r="K112" s="170"/>
      <c r="L112" s="170"/>
      <c r="M112" s="170"/>
      <c r="N112" s="170"/>
      <c r="O112" s="170"/>
      <c r="P112" s="170"/>
      <c r="Q112" s="170"/>
      <c r="R112" s="170"/>
      <c r="S112" s="170"/>
      <c r="T112" s="170"/>
      <c r="U112" s="170"/>
      <c r="V112" s="170"/>
      <c r="W112" s="170"/>
      <c r="X112" s="170"/>
      <c r="Y112" s="170"/>
      <c r="Z112" s="170"/>
      <c r="AA112" s="170"/>
      <c r="AB112" s="415">
        <f t="shared" si="11"/>
        <v>0</v>
      </c>
      <c r="AC112" s="415">
        <f t="shared" si="12"/>
        <v>0</v>
      </c>
      <c r="AE112" s="618">
        <f>IF(AE$12=TRUE,(($D112*LIQUIDACION!$L$1046)*LIQUIDACION!$D$1045/IF(AND(LIQUIDACION!$D$1044&gt;LIQUIDACION!$B$1046,LIQUIDACION!$B$1046&gt;LIQUIDACION!$D$1043),366,365)),0)</f>
        <v>0</v>
      </c>
      <c r="AF112" s="618">
        <f>IF(AF$12=TRUE,(($E112*LIQUIDACION!$L$1046)*LIQUIDACION!$D$1045/IF(AND(LIQUIDACION!$D$1044&gt;LIQUIDACION!$B$1046,LIQUIDACION!$B$1046&gt;LIQUIDACION!$D$1043),366,365)),0)</f>
        <v>0</v>
      </c>
      <c r="AG112" s="618">
        <f>IF(AG$12=TRUE,(($F112*LIQUIDACION!$L$1046)*LIQUIDACION!$D$1045/IF(AND(LIQUIDACION!$D$1044&gt;LIQUIDACION!$B$1046,LIQUIDACION!$B$1046&gt;LIQUIDACION!$D$1043),366,365)),0)</f>
        <v>0</v>
      </c>
      <c r="AH112" s="618">
        <f>IF(AH$12=TRUE,(($G112*LIQUIDACION!$L$1046)*LIQUIDACION!$D$1045/IF(AND(LIQUIDACION!$D$1044&gt;LIQUIDACION!$B$1046,LIQUIDACION!$B$1046&gt;LIQUIDACION!$D$1043),366,365)),0)</f>
        <v>0</v>
      </c>
      <c r="AI112" s="618">
        <f>IF(AI$12=TRUE,(($H112*LIQUIDACION!$L$1047)*LIQUIDACION!$D$1045/IF(AND(LIQUIDACION!$D$1044&gt;LIQUIDACION!$B$1046,LIQUIDACION!$B$1046&gt;LIQUIDACION!$D$1043),366,365)),0)</f>
        <v>0</v>
      </c>
      <c r="AJ112" s="618">
        <f>IF(AJ$12=TRUE,(($I112*LIQUIDACION!$L$1047)*LIQUIDACION!$D$1045/IF(AND(LIQUIDACION!$D$1044&gt;LIQUIDACION!$B$1046,LIQUIDACION!$B$1046&gt;LIQUIDACION!$D$1043),366,365)),0)</f>
        <v>0</v>
      </c>
      <c r="AK112" s="618">
        <f>IF(AK$12=TRUE,(($J112*LIQUIDACION!$L$1047)*LIQUIDACION!$D$1045/IF(AND(LIQUIDACION!$D$1044&gt;LIQUIDACION!$B$1046,LIQUIDACION!$B$1046&gt;LIQUIDACION!$D$1043),366,365)),0)</f>
        <v>0</v>
      </c>
      <c r="AL112" s="618">
        <f>IF(AL$12=TRUE,(($K112*LIQUIDACION!$L$1047)*LIQUIDACION!$D$1045/IF(AND(LIQUIDACION!$D$1044&gt;LIQUIDACION!$B$1046,LIQUIDACION!$B$1046&gt;LIQUIDACION!$D$1043),366,365)),0)</f>
        <v>0</v>
      </c>
      <c r="AM112" s="618">
        <f>IF(AM$12=TRUE,(($L112*LIQUIDACION!$L$1047)*LIQUIDACION!$D$1045/IF(AND(LIQUIDACION!$D$1044&gt;LIQUIDACION!$B$1046,LIQUIDACION!$B$1046&gt;LIQUIDACION!$D$1043),366,365)),0)</f>
        <v>0</v>
      </c>
      <c r="AN112" s="618">
        <f>IF(AN$12=TRUE,(($M112*LIQUIDACION!$L$1047)*LIQUIDACION!$D$1045/IF(AND(LIQUIDACION!$D$1044&gt;LIQUIDACION!$B$1046,LIQUIDACION!$B$1046&gt;LIQUIDACION!$D$1043),366,365)),0)</f>
        <v>0</v>
      </c>
      <c r="AO112" s="618">
        <f>IF(AO$12=TRUE,(($N112*LIQUIDACION!$L$1047)*LIQUIDACION!$D$1045/IF(AND(LIQUIDACION!$D$1044&gt;LIQUIDACION!$B$1046,LIQUIDACION!$B$1046&gt;LIQUIDACION!$D$1043),366,365)),0)</f>
        <v>0</v>
      </c>
      <c r="AP112" s="618">
        <f>IF(AP$12=TRUE,(($O112*LIQUIDACION!$L$1047)*LIQUIDACION!$D$1045/IF(AND(LIQUIDACION!$D$1044&gt;LIQUIDACION!$B$1046,LIQUIDACION!$B$1046&gt;LIQUIDACION!$D$1043),366,365)),0)</f>
        <v>0</v>
      </c>
      <c r="AQ112" s="618">
        <f>IF(AQ$12=TRUE,(($P112*LIQUIDACION!$L$1047)*LIQUIDACION!$D$1045/IF(AND(LIQUIDACION!$D$1044&gt;LIQUIDACION!$B$1046,LIQUIDACION!$B$1046&gt;LIQUIDACION!$D$1043),366,365)),0)</f>
        <v>0</v>
      </c>
      <c r="AR112" s="618">
        <f>IF(AR$12=TRUE,(($Q112*LIQUIDACION!$L$1047)*LIQUIDACION!$D$1045/IF(AND(LIQUIDACION!$D$1044&gt;LIQUIDACION!$B$1046,LIQUIDACION!$B$1046&gt;LIQUIDACION!$D$1043),366,365)),0)</f>
        <v>0</v>
      </c>
      <c r="AS112" s="618">
        <f>IF(AS$12=TRUE,(($R112*LIQUIDACION!$L$1047)*LIQUIDACION!$D$1045/IF(AND(LIQUIDACION!$D$1044&gt;LIQUIDACION!$B$1046,LIQUIDACION!$B$1046&gt;LIQUIDACION!$D$1043),366,365)),0)</f>
        <v>0</v>
      </c>
      <c r="AT112" s="618">
        <f>IF(AT$12=TRUE,(($S112*LIQUIDACION!$L$1047)*LIQUIDACION!$D$1045/IF(AND(LIQUIDACION!$D$1044&gt;LIQUIDACION!$B$1046,LIQUIDACION!$B$1046&gt;LIQUIDACION!$D$1043),366,365)),0)</f>
        <v>0</v>
      </c>
      <c r="AU112" s="618">
        <f>IF(AU$12=TRUE,(($T112*LIQUIDACION!$L$1047)*LIQUIDACION!$D$1045/IF(AND(LIQUIDACION!$D$1044&gt;LIQUIDACION!$B$1046,LIQUIDACION!$B$1046&gt;LIQUIDACION!$D$1043),366,365)),0)</f>
        <v>0</v>
      </c>
      <c r="AV112" s="618">
        <f>IF(AV$12=TRUE,(($U112*LIQUIDACION!$L$1047)*LIQUIDACION!$D$1045/IF(AND(LIQUIDACION!$D$1044&gt;LIQUIDACION!$B$1046,LIQUIDACION!$B$1046&gt;LIQUIDACION!$D$1043),366,365)),0)</f>
        <v>0</v>
      </c>
      <c r="AW112" s="618">
        <f>IF(AW$12=TRUE,(($V112*LIQUIDACION!$L$1047)*LIQUIDACION!$D$1045/IF(AND(LIQUIDACION!$D$1044&gt;LIQUIDACION!$B$1046,LIQUIDACION!$B$1046&gt;LIQUIDACION!$D$1043),366,365)),0)</f>
        <v>0</v>
      </c>
      <c r="AX112" s="618">
        <f>IF(AX$12=TRUE,(($W112*LIQUIDACION!$L$1047)*LIQUIDACION!$D$1045/IF(AND(LIQUIDACION!$D$1044&gt;LIQUIDACION!$B$1046,LIQUIDACION!$B$1046&gt;LIQUIDACION!$D$1043),366,365)),0)</f>
        <v>0</v>
      </c>
    </row>
    <row r="113" spans="2:50" x14ac:dyDescent="0.25">
      <c r="B113" s="121">
        <v>101</v>
      </c>
      <c r="C113" s="125"/>
      <c r="D113" s="170"/>
      <c r="E113" s="170"/>
      <c r="F113" s="170"/>
      <c r="G113" s="170">
        <f t="shared" si="9"/>
        <v>0</v>
      </c>
      <c r="H113" s="170">
        <f t="shared" si="10"/>
        <v>0</v>
      </c>
      <c r="I113" s="170"/>
      <c r="J113" s="170"/>
      <c r="K113" s="170"/>
      <c r="L113" s="170"/>
      <c r="M113" s="170"/>
      <c r="N113" s="170"/>
      <c r="O113" s="170"/>
      <c r="P113" s="170"/>
      <c r="Q113" s="170"/>
      <c r="R113" s="170"/>
      <c r="S113" s="170"/>
      <c r="T113" s="170"/>
      <c r="U113" s="170"/>
      <c r="V113" s="170"/>
      <c r="W113" s="170"/>
      <c r="X113" s="170"/>
      <c r="Y113" s="170"/>
      <c r="Z113" s="170"/>
      <c r="AA113" s="170"/>
      <c r="AB113" s="415">
        <f t="shared" si="11"/>
        <v>0</v>
      </c>
      <c r="AC113" s="415">
        <f t="shared" si="12"/>
        <v>0</v>
      </c>
      <c r="AE113" s="618">
        <f>IF(AE$12=TRUE,(($D113*LIQUIDACION!$L$1046)*LIQUIDACION!$D$1045/IF(AND(LIQUIDACION!$D$1044&gt;LIQUIDACION!$B$1046,LIQUIDACION!$B$1046&gt;LIQUIDACION!$D$1043),366,365)),0)</f>
        <v>0</v>
      </c>
      <c r="AF113" s="618">
        <f>IF(AF$12=TRUE,(($E113*LIQUIDACION!$L$1046)*LIQUIDACION!$D$1045/IF(AND(LIQUIDACION!$D$1044&gt;LIQUIDACION!$B$1046,LIQUIDACION!$B$1046&gt;LIQUIDACION!$D$1043),366,365)),0)</f>
        <v>0</v>
      </c>
      <c r="AG113" s="618">
        <f>IF(AG$12=TRUE,(($F113*LIQUIDACION!$L$1046)*LIQUIDACION!$D$1045/IF(AND(LIQUIDACION!$D$1044&gt;LIQUIDACION!$B$1046,LIQUIDACION!$B$1046&gt;LIQUIDACION!$D$1043),366,365)),0)</f>
        <v>0</v>
      </c>
      <c r="AH113" s="618">
        <f>IF(AH$12=TRUE,(($G113*LIQUIDACION!$L$1046)*LIQUIDACION!$D$1045/IF(AND(LIQUIDACION!$D$1044&gt;LIQUIDACION!$B$1046,LIQUIDACION!$B$1046&gt;LIQUIDACION!$D$1043),366,365)),0)</f>
        <v>0</v>
      </c>
      <c r="AI113" s="618">
        <f>IF(AI$12=TRUE,(($H113*LIQUIDACION!$L$1047)*LIQUIDACION!$D$1045/IF(AND(LIQUIDACION!$D$1044&gt;LIQUIDACION!$B$1046,LIQUIDACION!$B$1046&gt;LIQUIDACION!$D$1043),366,365)),0)</f>
        <v>0</v>
      </c>
      <c r="AJ113" s="618">
        <f>IF(AJ$12=TRUE,(($I113*LIQUIDACION!$L$1047)*LIQUIDACION!$D$1045/IF(AND(LIQUIDACION!$D$1044&gt;LIQUIDACION!$B$1046,LIQUIDACION!$B$1046&gt;LIQUIDACION!$D$1043),366,365)),0)</f>
        <v>0</v>
      </c>
      <c r="AK113" s="618">
        <f>IF(AK$12=TRUE,(($J113*LIQUIDACION!$L$1047)*LIQUIDACION!$D$1045/IF(AND(LIQUIDACION!$D$1044&gt;LIQUIDACION!$B$1046,LIQUIDACION!$B$1046&gt;LIQUIDACION!$D$1043),366,365)),0)</f>
        <v>0</v>
      </c>
      <c r="AL113" s="618">
        <f>IF(AL$12=TRUE,(($K113*LIQUIDACION!$L$1047)*LIQUIDACION!$D$1045/IF(AND(LIQUIDACION!$D$1044&gt;LIQUIDACION!$B$1046,LIQUIDACION!$B$1046&gt;LIQUIDACION!$D$1043),366,365)),0)</f>
        <v>0</v>
      </c>
      <c r="AM113" s="618">
        <f>IF(AM$12=TRUE,(($L113*LIQUIDACION!$L$1047)*LIQUIDACION!$D$1045/IF(AND(LIQUIDACION!$D$1044&gt;LIQUIDACION!$B$1046,LIQUIDACION!$B$1046&gt;LIQUIDACION!$D$1043),366,365)),0)</f>
        <v>0</v>
      </c>
      <c r="AN113" s="618">
        <f>IF(AN$12=TRUE,(($M113*LIQUIDACION!$L$1047)*LIQUIDACION!$D$1045/IF(AND(LIQUIDACION!$D$1044&gt;LIQUIDACION!$B$1046,LIQUIDACION!$B$1046&gt;LIQUIDACION!$D$1043),366,365)),0)</f>
        <v>0</v>
      </c>
      <c r="AO113" s="618">
        <f>IF(AO$12=TRUE,(($N113*LIQUIDACION!$L$1047)*LIQUIDACION!$D$1045/IF(AND(LIQUIDACION!$D$1044&gt;LIQUIDACION!$B$1046,LIQUIDACION!$B$1046&gt;LIQUIDACION!$D$1043),366,365)),0)</f>
        <v>0</v>
      </c>
      <c r="AP113" s="618">
        <f>IF(AP$12=TRUE,(($O113*LIQUIDACION!$L$1047)*LIQUIDACION!$D$1045/IF(AND(LIQUIDACION!$D$1044&gt;LIQUIDACION!$B$1046,LIQUIDACION!$B$1046&gt;LIQUIDACION!$D$1043),366,365)),0)</f>
        <v>0</v>
      </c>
      <c r="AQ113" s="618">
        <f>IF(AQ$12=TRUE,(($P113*LIQUIDACION!$L$1047)*LIQUIDACION!$D$1045/IF(AND(LIQUIDACION!$D$1044&gt;LIQUIDACION!$B$1046,LIQUIDACION!$B$1046&gt;LIQUIDACION!$D$1043),366,365)),0)</f>
        <v>0</v>
      </c>
      <c r="AR113" s="618">
        <f>IF(AR$12=TRUE,(($Q113*LIQUIDACION!$L$1047)*LIQUIDACION!$D$1045/IF(AND(LIQUIDACION!$D$1044&gt;LIQUIDACION!$B$1046,LIQUIDACION!$B$1046&gt;LIQUIDACION!$D$1043),366,365)),0)</f>
        <v>0</v>
      </c>
      <c r="AS113" s="618">
        <f>IF(AS$12=TRUE,(($R113*LIQUIDACION!$L$1047)*LIQUIDACION!$D$1045/IF(AND(LIQUIDACION!$D$1044&gt;LIQUIDACION!$B$1046,LIQUIDACION!$B$1046&gt;LIQUIDACION!$D$1043),366,365)),0)</f>
        <v>0</v>
      </c>
      <c r="AT113" s="618">
        <f>IF(AT$12=TRUE,(($S113*LIQUIDACION!$L$1047)*LIQUIDACION!$D$1045/IF(AND(LIQUIDACION!$D$1044&gt;LIQUIDACION!$B$1046,LIQUIDACION!$B$1046&gt;LIQUIDACION!$D$1043),366,365)),0)</f>
        <v>0</v>
      </c>
      <c r="AU113" s="618">
        <f>IF(AU$12=TRUE,(($T113*LIQUIDACION!$L$1047)*LIQUIDACION!$D$1045/IF(AND(LIQUIDACION!$D$1044&gt;LIQUIDACION!$B$1046,LIQUIDACION!$B$1046&gt;LIQUIDACION!$D$1043),366,365)),0)</f>
        <v>0</v>
      </c>
      <c r="AV113" s="618">
        <f>IF(AV$12=TRUE,(($U113*LIQUIDACION!$L$1047)*LIQUIDACION!$D$1045/IF(AND(LIQUIDACION!$D$1044&gt;LIQUIDACION!$B$1046,LIQUIDACION!$B$1046&gt;LIQUIDACION!$D$1043),366,365)),0)</f>
        <v>0</v>
      </c>
      <c r="AW113" s="618">
        <f>IF(AW$12=TRUE,(($V113*LIQUIDACION!$L$1047)*LIQUIDACION!$D$1045/IF(AND(LIQUIDACION!$D$1044&gt;LIQUIDACION!$B$1046,LIQUIDACION!$B$1046&gt;LIQUIDACION!$D$1043),366,365)),0)</f>
        <v>0</v>
      </c>
      <c r="AX113" s="618">
        <f>IF(AX$12=TRUE,(($W113*LIQUIDACION!$L$1047)*LIQUIDACION!$D$1045/IF(AND(LIQUIDACION!$D$1044&gt;LIQUIDACION!$B$1046,LIQUIDACION!$B$1046&gt;LIQUIDACION!$D$1043),366,365)),0)</f>
        <v>0</v>
      </c>
    </row>
    <row r="114" spans="2:50" x14ac:dyDescent="0.25">
      <c r="B114" s="123">
        <v>102</v>
      </c>
      <c r="C114" s="125"/>
      <c r="D114" s="170"/>
      <c r="E114" s="170"/>
      <c r="F114" s="170"/>
      <c r="G114" s="170">
        <f t="shared" si="9"/>
        <v>0</v>
      </c>
      <c r="H114" s="170">
        <f t="shared" si="10"/>
        <v>0</v>
      </c>
      <c r="I114" s="170"/>
      <c r="J114" s="170"/>
      <c r="K114" s="170"/>
      <c r="L114" s="170"/>
      <c r="M114" s="170"/>
      <c r="N114" s="170"/>
      <c r="O114" s="170"/>
      <c r="P114" s="170"/>
      <c r="Q114" s="170"/>
      <c r="R114" s="170"/>
      <c r="S114" s="170"/>
      <c r="T114" s="170"/>
      <c r="U114" s="170"/>
      <c r="V114" s="170"/>
      <c r="W114" s="170"/>
      <c r="X114" s="170"/>
      <c r="Y114" s="170"/>
      <c r="Z114" s="170"/>
      <c r="AA114" s="170"/>
      <c r="AB114" s="415">
        <f t="shared" si="11"/>
        <v>0</v>
      </c>
      <c r="AC114" s="415">
        <f t="shared" si="12"/>
        <v>0</v>
      </c>
      <c r="AE114" s="618">
        <f>IF(AE$12=TRUE,(($D114*LIQUIDACION!$L$1046)*LIQUIDACION!$D$1045/IF(AND(LIQUIDACION!$D$1044&gt;LIQUIDACION!$B$1046,LIQUIDACION!$B$1046&gt;LIQUIDACION!$D$1043),366,365)),0)</f>
        <v>0</v>
      </c>
      <c r="AF114" s="618">
        <f>IF(AF$12=TRUE,(($E114*LIQUIDACION!$L$1046)*LIQUIDACION!$D$1045/IF(AND(LIQUIDACION!$D$1044&gt;LIQUIDACION!$B$1046,LIQUIDACION!$B$1046&gt;LIQUIDACION!$D$1043),366,365)),0)</f>
        <v>0</v>
      </c>
      <c r="AG114" s="618">
        <f>IF(AG$12=TRUE,(($F114*LIQUIDACION!$L$1046)*LIQUIDACION!$D$1045/IF(AND(LIQUIDACION!$D$1044&gt;LIQUIDACION!$B$1046,LIQUIDACION!$B$1046&gt;LIQUIDACION!$D$1043),366,365)),0)</f>
        <v>0</v>
      </c>
      <c r="AH114" s="618">
        <f>IF(AH$12=TRUE,(($G114*LIQUIDACION!$L$1046)*LIQUIDACION!$D$1045/IF(AND(LIQUIDACION!$D$1044&gt;LIQUIDACION!$B$1046,LIQUIDACION!$B$1046&gt;LIQUIDACION!$D$1043),366,365)),0)</f>
        <v>0</v>
      </c>
      <c r="AI114" s="618">
        <f>IF(AI$12=TRUE,(($H114*LIQUIDACION!$L$1047)*LIQUIDACION!$D$1045/IF(AND(LIQUIDACION!$D$1044&gt;LIQUIDACION!$B$1046,LIQUIDACION!$B$1046&gt;LIQUIDACION!$D$1043),366,365)),0)</f>
        <v>0</v>
      </c>
      <c r="AJ114" s="618">
        <f>IF(AJ$12=TRUE,(($I114*LIQUIDACION!$L$1047)*LIQUIDACION!$D$1045/IF(AND(LIQUIDACION!$D$1044&gt;LIQUIDACION!$B$1046,LIQUIDACION!$B$1046&gt;LIQUIDACION!$D$1043),366,365)),0)</f>
        <v>0</v>
      </c>
      <c r="AK114" s="618">
        <f>IF(AK$12=TRUE,(($J114*LIQUIDACION!$L$1047)*LIQUIDACION!$D$1045/IF(AND(LIQUIDACION!$D$1044&gt;LIQUIDACION!$B$1046,LIQUIDACION!$B$1046&gt;LIQUIDACION!$D$1043),366,365)),0)</f>
        <v>0</v>
      </c>
      <c r="AL114" s="618">
        <f>IF(AL$12=TRUE,(($K114*LIQUIDACION!$L$1047)*LIQUIDACION!$D$1045/IF(AND(LIQUIDACION!$D$1044&gt;LIQUIDACION!$B$1046,LIQUIDACION!$B$1046&gt;LIQUIDACION!$D$1043),366,365)),0)</f>
        <v>0</v>
      </c>
      <c r="AM114" s="618">
        <f>IF(AM$12=TRUE,(($L114*LIQUIDACION!$L$1047)*LIQUIDACION!$D$1045/IF(AND(LIQUIDACION!$D$1044&gt;LIQUIDACION!$B$1046,LIQUIDACION!$B$1046&gt;LIQUIDACION!$D$1043),366,365)),0)</f>
        <v>0</v>
      </c>
      <c r="AN114" s="618">
        <f>IF(AN$12=TRUE,(($M114*LIQUIDACION!$L$1047)*LIQUIDACION!$D$1045/IF(AND(LIQUIDACION!$D$1044&gt;LIQUIDACION!$B$1046,LIQUIDACION!$B$1046&gt;LIQUIDACION!$D$1043),366,365)),0)</f>
        <v>0</v>
      </c>
      <c r="AO114" s="618">
        <f>IF(AO$12=TRUE,(($N114*LIQUIDACION!$L$1047)*LIQUIDACION!$D$1045/IF(AND(LIQUIDACION!$D$1044&gt;LIQUIDACION!$B$1046,LIQUIDACION!$B$1046&gt;LIQUIDACION!$D$1043),366,365)),0)</f>
        <v>0</v>
      </c>
      <c r="AP114" s="618">
        <f>IF(AP$12=TRUE,(($O114*LIQUIDACION!$L$1047)*LIQUIDACION!$D$1045/IF(AND(LIQUIDACION!$D$1044&gt;LIQUIDACION!$B$1046,LIQUIDACION!$B$1046&gt;LIQUIDACION!$D$1043),366,365)),0)</f>
        <v>0</v>
      </c>
      <c r="AQ114" s="618">
        <f>IF(AQ$12=TRUE,(($P114*LIQUIDACION!$L$1047)*LIQUIDACION!$D$1045/IF(AND(LIQUIDACION!$D$1044&gt;LIQUIDACION!$B$1046,LIQUIDACION!$B$1046&gt;LIQUIDACION!$D$1043),366,365)),0)</f>
        <v>0</v>
      </c>
      <c r="AR114" s="618">
        <f>IF(AR$12=TRUE,(($Q114*LIQUIDACION!$L$1047)*LIQUIDACION!$D$1045/IF(AND(LIQUIDACION!$D$1044&gt;LIQUIDACION!$B$1046,LIQUIDACION!$B$1046&gt;LIQUIDACION!$D$1043),366,365)),0)</f>
        <v>0</v>
      </c>
      <c r="AS114" s="618">
        <f>IF(AS$12=TRUE,(($R114*LIQUIDACION!$L$1047)*LIQUIDACION!$D$1045/IF(AND(LIQUIDACION!$D$1044&gt;LIQUIDACION!$B$1046,LIQUIDACION!$B$1046&gt;LIQUIDACION!$D$1043),366,365)),0)</f>
        <v>0</v>
      </c>
      <c r="AT114" s="618">
        <f>IF(AT$12=TRUE,(($S114*LIQUIDACION!$L$1047)*LIQUIDACION!$D$1045/IF(AND(LIQUIDACION!$D$1044&gt;LIQUIDACION!$B$1046,LIQUIDACION!$B$1046&gt;LIQUIDACION!$D$1043),366,365)),0)</f>
        <v>0</v>
      </c>
      <c r="AU114" s="618">
        <f>IF(AU$12=TRUE,(($T114*LIQUIDACION!$L$1047)*LIQUIDACION!$D$1045/IF(AND(LIQUIDACION!$D$1044&gt;LIQUIDACION!$B$1046,LIQUIDACION!$B$1046&gt;LIQUIDACION!$D$1043),366,365)),0)</f>
        <v>0</v>
      </c>
      <c r="AV114" s="618">
        <f>IF(AV$12=TRUE,(($U114*LIQUIDACION!$L$1047)*LIQUIDACION!$D$1045/IF(AND(LIQUIDACION!$D$1044&gt;LIQUIDACION!$B$1046,LIQUIDACION!$B$1046&gt;LIQUIDACION!$D$1043),366,365)),0)</f>
        <v>0</v>
      </c>
      <c r="AW114" s="618">
        <f>IF(AW$12=TRUE,(($V114*LIQUIDACION!$L$1047)*LIQUIDACION!$D$1045/IF(AND(LIQUIDACION!$D$1044&gt;LIQUIDACION!$B$1046,LIQUIDACION!$B$1046&gt;LIQUIDACION!$D$1043),366,365)),0)</f>
        <v>0</v>
      </c>
      <c r="AX114" s="618">
        <f>IF(AX$12=TRUE,(($W114*LIQUIDACION!$L$1047)*LIQUIDACION!$D$1045/IF(AND(LIQUIDACION!$D$1044&gt;LIQUIDACION!$B$1046,LIQUIDACION!$B$1046&gt;LIQUIDACION!$D$1043),366,365)),0)</f>
        <v>0</v>
      </c>
    </row>
    <row r="115" spans="2:50" x14ac:dyDescent="0.25">
      <c r="B115" s="121">
        <v>103</v>
      </c>
      <c r="C115" s="125"/>
      <c r="D115" s="170"/>
      <c r="E115" s="170"/>
      <c r="F115" s="170"/>
      <c r="G115" s="170">
        <f t="shared" si="9"/>
        <v>0</v>
      </c>
      <c r="H115" s="170">
        <f t="shared" si="10"/>
        <v>0</v>
      </c>
      <c r="I115" s="170"/>
      <c r="J115" s="170"/>
      <c r="K115" s="170"/>
      <c r="L115" s="170"/>
      <c r="M115" s="170"/>
      <c r="N115" s="170"/>
      <c r="O115" s="170"/>
      <c r="P115" s="170"/>
      <c r="Q115" s="170"/>
      <c r="R115" s="170"/>
      <c r="S115" s="170"/>
      <c r="T115" s="170"/>
      <c r="U115" s="170"/>
      <c r="V115" s="170"/>
      <c r="W115" s="170"/>
      <c r="X115" s="170"/>
      <c r="Y115" s="170"/>
      <c r="Z115" s="170"/>
      <c r="AA115" s="170"/>
      <c r="AB115" s="415">
        <f t="shared" si="11"/>
        <v>0</v>
      </c>
      <c r="AC115" s="415">
        <f t="shared" si="12"/>
        <v>0</v>
      </c>
      <c r="AE115" s="618">
        <f>IF(AE$12=TRUE,(($D115*LIQUIDACION!$L$1046)*LIQUIDACION!$D$1045/IF(AND(LIQUIDACION!$D$1044&gt;LIQUIDACION!$B$1046,LIQUIDACION!$B$1046&gt;LIQUIDACION!$D$1043),366,365)),0)</f>
        <v>0</v>
      </c>
      <c r="AF115" s="618">
        <f>IF(AF$12=TRUE,(($E115*LIQUIDACION!$L$1046)*LIQUIDACION!$D$1045/IF(AND(LIQUIDACION!$D$1044&gt;LIQUIDACION!$B$1046,LIQUIDACION!$B$1046&gt;LIQUIDACION!$D$1043),366,365)),0)</f>
        <v>0</v>
      </c>
      <c r="AG115" s="618">
        <f>IF(AG$12=TRUE,(($F115*LIQUIDACION!$L$1046)*LIQUIDACION!$D$1045/IF(AND(LIQUIDACION!$D$1044&gt;LIQUIDACION!$B$1046,LIQUIDACION!$B$1046&gt;LIQUIDACION!$D$1043),366,365)),0)</f>
        <v>0</v>
      </c>
      <c r="AH115" s="618">
        <f>IF(AH$12=TRUE,(($G115*LIQUIDACION!$L$1046)*LIQUIDACION!$D$1045/IF(AND(LIQUIDACION!$D$1044&gt;LIQUIDACION!$B$1046,LIQUIDACION!$B$1046&gt;LIQUIDACION!$D$1043),366,365)),0)</f>
        <v>0</v>
      </c>
      <c r="AI115" s="618">
        <f>IF(AI$12=TRUE,(($H115*LIQUIDACION!$L$1047)*LIQUIDACION!$D$1045/IF(AND(LIQUIDACION!$D$1044&gt;LIQUIDACION!$B$1046,LIQUIDACION!$B$1046&gt;LIQUIDACION!$D$1043),366,365)),0)</f>
        <v>0</v>
      </c>
      <c r="AJ115" s="618">
        <f>IF(AJ$12=TRUE,(($I115*LIQUIDACION!$L$1047)*LIQUIDACION!$D$1045/IF(AND(LIQUIDACION!$D$1044&gt;LIQUIDACION!$B$1046,LIQUIDACION!$B$1046&gt;LIQUIDACION!$D$1043),366,365)),0)</f>
        <v>0</v>
      </c>
      <c r="AK115" s="618">
        <f>IF(AK$12=TRUE,(($J115*LIQUIDACION!$L$1047)*LIQUIDACION!$D$1045/IF(AND(LIQUIDACION!$D$1044&gt;LIQUIDACION!$B$1046,LIQUIDACION!$B$1046&gt;LIQUIDACION!$D$1043),366,365)),0)</f>
        <v>0</v>
      </c>
      <c r="AL115" s="618">
        <f>IF(AL$12=TRUE,(($K115*LIQUIDACION!$L$1047)*LIQUIDACION!$D$1045/IF(AND(LIQUIDACION!$D$1044&gt;LIQUIDACION!$B$1046,LIQUIDACION!$B$1046&gt;LIQUIDACION!$D$1043),366,365)),0)</f>
        <v>0</v>
      </c>
      <c r="AM115" s="618">
        <f>IF(AM$12=TRUE,(($L115*LIQUIDACION!$L$1047)*LIQUIDACION!$D$1045/IF(AND(LIQUIDACION!$D$1044&gt;LIQUIDACION!$B$1046,LIQUIDACION!$B$1046&gt;LIQUIDACION!$D$1043),366,365)),0)</f>
        <v>0</v>
      </c>
      <c r="AN115" s="618">
        <f>IF(AN$12=TRUE,(($M115*LIQUIDACION!$L$1047)*LIQUIDACION!$D$1045/IF(AND(LIQUIDACION!$D$1044&gt;LIQUIDACION!$B$1046,LIQUIDACION!$B$1046&gt;LIQUIDACION!$D$1043),366,365)),0)</f>
        <v>0</v>
      </c>
      <c r="AO115" s="618">
        <f>IF(AO$12=TRUE,(($N115*LIQUIDACION!$L$1047)*LIQUIDACION!$D$1045/IF(AND(LIQUIDACION!$D$1044&gt;LIQUIDACION!$B$1046,LIQUIDACION!$B$1046&gt;LIQUIDACION!$D$1043),366,365)),0)</f>
        <v>0</v>
      </c>
      <c r="AP115" s="618">
        <f>IF(AP$12=TRUE,(($O115*LIQUIDACION!$L$1047)*LIQUIDACION!$D$1045/IF(AND(LIQUIDACION!$D$1044&gt;LIQUIDACION!$B$1046,LIQUIDACION!$B$1046&gt;LIQUIDACION!$D$1043),366,365)),0)</f>
        <v>0</v>
      </c>
      <c r="AQ115" s="618">
        <f>IF(AQ$12=TRUE,(($P115*LIQUIDACION!$L$1047)*LIQUIDACION!$D$1045/IF(AND(LIQUIDACION!$D$1044&gt;LIQUIDACION!$B$1046,LIQUIDACION!$B$1046&gt;LIQUIDACION!$D$1043),366,365)),0)</f>
        <v>0</v>
      </c>
      <c r="AR115" s="618">
        <f>IF(AR$12=TRUE,(($Q115*LIQUIDACION!$L$1047)*LIQUIDACION!$D$1045/IF(AND(LIQUIDACION!$D$1044&gt;LIQUIDACION!$B$1046,LIQUIDACION!$B$1046&gt;LIQUIDACION!$D$1043),366,365)),0)</f>
        <v>0</v>
      </c>
      <c r="AS115" s="618">
        <f>IF(AS$12=TRUE,(($R115*LIQUIDACION!$L$1047)*LIQUIDACION!$D$1045/IF(AND(LIQUIDACION!$D$1044&gt;LIQUIDACION!$B$1046,LIQUIDACION!$B$1046&gt;LIQUIDACION!$D$1043),366,365)),0)</f>
        <v>0</v>
      </c>
      <c r="AT115" s="618">
        <f>IF(AT$12=TRUE,(($S115*LIQUIDACION!$L$1047)*LIQUIDACION!$D$1045/IF(AND(LIQUIDACION!$D$1044&gt;LIQUIDACION!$B$1046,LIQUIDACION!$B$1046&gt;LIQUIDACION!$D$1043),366,365)),0)</f>
        <v>0</v>
      </c>
      <c r="AU115" s="618">
        <f>IF(AU$12=TRUE,(($T115*LIQUIDACION!$L$1047)*LIQUIDACION!$D$1045/IF(AND(LIQUIDACION!$D$1044&gt;LIQUIDACION!$B$1046,LIQUIDACION!$B$1046&gt;LIQUIDACION!$D$1043),366,365)),0)</f>
        <v>0</v>
      </c>
      <c r="AV115" s="618">
        <f>IF(AV$12=TRUE,(($U115*LIQUIDACION!$L$1047)*LIQUIDACION!$D$1045/IF(AND(LIQUIDACION!$D$1044&gt;LIQUIDACION!$B$1046,LIQUIDACION!$B$1046&gt;LIQUIDACION!$D$1043),366,365)),0)</f>
        <v>0</v>
      </c>
      <c r="AW115" s="618">
        <f>IF(AW$12=TRUE,(($V115*LIQUIDACION!$L$1047)*LIQUIDACION!$D$1045/IF(AND(LIQUIDACION!$D$1044&gt;LIQUIDACION!$B$1046,LIQUIDACION!$B$1046&gt;LIQUIDACION!$D$1043),366,365)),0)</f>
        <v>0</v>
      </c>
      <c r="AX115" s="618">
        <f>IF(AX$12=TRUE,(($W115*LIQUIDACION!$L$1047)*LIQUIDACION!$D$1045/IF(AND(LIQUIDACION!$D$1044&gt;LIQUIDACION!$B$1046,LIQUIDACION!$B$1046&gt;LIQUIDACION!$D$1043),366,365)),0)</f>
        <v>0</v>
      </c>
    </row>
    <row r="116" spans="2:50" x14ac:dyDescent="0.25">
      <c r="B116" s="123">
        <v>104</v>
      </c>
      <c r="C116" s="125"/>
      <c r="D116" s="170"/>
      <c r="E116" s="170"/>
      <c r="F116" s="170"/>
      <c r="G116" s="170">
        <f t="shared" si="9"/>
        <v>0</v>
      </c>
      <c r="H116" s="170">
        <f t="shared" si="10"/>
        <v>0</v>
      </c>
      <c r="I116" s="170"/>
      <c r="J116" s="170"/>
      <c r="K116" s="170"/>
      <c r="L116" s="170"/>
      <c r="M116" s="170"/>
      <c r="N116" s="170"/>
      <c r="O116" s="170"/>
      <c r="P116" s="170"/>
      <c r="Q116" s="170"/>
      <c r="R116" s="170"/>
      <c r="S116" s="170"/>
      <c r="T116" s="170"/>
      <c r="U116" s="170"/>
      <c r="V116" s="170"/>
      <c r="W116" s="170"/>
      <c r="X116" s="170"/>
      <c r="Y116" s="170"/>
      <c r="Z116" s="170"/>
      <c r="AA116" s="170"/>
      <c r="AB116" s="415">
        <f t="shared" si="11"/>
        <v>0</v>
      </c>
      <c r="AC116" s="415">
        <f t="shared" si="12"/>
        <v>0</v>
      </c>
      <c r="AE116" s="618">
        <f>IF(AE$12=TRUE,(($D116*LIQUIDACION!$L$1046)*LIQUIDACION!$D$1045/IF(AND(LIQUIDACION!$D$1044&gt;LIQUIDACION!$B$1046,LIQUIDACION!$B$1046&gt;LIQUIDACION!$D$1043),366,365)),0)</f>
        <v>0</v>
      </c>
      <c r="AF116" s="618">
        <f>IF(AF$12=TRUE,(($E116*LIQUIDACION!$L$1046)*LIQUIDACION!$D$1045/IF(AND(LIQUIDACION!$D$1044&gt;LIQUIDACION!$B$1046,LIQUIDACION!$B$1046&gt;LIQUIDACION!$D$1043),366,365)),0)</f>
        <v>0</v>
      </c>
      <c r="AG116" s="618">
        <f>IF(AG$12=TRUE,(($F116*LIQUIDACION!$L$1046)*LIQUIDACION!$D$1045/IF(AND(LIQUIDACION!$D$1044&gt;LIQUIDACION!$B$1046,LIQUIDACION!$B$1046&gt;LIQUIDACION!$D$1043),366,365)),0)</f>
        <v>0</v>
      </c>
      <c r="AH116" s="618">
        <f>IF(AH$12=TRUE,(($G116*LIQUIDACION!$L$1046)*LIQUIDACION!$D$1045/IF(AND(LIQUIDACION!$D$1044&gt;LIQUIDACION!$B$1046,LIQUIDACION!$B$1046&gt;LIQUIDACION!$D$1043),366,365)),0)</f>
        <v>0</v>
      </c>
      <c r="AI116" s="618">
        <f>IF(AI$12=TRUE,(($H116*LIQUIDACION!$L$1047)*LIQUIDACION!$D$1045/IF(AND(LIQUIDACION!$D$1044&gt;LIQUIDACION!$B$1046,LIQUIDACION!$B$1046&gt;LIQUIDACION!$D$1043),366,365)),0)</f>
        <v>0</v>
      </c>
      <c r="AJ116" s="618">
        <f>IF(AJ$12=TRUE,(($I116*LIQUIDACION!$L$1047)*LIQUIDACION!$D$1045/IF(AND(LIQUIDACION!$D$1044&gt;LIQUIDACION!$B$1046,LIQUIDACION!$B$1046&gt;LIQUIDACION!$D$1043),366,365)),0)</f>
        <v>0</v>
      </c>
      <c r="AK116" s="618">
        <f>IF(AK$12=TRUE,(($J116*LIQUIDACION!$L$1047)*LIQUIDACION!$D$1045/IF(AND(LIQUIDACION!$D$1044&gt;LIQUIDACION!$B$1046,LIQUIDACION!$B$1046&gt;LIQUIDACION!$D$1043),366,365)),0)</f>
        <v>0</v>
      </c>
      <c r="AL116" s="618">
        <f>IF(AL$12=TRUE,(($K116*LIQUIDACION!$L$1047)*LIQUIDACION!$D$1045/IF(AND(LIQUIDACION!$D$1044&gt;LIQUIDACION!$B$1046,LIQUIDACION!$B$1046&gt;LIQUIDACION!$D$1043),366,365)),0)</f>
        <v>0</v>
      </c>
      <c r="AM116" s="618">
        <f>IF(AM$12=TRUE,(($L116*LIQUIDACION!$L$1047)*LIQUIDACION!$D$1045/IF(AND(LIQUIDACION!$D$1044&gt;LIQUIDACION!$B$1046,LIQUIDACION!$B$1046&gt;LIQUIDACION!$D$1043),366,365)),0)</f>
        <v>0</v>
      </c>
      <c r="AN116" s="618">
        <f>IF(AN$12=TRUE,(($M116*LIQUIDACION!$L$1047)*LIQUIDACION!$D$1045/IF(AND(LIQUIDACION!$D$1044&gt;LIQUIDACION!$B$1046,LIQUIDACION!$B$1046&gt;LIQUIDACION!$D$1043),366,365)),0)</f>
        <v>0</v>
      </c>
      <c r="AO116" s="618">
        <f>IF(AO$12=TRUE,(($N116*LIQUIDACION!$L$1047)*LIQUIDACION!$D$1045/IF(AND(LIQUIDACION!$D$1044&gt;LIQUIDACION!$B$1046,LIQUIDACION!$B$1046&gt;LIQUIDACION!$D$1043),366,365)),0)</f>
        <v>0</v>
      </c>
      <c r="AP116" s="618">
        <f>IF(AP$12=TRUE,(($O116*LIQUIDACION!$L$1047)*LIQUIDACION!$D$1045/IF(AND(LIQUIDACION!$D$1044&gt;LIQUIDACION!$B$1046,LIQUIDACION!$B$1046&gt;LIQUIDACION!$D$1043),366,365)),0)</f>
        <v>0</v>
      </c>
      <c r="AQ116" s="618">
        <f>IF(AQ$12=TRUE,(($P116*LIQUIDACION!$L$1047)*LIQUIDACION!$D$1045/IF(AND(LIQUIDACION!$D$1044&gt;LIQUIDACION!$B$1046,LIQUIDACION!$B$1046&gt;LIQUIDACION!$D$1043),366,365)),0)</f>
        <v>0</v>
      </c>
      <c r="AR116" s="618">
        <f>IF(AR$12=TRUE,(($Q116*LIQUIDACION!$L$1047)*LIQUIDACION!$D$1045/IF(AND(LIQUIDACION!$D$1044&gt;LIQUIDACION!$B$1046,LIQUIDACION!$B$1046&gt;LIQUIDACION!$D$1043),366,365)),0)</f>
        <v>0</v>
      </c>
      <c r="AS116" s="618">
        <f>IF(AS$12=TRUE,(($R116*LIQUIDACION!$L$1047)*LIQUIDACION!$D$1045/IF(AND(LIQUIDACION!$D$1044&gt;LIQUIDACION!$B$1046,LIQUIDACION!$B$1046&gt;LIQUIDACION!$D$1043),366,365)),0)</f>
        <v>0</v>
      </c>
      <c r="AT116" s="618">
        <f>IF(AT$12=TRUE,(($S116*LIQUIDACION!$L$1047)*LIQUIDACION!$D$1045/IF(AND(LIQUIDACION!$D$1044&gt;LIQUIDACION!$B$1046,LIQUIDACION!$B$1046&gt;LIQUIDACION!$D$1043),366,365)),0)</f>
        <v>0</v>
      </c>
      <c r="AU116" s="618">
        <f>IF(AU$12=TRUE,(($T116*LIQUIDACION!$L$1047)*LIQUIDACION!$D$1045/IF(AND(LIQUIDACION!$D$1044&gt;LIQUIDACION!$B$1046,LIQUIDACION!$B$1046&gt;LIQUIDACION!$D$1043),366,365)),0)</f>
        <v>0</v>
      </c>
      <c r="AV116" s="618">
        <f>IF(AV$12=TRUE,(($U116*LIQUIDACION!$L$1047)*LIQUIDACION!$D$1045/IF(AND(LIQUIDACION!$D$1044&gt;LIQUIDACION!$B$1046,LIQUIDACION!$B$1046&gt;LIQUIDACION!$D$1043),366,365)),0)</f>
        <v>0</v>
      </c>
      <c r="AW116" s="618">
        <f>IF(AW$12=TRUE,(($V116*LIQUIDACION!$L$1047)*LIQUIDACION!$D$1045/IF(AND(LIQUIDACION!$D$1044&gt;LIQUIDACION!$B$1046,LIQUIDACION!$B$1046&gt;LIQUIDACION!$D$1043),366,365)),0)</f>
        <v>0</v>
      </c>
      <c r="AX116" s="618">
        <f>IF(AX$12=TRUE,(($W116*LIQUIDACION!$L$1047)*LIQUIDACION!$D$1045/IF(AND(LIQUIDACION!$D$1044&gt;LIQUIDACION!$B$1046,LIQUIDACION!$B$1046&gt;LIQUIDACION!$D$1043),366,365)),0)</f>
        <v>0</v>
      </c>
    </row>
    <row r="117" spans="2:50" x14ac:dyDescent="0.25">
      <c r="B117" s="121">
        <v>105</v>
      </c>
      <c r="C117" s="125"/>
      <c r="D117" s="170"/>
      <c r="E117" s="170"/>
      <c r="F117" s="170"/>
      <c r="G117" s="170">
        <f t="shared" si="9"/>
        <v>0</v>
      </c>
      <c r="H117" s="170">
        <f t="shared" si="10"/>
        <v>0</v>
      </c>
      <c r="I117" s="170"/>
      <c r="J117" s="170"/>
      <c r="K117" s="170"/>
      <c r="L117" s="170"/>
      <c r="M117" s="170"/>
      <c r="N117" s="170"/>
      <c r="O117" s="170"/>
      <c r="P117" s="170"/>
      <c r="Q117" s="170"/>
      <c r="R117" s="170"/>
      <c r="S117" s="170"/>
      <c r="T117" s="170"/>
      <c r="U117" s="170"/>
      <c r="V117" s="170"/>
      <c r="W117" s="170"/>
      <c r="X117" s="170"/>
      <c r="Y117" s="170"/>
      <c r="Z117" s="170"/>
      <c r="AA117" s="170"/>
      <c r="AB117" s="415">
        <f t="shared" si="11"/>
        <v>0</v>
      </c>
      <c r="AC117" s="415">
        <f t="shared" si="12"/>
        <v>0</v>
      </c>
      <c r="AE117" s="618">
        <f>IF(AE$12=TRUE,(($D117*LIQUIDACION!$L$1046)*LIQUIDACION!$D$1045/IF(AND(LIQUIDACION!$D$1044&gt;LIQUIDACION!$B$1046,LIQUIDACION!$B$1046&gt;LIQUIDACION!$D$1043),366,365)),0)</f>
        <v>0</v>
      </c>
      <c r="AF117" s="618">
        <f>IF(AF$12=TRUE,(($E117*LIQUIDACION!$L$1046)*LIQUIDACION!$D$1045/IF(AND(LIQUIDACION!$D$1044&gt;LIQUIDACION!$B$1046,LIQUIDACION!$B$1046&gt;LIQUIDACION!$D$1043),366,365)),0)</f>
        <v>0</v>
      </c>
      <c r="AG117" s="618">
        <f>IF(AG$12=TRUE,(($F117*LIQUIDACION!$L$1046)*LIQUIDACION!$D$1045/IF(AND(LIQUIDACION!$D$1044&gt;LIQUIDACION!$B$1046,LIQUIDACION!$B$1046&gt;LIQUIDACION!$D$1043),366,365)),0)</f>
        <v>0</v>
      </c>
      <c r="AH117" s="618">
        <f>IF(AH$12=TRUE,(($G117*LIQUIDACION!$L$1046)*LIQUIDACION!$D$1045/IF(AND(LIQUIDACION!$D$1044&gt;LIQUIDACION!$B$1046,LIQUIDACION!$B$1046&gt;LIQUIDACION!$D$1043),366,365)),0)</f>
        <v>0</v>
      </c>
      <c r="AI117" s="618">
        <f>IF(AI$12=TRUE,(($H117*LIQUIDACION!$L$1047)*LIQUIDACION!$D$1045/IF(AND(LIQUIDACION!$D$1044&gt;LIQUIDACION!$B$1046,LIQUIDACION!$B$1046&gt;LIQUIDACION!$D$1043),366,365)),0)</f>
        <v>0</v>
      </c>
      <c r="AJ117" s="618">
        <f>IF(AJ$12=TRUE,(($I117*LIQUIDACION!$L$1047)*LIQUIDACION!$D$1045/IF(AND(LIQUIDACION!$D$1044&gt;LIQUIDACION!$B$1046,LIQUIDACION!$B$1046&gt;LIQUIDACION!$D$1043),366,365)),0)</f>
        <v>0</v>
      </c>
      <c r="AK117" s="618">
        <f>IF(AK$12=TRUE,(($J117*LIQUIDACION!$L$1047)*LIQUIDACION!$D$1045/IF(AND(LIQUIDACION!$D$1044&gt;LIQUIDACION!$B$1046,LIQUIDACION!$B$1046&gt;LIQUIDACION!$D$1043),366,365)),0)</f>
        <v>0</v>
      </c>
      <c r="AL117" s="618">
        <f>IF(AL$12=TRUE,(($K117*LIQUIDACION!$L$1047)*LIQUIDACION!$D$1045/IF(AND(LIQUIDACION!$D$1044&gt;LIQUIDACION!$B$1046,LIQUIDACION!$B$1046&gt;LIQUIDACION!$D$1043),366,365)),0)</f>
        <v>0</v>
      </c>
      <c r="AM117" s="618">
        <f>IF(AM$12=TRUE,(($L117*LIQUIDACION!$L$1047)*LIQUIDACION!$D$1045/IF(AND(LIQUIDACION!$D$1044&gt;LIQUIDACION!$B$1046,LIQUIDACION!$B$1046&gt;LIQUIDACION!$D$1043),366,365)),0)</f>
        <v>0</v>
      </c>
      <c r="AN117" s="618">
        <f>IF(AN$12=TRUE,(($M117*LIQUIDACION!$L$1047)*LIQUIDACION!$D$1045/IF(AND(LIQUIDACION!$D$1044&gt;LIQUIDACION!$B$1046,LIQUIDACION!$B$1046&gt;LIQUIDACION!$D$1043),366,365)),0)</f>
        <v>0</v>
      </c>
      <c r="AO117" s="618">
        <f>IF(AO$12=TRUE,(($N117*LIQUIDACION!$L$1047)*LIQUIDACION!$D$1045/IF(AND(LIQUIDACION!$D$1044&gt;LIQUIDACION!$B$1046,LIQUIDACION!$B$1046&gt;LIQUIDACION!$D$1043),366,365)),0)</f>
        <v>0</v>
      </c>
      <c r="AP117" s="618">
        <f>IF(AP$12=TRUE,(($O117*LIQUIDACION!$L$1047)*LIQUIDACION!$D$1045/IF(AND(LIQUIDACION!$D$1044&gt;LIQUIDACION!$B$1046,LIQUIDACION!$B$1046&gt;LIQUIDACION!$D$1043),366,365)),0)</f>
        <v>0</v>
      </c>
      <c r="AQ117" s="618">
        <f>IF(AQ$12=TRUE,(($P117*LIQUIDACION!$L$1047)*LIQUIDACION!$D$1045/IF(AND(LIQUIDACION!$D$1044&gt;LIQUIDACION!$B$1046,LIQUIDACION!$B$1046&gt;LIQUIDACION!$D$1043),366,365)),0)</f>
        <v>0</v>
      </c>
      <c r="AR117" s="618">
        <f>IF(AR$12=TRUE,(($Q117*LIQUIDACION!$L$1047)*LIQUIDACION!$D$1045/IF(AND(LIQUIDACION!$D$1044&gt;LIQUIDACION!$B$1046,LIQUIDACION!$B$1046&gt;LIQUIDACION!$D$1043),366,365)),0)</f>
        <v>0</v>
      </c>
      <c r="AS117" s="618">
        <f>IF(AS$12=TRUE,(($R117*LIQUIDACION!$L$1047)*LIQUIDACION!$D$1045/IF(AND(LIQUIDACION!$D$1044&gt;LIQUIDACION!$B$1046,LIQUIDACION!$B$1046&gt;LIQUIDACION!$D$1043),366,365)),0)</f>
        <v>0</v>
      </c>
      <c r="AT117" s="618">
        <f>IF(AT$12=TRUE,(($S117*LIQUIDACION!$L$1047)*LIQUIDACION!$D$1045/IF(AND(LIQUIDACION!$D$1044&gt;LIQUIDACION!$B$1046,LIQUIDACION!$B$1046&gt;LIQUIDACION!$D$1043),366,365)),0)</f>
        <v>0</v>
      </c>
      <c r="AU117" s="618">
        <f>IF(AU$12=TRUE,(($T117*LIQUIDACION!$L$1047)*LIQUIDACION!$D$1045/IF(AND(LIQUIDACION!$D$1044&gt;LIQUIDACION!$B$1046,LIQUIDACION!$B$1046&gt;LIQUIDACION!$D$1043),366,365)),0)</f>
        <v>0</v>
      </c>
      <c r="AV117" s="618">
        <f>IF(AV$12=TRUE,(($U117*LIQUIDACION!$L$1047)*LIQUIDACION!$D$1045/IF(AND(LIQUIDACION!$D$1044&gt;LIQUIDACION!$B$1046,LIQUIDACION!$B$1046&gt;LIQUIDACION!$D$1043),366,365)),0)</f>
        <v>0</v>
      </c>
      <c r="AW117" s="618">
        <f>IF(AW$12=TRUE,(($V117*LIQUIDACION!$L$1047)*LIQUIDACION!$D$1045/IF(AND(LIQUIDACION!$D$1044&gt;LIQUIDACION!$B$1046,LIQUIDACION!$B$1046&gt;LIQUIDACION!$D$1043),366,365)),0)</f>
        <v>0</v>
      </c>
      <c r="AX117" s="618">
        <f>IF(AX$12=TRUE,(($W117*LIQUIDACION!$L$1047)*LIQUIDACION!$D$1045/IF(AND(LIQUIDACION!$D$1044&gt;LIQUIDACION!$B$1046,LIQUIDACION!$B$1046&gt;LIQUIDACION!$D$1043),366,365)),0)</f>
        <v>0</v>
      </c>
    </row>
    <row r="118" spans="2:50" x14ac:dyDescent="0.25">
      <c r="B118" s="123">
        <v>106</v>
      </c>
      <c r="C118" s="125"/>
      <c r="D118" s="170"/>
      <c r="E118" s="170"/>
      <c r="F118" s="170"/>
      <c r="G118" s="170">
        <f t="shared" si="9"/>
        <v>0</v>
      </c>
      <c r="H118" s="170">
        <f t="shared" si="10"/>
        <v>0</v>
      </c>
      <c r="I118" s="170"/>
      <c r="J118" s="170"/>
      <c r="K118" s="170"/>
      <c r="L118" s="170"/>
      <c r="M118" s="170"/>
      <c r="N118" s="170"/>
      <c r="O118" s="170"/>
      <c r="P118" s="170"/>
      <c r="Q118" s="170"/>
      <c r="R118" s="170"/>
      <c r="S118" s="170"/>
      <c r="T118" s="170"/>
      <c r="U118" s="170"/>
      <c r="V118" s="170"/>
      <c r="W118" s="170"/>
      <c r="X118" s="170"/>
      <c r="Y118" s="170"/>
      <c r="Z118" s="170"/>
      <c r="AA118" s="170"/>
      <c r="AB118" s="415">
        <f t="shared" si="11"/>
        <v>0</v>
      </c>
      <c r="AC118" s="415">
        <f t="shared" si="12"/>
        <v>0</v>
      </c>
      <c r="AE118" s="618">
        <f>IF(AE$12=TRUE,(($D118*LIQUIDACION!$L$1046)*LIQUIDACION!$D$1045/IF(AND(LIQUIDACION!$D$1044&gt;LIQUIDACION!$B$1046,LIQUIDACION!$B$1046&gt;LIQUIDACION!$D$1043),366,365)),0)</f>
        <v>0</v>
      </c>
      <c r="AF118" s="618">
        <f>IF(AF$12=TRUE,(($E118*LIQUIDACION!$L$1046)*LIQUIDACION!$D$1045/IF(AND(LIQUIDACION!$D$1044&gt;LIQUIDACION!$B$1046,LIQUIDACION!$B$1046&gt;LIQUIDACION!$D$1043),366,365)),0)</f>
        <v>0</v>
      </c>
      <c r="AG118" s="618">
        <f>IF(AG$12=TRUE,(($F118*LIQUIDACION!$L$1046)*LIQUIDACION!$D$1045/IF(AND(LIQUIDACION!$D$1044&gt;LIQUIDACION!$B$1046,LIQUIDACION!$B$1046&gt;LIQUIDACION!$D$1043),366,365)),0)</f>
        <v>0</v>
      </c>
      <c r="AH118" s="618">
        <f>IF(AH$12=TRUE,(($G118*LIQUIDACION!$L$1046)*LIQUIDACION!$D$1045/IF(AND(LIQUIDACION!$D$1044&gt;LIQUIDACION!$B$1046,LIQUIDACION!$B$1046&gt;LIQUIDACION!$D$1043),366,365)),0)</f>
        <v>0</v>
      </c>
      <c r="AI118" s="618">
        <f>IF(AI$12=TRUE,(($H118*LIQUIDACION!$L$1047)*LIQUIDACION!$D$1045/IF(AND(LIQUIDACION!$D$1044&gt;LIQUIDACION!$B$1046,LIQUIDACION!$B$1046&gt;LIQUIDACION!$D$1043),366,365)),0)</f>
        <v>0</v>
      </c>
      <c r="AJ118" s="618">
        <f>IF(AJ$12=TRUE,(($I118*LIQUIDACION!$L$1047)*LIQUIDACION!$D$1045/IF(AND(LIQUIDACION!$D$1044&gt;LIQUIDACION!$B$1046,LIQUIDACION!$B$1046&gt;LIQUIDACION!$D$1043),366,365)),0)</f>
        <v>0</v>
      </c>
      <c r="AK118" s="618">
        <f>IF(AK$12=TRUE,(($J118*LIQUIDACION!$L$1047)*LIQUIDACION!$D$1045/IF(AND(LIQUIDACION!$D$1044&gt;LIQUIDACION!$B$1046,LIQUIDACION!$B$1046&gt;LIQUIDACION!$D$1043),366,365)),0)</f>
        <v>0</v>
      </c>
      <c r="AL118" s="618">
        <f>IF(AL$12=TRUE,(($K118*LIQUIDACION!$L$1047)*LIQUIDACION!$D$1045/IF(AND(LIQUIDACION!$D$1044&gt;LIQUIDACION!$B$1046,LIQUIDACION!$B$1046&gt;LIQUIDACION!$D$1043),366,365)),0)</f>
        <v>0</v>
      </c>
      <c r="AM118" s="618">
        <f>IF(AM$12=TRUE,(($L118*LIQUIDACION!$L$1047)*LIQUIDACION!$D$1045/IF(AND(LIQUIDACION!$D$1044&gt;LIQUIDACION!$B$1046,LIQUIDACION!$B$1046&gt;LIQUIDACION!$D$1043),366,365)),0)</f>
        <v>0</v>
      </c>
      <c r="AN118" s="618">
        <f>IF(AN$12=TRUE,(($M118*LIQUIDACION!$L$1047)*LIQUIDACION!$D$1045/IF(AND(LIQUIDACION!$D$1044&gt;LIQUIDACION!$B$1046,LIQUIDACION!$B$1046&gt;LIQUIDACION!$D$1043),366,365)),0)</f>
        <v>0</v>
      </c>
      <c r="AO118" s="618">
        <f>IF(AO$12=TRUE,(($N118*LIQUIDACION!$L$1047)*LIQUIDACION!$D$1045/IF(AND(LIQUIDACION!$D$1044&gt;LIQUIDACION!$B$1046,LIQUIDACION!$B$1046&gt;LIQUIDACION!$D$1043),366,365)),0)</f>
        <v>0</v>
      </c>
      <c r="AP118" s="618">
        <f>IF(AP$12=TRUE,(($O118*LIQUIDACION!$L$1047)*LIQUIDACION!$D$1045/IF(AND(LIQUIDACION!$D$1044&gt;LIQUIDACION!$B$1046,LIQUIDACION!$B$1046&gt;LIQUIDACION!$D$1043),366,365)),0)</f>
        <v>0</v>
      </c>
      <c r="AQ118" s="618">
        <f>IF(AQ$12=TRUE,(($P118*LIQUIDACION!$L$1047)*LIQUIDACION!$D$1045/IF(AND(LIQUIDACION!$D$1044&gt;LIQUIDACION!$B$1046,LIQUIDACION!$B$1046&gt;LIQUIDACION!$D$1043),366,365)),0)</f>
        <v>0</v>
      </c>
      <c r="AR118" s="618">
        <f>IF(AR$12=TRUE,(($Q118*LIQUIDACION!$L$1047)*LIQUIDACION!$D$1045/IF(AND(LIQUIDACION!$D$1044&gt;LIQUIDACION!$B$1046,LIQUIDACION!$B$1046&gt;LIQUIDACION!$D$1043),366,365)),0)</f>
        <v>0</v>
      </c>
      <c r="AS118" s="618">
        <f>IF(AS$12=TRUE,(($R118*LIQUIDACION!$L$1047)*LIQUIDACION!$D$1045/IF(AND(LIQUIDACION!$D$1044&gt;LIQUIDACION!$B$1046,LIQUIDACION!$B$1046&gt;LIQUIDACION!$D$1043),366,365)),0)</f>
        <v>0</v>
      </c>
      <c r="AT118" s="618">
        <f>IF(AT$12=TRUE,(($S118*LIQUIDACION!$L$1047)*LIQUIDACION!$D$1045/IF(AND(LIQUIDACION!$D$1044&gt;LIQUIDACION!$B$1046,LIQUIDACION!$B$1046&gt;LIQUIDACION!$D$1043),366,365)),0)</f>
        <v>0</v>
      </c>
      <c r="AU118" s="618">
        <f>IF(AU$12=TRUE,(($T118*LIQUIDACION!$L$1047)*LIQUIDACION!$D$1045/IF(AND(LIQUIDACION!$D$1044&gt;LIQUIDACION!$B$1046,LIQUIDACION!$B$1046&gt;LIQUIDACION!$D$1043),366,365)),0)</f>
        <v>0</v>
      </c>
      <c r="AV118" s="618">
        <f>IF(AV$12=TRUE,(($U118*LIQUIDACION!$L$1047)*LIQUIDACION!$D$1045/IF(AND(LIQUIDACION!$D$1044&gt;LIQUIDACION!$B$1046,LIQUIDACION!$B$1046&gt;LIQUIDACION!$D$1043),366,365)),0)</f>
        <v>0</v>
      </c>
      <c r="AW118" s="618">
        <f>IF(AW$12=TRUE,(($V118*LIQUIDACION!$L$1047)*LIQUIDACION!$D$1045/IF(AND(LIQUIDACION!$D$1044&gt;LIQUIDACION!$B$1046,LIQUIDACION!$B$1046&gt;LIQUIDACION!$D$1043),366,365)),0)</f>
        <v>0</v>
      </c>
      <c r="AX118" s="618">
        <f>IF(AX$12=TRUE,(($W118*LIQUIDACION!$L$1047)*LIQUIDACION!$D$1045/IF(AND(LIQUIDACION!$D$1044&gt;LIQUIDACION!$B$1046,LIQUIDACION!$B$1046&gt;LIQUIDACION!$D$1043),366,365)),0)</f>
        <v>0</v>
      </c>
    </row>
    <row r="119" spans="2:50" x14ac:dyDescent="0.25">
      <c r="B119" s="121">
        <v>107</v>
      </c>
      <c r="C119" s="125"/>
      <c r="D119" s="170"/>
      <c r="E119" s="170"/>
      <c r="F119" s="170"/>
      <c r="G119" s="170">
        <f t="shared" si="9"/>
        <v>0</v>
      </c>
      <c r="H119" s="170">
        <f t="shared" si="10"/>
        <v>0</v>
      </c>
      <c r="I119" s="170"/>
      <c r="J119" s="170"/>
      <c r="K119" s="170"/>
      <c r="L119" s="170"/>
      <c r="M119" s="170"/>
      <c r="N119" s="170"/>
      <c r="O119" s="170"/>
      <c r="P119" s="170"/>
      <c r="Q119" s="170"/>
      <c r="R119" s="170"/>
      <c r="S119" s="170"/>
      <c r="T119" s="170"/>
      <c r="U119" s="170"/>
      <c r="V119" s="170"/>
      <c r="W119" s="170"/>
      <c r="X119" s="170"/>
      <c r="Y119" s="170"/>
      <c r="Z119" s="170"/>
      <c r="AA119" s="170"/>
      <c r="AB119" s="415">
        <f t="shared" si="11"/>
        <v>0</v>
      </c>
      <c r="AC119" s="415">
        <f t="shared" si="12"/>
        <v>0</v>
      </c>
      <c r="AE119" s="618">
        <f>IF(AE$12=TRUE,(($D119*LIQUIDACION!$L$1046)*LIQUIDACION!$D$1045/IF(AND(LIQUIDACION!$D$1044&gt;LIQUIDACION!$B$1046,LIQUIDACION!$B$1046&gt;LIQUIDACION!$D$1043),366,365)),0)</f>
        <v>0</v>
      </c>
      <c r="AF119" s="618">
        <f>IF(AF$12=TRUE,(($E119*LIQUIDACION!$L$1046)*LIQUIDACION!$D$1045/IF(AND(LIQUIDACION!$D$1044&gt;LIQUIDACION!$B$1046,LIQUIDACION!$B$1046&gt;LIQUIDACION!$D$1043),366,365)),0)</f>
        <v>0</v>
      </c>
      <c r="AG119" s="618">
        <f>IF(AG$12=TRUE,(($F119*LIQUIDACION!$L$1046)*LIQUIDACION!$D$1045/IF(AND(LIQUIDACION!$D$1044&gt;LIQUIDACION!$B$1046,LIQUIDACION!$B$1046&gt;LIQUIDACION!$D$1043),366,365)),0)</f>
        <v>0</v>
      </c>
      <c r="AH119" s="618">
        <f>IF(AH$12=TRUE,(($G119*LIQUIDACION!$L$1046)*LIQUIDACION!$D$1045/IF(AND(LIQUIDACION!$D$1044&gt;LIQUIDACION!$B$1046,LIQUIDACION!$B$1046&gt;LIQUIDACION!$D$1043),366,365)),0)</f>
        <v>0</v>
      </c>
      <c r="AI119" s="618">
        <f>IF(AI$12=TRUE,(($H119*LIQUIDACION!$L$1047)*LIQUIDACION!$D$1045/IF(AND(LIQUIDACION!$D$1044&gt;LIQUIDACION!$B$1046,LIQUIDACION!$B$1046&gt;LIQUIDACION!$D$1043),366,365)),0)</f>
        <v>0</v>
      </c>
      <c r="AJ119" s="618">
        <f>IF(AJ$12=TRUE,(($I119*LIQUIDACION!$L$1047)*LIQUIDACION!$D$1045/IF(AND(LIQUIDACION!$D$1044&gt;LIQUIDACION!$B$1046,LIQUIDACION!$B$1046&gt;LIQUIDACION!$D$1043),366,365)),0)</f>
        <v>0</v>
      </c>
      <c r="AK119" s="618">
        <f>IF(AK$12=TRUE,(($J119*LIQUIDACION!$L$1047)*LIQUIDACION!$D$1045/IF(AND(LIQUIDACION!$D$1044&gt;LIQUIDACION!$B$1046,LIQUIDACION!$B$1046&gt;LIQUIDACION!$D$1043),366,365)),0)</f>
        <v>0</v>
      </c>
      <c r="AL119" s="618">
        <f>IF(AL$12=TRUE,(($K119*LIQUIDACION!$L$1047)*LIQUIDACION!$D$1045/IF(AND(LIQUIDACION!$D$1044&gt;LIQUIDACION!$B$1046,LIQUIDACION!$B$1046&gt;LIQUIDACION!$D$1043),366,365)),0)</f>
        <v>0</v>
      </c>
      <c r="AM119" s="618">
        <f>IF(AM$12=TRUE,(($L119*LIQUIDACION!$L$1047)*LIQUIDACION!$D$1045/IF(AND(LIQUIDACION!$D$1044&gt;LIQUIDACION!$B$1046,LIQUIDACION!$B$1046&gt;LIQUIDACION!$D$1043),366,365)),0)</f>
        <v>0</v>
      </c>
      <c r="AN119" s="618">
        <f>IF(AN$12=TRUE,(($M119*LIQUIDACION!$L$1047)*LIQUIDACION!$D$1045/IF(AND(LIQUIDACION!$D$1044&gt;LIQUIDACION!$B$1046,LIQUIDACION!$B$1046&gt;LIQUIDACION!$D$1043),366,365)),0)</f>
        <v>0</v>
      </c>
      <c r="AO119" s="618">
        <f>IF(AO$12=TRUE,(($N119*LIQUIDACION!$L$1047)*LIQUIDACION!$D$1045/IF(AND(LIQUIDACION!$D$1044&gt;LIQUIDACION!$B$1046,LIQUIDACION!$B$1046&gt;LIQUIDACION!$D$1043),366,365)),0)</f>
        <v>0</v>
      </c>
      <c r="AP119" s="618">
        <f>IF(AP$12=TRUE,(($O119*LIQUIDACION!$L$1047)*LIQUIDACION!$D$1045/IF(AND(LIQUIDACION!$D$1044&gt;LIQUIDACION!$B$1046,LIQUIDACION!$B$1046&gt;LIQUIDACION!$D$1043),366,365)),0)</f>
        <v>0</v>
      </c>
      <c r="AQ119" s="618">
        <f>IF(AQ$12=TRUE,(($P119*LIQUIDACION!$L$1047)*LIQUIDACION!$D$1045/IF(AND(LIQUIDACION!$D$1044&gt;LIQUIDACION!$B$1046,LIQUIDACION!$B$1046&gt;LIQUIDACION!$D$1043),366,365)),0)</f>
        <v>0</v>
      </c>
      <c r="AR119" s="618">
        <f>IF(AR$12=TRUE,(($Q119*LIQUIDACION!$L$1047)*LIQUIDACION!$D$1045/IF(AND(LIQUIDACION!$D$1044&gt;LIQUIDACION!$B$1046,LIQUIDACION!$B$1046&gt;LIQUIDACION!$D$1043),366,365)),0)</f>
        <v>0</v>
      </c>
      <c r="AS119" s="618">
        <f>IF(AS$12=TRUE,(($R119*LIQUIDACION!$L$1047)*LIQUIDACION!$D$1045/IF(AND(LIQUIDACION!$D$1044&gt;LIQUIDACION!$B$1046,LIQUIDACION!$B$1046&gt;LIQUIDACION!$D$1043),366,365)),0)</f>
        <v>0</v>
      </c>
      <c r="AT119" s="618">
        <f>IF(AT$12=TRUE,(($S119*LIQUIDACION!$L$1047)*LIQUIDACION!$D$1045/IF(AND(LIQUIDACION!$D$1044&gt;LIQUIDACION!$B$1046,LIQUIDACION!$B$1046&gt;LIQUIDACION!$D$1043),366,365)),0)</f>
        <v>0</v>
      </c>
      <c r="AU119" s="618">
        <f>IF(AU$12=TRUE,(($T119*LIQUIDACION!$L$1047)*LIQUIDACION!$D$1045/IF(AND(LIQUIDACION!$D$1044&gt;LIQUIDACION!$B$1046,LIQUIDACION!$B$1046&gt;LIQUIDACION!$D$1043),366,365)),0)</f>
        <v>0</v>
      </c>
      <c r="AV119" s="618">
        <f>IF(AV$12=TRUE,(($U119*LIQUIDACION!$L$1047)*LIQUIDACION!$D$1045/IF(AND(LIQUIDACION!$D$1044&gt;LIQUIDACION!$B$1046,LIQUIDACION!$B$1046&gt;LIQUIDACION!$D$1043),366,365)),0)</f>
        <v>0</v>
      </c>
      <c r="AW119" s="618">
        <f>IF(AW$12=TRUE,(($V119*LIQUIDACION!$L$1047)*LIQUIDACION!$D$1045/IF(AND(LIQUIDACION!$D$1044&gt;LIQUIDACION!$B$1046,LIQUIDACION!$B$1046&gt;LIQUIDACION!$D$1043),366,365)),0)</f>
        <v>0</v>
      </c>
      <c r="AX119" s="618">
        <f>IF(AX$12=TRUE,(($W119*LIQUIDACION!$L$1047)*LIQUIDACION!$D$1045/IF(AND(LIQUIDACION!$D$1044&gt;LIQUIDACION!$B$1046,LIQUIDACION!$B$1046&gt;LIQUIDACION!$D$1043),366,365)),0)</f>
        <v>0</v>
      </c>
    </row>
    <row r="120" spans="2:50" x14ac:dyDescent="0.25">
      <c r="B120" s="123">
        <v>108</v>
      </c>
      <c r="C120" s="125"/>
      <c r="D120" s="170"/>
      <c r="E120" s="170"/>
      <c r="F120" s="170"/>
      <c r="G120" s="170">
        <f t="shared" si="9"/>
        <v>0</v>
      </c>
      <c r="H120" s="170">
        <f t="shared" si="10"/>
        <v>0</v>
      </c>
      <c r="I120" s="170"/>
      <c r="J120" s="170"/>
      <c r="K120" s="170"/>
      <c r="L120" s="170"/>
      <c r="M120" s="170"/>
      <c r="N120" s="170"/>
      <c r="O120" s="170"/>
      <c r="P120" s="170"/>
      <c r="Q120" s="170"/>
      <c r="R120" s="170"/>
      <c r="S120" s="170"/>
      <c r="T120" s="170"/>
      <c r="U120" s="170"/>
      <c r="V120" s="170"/>
      <c r="W120" s="170"/>
      <c r="X120" s="170"/>
      <c r="Y120" s="170"/>
      <c r="Z120" s="170"/>
      <c r="AA120" s="170"/>
      <c r="AB120" s="415">
        <f t="shared" si="11"/>
        <v>0</v>
      </c>
      <c r="AC120" s="415">
        <f t="shared" si="12"/>
        <v>0</v>
      </c>
      <c r="AE120" s="618">
        <f>IF(AE$12=TRUE,(($D120*LIQUIDACION!$L$1046)*LIQUIDACION!$D$1045/IF(AND(LIQUIDACION!$D$1044&gt;LIQUIDACION!$B$1046,LIQUIDACION!$B$1046&gt;LIQUIDACION!$D$1043),366,365)),0)</f>
        <v>0</v>
      </c>
      <c r="AF120" s="618">
        <f>IF(AF$12=TRUE,(($E120*LIQUIDACION!$L$1046)*LIQUIDACION!$D$1045/IF(AND(LIQUIDACION!$D$1044&gt;LIQUIDACION!$B$1046,LIQUIDACION!$B$1046&gt;LIQUIDACION!$D$1043),366,365)),0)</f>
        <v>0</v>
      </c>
      <c r="AG120" s="618">
        <f>IF(AG$12=TRUE,(($F120*LIQUIDACION!$L$1046)*LIQUIDACION!$D$1045/IF(AND(LIQUIDACION!$D$1044&gt;LIQUIDACION!$B$1046,LIQUIDACION!$B$1046&gt;LIQUIDACION!$D$1043),366,365)),0)</f>
        <v>0</v>
      </c>
      <c r="AH120" s="618">
        <f>IF(AH$12=TRUE,(($G120*LIQUIDACION!$L$1046)*LIQUIDACION!$D$1045/IF(AND(LIQUIDACION!$D$1044&gt;LIQUIDACION!$B$1046,LIQUIDACION!$B$1046&gt;LIQUIDACION!$D$1043),366,365)),0)</f>
        <v>0</v>
      </c>
      <c r="AI120" s="618">
        <f>IF(AI$12=TRUE,(($H120*LIQUIDACION!$L$1047)*LIQUIDACION!$D$1045/IF(AND(LIQUIDACION!$D$1044&gt;LIQUIDACION!$B$1046,LIQUIDACION!$B$1046&gt;LIQUIDACION!$D$1043),366,365)),0)</f>
        <v>0</v>
      </c>
      <c r="AJ120" s="618">
        <f>IF(AJ$12=TRUE,(($I120*LIQUIDACION!$L$1047)*LIQUIDACION!$D$1045/IF(AND(LIQUIDACION!$D$1044&gt;LIQUIDACION!$B$1046,LIQUIDACION!$B$1046&gt;LIQUIDACION!$D$1043),366,365)),0)</f>
        <v>0</v>
      </c>
      <c r="AK120" s="618">
        <f>IF(AK$12=TRUE,(($J120*LIQUIDACION!$L$1047)*LIQUIDACION!$D$1045/IF(AND(LIQUIDACION!$D$1044&gt;LIQUIDACION!$B$1046,LIQUIDACION!$B$1046&gt;LIQUIDACION!$D$1043),366,365)),0)</f>
        <v>0</v>
      </c>
      <c r="AL120" s="618">
        <f>IF(AL$12=TRUE,(($K120*LIQUIDACION!$L$1047)*LIQUIDACION!$D$1045/IF(AND(LIQUIDACION!$D$1044&gt;LIQUIDACION!$B$1046,LIQUIDACION!$B$1046&gt;LIQUIDACION!$D$1043),366,365)),0)</f>
        <v>0</v>
      </c>
      <c r="AM120" s="618">
        <f>IF(AM$12=TRUE,(($L120*LIQUIDACION!$L$1047)*LIQUIDACION!$D$1045/IF(AND(LIQUIDACION!$D$1044&gt;LIQUIDACION!$B$1046,LIQUIDACION!$B$1046&gt;LIQUIDACION!$D$1043),366,365)),0)</f>
        <v>0</v>
      </c>
      <c r="AN120" s="618">
        <f>IF(AN$12=TRUE,(($M120*LIQUIDACION!$L$1047)*LIQUIDACION!$D$1045/IF(AND(LIQUIDACION!$D$1044&gt;LIQUIDACION!$B$1046,LIQUIDACION!$B$1046&gt;LIQUIDACION!$D$1043),366,365)),0)</f>
        <v>0</v>
      </c>
      <c r="AO120" s="618">
        <f>IF(AO$12=TRUE,(($N120*LIQUIDACION!$L$1047)*LIQUIDACION!$D$1045/IF(AND(LIQUIDACION!$D$1044&gt;LIQUIDACION!$B$1046,LIQUIDACION!$B$1046&gt;LIQUIDACION!$D$1043),366,365)),0)</f>
        <v>0</v>
      </c>
      <c r="AP120" s="618">
        <f>IF(AP$12=TRUE,(($O120*LIQUIDACION!$L$1047)*LIQUIDACION!$D$1045/IF(AND(LIQUIDACION!$D$1044&gt;LIQUIDACION!$B$1046,LIQUIDACION!$B$1046&gt;LIQUIDACION!$D$1043),366,365)),0)</f>
        <v>0</v>
      </c>
      <c r="AQ120" s="618">
        <f>IF(AQ$12=TRUE,(($P120*LIQUIDACION!$L$1047)*LIQUIDACION!$D$1045/IF(AND(LIQUIDACION!$D$1044&gt;LIQUIDACION!$B$1046,LIQUIDACION!$B$1046&gt;LIQUIDACION!$D$1043),366,365)),0)</f>
        <v>0</v>
      </c>
      <c r="AR120" s="618">
        <f>IF(AR$12=TRUE,(($Q120*LIQUIDACION!$L$1047)*LIQUIDACION!$D$1045/IF(AND(LIQUIDACION!$D$1044&gt;LIQUIDACION!$B$1046,LIQUIDACION!$B$1046&gt;LIQUIDACION!$D$1043),366,365)),0)</f>
        <v>0</v>
      </c>
      <c r="AS120" s="618">
        <f>IF(AS$12=TRUE,(($R120*LIQUIDACION!$L$1047)*LIQUIDACION!$D$1045/IF(AND(LIQUIDACION!$D$1044&gt;LIQUIDACION!$B$1046,LIQUIDACION!$B$1046&gt;LIQUIDACION!$D$1043),366,365)),0)</f>
        <v>0</v>
      </c>
      <c r="AT120" s="618">
        <f>IF(AT$12=TRUE,(($S120*LIQUIDACION!$L$1047)*LIQUIDACION!$D$1045/IF(AND(LIQUIDACION!$D$1044&gt;LIQUIDACION!$B$1046,LIQUIDACION!$B$1046&gt;LIQUIDACION!$D$1043),366,365)),0)</f>
        <v>0</v>
      </c>
      <c r="AU120" s="618">
        <f>IF(AU$12=TRUE,(($T120*LIQUIDACION!$L$1047)*LIQUIDACION!$D$1045/IF(AND(LIQUIDACION!$D$1044&gt;LIQUIDACION!$B$1046,LIQUIDACION!$B$1046&gt;LIQUIDACION!$D$1043),366,365)),0)</f>
        <v>0</v>
      </c>
      <c r="AV120" s="618">
        <f>IF(AV$12=TRUE,(($U120*LIQUIDACION!$L$1047)*LIQUIDACION!$D$1045/IF(AND(LIQUIDACION!$D$1044&gt;LIQUIDACION!$B$1046,LIQUIDACION!$B$1046&gt;LIQUIDACION!$D$1043),366,365)),0)</f>
        <v>0</v>
      </c>
      <c r="AW120" s="618">
        <f>IF(AW$12=TRUE,(($V120*LIQUIDACION!$L$1047)*LIQUIDACION!$D$1045/IF(AND(LIQUIDACION!$D$1044&gt;LIQUIDACION!$B$1046,LIQUIDACION!$B$1046&gt;LIQUIDACION!$D$1043),366,365)),0)</f>
        <v>0</v>
      </c>
      <c r="AX120" s="618">
        <f>IF(AX$12=TRUE,(($W120*LIQUIDACION!$L$1047)*LIQUIDACION!$D$1045/IF(AND(LIQUIDACION!$D$1044&gt;LIQUIDACION!$B$1046,LIQUIDACION!$B$1046&gt;LIQUIDACION!$D$1043),366,365)),0)</f>
        <v>0</v>
      </c>
    </row>
    <row r="121" spans="2:50" x14ac:dyDescent="0.25">
      <c r="B121" s="121">
        <v>109</v>
      </c>
      <c r="C121" s="125"/>
      <c r="D121" s="170"/>
      <c r="E121" s="170"/>
      <c r="F121" s="170"/>
      <c r="G121" s="170">
        <f t="shared" si="9"/>
        <v>0</v>
      </c>
      <c r="H121" s="170">
        <f t="shared" si="10"/>
        <v>0</v>
      </c>
      <c r="I121" s="170"/>
      <c r="J121" s="170"/>
      <c r="K121" s="170"/>
      <c r="L121" s="170"/>
      <c r="M121" s="170"/>
      <c r="N121" s="170"/>
      <c r="O121" s="170"/>
      <c r="P121" s="170"/>
      <c r="Q121" s="170"/>
      <c r="R121" s="170"/>
      <c r="S121" s="170"/>
      <c r="T121" s="170"/>
      <c r="U121" s="170"/>
      <c r="V121" s="170"/>
      <c r="W121" s="170"/>
      <c r="X121" s="170"/>
      <c r="Y121" s="170"/>
      <c r="Z121" s="170"/>
      <c r="AA121" s="170"/>
      <c r="AB121" s="415">
        <f t="shared" si="11"/>
        <v>0</v>
      </c>
      <c r="AC121" s="415">
        <f t="shared" si="12"/>
        <v>0</v>
      </c>
      <c r="AE121" s="618">
        <f>IF(AE$12=TRUE,(($D121*LIQUIDACION!$L$1046)*LIQUIDACION!$D$1045/IF(AND(LIQUIDACION!$D$1044&gt;LIQUIDACION!$B$1046,LIQUIDACION!$B$1046&gt;LIQUIDACION!$D$1043),366,365)),0)</f>
        <v>0</v>
      </c>
      <c r="AF121" s="618">
        <f>IF(AF$12=TRUE,(($E121*LIQUIDACION!$L$1046)*LIQUIDACION!$D$1045/IF(AND(LIQUIDACION!$D$1044&gt;LIQUIDACION!$B$1046,LIQUIDACION!$B$1046&gt;LIQUIDACION!$D$1043),366,365)),0)</f>
        <v>0</v>
      </c>
      <c r="AG121" s="618">
        <f>IF(AG$12=TRUE,(($F121*LIQUIDACION!$L$1046)*LIQUIDACION!$D$1045/IF(AND(LIQUIDACION!$D$1044&gt;LIQUIDACION!$B$1046,LIQUIDACION!$B$1046&gt;LIQUIDACION!$D$1043),366,365)),0)</f>
        <v>0</v>
      </c>
      <c r="AH121" s="618">
        <f>IF(AH$12=TRUE,(($G121*LIQUIDACION!$L$1046)*LIQUIDACION!$D$1045/IF(AND(LIQUIDACION!$D$1044&gt;LIQUIDACION!$B$1046,LIQUIDACION!$B$1046&gt;LIQUIDACION!$D$1043),366,365)),0)</f>
        <v>0</v>
      </c>
      <c r="AI121" s="618">
        <f>IF(AI$12=TRUE,(($H121*LIQUIDACION!$L$1047)*LIQUIDACION!$D$1045/IF(AND(LIQUIDACION!$D$1044&gt;LIQUIDACION!$B$1046,LIQUIDACION!$B$1046&gt;LIQUIDACION!$D$1043),366,365)),0)</f>
        <v>0</v>
      </c>
      <c r="AJ121" s="618">
        <f>IF(AJ$12=TRUE,(($I121*LIQUIDACION!$L$1047)*LIQUIDACION!$D$1045/IF(AND(LIQUIDACION!$D$1044&gt;LIQUIDACION!$B$1046,LIQUIDACION!$B$1046&gt;LIQUIDACION!$D$1043),366,365)),0)</f>
        <v>0</v>
      </c>
      <c r="AK121" s="618">
        <f>IF(AK$12=TRUE,(($J121*LIQUIDACION!$L$1047)*LIQUIDACION!$D$1045/IF(AND(LIQUIDACION!$D$1044&gt;LIQUIDACION!$B$1046,LIQUIDACION!$B$1046&gt;LIQUIDACION!$D$1043),366,365)),0)</f>
        <v>0</v>
      </c>
      <c r="AL121" s="618">
        <f>IF(AL$12=TRUE,(($K121*LIQUIDACION!$L$1047)*LIQUIDACION!$D$1045/IF(AND(LIQUIDACION!$D$1044&gt;LIQUIDACION!$B$1046,LIQUIDACION!$B$1046&gt;LIQUIDACION!$D$1043),366,365)),0)</f>
        <v>0</v>
      </c>
      <c r="AM121" s="618">
        <f>IF(AM$12=TRUE,(($L121*LIQUIDACION!$L$1047)*LIQUIDACION!$D$1045/IF(AND(LIQUIDACION!$D$1044&gt;LIQUIDACION!$B$1046,LIQUIDACION!$B$1046&gt;LIQUIDACION!$D$1043),366,365)),0)</f>
        <v>0</v>
      </c>
      <c r="AN121" s="618">
        <f>IF(AN$12=TRUE,(($M121*LIQUIDACION!$L$1047)*LIQUIDACION!$D$1045/IF(AND(LIQUIDACION!$D$1044&gt;LIQUIDACION!$B$1046,LIQUIDACION!$B$1046&gt;LIQUIDACION!$D$1043),366,365)),0)</f>
        <v>0</v>
      </c>
      <c r="AO121" s="618">
        <f>IF(AO$12=TRUE,(($N121*LIQUIDACION!$L$1047)*LIQUIDACION!$D$1045/IF(AND(LIQUIDACION!$D$1044&gt;LIQUIDACION!$B$1046,LIQUIDACION!$B$1046&gt;LIQUIDACION!$D$1043),366,365)),0)</f>
        <v>0</v>
      </c>
      <c r="AP121" s="618">
        <f>IF(AP$12=TRUE,(($O121*LIQUIDACION!$L$1047)*LIQUIDACION!$D$1045/IF(AND(LIQUIDACION!$D$1044&gt;LIQUIDACION!$B$1046,LIQUIDACION!$B$1046&gt;LIQUIDACION!$D$1043),366,365)),0)</f>
        <v>0</v>
      </c>
      <c r="AQ121" s="618">
        <f>IF(AQ$12=TRUE,(($P121*LIQUIDACION!$L$1047)*LIQUIDACION!$D$1045/IF(AND(LIQUIDACION!$D$1044&gt;LIQUIDACION!$B$1046,LIQUIDACION!$B$1046&gt;LIQUIDACION!$D$1043),366,365)),0)</f>
        <v>0</v>
      </c>
      <c r="AR121" s="618">
        <f>IF(AR$12=TRUE,(($Q121*LIQUIDACION!$L$1047)*LIQUIDACION!$D$1045/IF(AND(LIQUIDACION!$D$1044&gt;LIQUIDACION!$B$1046,LIQUIDACION!$B$1046&gt;LIQUIDACION!$D$1043),366,365)),0)</f>
        <v>0</v>
      </c>
      <c r="AS121" s="618">
        <f>IF(AS$12=TRUE,(($R121*LIQUIDACION!$L$1047)*LIQUIDACION!$D$1045/IF(AND(LIQUIDACION!$D$1044&gt;LIQUIDACION!$B$1046,LIQUIDACION!$B$1046&gt;LIQUIDACION!$D$1043),366,365)),0)</f>
        <v>0</v>
      </c>
      <c r="AT121" s="618">
        <f>IF(AT$12=TRUE,(($S121*LIQUIDACION!$L$1047)*LIQUIDACION!$D$1045/IF(AND(LIQUIDACION!$D$1044&gt;LIQUIDACION!$B$1046,LIQUIDACION!$B$1046&gt;LIQUIDACION!$D$1043),366,365)),0)</f>
        <v>0</v>
      </c>
      <c r="AU121" s="618">
        <f>IF(AU$12=TRUE,(($T121*LIQUIDACION!$L$1047)*LIQUIDACION!$D$1045/IF(AND(LIQUIDACION!$D$1044&gt;LIQUIDACION!$B$1046,LIQUIDACION!$B$1046&gt;LIQUIDACION!$D$1043),366,365)),0)</f>
        <v>0</v>
      </c>
      <c r="AV121" s="618">
        <f>IF(AV$12=TRUE,(($U121*LIQUIDACION!$L$1047)*LIQUIDACION!$D$1045/IF(AND(LIQUIDACION!$D$1044&gt;LIQUIDACION!$B$1046,LIQUIDACION!$B$1046&gt;LIQUIDACION!$D$1043),366,365)),0)</f>
        <v>0</v>
      </c>
      <c r="AW121" s="618">
        <f>IF(AW$12=TRUE,(($V121*LIQUIDACION!$L$1047)*LIQUIDACION!$D$1045/IF(AND(LIQUIDACION!$D$1044&gt;LIQUIDACION!$B$1046,LIQUIDACION!$B$1046&gt;LIQUIDACION!$D$1043),366,365)),0)</f>
        <v>0</v>
      </c>
      <c r="AX121" s="618">
        <f>IF(AX$12=TRUE,(($W121*LIQUIDACION!$L$1047)*LIQUIDACION!$D$1045/IF(AND(LIQUIDACION!$D$1044&gt;LIQUIDACION!$B$1046,LIQUIDACION!$B$1046&gt;LIQUIDACION!$D$1043),366,365)),0)</f>
        <v>0</v>
      </c>
    </row>
    <row r="122" spans="2:50" x14ac:dyDescent="0.25">
      <c r="B122" s="123">
        <v>110</v>
      </c>
      <c r="C122" s="125"/>
      <c r="D122" s="170"/>
      <c r="E122" s="170"/>
      <c r="F122" s="170"/>
      <c r="G122" s="170">
        <f t="shared" si="9"/>
        <v>0</v>
      </c>
      <c r="H122" s="170">
        <f t="shared" si="10"/>
        <v>0</v>
      </c>
      <c r="I122" s="170"/>
      <c r="J122" s="170"/>
      <c r="K122" s="170"/>
      <c r="L122" s="170"/>
      <c r="M122" s="170"/>
      <c r="N122" s="170"/>
      <c r="O122" s="170"/>
      <c r="P122" s="170"/>
      <c r="Q122" s="170"/>
      <c r="R122" s="170"/>
      <c r="S122" s="170"/>
      <c r="T122" s="170"/>
      <c r="U122" s="170"/>
      <c r="V122" s="170"/>
      <c r="W122" s="170"/>
      <c r="X122" s="170"/>
      <c r="Y122" s="170"/>
      <c r="Z122" s="170"/>
      <c r="AA122" s="170"/>
      <c r="AB122" s="415">
        <f t="shared" si="11"/>
        <v>0</v>
      </c>
      <c r="AC122" s="415">
        <f t="shared" si="12"/>
        <v>0</v>
      </c>
      <c r="AE122" s="618">
        <f>IF(AE$12=TRUE,(($D122*LIQUIDACION!$L$1046)*LIQUIDACION!$D$1045/IF(AND(LIQUIDACION!$D$1044&gt;LIQUIDACION!$B$1046,LIQUIDACION!$B$1046&gt;LIQUIDACION!$D$1043),366,365)),0)</f>
        <v>0</v>
      </c>
      <c r="AF122" s="618">
        <f>IF(AF$12=TRUE,(($E122*LIQUIDACION!$L$1046)*LIQUIDACION!$D$1045/IF(AND(LIQUIDACION!$D$1044&gt;LIQUIDACION!$B$1046,LIQUIDACION!$B$1046&gt;LIQUIDACION!$D$1043),366,365)),0)</f>
        <v>0</v>
      </c>
      <c r="AG122" s="618">
        <f>IF(AG$12=TRUE,(($F122*LIQUIDACION!$L$1046)*LIQUIDACION!$D$1045/IF(AND(LIQUIDACION!$D$1044&gt;LIQUIDACION!$B$1046,LIQUIDACION!$B$1046&gt;LIQUIDACION!$D$1043),366,365)),0)</f>
        <v>0</v>
      </c>
      <c r="AH122" s="618">
        <f>IF(AH$12=TRUE,(($G122*LIQUIDACION!$L$1046)*LIQUIDACION!$D$1045/IF(AND(LIQUIDACION!$D$1044&gt;LIQUIDACION!$B$1046,LIQUIDACION!$B$1046&gt;LIQUIDACION!$D$1043),366,365)),0)</f>
        <v>0</v>
      </c>
      <c r="AI122" s="618">
        <f>IF(AI$12=TRUE,(($H122*LIQUIDACION!$L$1047)*LIQUIDACION!$D$1045/IF(AND(LIQUIDACION!$D$1044&gt;LIQUIDACION!$B$1046,LIQUIDACION!$B$1046&gt;LIQUIDACION!$D$1043),366,365)),0)</f>
        <v>0</v>
      </c>
      <c r="AJ122" s="618">
        <f>IF(AJ$12=TRUE,(($I122*LIQUIDACION!$L$1047)*LIQUIDACION!$D$1045/IF(AND(LIQUIDACION!$D$1044&gt;LIQUIDACION!$B$1046,LIQUIDACION!$B$1046&gt;LIQUIDACION!$D$1043),366,365)),0)</f>
        <v>0</v>
      </c>
      <c r="AK122" s="618">
        <f>IF(AK$12=TRUE,(($J122*LIQUIDACION!$L$1047)*LIQUIDACION!$D$1045/IF(AND(LIQUIDACION!$D$1044&gt;LIQUIDACION!$B$1046,LIQUIDACION!$B$1046&gt;LIQUIDACION!$D$1043),366,365)),0)</f>
        <v>0</v>
      </c>
      <c r="AL122" s="618">
        <f>IF(AL$12=TRUE,(($K122*LIQUIDACION!$L$1047)*LIQUIDACION!$D$1045/IF(AND(LIQUIDACION!$D$1044&gt;LIQUIDACION!$B$1046,LIQUIDACION!$B$1046&gt;LIQUIDACION!$D$1043),366,365)),0)</f>
        <v>0</v>
      </c>
      <c r="AM122" s="618">
        <f>IF(AM$12=TRUE,(($L122*LIQUIDACION!$L$1047)*LIQUIDACION!$D$1045/IF(AND(LIQUIDACION!$D$1044&gt;LIQUIDACION!$B$1046,LIQUIDACION!$B$1046&gt;LIQUIDACION!$D$1043),366,365)),0)</f>
        <v>0</v>
      </c>
      <c r="AN122" s="618">
        <f>IF(AN$12=TRUE,(($M122*LIQUIDACION!$L$1047)*LIQUIDACION!$D$1045/IF(AND(LIQUIDACION!$D$1044&gt;LIQUIDACION!$B$1046,LIQUIDACION!$B$1046&gt;LIQUIDACION!$D$1043),366,365)),0)</f>
        <v>0</v>
      </c>
      <c r="AO122" s="618">
        <f>IF(AO$12=TRUE,(($N122*LIQUIDACION!$L$1047)*LIQUIDACION!$D$1045/IF(AND(LIQUIDACION!$D$1044&gt;LIQUIDACION!$B$1046,LIQUIDACION!$B$1046&gt;LIQUIDACION!$D$1043),366,365)),0)</f>
        <v>0</v>
      </c>
      <c r="AP122" s="618">
        <f>IF(AP$12=TRUE,(($O122*LIQUIDACION!$L$1047)*LIQUIDACION!$D$1045/IF(AND(LIQUIDACION!$D$1044&gt;LIQUIDACION!$B$1046,LIQUIDACION!$B$1046&gt;LIQUIDACION!$D$1043),366,365)),0)</f>
        <v>0</v>
      </c>
      <c r="AQ122" s="618">
        <f>IF(AQ$12=TRUE,(($P122*LIQUIDACION!$L$1047)*LIQUIDACION!$D$1045/IF(AND(LIQUIDACION!$D$1044&gt;LIQUIDACION!$B$1046,LIQUIDACION!$B$1046&gt;LIQUIDACION!$D$1043),366,365)),0)</f>
        <v>0</v>
      </c>
      <c r="AR122" s="618">
        <f>IF(AR$12=TRUE,(($Q122*LIQUIDACION!$L$1047)*LIQUIDACION!$D$1045/IF(AND(LIQUIDACION!$D$1044&gt;LIQUIDACION!$B$1046,LIQUIDACION!$B$1046&gt;LIQUIDACION!$D$1043),366,365)),0)</f>
        <v>0</v>
      </c>
      <c r="AS122" s="618">
        <f>IF(AS$12=TRUE,(($R122*LIQUIDACION!$L$1047)*LIQUIDACION!$D$1045/IF(AND(LIQUIDACION!$D$1044&gt;LIQUIDACION!$B$1046,LIQUIDACION!$B$1046&gt;LIQUIDACION!$D$1043),366,365)),0)</f>
        <v>0</v>
      </c>
      <c r="AT122" s="618">
        <f>IF(AT$12=TRUE,(($S122*LIQUIDACION!$L$1047)*LIQUIDACION!$D$1045/IF(AND(LIQUIDACION!$D$1044&gt;LIQUIDACION!$B$1046,LIQUIDACION!$B$1046&gt;LIQUIDACION!$D$1043),366,365)),0)</f>
        <v>0</v>
      </c>
      <c r="AU122" s="618">
        <f>IF(AU$12=TRUE,(($T122*LIQUIDACION!$L$1047)*LIQUIDACION!$D$1045/IF(AND(LIQUIDACION!$D$1044&gt;LIQUIDACION!$B$1046,LIQUIDACION!$B$1046&gt;LIQUIDACION!$D$1043),366,365)),0)</f>
        <v>0</v>
      </c>
      <c r="AV122" s="618">
        <f>IF(AV$12=TRUE,(($U122*LIQUIDACION!$L$1047)*LIQUIDACION!$D$1045/IF(AND(LIQUIDACION!$D$1044&gt;LIQUIDACION!$B$1046,LIQUIDACION!$B$1046&gt;LIQUIDACION!$D$1043),366,365)),0)</f>
        <v>0</v>
      </c>
      <c r="AW122" s="618">
        <f>IF(AW$12=TRUE,(($V122*LIQUIDACION!$L$1047)*LIQUIDACION!$D$1045/IF(AND(LIQUIDACION!$D$1044&gt;LIQUIDACION!$B$1046,LIQUIDACION!$B$1046&gt;LIQUIDACION!$D$1043),366,365)),0)</f>
        <v>0</v>
      </c>
      <c r="AX122" s="618">
        <f>IF(AX$12=TRUE,(($W122*LIQUIDACION!$L$1047)*LIQUIDACION!$D$1045/IF(AND(LIQUIDACION!$D$1044&gt;LIQUIDACION!$B$1046,LIQUIDACION!$B$1046&gt;LIQUIDACION!$D$1043),366,365)),0)</f>
        <v>0</v>
      </c>
    </row>
    <row r="123" spans="2:50" x14ac:dyDescent="0.25">
      <c r="B123" s="121">
        <v>111</v>
      </c>
      <c r="C123" s="125"/>
      <c r="D123" s="170"/>
      <c r="E123" s="170"/>
      <c r="F123" s="170"/>
      <c r="G123" s="170">
        <f t="shared" si="9"/>
        <v>0</v>
      </c>
      <c r="H123" s="170">
        <f t="shared" si="10"/>
        <v>0</v>
      </c>
      <c r="I123" s="170"/>
      <c r="J123" s="170"/>
      <c r="K123" s="170"/>
      <c r="L123" s="170"/>
      <c r="M123" s="170"/>
      <c r="N123" s="170"/>
      <c r="O123" s="170"/>
      <c r="P123" s="170"/>
      <c r="Q123" s="170"/>
      <c r="R123" s="170"/>
      <c r="S123" s="170"/>
      <c r="T123" s="170"/>
      <c r="U123" s="170"/>
      <c r="V123" s="170"/>
      <c r="W123" s="170"/>
      <c r="X123" s="170"/>
      <c r="Y123" s="170"/>
      <c r="Z123" s="170"/>
      <c r="AA123" s="170"/>
      <c r="AB123" s="415">
        <f t="shared" si="11"/>
        <v>0</v>
      </c>
      <c r="AC123" s="415">
        <f t="shared" si="12"/>
        <v>0</v>
      </c>
      <c r="AE123" s="618">
        <f>IF(AE$12=TRUE,(($D123*LIQUIDACION!$L$1046)*LIQUIDACION!$D$1045/IF(AND(LIQUIDACION!$D$1044&gt;LIQUIDACION!$B$1046,LIQUIDACION!$B$1046&gt;LIQUIDACION!$D$1043),366,365)),0)</f>
        <v>0</v>
      </c>
      <c r="AF123" s="618">
        <f>IF(AF$12=TRUE,(($E123*LIQUIDACION!$L$1046)*LIQUIDACION!$D$1045/IF(AND(LIQUIDACION!$D$1044&gt;LIQUIDACION!$B$1046,LIQUIDACION!$B$1046&gt;LIQUIDACION!$D$1043),366,365)),0)</f>
        <v>0</v>
      </c>
      <c r="AG123" s="618">
        <f>IF(AG$12=TRUE,(($F123*LIQUIDACION!$L$1046)*LIQUIDACION!$D$1045/IF(AND(LIQUIDACION!$D$1044&gt;LIQUIDACION!$B$1046,LIQUIDACION!$B$1046&gt;LIQUIDACION!$D$1043),366,365)),0)</f>
        <v>0</v>
      </c>
      <c r="AH123" s="618">
        <f>IF(AH$12=TRUE,(($G123*LIQUIDACION!$L$1046)*LIQUIDACION!$D$1045/IF(AND(LIQUIDACION!$D$1044&gt;LIQUIDACION!$B$1046,LIQUIDACION!$B$1046&gt;LIQUIDACION!$D$1043),366,365)),0)</f>
        <v>0</v>
      </c>
      <c r="AI123" s="618">
        <f>IF(AI$12=TRUE,(($H123*LIQUIDACION!$L$1047)*LIQUIDACION!$D$1045/IF(AND(LIQUIDACION!$D$1044&gt;LIQUIDACION!$B$1046,LIQUIDACION!$B$1046&gt;LIQUIDACION!$D$1043),366,365)),0)</f>
        <v>0</v>
      </c>
      <c r="AJ123" s="618">
        <f>IF(AJ$12=TRUE,(($I123*LIQUIDACION!$L$1047)*LIQUIDACION!$D$1045/IF(AND(LIQUIDACION!$D$1044&gt;LIQUIDACION!$B$1046,LIQUIDACION!$B$1046&gt;LIQUIDACION!$D$1043),366,365)),0)</f>
        <v>0</v>
      </c>
      <c r="AK123" s="618">
        <f>IF(AK$12=TRUE,(($J123*LIQUIDACION!$L$1047)*LIQUIDACION!$D$1045/IF(AND(LIQUIDACION!$D$1044&gt;LIQUIDACION!$B$1046,LIQUIDACION!$B$1046&gt;LIQUIDACION!$D$1043),366,365)),0)</f>
        <v>0</v>
      </c>
      <c r="AL123" s="618">
        <f>IF(AL$12=TRUE,(($K123*LIQUIDACION!$L$1047)*LIQUIDACION!$D$1045/IF(AND(LIQUIDACION!$D$1044&gt;LIQUIDACION!$B$1046,LIQUIDACION!$B$1046&gt;LIQUIDACION!$D$1043),366,365)),0)</f>
        <v>0</v>
      </c>
      <c r="AM123" s="618">
        <f>IF(AM$12=TRUE,(($L123*LIQUIDACION!$L$1047)*LIQUIDACION!$D$1045/IF(AND(LIQUIDACION!$D$1044&gt;LIQUIDACION!$B$1046,LIQUIDACION!$B$1046&gt;LIQUIDACION!$D$1043),366,365)),0)</f>
        <v>0</v>
      </c>
      <c r="AN123" s="618">
        <f>IF(AN$12=TRUE,(($M123*LIQUIDACION!$L$1047)*LIQUIDACION!$D$1045/IF(AND(LIQUIDACION!$D$1044&gt;LIQUIDACION!$B$1046,LIQUIDACION!$B$1046&gt;LIQUIDACION!$D$1043),366,365)),0)</f>
        <v>0</v>
      </c>
      <c r="AO123" s="618">
        <f>IF(AO$12=TRUE,(($N123*LIQUIDACION!$L$1047)*LIQUIDACION!$D$1045/IF(AND(LIQUIDACION!$D$1044&gt;LIQUIDACION!$B$1046,LIQUIDACION!$B$1046&gt;LIQUIDACION!$D$1043),366,365)),0)</f>
        <v>0</v>
      </c>
      <c r="AP123" s="618">
        <f>IF(AP$12=TRUE,(($O123*LIQUIDACION!$L$1047)*LIQUIDACION!$D$1045/IF(AND(LIQUIDACION!$D$1044&gt;LIQUIDACION!$B$1046,LIQUIDACION!$B$1046&gt;LIQUIDACION!$D$1043),366,365)),0)</f>
        <v>0</v>
      </c>
      <c r="AQ123" s="618">
        <f>IF(AQ$12=TRUE,(($P123*LIQUIDACION!$L$1047)*LIQUIDACION!$D$1045/IF(AND(LIQUIDACION!$D$1044&gt;LIQUIDACION!$B$1046,LIQUIDACION!$B$1046&gt;LIQUIDACION!$D$1043),366,365)),0)</f>
        <v>0</v>
      </c>
      <c r="AR123" s="618">
        <f>IF(AR$12=TRUE,(($Q123*LIQUIDACION!$L$1047)*LIQUIDACION!$D$1045/IF(AND(LIQUIDACION!$D$1044&gt;LIQUIDACION!$B$1046,LIQUIDACION!$B$1046&gt;LIQUIDACION!$D$1043),366,365)),0)</f>
        <v>0</v>
      </c>
      <c r="AS123" s="618">
        <f>IF(AS$12=TRUE,(($R123*LIQUIDACION!$L$1047)*LIQUIDACION!$D$1045/IF(AND(LIQUIDACION!$D$1044&gt;LIQUIDACION!$B$1046,LIQUIDACION!$B$1046&gt;LIQUIDACION!$D$1043),366,365)),0)</f>
        <v>0</v>
      </c>
      <c r="AT123" s="618">
        <f>IF(AT$12=TRUE,(($S123*LIQUIDACION!$L$1047)*LIQUIDACION!$D$1045/IF(AND(LIQUIDACION!$D$1044&gt;LIQUIDACION!$B$1046,LIQUIDACION!$B$1046&gt;LIQUIDACION!$D$1043),366,365)),0)</f>
        <v>0</v>
      </c>
      <c r="AU123" s="618">
        <f>IF(AU$12=TRUE,(($T123*LIQUIDACION!$L$1047)*LIQUIDACION!$D$1045/IF(AND(LIQUIDACION!$D$1044&gt;LIQUIDACION!$B$1046,LIQUIDACION!$B$1046&gt;LIQUIDACION!$D$1043),366,365)),0)</f>
        <v>0</v>
      </c>
      <c r="AV123" s="618">
        <f>IF(AV$12=TRUE,(($U123*LIQUIDACION!$L$1047)*LIQUIDACION!$D$1045/IF(AND(LIQUIDACION!$D$1044&gt;LIQUIDACION!$B$1046,LIQUIDACION!$B$1046&gt;LIQUIDACION!$D$1043),366,365)),0)</f>
        <v>0</v>
      </c>
      <c r="AW123" s="618">
        <f>IF(AW$12=TRUE,(($V123*LIQUIDACION!$L$1047)*LIQUIDACION!$D$1045/IF(AND(LIQUIDACION!$D$1044&gt;LIQUIDACION!$B$1046,LIQUIDACION!$B$1046&gt;LIQUIDACION!$D$1043),366,365)),0)</f>
        <v>0</v>
      </c>
      <c r="AX123" s="618">
        <f>IF(AX$12=TRUE,(($W123*LIQUIDACION!$L$1047)*LIQUIDACION!$D$1045/IF(AND(LIQUIDACION!$D$1044&gt;LIQUIDACION!$B$1046,LIQUIDACION!$B$1046&gt;LIQUIDACION!$D$1043),366,365)),0)</f>
        <v>0</v>
      </c>
    </row>
    <row r="124" spans="2:50" x14ac:dyDescent="0.25">
      <c r="B124" s="123">
        <v>112</v>
      </c>
      <c r="C124" s="125"/>
      <c r="D124" s="170"/>
      <c r="E124" s="170"/>
      <c r="F124" s="170"/>
      <c r="G124" s="170">
        <f t="shared" si="9"/>
        <v>0</v>
      </c>
      <c r="H124" s="170">
        <f t="shared" si="10"/>
        <v>0</v>
      </c>
      <c r="I124" s="170"/>
      <c r="J124" s="170"/>
      <c r="K124" s="170"/>
      <c r="L124" s="170"/>
      <c r="M124" s="170"/>
      <c r="N124" s="170"/>
      <c r="O124" s="170"/>
      <c r="P124" s="170"/>
      <c r="Q124" s="170"/>
      <c r="R124" s="170"/>
      <c r="S124" s="170"/>
      <c r="T124" s="170"/>
      <c r="U124" s="170"/>
      <c r="V124" s="170"/>
      <c r="W124" s="170"/>
      <c r="X124" s="170"/>
      <c r="Y124" s="170"/>
      <c r="Z124" s="170"/>
      <c r="AA124" s="170"/>
      <c r="AB124" s="415">
        <f t="shared" si="11"/>
        <v>0</v>
      </c>
      <c r="AC124" s="415">
        <f t="shared" si="12"/>
        <v>0</v>
      </c>
      <c r="AE124" s="618">
        <f>IF(AE$12=TRUE,(($D124*LIQUIDACION!$L$1046)*LIQUIDACION!$D$1045/IF(AND(LIQUIDACION!$D$1044&gt;LIQUIDACION!$B$1046,LIQUIDACION!$B$1046&gt;LIQUIDACION!$D$1043),366,365)),0)</f>
        <v>0</v>
      </c>
      <c r="AF124" s="618">
        <f>IF(AF$12=TRUE,(($E124*LIQUIDACION!$L$1046)*LIQUIDACION!$D$1045/IF(AND(LIQUIDACION!$D$1044&gt;LIQUIDACION!$B$1046,LIQUIDACION!$B$1046&gt;LIQUIDACION!$D$1043),366,365)),0)</f>
        <v>0</v>
      </c>
      <c r="AG124" s="618">
        <f>IF(AG$12=TRUE,(($F124*LIQUIDACION!$L$1046)*LIQUIDACION!$D$1045/IF(AND(LIQUIDACION!$D$1044&gt;LIQUIDACION!$B$1046,LIQUIDACION!$B$1046&gt;LIQUIDACION!$D$1043),366,365)),0)</f>
        <v>0</v>
      </c>
      <c r="AH124" s="618">
        <f>IF(AH$12=TRUE,(($G124*LIQUIDACION!$L$1046)*LIQUIDACION!$D$1045/IF(AND(LIQUIDACION!$D$1044&gt;LIQUIDACION!$B$1046,LIQUIDACION!$B$1046&gt;LIQUIDACION!$D$1043),366,365)),0)</f>
        <v>0</v>
      </c>
      <c r="AI124" s="618">
        <f>IF(AI$12=TRUE,(($H124*LIQUIDACION!$L$1047)*LIQUIDACION!$D$1045/IF(AND(LIQUIDACION!$D$1044&gt;LIQUIDACION!$B$1046,LIQUIDACION!$B$1046&gt;LIQUIDACION!$D$1043),366,365)),0)</f>
        <v>0</v>
      </c>
      <c r="AJ124" s="618">
        <f>IF(AJ$12=TRUE,(($I124*LIQUIDACION!$L$1047)*LIQUIDACION!$D$1045/IF(AND(LIQUIDACION!$D$1044&gt;LIQUIDACION!$B$1046,LIQUIDACION!$B$1046&gt;LIQUIDACION!$D$1043),366,365)),0)</f>
        <v>0</v>
      </c>
      <c r="AK124" s="618">
        <f>IF(AK$12=TRUE,(($J124*LIQUIDACION!$L$1047)*LIQUIDACION!$D$1045/IF(AND(LIQUIDACION!$D$1044&gt;LIQUIDACION!$B$1046,LIQUIDACION!$B$1046&gt;LIQUIDACION!$D$1043),366,365)),0)</f>
        <v>0</v>
      </c>
      <c r="AL124" s="618">
        <f>IF(AL$12=TRUE,(($K124*LIQUIDACION!$L$1047)*LIQUIDACION!$D$1045/IF(AND(LIQUIDACION!$D$1044&gt;LIQUIDACION!$B$1046,LIQUIDACION!$B$1046&gt;LIQUIDACION!$D$1043),366,365)),0)</f>
        <v>0</v>
      </c>
      <c r="AM124" s="618">
        <f>IF(AM$12=TRUE,(($L124*LIQUIDACION!$L$1047)*LIQUIDACION!$D$1045/IF(AND(LIQUIDACION!$D$1044&gt;LIQUIDACION!$B$1046,LIQUIDACION!$B$1046&gt;LIQUIDACION!$D$1043),366,365)),0)</f>
        <v>0</v>
      </c>
      <c r="AN124" s="618">
        <f>IF(AN$12=TRUE,(($M124*LIQUIDACION!$L$1047)*LIQUIDACION!$D$1045/IF(AND(LIQUIDACION!$D$1044&gt;LIQUIDACION!$B$1046,LIQUIDACION!$B$1046&gt;LIQUIDACION!$D$1043),366,365)),0)</f>
        <v>0</v>
      </c>
      <c r="AO124" s="618">
        <f>IF(AO$12=TRUE,(($N124*LIQUIDACION!$L$1047)*LIQUIDACION!$D$1045/IF(AND(LIQUIDACION!$D$1044&gt;LIQUIDACION!$B$1046,LIQUIDACION!$B$1046&gt;LIQUIDACION!$D$1043),366,365)),0)</f>
        <v>0</v>
      </c>
      <c r="AP124" s="618">
        <f>IF(AP$12=TRUE,(($O124*LIQUIDACION!$L$1047)*LIQUIDACION!$D$1045/IF(AND(LIQUIDACION!$D$1044&gt;LIQUIDACION!$B$1046,LIQUIDACION!$B$1046&gt;LIQUIDACION!$D$1043),366,365)),0)</f>
        <v>0</v>
      </c>
      <c r="AQ124" s="618">
        <f>IF(AQ$12=TRUE,(($P124*LIQUIDACION!$L$1047)*LIQUIDACION!$D$1045/IF(AND(LIQUIDACION!$D$1044&gt;LIQUIDACION!$B$1046,LIQUIDACION!$B$1046&gt;LIQUIDACION!$D$1043),366,365)),0)</f>
        <v>0</v>
      </c>
      <c r="AR124" s="618">
        <f>IF(AR$12=TRUE,(($Q124*LIQUIDACION!$L$1047)*LIQUIDACION!$D$1045/IF(AND(LIQUIDACION!$D$1044&gt;LIQUIDACION!$B$1046,LIQUIDACION!$B$1046&gt;LIQUIDACION!$D$1043),366,365)),0)</f>
        <v>0</v>
      </c>
      <c r="AS124" s="618">
        <f>IF(AS$12=TRUE,(($R124*LIQUIDACION!$L$1047)*LIQUIDACION!$D$1045/IF(AND(LIQUIDACION!$D$1044&gt;LIQUIDACION!$B$1046,LIQUIDACION!$B$1046&gt;LIQUIDACION!$D$1043),366,365)),0)</f>
        <v>0</v>
      </c>
      <c r="AT124" s="618">
        <f>IF(AT$12=TRUE,(($S124*LIQUIDACION!$L$1047)*LIQUIDACION!$D$1045/IF(AND(LIQUIDACION!$D$1044&gt;LIQUIDACION!$B$1046,LIQUIDACION!$B$1046&gt;LIQUIDACION!$D$1043),366,365)),0)</f>
        <v>0</v>
      </c>
      <c r="AU124" s="618">
        <f>IF(AU$12=TRUE,(($T124*LIQUIDACION!$L$1047)*LIQUIDACION!$D$1045/IF(AND(LIQUIDACION!$D$1044&gt;LIQUIDACION!$B$1046,LIQUIDACION!$B$1046&gt;LIQUIDACION!$D$1043),366,365)),0)</f>
        <v>0</v>
      </c>
      <c r="AV124" s="618">
        <f>IF(AV$12=TRUE,(($U124*LIQUIDACION!$L$1047)*LIQUIDACION!$D$1045/IF(AND(LIQUIDACION!$D$1044&gt;LIQUIDACION!$B$1046,LIQUIDACION!$B$1046&gt;LIQUIDACION!$D$1043),366,365)),0)</f>
        <v>0</v>
      </c>
      <c r="AW124" s="618">
        <f>IF(AW$12=TRUE,(($V124*LIQUIDACION!$L$1047)*LIQUIDACION!$D$1045/IF(AND(LIQUIDACION!$D$1044&gt;LIQUIDACION!$B$1046,LIQUIDACION!$B$1046&gt;LIQUIDACION!$D$1043),366,365)),0)</f>
        <v>0</v>
      </c>
      <c r="AX124" s="618">
        <f>IF(AX$12=TRUE,(($W124*LIQUIDACION!$L$1047)*LIQUIDACION!$D$1045/IF(AND(LIQUIDACION!$D$1044&gt;LIQUIDACION!$B$1046,LIQUIDACION!$B$1046&gt;LIQUIDACION!$D$1043),366,365)),0)</f>
        <v>0</v>
      </c>
    </row>
    <row r="125" spans="2:50" x14ac:dyDescent="0.25">
      <c r="B125" s="121">
        <v>113</v>
      </c>
      <c r="C125" s="125"/>
      <c r="D125" s="170"/>
      <c r="E125" s="170"/>
      <c r="F125" s="170"/>
      <c r="G125" s="170">
        <f t="shared" si="9"/>
        <v>0</v>
      </c>
      <c r="H125" s="170">
        <f t="shared" si="10"/>
        <v>0</v>
      </c>
      <c r="I125" s="170"/>
      <c r="J125" s="170"/>
      <c r="K125" s="170"/>
      <c r="L125" s="170"/>
      <c r="M125" s="170"/>
      <c r="N125" s="170"/>
      <c r="O125" s="170"/>
      <c r="P125" s="170"/>
      <c r="Q125" s="170"/>
      <c r="R125" s="170"/>
      <c r="S125" s="170"/>
      <c r="T125" s="170"/>
      <c r="U125" s="170"/>
      <c r="V125" s="170"/>
      <c r="W125" s="170"/>
      <c r="X125" s="170"/>
      <c r="Y125" s="170"/>
      <c r="Z125" s="170"/>
      <c r="AA125" s="170"/>
      <c r="AB125" s="415">
        <f t="shared" si="11"/>
        <v>0</v>
      </c>
      <c r="AC125" s="415">
        <f t="shared" si="12"/>
        <v>0</v>
      </c>
      <c r="AE125" s="618">
        <f>IF(AE$12=TRUE,(($D125*LIQUIDACION!$L$1046)*LIQUIDACION!$D$1045/IF(AND(LIQUIDACION!$D$1044&gt;LIQUIDACION!$B$1046,LIQUIDACION!$B$1046&gt;LIQUIDACION!$D$1043),366,365)),0)</f>
        <v>0</v>
      </c>
      <c r="AF125" s="618">
        <f>IF(AF$12=TRUE,(($E125*LIQUIDACION!$L$1046)*LIQUIDACION!$D$1045/IF(AND(LIQUIDACION!$D$1044&gt;LIQUIDACION!$B$1046,LIQUIDACION!$B$1046&gt;LIQUIDACION!$D$1043),366,365)),0)</f>
        <v>0</v>
      </c>
      <c r="AG125" s="618">
        <f>IF(AG$12=TRUE,(($F125*LIQUIDACION!$L$1046)*LIQUIDACION!$D$1045/IF(AND(LIQUIDACION!$D$1044&gt;LIQUIDACION!$B$1046,LIQUIDACION!$B$1046&gt;LIQUIDACION!$D$1043),366,365)),0)</f>
        <v>0</v>
      </c>
      <c r="AH125" s="618">
        <f>IF(AH$12=TRUE,(($G125*LIQUIDACION!$L$1046)*LIQUIDACION!$D$1045/IF(AND(LIQUIDACION!$D$1044&gt;LIQUIDACION!$B$1046,LIQUIDACION!$B$1046&gt;LIQUIDACION!$D$1043),366,365)),0)</f>
        <v>0</v>
      </c>
      <c r="AI125" s="618">
        <f>IF(AI$12=TRUE,(($H125*LIQUIDACION!$L$1047)*LIQUIDACION!$D$1045/IF(AND(LIQUIDACION!$D$1044&gt;LIQUIDACION!$B$1046,LIQUIDACION!$B$1046&gt;LIQUIDACION!$D$1043),366,365)),0)</f>
        <v>0</v>
      </c>
      <c r="AJ125" s="618">
        <f>IF(AJ$12=TRUE,(($I125*LIQUIDACION!$L$1047)*LIQUIDACION!$D$1045/IF(AND(LIQUIDACION!$D$1044&gt;LIQUIDACION!$B$1046,LIQUIDACION!$B$1046&gt;LIQUIDACION!$D$1043),366,365)),0)</f>
        <v>0</v>
      </c>
      <c r="AK125" s="618">
        <f>IF(AK$12=TRUE,(($J125*LIQUIDACION!$L$1047)*LIQUIDACION!$D$1045/IF(AND(LIQUIDACION!$D$1044&gt;LIQUIDACION!$B$1046,LIQUIDACION!$B$1046&gt;LIQUIDACION!$D$1043),366,365)),0)</f>
        <v>0</v>
      </c>
      <c r="AL125" s="618">
        <f>IF(AL$12=TRUE,(($K125*LIQUIDACION!$L$1047)*LIQUIDACION!$D$1045/IF(AND(LIQUIDACION!$D$1044&gt;LIQUIDACION!$B$1046,LIQUIDACION!$B$1046&gt;LIQUIDACION!$D$1043),366,365)),0)</f>
        <v>0</v>
      </c>
      <c r="AM125" s="618">
        <f>IF(AM$12=TRUE,(($L125*LIQUIDACION!$L$1047)*LIQUIDACION!$D$1045/IF(AND(LIQUIDACION!$D$1044&gt;LIQUIDACION!$B$1046,LIQUIDACION!$B$1046&gt;LIQUIDACION!$D$1043),366,365)),0)</f>
        <v>0</v>
      </c>
      <c r="AN125" s="618">
        <f>IF(AN$12=TRUE,(($M125*LIQUIDACION!$L$1047)*LIQUIDACION!$D$1045/IF(AND(LIQUIDACION!$D$1044&gt;LIQUIDACION!$B$1046,LIQUIDACION!$B$1046&gt;LIQUIDACION!$D$1043),366,365)),0)</f>
        <v>0</v>
      </c>
      <c r="AO125" s="618">
        <f>IF(AO$12=TRUE,(($N125*LIQUIDACION!$L$1047)*LIQUIDACION!$D$1045/IF(AND(LIQUIDACION!$D$1044&gt;LIQUIDACION!$B$1046,LIQUIDACION!$B$1046&gt;LIQUIDACION!$D$1043),366,365)),0)</f>
        <v>0</v>
      </c>
      <c r="AP125" s="618">
        <f>IF(AP$12=TRUE,(($O125*LIQUIDACION!$L$1047)*LIQUIDACION!$D$1045/IF(AND(LIQUIDACION!$D$1044&gt;LIQUIDACION!$B$1046,LIQUIDACION!$B$1046&gt;LIQUIDACION!$D$1043),366,365)),0)</f>
        <v>0</v>
      </c>
      <c r="AQ125" s="618">
        <f>IF(AQ$12=TRUE,(($P125*LIQUIDACION!$L$1047)*LIQUIDACION!$D$1045/IF(AND(LIQUIDACION!$D$1044&gt;LIQUIDACION!$B$1046,LIQUIDACION!$B$1046&gt;LIQUIDACION!$D$1043),366,365)),0)</f>
        <v>0</v>
      </c>
      <c r="AR125" s="618">
        <f>IF(AR$12=TRUE,(($Q125*LIQUIDACION!$L$1047)*LIQUIDACION!$D$1045/IF(AND(LIQUIDACION!$D$1044&gt;LIQUIDACION!$B$1046,LIQUIDACION!$B$1046&gt;LIQUIDACION!$D$1043),366,365)),0)</f>
        <v>0</v>
      </c>
      <c r="AS125" s="618">
        <f>IF(AS$12=TRUE,(($R125*LIQUIDACION!$L$1047)*LIQUIDACION!$D$1045/IF(AND(LIQUIDACION!$D$1044&gt;LIQUIDACION!$B$1046,LIQUIDACION!$B$1046&gt;LIQUIDACION!$D$1043),366,365)),0)</f>
        <v>0</v>
      </c>
      <c r="AT125" s="618">
        <f>IF(AT$12=TRUE,(($S125*LIQUIDACION!$L$1047)*LIQUIDACION!$D$1045/IF(AND(LIQUIDACION!$D$1044&gt;LIQUIDACION!$B$1046,LIQUIDACION!$B$1046&gt;LIQUIDACION!$D$1043),366,365)),0)</f>
        <v>0</v>
      </c>
      <c r="AU125" s="618">
        <f>IF(AU$12=TRUE,(($T125*LIQUIDACION!$L$1047)*LIQUIDACION!$D$1045/IF(AND(LIQUIDACION!$D$1044&gt;LIQUIDACION!$B$1046,LIQUIDACION!$B$1046&gt;LIQUIDACION!$D$1043),366,365)),0)</f>
        <v>0</v>
      </c>
      <c r="AV125" s="618">
        <f>IF(AV$12=TRUE,(($U125*LIQUIDACION!$L$1047)*LIQUIDACION!$D$1045/IF(AND(LIQUIDACION!$D$1044&gt;LIQUIDACION!$B$1046,LIQUIDACION!$B$1046&gt;LIQUIDACION!$D$1043),366,365)),0)</f>
        <v>0</v>
      </c>
      <c r="AW125" s="618">
        <f>IF(AW$12=TRUE,(($V125*LIQUIDACION!$L$1047)*LIQUIDACION!$D$1045/IF(AND(LIQUIDACION!$D$1044&gt;LIQUIDACION!$B$1046,LIQUIDACION!$B$1046&gt;LIQUIDACION!$D$1043),366,365)),0)</f>
        <v>0</v>
      </c>
      <c r="AX125" s="618">
        <f>IF(AX$12=TRUE,(($W125*LIQUIDACION!$L$1047)*LIQUIDACION!$D$1045/IF(AND(LIQUIDACION!$D$1044&gt;LIQUIDACION!$B$1046,LIQUIDACION!$B$1046&gt;LIQUIDACION!$D$1043),366,365)),0)</f>
        <v>0</v>
      </c>
    </row>
    <row r="126" spans="2:50" x14ac:dyDescent="0.25">
      <c r="B126" s="123">
        <v>114</v>
      </c>
      <c r="C126" s="125"/>
      <c r="D126" s="170"/>
      <c r="E126" s="170"/>
      <c r="F126" s="170"/>
      <c r="G126" s="170">
        <f t="shared" si="9"/>
        <v>0</v>
      </c>
      <c r="H126" s="170">
        <f t="shared" si="10"/>
        <v>0</v>
      </c>
      <c r="I126" s="170"/>
      <c r="J126" s="170"/>
      <c r="K126" s="170"/>
      <c r="L126" s="170"/>
      <c r="M126" s="170"/>
      <c r="N126" s="170"/>
      <c r="O126" s="170"/>
      <c r="P126" s="170"/>
      <c r="Q126" s="170"/>
      <c r="R126" s="170"/>
      <c r="S126" s="170"/>
      <c r="T126" s="170"/>
      <c r="U126" s="170"/>
      <c r="V126" s="170"/>
      <c r="W126" s="170"/>
      <c r="X126" s="170"/>
      <c r="Y126" s="170"/>
      <c r="Z126" s="170"/>
      <c r="AA126" s="170"/>
      <c r="AB126" s="415">
        <f t="shared" si="11"/>
        <v>0</v>
      </c>
      <c r="AC126" s="415">
        <f t="shared" si="12"/>
        <v>0</v>
      </c>
      <c r="AE126" s="618">
        <f>IF(AE$12=TRUE,(($D126*LIQUIDACION!$L$1046)*LIQUIDACION!$D$1045/IF(AND(LIQUIDACION!$D$1044&gt;LIQUIDACION!$B$1046,LIQUIDACION!$B$1046&gt;LIQUIDACION!$D$1043),366,365)),0)</f>
        <v>0</v>
      </c>
      <c r="AF126" s="618">
        <f>IF(AF$12=TRUE,(($E126*LIQUIDACION!$L$1046)*LIQUIDACION!$D$1045/IF(AND(LIQUIDACION!$D$1044&gt;LIQUIDACION!$B$1046,LIQUIDACION!$B$1046&gt;LIQUIDACION!$D$1043),366,365)),0)</f>
        <v>0</v>
      </c>
      <c r="AG126" s="618">
        <f>IF(AG$12=TRUE,(($F126*LIQUIDACION!$L$1046)*LIQUIDACION!$D$1045/IF(AND(LIQUIDACION!$D$1044&gt;LIQUIDACION!$B$1046,LIQUIDACION!$B$1046&gt;LIQUIDACION!$D$1043),366,365)),0)</f>
        <v>0</v>
      </c>
      <c r="AH126" s="618">
        <f>IF(AH$12=TRUE,(($G126*LIQUIDACION!$L$1046)*LIQUIDACION!$D$1045/IF(AND(LIQUIDACION!$D$1044&gt;LIQUIDACION!$B$1046,LIQUIDACION!$B$1046&gt;LIQUIDACION!$D$1043),366,365)),0)</f>
        <v>0</v>
      </c>
      <c r="AI126" s="618">
        <f>IF(AI$12=TRUE,(($H126*LIQUIDACION!$L$1047)*LIQUIDACION!$D$1045/IF(AND(LIQUIDACION!$D$1044&gt;LIQUIDACION!$B$1046,LIQUIDACION!$B$1046&gt;LIQUIDACION!$D$1043),366,365)),0)</f>
        <v>0</v>
      </c>
      <c r="AJ126" s="618">
        <f>IF(AJ$12=TRUE,(($I126*LIQUIDACION!$L$1047)*LIQUIDACION!$D$1045/IF(AND(LIQUIDACION!$D$1044&gt;LIQUIDACION!$B$1046,LIQUIDACION!$B$1046&gt;LIQUIDACION!$D$1043),366,365)),0)</f>
        <v>0</v>
      </c>
      <c r="AK126" s="618">
        <f>IF(AK$12=TRUE,(($J126*LIQUIDACION!$L$1047)*LIQUIDACION!$D$1045/IF(AND(LIQUIDACION!$D$1044&gt;LIQUIDACION!$B$1046,LIQUIDACION!$B$1046&gt;LIQUIDACION!$D$1043),366,365)),0)</f>
        <v>0</v>
      </c>
      <c r="AL126" s="618">
        <f>IF(AL$12=TRUE,(($K126*LIQUIDACION!$L$1047)*LIQUIDACION!$D$1045/IF(AND(LIQUIDACION!$D$1044&gt;LIQUIDACION!$B$1046,LIQUIDACION!$B$1046&gt;LIQUIDACION!$D$1043),366,365)),0)</f>
        <v>0</v>
      </c>
      <c r="AM126" s="618">
        <f>IF(AM$12=TRUE,(($L126*LIQUIDACION!$L$1047)*LIQUIDACION!$D$1045/IF(AND(LIQUIDACION!$D$1044&gt;LIQUIDACION!$B$1046,LIQUIDACION!$B$1046&gt;LIQUIDACION!$D$1043),366,365)),0)</f>
        <v>0</v>
      </c>
      <c r="AN126" s="618">
        <f>IF(AN$12=TRUE,(($M126*LIQUIDACION!$L$1047)*LIQUIDACION!$D$1045/IF(AND(LIQUIDACION!$D$1044&gt;LIQUIDACION!$B$1046,LIQUIDACION!$B$1046&gt;LIQUIDACION!$D$1043),366,365)),0)</f>
        <v>0</v>
      </c>
      <c r="AO126" s="618">
        <f>IF(AO$12=TRUE,(($N126*LIQUIDACION!$L$1047)*LIQUIDACION!$D$1045/IF(AND(LIQUIDACION!$D$1044&gt;LIQUIDACION!$B$1046,LIQUIDACION!$B$1046&gt;LIQUIDACION!$D$1043),366,365)),0)</f>
        <v>0</v>
      </c>
      <c r="AP126" s="618">
        <f>IF(AP$12=TRUE,(($O126*LIQUIDACION!$L$1047)*LIQUIDACION!$D$1045/IF(AND(LIQUIDACION!$D$1044&gt;LIQUIDACION!$B$1046,LIQUIDACION!$B$1046&gt;LIQUIDACION!$D$1043),366,365)),0)</f>
        <v>0</v>
      </c>
      <c r="AQ126" s="618">
        <f>IF(AQ$12=TRUE,(($P126*LIQUIDACION!$L$1047)*LIQUIDACION!$D$1045/IF(AND(LIQUIDACION!$D$1044&gt;LIQUIDACION!$B$1046,LIQUIDACION!$B$1046&gt;LIQUIDACION!$D$1043),366,365)),0)</f>
        <v>0</v>
      </c>
      <c r="AR126" s="618">
        <f>IF(AR$12=TRUE,(($Q126*LIQUIDACION!$L$1047)*LIQUIDACION!$D$1045/IF(AND(LIQUIDACION!$D$1044&gt;LIQUIDACION!$B$1046,LIQUIDACION!$B$1046&gt;LIQUIDACION!$D$1043),366,365)),0)</f>
        <v>0</v>
      </c>
      <c r="AS126" s="618">
        <f>IF(AS$12=TRUE,(($R126*LIQUIDACION!$L$1047)*LIQUIDACION!$D$1045/IF(AND(LIQUIDACION!$D$1044&gt;LIQUIDACION!$B$1046,LIQUIDACION!$B$1046&gt;LIQUIDACION!$D$1043),366,365)),0)</f>
        <v>0</v>
      </c>
      <c r="AT126" s="618">
        <f>IF(AT$12=TRUE,(($S126*LIQUIDACION!$L$1047)*LIQUIDACION!$D$1045/IF(AND(LIQUIDACION!$D$1044&gt;LIQUIDACION!$B$1046,LIQUIDACION!$B$1046&gt;LIQUIDACION!$D$1043),366,365)),0)</f>
        <v>0</v>
      </c>
      <c r="AU126" s="618">
        <f>IF(AU$12=TRUE,(($T126*LIQUIDACION!$L$1047)*LIQUIDACION!$D$1045/IF(AND(LIQUIDACION!$D$1044&gt;LIQUIDACION!$B$1046,LIQUIDACION!$B$1046&gt;LIQUIDACION!$D$1043),366,365)),0)</f>
        <v>0</v>
      </c>
      <c r="AV126" s="618">
        <f>IF(AV$12=TRUE,(($U126*LIQUIDACION!$L$1047)*LIQUIDACION!$D$1045/IF(AND(LIQUIDACION!$D$1044&gt;LIQUIDACION!$B$1046,LIQUIDACION!$B$1046&gt;LIQUIDACION!$D$1043),366,365)),0)</f>
        <v>0</v>
      </c>
      <c r="AW126" s="618">
        <f>IF(AW$12=TRUE,(($V126*LIQUIDACION!$L$1047)*LIQUIDACION!$D$1045/IF(AND(LIQUIDACION!$D$1044&gt;LIQUIDACION!$B$1046,LIQUIDACION!$B$1046&gt;LIQUIDACION!$D$1043),366,365)),0)</f>
        <v>0</v>
      </c>
      <c r="AX126" s="618">
        <f>IF(AX$12=TRUE,(($W126*LIQUIDACION!$L$1047)*LIQUIDACION!$D$1045/IF(AND(LIQUIDACION!$D$1044&gt;LIQUIDACION!$B$1046,LIQUIDACION!$B$1046&gt;LIQUIDACION!$D$1043),366,365)),0)</f>
        <v>0</v>
      </c>
    </row>
    <row r="127" spans="2:50" x14ac:dyDescent="0.25">
      <c r="B127" s="121">
        <v>115</v>
      </c>
      <c r="C127" s="125"/>
      <c r="D127" s="170"/>
      <c r="E127" s="170"/>
      <c r="F127" s="170"/>
      <c r="G127" s="170">
        <f t="shared" si="9"/>
        <v>0</v>
      </c>
      <c r="H127" s="170">
        <f t="shared" si="10"/>
        <v>0</v>
      </c>
      <c r="I127" s="170"/>
      <c r="J127" s="170"/>
      <c r="K127" s="170"/>
      <c r="L127" s="170"/>
      <c r="M127" s="170"/>
      <c r="N127" s="170"/>
      <c r="O127" s="170"/>
      <c r="P127" s="170"/>
      <c r="Q127" s="170"/>
      <c r="R127" s="170"/>
      <c r="S127" s="170"/>
      <c r="T127" s="170"/>
      <c r="U127" s="170"/>
      <c r="V127" s="170"/>
      <c r="W127" s="170"/>
      <c r="X127" s="170"/>
      <c r="Y127" s="170"/>
      <c r="Z127" s="170"/>
      <c r="AA127" s="170"/>
      <c r="AB127" s="415">
        <f t="shared" si="11"/>
        <v>0</v>
      </c>
      <c r="AC127" s="415">
        <f t="shared" si="12"/>
        <v>0</v>
      </c>
      <c r="AE127" s="618">
        <f>IF(AE$12=TRUE,(($D127*LIQUIDACION!$L$1046)*LIQUIDACION!$D$1045/IF(AND(LIQUIDACION!$D$1044&gt;LIQUIDACION!$B$1046,LIQUIDACION!$B$1046&gt;LIQUIDACION!$D$1043),366,365)),0)</f>
        <v>0</v>
      </c>
      <c r="AF127" s="618">
        <f>IF(AF$12=TRUE,(($E127*LIQUIDACION!$L$1046)*LIQUIDACION!$D$1045/IF(AND(LIQUIDACION!$D$1044&gt;LIQUIDACION!$B$1046,LIQUIDACION!$B$1046&gt;LIQUIDACION!$D$1043),366,365)),0)</f>
        <v>0</v>
      </c>
      <c r="AG127" s="618">
        <f>IF(AG$12=TRUE,(($F127*LIQUIDACION!$L$1046)*LIQUIDACION!$D$1045/IF(AND(LIQUIDACION!$D$1044&gt;LIQUIDACION!$B$1046,LIQUIDACION!$B$1046&gt;LIQUIDACION!$D$1043),366,365)),0)</f>
        <v>0</v>
      </c>
      <c r="AH127" s="618">
        <f>IF(AH$12=TRUE,(($G127*LIQUIDACION!$L$1046)*LIQUIDACION!$D$1045/IF(AND(LIQUIDACION!$D$1044&gt;LIQUIDACION!$B$1046,LIQUIDACION!$B$1046&gt;LIQUIDACION!$D$1043),366,365)),0)</f>
        <v>0</v>
      </c>
      <c r="AI127" s="618">
        <f>IF(AI$12=TRUE,(($H127*LIQUIDACION!$L$1047)*LIQUIDACION!$D$1045/IF(AND(LIQUIDACION!$D$1044&gt;LIQUIDACION!$B$1046,LIQUIDACION!$B$1046&gt;LIQUIDACION!$D$1043),366,365)),0)</f>
        <v>0</v>
      </c>
      <c r="AJ127" s="618">
        <f>IF(AJ$12=TRUE,(($I127*LIQUIDACION!$L$1047)*LIQUIDACION!$D$1045/IF(AND(LIQUIDACION!$D$1044&gt;LIQUIDACION!$B$1046,LIQUIDACION!$B$1046&gt;LIQUIDACION!$D$1043),366,365)),0)</f>
        <v>0</v>
      </c>
      <c r="AK127" s="618">
        <f>IF(AK$12=TRUE,(($J127*LIQUIDACION!$L$1047)*LIQUIDACION!$D$1045/IF(AND(LIQUIDACION!$D$1044&gt;LIQUIDACION!$B$1046,LIQUIDACION!$B$1046&gt;LIQUIDACION!$D$1043),366,365)),0)</f>
        <v>0</v>
      </c>
      <c r="AL127" s="618">
        <f>IF(AL$12=TRUE,(($K127*LIQUIDACION!$L$1047)*LIQUIDACION!$D$1045/IF(AND(LIQUIDACION!$D$1044&gt;LIQUIDACION!$B$1046,LIQUIDACION!$B$1046&gt;LIQUIDACION!$D$1043),366,365)),0)</f>
        <v>0</v>
      </c>
      <c r="AM127" s="618">
        <f>IF(AM$12=TRUE,(($L127*LIQUIDACION!$L$1047)*LIQUIDACION!$D$1045/IF(AND(LIQUIDACION!$D$1044&gt;LIQUIDACION!$B$1046,LIQUIDACION!$B$1046&gt;LIQUIDACION!$D$1043),366,365)),0)</f>
        <v>0</v>
      </c>
      <c r="AN127" s="618">
        <f>IF(AN$12=TRUE,(($M127*LIQUIDACION!$L$1047)*LIQUIDACION!$D$1045/IF(AND(LIQUIDACION!$D$1044&gt;LIQUIDACION!$B$1046,LIQUIDACION!$B$1046&gt;LIQUIDACION!$D$1043),366,365)),0)</f>
        <v>0</v>
      </c>
      <c r="AO127" s="618">
        <f>IF(AO$12=TRUE,(($N127*LIQUIDACION!$L$1047)*LIQUIDACION!$D$1045/IF(AND(LIQUIDACION!$D$1044&gt;LIQUIDACION!$B$1046,LIQUIDACION!$B$1046&gt;LIQUIDACION!$D$1043),366,365)),0)</f>
        <v>0</v>
      </c>
      <c r="AP127" s="618">
        <f>IF(AP$12=TRUE,(($O127*LIQUIDACION!$L$1047)*LIQUIDACION!$D$1045/IF(AND(LIQUIDACION!$D$1044&gt;LIQUIDACION!$B$1046,LIQUIDACION!$B$1046&gt;LIQUIDACION!$D$1043),366,365)),0)</f>
        <v>0</v>
      </c>
      <c r="AQ127" s="618">
        <f>IF(AQ$12=TRUE,(($P127*LIQUIDACION!$L$1047)*LIQUIDACION!$D$1045/IF(AND(LIQUIDACION!$D$1044&gt;LIQUIDACION!$B$1046,LIQUIDACION!$B$1046&gt;LIQUIDACION!$D$1043),366,365)),0)</f>
        <v>0</v>
      </c>
      <c r="AR127" s="618">
        <f>IF(AR$12=TRUE,(($Q127*LIQUIDACION!$L$1047)*LIQUIDACION!$D$1045/IF(AND(LIQUIDACION!$D$1044&gt;LIQUIDACION!$B$1046,LIQUIDACION!$B$1046&gt;LIQUIDACION!$D$1043),366,365)),0)</f>
        <v>0</v>
      </c>
      <c r="AS127" s="618">
        <f>IF(AS$12=TRUE,(($R127*LIQUIDACION!$L$1047)*LIQUIDACION!$D$1045/IF(AND(LIQUIDACION!$D$1044&gt;LIQUIDACION!$B$1046,LIQUIDACION!$B$1046&gt;LIQUIDACION!$D$1043),366,365)),0)</f>
        <v>0</v>
      </c>
      <c r="AT127" s="618">
        <f>IF(AT$12=TRUE,(($S127*LIQUIDACION!$L$1047)*LIQUIDACION!$D$1045/IF(AND(LIQUIDACION!$D$1044&gt;LIQUIDACION!$B$1046,LIQUIDACION!$B$1046&gt;LIQUIDACION!$D$1043),366,365)),0)</f>
        <v>0</v>
      </c>
      <c r="AU127" s="618">
        <f>IF(AU$12=TRUE,(($T127*LIQUIDACION!$L$1047)*LIQUIDACION!$D$1045/IF(AND(LIQUIDACION!$D$1044&gt;LIQUIDACION!$B$1046,LIQUIDACION!$B$1046&gt;LIQUIDACION!$D$1043),366,365)),0)</f>
        <v>0</v>
      </c>
      <c r="AV127" s="618">
        <f>IF(AV$12=TRUE,(($U127*LIQUIDACION!$L$1047)*LIQUIDACION!$D$1045/IF(AND(LIQUIDACION!$D$1044&gt;LIQUIDACION!$B$1046,LIQUIDACION!$B$1046&gt;LIQUIDACION!$D$1043),366,365)),0)</f>
        <v>0</v>
      </c>
      <c r="AW127" s="618">
        <f>IF(AW$12=TRUE,(($V127*LIQUIDACION!$L$1047)*LIQUIDACION!$D$1045/IF(AND(LIQUIDACION!$D$1044&gt;LIQUIDACION!$B$1046,LIQUIDACION!$B$1046&gt;LIQUIDACION!$D$1043),366,365)),0)</f>
        <v>0</v>
      </c>
      <c r="AX127" s="618">
        <f>IF(AX$12=TRUE,(($W127*LIQUIDACION!$L$1047)*LIQUIDACION!$D$1045/IF(AND(LIQUIDACION!$D$1044&gt;LIQUIDACION!$B$1046,LIQUIDACION!$B$1046&gt;LIQUIDACION!$D$1043),366,365)),0)</f>
        <v>0</v>
      </c>
    </row>
    <row r="128" spans="2:50" x14ac:dyDescent="0.25">
      <c r="B128" s="123">
        <v>116</v>
      </c>
      <c r="C128" s="125"/>
      <c r="D128" s="170"/>
      <c r="E128" s="170"/>
      <c r="F128" s="170"/>
      <c r="G128" s="170">
        <f t="shared" si="9"/>
        <v>0</v>
      </c>
      <c r="H128" s="170">
        <f t="shared" si="10"/>
        <v>0</v>
      </c>
      <c r="I128" s="170"/>
      <c r="J128" s="170"/>
      <c r="K128" s="170"/>
      <c r="L128" s="170"/>
      <c r="M128" s="170"/>
      <c r="N128" s="170"/>
      <c r="O128" s="170"/>
      <c r="P128" s="170"/>
      <c r="Q128" s="170"/>
      <c r="R128" s="170"/>
      <c r="S128" s="170"/>
      <c r="T128" s="170"/>
      <c r="U128" s="170"/>
      <c r="V128" s="170"/>
      <c r="W128" s="170"/>
      <c r="X128" s="170"/>
      <c r="Y128" s="170"/>
      <c r="Z128" s="170"/>
      <c r="AA128" s="170"/>
      <c r="AB128" s="415">
        <f t="shared" si="11"/>
        <v>0</v>
      </c>
      <c r="AC128" s="415">
        <f t="shared" si="12"/>
        <v>0</v>
      </c>
      <c r="AE128" s="618">
        <f>IF(AE$12=TRUE,(($D128*LIQUIDACION!$L$1046)*LIQUIDACION!$D$1045/IF(AND(LIQUIDACION!$D$1044&gt;LIQUIDACION!$B$1046,LIQUIDACION!$B$1046&gt;LIQUIDACION!$D$1043),366,365)),0)</f>
        <v>0</v>
      </c>
      <c r="AF128" s="618">
        <f>IF(AF$12=TRUE,(($E128*LIQUIDACION!$L$1046)*LIQUIDACION!$D$1045/IF(AND(LIQUIDACION!$D$1044&gt;LIQUIDACION!$B$1046,LIQUIDACION!$B$1046&gt;LIQUIDACION!$D$1043),366,365)),0)</f>
        <v>0</v>
      </c>
      <c r="AG128" s="618">
        <f>IF(AG$12=TRUE,(($F128*LIQUIDACION!$L$1046)*LIQUIDACION!$D$1045/IF(AND(LIQUIDACION!$D$1044&gt;LIQUIDACION!$B$1046,LIQUIDACION!$B$1046&gt;LIQUIDACION!$D$1043),366,365)),0)</f>
        <v>0</v>
      </c>
      <c r="AH128" s="618">
        <f>IF(AH$12=TRUE,(($G128*LIQUIDACION!$L$1046)*LIQUIDACION!$D$1045/IF(AND(LIQUIDACION!$D$1044&gt;LIQUIDACION!$B$1046,LIQUIDACION!$B$1046&gt;LIQUIDACION!$D$1043),366,365)),0)</f>
        <v>0</v>
      </c>
      <c r="AI128" s="618">
        <f>IF(AI$12=TRUE,(($H128*LIQUIDACION!$L$1047)*LIQUIDACION!$D$1045/IF(AND(LIQUIDACION!$D$1044&gt;LIQUIDACION!$B$1046,LIQUIDACION!$B$1046&gt;LIQUIDACION!$D$1043),366,365)),0)</f>
        <v>0</v>
      </c>
      <c r="AJ128" s="618">
        <f>IF(AJ$12=TRUE,(($I128*LIQUIDACION!$L$1047)*LIQUIDACION!$D$1045/IF(AND(LIQUIDACION!$D$1044&gt;LIQUIDACION!$B$1046,LIQUIDACION!$B$1046&gt;LIQUIDACION!$D$1043),366,365)),0)</f>
        <v>0</v>
      </c>
      <c r="AK128" s="618">
        <f>IF(AK$12=TRUE,(($J128*LIQUIDACION!$L$1047)*LIQUIDACION!$D$1045/IF(AND(LIQUIDACION!$D$1044&gt;LIQUIDACION!$B$1046,LIQUIDACION!$B$1046&gt;LIQUIDACION!$D$1043),366,365)),0)</f>
        <v>0</v>
      </c>
      <c r="AL128" s="618">
        <f>IF(AL$12=TRUE,(($K128*LIQUIDACION!$L$1047)*LIQUIDACION!$D$1045/IF(AND(LIQUIDACION!$D$1044&gt;LIQUIDACION!$B$1046,LIQUIDACION!$B$1046&gt;LIQUIDACION!$D$1043),366,365)),0)</f>
        <v>0</v>
      </c>
      <c r="AM128" s="618">
        <f>IF(AM$12=TRUE,(($L128*LIQUIDACION!$L$1047)*LIQUIDACION!$D$1045/IF(AND(LIQUIDACION!$D$1044&gt;LIQUIDACION!$B$1046,LIQUIDACION!$B$1046&gt;LIQUIDACION!$D$1043),366,365)),0)</f>
        <v>0</v>
      </c>
      <c r="AN128" s="618">
        <f>IF(AN$12=TRUE,(($M128*LIQUIDACION!$L$1047)*LIQUIDACION!$D$1045/IF(AND(LIQUIDACION!$D$1044&gt;LIQUIDACION!$B$1046,LIQUIDACION!$B$1046&gt;LIQUIDACION!$D$1043),366,365)),0)</f>
        <v>0</v>
      </c>
      <c r="AO128" s="618">
        <f>IF(AO$12=TRUE,(($N128*LIQUIDACION!$L$1047)*LIQUIDACION!$D$1045/IF(AND(LIQUIDACION!$D$1044&gt;LIQUIDACION!$B$1046,LIQUIDACION!$B$1046&gt;LIQUIDACION!$D$1043),366,365)),0)</f>
        <v>0</v>
      </c>
      <c r="AP128" s="618">
        <f>IF(AP$12=TRUE,(($O128*LIQUIDACION!$L$1047)*LIQUIDACION!$D$1045/IF(AND(LIQUIDACION!$D$1044&gt;LIQUIDACION!$B$1046,LIQUIDACION!$B$1046&gt;LIQUIDACION!$D$1043),366,365)),0)</f>
        <v>0</v>
      </c>
      <c r="AQ128" s="618">
        <f>IF(AQ$12=TRUE,(($P128*LIQUIDACION!$L$1047)*LIQUIDACION!$D$1045/IF(AND(LIQUIDACION!$D$1044&gt;LIQUIDACION!$B$1046,LIQUIDACION!$B$1046&gt;LIQUIDACION!$D$1043),366,365)),0)</f>
        <v>0</v>
      </c>
      <c r="AR128" s="618">
        <f>IF(AR$12=TRUE,(($Q128*LIQUIDACION!$L$1047)*LIQUIDACION!$D$1045/IF(AND(LIQUIDACION!$D$1044&gt;LIQUIDACION!$B$1046,LIQUIDACION!$B$1046&gt;LIQUIDACION!$D$1043),366,365)),0)</f>
        <v>0</v>
      </c>
      <c r="AS128" s="618">
        <f>IF(AS$12=TRUE,(($R128*LIQUIDACION!$L$1047)*LIQUIDACION!$D$1045/IF(AND(LIQUIDACION!$D$1044&gt;LIQUIDACION!$B$1046,LIQUIDACION!$B$1046&gt;LIQUIDACION!$D$1043),366,365)),0)</f>
        <v>0</v>
      </c>
      <c r="AT128" s="618">
        <f>IF(AT$12=TRUE,(($S128*LIQUIDACION!$L$1047)*LIQUIDACION!$D$1045/IF(AND(LIQUIDACION!$D$1044&gt;LIQUIDACION!$B$1046,LIQUIDACION!$B$1046&gt;LIQUIDACION!$D$1043),366,365)),0)</f>
        <v>0</v>
      </c>
      <c r="AU128" s="618">
        <f>IF(AU$12=TRUE,(($T128*LIQUIDACION!$L$1047)*LIQUIDACION!$D$1045/IF(AND(LIQUIDACION!$D$1044&gt;LIQUIDACION!$B$1046,LIQUIDACION!$B$1046&gt;LIQUIDACION!$D$1043),366,365)),0)</f>
        <v>0</v>
      </c>
      <c r="AV128" s="618">
        <f>IF(AV$12=TRUE,(($U128*LIQUIDACION!$L$1047)*LIQUIDACION!$D$1045/IF(AND(LIQUIDACION!$D$1044&gt;LIQUIDACION!$B$1046,LIQUIDACION!$B$1046&gt;LIQUIDACION!$D$1043),366,365)),0)</f>
        <v>0</v>
      </c>
      <c r="AW128" s="618">
        <f>IF(AW$12=TRUE,(($V128*LIQUIDACION!$L$1047)*LIQUIDACION!$D$1045/IF(AND(LIQUIDACION!$D$1044&gt;LIQUIDACION!$B$1046,LIQUIDACION!$B$1046&gt;LIQUIDACION!$D$1043),366,365)),0)</f>
        <v>0</v>
      </c>
      <c r="AX128" s="618">
        <f>IF(AX$12=TRUE,(($W128*LIQUIDACION!$L$1047)*LIQUIDACION!$D$1045/IF(AND(LIQUIDACION!$D$1044&gt;LIQUIDACION!$B$1046,LIQUIDACION!$B$1046&gt;LIQUIDACION!$D$1043),366,365)),0)</f>
        <v>0</v>
      </c>
    </row>
    <row r="129" spans="2:50" x14ac:dyDescent="0.25">
      <c r="B129" s="121">
        <v>117</v>
      </c>
      <c r="C129" s="125"/>
      <c r="D129" s="170"/>
      <c r="E129" s="170"/>
      <c r="F129" s="170"/>
      <c r="G129" s="170">
        <f t="shared" si="9"/>
        <v>0</v>
      </c>
      <c r="H129" s="170">
        <f t="shared" si="10"/>
        <v>0</v>
      </c>
      <c r="I129" s="170"/>
      <c r="J129" s="170"/>
      <c r="K129" s="170"/>
      <c r="L129" s="170"/>
      <c r="M129" s="170"/>
      <c r="N129" s="170"/>
      <c r="O129" s="170"/>
      <c r="P129" s="170"/>
      <c r="Q129" s="170"/>
      <c r="R129" s="170"/>
      <c r="S129" s="170"/>
      <c r="T129" s="170"/>
      <c r="U129" s="170"/>
      <c r="V129" s="170"/>
      <c r="W129" s="170"/>
      <c r="X129" s="170"/>
      <c r="Y129" s="170"/>
      <c r="Z129" s="170"/>
      <c r="AA129" s="170"/>
      <c r="AB129" s="415">
        <f t="shared" si="11"/>
        <v>0</v>
      </c>
      <c r="AC129" s="415">
        <f t="shared" si="12"/>
        <v>0</v>
      </c>
      <c r="AE129" s="618">
        <f>IF(AE$12=TRUE,(($D129*LIQUIDACION!$L$1046)*LIQUIDACION!$D$1045/IF(AND(LIQUIDACION!$D$1044&gt;LIQUIDACION!$B$1046,LIQUIDACION!$B$1046&gt;LIQUIDACION!$D$1043),366,365)),0)</f>
        <v>0</v>
      </c>
      <c r="AF129" s="618">
        <f>IF(AF$12=TRUE,(($E129*LIQUIDACION!$L$1046)*LIQUIDACION!$D$1045/IF(AND(LIQUIDACION!$D$1044&gt;LIQUIDACION!$B$1046,LIQUIDACION!$B$1046&gt;LIQUIDACION!$D$1043),366,365)),0)</f>
        <v>0</v>
      </c>
      <c r="AG129" s="618">
        <f>IF(AG$12=TRUE,(($F129*LIQUIDACION!$L$1046)*LIQUIDACION!$D$1045/IF(AND(LIQUIDACION!$D$1044&gt;LIQUIDACION!$B$1046,LIQUIDACION!$B$1046&gt;LIQUIDACION!$D$1043),366,365)),0)</f>
        <v>0</v>
      </c>
      <c r="AH129" s="618">
        <f>IF(AH$12=TRUE,(($G129*LIQUIDACION!$L$1046)*LIQUIDACION!$D$1045/IF(AND(LIQUIDACION!$D$1044&gt;LIQUIDACION!$B$1046,LIQUIDACION!$B$1046&gt;LIQUIDACION!$D$1043),366,365)),0)</f>
        <v>0</v>
      </c>
      <c r="AI129" s="618">
        <f>IF(AI$12=TRUE,(($H129*LIQUIDACION!$L$1047)*LIQUIDACION!$D$1045/IF(AND(LIQUIDACION!$D$1044&gt;LIQUIDACION!$B$1046,LIQUIDACION!$B$1046&gt;LIQUIDACION!$D$1043),366,365)),0)</f>
        <v>0</v>
      </c>
      <c r="AJ129" s="618">
        <f>IF(AJ$12=TRUE,(($I129*LIQUIDACION!$L$1047)*LIQUIDACION!$D$1045/IF(AND(LIQUIDACION!$D$1044&gt;LIQUIDACION!$B$1046,LIQUIDACION!$B$1046&gt;LIQUIDACION!$D$1043),366,365)),0)</f>
        <v>0</v>
      </c>
      <c r="AK129" s="618">
        <f>IF(AK$12=TRUE,(($J129*LIQUIDACION!$L$1047)*LIQUIDACION!$D$1045/IF(AND(LIQUIDACION!$D$1044&gt;LIQUIDACION!$B$1046,LIQUIDACION!$B$1046&gt;LIQUIDACION!$D$1043),366,365)),0)</f>
        <v>0</v>
      </c>
      <c r="AL129" s="618">
        <f>IF(AL$12=TRUE,(($K129*LIQUIDACION!$L$1047)*LIQUIDACION!$D$1045/IF(AND(LIQUIDACION!$D$1044&gt;LIQUIDACION!$B$1046,LIQUIDACION!$B$1046&gt;LIQUIDACION!$D$1043),366,365)),0)</f>
        <v>0</v>
      </c>
      <c r="AM129" s="618">
        <f>IF(AM$12=TRUE,(($L129*LIQUIDACION!$L$1047)*LIQUIDACION!$D$1045/IF(AND(LIQUIDACION!$D$1044&gt;LIQUIDACION!$B$1046,LIQUIDACION!$B$1046&gt;LIQUIDACION!$D$1043),366,365)),0)</f>
        <v>0</v>
      </c>
      <c r="AN129" s="618">
        <f>IF(AN$12=TRUE,(($M129*LIQUIDACION!$L$1047)*LIQUIDACION!$D$1045/IF(AND(LIQUIDACION!$D$1044&gt;LIQUIDACION!$B$1046,LIQUIDACION!$B$1046&gt;LIQUIDACION!$D$1043),366,365)),0)</f>
        <v>0</v>
      </c>
      <c r="AO129" s="618">
        <f>IF(AO$12=TRUE,(($N129*LIQUIDACION!$L$1047)*LIQUIDACION!$D$1045/IF(AND(LIQUIDACION!$D$1044&gt;LIQUIDACION!$B$1046,LIQUIDACION!$B$1046&gt;LIQUIDACION!$D$1043),366,365)),0)</f>
        <v>0</v>
      </c>
      <c r="AP129" s="618">
        <f>IF(AP$12=TRUE,(($O129*LIQUIDACION!$L$1047)*LIQUIDACION!$D$1045/IF(AND(LIQUIDACION!$D$1044&gt;LIQUIDACION!$B$1046,LIQUIDACION!$B$1046&gt;LIQUIDACION!$D$1043),366,365)),0)</f>
        <v>0</v>
      </c>
      <c r="AQ129" s="618">
        <f>IF(AQ$12=TRUE,(($P129*LIQUIDACION!$L$1047)*LIQUIDACION!$D$1045/IF(AND(LIQUIDACION!$D$1044&gt;LIQUIDACION!$B$1046,LIQUIDACION!$B$1046&gt;LIQUIDACION!$D$1043),366,365)),0)</f>
        <v>0</v>
      </c>
      <c r="AR129" s="618">
        <f>IF(AR$12=TRUE,(($Q129*LIQUIDACION!$L$1047)*LIQUIDACION!$D$1045/IF(AND(LIQUIDACION!$D$1044&gt;LIQUIDACION!$B$1046,LIQUIDACION!$B$1046&gt;LIQUIDACION!$D$1043),366,365)),0)</f>
        <v>0</v>
      </c>
      <c r="AS129" s="618">
        <f>IF(AS$12=TRUE,(($R129*LIQUIDACION!$L$1047)*LIQUIDACION!$D$1045/IF(AND(LIQUIDACION!$D$1044&gt;LIQUIDACION!$B$1046,LIQUIDACION!$B$1046&gt;LIQUIDACION!$D$1043),366,365)),0)</f>
        <v>0</v>
      </c>
      <c r="AT129" s="618">
        <f>IF(AT$12=TRUE,(($S129*LIQUIDACION!$L$1047)*LIQUIDACION!$D$1045/IF(AND(LIQUIDACION!$D$1044&gt;LIQUIDACION!$B$1046,LIQUIDACION!$B$1046&gt;LIQUIDACION!$D$1043),366,365)),0)</f>
        <v>0</v>
      </c>
      <c r="AU129" s="618">
        <f>IF(AU$12=TRUE,(($T129*LIQUIDACION!$L$1047)*LIQUIDACION!$D$1045/IF(AND(LIQUIDACION!$D$1044&gt;LIQUIDACION!$B$1046,LIQUIDACION!$B$1046&gt;LIQUIDACION!$D$1043),366,365)),0)</f>
        <v>0</v>
      </c>
      <c r="AV129" s="618">
        <f>IF(AV$12=TRUE,(($U129*LIQUIDACION!$L$1047)*LIQUIDACION!$D$1045/IF(AND(LIQUIDACION!$D$1044&gt;LIQUIDACION!$B$1046,LIQUIDACION!$B$1046&gt;LIQUIDACION!$D$1043),366,365)),0)</f>
        <v>0</v>
      </c>
      <c r="AW129" s="618">
        <f>IF(AW$12=TRUE,(($V129*LIQUIDACION!$L$1047)*LIQUIDACION!$D$1045/IF(AND(LIQUIDACION!$D$1044&gt;LIQUIDACION!$B$1046,LIQUIDACION!$B$1046&gt;LIQUIDACION!$D$1043),366,365)),0)</f>
        <v>0</v>
      </c>
      <c r="AX129" s="618">
        <f>IF(AX$12=TRUE,(($W129*LIQUIDACION!$L$1047)*LIQUIDACION!$D$1045/IF(AND(LIQUIDACION!$D$1044&gt;LIQUIDACION!$B$1046,LIQUIDACION!$B$1046&gt;LIQUIDACION!$D$1043),366,365)),0)</f>
        <v>0</v>
      </c>
    </row>
    <row r="130" spans="2:50" x14ac:dyDescent="0.25">
      <c r="B130" s="123">
        <v>118</v>
      </c>
      <c r="C130" s="125"/>
      <c r="D130" s="170"/>
      <c r="E130" s="170"/>
      <c r="F130" s="170"/>
      <c r="G130" s="170">
        <f t="shared" si="9"/>
        <v>0</v>
      </c>
      <c r="H130" s="170">
        <f t="shared" si="10"/>
        <v>0</v>
      </c>
      <c r="I130" s="170"/>
      <c r="J130" s="170"/>
      <c r="K130" s="170"/>
      <c r="L130" s="170"/>
      <c r="M130" s="170"/>
      <c r="N130" s="170"/>
      <c r="O130" s="170"/>
      <c r="P130" s="170"/>
      <c r="Q130" s="170"/>
      <c r="R130" s="170"/>
      <c r="S130" s="170"/>
      <c r="T130" s="170"/>
      <c r="U130" s="170"/>
      <c r="V130" s="170"/>
      <c r="W130" s="170"/>
      <c r="X130" s="170"/>
      <c r="Y130" s="170"/>
      <c r="Z130" s="170"/>
      <c r="AA130" s="170"/>
      <c r="AB130" s="415">
        <f t="shared" si="11"/>
        <v>0</v>
      </c>
      <c r="AC130" s="415">
        <f t="shared" si="12"/>
        <v>0</v>
      </c>
      <c r="AE130" s="618">
        <f>IF(AE$12=TRUE,(($D130*LIQUIDACION!$L$1046)*LIQUIDACION!$D$1045/IF(AND(LIQUIDACION!$D$1044&gt;LIQUIDACION!$B$1046,LIQUIDACION!$B$1046&gt;LIQUIDACION!$D$1043),366,365)),0)</f>
        <v>0</v>
      </c>
      <c r="AF130" s="618">
        <f>IF(AF$12=TRUE,(($E130*LIQUIDACION!$L$1046)*LIQUIDACION!$D$1045/IF(AND(LIQUIDACION!$D$1044&gt;LIQUIDACION!$B$1046,LIQUIDACION!$B$1046&gt;LIQUIDACION!$D$1043),366,365)),0)</f>
        <v>0</v>
      </c>
      <c r="AG130" s="618">
        <f>IF(AG$12=TRUE,(($F130*LIQUIDACION!$L$1046)*LIQUIDACION!$D$1045/IF(AND(LIQUIDACION!$D$1044&gt;LIQUIDACION!$B$1046,LIQUIDACION!$B$1046&gt;LIQUIDACION!$D$1043),366,365)),0)</f>
        <v>0</v>
      </c>
      <c r="AH130" s="618">
        <f>IF(AH$12=TRUE,(($G130*LIQUIDACION!$L$1046)*LIQUIDACION!$D$1045/IF(AND(LIQUIDACION!$D$1044&gt;LIQUIDACION!$B$1046,LIQUIDACION!$B$1046&gt;LIQUIDACION!$D$1043),366,365)),0)</f>
        <v>0</v>
      </c>
      <c r="AI130" s="618">
        <f>IF(AI$12=TRUE,(($H130*LIQUIDACION!$L$1047)*LIQUIDACION!$D$1045/IF(AND(LIQUIDACION!$D$1044&gt;LIQUIDACION!$B$1046,LIQUIDACION!$B$1046&gt;LIQUIDACION!$D$1043),366,365)),0)</f>
        <v>0</v>
      </c>
      <c r="AJ130" s="618">
        <f>IF(AJ$12=TRUE,(($I130*LIQUIDACION!$L$1047)*LIQUIDACION!$D$1045/IF(AND(LIQUIDACION!$D$1044&gt;LIQUIDACION!$B$1046,LIQUIDACION!$B$1046&gt;LIQUIDACION!$D$1043),366,365)),0)</f>
        <v>0</v>
      </c>
      <c r="AK130" s="618">
        <f>IF(AK$12=TRUE,(($J130*LIQUIDACION!$L$1047)*LIQUIDACION!$D$1045/IF(AND(LIQUIDACION!$D$1044&gt;LIQUIDACION!$B$1046,LIQUIDACION!$B$1046&gt;LIQUIDACION!$D$1043),366,365)),0)</f>
        <v>0</v>
      </c>
      <c r="AL130" s="618">
        <f>IF(AL$12=TRUE,(($K130*LIQUIDACION!$L$1047)*LIQUIDACION!$D$1045/IF(AND(LIQUIDACION!$D$1044&gt;LIQUIDACION!$B$1046,LIQUIDACION!$B$1046&gt;LIQUIDACION!$D$1043),366,365)),0)</f>
        <v>0</v>
      </c>
      <c r="AM130" s="618">
        <f>IF(AM$12=TRUE,(($L130*LIQUIDACION!$L$1047)*LIQUIDACION!$D$1045/IF(AND(LIQUIDACION!$D$1044&gt;LIQUIDACION!$B$1046,LIQUIDACION!$B$1046&gt;LIQUIDACION!$D$1043),366,365)),0)</f>
        <v>0</v>
      </c>
      <c r="AN130" s="618">
        <f>IF(AN$12=TRUE,(($M130*LIQUIDACION!$L$1047)*LIQUIDACION!$D$1045/IF(AND(LIQUIDACION!$D$1044&gt;LIQUIDACION!$B$1046,LIQUIDACION!$B$1046&gt;LIQUIDACION!$D$1043),366,365)),0)</f>
        <v>0</v>
      </c>
      <c r="AO130" s="618">
        <f>IF(AO$12=TRUE,(($N130*LIQUIDACION!$L$1047)*LIQUIDACION!$D$1045/IF(AND(LIQUIDACION!$D$1044&gt;LIQUIDACION!$B$1046,LIQUIDACION!$B$1046&gt;LIQUIDACION!$D$1043),366,365)),0)</f>
        <v>0</v>
      </c>
      <c r="AP130" s="618">
        <f>IF(AP$12=TRUE,(($O130*LIQUIDACION!$L$1047)*LIQUIDACION!$D$1045/IF(AND(LIQUIDACION!$D$1044&gt;LIQUIDACION!$B$1046,LIQUIDACION!$B$1046&gt;LIQUIDACION!$D$1043),366,365)),0)</f>
        <v>0</v>
      </c>
      <c r="AQ130" s="618">
        <f>IF(AQ$12=TRUE,(($P130*LIQUIDACION!$L$1047)*LIQUIDACION!$D$1045/IF(AND(LIQUIDACION!$D$1044&gt;LIQUIDACION!$B$1046,LIQUIDACION!$B$1046&gt;LIQUIDACION!$D$1043),366,365)),0)</f>
        <v>0</v>
      </c>
      <c r="AR130" s="618">
        <f>IF(AR$12=TRUE,(($Q130*LIQUIDACION!$L$1047)*LIQUIDACION!$D$1045/IF(AND(LIQUIDACION!$D$1044&gt;LIQUIDACION!$B$1046,LIQUIDACION!$B$1046&gt;LIQUIDACION!$D$1043),366,365)),0)</f>
        <v>0</v>
      </c>
      <c r="AS130" s="618">
        <f>IF(AS$12=TRUE,(($R130*LIQUIDACION!$L$1047)*LIQUIDACION!$D$1045/IF(AND(LIQUIDACION!$D$1044&gt;LIQUIDACION!$B$1046,LIQUIDACION!$B$1046&gt;LIQUIDACION!$D$1043),366,365)),0)</f>
        <v>0</v>
      </c>
      <c r="AT130" s="618">
        <f>IF(AT$12=TRUE,(($S130*LIQUIDACION!$L$1047)*LIQUIDACION!$D$1045/IF(AND(LIQUIDACION!$D$1044&gt;LIQUIDACION!$B$1046,LIQUIDACION!$B$1046&gt;LIQUIDACION!$D$1043),366,365)),0)</f>
        <v>0</v>
      </c>
      <c r="AU130" s="618">
        <f>IF(AU$12=TRUE,(($T130*LIQUIDACION!$L$1047)*LIQUIDACION!$D$1045/IF(AND(LIQUIDACION!$D$1044&gt;LIQUIDACION!$B$1046,LIQUIDACION!$B$1046&gt;LIQUIDACION!$D$1043),366,365)),0)</f>
        <v>0</v>
      </c>
      <c r="AV130" s="618">
        <f>IF(AV$12=TRUE,(($U130*LIQUIDACION!$L$1047)*LIQUIDACION!$D$1045/IF(AND(LIQUIDACION!$D$1044&gt;LIQUIDACION!$B$1046,LIQUIDACION!$B$1046&gt;LIQUIDACION!$D$1043),366,365)),0)</f>
        <v>0</v>
      </c>
      <c r="AW130" s="618">
        <f>IF(AW$12=TRUE,(($V130*LIQUIDACION!$L$1047)*LIQUIDACION!$D$1045/IF(AND(LIQUIDACION!$D$1044&gt;LIQUIDACION!$B$1046,LIQUIDACION!$B$1046&gt;LIQUIDACION!$D$1043),366,365)),0)</f>
        <v>0</v>
      </c>
      <c r="AX130" s="618">
        <f>IF(AX$12=TRUE,(($W130*LIQUIDACION!$L$1047)*LIQUIDACION!$D$1045/IF(AND(LIQUIDACION!$D$1044&gt;LIQUIDACION!$B$1046,LIQUIDACION!$B$1046&gt;LIQUIDACION!$D$1043),366,365)),0)</f>
        <v>0</v>
      </c>
    </row>
    <row r="131" spans="2:50" x14ac:dyDescent="0.25">
      <c r="B131" s="121">
        <v>119</v>
      </c>
      <c r="C131" s="125"/>
      <c r="D131" s="170"/>
      <c r="E131" s="170"/>
      <c r="F131" s="170"/>
      <c r="G131" s="170">
        <f t="shared" si="9"/>
        <v>0</v>
      </c>
      <c r="H131" s="170">
        <f t="shared" si="10"/>
        <v>0</v>
      </c>
      <c r="I131" s="170"/>
      <c r="J131" s="170"/>
      <c r="K131" s="170"/>
      <c r="L131" s="170"/>
      <c r="M131" s="170"/>
      <c r="N131" s="170"/>
      <c r="O131" s="170"/>
      <c r="P131" s="170"/>
      <c r="Q131" s="170"/>
      <c r="R131" s="170"/>
      <c r="S131" s="170"/>
      <c r="T131" s="170"/>
      <c r="U131" s="170"/>
      <c r="V131" s="170"/>
      <c r="W131" s="170"/>
      <c r="X131" s="170"/>
      <c r="Y131" s="170"/>
      <c r="Z131" s="170"/>
      <c r="AA131" s="170"/>
      <c r="AB131" s="415">
        <f t="shared" si="11"/>
        <v>0</v>
      </c>
      <c r="AC131" s="415">
        <f t="shared" si="12"/>
        <v>0</v>
      </c>
      <c r="AE131" s="618">
        <f>IF(AE$12=TRUE,(($D131*LIQUIDACION!$L$1046)*LIQUIDACION!$D$1045/IF(AND(LIQUIDACION!$D$1044&gt;LIQUIDACION!$B$1046,LIQUIDACION!$B$1046&gt;LIQUIDACION!$D$1043),366,365)),0)</f>
        <v>0</v>
      </c>
      <c r="AF131" s="618">
        <f>IF(AF$12=TRUE,(($E131*LIQUIDACION!$L$1046)*LIQUIDACION!$D$1045/IF(AND(LIQUIDACION!$D$1044&gt;LIQUIDACION!$B$1046,LIQUIDACION!$B$1046&gt;LIQUIDACION!$D$1043),366,365)),0)</f>
        <v>0</v>
      </c>
      <c r="AG131" s="618">
        <f>IF(AG$12=TRUE,(($F131*LIQUIDACION!$L$1046)*LIQUIDACION!$D$1045/IF(AND(LIQUIDACION!$D$1044&gt;LIQUIDACION!$B$1046,LIQUIDACION!$B$1046&gt;LIQUIDACION!$D$1043),366,365)),0)</f>
        <v>0</v>
      </c>
      <c r="AH131" s="618">
        <f>IF(AH$12=TRUE,(($G131*LIQUIDACION!$L$1046)*LIQUIDACION!$D$1045/IF(AND(LIQUIDACION!$D$1044&gt;LIQUIDACION!$B$1046,LIQUIDACION!$B$1046&gt;LIQUIDACION!$D$1043),366,365)),0)</f>
        <v>0</v>
      </c>
      <c r="AI131" s="618">
        <f>IF(AI$12=TRUE,(($H131*LIQUIDACION!$L$1047)*LIQUIDACION!$D$1045/IF(AND(LIQUIDACION!$D$1044&gt;LIQUIDACION!$B$1046,LIQUIDACION!$B$1046&gt;LIQUIDACION!$D$1043),366,365)),0)</f>
        <v>0</v>
      </c>
      <c r="AJ131" s="618">
        <f>IF(AJ$12=TRUE,(($I131*LIQUIDACION!$L$1047)*LIQUIDACION!$D$1045/IF(AND(LIQUIDACION!$D$1044&gt;LIQUIDACION!$B$1046,LIQUIDACION!$B$1046&gt;LIQUIDACION!$D$1043),366,365)),0)</f>
        <v>0</v>
      </c>
      <c r="AK131" s="618">
        <f>IF(AK$12=TRUE,(($J131*LIQUIDACION!$L$1047)*LIQUIDACION!$D$1045/IF(AND(LIQUIDACION!$D$1044&gt;LIQUIDACION!$B$1046,LIQUIDACION!$B$1046&gt;LIQUIDACION!$D$1043),366,365)),0)</f>
        <v>0</v>
      </c>
      <c r="AL131" s="618">
        <f>IF(AL$12=TRUE,(($K131*LIQUIDACION!$L$1047)*LIQUIDACION!$D$1045/IF(AND(LIQUIDACION!$D$1044&gt;LIQUIDACION!$B$1046,LIQUIDACION!$B$1046&gt;LIQUIDACION!$D$1043),366,365)),0)</f>
        <v>0</v>
      </c>
      <c r="AM131" s="618">
        <f>IF(AM$12=TRUE,(($L131*LIQUIDACION!$L$1047)*LIQUIDACION!$D$1045/IF(AND(LIQUIDACION!$D$1044&gt;LIQUIDACION!$B$1046,LIQUIDACION!$B$1046&gt;LIQUIDACION!$D$1043),366,365)),0)</f>
        <v>0</v>
      </c>
      <c r="AN131" s="618">
        <f>IF(AN$12=TRUE,(($M131*LIQUIDACION!$L$1047)*LIQUIDACION!$D$1045/IF(AND(LIQUIDACION!$D$1044&gt;LIQUIDACION!$B$1046,LIQUIDACION!$B$1046&gt;LIQUIDACION!$D$1043),366,365)),0)</f>
        <v>0</v>
      </c>
      <c r="AO131" s="618">
        <f>IF(AO$12=TRUE,(($N131*LIQUIDACION!$L$1047)*LIQUIDACION!$D$1045/IF(AND(LIQUIDACION!$D$1044&gt;LIQUIDACION!$B$1046,LIQUIDACION!$B$1046&gt;LIQUIDACION!$D$1043),366,365)),0)</f>
        <v>0</v>
      </c>
      <c r="AP131" s="618">
        <f>IF(AP$12=TRUE,(($O131*LIQUIDACION!$L$1047)*LIQUIDACION!$D$1045/IF(AND(LIQUIDACION!$D$1044&gt;LIQUIDACION!$B$1046,LIQUIDACION!$B$1046&gt;LIQUIDACION!$D$1043),366,365)),0)</f>
        <v>0</v>
      </c>
      <c r="AQ131" s="618">
        <f>IF(AQ$12=TRUE,(($P131*LIQUIDACION!$L$1047)*LIQUIDACION!$D$1045/IF(AND(LIQUIDACION!$D$1044&gt;LIQUIDACION!$B$1046,LIQUIDACION!$B$1046&gt;LIQUIDACION!$D$1043),366,365)),0)</f>
        <v>0</v>
      </c>
      <c r="AR131" s="618">
        <f>IF(AR$12=TRUE,(($Q131*LIQUIDACION!$L$1047)*LIQUIDACION!$D$1045/IF(AND(LIQUIDACION!$D$1044&gt;LIQUIDACION!$B$1046,LIQUIDACION!$B$1046&gt;LIQUIDACION!$D$1043),366,365)),0)</f>
        <v>0</v>
      </c>
      <c r="AS131" s="618">
        <f>IF(AS$12=TRUE,(($R131*LIQUIDACION!$L$1047)*LIQUIDACION!$D$1045/IF(AND(LIQUIDACION!$D$1044&gt;LIQUIDACION!$B$1046,LIQUIDACION!$B$1046&gt;LIQUIDACION!$D$1043),366,365)),0)</f>
        <v>0</v>
      </c>
      <c r="AT131" s="618">
        <f>IF(AT$12=TRUE,(($S131*LIQUIDACION!$L$1047)*LIQUIDACION!$D$1045/IF(AND(LIQUIDACION!$D$1044&gt;LIQUIDACION!$B$1046,LIQUIDACION!$B$1046&gt;LIQUIDACION!$D$1043),366,365)),0)</f>
        <v>0</v>
      </c>
      <c r="AU131" s="618">
        <f>IF(AU$12=TRUE,(($T131*LIQUIDACION!$L$1047)*LIQUIDACION!$D$1045/IF(AND(LIQUIDACION!$D$1044&gt;LIQUIDACION!$B$1046,LIQUIDACION!$B$1046&gt;LIQUIDACION!$D$1043),366,365)),0)</f>
        <v>0</v>
      </c>
      <c r="AV131" s="618">
        <f>IF(AV$12=TRUE,(($U131*LIQUIDACION!$L$1047)*LIQUIDACION!$D$1045/IF(AND(LIQUIDACION!$D$1044&gt;LIQUIDACION!$B$1046,LIQUIDACION!$B$1046&gt;LIQUIDACION!$D$1043),366,365)),0)</f>
        <v>0</v>
      </c>
      <c r="AW131" s="618">
        <f>IF(AW$12=TRUE,(($V131*LIQUIDACION!$L$1047)*LIQUIDACION!$D$1045/IF(AND(LIQUIDACION!$D$1044&gt;LIQUIDACION!$B$1046,LIQUIDACION!$B$1046&gt;LIQUIDACION!$D$1043),366,365)),0)</f>
        <v>0</v>
      </c>
      <c r="AX131" s="618">
        <f>IF(AX$12=TRUE,(($W131*LIQUIDACION!$L$1047)*LIQUIDACION!$D$1045/IF(AND(LIQUIDACION!$D$1044&gt;LIQUIDACION!$B$1046,LIQUIDACION!$B$1046&gt;LIQUIDACION!$D$1043),366,365)),0)</f>
        <v>0</v>
      </c>
    </row>
    <row r="132" spans="2:50" x14ac:dyDescent="0.25">
      <c r="B132" s="123">
        <v>120</v>
      </c>
      <c r="C132" s="125"/>
      <c r="D132" s="170"/>
      <c r="E132" s="170"/>
      <c r="F132" s="170"/>
      <c r="G132" s="170">
        <f t="shared" si="9"/>
        <v>0</v>
      </c>
      <c r="H132" s="170">
        <f t="shared" si="10"/>
        <v>0</v>
      </c>
      <c r="I132" s="170"/>
      <c r="J132" s="170"/>
      <c r="K132" s="170"/>
      <c r="L132" s="170"/>
      <c r="M132" s="170"/>
      <c r="N132" s="170"/>
      <c r="O132" s="170"/>
      <c r="P132" s="170"/>
      <c r="Q132" s="170"/>
      <c r="R132" s="170"/>
      <c r="S132" s="170"/>
      <c r="T132" s="170"/>
      <c r="U132" s="170"/>
      <c r="V132" s="170"/>
      <c r="W132" s="170"/>
      <c r="X132" s="170"/>
      <c r="Y132" s="170"/>
      <c r="Z132" s="170"/>
      <c r="AA132" s="170"/>
      <c r="AB132" s="415">
        <f t="shared" si="11"/>
        <v>0</v>
      </c>
      <c r="AC132" s="415">
        <f t="shared" si="12"/>
        <v>0</v>
      </c>
      <c r="AE132" s="618">
        <f>IF(AE$12=TRUE,(($D132*LIQUIDACION!$L$1046)*LIQUIDACION!$D$1045/IF(AND(LIQUIDACION!$D$1044&gt;LIQUIDACION!$B$1046,LIQUIDACION!$B$1046&gt;LIQUIDACION!$D$1043),366,365)),0)</f>
        <v>0</v>
      </c>
      <c r="AF132" s="618">
        <f>IF(AF$12=TRUE,(($E132*LIQUIDACION!$L$1046)*LIQUIDACION!$D$1045/IF(AND(LIQUIDACION!$D$1044&gt;LIQUIDACION!$B$1046,LIQUIDACION!$B$1046&gt;LIQUIDACION!$D$1043),366,365)),0)</f>
        <v>0</v>
      </c>
      <c r="AG132" s="618">
        <f>IF(AG$12=TRUE,(($F132*LIQUIDACION!$L$1046)*LIQUIDACION!$D$1045/IF(AND(LIQUIDACION!$D$1044&gt;LIQUIDACION!$B$1046,LIQUIDACION!$B$1046&gt;LIQUIDACION!$D$1043),366,365)),0)</f>
        <v>0</v>
      </c>
      <c r="AH132" s="618">
        <f>IF(AH$12=TRUE,(($G132*LIQUIDACION!$L$1046)*LIQUIDACION!$D$1045/IF(AND(LIQUIDACION!$D$1044&gt;LIQUIDACION!$B$1046,LIQUIDACION!$B$1046&gt;LIQUIDACION!$D$1043),366,365)),0)</f>
        <v>0</v>
      </c>
      <c r="AI132" s="618">
        <f>IF(AI$12=TRUE,(($H132*LIQUIDACION!$L$1047)*LIQUIDACION!$D$1045/IF(AND(LIQUIDACION!$D$1044&gt;LIQUIDACION!$B$1046,LIQUIDACION!$B$1046&gt;LIQUIDACION!$D$1043),366,365)),0)</f>
        <v>0</v>
      </c>
      <c r="AJ132" s="618">
        <f>IF(AJ$12=TRUE,(($I132*LIQUIDACION!$L$1047)*LIQUIDACION!$D$1045/IF(AND(LIQUIDACION!$D$1044&gt;LIQUIDACION!$B$1046,LIQUIDACION!$B$1046&gt;LIQUIDACION!$D$1043),366,365)),0)</f>
        <v>0</v>
      </c>
      <c r="AK132" s="618">
        <f>IF(AK$12=TRUE,(($J132*LIQUIDACION!$L$1047)*LIQUIDACION!$D$1045/IF(AND(LIQUIDACION!$D$1044&gt;LIQUIDACION!$B$1046,LIQUIDACION!$B$1046&gt;LIQUIDACION!$D$1043),366,365)),0)</f>
        <v>0</v>
      </c>
      <c r="AL132" s="618">
        <f>IF(AL$12=TRUE,(($K132*LIQUIDACION!$L$1047)*LIQUIDACION!$D$1045/IF(AND(LIQUIDACION!$D$1044&gt;LIQUIDACION!$B$1046,LIQUIDACION!$B$1046&gt;LIQUIDACION!$D$1043),366,365)),0)</f>
        <v>0</v>
      </c>
      <c r="AM132" s="618">
        <f>IF(AM$12=TRUE,(($L132*LIQUIDACION!$L$1047)*LIQUIDACION!$D$1045/IF(AND(LIQUIDACION!$D$1044&gt;LIQUIDACION!$B$1046,LIQUIDACION!$B$1046&gt;LIQUIDACION!$D$1043),366,365)),0)</f>
        <v>0</v>
      </c>
      <c r="AN132" s="618">
        <f>IF(AN$12=TRUE,(($M132*LIQUIDACION!$L$1047)*LIQUIDACION!$D$1045/IF(AND(LIQUIDACION!$D$1044&gt;LIQUIDACION!$B$1046,LIQUIDACION!$B$1046&gt;LIQUIDACION!$D$1043),366,365)),0)</f>
        <v>0</v>
      </c>
      <c r="AO132" s="618">
        <f>IF(AO$12=TRUE,(($N132*LIQUIDACION!$L$1047)*LIQUIDACION!$D$1045/IF(AND(LIQUIDACION!$D$1044&gt;LIQUIDACION!$B$1046,LIQUIDACION!$B$1046&gt;LIQUIDACION!$D$1043),366,365)),0)</f>
        <v>0</v>
      </c>
      <c r="AP132" s="618">
        <f>IF(AP$12=TRUE,(($O132*LIQUIDACION!$L$1047)*LIQUIDACION!$D$1045/IF(AND(LIQUIDACION!$D$1044&gt;LIQUIDACION!$B$1046,LIQUIDACION!$B$1046&gt;LIQUIDACION!$D$1043),366,365)),0)</f>
        <v>0</v>
      </c>
      <c r="AQ132" s="618">
        <f>IF(AQ$12=TRUE,(($P132*LIQUIDACION!$L$1047)*LIQUIDACION!$D$1045/IF(AND(LIQUIDACION!$D$1044&gt;LIQUIDACION!$B$1046,LIQUIDACION!$B$1046&gt;LIQUIDACION!$D$1043),366,365)),0)</f>
        <v>0</v>
      </c>
      <c r="AR132" s="618">
        <f>IF(AR$12=TRUE,(($Q132*LIQUIDACION!$L$1047)*LIQUIDACION!$D$1045/IF(AND(LIQUIDACION!$D$1044&gt;LIQUIDACION!$B$1046,LIQUIDACION!$B$1046&gt;LIQUIDACION!$D$1043),366,365)),0)</f>
        <v>0</v>
      </c>
      <c r="AS132" s="618">
        <f>IF(AS$12=TRUE,(($R132*LIQUIDACION!$L$1047)*LIQUIDACION!$D$1045/IF(AND(LIQUIDACION!$D$1044&gt;LIQUIDACION!$B$1046,LIQUIDACION!$B$1046&gt;LIQUIDACION!$D$1043),366,365)),0)</f>
        <v>0</v>
      </c>
      <c r="AT132" s="618">
        <f>IF(AT$12=TRUE,(($S132*LIQUIDACION!$L$1047)*LIQUIDACION!$D$1045/IF(AND(LIQUIDACION!$D$1044&gt;LIQUIDACION!$B$1046,LIQUIDACION!$B$1046&gt;LIQUIDACION!$D$1043),366,365)),0)</f>
        <v>0</v>
      </c>
      <c r="AU132" s="618">
        <f>IF(AU$12=TRUE,(($T132*LIQUIDACION!$L$1047)*LIQUIDACION!$D$1045/IF(AND(LIQUIDACION!$D$1044&gt;LIQUIDACION!$B$1046,LIQUIDACION!$B$1046&gt;LIQUIDACION!$D$1043),366,365)),0)</f>
        <v>0</v>
      </c>
      <c r="AV132" s="618">
        <f>IF(AV$12=TRUE,(($U132*LIQUIDACION!$L$1047)*LIQUIDACION!$D$1045/IF(AND(LIQUIDACION!$D$1044&gt;LIQUIDACION!$B$1046,LIQUIDACION!$B$1046&gt;LIQUIDACION!$D$1043),366,365)),0)</f>
        <v>0</v>
      </c>
      <c r="AW132" s="618">
        <f>IF(AW$12=TRUE,(($V132*LIQUIDACION!$L$1047)*LIQUIDACION!$D$1045/IF(AND(LIQUIDACION!$D$1044&gt;LIQUIDACION!$B$1046,LIQUIDACION!$B$1046&gt;LIQUIDACION!$D$1043),366,365)),0)</f>
        <v>0</v>
      </c>
      <c r="AX132" s="618">
        <f>IF(AX$12=TRUE,(($W132*LIQUIDACION!$L$1047)*LIQUIDACION!$D$1045/IF(AND(LIQUIDACION!$D$1044&gt;LIQUIDACION!$B$1046,LIQUIDACION!$B$1046&gt;LIQUIDACION!$D$1043),366,365)),0)</f>
        <v>0</v>
      </c>
    </row>
    <row r="133" spans="2:50" x14ac:dyDescent="0.25">
      <c r="B133" s="121">
        <v>121</v>
      </c>
      <c r="C133" s="125"/>
      <c r="D133" s="170"/>
      <c r="E133" s="170"/>
      <c r="F133" s="170"/>
      <c r="G133" s="170">
        <f t="shared" si="9"/>
        <v>0</v>
      </c>
      <c r="H133" s="170">
        <f t="shared" si="10"/>
        <v>0</v>
      </c>
      <c r="I133" s="170"/>
      <c r="J133" s="170"/>
      <c r="K133" s="170"/>
      <c r="L133" s="170"/>
      <c r="M133" s="170"/>
      <c r="N133" s="170"/>
      <c r="O133" s="170"/>
      <c r="P133" s="170"/>
      <c r="Q133" s="170"/>
      <c r="R133" s="170"/>
      <c r="S133" s="170"/>
      <c r="T133" s="170"/>
      <c r="U133" s="170"/>
      <c r="V133" s="170"/>
      <c r="W133" s="170"/>
      <c r="X133" s="170"/>
      <c r="Y133" s="170"/>
      <c r="Z133" s="170"/>
      <c r="AA133" s="170"/>
      <c r="AB133" s="415">
        <f t="shared" si="11"/>
        <v>0</v>
      </c>
      <c r="AC133" s="415">
        <f t="shared" si="12"/>
        <v>0</v>
      </c>
      <c r="AE133" s="618">
        <f>IF(AE$12=TRUE,(($D133*LIQUIDACION!$L$1046)*LIQUIDACION!$D$1045/IF(AND(LIQUIDACION!$D$1044&gt;LIQUIDACION!$B$1046,LIQUIDACION!$B$1046&gt;LIQUIDACION!$D$1043),366,365)),0)</f>
        <v>0</v>
      </c>
      <c r="AF133" s="618">
        <f>IF(AF$12=TRUE,(($E133*LIQUIDACION!$L$1046)*LIQUIDACION!$D$1045/IF(AND(LIQUIDACION!$D$1044&gt;LIQUIDACION!$B$1046,LIQUIDACION!$B$1046&gt;LIQUIDACION!$D$1043),366,365)),0)</f>
        <v>0</v>
      </c>
      <c r="AG133" s="618">
        <f>IF(AG$12=TRUE,(($F133*LIQUIDACION!$L$1046)*LIQUIDACION!$D$1045/IF(AND(LIQUIDACION!$D$1044&gt;LIQUIDACION!$B$1046,LIQUIDACION!$B$1046&gt;LIQUIDACION!$D$1043),366,365)),0)</f>
        <v>0</v>
      </c>
      <c r="AH133" s="618">
        <f>IF(AH$12=TRUE,(($G133*LIQUIDACION!$L$1046)*LIQUIDACION!$D$1045/IF(AND(LIQUIDACION!$D$1044&gt;LIQUIDACION!$B$1046,LIQUIDACION!$B$1046&gt;LIQUIDACION!$D$1043),366,365)),0)</f>
        <v>0</v>
      </c>
      <c r="AI133" s="618">
        <f>IF(AI$12=TRUE,(($H133*LIQUIDACION!$L$1047)*LIQUIDACION!$D$1045/IF(AND(LIQUIDACION!$D$1044&gt;LIQUIDACION!$B$1046,LIQUIDACION!$B$1046&gt;LIQUIDACION!$D$1043),366,365)),0)</f>
        <v>0</v>
      </c>
      <c r="AJ133" s="618">
        <f>IF(AJ$12=TRUE,(($I133*LIQUIDACION!$L$1047)*LIQUIDACION!$D$1045/IF(AND(LIQUIDACION!$D$1044&gt;LIQUIDACION!$B$1046,LIQUIDACION!$B$1046&gt;LIQUIDACION!$D$1043),366,365)),0)</f>
        <v>0</v>
      </c>
      <c r="AK133" s="618">
        <f>IF(AK$12=TRUE,(($J133*LIQUIDACION!$L$1047)*LIQUIDACION!$D$1045/IF(AND(LIQUIDACION!$D$1044&gt;LIQUIDACION!$B$1046,LIQUIDACION!$B$1046&gt;LIQUIDACION!$D$1043),366,365)),0)</f>
        <v>0</v>
      </c>
      <c r="AL133" s="618">
        <f>IF(AL$12=TRUE,(($K133*LIQUIDACION!$L$1047)*LIQUIDACION!$D$1045/IF(AND(LIQUIDACION!$D$1044&gt;LIQUIDACION!$B$1046,LIQUIDACION!$B$1046&gt;LIQUIDACION!$D$1043),366,365)),0)</f>
        <v>0</v>
      </c>
      <c r="AM133" s="618">
        <f>IF(AM$12=TRUE,(($L133*LIQUIDACION!$L$1047)*LIQUIDACION!$D$1045/IF(AND(LIQUIDACION!$D$1044&gt;LIQUIDACION!$B$1046,LIQUIDACION!$B$1046&gt;LIQUIDACION!$D$1043),366,365)),0)</f>
        <v>0</v>
      </c>
      <c r="AN133" s="618">
        <f>IF(AN$12=TRUE,(($M133*LIQUIDACION!$L$1047)*LIQUIDACION!$D$1045/IF(AND(LIQUIDACION!$D$1044&gt;LIQUIDACION!$B$1046,LIQUIDACION!$B$1046&gt;LIQUIDACION!$D$1043),366,365)),0)</f>
        <v>0</v>
      </c>
      <c r="AO133" s="618">
        <f>IF(AO$12=TRUE,(($N133*LIQUIDACION!$L$1047)*LIQUIDACION!$D$1045/IF(AND(LIQUIDACION!$D$1044&gt;LIQUIDACION!$B$1046,LIQUIDACION!$B$1046&gt;LIQUIDACION!$D$1043),366,365)),0)</f>
        <v>0</v>
      </c>
      <c r="AP133" s="618">
        <f>IF(AP$12=TRUE,(($O133*LIQUIDACION!$L$1047)*LIQUIDACION!$D$1045/IF(AND(LIQUIDACION!$D$1044&gt;LIQUIDACION!$B$1046,LIQUIDACION!$B$1046&gt;LIQUIDACION!$D$1043),366,365)),0)</f>
        <v>0</v>
      </c>
      <c r="AQ133" s="618">
        <f>IF(AQ$12=TRUE,(($P133*LIQUIDACION!$L$1047)*LIQUIDACION!$D$1045/IF(AND(LIQUIDACION!$D$1044&gt;LIQUIDACION!$B$1046,LIQUIDACION!$B$1046&gt;LIQUIDACION!$D$1043),366,365)),0)</f>
        <v>0</v>
      </c>
      <c r="AR133" s="618">
        <f>IF(AR$12=TRUE,(($Q133*LIQUIDACION!$L$1047)*LIQUIDACION!$D$1045/IF(AND(LIQUIDACION!$D$1044&gt;LIQUIDACION!$B$1046,LIQUIDACION!$B$1046&gt;LIQUIDACION!$D$1043),366,365)),0)</f>
        <v>0</v>
      </c>
      <c r="AS133" s="618">
        <f>IF(AS$12=TRUE,(($R133*LIQUIDACION!$L$1047)*LIQUIDACION!$D$1045/IF(AND(LIQUIDACION!$D$1044&gt;LIQUIDACION!$B$1046,LIQUIDACION!$B$1046&gt;LIQUIDACION!$D$1043),366,365)),0)</f>
        <v>0</v>
      </c>
      <c r="AT133" s="618">
        <f>IF(AT$12=TRUE,(($S133*LIQUIDACION!$L$1047)*LIQUIDACION!$D$1045/IF(AND(LIQUIDACION!$D$1044&gt;LIQUIDACION!$B$1046,LIQUIDACION!$B$1046&gt;LIQUIDACION!$D$1043),366,365)),0)</f>
        <v>0</v>
      </c>
      <c r="AU133" s="618">
        <f>IF(AU$12=TRUE,(($T133*LIQUIDACION!$L$1047)*LIQUIDACION!$D$1045/IF(AND(LIQUIDACION!$D$1044&gt;LIQUIDACION!$B$1046,LIQUIDACION!$B$1046&gt;LIQUIDACION!$D$1043),366,365)),0)</f>
        <v>0</v>
      </c>
      <c r="AV133" s="618">
        <f>IF(AV$12=TRUE,(($U133*LIQUIDACION!$L$1047)*LIQUIDACION!$D$1045/IF(AND(LIQUIDACION!$D$1044&gt;LIQUIDACION!$B$1046,LIQUIDACION!$B$1046&gt;LIQUIDACION!$D$1043),366,365)),0)</f>
        <v>0</v>
      </c>
      <c r="AW133" s="618">
        <f>IF(AW$12=TRUE,(($V133*LIQUIDACION!$L$1047)*LIQUIDACION!$D$1045/IF(AND(LIQUIDACION!$D$1044&gt;LIQUIDACION!$B$1046,LIQUIDACION!$B$1046&gt;LIQUIDACION!$D$1043),366,365)),0)</f>
        <v>0</v>
      </c>
      <c r="AX133" s="618">
        <f>IF(AX$12=TRUE,(($W133*LIQUIDACION!$L$1047)*LIQUIDACION!$D$1045/IF(AND(LIQUIDACION!$D$1044&gt;LIQUIDACION!$B$1046,LIQUIDACION!$B$1046&gt;LIQUIDACION!$D$1043),366,365)),0)</f>
        <v>0</v>
      </c>
    </row>
    <row r="134" spans="2:50" x14ac:dyDescent="0.25">
      <c r="B134" s="123">
        <v>122</v>
      </c>
      <c r="C134" s="125"/>
      <c r="D134" s="170"/>
      <c r="E134" s="170"/>
      <c r="F134" s="170"/>
      <c r="G134" s="170">
        <f t="shared" si="9"/>
        <v>0</v>
      </c>
      <c r="H134" s="170">
        <f t="shared" si="10"/>
        <v>0</v>
      </c>
      <c r="I134" s="170"/>
      <c r="J134" s="170"/>
      <c r="K134" s="170"/>
      <c r="L134" s="170"/>
      <c r="M134" s="170"/>
      <c r="N134" s="170"/>
      <c r="O134" s="170"/>
      <c r="P134" s="170"/>
      <c r="Q134" s="170"/>
      <c r="R134" s="170"/>
      <c r="S134" s="170"/>
      <c r="T134" s="170"/>
      <c r="U134" s="170"/>
      <c r="V134" s="170"/>
      <c r="W134" s="170"/>
      <c r="X134" s="170"/>
      <c r="Y134" s="170"/>
      <c r="Z134" s="170"/>
      <c r="AA134" s="170"/>
      <c r="AB134" s="415">
        <f t="shared" si="11"/>
        <v>0</v>
      </c>
      <c r="AC134" s="415">
        <f t="shared" si="12"/>
        <v>0</v>
      </c>
      <c r="AE134" s="618">
        <f>IF(AE$12=TRUE,(($D134*LIQUIDACION!$L$1046)*LIQUIDACION!$D$1045/IF(AND(LIQUIDACION!$D$1044&gt;LIQUIDACION!$B$1046,LIQUIDACION!$B$1046&gt;LIQUIDACION!$D$1043),366,365)),0)</f>
        <v>0</v>
      </c>
      <c r="AF134" s="618">
        <f>IF(AF$12=TRUE,(($E134*LIQUIDACION!$L$1046)*LIQUIDACION!$D$1045/IF(AND(LIQUIDACION!$D$1044&gt;LIQUIDACION!$B$1046,LIQUIDACION!$B$1046&gt;LIQUIDACION!$D$1043),366,365)),0)</f>
        <v>0</v>
      </c>
      <c r="AG134" s="618">
        <f>IF(AG$12=TRUE,(($F134*LIQUIDACION!$L$1046)*LIQUIDACION!$D$1045/IF(AND(LIQUIDACION!$D$1044&gt;LIQUIDACION!$B$1046,LIQUIDACION!$B$1046&gt;LIQUIDACION!$D$1043),366,365)),0)</f>
        <v>0</v>
      </c>
      <c r="AH134" s="618">
        <f>IF(AH$12=TRUE,(($G134*LIQUIDACION!$L$1046)*LIQUIDACION!$D$1045/IF(AND(LIQUIDACION!$D$1044&gt;LIQUIDACION!$B$1046,LIQUIDACION!$B$1046&gt;LIQUIDACION!$D$1043),366,365)),0)</f>
        <v>0</v>
      </c>
      <c r="AI134" s="618">
        <f>IF(AI$12=TRUE,(($H134*LIQUIDACION!$L$1047)*LIQUIDACION!$D$1045/IF(AND(LIQUIDACION!$D$1044&gt;LIQUIDACION!$B$1046,LIQUIDACION!$B$1046&gt;LIQUIDACION!$D$1043),366,365)),0)</f>
        <v>0</v>
      </c>
      <c r="AJ134" s="618">
        <f>IF(AJ$12=TRUE,(($I134*LIQUIDACION!$L$1047)*LIQUIDACION!$D$1045/IF(AND(LIQUIDACION!$D$1044&gt;LIQUIDACION!$B$1046,LIQUIDACION!$B$1046&gt;LIQUIDACION!$D$1043),366,365)),0)</f>
        <v>0</v>
      </c>
      <c r="AK134" s="618">
        <f>IF(AK$12=TRUE,(($J134*LIQUIDACION!$L$1047)*LIQUIDACION!$D$1045/IF(AND(LIQUIDACION!$D$1044&gt;LIQUIDACION!$B$1046,LIQUIDACION!$B$1046&gt;LIQUIDACION!$D$1043),366,365)),0)</f>
        <v>0</v>
      </c>
      <c r="AL134" s="618">
        <f>IF(AL$12=TRUE,(($K134*LIQUIDACION!$L$1047)*LIQUIDACION!$D$1045/IF(AND(LIQUIDACION!$D$1044&gt;LIQUIDACION!$B$1046,LIQUIDACION!$B$1046&gt;LIQUIDACION!$D$1043),366,365)),0)</f>
        <v>0</v>
      </c>
      <c r="AM134" s="618">
        <f>IF(AM$12=TRUE,(($L134*LIQUIDACION!$L$1047)*LIQUIDACION!$D$1045/IF(AND(LIQUIDACION!$D$1044&gt;LIQUIDACION!$B$1046,LIQUIDACION!$B$1046&gt;LIQUIDACION!$D$1043),366,365)),0)</f>
        <v>0</v>
      </c>
      <c r="AN134" s="618">
        <f>IF(AN$12=TRUE,(($M134*LIQUIDACION!$L$1047)*LIQUIDACION!$D$1045/IF(AND(LIQUIDACION!$D$1044&gt;LIQUIDACION!$B$1046,LIQUIDACION!$B$1046&gt;LIQUIDACION!$D$1043),366,365)),0)</f>
        <v>0</v>
      </c>
      <c r="AO134" s="618">
        <f>IF(AO$12=TRUE,(($N134*LIQUIDACION!$L$1047)*LIQUIDACION!$D$1045/IF(AND(LIQUIDACION!$D$1044&gt;LIQUIDACION!$B$1046,LIQUIDACION!$B$1046&gt;LIQUIDACION!$D$1043),366,365)),0)</f>
        <v>0</v>
      </c>
      <c r="AP134" s="618">
        <f>IF(AP$12=TRUE,(($O134*LIQUIDACION!$L$1047)*LIQUIDACION!$D$1045/IF(AND(LIQUIDACION!$D$1044&gt;LIQUIDACION!$B$1046,LIQUIDACION!$B$1046&gt;LIQUIDACION!$D$1043),366,365)),0)</f>
        <v>0</v>
      </c>
      <c r="AQ134" s="618">
        <f>IF(AQ$12=TRUE,(($P134*LIQUIDACION!$L$1047)*LIQUIDACION!$D$1045/IF(AND(LIQUIDACION!$D$1044&gt;LIQUIDACION!$B$1046,LIQUIDACION!$B$1046&gt;LIQUIDACION!$D$1043),366,365)),0)</f>
        <v>0</v>
      </c>
      <c r="AR134" s="618">
        <f>IF(AR$12=TRUE,(($Q134*LIQUIDACION!$L$1047)*LIQUIDACION!$D$1045/IF(AND(LIQUIDACION!$D$1044&gt;LIQUIDACION!$B$1046,LIQUIDACION!$B$1046&gt;LIQUIDACION!$D$1043),366,365)),0)</f>
        <v>0</v>
      </c>
      <c r="AS134" s="618">
        <f>IF(AS$12=TRUE,(($R134*LIQUIDACION!$L$1047)*LIQUIDACION!$D$1045/IF(AND(LIQUIDACION!$D$1044&gt;LIQUIDACION!$B$1046,LIQUIDACION!$B$1046&gt;LIQUIDACION!$D$1043),366,365)),0)</f>
        <v>0</v>
      </c>
      <c r="AT134" s="618">
        <f>IF(AT$12=TRUE,(($S134*LIQUIDACION!$L$1047)*LIQUIDACION!$D$1045/IF(AND(LIQUIDACION!$D$1044&gt;LIQUIDACION!$B$1046,LIQUIDACION!$B$1046&gt;LIQUIDACION!$D$1043),366,365)),0)</f>
        <v>0</v>
      </c>
      <c r="AU134" s="618">
        <f>IF(AU$12=TRUE,(($T134*LIQUIDACION!$L$1047)*LIQUIDACION!$D$1045/IF(AND(LIQUIDACION!$D$1044&gt;LIQUIDACION!$B$1046,LIQUIDACION!$B$1046&gt;LIQUIDACION!$D$1043),366,365)),0)</f>
        <v>0</v>
      </c>
      <c r="AV134" s="618">
        <f>IF(AV$12=TRUE,(($U134*LIQUIDACION!$L$1047)*LIQUIDACION!$D$1045/IF(AND(LIQUIDACION!$D$1044&gt;LIQUIDACION!$B$1046,LIQUIDACION!$B$1046&gt;LIQUIDACION!$D$1043),366,365)),0)</f>
        <v>0</v>
      </c>
      <c r="AW134" s="618">
        <f>IF(AW$12=TRUE,(($V134*LIQUIDACION!$L$1047)*LIQUIDACION!$D$1045/IF(AND(LIQUIDACION!$D$1044&gt;LIQUIDACION!$B$1046,LIQUIDACION!$B$1046&gt;LIQUIDACION!$D$1043),366,365)),0)</f>
        <v>0</v>
      </c>
      <c r="AX134" s="618">
        <f>IF(AX$12=TRUE,(($W134*LIQUIDACION!$L$1047)*LIQUIDACION!$D$1045/IF(AND(LIQUIDACION!$D$1044&gt;LIQUIDACION!$B$1046,LIQUIDACION!$B$1046&gt;LIQUIDACION!$D$1043),366,365)),0)</f>
        <v>0</v>
      </c>
    </row>
    <row r="135" spans="2:50" x14ac:dyDescent="0.25">
      <c r="B135" s="121">
        <v>123</v>
      </c>
      <c r="C135" s="125"/>
      <c r="D135" s="170"/>
      <c r="E135" s="170"/>
      <c r="F135" s="170"/>
      <c r="G135" s="170">
        <f t="shared" si="9"/>
        <v>0</v>
      </c>
      <c r="H135" s="170">
        <f t="shared" si="10"/>
        <v>0</v>
      </c>
      <c r="I135" s="170"/>
      <c r="J135" s="170"/>
      <c r="K135" s="170"/>
      <c r="L135" s="170"/>
      <c r="M135" s="170"/>
      <c r="N135" s="170"/>
      <c r="O135" s="170"/>
      <c r="P135" s="170"/>
      <c r="Q135" s="170"/>
      <c r="R135" s="170"/>
      <c r="S135" s="170"/>
      <c r="T135" s="170"/>
      <c r="U135" s="170"/>
      <c r="V135" s="170"/>
      <c r="W135" s="170"/>
      <c r="X135" s="170"/>
      <c r="Y135" s="170"/>
      <c r="Z135" s="170"/>
      <c r="AA135" s="170"/>
      <c r="AB135" s="415">
        <f t="shared" si="11"/>
        <v>0</v>
      </c>
      <c r="AC135" s="415">
        <f t="shared" si="12"/>
        <v>0</v>
      </c>
      <c r="AE135" s="618">
        <f>IF(AE$12=TRUE,(($D135*LIQUIDACION!$L$1046)*LIQUIDACION!$D$1045/IF(AND(LIQUIDACION!$D$1044&gt;LIQUIDACION!$B$1046,LIQUIDACION!$B$1046&gt;LIQUIDACION!$D$1043),366,365)),0)</f>
        <v>0</v>
      </c>
      <c r="AF135" s="618">
        <f>IF(AF$12=TRUE,(($E135*LIQUIDACION!$L$1046)*LIQUIDACION!$D$1045/IF(AND(LIQUIDACION!$D$1044&gt;LIQUIDACION!$B$1046,LIQUIDACION!$B$1046&gt;LIQUIDACION!$D$1043),366,365)),0)</f>
        <v>0</v>
      </c>
      <c r="AG135" s="618">
        <f>IF(AG$12=TRUE,(($F135*LIQUIDACION!$L$1046)*LIQUIDACION!$D$1045/IF(AND(LIQUIDACION!$D$1044&gt;LIQUIDACION!$B$1046,LIQUIDACION!$B$1046&gt;LIQUIDACION!$D$1043),366,365)),0)</f>
        <v>0</v>
      </c>
      <c r="AH135" s="618">
        <f>IF(AH$12=TRUE,(($G135*LIQUIDACION!$L$1046)*LIQUIDACION!$D$1045/IF(AND(LIQUIDACION!$D$1044&gt;LIQUIDACION!$B$1046,LIQUIDACION!$B$1046&gt;LIQUIDACION!$D$1043),366,365)),0)</f>
        <v>0</v>
      </c>
      <c r="AI135" s="618">
        <f>IF(AI$12=TRUE,(($H135*LIQUIDACION!$L$1047)*LIQUIDACION!$D$1045/IF(AND(LIQUIDACION!$D$1044&gt;LIQUIDACION!$B$1046,LIQUIDACION!$B$1046&gt;LIQUIDACION!$D$1043),366,365)),0)</f>
        <v>0</v>
      </c>
      <c r="AJ135" s="618">
        <f>IF(AJ$12=TRUE,(($I135*LIQUIDACION!$L$1047)*LIQUIDACION!$D$1045/IF(AND(LIQUIDACION!$D$1044&gt;LIQUIDACION!$B$1046,LIQUIDACION!$B$1046&gt;LIQUIDACION!$D$1043),366,365)),0)</f>
        <v>0</v>
      </c>
      <c r="AK135" s="618">
        <f>IF(AK$12=TRUE,(($J135*LIQUIDACION!$L$1047)*LIQUIDACION!$D$1045/IF(AND(LIQUIDACION!$D$1044&gt;LIQUIDACION!$B$1046,LIQUIDACION!$B$1046&gt;LIQUIDACION!$D$1043),366,365)),0)</f>
        <v>0</v>
      </c>
      <c r="AL135" s="618">
        <f>IF(AL$12=TRUE,(($K135*LIQUIDACION!$L$1047)*LIQUIDACION!$D$1045/IF(AND(LIQUIDACION!$D$1044&gt;LIQUIDACION!$B$1046,LIQUIDACION!$B$1046&gt;LIQUIDACION!$D$1043),366,365)),0)</f>
        <v>0</v>
      </c>
      <c r="AM135" s="618">
        <f>IF(AM$12=TRUE,(($L135*LIQUIDACION!$L$1047)*LIQUIDACION!$D$1045/IF(AND(LIQUIDACION!$D$1044&gt;LIQUIDACION!$B$1046,LIQUIDACION!$B$1046&gt;LIQUIDACION!$D$1043),366,365)),0)</f>
        <v>0</v>
      </c>
      <c r="AN135" s="618">
        <f>IF(AN$12=TRUE,(($M135*LIQUIDACION!$L$1047)*LIQUIDACION!$D$1045/IF(AND(LIQUIDACION!$D$1044&gt;LIQUIDACION!$B$1046,LIQUIDACION!$B$1046&gt;LIQUIDACION!$D$1043),366,365)),0)</f>
        <v>0</v>
      </c>
      <c r="AO135" s="618">
        <f>IF(AO$12=TRUE,(($N135*LIQUIDACION!$L$1047)*LIQUIDACION!$D$1045/IF(AND(LIQUIDACION!$D$1044&gt;LIQUIDACION!$B$1046,LIQUIDACION!$B$1046&gt;LIQUIDACION!$D$1043),366,365)),0)</f>
        <v>0</v>
      </c>
      <c r="AP135" s="618">
        <f>IF(AP$12=TRUE,(($O135*LIQUIDACION!$L$1047)*LIQUIDACION!$D$1045/IF(AND(LIQUIDACION!$D$1044&gt;LIQUIDACION!$B$1046,LIQUIDACION!$B$1046&gt;LIQUIDACION!$D$1043),366,365)),0)</f>
        <v>0</v>
      </c>
      <c r="AQ135" s="618">
        <f>IF(AQ$12=TRUE,(($P135*LIQUIDACION!$L$1047)*LIQUIDACION!$D$1045/IF(AND(LIQUIDACION!$D$1044&gt;LIQUIDACION!$B$1046,LIQUIDACION!$B$1046&gt;LIQUIDACION!$D$1043),366,365)),0)</f>
        <v>0</v>
      </c>
      <c r="AR135" s="618">
        <f>IF(AR$12=TRUE,(($Q135*LIQUIDACION!$L$1047)*LIQUIDACION!$D$1045/IF(AND(LIQUIDACION!$D$1044&gt;LIQUIDACION!$B$1046,LIQUIDACION!$B$1046&gt;LIQUIDACION!$D$1043),366,365)),0)</f>
        <v>0</v>
      </c>
      <c r="AS135" s="618">
        <f>IF(AS$12=TRUE,(($R135*LIQUIDACION!$L$1047)*LIQUIDACION!$D$1045/IF(AND(LIQUIDACION!$D$1044&gt;LIQUIDACION!$B$1046,LIQUIDACION!$B$1046&gt;LIQUIDACION!$D$1043),366,365)),0)</f>
        <v>0</v>
      </c>
      <c r="AT135" s="618">
        <f>IF(AT$12=TRUE,(($S135*LIQUIDACION!$L$1047)*LIQUIDACION!$D$1045/IF(AND(LIQUIDACION!$D$1044&gt;LIQUIDACION!$B$1046,LIQUIDACION!$B$1046&gt;LIQUIDACION!$D$1043),366,365)),0)</f>
        <v>0</v>
      </c>
      <c r="AU135" s="618">
        <f>IF(AU$12=TRUE,(($T135*LIQUIDACION!$L$1047)*LIQUIDACION!$D$1045/IF(AND(LIQUIDACION!$D$1044&gt;LIQUIDACION!$B$1046,LIQUIDACION!$B$1046&gt;LIQUIDACION!$D$1043),366,365)),0)</f>
        <v>0</v>
      </c>
      <c r="AV135" s="618">
        <f>IF(AV$12=TRUE,(($U135*LIQUIDACION!$L$1047)*LIQUIDACION!$D$1045/IF(AND(LIQUIDACION!$D$1044&gt;LIQUIDACION!$B$1046,LIQUIDACION!$B$1046&gt;LIQUIDACION!$D$1043),366,365)),0)</f>
        <v>0</v>
      </c>
      <c r="AW135" s="618">
        <f>IF(AW$12=TRUE,(($V135*LIQUIDACION!$L$1047)*LIQUIDACION!$D$1045/IF(AND(LIQUIDACION!$D$1044&gt;LIQUIDACION!$B$1046,LIQUIDACION!$B$1046&gt;LIQUIDACION!$D$1043),366,365)),0)</f>
        <v>0</v>
      </c>
      <c r="AX135" s="618">
        <f>IF(AX$12=TRUE,(($W135*LIQUIDACION!$L$1047)*LIQUIDACION!$D$1045/IF(AND(LIQUIDACION!$D$1044&gt;LIQUIDACION!$B$1046,LIQUIDACION!$B$1046&gt;LIQUIDACION!$D$1043),366,365)),0)</f>
        <v>0</v>
      </c>
    </row>
    <row r="136" spans="2:50" x14ac:dyDescent="0.25">
      <c r="B136" s="123">
        <v>124</v>
      </c>
      <c r="C136" s="125"/>
      <c r="D136" s="170"/>
      <c r="E136" s="170"/>
      <c r="F136" s="170"/>
      <c r="G136" s="170">
        <f t="shared" si="9"/>
        <v>0</v>
      </c>
      <c r="H136" s="170">
        <f t="shared" si="10"/>
        <v>0</v>
      </c>
      <c r="I136" s="170"/>
      <c r="J136" s="170"/>
      <c r="K136" s="170"/>
      <c r="L136" s="170"/>
      <c r="M136" s="170"/>
      <c r="N136" s="170"/>
      <c r="O136" s="170"/>
      <c r="P136" s="170"/>
      <c r="Q136" s="170"/>
      <c r="R136" s="170"/>
      <c r="S136" s="170"/>
      <c r="T136" s="170"/>
      <c r="U136" s="170"/>
      <c r="V136" s="170"/>
      <c r="W136" s="170"/>
      <c r="X136" s="170"/>
      <c r="Y136" s="170"/>
      <c r="Z136" s="170"/>
      <c r="AA136" s="170"/>
      <c r="AB136" s="415">
        <f t="shared" si="11"/>
        <v>0</v>
      </c>
      <c r="AC136" s="415">
        <f t="shared" si="12"/>
        <v>0</v>
      </c>
      <c r="AE136" s="618">
        <f>IF(AE$12=TRUE,(($D136*LIQUIDACION!$L$1046)*LIQUIDACION!$D$1045/IF(AND(LIQUIDACION!$D$1044&gt;LIQUIDACION!$B$1046,LIQUIDACION!$B$1046&gt;LIQUIDACION!$D$1043),366,365)),0)</f>
        <v>0</v>
      </c>
      <c r="AF136" s="618">
        <f>IF(AF$12=TRUE,(($E136*LIQUIDACION!$L$1046)*LIQUIDACION!$D$1045/IF(AND(LIQUIDACION!$D$1044&gt;LIQUIDACION!$B$1046,LIQUIDACION!$B$1046&gt;LIQUIDACION!$D$1043),366,365)),0)</f>
        <v>0</v>
      </c>
      <c r="AG136" s="618">
        <f>IF(AG$12=TRUE,(($F136*LIQUIDACION!$L$1046)*LIQUIDACION!$D$1045/IF(AND(LIQUIDACION!$D$1044&gt;LIQUIDACION!$B$1046,LIQUIDACION!$B$1046&gt;LIQUIDACION!$D$1043),366,365)),0)</f>
        <v>0</v>
      </c>
      <c r="AH136" s="618">
        <f>IF(AH$12=TRUE,(($G136*LIQUIDACION!$L$1046)*LIQUIDACION!$D$1045/IF(AND(LIQUIDACION!$D$1044&gt;LIQUIDACION!$B$1046,LIQUIDACION!$B$1046&gt;LIQUIDACION!$D$1043),366,365)),0)</f>
        <v>0</v>
      </c>
      <c r="AI136" s="618">
        <f>IF(AI$12=TRUE,(($H136*LIQUIDACION!$L$1047)*LIQUIDACION!$D$1045/IF(AND(LIQUIDACION!$D$1044&gt;LIQUIDACION!$B$1046,LIQUIDACION!$B$1046&gt;LIQUIDACION!$D$1043),366,365)),0)</f>
        <v>0</v>
      </c>
      <c r="AJ136" s="618">
        <f>IF(AJ$12=TRUE,(($I136*LIQUIDACION!$L$1047)*LIQUIDACION!$D$1045/IF(AND(LIQUIDACION!$D$1044&gt;LIQUIDACION!$B$1046,LIQUIDACION!$B$1046&gt;LIQUIDACION!$D$1043),366,365)),0)</f>
        <v>0</v>
      </c>
      <c r="AK136" s="618">
        <f>IF(AK$12=TRUE,(($J136*LIQUIDACION!$L$1047)*LIQUIDACION!$D$1045/IF(AND(LIQUIDACION!$D$1044&gt;LIQUIDACION!$B$1046,LIQUIDACION!$B$1046&gt;LIQUIDACION!$D$1043),366,365)),0)</f>
        <v>0</v>
      </c>
      <c r="AL136" s="618">
        <f>IF(AL$12=TRUE,(($K136*LIQUIDACION!$L$1047)*LIQUIDACION!$D$1045/IF(AND(LIQUIDACION!$D$1044&gt;LIQUIDACION!$B$1046,LIQUIDACION!$B$1046&gt;LIQUIDACION!$D$1043),366,365)),0)</f>
        <v>0</v>
      </c>
      <c r="AM136" s="618">
        <f>IF(AM$12=TRUE,(($L136*LIQUIDACION!$L$1047)*LIQUIDACION!$D$1045/IF(AND(LIQUIDACION!$D$1044&gt;LIQUIDACION!$B$1046,LIQUIDACION!$B$1046&gt;LIQUIDACION!$D$1043),366,365)),0)</f>
        <v>0</v>
      </c>
      <c r="AN136" s="618">
        <f>IF(AN$12=TRUE,(($M136*LIQUIDACION!$L$1047)*LIQUIDACION!$D$1045/IF(AND(LIQUIDACION!$D$1044&gt;LIQUIDACION!$B$1046,LIQUIDACION!$B$1046&gt;LIQUIDACION!$D$1043),366,365)),0)</f>
        <v>0</v>
      </c>
      <c r="AO136" s="618">
        <f>IF(AO$12=TRUE,(($N136*LIQUIDACION!$L$1047)*LIQUIDACION!$D$1045/IF(AND(LIQUIDACION!$D$1044&gt;LIQUIDACION!$B$1046,LIQUIDACION!$B$1046&gt;LIQUIDACION!$D$1043),366,365)),0)</f>
        <v>0</v>
      </c>
      <c r="AP136" s="618">
        <f>IF(AP$12=TRUE,(($O136*LIQUIDACION!$L$1047)*LIQUIDACION!$D$1045/IF(AND(LIQUIDACION!$D$1044&gt;LIQUIDACION!$B$1046,LIQUIDACION!$B$1046&gt;LIQUIDACION!$D$1043),366,365)),0)</f>
        <v>0</v>
      </c>
      <c r="AQ136" s="618">
        <f>IF(AQ$12=TRUE,(($P136*LIQUIDACION!$L$1047)*LIQUIDACION!$D$1045/IF(AND(LIQUIDACION!$D$1044&gt;LIQUIDACION!$B$1046,LIQUIDACION!$B$1046&gt;LIQUIDACION!$D$1043),366,365)),0)</f>
        <v>0</v>
      </c>
      <c r="AR136" s="618">
        <f>IF(AR$12=TRUE,(($Q136*LIQUIDACION!$L$1047)*LIQUIDACION!$D$1045/IF(AND(LIQUIDACION!$D$1044&gt;LIQUIDACION!$B$1046,LIQUIDACION!$B$1046&gt;LIQUIDACION!$D$1043),366,365)),0)</f>
        <v>0</v>
      </c>
      <c r="AS136" s="618">
        <f>IF(AS$12=TRUE,(($R136*LIQUIDACION!$L$1047)*LIQUIDACION!$D$1045/IF(AND(LIQUIDACION!$D$1044&gt;LIQUIDACION!$B$1046,LIQUIDACION!$B$1046&gt;LIQUIDACION!$D$1043),366,365)),0)</f>
        <v>0</v>
      </c>
      <c r="AT136" s="618">
        <f>IF(AT$12=TRUE,(($S136*LIQUIDACION!$L$1047)*LIQUIDACION!$D$1045/IF(AND(LIQUIDACION!$D$1044&gt;LIQUIDACION!$B$1046,LIQUIDACION!$B$1046&gt;LIQUIDACION!$D$1043),366,365)),0)</f>
        <v>0</v>
      </c>
      <c r="AU136" s="618">
        <f>IF(AU$12=TRUE,(($T136*LIQUIDACION!$L$1047)*LIQUIDACION!$D$1045/IF(AND(LIQUIDACION!$D$1044&gt;LIQUIDACION!$B$1046,LIQUIDACION!$B$1046&gt;LIQUIDACION!$D$1043),366,365)),0)</f>
        <v>0</v>
      </c>
      <c r="AV136" s="618">
        <f>IF(AV$12=TRUE,(($U136*LIQUIDACION!$L$1047)*LIQUIDACION!$D$1045/IF(AND(LIQUIDACION!$D$1044&gt;LIQUIDACION!$B$1046,LIQUIDACION!$B$1046&gt;LIQUIDACION!$D$1043),366,365)),0)</f>
        <v>0</v>
      </c>
      <c r="AW136" s="618">
        <f>IF(AW$12=TRUE,(($V136*LIQUIDACION!$L$1047)*LIQUIDACION!$D$1045/IF(AND(LIQUIDACION!$D$1044&gt;LIQUIDACION!$B$1046,LIQUIDACION!$B$1046&gt;LIQUIDACION!$D$1043),366,365)),0)</f>
        <v>0</v>
      </c>
      <c r="AX136" s="618">
        <f>IF(AX$12=TRUE,(($W136*LIQUIDACION!$L$1047)*LIQUIDACION!$D$1045/IF(AND(LIQUIDACION!$D$1044&gt;LIQUIDACION!$B$1046,LIQUIDACION!$B$1046&gt;LIQUIDACION!$D$1043),366,365)),0)</f>
        <v>0</v>
      </c>
    </row>
    <row r="137" spans="2:50" x14ac:dyDescent="0.25">
      <c r="B137" s="121">
        <v>125</v>
      </c>
      <c r="C137" s="125"/>
      <c r="D137" s="170"/>
      <c r="E137" s="170"/>
      <c r="F137" s="170"/>
      <c r="G137" s="170">
        <f t="shared" si="9"/>
        <v>0</v>
      </c>
      <c r="H137" s="170">
        <f t="shared" si="10"/>
        <v>0</v>
      </c>
      <c r="I137" s="170"/>
      <c r="J137" s="170"/>
      <c r="K137" s="170"/>
      <c r="L137" s="170"/>
      <c r="M137" s="170"/>
      <c r="N137" s="170"/>
      <c r="O137" s="170"/>
      <c r="P137" s="170"/>
      <c r="Q137" s="170"/>
      <c r="R137" s="170"/>
      <c r="S137" s="170"/>
      <c r="T137" s="170"/>
      <c r="U137" s="170"/>
      <c r="V137" s="170"/>
      <c r="W137" s="170"/>
      <c r="X137" s="170"/>
      <c r="Y137" s="170"/>
      <c r="Z137" s="170"/>
      <c r="AA137" s="170"/>
      <c r="AB137" s="415">
        <f t="shared" si="11"/>
        <v>0</v>
      </c>
      <c r="AC137" s="415">
        <f t="shared" si="12"/>
        <v>0</v>
      </c>
      <c r="AE137" s="618">
        <f>IF(AE$12=TRUE,(($D137*LIQUIDACION!$L$1046)*LIQUIDACION!$D$1045/IF(AND(LIQUIDACION!$D$1044&gt;LIQUIDACION!$B$1046,LIQUIDACION!$B$1046&gt;LIQUIDACION!$D$1043),366,365)),0)</f>
        <v>0</v>
      </c>
      <c r="AF137" s="618">
        <f>IF(AF$12=TRUE,(($E137*LIQUIDACION!$L$1046)*LIQUIDACION!$D$1045/IF(AND(LIQUIDACION!$D$1044&gt;LIQUIDACION!$B$1046,LIQUIDACION!$B$1046&gt;LIQUIDACION!$D$1043),366,365)),0)</f>
        <v>0</v>
      </c>
      <c r="AG137" s="618">
        <f>IF(AG$12=TRUE,(($F137*LIQUIDACION!$L$1046)*LIQUIDACION!$D$1045/IF(AND(LIQUIDACION!$D$1044&gt;LIQUIDACION!$B$1046,LIQUIDACION!$B$1046&gt;LIQUIDACION!$D$1043),366,365)),0)</f>
        <v>0</v>
      </c>
      <c r="AH137" s="618">
        <f>IF(AH$12=TRUE,(($G137*LIQUIDACION!$L$1046)*LIQUIDACION!$D$1045/IF(AND(LIQUIDACION!$D$1044&gt;LIQUIDACION!$B$1046,LIQUIDACION!$B$1046&gt;LIQUIDACION!$D$1043),366,365)),0)</f>
        <v>0</v>
      </c>
      <c r="AI137" s="618">
        <f>IF(AI$12=TRUE,(($H137*LIQUIDACION!$L$1047)*LIQUIDACION!$D$1045/IF(AND(LIQUIDACION!$D$1044&gt;LIQUIDACION!$B$1046,LIQUIDACION!$B$1046&gt;LIQUIDACION!$D$1043),366,365)),0)</f>
        <v>0</v>
      </c>
      <c r="AJ137" s="618">
        <f>IF(AJ$12=TRUE,(($I137*LIQUIDACION!$L$1047)*LIQUIDACION!$D$1045/IF(AND(LIQUIDACION!$D$1044&gt;LIQUIDACION!$B$1046,LIQUIDACION!$B$1046&gt;LIQUIDACION!$D$1043),366,365)),0)</f>
        <v>0</v>
      </c>
      <c r="AK137" s="618">
        <f>IF(AK$12=TRUE,(($J137*LIQUIDACION!$L$1047)*LIQUIDACION!$D$1045/IF(AND(LIQUIDACION!$D$1044&gt;LIQUIDACION!$B$1046,LIQUIDACION!$B$1046&gt;LIQUIDACION!$D$1043),366,365)),0)</f>
        <v>0</v>
      </c>
      <c r="AL137" s="618">
        <f>IF(AL$12=TRUE,(($K137*LIQUIDACION!$L$1047)*LIQUIDACION!$D$1045/IF(AND(LIQUIDACION!$D$1044&gt;LIQUIDACION!$B$1046,LIQUIDACION!$B$1046&gt;LIQUIDACION!$D$1043),366,365)),0)</f>
        <v>0</v>
      </c>
      <c r="AM137" s="618">
        <f>IF(AM$12=TRUE,(($L137*LIQUIDACION!$L$1047)*LIQUIDACION!$D$1045/IF(AND(LIQUIDACION!$D$1044&gt;LIQUIDACION!$B$1046,LIQUIDACION!$B$1046&gt;LIQUIDACION!$D$1043),366,365)),0)</f>
        <v>0</v>
      </c>
      <c r="AN137" s="618">
        <f>IF(AN$12=TRUE,(($M137*LIQUIDACION!$L$1047)*LIQUIDACION!$D$1045/IF(AND(LIQUIDACION!$D$1044&gt;LIQUIDACION!$B$1046,LIQUIDACION!$B$1046&gt;LIQUIDACION!$D$1043),366,365)),0)</f>
        <v>0</v>
      </c>
      <c r="AO137" s="618">
        <f>IF(AO$12=TRUE,(($N137*LIQUIDACION!$L$1047)*LIQUIDACION!$D$1045/IF(AND(LIQUIDACION!$D$1044&gt;LIQUIDACION!$B$1046,LIQUIDACION!$B$1046&gt;LIQUIDACION!$D$1043),366,365)),0)</f>
        <v>0</v>
      </c>
      <c r="AP137" s="618">
        <f>IF(AP$12=TRUE,(($O137*LIQUIDACION!$L$1047)*LIQUIDACION!$D$1045/IF(AND(LIQUIDACION!$D$1044&gt;LIQUIDACION!$B$1046,LIQUIDACION!$B$1046&gt;LIQUIDACION!$D$1043),366,365)),0)</f>
        <v>0</v>
      </c>
      <c r="AQ137" s="618">
        <f>IF(AQ$12=TRUE,(($P137*LIQUIDACION!$L$1047)*LIQUIDACION!$D$1045/IF(AND(LIQUIDACION!$D$1044&gt;LIQUIDACION!$B$1046,LIQUIDACION!$B$1046&gt;LIQUIDACION!$D$1043),366,365)),0)</f>
        <v>0</v>
      </c>
      <c r="AR137" s="618">
        <f>IF(AR$12=TRUE,(($Q137*LIQUIDACION!$L$1047)*LIQUIDACION!$D$1045/IF(AND(LIQUIDACION!$D$1044&gt;LIQUIDACION!$B$1046,LIQUIDACION!$B$1046&gt;LIQUIDACION!$D$1043),366,365)),0)</f>
        <v>0</v>
      </c>
      <c r="AS137" s="618">
        <f>IF(AS$12=TRUE,(($R137*LIQUIDACION!$L$1047)*LIQUIDACION!$D$1045/IF(AND(LIQUIDACION!$D$1044&gt;LIQUIDACION!$B$1046,LIQUIDACION!$B$1046&gt;LIQUIDACION!$D$1043),366,365)),0)</f>
        <v>0</v>
      </c>
      <c r="AT137" s="618">
        <f>IF(AT$12=TRUE,(($S137*LIQUIDACION!$L$1047)*LIQUIDACION!$D$1045/IF(AND(LIQUIDACION!$D$1044&gt;LIQUIDACION!$B$1046,LIQUIDACION!$B$1046&gt;LIQUIDACION!$D$1043),366,365)),0)</f>
        <v>0</v>
      </c>
      <c r="AU137" s="618">
        <f>IF(AU$12=TRUE,(($T137*LIQUIDACION!$L$1047)*LIQUIDACION!$D$1045/IF(AND(LIQUIDACION!$D$1044&gt;LIQUIDACION!$B$1046,LIQUIDACION!$B$1046&gt;LIQUIDACION!$D$1043),366,365)),0)</f>
        <v>0</v>
      </c>
      <c r="AV137" s="618">
        <f>IF(AV$12=TRUE,(($U137*LIQUIDACION!$L$1047)*LIQUIDACION!$D$1045/IF(AND(LIQUIDACION!$D$1044&gt;LIQUIDACION!$B$1046,LIQUIDACION!$B$1046&gt;LIQUIDACION!$D$1043),366,365)),0)</f>
        <v>0</v>
      </c>
      <c r="AW137" s="618">
        <f>IF(AW$12=TRUE,(($V137*LIQUIDACION!$L$1047)*LIQUIDACION!$D$1045/IF(AND(LIQUIDACION!$D$1044&gt;LIQUIDACION!$B$1046,LIQUIDACION!$B$1046&gt;LIQUIDACION!$D$1043),366,365)),0)</f>
        <v>0</v>
      </c>
      <c r="AX137" s="618">
        <f>IF(AX$12=TRUE,(($W137*LIQUIDACION!$L$1047)*LIQUIDACION!$D$1045/IF(AND(LIQUIDACION!$D$1044&gt;LIQUIDACION!$B$1046,LIQUIDACION!$B$1046&gt;LIQUIDACION!$D$1043),366,365)),0)</f>
        <v>0</v>
      </c>
    </row>
    <row r="138" spans="2:50" x14ac:dyDescent="0.25">
      <c r="B138" s="123">
        <v>126</v>
      </c>
      <c r="C138" s="125"/>
      <c r="D138" s="170"/>
      <c r="E138" s="170"/>
      <c r="F138" s="170"/>
      <c r="G138" s="170">
        <f t="shared" si="9"/>
        <v>0</v>
      </c>
      <c r="H138" s="170">
        <f t="shared" si="10"/>
        <v>0</v>
      </c>
      <c r="I138" s="170"/>
      <c r="J138" s="170"/>
      <c r="K138" s="170"/>
      <c r="L138" s="170"/>
      <c r="M138" s="170"/>
      <c r="N138" s="170"/>
      <c r="O138" s="170"/>
      <c r="P138" s="170"/>
      <c r="Q138" s="170"/>
      <c r="R138" s="170"/>
      <c r="S138" s="170"/>
      <c r="T138" s="170"/>
      <c r="U138" s="170"/>
      <c r="V138" s="170"/>
      <c r="W138" s="170"/>
      <c r="X138" s="170"/>
      <c r="Y138" s="170"/>
      <c r="Z138" s="170"/>
      <c r="AA138" s="170"/>
      <c r="AB138" s="415">
        <f t="shared" si="11"/>
        <v>0</v>
      </c>
      <c r="AC138" s="415">
        <f t="shared" si="12"/>
        <v>0</v>
      </c>
      <c r="AE138" s="618">
        <f>IF(AE$12=TRUE,(($D138*LIQUIDACION!$L$1046)*LIQUIDACION!$D$1045/IF(AND(LIQUIDACION!$D$1044&gt;LIQUIDACION!$B$1046,LIQUIDACION!$B$1046&gt;LIQUIDACION!$D$1043),366,365)),0)</f>
        <v>0</v>
      </c>
      <c r="AF138" s="618">
        <f>IF(AF$12=TRUE,(($E138*LIQUIDACION!$L$1046)*LIQUIDACION!$D$1045/IF(AND(LIQUIDACION!$D$1044&gt;LIQUIDACION!$B$1046,LIQUIDACION!$B$1046&gt;LIQUIDACION!$D$1043),366,365)),0)</f>
        <v>0</v>
      </c>
      <c r="AG138" s="618">
        <f>IF(AG$12=TRUE,(($F138*LIQUIDACION!$L$1046)*LIQUIDACION!$D$1045/IF(AND(LIQUIDACION!$D$1044&gt;LIQUIDACION!$B$1046,LIQUIDACION!$B$1046&gt;LIQUIDACION!$D$1043),366,365)),0)</f>
        <v>0</v>
      </c>
      <c r="AH138" s="618">
        <f>IF(AH$12=TRUE,(($G138*LIQUIDACION!$L$1046)*LIQUIDACION!$D$1045/IF(AND(LIQUIDACION!$D$1044&gt;LIQUIDACION!$B$1046,LIQUIDACION!$B$1046&gt;LIQUIDACION!$D$1043),366,365)),0)</f>
        <v>0</v>
      </c>
      <c r="AI138" s="618">
        <f>IF(AI$12=TRUE,(($H138*LIQUIDACION!$L$1047)*LIQUIDACION!$D$1045/IF(AND(LIQUIDACION!$D$1044&gt;LIQUIDACION!$B$1046,LIQUIDACION!$B$1046&gt;LIQUIDACION!$D$1043),366,365)),0)</f>
        <v>0</v>
      </c>
      <c r="AJ138" s="618">
        <f>IF(AJ$12=TRUE,(($I138*LIQUIDACION!$L$1047)*LIQUIDACION!$D$1045/IF(AND(LIQUIDACION!$D$1044&gt;LIQUIDACION!$B$1046,LIQUIDACION!$B$1046&gt;LIQUIDACION!$D$1043),366,365)),0)</f>
        <v>0</v>
      </c>
      <c r="AK138" s="618">
        <f>IF(AK$12=TRUE,(($J138*LIQUIDACION!$L$1047)*LIQUIDACION!$D$1045/IF(AND(LIQUIDACION!$D$1044&gt;LIQUIDACION!$B$1046,LIQUIDACION!$B$1046&gt;LIQUIDACION!$D$1043),366,365)),0)</f>
        <v>0</v>
      </c>
      <c r="AL138" s="618">
        <f>IF(AL$12=TRUE,(($K138*LIQUIDACION!$L$1047)*LIQUIDACION!$D$1045/IF(AND(LIQUIDACION!$D$1044&gt;LIQUIDACION!$B$1046,LIQUIDACION!$B$1046&gt;LIQUIDACION!$D$1043),366,365)),0)</f>
        <v>0</v>
      </c>
      <c r="AM138" s="618">
        <f>IF(AM$12=TRUE,(($L138*LIQUIDACION!$L$1047)*LIQUIDACION!$D$1045/IF(AND(LIQUIDACION!$D$1044&gt;LIQUIDACION!$B$1046,LIQUIDACION!$B$1046&gt;LIQUIDACION!$D$1043),366,365)),0)</f>
        <v>0</v>
      </c>
      <c r="AN138" s="618">
        <f>IF(AN$12=TRUE,(($M138*LIQUIDACION!$L$1047)*LIQUIDACION!$D$1045/IF(AND(LIQUIDACION!$D$1044&gt;LIQUIDACION!$B$1046,LIQUIDACION!$B$1046&gt;LIQUIDACION!$D$1043),366,365)),0)</f>
        <v>0</v>
      </c>
      <c r="AO138" s="618">
        <f>IF(AO$12=TRUE,(($N138*LIQUIDACION!$L$1047)*LIQUIDACION!$D$1045/IF(AND(LIQUIDACION!$D$1044&gt;LIQUIDACION!$B$1046,LIQUIDACION!$B$1046&gt;LIQUIDACION!$D$1043),366,365)),0)</f>
        <v>0</v>
      </c>
      <c r="AP138" s="618">
        <f>IF(AP$12=TRUE,(($O138*LIQUIDACION!$L$1047)*LIQUIDACION!$D$1045/IF(AND(LIQUIDACION!$D$1044&gt;LIQUIDACION!$B$1046,LIQUIDACION!$B$1046&gt;LIQUIDACION!$D$1043),366,365)),0)</f>
        <v>0</v>
      </c>
      <c r="AQ138" s="618">
        <f>IF(AQ$12=TRUE,(($P138*LIQUIDACION!$L$1047)*LIQUIDACION!$D$1045/IF(AND(LIQUIDACION!$D$1044&gt;LIQUIDACION!$B$1046,LIQUIDACION!$B$1046&gt;LIQUIDACION!$D$1043),366,365)),0)</f>
        <v>0</v>
      </c>
      <c r="AR138" s="618">
        <f>IF(AR$12=TRUE,(($Q138*LIQUIDACION!$L$1047)*LIQUIDACION!$D$1045/IF(AND(LIQUIDACION!$D$1044&gt;LIQUIDACION!$B$1046,LIQUIDACION!$B$1046&gt;LIQUIDACION!$D$1043),366,365)),0)</f>
        <v>0</v>
      </c>
      <c r="AS138" s="618">
        <f>IF(AS$12=TRUE,(($R138*LIQUIDACION!$L$1047)*LIQUIDACION!$D$1045/IF(AND(LIQUIDACION!$D$1044&gt;LIQUIDACION!$B$1046,LIQUIDACION!$B$1046&gt;LIQUIDACION!$D$1043),366,365)),0)</f>
        <v>0</v>
      </c>
      <c r="AT138" s="618">
        <f>IF(AT$12=TRUE,(($S138*LIQUIDACION!$L$1047)*LIQUIDACION!$D$1045/IF(AND(LIQUIDACION!$D$1044&gt;LIQUIDACION!$B$1046,LIQUIDACION!$B$1046&gt;LIQUIDACION!$D$1043),366,365)),0)</f>
        <v>0</v>
      </c>
      <c r="AU138" s="618">
        <f>IF(AU$12=TRUE,(($T138*LIQUIDACION!$L$1047)*LIQUIDACION!$D$1045/IF(AND(LIQUIDACION!$D$1044&gt;LIQUIDACION!$B$1046,LIQUIDACION!$B$1046&gt;LIQUIDACION!$D$1043),366,365)),0)</f>
        <v>0</v>
      </c>
      <c r="AV138" s="618">
        <f>IF(AV$12=TRUE,(($U138*LIQUIDACION!$L$1047)*LIQUIDACION!$D$1045/IF(AND(LIQUIDACION!$D$1044&gt;LIQUIDACION!$B$1046,LIQUIDACION!$B$1046&gt;LIQUIDACION!$D$1043),366,365)),0)</f>
        <v>0</v>
      </c>
      <c r="AW138" s="618">
        <f>IF(AW$12=TRUE,(($V138*LIQUIDACION!$L$1047)*LIQUIDACION!$D$1045/IF(AND(LIQUIDACION!$D$1044&gt;LIQUIDACION!$B$1046,LIQUIDACION!$B$1046&gt;LIQUIDACION!$D$1043),366,365)),0)</f>
        <v>0</v>
      </c>
      <c r="AX138" s="618">
        <f>IF(AX$12=TRUE,(($W138*LIQUIDACION!$L$1047)*LIQUIDACION!$D$1045/IF(AND(LIQUIDACION!$D$1044&gt;LIQUIDACION!$B$1046,LIQUIDACION!$B$1046&gt;LIQUIDACION!$D$1043),366,365)),0)</f>
        <v>0</v>
      </c>
    </row>
    <row r="139" spans="2:50" x14ac:dyDescent="0.25">
      <c r="B139" s="121">
        <v>127</v>
      </c>
      <c r="C139" s="125"/>
      <c r="D139" s="170"/>
      <c r="E139" s="170"/>
      <c r="F139" s="170"/>
      <c r="G139" s="170">
        <f t="shared" si="9"/>
        <v>0</v>
      </c>
      <c r="H139" s="170">
        <f t="shared" si="10"/>
        <v>0</v>
      </c>
      <c r="I139" s="170"/>
      <c r="J139" s="170"/>
      <c r="K139" s="170"/>
      <c r="L139" s="170"/>
      <c r="M139" s="170"/>
      <c r="N139" s="170"/>
      <c r="O139" s="170"/>
      <c r="P139" s="170"/>
      <c r="Q139" s="170"/>
      <c r="R139" s="170"/>
      <c r="S139" s="170"/>
      <c r="T139" s="170"/>
      <c r="U139" s="170"/>
      <c r="V139" s="170"/>
      <c r="W139" s="170"/>
      <c r="X139" s="170"/>
      <c r="Y139" s="170"/>
      <c r="Z139" s="170"/>
      <c r="AA139" s="170"/>
      <c r="AB139" s="415">
        <f t="shared" si="11"/>
        <v>0</v>
      </c>
      <c r="AC139" s="415">
        <f t="shared" si="12"/>
        <v>0</v>
      </c>
      <c r="AE139" s="618">
        <f>IF(AE$12=TRUE,(($D139*LIQUIDACION!$L$1046)*LIQUIDACION!$D$1045/IF(AND(LIQUIDACION!$D$1044&gt;LIQUIDACION!$B$1046,LIQUIDACION!$B$1046&gt;LIQUIDACION!$D$1043),366,365)),0)</f>
        <v>0</v>
      </c>
      <c r="AF139" s="618">
        <f>IF(AF$12=TRUE,(($E139*LIQUIDACION!$L$1046)*LIQUIDACION!$D$1045/IF(AND(LIQUIDACION!$D$1044&gt;LIQUIDACION!$B$1046,LIQUIDACION!$B$1046&gt;LIQUIDACION!$D$1043),366,365)),0)</f>
        <v>0</v>
      </c>
      <c r="AG139" s="618">
        <f>IF(AG$12=TRUE,(($F139*LIQUIDACION!$L$1046)*LIQUIDACION!$D$1045/IF(AND(LIQUIDACION!$D$1044&gt;LIQUIDACION!$B$1046,LIQUIDACION!$B$1046&gt;LIQUIDACION!$D$1043),366,365)),0)</f>
        <v>0</v>
      </c>
      <c r="AH139" s="618">
        <f>IF(AH$12=TRUE,(($G139*LIQUIDACION!$L$1046)*LIQUIDACION!$D$1045/IF(AND(LIQUIDACION!$D$1044&gt;LIQUIDACION!$B$1046,LIQUIDACION!$B$1046&gt;LIQUIDACION!$D$1043),366,365)),0)</f>
        <v>0</v>
      </c>
      <c r="AI139" s="618">
        <f>IF(AI$12=TRUE,(($H139*LIQUIDACION!$L$1047)*LIQUIDACION!$D$1045/IF(AND(LIQUIDACION!$D$1044&gt;LIQUIDACION!$B$1046,LIQUIDACION!$B$1046&gt;LIQUIDACION!$D$1043),366,365)),0)</f>
        <v>0</v>
      </c>
      <c r="AJ139" s="618">
        <f>IF(AJ$12=TRUE,(($I139*LIQUIDACION!$L$1047)*LIQUIDACION!$D$1045/IF(AND(LIQUIDACION!$D$1044&gt;LIQUIDACION!$B$1046,LIQUIDACION!$B$1046&gt;LIQUIDACION!$D$1043),366,365)),0)</f>
        <v>0</v>
      </c>
      <c r="AK139" s="618">
        <f>IF(AK$12=TRUE,(($J139*LIQUIDACION!$L$1047)*LIQUIDACION!$D$1045/IF(AND(LIQUIDACION!$D$1044&gt;LIQUIDACION!$B$1046,LIQUIDACION!$B$1046&gt;LIQUIDACION!$D$1043),366,365)),0)</f>
        <v>0</v>
      </c>
      <c r="AL139" s="618">
        <f>IF(AL$12=TRUE,(($K139*LIQUIDACION!$L$1047)*LIQUIDACION!$D$1045/IF(AND(LIQUIDACION!$D$1044&gt;LIQUIDACION!$B$1046,LIQUIDACION!$B$1046&gt;LIQUIDACION!$D$1043),366,365)),0)</f>
        <v>0</v>
      </c>
      <c r="AM139" s="618">
        <f>IF(AM$12=TRUE,(($L139*LIQUIDACION!$L$1047)*LIQUIDACION!$D$1045/IF(AND(LIQUIDACION!$D$1044&gt;LIQUIDACION!$B$1046,LIQUIDACION!$B$1046&gt;LIQUIDACION!$D$1043),366,365)),0)</f>
        <v>0</v>
      </c>
      <c r="AN139" s="618">
        <f>IF(AN$12=TRUE,(($M139*LIQUIDACION!$L$1047)*LIQUIDACION!$D$1045/IF(AND(LIQUIDACION!$D$1044&gt;LIQUIDACION!$B$1046,LIQUIDACION!$B$1046&gt;LIQUIDACION!$D$1043),366,365)),0)</f>
        <v>0</v>
      </c>
      <c r="AO139" s="618">
        <f>IF(AO$12=TRUE,(($N139*LIQUIDACION!$L$1047)*LIQUIDACION!$D$1045/IF(AND(LIQUIDACION!$D$1044&gt;LIQUIDACION!$B$1046,LIQUIDACION!$B$1046&gt;LIQUIDACION!$D$1043),366,365)),0)</f>
        <v>0</v>
      </c>
      <c r="AP139" s="618">
        <f>IF(AP$12=TRUE,(($O139*LIQUIDACION!$L$1047)*LIQUIDACION!$D$1045/IF(AND(LIQUIDACION!$D$1044&gt;LIQUIDACION!$B$1046,LIQUIDACION!$B$1046&gt;LIQUIDACION!$D$1043),366,365)),0)</f>
        <v>0</v>
      </c>
      <c r="AQ139" s="618">
        <f>IF(AQ$12=TRUE,(($P139*LIQUIDACION!$L$1047)*LIQUIDACION!$D$1045/IF(AND(LIQUIDACION!$D$1044&gt;LIQUIDACION!$B$1046,LIQUIDACION!$B$1046&gt;LIQUIDACION!$D$1043),366,365)),0)</f>
        <v>0</v>
      </c>
      <c r="AR139" s="618">
        <f>IF(AR$12=TRUE,(($Q139*LIQUIDACION!$L$1047)*LIQUIDACION!$D$1045/IF(AND(LIQUIDACION!$D$1044&gt;LIQUIDACION!$B$1046,LIQUIDACION!$B$1046&gt;LIQUIDACION!$D$1043),366,365)),0)</f>
        <v>0</v>
      </c>
      <c r="AS139" s="618">
        <f>IF(AS$12=TRUE,(($R139*LIQUIDACION!$L$1047)*LIQUIDACION!$D$1045/IF(AND(LIQUIDACION!$D$1044&gt;LIQUIDACION!$B$1046,LIQUIDACION!$B$1046&gt;LIQUIDACION!$D$1043),366,365)),0)</f>
        <v>0</v>
      </c>
      <c r="AT139" s="618">
        <f>IF(AT$12=TRUE,(($S139*LIQUIDACION!$L$1047)*LIQUIDACION!$D$1045/IF(AND(LIQUIDACION!$D$1044&gt;LIQUIDACION!$B$1046,LIQUIDACION!$B$1046&gt;LIQUIDACION!$D$1043),366,365)),0)</f>
        <v>0</v>
      </c>
      <c r="AU139" s="618">
        <f>IF(AU$12=TRUE,(($T139*LIQUIDACION!$L$1047)*LIQUIDACION!$D$1045/IF(AND(LIQUIDACION!$D$1044&gt;LIQUIDACION!$B$1046,LIQUIDACION!$B$1046&gt;LIQUIDACION!$D$1043),366,365)),0)</f>
        <v>0</v>
      </c>
      <c r="AV139" s="618">
        <f>IF(AV$12=TRUE,(($U139*LIQUIDACION!$L$1047)*LIQUIDACION!$D$1045/IF(AND(LIQUIDACION!$D$1044&gt;LIQUIDACION!$B$1046,LIQUIDACION!$B$1046&gt;LIQUIDACION!$D$1043),366,365)),0)</f>
        <v>0</v>
      </c>
      <c r="AW139" s="618">
        <f>IF(AW$12=TRUE,(($V139*LIQUIDACION!$L$1047)*LIQUIDACION!$D$1045/IF(AND(LIQUIDACION!$D$1044&gt;LIQUIDACION!$B$1046,LIQUIDACION!$B$1046&gt;LIQUIDACION!$D$1043),366,365)),0)</f>
        <v>0</v>
      </c>
      <c r="AX139" s="618">
        <f>IF(AX$12=TRUE,(($W139*LIQUIDACION!$L$1047)*LIQUIDACION!$D$1045/IF(AND(LIQUIDACION!$D$1044&gt;LIQUIDACION!$B$1046,LIQUIDACION!$B$1046&gt;LIQUIDACION!$D$1043),366,365)),0)</f>
        <v>0</v>
      </c>
    </row>
    <row r="140" spans="2:50" x14ac:dyDescent="0.25">
      <c r="B140" s="123">
        <v>128</v>
      </c>
      <c r="C140" s="125"/>
      <c r="D140" s="170"/>
      <c r="E140" s="170"/>
      <c r="F140" s="170"/>
      <c r="G140" s="170">
        <f t="shared" si="9"/>
        <v>0</v>
      </c>
      <c r="H140" s="170">
        <f t="shared" si="10"/>
        <v>0</v>
      </c>
      <c r="I140" s="170"/>
      <c r="J140" s="170"/>
      <c r="K140" s="170"/>
      <c r="L140" s="170"/>
      <c r="M140" s="170"/>
      <c r="N140" s="170"/>
      <c r="O140" s="170"/>
      <c r="P140" s="170"/>
      <c r="Q140" s="170"/>
      <c r="R140" s="170"/>
      <c r="S140" s="170"/>
      <c r="T140" s="170"/>
      <c r="U140" s="170"/>
      <c r="V140" s="170"/>
      <c r="W140" s="170"/>
      <c r="X140" s="170"/>
      <c r="Y140" s="170"/>
      <c r="Z140" s="170"/>
      <c r="AA140" s="170"/>
      <c r="AB140" s="415">
        <f t="shared" si="11"/>
        <v>0</v>
      </c>
      <c r="AC140" s="415">
        <f t="shared" si="12"/>
        <v>0</v>
      </c>
      <c r="AE140" s="618">
        <f>IF(AE$12=TRUE,(($D140*LIQUIDACION!$L$1046)*LIQUIDACION!$D$1045/IF(AND(LIQUIDACION!$D$1044&gt;LIQUIDACION!$B$1046,LIQUIDACION!$B$1046&gt;LIQUIDACION!$D$1043),366,365)),0)</f>
        <v>0</v>
      </c>
      <c r="AF140" s="618">
        <f>IF(AF$12=TRUE,(($E140*LIQUIDACION!$L$1046)*LIQUIDACION!$D$1045/IF(AND(LIQUIDACION!$D$1044&gt;LIQUIDACION!$B$1046,LIQUIDACION!$B$1046&gt;LIQUIDACION!$D$1043),366,365)),0)</f>
        <v>0</v>
      </c>
      <c r="AG140" s="618">
        <f>IF(AG$12=TRUE,(($F140*LIQUIDACION!$L$1046)*LIQUIDACION!$D$1045/IF(AND(LIQUIDACION!$D$1044&gt;LIQUIDACION!$B$1046,LIQUIDACION!$B$1046&gt;LIQUIDACION!$D$1043),366,365)),0)</f>
        <v>0</v>
      </c>
      <c r="AH140" s="618">
        <f>IF(AH$12=TRUE,(($G140*LIQUIDACION!$L$1046)*LIQUIDACION!$D$1045/IF(AND(LIQUIDACION!$D$1044&gt;LIQUIDACION!$B$1046,LIQUIDACION!$B$1046&gt;LIQUIDACION!$D$1043),366,365)),0)</f>
        <v>0</v>
      </c>
      <c r="AI140" s="618">
        <f>IF(AI$12=TRUE,(($H140*LIQUIDACION!$L$1047)*LIQUIDACION!$D$1045/IF(AND(LIQUIDACION!$D$1044&gt;LIQUIDACION!$B$1046,LIQUIDACION!$B$1046&gt;LIQUIDACION!$D$1043),366,365)),0)</f>
        <v>0</v>
      </c>
      <c r="AJ140" s="618">
        <f>IF(AJ$12=TRUE,(($I140*LIQUIDACION!$L$1047)*LIQUIDACION!$D$1045/IF(AND(LIQUIDACION!$D$1044&gt;LIQUIDACION!$B$1046,LIQUIDACION!$B$1046&gt;LIQUIDACION!$D$1043),366,365)),0)</f>
        <v>0</v>
      </c>
      <c r="AK140" s="618">
        <f>IF(AK$12=TRUE,(($J140*LIQUIDACION!$L$1047)*LIQUIDACION!$D$1045/IF(AND(LIQUIDACION!$D$1044&gt;LIQUIDACION!$B$1046,LIQUIDACION!$B$1046&gt;LIQUIDACION!$D$1043),366,365)),0)</f>
        <v>0</v>
      </c>
      <c r="AL140" s="618">
        <f>IF(AL$12=TRUE,(($K140*LIQUIDACION!$L$1047)*LIQUIDACION!$D$1045/IF(AND(LIQUIDACION!$D$1044&gt;LIQUIDACION!$B$1046,LIQUIDACION!$B$1046&gt;LIQUIDACION!$D$1043),366,365)),0)</f>
        <v>0</v>
      </c>
      <c r="AM140" s="618">
        <f>IF(AM$12=TRUE,(($L140*LIQUIDACION!$L$1047)*LIQUIDACION!$D$1045/IF(AND(LIQUIDACION!$D$1044&gt;LIQUIDACION!$B$1046,LIQUIDACION!$B$1046&gt;LIQUIDACION!$D$1043),366,365)),0)</f>
        <v>0</v>
      </c>
      <c r="AN140" s="618">
        <f>IF(AN$12=TRUE,(($M140*LIQUIDACION!$L$1047)*LIQUIDACION!$D$1045/IF(AND(LIQUIDACION!$D$1044&gt;LIQUIDACION!$B$1046,LIQUIDACION!$B$1046&gt;LIQUIDACION!$D$1043),366,365)),0)</f>
        <v>0</v>
      </c>
      <c r="AO140" s="618">
        <f>IF(AO$12=TRUE,(($N140*LIQUIDACION!$L$1047)*LIQUIDACION!$D$1045/IF(AND(LIQUIDACION!$D$1044&gt;LIQUIDACION!$B$1046,LIQUIDACION!$B$1046&gt;LIQUIDACION!$D$1043),366,365)),0)</f>
        <v>0</v>
      </c>
      <c r="AP140" s="618">
        <f>IF(AP$12=TRUE,(($O140*LIQUIDACION!$L$1047)*LIQUIDACION!$D$1045/IF(AND(LIQUIDACION!$D$1044&gt;LIQUIDACION!$B$1046,LIQUIDACION!$B$1046&gt;LIQUIDACION!$D$1043),366,365)),0)</f>
        <v>0</v>
      </c>
      <c r="AQ140" s="618">
        <f>IF(AQ$12=TRUE,(($P140*LIQUIDACION!$L$1047)*LIQUIDACION!$D$1045/IF(AND(LIQUIDACION!$D$1044&gt;LIQUIDACION!$B$1046,LIQUIDACION!$B$1046&gt;LIQUIDACION!$D$1043),366,365)),0)</f>
        <v>0</v>
      </c>
      <c r="AR140" s="618">
        <f>IF(AR$12=TRUE,(($Q140*LIQUIDACION!$L$1047)*LIQUIDACION!$D$1045/IF(AND(LIQUIDACION!$D$1044&gt;LIQUIDACION!$B$1046,LIQUIDACION!$B$1046&gt;LIQUIDACION!$D$1043),366,365)),0)</f>
        <v>0</v>
      </c>
      <c r="AS140" s="618">
        <f>IF(AS$12=TRUE,(($R140*LIQUIDACION!$L$1047)*LIQUIDACION!$D$1045/IF(AND(LIQUIDACION!$D$1044&gt;LIQUIDACION!$B$1046,LIQUIDACION!$B$1046&gt;LIQUIDACION!$D$1043),366,365)),0)</f>
        <v>0</v>
      </c>
      <c r="AT140" s="618">
        <f>IF(AT$12=TRUE,(($S140*LIQUIDACION!$L$1047)*LIQUIDACION!$D$1045/IF(AND(LIQUIDACION!$D$1044&gt;LIQUIDACION!$B$1046,LIQUIDACION!$B$1046&gt;LIQUIDACION!$D$1043),366,365)),0)</f>
        <v>0</v>
      </c>
      <c r="AU140" s="618">
        <f>IF(AU$12=TRUE,(($T140*LIQUIDACION!$L$1047)*LIQUIDACION!$D$1045/IF(AND(LIQUIDACION!$D$1044&gt;LIQUIDACION!$B$1046,LIQUIDACION!$B$1046&gt;LIQUIDACION!$D$1043),366,365)),0)</f>
        <v>0</v>
      </c>
      <c r="AV140" s="618">
        <f>IF(AV$12=TRUE,(($U140*LIQUIDACION!$L$1047)*LIQUIDACION!$D$1045/IF(AND(LIQUIDACION!$D$1044&gt;LIQUIDACION!$B$1046,LIQUIDACION!$B$1046&gt;LIQUIDACION!$D$1043),366,365)),0)</f>
        <v>0</v>
      </c>
      <c r="AW140" s="618">
        <f>IF(AW$12=TRUE,(($V140*LIQUIDACION!$L$1047)*LIQUIDACION!$D$1045/IF(AND(LIQUIDACION!$D$1044&gt;LIQUIDACION!$B$1046,LIQUIDACION!$B$1046&gt;LIQUIDACION!$D$1043),366,365)),0)</f>
        <v>0</v>
      </c>
      <c r="AX140" s="618">
        <f>IF(AX$12=TRUE,(($W140*LIQUIDACION!$L$1047)*LIQUIDACION!$D$1045/IF(AND(LIQUIDACION!$D$1044&gt;LIQUIDACION!$B$1046,LIQUIDACION!$B$1046&gt;LIQUIDACION!$D$1043),366,365)),0)</f>
        <v>0</v>
      </c>
    </row>
    <row r="141" spans="2:50" x14ac:dyDescent="0.25">
      <c r="B141" s="121">
        <v>129</v>
      </c>
      <c r="C141" s="125"/>
      <c r="D141" s="170"/>
      <c r="E141" s="170"/>
      <c r="F141" s="170"/>
      <c r="G141" s="170">
        <f t="shared" si="9"/>
        <v>0</v>
      </c>
      <c r="H141" s="170">
        <f t="shared" si="10"/>
        <v>0</v>
      </c>
      <c r="I141" s="170"/>
      <c r="J141" s="170"/>
      <c r="K141" s="170"/>
      <c r="L141" s="170"/>
      <c r="M141" s="170"/>
      <c r="N141" s="170"/>
      <c r="O141" s="170"/>
      <c r="P141" s="170"/>
      <c r="Q141" s="170"/>
      <c r="R141" s="170"/>
      <c r="S141" s="170"/>
      <c r="T141" s="170"/>
      <c r="U141" s="170"/>
      <c r="V141" s="170"/>
      <c r="W141" s="170"/>
      <c r="X141" s="170"/>
      <c r="Y141" s="170"/>
      <c r="Z141" s="170"/>
      <c r="AA141" s="170"/>
      <c r="AB141" s="415">
        <f t="shared" si="11"/>
        <v>0</v>
      </c>
      <c r="AC141" s="415">
        <f t="shared" si="12"/>
        <v>0</v>
      </c>
      <c r="AE141" s="618">
        <f>IF(AE$12=TRUE,(($D141*LIQUIDACION!$L$1046)*LIQUIDACION!$D$1045/IF(AND(LIQUIDACION!$D$1044&gt;LIQUIDACION!$B$1046,LIQUIDACION!$B$1046&gt;LIQUIDACION!$D$1043),366,365)),0)</f>
        <v>0</v>
      </c>
      <c r="AF141" s="618">
        <f>IF(AF$12=TRUE,(($E141*LIQUIDACION!$L$1046)*LIQUIDACION!$D$1045/IF(AND(LIQUIDACION!$D$1044&gt;LIQUIDACION!$B$1046,LIQUIDACION!$B$1046&gt;LIQUIDACION!$D$1043),366,365)),0)</f>
        <v>0</v>
      </c>
      <c r="AG141" s="618">
        <f>IF(AG$12=TRUE,(($F141*LIQUIDACION!$L$1046)*LIQUIDACION!$D$1045/IF(AND(LIQUIDACION!$D$1044&gt;LIQUIDACION!$B$1046,LIQUIDACION!$B$1046&gt;LIQUIDACION!$D$1043),366,365)),0)</f>
        <v>0</v>
      </c>
      <c r="AH141" s="618">
        <f>IF(AH$12=TRUE,(($G141*LIQUIDACION!$L$1046)*LIQUIDACION!$D$1045/IF(AND(LIQUIDACION!$D$1044&gt;LIQUIDACION!$B$1046,LIQUIDACION!$B$1046&gt;LIQUIDACION!$D$1043),366,365)),0)</f>
        <v>0</v>
      </c>
      <c r="AI141" s="618">
        <f>IF(AI$12=TRUE,(($H141*LIQUIDACION!$L$1047)*LIQUIDACION!$D$1045/IF(AND(LIQUIDACION!$D$1044&gt;LIQUIDACION!$B$1046,LIQUIDACION!$B$1046&gt;LIQUIDACION!$D$1043),366,365)),0)</f>
        <v>0</v>
      </c>
      <c r="AJ141" s="618">
        <f>IF(AJ$12=TRUE,(($I141*LIQUIDACION!$L$1047)*LIQUIDACION!$D$1045/IF(AND(LIQUIDACION!$D$1044&gt;LIQUIDACION!$B$1046,LIQUIDACION!$B$1046&gt;LIQUIDACION!$D$1043),366,365)),0)</f>
        <v>0</v>
      </c>
      <c r="AK141" s="618">
        <f>IF(AK$12=TRUE,(($J141*LIQUIDACION!$L$1047)*LIQUIDACION!$D$1045/IF(AND(LIQUIDACION!$D$1044&gt;LIQUIDACION!$B$1046,LIQUIDACION!$B$1046&gt;LIQUIDACION!$D$1043),366,365)),0)</f>
        <v>0</v>
      </c>
      <c r="AL141" s="618">
        <f>IF(AL$12=TRUE,(($K141*LIQUIDACION!$L$1047)*LIQUIDACION!$D$1045/IF(AND(LIQUIDACION!$D$1044&gt;LIQUIDACION!$B$1046,LIQUIDACION!$B$1046&gt;LIQUIDACION!$D$1043),366,365)),0)</f>
        <v>0</v>
      </c>
      <c r="AM141" s="618">
        <f>IF(AM$12=TRUE,(($L141*LIQUIDACION!$L$1047)*LIQUIDACION!$D$1045/IF(AND(LIQUIDACION!$D$1044&gt;LIQUIDACION!$B$1046,LIQUIDACION!$B$1046&gt;LIQUIDACION!$D$1043),366,365)),0)</f>
        <v>0</v>
      </c>
      <c r="AN141" s="618">
        <f>IF(AN$12=TRUE,(($M141*LIQUIDACION!$L$1047)*LIQUIDACION!$D$1045/IF(AND(LIQUIDACION!$D$1044&gt;LIQUIDACION!$B$1046,LIQUIDACION!$B$1046&gt;LIQUIDACION!$D$1043),366,365)),0)</f>
        <v>0</v>
      </c>
      <c r="AO141" s="618">
        <f>IF(AO$12=TRUE,(($N141*LIQUIDACION!$L$1047)*LIQUIDACION!$D$1045/IF(AND(LIQUIDACION!$D$1044&gt;LIQUIDACION!$B$1046,LIQUIDACION!$B$1046&gt;LIQUIDACION!$D$1043),366,365)),0)</f>
        <v>0</v>
      </c>
      <c r="AP141" s="618">
        <f>IF(AP$12=TRUE,(($O141*LIQUIDACION!$L$1047)*LIQUIDACION!$D$1045/IF(AND(LIQUIDACION!$D$1044&gt;LIQUIDACION!$B$1046,LIQUIDACION!$B$1046&gt;LIQUIDACION!$D$1043),366,365)),0)</f>
        <v>0</v>
      </c>
      <c r="AQ141" s="618">
        <f>IF(AQ$12=TRUE,(($P141*LIQUIDACION!$L$1047)*LIQUIDACION!$D$1045/IF(AND(LIQUIDACION!$D$1044&gt;LIQUIDACION!$B$1046,LIQUIDACION!$B$1046&gt;LIQUIDACION!$D$1043),366,365)),0)</f>
        <v>0</v>
      </c>
      <c r="AR141" s="618">
        <f>IF(AR$12=TRUE,(($Q141*LIQUIDACION!$L$1047)*LIQUIDACION!$D$1045/IF(AND(LIQUIDACION!$D$1044&gt;LIQUIDACION!$B$1046,LIQUIDACION!$B$1046&gt;LIQUIDACION!$D$1043),366,365)),0)</f>
        <v>0</v>
      </c>
      <c r="AS141" s="618">
        <f>IF(AS$12=TRUE,(($R141*LIQUIDACION!$L$1047)*LIQUIDACION!$D$1045/IF(AND(LIQUIDACION!$D$1044&gt;LIQUIDACION!$B$1046,LIQUIDACION!$B$1046&gt;LIQUIDACION!$D$1043),366,365)),0)</f>
        <v>0</v>
      </c>
      <c r="AT141" s="618">
        <f>IF(AT$12=TRUE,(($S141*LIQUIDACION!$L$1047)*LIQUIDACION!$D$1045/IF(AND(LIQUIDACION!$D$1044&gt;LIQUIDACION!$B$1046,LIQUIDACION!$B$1046&gt;LIQUIDACION!$D$1043),366,365)),0)</f>
        <v>0</v>
      </c>
      <c r="AU141" s="618">
        <f>IF(AU$12=TRUE,(($T141*LIQUIDACION!$L$1047)*LIQUIDACION!$D$1045/IF(AND(LIQUIDACION!$D$1044&gt;LIQUIDACION!$B$1046,LIQUIDACION!$B$1046&gt;LIQUIDACION!$D$1043),366,365)),0)</f>
        <v>0</v>
      </c>
      <c r="AV141" s="618">
        <f>IF(AV$12=TRUE,(($U141*LIQUIDACION!$L$1047)*LIQUIDACION!$D$1045/IF(AND(LIQUIDACION!$D$1044&gt;LIQUIDACION!$B$1046,LIQUIDACION!$B$1046&gt;LIQUIDACION!$D$1043),366,365)),0)</f>
        <v>0</v>
      </c>
      <c r="AW141" s="618">
        <f>IF(AW$12=TRUE,(($V141*LIQUIDACION!$L$1047)*LIQUIDACION!$D$1045/IF(AND(LIQUIDACION!$D$1044&gt;LIQUIDACION!$B$1046,LIQUIDACION!$B$1046&gt;LIQUIDACION!$D$1043),366,365)),0)</f>
        <v>0</v>
      </c>
      <c r="AX141" s="618">
        <f>IF(AX$12=TRUE,(($W141*LIQUIDACION!$L$1047)*LIQUIDACION!$D$1045/IF(AND(LIQUIDACION!$D$1044&gt;LIQUIDACION!$B$1046,LIQUIDACION!$B$1046&gt;LIQUIDACION!$D$1043),366,365)),0)</f>
        <v>0</v>
      </c>
    </row>
    <row r="142" spans="2:50" x14ac:dyDescent="0.25">
      <c r="B142" s="123">
        <v>130</v>
      </c>
      <c r="C142" s="125"/>
      <c r="D142" s="170"/>
      <c r="E142" s="170"/>
      <c r="F142" s="170"/>
      <c r="G142" s="170">
        <f t="shared" ref="G142:G205" si="13">IF($G$10&gt;0,$D142*$G$10,)</f>
        <v>0</v>
      </c>
      <c r="H142" s="170">
        <f t="shared" ref="H142:H205" si="14">IF($H$10&gt;0,$D142*$H$10,)</f>
        <v>0</v>
      </c>
      <c r="I142" s="170"/>
      <c r="J142" s="170"/>
      <c r="K142" s="170"/>
      <c r="L142" s="170"/>
      <c r="M142" s="170"/>
      <c r="N142" s="170"/>
      <c r="O142" s="170"/>
      <c r="P142" s="170"/>
      <c r="Q142" s="170"/>
      <c r="R142" s="170"/>
      <c r="S142" s="170"/>
      <c r="T142" s="170"/>
      <c r="U142" s="170"/>
      <c r="V142" s="170"/>
      <c r="W142" s="170"/>
      <c r="X142" s="170"/>
      <c r="Y142" s="170"/>
      <c r="Z142" s="170"/>
      <c r="AA142" s="170"/>
      <c r="AB142" s="415">
        <f t="shared" ref="AB142:AB205" si="15">SUM(AE142:AX142)</f>
        <v>0</v>
      </c>
      <c r="AC142" s="415">
        <f t="shared" ref="AC142:AC205" si="16">SUM(D142:AA142)</f>
        <v>0</v>
      </c>
      <c r="AE142" s="618">
        <f>IF(AE$12=TRUE,(($D142*LIQUIDACION!$L$1046)*LIQUIDACION!$D$1045/IF(AND(LIQUIDACION!$D$1044&gt;LIQUIDACION!$B$1046,LIQUIDACION!$B$1046&gt;LIQUIDACION!$D$1043),366,365)),0)</f>
        <v>0</v>
      </c>
      <c r="AF142" s="618">
        <f>IF(AF$12=TRUE,(($E142*LIQUIDACION!$L$1046)*LIQUIDACION!$D$1045/IF(AND(LIQUIDACION!$D$1044&gt;LIQUIDACION!$B$1046,LIQUIDACION!$B$1046&gt;LIQUIDACION!$D$1043),366,365)),0)</f>
        <v>0</v>
      </c>
      <c r="AG142" s="618">
        <f>IF(AG$12=TRUE,(($F142*LIQUIDACION!$L$1046)*LIQUIDACION!$D$1045/IF(AND(LIQUIDACION!$D$1044&gt;LIQUIDACION!$B$1046,LIQUIDACION!$B$1046&gt;LIQUIDACION!$D$1043),366,365)),0)</f>
        <v>0</v>
      </c>
      <c r="AH142" s="618">
        <f>IF(AH$12=TRUE,(($G142*LIQUIDACION!$L$1046)*LIQUIDACION!$D$1045/IF(AND(LIQUIDACION!$D$1044&gt;LIQUIDACION!$B$1046,LIQUIDACION!$B$1046&gt;LIQUIDACION!$D$1043),366,365)),0)</f>
        <v>0</v>
      </c>
      <c r="AI142" s="618">
        <f>IF(AI$12=TRUE,(($H142*LIQUIDACION!$L$1047)*LIQUIDACION!$D$1045/IF(AND(LIQUIDACION!$D$1044&gt;LIQUIDACION!$B$1046,LIQUIDACION!$B$1046&gt;LIQUIDACION!$D$1043),366,365)),0)</f>
        <v>0</v>
      </c>
      <c r="AJ142" s="618">
        <f>IF(AJ$12=TRUE,(($I142*LIQUIDACION!$L$1047)*LIQUIDACION!$D$1045/IF(AND(LIQUIDACION!$D$1044&gt;LIQUIDACION!$B$1046,LIQUIDACION!$B$1046&gt;LIQUIDACION!$D$1043),366,365)),0)</f>
        <v>0</v>
      </c>
      <c r="AK142" s="618">
        <f>IF(AK$12=TRUE,(($J142*LIQUIDACION!$L$1047)*LIQUIDACION!$D$1045/IF(AND(LIQUIDACION!$D$1044&gt;LIQUIDACION!$B$1046,LIQUIDACION!$B$1046&gt;LIQUIDACION!$D$1043),366,365)),0)</f>
        <v>0</v>
      </c>
      <c r="AL142" s="618">
        <f>IF(AL$12=TRUE,(($K142*LIQUIDACION!$L$1047)*LIQUIDACION!$D$1045/IF(AND(LIQUIDACION!$D$1044&gt;LIQUIDACION!$B$1046,LIQUIDACION!$B$1046&gt;LIQUIDACION!$D$1043),366,365)),0)</f>
        <v>0</v>
      </c>
      <c r="AM142" s="618">
        <f>IF(AM$12=TRUE,(($L142*LIQUIDACION!$L$1047)*LIQUIDACION!$D$1045/IF(AND(LIQUIDACION!$D$1044&gt;LIQUIDACION!$B$1046,LIQUIDACION!$B$1046&gt;LIQUIDACION!$D$1043),366,365)),0)</f>
        <v>0</v>
      </c>
      <c r="AN142" s="618">
        <f>IF(AN$12=TRUE,(($M142*LIQUIDACION!$L$1047)*LIQUIDACION!$D$1045/IF(AND(LIQUIDACION!$D$1044&gt;LIQUIDACION!$B$1046,LIQUIDACION!$B$1046&gt;LIQUIDACION!$D$1043),366,365)),0)</f>
        <v>0</v>
      </c>
      <c r="AO142" s="618">
        <f>IF(AO$12=TRUE,(($N142*LIQUIDACION!$L$1047)*LIQUIDACION!$D$1045/IF(AND(LIQUIDACION!$D$1044&gt;LIQUIDACION!$B$1046,LIQUIDACION!$B$1046&gt;LIQUIDACION!$D$1043),366,365)),0)</f>
        <v>0</v>
      </c>
      <c r="AP142" s="618">
        <f>IF(AP$12=TRUE,(($O142*LIQUIDACION!$L$1047)*LIQUIDACION!$D$1045/IF(AND(LIQUIDACION!$D$1044&gt;LIQUIDACION!$B$1046,LIQUIDACION!$B$1046&gt;LIQUIDACION!$D$1043),366,365)),0)</f>
        <v>0</v>
      </c>
      <c r="AQ142" s="618">
        <f>IF(AQ$12=TRUE,(($P142*LIQUIDACION!$L$1047)*LIQUIDACION!$D$1045/IF(AND(LIQUIDACION!$D$1044&gt;LIQUIDACION!$B$1046,LIQUIDACION!$B$1046&gt;LIQUIDACION!$D$1043),366,365)),0)</f>
        <v>0</v>
      </c>
      <c r="AR142" s="618">
        <f>IF(AR$12=TRUE,(($Q142*LIQUIDACION!$L$1047)*LIQUIDACION!$D$1045/IF(AND(LIQUIDACION!$D$1044&gt;LIQUIDACION!$B$1046,LIQUIDACION!$B$1046&gt;LIQUIDACION!$D$1043),366,365)),0)</f>
        <v>0</v>
      </c>
      <c r="AS142" s="618">
        <f>IF(AS$12=TRUE,(($R142*LIQUIDACION!$L$1047)*LIQUIDACION!$D$1045/IF(AND(LIQUIDACION!$D$1044&gt;LIQUIDACION!$B$1046,LIQUIDACION!$B$1046&gt;LIQUIDACION!$D$1043),366,365)),0)</f>
        <v>0</v>
      </c>
      <c r="AT142" s="618">
        <f>IF(AT$12=TRUE,(($S142*LIQUIDACION!$L$1047)*LIQUIDACION!$D$1045/IF(AND(LIQUIDACION!$D$1044&gt;LIQUIDACION!$B$1046,LIQUIDACION!$B$1046&gt;LIQUIDACION!$D$1043),366,365)),0)</f>
        <v>0</v>
      </c>
      <c r="AU142" s="618">
        <f>IF(AU$12=TRUE,(($T142*LIQUIDACION!$L$1047)*LIQUIDACION!$D$1045/IF(AND(LIQUIDACION!$D$1044&gt;LIQUIDACION!$B$1046,LIQUIDACION!$B$1046&gt;LIQUIDACION!$D$1043),366,365)),0)</f>
        <v>0</v>
      </c>
      <c r="AV142" s="618">
        <f>IF(AV$12=TRUE,(($U142*LIQUIDACION!$L$1047)*LIQUIDACION!$D$1045/IF(AND(LIQUIDACION!$D$1044&gt;LIQUIDACION!$B$1046,LIQUIDACION!$B$1046&gt;LIQUIDACION!$D$1043),366,365)),0)</f>
        <v>0</v>
      </c>
      <c r="AW142" s="618">
        <f>IF(AW$12=TRUE,(($V142*LIQUIDACION!$L$1047)*LIQUIDACION!$D$1045/IF(AND(LIQUIDACION!$D$1044&gt;LIQUIDACION!$B$1046,LIQUIDACION!$B$1046&gt;LIQUIDACION!$D$1043),366,365)),0)</f>
        <v>0</v>
      </c>
      <c r="AX142" s="618">
        <f>IF(AX$12=TRUE,(($W142*LIQUIDACION!$L$1047)*LIQUIDACION!$D$1045/IF(AND(LIQUIDACION!$D$1044&gt;LIQUIDACION!$B$1046,LIQUIDACION!$B$1046&gt;LIQUIDACION!$D$1043),366,365)),0)</f>
        <v>0</v>
      </c>
    </row>
    <row r="143" spans="2:50" x14ac:dyDescent="0.25">
      <c r="B143" s="121">
        <v>131</v>
      </c>
      <c r="C143" s="125"/>
      <c r="D143" s="170"/>
      <c r="E143" s="170"/>
      <c r="F143" s="170"/>
      <c r="G143" s="170">
        <f t="shared" si="13"/>
        <v>0</v>
      </c>
      <c r="H143" s="170">
        <f t="shared" si="14"/>
        <v>0</v>
      </c>
      <c r="I143" s="170"/>
      <c r="J143" s="170"/>
      <c r="K143" s="170"/>
      <c r="L143" s="170"/>
      <c r="M143" s="170"/>
      <c r="N143" s="170"/>
      <c r="O143" s="170"/>
      <c r="P143" s="170"/>
      <c r="Q143" s="170"/>
      <c r="R143" s="170"/>
      <c r="S143" s="170"/>
      <c r="T143" s="170"/>
      <c r="U143" s="170"/>
      <c r="V143" s="170"/>
      <c r="W143" s="170"/>
      <c r="X143" s="170"/>
      <c r="Y143" s="170"/>
      <c r="Z143" s="170"/>
      <c r="AA143" s="170"/>
      <c r="AB143" s="415">
        <f t="shared" si="15"/>
        <v>0</v>
      </c>
      <c r="AC143" s="415">
        <f t="shared" si="16"/>
        <v>0</v>
      </c>
      <c r="AE143" s="618">
        <f>IF(AE$12=TRUE,(($D143*LIQUIDACION!$L$1046)*LIQUIDACION!$D$1045/IF(AND(LIQUIDACION!$D$1044&gt;LIQUIDACION!$B$1046,LIQUIDACION!$B$1046&gt;LIQUIDACION!$D$1043),366,365)),0)</f>
        <v>0</v>
      </c>
      <c r="AF143" s="618">
        <f>IF(AF$12=TRUE,(($E143*LIQUIDACION!$L$1046)*LIQUIDACION!$D$1045/IF(AND(LIQUIDACION!$D$1044&gt;LIQUIDACION!$B$1046,LIQUIDACION!$B$1046&gt;LIQUIDACION!$D$1043),366,365)),0)</f>
        <v>0</v>
      </c>
      <c r="AG143" s="618">
        <f>IF(AG$12=TRUE,(($F143*LIQUIDACION!$L$1046)*LIQUIDACION!$D$1045/IF(AND(LIQUIDACION!$D$1044&gt;LIQUIDACION!$B$1046,LIQUIDACION!$B$1046&gt;LIQUIDACION!$D$1043),366,365)),0)</f>
        <v>0</v>
      </c>
      <c r="AH143" s="618">
        <f>IF(AH$12=TRUE,(($G143*LIQUIDACION!$L$1046)*LIQUIDACION!$D$1045/IF(AND(LIQUIDACION!$D$1044&gt;LIQUIDACION!$B$1046,LIQUIDACION!$B$1046&gt;LIQUIDACION!$D$1043),366,365)),0)</f>
        <v>0</v>
      </c>
      <c r="AI143" s="618">
        <f>IF(AI$12=TRUE,(($H143*LIQUIDACION!$L$1047)*LIQUIDACION!$D$1045/IF(AND(LIQUIDACION!$D$1044&gt;LIQUIDACION!$B$1046,LIQUIDACION!$B$1046&gt;LIQUIDACION!$D$1043),366,365)),0)</f>
        <v>0</v>
      </c>
      <c r="AJ143" s="618">
        <f>IF(AJ$12=TRUE,(($I143*LIQUIDACION!$L$1047)*LIQUIDACION!$D$1045/IF(AND(LIQUIDACION!$D$1044&gt;LIQUIDACION!$B$1046,LIQUIDACION!$B$1046&gt;LIQUIDACION!$D$1043),366,365)),0)</f>
        <v>0</v>
      </c>
      <c r="AK143" s="618">
        <f>IF(AK$12=TRUE,(($J143*LIQUIDACION!$L$1047)*LIQUIDACION!$D$1045/IF(AND(LIQUIDACION!$D$1044&gt;LIQUIDACION!$B$1046,LIQUIDACION!$B$1046&gt;LIQUIDACION!$D$1043),366,365)),0)</f>
        <v>0</v>
      </c>
      <c r="AL143" s="618">
        <f>IF(AL$12=TRUE,(($K143*LIQUIDACION!$L$1047)*LIQUIDACION!$D$1045/IF(AND(LIQUIDACION!$D$1044&gt;LIQUIDACION!$B$1046,LIQUIDACION!$B$1046&gt;LIQUIDACION!$D$1043),366,365)),0)</f>
        <v>0</v>
      </c>
      <c r="AM143" s="618">
        <f>IF(AM$12=TRUE,(($L143*LIQUIDACION!$L$1047)*LIQUIDACION!$D$1045/IF(AND(LIQUIDACION!$D$1044&gt;LIQUIDACION!$B$1046,LIQUIDACION!$B$1046&gt;LIQUIDACION!$D$1043),366,365)),0)</f>
        <v>0</v>
      </c>
      <c r="AN143" s="618">
        <f>IF(AN$12=TRUE,(($M143*LIQUIDACION!$L$1047)*LIQUIDACION!$D$1045/IF(AND(LIQUIDACION!$D$1044&gt;LIQUIDACION!$B$1046,LIQUIDACION!$B$1046&gt;LIQUIDACION!$D$1043),366,365)),0)</f>
        <v>0</v>
      </c>
      <c r="AO143" s="618">
        <f>IF(AO$12=TRUE,(($N143*LIQUIDACION!$L$1047)*LIQUIDACION!$D$1045/IF(AND(LIQUIDACION!$D$1044&gt;LIQUIDACION!$B$1046,LIQUIDACION!$B$1046&gt;LIQUIDACION!$D$1043),366,365)),0)</f>
        <v>0</v>
      </c>
      <c r="AP143" s="618">
        <f>IF(AP$12=TRUE,(($O143*LIQUIDACION!$L$1047)*LIQUIDACION!$D$1045/IF(AND(LIQUIDACION!$D$1044&gt;LIQUIDACION!$B$1046,LIQUIDACION!$B$1046&gt;LIQUIDACION!$D$1043),366,365)),0)</f>
        <v>0</v>
      </c>
      <c r="AQ143" s="618">
        <f>IF(AQ$12=TRUE,(($P143*LIQUIDACION!$L$1047)*LIQUIDACION!$D$1045/IF(AND(LIQUIDACION!$D$1044&gt;LIQUIDACION!$B$1046,LIQUIDACION!$B$1046&gt;LIQUIDACION!$D$1043),366,365)),0)</f>
        <v>0</v>
      </c>
      <c r="AR143" s="618">
        <f>IF(AR$12=TRUE,(($Q143*LIQUIDACION!$L$1047)*LIQUIDACION!$D$1045/IF(AND(LIQUIDACION!$D$1044&gt;LIQUIDACION!$B$1046,LIQUIDACION!$B$1046&gt;LIQUIDACION!$D$1043),366,365)),0)</f>
        <v>0</v>
      </c>
      <c r="AS143" s="618">
        <f>IF(AS$12=TRUE,(($R143*LIQUIDACION!$L$1047)*LIQUIDACION!$D$1045/IF(AND(LIQUIDACION!$D$1044&gt;LIQUIDACION!$B$1046,LIQUIDACION!$B$1046&gt;LIQUIDACION!$D$1043),366,365)),0)</f>
        <v>0</v>
      </c>
      <c r="AT143" s="618">
        <f>IF(AT$12=TRUE,(($S143*LIQUIDACION!$L$1047)*LIQUIDACION!$D$1045/IF(AND(LIQUIDACION!$D$1044&gt;LIQUIDACION!$B$1046,LIQUIDACION!$B$1046&gt;LIQUIDACION!$D$1043),366,365)),0)</f>
        <v>0</v>
      </c>
      <c r="AU143" s="618">
        <f>IF(AU$12=TRUE,(($T143*LIQUIDACION!$L$1047)*LIQUIDACION!$D$1045/IF(AND(LIQUIDACION!$D$1044&gt;LIQUIDACION!$B$1046,LIQUIDACION!$B$1046&gt;LIQUIDACION!$D$1043),366,365)),0)</f>
        <v>0</v>
      </c>
      <c r="AV143" s="618">
        <f>IF(AV$12=TRUE,(($U143*LIQUIDACION!$L$1047)*LIQUIDACION!$D$1045/IF(AND(LIQUIDACION!$D$1044&gt;LIQUIDACION!$B$1046,LIQUIDACION!$B$1046&gt;LIQUIDACION!$D$1043),366,365)),0)</f>
        <v>0</v>
      </c>
      <c r="AW143" s="618">
        <f>IF(AW$12=TRUE,(($V143*LIQUIDACION!$L$1047)*LIQUIDACION!$D$1045/IF(AND(LIQUIDACION!$D$1044&gt;LIQUIDACION!$B$1046,LIQUIDACION!$B$1046&gt;LIQUIDACION!$D$1043),366,365)),0)</f>
        <v>0</v>
      </c>
      <c r="AX143" s="618">
        <f>IF(AX$12=TRUE,(($W143*LIQUIDACION!$L$1047)*LIQUIDACION!$D$1045/IF(AND(LIQUIDACION!$D$1044&gt;LIQUIDACION!$B$1046,LIQUIDACION!$B$1046&gt;LIQUIDACION!$D$1043),366,365)),0)</f>
        <v>0</v>
      </c>
    </row>
    <row r="144" spans="2:50" x14ac:dyDescent="0.25">
      <c r="B144" s="123">
        <v>132</v>
      </c>
      <c r="C144" s="125"/>
      <c r="D144" s="170"/>
      <c r="E144" s="170"/>
      <c r="F144" s="170"/>
      <c r="G144" s="170">
        <f t="shared" si="13"/>
        <v>0</v>
      </c>
      <c r="H144" s="170">
        <f t="shared" si="14"/>
        <v>0</v>
      </c>
      <c r="I144" s="170"/>
      <c r="J144" s="170"/>
      <c r="K144" s="170"/>
      <c r="L144" s="170"/>
      <c r="M144" s="170"/>
      <c r="N144" s="170"/>
      <c r="O144" s="170"/>
      <c r="P144" s="170"/>
      <c r="Q144" s="170"/>
      <c r="R144" s="170"/>
      <c r="S144" s="170"/>
      <c r="T144" s="170"/>
      <c r="U144" s="170"/>
      <c r="V144" s="170"/>
      <c r="W144" s="170"/>
      <c r="X144" s="170"/>
      <c r="Y144" s="170"/>
      <c r="Z144" s="170"/>
      <c r="AA144" s="170"/>
      <c r="AB144" s="415">
        <f t="shared" si="15"/>
        <v>0</v>
      </c>
      <c r="AC144" s="415">
        <f t="shared" si="16"/>
        <v>0</v>
      </c>
      <c r="AE144" s="618">
        <f>IF(AE$12=TRUE,(($D144*LIQUIDACION!$L$1046)*LIQUIDACION!$D$1045/IF(AND(LIQUIDACION!$D$1044&gt;LIQUIDACION!$B$1046,LIQUIDACION!$B$1046&gt;LIQUIDACION!$D$1043),366,365)),0)</f>
        <v>0</v>
      </c>
      <c r="AF144" s="618">
        <f>IF(AF$12=TRUE,(($E144*LIQUIDACION!$L$1046)*LIQUIDACION!$D$1045/IF(AND(LIQUIDACION!$D$1044&gt;LIQUIDACION!$B$1046,LIQUIDACION!$B$1046&gt;LIQUIDACION!$D$1043),366,365)),0)</f>
        <v>0</v>
      </c>
      <c r="AG144" s="618">
        <f>IF(AG$12=TRUE,(($F144*LIQUIDACION!$L$1046)*LIQUIDACION!$D$1045/IF(AND(LIQUIDACION!$D$1044&gt;LIQUIDACION!$B$1046,LIQUIDACION!$B$1046&gt;LIQUIDACION!$D$1043),366,365)),0)</f>
        <v>0</v>
      </c>
      <c r="AH144" s="618">
        <f>IF(AH$12=TRUE,(($G144*LIQUIDACION!$L$1046)*LIQUIDACION!$D$1045/IF(AND(LIQUIDACION!$D$1044&gt;LIQUIDACION!$B$1046,LIQUIDACION!$B$1046&gt;LIQUIDACION!$D$1043),366,365)),0)</f>
        <v>0</v>
      </c>
      <c r="AI144" s="618">
        <f>IF(AI$12=TRUE,(($H144*LIQUIDACION!$L$1047)*LIQUIDACION!$D$1045/IF(AND(LIQUIDACION!$D$1044&gt;LIQUIDACION!$B$1046,LIQUIDACION!$B$1046&gt;LIQUIDACION!$D$1043),366,365)),0)</f>
        <v>0</v>
      </c>
      <c r="AJ144" s="618">
        <f>IF(AJ$12=TRUE,(($I144*LIQUIDACION!$L$1047)*LIQUIDACION!$D$1045/IF(AND(LIQUIDACION!$D$1044&gt;LIQUIDACION!$B$1046,LIQUIDACION!$B$1046&gt;LIQUIDACION!$D$1043),366,365)),0)</f>
        <v>0</v>
      </c>
      <c r="AK144" s="618">
        <f>IF(AK$12=TRUE,(($J144*LIQUIDACION!$L$1047)*LIQUIDACION!$D$1045/IF(AND(LIQUIDACION!$D$1044&gt;LIQUIDACION!$B$1046,LIQUIDACION!$B$1046&gt;LIQUIDACION!$D$1043),366,365)),0)</f>
        <v>0</v>
      </c>
      <c r="AL144" s="618">
        <f>IF(AL$12=TRUE,(($K144*LIQUIDACION!$L$1047)*LIQUIDACION!$D$1045/IF(AND(LIQUIDACION!$D$1044&gt;LIQUIDACION!$B$1046,LIQUIDACION!$B$1046&gt;LIQUIDACION!$D$1043),366,365)),0)</f>
        <v>0</v>
      </c>
      <c r="AM144" s="618">
        <f>IF(AM$12=TRUE,(($L144*LIQUIDACION!$L$1047)*LIQUIDACION!$D$1045/IF(AND(LIQUIDACION!$D$1044&gt;LIQUIDACION!$B$1046,LIQUIDACION!$B$1046&gt;LIQUIDACION!$D$1043),366,365)),0)</f>
        <v>0</v>
      </c>
      <c r="AN144" s="618">
        <f>IF(AN$12=TRUE,(($M144*LIQUIDACION!$L$1047)*LIQUIDACION!$D$1045/IF(AND(LIQUIDACION!$D$1044&gt;LIQUIDACION!$B$1046,LIQUIDACION!$B$1046&gt;LIQUIDACION!$D$1043),366,365)),0)</f>
        <v>0</v>
      </c>
      <c r="AO144" s="618">
        <f>IF(AO$12=TRUE,(($N144*LIQUIDACION!$L$1047)*LIQUIDACION!$D$1045/IF(AND(LIQUIDACION!$D$1044&gt;LIQUIDACION!$B$1046,LIQUIDACION!$B$1046&gt;LIQUIDACION!$D$1043),366,365)),0)</f>
        <v>0</v>
      </c>
      <c r="AP144" s="618">
        <f>IF(AP$12=TRUE,(($O144*LIQUIDACION!$L$1047)*LIQUIDACION!$D$1045/IF(AND(LIQUIDACION!$D$1044&gt;LIQUIDACION!$B$1046,LIQUIDACION!$B$1046&gt;LIQUIDACION!$D$1043),366,365)),0)</f>
        <v>0</v>
      </c>
      <c r="AQ144" s="618">
        <f>IF(AQ$12=TRUE,(($P144*LIQUIDACION!$L$1047)*LIQUIDACION!$D$1045/IF(AND(LIQUIDACION!$D$1044&gt;LIQUIDACION!$B$1046,LIQUIDACION!$B$1046&gt;LIQUIDACION!$D$1043),366,365)),0)</f>
        <v>0</v>
      </c>
      <c r="AR144" s="618">
        <f>IF(AR$12=TRUE,(($Q144*LIQUIDACION!$L$1047)*LIQUIDACION!$D$1045/IF(AND(LIQUIDACION!$D$1044&gt;LIQUIDACION!$B$1046,LIQUIDACION!$B$1046&gt;LIQUIDACION!$D$1043),366,365)),0)</f>
        <v>0</v>
      </c>
      <c r="AS144" s="618">
        <f>IF(AS$12=TRUE,(($R144*LIQUIDACION!$L$1047)*LIQUIDACION!$D$1045/IF(AND(LIQUIDACION!$D$1044&gt;LIQUIDACION!$B$1046,LIQUIDACION!$B$1046&gt;LIQUIDACION!$D$1043),366,365)),0)</f>
        <v>0</v>
      </c>
      <c r="AT144" s="618">
        <f>IF(AT$12=TRUE,(($S144*LIQUIDACION!$L$1047)*LIQUIDACION!$D$1045/IF(AND(LIQUIDACION!$D$1044&gt;LIQUIDACION!$B$1046,LIQUIDACION!$B$1046&gt;LIQUIDACION!$D$1043),366,365)),0)</f>
        <v>0</v>
      </c>
      <c r="AU144" s="618">
        <f>IF(AU$12=TRUE,(($T144*LIQUIDACION!$L$1047)*LIQUIDACION!$D$1045/IF(AND(LIQUIDACION!$D$1044&gt;LIQUIDACION!$B$1046,LIQUIDACION!$B$1046&gt;LIQUIDACION!$D$1043),366,365)),0)</f>
        <v>0</v>
      </c>
      <c r="AV144" s="618">
        <f>IF(AV$12=TRUE,(($U144*LIQUIDACION!$L$1047)*LIQUIDACION!$D$1045/IF(AND(LIQUIDACION!$D$1044&gt;LIQUIDACION!$B$1046,LIQUIDACION!$B$1046&gt;LIQUIDACION!$D$1043),366,365)),0)</f>
        <v>0</v>
      </c>
      <c r="AW144" s="618">
        <f>IF(AW$12=TRUE,(($V144*LIQUIDACION!$L$1047)*LIQUIDACION!$D$1045/IF(AND(LIQUIDACION!$D$1044&gt;LIQUIDACION!$B$1046,LIQUIDACION!$B$1046&gt;LIQUIDACION!$D$1043),366,365)),0)</f>
        <v>0</v>
      </c>
      <c r="AX144" s="618">
        <f>IF(AX$12=TRUE,(($W144*LIQUIDACION!$L$1047)*LIQUIDACION!$D$1045/IF(AND(LIQUIDACION!$D$1044&gt;LIQUIDACION!$B$1046,LIQUIDACION!$B$1046&gt;LIQUIDACION!$D$1043),366,365)),0)</f>
        <v>0</v>
      </c>
    </row>
    <row r="145" spans="2:50" x14ac:dyDescent="0.25">
      <c r="B145" s="121">
        <v>133</v>
      </c>
      <c r="C145" s="125"/>
      <c r="D145" s="170"/>
      <c r="E145" s="170"/>
      <c r="F145" s="170"/>
      <c r="G145" s="170">
        <f t="shared" si="13"/>
        <v>0</v>
      </c>
      <c r="H145" s="170">
        <f t="shared" si="14"/>
        <v>0</v>
      </c>
      <c r="I145" s="170"/>
      <c r="J145" s="170"/>
      <c r="K145" s="170"/>
      <c r="L145" s="170"/>
      <c r="M145" s="170"/>
      <c r="N145" s="170"/>
      <c r="O145" s="170"/>
      <c r="P145" s="170"/>
      <c r="Q145" s="170"/>
      <c r="R145" s="170"/>
      <c r="S145" s="170"/>
      <c r="T145" s="170"/>
      <c r="U145" s="170"/>
      <c r="V145" s="170"/>
      <c r="W145" s="170"/>
      <c r="X145" s="170"/>
      <c r="Y145" s="170"/>
      <c r="Z145" s="170"/>
      <c r="AA145" s="170"/>
      <c r="AB145" s="415">
        <f t="shared" si="15"/>
        <v>0</v>
      </c>
      <c r="AC145" s="415">
        <f t="shared" si="16"/>
        <v>0</v>
      </c>
      <c r="AE145" s="618">
        <f>IF(AE$12=TRUE,(($D145*LIQUIDACION!$L$1046)*LIQUIDACION!$D$1045/IF(AND(LIQUIDACION!$D$1044&gt;LIQUIDACION!$B$1046,LIQUIDACION!$B$1046&gt;LIQUIDACION!$D$1043),366,365)),0)</f>
        <v>0</v>
      </c>
      <c r="AF145" s="618">
        <f>IF(AF$12=TRUE,(($E145*LIQUIDACION!$L$1046)*LIQUIDACION!$D$1045/IF(AND(LIQUIDACION!$D$1044&gt;LIQUIDACION!$B$1046,LIQUIDACION!$B$1046&gt;LIQUIDACION!$D$1043),366,365)),0)</f>
        <v>0</v>
      </c>
      <c r="AG145" s="618">
        <f>IF(AG$12=TRUE,(($F145*LIQUIDACION!$L$1046)*LIQUIDACION!$D$1045/IF(AND(LIQUIDACION!$D$1044&gt;LIQUIDACION!$B$1046,LIQUIDACION!$B$1046&gt;LIQUIDACION!$D$1043),366,365)),0)</f>
        <v>0</v>
      </c>
      <c r="AH145" s="618">
        <f>IF(AH$12=TRUE,(($G145*LIQUIDACION!$L$1046)*LIQUIDACION!$D$1045/IF(AND(LIQUIDACION!$D$1044&gt;LIQUIDACION!$B$1046,LIQUIDACION!$B$1046&gt;LIQUIDACION!$D$1043),366,365)),0)</f>
        <v>0</v>
      </c>
      <c r="AI145" s="618">
        <f>IF(AI$12=TRUE,(($H145*LIQUIDACION!$L$1047)*LIQUIDACION!$D$1045/IF(AND(LIQUIDACION!$D$1044&gt;LIQUIDACION!$B$1046,LIQUIDACION!$B$1046&gt;LIQUIDACION!$D$1043),366,365)),0)</f>
        <v>0</v>
      </c>
      <c r="AJ145" s="618">
        <f>IF(AJ$12=TRUE,(($I145*LIQUIDACION!$L$1047)*LIQUIDACION!$D$1045/IF(AND(LIQUIDACION!$D$1044&gt;LIQUIDACION!$B$1046,LIQUIDACION!$B$1046&gt;LIQUIDACION!$D$1043),366,365)),0)</f>
        <v>0</v>
      </c>
      <c r="AK145" s="618">
        <f>IF(AK$12=TRUE,(($J145*LIQUIDACION!$L$1047)*LIQUIDACION!$D$1045/IF(AND(LIQUIDACION!$D$1044&gt;LIQUIDACION!$B$1046,LIQUIDACION!$B$1046&gt;LIQUIDACION!$D$1043),366,365)),0)</f>
        <v>0</v>
      </c>
      <c r="AL145" s="618">
        <f>IF(AL$12=TRUE,(($K145*LIQUIDACION!$L$1047)*LIQUIDACION!$D$1045/IF(AND(LIQUIDACION!$D$1044&gt;LIQUIDACION!$B$1046,LIQUIDACION!$B$1046&gt;LIQUIDACION!$D$1043),366,365)),0)</f>
        <v>0</v>
      </c>
      <c r="AM145" s="618">
        <f>IF(AM$12=TRUE,(($L145*LIQUIDACION!$L$1047)*LIQUIDACION!$D$1045/IF(AND(LIQUIDACION!$D$1044&gt;LIQUIDACION!$B$1046,LIQUIDACION!$B$1046&gt;LIQUIDACION!$D$1043),366,365)),0)</f>
        <v>0</v>
      </c>
      <c r="AN145" s="618">
        <f>IF(AN$12=TRUE,(($M145*LIQUIDACION!$L$1047)*LIQUIDACION!$D$1045/IF(AND(LIQUIDACION!$D$1044&gt;LIQUIDACION!$B$1046,LIQUIDACION!$B$1046&gt;LIQUIDACION!$D$1043),366,365)),0)</f>
        <v>0</v>
      </c>
      <c r="AO145" s="618">
        <f>IF(AO$12=TRUE,(($N145*LIQUIDACION!$L$1047)*LIQUIDACION!$D$1045/IF(AND(LIQUIDACION!$D$1044&gt;LIQUIDACION!$B$1046,LIQUIDACION!$B$1046&gt;LIQUIDACION!$D$1043),366,365)),0)</f>
        <v>0</v>
      </c>
      <c r="AP145" s="618">
        <f>IF(AP$12=TRUE,(($O145*LIQUIDACION!$L$1047)*LIQUIDACION!$D$1045/IF(AND(LIQUIDACION!$D$1044&gt;LIQUIDACION!$B$1046,LIQUIDACION!$B$1046&gt;LIQUIDACION!$D$1043),366,365)),0)</f>
        <v>0</v>
      </c>
      <c r="AQ145" s="618">
        <f>IF(AQ$12=TRUE,(($P145*LIQUIDACION!$L$1047)*LIQUIDACION!$D$1045/IF(AND(LIQUIDACION!$D$1044&gt;LIQUIDACION!$B$1046,LIQUIDACION!$B$1046&gt;LIQUIDACION!$D$1043),366,365)),0)</f>
        <v>0</v>
      </c>
      <c r="AR145" s="618">
        <f>IF(AR$12=TRUE,(($Q145*LIQUIDACION!$L$1047)*LIQUIDACION!$D$1045/IF(AND(LIQUIDACION!$D$1044&gt;LIQUIDACION!$B$1046,LIQUIDACION!$B$1046&gt;LIQUIDACION!$D$1043),366,365)),0)</f>
        <v>0</v>
      </c>
      <c r="AS145" s="618">
        <f>IF(AS$12=TRUE,(($R145*LIQUIDACION!$L$1047)*LIQUIDACION!$D$1045/IF(AND(LIQUIDACION!$D$1044&gt;LIQUIDACION!$B$1046,LIQUIDACION!$B$1046&gt;LIQUIDACION!$D$1043),366,365)),0)</f>
        <v>0</v>
      </c>
      <c r="AT145" s="618">
        <f>IF(AT$12=TRUE,(($S145*LIQUIDACION!$L$1047)*LIQUIDACION!$D$1045/IF(AND(LIQUIDACION!$D$1044&gt;LIQUIDACION!$B$1046,LIQUIDACION!$B$1046&gt;LIQUIDACION!$D$1043),366,365)),0)</f>
        <v>0</v>
      </c>
      <c r="AU145" s="618">
        <f>IF(AU$12=TRUE,(($T145*LIQUIDACION!$L$1047)*LIQUIDACION!$D$1045/IF(AND(LIQUIDACION!$D$1044&gt;LIQUIDACION!$B$1046,LIQUIDACION!$B$1046&gt;LIQUIDACION!$D$1043),366,365)),0)</f>
        <v>0</v>
      </c>
      <c r="AV145" s="618">
        <f>IF(AV$12=TRUE,(($U145*LIQUIDACION!$L$1047)*LIQUIDACION!$D$1045/IF(AND(LIQUIDACION!$D$1044&gt;LIQUIDACION!$B$1046,LIQUIDACION!$B$1046&gt;LIQUIDACION!$D$1043),366,365)),0)</f>
        <v>0</v>
      </c>
      <c r="AW145" s="618">
        <f>IF(AW$12=TRUE,(($V145*LIQUIDACION!$L$1047)*LIQUIDACION!$D$1045/IF(AND(LIQUIDACION!$D$1044&gt;LIQUIDACION!$B$1046,LIQUIDACION!$B$1046&gt;LIQUIDACION!$D$1043),366,365)),0)</f>
        <v>0</v>
      </c>
      <c r="AX145" s="618">
        <f>IF(AX$12=TRUE,(($W145*LIQUIDACION!$L$1047)*LIQUIDACION!$D$1045/IF(AND(LIQUIDACION!$D$1044&gt;LIQUIDACION!$B$1046,LIQUIDACION!$B$1046&gt;LIQUIDACION!$D$1043),366,365)),0)</f>
        <v>0</v>
      </c>
    </row>
    <row r="146" spans="2:50" x14ac:dyDescent="0.25">
      <c r="B146" s="123">
        <v>134</v>
      </c>
      <c r="C146" s="125"/>
      <c r="D146" s="170"/>
      <c r="E146" s="170"/>
      <c r="F146" s="170"/>
      <c r="G146" s="170">
        <f t="shared" si="13"/>
        <v>0</v>
      </c>
      <c r="H146" s="170">
        <f t="shared" si="14"/>
        <v>0</v>
      </c>
      <c r="I146" s="170"/>
      <c r="J146" s="170"/>
      <c r="K146" s="170"/>
      <c r="L146" s="170"/>
      <c r="M146" s="170"/>
      <c r="N146" s="170"/>
      <c r="O146" s="170"/>
      <c r="P146" s="170"/>
      <c r="Q146" s="170"/>
      <c r="R146" s="170"/>
      <c r="S146" s="170"/>
      <c r="T146" s="170"/>
      <c r="U146" s="170"/>
      <c r="V146" s="170"/>
      <c r="W146" s="170"/>
      <c r="X146" s="170"/>
      <c r="Y146" s="170"/>
      <c r="Z146" s="170"/>
      <c r="AA146" s="170"/>
      <c r="AB146" s="415">
        <f t="shared" si="15"/>
        <v>0</v>
      </c>
      <c r="AC146" s="415">
        <f t="shared" si="16"/>
        <v>0</v>
      </c>
      <c r="AE146" s="618">
        <f>IF(AE$12=TRUE,(($D146*LIQUIDACION!$L$1046)*LIQUIDACION!$D$1045/IF(AND(LIQUIDACION!$D$1044&gt;LIQUIDACION!$B$1046,LIQUIDACION!$B$1046&gt;LIQUIDACION!$D$1043),366,365)),0)</f>
        <v>0</v>
      </c>
      <c r="AF146" s="618">
        <f>IF(AF$12=TRUE,(($E146*LIQUIDACION!$L$1046)*LIQUIDACION!$D$1045/IF(AND(LIQUIDACION!$D$1044&gt;LIQUIDACION!$B$1046,LIQUIDACION!$B$1046&gt;LIQUIDACION!$D$1043),366,365)),0)</f>
        <v>0</v>
      </c>
      <c r="AG146" s="618">
        <f>IF(AG$12=TRUE,(($F146*LIQUIDACION!$L$1046)*LIQUIDACION!$D$1045/IF(AND(LIQUIDACION!$D$1044&gt;LIQUIDACION!$B$1046,LIQUIDACION!$B$1046&gt;LIQUIDACION!$D$1043),366,365)),0)</f>
        <v>0</v>
      </c>
      <c r="AH146" s="618">
        <f>IF(AH$12=TRUE,(($G146*LIQUIDACION!$L$1046)*LIQUIDACION!$D$1045/IF(AND(LIQUIDACION!$D$1044&gt;LIQUIDACION!$B$1046,LIQUIDACION!$B$1046&gt;LIQUIDACION!$D$1043),366,365)),0)</f>
        <v>0</v>
      </c>
      <c r="AI146" s="618">
        <f>IF(AI$12=TRUE,(($H146*LIQUIDACION!$L$1047)*LIQUIDACION!$D$1045/IF(AND(LIQUIDACION!$D$1044&gt;LIQUIDACION!$B$1046,LIQUIDACION!$B$1046&gt;LIQUIDACION!$D$1043),366,365)),0)</f>
        <v>0</v>
      </c>
      <c r="AJ146" s="618">
        <f>IF(AJ$12=TRUE,(($I146*LIQUIDACION!$L$1047)*LIQUIDACION!$D$1045/IF(AND(LIQUIDACION!$D$1044&gt;LIQUIDACION!$B$1046,LIQUIDACION!$B$1046&gt;LIQUIDACION!$D$1043),366,365)),0)</f>
        <v>0</v>
      </c>
      <c r="AK146" s="618">
        <f>IF(AK$12=TRUE,(($J146*LIQUIDACION!$L$1047)*LIQUIDACION!$D$1045/IF(AND(LIQUIDACION!$D$1044&gt;LIQUIDACION!$B$1046,LIQUIDACION!$B$1046&gt;LIQUIDACION!$D$1043),366,365)),0)</f>
        <v>0</v>
      </c>
      <c r="AL146" s="618">
        <f>IF(AL$12=TRUE,(($K146*LIQUIDACION!$L$1047)*LIQUIDACION!$D$1045/IF(AND(LIQUIDACION!$D$1044&gt;LIQUIDACION!$B$1046,LIQUIDACION!$B$1046&gt;LIQUIDACION!$D$1043),366,365)),0)</f>
        <v>0</v>
      </c>
      <c r="AM146" s="618">
        <f>IF(AM$12=TRUE,(($L146*LIQUIDACION!$L$1047)*LIQUIDACION!$D$1045/IF(AND(LIQUIDACION!$D$1044&gt;LIQUIDACION!$B$1046,LIQUIDACION!$B$1046&gt;LIQUIDACION!$D$1043),366,365)),0)</f>
        <v>0</v>
      </c>
      <c r="AN146" s="618">
        <f>IF(AN$12=TRUE,(($M146*LIQUIDACION!$L$1047)*LIQUIDACION!$D$1045/IF(AND(LIQUIDACION!$D$1044&gt;LIQUIDACION!$B$1046,LIQUIDACION!$B$1046&gt;LIQUIDACION!$D$1043),366,365)),0)</f>
        <v>0</v>
      </c>
      <c r="AO146" s="618">
        <f>IF(AO$12=TRUE,(($N146*LIQUIDACION!$L$1047)*LIQUIDACION!$D$1045/IF(AND(LIQUIDACION!$D$1044&gt;LIQUIDACION!$B$1046,LIQUIDACION!$B$1046&gt;LIQUIDACION!$D$1043),366,365)),0)</f>
        <v>0</v>
      </c>
      <c r="AP146" s="618">
        <f>IF(AP$12=TRUE,(($O146*LIQUIDACION!$L$1047)*LIQUIDACION!$D$1045/IF(AND(LIQUIDACION!$D$1044&gt;LIQUIDACION!$B$1046,LIQUIDACION!$B$1046&gt;LIQUIDACION!$D$1043),366,365)),0)</f>
        <v>0</v>
      </c>
      <c r="AQ146" s="618">
        <f>IF(AQ$12=TRUE,(($P146*LIQUIDACION!$L$1047)*LIQUIDACION!$D$1045/IF(AND(LIQUIDACION!$D$1044&gt;LIQUIDACION!$B$1046,LIQUIDACION!$B$1046&gt;LIQUIDACION!$D$1043),366,365)),0)</f>
        <v>0</v>
      </c>
      <c r="AR146" s="618">
        <f>IF(AR$12=TRUE,(($Q146*LIQUIDACION!$L$1047)*LIQUIDACION!$D$1045/IF(AND(LIQUIDACION!$D$1044&gt;LIQUIDACION!$B$1046,LIQUIDACION!$B$1046&gt;LIQUIDACION!$D$1043),366,365)),0)</f>
        <v>0</v>
      </c>
      <c r="AS146" s="618">
        <f>IF(AS$12=TRUE,(($R146*LIQUIDACION!$L$1047)*LIQUIDACION!$D$1045/IF(AND(LIQUIDACION!$D$1044&gt;LIQUIDACION!$B$1046,LIQUIDACION!$B$1046&gt;LIQUIDACION!$D$1043),366,365)),0)</f>
        <v>0</v>
      </c>
      <c r="AT146" s="618">
        <f>IF(AT$12=TRUE,(($S146*LIQUIDACION!$L$1047)*LIQUIDACION!$D$1045/IF(AND(LIQUIDACION!$D$1044&gt;LIQUIDACION!$B$1046,LIQUIDACION!$B$1046&gt;LIQUIDACION!$D$1043),366,365)),0)</f>
        <v>0</v>
      </c>
      <c r="AU146" s="618">
        <f>IF(AU$12=TRUE,(($T146*LIQUIDACION!$L$1047)*LIQUIDACION!$D$1045/IF(AND(LIQUIDACION!$D$1044&gt;LIQUIDACION!$B$1046,LIQUIDACION!$B$1046&gt;LIQUIDACION!$D$1043),366,365)),0)</f>
        <v>0</v>
      </c>
      <c r="AV146" s="618">
        <f>IF(AV$12=TRUE,(($U146*LIQUIDACION!$L$1047)*LIQUIDACION!$D$1045/IF(AND(LIQUIDACION!$D$1044&gt;LIQUIDACION!$B$1046,LIQUIDACION!$B$1046&gt;LIQUIDACION!$D$1043),366,365)),0)</f>
        <v>0</v>
      </c>
      <c r="AW146" s="618">
        <f>IF(AW$12=TRUE,(($V146*LIQUIDACION!$L$1047)*LIQUIDACION!$D$1045/IF(AND(LIQUIDACION!$D$1044&gt;LIQUIDACION!$B$1046,LIQUIDACION!$B$1046&gt;LIQUIDACION!$D$1043),366,365)),0)</f>
        <v>0</v>
      </c>
      <c r="AX146" s="618">
        <f>IF(AX$12=TRUE,(($W146*LIQUIDACION!$L$1047)*LIQUIDACION!$D$1045/IF(AND(LIQUIDACION!$D$1044&gt;LIQUIDACION!$B$1046,LIQUIDACION!$B$1046&gt;LIQUIDACION!$D$1043),366,365)),0)</f>
        <v>0</v>
      </c>
    </row>
    <row r="147" spans="2:50" x14ac:dyDescent="0.25">
      <c r="B147" s="121">
        <v>135</v>
      </c>
      <c r="C147" s="125"/>
      <c r="D147" s="170"/>
      <c r="E147" s="170"/>
      <c r="F147" s="170"/>
      <c r="G147" s="170">
        <f t="shared" si="13"/>
        <v>0</v>
      </c>
      <c r="H147" s="170">
        <f t="shared" si="14"/>
        <v>0</v>
      </c>
      <c r="I147" s="170"/>
      <c r="J147" s="170"/>
      <c r="K147" s="170"/>
      <c r="L147" s="170"/>
      <c r="M147" s="170"/>
      <c r="N147" s="170"/>
      <c r="O147" s="170"/>
      <c r="P147" s="170"/>
      <c r="Q147" s="170"/>
      <c r="R147" s="170"/>
      <c r="S147" s="170"/>
      <c r="T147" s="170"/>
      <c r="U147" s="170"/>
      <c r="V147" s="170"/>
      <c r="W147" s="170"/>
      <c r="X147" s="170"/>
      <c r="Y147" s="170"/>
      <c r="Z147" s="170"/>
      <c r="AA147" s="170"/>
      <c r="AB147" s="415">
        <f t="shared" si="15"/>
        <v>0</v>
      </c>
      <c r="AC147" s="415">
        <f t="shared" si="16"/>
        <v>0</v>
      </c>
      <c r="AE147" s="618">
        <f>IF(AE$12=TRUE,(($D147*LIQUIDACION!$L$1046)*LIQUIDACION!$D$1045/IF(AND(LIQUIDACION!$D$1044&gt;LIQUIDACION!$B$1046,LIQUIDACION!$B$1046&gt;LIQUIDACION!$D$1043),366,365)),0)</f>
        <v>0</v>
      </c>
      <c r="AF147" s="618">
        <f>IF(AF$12=TRUE,(($E147*LIQUIDACION!$L$1046)*LIQUIDACION!$D$1045/IF(AND(LIQUIDACION!$D$1044&gt;LIQUIDACION!$B$1046,LIQUIDACION!$B$1046&gt;LIQUIDACION!$D$1043),366,365)),0)</f>
        <v>0</v>
      </c>
      <c r="AG147" s="618">
        <f>IF(AG$12=TRUE,(($F147*LIQUIDACION!$L$1046)*LIQUIDACION!$D$1045/IF(AND(LIQUIDACION!$D$1044&gt;LIQUIDACION!$B$1046,LIQUIDACION!$B$1046&gt;LIQUIDACION!$D$1043),366,365)),0)</f>
        <v>0</v>
      </c>
      <c r="AH147" s="618">
        <f>IF(AH$12=TRUE,(($G147*LIQUIDACION!$L$1046)*LIQUIDACION!$D$1045/IF(AND(LIQUIDACION!$D$1044&gt;LIQUIDACION!$B$1046,LIQUIDACION!$B$1046&gt;LIQUIDACION!$D$1043),366,365)),0)</f>
        <v>0</v>
      </c>
      <c r="AI147" s="618">
        <f>IF(AI$12=TRUE,(($H147*LIQUIDACION!$L$1047)*LIQUIDACION!$D$1045/IF(AND(LIQUIDACION!$D$1044&gt;LIQUIDACION!$B$1046,LIQUIDACION!$B$1046&gt;LIQUIDACION!$D$1043),366,365)),0)</f>
        <v>0</v>
      </c>
      <c r="AJ147" s="618">
        <f>IF(AJ$12=TRUE,(($I147*LIQUIDACION!$L$1047)*LIQUIDACION!$D$1045/IF(AND(LIQUIDACION!$D$1044&gt;LIQUIDACION!$B$1046,LIQUIDACION!$B$1046&gt;LIQUIDACION!$D$1043),366,365)),0)</f>
        <v>0</v>
      </c>
      <c r="AK147" s="618">
        <f>IF(AK$12=TRUE,(($J147*LIQUIDACION!$L$1047)*LIQUIDACION!$D$1045/IF(AND(LIQUIDACION!$D$1044&gt;LIQUIDACION!$B$1046,LIQUIDACION!$B$1046&gt;LIQUIDACION!$D$1043),366,365)),0)</f>
        <v>0</v>
      </c>
      <c r="AL147" s="618">
        <f>IF(AL$12=TRUE,(($K147*LIQUIDACION!$L$1047)*LIQUIDACION!$D$1045/IF(AND(LIQUIDACION!$D$1044&gt;LIQUIDACION!$B$1046,LIQUIDACION!$B$1046&gt;LIQUIDACION!$D$1043),366,365)),0)</f>
        <v>0</v>
      </c>
      <c r="AM147" s="618">
        <f>IF(AM$12=TRUE,(($L147*LIQUIDACION!$L$1047)*LIQUIDACION!$D$1045/IF(AND(LIQUIDACION!$D$1044&gt;LIQUIDACION!$B$1046,LIQUIDACION!$B$1046&gt;LIQUIDACION!$D$1043),366,365)),0)</f>
        <v>0</v>
      </c>
      <c r="AN147" s="618">
        <f>IF(AN$12=TRUE,(($M147*LIQUIDACION!$L$1047)*LIQUIDACION!$D$1045/IF(AND(LIQUIDACION!$D$1044&gt;LIQUIDACION!$B$1046,LIQUIDACION!$B$1046&gt;LIQUIDACION!$D$1043),366,365)),0)</f>
        <v>0</v>
      </c>
      <c r="AO147" s="618">
        <f>IF(AO$12=TRUE,(($N147*LIQUIDACION!$L$1047)*LIQUIDACION!$D$1045/IF(AND(LIQUIDACION!$D$1044&gt;LIQUIDACION!$B$1046,LIQUIDACION!$B$1046&gt;LIQUIDACION!$D$1043),366,365)),0)</f>
        <v>0</v>
      </c>
      <c r="AP147" s="618">
        <f>IF(AP$12=TRUE,(($O147*LIQUIDACION!$L$1047)*LIQUIDACION!$D$1045/IF(AND(LIQUIDACION!$D$1044&gt;LIQUIDACION!$B$1046,LIQUIDACION!$B$1046&gt;LIQUIDACION!$D$1043),366,365)),0)</f>
        <v>0</v>
      </c>
      <c r="AQ147" s="618">
        <f>IF(AQ$12=TRUE,(($P147*LIQUIDACION!$L$1047)*LIQUIDACION!$D$1045/IF(AND(LIQUIDACION!$D$1044&gt;LIQUIDACION!$B$1046,LIQUIDACION!$B$1046&gt;LIQUIDACION!$D$1043),366,365)),0)</f>
        <v>0</v>
      </c>
      <c r="AR147" s="618">
        <f>IF(AR$12=TRUE,(($Q147*LIQUIDACION!$L$1047)*LIQUIDACION!$D$1045/IF(AND(LIQUIDACION!$D$1044&gt;LIQUIDACION!$B$1046,LIQUIDACION!$B$1046&gt;LIQUIDACION!$D$1043),366,365)),0)</f>
        <v>0</v>
      </c>
      <c r="AS147" s="618">
        <f>IF(AS$12=TRUE,(($R147*LIQUIDACION!$L$1047)*LIQUIDACION!$D$1045/IF(AND(LIQUIDACION!$D$1044&gt;LIQUIDACION!$B$1046,LIQUIDACION!$B$1046&gt;LIQUIDACION!$D$1043),366,365)),0)</f>
        <v>0</v>
      </c>
      <c r="AT147" s="618">
        <f>IF(AT$12=TRUE,(($S147*LIQUIDACION!$L$1047)*LIQUIDACION!$D$1045/IF(AND(LIQUIDACION!$D$1044&gt;LIQUIDACION!$B$1046,LIQUIDACION!$B$1046&gt;LIQUIDACION!$D$1043),366,365)),0)</f>
        <v>0</v>
      </c>
      <c r="AU147" s="618">
        <f>IF(AU$12=TRUE,(($T147*LIQUIDACION!$L$1047)*LIQUIDACION!$D$1045/IF(AND(LIQUIDACION!$D$1044&gt;LIQUIDACION!$B$1046,LIQUIDACION!$B$1046&gt;LIQUIDACION!$D$1043),366,365)),0)</f>
        <v>0</v>
      </c>
      <c r="AV147" s="618">
        <f>IF(AV$12=TRUE,(($U147*LIQUIDACION!$L$1047)*LIQUIDACION!$D$1045/IF(AND(LIQUIDACION!$D$1044&gt;LIQUIDACION!$B$1046,LIQUIDACION!$B$1046&gt;LIQUIDACION!$D$1043),366,365)),0)</f>
        <v>0</v>
      </c>
      <c r="AW147" s="618">
        <f>IF(AW$12=TRUE,(($V147*LIQUIDACION!$L$1047)*LIQUIDACION!$D$1045/IF(AND(LIQUIDACION!$D$1044&gt;LIQUIDACION!$B$1046,LIQUIDACION!$B$1046&gt;LIQUIDACION!$D$1043),366,365)),0)</f>
        <v>0</v>
      </c>
      <c r="AX147" s="618">
        <f>IF(AX$12=TRUE,(($W147*LIQUIDACION!$L$1047)*LIQUIDACION!$D$1045/IF(AND(LIQUIDACION!$D$1044&gt;LIQUIDACION!$B$1046,LIQUIDACION!$B$1046&gt;LIQUIDACION!$D$1043),366,365)),0)</f>
        <v>0</v>
      </c>
    </row>
    <row r="148" spans="2:50" x14ac:dyDescent="0.25">
      <c r="B148" s="123">
        <v>136</v>
      </c>
      <c r="C148" s="125"/>
      <c r="D148" s="170"/>
      <c r="E148" s="170"/>
      <c r="F148" s="170"/>
      <c r="G148" s="170">
        <f t="shared" si="13"/>
        <v>0</v>
      </c>
      <c r="H148" s="170">
        <f t="shared" si="14"/>
        <v>0</v>
      </c>
      <c r="I148" s="170"/>
      <c r="J148" s="170"/>
      <c r="K148" s="170"/>
      <c r="L148" s="170"/>
      <c r="M148" s="170"/>
      <c r="N148" s="170"/>
      <c r="O148" s="170"/>
      <c r="P148" s="170"/>
      <c r="Q148" s="170"/>
      <c r="R148" s="170"/>
      <c r="S148" s="170"/>
      <c r="T148" s="170"/>
      <c r="U148" s="170"/>
      <c r="V148" s="170"/>
      <c r="W148" s="170"/>
      <c r="X148" s="170"/>
      <c r="Y148" s="170"/>
      <c r="Z148" s="170"/>
      <c r="AA148" s="170"/>
      <c r="AB148" s="415">
        <f t="shared" si="15"/>
        <v>0</v>
      </c>
      <c r="AC148" s="415">
        <f t="shared" si="16"/>
        <v>0</v>
      </c>
      <c r="AE148" s="618">
        <f>IF(AE$12=TRUE,(($D148*LIQUIDACION!$L$1046)*LIQUIDACION!$D$1045/IF(AND(LIQUIDACION!$D$1044&gt;LIQUIDACION!$B$1046,LIQUIDACION!$B$1046&gt;LIQUIDACION!$D$1043),366,365)),0)</f>
        <v>0</v>
      </c>
      <c r="AF148" s="618">
        <f>IF(AF$12=TRUE,(($E148*LIQUIDACION!$L$1046)*LIQUIDACION!$D$1045/IF(AND(LIQUIDACION!$D$1044&gt;LIQUIDACION!$B$1046,LIQUIDACION!$B$1046&gt;LIQUIDACION!$D$1043),366,365)),0)</f>
        <v>0</v>
      </c>
      <c r="AG148" s="618">
        <f>IF(AG$12=TRUE,(($F148*LIQUIDACION!$L$1046)*LIQUIDACION!$D$1045/IF(AND(LIQUIDACION!$D$1044&gt;LIQUIDACION!$B$1046,LIQUIDACION!$B$1046&gt;LIQUIDACION!$D$1043),366,365)),0)</f>
        <v>0</v>
      </c>
      <c r="AH148" s="618">
        <f>IF(AH$12=TRUE,(($G148*LIQUIDACION!$L$1046)*LIQUIDACION!$D$1045/IF(AND(LIQUIDACION!$D$1044&gt;LIQUIDACION!$B$1046,LIQUIDACION!$B$1046&gt;LIQUIDACION!$D$1043),366,365)),0)</f>
        <v>0</v>
      </c>
      <c r="AI148" s="618">
        <f>IF(AI$12=TRUE,(($H148*LIQUIDACION!$L$1047)*LIQUIDACION!$D$1045/IF(AND(LIQUIDACION!$D$1044&gt;LIQUIDACION!$B$1046,LIQUIDACION!$B$1046&gt;LIQUIDACION!$D$1043),366,365)),0)</f>
        <v>0</v>
      </c>
      <c r="AJ148" s="618">
        <f>IF(AJ$12=TRUE,(($I148*LIQUIDACION!$L$1047)*LIQUIDACION!$D$1045/IF(AND(LIQUIDACION!$D$1044&gt;LIQUIDACION!$B$1046,LIQUIDACION!$B$1046&gt;LIQUIDACION!$D$1043),366,365)),0)</f>
        <v>0</v>
      </c>
      <c r="AK148" s="618">
        <f>IF(AK$12=TRUE,(($J148*LIQUIDACION!$L$1047)*LIQUIDACION!$D$1045/IF(AND(LIQUIDACION!$D$1044&gt;LIQUIDACION!$B$1046,LIQUIDACION!$B$1046&gt;LIQUIDACION!$D$1043),366,365)),0)</f>
        <v>0</v>
      </c>
      <c r="AL148" s="618">
        <f>IF(AL$12=TRUE,(($K148*LIQUIDACION!$L$1047)*LIQUIDACION!$D$1045/IF(AND(LIQUIDACION!$D$1044&gt;LIQUIDACION!$B$1046,LIQUIDACION!$B$1046&gt;LIQUIDACION!$D$1043),366,365)),0)</f>
        <v>0</v>
      </c>
      <c r="AM148" s="618">
        <f>IF(AM$12=TRUE,(($L148*LIQUIDACION!$L$1047)*LIQUIDACION!$D$1045/IF(AND(LIQUIDACION!$D$1044&gt;LIQUIDACION!$B$1046,LIQUIDACION!$B$1046&gt;LIQUIDACION!$D$1043),366,365)),0)</f>
        <v>0</v>
      </c>
      <c r="AN148" s="618">
        <f>IF(AN$12=TRUE,(($M148*LIQUIDACION!$L$1047)*LIQUIDACION!$D$1045/IF(AND(LIQUIDACION!$D$1044&gt;LIQUIDACION!$B$1046,LIQUIDACION!$B$1046&gt;LIQUIDACION!$D$1043),366,365)),0)</f>
        <v>0</v>
      </c>
      <c r="AO148" s="618">
        <f>IF(AO$12=TRUE,(($N148*LIQUIDACION!$L$1047)*LIQUIDACION!$D$1045/IF(AND(LIQUIDACION!$D$1044&gt;LIQUIDACION!$B$1046,LIQUIDACION!$B$1046&gt;LIQUIDACION!$D$1043),366,365)),0)</f>
        <v>0</v>
      </c>
      <c r="AP148" s="618">
        <f>IF(AP$12=TRUE,(($O148*LIQUIDACION!$L$1047)*LIQUIDACION!$D$1045/IF(AND(LIQUIDACION!$D$1044&gt;LIQUIDACION!$B$1046,LIQUIDACION!$B$1046&gt;LIQUIDACION!$D$1043),366,365)),0)</f>
        <v>0</v>
      </c>
      <c r="AQ148" s="618">
        <f>IF(AQ$12=TRUE,(($P148*LIQUIDACION!$L$1047)*LIQUIDACION!$D$1045/IF(AND(LIQUIDACION!$D$1044&gt;LIQUIDACION!$B$1046,LIQUIDACION!$B$1046&gt;LIQUIDACION!$D$1043),366,365)),0)</f>
        <v>0</v>
      </c>
      <c r="AR148" s="618">
        <f>IF(AR$12=TRUE,(($Q148*LIQUIDACION!$L$1047)*LIQUIDACION!$D$1045/IF(AND(LIQUIDACION!$D$1044&gt;LIQUIDACION!$B$1046,LIQUIDACION!$B$1046&gt;LIQUIDACION!$D$1043),366,365)),0)</f>
        <v>0</v>
      </c>
      <c r="AS148" s="618">
        <f>IF(AS$12=TRUE,(($R148*LIQUIDACION!$L$1047)*LIQUIDACION!$D$1045/IF(AND(LIQUIDACION!$D$1044&gt;LIQUIDACION!$B$1046,LIQUIDACION!$B$1046&gt;LIQUIDACION!$D$1043),366,365)),0)</f>
        <v>0</v>
      </c>
      <c r="AT148" s="618">
        <f>IF(AT$12=TRUE,(($S148*LIQUIDACION!$L$1047)*LIQUIDACION!$D$1045/IF(AND(LIQUIDACION!$D$1044&gt;LIQUIDACION!$B$1046,LIQUIDACION!$B$1046&gt;LIQUIDACION!$D$1043),366,365)),0)</f>
        <v>0</v>
      </c>
      <c r="AU148" s="618">
        <f>IF(AU$12=TRUE,(($T148*LIQUIDACION!$L$1047)*LIQUIDACION!$D$1045/IF(AND(LIQUIDACION!$D$1044&gt;LIQUIDACION!$B$1046,LIQUIDACION!$B$1046&gt;LIQUIDACION!$D$1043),366,365)),0)</f>
        <v>0</v>
      </c>
      <c r="AV148" s="618">
        <f>IF(AV$12=TRUE,(($U148*LIQUIDACION!$L$1047)*LIQUIDACION!$D$1045/IF(AND(LIQUIDACION!$D$1044&gt;LIQUIDACION!$B$1046,LIQUIDACION!$B$1046&gt;LIQUIDACION!$D$1043),366,365)),0)</f>
        <v>0</v>
      </c>
      <c r="AW148" s="618">
        <f>IF(AW$12=TRUE,(($V148*LIQUIDACION!$L$1047)*LIQUIDACION!$D$1045/IF(AND(LIQUIDACION!$D$1044&gt;LIQUIDACION!$B$1046,LIQUIDACION!$B$1046&gt;LIQUIDACION!$D$1043),366,365)),0)</f>
        <v>0</v>
      </c>
      <c r="AX148" s="618">
        <f>IF(AX$12=TRUE,(($W148*LIQUIDACION!$L$1047)*LIQUIDACION!$D$1045/IF(AND(LIQUIDACION!$D$1044&gt;LIQUIDACION!$B$1046,LIQUIDACION!$B$1046&gt;LIQUIDACION!$D$1043),366,365)),0)</f>
        <v>0</v>
      </c>
    </row>
    <row r="149" spans="2:50" x14ac:dyDescent="0.25">
      <c r="B149" s="121">
        <v>137</v>
      </c>
      <c r="C149" s="125"/>
      <c r="D149" s="170"/>
      <c r="E149" s="170"/>
      <c r="F149" s="170"/>
      <c r="G149" s="170">
        <f t="shared" si="13"/>
        <v>0</v>
      </c>
      <c r="H149" s="170">
        <f t="shared" si="14"/>
        <v>0</v>
      </c>
      <c r="I149" s="170"/>
      <c r="J149" s="170"/>
      <c r="K149" s="170"/>
      <c r="L149" s="170"/>
      <c r="M149" s="170"/>
      <c r="N149" s="170"/>
      <c r="O149" s="170"/>
      <c r="P149" s="170"/>
      <c r="Q149" s="170"/>
      <c r="R149" s="170"/>
      <c r="S149" s="170"/>
      <c r="T149" s="170"/>
      <c r="U149" s="170"/>
      <c r="V149" s="170"/>
      <c r="W149" s="170"/>
      <c r="X149" s="170"/>
      <c r="Y149" s="170"/>
      <c r="Z149" s="170"/>
      <c r="AA149" s="170"/>
      <c r="AB149" s="415">
        <f t="shared" si="15"/>
        <v>0</v>
      </c>
      <c r="AC149" s="415">
        <f t="shared" si="16"/>
        <v>0</v>
      </c>
      <c r="AE149" s="618">
        <f>IF(AE$12=TRUE,(($D149*LIQUIDACION!$L$1046)*LIQUIDACION!$D$1045/IF(AND(LIQUIDACION!$D$1044&gt;LIQUIDACION!$B$1046,LIQUIDACION!$B$1046&gt;LIQUIDACION!$D$1043),366,365)),0)</f>
        <v>0</v>
      </c>
      <c r="AF149" s="618">
        <f>IF(AF$12=TRUE,(($E149*LIQUIDACION!$L$1046)*LIQUIDACION!$D$1045/IF(AND(LIQUIDACION!$D$1044&gt;LIQUIDACION!$B$1046,LIQUIDACION!$B$1046&gt;LIQUIDACION!$D$1043),366,365)),0)</f>
        <v>0</v>
      </c>
      <c r="AG149" s="618">
        <f>IF(AG$12=TRUE,(($F149*LIQUIDACION!$L$1046)*LIQUIDACION!$D$1045/IF(AND(LIQUIDACION!$D$1044&gt;LIQUIDACION!$B$1046,LIQUIDACION!$B$1046&gt;LIQUIDACION!$D$1043),366,365)),0)</f>
        <v>0</v>
      </c>
      <c r="AH149" s="618">
        <f>IF(AH$12=TRUE,(($G149*LIQUIDACION!$L$1046)*LIQUIDACION!$D$1045/IF(AND(LIQUIDACION!$D$1044&gt;LIQUIDACION!$B$1046,LIQUIDACION!$B$1046&gt;LIQUIDACION!$D$1043),366,365)),0)</f>
        <v>0</v>
      </c>
      <c r="AI149" s="618">
        <f>IF(AI$12=TRUE,(($H149*LIQUIDACION!$L$1047)*LIQUIDACION!$D$1045/IF(AND(LIQUIDACION!$D$1044&gt;LIQUIDACION!$B$1046,LIQUIDACION!$B$1046&gt;LIQUIDACION!$D$1043),366,365)),0)</f>
        <v>0</v>
      </c>
      <c r="AJ149" s="618">
        <f>IF(AJ$12=TRUE,(($I149*LIQUIDACION!$L$1047)*LIQUIDACION!$D$1045/IF(AND(LIQUIDACION!$D$1044&gt;LIQUIDACION!$B$1046,LIQUIDACION!$B$1046&gt;LIQUIDACION!$D$1043),366,365)),0)</f>
        <v>0</v>
      </c>
      <c r="AK149" s="618">
        <f>IF(AK$12=TRUE,(($J149*LIQUIDACION!$L$1047)*LIQUIDACION!$D$1045/IF(AND(LIQUIDACION!$D$1044&gt;LIQUIDACION!$B$1046,LIQUIDACION!$B$1046&gt;LIQUIDACION!$D$1043),366,365)),0)</f>
        <v>0</v>
      </c>
      <c r="AL149" s="618">
        <f>IF(AL$12=TRUE,(($K149*LIQUIDACION!$L$1047)*LIQUIDACION!$D$1045/IF(AND(LIQUIDACION!$D$1044&gt;LIQUIDACION!$B$1046,LIQUIDACION!$B$1046&gt;LIQUIDACION!$D$1043),366,365)),0)</f>
        <v>0</v>
      </c>
      <c r="AM149" s="618">
        <f>IF(AM$12=TRUE,(($L149*LIQUIDACION!$L$1047)*LIQUIDACION!$D$1045/IF(AND(LIQUIDACION!$D$1044&gt;LIQUIDACION!$B$1046,LIQUIDACION!$B$1046&gt;LIQUIDACION!$D$1043),366,365)),0)</f>
        <v>0</v>
      </c>
      <c r="AN149" s="618">
        <f>IF(AN$12=TRUE,(($M149*LIQUIDACION!$L$1047)*LIQUIDACION!$D$1045/IF(AND(LIQUIDACION!$D$1044&gt;LIQUIDACION!$B$1046,LIQUIDACION!$B$1046&gt;LIQUIDACION!$D$1043),366,365)),0)</f>
        <v>0</v>
      </c>
      <c r="AO149" s="618">
        <f>IF(AO$12=TRUE,(($N149*LIQUIDACION!$L$1047)*LIQUIDACION!$D$1045/IF(AND(LIQUIDACION!$D$1044&gt;LIQUIDACION!$B$1046,LIQUIDACION!$B$1046&gt;LIQUIDACION!$D$1043),366,365)),0)</f>
        <v>0</v>
      </c>
      <c r="AP149" s="618">
        <f>IF(AP$12=TRUE,(($O149*LIQUIDACION!$L$1047)*LIQUIDACION!$D$1045/IF(AND(LIQUIDACION!$D$1044&gt;LIQUIDACION!$B$1046,LIQUIDACION!$B$1046&gt;LIQUIDACION!$D$1043),366,365)),0)</f>
        <v>0</v>
      </c>
      <c r="AQ149" s="618">
        <f>IF(AQ$12=TRUE,(($P149*LIQUIDACION!$L$1047)*LIQUIDACION!$D$1045/IF(AND(LIQUIDACION!$D$1044&gt;LIQUIDACION!$B$1046,LIQUIDACION!$B$1046&gt;LIQUIDACION!$D$1043),366,365)),0)</f>
        <v>0</v>
      </c>
      <c r="AR149" s="618">
        <f>IF(AR$12=TRUE,(($Q149*LIQUIDACION!$L$1047)*LIQUIDACION!$D$1045/IF(AND(LIQUIDACION!$D$1044&gt;LIQUIDACION!$B$1046,LIQUIDACION!$B$1046&gt;LIQUIDACION!$D$1043),366,365)),0)</f>
        <v>0</v>
      </c>
      <c r="AS149" s="618">
        <f>IF(AS$12=TRUE,(($R149*LIQUIDACION!$L$1047)*LIQUIDACION!$D$1045/IF(AND(LIQUIDACION!$D$1044&gt;LIQUIDACION!$B$1046,LIQUIDACION!$B$1046&gt;LIQUIDACION!$D$1043),366,365)),0)</f>
        <v>0</v>
      </c>
      <c r="AT149" s="618">
        <f>IF(AT$12=TRUE,(($S149*LIQUIDACION!$L$1047)*LIQUIDACION!$D$1045/IF(AND(LIQUIDACION!$D$1044&gt;LIQUIDACION!$B$1046,LIQUIDACION!$B$1046&gt;LIQUIDACION!$D$1043),366,365)),0)</f>
        <v>0</v>
      </c>
      <c r="AU149" s="618">
        <f>IF(AU$12=TRUE,(($T149*LIQUIDACION!$L$1047)*LIQUIDACION!$D$1045/IF(AND(LIQUIDACION!$D$1044&gt;LIQUIDACION!$B$1046,LIQUIDACION!$B$1046&gt;LIQUIDACION!$D$1043),366,365)),0)</f>
        <v>0</v>
      </c>
      <c r="AV149" s="618">
        <f>IF(AV$12=TRUE,(($U149*LIQUIDACION!$L$1047)*LIQUIDACION!$D$1045/IF(AND(LIQUIDACION!$D$1044&gt;LIQUIDACION!$B$1046,LIQUIDACION!$B$1046&gt;LIQUIDACION!$D$1043),366,365)),0)</f>
        <v>0</v>
      </c>
      <c r="AW149" s="618">
        <f>IF(AW$12=TRUE,(($V149*LIQUIDACION!$L$1047)*LIQUIDACION!$D$1045/IF(AND(LIQUIDACION!$D$1044&gt;LIQUIDACION!$B$1046,LIQUIDACION!$B$1046&gt;LIQUIDACION!$D$1043),366,365)),0)</f>
        <v>0</v>
      </c>
      <c r="AX149" s="618">
        <f>IF(AX$12=TRUE,(($W149*LIQUIDACION!$L$1047)*LIQUIDACION!$D$1045/IF(AND(LIQUIDACION!$D$1044&gt;LIQUIDACION!$B$1046,LIQUIDACION!$B$1046&gt;LIQUIDACION!$D$1043),366,365)),0)</f>
        <v>0</v>
      </c>
    </row>
    <row r="150" spans="2:50" x14ac:dyDescent="0.25">
      <c r="B150" s="123">
        <v>138</v>
      </c>
      <c r="C150" s="125"/>
      <c r="D150" s="170"/>
      <c r="E150" s="170"/>
      <c r="F150" s="170"/>
      <c r="G150" s="170">
        <f t="shared" si="13"/>
        <v>0</v>
      </c>
      <c r="H150" s="170">
        <f t="shared" si="14"/>
        <v>0</v>
      </c>
      <c r="I150" s="170"/>
      <c r="J150" s="170"/>
      <c r="K150" s="170"/>
      <c r="L150" s="170"/>
      <c r="M150" s="170"/>
      <c r="N150" s="170"/>
      <c r="O150" s="170"/>
      <c r="P150" s="170"/>
      <c r="Q150" s="170"/>
      <c r="R150" s="170"/>
      <c r="S150" s="170"/>
      <c r="T150" s="170"/>
      <c r="U150" s="170"/>
      <c r="V150" s="170"/>
      <c r="W150" s="170"/>
      <c r="X150" s="170"/>
      <c r="Y150" s="170"/>
      <c r="Z150" s="170"/>
      <c r="AA150" s="170"/>
      <c r="AB150" s="415">
        <f t="shared" si="15"/>
        <v>0</v>
      </c>
      <c r="AC150" s="415">
        <f t="shared" si="16"/>
        <v>0</v>
      </c>
      <c r="AE150" s="618">
        <f>IF(AE$12=TRUE,(($D150*LIQUIDACION!$L$1046)*LIQUIDACION!$D$1045/IF(AND(LIQUIDACION!$D$1044&gt;LIQUIDACION!$B$1046,LIQUIDACION!$B$1046&gt;LIQUIDACION!$D$1043),366,365)),0)</f>
        <v>0</v>
      </c>
      <c r="AF150" s="618">
        <f>IF(AF$12=TRUE,(($E150*LIQUIDACION!$L$1046)*LIQUIDACION!$D$1045/IF(AND(LIQUIDACION!$D$1044&gt;LIQUIDACION!$B$1046,LIQUIDACION!$B$1046&gt;LIQUIDACION!$D$1043),366,365)),0)</f>
        <v>0</v>
      </c>
      <c r="AG150" s="618">
        <f>IF(AG$12=TRUE,(($F150*LIQUIDACION!$L$1046)*LIQUIDACION!$D$1045/IF(AND(LIQUIDACION!$D$1044&gt;LIQUIDACION!$B$1046,LIQUIDACION!$B$1046&gt;LIQUIDACION!$D$1043),366,365)),0)</f>
        <v>0</v>
      </c>
      <c r="AH150" s="618">
        <f>IF(AH$12=TRUE,(($G150*LIQUIDACION!$L$1046)*LIQUIDACION!$D$1045/IF(AND(LIQUIDACION!$D$1044&gt;LIQUIDACION!$B$1046,LIQUIDACION!$B$1046&gt;LIQUIDACION!$D$1043),366,365)),0)</f>
        <v>0</v>
      </c>
      <c r="AI150" s="618">
        <f>IF(AI$12=TRUE,(($H150*LIQUIDACION!$L$1047)*LIQUIDACION!$D$1045/IF(AND(LIQUIDACION!$D$1044&gt;LIQUIDACION!$B$1046,LIQUIDACION!$B$1046&gt;LIQUIDACION!$D$1043),366,365)),0)</f>
        <v>0</v>
      </c>
      <c r="AJ150" s="618">
        <f>IF(AJ$12=TRUE,(($I150*LIQUIDACION!$L$1047)*LIQUIDACION!$D$1045/IF(AND(LIQUIDACION!$D$1044&gt;LIQUIDACION!$B$1046,LIQUIDACION!$B$1046&gt;LIQUIDACION!$D$1043),366,365)),0)</f>
        <v>0</v>
      </c>
      <c r="AK150" s="618">
        <f>IF(AK$12=TRUE,(($J150*LIQUIDACION!$L$1047)*LIQUIDACION!$D$1045/IF(AND(LIQUIDACION!$D$1044&gt;LIQUIDACION!$B$1046,LIQUIDACION!$B$1046&gt;LIQUIDACION!$D$1043),366,365)),0)</f>
        <v>0</v>
      </c>
      <c r="AL150" s="618">
        <f>IF(AL$12=TRUE,(($K150*LIQUIDACION!$L$1047)*LIQUIDACION!$D$1045/IF(AND(LIQUIDACION!$D$1044&gt;LIQUIDACION!$B$1046,LIQUIDACION!$B$1046&gt;LIQUIDACION!$D$1043),366,365)),0)</f>
        <v>0</v>
      </c>
      <c r="AM150" s="618">
        <f>IF(AM$12=TRUE,(($L150*LIQUIDACION!$L$1047)*LIQUIDACION!$D$1045/IF(AND(LIQUIDACION!$D$1044&gt;LIQUIDACION!$B$1046,LIQUIDACION!$B$1046&gt;LIQUIDACION!$D$1043),366,365)),0)</f>
        <v>0</v>
      </c>
      <c r="AN150" s="618">
        <f>IF(AN$12=TRUE,(($M150*LIQUIDACION!$L$1047)*LIQUIDACION!$D$1045/IF(AND(LIQUIDACION!$D$1044&gt;LIQUIDACION!$B$1046,LIQUIDACION!$B$1046&gt;LIQUIDACION!$D$1043),366,365)),0)</f>
        <v>0</v>
      </c>
      <c r="AO150" s="618">
        <f>IF(AO$12=TRUE,(($N150*LIQUIDACION!$L$1047)*LIQUIDACION!$D$1045/IF(AND(LIQUIDACION!$D$1044&gt;LIQUIDACION!$B$1046,LIQUIDACION!$B$1046&gt;LIQUIDACION!$D$1043),366,365)),0)</f>
        <v>0</v>
      </c>
      <c r="AP150" s="618">
        <f>IF(AP$12=TRUE,(($O150*LIQUIDACION!$L$1047)*LIQUIDACION!$D$1045/IF(AND(LIQUIDACION!$D$1044&gt;LIQUIDACION!$B$1046,LIQUIDACION!$B$1046&gt;LIQUIDACION!$D$1043),366,365)),0)</f>
        <v>0</v>
      </c>
      <c r="AQ150" s="618">
        <f>IF(AQ$12=TRUE,(($P150*LIQUIDACION!$L$1047)*LIQUIDACION!$D$1045/IF(AND(LIQUIDACION!$D$1044&gt;LIQUIDACION!$B$1046,LIQUIDACION!$B$1046&gt;LIQUIDACION!$D$1043),366,365)),0)</f>
        <v>0</v>
      </c>
      <c r="AR150" s="618">
        <f>IF(AR$12=TRUE,(($Q150*LIQUIDACION!$L$1047)*LIQUIDACION!$D$1045/IF(AND(LIQUIDACION!$D$1044&gt;LIQUIDACION!$B$1046,LIQUIDACION!$B$1046&gt;LIQUIDACION!$D$1043),366,365)),0)</f>
        <v>0</v>
      </c>
      <c r="AS150" s="618">
        <f>IF(AS$12=TRUE,(($R150*LIQUIDACION!$L$1047)*LIQUIDACION!$D$1045/IF(AND(LIQUIDACION!$D$1044&gt;LIQUIDACION!$B$1046,LIQUIDACION!$B$1046&gt;LIQUIDACION!$D$1043),366,365)),0)</f>
        <v>0</v>
      </c>
      <c r="AT150" s="618">
        <f>IF(AT$12=TRUE,(($S150*LIQUIDACION!$L$1047)*LIQUIDACION!$D$1045/IF(AND(LIQUIDACION!$D$1044&gt;LIQUIDACION!$B$1046,LIQUIDACION!$B$1046&gt;LIQUIDACION!$D$1043),366,365)),0)</f>
        <v>0</v>
      </c>
      <c r="AU150" s="618">
        <f>IF(AU$12=TRUE,(($T150*LIQUIDACION!$L$1047)*LIQUIDACION!$D$1045/IF(AND(LIQUIDACION!$D$1044&gt;LIQUIDACION!$B$1046,LIQUIDACION!$B$1046&gt;LIQUIDACION!$D$1043),366,365)),0)</f>
        <v>0</v>
      </c>
      <c r="AV150" s="618">
        <f>IF(AV$12=TRUE,(($U150*LIQUIDACION!$L$1047)*LIQUIDACION!$D$1045/IF(AND(LIQUIDACION!$D$1044&gt;LIQUIDACION!$B$1046,LIQUIDACION!$B$1046&gt;LIQUIDACION!$D$1043),366,365)),0)</f>
        <v>0</v>
      </c>
      <c r="AW150" s="618">
        <f>IF(AW$12=TRUE,(($V150*LIQUIDACION!$L$1047)*LIQUIDACION!$D$1045/IF(AND(LIQUIDACION!$D$1044&gt;LIQUIDACION!$B$1046,LIQUIDACION!$B$1046&gt;LIQUIDACION!$D$1043),366,365)),0)</f>
        <v>0</v>
      </c>
      <c r="AX150" s="618">
        <f>IF(AX$12=TRUE,(($W150*LIQUIDACION!$L$1047)*LIQUIDACION!$D$1045/IF(AND(LIQUIDACION!$D$1044&gt;LIQUIDACION!$B$1046,LIQUIDACION!$B$1046&gt;LIQUIDACION!$D$1043),366,365)),0)</f>
        <v>0</v>
      </c>
    </row>
    <row r="151" spans="2:50" x14ac:dyDescent="0.25">
      <c r="B151" s="121">
        <v>139</v>
      </c>
      <c r="C151" s="125"/>
      <c r="D151" s="170"/>
      <c r="E151" s="170"/>
      <c r="F151" s="170"/>
      <c r="G151" s="170">
        <f t="shared" si="13"/>
        <v>0</v>
      </c>
      <c r="H151" s="170">
        <f t="shared" si="14"/>
        <v>0</v>
      </c>
      <c r="I151" s="170"/>
      <c r="J151" s="170"/>
      <c r="K151" s="170"/>
      <c r="L151" s="170"/>
      <c r="M151" s="170"/>
      <c r="N151" s="170"/>
      <c r="O151" s="170"/>
      <c r="P151" s="170"/>
      <c r="Q151" s="170"/>
      <c r="R151" s="170"/>
      <c r="S151" s="170"/>
      <c r="T151" s="170"/>
      <c r="U151" s="170"/>
      <c r="V151" s="170"/>
      <c r="W151" s="170"/>
      <c r="X151" s="170"/>
      <c r="Y151" s="170"/>
      <c r="Z151" s="170"/>
      <c r="AA151" s="170"/>
      <c r="AB151" s="415">
        <f t="shared" si="15"/>
        <v>0</v>
      </c>
      <c r="AC151" s="415">
        <f t="shared" si="16"/>
        <v>0</v>
      </c>
      <c r="AE151" s="618">
        <f>IF(AE$12=TRUE,(($D151*LIQUIDACION!$L$1046)*LIQUIDACION!$D$1045/IF(AND(LIQUIDACION!$D$1044&gt;LIQUIDACION!$B$1046,LIQUIDACION!$B$1046&gt;LIQUIDACION!$D$1043),366,365)),0)</f>
        <v>0</v>
      </c>
      <c r="AF151" s="618">
        <f>IF(AF$12=TRUE,(($E151*LIQUIDACION!$L$1046)*LIQUIDACION!$D$1045/IF(AND(LIQUIDACION!$D$1044&gt;LIQUIDACION!$B$1046,LIQUIDACION!$B$1046&gt;LIQUIDACION!$D$1043),366,365)),0)</f>
        <v>0</v>
      </c>
      <c r="AG151" s="618">
        <f>IF(AG$12=TRUE,(($F151*LIQUIDACION!$L$1046)*LIQUIDACION!$D$1045/IF(AND(LIQUIDACION!$D$1044&gt;LIQUIDACION!$B$1046,LIQUIDACION!$B$1046&gt;LIQUIDACION!$D$1043),366,365)),0)</f>
        <v>0</v>
      </c>
      <c r="AH151" s="618">
        <f>IF(AH$12=TRUE,(($G151*LIQUIDACION!$L$1046)*LIQUIDACION!$D$1045/IF(AND(LIQUIDACION!$D$1044&gt;LIQUIDACION!$B$1046,LIQUIDACION!$B$1046&gt;LIQUIDACION!$D$1043),366,365)),0)</f>
        <v>0</v>
      </c>
      <c r="AI151" s="618">
        <f>IF(AI$12=TRUE,(($H151*LIQUIDACION!$L$1047)*LIQUIDACION!$D$1045/IF(AND(LIQUIDACION!$D$1044&gt;LIQUIDACION!$B$1046,LIQUIDACION!$B$1046&gt;LIQUIDACION!$D$1043),366,365)),0)</f>
        <v>0</v>
      </c>
      <c r="AJ151" s="618">
        <f>IF(AJ$12=TRUE,(($I151*LIQUIDACION!$L$1047)*LIQUIDACION!$D$1045/IF(AND(LIQUIDACION!$D$1044&gt;LIQUIDACION!$B$1046,LIQUIDACION!$B$1046&gt;LIQUIDACION!$D$1043),366,365)),0)</f>
        <v>0</v>
      </c>
      <c r="AK151" s="618">
        <f>IF(AK$12=TRUE,(($J151*LIQUIDACION!$L$1047)*LIQUIDACION!$D$1045/IF(AND(LIQUIDACION!$D$1044&gt;LIQUIDACION!$B$1046,LIQUIDACION!$B$1046&gt;LIQUIDACION!$D$1043),366,365)),0)</f>
        <v>0</v>
      </c>
      <c r="AL151" s="618">
        <f>IF(AL$12=TRUE,(($K151*LIQUIDACION!$L$1047)*LIQUIDACION!$D$1045/IF(AND(LIQUIDACION!$D$1044&gt;LIQUIDACION!$B$1046,LIQUIDACION!$B$1046&gt;LIQUIDACION!$D$1043),366,365)),0)</f>
        <v>0</v>
      </c>
      <c r="AM151" s="618">
        <f>IF(AM$12=TRUE,(($L151*LIQUIDACION!$L$1047)*LIQUIDACION!$D$1045/IF(AND(LIQUIDACION!$D$1044&gt;LIQUIDACION!$B$1046,LIQUIDACION!$B$1046&gt;LIQUIDACION!$D$1043),366,365)),0)</f>
        <v>0</v>
      </c>
      <c r="AN151" s="618">
        <f>IF(AN$12=TRUE,(($M151*LIQUIDACION!$L$1047)*LIQUIDACION!$D$1045/IF(AND(LIQUIDACION!$D$1044&gt;LIQUIDACION!$B$1046,LIQUIDACION!$B$1046&gt;LIQUIDACION!$D$1043),366,365)),0)</f>
        <v>0</v>
      </c>
      <c r="AO151" s="618">
        <f>IF(AO$12=TRUE,(($N151*LIQUIDACION!$L$1047)*LIQUIDACION!$D$1045/IF(AND(LIQUIDACION!$D$1044&gt;LIQUIDACION!$B$1046,LIQUIDACION!$B$1046&gt;LIQUIDACION!$D$1043),366,365)),0)</f>
        <v>0</v>
      </c>
      <c r="AP151" s="618">
        <f>IF(AP$12=TRUE,(($O151*LIQUIDACION!$L$1047)*LIQUIDACION!$D$1045/IF(AND(LIQUIDACION!$D$1044&gt;LIQUIDACION!$B$1046,LIQUIDACION!$B$1046&gt;LIQUIDACION!$D$1043),366,365)),0)</f>
        <v>0</v>
      </c>
      <c r="AQ151" s="618">
        <f>IF(AQ$12=TRUE,(($P151*LIQUIDACION!$L$1047)*LIQUIDACION!$D$1045/IF(AND(LIQUIDACION!$D$1044&gt;LIQUIDACION!$B$1046,LIQUIDACION!$B$1046&gt;LIQUIDACION!$D$1043),366,365)),0)</f>
        <v>0</v>
      </c>
      <c r="AR151" s="618">
        <f>IF(AR$12=TRUE,(($Q151*LIQUIDACION!$L$1047)*LIQUIDACION!$D$1045/IF(AND(LIQUIDACION!$D$1044&gt;LIQUIDACION!$B$1046,LIQUIDACION!$B$1046&gt;LIQUIDACION!$D$1043),366,365)),0)</f>
        <v>0</v>
      </c>
      <c r="AS151" s="618">
        <f>IF(AS$12=TRUE,(($R151*LIQUIDACION!$L$1047)*LIQUIDACION!$D$1045/IF(AND(LIQUIDACION!$D$1044&gt;LIQUIDACION!$B$1046,LIQUIDACION!$B$1046&gt;LIQUIDACION!$D$1043),366,365)),0)</f>
        <v>0</v>
      </c>
      <c r="AT151" s="618">
        <f>IF(AT$12=TRUE,(($S151*LIQUIDACION!$L$1047)*LIQUIDACION!$D$1045/IF(AND(LIQUIDACION!$D$1044&gt;LIQUIDACION!$B$1046,LIQUIDACION!$B$1046&gt;LIQUIDACION!$D$1043),366,365)),0)</f>
        <v>0</v>
      </c>
      <c r="AU151" s="618">
        <f>IF(AU$12=TRUE,(($T151*LIQUIDACION!$L$1047)*LIQUIDACION!$D$1045/IF(AND(LIQUIDACION!$D$1044&gt;LIQUIDACION!$B$1046,LIQUIDACION!$B$1046&gt;LIQUIDACION!$D$1043),366,365)),0)</f>
        <v>0</v>
      </c>
      <c r="AV151" s="618">
        <f>IF(AV$12=TRUE,(($U151*LIQUIDACION!$L$1047)*LIQUIDACION!$D$1045/IF(AND(LIQUIDACION!$D$1044&gt;LIQUIDACION!$B$1046,LIQUIDACION!$B$1046&gt;LIQUIDACION!$D$1043),366,365)),0)</f>
        <v>0</v>
      </c>
      <c r="AW151" s="618">
        <f>IF(AW$12=TRUE,(($V151*LIQUIDACION!$L$1047)*LIQUIDACION!$D$1045/IF(AND(LIQUIDACION!$D$1044&gt;LIQUIDACION!$B$1046,LIQUIDACION!$B$1046&gt;LIQUIDACION!$D$1043),366,365)),0)</f>
        <v>0</v>
      </c>
      <c r="AX151" s="618">
        <f>IF(AX$12=TRUE,(($W151*LIQUIDACION!$L$1047)*LIQUIDACION!$D$1045/IF(AND(LIQUIDACION!$D$1044&gt;LIQUIDACION!$B$1046,LIQUIDACION!$B$1046&gt;LIQUIDACION!$D$1043),366,365)),0)</f>
        <v>0</v>
      </c>
    </row>
    <row r="152" spans="2:50" x14ac:dyDescent="0.25">
      <c r="B152" s="123">
        <v>140</v>
      </c>
      <c r="C152" s="125"/>
      <c r="D152" s="170"/>
      <c r="E152" s="170"/>
      <c r="F152" s="170"/>
      <c r="G152" s="170">
        <f t="shared" si="13"/>
        <v>0</v>
      </c>
      <c r="H152" s="170">
        <f t="shared" si="14"/>
        <v>0</v>
      </c>
      <c r="I152" s="170"/>
      <c r="J152" s="170"/>
      <c r="K152" s="170"/>
      <c r="L152" s="170"/>
      <c r="M152" s="170"/>
      <c r="N152" s="170"/>
      <c r="O152" s="170"/>
      <c r="P152" s="170"/>
      <c r="Q152" s="170"/>
      <c r="R152" s="170"/>
      <c r="S152" s="170"/>
      <c r="T152" s="170"/>
      <c r="U152" s="170"/>
      <c r="V152" s="170"/>
      <c r="W152" s="170"/>
      <c r="X152" s="170"/>
      <c r="Y152" s="170"/>
      <c r="Z152" s="170"/>
      <c r="AA152" s="170"/>
      <c r="AB152" s="415">
        <f t="shared" si="15"/>
        <v>0</v>
      </c>
      <c r="AC152" s="415">
        <f t="shared" si="16"/>
        <v>0</v>
      </c>
      <c r="AE152" s="618">
        <f>IF(AE$12=TRUE,(($D152*LIQUIDACION!$L$1046)*LIQUIDACION!$D$1045/IF(AND(LIQUIDACION!$D$1044&gt;LIQUIDACION!$B$1046,LIQUIDACION!$B$1046&gt;LIQUIDACION!$D$1043),366,365)),0)</f>
        <v>0</v>
      </c>
      <c r="AF152" s="618">
        <f>IF(AF$12=TRUE,(($E152*LIQUIDACION!$L$1046)*LIQUIDACION!$D$1045/IF(AND(LIQUIDACION!$D$1044&gt;LIQUIDACION!$B$1046,LIQUIDACION!$B$1046&gt;LIQUIDACION!$D$1043),366,365)),0)</f>
        <v>0</v>
      </c>
      <c r="AG152" s="618">
        <f>IF(AG$12=TRUE,(($F152*LIQUIDACION!$L$1046)*LIQUIDACION!$D$1045/IF(AND(LIQUIDACION!$D$1044&gt;LIQUIDACION!$B$1046,LIQUIDACION!$B$1046&gt;LIQUIDACION!$D$1043),366,365)),0)</f>
        <v>0</v>
      </c>
      <c r="AH152" s="618">
        <f>IF(AH$12=TRUE,(($G152*LIQUIDACION!$L$1046)*LIQUIDACION!$D$1045/IF(AND(LIQUIDACION!$D$1044&gt;LIQUIDACION!$B$1046,LIQUIDACION!$B$1046&gt;LIQUIDACION!$D$1043),366,365)),0)</f>
        <v>0</v>
      </c>
      <c r="AI152" s="618">
        <f>IF(AI$12=TRUE,(($H152*LIQUIDACION!$L$1047)*LIQUIDACION!$D$1045/IF(AND(LIQUIDACION!$D$1044&gt;LIQUIDACION!$B$1046,LIQUIDACION!$B$1046&gt;LIQUIDACION!$D$1043),366,365)),0)</f>
        <v>0</v>
      </c>
      <c r="AJ152" s="618">
        <f>IF(AJ$12=TRUE,(($I152*LIQUIDACION!$L$1047)*LIQUIDACION!$D$1045/IF(AND(LIQUIDACION!$D$1044&gt;LIQUIDACION!$B$1046,LIQUIDACION!$B$1046&gt;LIQUIDACION!$D$1043),366,365)),0)</f>
        <v>0</v>
      </c>
      <c r="AK152" s="618">
        <f>IF(AK$12=TRUE,(($J152*LIQUIDACION!$L$1047)*LIQUIDACION!$D$1045/IF(AND(LIQUIDACION!$D$1044&gt;LIQUIDACION!$B$1046,LIQUIDACION!$B$1046&gt;LIQUIDACION!$D$1043),366,365)),0)</f>
        <v>0</v>
      </c>
      <c r="AL152" s="618">
        <f>IF(AL$12=TRUE,(($K152*LIQUIDACION!$L$1047)*LIQUIDACION!$D$1045/IF(AND(LIQUIDACION!$D$1044&gt;LIQUIDACION!$B$1046,LIQUIDACION!$B$1046&gt;LIQUIDACION!$D$1043),366,365)),0)</f>
        <v>0</v>
      </c>
      <c r="AM152" s="618">
        <f>IF(AM$12=TRUE,(($L152*LIQUIDACION!$L$1047)*LIQUIDACION!$D$1045/IF(AND(LIQUIDACION!$D$1044&gt;LIQUIDACION!$B$1046,LIQUIDACION!$B$1046&gt;LIQUIDACION!$D$1043),366,365)),0)</f>
        <v>0</v>
      </c>
      <c r="AN152" s="618">
        <f>IF(AN$12=TRUE,(($M152*LIQUIDACION!$L$1047)*LIQUIDACION!$D$1045/IF(AND(LIQUIDACION!$D$1044&gt;LIQUIDACION!$B$1046,LIQUIDACION!$B$1046&gt;LIQUIDACION!$D$1043),366,365)),0)</f>
        <v>0</v>
      </c>
      <c r="AO152" s="618">
        <f>IF(AO$12=TRUE,(($N152*LIQUIDACION!$L$1047)*LIQUIDACION!$D$1045/IF(AND(LIQUIDACION!$D$1044&gt;LIQUIDACION!$B$1046,LIQUIDACION!$B$1046&gt;LIQUIDACION!$D$1043),366,365)),0)</f>
        <v>0</v>
      </c>
      <c r="AP152" s="618">
        <f>IF(AP$12=TRUE,(($O152*LIQUIDACION!$L$1047)*LIQUIDACION!$D$1045/IF(AND(LIQUIDACION!$D$1044&gt;LIQUIDACION!$B$1046,LIQUIDACION!$B$1046&gt;LIQUIDACION!$D$1043),366,365)),0)</f>
        <v>0</v>
      </c>
      <c r="AQ152" s="618">
        <f>IF(AQ$12=TRUE,(($P152*LIQUIDACION!$L$1047)*LIQUIDACION!$D$1045/IF(AND(LIQUIDACION!$D$1044&gt;LIQUIDACION!$B$1046,LIQUIDACION!$B$1046&gt;LIQUIDACION!$D$1043),366,365)),0)</f>
        <v>0</v>
      </c>
      <c r="AR152" s="618">
        <f>IF(AR$12=TRUE,(($Q152*LIQUIDACION!$L$1047)*LIQUIDACION!$D$1045/IF(AND(LIQUIDACION!$D$1044&gt;LIQUIDACION!$B$1046,LIQUIDACION!$B$1046&gt;LIQUIDACION!$D$1043),366,365)),0)</f>
        <v>0</v>
      </c>
      <c r="AS152" s="618">
        <f>IF(AS$12=TRUE,(($R152*LIQUIDACION!$L$1047)*LIQUIDACION!$D$1045/IF(AND(LIQUIDACION!$D$1044&gt;LIQUIDACION!$B$1046,LIQUIDACION!$B$1046&gt;LIQUIDACION!$D$1043),366,365)),0)</f>
        <v>0</v>
      </c>
      <c r="AT152" s="618">
        <f>IF(AT$12=TRUE,(($S152*LIQUIDACION!$L$1047)*LIQUIDACION!$D$1045/IF(AND(LIQUIDACION!$D$1044&gt;LIQUIDACION!$B$1046,LIQUIDACION!$B$1046&gt;LIQUIDACION!$D$1043),366,365)),0)</f>
        <v>0</v>
      </c>
      <c r="AU152" s="618">
        <f>IF(AU$12=TRUE,(($T152*LIQUIDACION!$L$1047)*LIQUIDACION!$D$1045/IF(AND(LIQUIDACION!$D$1044&gt;LIQUIDACION!$B$1046,LIQUIDACION!$B$1046&gt;LIQUIDACION!$D$1043),366,365)),0)</f>
        <v>0</v>
      </c>
      <c r="AV152" s="618">
        <f>IF(AV$12=TRUE,(($U152*LIQUIDACION!$L$1047)*LIQUIDACION!$D$1045/IF(AND(LIQUIDACION!$D$1044&gt;LIQUIDACION!$B$1046,LIQUIDACION!$B$1046&gt;LIQUIDACION!$D$1043),366,365)),0)</f>
        <v>0</v>
      </c>
      <c r="AW152" s="618">
        <f>IF(AW$12=TRUE,(($V152*LIQUIDACION!$L$1047)*LIQUIDACION!$D$1045/IF(AND(LIQUIDACION!$D$1044&gt;LIQUIDACION!$B$1046,LIQUIDACION!$B$1046&gt;LIQUIDACION!$D$1043),366,365)),0)</f>
        <v>0</v>
      </c>
      <c r="AX152" s="618">
        <f>IF(AX$12=TRUE,(($W152*LIQUIDACION!$L$1047)*LIQUIDACION!$D$1045/IF(AND(LIQUIDACION!$D$1044&gt;LIQUIDACION!$B$1046,LIQUIDACION!$B$1046&gt;LIQUIDACION!$D$1043),366,365)),0)</f>
        <v>0</v>
      </c>
    </row>
    <row r="153" spans="2:50" x14ac:dyDescent="0.25">
      <c r="B153" s="121">
        <v>141</v>
      </c>
      <c r="C153" s="125"/>
      <c r="D153" s="170"/>
      <c r="E153" s="170"/>
      <c r="F153" s="170"/>
      <c r="G153" s="170">
        <f t="shared" si="13"/>
        <v>0</v>
      </c>
      <c r="H153" s="170">
        <f t="shared" si="14"/>
        <v>0</v>
      </c>
      <c r="I153" s="170"/>
      <c r="J153" s="170"/>
      <c r="K153" s="170"/>
      <c r="L153" s="170"/>
      <c r="M153" s="170"/>
      <c r="N153" s="170"/>
      <c r="O153" s="170"/>
      <c r="P153" s="170"/>
      <c r="Q153" s="170"/>
      <c r="R153" s="170"/>
      <c r="S153" s="170"/>
      <c r="T153" s="170"/>
      <c r="U153" s="170"/>
      <c r="V153" s="170"/>
      <c r="W153" s="170"/>
      <c r="X153" s="170"/>
      <c r="Y153" s="170"/>
      <c r="Z153" s="170"/>
      <c r="AA153" s="170"/>
      <c r="AB153" s="415">
        <f t="shared" si="15"/>
        <v>0</v>
      </c>
      <c r="AC153" s="415">
        <f t="shared" si="16"/>
        <v>0</v>
      </c>
      <c r="AE153" s="618">
        <f>IF(AE$12=TRUE,(($D153*LIQUIDACION!$L$1046)*LIQUIDACION!$D$1045/IF(AND(LIQUIDACION!$D$1044&gt;LIQUIDACION!$B$1046,LIQUIDACION!$B$1046&gt;LIQUIDACION!$D$1043),366,365)),0)</f>
        <v>0</v>
      </c>
      <c r="AF153" s="618">
        <f>IF(AF$12=TRUE,(($E153*LIQUIDACION!$L$1046)*LIQUIDACION!$D$1045/IF(AND(LIQUIDACION!$D$1044&gt;LIQUIDACION!$B$1046,LIQUIDACION!$B$1046&gt;LIQUIDACION!$D$1043),366,365)),0)</f>
        <v>0</v>
      </c>
      <c r="AG153" s="618">
        <f>IF(AG$12=TRUE,(($F153*LIQUIDACION!$L$1046)*LIQUIDACION!$D$1045/IF(AND(LIQUIDACION!$D$1044&gt;LIQUIDACION!$B$1046,LIQUIDACION!$B$1046&gt;LIQUIDACION!$D$1043),366,365)),0)</f>
        <v>0</v>
      </c>
      <c r="AH153" s="618">
        <f>IF(AH$12=TRUE,(($G153*LIQUIDACION!$L$1046)*LIQUIDACION!$D$1045/IF(AND(LIQUIDACION!$D$1044&gt;LIQUIDACION!$B$1046,LIQUIDACION!$B$1046&gt;LIQUIDACION!$D$1043),366,365)),0)</f>
        <v>0</v>
      </c>
      <c r="AI153" s="618">
        <f>IF(AI$12=TRUE,(($H153*LIQUIDACION!$L$1047)*LIQUIDACION!$D$1045/IF(AND(LIQUIDACION!$D$1044&gt;LIQUIDACION!$B$1046,LIQUIDACION!$B$1046&gt;LIQUIDACION!$D$1043),366,365)),0)</f>
        <v>0</v>
      </c>
      <c r="AJ153" s="618">
        <f>IF(AJ$12=TRUE,(($I153*LIQUIDACION!$L$1047)*LIQUIDACION!$D$1045/IF(AND(LIQUIDACION!$D$1044&gt;LIQUIDACION!$B$1046,LIQUIDACION!$B$1046&gt;LIQUIDACION!$D$1043),366,365)),0)</f>
        <v>0</v>
      </c>
      <c r="AK153" s="618">
        <f>IF(AK$12=TRUE,(($J153*LIQUIDACION!$L$1047)*LIQUIDACION!$D$1045/IF(AND(LIQUIDACION!$D$1044&gt;LIQUIDACION!$B$1046,LIQUIDACION!$B$1046&gt;LIQUIDACION!$D$1043),366,365)),0)</f>
        <v>0</v>
      </c>
      <c r="AL153" s="618">
        <f>IF(AL$12=TRUE,(($K153*LIQUIDACION!$L$1047)*LIQUIDACION!$D$1045/IF(AND(LIQUIDACION!$D$1044&gt;LIQUIDACION!$B$1046,LIQUIDACION!$B$1046&gt;LIQUIDACION!$D$1043),366,365)),0)</f>
        <v>0</v>
      </c>
      <c r="AM153" s="618">
        <f>IF(AM$12=TRUE,(($L153*LIQUIDACION!$L$1047)*LIQUIDACION!$D$1045/IF(AND(LIQUIDACION!$D$1044&gt;LIQUIDACION!$B$1046,LIQUIDACION!$B$1046&gt;LIQUIDACION!$D$1043),366,365)),0)</f>
        <v>0</v>
      </c>
      <c r="AN153" s="618">
        <f>IF(AN$12=TRUE,(($M153*LIQUIDACION!$L$1047)*LIQUIDACION!$D$1045/IF(AND(LIQUIDACION!$D$1044&gt;LIQUIDACION!$B$1046,LIQUIDACION!$B$1046&gt;LIQUIDACION!$D$1043),366,365)),0)</f>
        <v>0</v>
      </c>
      <c r="AO153" s="618">
        <f>IF(AO$12=TRUE,(($N153*LIQUIDACION!$L$1047)*LIQUIDACION!$D$1045/IF(AND(LIQUIDACION!$D$1044&gt;LIQUIDACION!$B$1046,LIQUIDACION!$B$1046&gt;LIQUIDACION!$D$1043),366,365)),0)</f>
        <v>0</v>
      </c>
      <c r="AP153" s="618">
        <f>IF(AP$12=TRUE,(($O153*LIQUIDACION!$L$1047)*LIQUIDACION!$D$1045/IF(AND(LIQUIDACION!$D$1044&gt;LIQUIDACION!$B$1046,LIQUIDACION!$B$1046&gt;LIQUIDACION!$D$1043),366,365)),0)</f>
        <v>0</v>
      </c>
      <c r="AQ153" s="618">
        <f>IF(AQ$12=TRUE,(($P153*LIQUIDACION!$L$1047)*LIQUIDACION!$D$1045/IF(AND(LIQUIDACION!$D$1044&gt;LIQUIDACION!$B$1046,LIQUIDACION!$B$1046&gt;LIQUIDACION!$D$1043),366,365)),0)</f>
        <v>0</v>
      </c>
      <c r="AR153" s="618">
        <f>IF(AR$12=TRUE,(($Q153*LIQUIDACION!$L$1047)*LIQUIDACION!$D$1045/IF(AND(LIQUIDACION!$D$1044&gt;LIQUIDACION!$B$1046,LIQUIDACION!$B$1046&gt;LIQUIDACION!$D$1043),366,365)),0)</f>
        <v>0</v>
      </c>
      <c r="AS153" s="618">
        <f>IF(AS$12=TRUE,(($R153*LIQUIDACION!$L$1047)*LIQUIDACION!$D$1045/IF(AND(LIQUIDACION!$D$1044&gt;LIQUIDACION!$B$1046,LIQUIDACION!$B$1046&gt;LIQUIDACION!$D$1043),366,365)),0)</f>
        <v>0</v>
      </c>
      <c r="AT153" s="618">
        <f>IF(AT$12=TRUE,(($S153*LIQUIDACION!$L$1047)*LIQUIDACION!$D$1045/IF(AND(LIQUIDACION!$D$1044&gt;LIQUIDACION!$B$1046,LIQUIDACION!$B$1046&gt;LIQUIDACION!$D$1043),366,365)),0)</f>
        <v>0</v>
      </c>
      <c r="AU153" s="618">
        <f>IF(AU$12=TRUE,(($T153*LIQUIDACION!$L$1047)*LIQUIDACION!$D$1045/IF(AND(LIQUIDACION!$D$1044&gt;LIQUIDACION!$B$1046,LIQUIDACION!$B$1046&gt;LIQUIDACION!$D$1043),366,365)),0)</f>
        <v>0</v>
      </c>
      <c r="AV153" s="618">
        <f>IF(AV$12=TRUE,(($U153*LIQUIDACION!$L$1047)*LIQUIDACION!$D$1045/IF(AND(LIQUIDACION!$D$1044&gt;LIQUIDACION!$B$1046,LIQUIDACION!$B$1046&gt;LIQUIDACION!$D$1043),366,365)),0)</f>
        <v>0</v>
      </c>
      <c r="AW153" s="618">
        <f>IF(AW$12=TRUE,(($V153*LIQUIDACION!$L$1047)*LIQUIDACION!$D$1045/IF(AND(LIQUIDACION!$D$1044&gt;LIQUIDACION!$B$1046,LIQUIDACION!$B$1046&gt;LIQUIDACION!$D$1043),366,365)),0)</f>
        <v>0</v>
      </c>
      <c r="AX153" s="618">
        <f>IF(AX$12=TRUE,(($W153*LIQUIDACION!$L$1047)*LIQUIDACION!$D$1045/IF(AND(LIQUIDACION!$D$1044&gt;LIQUIDACION!$B$1046,LIQUIDACION!$B$1046&gt;LIQUIDACION!$D$1043),366,365)),0)</f>
        <v>0</v>
      </c>
    </row>
    <row r="154" spans="2:50" x14ac:dyDescent="0.25">
      <c r="B154" s="123">
        <v>142</v>
      </c>
      <c r="C154" s="125"/>
      <c r="D154" s="170"/>
      <c r="E154" s="170"/>
      <c r="F154" s="170"/>
      <c r="G154" s="170">
        <f t="shared" si="13"/>
        <v>0</v>
      </c>
      <c r="H154" s="170">
        <f t="shared" si="14"/>
        <v>0</v>
      </c>
      <c r="I154" s="170"/>
      <c r="J154" s="170"/>
      <c r="K154" s="170"/>
      <c r="L154" s="170"/>
      <c r="M154" s="170"/>
      <c r="N154" s="170"/>
      <c r="O154" s="170"/>
      <c r="P154" s="170"/>
      <c r="Q154" s="170"/>
      <c r="R154" s="170"/>
      <c r="S154" s="170"/>
      <c r="T154" s="170"/>
      <c r="U154" s="170"/>
      <c r="V154" s="170"/>
      <c r="W154" s="170"/>
      <c r="X154" s="170"/>
      <c r="Y154" s="170"/>
      <c r="Z154" s="170"/>
      <c r="AA154" s="170"/>
      <c r="AB154" s="415">
        <f t="shared" si="15"/>
        <v>0</v>
      </c>
      <c r="AC154" s="415">
        <f t="shared" si="16"/>
        <v>0</v>
      </c>
      <c r="AE154" s="618">
        <f>IF(AE$12=TRUE,(($D154*LIQUIDACION!$L$1046)*LIQUIDACION!$D$1045/IF(AND(LIQUIDACION!$D$1044&gt;LIQUIDACION!$B$1046,LIQUIDACION!$B$1046&gt;LIQUIDACION!$D$1043),366,365)),0)</f>
        <v>0</v>
      </c>
      <c r="AF154" s="618">
        <f>IF(AF$12=TRUE,(($E154*LIQUIDACION!$L$1046)*LIQUIDACION!$D$1045/IF(AND(LIQUIDACION!$D$1044&gt;LIQUIDACION!$B$1046,LIQUIDACION!$B$1046&gt;LIQUIDACION!$D$1043),366,365)),0)</f>
        <v>0</v>
      </c>
      <c r="AG154" s="618">
        <f>IF(AG$12=TRUE,(($F154*LIQUIDACION!$L$1046)*LIQUIDACION!$D$1045/IF(AND(LIQUIDACION!$D$1044&gt;LIQUIDACION!$B$1046,LIQUIDACION!$B$1046&gt;LIQUIDACION!$D$1043),366,365)),0)</f>
        <v>0</v>
      </c>
      <c r="AH154" s="618">
        <f>IF(AH$12=TRUE,(($G154*LIQUIDACION!$L$1046)*LIQUIDACION!$D$1045/IF(AND(LIQUIDACION!$D$1044&gt;LIQUIDACION!$B$1046,LIQUIDACION!$B$1046&gt;LIQUIDACION!$D$1043),366,365)),0)</f>
        <v>0</v>
      </c>
      <c r="AI154" s="618">
        <f>IF(AI$12=TRUE,(($H154*LIQUIDACION!$L$1047)*LIQUIDACION!$D$1045/IF(AND(LIQUIDACION!$D$1044&gt;LIQUIDACION!$B$1046,LIQUIDACION!$B$1046&gt;LIQUIDACION!$D$1043),366,365)),0)</f>
        <v>0</v>
      </c>
      <c r="AJ154" s="618">
        <f>IF(AJ$12=TRUE,(($I154*LIQUIDACION!$L$1047)*LIQUIDACION!$D$1045/IF(AND(LIQUIDACION!$D$1044&gt;LIQUIDACION!$B$1046,LIQUIDACION!$B$1046&gt;LIQUIDACION!$D$1043),366,365)),0)</f>
        <v>0</v>
      </c>
      <c r="AK154" s="618">
        <f>IF(AK$12=TRUE,(($J154*LIQUIDACION!$L$1047)*LIQUIDACION!$D$1045/IF(AND(LIQUIDACION!$D$1044&gt;LIQUIDACION!$B$1046,LIQUIDACION!$B$1046&gt;LIQUIDACION!$D$1043),366,365)),0)</f>
        <v>0</v>
      </c>
      <c r="AL154" s="618">
        <f>IF(AL$12=TRUE,(($K154*LIQUIDACION!$L$1047)*LIQUIDACION!$D$1045/IF(AND(LIQUIDACION!$D$1044&gt;LIQUIDACION!$B$1046,LIQUIDACION!$B$1046&gt;LIQUIDACION!$D$1043),366,365)),0)</f>
        <v>0</v>
      </c>
      <c r="AM154" s="618">
        <f>IF(AM$12=TRUE,(($L154*LIQUIDACION!$L$1047)*LIQUIDACION!$D$1045/IF(AND(LIQUIDACION!$D$1044&gt;LIQUIDACION!$B$1046,LIQUIDACION!$B$1046&gt;LIQUIDACION!$D$1043),366,365)),0)</f>
        <v>0</v>
      </c>
      <c r="AN154" s="618">
        <f>IF(AN$12=TRUE,(($M154*LIQUIDACION!$L$1047)*LIQUIDACION!$D$1045/IF(AND(LIQUIDACION!$D$1044&gt;LIQUIDACION!$B$1046,LIQUIDACION!$B$1046&gt;LIQUIDACION!$D$1043),366,365)),0)</f>
        <v>0</v>
      </c>
      <c r="AO154" s="618">
        <f>IF(AO$12=TRUE,(($N154*LIQUIDACION!$L$1047)*LIQUIDACION!$D$1045/IF(AND(LIQUIDACION!$D$1044&gt;LIQUIDACION!$B$1046,LIQUIDACION!$B$1046&gt;LIQUIDACION!$D$1043),366,365)),0)</f>
        <v>0</v>
      </c>
      <c r="AP154" s="618">
        <f>IF(AP$12=TRUE,(($O154*LIQUIDACION!$L$1047)*LIQUIDACION!$D$1045/IF(AND(LIQUIDACION!$D$1044&gt;LIQUIDACION!$B$1046,LIQUIDACION!$B$1046&gt;LIQUIDACION!$D$1043),366,365)),0)</f>
        <v>0</v>
      </c>
      <c r="AQ154" s="618">
        <f>IF(AQ$12=TRUE,(($P154*LIQUIDACION!$L$1047)*LIQUIDACION!$D$1045/IF(AND(LIQUIDACION!$D$1044&gt;LIQUIDACION!$B$1046,LIQUIDACION!$B$1046&gt;LIQUIDACION!$D$1043),366,365)),0)</f>
        <v>0</v>
      </c>
      <c r="AR154" s="618">
        <f>IF(AR$12=TRUE,(($Q154*LIQUIDACION!$L$1047)*LIQUIDACION!$D$1045/IF(AND(LIQUIDACION!$D$1044&gt;LIQUIDACION!$B$1046,LIQUIDACION!$B$1046&gt;LIQUIDACION!$D$1043),366,365)),0)</f>
        <v>0</v>
      </c>
      <c r="AS154" s="618">
        <f>IF(AS$12=TRUE,(($R154*LIQUIDACION!$L$1047)*LIQUIDACION!$D$1045/IF(AND(LIQUIDACION!$D$1044&gt;LIQUIDACION!$B$1046,LIQUIDACION!$B$1046&gt;LIQUIDACION!$D$1043),366,365)),0)</f>
        <v>0</v>
      </c>
      <c r="AT154" s="618">
        <f>IF(AT$12=TRUE,(($S154*LIQUIDACION!$L$1047)*LIQUIDACION!$D$1045/IF(AND(LIQUIDACION!$D$1044&gt;LIQUIDACION!$B$1046,LIQUIDACION!$B$1046&gt;LIQUIDACION!$D$1043),366,365)),0)</f>
        <v>0</v>
      </c>
      <c r="AU154" s="618">
        <f>IF(AU$12=TRUE,(($T154*LIQUIDACION!$L$1047)*LIQUIDACION!$D$1045/IF(AND(LIQUIDACION!$D$1044&gt;LIQUIDACION!$B$1046,LIQUIDACION!$B$1046&gt;LIQUIDACION!$D$1043),366,365)),0)</f>
        <v>0</v>
      </c>
      <c r="AV154" s="618">
        <f>IF(AV$12=TRUE,(($U154*LIQUIDACION!$L$1047)*LIQUIDACION!$D$1045/IF(AND(LIQUIDACION!$D$1044&gt;LIQUIDACION!$B$1046,LIQUIDACION!$B$1046&gt;LIQUIDACION!$D$1043),366,365)),0)</f>
        <v>0</v>
      </c>
      <c r="AW154" s="618">
        <f>IF(AW$12=TRUE,(($V154*LIQUIDACION!$L$1047)*LIQUIDACION!$D$1045/IF(AND(LIQUIDACION!$D$1044&gt;LIQUIDACION!$B$1046,LIQUIDACION!$B$1046&gt;LIQUIDACION!$D$1043),366,365)),0)</f>
        <v>0</v>
      </c>
      <c r="AX154" s="618">
        <f>IF(AX$12=TRUE,(($W154*LIQUIDACION!$L$1047)*LIQUIDACION!$D$1045/IF(AND(LIQUIDACION!$D$1044&gt;LIQUIDACION!$B$1046,LIQUIDACION!$B$1046&gt;LIQUIDACION!$D$1043),366,365)),0)</f>
        <v>0</v>
      </c>
    </row>
    <row r="155" spans="2:50" x14ac:dyDescent="0.25">
      <c r="B155" s="121">
        <v>143</v>
      </c>
      <c r="C155" s="125"/>
      <c r="D155" s="170"/>
      <c r="E155" s="170"/>
      <c r="F155" s="170"/>
      <c r="G155" s="170">
        <f t="shared" si="13"/>
        <v>0</v>
      </c>
      <c r="H155" s="170">
        <f t="shared" si="14"/>
        <v>0</v>
      </c>
      <c r="I155" s="170"/>
      <c r="J155" s="170"/>
      <c r="K155" s="170"/>
      <c r="L155" s="170"/>
      <c r="M155" s="170"/>
      <c r="N155" s="170"/>
      <c r="O155" s="170"/>
      <c r="P155" s="170"/>
      <c r="Q155" s="170"/>
      <c r="R155" s="170"/>
      <c r="S155" s="170"/>
      <c r="T155" s="170"/>
      <c r="U155" s="170"/>
      <c r="V155" s="170"/>
      <c r="W155" s="170"/>
      <c r="X155" s="170"/>
      <c r="Y155" s="170"/>
      <c r="Z155" s="170"/>
      <c r="AA155" s="170"/>
      <c r="AB155" s="415">
        <f t="shared" si="15"/>
        <v>0</v>
      </c>
      <c r="AC155" s="415">
        <f t="shared" si="16"/>
        <v>0</v>
      </c>
      <c r="AE155" s="618">
        <f>IF(AE$12=TRUE,(($D155*LIQUIDACION!$L$1046)*LIQUIDACION!$D$1045/IF(AND(LIQUIDACION!$D$1044&gt;LIQUIDACION!$B$1046,LIQUIDACION!$B$1046&gt;LIQUIDACION!$D$1043),366,365)),0)</f>
        <v>0</v>
      </c>
      <c r="AF155" s="618">
        <f>IF(AF$12=TRUE,(($E155*LIQUIDACION!$L$1046)*LIQUIDACION!$D$1045/IF(AND(LIQUIDACION!$D$1044&gt;LIQUIDACION!$B$1046,LIQUIDACION!$B$1046&gt;LIQUIDACION!$D$1043),366,365)),0)</f>
        <v>0</v>
      </c>
      <c r="AG155" s="618">
        <f>IF(AG$12=TRUE,(($F155*LIQUIDACION!$L$1046)*LIQUIDACION!$D$1045/IF(AND(LIQUIDACION!$D$1044&gt;LIQUIDACION!$B$1046,LIQUIDACION!$B$1046&gt;LIQUIDACION!$D$1043),366,365)),0)</f>
        <v>0</v>
      </c>
      <c r="AH155" s="618">
        <f>IF(AH$12=TRUE,(($G155*LIQUIDACION!$L$1046)*LIQUIDACION!$D$1045/IF(AND(LIQUIDACION!$D$1044&gt;LIQUIDACION!$B$1046,LIQUIDACION!$B$1046&gt;LIQUIDACION!$D$1043),366,365)),0)</f>
        <v>0</v>
      </c>
      <c r="AI155" s="618">
        <f>IF(AI$12=TRUE,(($H155*LIQUIDACION!$L$1047)*LIQUIDACION!$D$1045/IF(AND(LIQUIDACION!$D$1044&gt;LIQUIDACION!$B$1046,LIQUIDACION!$B$1046&gt;LIQUIDACION!$D$1043),366,365)),0)</f>
        <v>0</v>
      </c>
      <c r="AJ155" s="618">
        <f>IF(AJ$12=TRUE,(($I155*LIQUIDACION!$L$1047)*LIQUIDACION!$D$1045/IF(AND(LIQUIDACION!$D$1044&gt;LIQUIDACION!$B$1046,LIQUIDACION!$B$1046&gt;LIQUIDACION!$D$1043),366,365)),0)</f>
        <v>0</v>
      </c>
      <c r="AK155" s="618">
        <f>IF(AK$12=TRUE,(($J155*LIQUIDACION!$L$1047)*LIQUIDACION!$D$1045/IF(AND(LIQUIDACION!$D$1044&gt;LIQUIDACION!$B$1046,LIQUIDACION!$B$1046&gt;LIQUIDACION!$D$1043),366,365)),0)</f>
        <v>0</v>
      </c>
      <c r="AL155" s="618">
        <f>IF(AL$12=TRUE,(($K155*LIQUIDACION!$L$1047)*LIQUIDACION!$D$1045/IF(AND(LIQUIDACION!$D$1044&gt;LIQUIDACION!$B$1046,LIQUIDACION!$B$1046&gt;LIQUIDACION!$D$1043),366,365)),0)</f>
        <v>0</v>
      </c>
      <c r="AM155" s="618">
        <f>IF(AM$12=TRUE,(($L155*LIQUIDACION!$L$1047)*LIQUIDACION!$D$1045/IF(AND(LIQUIDACION!$D$1044&gt;LIQUIDACION!$B$1046,LIQUIDACION!$B$1046&gt;LIQUIDACION!$D$1043),366,365)),0)</f>
        <v>0</v>
      </c>
      <c r="AN155" s="618">
        <f>IF(AN$12=TRUE,(($M155*LIQUIDACION!$L$1047)*LIQUIDACION!$D$1045/IF(AND(LIQUIDACION!$D$1044&gt;LIQUIDACION!$B$1046,LIQUIDACION!$B$1046&gt;LIQUIDACION!$D$1043),366,365)),0)</f>
        <v>0</v>
      </c>
      <c r="AO155" s="618">
        <f>IF(AO$12=TRUE,(($N155*LIQUIDACION!$L$1047)*LIQUIDACION!$D$1045/IF(AND(LIQUIDACION!$D$1044&gt;LIQUIDACION!$B$1046,LIQUIDACION!$B$1046&gt;LIQUIDACION!$D$1043),366,365)),0)</f>
        <v>0</v>
      </c>
      <c r="AP155" s="618">
        <f>IF(AP$12=TRUE,(($O155*LIQUIDACION!$L$1047)*LIQUIDACION!$D$1045/IF(AND(LIQUIDACION!$D$1044&gt;LIQUIDACION!$B$1046,LIQUIDACION!$B$1046&gt;LIQUIDACION!$D$1043),366,365)),0)</f>
        <v>0</v>
      </c>
      <c r="AQ155" s="618">
        <f>IF(AQ$12=TRUE,(($P155*LIQUIDACION!$L$1047)*LIQUIDACION!$D$1045/IF(AND(LIQUIDACION!$D$1044&gt;LIQUIDACION!$B$1046,LIQUIDACION!$B$1046&gt;LIQUIDACION!$D$1043),366,365)),0)</f>
        <v>0</v>
      </c>
      <c r="AR155" s="618">
        <f>IF(AR$12=TRUE,(($Q155*LIQUIDACION!$L$1047)*LIQUIDACION!$D$1045/IF(AND(LIQUIDACION!$D$1044&gt;LIQUIDACION!$B$1046,LIQUIDACION!$B$1046&gt;LIQUIDACION!$D$1043),366,365)),0)</f>
        <v>0</v>
      </c>
      <c r="AS155" s="618">
        <f>IF(AS$12=TRUE,(($R155*LIQUIDACION!$L$1047)*LIQUIDACION!$D$1045/IF(AND(LIQUIDACION!$D$1044&gt;LIQUIDACION!$B$1046,LIQUIDACION!$B$1046&gt;LIQUIDACION!$D$1043),366,365)),0)</f>
        <v>0</v>
      </c>
      <c r="AT155" s="618">
        <f>IF(AT$12=TRUE,(($S155*LIQUIDACION!$L$1047)*LIQUIDACION!$D$1045/IF(AND(LIQUIDACION!$D$1044&gt;LIQUIDACION!$B$1046,LIQUIDACION!$B$1046&gt;LIQUIDACION!$D$1043),366,365)),0)</f>
        <v>0</v>
      </c>
      <c r="AU155" s="618">
        <f>IF(AU$12=TRUE,(($T155*LIQUIDACION!$L$1047)*LIQUIDACION!$D$1045/IF(AND(LIQUIDACION!$D$1044&gt;LIQUIDACION!$B$1046,LIQUIDACION!$B$1046&gt;LIQUIDACION!$D$1043),366,365)),0)</f>
        <v>0</v>
      </c>
      <c r="AV155" s="618">
        <f>IF(AV$12=TRUE,(($U155*LIQUIDACION!$L$1047)*LIQUIDACION!$D$1045/IF(AND(LIQUIDACION!$D$1044&gt;LIQUIDACION!$B$1046,LIQUIDACION!$B$1046&gt;LIQUIDACION!$D$1043),366,365)),0)</f>
        <v>0</v>
      </c>
      <c r="AW155" s="618">
        <f>IF(AW$12=TRUE,(($V155*LIQUIDACION!$L$1047)*LIQUIDACION!$D$1045/IF(AND(LIQUIDACION!$D$1044&gt;LIQUIDACION!$B$1046,LIQUIDACION!$B$1046&gt;LIQUIDACION!$D$1043),366,365)),0)</f>
        <v>0</v>
      </c>
      <c r="AX155" s="618">
        <f>IF(AX$12=TRUE,(($W155*LIQUIDACION!$L$1047)*LIQUIDACION!$D$1045/IF(AND(LIQUIDACION!$D$1044&gt;LIQUIDACION!$B$1046,LIQUIDACION!$B$1046&gt;LIQUIDACION!$D$1043),366,365)),0)</f>
        <v>0</v>
      </c>
    </row>
    <row r="156" spans="2:50" x14ac:dyDescent="0.25">
      <c r="B156" s="123">
        <v>144</v>
      </c>
      <c r="C156" s="125"/>
      <c r="D156" s="170"/>
      <c r="E156" s="170"/>
      <c r="F156" s="170"/>
      <c r="G156" s="170">
        <f t="shared" si="13"/>
        <v>0</v>
      </c>
      <c r="H156" s="170">
        <f t="shared" si="14"/>
        <v>0</v>
      </c>
      <c r="I156" s="170"/>
      <c r="J156" s="170"/>
      <c r="K156" s="170"/>
      <c r="L156" s="170"/>
      <c r="M156" s="170"/>
      <c r="N156" s="170"/>
      <c r="O156" s="170"/>
      <c r="P156" s="170"/>
      <c r="Q156" s="170"/>
      <c r="R156" s="170"/>
      <c r="S156" s="170"/>
      <c r="T156" s="170"/>
      <c r="U156" s="170"/>
      <c r="V156" s="170"/>
      <c r="W156" s="170"/>
      <c r="X156" s="170"/>
      <c r="Y156" s="170"/>
      <c r="Z156" s="170"/>
      <c r="AA156" s="170"/>
      <c r="AB156" s="415">
        <f t="shared" si="15"/>
        <v>0</v>
      </c>
      <c r="AC156" s="415">
        <f t="shared" si="16"/>
        <v>0</v>
      </c>
      <c r="AE156" s="618">
        <f>IF(AE$12=TRUE,(($D156*LIQUIDACION!$L$1046)*LIQUIDACION!$D$1045/IF(AND(LIQUIDACION!$D$1044&gt;LIQUIDACION!$B$1046,LIQUIDACION!$B$1046&gt;LIQUIDACION!$D$1043),366,365)),0)</f>
        <v>0</v>
      </c>
      <c r="AF156" s="618">
        <f>IF(AF$12=TRUE,(($E156*LIQUIDACION!$L$1046)*LIQUIDACION!$D$1045/IF(AND(LIQUIDACION!$D$1044&gt;LIQUIDACION!$B$1046,LIQUIDACION!$B$1046&gt;LIQUIDACION!$D$1043),366,365)),0)</f>
        <v>0</v>
      </c>
      <c r="AG156" s="618">
        <f>IF(AG$12=TRUE,(($F156*LIQUIDACION!$L$1046)*LIQUIDACION!$D$1045/IF(AND(LIQUIDACION!$D$1044&gt;LIQUIDACION!$B$1046,LIQUIDACION!$B$1046&gt;LIQUIDACION!$D$1043),366,365)),0)</f>
        <v>0</v>
      </c>
      <c r="AH156" s="618">
        <f>IF(AH$12=TRUE,(($G156*LIQUIDACION!$L$1046)*LIQUIDACION!$D$1045/IF(AND(LIQUIDACION!$D$1044&gt;LIQUIDACION!$B$1046,LIQUIDACION!$B$1046&gt;LIQUIDACION!$D$1043),366,365)),0)</f>
        <v>0</v>
      </c>
      <c r="AI156" s="618">
        <f>IF(AI$12=TRUE,(($H156*LIQUIDACION!$L$1047)*LIQUIDACION!$D$1045/IF(AND(LIQUIDACION!$D$1044&gt;LIQUIDACION!$B$1046,LIQUIDACION!$B$1046&gt;LIQUIDACION!$D$1043),366,365)),0)</f>
        <v>0</v>
      </c>
      <c r="AJ156" s="618">
        <f>IF(AJ$12=TRUE,(($I156*LIQUIDACION!$L$1047)*LIQUIDACION!$D$1045/IF(AND(LIQUIDACION!$D$1044&gt;LIQUIDACION!$B$1046,LIQUIDACION!$B$1046&gt;LIQUIDACION!$D$1043),366,365)),0)</f>
        <v>0</v>
      </c>
      <c r="AK156" s="618">
        <f>IF(AK$12=TRUE,(($J156*LIQUIDACION!$L$1047)*LIQUIDACION!$D$1045/IF(AND(LIQUIDACION!$D$1044&gt;LIQUIDACION!$B$1046,LIQUIDACION!$B$1046&gt;LIQUIDACION!$D$1043),366,365)),0)</f>
        <v>0</v>
      </c>
      <c r="AL156" s="618">
        <f>IF(AL$12=TRUE,(($K156*LIQUIDACION!$L$1047)*LIQUIDACION!$D$1045/IF(AND(LIQUIDACION!$D$1044&gt;LIQUIDACION!$B$1046,LIQUIDACION!$B$1046&gt;LIQUIDACION!$D$1043),366,365)),0)</f>
        <v>0</v>
      </c>
      <c r="AM156" s="618">
        <f>IF(AM$12=TRUE,(($L156*LIQUIDACION!$L$1047)*LIQUIDACION!$D$1045/IF(AND(LIQUIDACION!$D$1044&gt;LIQUIDACION!$B$1046,LIQUIDACION!$B$1046&gt;LIQUIDACION!$D$1043),366,365)),0)</f>
        <v>0</v>
      </c>
      <c r="AN156" s="618">
        <f>IF(AN$12=TRUE,(($M156*LIQUIDACION!$L$1047)*LIQUIDACION!$D$1045/IF(AND(LIQUIDACION!$D$1044&gt;LIQUIDACION!$B$1046,LIQUIDACION!$B$1046&gt;LIQUIDACION!$D$1043),366,365)),0)</f>
        <v>0</v>
      </c>
      <c r="AO156" s="618">
        <f>IF(AO$12=TRUE,(($N156*LIQUIDACION!$L$1047)*LIQUIDACION!$D$1045/IF(AND(LIQUIDACION!$D$1044&gt;LIQUIDACION!$B$1046,LIQUIDACION!$B$1046&gt;LIQUIDACION!$D$1043),366,365)),0)</f>
        <v>0</v>
      </c>
      <c r="AP156" s="618">
        <f>IF(AP$12=TRUE,(($O156*LIQUIDACION!$L$1047)*LIQUIDACION!$D$1045/IF(AND(LIQUIDACION!$D$1044&gt;LIQUIDACION!$B$1046,LIQUIDACION!$B$1046&gt;LIQUIDACION!$D$1043),366,365)),0)</f>
        <v>0</v>
      </c>
      <c r="AQ156" s="618">
        <f>IF(AQ$12=TRUE,(($P156*LIQUIDACION!$L$1047)*LIQUIDACION!$D$1045/IF(AND(LIQUIDACION!$D$1044&gt;LIQUIDACION!$B$1046,LIQUIDACION!$B$1046&gt;LIQUIDACION!$D$1043),366,365)),0)</f>
        <v>0</v>
      </c>
      <c r="AR156" s="618">
        <f>IF(AR$12=TRUE,(($Q156*LIQUIDACION!$L$1047)*LIQUIDACION!$D$1045/IF(AND(LIQUIDACION!$D$1044&gt;LIQUIDACION!$B$1046,LIQUIDACION!$B$1046&gt;LIQUIDACION!$D$1043),366,365)),0)</f>
        <v>0</v>
      </c>
      <c r="AS156" s="618">
        <f>IF(AS$12=TRUE,(($R156*LIQUIDACION!$L$1047)*LIQUIDACION!$D$1045/IF(AND(LIQUIDACION!$D$1044&gt;LIQUIDACION!$B$1046,LIQUIDACION!$B$1046&gt;LIQUIDACION!$D$1043),366,365)),0)</f>
        <v>0</v>
      </c>
      <c r="AT156" s="618">
        <f>IF(AT$12=TRUE,(($S156*LIQUIDACION!$L$1047)*LIQUIDACION!$D$1045/IF(AND(LIQUIDACION!$D$1044&gt;LIQUIDACION!$B$1046,LIQUIDACION!$B$1046&gt;LIQUIDACION!$D$1043),366,365)),0)</f>
        <v>0</v>
      </c>
      <c r="AU156" s="618">
        <f>IF(AU$12=TRUE,(($T156*LIQUIDACION!$L$1047)*LIQUIDACION!$D$1045/IF(AND(LIQUIDACION!$D$1044&gt;LIQUIDACION!$B$1046,LIQUIDACION!$B$1046&gt;LIQUIDACION!$D$1043),366,365)),0)</f>
        <v>0</v>
      </c>
      <c r="AV156" s="618">
        <f>IF(AV$12=TRUE,(($U156*LIQUIDACION!$L$1047)*LIQUIDACION!$D$1045/IF(AND(LIQUIDACION!$D$1044&gt;LIQUIDACION!$B$1046,LIQUIDACION!$B$1046&gt;LIQUIDACION!$D$1043),366,365)),0)</f>
        <v>0</v>
      </c>
      <c r="AW156" s="618">
        <f>IF(AW$12=TRUE,(($V156*LIQUIDACION!$L$1047)*LIQUIDACION!$D$1045/IF(AND(LIQUIDACION!$D$1044&gt;LIQUIDACION!$B$1046,LIQUIDACION!$B$1046&gt;LIQUIDACION!$D$1043),366,365)),0)</f>
        <v>0</v>
      </c>
      <c r="AX156" s="618">
        <f>IF(AX$12=TRUE,(($W156*LIQUIDACION!$L$1047)*LIQUIDACION!$D$1045/IF(AND(LIQUIDACION!$D$1044&gt;LIQUIDACION!$B$1046,LIQUIDACION!$B$1046&gt;LIQUIDACION!$D$1043),366,365)),0)</f>
        <v>0</v>
      </c>
    </row>
    <row r="157" spans="2:50" x14ac:dyDescent="0.25">
      <c r="B157" s="121">
        <v>145</v>
      </c>
      <c r="C157" s="125"/>
      <c r="D157" s="170"/>
      <c r="E157" s="170"/>
      <c r="F157" s="170"/>
      <c r="G157" s="170">
        <f t="shared" si="13"/>
        <v>0</v>
      </c>
      <c r="H157" s="170">
        <f t="shared" si="14"/>
        <v>0</v>
      </c>
      <c r="I157" s="170"/>
      <c r="J157" s="170"/>
      <c r="K157" s="170"/>
      <c r="L157" s="170"/>
      <c r="M157" s="170"/>
      <c r="N157" s="170"/>
      <c r="O157" s="170"/>
      <c r="P157" s="170"/>
      <c r="Q157" s="170"/>
      <c r="R157" s="170"/>
      <c r="S157" s="170"/>
      <c r="T157" s="170"/>
      <c r="U157" s="170"/>
      <c r="V157" s="170"/>
      <c r="W157" s="170"/>
      <c r="X157" s="170"/>
      <c r="Y157" s="170"/>
      <c r="Z157" s="170"/>
      <c r="AA157" s="170"/>
      <c r="AB157" s="415">
        <f t="shared" si="15"/>
        <v>0</v>
      </c>
      <c r="AC157" s="415">
        <f t="shared" si="16"/>
        <v>0</v>
      </c>
      <c r="AE157" s="618">
        <f>IF(AE$12=TRUE,(($D157*LIQUIDACION!$L$1046)*LIQUIDACION!$D$1045/IF(AND(LIQUIDACION!$D$1044&gt;LIQUIDACION!$B$1046,LIQUIDACION!$B$1046&gt;LIQUIDACION!$D$1043),366,365)),0)</f>
        <v>0</v>
      </c>
      <c r="AF157" s="618">
        <f>IF(AF$12=TRUE,(($E157*LIQUIDACION!$L$1046)*LIQUIDACION!$D$1045/IF(AND(LIQUIDACION!$D$1044&gt;LIQUIDACION!$B$1046,LIQUIDACION!$B$1046&gt;LIQUIDACION!$D$1043),366,365)),0)</f>
        <v>0</v>
      </c>
      <c r="AG157" s="618">
        <f>IF(AG$12=TRUE,(($F157*LIQUIDACION!$L$1046)*LIQUIDACION!$D$1045/IF(AND(LIQUIDACION!$D$1044&gt;LIQUIDACION!$B$1046,LIQUIDACION!$B$1046&gt;LIQUIDACION!$D$1043),366,365)),0)</f>
        <v>0</v>
      </c>
      <c r="AH157" s="618">
        <f>IF(AH$12=TRUE,(($G157*LIQUIDACION!$L$1046)*LIQUIDACION!$D$1045/IF(AND(LIQUIDACION!$D$1044&gt;LIQUIDACION!$B$1046,LIQUIDACION!$B$1046&gt;LIQUIDACION!$D$1043),366,365)),0)</f>
        <v>0</v>
      </c>
      <c r="AI157" s="618">
        <f>IF(AI$12=TRUE,(($H157*LIQUIDACION!$L$1047)*LIQUIDACION!$D$1045/IF(AND(LIQUIDACION!$D$1044&gt;LIQUIDACION!$B$1046,LIQUIDACION!$B$1046&gt;LIQUIDACION!$D$1043),366,365)),0)</f>
        <v>0</v>
      </c>
      <c r="AJ157" s="618">
        <f>IF(AJ$12=TRUE,(($I157*LIQUIDACION!$L$1047)*LIQUIDACION!$D$1045/IF(AND(LIQUIDACION!$D$1044&gt;LIQUIDACION!$B$1046,LIQUIDACION!$B$1046&gt;LIQUIDACION!$D$1043),366,365)),0)</f>
        <v>0</v>
      </c>
      <c r="AK157" s="618">
        <f>IF(AK$12=TRUE,(($J157*LIQUIDACION!$L$1047)*LIQUIDACION!$D$1045/IF(AND(LIQUIDACION!$D$1044&gt;LIQUIDACION!$B$1046,LIQUIDACION!$B$1046&gt;LIQUIDACION!$D$1043),366,365)),0)</f>
        <v>0</v>
      </c>
      <c r="AL157" s="618">
        <f>IF(AL$12=TRUE,(($K157*LIQUIDACION!$L$1047)*LIQUIDACION!$D$1045/IF(AND(LIQUIDACION!$D$1044&gt;LIQUIDACION!$B$1046,LIQUIDACION!$B$1046&gt;LIQUIDACION!$D$1043),366,365)),0)</f>
        <v>0</v>
      </c>
      <c r="AM157" s="618">
        <f>IF(AM$12=TRUE,(($L157*LIQUIDACION!$L$1047)*LIQUIDACION!$D$1045/IF(AND(LIQUIDACION!$D$1044&gt;LIQUIDACION!$B$1046,LIQUIDACION!$B$1046&gt;LIQUIDACION!$D$1043),366,365)),0)</f>
        <v>0</v>
      </c>
      <c r="AN157" s="618">
        <f>IF(AN$12=TRUE,(($M157*LIQUIDACION!$L$1047)*LIQUIDACION!$D$1045/IF(AND(LIQUIDACION!$D$1044&gt;LIQUIDACION!$B$1046,LIQUIDACION!$B$1046&gt;LIQUIDACION!$D$1043),366,365)),0)</f>
        <v>0</v>
      </c>
      <c r="AO157" s="618">
        <f>IF(AO$12=TRUE,(($N157*LIQUIDACION!$L$1047)*LIQUIDACION!$D$1045/IF(AND(LIQUIDACION!$D$1044&gt;LIQUIDACION!$B$1046,LIQUIDACION!$B$1046&gt;LIQUIDACION!$D$1043),366,365)),0)</f>
        <v>0</v>
      </c>
      <c r="AP157" s="618">
        <f>IF(AP$12=TRUE,(($O157*LIQUIDACION!$L$1047)*LIQUIDACION!$D$1045/IF(AND(LIQUIDACION!$D$1044&gt;LIQUIDACION!$B$1046,LIQUIDACION!$B$1046&gt;LIQUIDACION!$D$1043),366,365)),0)</f>
        <v>0</v>
      </c>
      <c r="AQ157" s="618">
        <f>IF(AQ$12=TRUE,(($P157*LIQUIDACION!$L$1047)*LIQUIDACION!$D$1045/IF(AND(LIQUIDACION!$D$1044&gt;LIQUIDACION!$B$1046,LIQUIDACION!$B$1046&gt;LIQUIDACION!$D$1043),366,365)),0)</f>
        <v>0</v>
      </c>
      <c r="AR157" s="618">
        <f>IF(AR$12=TRUE,(($Q157*LIQUIDACION!$L$1047)*LIQUIDACION!$D$1045/IF(AND(LIQUIDACION!$D$1044&gt;LIQUIDACION!$B$1046,LIQUIDACION!$B$1046&gt;LIQUIDACION!$D$1043),366,365)),0)</f>
        <v>0</v>
      </c>
      <c r="AS157" s="618">
        <f>IF(AS$12=TRUE,(($R157*LIQUIDACION!$L$1047)*LIQUIDACION!$D$1045/IF(AND(LIQUIDACION!$D$1044&gt;LIQUIDACION!$B$1046,LIQUIDACION!$B$1046&gt;LIQUIDACION!$D$1043),366,365)),0)</f>
        <v>0</v>
      </c>
      <c r="AT157" s="618">
        <f>IF(AT$12=TRUE,(($S157*LIQUIDACION!$L$1047)*LIQUIDACION!$D$1045/IF(AND(LIQUIDACION!$D$1044&gt;LIQUIDACION!$B$1046,LIQUIDACION!$B$1046&gt;LIQUIDACION!$D$1043),366,365)),0)</f>
        <v>0</v>
      </c>
      <c r="AU157" s="618">
        <f>IF(AU$12=TRUE,(($T157*LIQUIDACION!$L$1047)*LIQUIDACION!$D$1045/IF(AND(LIQUIDACION!$D$1044&gt;LIQUIDACION!$B$1046,LIQUIDACION!$B$1046&gt;LIQUIDACION!$D$1043),366,365)),0)</f>
        <v>0</v>
      </c>
      <c r="AV157" s="618">
        <f>IF(AV$12=TRUE,(($U157*LIQUIDACION!$L$1047)*LIQUIDACION!$D$1045/IF(AND(LIQUIDACION!$D$1044&gt;LIQUIDACION!$B$1046,LIQUIDACION!$B$1046&gt;LIQUIDACION!$D$1043),366,365)),0)</f>
        <v>0</v>
      </c>
      <c r="AW157" s="618">
        <f>IF(AW$12=TRUE,(($V157*LIQUIDACION!$L$1047)*LIQUIDACION!$D$1045/IF(AND(LIQUIDACION!$D$1044&gt;LIQUIDACION!$B$1046,LIQUIDACION!$B$1046&gt;LIQUIDACION!$D$1043),366,365)),0)</f>
        <v>0</v>
      </c>
      <c r="AX157" s="618">
        <f>IF(AX$12=TRUE,(($W157*LIQUIDACION!$L$1047)*LIQUIDACION!$D$1045/IF(AND(LIQUIDACION!$D$1044&gt;LIQUIDACION!$B$1046,LIQUIDACION!$B$1046&gt;LIQUIDACION!$D$1043),366,365)),0)</f>
        <v>0</v>
      </c>
    </row>
    <row r="158" spans="2:50" x14ac:dyDescent="0.25">
      <c r="B158" s="123">
        <v>146</v>
      </c>
      <c r="C158" s="125"/>
      <c r="D158" s="170"/>
      <c r="E158" s="170"/>
      <c r="F158" s="170"/>
      <c r="G158" s="170">
        <f t="shared" si="13"/>
        <v>0</v>
      </c>
      <c r="H158" s="170">
        <f t="shared" si="14"/>
        <v>0</v>
      </c>
      <c r="I158" s="170"/>
      <c r="J158" s="170"/>
      <c r="K158" s="170"/>
      <c r="L158" s="170"/>
      <c r="M158" s="170"/>
      <c r="N158" s="170"/>
      <c r="O158" s="170"/>
      <c r="P158" s="170"/>
      <c r="Q158" s="170"/>
      <c r="R158" s="170"/>
      <c r="S158" s="170"/>
      <c r="T158" s="170"/>
      <c r="U158" s="170"/>
      <c r="V158" s="170"/>
      <c r="W158" s="170"/>
      <c r="X158" s="170"/>
      <c r="Y158" s="170"/>
      <c r="Z158" s="170"/>
      <c r="AA158" s="170"/>
      <c r="AB158" s="415">
        <f t="shared" si="15"/>
        <v>0</v>
      </c>
      <c r="AC158" s="415">
        <f t="shared" si="16"/>
        <v>0</v>
      </c>
      <c r="AE158" s="618">
        <f>IF(AE$12=TRUE,(($D158*LIQUIDACION!$L$1046)*LIQUIDACION!$D$1045/IF(AND(LIQUIDACION!$D$1044&gt;LIQUIDACION!$B$1046,LIQUIDACION!$B$1046&gt;LIQUIDACION!$D$1043),366,365)),0)</f>
        <v>0</v>
      </c>
      <c r="AF158" s="618">
        <f>IF(AF$12=TRUE,(($E158*LIQUIDACION!$L$1046)*LIQUIDACION!$D$1045/IF(AND(LIQUIDACION!$D$1044&gt;LIQUIDACION!$B$1046,LIQUIDACION!$B$1046&gt;LIQUIDACION!$D$1043),366,365)),0)</f>
        <v>0</v>
      </c>
      <c r="AG158" s="618">
        <f>IF(AG$12=TRUE,(($F158*LIQUIDACION!$L$1046)*LIQUIDACION!$D$1045/IF(AND(LIQUIDACION!$D$1044&gt;LIQUIDACION!$B$1046,LIQUIDACION!$B$1046&gt;LIQUIDACION!$D$1043),366,365)),0)</f>
        <v>0</v>
      </c>
      <c r="AH158" s="618">
        <f>IF(AH$12=TRUE,(($G158*LIQUIDACION!$L$1046)*LIQUIDACION!$D$1045/IF(AND(LIQUIDACION!$D$1044&gt;LIQUIDACION!$B$1046,LIQUIDACION!$B$1046&gt;LIQUIDACION!$D$1043),366,365)),0)</f>
        <v>0</v>
      </c>
      <c r="AI158" s="618">
        <f>IF(AI$12=TRUE,(($H158*LIQUIDACION!$L$1047)*LIQUIDACION!$D$1045/IF(AND(LIQUIDACION!$D$1044&gt;LIQUIDACION!$B$1046,LIQUIDACION!$B$1046&gt;LIQUIDACION!$D$1043),366,365)),0)</f>
        <v>0</v>
      </c>
      <c r="AJ158" s="618">
        <f>IF(AJ$12=TRUE,(($I158*LIQUIDACION!$L$1047)*LIQUIDACION!$D$1045/IF(AND(LIQUIDACION!$D$1044&gt;LIQUIDACION!$B$1046,LIQUIDACION!$B$1046&gt;LIQUIDACION!$D$1043),366,365)),0)</f>
        <v>0</v>
      </c>
      <c r="AK158" s="618">
        <f>IF(AK$12=TRUE,(($J158*LIQUIDACION!$L$1047)*LIQUIDACION!$D$1045/IF(AND(LIQUIDACION!$D$1044&gt;LIQUIDACION!$B$1046,LIQUIDACION!$B$1046&gt;LIQUIDACION!$D$1043),366,365)),0)</f>
        <v>0</v>
      </c>
      <c r="AL158" s="618">
        <f>IF(AL$12=TRUE,(($K158*LIQUIDACION!$L$1047)*LIQUIDACION!$D$1045/IF(AND(LIQUIDACION!$D$1044&gt;LIQUIDACION!$B$1046,LIQUIDACION!$B$1046&gt;LIQUIDACION!$D$1043),366,365)),0)</f>
        <v>0</v>
      </c>
      <c r="AM158" s="618">
        <f>IF(AM$12=TRUE,(($L158*LIQUIDACION!$L$1047)*LIQUIDACION!$D$1045/IF(AND(LIQUIDACION!$D$1044&gt;LIQUIDACION!$B$1046,LIQUIDACION!$B$1046&gt;LIQUIDACION!$D$1043),366,365)),0)</f>
        <v>0</v>
      </c>
      <c r="AN158" s="618">
        <f>IF(AN$12=TRUE,(($M158*LIQUIDACION!$L$1047)*LIQUIDACION!$D$1045/IF(AND(LIQUIDACION!$D$1044&gt;LIQUIDACION!$B$1046,LIQUIDACION!$B$1046&gt;LIQUIDACION!$D$1043),366,365)),0)</f>
        <v>0</v>
      </c>
      <c r="AO158" s="618">
        <f>IF(AO$12=TRUE,(($N158*LIQUIDACION!$L$1047)*LIQUIDACION!$D$1045/IF(AND(LIQUIDACION!$D$1044&gt;LIQUIDACION!$B$1046,LIQUIDACION!$B$1046&gt;LIQUIDACION!$D$1043),366,365)),0)</f>
        <v>0</v>
      </c>
      <c r="AP158" s="618">
        <f>IF(AP$12=TRUE,(($O158*LIQUIDACION!$L$1047)*LIQUIDACION!$D$1045/IF(AND(LIQUIDACION!$D$1044&gt;LIQUIDACION!$B$1046,LIQUIDACION!$B$1046&gt;LIQUIDACION!$D$1043),366,365)),0)</f>
        <v>0</v>
      </c>
      <c r="AQ158" s="618">
        <f>IF(AQ$12=TRUE,(($P158*LIQUIDACION!$L$1047)*LIQUIDACION!$D$1045/IF(AND(LIQUIDACION!$D$1044&gt;LIQUIDACION!$B$1046,LIQUIDACION!$B$1046&gt;LIQUIDACION!$D$1043),366,365)),0)</f>
        <v>0</v>
      </c>
      <c r="AR158" s="618">
        <f>IF(AR$12=TRUE,(($Q158*LIQUIDACION!$L$1047)*LIQUIDACION!$D$1045/IF(AND(LIQUIDACION!$D$1044&gt;LIQUIDACION!$B$1046,LIQUIDACION!$B$1046&gt;LIQUIDACION!$D$1043),366,365)),0)</f>
        <v>0</v>
      </c>
      <c r="AS158" s="618">
        <f>IF(AS$12=TRUE,(($R158*LIQUIDACION!$L$1047)*LIQUIDACION!$D$1045/IF(AND(LIQUIDACION!$D$1044&gt;LIQUIDACION!$B$1046,LIQUIDACION!$B$1046&gt;LIQUIDACION!$D$1043),366,365)),0)</f>
        <v>0</v>
      </c>
      <c r="AT158" s="618">
        <f>IF(AT$12=TRUE,(($S158*LIQUIDACION!$L$1047)*LIQUIDACION!$D$1045/IF(AND(LIQUIDACION!$D$1044&gt;LIQUIDACION!$B$1046,LIQUIDACION!$B$1046&gt;LIQUIDACION!$D$1043),366,365)),0)</f>
        <v>0</v>
      </c>
      <c r="AU158" s="618">
        <f>IF(AU$12=TRUE,(($T158*LIQUIDACION!$L$1047)*LIQUIDACION!$D$1045/IF(AND(LIQUIDACION!$D$1044&gt;LIQUIDACION!$B$1046,LIQUIDACION!$B$1046&gt;LIQUIDACION!$D$1043),366,365)),0)</f>
        <v>0</v>
      </c>
      <c r="AV158" s="618">
        <f>IF(AV$12=TRUE,(($U158*LIQUIDACION!$L$1047)*LIQUIDACION!$D$1045/IF(AND(LIQUIDACION!$D$1044&gt;LIQUIDACION!$B$1046,LIQUIDACION!$B$1046&gt;LIQUIDACION!$D$1043),366,365)),0)</f>
        <v>0</v>
      </c>
      <c r="AW158" s="618">
        <f>IF(AW$12=TRUE,(($V158*LIQUIDACION!$L$1047)*LIQUIDACION!$D$1045/IF(AND(LIQUIDACION!$D$1044&gt;LIQUIDACION!$B$1046,LIQUIDACION!$B$1046&gt;LIQUIDACION!$D$1043),366,365)),0)</f>
        <v>0</v>
      </c>
      <c r="AX158" s="618">
        <f>IF(AX$12=TRUE,(($W158*LIQUIDACION!$L$1047)*LIQUIDACION!$D$1045/IF(AND(LIQUIDACION!$D$1044&gt;LIQUIDACION!$B$1046,LIQUIDACION!$B$1046&gt;LIQUIDACION!$D$1043),366,365)),0)</f>
        <v>0</v>
      </c>
    </row>
    <row r="159" spans="2:50" x14ac:dyDescent="0.25">
      <c r="B159" s="121">
        <v>147</v>
      </c>
      <c r="C159" s="125"/>
      <c r="D159" s="170"/>
      <c r="E159" s="170"/>
      <c r="F159" s="170"/>
      <c r="G159" s="170">
        <f t="shared" si="13"/>
        <v>0</v>
      </c>
      <c r="H159" s="170">
        <f t="shared" si="14"/>
        <v>0</v>
      </c>
      <c r="I159" s="170"/>
      <c r="J159" s="170"/>
      <c r="K159" s="170"/>
      <c r="L159" s="170"/>
      <c r="M159" s="170"/>
      <c r="N159" s="170"/>
      <c r="O159" s="170"/>
      <c r="P159" s="170"/>
      <c r="Q159" s="170"/>
      <c r="R159" s="170"/>
      <c r="S159" s="170"/>
      <c r="T159" s="170"/>
      <c r="U159" s="170"/>
      <c r="V159" s="170"/>
      <c r="W159" s="170"/>
      <c r="X159" s="170"/>
      <c r="Y159" s="170"/>
      <c r="Z159" s="170"/>
      <c r="AA159" s="170"/>
      <c r="AB159" s="415">
        <f t="shared" si="15"/>
        <v>0</v>
      </c>
      <c r="AC159" s="415">
        <f t="shared" si="16"/>
        <v>0</v>
      </c>
      <c r="AE159" s="618">
        <f>IF(AE$12=TRUE,(($D159*LIQUIDACION!$L$1046)*LIQUIDACION!$D$1045/IF(AND(LIQUIDACION!$D$1044&gt;LIQUIDACION!$B$1046,LIQUIDACION!$B$1046&gt;LIQUIDACION!$D$1043),366,365)),0)</f>
        <v>0</v>
      </c>
      <c r="AF159" s="618">
        <f>IF(AF$12=TRUE,(($E159*LIQUIDACION!$L$1046)*LIQUIDACION!$D$1045/IF(AND(LIQUIDACION!$D$1044&gt;LIQUIDACION!$B$1046,LIQUIDACION!$B$1046&gt;LIQUIDACION!$D$1043),366,365)),0)</f>
        <v>0</v>
      </c>
      <c r="AG159" s="618">
        <f>IF(AG$12=TRUE,(($F159*LIQUIDACION!$L$1046)*LIQUIDACION!$D$1045/IF(AND(LIQUIDACION!$D$1044&gt;LIQUIDACION!$B$1046,LIQUIDACION!$B$1046&gt;LIQUIDACION!$D$1043),366,365)),0)</f>
        <v>0</v>
      </c>
      <c r="AH159" s="618">
        <f>IF(AH$12=TRUE,(($G159*LIQUIDACION!$L$1046)*LIQUIDACION!$D$1045/IF(AND(LIQUIDACION!$D$1044&gt;LIQUIDACION!$B$1046,LIQUIDACION!$B$1046&gt;LIQUIDACION!$D$1043),366,365)),0)</f>
        <v>0</v>
      </c>
      <c r="AI159" s="618">
        <f>IF(AI$12=TRUE,(($H159*LIQUIDACION!$L$1047)*LIQUIDACION!$D$1045/IF(AND(LIQUIDACION!$D$1044&gt;LIQUIDACION!$B$1046,LIQUIDACION!$B$1046&gt;LIQUIDACION!$D$1043),366,365)),0)</f>
        <v>0</v>
      </c>
      <c r="AJ159" s="618">
        <f>IF(AJ$12=TRUE,(($I159*LIQUIDACION!$L$1047)*LIQUIDACION!$D$1045/IF(AND(LIQUIDACION!$D$1044&gt;LIQUIDACION!$B$1046,LIQUIDACION!$B$1046&gt;LIQUIDACION!$D$1043),366,365)),0)</f>
        <v>0</v>
      </c>
      <c r="AK159" s="618">
        <f>IF(AK$12=TRUE,(($J159*LIQUIDACION!$L$1047)*LIQUIDACION!$D$1045/IF(AND(LIQUIDACION!$D$1044&gt;LIQUIDACION!$B$1046,LIQUIDACION!$B$1046&gt;LIQUIDACION!$D$1043),366,365)),0)</f>
        <v>0</v>
      </c>
      <c r="AL159" s="618">
        <f>IF(AL$12=TRUE,(($K159*LIQUIDACION!$L$1047)*LIQUIDACION!$D$1045/IF(AND(LIQUIDACION!$D$1044&gt;LIQUIDACION!$B$1046,LIQUIDACION!$B$1046&gt;LIQUIDACION!$D$1043),366,365)),0)</f>
        <v>0</v>
      </c>
      <c r="AM159" s="618">
        <f>IF(AM$12=TRUE,(($L159*LIQUIDACION!$L$1047)*LIQUIDACION!$D$1045/IF(AND(LIQUIDACION!$D$1044&gt;LIQUIDACION!$B$1046,LIQUIDACION!$B$1046&gt;LIQUIDACION!$D$1043),366,365)),0)</f>
        <v>0</v>
      </c>
      <c r="AN159" s="618">
        <f>IF(AN$12=TRUE,(($M159*LIQUIDACION!$L$1047)*LIQUIDACION!$D$1045/IF(AND(LIQUIDACION!$D$1044&gt;LIQUIDACION!$B$1046,LIQUIDACION!$B$1046&gt;LIQUIDACION!$D$1043),366,365)),0)</f>
        <v>0</v>
      </c>
      <c r="AO159" s="618">
        <f>IF(AO$12=TRUE,(($N159*LIQUIDACION!$L$1047)*LIQUIDACION!$D$1045/IF(AND(LIQUIDACION!$D$1044&gt;LIQUIDACION!$B$1046,LIQUIDACION!$B$1046&gt;LIQUIDACION!$D$1043),366,365)),0)</f>
        <v>0</v>
      </c>
      <c r="AP159" s="618">
        <f>IF(AP$12=TRUE,(($O159*LIQUIDACION!$L$1047)*LIQUIDACION!$D$1045/IF(AND(LIQUIDACION!$D$1044&gt;LIQUIDACION!$B$1046,LIQUIDACION!$B$1046&gt;LIQUIDACION!$D$1043),366,365)),0)</f>
        <v>0</v>
      </c>
      <c r="AQ159" s="618">
        <f>IF(AQ$12=TRUE,(($P159*LIQUIDACION!$L$1047)*LIQUIDACION!$D$1045/IF(AND(LIQUIDACION!$D$1044&gt;LIQUIDACION!$B$1046,LIQUIDACION!$B$1046&gt;LIQUIDACION!$D$1043),366,365)),0)</f>
        <v>0</v>
      </c>
      <c r="AR159" s="618">
        <f>IF(AR$12=TRUE,(($Q159*LIQUIDACION!$L$1047)*LIQUIDACION!$D$1045/IF(AND(LIQUIDACION!$D$1044&gt;LIQUIDACION!$B$1046,LIQUIDACION!$B$1046&gt;LIQUIDACION!$D$1043),366,365)),0)</f>
        <v>0</v>
      </c>
      <c r="AS159" s="618">
        <f>IF(AS$12=TRUE,(($R159*LIQUIDACION!$L$1047)*LIQUIDACION!$D$1045/IF(AND(LIQUIDACION!$D$1044&gt;LIQUIDACION!$B$1046,LIQUIDACION!$B$1046&gt;LIQUIDACION!$D$1043),366,365)),0)</f>
        <v>0</v>
      </c>
      <c r="AT159" s="618">
        <f>IF(AT$12=TRUE,(($S159*LIQUIDACION!$L$1047)*LIQUIDACION!$D$1045/IF(AND(LIQUIDACION!$D$1044&gt;LIQUIDACION!$B$1046,LIQUIDACION!$B$1046&gt;LIQUIDACION!$D$1043),366,365)),0)</f>
        <v>0</v>
      </c>
      <c r="AU159" s="618">
        <f>IF(AU$12=TRUE,(($T159*LIQUIDACION!$L$1047)*LIQUIDACION!$D$1045/IF(AND(LIQUIDACION!$D$1044&gt;LIQUIDACION!$B$1046,LIQUIDACION!$B$1046&gt;LIQUIDACION!$D$1043),366,365)),0)</f>
        <v>0</v>
      </c>
      <c r="AV159" s="618">
        <f>IF(AV$12=TRUE,(($U159*LIQUIDACION!$L$1047)*LIQUIDACION!$D$1045/IF(AND(LIQUIDACION!$D$1044&gt;LIQUIDACION!$B$1046,LIQUIDACION!$B$1046&gt;LIQUIDACION!$D$1043),366,365)),0)</f>
        <v>0</v>
      </c>
      <c r="AW159" s="618">
        <f>IF(AW$12=TRUE,(($V159*LIQUIDACION!$L$1047)*LIQUIDACION!$D$1045/IF(AND(LIQUIDACION!$D$1044&gt;LIQUIDACION!$B$1046,LIQUIDACION!$B$1046&gt;LIQUIDACION!$D$1043),366,365)),0)</f>
        <v>0</v>
      </c>
      <c r="AX159" s="618">
        <f>IF(AX$12=TRUE,(($W159*LIQUIDACION!$L$1047)*LIQUIDACION!$D$1045/IF(AND(LIQUIDACION!$D$1044&gt;LIQUIDACION!$B$1046,LIQUIDACION!$B$1046&gt;LIQUIDACION!$D$1043),366,365)),0)</f>
        <v>0</v>
      </c>
    </row>
    <row r="160" spans="2:50" x14ac:dyDescent="0.25">
      <c r="B160" s="123">
        <v>148</v>
      </c>
      <c r="C160" s="125"/>
      <c r="D160" s="170"/>
      <c r="E160" s="170"/>
      <c r="F160" s="170"/>
      <c r="G160" s="170">
        <f t="shared" si="13"/>
        <v>0</v>
      </c>
      <c r="H160" s="170">
        <f t="shared" si="14"/>
        <v>0</v>
      </c>
      <c r="I160" s="170"/>
      <c r="J160" s="170"/>
      <c r="K160" s="170"/>
      <c r="L160" s="170"/>
      <c r="M160" s="170"/>
      <c r="N160" s="170"/>
      <c r="O160" s="170"/>
      <c r="P160" s="170"/>
      <c r="Q160" s="170"/>
      <c r="R160" s="170"/>
      <c r="S160" s="170"/>
      <c r="T160" s="170"/>
      <c r="U160" s="170"/>
      <c r="V160" s="170"/>
      <c r="W160" s="170"/>
      <c r="X160" s="170"/>
      <c r="Y160" s="170"/>
      <c r="Z160" s="170"/>
      <c r="AA160" s="170"/>
      <c r="AB160" s="415">
        <f t="shared" si="15"/>
        <v>0</v>
      </c>
      <c r="AC160" s="415">
        <f t="shared" si="16"/>
        <v>0</v>
      </c>
      <c r="AE160" s="618">
        <f>IF(AE$12=TRUE,(($D160*LIQUIDACION!$L$1046)*LIQUIDACION!$D$1045/IF(AND(LIQUIDACION!$D$1044&gt;LIQUIDACION!$B$1046,LIQUIDACION!$B$1046&gt;LIQUIDACION!$D$1043),366,365)),0)</f>
        <v>0</v>
      </c>
      <c r="AF160" s="618">
        <f>IF(AF$12=TRUE,(($E160*LIQUIDACION!$L$1046)*LIQUIDACION!$D$1045/IF(AND(LIQUIDACION!$D$1044&gt;LIQUIDACION!$B$1046,LIQUIDACION!$B$1046&gt;LIQUIDACION!$D$1043),366,365)),0)</f>
        <v>0</v>
      </c>
      <c r="AG160" s="618">
        <f>IF(AG$12=TRUE,(($F160*LIQUIDACION!$L$1046)*LIQUIDACION!$D$1045/IF(AND(LIQUIDACION!$D$1044&gt;LIQUIDACION!$B$1046,LIQUIDACION!$B$1046&gt;LIQUIDACION!$D$1043),366,365)),0)</f>
        <v>0</v>
      </c>
      <c r="AH160" s="618">
        <f>IF(AH$12=TRUE,(($G160*LIQUIDACION!$L$1046)*LIQUIDACION!$D$1045/IF(AND(LIQUIDACION!$D$1044&gt;LIQUIDACION!$B$1046,LIQUIDACION!$B$1046&gt;LIQUIDACION!$D$1043),366,365)),0)</f>
        <v>0</v>
      </c>
      <c r="AI160" s="618">
        <f>IF(AI$12=TRUE,(($H160*LIQUIDACION!$L$1047)*LIQUIDACION!$D$1045/IF(AND(LIQUIDACION!$D$1044&gt;LIQUIDACION!$B$1046,LIQUIDACION!$B$1046&gt;LIQUIDACION!$D$1043),366,365)),0)</f>
        <v>0</v>
      </c>
      <c r="AJ160" s="618">
        <f>IF(AJ$12=TRUE,(($I160*LIQUIDACION!$L$1047)*LIQUIDACION!$D$1045/IF(AND(LIQUIDACION!$D$1044&gt;LIQUIDACION!$B$1046,LIQUIDACION!$B$1046&gt;LIQUIDACION!$D$1043),366,365)),0)</f>
        <v>0</v>
      </c>
      <c r="AK160" s="618">
        <f>IF(AK$12=TRUE,(($J160*LIQUIDACION!$L$1047)*LIQUIDACION!$D$1045/IF(AND(LIQUIDACION!$D$1044&gt;LIQUIDACION!$B$1046,LIQUIDACION!$B$1046&gt;LIQUIDACION!$D$1043),366,365)),0)</f>
        <v>0</v>
      </c>
      <c r="AL160" s="618">
        <f>IF(AL$12=TRUE,(($K160*LIQUIDACION!$L$1047)*LIQUIDACION!$D$1045/IF(AND(LIQUIDACION!$D$1044&gt;LIQUIDACION!$B$1046,LIQUIDACION!$B$1046&gt;LIQUIDACION!$D$1043),366,365)),0)</f>
        <v>0</v>
      </c>
      <c r="AM160" s="618">
        <f>IF(AM$12=TRUE,(($L160*LIQUIDACION!$L$1047)*LIQUIDACION!$D$1045/IF(AND(LIQUIDACION!$D$1044&gt;LIQUIDACION!$B$1046,LIQUIDACION!$B$1046&gt;LIQUIDACION!$D$1043),366,365)),0)</f>
        <v>0</v>
      </c>
      <c r="AN160" s="618">
        <f>IF(AN$12=TRUE,(($M160*LIQUIDACION!$L$1047)*LIQUIDACION!$D$1045/IF(AND(LIQUIDACION!$D$1044&gt;LIQUIDACION!$B$1046,LIQUIDACION!$B$1046&gt;LIQUIDACION!$D$1043),366,365)),0)</f>
        <v>0</v>
      </c>
      <c r="AO160" s="618">
        <f>IF(AO$12=TRUE,(($N160*LIQUIDACION!$L$1047)*LIQUIDACION!$D$1045/IF(AND(LIQUIDACION!$D$1044&gt;LIQUIDACION!$B$1046,LIQUIDACION!$B$1046&gt;LIQUIDACION!$D$1043),366,365)),0)</f>
        <v>0</v>
      </c>
      <c r="AP160" s="618">
        <f>IF(AP$12=TRUE,(($O160*LIQUIDACION!$L$1047)*LIQUIDACION!$D$1045/IF(AND(LIQUIDACION!$D$1044&gt;LIQUIDACION!$B$1046,LIQUIDACION!$B$1046&gt;LIQUIDACION!$D$1043),366,365)),0)</f>
        <v>0</v>
      </c>
      <c r="AQ160" s="618">
        <f>IF(AQ$12=TRUE,(($P160*LIQUIDACION!$L$1047)*LIQUIDACION!$D$1045/IF(AND(LIQUIDACION!$D$1044&gt;LIQUIDACION!$B$1046,LIQUIDACION!$B$1046&gt;LIQUIDACION!$D$1043),366,365)),0)</f>
        <v>0</v>
      </c>
      <c r="AR160" s="618">
        <f>IF(AR$12=TRUE,(($Q160*LIQUIDACION!$L$1047)*LIQUIDACION!$D$1045/IF(AND(LIQUIDACION!$D$1044&gt;LIQUIDACION!$B$1046,LIQUIDACION!$B$1046&gt;LIQUIDACION!$D$1043),366,365)),0)</f>
        <v>0</v>
      </c>
      <c r="AS160" s="618">
        <f>IF(AS$12=TRUE,(($R160*LIQUIDACION!$L$1047)*LIQUIDACION!$D$1045/IF(AND(LIQUIDACION!$D$1044&gt;LIQUIDACION!$B$1046,LIQUIDACION!$B$1046&gt;LIQUIDACION!$D$1043),366,365)),0)</f>
        <v>0</v>
      </c>
      <c r="AT160" s="618">
        <f>IF(AT$12=TRUE,(($S160*LIQUIDACION!$L$1047)*LIQUIDACION!$D$1045/IF(AND(LIQUIDACION!$D$1044&gt;LIQUIDACION!$B$1046,LIQUIDACION!$B$1046&gt;LIQUIDACION!$D$1043),366,365)),0)</f>
        <v>0</v>
      </c>
      <c r="AU160" s="618">
        <f>IF(AU$12=TRUE,(($T160*LIQUIDACION!$L$1047)*LIQUIDACION!$D$1045/IF(AND(LIQUIDACION!$D$1044&gt;LIQUIDACION!$B$1046,LIQUIDACION!$B$1046&gt;LIQUIDACION!$D$1043),366,365)),0)</f>
        <v>0</v>
      </c>
      <c r="AV160" s="618">
        <f>IF(AV$12=TRUE,(($U160*LIQUIDACION!$L$1047)*LIQUIDACION!$D$1045/IF(AND(LIQUIDACION!$D$1044&gt;LIQUIDACION!$B$1046,LIQUIDACION!$B$1046&gt;LIQUIDACION!$D$1043),366,365)),0)</f>
        <v>0</v>
      </c>
      <c r="AW160" s="618">
        <f>IF(AW$12=TRUE,(($V160*LIQUIDACION!$L$1047)*LIQUIDACION!$D$1045/IF(AND(LIQUIDACION!$D$1044&gt;LIQUIDACION!$B$1046,LIQUIDACION!$B$1046&gt;LIQUIDACION!$D$1043),366,365)),0)</f>
        <v>0</v>
      </c>
      <c r="AX160" s="618">
        <f>IF(AX$12=TRUE,(($W160*LIQUIDACION!$L$1047)*LIQUIDACION!$D$1045/IF(AND(LIQUIDACION!$D$1044&gt;LIQUIDACION!$B$1046,LIQUIDACION!$B$1046&gt;LIQUIDACION!$D$1043),366,365)),0)</f>
        <v>0</v>
      </c>
    </row>
    <row r="161" spans="2:50" x14ac:dyDescent="0.25">
      <c r="B161" s="121">
        <v>149</v>
      </c>
      <c r="C161" s="125"/>
      <c r="D161" s="170"/>
      <c r="E161" s="170"/>
      <c r="F161" s="170"/>
      <c r="G161" s="170">
        <f t="shared" si="13"/>
        <v>0</v>
      </c>
      <c r="H161" s="170">
        <f t="shared" si="14"/>
        <v>0</v>
      </c>
      <c r="I161" s="170"/>
      <c r="J161" s="170"/>
      <c r="K161" s="170"/>
      <c r="L161" s="170"/>
      <c r="M161" s="170"/>
      <c r="N161" s="170"/>
      <c r="O161" s="170"/>
      <c r="P161" s="170"/>
      <c r="Q161" s="170"/>
      <c r="R161" s="170"/>
      <c r="S161" s="170"/>
      <c r="T161" s="170"/>
      <c r="U161" s="170"/>
      <c r="V161" s="170"/>
      <c r="W161" s="170"/>
      <c r="X161" s="170"/>
      <c r="Y161" s="170"/>
      <c r="Z161" s="170"/>
      <c r="AA161" s="170"/>
      <c r="AB161" s="415">
        <f t="shared" si="15"/>
        <v>0</v>
      </c>
      <c r="AC161" s="415">
        <f t="shared" si="16"/>
        <v>0</v>
      </c>
      <c r="AE161" s="618">
        <f>IF(AE$12=TRUE,(($D161*LIQUIDACION!$L$1046)*LIQUIDACION!$D$1045/IF(AND(LIQUIDACION!$D$1044&gt;LIQUIDACION!$B$1046,LIQUIDACION!$B$1046&gt;LIQUIDACION!$D$1043),366,365)),0)</f>
        <v>0</v>
      </c>
      <c r="AF161" s="618">
        <f>IF(AF$12=TRUE,(($E161*LIQUIDACION!$L$1046)*LIQUIDACION!$D$1045/IF(AND(LIQUIDACION!$D$1044&gt;LIQUIDACION!$B$1046,LIQUIDACION!$B$1046&gt;LIQUIDACION!$D$1043),366,365)),0)</f>
        <v>0</v>
      </c>
      <c r="AG161" s="618">
        <f>IF(AG$12=TRUE,(($F161*LIQUIDACION!$L$1046)*LIQUIDACION!$D$1045/IF(AND(LIQUIDACION!$D$1044&gt;LIQUIDACION!$B$1046,LIQUIDACION!$B$1046&gt;LIQUIDACION!$D$1043),366,365)),0)</f>
        <v>0</v>
      </c>
      <c r="AH161" s="618">
        <f>IF(AH$12=TRUE,(($G161*LIQUIDACION!$L$1046)*LIQUIDACION!$D$1045/IF(AND(LIQUIDACION!$D$1044&gt;LIQUIDACION!$B$1046,LIQUIDACION!$B$1046&gt;LIQUIDACION!$D$1043),366,365)),0)</f>
        <v>0</v>
      </c>
      <c r="AI161" s="618">
        <f>IF(AI$12=TRUE,(($H161*LIQUIDACION!$L$1047)*LIQUIDACION!$D$1045/IF(AND(LIQUIDACION!$D$1044&gt;LIQUIDACION!$B$1046,LIQUIDACION!$B$1046&gt;LIQUIDACION!$D$1043),366,365)),0)</f>
        <v>0</v>
      </c>
      <c r="AJ161" s="618">
        <f>IF(AJ$12=TRUE,(($I161*LIQUIDACION!$L$1047)*LIQUIDACION!$D$1045/IF(AND(LIQUIDACION!$D$1044&gt;LIQUIDACION!$B$1046,LIQUIDACION!$B$1046&gt;LIQUIDACION!$D$1043),366,365)),0)</f>
        <v>0</v>
      </c>
      <c r="AK161" s="618">
        <f>IF(AK$12=TRUE,(($J161*LIQUIDACION!$L$1047)*LIQUIDACION!$D$1045/IF(AND(LIQUIDACION!$D$1044&gt;LIQUIDACION!$B$1046,LIQUIDACION!$B$1046&gt;LIQUIDACION!$D$1043),366,365)),0)</f>
        <v>0</v>
      </c>
      <c r="AL161" s="618">
        <f>IF(AL$12=TRUE,(($K161*LIQUIDACION!$L$1047)*LIQUIDACION!$D$1045/IF(AND(LIQUIDACION!$D$1044&gt;LIQUIDACION!$B$1046,LIQUIDACION!$B$1046&gt;LIQUIDACION!$D$1043),366,365)),0)</f>
        <v>0</v>
      </c>
      <c r="AM161" s="618">
        <f>IF(AM$12=TRUE,(($L161*LIQUIDACION!$L$1047)*LIQUIDACION!$D$1045/IF(AND(LIQUIDACION!$D$1044&gt;LIQUIDACION!$B$1046,LIQUIDACION!$B$1046&gt;LIQUIDACION!$D$1043),366,365)),0)</f>
        <v>0</v>
      </c>
      <c r="AN161" s="618">
        <f>IF(AN$12=TRUE,(($M161*LIQUIDACION!$L$1047)*LIQUIDACION!$D$1045/IF(AND(LIQUIDACION!$D$1044&gt;LIQUIDACION!$B$1046,LIQUIDACION!$B$1046&gt;LIQUIDACION!$D$1043),366,365)),0)</f>
        <v>0</v>
      </c>
      <c r="AO161" s="618">
        <f>IF(AO$12=TRUE,(($N161*LIQUIDACION!$L$1047)*LIQUIDACION!$D$1045/IF(AND(LIQUIDACION!$D$1044&gt;LIQUIDACION!$B$1046,LIQUIDACION!$B$1046&gt;LIQUIDACION!$D$1043),366,365)),0)</f>
        <v>0</v>
      </c>
      <c r="AP161" s="618">
        <f>IF(AP$12=TRUE,(($O161*LIQUIDACION!$L$1047)*LIQUIDACION!$D$1045/IF(AND(LIQUIDACION!$D$1044&gt;LIQUIDACION!$B$1046,LIQUIDACION!$B$1046&gt;LIQUIDACION!$D$1043),366,365)),0)</f>
        <v>0</v>
      </c>
      <c r="AQ161" s="618">
        <f>IF(AQ$12=TRUE,(($P161*LIQUIDACION!$L$1047)*LIQUIDACION!$D$1045/IF(AND(LIQUIDACION!$D$1044&gt;LIQUIDACION!$B$1046,LIQUIDACION!$B$1046&gt;LIQUIDACION!$D$1043),366,365)),0)</f>
        <v>0</v>
      </c>
      <c r="AR161" s="618">
        <f>IF(AR$12=TRUE,(($Q161*LIQUIDACION!$L$1047)*LIQUIDACION!$D$1045/IF(AND(LIQUIDACION!$D$1044&gt;LIQUIDACION!$B$1046,LIQUIDACION!$B$1046&gt;LIQUIDACION!$D$1043),366,365)),0)</f>
        <v>0</v>
      </c>
      <c r="AS161" s="618">
        <f>IF(AS$12=TRUE,(($R161*LIQUIDACION!$L$1047)*LIQUIDACION!$D$1045/IF(AND(LIQUIDACION!$D$1044&gt;LIQUIDACION!$B$1046,LIQUIDACION!$B$1046&gt;LIQUIDACION!$D$1043),366,365)),0)</f>
        <v>0</v>
      </c>
      <c r="AT161" s="618">
        <f>IF(AT$12=TRUE,(($S161*LIQUIDACION!$L$1047)*LIQUIDACION!$D$1045/IF(AND(LIQUIDACION!$D$1044&gt;LIQUIDACION!$B$1046,LIQUIDACION!$B$1046&gt;LIQUIDACION!$D$1043),366,365)),0)</f>
        <v>0</v>
      </c>
      <c r="AU161" s="618">
        <f>IF(AU$12=TRUE,(($T161*LIQUIDACION!$L$1047)*LIQUIDACION!$D$1045/IF(AND(LIQUIDACION!$D$1044&gt;LIQUIDACION!$B$1046,LIQUIDACION!$B$1046&gt;LIQUIDACION!$D$1043),366,365)),0)</f>
        <v>0</v>
      </c>
      <c r="AV161" s="618">
        <f>IF(AV$12=TRUE,(($U161*LIQUIDACION!$L$1047)*LIQUIDACION!$D$1045/IF(AND(LIQUIDACION!$D$1044&gt;LIQUIDACION!$B$1046,LIQUIDACION!$B$1046&gt;LIQUIDACION!$D$1043),366,365)),0)</f>
        <v>0</v>
      </c>
      <c r="AW161" s="618">
        <f>IF(AW$12=TRUE,(($V161*LIQUIDACION!$L$1047)*LIQUIDACION!$D$1045/IF(AND(LIQUIDACION!$D$1044&gt;LIQUIDACION!$B$1046,LIQUIDACION!$B$1046&gt;LIQUIDACION!$D$1043),366,365)),0)</f>
        <v>0</v>
      </c>
      <c r="AX161" s="618">
        <f>IF(AX$12=TRUE,(($W161*LIQUIDACION!$L$1047)*LIQUIDACION!$D$1045/IF(AND(LIQUIDACION!$D$1044&gt;LIQUIDACION!$B$1046,LIQUIDACION!$B$1046&gt;LIQUIDACION!$D$1043),366,365)),0)</f>
        <v>0</v>
      </c>
    </row>
    <row r="162" spans="2:50" x14ac:dyDescent="0.25">
      <c r="B162" s="123">
        <v>150</v>
      </c>
      <c r="C162" s="125"/>
      <c r="D162" s="170"/>
      <c r="E162" s="170"/>
      <c r="F162" s="170"/>
      <c r="G162" s="170">
        <f t="shared" si="13"/>
        <v>0</v>
      </c>
      <c r="H162" s="170">
        <f t="shared" si="14"/>
        <v>0</v>
      </c>
      <c r="I162" s="170"/>
      <c r="J162" s="170"/>
      <c r="K162" s="170"/>
      <c r="L162" s="170"/>
      <c r="M162" s="170"/>
      <c r="N162" s="170"/>
      <c r="O162" s="170"/>
      <c r="P162" s="170"/>
      <c r="Q162" s="170"/>
      <c r="R162" s="170"/>
      <c r="S162" s="170"/>
      <c r="T162" s="170"/>
      <c r="U162" s="170"/>
      <c r="V162" s="170"/>
      <c r="W162" s="170"/>
      <c r="X162" s="170"/>
      <c r="Y162" s="170"/>
      <c r="Z162" s="170"/>
      <c r="AA162" s="170"/>
      <c r="AB162" s="415">
        <f t="shared" si="15"/>
        <v>0</v>
      </c>
      <c r="AC162" s="415">
        <f t="shared" si="16"/>
        <v>0</v>
      </c>
      <c r="AE162" s="618">
        <f>IF(AE$12=TRUE,(($D162*LIQUIDACION!$L$1046)*LIQUIDACION!$D$1045/IF(AND(LIQUIDACION!$D$1044&gt;LIQUIDACION!$B$1046,LIQUIDACION!$B$1046&gt;LIQUIDACION!$D$1043),366,365)),0)</f>
        <v>0</v>
      </c>
      <c r="AF162" s="618">
        <f>IF(AF$12=TRUE,(($E162*LIQUIDACION!$L$1046)*LIQUIDACION!$D$1045/IF(AND(LIQUIDACION!$D$1044&gt;LIQUIDACION!$B$1046,LIQUIDACION!$B$1046&gt;LIQUIDACION!$D$1043),366,365)),0)</f>
        <v>0</v>
      </c>
      <c r="AG162" s="618">
        <f>IF(AG$12=TRUE,(($F162*LIQUIDACION!$L$1046)*LIQUIDACION!$D$1045/IF(AND(LIQUIDACION!$D$1044&gt;LIQUIDACION!$B$1046,LIQUIDACION!$B$1046&gt;LIQUIDACION!$D$1043),366,365)),0)</f>
        <v>0</v>
      </c>
      <c r="AH162" s="618">
        <f>IF(AH$12=TRUE,(($G162*LIQUIDACION!$L$1046)*LIQUIDACION!$D$1045/IF(AND(LIQUIDACION!$D$1044&gt;LIQUIDACION!$B$1046,LIQUIDACION!$B$1046&gt;LIQUIDACION!$D$1043),366,365)),0)</f>
        <v>0</v>
      </c>
      <c r="AI162" s="618">
        <f>IF(AI$12=TRUE,(($H162*LIQUIDACION!$L$1047)*LIQUIDACION!$D$1045/IF(AND(LIQUIDACION!$D$1044&gt;LIQUIDACION!$B$1046,LIQUIDACION!$B$1046&gt;LIQUIDACION!$D$1043),366,365)),0)</f>
        <v>0</v>
      </c>
      <c r="AJ162" s="618">
        <f>IF(AJ$12=TRUE,(($I162*LIQUIDACION!$L$1047)*LIQUIDACION!$D$1045/IF(AND(LIQUIDACION!$D$1044&gt;LIQUIDACION!$B$1046,LIQUIDACION!$B$1046&gt;LIQUIDACION!$D$1043),366,365)),0)</f>
        <v>0</v>
      </c>
      <c r="AK162" s="618">
        <f>IF(AK$12=TRUE,(($J162*LIQUIDACION!$L$1047)*LIQUIDACION!$D$1045/IF(AND(LIQUIDACION!$D$1044&gt;LIQUIDACION!$B$1046,LIQUIDACION!$B$1046&gt;LIQUIDACION!$D$1043),366,365)),0)</f>
        <v>0</v>
      </c>
      <c r="AL162" s="618">
        <f>IF(AL$12=TRUE,(($K162*LIQUIDACION!$L$1047)*LIQUIDACION!$D$1045/IF(AND(LIQUIDACION!$D$1044&gt;LIQUIDACION!$B$1046,LIQUIDACION!$B$1046&gt;LIQUIDACION!$D$1043),366,365)),0)</f>
        <v>0</v>
      </c>
      <c r="AM162" s="618">
        <f>IF(AM$12=TRUE,(($L162*LIQUIDACION!$L$1047)*LIQUIDACION!$D$1045/IF(AND(LIQUIDACION!$D$1044&gt;LIQUIDACION!$B$1046,LIQUIDACION!$B$1046&gt;LIQUIDACION!$D$1043),366,365)),0)</f>
        <v>0</v>
      </c>
      <c r="AN162" s="618">
        <f>IF(AN$12=TRUE,(($M162*LIQUIDACION!$L$1047)*LIQUIDACION!$D$1045/IF(AND(LIQUIDACION!$D$1044&gt;LIQUIDACION!$B$1046,LIQUIDACION!$B$1046&gt;LIQUIDACION!$D$1043),366,365)),0)</f>
        <v>0</v>
      </c>
      <c r="AO162" s="618">
        <f>IF(AO$12=TRUE,(($N162*LIQUIDACION!$L$1047)*LIQUIDACION!$D$1045/IF(AND(LIQUIDACION!$D$1044&gt;LIQUIDACION!$B$1046,LIQUIDACION!$B$1046&gt;LIQUIDACION!$D$1043),366,365)),0)</f>
        <v>0</v>
      </c>
      <c r="AP162" s="618">
        <f>IF(AP$12=TRUE,(($O162*LIQUIDACION!$L$1047)*LIQUIDACION!$D$1045/IF(AND(LIQUIDACION!$D$1044&gt;LIQUIDACION!$B$1046,LIQUIDACION!$B$1046&gt;LIQUIDACION!$D$1043),366,365)),0)</f>
        <v>0</v>
      </c>
      <c r="AQ162" s="618">
        <f>IF(AQ$12=TRUE,(($P162*LIQUIDACION!$L$1047)*LIQUIDACION!$D$1045/IF(AND(LIQUIDACION!$D$1044&gt;LIQUIDACION!$B$1046,LIQUIDACION!$B$1046&gt;LIQUIDACION!$D$1043),366,365)),0)</f>
        <v>0</v>
      </c>
      <c r="AR162" s="618">
        <f>IF(AR$12=TRUE,(($Q162*LIQUIDACION!$L$1047)*LIQUIDACION!$D$1045/IF(AND(LIQUIDACION!$D$1044&gt;LIQUIDACION!$B$1046,LIQUIDACION!$B$1046&gt;LIQUIDACION!$D$1043),366,365)),0)</f>
        <v>0</v>
      </c>
      <c r="AS162" s="618">
        <f>IF(AS$12=TRUE,(($R162*LIQUIDACION!$L$1047)*LIQUIDACION!$D$1045/IF(AND(LIQUIDACION!$D$1044&gt;LIQUIDACION!$B$1046,LIQUIDACION!$B$1046&gt;LIQUIDACION!$D$1043),366,365)),0)</f>
        <v>0</v>
      </c>
      <c r="AT162" s="618">
        <f>IF(AT$12=TRUE,(($S162*LIQUIDACION!$L$1047)*LIQUIDACION!$D$1045/IF(AND(LIQUIDACION!$D$1044&gt;LIQUIDACION!$B$1046,LIQUIDACION!$B$1046&gt;LIQUIDACION!$D$1043),366,365)),0)</f>
        <v>0</v>
      </c>
      <c r="AU162" s="618">
        <f>IF(AU$12=TRUE,(($T162*LIQUIDACION!$L$1047)*LIQUIDACION!$D$1045/IF(AND(LIQUIDACION!$D$1044&gt;LIQUIDACION!$B$1046,LIQUIDACION!$B$1046&gt;LIQUIDACION!$D$1043),366,365)),0)</f>
        <v>0</v>
      </c>
      <c r="AV162" s="618">
        <f>IF(AV$12=TRUE,(($U162*LIQUIDACION!$L$1047)*LIQUIDACION!$D$1045/IF(AND(LIQUIDACION!$D$1044&gt;LIQUIDACION!$B$1046,LIQUIDACION!$B$1046&gt;LIQUIDACION!$D$1043),366,365)),0)</f>
        <v>0</v>
      </c>
      <c r="AW162" s="618">
        <f>IF(AW$12=TRUE,(($V162*LIQUIDACION!$L$1047)*LIQUIDACION!$D$1045/IF(AND(LIQUIDACION!$D$1044&gt;LIQUIDACION!$B$1046,LIQUIDACION!$B$1046&gt;LIQUIDACION!$D$1043),366,365)),0)</f>
        <v>0</v>
      </c>
      <c r="AX162" s="618">
        <f>IF(AX$12=TRUE,(($W162*LIQUIDACION!$L$1047)*LIQUIDACION!$D$1045/IF(AND(LIQUIDACION!$D$1044&gt;LIQUIDACION!$B$1046,LIQUIDACION!$B$1046&gt;LIQUIDACION!$D$1043),366,365)),0)</f>
        <v>0</v>
      </c>
    </row>
    <row r="163" spans="2:50" x14ac:dyDescent="0.25">
      <c r="B163" s="121">
        <v>151</v>
      </c>
      <c r="C163" s="125"/>
      <c r="D163" s="170"/>
      <c r="E163" s="170"/>
      <c r="F163" s="170"/>
      <c r="G163" s="170">
        <f t="shared" si="13"/>
        <v>0</v>
      </c>
      <c r="H163" s="170">
        <f t="shared" si="14"/>
        <v>0</v>
      </c>
      <c r="I163" s="170"/>
      <c r="J163" s="170"/>
      <c r="K163" s="170"/>
      <c r="L163" s="170"/>
      <c r="M163" s="170"/>
      <c r="N163" s="170"/>
      <c r="O163" s="170"/>
      <c r="P163" s="170"/>
      <c r="Q163" s="170"/>
      <c r="R163" s="170"/>
      <c r="S163" s="170"/>
      <c r="T163" s="170"/>
      <c r="U163" s="170"/>
      <c r="V163" s="170"/>
      <c r="W163" s="170"/>
      <c r="X163" s="170"/>
      <c r="Y163" s="170"/>
      <c r="Z163" s="170"/>
      <c r="AA163" s="170"/>
      <c r="AB163" s="415">
        <f t="shared" si="15"/>
        <v>0</v>
      </c>
      <c r="AC163" s="415">
        <f t="shared" si="16"/>
        <v>0</v>
      </c>
      <c r="AE163" s="618">
        <f>IF(AE$12=TRUE,(($D163*LIQUIDACION!$L$1046)*LIQUIDACION!$D$1045/IF(AND(LIQUIDACION!$D$1044&gt;LIQUIDACION!$B$1046,LIQUIDACION!$B$1046&gt;LIQUIDACION!$D$1043),366,365)),0)</f>
        <v>0</v>
      </c>
      <c r="AF163" s="618">
        <f>IF(AF$12=TRUE,(($E163*LIQUIDACION!$L$1046)*LIQUIDACION!$D$1045/IF(AND(LIQUIDACION!$D$1044&gt;LIQUIDACION!$B$1046,LIQUIDACION!$B$1046&gt;LIQUIDACION!$D$1043),366,365)),0)</f>
        <v>0</v>
      </c>
      <c r="AG163" s="618">
        <f>IF(AG$12=TRUE,(($F163*LIQUIDACION!$L$1046)*LIQUIDACION!$D$1045/IF(AND(LIQUIDACION!$D$1044&gt;LIQUIDACION!$B$1046,LIQUIDACION!$B$1046&gt;LIQUIDACION!$D$1043),366,365)),0)</f>
        <v>0</v>
      </c>
      <c r="AH163" s="618">
        <f>IF(AH$12=TRUE,(($G163*LIQUIDACION!$L$1046)*LIQUIDACION!$D$1045/IF(AND(LIQUIDACION!$D$1044&gt;LIQUIDACION!$B$1046,LIQUIDACION!$B$1046&gt;LIQUIDACION!$D$1043),366,365)),0)</f>
        <v>0</v>
      </c>
      <c r="AI163" s="618">
        <f>IF(AI$12=TRUE,(($H163*LIQUIDACION!$L$1047)*LIQUIDACION!$D$1045/IF(AND(LIQUIDACION!$D$1044&gt;LIQUIDACION!$B$1046,LIQUIDACION!$B$1046&gt;LIQUIDACION!$D$1043),366,365)),0)</f>
        <v>0</v>
      </c>
      <c r="AJ163" s="618">
        <f>IF(AJ$12=TRUE,(($I163*LIQUIDACION!$L$1047)*LIQUIDACION!$D$1045/IF(AND(LIQUIDACION!$D$1044&gt;LIQUIDACION!$B$1046,LIQUIDACION!$B$1046&gt;LIQUIDACION!$D$1043),366,365)),0)</f>
        <v>0</v>
      </c>
      <c r="AK163" s="618">
        <f>IF(AK$12=TRUE,(($J163*LIQUIDACION!$L$1047)*LIQUIDACION!$D$1045/IF(AND(LIQUIDACION!$D$1044&gt;LIQUIDACION!$B$1046,LIQUIDACION!$B$1046&gt;LIQUIDACION!$D$1043),366,365)),0)</f>
        <v>0</v>
      </c>
      <c r="AL163" s="618">
        <f>IF(AL$12=TRUE,(($K163*LIQUIDACION!$L$1047)*LIQUIDACION!$D$1045/IF(AND(LIQUIDACION!$D$1044&gt;LIQUIDACION!$B$1046,LIQUIDACION!$B$1046&gt;LIQUIDACION!$D$1043),366,365)),0)</f>
        <v>0</v>
      </c>
      <c r="AM163" s="618">
        <f>IF(AM$12=TRUE,(($L163*LIQUIDACION!$L$1047)*LIQUIDACION!$D$1045/IF(AND(LIQUIDACION!$D$1044&gt;LIQUIDACION!$B$1046,LIQUIDACION!$B$1046&gt;LIQUIDACION!$D$1043),366,365)),0)</f>
        <v>0</v>
      </c>
      <c r="AN163" s="618">
        <f>IF(AN$12=TRUE,(($M163*LIQUIDACION!$L$1047)*LIQUIDACION!$D$1045/IF(AND(LIQUIDACION!$D$1044&gt;LIQUIDACION!$B$1046,LIQUIDACION!$B$1046&gt;LIQUIDACION!$D$1043),366,365)),0)</f>
        <v>0</v>
      </c>
      <c r="AO163" s="618">
        <f>IF(AO$12=TRUE,(($N163*LIQUIDACION!$L$1047)*LIQUIDACION!$D$1045/IF(AND(LIQUIDACION!$D$1044&gt;LIQUIDACION!$B$1046,LIQUIDACION!$B$1046&gt;LIQUIDACION!$D$1043),366,365)),0)</f>
        <v>0</v>
      </c>
      <c r="AP163" s="618">
        <f>IF(AP$12=TRUE,(($O163*LIQUIDACION!$L$1047)*LIQUIDACION!$D$1045/IF(AND(LIQUIDACION!$D$1044&gt;LIQUIDACION!$B$1046,LIQUIDACION!$B$1046&gt;LIQUIDACION!$D$1043),366,365)),0)</f>
        <v>0</v>
      </c>
      <c r="AQ163" s="618">
        <f>IF(AQ$12=TRUE,(($P163*LIQUIDACION!$L$1047)*LIQUIDACION!$D$1045/IF(AND(LIQUIDACION!$D$1044&gt;LIQUIDACION!$B$1046,LIQUIDACION!$B$1046&gt;LIQUIDACION!$D$1043),366,365)),0)</f>
        <v>0</v>
      </c>
      <c r="AR163" s="618">
        <f>IF(AR$12=TRUE,(($Q163*LIQUIDACION!$L$1047)*LIQUIDACION!$D$1045/IF(AND(LIQUIDACION!$D$1044&gt;LIQUIDACION!$B$1046,LIQUIDACION!$B$1046&gt;LIQUIDACION!$D$1043),366,365)),0)</f>
        <v>0</v>
      </c>
      <c r="AS163" s="618">
        <f>IF(AS$12=TRUE,(($R163*LIQUIDACION!$L$1047)*LIQUIDACION!$D$1045/IF(AND(LIQUIDACION!$D$1044&gt;LIQUIDACION!$B$1046,LIQUIDACION!$B$1046&gt;LIQUIDACION!$D$1043),366,365)),0)</f>
        <v>0</v>
      </c>
      <c r="AT163" s="618">
        <f>IF(AT$12=TRUE,(($S163*LIQUIDACION!$L$1047)*LIQUIDACION!$D$1045/IF(AND(LIQUIDACION!$D$1044&gt;LIQUIDACION!$B$1046,LIQUIDACION!$B$1046&gt;LIQUIDACION!$D$1043),366,365)),0)</f>
        <v>0</v>
      </c>
      <c r="AU163" s="618">
        <f>IF(AU$12=TRUE,(($T163*LIQUIDACION!$L$1047)*LIQUIDACION!$D$1045/IF(AND(LIQUIDACION!$D$1044&gt;LIQUIDACION!$B$1046,LIQUIDACION!$B$1046&gt;LIQUIDACION!$D$1043),366,365)),0)</f>
        <v>0</v>
      </c>
      <c r="AV163" s="618">
        <f>IF(AV$12=TRUE,(($U163*LIQUIDACION!$L$1047)*LIQUIDACION!$D$1045/IF(AND(LIQUIDACION!$D$1044&gt;LIQUIDACION!$B$1046,LIQUIDACION!$B$1046&gt;LIQUIDACION!$D$1043),366,365)),0)</f>
        <v>0</v>
      </c>
      <c r="AW163" s="618">
        <f>IF(AW$12=TRUE,(($V163*LIQUIDACION!$L$1047)*LIQUIDACION!$D$1045/IF(AND(LIQUIDACION!$D$1044&gt;LIQUIDACION!$B$1046,LIQUIDACION!$B$1046&gt;LIQUIDACION!$D$1043),366,365)),0)</f>
        <v>0</v>
      </c>
      <c r="AX163" s="618">
        <f>IF(AX$12=TRUE,(($W163*LIQUIDACION!$L$1047)*LIQUIDACION!$D$1045/IF(AND(LIQUIDACION!$D$1044&gt;LIQUIDACION!$B$1046,LIQUIDACION!$B$1046&gt;LIQUIDACION!$D$1043),366,365)),0)</f>
        <v>0</v>
      </c>
    </row>
    <row r="164" spans="2:50" x14ac:dyDescent="0.25">
      <c r="B164" s="123">
        <v>152</v>
      </c>
      <c r="C164" s="125"/>
      <c r="D164" s="170"/>
      <c r="E164" s="170"/>
      <c r="F164" s="170"/>
      <c r="G164" s="170">
        <f t="shared" si="13"/>
        <v>0</v>
      </c>
      <c r="H164" s="170">
        <f t="shared" si="14"/>
        <v>0</v>
      </c>
      <c r="I164" s="170"/>
      <c r="J164" s="170"/>
      <c r="K164" s="170"/>
      <c r="L164" s="170"/>
      <c r="M164" s="170"/>
      <c r="N164" s="170"/>
      <c r="O164" s="170"/>
      <c r="P164" s="170"/>
      <c r="Q164" s="170"/>
      <c r="R164" s="170"/>
      <c r="S164" s="170"/>
      <c r="T164" s="170"/>
      <c r="U164" s="170"/>
      <c r="V164" s="170"/>
      <c r="W164" s="170"/>
      <c r="X164" s="170"/>
      <c r="Y164" s="170"/>
      <c r="Z164" s="170"/>
      <c r="AA164" s="170"/>
      <c r="AB164" s="415">
        <f t="shared" si="15"/>
        <v>0</v>
      </c>
      <c r="AC164" s="415">
        <f t="shared" si="16"/>
        <v>0</v>
      </c>
      <c r="AE164" s="618">
        <f>IF(AE$12=TRUE,(($D164*LIQUIDACION!$L$1046)*LIQUIDACION!$D$1045/IF(AND(LIQUIDACION!$D$1044&gt;LIQUIDACION!$B$1046,LIQUIDACION!$B$1046&gt;LIQUIDACION!$D$1043),366,365)),0)</f>
        <v>0</v>
      </c>
      <c r="AF164" s="618">
        <f>IF(AF$12=TRUE,(($E164*LIQUIDACION!$L$1046)*LIQUIDACION!$D$1045/IF(AND(LIQUIDACION!$D$1044&gt;LIQUIDACION!$B$1046,LIQUIDACION!$B$1046&gt;LIQUIDACION!$D$1043),366,365)),0)</f>
        <v>0</v>
      </c>
      <c r="AG164" s="618">
        <f>IF(AG$12=TRUE,(($F164*LIQUIDACION!$L$1046)*LIQUIDACION!$D$1045/IF(AND(LIQUIDACION!$D$1044&gt;LIQUIDACION!$B$1046,LIQUIDACION!$B$1046&gt;LIQUIDACION!$D$1043),366,365)),0)</f>
        <v>0</v>
      </c>
      <c r="AH164" s="618">
        <f>IF(AH$12=TRUE,(($G164*LIQUIDACION!$L$1046)*LIQUIDACION!$D$1045/IF(AND(LIQUIDACION!$D$1044&gt;LIQUIDACION!$B$1046,LIQUIDACION!$B$1046&gt;LIQUIDACION!$D$1043),366,365)),0)</f>
        <v>0</v>
      </c>
      <c r="AI164" s="618">
        <f>IF(AI$12=TRUE,(($H164*LIQUIDACION!$L$1047)*LIQUIDACION!$D$1045/IF(AND(LIQUIDACION!$D$1044&gt;LIQUIDACION!$B$1046,LIQUIDACION!$B$1046&gt;LIQUIDACION!$D$1043),366,365)),0)</f>
        <v>0</v>
      </c>
      <c r="AJ164" s="618">
        <f>IF(AJ$12=TRUE,(($I164*LIQUIDACION!$L$1047)*LIQUIDACION!$D$1045/IF(AND(LIQUIDACION!$D$1044&gt;LIQUIDACION!$B$1046,LIQUIDACION!$B$1046&gt;LIQUIDACION!$D$1043),366,365)),0)</f>
        <v>0</v>
      </c>
      <c r="AK164" s="618">
        <f>IF(AK$12=TRUE,(($J164*LIQUIDACION!$L$1047)*LIQUIDACION!$D$1045/IF(AND(LIQUIDACION!$D$1044&gt;LIQUIDACION!$B$1046,LIQUIDACION!$B$1046&gt;LIQUIDACION!$D$1043),366,365)),0)</f>
        <v>0</v>
      </c>
      <c r="AL164" s="618">
        <f>IF(AL$12=TRUE,(($K164*LIQUIDACION!$L$1047)*LIQUIDACION!$D$1045/IF(AND(LIQUIDACION!$D$1044&gt;LIQUIDACION!$B$1046,LIQUIDACION!$B$1046&gt;LIQUIDACION!$D$1043),366,365)),0)</f>
        <v>0</v>
      </c>
      <c r="AM164" s="618">
        <f>IF(AM$12=TRUE,(($L164*LIQUIDACION!$L$1047)*LIQUIDACION!$D$1045/IF(AND(LIQUIDACION!$D$1044&gt;LIQUIDACION!$B$1046,LIQUIDACION!$B$1046&gt;LIQUIDACION!$D$1043),366,365)),0)</f>
        <v>0</v>
      </c>
      <c r="AN164" s="618">
        <f>IF(AN$12=TRUE,(($M164*LIQUIDACION!$L$1047)*LIQUIDACION!$D$1045/IF(AND(LIQUIDACION!$D$1044&gt;LIQUIDACION!$B$1046,LIQUIDACION!$B$1046&gt;LIQUIDACION!$D$1043),366,365)),0)</f>
        <v>0</v>
      </c>
      <c r="AO164" s="618">
        <f>IF(AO$12=TRUE,(($N164*LIQUIDACION!$L$1047)*LIQUIDACION!$D$1045/IF(AND(LIQUIDACION!$D$1044&gt;LIQUIDACION!$B$1046,LIQUIDACION!$B$1046&gt;LIQUIDACION!$D$1043),366,365)),0)</f>
        <v>0</v>
      </c>
      <c r="AP164" s="618">
        <f>IF(AP$12=TRUE,(($O164*LIQUIDACION!$L$1047)*LIQUIDACION!$D$1045/IF(AND(LIQUIDACION!$D$1044&gt;LIQUIDACION!$B$1046,LIQUIDACION!$B$1046&gt;LIQUIDACION!$D$1043),366,365)),0)</f>
        <v>0</v>
      </c>
      <c r="AQ164" s="618">
        <f>IF(AQ$12=TRUE,(($P164*LIQUIDACION!$L$1047)*LIQUIDACION!$D$1045/IF(AND(LIQUIDACION!$D$1044&gt;LIQUIDACION!$B$1046,LIQUIDACION!$B$1046&gt;LIQUIDACION!$D$1043),366,365)),0)</f>
        <v>0</v>
      </c>
      <c r="AR164" s="618">
        <f>IF(AR$12=TRUE,(($Q164*LIQUIDACION!$L$1047)*LIQUIDACION!$D$1045/IF(AND(LIQUIDACION!$D$1044&gt;LIQUIDACION!$B$1046,LIQUIDACION!$B$1046&gt;LIQUIDACION!$D$1043),366,365)),0)</f>
        <v>0</v>
      </c>
      <c r="AS164" s="618">
        <f>IF(AS$12=TRUE,(($R164*LIQUIDACION!$L$1047)*LIQUIDACION!$D$1045/IF(AND(LIQUIDACION!$D$1044&gt;LIQUIDACION!$B$1046,LIQUIDACION!$B$1046&gt;LIQUIDACION!$D$1043),366,365)),0)</f>
        <v>0</v>
      </c>
      <c r="AT164" s="618">
        <f>IF(AT$12=TRUE,(($S164*LIQUIDACION!$L$1047)*LIQUIDACION!$D$1045/IF(AND(LIQUIDACION!$D$1044&gt;LIQUIDACION!$B$1046,LIQUIDACION!$B$1046&gt;LIQUIDACION!$D$1043),366,365)),0)</f>
        <v>0</v>
      </c>
      <c r="AU164" s="618">
        <f>IF(AU$12=TRUE,(($T164*LIQUIDACION!$L$1047)*LIQUIDACION!$D$1045/IF(AND(LIQUIDACION!$D$1044&gt;LIQUIDACION!$B$1046,LIQUIDACION!$B$1046&gt;LIQUIDACION!$D$1043),366,365)),0)</f>
        <v>0</v>
      </c>
      <c r="AV164" s="618">
        <f>IF(AV$12=TRUE,(($U164*LIQUIDACION!$L$1047)*LIQUIDACION!$D$1045/IF(AND(LIQUIDACION!$D$1044&gt;LIQUIDACION!$B$1046,LIQUIDACION!$B$1046&gt;LIQUIDACION!$D$1043),366,365)),0)</f>
        <v>0</v>
      </c>
      <c r="AW164" s="618">
        <f>IF(AW$12=TRUE,(($V164*LIQUIDACION!$L$1047)*LIQUIDACION!$D$1045/IF(AND(LIQUIDACION!$D$1044&gt;LIQUIDACION!$B$1046,LIQUIDACION!$B$1046&gt;LIQUIDACION!$D$1043),366,365)),0)</f>
        <v>0</v>
      </c>
      <c r="AX164" s="618">
        <f>IF(AX$12=TRUE,(($W164*LIQUIDACION!$L$1047)*LIQUIDACION!$D$1045/IF(AND(LIQUIDACION!$D$1044&gt;LIQUIDACION!$B$1046,LIQUIDACION!$B$1046&gt;LIQUIDACION!$D$1043),366,365)),0)</f>
        <v>0</v>
      </c>
    </row>
    <row r="165" spans="2:50" x14ac:dyDescent="0.25">
      <c r="B165" s="121">
        <v>153</v>
      </c>
      <c r="C165" s="125"/>
      <c r="D165" s="170"/>
      <c r="E165" s="170"/>
      <c r="F165" s="170"/>
      <c r="G165" s="170">
        <f t="shared" si="13"/>
        <v>0</v>
      </c>
      <c r="H165" s="170">
        <f t="shared" si="14"/>
        <v>0</v>
      </c>
      <c r="I165" s="170"/>
      <c r="J165" s="170"/>
      <c r="K165" s="170"/>
      <c r="L165" s="170"/>
      <c r="M165" s="170"/>
      <c r="N165" s="170"/>
      <c r="O165" s="170"/>
      <c r="P165" s="170"/>
      <c r="Q165" s="170"/>
      <c r="R165" s="170"/>
      <c r="S165" s="170"/>
      <c r="T165" s="170"/>
      <c r="U165" s="170"/>
      <c r="V165" s="170"/>
      <c r="W165" s="170"/>
      <c r="X165" s="170"/>
      <c r="Y165" s="170"/>
      <c r="Z165" s="170"/>
      <c r="AA165" s="170"/>
      <c r="AB165" s="415">
        <f t="shared" si="15"/>
        <v>0</v>
      </c>
      <c r="AC165" s="415">
        <f t="shared" si="16"/>
        <v>0</v>
      </c>
      <c r="AE165" s="618">
        <f>IF(AE$12=TRUE,(($D165*LIQUIDACION!$L$1046)*LIQUIDACION!$D$1045/IF(AND(LIQUIDACION!$D$1044&gt;LIQUIDACION!$B$1046,LIQUIDACION!$B$1046&gt;LIQUIDACION!$D$1043),366,365)),0)</f>
        <v>0</v>
      </c>
      <c r="AF165" s="618">
        <f>IF(AF$12=TRUE,(($E165*LIQUIDACION!$L$1046)*LIQUIDACION!$D$1045/IF(AND(LIQUIDACION!$D$1044&gt;LIQUIDACION!$B$1046,LIQUIDACION!$B$1046&gt;LIQUIDACION!$D$1043),366,365)),0)</f>
        <v>0</v>
      </c>
      <c r="AG165" s="618">
        <f>IF(AG$12=TRUE,(($F165*LIQUIDACION!$L$1046)*LIQUIDACION!$D$1045/IF(AND(LIQUIDACION!$D$1044&gt;LIQUIDACION!$B$1046,LIQUIDACION!$B$1046&gt;LIQUIDACION!$D$1043),366,365)),0)</f>
        <v>0</v>
      </c>
      <c r="AH165" s="618">
        <f>IF(AH$12=TRUE,(($G165*LIQUIDACION!$L$1046)*LIQUIDACION!$D$1045/IF(AND(LIQUIDACION!$D$1044&gt;LIQUIDACION!$B$1046,LIQUIDACION!$B$1046&gt;LIQUIDACION!$D$1043),366,365)),0)</f>
        <v>0</v>
      </c>
      <c r="AI165" s="618">
        <f>IF(AI$12=TRUE,(($H165*LIQUIDACION!$L$1047)*LIQUIDACION!$D$1045/IF(AND(LIQUIDACION!$D$1044&gt;LIQUIDACION!$B$1046,LIQUIDACION!$B$1046&gt;LIQUIDACION!$D$1043),366,365)),0)</f>
        <v>0</v>
      </c>
      <c r="AJ165" s="618">
        <f>IF(AJ$12=TRUE,(($I165*LIQUIDACION!$L$1047)*LIQUIDACION!$D$1045/IF(AND(LIQUIDACION!$D$1044&gt;LIQUIDACION!$B$1046,LIQUIDACION!$B$1046&gt;LIQUIDACION!$D$1043),366,365)),0)</f>
        <v>0</v>
      </c>
      <c r="AK165" s="618">
        <f>IF(AK$12=TRUE,(($J165*LIQUIDACION!$L$1047)*LIQUIDACION!$D$1045/IF(AND(LIQUIDACION!$D$1044&gt;LIQUIDACION!$B$1046,LIQUIDACION!$B$1046&gt;LIQUIDACION!$D$1043),366,365)),0)</f>
        <v>0</v>
      </c>
      <c r="AL165" s="618">
        <f>IF(AL$12=TRUE,(($K165*LIQUIDACION!$L$1047)*LIQUIDACION!$D$1045/IF(AND(LIQUIDACION!$D$1044&gt;LIQUIDACION!$B$1046,LIQUIDACION!$B$1046&gt;LIQUIDACION!$D$1043),366,365)),0)</f>
        <v>0</v>
      </c>
      <c r="AM165" s="618">
        <f>IF(AM$12=TRUE,(($L165*LIQUIDACION!$L$1047)*LIQUIDACION!$D$1045/IF(AND(LIQUIDACION!$D$1044&gt;LIQUIDACION!$B$1046,LIQUIDACION!$B$1046&gt;LIQUIDACION!$D$1043),366,365)),0)</f>
        <v>0</v>
      </c>
      <c r="AN165" s="618">
        <f>IF(AN$12=TRUE,(($M165*LIQUIDACION!$L$1047)*LIQUIDACION!$D$1045/IF(AND(LIQUIDACION!$D$1044&gt;LIQUIDACION!$B$1046,LIQUIDACION!$B$1046&gt;LIQUIDACION!$D$1043),366,365)),0)</f>
        <v>0</v>
      </c>
      <c r="AO165" s="618">
        <f>IF(AO$12=TRUE,(($N165*LIQUIDACION!$L$1047)*LIQUIDACION!$D$1045/IF(AND(LIQUIDACION!$D$1044&gt;LIQUIDACION!$B$1046,LIQUIDACION!$B$1046&gt;LIQUIDACION!$D$1043),366,365)),0)</f>
        <v>0</v>
      </c>
      <c r="AP165" s="618">
        <f>IF(AP$12=TRUE,(($O165*LIQUIDACION!$L$1047)*LIQUIDACION!$D$1045/IF(AND(LIQUIDACION!$D$1044&gt;LIQUIDACION!$B$1046,LIQUIDACION!$B$1046&gt;LIQUIDACION!$D$1043),366,365)),0)</f>
        <v>0</v>
      </c>
      <c r="AQ165" s="618">
        <f>IF(AQ$12=TRUE,(($P165*LIQUIDACION!$L$1047)*LIQUIDACION!$D$1045/IF(AND(LIQUIDACION!$D$1044&gt;LIQUIDACION!$B$1046,LIQUIDACION!$B$1046&gt;LIQUIDACION!$D$1043),366,365)),0)</f>
        <v>0</v>
      </c>
      <c r="AR165" s="618">
        <f>IF(AR$12=TRUE,(($Q165*LIQUIDACION!$L$1047)*LIQUIDACION!$D$1045/IF(AND(LIQUIDACION!$D$1044&gt;LIQUIDACION!$B$1046,LIQUIDACION!$B$1046&gt;LIQUIDACION!$D$1043),366,365)),0)</f>
        <v>0</v>
      </c>
      <c r="AS165" s="618">
        <f>IF(AS$12=TRUE,(($R165*LIQUIDACION!$L$1047)*LIQUIDACION!$D$1045/IF(AND(LIQUIDACION!$D$1044&gt;LIQUIDACION!$B$1046,LIQUIDACION!$B$1046&gt;LIQUIDACION!$D$1043),366,365)),0)</f>
        <v>0</v>
      </c>
      <c r="AT165" s="618">
        <f>IF(AT$12=TRUE,(($S165*LIQUIDACION!$L$1047)*LIQUIDACION!$D$1045/IF(AND(LIQUIDACION!$D$1044&gt;LIQUIDACION!$B$1046,LIQUIDACION!$B$1046&gt;LIQUIDACION!$D$1043),366,365)),0)</f>
        <v>0</v>
      </c>
      <c r="AU165" s="618">
        <f>IF(AU$12=TRUE,(($T165*LIQUIDACION!$L$1047)*LIQUIDACION!$D$1045/IF(AND(LIQUIDACION!$D$1044&gt;LIQUIDACION!$B$1046,LIQUIDACION!$B$1046&gt;LIQUIDACION!$D$1043),366,365)),0)</f>
        <v>0</v>
      </c>
      <c r="AV165" s="618">
        <f>IF(AV$12=TRUE,(($U165*LIQUIDACION!$L$1047)*LIQUIDACION!$D$1045/IF(AND(LIQUIDACION!$D$1044&gt;LIQUIDACION!$B$1046,LIQUIDACION!$B$1046&gt;LIQUIDACION!$D$1043),366,365)),0)</f>
        <v>0</v>
      </c>
      <c r="AW165" s="618">
        <f>IF(AW$12=TRUE,(($V165*LIQUIDACION!$L$1047)*LIQUIDACION!$D$1045/IF(AND(LIQUIDACION!$D$1044&gt;LIQUIDACION!$B$1046,LIQUIDACION!$B$1046&gt;LIQUIDACION!$D$1043),366,365)),0)</f>
        <v>0</v>
      </c>
      <c r="AX165" s="618">
        <f>IF(AX$12=TRUE,(($W165*LIQUIDACION!$L$1047)*LIQUIDACION!$D$1045/IF(AND(LIQUIDACION!$D$1044&gt;LIQUIDACION!$B$1046,LIQUIDACION!$B$1046&gt;LIQUIDACION!$D$1043),366,365)),0)</f>
        <v>0</v>
      </c>
    </row>
    <row r="166" spans="2:50" x14ac:dyDescent="0.25">
      <c r="B166" s="123">
        <v>154</v>
      </c>
      <c r="C166" s="125"/>
      <c r="D166" s="170"/>
      <c r="E166" s="170"/>
      <c r="F166" s="170"/>
      <c r="G166" s="170">
        <f t="shared" si="13"/>
        <v>0</v>
      </c>
      <c r="H166" s="170">
        <f t="shared" si="14"/>
        <v>0</v>
      </c>
      <c r="I166" s="170"/>
      <c r="J166" s="170"/>
      <c r="K166" s="170"/>
      <c r="L166" s="170"/>
      <c r="M166" s="170"/>
      <c r="N166" s="170"/>
      <c r="O166" s="170"/>
      <c r="P166" s="170"/>
      <c r="Q166" s="170"/>
      <c r="R166" s="170"/>
      <c r="S166" s="170"/>
      <c r="T166" s="170"/>
      <c r="U166" s="170"/>
      <c r="V166" s="170"/>
      <c r="W166" s="170"/>
      <c r="X166" s="170"/>
      <c r="Y166" s="170"/>
      <c r="Z166" s="170"/>
      <c r="AA166" s="170"/>
      <c r="AB166" s="415">
        <f t="shared" si="15"/>
        <v>0</v>
      </c>
      <c r="AC166" s="415">
        <f t="shared" si="16"/>
        <v>0</v>
      </c>
      <c r="AE166" s="618">
        <f>IF(AE$12=TRUE,(($D166*LIQUIDACION!$L$1046)*LIQUIDACION!$D$1045/IF(AND(LIQUIDACION!$D$1044&gt;LIQUIDACION!$B$1046,LIQUIDACION!$B$1046&gt;LIQUIDACION!$D$1043),366,365)),0)</f>
        <v>0</v>
      </c>
      <c r="AF166" s="618">
        <f>IF(AF$12=TRUE,(($E166*LIQUIDACION!$L$1046)*LIQUIDACION!$D$1045/IF(AND(LIQUIDACION!$D$1044&gt;LIQUIDACION!$B$1046,LIQUIDACION!$B$1046&gt;LIQUIDACION!$D$1043),366,365)),0)</f>
        <v>0</v>
      </c>
      <c r="AG166" s="618">
        <f>IF(AG$12=TRUE,(($F166*LIQUIDACION!$L$1046)*LIQUIDACION!$D$1045/IF(AND(LIQUIDACION!$D$1044&gt;LIQUIDACION!$B$1046,LIQUIDACION!$B$1046&gt;LIQUIDACION!$D$1043),366,365)),0)</f>
        <v>0</v>
      </c>
      <c r="AH166" s="618">
        <f>IF(AH$12=TRUE,(($G166*LIQUIDACION!$L$1046)*LIQUIDACION!$D$1045/IF(AND(LIQUIDACION!$D$1044&gt;LIQUIDACION!$B$1046,LIQUIDACION!$B$1046&gt;LIQUIDACION!$D$1043),366,365)),0)</f>
        <v>0</v>
      </c>
      <c r="AI166" s="618">
        <f>IF(AI$12=TRUE,(($H166*LIQUIDACION!$L$1047)*LIQUIDACION!$D$1045/IF(AND(LIQUIDACION!$D$1044&gt;LIQUIDACION!$B$1046,LIQUIDACION!$B$1046&gt;LIQUIDACION!$D$1043),366,365)),0)</f>
        <v>0</v>
      </c>
      <c r="AJ166" s="618">
        <f>IF(AJ$12=TRUE,(($I166*LIQUIDACION!$L$1047)*LIQUIDACION!$D$1045/IF(AND(LIQUIDACION!$D$1044&gt;LIQUIDACION!$B$1046,LIQUIDACION!$B$1046&gt;LIQUIDACION!$D$1043),366,365)),0)</f>
        <v>0</v>
      </c>
      <c r="AK166" s="618">
        <f>IF(AK$12=TRUE,(($J166*LIQUIDACION!$L$1047)*LIQUIDACION!$D$1045/IF(AND(LIQUIDACION!$D$1044&gt;LIQUIDACION!$B$1046,LIQUIDACION!$B$1046&gt;LIQUIDACION!$D$1043),366,365)),0)</f>
        <v>0</v>
      </c>
      <c r="AL166" s="618">
        <f>IF(AL$12=TRUE,(($K166*LIQUIDACION!$L$1047)*LIQUIDACION!$D$1045/IF(AND(LIQUIDACION!$D$1044&gt;LIQUIDACION!$B$1046,LIQUIDACION!$B$1046&gt;LIQUIDACION!$D$1043),366,365)),0)</f>
        <v>0</v>
      </c>
      <c r="AM166" s="618">
        <f>IF(AM$12=TRUE,(($L166*LIQUIDACION!$L$1047)*LIQUIDACION!$D$1045/IF(AND(LIQUIDACION!$D$1044&gt;LIQUIDACION!$B$1046,LIQUIDACION!$B$1046&gt;LIQUIDACION!$D$1043),366,365)),0)</f>
        <v>0</v>
      </c>
      <c r="AN166" s="618">
        <f>IF(AN$12=TRUE,(($M166*LIQUIDACION!$L$1047)*LIQUIDACION!$D$1045/IF(AND(LIQUIDACION!$D$1044&gt;LIQUIDACION!$B$1046,LIQUIDACION!$B$1046&gt;LIQUIDACION!$D$1043),366,365)),0)</f>
        <v>0</v>
      </c>
      <c r="AO166" s="618">
        <f>IF(AO$12=TRUE,(($N166*LIQUIDACION!$L$1047)*LIQUIDACION!$D$1045/IF(AND(LIQUIDACION!$D$1044&gt;LIQUIDACION!$B$1046,LIQUIDACION!$B$1046&gt;LIQUIDACION!$D$1043),366,365)),0)</f>
        <v>0</v>
      </c>
      <c r="AP166" s="618">
        <f>IF(AP$12=TRUE,(($O166*LIQUIDACION!$L$1047)*LIQUIDACION!$D$1045/IF(AND(LIQUIDACION!$D$1044&gt;LIQUIDACION!$B$1046,LIQUIDACION!$B$1046&gt;LIQUIDACION!$D$1043),366,365)),0)</f>
        <v>0</v>
      </c>
      <c r="AQ166" s="618">
        <f>IF(AQ$12=TRUE,(($P166*LIQUIDACION!$L$1047)*LIQUIDACION!$D$1045/IF(AND(LIQUIDACION!$D$1044&gt;LIQUIDACION!$B$1046,LIQUIDACION!$B$1046&gt;LIQUIDACION!$D$1043),366,365)),0)</f>
        <v>0</v>
      </c>
      <c r="AR166" s="618">
        <f>IF(AR$12=TRUE,(($Q166*LIQUIDACION!$L$1047)*LIQUIDACION!$D$1045/IF(AND(LIQUIDACION!$D$1044&gt;LIQUIDACION!$B$1046,LIQUIDACION!$B$1046&gt;LIQUIDACION!$D$1043),366,365)),0)</f>
        <v>0</v>
      </c>
      <c r="AS166" s="618">
        <f>IF(AS$12=TRUE,(($R166*LIQUIDACION!$L$1047)*LIQUIDACION!$D$1045/IF(AND(LIQUIDACION!$D$1044&gt;LIQUIDACION!$B$1046,LIQUIDACION!$B$1046&gt;LIQUIDACION!$D$1043),366,365)),0)</f>
        <v>0</v>
      </c>
      <c r="AT166" s="618">
        <f>IF(AT$12=TRUE,(($S166*LIQUIDACION!$L$1047)*LIQUIDACION!$D$1045/IF(AND(LIQUIDACION!$D$1044&gt;LIQUIDACION!$B$1046,LIQUIDACION!$B$1046&gt;LIQUIDACION!$D$1043),366,365)),0)</f>
        <v>0</v>
      </c>
      <c r="AU166" s="618">
        <f>IF(AU$12=TRUE,(($T166*LIQUIDACION!$L$1047)*LIQUIDACION!$D$1045/IF(AND(LIQUIDACION!$D$1044&gt;LIQUIDACION!$B$1046,LIQUIDACION!$B$1046&gt;LIQUIDACION!$D$1043),366,365)),0)</f>
        <v>0</v>
      </c>
      <c r="AV166" s="618">
        <f>IF(AV$12=TRUE,(($U166*LIQUIDACION!$L$1047)*LIQUIDACION!$D$1045/IF(AND(LIQUIDACION!$D$1044&gt;LIQUIDACION!$B$1046,LIQUIDACION!$B$1046&gt;LIQUIDACION!$D$1043),366,365)),0)</f>
        <v>0</v>
      </c>
      <c r="AW166" s="618">
        <f>IF(AW$12=TRUE,(($V166*LIQUIDACION!$L$1047)*LIQUIDACION!$D$1045/IF(AND(LIQUIDACION!$D$1044&gt;LIQUIDACION!$B$1046,LIQUIDACION!$B$1046&gt;LIQUIDACION!$D$1043),366,365)),0)</f>
        <v>0</v>
      </c>
      <c r="AX166" s="618">
        <f>IF(AX$12=TRUE,(($W166*LIQUIDACION!$L$1047)*LIQUIDACION!$D$1045/IF(AND(LIQUIDACION!$D$1044&gt;LIQUIDACION!$B$1046,LIQUIDACION!$B$1046&gt;LIQUIDACION!$D$1043),366,365)),0)</f>
        <v>0</v>
      </c>
    </row>
    <row r="167" spans="2:50" x14ac:dyDescent="0.25">
      <c r="B167" s="121">
        <v>155</v>
      </c>
      <c r="C167" s="125"/>
      <c r="D167" s="170"/>
      <c r="E167" s="170"/>
      <c r="F167" s="170"/>
      <c r="G167" s="170">
        <f t="shared" si="13"/>
        <v>0</v>
      </c>
      <c r="H167" s="170">
        <f t="shared" si="14"/>
        <v>0</v>
      </c>
      <c r="I167" s="170"/>
      <c r="J167" s="170"/>
      <c r="K167" s="170"/>
      <c r="L167" s="170"/>
      <c r="M167" s="170"/>
      <c r="N167" s="170"/>
      <c r="O167" s="170"/>
      <c r="P167" s="170"/>
      <c r="Q167" s="170"/>
      <c r="R167" s="170"/>
      <c r="S167" s="170"/>
      <c r="T167" s="170"/>
      <c r="U167" s="170"/>
      <c r="V167" s="170"/>
      <c r="W167" s="170"/>
      <c r="X167" s="170"/>
      <c r="Y167" s="170"/>
      <c r="Z167" s="170"/>
      <c r="AA167" s="170"/>
      <c r="AB167" s="415">
        <f t="shared" si="15"/>
        <v>0</v>
      </c>
      <c r="AC167" s="415">
        <f t="shared" si="16"/>
        <v>0</v>
      </c>
      <c r="AE167" s="618">
        <f>IF(AE$12=TRUE,(($D167*LIQUIDACION!$L$1046)*LIQUIDACION!$D$1045/IF(AND(LIQUIDACION!$D$1044&gt;LIQUIDACION!$B$1046,LIQUIDACION!$B$1046&gt;LIQUIDACION!$D$1043),366,365)),0)</f>
        <v>0</v>
      </c>
      <c r="AF167" s="618">
        <f>IF(AF$12=TRUE,(($E167*LIQUIDACION!$L$1046)*LIQUIDACION!$D$1045/IF(AND(LIQUIDACION!$D$1044&gt;LIQUIDACION!$B$1046,LIQUIDACION!$B$1046&gt;LIQUIDACION!$D$1043),366,365)),0)</f>
        <v>0</v>
      </c>
      <c r="AG167" s="618">
        <f>IF(AG$12=TRUE,(($F167*LIQUIDACION!$L$1046)*LIQUIDACION!$D$1045/IF(AND(LIQUIDACION!$D$1044&gt;LIQUIDACION!$B$1046,LIQUIDACION!$B$1046&gt;LIQUIDACION!$D$1043),366,365)),0)</f>
        <v>0</v>
      </c>
      <c r="AH167" s="618">
        <f>IF(AH$12=TRUE,(($G167*LIQUIDACION!$L$1046)*LIQUIDACION!$D$1045/IF(AND(LIQUIDACION!$D$1044&gt;LIQUIDACION!$B$1046,LIQUIDACION!$B$1046&gt;LIQUIDACION!$D$1043),366,365)),0)</f>
        <v>0</v>
      </c>
      <c r="AI167" s="618">
        <f>IF(AI$12=TRUE,(($H167*LIQUIDACION!$L$1047)*LIQUIDACION!$D$1045/IF(AND(LIQUIDACION!$D$1044&gt;LIQUIDACION!$B$1046,LIQUIDACION!$B$1046&gt;LIQUIDACION!$D$1043),366,365)),0)</f>
        <v>0</v>
      </c>
      <c r="AJ167" s="618">
        <f>IF(AJ$12=TRUE,(($I167*LIQUIDACION!$L$1047)*LIQUIDACION!$D$1045/IF(AND(LIQUIDACION!$D$1044&gt;LIQUIDACION!$B$1046,LIQUIDACION!$B$1046&gt;LIQUIDACION!$D$1043),366,365)),0)</f>
        <v>0</v>
      </c>
      <c r="AK167" s="618">
        <f>IF(AK$12=TRUE,(($J167*LIQUIDACION!$L$1047)*LIQUIDACION!$D$1045/IF(AND(LIQUIDACION!$D$1044&gt;LIQUIDACION!$B$1046,LIQUIDACION!$B$1046&gt;LIQUIDACION!$D$1043),366,365)),0)</f>
        <v>0</v>
      </c>
      <c r="AL167" s="618">
        <f>IF(AL$12=TRUE,(($K167*LIQUIDACION!$L$1047)*LIQUIDACION!$D$1045/IF(AND(LIQUIDACION!$D$1044&gt;LIQUIDACION!$B$1046,LIQUIDACION!$B$1046&gt;LIQUIDACION!$D$1043),366,365)),0)</f>
        <v>0</v>
      </c>
      <c r="AM167" s="618">
        <f>IF(AM$12=TRUE,(($L167*LIQUIDACION!$L$1047)*LIQUIDACION!$D$1045/IF(AND(LIQUIDACION!$D$1044&gt;LIQUIDACION!$B$1046,LIQUIDACION!$B$1046&gt;LIQUIDACION!$D$1043),366,365)),0)</f>
        <v>0</v>
      </c>
      <c r="AN167" s="618">
        <f>IF(AN$12=TRUE,(($M167*LIQUIDACION!$L$1047)*LIQUIDACION!$D$1045/IF(AND(LIQUIDACION!$D$1044&gt;LIQUIDACION!$B$1046,LIQUIDACION!$B$1046&gt;LIQUIDACION!$D$1043),366,365)),0)</f>
        <v>0</v>
      </c>
      <c r="AO167" s="618">
        <f>IF(AO$12=TRUE,(($N167*LIQUIDACION!$L$1047)*LIQUIDACION!$D$1045/IF(AND(LIQUIDACION!$D$1044&gt;LIQUIDACION!$B$1046,LIQUIDACION!$B$1046&gt;LIQUIDACION!$D$1043),366,365)),0)</f>
        <v>0</v>
      </c>
      <c r="AP167" s="618">
        <f>IF(AP$12=TRUE,(($O167*LIQUIDACION!$L$1047)*LIQUIDACION!$D$1045/IF(AND(LIQUIDACION!$D$1044&gt;LIQUIDACION!$B$1046,LIQUIDACION!$B$1046&gt;LIQUIDACION!$D$1043),366,365)),0)</f>
        <v>0</v>
      </c>
      <c r="AQ167" s="618">
        <f>IF(AQ$12=TRUE,(($P167*LIQUIDACION!$L$1047)*LIQUIDACION!$D$1045/IF(AND(LIQUIDACION!$D$1044&gt;LIQUIDACION!$B$1046,LIQUIDACION!$B$1046&gt;LIQUIDACION!$D$1043),366,365)),0)</f>
        <v>0</v>
      </c>
      <c r="AR167" s="618">
        <f>IF(AR$12=TRUE,(($Q167*LIQUIDACION!$L$1047)*LIQUIDACION!$D$1045/IF(AND(LIQUIDACION!$D$1044&gt;LIQUIDACION!$B$1046,LIQUIDACION!$B$1046&gt;LIQUIDACION!$D$1043),366,365)),0)</f>
        <v>0</v>
      </c>
      <c r="AS167" s="618">
        <f>IF(AS$12=TRUE,(($R167*LIQUIDACION!$L$1047)*LIQUIDACION!$D$1045/IF(AND(LIQUIDACION!$D$1044&gt;LIQUIDACION!$B$1046,LIQUIDACION!$B$1046&gt;LIQUIDACION!$D$1043),366,365)),0)</f>
        <v>0</v>
      </c>
      <c r="AT167" s="618">
        <f>IF(AT$12=TRUE,(($S167*LIQUIDACION!$L$1047)*LIQUIDACION!$D$1045/IF(AND(LIQUIDACION!$D$1044&gt;LIQUIDACION!$B$1046,LIQUIDACION!$B$1046&gt;LIQUIDACION!$D$1043),366,365)),0)</f>
        <v>0</v>
      </c>
      <c r="AU167" s="618">
        <f>IF(AU$12=TRUE,(($T167*LIQUIDACION!$L$1047)*LIQUIDACION!$D$1045/IF(AND(LIQUIDACION!$D$1044&gt;LIQUIDACION!$B$1046,LIQUIDACION!$B$1046&gt;LIQUIDACION!$D$1043),366,365)),0)</f>
        <v>0</v>
      </c>
      <c r="AV167" s="618">
        <f>IF(AV$12=TRUE,(($U167*LIQUIDACION!$L$1047)*LIQUIDACION!$D$1045/IF(AND(LIQUIDACION!$D$1044&gt;LIQUIDACION!$B$1046,LIQUIDACION!$B$1046&gt;LIQUIDACION!$D$1043),366,365)),0)</f>
        <v>0</v>
      </c>
      <c r="AW167" s="618">
        <f>IF(AW$12=TRUE,(($V167*LIQUIDACION!$L$1047)*LIQUIDACION!$D$1045/IF(AND(LIQUIDACION!$D$1044&gt;LIQUIDACION!$B$1046,LIQUIDACION!$B$1046&gt;LIQUIDACION!$D$1043),366,365)),0)</f>
        <v>0</v>
      </c>
      <c r="AX167" s="618">
        <f>IF(AX$12=TRUE,(($W167*LIQUIDACION!$L$1047)*LIQUIDACION!$D$1045/IF(AND(LIQUIDACION!$D$1044&gt;LIQUIDACION!$B$1046,LIQUIDACION!$B$1046&gt;LIQUIDACION!$D$1043),366,365)),0)</f>
        <v>0</v>
      </c>
    </row>
    <row r="168" spans="2:50" x14ac:dyDescent="0.25">
      <c r="B168" s="123">
        <v>156</v>
      </c>
      <c r="C168" s="125"/>
      <c r="D168" s="170"/>
      <c r="E168" s="170"/>
      <c r="F168" s="170"/>
      <c r="G168" s="170">
        <f t="shared" si="13"/>
        <v>0</v>
      </c>
      <c r="H168" s="170">
        <f t="shared" si="14"/>
        <v>0</v>
      </c>
      <c r="I168" s="170"/>
      <c r="J168" s="170"/>
      <c r="K168" s="170"/>
      <c r="L168" s="170"/>
      <c r="M168" s="170"/>
      <c r="N168" s="170"/>
      <c r="O168" s="170"/>
      <c r="P168" s="170"/>
      <c r="Q168" s="170"/>
      <c r="R168" s="170"/>
      <c r="S168" s="170"/>
      <c r="T168" s="170"/>
      <c r="U168" s="170"/>
      <c r="V168" s="170"/>
      <c r="W168" s="170"/>
      <c r="X168" s="170"/>
      <c r="Y168" s="170"/>
      <c r="Z168" s="170"/>
      <c r="AA168" s="170"/>
      <c r="AB168" s="415">
        <f t="shared" si="15"/>
        <v>0</v>
      </c>
      <c r="AC168" s="415">
        <f t="shared" si="16"/>
        <v>0</v>
      </c>
      <c r="AE168" s="618">
        <f>IF(AE$12=TRUE,(($D168*LIQUIDACION!$L$1046)*LIQUIDACION!$D$1045/IF(AND(LIQUIDACION!$D$1044&gt;LIQUIDACION!$B$1046,LIQUIDACION!$B$1046&gt;LIQUIDACION!$D$1043),366,365)),0)</f>
        <v>0</v>
      </c>
      <c r="AF168" s="618">
        <f>IF(AF$12=TRUE,(($E168*LIQUIDACION!$L$1046)*LIQUIDACION!$D$1045/IF(AND(LIQUIDACION!$D$1044&gt;LIQUIDACION!$B$1046,LIQUIDACION!$B$1046&gt;LIQUIDACION!$D$1043),366,365)),0)</f>
        <v>0</v>
      </c>
      <c r="AG168" s="618">
        <f>IF(AG$12=TRUE,(($F168*LIQUIDACION!$L$1046)*LIQUIDACION!$D$1045/IF(AND(LIQUIDACION!$D$1044&gt;LIQUIDACION!$B$1046,LIQUIDACION!$B$1046&gt;LIQUIDACION!$D$1043),366,365)),0)</f>
        <v>0</v>
      </c>
      <c r="AH168" s="618">
        <f>IF(AH$12=TRUE,(($G168*LIQUIDACION!$L$1046)*LIQUIDACION!$D$1045/IF(AND(LIQUIDACION!$D$1044&gt;LIQUIDACION!$B$1046,LIQUIDACION!$B$1046&gt;LIQUIDACION!$D$1043),366,365)),0)</f>
        <v>0</v>
      </c>
      <c r="AI168" s="618">
        <f>IF(AI$12=TRUE,(($H168*LIQUIDACION!$L$1047)*LIQUIDACION!$D$1045/IF(AND(LIQUIDACION!$D$1044&gt;LIQUIDACION!$B$1046,LIQUIDACION!$B$1046&gt;LIQUIDACION!$D$1043),366,365)),0)</f>
        <v>0</v>
      </c>
      <c r="AJ168" s="618">
        <f>IF(AJ$12=TRUE,(($I168*LIQUIDACION!$L$1047)*LIQUIDACION!$D$1045/IF(AND(LIQUIDACION!$D$1044&gt;LIQUIDACION!$B$1046,LIQUIDACION!$B$1046&gt;LIQUIDACION!$D$1043),366,365)),0)</f>
        <v>0</v>
      </c>
      <c r="AK168" s="618">
        <f>IF(AK$12=TRUE,(($J168*LIQUIDACION!$L$1047)*LIQUIDACION!$D$1045/IF(AND(LIQUIDACION!$D$1044&gt;LIQUIDACION!$B$1046,LIQUIDACION!$B$1046&gt;LIQUIDACION!$D$1043),366,365)),0)</f>
        <v>0</v>
      </c>
      <c r="AL168" s="618">
        <f>IF(AL$12=TRUE,(($K168*LIQUIDACION!$L$1047)*LIQUIDACION!$D$1045/IF(AND(LIQUIDACION!$D$1044&gt;LIQUIDACION!$B$1046,LIQUIDACION!$B$1046&gt;LIQUIDACION!$D$1043),366,365)),0)</f>
        <v>0</v>
      </c>
      <c r="AM168" s="618">
        <f>IF(AM$12=TRUE,(($L168*LIQUIDACION!$L$1047)*LIQUIDACION!$D$1045/IF(AND(LIQUIDACION!$D$1044&gt;LIQUIDACION!$B$1046,LIQUIDACION!$B$1046&gt;LIQUIDACION!$D$1043),366,365)),0)</f>
        <v>0</v>
      </c>
      <c r="AN168" s="618">
        <f>IF(AN$12=TRUE,(($M168*LIQUIDACION!$L$1047)*LIQUIDACION!$D$1045/IF(AND(LIQUIDACION!$D$1044&gt;LIQUIDACION!$B$1046,LIQUIDACION!$B$1046&gt;LIQUIDACION!$D$1043),366,365)),0)</f>
        <v>0</v>
      </c>
      <c r="AO168" s="618">
        <f>IF(AO$12=TRUE,(($N168*LIQUIDACION!$L$1047)*LIQUIDACION!$D$1045/IF(AND(LIQUIDACION!$D$1044&gt;LIQUIDACION!$B$1046,LIQUIDACION!$B$1046&gt;LIQUIDACION!$D$1043),366,365)),0)</f>
        <v>0</v>
      </c>
      <c r="AP168" s="618">
        <f>IF(AP$12=TRUE,(($O168*LIQUIDACION!$L$1047)*LIQUIDACION!$D$1045/IF(AND(LIQUIDACION!$D$1044&gt;LIQUIDACION!$B$1046,LIQUIDACION!$B$1046&gt;LIQUIDACION!$D$1043),366,365)),0)</f>
        <v>0</v>
      </c>
      <c r="AQ168" s="618">
        <f>IF(AQ$12=TRUE,(($P168*LIQUIDACION!$L$1047)*LIQUIDACION!$D$1045/IF(AND(LIQUIDACION!$D$1044&gt;LIQUIDACION!$B$1046,LIQUIDACION!$B$1046&gt;LIQUIDACION!$D$1043),366,365)),0)</f>
        <v>0</v>
      </c>
      <c r="AR168" s="618">
        <f>IF(AR$12=TRUE,(($Q168*LIQUIDACION!$L$1047)*LIQUIDACION!$D$1045/IF(AND(LIQUIDACION!$D$1044&gt;LIQUIDACION!$B$1046,LIQUIDACION!$B$1046&gt;LIQUIDACION!$D$1043),366,365)),0)</f>
        <v>0</v>
      </c>
      <c r="AS168" s="618">
        <f>IF(AS$12=TRUE,(($R168*LIQUIDACION!$L$1047)*LIQUIDACION!$D$1045/IF(AND(LIQUIDACION!$D$1044&gt;LIQUIDACION!$B$1046,LIQUIDACION!$B$1046&gt;LIQUIDACION!$D$1043),366,365)),0)</f>
        <v>0</v>
      </c>
      <c r="AT168" s="618">
        <f>IF(AT$12=TRUE,(($S168*LIQUIDACION!$L$1047)*LIQUIDACION!$D$1045/IF(AND(LIQUIDACION!$D$1044&gt;LIQUIDACION!$B$1046,LIQUIDACION!$B$1046&gt;LIQUIDACION!$D$1043),366,365)),0)</f>
        <v>0</v>
      </c>
      <c r="AU168" s="618">
        <f>IF(AU$12=TRUE,(($T168*LIQUIDACION!$L$1047)*LIQUIDACION!$D$1045/IF(AND(LIQUIDACION!$D$1044&gt;LIQUIDACION!$B$1046,LIQUIDACION!$B$1046&gt;LIQUIDACION!$D$1043),366,365)),0)</f>
        <v>0</v>
      </c>
      <c r="AV168" s="618">
        <f>IF(AV$12=TRUE,(($U168*LIQUIDACION!$L$1047)*LIQUIDACION!$D$1045/IF(AND(LIQUIDACION!$D$1044&gt;LIQUIDACION!$B$1046,LIQUIDACION!$B$1046&gt;LIQUIDACION!$D$1043),366,365)),0)</f>
        <v>0</v>
      </c>
      <c r="AW168" s="618">
        <f>IF(AW$12=TRUE,(($V168*LIQUIDACION!$L$1047)*LIQUIDACION!$D$1045/IF(AND(LIQUIDACION!$D$1044&gt;LIQUIDACION!$B$1046,LIQUIDACION!$B$1046&gt;LIQUIDACION!$D$1043),366,365)),0)</f>
        <v>0</v>
      </c>
      <c r="AX168" s="618">
        <f>IF(AX$12=TRUE,(($W168*LIQUIDACION!$L$1047)*LIQUIDACION!$D$1045/IF(AND(LIQUIDACION!$D$1044&gt;LIQUIDACION!$B$1046,LIQUIDACION!$B$1046&gt;LIQUIDACION!$D$1043),366,365)),0)</f>
        <v>0</v>
      </c>
    </row>
    <row r="169" spans="2:50" x14ac:dyDescent="0.25">
      <c r="B169" s="121">
        <v>157</v>
      </c>
      <c r="C169" s="125"/>
      <c r="D169" s="170"/>
      <c r="E169" s="170"/>
      <c r="F169" s="170"/>
      <c r="G169" s="170">
        <f t="shared" si="13"/>
        <v>0</v>
      </c>
      <c r="H169" s="170">
        <f t="shared" si="14"/>
        <v>0</v>
      </c>
      <c r="I169" s="170"/>
      <c r="J169" s="170"/>
      <c r="K169" s="170"/>
      <c r="L169" s="170"/>
      <c r="M169" s="170"/>
      <c r="N169" s="170"/>
      <c r="O169" s="170"/>
      <c r="P169" s="170"/>
      <c r="Q169" s="170"/>
      <c r="R169" s="170"/>
      <c r="S169" s="170"/>
      <c r="T169" s="170"/>
      <c r="U169" s="170"/>
      <c r="V169" s="170"/>
      <c r="W169" s="170"/>
      <c r="X169" s="170"/>
      <c r="Y169" s="170"/>
      <c r="Z169" s="170"/>
      <c r="AA169" s="170"/>
      <c r="AB169" s="415">
        <f t="shared" si="15"/>
        <v>0</v>
      </c>
      <c r="AC169" s="415">
        <f t="shared" si="16"/>
        <v>0</v>
      </c>
      <c r="AE169" s="618">
        <f>IF(AE$12=TRUE,(($D169*LIQUIDACION!$L$1046)*LIQUIDACION!$D$1045/IF(AND(LIQUIDACION!$D$1044&gt;LIQUIDACION!$B$1046,LIQUIDACION!$B$1046&gt;LIQUIDACION!$D$1043),366,365)),0)</f>
        <v>0</v>
      </c>
      <c r="AF169" s="618">
        <f>IF(AF$12=TRUE,(($E169*LIQUIDACION!$L$1046)*LIQUIDACION!$D$1045/IF(AND(LIQUIDACION!$D$1044&gt;LIQUIDACION!$B$1046,LIQUIDACION!$B$1046&gt;LIQUIDACION!$D$1043),366,365)),0)</f>
        <v>0</v>
      </c>
      <c r="AG169" s="618">
        <f>IF(AG$12=TRUE,(($F169*LIQUIDACION!$L$1046)*LIQUIDACION!$D$1045/IF(AND(LIQUIDACION!$D$1044&gt;LIQUIDACION!$B$1046,LIQUIDACION!$B$1046&gt;LIQUIDACION!$D$1043),366,365)),0)</f>
        <v>0</v>
      </c>
      <c r="AH169" s="618">
        <f>IF(AH$12=TRUE,(($G169*LIQUIDACION!$L$1046)*LIQUIDACION!$D$1045/IF(AND(LIQUIDACION!$D$1044&gt;LIQUIDACION!$B$1046,LIQUIDACION!$B$1046&gt;LIQUIDACION!$D$1043),366,365)),0)</f>
        <v>0</v>
      </c>
      <c r="AI169" s="618">
        <f>IF(AI$12=TRUE,(($H169*LIQUIDACION!$L$1047)*LIQUIDACION!$D$1045/IF(AND(LIQUIDACION!$D$1044&gt;LIQUIDACION!$B$1046,LIQUIDACION!$B$1046&gt;LIQUIDACION!$D$1043),366,365)),0)</f>
        <v>0</v>
      </c>
      <c r="AJ169" s="618">
        <f>IF(AJ$12=TRUE,(($I169*LIQUIDACION!$L$1047)*LIQUIDACION!$D$1045/IF(AND(LIQUIDACION!$D$1044&gt;LIQUIDACION!$B$1046,LIQUIDACION!$B$1046&gt;LIQUIDACION!$D$1043),366,365)),0)</f>
        <v>0</v>
      </c>
      <c r="AK169" s="618">
        <f>IF(AK$12=TRUE,(($J169*LIQUIDACION!$L$1047)*LIQUIDACION!$D$1045/IF(AND(LIQUIDACION!$D$1044&gt;LIQUIDACION!$B$1046,LIQUIDACION!$B$1046&gt;LIQUIDACION!$D$1043),366,365)),0)</f>
        <v>0</v>
      </c>
      <c r="AL169" s="618">
        <f>IF(AL$12=TRUE,(($K169*LIQUIDACION!$L$1047)*LIQUIDACION!$D$1045/IF(AND(LIQUIDACION!$D$1044&gt;LIQUIDACION!$B$1046,LIQUIDACION!$B$1046&gt;LIQUIDACION!$D$1043),366,365)),0)</f>
        <v>0</v>
      </c>
      <c r="AM169" s="618">
        <f>IF(AM$12=TRUE,(($L169*LIQUIDACION!$L$1047)*LIQUIDACION!$D$1045/IF(AND(LIQUIDACION!$D$1044&gt;LIQUIDACION!$B$1046,LIQUIDACION!$B$1046&gt;LIQUIDACION!$D$1043),366,365)),0)</f>
        <v>0</v>
      </c>
      <c r="AN169" s="618">
        <f>IF(AN$12=TRUE,(($M169*LIQUIDACION!$L$1047)*LIQUIDACION!$D$1045/IF(AND(LIQUIDACION!$D$1044&gt;LIQUIDACION!$B$1046,LIQUIDACION!$B$1046&gt;LIQUIDACION!$D$1043),366,365)),0)</f>
        <v>0</v>
      </c>
      <c r="AO169" s="618">
        <f>IF(AO$12=TRUE,(($N169*LIQUIDACION!$L$1047)*LIQUIDACION!$D$1045/IF(AND(LIQUIDACION!$D$1044&gt;LIQUIDACION!$B$1046,LIQUIDACION!$B$1046&gt;LIQUIDACION!$D$1043),366,365)),0)</f>
        <v>0</v>
      </c>
      <c r="AP169" s="618">
        <f>IF(AP$12=TRUE,(($O169*LIQUIDACION!$L$1047)*LIQUIDACION!$D$1045/IF(AND(LIQUIDACION!$D$1044&gt;LIQUIDACION!$B$1046,LIQUIDACION!$B$1046&gt;LIQUIDACION!$D$1043),366,365)),0)</f>
        <v>0</v>
      </c>
      <c r="AQ169" s="618">
        <f>IF(AQ$12=TRUE,(($P169*LIQUIDACION!$L$1047)*LIQUIDACION!$D$1045/IF(AND(LIQUIDACION!$D$1044&gt;LIQUIDACION!$B$1046,LIQUIDACION!$B$1046&gt;LIQUIDACION!$D$1043),366,365)),0)</f>
        <v>0</v>
      </c>
      <c r="AR169" s="618">
        <f>IF(AR$12=TRUE,(($Q169*LIQUIDACION!$L$1047)*LIQUIDACION!$D$1045/IF(AND(LIQUIDACION!$D$1044&gt;LIQUIDACION!$B$1046,LIQUIDACION!$B$1046&gt;LIQUIDACION!$D$1043),366,365)),0)</f>
        <v>0</v>
      </c>
      <c r="AS169" s="618">
        <f>IF(AS$12=TRUE,(($R169*LIQUIDACION!$L$1047)*LIQUIDACION!$D$1045/IF(AND(LIQUIDACION!$D$1044&gt;LIQUIDACION!$B$1046,LIQUIDACION!$B$1046&gt;LIQUIDACION!$D$1043),366,365)),0)</f>
        <v>0</v>
      </c>
      <c r="AT169" s="618">
        <f>IF(AT$12=TRUE,(($S169*LIQUIDACION!$L$1047)*LIQUIDACION!$D$1045/IF(AND(LIQUIDACION!$D$1044&gt;LIQUIDACION!$B$1046,LIQUIDACION!$B$1046&gt;LIQUIDACION!$D$1043),366,365)),0)</f>
        <v>0</v>
      </c>
      <c r="AU169" s="618">
        <f>IF(AU$12=TRUE,(($T169*LIQUIDACION!$L$1047)*LIQUIDACION!$D$1045/IF(AND(LIQUIDACION!$D$1044&gt;LIQUIDACION!$B$1046,LIQUIDACION!$B$1046&gt;LIQUIDACION!$D$1043),366,365)),0)</f>
        <v>0</v>
      </c>
      <c r="AV169" s="618">
        <f>IF(AV$12=TRUE,(($U169*LIQUIDACION!$L$1047)*LIQUIDACION!$D$1045/IF(AND(LIQUIDACION!$D$1044&gt;LIQUIDACION!$B$1046,LIQUIDACION!$B$1046&gt;LIQUIDACION!$D$1043),366,365)),0)</f>
        <v>0</v>
      </c>
      <c r="AW169" s="618">
        <f>IF(AW$12=TRUE,(($V169*LIQUIDACION!$L$1047)*LIQUIDACION!$D$1045/IF(AND(LIQUIDACION!$D$1044&gt;LIQUIDACION!$B$1046,LIQUIDACION!$B$1046&gt;LIQUIDACION!$D$1043),366,365)),0)</f>
        <v>0</v>
      </c>
      <c r="AX169" s="618">
        <f>IF(AX$12=TRUE,(($W169*LIQUIDACION!$L$1047)*LIQUIDACION!$D$1045/IF(AND(LIQUIDACION!$D$1044&gt;LIQUIDACION!$B$1046,LIQUIDACION!$B$1046&gt;LIQUIDACION!$D$1043),366,365)),0)</f>
        <v>0</v>
      </c>
    </row>
    <row r="170" spans="2:50" x14ac:dyDescent="0.25">
      <c r="B170" s="123">
        <v>158</v>
      </c>
      <c r="C170" s="125"/>
      <c r="D170" s="170"/>
      <c r="E170" s="170"/>
      <c r="F170" s="170"/>
      <c r="G170" s="170">
        <f t="shared" si="13"/>
        <v>0</v>
      </c>
      <c r="H170" s="170">
        <f t="shared" si="14"/>
        <v>0</v>
      </c>
      <c r="I170" s="170"/>
      <c r="J170" s="170"/>
      <c r="K170" s="170"/>
      <c r="L170" s="170"/>
      <c r="M170" s="170"/>
      <c r="N170" s="170"/>
      <c r="O170" s="170"/>
      <c r="P170" s="170"/>
      <c r="Q170" s="170"/>
      <c r="R170" s="170"/>
      <c r="S170" s="170"/>
      <c r="T170" s="170"/>
      <c r="U170" s="170"/>
      <c r="V170" s="170"/>
      <c r="W170" s="170"/>
      <c r="X170" s="170"/>
      <c r="Y170" s="170"/>
      <c r="Z170" s="170"/>
      <c r="AA170" s="170"/>
      <c r="AB170" s="415">
        <f t="shared" si="15"/>
        <v>0</v>
      </c>
      <c r="AC170" s="415">
        <f t="shared" si="16"/>
        <v>0</v>
      </c>
      <c r="AE170" s="618">
        <f>IF(AE$12=TRUE,(($D170*LIQUIDACION!$L$1046)*LIQUIDACION!$D$1045/IF(AND(LIQUIDACION!$D$1044&gt;LIQUIDACION!$B$1046,LIQUIDACION!$B$1046&gt;LIQUIDACION!$D$1043),366,365)),0)</f>
        <v>0</v>
      </c>
      <c r="AF170" s="618">
        <f>IF(AF$12=TRUE,(($E170*LIQUIDACION!$L$1046)*LIQUIDACION!$D$1045/IF(AND(LIQUIDACION!$D$1044&gt;LIQUIDACION!$B$1046,LIQUIDACION!$B$1046&gt;LIQUIDACION!$D$1043),366,365)),0)</f>
        <v>0</v>
      </c>
      <c r="AG170" s="618">
        <f>IF(AG$12=TRUE,(($F170*LIQUIDACION!$L$1046)*LIQUIDACION!$D$1045/IF(AND(LIQUIDACION!$D$1044&gt;LIQUIDACION!$B$1046,LIQUIDACION!$B$1046&gt;LIQUIDACION!$D$1043),366,365)),0)</f>
        <v>0</v>
      </c>
      <c r="AH170" s="618">
        <f>IF(AH$12=TRUE,(($G170*LIQUIDACION!$L$1046)*LIQUIDACION!$D$1045/IF(AND(LIQUIDACION!$D$1044&gt;LIQUIDACION!$B$1046,LIQUIDACION!$B$1046&gt;LIQUIDACION!$D$1043),366,365)),0)</f>
        <v>0</v>
      </c>
      <c r="AI170" s="618">
        <f>IF(AI$12=TRUE,(($H170*LIQUIDACION!$L$1047)*LIQUIDACION!$D$1045/IF(AND(LIQUIDACION!$D$1044&gt;LIQUIDACION!$B$1046,LIQUIDACION!$B$1046&gt;LIQUIDACION!$D$1043),366,365)),0)</f>
        <v>0</v>
      </c>
      <c r="AJ170" s="618">
        <f>IF(AJ$12=TRUE,(($I170*LIQUIDACION!$L$1047)*LIQUIDACION!$D$1045/IF(AND(LIQUIDACION!$D$1044&gt;LIQUIDACION!$B$1046,LIQUIDACION!$B$1046&gt;LIQUIDACION!$D$1043),366,365)),0)</f>
        <v>0</v>
      </c>
      <c r="AK170" s="618">
        <f>IF(AK$12=TRUE,(($J170*LIQUIDACION!$L$1047)*LIQUIDACION!$D$1045/IF(AND(LIQUIDACION!$D$1044&gt;LIQUIDACION!$B$1046,LIQUIDACION!$B$1046&gt;LIQUIDACION!$D$1043),366,365)),0)</f>
        <v>0</v>
      </c>
      <c r="AL170" s="618">
        <f>IF(AL$12=TRUE,(($K170*LIQUIDACION!$L$1047)*LIQUIDACION!$D$1045/IF(AND(LIQUIDACION!$D$1044&gt;LIQUIDACION!$B$1046,LIQUIDACION!$B$1046&gt;LIQUIDACION!$D$1043),366,365)),0)</f>
        <v>0</v>
      </c>
      <c r="AM170" s="618">
        <f>IF(AM$12=TRUE,(($L170*LIQUIDACION!$L$1047)*LIQUIDACION!$D$1045/IF(AND(LIQUIDACION!$D$1044&gt;LIQUIDACION!$B$1046,LIQUIDACION!$B$1046&gt;LIQUIDACION!$D$1043),366,365)),0)</f>
        <v>0</v>
      </c>
      <c r="AN170" s="618">
        <f>IF(AN$12=TRUE,(($M170*LIQUIDACION!$L$1047)*LIQUIDACION!$D$1045/IF(AND(LIQUIDACION!$D$1044&gt;LIQUIDACION!$B$1046,LIQUIDACION!$B$1046&gt;LIQUIDACION!$D$1043),366,365)),0)</f>
        <v>0</v>
      </c>
      <c r="AO170" s="618">
        <f>IF(AO$12=TRUE,(($N170*LIQUIDACION!$L$1047)*LIQUIDACION!$D$1045/IF(AND(LIQUIDACION!$D$1044&gt;LIQUIDACION!$B$1046,LIQUIDACION!$B$1046&gt;LIQUIDACION!$D$1043),366,365)),0)</f>
        <v>0</v>
      </c>
      <c r="AP170" s="618">
        <f>IF(AP$12=TRUE,(($O170*LIQUIDACION!$L$1047)*LIQUIDACION!$D$1045/IF(AND(LIQUIDACION!$D$1044&gt;LIQUIDACION!$B$1046,LIQUIDACION!$B$1046&gt;LIQUIDACION!$D$1043),366,365)),0)</f>
        <v>0</v>
      </c>
      <c r="AQ170" s="618">
        <f>IF(AQ$12=TRUE,(($P170*LIQUIDACION!$L$1047)*LIQUIDACION!$D$1045/IF(AND(LIQUIDACION!$D$1044&gt;LIQUIDACION!$B$1046,LIQUIDACION!$B$1046&gt;LIQUIDACION!$D$1043),366,365)),0)</f>
        <v>0</v>
      </c>
      <c r="AR170" s="618">
        <f>IF(AR$12=TRUE,(($Q170*LIQUIDACION!$L$1047)*LIQUIDACION!$D$1045/IF(AND(LIQUIDACION!$D$1044&gt;LIQUIDACION!$B$1046,LIQUIDACION!$B$1046&gt;LIQUIDACION!$D$1043),366,365)),0)</f>
        <v>0</v>
      </c>
      <c r="AS170" s="618">
        <f>IF(AS$12=TRUE,(($R170*LIQUIDACION!$L$1047)*LIQUIDACION!$D$1045/IF(AND(LIQUIDACION!$D$1044&gt;LIQUIDACION!$B$1046,LIQUIDACION!$B$1046&gt;LIQUIDACION!$D$1043),366,365)),0)</f>
        <v>0</v>
      </c>
      <c r="AT170" s="618">
        <f>IF(AT$12=TRUE,(($S170*LIQUIDACION!$L$1047)*LIQUIDACION!$D$1045/IF(AND(LIQUIDACION!$D$1044&gt;LIQUIDACION!$B$1046,LIQUIDACION!$B$1046&gt;LIQUIDACION!$D$1043),366,365)),0)</f>
        <v>0</v>
      </c>
      <c r="AU170" s="618">
        <f>IF(AU$12=TRUE,(($T170*LIQUIDACION!$L$1047)*LIQUIDACION!$D$1045/IF(AND(LIQUIDACION!$D$1044&gt;LIQUIDACION!$B$1046,LIQUIDACION!$B$1046&gt;LIQUIDACION!$D$1043),366,365)),0)</f>
        <v>0</v>
      </c>
      <c r="AV170" s="618">
        <f>IF(AV$12=TRUE,(($U170*LIQUIDACION!$L$1047)*LIQUIDACION!$D$1045/IF(AND(LIQUIDACION!$D$1044&gt;LIQUIDACION!$B$1046,LIQUIDACION!$B$1046&gt;LIQUIDACION!$D$1043),366,365)),0)</f>
        <v>0</v>
      </c>
      <c r="AW170" s="618">
        <f>IF(AW$12=TRUE,(($V170*LIQUIDACION!$L$1047)*LIQUIDACION!$D$1045/IF(AND(LIQUIDACION!$D$1044&gt;LIQUIDACION!$B$1046,LIQUIDACION!$B$1046&gt;LIQUIDACION!$D$1043),366,365)),0)</f>
        <v>0</v>
      </c>
      <c r="AX170" s="618">
        <f>IF(AX$12=TRUE,(($W170*LIQUIDACION!$L$1047)*LIQUIDACION!$D$1045/IF(AND(LIQUIDACION!$D$1044&gt;LIQUIDACION!$B$1046,LIQUIDACION!$B$1046&gt;LIQUIDACION!$D$1043),366,365)),0)</f>
        <v>0</v>
      </c>
    </row>
    <row r="171" spans="2:50" x14ac:dyDescent="0.25">
      <c r="B171" s="121">
        <v>159</v>
      </c>
      <c r="C171" s="125"/>
      <c r="D171" s="170"/>
      <c r="E171" s="170"/>
      <c r="F171" s="170"/>
      <c r="G171" s="170">
        <f t="shared" si="13"/>
        <v>0</v>
      </c>
      <c r="H171" s="170">
        <f t="shared" si="14"/>
        <v>0</v>
      </c>
      <c r="I171" s="170"/>
      <c r="J171" s="170"/>
      <c r="K171" s="170"/>
      <c r="L171" s="170"/>
      <c r="M171" s="170"/>
      <c r="N171" s="170"/>
      <c r="O171" s="170"/>
      <c r="P171" s="170"/>
      <c r="Q171" s="170"/>
      <c r="R171" s="170"/>
      <c r="S171" s="170"/>
      <c r="T171" s="170"/>
      <c r="U171" s="170"/>
      <c r="V171" s="170"/>
      <c r="W171" s="170"/>
      <c r="X171" s="170"/>
      <c r="Y171" s="170"/>
      <c r="Z171" s="170"/>
      <c r="AA171" s="170"/>
      <c r="AB171" s="415">
        <f t="shared" si="15"/>
        <v>0</v>
      </c>
      <c r="AC171" s="415">
        <f t="shared" si="16"/>
        <v>0</v>
      </c>
      <c r="AE171" s="618">
        <f>IF(AE$12=TRUE,(($D171*LIQUIDACION!$L$1046)*LIQUIDACION!$D$1045/IF(AND(LIQUIDACION!$D$1044&gt;LIQUIDACION!$B$1046,LIQUIDACION!$B$1046&gt;LIQUIDACION!$D$1043),366,365)),0)</f>
        <v>0</v>
      </c>
      <c r="AF171" s="618">
        <f>IF(AF$12=TRUE,(($E171*LIQUIDACION!$L$1046)*LIQUIDACION!$D$1045/IF(AND(LIQUIDACION!$D$1044&gt;LIQUIDACION!$B$1046,LIQUIDACION!$B$1046&gt;LIQUIDACION!$D$1043),366,365)),0)</f>
        <v>0</v>
      </c>
      <c r="AG171" s="618">
        <f>IF(AG$12=TRUE,(($F171*LIQUIDACION!$L$1046)*LIQUIDACION!$D$1045/IF(AND(LIQUIDACION!$D$1044&gt;LIQUIDACION!$B$1046,LIQUIDACION!$B$1046&gt;LIQUIDACION!$D$1043),366,365)),0)</f>
        <v>0</v>
      </c>
      <c r="AH171" s="618">
        <f>IF(AH$12=TRUE,(($G171*LIQUIDACION!$L$1046)*LIQUIDACION!$D$1045/IF(AND(LIQUIDACION!$D$1044&gt;LIQUIDACION!$B$1046,LIQUIDACION!$B$1046&gt;LIQUIDACION!$D$1043),366,365)),0)</f>
        <v>0</v>
      </c>
      <c r="AI171" s="618">
        <f>IF(AI$12=TRUE,(($H171*LIQUIDACION!$L$1047)*LIQUIDACION!$D$1045/IF(AND(LIQUIDACION!$D$1044&gt;LIQUIDACION!$B$1046,LIQUIDACION!$B$1046&gt;LIQUIDACION!$D$1043),366,365)),0)</f>
        <v>0</v>
      </c>
      <c r="AJ171" s="618">
        <f>IF(AJ$12=TRUE,(($I171*LIQUIDACION!$L$1047)*LIQUIDACION!$D$1045/IF(AND(LIQUIDACION!$D$1044&gt;LIQUIDACION!$B$1046,LIQUIDACION!$B$1046&gt;LIQUIDACION!$D$1043),366,365)),0)</f>
        <v>0</v>
      </c>
      <c r="AK171" s="618">
        <f>IF(AK$12=TRUE,(($J171*LIQUIDACION!$L$1047)*LIQUIDACION!$D$1045/IF(AND(LIQUIDACION!$D$1044&gt;LIQUIDACION!$B$1046,LIQUIDACION!$B$1046&gt;LIQUIDACION!$D$1043),366,365)),0)</f>
        <v>0</v>
      </c>
      <c r="AL171" s="618">
        <f>IF(AL$12=TRUE,(($K171*LIQUIDACION!$L$1047)*LIQUIDACION!$D$1045/IF(AND(LIQUIDACION!$D$1044&gt;LIQUIDACION!$B$1046,LIQUIDACION!$B$1046&gt;LIQUIDACION!$D$1043),366,365)),0)</f>
        <v>0</v>
      </c>
      <c r="AM171" s="618">
        <f>IF(AM$12=TRUE,(($L171*LIQUIDACION!$L$1047)*LIQUIDACION!$D$1045/IF(AND(LIQUIDACION!$D$1044&gt;LIQUIDACION!$B$1046,LIQUIDACION!$B$1046&gt;LIQUIDACION!$D$1043),366,365)),0)</f>
        <v>0</v>
      </c>
      <c r="AN171" s="618">
        <f>IF(AN$12=TRUE,(($M171*LIQUIDACION!$L$1047)*LIQUIDACION!$D$1045/IF(AND(LIQUIDACION!$D$1044&gt;LIQUIDACION!$B$1046,LIQUIDACION!$B$1046&gt;LIQUIDACION!$D$1043),366,365)),0)</f>
        <v>0</v>
      </c>
      <c r="AO171" s="618">
        <f>IF(AO$12=TRUE,(($N171*LIQUIDACION!$L$1047)*LIQUIDACION!$D$1045/IF(AND(LIQUIDACION!$D$1044&gt;LIQUIDACION!$B$1046,LIQUIDACION!$B$1046&gt;LIQUIDACION!$D$1043),366,365)),0)</f>
        <v>0</v>
      </c>
      <c r="AP171" s="618">
        <f>IF(AP$12=TRUE,(($O171*LIQUIDACION!$L$1047)*LIQUIDACION!$D$1045/IF(AND(LIQUIDACION!$D$1044&gt;LIQUIDACION!$B$1046,LIQUIDACION!$B$1046&gt;LIQUIDACION!$D$1043),366,365)),0)</f>
        <v>0</v>
      </c>
      <c r="AQ171" s="618">
        <f>IF(AQ$12=TRUE,(($P171*LIQUIDACION!$L$1047)*LIQUIDACION!$D$1045/IF(AND(LIQUIDACION!$D$1044&gt;LIQUIDACION!$B$1046,LIQUIDACION!$B$1046&gt;LIQUIDACION!$D$1043),366,365)),0)</f>
        <v>0</v>
      </c>
      <c r="AR171" s="618">
        <f>IF(AR$12=TRUE,(($Q171*LIQUIDACION!$L$1047)*LIQUIDACION!$D$1045/IF(AND(LIQUIDACION!$D$1044&gt;LIQUIDACION!$B$1046,LIQUIDACION!$B$1046&gt;LIQUIDACION!$D$1043),366,365)),0)</f>
        <v>0</v>
      </c>
      <c r="AS171" s="618">
        <f>IF(AS$12=TRUE,(($R171*LIQUIDACION!$L$1047)*LIQUIDACION!$D$1045/IF(AND(LIQUIDACION!$D$1044&gt;LIQUIDACION!$B$1046,LIQUIDACION!$B$1046&gt;LIQUIDACION!$D$1043),366,365)),0)</f>
        <v>0</v>
      </c>
      <c r="AT171" s="618">
        <f>IF(AT$12=TRUE,(($S171*LIQUIDACION!$L$1047)*LIQUIDACION!$D$1045/IF(AND(LIQUIDACION!$D$1044&gt;LIQUIDACION!$B$1046,LIQUIDACION!$B$1046&gt;LIQUIDACION!$D$1043),366,365)),0)</f>
        <v>0</v>
      </c>
      <c r="AU171" s="618">
        <f>IF(AU$12=TRUE,(($T171*LIQUIDACION!$L$1047)*LIQUIDACION!$D$1045/IF(AND(LIQUIDACION!$D$1044&gt;LIQUIDACION!$B$1046,LIQUIDACION!$B$1046&gt;LIQUIDACION!$D$1043),366,365)),0)</f>
        <v>0</v>
      </c>
      <c r="AV171" s="618">
        <f>IF(AV$12=TRUE,(($U171*LIQUIDACION!$L$1047)*LIQUIDACION!$D$1045/IF(AND(LIQUIDACION!$D$1044&gt;LIQUIDACION!$B$1046,LIQUIDACION!$B$1046&gt;LIQUIDACION!$D$1043),366,365)),0)</f>
        <v>0</v>
      </c>
      <c r="AW171" s="618">
        <f>IF(AW$12=TRUE,(($V171*LIQUIDACION!$L$1047)*LIQUIDACION!$D$1045/IF(AND(LIQUIDACION!$D$1044&gt;LIQUIDACION!$B$1046,LIQUIDACION!$B$1046&gt;LIQUIDACION!$D$1043),366,365)),0)</f>
        <v>0</v>
      </c>
      <c r="AX171" s="618">
        <f>IF(AX$12=TRUE,(($W171*LIQUIDACION!$L$1047)*LIQUIDACION!$D$1045/IF(AND(LIQUIDACION!$D$1044&gt;LIQUIDACION!$B$1046,LIQUIDACION!$B$1046&gt;LIQUIDACION!$D$1043),366,365)),0)</f>
        <v>0</v>
      </c>
    </row>
    <row r="172" spans="2:50" x14ac:dyDescent="0.25">
      <c r="B172" s="123">
        <v>160</v>
      </c>
      <c r="C172" s="125"/>
      <c r="D172" s="170"/>
      <c r="E172" s="170"/>
      <c r="F172" s="170"/>
      <c r="G172" s="170">
        <f t="shared" si="13"/>
        <v>0</v>
      </c>
      <c r="H172" s="170">
        <f t="shared" si="14"/>
        <v>0</v>
      </c>
      <c r="I172" s="170"/>
      <c r="J172" s="170"/>
      <c r="K172" s="170"/>
      <c r="L172" s="170"/>
      <c r="M172" s="170"/>
      <c r="N172" s="170"/>
      <c r="O172" s="170"/>
      <c r="P172" s="170"/>
      <c r="Q172" s="170"/>
      <c r="R172" s="170"/>
      <c r="S172" s="170"/>
      <c r="T172" s="170"/>
      <c r="U172" s="170"/>
      <c r="V172" s="170"/>
      <c r="W172" s="170"/>
      <c r="X172" s="170"/>
      <c r="Y172" s="170"/>
      <c r="Z172" s="170"/>
      <c r="AA172" s="170"/>
      <c r="AB172" s="415">
        <f t="shared" si="15"/>
        <v>0</v>
      </c>
      <c r="AC172" s="415">
        <f t="shared" si="16"/>
        <v>0</v>
      </c>
      <c r="AE172" s="618">
        <f>IF(AE$12=TRUE,(($D172*LIQUIDACION!$L$1046)*LIQUIDACION!$D$1045/IF(AND(LIQUIDACION!$D$1044&gt;LIQUIDACION!$B$1046,LIQUIDACION!$B$1046&gt;LIQUIDACION!$D$1043),366,365)),0)</f>
        <v>0</v>
      </c>
      <c r="AF172" s="618">
        <f>IF(AF$12=TRUE,(($E172*LIQUIDACION!$L$1046)*LIQUIDACION!$D$1045/IF(AND(LIQUIDACION!$D$1044&gt;LIQUIDACION!$B$1046,LIQUIDACION!$B$1046&gt;LIQUIDACION!$D$1043),366,365)),0)</f>
        <v>0</v>
      </c>
      <c r="AG172" s="618">
        <f>IF(AG$12=TRUE,(($F172*LIQUIDACION!$L$1046)*LIQUIDACION!$D$1045/IF(AND(LIQUIDACION!$D$1044&gt;LIQUIDACION!$B$1046,LIQUIDACION!$B$1046&gt;LIQUIDACION!$D$1043),366,365)),0)</f>
        <v>0</v>
      </c>
      <c r="AH172" s="618">
        <f>IF(AH$12=TRUE,(($G172*LIQUIDACION!$L$1046)*LIQUIDACION!$D$1045/IF(AND(LIQUIDACION!$D$1044&gt;LIQUIDACION!$B$1046,LIQUIDACION!$B$1046&gt;LIQUIDACION!$D$1043),366,365)),0)</f>
        <v>0</v>
      </c>
      <c r="AI172" s="618">
        <f>IF(AI$12=TRUE,(($H172*LIQUIDACION!$L$1047)*LIQUIDACION!$D$1045/IF(AND(LIQUIDACION!$D$1044&gt;LIQUIDACION!$B$1046,LIQUIDACION!$B$1046&gt;LIQUIDACION!$D$1043),366,365)),0)</f>
        <v>0</v>
      </c>
      <c r="AJ172" s="618">
        <f>IF(AJ$12=TRUE,(($I172*LIQUIDACION!$L$1047)*LIQUIDACION!$D$1045/IF(AND(LIQUIDACION!$D$1044&gt;LIQUIDACION!$B$1046,LIQUIDACION!$B$1046&gt;LIQUIDACION!$D$1043),366,365)),0)</f>
        <v>0</v>
      </c>
      <c r="AK172" s="618">
        <f>IF(AK$12=TRUE,(($J172*LIQUIDACION!$L$1047)*LIQUIDACION!$D$1045/IF(AND(LIQUIDACION!$D$1044&gt;LIQUIDACION!$B$1046,LIQUIDACION!$B$1046&gt;LIQUIDACION!$D$1043),366,365)),0)</f>
        <v>0</v>
      </c>
      <c r="AL172" s="618">
        <f>IF(AL$12=TRUE,(($K172*LIQUIDACION!$L$1047)*LIQUIDACION!$D$1045/IF(AND(LIQUIDACION!$D$1044&gt;LIQUIDACION!$B$1046,LIQUIDACION!$B$1046&gt;LIQUIDACION!$D$1043),366,365)),0)</f>
        <v>0</v>
      </c>
      <c r="AM172" s="618">
        <f>IF(AM$12=TRUE,(($L172*LIQUIDACION!$L$1047)*LIQUIDACION!$D$1045/IF(AND(LIQUIDACION!$D$1044&gt;LIQUIDACION!$B$1046,LIQUIDACION!$B$1046&gt;LIQUIDACION!$D$1043),366,365)),0)</f>
        <v>0</v>
      </c>
      <c r="AN172" s="618">
        <f>IF(AN$12=TRUE,(($M172*LIQUIDACION!$L$1047)*LIQUIDACION!$D$1045/IF(AND(LIQUIDACION!$D$1044&gt;LIQUIDACION!$B$1046,LIQUIDACION!$B$1046&gt;LIQUIDACION!$D$1043),366,365)),0)</f>
        <v>0</v>
      </c>
      <c r="AO172" s="618">
        <f>IF(AO$12=TRUE,(($N172*LIQUIDACION!$L$1047)*LIQUIDACION!$D$1045/IF(AND(LIQUIDACION!$D$1044&gt;LIQUIDACION!$B$1046,LIQUIDACION!$B$1046&gt;LIQUIDACION!$D$1043),366,365)),0)</f>
        <v>0</v>
      </c>
      <c r="AP172" s="618">
        <f>IF(AP$12=TRUE,(($O172*LIQUIDACION!$L$1047)*LIQUIDACION!$D$1045/IF(AND(LIQUIDACION!$D$1044&gt;LIQUIDACION!$B$1046,LIQUIDACION!$B$1046&gt;LIQUIDACION!$D$1043),366,365)),0)</f>
        <v>0</v>
      </c>
      <c r="AQ172" s="618">
        <f>IF(AQ$12=TRUE,(($P172*LIQUIDACION!$L$1047)*LIQUIDACION!$D$1045/IF(AND(LIQUIDACION!$D$1044&gt;LIQUIDACION!$B$1046,LIQUIDACION!$B$1046&gt;LIQUIDACION!$D$1043),366,365)),0)</f>
        <v>0</v>
      </c>
      <c r="AR172" s="618">
        <f>IF(AR$12=TRUE,(($Q172*LIQUIDACION!$L$1047)*LIQUIDACION!$D$1045/IF(AND(LIQUIDACION!$D$1044&gt;LIQUIDACION!$B$1046,LIQUIDACION!$B$1046&gt;LIQUIDACION!$D$1043),366,365)),0)</f>
        <v>0</v>
      </c>
      <c r="AS172" s="618">
        <f>IF(AS$12=TRUE,(($R172*LIQUIDACION!$L$1047)*LIQUIDACION!$D$1045/IF(AND(LIQUIDACION!$D$1044&gt;LIQUIDACION!$B$1046,LIQUIDACION!$B$1046&gt;LIQUIDACION!$D$1043),366,365)),0)</f>
        <v>0</v>
      </c>
      <c r="AT172" s="618">
        <f>IF(AT$12=TRUE,(($S172*LIQUIDACION!$L$1047)*LIQUIDACION!$D$1045/IF(AND(LIQUIDACION!$D$1044&gt;LIQUIDACION!$B$1046,LIQUIDACION!$B$1046&gt;LIQUIDACION!$D$1043),366,365)),0)</f>
        <v>0</v>
      </c>
      <c r="AU172" s="618">
        <f>IF(AU$12=TRUE,(($T172*LIQUIDACION!$L$1047)*LIQUIDACION!$D$1045/IF(AND(LIQUIDACION!$D$1044&gt;LIQUIDACION!$B$1046,LIQUIDACION!$B$1046&gt;LIQUIDACION!$D$1043),366,365)),0)</f>
        <v>0</v>
      </c>
      <c r="AV172" s="618">
        <f>IF(AV$12=TRUE,(($U172*LIQUIDACION!$L$1047)*LIQUIDACION!$D$1045/IF(AND(LIQUIDACION!$D$1044&gt;LIQUIDACION!$B$1046,LIQUIDACION!$B$1046&gt;LIQUIDACION!$D$1043),366,365)),0)</f>
        <v>0</v>
      </c>
      <c r="AW172" s="618">
        <f>IF(AW$12=TRUE,(($V172*LIQUIDACION!$L$1047)*LIQUIDACION!$D$1045/IF(AND(LIQUIDACION!$D$1044&gt;LIQUIDACION!$B$1046,LIQUIDACION!$B$1046&gt;LIQUIDACION!$D$1043),366,365)),0)</f>
        <v>0</v>
      </c>
      <c r="AX172" s="618">
        <f>IF(AX$12=TRUE,(($W172*LIQUIDACION!$L$1047)*LIQUIDACION!$D$1045/IF(AND(LIQUIDACION!$D$1044&gt;LIQUIDACION!$B$1046,LIQUIDACION!$B$1046&gt;LIQUIDACION!$D$1043),366,365)),0)</f>
        <v>0</v>
      </c>
    </row>
    <row r="173" spans="2:50" x14ac:dyDescent="0.25">
      <c r="B173" s="121">
        <v>161</v>
      </c>
      <c r="C173" s="125"/>
      <c r="D173" s="170"/>
      <c r="E173" s="170"/>
      <c r="F173" s="170"/>
      <c r="G173" s="170">
        <f t="shared" si="13"/>
        <v>0</v>
      </c>
      <c r="H173" s="170">
        <f t="shared" si="14"/>
        <v>0</v>
      </c>
      <c r="I173" s="170"/>
      <c r="J173" s="170"/>
      <c r="K173" s="170"/>
      <c r="L173" s="170"/>
      <c r="M173" s="170"/>
      <c r="N173" s="170"/>
      <c r="O173" s="170"/>
      <c r="P173" s="170"/>
      <c r="Q173" s="170"/>
      <c r="R173" s="170"/>
      <c r="S173" s="170"/>
      <c r="T173" s="170"/>
      <c r="U173" s="170"/>
      <c r="V173" s="170"/>
      <c r="W173" s="170"/>
      <c r="X173" s="170"/>
      <c r="Y173" s="170"/>
      <c r="Z173" s="170"/>
      <c r="AA173" s="170"/>
      <c r="AB173" s="415">
        <f t="shared" si="15"/>
        <v>0</v>
      </c>
      <c r="AC173" s="415">
        <f t="shared" si="16"/>
        <v>0</v>
      </c>
      <c r="AE173" s="618">
        <f>IF(AE$12=TRUE,(($D173*LIQUIDACION!$L$1046)*LIQUIDACION!$D$1045/IF(AND(LIQUIDACION!$D$1044&gt;LIQUIDACION!$B$1046,LIQUIDACION!$B$1046&gt;LIQUIDACION!$D$1043),366,365)),0)</f>
        <v>0</v>
      </c>
      <c r="AF173" s="618">
        <f>IF(AF$12=TRUE,(($E173*LIQUIDACION!$L$1046)*LIQUIDACION!$D$1045/IF(AND(LIQUIDACION!$D$1044&gt;LIQUIDACION!$B$1046,LIQUIDACION!$B$1046&gt;LIQUIDACION!$D$1043),366,365)),0)</f>
        <v>0</v>
      </c>
      <c r="AG173" s="618">
        <f>IF(AG$12=TRUE,(($F173*LIQUIDACION!$L$1046)*LIQUIDACION!$D$1045/IF(AND(LIQUIDACION!$D$1044&gt;LIQUIDACION!$B$1046,LIQUIDACION!$B$1046&gt;LIQUIDACION!$D$1043),366,365)),0)</f>
        <v>0</v>
      </c>
      <c r="AH173" s="618">
        <f>IF(AH$12=TRUE,(($G173*LIQUIDACION!$L$1046)*LIQUIDACION!$D$1045/IF(AND(LIQUIDACION!$D$1044&gt;LIQUIDACION!$B$1046,LIQUIDACION!$B$1046&gt;LIQUIDACION!$D$1043),366,365)),0)</f>
        <v>0</v>
      </c>
      <c r="AI173" s="618">
        <f>IF(AI$12=TRUE,(($H173*LIQUIDACION!$L$1047)*LIQUIDACION!$D$1045/IF(AND(LIQUIDACION!$D$1044&gt;LIQUIDACION!$B$1046,LIQUIDACION!$B$1046&gt;LIQUIDACION!$D$1043),366,365)),0)</f>
        <v>0</v>
      </c>
      <c r="AJ173" s="618">
        <f>IF(AJ$12=TRUE,(($I173*LIQUIDACION!$L$1047)*LIQUIDACION!$D$1045/IF(AND(LIQUIDACION!$D$1044&gt;LIQUIDACION!$B$1046,LIQUIDACION!$B$1046&gt;LIQUIDACION!$D$1043),366,365)),0)</f>
        <v>0</v>
      </c>
      <c r="AK173" s="618">
        <f>IF(AK$12=TRUE,(($J173*LIQUIDACION!$L$1047)*LIQUIDACION!$D$1045/IF(AND(LIQUIDACION!$D$1044&gt;LIQUIDACION!$B$1046,LIQUIDACION!$B$1046&gt;LIQUIDACION!$D$1043),366,365)),0)</f>
        <v>0</v>
      </c>
      <c r="AL173" s="618">
        <f>IF(AL$12=TRUE,(($K173*LIQUIDACION!$L$1047)*LIQUIDACION!$D$1045/IF(AND(LIQUIDACION!$D$1044&gt;LIQUIDACION!$B$1046,LIQUIDACION!$B$1046&gt;LIQUIDACION!$D$1043),366,365)),0)</f>
        <v>0</v>
      </c>
      <c r="AM173" s="618">
        <f>IF(AM$12=TRUE,(($L173*LIQUIDACION!$L$1047)*LIQUIDACION!$D$1045/IF(AND(LIQUIDACION!$D$1044&gt;LIQUIDACION!$B$1046,LIQUIDACION!$B$1046&gt;LIQUIDACION!$D$1043),366,365)),0)</f>
        <v>0</v>
      </c>
      <c r="AN173" s="618">
        <f>IF(AN$12=TRUE,(($M173*LIQUIDACION!$L$1047)*LIQUIDACION!$D$1045/IF(AND(LIQUIDACION!$D$1044&gt;LIQUIDACION!$B$1046,LIQUIDACION!$B$1046&gt;LIQUIDACION!$D$1043),366,365)),0)</f>
        <v>0</v>
      </c>
      <c r="AO173" s="618">
        <f>IF(AO$12=TRUE,(($N173*LIQUIDACION!$L$1047)*LIQUIDACION!$D$1045/IF(AND(LIQUIDACION!$D$1044&gt;LIQUIDACION!$B$1046,LIQUIDACION!$B$1046&gt;LIQUIDACION!$D$1043),366,365)),0)</f>
        <v>0</v>
      </c>
      <c r="AP173" s="618">
        <f>IF(AP$12=TRUE,(($O173*LIQUIDACION!$L$1047)*LIQUIDACION!$D$1045/IF(AND(LIQUIDACION!$D$1044&gt;LIQUIDACION!$B$1046,LIQUIDACION!$B$1046&gt;LIQUIDACION!$D$1043),366,365)),0)</f>
        <v>0</v>
      </c>
      <c r="AQ173" s="618">
        <f>IF(AQ$12=TRUE,(($P173*LIQUIDACION!$L$1047)*LIQUIDACION!$D$1045/IF(AND(LIQUIDACION!$D$1044&gt;LIQUIDACION!$B$1046,LIQUIDACION!$B$1046&gt;LIQUIDACION!$D$1043),366,365)),0)</f>
        <v>0</v>
      </c>
      <c r="AR173" s="618">
        <f>IF(AR$12=TRUE,(($Q173*LIQUIDACION!$L$1047)*LIQUIDACION!$D$1045/IF(AND(LIQUIDACION!$D$1044&gt;LIQUIDACION!$B$1046,LIQUIDACION!$B$1046&gt;LIQUIDACION!$D$1043),366,365)),0)</f>
        <v>0</v>
      </c>
      <c r="AS173" s="618">
        <f>IF(AS$12=TRUE,(($R173*LIQUIDACION!$L$1047)*LIQUIDACION!$D$1045/IF(AND(LIQUIDACION!$D$1044&gt;LIQUIDACION!$B$1046,LIQUIDACION!$B$1046&gt;LIQUIDACION!$D$1043),366,365)),0)</f>
        <v>0</v>
      </c>
      <c r="AT173" s="618">
        <f>IF(AT$12=TRUE,(($S173*LIQUIDACION!$L$1047)*LIQUIDACION!$D$1045/IF(AND(LIQUIDACION!$D$1044&gt;LIQUIDACION!$B$1046,LIQUIDACION!$B$1046&gt;LIQUIDACION!$D$1043),366,365)),0)</f>
        <v>0</v>
      </c>
      <c r="AU173" s="618">
        <f>IF(AU$12=TRUE,(($T173*LIQUIDACION!$L$1047)*LIQUIDACION!$D$1045/IF(AND(LIQUIDACION!$D$1044&gt;LIQUIDACION!$B$1046,LIQUIDACION!$B$1046&gt;LIQUIDACION!$D$1043),366,365)),0)</f>
        <v>0</v>
      </c>
      <c r="AV173" s="618">
        <f>IF(AV$12=TRUE,(($U173*LIQUIDACION!$L$1047)*LIQUIDACION!$D$1045/IF(AND(LIQUIDACION!$D$1044&gt;LIQUIDACION!$B$1046,LIQUIDACION!$B$1046&gt;LIQUIDACION!$D$1043),366,365)),0)</f>
        <v>0</v>
      </c>
      <c r="AW173" s="618">
        <f>IF(AW$12=TRUE,(($V173*LIQUIDACION!$L$1047)*LIQUIDACION!$D$1045/IF(AND(LIQUIDACION!$D$1044&gt;LIQUIDACION!$B$1046,LIQUIDACION!$B$1046&gt;LIQUIDACION!$D$1043),366,365)),0)</f>
        <v>0</v>
      </c>
      <c r="AX173" s="618">
        <f>IF(AX$12=TRUE,(($W173*LIQUIDACION!$L$1047)*LIQUIDACION!$D$1045/IF(AND(LIQUIDACION!$D$1044&gt;LIQUIDACION!$B$1046,LIQUIDACION!$B$1046&gt;LIQUIDACION!$D$1043),366,365)),0)</f>
        <v>0</v>
      </c>
    </row>
    <row r="174" spans="2:50" x14ac:dyDescent="0.25">
      <c r="B174" s="123">
        <v>162</v>
      </c>
      <c r="C174" s="125"/>
      <c r="D174" s="170"/>
      <c r="E174" s="170"/>
      <c r="F174" s="170"/>
      <c r="G174" s="170">
        <f t="shared" si="13"/>
        <v>0</v>
      </c>
      <c r="H174" s="170">
        <f t="shared" si="14"/>
        <v>0</v>
      </c>
      <c r="I174" s="170"/>
      <c r="J174" s="170"/>
      <c r="K174" s="170"/>
      <c r="L174" s="170"/>
      <c r="M174" s="170"/>
      <c r="N174" s="170"/>
      <c r="O174" s="170"/>
      <c r="P174" s="170"/>
      <c r="Q174" s="170"/>
      <c r="R174" s="170"/>
      <c r="S174" s="170"/>
      <c r="T174" s="170"/>
      <c r="U174" s="170"/>
      <c r="V174" s="170"/>
      <c r="W174" s="170"/>
      <c r="X174" s="170"/>
      <c r="Y174" s="170"/>
      <c r="Z174" s="170"/>
      <c r="AA174" s="170"/>
      <c r="AB174" s="415">
        <f t="shared" si="15"/>
        <v>0</v>
      </c>
      <c r="AC174" s="415">
        <f t="shared" si="16"/>
        <v>0</v>
      </c>
      <c r="AE174" s="618">
        <f>IF(AE$12=TRUE,(($D174*LIQUIDACION!$L$1046)*LIQUIDACION!$D$1045/IF(AND(LIQUIDACION!$D$1044&gt;LIQUIDACION!$B$1046,LIQUIDACION!$B$1046&gt;LIQUIDACION!$D$1043),366,365)),0)</f>
        <v>0</v>
      </c>
      <c r="AF174" s="618">
        <f>IF(AF$12=TRUE,(($E174*LIQUIDACION!$L$1046)*LIQUIDACION!$D$1045/IF(AND(LIQUIDACION!$D$1044&gt;LIQUIDACION!$B$1046,LIQUIDACION!$B$1046&gt;LIQUIDACION!$D$1043),366,365)),0)</f>
        <v>0</v>
      </c>
      <c r="AG174" s="618">
        <f>IF(AG$12=TRUE,(($F174*LIQUIDACION!$L$1046)*LIQUIDACION!$D$1045/IF(AND(LIQUIDACION!$D$1044&gt;LIQUIDACION!$B$1046,LIQUIDACION!$B$1046&gt;LIQUIDACION!$D$1043),366,365)),0)</f>
        <v>0</v>
      </c>
      <c r="AH174" s="618">
        <f>IF(AH$12=TRUE,(($G174*LIQUIDACION!$L$1046)*LIQUIDACION!$D$1045/IF(AND(LIQUIDACION!$D$1044&gt;LIQUIDACION!$B$1046,LIQUIDACION!$B$1046&gt;LIQUIDACION!$D$1043),366,365)),0)</f>
        <v>0</v>
      </c>
      <c r="AI174" s="618">
        <f>IF(AI$12=TRUE,(($H174*LIQUIDACION!$L$1047)*LIQUIDACION!$D$1045/IF(AND(LIQUIDACION!$D$1044&gt;LIQUIDACION!$B$1046,LIQUIDACION!$B$1046&gt;LIQUIDACION!$D$1043),366,365)),0)</f>
        <v>0</v>
      </c>
      <c r="AJ174" s="618">
        <f>IF(AJ$12=TRUE,(($I174*LIQUIDACION!$L$1047)*LIQUIDACION!$D$1045/IF(AND(LIQUIDACION!$D$1044&gt;LIQUIDACION!$B$1046,LIQUIDACION!$B$1046&gt;LIQUIDACION!$D$1043),366,365)),0)</f>
        <v>0</v>
      </c>
      <c r="AK174" s="618">
        <f>IF(AK$12=TRUE,(($J174*LIQUIDACION!$L$1047)*LIQUIDACION!$D$1045/IF(AND(LIQUIDACION!$D$1044&gt;LIQUIDACION!$B$1046,LIQUIDACION!$B$1046&gt;LIQUIDACION!$D$1043),366,365)),0)</f>
        <v>0</v>
      </c>
      <c r="AL174" s="618">
        <f>IF(AL$12=TRUE,(($K174*LIQUIDACION!$L$1047)*LIQUIDACION!$D$1045/IF(AND(LIQUIDACION!$D$1044&gt;LIQUIDACION!$B$1046,LIQUIDACION!$B$1046&gt;LIQUIDACION!$D$1043),366,365)),0)</f>
        <v>0</v>
      </c>
      <c r="AM174" s="618">
        <f>IF(AM$12=TRUE,(($L174*LIQUIDACION!$L$1047)*LIQUIDACION!$D$1045/IF(AND(LIQUIDACION!$D$1044&gt;LIQUIDACION!$B$1046,LIQUIDACION!$B$1046&gt;LIQUIDACION!$D$1043),366,365)),0)</f>
        <v>0</v>
      </c>
      <c r="AN174" s="618">
        <f>IF(AN$12=TRUE,(($M174*LIQUIDACION!$L$1047)*LIQUIDACION!$D$1045/IF(AND(LIQUIDACION!$D$1044&gt;LIQUIDACION!$B$1046,LIQUIDACION!$B$1046&gt;LIQUIDACION!$D$1043),366,365)),0)</f>
        <v>0</v>
      </c>
      <c r="AO174" s="618">
        <f>IF(AO$12=TRUE,(($N174*LIQUIDACION!$L$1047)*LIQUIDACION!$D$1045/IF(AND(LIQUIDACION!$D$1044&gt;LIQUIDACION!$B$1046,LIQUIDACION!$B$1046&gt;LIQUIDACION!$D$1043),366,365)),0)</f>
        <v>0</v>
      </c>
      <c r="AP174" s="618">
        <f>IF(AP$12=TRUE,(($O174*LIQUIDACION!$L$1047)*LIQUIDACION!$D$1045/IF(AND(LIQUIDACION!$D$1044&gt;LIQUIDACION!$B$1046,LIQUIDACION!$B$1046&gt;LIQUIDACION!$D$1043),366,365)),0)</f>
        <v>0</v>
      </c>
      <c r="AQ174" s="618">
        <f>IF(AQ$12=TRUE,(($P174*LIQUIDACION!$L$1047)*LIQUIDACION!$D$1045/IF(AND(LIQUIDACION!$D$1044&gt;LIQUIDACION!$B$1046,LIQUIDACION!$B$1046&gt;LIQUIDACION!$D$1043),366,365)),0)</f>
        <v>0</v>
      </c>
      <c r="AR174" s="618">
        <f>IF(AR$12=TRUE,(($Q174*LIQUIDACION!$L$1047)*LIQUIDACION!$D$1045/IF(AND(LIQUIDACION!$D$1044&gt;LIQUIDACION!$B$1046,LIQUIDACION!$B$1046&gt;LIQUIDACION!$D$1043),366,365)),0)</f>
        <v>0</v>
      </c>
      <c r="AS174" s="618">
        <f>IF(AS$12=TRUE,(($R174*LIQUIDACION!$L$1047)*LIQUIDACION!$D$1045/IF(AND(LIQUIDACION!$D$1044&gt;LIQUIDACION!$B$1046,LIQUIDACION!$B$1046&gt;LIQUIDACION!$D$1043),366,365)),0)</f>
        <v>0</v>
      </c>
      <c r="AT174" s="618">
        <f>IF(AT$12=TRUE,(($S174*LIQUIDACION!$L$1047)*LIQUIDACION!$D$1045/IF(AND(LIQUIDACION!$D$1044&gt;LIQUIDACION!$B$1046,LIQUIDACION!$B$1046&gt;LIQUIDACION!$D$1043),366,365)),0)</f>
        <v>0</v>
      </c>
      <c r="AU174" s="618">
        <f>IF(AU$12=TRUE,(($T174*LIQUIDACION!$L$1047)*LIQUIDACION!$D$1045/IF(AND(LIQUIDACION!$D$1044&gt;LIQUIDACION!$B$1046,LIQUIDACION!$B$1046&gt;LIQUIDACION!$D$1043),366,365)),0)</f>
        <v>0</v>
      </c>
      <c r="AV174" s="618">
        <f>IF(AV$12=TRUE,(($U174*LIQUIDACION!$L$1047)*LIQUIDACION!$D$1045/IF(AND(LIQUIDACION!$D$1044&gt;LIQUIDACION!$B$1046,LIQUIDACION!$B$1046&gt;LIQUIDACION!$D$1043),366,365)),0)</f>
        <v>0</v>
      </c>
      <c r="AW174" s="618">
        <f>IF(AW$12=TRUE,(($V174*LIQUIDACION!$L$1047)*LIQUIDACION!$D$1045/IF(AND(LIQUIDACION!$D$1044&gt;LIQUIDACION!$B$1046,LIQUIDACION!$B$1046&gt;LIQUIDACION!$D$1043),366,365)),0)</f>
        <v>0</v>
      </c>
      <c r="AX174" s="618">
        <f>IF(AX$12=TRUE,(($W174*LIQUIDACION!$L$1047)*LIQUIDACION!$D$1045/IF(AND(LIQUIDACION!$D$1044&gt;LIQUIDACION!$B$1046,LIQUIDACION!$B$1046&gt;LIQUIDACION!$D$1043),366,365)),0)</f>
        <v>0</v>
      </c>
    </row>
    <row r="175" spans="2:50" x14ac:dyDescent="0.25">
      <c r="B175" s="121">
        <v>163</v>
      </c>
      <c r="C175" s="125"/>
      <c r="D175" s="170"/>
      <c r="E175" s="170"/>
      <c r="F175" s="170"/>
      <c r="G175" s="170">
        <f t="shared" si="13"/>
        <v>0</v>
      </c>
      <c r="H175" s="170">
        <f t="shared" si="14"/>
        <v>0</v>
      </c>
      <c r="I175" s="170"/>
      <c r="J175" s="170"/>
      <c r="K175" s="170"/>
      <c r="L175" s="170"/>
      <c r="M175" s="170"/>
      <c r="N175" s="170"/>
      <c r="O175" s="170"/>
      <c r="P175" s="170"/>
      <c r="Q175" s="170"/>
      <c r="R175" s="170"/>
      <c r="S175" s="170"/>
      <c r="T175" s="170"/>
      <c r="U175" s="170"/>
      <c r="V175" s="170"/>
      <c r="W175" s="170"/>
      <c r="X175" s="170"/>
      <c r="Y175" s="170"/>
      <c r="Z175" s="170"/>
      <c r="AA175" s="170"/>
      <c r="AB175" s="415">
        <f t="shared" si="15"/>
        <v>0</v>
      </c>
      <c r="AC175" s="415">
        <f t="shared" si="16"/>
        <v>0</v>
      </c>
      <c r="AE175" s="618">
        <f>IF(AE$12=TRUE,(($D175*LIQUIDACION!$L$1046)*LIQUIDACION!$D$1045/IF(AND(LIQUIDACION!$D$1044&gt;LIQUIDACION!$B$1046,LIQUIDACION!$B$1046&gt;LIQUIDACION!$D$1043),366,365)),0)</f>
        <v>0</v>
      </c>
      <c r="AF175" s="618">
        <f>IF(AF$12=TRUE,(($E175*LIQUIDACION!$L$1046)*LIQUIDACION!$D$1045/IF(AND(LIQUIDACION!$D$1044&gt;LIQUIDACION!$B$1046,LIQUIDACION!$B$1046&gt;LIQUIDACION!$D$1043),366,365)),0)</f>
        <v>0</v>
      </c>
      <c r="AG175" s="618">
        <f>IF(AG$12=TRUE,(($F175*LIQUIDACION!$L$1046)*LIQUIDACION!$D$1045/IF(AND(LIQUIDACION!$D$1044&gt;LIQUIDACION!$B$1046,LIQUIDACION!$B$1046&gt;LIQUIDACION!$D$1043),366,365)),0)</f>
        <v>0</v>
      </c>
      <c r="AH175" s="618">
        <f>IF(AH$12=TRUE,(($G175*LIQUIDACION!$L$1046)*LIQUIDACION!$D$1045/IF(AND(LIQUIDACION!$D$1044&gt;LIQUIDACION!$B$1046,LIQUIDACION!$B$1046&gt;LIQUIDACION!$D$1043),366,365)),0)</f>
        <v>0</v>
      </c>
      <c r="AI175" s="618">
        <f>IF(AI$12=TRUE,(($H175*LIQUIDACION!$L$1047)*LIQUIDACION!$D$1045/IF(AND(LIQUIDACION!$D$1044&gt;LIQUIDACION!$B$1046,LIQUIDACION!$B$1046&gt;LIQUIDACION!$D$1043),366,365)),0)</f>
        <v>0</v>
      </c>
      <c r="AJ175" s="618">
        <f>IF(AJ$12=TRUE,(($I175*LIQUIDACION!$L$1047)*LIQUIDACION!$D$1045/IF(AND(LIQUIDACION!$D$1044&gt;LIQUIDACION!$B$1046,LIQUIDACION!$B$1046&gt;LIQUIDACION!$D$1043),366,365)),0)</f>
        <v>0</v>
      </c>
      <c r="AK175" s="618">
        <f>IF(AK$12=TRUE,(($J175*LIQUIDACION!$L$1047)*LIQUIDACION!$D$1045/IF(AND(LIQUIDACION!$D$1044&gt;LIQUIDACION!$B$1046,LIQUIDACION!$B$1046&gt;LIQUIDACION!$D$1043),366,365)),0)</f>
        <v>0</v>
      </c>
      <c r="AL175" s="618">
        <f>IF(AL$12=TRUE,(($K175*LIQUIDACION!$L$1047)*LIQUIDACION!$D$1045/IF(AND(LIQUIDACION!$D$1044&gt;LIQUIDACION!$B$1046,LIQUIDACION!$B$1046&gt;LIQUIDACION!$D$1043),366,365)),0)</f>
        <v>0</v>
      </c>
      <c r="AM175" s="618">
        <f>IF(AM$12=TRUE,(($L175*LIQUIDACION!$L$1047)*LIQUIDACION!$D$1045/IF(AND(LIQUIDACION!$D$1044&gt;LIQUIDACION!$B$1046,LIQUIDACION!$B$1046&gt;LIQUIDACION!$D$1043),366,365)),0)</f>
        <v>0</v>
      </c>
      <c r="AN175" s="618">
        <f>IF(AN$12=TRUE,(($M175*LIQUIDACION!$L$1047)*LIQUIDACION!$D$1045/IF(AND(LIQUIDACION!$D$1044&gt;LIQUIDACION!$B$1046,LIQUIDACION!$B$1046&gt;LIQUIDACION!$D$1043),366,365)),0)</f>
        <v>0</v>
      </c>
      <c r="AO175" s="618">
        <f>IF(AO$12=TRUE,(($N175*LIQUIDACION!$L$1047)*LIQUIDACION!$D$1045/IF(AND(LIQUIDACION!$D$1044&gt;LIQUIDACION!$B$1046,LIQUIDACION!$B$1046&gt;LIQUIDACION!$D$1043),366,365)),0)</f>
        <v>0</v>
      </c>
      <c r="AP175" s="618">
        <f>IF(AP$12=TRUE,(($O175*LIQUIDACION!$L$1047)*LIQUIDACION!$D$1045/IF(AND(LIQUIDACION!$D$1044&gt;LIQUIDACION!$B$1046,LIQUIDACION!$B$1046&gt;LIQUIDACION!$D$1043),366,365)),0)</f>
        <v>0</v>
      </c>
      <c r="AQ175" s="618">
        <f>IF(AQ$12=TRUE,(($P175*LIQUIDACION!$L$1047)*LIQUIDACION!$D$1045/IF(AND(LIQUIDACION!$D$1044&gt;LIQUIDACION!$B$1046,LIQUIDACION!$B$1046&gt;LIQUIDACION!$D$1043),366,365)),0)</f>
        <v>0</v>
      </c>
      <c r="AR175" s="618">
        <f>IF(AR$12=TRUE,(($Q175*LIQUIDACION!$L$1047)*LIQUIDACION!$D$1045/IF(AND(LIQUIDACION!$D$1044&gt;LIQUIDACION!$B$1046,LIQUIDACION!$B$1046&gt;LIQUIDACION!$D$1043),366,365)),0)</f>
        <v>0</v>
      </c>
      <c r="AS175" s="618">
        <f>IF(AS$12=TRUE,(($R175*LIQUIDACION!$L$1047)*LIQUIDACION!$D$1045/IF(AND(LIQUIDACION!$D$1044&gt;LIQUIDACION!$B$1046,LIQUIDACION!$B$1046&gt;LIQUIDACION!$D$1043),366,365)),0)</f>
        <v>0</v>
      </c>
      <c r="AT175" s="618">
        <f>IF(AT$12=TRUE,(($S175*LIQUIDACION!$L$1047)*LIQUIDACION!$D$1045/IF(AND(LIQUIDACION!$D$1044&gt;LIQUIDACION!$B$1046,LIQUIDACION!$B$1046&gt;LIQUIDACION!$D$1043),366,365)),0)</f>
        <v>0</v>
      </c>
      <c r="AU175" s="618">
        <f>IF(AU$12=TRUE,(($T175*LIQUIDACION!$L$1047)*LIQUIDACION!$D$1045/IF(AND(LIQUIDACION!$D$1044&gt;LIQUIDACION!$B$1046,LIQUIDACION!$B$1046&gt;LIQUIDACION!$D$1043),366,365)),0)</f>
        <v>0</v>
      </c>
      <c r="AV175" s="618">
        <f>IF(AV$12=TRUE,(($U175*LIQUIDACION!$L$1047)*LIQUIDACION!$D$1045/IF(AND(LIQUIDACION!$D$1044&gt;LIQUIDACION!$B$1046,LIQUIDACION!$B$1046&gt;LIQUIDACION!$D$1043),366,365)),0)</f>
        <v>0</v>
      </c>
      <c r="AW175" s="618">
        <f>IF(AW$12=TRUE,(($V175*LIQUIDACION!$L$1047)*LIQUIDACION!$D$1045/IF(AND(LIQUIDACION!$D$1044&gt;LIQUIDACION!$B$1046,LIQUIDACION!$B$1046&gt;LIQUIDACION!$D$1043),366,365)),0)</f>
        <v>0</v>
      </c>
      <c r="AX175" s="618">
        <f>IF(AX$12=TRUE,(($W175*LIQUIDACION!$L$1047)*LIQUIDACION!$D$1045/IF(AND(LIQUIDACION!$D$1044&gt;LIQUIDACION!$B$1046,LIQUIDACION!$B$1046&gt;LIQUIDACION!$D$1043),366,365)),0)</f>
        <v>0</v>
      </c>
    </row>
    <row r="176" spans="2:50" x14ac:dyDescent="0.25">
      <c r="B176" s="123">
        <v>164</v>
      </c>
      <c r="C176" s="125"/>
      <c r="D176" s="170"/>
      <c r="E176" s="170"/>
      <c r="F176" s="170"/>
      <c r="G176" s="170">
        <f t="shared" si="13"/>
        <v>0</v>
      </c>
      <c r="H176" s="170">
        <f t="shared" si="14"/>
        <v>0</v>
      </c>
      <c r="I176" s="170"/>
      <c r="J176" s="170"/>
      <c r="K176" s="170"/>
      <c r="L176" s="170"/>
      <c r="M176" s="170"/>
      <c r="N176" s="170"/>
      <c r="O176" s="170"/>
      <c r="P176" s="170"/>
      <c r="Q176" s="170"/>
      <c r="R176" s="170"/>
      <c r="S176" s="170"/>
      <c r="T176" s="170"/>
      <c r="U176" s="170"/>
      <c r="V176" s="170"/>
      <c r="W176" s="170"/>
      <c r="X176" s="170"/>
      <c r="Y176" s="170"/>
      <c r="Z176" s="170"/>
      <c r="AA176" s="170"/>
      <c r="AB176" s="415">
        <f t="shared" si="15"/>
        <v>0</v>
      </c>
      <c r="AC176" s="415">
        <f t="shared" si="16"/>
        <v>0</v>
      </c>
      <c r="AE176" s="618">
        <f>IF(AE$12=TRUE,(($D176*LIQUIDACION!$L$1046)*LIQUIDACION!$D$1045/IF(AND(LIQUIDACION!$D$1044&gt;LIQUIDACION!$B$1046,LIQUIDACION!$B$1046&gt;LIQUIDACION!$D$1043),366,365)),0)</f>
        <v>0</v>
      </c>
      <c r="AF176" s="618">
        <f>IF(AF$12=TRUE,(($E176*LIQUIDACION!$L$1046)*LIQUIDACION!$D$1045/IF(AND(LIQUIDACION!$D$1044&gt;LIQUIDACION!$B$1046,LIQUIDACION!$B$1046&gt;LIQUIDACION!$D$1043),366,365)),0)</f>
        <v>0</v>
      </c>
      <c r="AG176" s="618">
        <f>IF(AG$12=TRUE,(($F176*LIQUIDACION!$L$1046)*LIQUIDACION!$D$1045/IF(AND(LIQUIDACION!$D$1044&gt;LIQUIDACION!$B$1046,LIQUIDACION!$B$1046&gt;LIQUIDACION!$D$1043),366,365)),0)</f>
        <v>0</v>
      </c>
      <c r="AH176" s="618">
        <f>IF(AH$12=TRUE,(($G176*LIQUIDACION!$L$1046)*LIQUIDACION!$D$1045/IF(AND(LIQUIDACION!$D$1044&gt;LIQUIDACION!$B$1046,LIQUIDACION!$B$1046&gt;LIQUIDACION!$D$1043),366,365)),0)</f>
        <v>0</v>
      </c>
      <c r="AI176" s="618">
        <f>IF(AI$12=TRUE,(($H176*LIQUIDACION!$L$1047)*LIQUIDACION!$D$1045/IF(AND(LIQUIDACION!$D$1044&gt;LIQUIDACION!$B$1046,LIQUIDACION!$B$1046&gt;LIQUIDACION!$D$1043),366,365)),0)</f>
        <v>0</v>
      </c>
      <c r="AJ176" s="618">
        <f>IF(AJ$12=TRUE,(($I176*LIQUIDACION!$L$1047)*LIQUIDACION!$D$1045/IF(AND(LIQUIDACION!$D$1044&gt;LIQUIDACION!$B$1046,LIQUIDACION!$B$1046&gt;LIQUIDACION!$D$1043),366,365)),0)</f>
        <v>0</v>
      </c>
      <c r="AK176" s="618">
        <f>IF(AK$12=TRUE,(($J176*LIQUIDACION!$L$1047)*LIQUIDACION!$D$1045/IF(AND(LIQUIDACION!$D$1044&gt;LIQUIDACION!$B$1046,LIQUIDACION!$B$1046&gt;LIQUIDACION!$D$1043),366,365)),0)</f>
        <v>0</v>
      </c>
      <c r="AL176" s="618">
        <f>IF(AL$12=TRUE,(($K176*LIQUIDACION!$L$1047)*LIQUIDACION!$D$1045/IF(AND(LIQUIDACION!$D$1044&gt;LIQUIDACION!$B$1046,LIQUIDACION!$B$1046&gt;LIQUIDACION!$D$1043),366,365)),0)</f>
        <v>0</v>
      </c>
      <c r="AM176" s="618">
        <f>IF(AM$12=TRUE,(($L176*LIQUIDACION!$L$1047)*LIQUIDACION!$D$1045/IF(AND(LIQUIDACION!$D$1044&gt;LIQUIDACION!$B$1046,LIQUIDACION!$B$1046&gt;LIQUIDACION!$D$1043),366,365)),0)</f>
        <v>0</v>
      </c>
      <c r="AN176" s="618">
        <f>IF(AN$12=TRUE,(($M176*LIQUIDACION!$L$1047)*LIQUIDACION!$D$1045/IF(AND(LIQUIDACION!$D$1044&gt;LIQUIDACION!$B$1046,LIQUIDACION!$B$1046&gt;LIQUIDACION!$D$1043),366,365)),0)</f>
        <v>0</v>
      </c>
      <c r="AO176" s="618">
        <f>IF(AO$12=TRUE,(($N176*LIQUIDACION!$L$1047)*LIQUIDACION!$D$1045/IF(AND(LIQUIDACION!$D$1044&gt;LIQUIDACION!$B$1046,LIQUIDACION!$B$1046&gt;LIQUIDACION!$D$1043),366,365)),0)</f>
        <v>0</v>
      </c>
      <c r="AP176" s="618">
        <f>IF(AP$12=TRUE,(($O176*LIQUIDACION!$L$1047)*LIQUIDACION!$D$1045/IF(AND(LIQUIDACION!$D$1044&gt;LIQUIDACION!$B$1046,LIQUIDACION!$B$1046&gt;LIQUIDACION!$D$1043),366,365)),0)</f>
        <v>0</v>
      </c>
      <c r="AQ176" s="618">
        <f>IF(AQ$12=TRUE,(($P176*LIQUIDACION!$L$1047)*LIQUIDACION!$D$1045/IF(AND(LIQUIDACION!$D$1044&gt;LIQUIDACION!$B$1046,LIQUIDACION!$B$1046&gt;LIQUIDACION!$D$1043),366,365)),0)</f>
        <v>0</v>
      </c>
      <c r="AR176" s="618">
        <f>IF(AR$12=TRUE,(($Q176*LIQUIDACION!$L$1047)*LIQUIDACION!$D$1045/IF(AND(LIQUIDACION!$D$1044&gt;LIQUIDACION!$B$1046,LIQUIDACION!$B$1046&gt;LIQUIDACION!$D$1043),366,365)),0)</f>
        <v>0</v>
      </c>
      <c r="AS176" s="618">
        <f>IF(AS$12=TRUE,(($R176*LIQUIDACION!$L$1047)*LIQUIDACION!$D$1045/IF(AND(LIQUIDACION!$D$1044&gt;LIQUIDACION!$B$1046,LIQUIDACION!$B$1046&gt;LIQUIDACION!$D$1043),366,365)),0)</f>
        <v>0</v>
      </c>
      <c r="AT176" s="618">
        <f>IF(AT$12=TRUE,(($S176*LIQUIDACION!$L$1047)*LIQUIDACION!$D$1045/IF(AND(LIQUIDACION!$D$1044&gt;LIQUIDACION!$B$1046,LIQUIDACION!$B$1046&gt;LIQUIDACION!$D$1043),366,365)),0)</f>
        <v>0</v>
      </c>
      <c r="AU176" s="618">
        <f>IF(AU$12=TRUE,(($T176*LIQUIDACION!$L$1047)*LIQUIDACION!$D$1045/IF(AND(LIQUIDACION!$D$1044&gt;LIQUIDACION!$B$1046,LIQUIDACION!$B$1046&gt;LIQUIDACION!$D$1043),366,365)),0)</f>
        <v>0</v>
      </c>
      <c r="AV176" s="618">
        <f>IF(AV$12=TRUE,(($U176*LIQUIDACION!$L$1047)*LIQUIDACION!$D$1045/IF(AND(LIQUIDACION!$D$1044&gt;LIQUIDACION!$B$1046,LIQUIDACION!$B$1046&gt;LIQUIDACION!$D$1043),366,365)),0)</f>
        <v>0</v>
      </c>
      <c r="AW176" s="618">
        <f>IF(AW$12=TRUE,(($V176*LIQUIDACION!$L$1047)*LIQUIDACION!$D$1045/IF(AND(LIQUIDACION!$D$1044&gt;LIQUIDACION!$B$1046,LIQUIDACION!$B$1046&gt;LIQUIDACION!$D$1043),366,365)),0)</f>
        <v>0</v>
      </c>
      <c r="AX176" s="618">
        <f>IF(AX$12=TRUE,(($W176*LIQUIDACION!$L$1047)*LIQUIDACION!$D$1045/IF(AND(LIQUIDACION!$D$1044&gt;LIQUIDACION!$B$1046,LIQUIDACION!$B$1046&gt;LIQUIDACION!$D$1043),366,365)),0)</f>
        <v>0</v>
      </c>
    </row>
    <row r="177" spans="2:50" x14ac:dyDescent="0.25">
      <c r="B177" s="121">
        <v>165</v>
      </c>
      <c r="C177" s="125"/>
      <c r="D177" s="170"/>
      <c r="E177" s="170"/>
      <c r="F177" s="170"/>
      <c r="G177" s="170">
        <f t="shared" si="13"/>
        <v>0</v>
      </c>
      <c r="H177" s="170">
        <f t="shared" si="14"/>
        <v>0</v>
      </c>
      <c r="I177" s="170"/>
      <c r="J177" s="170"/>
      <c r="K177" s="170"/>
      <c r="L177" s="170"/>
      <c r="M177" s="170"/>
      <c r="N177" s="170"/>
      <c r="O177" s="170"/>
      <c r="P177" s="170"/>
      <c r="Q177" s="170"/>
      <c r="R177" s="170"/>
      <c r="S177" s="170"/>
      <c r="T177" s="170"/>
      <c r="U177" s="170"/>
      <c r="V177" s="170"/>
      <c r="W177" s="170"/>
      <c r="X177" s="170"/>
      <c r="Y177" s="170"/>
      <c r="Z177" s="170"/>
      <c r="AA177" s="170"/>
      <c r="AB177" s="415">
        <f t="shared" si="15"/>
        <v>0</v>
      </c>
      <c r="AC177" s="415">
        <f t="shared" si="16"/>
        <v>0</v>
      </c>
      <c r="AE177" s="618">
        <f>IF(AE$12=TRUE,(($D177*LIQUIDACION!$L$1046)*LIQUIDACION!$D$1045/IF(AND(LIQUIDACION!$D$1044&gt;LIQUIDACION!$B$1046,LIQUIDACION!$B$1046&gt;LIQUIDACION!$D$1043),366,365)),0)</f>
        <v>0</v>
      </c>
      <c r="AF177" s="618">
        <f>IF(AF$12=TRUE,(($E177*LIQUIDACION!$L$1046)*LIQUIDACION!$D$1045/IF(AND(LIQUIDACION!$D$1044&gt;LIQUIDACION!$B$1046,LIQUIDACION!$B$1046&gt;LIQUIDACION!$D$1043),366,365)),0)</f>
        <v>0</v>
      </c>
      <c r="AG177" s="618">
        <f>IF(AG$12=TRUE,(($F177*LIQUIDACION!$L$1046)*LIQUIDACION!$D$1045/IF(AND(LIQUIDACION!$D$1044&gt;LIQUIDACION!$B$1046,LIQUIDACION!$B$1046&gt;LIQUIDACION!$D$1043),366,365)),0)</f>
        <v>0</v>
      </c>
      <c r="AH177" s="618">
        <f>IF(AH$12=TRUE,(($G177*LIQUIDACION!$L$1046)*LIQUIDACION!$D$1045/IF(AND(LIQUIDACION!$D$1044&gt;LIQUIDACION!$B$1046,LIQUIDACION!$B$1046&gt;LIQUIDACION!$D$1043),366,365)),0)</f>
        <v>0</v>
      </c>
      <c r="AI177" s="618">
        <f>IF(AI$12=TRUE,(($H177*LIQUIDACION!$L$1047)*LIQUIDACION!$D$1045/IF(AND(LIQUIDACION!$D$1044&gt;LIQUIDACION!$B$1046,LIQUIDACION!$B$1046&gt;LIQUIDACION!$D$1043),366,365)),0)</f>
        <v>0</v>
      </c>
      <c r="AJ177" s="618">
        <f>IF(AJ$12=TRUE,(($I177*LIQUIDACION!$L$1047)*LIQUIDACION!$D$1045/IF(AND(LIQUIDACION!$D$1044&gt;LIQUIDACION!$B$1046,LIQUIDACION!$B$1046&gt;LIQUIDACION!$D$1043),366,365)),0)</f>
        <v>0</v>
      </c>
      <c r="AK177" s="618">
        <f>IF(AK$12=TRUE,(($J177*LIQUIDACION!$L$1047)*LIQUIDACION!$D$1045/IF(AND(LIQUIDACION!$D$1044&gt;LIQUIDACION!$B$1046,LIQUIDACION!$B$1046&gt;LIQUIDACION!$D$1043),366,365)),0)</f>
        <v>0</v>
      </c>
      <c r="AL177" s="618">
        <f>IF(AL$12=TRUE,(($K177*LIQUIDACION!$L$1047)*LIQUIDACION!$D$1045/IF(AND(LIQUIDACION!$D$1044&gt;LIQUIDACION!$B$1046,LIQUIDACION!$B$1046&gt;LIQUIDACION!$D$1043),366,365)),0)</f>
        <v>0</v>
      </c>
      <c r="AM177" s="618">
        <f>IF(AM$12=TRUE,(($L177*LIQUIDACION!$L$1047)*LIQUIDACION!$D$1045/IF(AND(LIQUIDACION!$D$1044&gt;LIQUIDACION!$B$1046,LIQUIDACION!$B$1046&gt;LIQUIDACION!$D$1043),366,365)),0)</f>
        <v>0</v>
      </c>
      <c r="AN177" s="618">
        <f>IF(AN$12=TRUE,(($M177*LIQUIDACION!$L$1047)*LIQUIDACION!$D$1045/IF(AND(LIQUIDACION!$D$1044&gt;LIQUIDACION!$B$1046,LIQUIDACION!$B$1046&gt;LIQUIDACION!$D$1043),366,365)),0)</f>
        <v>0</v>
      </c>
      <c r="AO177" s="618">
        <f>IF(AO$12=TRUE,(($N177*LIQUIDACION!$L$1047)*LIQUIDACION!$D$1045/IF(AND(LIQUIDACION!$D$1044&gt;LIQUIDACION!$B$1046,LIQUIDACION!$B$1046&gt;LIQUIDACION!$D$1043),366,365)),0)</f>
        <v>0</v>
      </c>
      <c r="AP177" s="618">
        <f>IF(AP$12=TRUE,(($O177*LIQUIDACION!$L$1047)*LIQUIDACION!$D$1045/IF(AND(LIQUIDACION!$D$1044&gt;LIQUIDACION!$B$1046,LIQUIDACION!$B$1046&gt;LIQUIDACION!$D$1043),366,365)),0)</f>
        <v>0</v>
      </c>
      <c r="AQ177" s="618">
        <f>IF(AQ$12=TRUE,(($P177*LIQUIDACION!$L$1047)*LIQUIDACION!$D$1045/IF(AND(LIQUIDACION!$D$1044&gt;LIQUIDACION!$B$1046,LIQUIDACION!$B$1046&gt;LIQUIDACION!$D$1043),366,365)),0)</f>
        <v>0</v>
      </c>
      <c r="AR177" s="618">
        <f>IF(AR$12=TRUE,(($Q177*LIQUIDACION!$L$1047)*LIQUIDACION!$D$1045/IF(AND(LIQUIDACION!$D$1044&gt;LIQUIDACION!$B$1046,LIQUIDACION!$B$1046&gt;LIQUIDACION!$D$1043),366,365)),0)</f>
        <v>0</v>
      </c>
      <c r="AS177" s="618">
        <f>IF(AS$12=TRUE,(($R177*LIQUIDACION!$L$1047)*LIQUIDACION!$D$1045/IF(AND(LIQUIDACION!$D$1044&gt;LIQUIDACION!$B$1046,LIQUIDACION!$B$1046&gt;LIQUIDACION!$D$1043),366,365)),0)</f>
        <v>0</v>
      </c>
      <c r="AT177" s="618">
        <f>IF(AT$12=TRUE,(($S177*LIQUIDACION!$L$1047)*LIQUIDACION!$D$1045/IF(AND(LIQUIDACION!$D$1044&gt;LIQUIDACION!$B$1046,LIQUIDACION!$B$1046&gt;LIQUIDACION!$D$1043),366,365)),0)</f>
        <v>0</v>
      </c>
      <c r="AU177" s="618">
        <f>IF(AU$12=TRUE,(($T177*LIQUIDACION!$L$1047)*LIQUIDACION!$D$1045/IF(AND(LIQUIDACION!$D$1044&gt;LIQUIDACION!$B$1046,LIQUIDACION!$B$1046&gt;LIQUIDACION!$D$1043),366,365)),0)</f>
        <v>0</v>
      </c>
      <c r="AV177" s="618">
        <f>IF(AV$12=TRUE,(($U177*LIQUIDACION!$L$1047)*LIQUIDACION!$D$1045/IF(AND(LIQUIDACION!$D$1044&gt;LIQUIDACION!$B$1046,LIQUIDACION!$B$1046&gt;LIQUIDACION!$D$1043),366,365)),0)</f>
        <v>0</v>
      </c>
      <c r="AW177" s="618">
        <f>IF(AW$12=TRUE,(($V177*LIQUIDACION!$L$1047)*LIQUIDACION!$D$1045/IF(AND(LIQUIDACION!$D$1044&gt;LIQUIDACION!$B$1046,LIQUIDACION!$B$1046&gt;LIQUIDACION!$D$1043),366,365)),0)</f>
        <v>0</v>
      </c>
      <c r="AX177" s="618">
        <f>IF(AX$12=TRUE,(($W177*LIQUIDACION!$L$1047)*LIQUIDACION!$D$1045/IF(AND(LIQUIDACION!$D$1044&gt;LIQUIDACION!$B$1046,LIQUIDACION!$B$1046&gt;LIQUIDACION!$D$1043),366,365)),0)</f>
        <v>0</v>
      </c>
    </row>
    <row r="178" spans="2:50" x14ac:dyDescent="0.25">
      <c r="B178" s="123">
        <v>166</v>
      </c>
      <c r="C178" s="125"/>
      <c r="D178" s="170"/>
      <c r="E178" s="170"/>
      <c r="F178" s="170"/>
      <c r="G178" s="170">
        <f t="shared" si="13"/>
        <v>0</v>
      </c>
      <c r="H178" s="170">
        <f t="shared" si="14"/>
        <v>0</v>
      </c>
      <c r="I178" s="170"/>
      <c r="J178" s="170"/>
      <c r="K178" s="170"/>
      <c r="L178" s="170"/>
      <c r="M178" s="170"/>
      <c r="N178" s="170"/>
      <c r="O178" s="170"/>
      <c r="P178" s="170"/>
      <c r="Q178" s="170"/>
      <c r="R178" s="170"/>
      <c r="S178" s="170"/>
      <c r="T178" s="170"/>
      <c r="U178" s="170"/>
      <c r="V178" s="170"/>
      <c r="W178" s="170"/>
      <c r="X178" s="170"/>
      <c r="Y178" s="170"/>
      <c r="Z178" s="170"/>
      <c r="AA178" s="170"/>
      <c r="AB178" s="415">
        <f t="shared" si="15"/>
        <v>0</v>
      </c>
      <c r="AC178" s="415">
        <f t="shared" si="16"/>
        <v>0</v>
      </c>
      <c r="AE178" s="618">
        <f>IF(AE$12=TRUE,(($D178*LIQUIDACION!$L$1046)*LIQUIDACION!$D$1045/IF(AND(LIQUIDACION!$D$1044&gt;LIQUIDACION!$B$1046,LIQUIDACION!$B$1046&gt;LIQUIDACION!$D$1043),366,365)),0)</f>
        <v>0</v>
      </c>
      <c r="AF178" s="618">
        <f>IF(AF$12=TRUE,(($E178*LIQUIDACION!$L$1046)*LIQUIDACION!$D$1045/IF(AND(LIQUIDACION!$D$1044&gt;LIQUIDACION!$B$1046,LIQUIDACION!$B$1046&gt;LIQUIDACION!$D$1043),366,365)),0)</f>
        <v>0</v>
      </c>
      <c r="AG178" s="618">
        <f>IF(AG$12=TRUE,(($F178*LIQUIDACION!$L$1046)*LIQUIDACION!$D$1045/IF(AND(LIQUIDACION!$D$1044&gt;LIQUIDACION!$B$1046,LIQUIDACION!$B$1046&gt;LIQUIDACION!$D$1043),366,365)),0)</f>
        <v>0</v>
      </c>
      <c r="AH178" s="618">
        <f>IF(AH$12=TRUE,(($G178*LIQUIDACION!$L$1046)*LIQUIDACION!$D$1045/IF(AND(LIQUIDACION!$D$1044&gt;LIQUIDACION!$B$1046,LIQUIDACION!$B$1046&gt;LIQUIDACION!$D$1043),366,365)),0)</f>
        <v>0</v>
      </c>
      <c r="AI178" s="618">
        <f>IF(AI$12=TRUE,(($H178*LIQUIDACION!$L$1047)*LIQUIDACION!$D$1045/IF(AND(LIQUIDACION!$D$1044&gt;LIQUIDACION!$B$1046,LIQUIDACION!$B$1046&gt;LIQUIDACION!$D$1043),366,365)),0)</f>
        <v>0</v>
      </c>
      <c r="AJ178" s="618">
        <f>IF(AJ$12=TRUE,(($I178*LIQUIDACION!$L$1047)*LIQUIDACION!$D$1045/IF(AND(LIQUIDACION!$D$1044&gt;LIQUIDACION!$B$1046,LIQUIDACION!$B$1046&gt;LIQUIDACION!$D$1043),366,365)),0)</f>
        <v>0</v>
      </c>
      <c r="AK178" s="618">
        <f>IF(AK$12=TRUE,(($J178*LIQUIDACION!$L$1047)*LIQUIDACION!$D$1045/IF(AND(LIQUIDACION!$D$1044&gt;LIQUIDACION!$B$1046,LIQUIDACION!$B$1046&gt;LIQUIDACION!$D$1043),366,365)),0)</f>
        <v>0</v>
      </c>
      <c r="AL178" s="618">
        <f>IF(AL$12=TRUE,(($K178*LIQUIDACION!$L$1047)*LIQUIDACION!$D$1045/IF(AND(LIQUIDACION!$D$1044&gt;LIQUIDACION!$B$1046,LIQUIDACION!$B$1046&gt;LIQUIDACION!$D$1043),366,365)),0)</f>
        <v>0</v>
      </c>
      <c r="AM178" s="618">
        <f>IF(AM$12=TRUE,(($L178*LIQUIDACION!$L$1047)*LIQUIDACION!$D$1045/IF(AND(LIQUIDACION!$D$1044&gt;LIQUIDACION!$B$1046,LIQUIDACION!$B$1046&gt;LIQUIDACION!$D$1043),366,365)),0)</f>
        <v>0</v>
      </c>
      <c r="AN178" s="618">
        <f>IF(AN$12=TRUE,(($M178*LIQUIDACION!$L$1047)*LIQUIDACION!$D$1045/IF(AND(LIQUIDACION!$D$1044&gt;LIQUIDACION!$B$1046,LIQUIDACION!$B$1046&gt;LIQUIDACION!$D$1043),366,365)),0)</f>
        <v>0</v>
      </c>
      <c r="AO178" s="618">
        <f>IF(AO$12=TRUE,(($N178*LIQUIDACION!$L$1047)*LIQUIDACION!$D$1045/IF(AND(LIQUIDACION!$D$1044&gt;LIQUIDACION!$B$1046,LIQUIDACION!$B$1046&gt;LIQUIDACION!$D$1043),366,365)),0)</f>
        <v>0</v>
      </c>
      <c r="AP178" s="618">
        <f>IF(AP$12=TRUE,(($O178*LIQUIDACION!$L$1047)*LIQUIDACION!$D$1045/IF(AND(LIQUIDACION!$D$1044&gt;LIQUIDACION!$B$1046,LIQUIDACION!$B$1046&gt;LIQUIDACION!$D$1043),366,365)),0)</f>
        <v>0</v>
      </c>
      <c r="AQ178" s="618">
        <f>IF(AQ$12=TRUE,(($P178*LIQUIDACION!$L$1047)*LIQUIDACION!$D$1045/IF(AND(LIQUIDACION!$D$1044&gt;LIQUIDACION!$B$1046,LIQUIDACION!$B$1046&gt;LIQUIDACION!$D$1043),366,365)),0)</f>
        <v>0</v>
      </c>
      <c r="AR178" s="618">
        <f>IF(AR$12=TRUE,(($Q178*LIQUIDACION!$L$1047)*LIQUIDACION!$D$1045/IF(AND(LIQUIDACION!$D$1044&gt;LIQUIDACION!$B$1046,LIQUIDACION!$B$1046&gt;LIQUIDACION!$D$1043),366,365)),0)</f>
        <v>0</v>
      </c>
      <c r="AS178" s="618">
        <f>IF(AS$12=TRUE,(($R178*LIQUIDACION!$L$1047)*LIQUIDACION!$D$1045/IF(AND(LIQUIDACION!$D$1044&gt;LIQUIDACION!$B$1046,LIQUIDACION!$B$1046&gt;LIQUIDACION!$D$1043),366,365)),0)</f>
        <v>0</v>
      </c>
      <c r="AT178" s="618">
        <f>IF(AT$12=TRUE,(($S178*LIQUIDACION!$L$1047)*LIQUIDACION!$D$1045/IF(AND(LIQUIDACION!$D$1044&gt;LIQUIDACION!$B$1046,LIQUIDACION!$B$1046&gt;LIQUIDACION!$D$1043),366,365)),0)</f>
        <v>0</v>
      </c>
      <c r="AU178" s="618">
        <f>IF(AU$12=TRUE,(($T178*LIQUIDACION!$L$1047)*LIQUIDACION!$D$1045/IF(AND(LIQUIDACION!$D$1044&gt;LIQUIDACION!$B$1046,LIQUIDACION!$B$1046&gt;LIQUIDACION!$D$1043),366,365)),0)</f>
        <v>0</v>
      </c>
      <c r="AV178" s="618">
        <f>IF(AV$12=TRUE,(($U178*LIQUIDACION!$L$1047)*LIQUIDACION!$D$1045/IF(AND(LIQUIDACION!$D$1044&gt;LIQUIDACION!$B$1046,LIQUIDACION!$B$1046&gt;LIQUIDACION!$D$1043),366,365)),0)</f>
        <v>0</v>
      </c>
      <c r="AW178" s="618">
        <f>IF(AW$12=TRUE,(($V178*LIQUIDACION!$L$1047)*LIQUIDACION!$D$1045/IF(AND(LIQUIDACION!$D$1044&gt;LIQUIDACION!$B$1046,LIQUIDACION!$B$1046&gt;LIQUIDACION!$D$1043),366,365)),0)</f>
        <v>0</v>
      </c>
      <c r="AX178" s="618">
        <f>IF(AX$12=TRUE,(($W178*LIQUIDACION!$L$1047)*LIQUIDACION!$D$1045/IF(AND(LIQUIDACION!$D$1044&gt;LIQUIDACION!$B$1046,LIQUIDACION!$B$1046&gt;LIQUIDACION!$D$1043),366,365)),0)</f>
        <v>0</v>
      </c>
    </row>
    <row r="179" spans="2:50" x14ac:dyDescent="0.25">
      <c r="B179" s="121">
        <v>167</v>
      </c>
      <c r="C179" s="125"/>
      <c r="D179" s="170"/>
      <c r="E179" s="170"/>
      <c r="F179" s="170"/>
      <c r="G179" s="170">
        <f t="shared" si="13"/>
        <v>0</v>
      </c>
      <c r="H179" s="170">
        <f t="shared" si="14"/>
        <v>0</v>
      </c>
      <c r="I179" s="170"/>
      <c r="J179" s="170"/>
      <c r="K179" s="170"/>
      <c r="L179" s="170"/>
      <c r="M179" s="170"/>
      <c r="N179" s="170"/>
      <c r="O179" s="170"/>
      <c r="P179" s="170"/>
      <c r="Q179" s="170"/>
      <c r="R179" s="170"/>
      <c r="S179" s="170"/>
      <c r="T179" s="170"/>
      <c r="U179" s="170"/>
      <c r="V179" s="170"/>
      <c r="W179" s="170"/>
      <c r="X179" s="170"/>
      <c r="Y179" s="170"/>
      <c r="Z179" s="170"/>
      <c r="AA179" s="170"/>
      <c r="AB179" s="415">
        <f t="shared" si="15"/>
        <v>0</v>
      </c>
      <c r="AC179" s="415">
        <f t="shared" si="16"/>
        <v>0</v>
      </c>
      <c r="AE179" s="618">
        <f>IF(AE$12=TRUE,(($D179*LIQUIDACION!$L$1046)*LIQUIDACION!$D$1045/IF(AND(LIQUIDACION!$D$1044&gt;LIQUIDACION!$B$1046,LIQUIDACION!$B$1046&gt;LIQUIDACION!$D$1043),366,365)),0)</f>
        <v>0</v>
      </c>
      <c r="AF179" s="618">
        <f>IF(AF$12=TRUE,(($E179*LIQUIDACION!$L$1046)*LIQUIDACION!$D$1045/IF(AND(LIQUIDACION!$D$1044&gt;LIQUIDACION!$B$1046,LIQUIDACION!$B$1046&gt;LIQUIDACION!$D$1043),366,365)),0)</f>
        <v>0</v>
      </c>
      <c r="AG179" s="618">
        <f>IF(AG$12=TRUE,(($F179*LIQUIDACION!$L$1046)*LIQUIDACION!$D$1045/IF(AND(LIQUIDACION!$D$1044&gt;LIQUIDACION!$B$1046,LIQUIDACION!$B$1046&gt;LIQUIDACION!$D$1043),366,365)),0)</f>
        <v>0</v>
      </c>
      <c r="AH179" s="618">
        <f>IF(AH$12=TRUE,(($G179*LIQUIDACION!$L$1046)*LIQUIDACION!$D$1045/IF(AND(LIQUIDACION!$D$1044&gt;LIQUIDACION!$B$1046,LIQUIDACION!$B$1046&gt;LIQUIDACION!$D$1043),366,365)),0)</f>
        <v>0</v>
      </c>
      <c r="AI179" s="618">
        <f>IF(AI$12=TRUE,(($H179*LIQUIDACION!$L$1047)*LIQUIDACION!$D$1045/IF(AND(LIQUIDACION!$D$1044&gt;LIQUIDACION!$B$1046,LIQUIDACION!$B$1046&gt;LIQUIDACION!$D$1043),366,365)),0)</f>
        <v>0</v>
      </c>
      <c r="AJ179" s="618">
        <f>IF(AJ$12=TRUE,(($I179*LIQUIDACION!$L$1047)*LIQUIDACION!$D$1045/IF(AND(LIQUIDACION!$D$1044&gt;LIQUIDACION!$B$1046,LIQUIDACION!$B$1046&gt;LIQUIDACION!$D$1043),366,365)),0)</f>
        <v>0</v>
      </c>
      <c r="AK179" s="618">
        <f>IF(AK$12=TRUE,(($J179*LIQUIDACION!$L$1047)*LIQUIDACION!$D$1045/IF(AND(LIQUIDACION!$D$1044&gt;LIQUIDACION!$B$1046,LIQUIDACION!$B$1046&gt;LIQUIDACION!$D$1043),366,365)),0)</f>
        <v>0</v>
      </c>
      <c r="AL179" s="618">
        <f>IF(AL$12=TRUE,(($K179*LIQUIDACION!$L$1047)*LIQUIDACION!$D$1045/IF(AND(LIQUIDACION!$D$1044&gt;LIQUIDACION!$B$1046,LIQUIDACION!$B$1046&gt;LIQUIDACION!$D$1043),366,365)),0)</f>
        <v>0</v>
      </c>
      <c r="AM179" s="618">
        <f>IF(AM$12=TRUE,(($L179*LIQUIDACION!$L$1047)*LIQUIDACION!$D$1045/IF(AND(LIQUIDACION!$D$1044&gt;LIQUIDACION!$B$1046,LIQUIDACION!$B$1046&gt;LIQUIDACION!$D$1043),366,365)),0)</f>
        <v>0</v>
      </c>
      <c r="AN179" s="618">
        <f>IF(AN$12=TRUE,(($M179*LIQUIDACION!$L$1047)*LIQUIDACION!$D$1045/IF(AND(LIQUIDACION!$D$1044&gt;LIQUIDACION!$B$1046,LIQUIDACION!$B$1046&gt;LIQUIDACION!$D$1043),366,365)),0)</f>
        <v>0</v>
      </c>
      <c r="AO179" s="618">
        <f>IF(AO$12=TRUE,(($N179*LIQUIDACION!$L$1047)*LIQUIDACION!$D$1045/IF(AND(LIQUIDACION!$D$1044&gt;LIQUIDACION!$B$1046,LIQUIDACION!$B$1046&gt;LIQUIDACION!$D$1043),366,365)),0)</f>
        <v>0</v>
      </c>
      <c r="AP179" s="618">
        <f>IF(AP$12=TRUE,(($O179*LIQUIDACION!$L$1047)*LIQUIDACION!$D$1045/IF(AND(LIQUIDACION!$D$1044&gt;LIQUIDACION!$B$1046,LIQUIDACION!$B$1046&gt;LIQUIDACION!$D$1043),366,365)),0)</f>
        <v>0</v>
      </c>
      <c r="AQ179" s="618">
        <f>IF(AQ$12=TRUE,(($P179*LIQUIDACION!$L$1047)*LIQUIDACION!$D$1045/IF(AND(LIQUIDACION!$D$1044&gt;LIQUIDACION!$B$1046,LIQUIDACION!$B$1046&gt;LIQUIDACION!$D$1043),366,365)),0)</f>
        <v>0</v>
      </c>
      <c r="AR179" s="618">
        <f>IF(AR$12=TRUE,(($Q179*LIQUIDACION!$L$1047)*LIQUIDACION!$D$1045/IF(AND(LIQUIDACION!$D$1044&gt;LIQUIDACION!$B$1046,LIQUIDACION!$B$1046&gt;LIQUIDACION!$D$1043),366,365)),0)</f>
        <v>0</v>
      </c>
      <c r="AS179" s="618">
        <f>IF(AS$12=TRUE,(($R179*LIQUIDACION!$L$1047)*LIQUIDACION!$D$1045/IF(AND(LIQUIDACION!$D$1044&gt;LIQUIDACION!$B$1046,LIQUIDACION!$B$1046&gt;LIQUIDACION!$D$1043),366,365)),0)</f>
        <v>0</v>
      </c>
      <c r="AT179" s="618">
        <f>IF(AT$12=TRUE,(($S179*LIQUIDACION!$L$1047)*LIQUIDACION!$D$1045/IF(AND(LIQUIDACION!$D$1044&gt;LIQUIDACION!$B$1046,LIQUIDACION!$B$1046&gt;LIQUIDACION!$D$1043),366,365)),0)</f>
        <v>0</v>
      </c>
      <c r="AU179" s="618">
        <f>IF(AU$12=TRUE,(($T179*LIQUIDACION!$L$1047)*LIQUIDACION!$D$1045/IF(AND(LIQUIDACION!$D$1044&gt;LIQUIDACION!$B$1046,LIQUIDACION!$B$1046&gt;LIQUIDACION!$D$1043),366,365)),0)</f>
        <v>0</v>
      </c>
      <c r="AV179" s="618">
        <f>IF(AV$12=TRUE,(($U179*LIQUIDACION!$L$1047)*LIQUIDACION!$D$1045/IF(AND(LIQUIDACION!$D$1044&gt;LIQUIDACION!$B$1046,LIQUIDACION!$B$1046&gt;LIQUIDACION!$D$1043),366,365)),0)</f>
        <v>0</v>
      </c>
      <c r="AW179" s="618">
        <f>IF(AW$12=TRUE,(($V179*LIQUIDACION!$L$1047)*LIQUIDACION!$D$1045/IF(AND(LIQUIDACION!$D$1044&gt;LIQUIDACION!$B$1046,LIQUIDACION!$B$1046&gt;LIQUIDACION!$D$1043),366,365)),0)</f>
        <v>0</v>
      </c>
      <c r="AX179" s="618">
        <f>IF(AX$12=TRUE,(($W179*LIQUIDACION!$L$1047)*LIQUIDACION!$D$1045/IF(AND(LIQUIDACION!$D$1044&gt;LIQUIDACION!$B$1046,LIQUIDACION!$B$1046&gt;LIQUIDACION!$D$1043),366,365)),0)</f>
        <v>0</v>
      </c>
    </row>
    <row r="180" spans="2:50" x14ac:dyDescent="0.25">
      <c r="B180" s="123">
        <v>168</v>
      </c>
      <c r="C180" s="125"/>
      <c r="D180" s="170"/>
      <c r="E180" s="170"/>
      <c r="F180" s="170"/>
      <c r="G180" s="170">
        <f t="shared" si="13"/>
        <v>0</v>
      </c>
      <c r="H180" s="170">
        <f t="shared" si="14"/>
        <v>0</v>
      </c>
      <c r="I180" s="170"/>
      <c r="J180" s="170"/>
      <c r="K180" s="170"/>
      <c r="L180" s="170"/>
      <c r="M180" s="170"/>
      <c r="N180" s="170"/>
      <c r="O180" s="170"/>
      <c r="P180" s="170"/>
      <c r="Q180" s="170"/>
      <c r="R180" s="170"/>
      <c r="S180" s="170"/>
      <c r="T180" s="170"/>
      <c r="U180" s="170"/>
      <c r="V180" s="170"/>
      <c r="W180" s="170"/>
      <c r="X180" s="170"/>
      <c r="Y180" s="170"/>
      <c r="Z180" s="170"/>
      <c r="AA180" s="170"/>
      <c r="AB180" s="415">
        <f t="shared" si="15"/>
        <v>0</v>
      </c>
      <c r="AC180" s="415">
        <f t="shared" si="16"/>
        <v>0</v>
      </c>
      <c r="AE180" s="618">
        <f>IF(AE$12=TRUE,(($D180*LIQUIDACION!$L$1046)*LIQUIDACION!$D$1045/IF(AND(LIQUIDACION!$D$1044&gt;LIQUIDACION!$B$1046,LIQUIDACION!$B$1046&gt;LIQUIDACION!$D$1043),366,365)),0)</f>
        <v>0</v>
      </c>
      <c r="AF180" s="618">
        <f>IF(AF$12=TRUE,(($E180*LIQUIDACION!$L$1046)*LIQUIDACION!$D$1045/IF(AND(LIQUIDACION!$D$1044&gt;LIQUIDACION!$B$1046,LIQUIDACION!$B$1046&gt;LIQUIDACION!$D$1043),366,365)),0)</f>
        <v>0</v>
      </c>
      <c r="AG180" s="618">
        <f>IF(AG$12=TRUE,(($F180*LIQUIDACION!$L$1046)*LIQUIDACION!$D$1045/IF(AND(LIQUIDACION!$D$1044&gt;LIQUIDACION!$B$1046,LIQUIDACION!$B$1046&gt;LIQUIDACION!$D$1043),366,365)),0)</f>
        <v>0</v>
      </c>
      <c r="AH180" s="618">
        <f>IF(AH$12=TRUE,(($G180*LIQUIDACION!$L$1046)*LIQUIDACION!$D$1045/IF(AND(LIQUIDACION!$D$1044&gt;LIQUIDACION!$B$1046,LIQUIDACION!$B$1046&gt;LIQUIDACION!$D$1043),366,365)),0)</f>
        <v>0</v>
      </c>
      <c r="AI180" s="618">
        <f>IF(AI$12=TRUE,(($H180*LIQUIDACION!$L$1047)*LIQUIDACION!$D$1045/IF(AND(LIQUIDACION!$D$1044&gt;LIQUIDACION!$B$1046,LIQUIDACION!$B$1046&gt;LIQUIDACION!$D$1043),366,365)),0)</f>
        <v>0</v>
      </c>
      <c r="AJ180" s="618">
        <f>IF(AJ$12=TRUE,(($I180*LIQUIDACION!$L$1047)*LIQUIDACION!$D$1045/IF(AND(LIQUIDACION!$D$1044&gt;LIQUIDACION!$B$1046,LIQUIDACION!$B$1046&gt;LIQUIDACION!$D$1043),366,365)),0)</f>
        <v>0</v>
      </c>
      <c r="AK180" s="618">
        <f>IF(AK$12=TRUE,(($J180*LIQUIDACION!$L$1047)*LIQUIDACION!$D$1045/IF(AND(LIQUIDACION!$D$1044&gt;LIQUIDACION!$B$1046,LIQUIDACION!$B$1046&gt;LIQUIDACION!$D$1043),366,365)),0)</f>
        <v>0</v>
      </c>
      <c r="AL180" s="618">
        <f>IF(AL$12=TRUE,(($K180*LIQUIDACION!$L$1047)*LIQUIDACION!$D$1045/IF(AND(LIQUIDACION!$D$1044&gt;LIQUIDACION!$B$1046,LIQUIDACION!$B$1046&gt;LIQUIDACION!$D$1043),366,365)),0)</f>
        <v>0</v>
      </c>
      <c r="AM180" s="618">
        <f>IF(AM$12=TRUE,(($L180*LIQUIDACION!$L$1047)*LIQUIDACION!$D$1045/IF(AND(LIQUIDACION!$D$1044&gt;LIQUIDACION!$B$1046,LIQUIDACION!$B$1046&gt;LIQUIDACION!$D$1043),366,365)),0)</f>
        <v>0</v>
      </c>
      <c r="AN180" s="618">
        <f>IF(AN$12=TRUE,(($M180*LIQUIDACION!$L$1047)*LIQUIDACION!$D$1045/IF(AND(LIQUIDACION!$D$1044&gt;LIQUIDACION!$B$1046,LIQUIDACION!$B$1046&gt;LIQUIDACION!$D$1043),366,365)),0)</f>
        <v>0</v>
      </c>
      <c r="AO180" s="618">
        <f>IF(AO$12=TRUE,(($N180*LIQUIDACION!$L$1047)*LIQUIDACION!$D$1045/IF(AND(LIQUIDACION!$D$1044&gt;LIQUIDACION!$B$1046,LIQUIDACION!$B$1046&gt;LIQUIDACION!$D$1043),366,365)),0)</f>
        <v>0</v>
      </c>
      <c r="AP180" s="618">
        <f>IF(AP$12=TRUE,(($O180*LIQUIDACION!$L$1047)*LIQUIDACION!$D$1045/IF(AND(LIQUIDACION!$D$1044&gt;LIQUIDACION!$B$1046,LIQUIDACION!$B$1046&gt;LIQUIDACION!$D$1043),366,365)),0)</f>
        <v>0</v>
      </c>
      <c r="AQ180" s="618">
        <f>IF(AQ$12=TRUE,(($P180*LIQUIDACION!$L$1047)*LIQUIDACION!$D$1045/IF(AND(LIQUIDACION!$D$1044&gt;LIQUIDACION!$B$1046,LIQUIDACION!$B$1046&gt;LIQUIDACION!$D$1043),366,365)),0)</f>
        <v>0</v>
      </c>
      <c r="AR180" s="618">
        <f>IF(AR$12=TRUE,(($Q180*LIQUIDACION!$L$1047)*LIQUIDACION!$D$1045/IF(AND(LIQUIDACION!$D$1044&gt;LIQUIDACION!$B$1046,LIQUIDACION!$B$1046&gt;LIQUIDACION!$D$1043),366,365)),0)</f>
        <v>0</v>
      </c>
      <c r="AS180" s="618">
        <f>IF(AS$12=TRUE,(($R180*LIQUIDACION!$L$1047)*LIQUIDACION!$D$1045/IF(AND(LIQUIDACION!$D$1044&gt;LIQUIDACION!$B$1046,LIQUIDACION!$B$1046&gt;LIQUIDACION!$D$1043),366,365)),0)</f>
        <v>0</v>
      </c>
      <c r="AT180" s="618">
        <f>IF(AT$12=TRUE,(($S180*LIQUIDACION!$L$1047)*LIQUIDACION!$D$1045/IF(AND(LIQUIDACION!$D$1044&gt;LIQUIDACION!$B$1046,LIQUIDACION!$B$1046&gt;LIQUIDACION!$D$1043),366,365)),0)</f>
        <v>0</v>
      </c>
      <c r="AU180" s="618">
        <f>IF(AU$12=TRUE,(($T180*LIQUIDACION!$L$1047)*LIQUIDACION!$D$1045/IF(AND(LIQUIDACION!$D$1044&gt;LIQUIDACION!$B$1046,LIQUIDACION!$B$1046&gt;LIQUIDACION!$D$1043),366,365)),0)</f>
        <v>0</v>
      </c>
      <c r="AV180" s="618">
        <f>IF(AV$12=TRUE,(($U180*LIQUIDACION!$L$1047)*LIQUIDACION!$D$1045/IF(AND(LIQUIDACION!$D$1044&gt;LIQUIDACION!$B$1046,LIQUIDACION!$B$1046&gt;LIQUIDACION!$D$1043),366,365)),0)</f>
        <v>0</v>
      </c>
      <c r="AW180" s="618">
        <f>IF(AW$12=TRUE,(($V180*LIQUIDACION!$L$1047)*LIQUIDACION!$D$1045/IF(AND(LIQUIDACION!$D$1044&gt;LIQUIDACION!$B$1046,LIQUIDACION!$B$1046&gt;LIQUIDACION!$D$1043),366,365)),0)</f>
        <v>0</v>
      </c>
      <c r="AX180" s="618">
        <f>IF(AX$12=TRUE,(($W180*LIQUIDACION!$L$1047)*LIQUIDACION!$D$1045/IF(AND(LIQUIDACION!$D$1044&gt;LIQUIDACION!$B$1046,LIQUIDACION!$B$1046&gt;LIQUIDACION!$D$1043),366,365)),0)</f>
        <v>0</v>
      </c>
    </row>
    <row r="181" spans="2:50" x14ac:dyDescent="0.25">
      <c r="B181" s="121">
        <v>169</v>
      </c>
      <c r="C181" s="125"/>
      <c r="D181" s="170"/>
      <c r="E181" s="170"/>
      <c r="F181" s="170"/>
      <c r="G181" s="170">
        <f t="shared" si="13"/>
        <v>0</v>
      </c>
      <c r="H181" s="170">
        <f t="shared" si="14"/>
        <v>0</v>
      </c>
      <c r="I181" s="170"/>
      <c r="J181" s="170"/>
      <c r="K181" s="170"/>
      <c r="L181" s="170"/>
      <c r="M181" s="170"/>
      <c r="N181" s="170"/>
      <c r="O181" s="170"/>
      <c r="P181" s="170"/>
      <c r="Q181" s="170"/>
      <c r="R181" s="170"/>
      <c r="S181" s="170"/>
      <c r="T181" s="170"/>
      <c r="U181" s="170"/>
      <c r="V181" s="170"/>
      <c r="W181" s="170"/>
      <c r="X181" s="170"/>
      <c r="Y181" s="170"/>
      <c r="Z181" s="170"/>
      <c r="AA181" s="170"/>
      <c r="AB181" s="415">
        <f t="shared" si="15"/>
        <v>0</v>
      </c>
      <c r="AC181" s="415">
        <f t="shared" si="16"/>
        <v>0</v>
      </c>
      <c r="AE181" s="618">
        <f>IF(AE$12=TRUE,(($D181*LIQUIDACION!$L$1046)*LIQUIDACION!$D$1045/IF(AND(LIQUIDACION!$D$1044&gt;LIQUIDACION!$B$1046,LIQUIDACION!$B$1046&gt;LIQUIDACION!$D$1043),366,365)),0)</f>
        <v>0</v>
      </c>
      <c r="AF181" s="618">
        <f>IF(AF$12=TRUE,(($E181*LIQUIDACION!$L$1046)*LIQUIDACION!$D$1045/IF(AND(LIQUIDACION!$D$1044&gt;LIQUIDACION!$B$1046,LIQUIDACION!$B$1046&gt;LIQUIDACION!$D$1043),366,365)),0)</f>
        <v>0</v>
      </c>
      <c r="AG181" s="618">
        <f>IF(AG$12=TRUE,(($F181*LIQUIDACION!$L$1046)*LIQUIDACION!$D$1045/IF(AND(LIQUIDACION!$D$1044&gt;LIQUIDACION!$B$1046,LIQUIDACION!$B$1046&gt;LIQUIDACION!$D$1043),366,365)),0)</f>
        <v>0</v>
      </c>
      <c r="AH181" s="618">
        <f>IF(AH$12=TRUE,(($G181*LIQUIDACION!$L$1046)*LIQUIDACION!$D$1045/IF(AND(LIQUIDACION!$D$1044&gt;LIQUIDACION!$B$1046,LIQUIDACION!$B$1046&gt;LIQUIDACION!$D$1043),366,365)),0)</f>
        <v>0</v>
      </c>
      <c r="AI181" s="618">
        <f>IF(AI$12=TRUE,(($H181*LIQUIDACION!$L$1047)*LIQUIDACION!$D$1045/IF(AND(LIQUIDACION!$D$1044&gt;LIQUIDACION!$B$1046,LIQUIDACION!$B$1046&gt;LIQUIDACION!$D$1043),366,365)),0)</f>
        <v>0</v>
      </c>
      <c r="AJ181" s="618">
        <f>IF(AJ$12=TRUE,(($I181*LIQUIDACION!$L$1047)*LIQUIDACION!$D$1045/IF(AND(LIQUIDACION!$D$1044&gt;LIQUIDACION!$B$1046,LIQUIDACION!$B$1046&gt;LIQUIDACION!$D$1043),366,365)),0)</f>
        <v>0</v>
      </c>
      <c r="AK181" s="618">
        <f>IF(AK$12=TRUE,(($J181*LIQUIDACION!$L$1047)*LIQUIDACION!$D$1045/IF(AND(LIQUIDACION!$D$1044&gt;LIQUIDACION!$B$1046,LIQUIDACION!$B$1046&gt;LIQUIDACION!$D$1043),366,365)),0)</f>
        <v>0</v>
      </c>
      <c r="AL181" s="618">
        <f>IF(AL$12=TRUE,(($K181*LIQUIDACION!$L$1047)*LIQUIDACION!$D$1045/IF(AND(LIQUIDACION!$D$1044&gt;LIQUIDACION!$B$1046,LIQUIDACION!$B$1046&gt;LIQUIDACION!$D$1043),366,365)),0)</f>
        <v>0</v>
      </c>
      <c r="AM181" s="618">
        <f>IF(AM$12=TRUE,(($L181*LIQUIDACION!$L$1047)*LIQUIDACION!$D$1045/IF(AND(LIQUIDACION!$D$1044&gt;LIQUIDACION!$B$1046,LIQUIDACION!$B$1046&gt;LIQUIDACION!$D$1043),366,365)),0)</f>
        <v>0</v>
      </c>
      <c r="AN181" s="618">
        <f>IF(AN$12=TRUE,(($M181*LIQUIDACION!$L$1047)*LIQUIDACION!$D$1045/IF(AND(LIQUIDACION!$D$1044&gt;LIQUIDACION!$B$1046,LIQUIDACION!$B$1046&gt;LIQUIDACION!$D$1043),366,365)),0)</f>
        <v>0</v>
      </c>
      <c r="AO181" s="618">
        <f>IF(AO$12=TRUE,(($N181*LIQUIDACION!$L$1047)*LIQUIDACION!$D$1045/IF(AND(LIQUIDACION!$D$1044&gt;LIQUIDACION!$B$1046,LIQUIDACION!$B$1046&gt;LIQUIDACION!$D$1043),366,365)),0)</f>
        <v>0</v>
      </c>
      <c r="AP181" s="618">
        <f>IF(AP$12=TRUE,(($O181*LIQUIDACION!$L$1047)*LIQUIDACION!$D$1045/IF(AND(LIQUIDACION!$D$1044&gt;LIQUIDACION!$B$1046,LIQUIDACION!$B$1046&gt;LIQUIDACION!$D$1043),366,365)),0)</f>
        <v>0</v>
      </c>
      <c r="AQ181" s="618">
        <f>IF(AQ$12=TRUE,(($P181*LIQUIDACION!$L$1047)*LIQUIDACION!$D$1045/IF(AND(LIQUIDACION!$D$1044&gt;LIQUIDACION!$B$1046,LIQUIDACION!$B$1046&gt;LIQUIDACION!$D$1043),366,365)),0)</f>
        <v>0</v>
      </c>
      <c r="AR181" s="618">
        <f>IF(AR$12=TRUE,(($Q181*LIQUIDACION!$L$1047)*LIQUIDACION!$D$1045/IF(AND(LIQUIDACION!$D$1044&gt;LIQUIDACION!$B$1046,LIQUIDACION!$B$1046&gt;LIQUIDACION!$D$1043),366,365)),0)</f>
        <v>0</v>
      </c>
      <c r="AS181" s="618">
        <f>IF(AS$12=TRUE,(($R181*LIQUIDACION!$L$1047)*LIQUIDACION!$D$1045/IF(AND(LIQUIDACION!$D$1044&gt;LIQUIDACION!$B$1046,LIQUIDACION!$B$1046&gt;LIQUIDACION!$D$1043),366,365)),0)</f>
        <v>0</v>
      </c>
      <c r="AT181" s="618">
        <f>IF(AT$12=TRUE,(($S181*LIQUIDACION!$L$1047)*LIQUIDACION!$D$1045/IF(AND(LIQUIDACION!$D$1044&gt;LIQUIDACION!$B$1046,LIQUIDACION!$B$1046&gt;LIQUIDACION!$D$1043),366,365)),0)</f>
        <v>0</v>
      </c>
      <c r="AU181" s="618">
        <f>IF(AU$12=TRUE,(($T181*LIQUIDACION!$L$1047)*LIQUIDACION!$D$1045/IF(AND(LIQUIDACION!$D$1044&gt;LIQUIDACION!$B$1046,LIQUIDACION!$B$1046&gt;LIQUIDACION!$D$1043),366,365)),0)</f>
        <v>0</v>
      </c>
      <c r="AV181" s="618">
        <f>IF(AV$12=TRUE,(($U181*LIQUIDACION!$L$1047)*LIQUIDACION!$D$1045/IF(AND(LIQUIDACION!$D$1044&gt;LIQUIDACION!$B$1046,LIQUIDACION!$B$1046&gt;LIQUIDACION!$D$1043),366,365)),0)</f>
        <v>0</v>
      </c>
      <c r="AW181" s="618">
        <f>IF(AW$12=TRUE,(($V181*LIQUIDACION!$L$1047)*LIQUIDACION!$D$1045/IF(AND(LIQUIDACION!$D$1044&gt;LIQUIDACION!$B$1046,LIQUIDACION!$B$1046&gt;LIQUIDACION!$D$1043),366,365)),0)</f>
        <v>0</v>
      </c>
      <c r="AX181" s="618">
        <f>IF(AX$12=TRUE,(($W181*LIQUIDACION!$L$1047)*LIQUIDACION!$D$1045/IF(AND(LIQUIDACION!$D$1044&gt;LIQUIDACION!$B$1046,LIQUIDACION!$B$1046&gt;LIQUIDACION!$D$1043),366,365)),0)</f>
        <v>0</v>
      </c>
    </row>
    <row r="182" spans="2:50" x14ac:dyDescent="0.25">
      <c r="B182" s="123">
        <v>170</v>
      </c>
      <c r="C182" s="125"/>
      <c r="D182" s="170"/>
      <c r="E182" s="170"/>
      <c r="F182" s="170"/>
      <c r="G182" s="170">
        <f t="shared" si="13"/>
        <v>0</v>
      </c>
      <c r="H182" s="170">
        <f t="shared" si="14"/>
        <v>0</v>
      </c>
      <c r="I182" s="170"/>
      <c r="J182" s="170"/>
      <c r="K182" s="170"/>
      <c r="L182" s="170"/>
      <c r="M182" s="170"/>
      <c r="N182" s="170"/>
      <c r="O182" s="170"/>
      <c r="P182" s="170"/>
      <c r="Q182" s="170"/>
      <c r="R182" s="170"/>
      <c r="S182" s="170"/>
      <c r="T182" s="170"/>
      <c r="U182" s="170"/>
      <c r="V182" s="170"/>
      <c r="W182" s="170"/>
      <c r="X182" s="170"/>
      <c r="Y182" s="170"/>
      <c r="Z182" s="170"/>
      <c r="AA182" s="170"/>
      <c r="AB182" s="415">
        <f t="shared" si="15"/>
        <v>0</v>
      </c>
      <c r="AC182" s="415">
        <f t="shared" si="16"/>
        <v>0</v>
      </c>
      <c r="AE182" s="618">
        <f>IF(AE$12=TRUE,(($D182*LIQUIDACION!$L$1046)*LIQUIDACION!$D$1045/IF(AND(LIQUIDACION!$D$1044&gt;LIQUIDACION!$B$1046,LIQUIDACION!$B$1046&gt;LIQUIDACION!$D$1043),366,365)),0)</f>
        <v>0</v>
      </c>
      <c r="AF182" s="618">
        <f>IF(AF$12=TRUE,(($E182*LIQUIDACION!$L$1046)*LIQUIDACION!$D$1045/IF(AND(LIQUIDACION!$D$1044&gt;LIQUIDACION!$B$1046,LIQUIDACION!$B$1046&gt;LIQUIDACION!$D$1043),366,365)),0)</f>
        <v>0</v>
      </c>
      <c r="AG182" s="618">
        <f>IF(AG$12=TRUE,(($F182*LIQUIDACION!$L$1046)*LIQUIDACION!$D$1045/IF(AND(LIQUIDACION!$D$1044&gt;LIQUIDACION!$B$1046,LIQUIDACION!$B$1046&gt;LIQUIDACION!$D$1043),366,365)),0)</f>
        <v>0</v>
      </c>
      <c r="AH182" s="618">
        <f>IF(AH$12=TRUE,(($G182*LIQUIDACION!$L$1046)*LIQUIDACION!$D$1045/IF(AND(LIQUIDACION!$D$1044&gt;LIQUIDACION!$B$1046,LIQUIDACION!$B$1046&gt;LIQUIDACION!$D$1043),366,365)),0)</f>
        <v>0</v>
      </c>
      <c r="AI182" s="618">
        <f>IF(AI$12=TRUE,(($H182*LIQUIDACION!$L$1047)*LIQUIDACION!$D$1045/IF(AND(LIQUIDACION!$D$1044&gt;LIQUIDACION!$B$1046,LIQUIDACION!$B$1046&gt;LIQUIDACION!$D$1043),366,365)),0)</f>
        <v>0</v>
      </c>
      <c r="AJ182" s="618">
        <f>IF(AJ$12=TRUE,(($I182*LIQUIDACION!$L$1047)*LIQUIDACION!$D$1045/IF(AND(LIQUIDACION!$D$1044&gt;LIQUIDACION!$B$1046,LIQUIDACION!$B$1046&gt;LIQUIDACION!$D$1043),366,365)),0)</f>
        <v>0</v>
      </c>
      <c r="AK182" s="618">
        <f>IF(AK$12=TRUE,(($J182*LIQUIDACION!$L$1047)*LIQUIDACION!$D$1045/IF(AND(LIQUIDACION!$D$1044&gt;LIQUIDACION!$B$1046,LIQUIDACION!$B$1046&gt;LIQUIDACION!$D$1043),366,365)),0)</f>
        <v>0</v>
      </c>
      <c r="AL182" s="618">
        <f>IF(AL$12=TRUE,(($K182*LIQUIDACION!$L$1047)*LIQUIDACION!$D$1045/IF(AND(LIQUIDACION!$D$1044&gt;LIQUIDACION!$B$1046,LIQUIDACION!$B$1046&gt;LIQUIDACION!$D$1043),366,365)),0)</f>
        <v>0</v>
      </c>
      <c r="AM182" s="618">
        <f>IF(AM$12=TRUE,(($L182*LIQUIDACION!$L$1047)*LIQUIDACION!$D$1045/IF(AND(LIQUIDACION!$D$1044&gt;LIQUIDACION!$B$1046,LIQUIDACION!$B$1046&gt;LIQUIDACION!$D$1043),366,365)),0)</f>
        <v>0</v>
      </c>
      <c r="AN182" s="618">
        <f>IF(AN$12=TRUE,(($M182*LIQUIDACION!$L$1047)*LIQUIDACION!$D$1045/IF(AND(LIQUIDACION!$D$1044&gt;LIQUIDACION!$B$1046,LIQUIDACION!$B$1046&gt;LIQUIDACION!$D$1043),366,365)),0)</f>
        <v>0</v>
      </c>
      <c r="AO182" s="618">
        <f>IF(AO$12=TRUE,(($N182*LIQUIDACION!$L$1047)*LIQUIDACION!$D$1045/IF(AND(LIQUIDACION!$D$1044&gt;LIQUIDACION!$B$1046,LIQUIDACION!$B$1046&gt;LIQUIDACION!$D$1043),366,365)),0)</f>
        <v>0</v>
      </c>
      <c r="AP182" s="618">
        <f>IF(AP$12=TRUE,(($O182*LIQUIDACION!$L$1047)*LIQUIDACION!$D$1045/IF(AND(LIQUIDACION!$D$1044&gt;LIQUIDACION!$B$1046,LIQUIDACION!$B$1046&gt;LIQUIDACION!$D$1043),366,365)),0)</f>
        <v>0</v>
      </c>
      <c r="AQ182" s="618">
        <f>IF(AQ$12=TRUE,(($P182*LIQUIDACION!$L$1047)*LIQUIDACION!$D$1045/IF(AND(LIQUIDACION!$D$1044&gt;LIQUIDACION!$B$1046,LIQUIDACION!$B$1046&gt;LIQUIDACION!$D$1043),366,365)),0)</f>
        <v>0</v>
      </c>
      <c r="AR182" s="618">
        <f>IF(AR$12=TRUE,(($Q182*LIQUIDACION!$L$1047)*LIQUIDACION!$D$1045/IF(AND(LIQUIDACION!$D$1044&gt;LIQUIDACION!$B$1046,LIQUIDACION!$B$1046&gt;LIQUIDACION!$D$1043),366,365)),0)</f>
        <v>0</v>
      </c>
      <c r="AS182" s="618">
        <f>IF(AS$12=TRUE,(($R182*LIQUIDACION!$L$1047)*LIQUIDACION!$D$1045/IF(AND(LIQUIDACION!$D$1044&gt;LIQUIDACION!$B$1046,LIQUIDACION!$B$1046&gt;LIQUIDACION!$D$1043),366,365)),0)</f>
        <v>0</v>
      </c>
      <c r="AT182" s="618">
        <f>IF(AT$12=TRUE,(($S182*LIQUIDACION!$L$1047)*LIQUIDACION!$D$1045/IF(AND(LIQUIDACION!$D$1044&gt;LIQUIDACION!$B$1046,LIQUIDACION!$B$1046&gt;LIQUIDACION!$D$1043),366,365)),0)</f>
        <v>0</v>
      </c>
      <c r="AU182" s="618">
        <f>IF(AU$12=TRUE,(($T182*LIQUIDACION!$L$1047)*LIQUIDACION!$D$1045/IF(AND(LIQUIDACION!$D$1044&gt;LIQUIDACION!$B$1046,LIQUIDACION!$B$1046&gt;LIQUIDACION!$D$1043),366,365)),0)</f>
        <v>0</v>
      </c>
      <c r="AV182" s="618">
        <f>IF(AV$12=TRUE,(($U182*LIQUIDACION!$L$1047)*LIQUIDACION!$D$1045/IF(AND(LIQUIDACION!$D$1044&gt;LIQUIDACION!$B$1046,LIQUIDACION!$B$1046&gt;LIQUIDACION!$D$1043),366,365)),0)</f>
        <v>0</v>
      </c>
      <c r="AW182" s="618">
        <f>IF(AW$12=TRUE,(($V182*LIQUIDACION!$L$1047)*LIQUIDACION!$D$1045/IF(AND(LIQUIDACION!$D$1044&gt;LIQUIDACION!$B$1046,LIQUIDACION!$B$1046&gt;LIQUIDACION!$D$1043),366,365)),0)</f>
        <v>0</v>
      </c>
      <c r="AX182" s="618">
        <f>IF(AX$12=TRUE,(($W182*LIQUIDACION!$L$1047)*LIQUIDACION!$D$1045/IF(AND(LIQUIDACION!$D$1044&gt;LIQUIDACION!$B$1046,LIQUIDACION!$B$1046&gt;LIQUIDACION!$D$1043),366,365)),0)</f>
        <v>0</v>
      </c>
    </row>
    <row r="183" spans="2:50" x14ac:dyDescent="0.25">
      <c r="B183" s="121">
        <v>171</v>
      </c>
      <c r="C183" s="125"/>
      <c r="D183" s="170"/>
      <c r="E183" s="170"/>
      <c r="F183" s="170"/>
      <c r="G183" s="170">
        <f t="shared" si="13"/>
        <v>0</v>
      </c>
      <c r="H183" s="170">
        <f t="shared" si="14"/>
        <v>0</v>
      </c>
      <c r="I183" s="170"/>
      <c r="J183" s="170"/>
      <c r="K183" s="170"/>
      <c r="L183" s="170"/>
      <c r="M183" s="170"/>
      <c r="N183" s="170"/>
      <c r="O183" s="170"/>
      <c r="P183" s="170"/>
      <c r="Q183" s="170"/>
      <c r="R183" s="170"/>
      <c r="S183" s="170"/>
      <c r="T183" s="170"/>
      <c r="U183" s="170"/>
      <c r="V183" s="170"/>
      <c r="W183" s="170"/>
      <c r="X183" s="170"/>
      <c r="Y183" s="170"/>
      <c r="Z183" s="170"/>
      <c r="AA183" s="170"/>
      <c r="AB183" s="415">
        <f t="shared" si="15"/>
        <v>0</v>
      </c>
      <c r="AC183" s="415">
        <f t="shared" si="16"/>
        <v>0</v>
      </c>
      <c r="AE183" s="618">
        <f>IF(AE$12=TRUE,(($D183*LIQUIDACION!$L$1046)*LIQUIDACION!$D$1045/IF(AND(LIQUIDACION!$D$1044&gt;LIQUIDACION!$B$1046,LIQUIDACION!$B$1046&gt;LIQUIDACION!$D$1043),366,365)),0)</f>
        <v>0</v>
      </c>
      <c r="AF183" s="618">
        <f>IF(AF$12=TRUE,(($E183*LIQUIDACION!$L$1046)*LIQUIDACION!$D$1045/IF(AND(LIQUIDACION!$D$1044&gt;LIQUIDACION!$B$1046,LIQUIDACION!$B$1046&gt;LIQUIDACION!$D$1043),366,365)),0)</f>
        <v>0</v>
      </c>
      <c r="AG183" s="618">
        <f>IF(AG$12=TRUE,(($F183*LIQUIDACION!$L$1046)*LIQUIDACION!$D$1045/IF(AND(LIQUIDACION!$D$1044&gt;LIQUIDACION!$B$1046,LIQUIDACION!$B$1046&gt;LIQUIDACION!$D$1043),366,365)),0)</f>
        <v>0</v>
      </c>
      <c r="AH183" s="618">
        <f>IF(AH$12=TRUE,(($G183*LIQUIDACION!$L$1046)*LIQUIDACION!$D$1045/IF(AND(LIQUIDACION!$D$1044&gt;LIQUIDACION!$B$1046,LIQUIDACION!$B$1046&gt;LIQUIDACION!$D$1043),366,365)),0)</f>
        <v>0</v>
      </c>
      <c r="AI183" s="618">
        <f>IF(AI$12=TRUE,(($H183*LIQUIDACION!$L$1047)*LIQUIDACION!$D$1045/IF(AND(LIQUIDACION!$D$1044&gt;LIQUIDACION!$B$1046,LIQUIDACION!$B$1046&gt;LIQUIDACION!$D$1043),366,365)),0)</f>
        <v>0</v>
      </c>
      <c r="AJ183" s="618">
        <f>IF(AJ$12=TRUE,(($I183*LIQUIDACION!$L$1047)*LIQUIDACION!$D$1045/IF(AND(LIQUIDACION!$D$1044&gt;LIQUIDACION!$B$1046,LIQUIDACION!$B$1046&gt;LIQUIDACION!$D$1043),366,365)),0)</f>
        <v>0</v>
      </c>
      <c r="AK183" s="618">
        <f>IF(AK$12=TRUE,(($J183*LIQUIDACION!$L$1047)*LIQUIDACION!$D$1045/IF(AND(LIQUIDACION!$D$1044&gt;LIQUIDACION!$B$1046,LIQUIDACION!$B$1046&gt;LIQUIDACION!$D$1043),366,365)),0)</f>
        <v>0</v>
      </c>
      <c r="AL183" s="618">
        <f>IF(AL$12=TRUE,(($K183*LIQUIDACION!$L$1047)*LIQUIDACION!$D$1045/IF(AND(LIQUIDACION!$D$1044&gt;LIQUIDACION!$B$1046,LIQUIDACION!$B$1046&gt;LIQUIDACION!$D$1043),366,365)),0)</f>
        <v>0</v>
      </c>
      <c r="AM183" s="618">
        <f>IF(AM$12=TRUE,(($L183*LIQUIDACION!$L$1047)*LIQUIDACION!$D$1045/IF(AND(LIQUIDACION!$D$1044&gt;LIQUIDACION!$B$1046,LIQUIDACION!$B$1046&gt;LIQUIDACION!$D$1043),366,365)),0)</f>
        <v>0</v>
      </c>
      <c r="AN183" s="618">
        <f>IF(AN$12=TRUE,(($M183*LIQUIDACION!$L$1047)*LIQUIDACION!$D$1045/IF(AND(LIQUIDACION!$D$1044&gt;LIQUIDACION!$B$1046,LIQUIDACION!$B$1046&gt;LIQUIDACION!$D$1043),366,365)),0)</f>
        <v>0</v>
      </c>
      <c r="AO183" s="618">
        <f>IF(AO$12=TRUE,(($N183*LIQUIDACION!$L$1047)*LIQUIDACION!$D$1045/IF(AND(LIQUIDACION!$D$1044&gt;LIQUIDACION!$B$1046,LIQUIDACION!$B$1046&gt;LIQUIDACION!$D$1043),366,365)),0)</f>
        <v>0</v>
      </c>
      <c r="AP183" s="618">
        <f>IF(AP$12=TRUE,(($O183*LIQUIDACION!$L$1047)*LIQUIDACION!$D$1045/IF(AND(LIQUIDACION!$D$1044&gt;LIQUIDACION!$B$1046,LIQUIDACION!$B$1046&gt;LIQUIDACION!$D$1043),366,365)),0)</f>
        <v>0</v>
      </c>
      <c r="AQ183" s="618">
        <f>IF(AQ$12=TRUE,(($P183*LIQUIDACION!$L$1047)*LIQUIDACION!$D$1045/IF(AND(LIQUIDACION!$D$1044&gt;LIQUIDACION!$B$1046,LIQUIDACION!$B$1046&gt;LIQUIDACION!$D$1043),366,365)),0)</f>
        <v>0</v>
      </c>
      <c r="AR183" s="618">
        <f>IF(AR$12=TRUE,(($Q183*LIQUIDACION!$L$1047)*LIQUIDACION!$D$1045/IF(AND(LIQUIDACION!$D$1044&gt;LIQUIDACION!$B$1046,LIQUIDACION!$B$1046&gt;LIQUIDACION!$D$1043),366,365)),0)</f>
        <v>0</v>
      </c>
      <c r="AS183" s="618">
        <f>IF(AS$12=TRUE,(($R183*LIQUIDACION!$L$1047)*LIQUIDACION!$D$1045/IF(AND(LIQUIDACION!$D$1044&gt;LIQUIDACION!$B$1046,LIQUIDACION!$B$1046&gt;LIQUIDACION!$D$1043),366,365)),0)</f>
        <v>0</v>
      </c>
      <c r="AT183" s="618">
        <f>IF(AT$12=TRUE,(($S183*LIQUIDACION!$L$1047)*LIQUIDACION!$D$1045/IF(AND(LIQUIDACION!$D$1044&gt;LIQUIDACION!$B$1046,LIQUIDACION!$B$1046&gt;LIQUIDACION!$D$1043),366,365)),0)</f>
        <v>0</v>
      </c>
      <c r="AU183" s="618">
        <f>IF(AU$12=TRUE,(($T183*LIQUIDACION!$L$1047)*LIQUIDACION!$D$1045/IF(AND(LIQUIDACION!$D$1044&gt;LIQUIDACION!$B$1046,LIQUIDACION!$B$1046&gt;LIQUIDACION!$D$1043),366,365)),0)</f>
        <v>0</v>
      </c>
      <c r="AV183" s="618">
        <f>IF(AV$12=TRUE,(($U183*LIQUIDACION!$L$1047)*LIQUIDACION!$D$1045/IF(AND(LIQUIDACION!$D$1044&gt;LIQUIDACION!$B$1046,LIQUIDACION!$B$1046&gt;LIQUIDACION!$D$1043),366,365)),0)</f>
        <v>0</v>
      </c>
      <c r="AW183" s="618">
        <f>IF(AW$12=TRUE,(($V183*LIQUIDACION!$L$1047)*LIQUIDACION!$D$1045/IF(AND(LIQUIDACION!$D$1044&gt;LIQUIDACION!$B$1046,LIQUIDACION!$B$1046&gt;LIQUIDACION!$D$1043),366,365)),0)</f>
        <v>0</v>
      </c>
      <c r="AX183" s="618">
        <f>IF(AX$12=TRUE,(($W183*LIQUIDACION!$L$1047)*LIQUIDACION!$D$1045/IF(AND(LIQUIDACION!$D$1044&gt;LIQUIDACION!$B$1046,LIQUIDACION!$B$1046&gt;LIQUIDACION!$D$1043),366,365)),0)</f>
        <v>0</v>
      </c>
    </row>
    <row r="184" spans="2:50" x14ac:dyDescent="0.25">
      <c r="B184" s="123">
        <v>172</v>
      </c>
      <c r="C184" s="125"/>
      <c r="D184" s="170"/>
      <c r="E184" s="170"/>
      <c r="F184" s="170"/>
      <c r="G184" s="170">
        <f t="shared" si="13"/>
        <v>0</v>
      </c>
      <c r="H184" s="170">
        <f t="shared" si="14"/>
        <v>0</v>
      </c>
      <c r="I184" s="170"/>
      <c r="J184" s="170"/>
      <c r="K184" s="170"/>
      <c r="L184" s="170"/>
      <c r="M184" s="170"/>
      <c r="N184" s="170"/>
      <c r="O184" s="170"/>
      <c r="P184" s="170"/>
      <c r="Q184" s="170"/>
      <c r="R184" s="170"/>
      <c r="S184" s="170"/>
      <c r="T184" s="170"/>
      <c r="U184" s="170"/>
      <c r="V184" s="170"/>
      <c r="W184" s="170"/>
      <c r="X184" s="170"/>
      <c r="Y184" s="170"/>
      <c r="Z184" s="170"/>
      <c r="AA184" s="170"/>
      <c r="AB184" s="415">
        <f t="shared" si="15"/>
        <v>0</v>
      </c>
      <c r="AC184" s="415">
        <f t="shared" si="16"/>
        <v>0</v>
      </c>
      <c r="AE184" s="618">
        <f>IF(AE$12=TRUE,(($D184*LIQUIDACION!$L$1046)*LIQUIDACION!$D$1045/IF(AND(LIQUIDACION!$D$1044&gt;LIQUIDACION!$B$1046,LIQUIDACION!$B$1046&gt;LIQUIDACION!$D$1043),366,365)),0)</f>
        <v>0</v>
      </c>
      <c r="AF184" s="618">
        <f>IF(AF$12=TRUE,(($E184*LIQUIDACION!$L$1046)*LIQUIDACION!$D$1045/IF(AND(LIQUIDACION!$D$1044&gt;LIQUIDACION!$B$1046,LIQUIDACION!$B$1046&gt;LIQUIDACION!$D$1043),366,365)),0)</f>
        <v>0</v>
      </c>
      <c r="AG184" s="618">
        <f>IF(AG$12=TRUE,(($F184*LIQUIDACION!$L$1046)*LIQUIDACION!$D$1045/IF(AND(LIQUIDACION!$D$1044&gt;LIQUIDACION!$B$1046,LIQUIDACION!$B$1046&gt;LIQUIDACION!$D$1043),366,365)),0)</f>
        <v>0</v>
      </c>
      <c r="AH184" s="618">
        <f>IF(AH$12=TRUE,(($G184*LIQUIDACION!$L$1046)*LIQUIDACION!$D$1045/IF(AND(LIQUIDACION!$D$1044&gt;LIQUIDACION!$B$1046,LIQUIDACION!$B$1046&gt;LIQUIDACION!$D$1043),366,365)),0)</f>
        <v>0</v>
      </c>
      <c r="AI184" s="618">
        <f>IF(AI$12=TRUE,(($H184*LIQUIDACION!$L$1047)*LIQUIDACION!$D$1045/IF(AND(LIQUIDACION!$D$1044&gt;LIQUIDACION!$B$1046,LIQUIDACION!$B$1046&gt;LIQUIDACION!$D$1043),366,365)),0)</f>
        <v>0</v>
      </c>
      <c r="AJ184" s="618">
        <f>IF(AJ$12=TRUE,(($I184*LIQUIDACION!$L$1047)*LIQUIDACION!$D$1045/IF(AND(LIQUIDACION!$D$1044&gt;LIQUIDACION!$B$1046,LIQUIDACION!$B$1046&gt;LIQUIDACION!$D$1043),366,365)),0)</f>
        <v>0</v>
      </c>
      <c r="AK184" s="618">
        <f>IF(AK$12=TRUE,(($J184*LIQUIDACION!$L$1047)*LIQUIDACION!$D$1045/IF(AND(LIQUIDACION!$D$1044&gt;LIQUIDACION!$B$1046,LIQUIDACION!$B$1046&gt;LIQUIDACION!$D$1043),366,365)),0)</f>
        <v>0</v>
      </c>
      <c r="AL184" s="618">
        <f>IF(AL$12=TRUE,(($K184*LIQUIDACION!$L$1047)*LIQUIDACION!$D$1045/IF(AND(LIQUIDACION!$D$1044&gt;LIQUIDACION!$B$1046,LIQUIDACION!$B$1046&gt;LIQUIDACION!$D$1043),366,365)),0)</f>
        <v>0</v>
      </c>
      <c r="AM184" s="618">
        <f>IF(AM$12=TRUE,(($L184*LIQUIDACION!$L$1047)*LIQUIDACION!$D$1045/IF(AND(LIQUIDACION!$D$1044&gt;LIQUIDACION!$B$1046,LIQUIDACION!$B$1046&gt;LIQUIDACION!$D$1043),366,365)),0)</f>
        <v>0</v>
      </c>
      <c r="AN184" s="618">
        <f>IF(AN$12=TRUE,(($M184*LIQUIDACION!$L$1047)*LIQUIDACION!$D$1045/IF(AND(LIQUIDACION!$D$1044&gt;LIQUIDACION!$B$1046,LIQUIDACION!$B$1046&gt;LIQUIDACION!$D$1043),366,365)),0)</f>
        <v>0</v>
      </c>
      <c r="AO184" s="618">
        <f>IF(AO$12=TRUE,(($N184*LIQUIDACION!$L$1047)*LIQUIDACION!$D$1045/IF(AND(LIQUIDACION!$D$1044&gt;LIQUIDACION!$B$1046,LIQUIDACION!$B$1046&gt;LIQUIDACION!$D$1043),366,365)),0)</f>
        <v>0</v>
      </c>
      <c r="AP184" s="618">
        <f>IF(AP$12=TRUE,(($O184*LIQUIDACION!$L$1047)*LIQUIDACION!$D$1045/IF(AND(LIQUIDACION!$D$1044&gt;LIQUIDACION!$B$1046,LIQUIDACION!$B$1046&gt;LIQUIDACION!$D$1043),366,365)),0)</f>
        <v>0</v>
      </c>
      <c r="AQ184" s="618">
        <f>IF(AQ$12=TRUE,(($P184*LIQUIDACION!$L$1047)*LIQUIDACION!$D$1045/IF(AND(LIQUIDACION!$D$1044&gt;LIQUIDACION!$B$1046,LIQUIDACION!$B$1046&gt;LIQUIDACION!$D$1043),366,365)),0)</f>
        <v>0</v>
      </c>
      <c r="AR184" s="618">
        <f>IF(AR$12=TRUE,(($Q184*LIQUIDACION!$L$1047)*LIQUIDACION!$D$1045/IF(AND(LIQUIDACION!$D$1044&gt;LIQUIDACION!$B$1046,LIQUIDACION!$B$1046&gt;LIQUIDACION!$D$1043),366,365)),0)</f>
        <v>0</v>
      </c>
      <c r="AS184" s="618">
        <f>IF(AS$12=TRUE,(($R184*LIQUIDACION!$L$1047)*LIQUIDACION!$D$1045/IF(AND(LIQUIDACION!$D$1044&gt;LIQUIDACION!$B$1046,LIQUIDACION!$B$1046&gt;LIQUIDACION!$D$1043),366,365)),0)</f>
        <v>0</v>
      </c>
      <c r="AT184" s="618">
        <f>IF(AT$12=TRUE,(($S184*LIQUIDACION!$L$1047)*LIQUIDACION!$D$1045/IF(AND(LIQUIDACION!$D$1044&gt;LIQUIDACION!$B$1046,LIQUIDACION!$B$1046&gt;LIQUIDACION!$D$1043),366,365)),0)</f>
        <v>0</v>
      </c>
      <c r="AU184" s="618">
        <f>IF(AU$12=TRUE,(($T184*LIQUIDACION!$L$1047)*LIQUIDACION!$D$1045/IF(AND(LIQUIDACION!$D$1044&gt;LIQUIDACION!$B$1046,LIQUIDACION!$B$1046&gt;LIQUIDACION!$D$1043),366,365)),0)</f>
        <v>0</v>
      </c>
      <c r="AV184" s="618">
        <f>IF(AV$12=TRUE,(($U184*LIQUIDACION!$L$1047)*LIQUIDACION!$D$1045/IF(AND(LIQUIDACION!$D$1044&gt;LIQUIDACION!$B$1046,LIQUIDACION!$B$1046&gt;LIQUIDACION!$D$1043),366,365)),0)</f>
        <v>0</v>
      </c>
      <c r="AW184" s="618">
        <f>IF(AW$12=TRUE,(($V184*LIQUIDACION!$L$1047)*LIQUIDACION!$D$1045/IF(AND(LIQUIDACION!$D$1044&gt;LIQUIDACION!$B$1046,LIQUIDACION!$B$1046&gt;LIQUIDACION!$D$1043),366,365)),0)</f>
        <v>0</v>
      </c>
      <c r="AX184" s="618">
        <f>IF(AX$12=TRUE,(($W184*LIQUIDACION!$L$1047)*LIQUIDACION!$D$1045/IF(AND(LIQUIDACION!$D$1044&gt;LIQUIDACION!$B$1046,LIQUIDACION!$B$1046&gt;LIQUIDACION!$D$1043),366,365)),0)</f>
        <v>0</v>
      </c>
    </row>
    <row r="185" spans="2:50" x14ac:dyDescent="0.25">
      <c r="B185" s="121">
        <v>173</v>
      </c>
      <c r="C185" s="125"/>
      <c r="D185" s="170"/>
      <c r="E185" s="170"/>
      <c r="F185" s="170"/>
      <c r="G185" s="170">
        <f t="shared" si="13"/>
        <v>0</v>
      </c>
      <c r="H185" s="170">
        <f t="shared" si="14"/>
        <v>0</v>
      </c>
      <c r="I185" s="170"/>
      <c r="J185" s="170"/>
      <c r="K185" s="170"/>
      <c r="L185" s="170"/>
      <c r="M185" s="170"/>
      <c r="N185" s="170"/>
      <c r="O185" s="170"/>
      <c r="P185" s="170"/>
      <c r="Q185" s="170"/>
      <c r="R185" s="170"/>
      <c r="S185" s="170"/>
      <c r="T185" s="170"/>
      <c r="U185" s="170"/>
      <c r="V185" s="170"/>
      <c r="W185" s="170"/>
      <c r="X185" s="170"/>
      <c r="Y185" s="170"/>
      <c r="Z185" s="170"/>
      <c r="AA185" s="170"/>
      <c r="AB185" s="415">
        <f t="shared" si="15"/>
        <v>0</v>
      </c>
      <c r="AC185" s="415">
        <f t="shared" si="16"/>
        <v>0</v>
      </c>
      <c r="AE185" s="618">
        <f>IF(AE$12=TRUE,(($D185*LIQUIDACION!$L$1046)*LIQUIDACION!$D$1045/IF(AND(LIQUIDACION!$D$1044&gt;LIQUIDACION!$B$1046,LIQUIDACION!$B$1046&gt;LIQUIDACION!$D$1043),366,365)),0)</f>
        <v>0</v>
      </c>
      <c r="AF185" s="618">
        <f>IF(AF$12=TRUE,(($E185*LIQUIDACION!$L$1046)*LIQUIDACION!$D$1045/IF(AND(LIQUIDACION!$D$1044&gt;LIQUIDACION!$B$1046,LIQUIDACION!$B$1046&gt;LIQUIDACION!$D$1043),366,365)),0)</f>
        <v>0</v>
      </c>
      <c r="AG185" s="618">
        <f>IF(AG$12=TRUE,(($F185*LIQUIDACION!$L$1046)*LIQUIDACION!$D$1045/IF(AND(LIQUIDACION!$D$1044&gt;LIQUIDACION!$B$1046,LIQUIDACION!$B$1046&gt;LIQUIDACION!$D$1043),366,365)),0)</f>
        <v>0</v>
      </c>
      <c r="AH185" s="618">
        <f>IF(AH$12=TRUE,(($G185*LIQUIDACION!$L$1046)*LIQUIDACION!$D$1045/IF(AND(LIQUIDACION!$D$1044&gt;LIQUIDACION!$B$1046,LIQUIDACION!$B$1046&gt;LIQUIDACION!$D$1043),366,365)),0)</f>
        <v>0</v>
      </c>
      <c r="AI185" s="618">
        <f>IF(AI$12=TRUE,(($H185*LIQUIDACION!$L$1047)*LIQUIDACION!$D$1045/IF(AND(LIQUIDACION!$D$1044&gt;LIQUIDACION!$B$1046,LIQUIDACION!$B$1046&gt;LIQUIDACION!$D$1043),366,365)),0)</f>
        <v>0</v>
      </c>
      <c r="AJ185" s="618">
        <f>IF(AJ$12=TRUE,(($I185*LIQUIDACION!$L$1047)*LIQUIDACION!$D$1045/IF(AND(LIQUIDACION!$D$1044&gt;LIQUIDACION!$B$1046,LIQUIDACION!$B$1046&gt;LIQUIDACION!$D$1043),366,365)),0)</f>
        <v>0</v>
      </c>
      <c r="AK185" s="618">
        <f>IF(AK$12=TRUE,(($J185*LIQUIDACION!$L$1047)*LIQUIDACION!$D$1045/IF(AND(LIQUIDACION!$D$1044&gt;LIQUIDACION!$B$1046,LIQUIDACION!$B$1046&gt;LIQUIDACION!$D$1043),366,365)),0)</f>
        <v>0</v>
      </c>
      <c r="AL185" s="618">
        <f>IF(AL$12=TRUE,(($K185*LIQUIDACION!$L$1047)*LIQUIDACION!$D$1045/IF(AND(LIQUIDACION!$D$1044&gt;LIQUIDACION!$B$1046,LIQUIDACION!$B$1046&gt;LIQUIDACION!$D$1043),366,365)),0)</f>
        <v>0</v>
      </c>
      <c r="AM185" s="618">
        <f>IF(AM$12=TRUE,(($L185*LIQUIDACION!$L$1047)*LIQUIDACION!$D$1045/IF(AND(LIQUIDACION!$D$1044&gt;LIQUIDACION!$B$1046,LIQUIDACION!$B$1046&gt;LIQUIDACION!$D$1043),366,365)),0)</f>
        <v>0</v>
      </c>
      <c r="AN185" s="618">
        <f>IF(AN$12=TRUE,(($M185*LIQUIDACION!$L$1047)*LIQUIDACION!$D$1045/IF(AND(LIQUIDACION!$D$1044&gt;LIQUIDACION!$B$1046,LIQUIDACION!$B$1046&gt;LIQUIDACION!$D$1043),366,365)),0)</f>
        <v>0</v>
      </c>
      <c r="AO185" s="618">
        <f>IF(AO$12=TRUE,(($N185*LIQUIDACION!$L$1047)*LIQUIDACION!$D$1045/IF(AND(LIQUIDACION!$D$1044&gt;LIQUIDACION!$B$1046,LIQUIDACION!$B$1046&gt;LIQUIDACION!$D$1043),366,365)),0)</f>
        <v>0</v>
      </c>
      <c r="AP185" s="618">
        <f>IF(AP$12=TRUE,(($O185*LIQUIDACION!$L$1047)*LIQUIDACION!$D$1045/IF(AND(LIQUIDACION!$D$1044&gt;LIQUIDACION!$B$1046,LIQUIDACION!$B$1046&gt;LIQUIDACION!$D$1043),366,365)),0)</f>
        <v>0</v>
      </c>
      <c r="AQ185" s="618">
        <f>IF(AQ$12=TRUE,(($P185*LIQUIDACION!$L$1047)*LIQUIDACION!$D$1045/IF(AND(LIQUIDACION!$D$1044&gt;LIQUIDACION!$B$1046,LIQUIDACION!$B$1046&gt;LIQUIDACION!$D$1043),366,365)),0)</f>
        <v>0</v>
      </c>
      <c r="AR185" s="618">
        <f>IF(AR$12=TRUE,(($Q185*LIQUIDACION!$L$1047)*LIQUIDACION!$D$1045/IF(AND(LIQUIDACION!$D$1044&gt;LIQUIDACION!$B$1046,LIQUIDACION!$B$1046&gt;LIQUIDACION!$D$1043),366,365)),0)</f>
        <v>0</v>
      </c>
      <c r="AS185" s="618">
        <f>IF(AS$12=TRUE,(($R185*LIQUIDACION!$L$1047)*LIQUIDACION!$D$1045/IF(AND(LIQUIDACION!$D$1044&gt;LIQUIDACION!$B$1046,LIQUIDACION!$B$1046&gt;LIQUIDACION!$D$1043),366,365)),0)</f>
        <v>0</v>
      </c>
      <c r="AT185" s="618">
        <f>IF(AT$12=TRUE,(($S185*LIQUIDACION!$L$1047)*LIQUIDACION!$D$1045/IF(AND(LIQUIDACION!$D$1044&gt;LIQUIDACION!$B$1046,LIQUIDACION!$B$1046&gt;LIQUIDACION!$D$1043),366,365)),0)</f>
        <v>0</v>
      </c>
      <c r="AU185" s="618">
        <f>IF(AU$12=TRUE,(($T185*LIQUIDACION!$L$1047)*LIQUIDACION!$D$1045/IF(AND(LIQUIDACION!$D$1044&gt;LIQUIDACION!$B$1046,LIQUIDACION!$B$1046&gt;LIQUIDACION!$D$1043),366,365)),0)</f>
        <v>0</v>
      </c>
      <c r="AV185" s="618">
        <f>IF(AV$12=TRUE,(($U185*LIQUIDACION!$L$1047)*LIQUIDACION!$D$1045/IF(AND(LIQUIDACION!$D$1044&gt;LIQUIDACION!$B$1046,LIQUIDACION!$B$1046&gt;LIQUIDACION!$D$1043),366,365)),0)</f>
        <v>0</v>
      </c>
      <c r="AW185" s="618">
        <f>IF(AW$12=TRUE,(($V185*LIQUIDACION!$L$1047)*LIQUIDACION!$D$1045/IF(AND(LIQUIDACION!$D$1044&gt;LIQUIDACION!$B$1046,LIQUIDACION!$B$1046&gt;LIQUIDACION!$D$1043),366,365)),0)</f>
        <v>0</v>
      </c>
      <c r="AX185" s="618">
        <f>IF(AX$12=TRUE,(($W185*LIQUIDACION!$L$1047)*LIQUIDACION!$D$1045/IF(AND(LIQUIDACION!$D$1044&gt;LIQUIDACION!$B$1046,LIQUIDACION!$B$1046&gt;LIQUIDACION!$D$1043),366,365)),0)</f>
        <v>0</v>
      </c>
    </row>
    <row r="186" spans="2:50" x14ac:dyDescent="0.25">
      <c r="B186" s="123">
        <v>174</v>
      </c>
      <c r="C186" s="125"/>
      <c r="D186" s="170"/>
      <c r="E186" s="170"/>
      <c r="F186" s="170"/>
      <c r="G186" s="170">
        <f t="shared" si="13"/>
        <v>0</v>
      </c>
      <c r="H186" s="170">
        <f t="shared" si="14"/>
        <v>0</v>
      </c>
      <c r="I186" s="170"/>
      <c r="J186" s="170"/>
      <c r="K186" s="170"/>
      <c r="L186" s="170"/>
      <c r="M186" s="170"/>
      <c r="N186" s="170"/>
      <c r="O186" s="170"/>
      <c r="P186" s="170"/>
      <c r="Q186" s="170"/>
      <c r="R186" s="170"/>
      <c r="S186" s="170"/>
      <c r="T186" s="170"/>
      <c r="U186" s="170"/>
      <c r="V186" s="170"/>
      <c r="W186" s="170"/>
      <c r="X186" s="170"/>
      <c r="Y186" s="170"/>
      <c r="Z186" s="170"/>
      <c r="AA186" s="170"/>
      <c r="AB186" s="415">
        <f t="shared" si="15"/>
        <v>0</v>
      </c>
      <c r="AC186" s="415">
        <f t="shared" si="16"/>
        <v>0</v>
      </c>
      <c r="AE186" s="618">
        <f>IF(AE$12=TRUE,(($D186*LIQUIDACION!$L$1046)*LIQUIDACION!$D$1045/IF(AND(LIQUIDACION!$D$1044&gt;LIQUIDACION!$B$1046,LIQUIDACION!$B$1046&gt;LIQUIDACION!$D$1043),366,365)),0)</f>
        <v>0</v>
      </c>
      <c r="AF186" s="618">
        <f>IF(AF$12=TRUE,(($E186*LIQUIDACION!$L$1046)*LIQUIDACION!$D$1045/IF(AND(LIQUIDACION!$D$1044&gt;LIQUIDACION!$B$1046,LIQUIDACION!$B$1046&gt;LIQUIDACION!$D$1043),366,365)),0)</f>
        <v>0</v>
      </c>
      <c r="AG186" s="618">
        <f>IF(AG$12=TRUE,(($F186*LIQUIDACION!$L$1046)*LIQUIDACION!$D$1045/IF(AND(LIQUIDACION!$D$1044&gt;LIQUIDACION!$B$1046,LIQUIDACION!$B$1046&gt;LIQUIDACION!$D$1043),366,365)),0)</f>
        <v>0</v>
      </c>
      <c r="AH186" s="618">
        <f>IF(AH$12=TRUE,(($G186*LIQUIDACION!$L$1046)*LIQUIDACION!$D$1045/IF(AND(LIQUIDACION!$D$1044&gt;LIQUIDACION!$B$1046,LIQUIDACION!$B$1046&gt;LIQUIDACION!$D$1043),366,365)),0)</f>
        <v>0</v>
      </c>
      <c r="AI186" s="618">
        <f>IF(AI$12=TRUE,(($H186*LIQUIDACION!$L$1047)*LIQUIDACION!$D$1045/IF(AND(LIQUIDACION!$D$1044&gt;LIQUIDACION!$B$1046,LIQUIDACION!$B$1046&gt;LIQUIDACION!$D$1043),366,365)),0)</f>
        <v>0</v>
      </c>
      <c r="AJ186" s="618">
        <f>IF(AJ$12=TRUE,(($I186*LIQUIDACION!$L$1047)*LIQUIDACION!$D$1045/IF(AND(LIQUIDACION!$D$1044&gt;LIQUIDACION!$B$1046,LIQUIDACION!$B$1046&gt;LIQUIDACION!$D$1043),366,365)),0)</f>
        <v>0</v>
      </c>
      <c r="AK186" s="618">
        <f>IF(AK$12=TRUE,(($J186*LIQUIDACION!$L$1047)*LIQUIDACION!$D$1045/IF(AND(LIQUIDACION!$D$1044&gt;LIQUIDACION!$B$1046,LIQUIDACION!$B$1046&gt;LIQUIDACION!$D$1043),366,365)),0)</f>
        <v>0</v>
      </c>
      <c r="AL186" s="618">
        <f>IF(AL$12=TRUE,(($K186*LIQUIDACION!$L$1047)*LIQUIDACION!$D$1045/IF(AND(LIQUIDACION!$D$1044&gt;LIQUIDACION!$B$1046,LIQUIDACION!$B$1046&gt;LIQUIDACION!$D$1043),366,365)),0)</f>
        <v>0</v>
      </c>
      <c r="AM186" s="618">
        <f>IF(AM$12=TRUE,(($L186*LIQUIDACION!$L$1047)*LIQUIDACION!$D$1045/IF(AND(LIQUIDACION!$D$1044&gt;LIQUIDACION!$B$1046,LIQUIDACION!$B$1046&gt;LIQUIDACION!$D$1043),366,365)),0)</f>
        <v>0</v>
      </c>
      <c r="AN186" s="618">
        <f>IF(AN$12=TRUE,(($M186*LIQUIDACION!$L$1047)*LIQUIDACION!$D$1045/IF(AND(LIQUIDACION!$D$1044&gt;LIQUIDACION!$B$1046,LIQUIDACION!$B$1046&gt;LIQUIDACION!$D$1043),366,365)),0)</f>
        <v>0</v>
      </c>
      <c r="AO186" s="618">
        <f>IF(AO$12=TRUE,(($N186*LIQUIDACION!$L$1047)*LIQUIDACION!$D$1045/IF(AND(LIQUIDACION!$D$1044&gt;LIQUIDACION!$B$1046,LIQUIDACION!$B$1046&gt;LIQUIDACION!$D$1043),366,365)),0)</f>
        <v>0</v>
      </c>
      <c r="AP186" s="618">
        <f>IF(AP$12=TRUE,(($O186*LIQUIDACION!$L$1047)*LIQUIDACION!$D$1045/IF(AND(LIQUIDACION!$D$1044&gt;LIQUIDACION!$B$1046,LIQUIDACION!$B$1046&gt;LIQUIDACION!$D$1043),366,365)),0)</f>
        <v>0</v>
      </c>
      <c r="AQ186" s="618">
        <f>IF(AQ$12=TRUE,(($P186*LIQUIDACION!$L$1047)*LIQUIDACION!$D$1045/IF(AND(LIQUIDACION!$D$1044&gt;LIQUIDACION!$B$1046,LIQUIDACION!$B$1046&gt;LIQUIDACION!$D$1043),366,365)),0)</f>
        <v>0</v>
      </c>
      <c r="AR186" s="618">
        <f>IF(AR$12=TRUE,(($Q186*LIQUIDACION!$L$1047)*LIQUIDACION!$D$1045/IF(AND(LIQUIDACION!$D$1044&gt;LIQUIDACION!$B$1046,LIQUIDACION!$B$1046&gt;LIQUIDACION!$D$1043),366,365)),0)</f>
        <v>0</v>
      </c>
      <c r="AS186" s="618">
        <f>IF(AS$12=TRUE,(($R186*LIQUIDACION!$L$1047)*LIQUIDACION!$D$1045/IF(AND(LIQUIDACION!$D$1044&gt;LIQUIDACION!$B$1046,LIQUIDACION!$B$1046&gt;LIQUIDACION!$D$1043),366,365)),0)</f>
        <v>0</v>
      </c>
      <c r="AT186" s="618">
        <f>IF(AT$12=TRUE,(($S186*LIQUIDACION!$L$1047)*LIQUIDACION!$D$1045/IF(AND(LIQUIDACION!$D$1044&gt;LIQUIDACION!$B$1046,LIQUIDACION!$B$1046&gt;LIQUIDACION!$D$1043),366,365)),0)</f>
        <v>0</v>
      </c>
      <c r="AU186" s="618">
        <f>IF(AU$12=TRUE,(($T186*LIQUIDACION!$L$1047)*LIQUIDACION!$D$1045/IF(AND(LIQUIDACION!$D$1044&gt;LIQUIDACION!$B$1046,LIQUIDACION!$B$1046&gt;LIQUIDACION!$D$1043),366,365)),0)</f>
        <v>0</v>
      </c>
      <c r="AV186" s="618">
        <f>IF(AV$12=TRUE,(($U186*LIQUIDACION!$L$1047)*LIQUIDACION!$D$1045/IF(AND(LIQUIDACION!$D$1044&gt;LIQUIDACION!$B$1046,LIQUIDACION!$B$1046&gt;LIQUIDACION!$D$1043),366,365)),0)</f>
        <v>0</v>
      </c>
      <c r="AW186" s="618">
        <f>IF(AW$12=TRUE,(($V186*LIQUIDACION!$L$1047)*LIQUIDACION!$D$1045/IF(AND(LIQUIDACION!$D$1044&gt;LIQUIDACION!$B$1046,LIQUIDACION!$B$1046&gt;LIQUIDACION!$D$1043),366,365)),0)</f>
        <v>0</v>
      </c>
      <c r="AX186" s="618">
        <f>IF(AX$12=TRUE,(($W186*LIQUIDACION!$L$1047)*LIQUIDACION!$D$1045/IF(AND(LIQUIDACION!$D$1044&gt;LIQUIDACION!$B$1046,LIQUIDACION!$B$1046&gt;LIQUIDACION!$D$1043),366,365)),0)</f>
        <v>0</v>
      </c>
    </row>
    <row r="187" spans="2:50" x14ac:dyDescent="0.25">
      <c r="B187" s="121">
        <v>175</v>
      </c>
      <c r="C187" s="125"/>
      <c r="D187" s="170"/>
      <c r="E187" s="170"/>
      <c r="F187" s="170"/>
      <c r="G187" s="170">
        <f t="shared" si="13"/>
        <v>0</v>
      </c>
      <c r="H187" s="170">
        <f t="shared" si="14"/>
        <v>0</v>
      </c>
      <c r="I187" s="170"/>
      <c r="J187" s="170"/>
      <c r="K187" s="170"/>
      <c r="L187" s="170"/>
      <c r="M187" s="170"/>
      <c r="N187" s="170"/>
      <c r="O187" s="170"/>
      <c r="P187" s="170"/>
      <c r="Q187" s="170"/>
      <c r="R187" s="170"/>
      <c r="S187" s="170"/>
      <c r="T187" s="170"/>
      <c r="U187" s="170"/>
      <c r="V187" s="170"/>
      <c r="W187" s="170"/>
      <c r="X187" s="170"/>
      <c r="Y187" s="170"/>
      <c r="Z187" s="170"/>
      <c r="AA187" s="170"/>
      <c r="AB187" s="415">
        <f t="shared" si="15"/>
        <v>0</v>
      </c>
      <c r="AC187" s="415">
        <f t="shared" si="16"/>
        <v>0</v>
      </c>
      <c r="AE187" s="618">
        <f>IF(AE$12=TRUE,(($D187*LIQUIDACION!$L$1046)*LIQUIDACION!$D$1045/IF(AND(LIQUIDACION!$D$1044&gt;LIQUIDACION!$B$1046,LIQUIDACION!$B$1046&gt;LIQUIDACION!$D$1043),366,365)),0)</f>
        <v>0</v>
      </c>
      <c r="AF187" s="618">
        <f>IF(AF$12=TRUE,(($E187*LIQUIDACION!$L$1046)*LIQUIDACION!$D$1045/IF(AND(LIQUIDACION!$D$1044&gt;LIQUIDACION!$B$1046,LIQUIDACION!$B$1046&gt;LIQUIDACION!$D$1043),366,365)),0)</f>
        <v>0</v>
      </c>
      <c r="AG187" s="618">
        <f>IF(AG$12=TRUE,(($F187*LIQUIDACION!$L$1046)*LIQUIDACION!$D$1045/IF(AND(LIQUIDACION!$D$1044&gt;LIQUIDACION!$B$1046,LIQUIDACION!$B$1046&gt;LIQUIDACION!$D$1043),366,365)),0)</f>
        <v>0</v>
      </c>
      <c r="AH187" s="618">
        <f>IF(AH$12=TRUE,(($G187*LIQUIDACION!$L$1046)*LIQUIDACION!$D$1045/IF(AND(LIQUIDACION!$D$1044&gt;LIQUIDACION!$B$1046,LIQUIDACION!$B$1046&gt;LIQUIDACION!$D$1043),366,365)),0)</f>
        <v>0</v>
      </c>
      <c r="AI187" s="618">
        <f>IF(AI$12=TRUE,(($H187*LIQUIDACION!$L$1047)*LIQUIDACION!$D$1045/IF(AND(LIQUIDACION!$D$1044&gt;LIQUIDACION!$B$1046,LIQUIDACION!$B$1046&gt;LIQUIDACION!$D$1043),366,365)),0)</f>
        <v>0</v>
      </c>
      <c r="AJ187" s="618">
        <f>IF(AJ$12=TRUE,(($I187*LIQUIDACION!$L$1047)*LIQUIDACION!$D$1045/IF(AND(LIQUIDACION!$D$1044&gt;LIQUIDACION!$B$1046,LIQUIDACION!$B$1046&gt;LIQUIDACION!$D$1043),366,365)),0)</f>
        <v>0</v>
      </c>
      <c r="AK187" s="618">
        <f>IF(AK$12=TRUE,(($J187*LIQUIDACION!$L$1047)*LIQUIDACION!$D$1045/IF(AND(LIQUIDACION!$D$1044&gt;LIQUIDACION!$B$1046,LIQUIDACION!$B$1046&gt;LIQUIDACION!$D$1043),366,365)),0)</f>
        <v>0</v>
      </c>
      <c r="AL187" s="618">
        <f>IF(AL$12=TRUE,(($K187*LIQUIDACION!$L$1047)*LIQUIDACION!$D$1045/IF(AND(LIQUIDACION!$D$1044&gt;LIQUIDACION!$B$1046,LIQUIDACION!$B$1046&gt;LIQUIDACION!$D$1043),366,365)),0)</f>
        <v>0</v>
      </c>
      <c r="AM187" s="618">
        <f>IF(AM$12=TRUE,(($L187*LIQUIDACION!$L$1047)*LIQUIDACION!$D$1045/IF(AND(LIQUIDACION!$D$1044&gt;LIQUIDACION!$B$1046,LIQUIDACION!$B$1046&gt;LIQUIDACION!$D$1043),366,365)),0)</f>
        <v>0</v>
      </c>
      <c r="AN187" s="618">
        <f>IF(AN$12=TRUE,(($M187*LIQUIDACION!$L$1047)*LIQUIDACION!$D$1045/IF(AND(LIQUIDACION!$D$1044&gt;LIQUIDACION!$B$1046,LIQUIDACION!$B$1046&gt;LIQUIDACION!$D$1043),366,365)),0)</f>
        <v>0</v>
      </c>
      <c r="AO187" s="618">
        <f>IF(AO$12=TRUE,(($N187*LIQUIDACION!$L$1047)*LIQUIDACION!$D$1045/IF(AND(LIQUIDACION!$D$1044&gt;LIQUIDACION!$B$1046,LIQUIDACION!$B$1046&gt;LIQUIDACION!$D$1043),366,365)),0)</f>
        <v>0</v>
      </c>
      <c r="AP187" s="618">
        <f>IF(AP$12=TRUE,(($O187*LIQUIDACION!$L$1047)*LIQUIDACION!$D$1045/IF(AND(LIQUIDACION!$D$1044&gt;LIQUIDACION!$B$1046,LIQUIDACION!$B$1046&gt;LIQUIDACION!$D$1043),366,365)),0)</f>
        <v>0</v>
      </c>
      <c r="AQ187" s="618">
        <f>IF(AQ$12=TRUE,(($P187*LIQUIDACION!$L$1047)*LIQUIDACION!$D$1045/IF(AND(LIQUIDACION!$D$1044&gt;LIQUIDACION!$B$1046,LIQUIDACION!$B$1046&gt;LIQUIDACION!$D$1043),366,365)),0)</f>
        <v>0</v>
      </c>
      <c r="AR187" s="618">
        <f>IF(AR$12=TRUE,(($Q187*LIQUIDACION!$L$1047)*LIQUIDACION!$D$1045/IF(AND(LIQUIDACION!$D$1044&gt;LIQUIDACION!$B$1046,LIQUIDACION!$B$1046&gt;LIQUIDACION!$D$1043),366,365)),0)</f>
        <v>0</v>
      </c>
      <c r="AS187" s="618">
        <f>IF(AS$12=TRUE,(($R187*LIQUIDACION!$L$1047)*LIQUIDACION!$D$1045/IF(AND(LIQUIDACION!$D$1044&gt;LIQUIDACION!$B$1046,LIQUIDACION!$B$1046&gt;LIQUIDACION!$D$1043),366,365)),0)</f>
        <v>0</v>
      </c>
      <c r="AT187" s="618">
        <f>IF(AT$12=TRUE,(($S187*LIQUIDACION!$L$1047)*LIQUIDACION!$D$1045/IF(AND(LIQUIDACION!$D$1044&gt;LIQUIDACION!$B$1046,LIQUIDACION!$B$1046&gt;LIQUIDACION!$D$1043),366,365)),0)</f>
        <v>0</v>
      </c>
      <c r="AU187" s="618">
        <f>IF(AU$12=TRUE,(($T187*LIQUIDACION!$L$1047)*LIQUIDACION!$D$1045/IF(AND(LIQUIDACION!$D$1044&gt;LIQUIDACION!$B$1046,LIQUIDACION!$B$1046&gt;LIQUIDACION!$D$1043),366,365)),0)</f>
        <v>0</v>
      </c>
      <c r="AV187" s="618">
        <f>IF(AV$12=TRUE,(($U187*LIQUIDACION!$L$1047)*LIQUIDACION!$D$1045/IF(AND(LIQUIDACION!$D$1044&gt;LIQUIDACION!$B$1046,LIQUIDACION!$B$1046&gt;LIQUIDACION!$D$1043),366,365)),0)</f>
        <v>0</v>
      </c>
      <c r="AW187" s="618">
        <f>IF(AW$12=TRUE,(($V187*LIQUIDACION!$L$1047)*LIQUIDACION!$D$1045/IF(AND(LIQUIDACION!$D$1044&gt;LIQUIDACION!$B$1046,LIQUIDACION!$B$1046&gt;LIQUIDACION!$D$1043),366,365)),0)</f>
        <v>0</v>
      </c>
      <c r="AX187" s="618">
        <f>IF(AX$12=TRUE,(($W187*LIQUIDACION!$L$1047)*LIQUIDACION!$D$1045/IF(AND(LIQUIDACION!$D$1044&gt;LIQUIDACION!$B$1046,LIQUIDACION!$B$1046&gt;LIQUIDACION!$D$1043),366,365)),0)</f>
        <v>0</v>
      </c>
    </row>
    <row r="188" spans="2:50" x14ac:dyDescent="0.25">
      <c r="B188" s="123">
        <v>176</v>
      </c>
      <c r="C188" s="125"/>
      <c r="D188" s="170"/>
      <c r="E188" s="170"/>
      <c r="F188" s="170"/>
      <c r="G188" s="170">
        <f t="shared" si="13"/>
        <v>0</v>
      </c>
      <c r="H188" s="170">
        <f t="shared" si="14"/>
        <v>0</v>
      </c>
      <c r="I188" s="170"/>
      <c r="J188" s="170"/>
      <c r="K188" s="170"/>
      <c r="L188" s="170"/>
      <c r="M188" s="170"/>
      <c r="N188" s="170"/>
      <c r="O188" s="170"/>
      <c r="P188" s="170"/>
      <c r="Q188" s="170"/>
      <c r="R188" s="170"/>
      <c r="S188" s="170"/>
      <c r="T188" s="170"/>
      <c r="U188" s="170"/>
      <c r="V188" s="170"/>
      <c r="W188" s="170"/>
      <c r="X188" s="170"/>
      <c r="Y188" s="170"/>
      <c r="Z188" s="170"/>
      <c r="AA188" s="170"/>
      <c r="AB188" s="415">
        <f t="shared" si="15"/>
        <v>0</v>
      </c>
      <c r="AC188" s="415">
        <f t="shared" si="16"/>
        <v>0</v>
      </c>
      <c r="AE188" s="618">
        <f>IF(AE$12=TRUE,(($D188*LIQUIDACION!$L$1046)*LIQUIDACION!$D$1045/IF(AND(LIQUIDACION!$D$1044&gt;LIQUIDACION!$B$1046,LIQUIDACION!$B$1046&gt;LIQUIDACION!$D$1043),366,365)),0)</f>
        <v>0</v>
      </c>
      <c r="AF188" s="618">
        <f>IF(AF$12=TRUE,(($E188*LIQUIDACION!$L$1046)*LIQUIDACION!$D$1045/IF(AND(LIQUIDACION!$D$1044&gt;LIQUIDACION!$B$1046,LIQUIDACION!$B$1046&gt;LIQUIDACION!$D$1043),366,365)),0)</f>
        <v>0</v>
      </c>
      <c r="AG188" s="618">
        <f>IF(AG$12=TRUE,(($F188*LIQUIDACION!$L$1046)*LIQUIDACION!$D$1045/IF(AND(LIQUIDACION!$D$1044&gt;LIQUIDACION!$B$1046,LIQUIDACION!$B$1046&gt;LIQUIDACION!$D$1043),366,365)),0)</f>
        <v>0</v>
      </c>
      <c r="AH188" s="618">
        <f>IF(AH$12=TRUE,(($G188*LIQUIDACION!$L$1046)*LIQUIDACION!$D$1045/IF(AND(LIQUIDACION!$D$1044&gt;LIQUIDACION!$B$1046,LIQUIDACION!$B$1046&gt;LIQUIDACION!$D$1043),366,365)),0)</f>
        <v>0</v>
      </c>
      <c r="AI188" s="618">
        <f>IF(AI$12=TRUE,(($H188*LIQUIDACION!$L$1047)*LIQUIDACION!$D$1045/IF(AND(LIQUIDACION!$D$1044&gt;LIQUIDACION!$B$1046,LIQUIDACION!$B$1046&gt;LIQUIDACION!$D$1043),366,365)),0)</f>
        <v>0</v>
      </c>
      <c r="AJ188" s="618">
        <f>IF(AJ$12=TRUE,(($I188*LIQUIDACION!$L$1047)*LIQUIDACION!$D$1045/IF(AND(LIQUIDACION!$D$1044&gt;LIQUIDACION!$B$1046,LIQUIDACION!$B$1046&gt;LIQUIDACION!$D$1043),366,365)),0)</f>
        <v>0</v>
      </c>
      <c r="AK188" s="618">
        <f>IF(AK$12=TRUE,(($J188*LIQUIDACION!$L$1047)*LIQUIDACION!$D$1045/IF(AND(LIQUIDACION!$D$1044&gt;LIQUIDACION!$B$1046,LIQUIDACION!$B$1046&gt;LIQUIDACION!$D$1043),366,365)),0)</f>
        <v>0</v>
      </c>
      <c r="AL188" s="618">
        <f>IF(AL$12=TRUE,(($K188*LIQUIDACION!$L$1047)*LIQUIDACION!$D$1045/IF(AND(LIQUIDACION!$D$1044&gt;LIQUIDACION!$B$1046,LIQUIDACION!$B$1046&gt;LIQUIDACION!$D$1043),366,365)),0)</f>
        <v>0</v>
      </c>
      <c r="AM188" s="618">
        <f>IF(AM$12=TRUE,(($L188*LIQUIDACION!$L$1047)*LIQUIDACION!$D$1045/IF(AND(LIQUIDACION!$D$1044&gt;LIQUIDACION!$B$1046,LIQUIDACION!$B$1046&gt;LIQUIDACION!$D$1043),366,365)),0)</f>
        <v>0</v>
      </c>
      <c r="AN188" s="618">
        <f>IF(AN$12=TRUE,(($M188*LIQUIDACION!$L$1047)*LIQUIDACION!$D$1045/IF(AND(LIQUIDACION!$D$1044&gt;LIQUIDACION!$B$1046,LIQUIDACION!$B$1046&gt;LIQUIDACION!$D$1043),366,365)),0)</f>
        <v>0</v>
      </c>
      <c r="AO188" s="618">
        <f>IF(AO$12=TRUE,(($N188*LIQUIDACION!$L$1047)*LIQUIDACION!$D$1045/IF(AND(LIQUIDACION!$D$1044&gt;LIQUIDACION!$B$1046,LIQUIDACION!$B$1046&gt;LIQUIDACION!$D$1043),366,365)),0)</f>
        <v>0</v>
      </c>
      <c r="AP188" s="618">
        <f>IF(AP$12=TRUE,(($O188*LIQUIDACION!$L$1047)*LIQUIDACION!$D$1045/IF(AND(LIQUIDACION!$D$1044&gt;LIQUIDACION!$B$1046,LIQUIDACION!$B$1046&gt;LIQUIDACION!$D$1043),366,365)),0)</f>
        <v>0</v>
      </c>
      <c r="AQ188" s="618">
        <f>IF(AQ$12=TRUE,(($P188*LIQUIDACION!$L$1047)*LIQUIDACION!$D$1045/IF(AND(LIQUIDACION!$D$1044&gt;LIQUIDACION!$B$1046,LIQUIDACION!$B$1046&gt;LIQUIDACION!$D$1043),366,365)),0)</f>
        <v>0</v>
      </c>
      <c r="AR188" s="618">
        <f>IF(AR$12=TRUE,(($Q188*LIQUIDACION!$L$1047)*LIQUIDACION!$D$1045/IF(AND(LIQUIDACION!$D$1044&gt;LIQUIDACION!$B$1046,LIQUIDACION!$B$1046&gt;LIQUIDACION!$D$1043),366,365)),0)</f>
        <v>0</v>
      </c>
      <c r="AS188" s="618">
        <f>IF(AS$12=TRUE,(($R188*LIQUIDACION!$L$1047)*LIQUIDACION!$D$1045/IF(AND(LIQUIDACION!$D$1044&gt;LIQUIDACION!$B$1046,LIQUIDACION!$B$1046&gt;LIQUIDACION!$D$1043),366,365)),0)</f>
        <v>0</v>
      </c>
      <c r="AT188" s="618">
        <f>IF(AT$12=TRUE,(($S188*LIQUIDACION!$L$1047)*LIQUIDACION!$D$1045/IF(AND(LIQUIDACION!$D$1044&gt;LIQUIDACION!$B$1046,LIQUIDACION!$B$1046&gt;LIQUIDACION!$D$1043),366,365)),0)</f>
        <v>0</v>
      </c>
      <c r="AU188" s="618">
        <f>IF(AU$12=TRUE,(($T188*LIQUIDACION!$L$1047)*LIQUIDACION!$D$1045/IF(AND(LIQUIDACION!$D$1044&gt;LIQUIDACION!$B$1046,LIQUIDACION!$B$1046&gt;LIQUIDACION!$D$1043),366,365)),0)</f>
        <v>0</v>
      </c>
      <c r="AV188" s="618">
        <f>IF(AV$12=TRUE,(($U188*LIQUIDACION!$L$1047)*LIQUIDACION!$D$1045/IF(AND(LIQUIDACION!$D$1044&gt;LIQUIDACION!$B$1046,LIQUIDACION!$B$1046&gt;LIQUIDACION!$D$1043),366,365)),0)</f>
        <v>0</v>
      </c>
      <c r="AW188" s="618">
        <f>IF(AW$12=TRUE,(($V188*LIQUIDACION!$L$1047)*LIQUIDACION!$D$1045/IF(AND(LIQUIDACION!$D$1044&gt;LIQUIDACION!$B$1046,LIQUIDACION!$B$1046&gt;LIQUIDACION!$D$1043),366,365)),0)</f>
        <v>0</v>
      </c>
      <c r="AX188" s="618">
        <f>IF(AX$12=TRUE,(($W188*LIQUIDACION!$L$1047)*LIQUIDACION!$D$1045/IF(AND(LIQUIDACION!$D$1044&gt;LIQUIDACION!$B$1046,LIQUIDACION!$B$1046&gt;LIQUIDACION!$D$1043),366,365)),0)</f>
        <v>0</v>
      </c>
    </row>
    <row r="189" spans="2:50" x14ac:dyDescent="0.25">
      <c r="B189" s="121">
        <v>177</v>
      </c>
      <c r="C189" s="125"/>
      <c r="D189" s="170"/>
      <c r="E189" s="170"/>
      <c r="F189" s="170"/>
      <c r="G189" s="170">
        <f t="shared" si="13"/>
        <v>0</v>
      </c>
      <c r="H189" s="170">
        <f t="shared" si="14"/>
        <v>0</v>
      </c>
      <c r="I189" s="170"/>
      <c r="J189" s="170"/>
      <c r="K189" s="170"/>
      <c r="L189" s="170"/>
      <c r="M189" s="170"/>
      <c r="N189" s="170"/>
      <c r="O189" s="170"/>
      <c r="P189" s="170"/>
      <c r="Q189" s="170"/>
      <c r="R189" s="170"/>
      <c r="S189" s="170"/>
      <c r="T189" s="170"/>
      <c r="U189" s="170"/>
      <c r="V189" s="170"/>
      <c r="W189" s="170"/>
      <c r="X189" s="170"/>
      <c r="Y189" s="170"/>
      <c r="Z189" s="170"/>
      <c r="AA189" s="170"/>
      <c r="AB189" s="415">
        <f t="shared" si="15"/>
        <v>0</v>
      </c>
      <c r="AC189" s="415">
        <f t="shared" si="16"/>
        <v>0</v>
      </c>
      <c r="AE189" s="618">
        <f>IF(AE$12=TRUE,(($D189*LIQUIDACION!$L$1046)*LIQUIDACION!$D$1045/IF(AND(LIQUIDACION!$D$1044&gt;LIQUIDACION!$B$1046,LIQUIDACION!$B$1046&gt;LIQUIDACION!$D$1043),366,365)),0)</f>
        <v>0</v>
      </c>
      <c r="AF189" s="618">
        <f>IF(AF$12=TRUE,(($E189*LIQUIDACION!$L$1046)*LIQUIDACION!$D$1045/IF(AND(LIQUIDACION!$D$1044&gt;LIQUIDACION!$B$1046,LIQUIDACION!$B$1046&gt;LIQUIDACION!$D$1043),366,365)),0)</f>
        <v>0</v>
      </c>
      <c r="AG189" s="618">
        <f>IF(AG$12=TRUE,(($F189*LIQUIDACION!$L$1046)*LIQUIDACION!$D$1045/IF(AND(LIQUIDACION!$D$1044&gt;LIQUIDACION!$B$1046,LIQUIDACION!$B$1046&gt;LIQUIDACION!$D$1043),366,365)),0)</f>
        <v>0</v>
      </c>
      <c r="AH189" s="618">
        <f>IF(AH$12=TRUE,(($G189*LIQUIDACION!$L$1046)*LIQUIDACION!$D$1045/IF(AND(LIQUIDACION!$D$1044&gt;LIQUIDACION!$B$1046,LIQUIDACION!$B$1046&gt;LIQUIDACION!$D$1043),366,365)),0)</f>
        <v>0</v>
      </c>
      <c r="AI189" s="618">
        <f>IF(AI$12=TRUE,(($H189*LIQUIDACION!$L$1047)*LIQUIDACION!$D$1045/IF(AND(LIQUIDACION!$D$1044&gt;LIQUIDACION!$B$1046,LIQUIDACION!$B$1046&gt;LIQUIDACION!$D$1043),366,365)),0)</f>
        <v>0</v>
      </c>
      <c r="AJ189" s="618">
        <f>IF(AJ$12=TRUE,(($I189*LIQUIDACION!$L$1047)*LIQUIDACION!$D$1045/IF(AND(LIQUIDACION!$D$1044&gt;LIQUIDACION!$B$1046,LIQUIDACION!$B$1046&gt;LIQUIDACION!$D$1043),366,365)),0)</f>
        <v>0</v>
      </c>
      <c r="AK189" s="618">
        <f>IF(AK$12=TRUE,(($J189*LIQUIDACION!$L$1047)*LIQUIDACION!$D$1045/IF(AND(LIQUIDACION!$D$1044&gt;LIQUIDACION!$B$1046,LIQUIDACION!$B$1046&gt;LIQUIDACION!$D$1043),366,365)),0)</f>
        <v>0</v>
      </c>
      <c r="AL189" s="618">
        <f>IF(AL$12=TRUE,(($K189*LIQUIDACION!$L$1047)*LIQUIDACION!$D$1045/IF(AND(LIQUIDACION!$D$1044&gt;LIQUIDACION!$B$1046,LIQUIDACION!$B$1046&gt;LIQUIDACION!$D$1043),366,365)),0)</f>
        <v>0</v>
      </c>
      <c r="AM189" s="618">
        <f>IF(AM$12=TRUE,(($L189*LIQUIDACION!$L$1047)*LIQUIDACION!$D$1045/IF(AND(LIQUIDACION!$D$1044&gt;LIQUIDACION!$B$1046,LIQUIDACION!$B$1046&gt;LIQUIDACION!$D$1043),366,365)),0)</f>
        <v>0</v>
      </c>
      <c r="AN189" s="618">
        <f>IF(AN$12=TRUE,(($M189*LIQUIDACION!$L$1047)*LIQUIDACION!$D$1045/IF(AND(LIQUIDACION!$D$1044&gt;LIQUIDACION!$B$1046,LIQUIDACION!$B$1046&gt;LIQUIDACION!$D$1043),366,365)),0)</f>
        <v>0</v>
      </c>
      <c r="AO189" s="618">
        <f>IF(AO$12=TRUE,(($N189*LIQUIDACION!$L$1047)*LIQUIDACION!$D$1045/IF(AND(LIQUIDACION!$D$1044&gt;LIQUIDACION!$B$1046,LIQUIDACION!$B$1046&gt;LIQUIDACION!$D$1043),366,365)),0)</f>
        <v>0</v>
      </c>
      <c r="AP189" s="618">
        <f>IF(AP$12=TRUE,(($O189*LIQUIDACION!$L$1047)*LIQUIDACION!$D$1045/IF(AND(LIQUIDACION!$D$1044&gt;LIQUIDACION!$B$1046,LIQUIDACION!$B$1046&gt;LIQUIDACION!$D$1043),366,365)),0)</f>
        <v>0</v>
      </c>
      <c r="AQ189" s="618">
        <f>IF(AQ$12=TRUE,(($P189*LIQUIDACION!$L$1047)*LIQUIDACION!$D$1045/IF(AND(LIQUIDACION!$D$1044&gt;LIQUIDACION!$B$1046,LIQUIDACION!$B$1046&gt;LIQUIDACION!$D$1043),366,365)),0)</f>
        <v>0</v>
      </c>
      <c r="AR189" s="618">
        <f>IF(AR$12=TRUE,(($Q189*LIQUIDACION!$L$1047)*LIQUIDACION!$D$1045/IF(AND(LIQUIDACION!$D$1044&gt;LIQUIDACION!$B$1046,LIQUIDACION!$B$1046&gt;LIQUIDACION!$D$1043),366,365)),0)</f>
        <v>0</v>
      </c>
      <c r="AS189" s="618">
        <f>IF(AS$12=TRUE,(($R189*LIQUIDACION!$L$1047)*LIQUIDACION!$D$1045/IF(AND(LIQUIDACION!$D$1044&gt;LIQUIDACION!$B$1046,LIQUIDACION!$B$1046&gt;LIQUIDACION!$D$1043),366,365)),0)</f>
        <v>0</v>
      </c>
      <c r="AT189" s="618">
        <f>IF(AT$12=TRUE,(($S189*LIQUIDACION!$L$1047)*LIQUIDACION!$D$1045/IF(AND(LIQUIDACION!$D$1044&gt;LIQUIDACION!$B$1046,LIQUIDACION!$B$1046&gt;LIQUIDACION!$D$1043),366,365)),0)</f>
        <v>0</v>
      </c>
      <c r="AU189" s="618">
        <f>IF(AU$12=TRUE,(($T189*LIQUIDACION!$L$1047)*LIQUIDACION!$D$1045/IF(AND(LIQUIDACION!$D$1044&gt;LIQUIDACION!$B$1046,LIQUIDACION!$B$1046&gt;LIQUIDACION!$D$1043),366,365)),0)</f>
        <v>0</v>
      </c>
      <c r="AV189" s="618">
        <f>IF(AV$12=TRUE,(($U189*LIQUIDACION!$L$1047)*LIQUIDACION!$D$1045/IF(AND(LIQUIDACION!$D$1044&gt;LIQUIDACION!$B$1046,LIQUIDACION!$B$1046&gt;LIQUIDACION!$D$1043),366,365)),0)</f>
        <v>0</v>
      </c>
      <c r="AW189" s="618">
        <f>IF(AW$12=TRUE,(($V189*LIQUIDACION!$L$1047)*LIQUIDACION!$D$1045/IF(AND(LIQUIDACION!$D$1044&gt;LIQUIDACION!$B$1046,LIQUIDACION!$B$1046&gt;LIQUIDACION!$D$1043),366,365)),0)</f>
        <v>0</v>
      </c>
      <c r="AX189" s="618">
        <f>IF(AX$12=TRUE,(($W189*LIQUIDACION!$L$1047)*LIQUIDACION!$D$1045/IF(AND(LIQUIDACION!$D$1044&gt;LIQUIDACION!$B$1046,LIQUIDACION!$B$1046&gt;LIQUIDACION!$D$1043),366,365)),0)</f>
        <v>0</v>
      </c>
    </row>
    <row r="190" spans="2:50" x14ac:dyDescent="0.25">
      <c r="B190" s="123">
        <v>178</v>
      </c>
      <c r="C190" s="125"/>
      <c r="D190" s="170"/>
      <c r="E190" s="170"/>
      <c r="F190" s="170"/>
      <c r="G190" s="170">
        <f t="shared" si="13"/>
        <v>0</v>
      </c>
      <c r="H190" s="170">
        <f t="shared" si="14"/>
        <v>0</v>
      </c>
      <c r="I190" s="170"/>
      <c r="J190" s="170"/>
      <c r="K190" s="170"/>
      <c r="L190" s="170"/>
      <c r="M190" s="170"/>
      <c r="N190" s="170"/>
      <c r="O190" s="170"/>
      <c r="P190" s="170"/>
      <c r="Q190" s="170"/>
      <c r="R190" s="170"/>
      <c r="S190" s="170"/>
      <c r="T190" s="170"/>
      <c r="U190" s="170"/>
      <c r="V190" s="170"/>
      <c r="W190" s="170"/>
      <c r="X190" s="170"/>
      <c r="Y190" s="170"/>
      <c r="Z190" s="170"/>
      <c r="AA190" s="170"/>
      <c r="AB190" s="415">
        <f t="shared" si="15"/>
        <v>0</v>
      </c>
      <c r="AC190" s="415">
        <f t="shared" si="16"/>
        <v>0</v>
      </c>
      <c r="AE190" s="618">
        <f>IF(AE$12=TRUE,(($D190*LIQUIDACION!$L$1046)*LIQUIDACION!$D$1045/IF(AND(LIQUIDACION!$D$1044&gt;LIQUIDACION!$B$1046,LIQUIDACION!$B$1046&gt;LIQUIDACION!$D$1043),366,365)),0)</f>
        <v>0</v>
      </c>
      <c r="AF190" s="618">
        <f>IF(AF$12=TRUE,(($E190*LIQUIDACION!$L$1046)*LIQUIDACION!$D$1045/IF(AND(LIQUIDACION!$D$1044&gt;LIQUIDACION!$B$1046,LIQUIDACION!$B$1046&gt;LIQUIDACION!$D$1043),366,365)),0)</f>
        <v>0</v>
      </c>
      <c r="AG190" s="618">
        <f>IF(AG$12=TRUE,(($F190*LIQUIDACION!$L$1046)*LIQUIDACION!$D$1045/IF(AND(LIQUIDACION!$D$1044&gt;LIQUIDACION!$B$1046,LIQUIDACION!$B$1046&gt;LIQUIDACION!$D$1043),366,365)),0)</f>
        <v>0</v>
      </c>
      <c r="AH190" s="618">
        <f>IF(AH$12=TRUE,(($G190*LIQUIDACION!$L$1046)*LIQUIDACION!$D$1045/IF(AND(LIQUIDACION!$D$1044&gt;LIQUIDACION!$B$1046,LIQUIDACION!$B$1046&gt;LIQUIDACION!$D$1043),366,365)),0)</f>
        <v>0</v>
      </c>
      <c r="AI190" s="618">
        <f>IF(AI$12=TRUE,(($H190*LIQUIDACION!$L$1047)*LIQUIDACION!$D$1045/IF(AND(LIQUIDACION!$D$1044&gt;LIQUIDACION!$B$1046,LIQUIDACION!$B$1046&gt;LIQUIDACION!$D$1043),366,365)),0)</f>
        <v>0</v>
      </c>
      <c r="AJ190" s="618">
        <f>IF(AJ$12=TRUE,(($I190*LIQUIDACION!$L$1047)*LIQUIDACION!$D$1045/IF(AND(LIQUIDACION!$D$1044&gt;LIQUIDACION!$B$1046,LIQUIDACION!$B$1046&gt;LIQUIDACION!$D$1043),366,365)),0)</f>
        <v>0</v>
      </c>
      <c r="AK190" s="618">
        <f>IF(AK$12=TRUE,(($J190*LIQUIDACION!$L$1047)*LIQUIDACION!$D$1045/IF(AND(LIQUIDACION!$D$1044&gt;LIQUIDACION!$B$1046,LIQUIDACION!$B$1046&gt;LIQUIDACION!$D$1043),366,365)),0)</f>
        <v>0</v>
      </c>
      <c r="AL190" s="618">
        <f>IF(AL$12=TRUE,(($K190*LIQUIDACION!$L$1047)*LIQUIDACION!$D$1045/IF(AND(LIQUIDACION!$D$1044&gt;LIQUIDACION!$B$1046,LIQUIDACION!$B$1046&gt;LIQUIDACION!$D$1043),366,365)),0)</f>
        <v>0</v>
      </c>
      <c r="AM190" s="618">
        <f>IF(AM$12=TRUE,(($L190*LIQUIDACION!$L$1047)*LIQUIDACION!$D$1045/IF(AND(LIQUIDACION!$D$1044&gt;LIQUIDACION!$B$1046,LIQUIDACION!$B$1046&gt;LIQUIDACION!$D$1043),366,365)),0)</f>
        <v>0</v>
      </c>
      <c r="AN190" s="618">
        <f>IF(AN$12=TRUE,(($M190*LIQUIDACION!$L$1047)*LIQUIDACION!$D$1045/IF(AND(LIQUIDACION!$D$1044&gt;LIQUIDACION!$B$1046,LIQUIDACION!$B$1046&gt;LIQUIDACION!$D$1043),366,365)),0)</f>
        <v>0</v>
      </c>
      <c r="AO190" s="618">
        <f>IF(AO$12=TRUE,(($N190*LIQUIDACION!$L$1047)*LIQUIDACION!$D$1045/IF(AND(LIQUIDACION!$D$1044&gt;LIQUIDACION!$B$1046,LIQUIDACION!$B$1046&gt;LIQUIDACION!$D$1043),366,365)),0)</f>
        <v>0</v>
      </c>
      <c r="AP190" s="618">
        <f>IF(AP$12=TRUE,(($O190*LIQUIDACION!$L$1047)*LIQUIDACION!$D$1045/IF(AND(LIQUIDACION!$D$1044&gt;LIQUIDACION!$B$1046,LIQUIDACION!$B$1046&gt;LIQUIDACION!$D$1043),366,365)),0)</f>
        <v>0</v>
      </c>
      <c r="AQ190" s="618">
        <f>IF(AQ$12=TRUE,(($P190*LIQUIDACION!$L$1047)*LIQUIDACION!$D$1045/IF(AND(LIQUIDACION!$D$1044&gt;LIQUIDACION!$B$1046,LIQUIDACION!$B$1046&gt;LIQUIDACION!$D$1043),366,365)),0)</f>
        <v>0</v>
      </c>
      <c r="AR190" s="618">
        <f>IF(AR$12=TRUE,(($Q190*LIQUIDACION!$L$1047)*LIQUIDACION!$D$1045/IF(AND(LIQUIDACION!$D$1044&gt;LIQUIDACION!$B$1046,LIQUIDACION!$B$1046&gt;LIQUIDACION!$D$1043),366,365)),0)</f>
        <v>0</v>
      </c>
      <c r="AS190" s="618">
        <f>IF(AS$12=TRUE,(($R190*LIQUIDACION!$L$1047)*LIQUIDACION!$D$1045/IF(AND(LIQUIDACION!$D$1044&gt;LIQUIDACION!$B$1046,LIQUIDACION!$B$1046&gt;LIQUIDACION!$D$1043),366,365)),0)</f>
        <v>0</v>
      </c>
      <c r="AT190" s="618">
        <f>IF(AT$12=TRUE,(($S190*LIQUIDACION!$L$1047)*LIQUIDACION!$D$1045/IF(AND(LIQUIDACION!$D$1044&gt;LIQUIDACION!$B$1046,LIQUIDACION!$B$1046&gt;LIQUIDACION!$D$1043),366,365)),0)</f>
        <v>0</v>
      </c>
      <c r="AU190" s="618">
        <f>IF(AU$12=TRUE,(($T190*LIQUIDACION!$L$1047)*LIQUIDACION!$D$1045/IF(AND(LIQUIDACION!$D$1044&gt;LIQUIDACION!$B$1046,LIQUIDACION!$B$1046&gt;LIQUIDACION!$D$1043),366,365)),0)</f>
        <v>0</v>
      </c>
      <c r="AV190" s="618">
        <f>IF(AV$12=TRUE,(($U190*LIQUIDACION!$L$1047)*LIQUIDACION!$D$1045/IF(AND(LIQUIDACION!$D$1044&gt;LIQUIDACION!$B$1046,LIQUIDACION!$B$1046&gt;LIQUIDACION!$D$1043),366,365)),0)</f>
        <v>0</v>
      </c>
      <c r="AW190" s="618">
        <f>IF(AW$12=TRUE,(($V190*LIQUIDACION!$L$1047)*LIQUIDACION!$D$1045/IF(AND(LIQUIDACION!$D$1044&gt;LIQUIDACION!$B$1046,LIQUIDACION!$B$1046&gt;LIQUIDACION!$D$1043),366,365)),0)</f>
        <v>0</v>
      </c>
      <c r="AX190" s="618">
        <f>IF(AX$12=TRUE,(($W190*LIQUIDACION!$L$1047)*LIQUIDACION!$D$1045/IF(AND(LIQUIDACION!$D$1044&gt;LIQUIDACION!$B$1046,LIQUIDACION!$B$1046&gt;LIQUIDACION!$D$1043),366,365)),0)</f>
        <v>0</v>
      </c>
    </row>
    <row r="191" spans="2:50" x14ac:dyDescent="0.25">
      <c r="B191" s="121">
        <v>179</v>
      </c>
      <c r="C191" s="125"/>
      <c r="D191" s="170"/>
      <c r="E191" s="170"/>
      <c r="F191" s="170"/>
      <c r="G191" s="170">
        <f t="shared" si="13"/>
        <v>0</v>
      </c>
      <c r="H191" s="170">
        <f t="shared" si="14"/>
        <v>0</v>
      </c>
      <c r="I191" s="170"/>
      <c r="J191" s="170"/>
      <c r="K191" s="170"/>
      <c r="L191" s="170"/>
      <c r="M191" s="170"/>
      <c r="N191" s="170"/>
      <c r="O191" s="170"/>
      <c r="P191" s="170"/>
      <c r="Q191" s="170"/>
      <c r="R191" s="170"/>
      <c r="S191" s="170"/>
      <c r="T191" s="170"/>
      <c r="U191" s="170"/>
      <c r="V191" s="170"/>
      <c r="W191" s="170"/>
      <c r="X191" s="170"/>
      <c r="Y191" s="170"/>
      <c r="Z191" s="170"/>
      <c r="AA191" s="170"/>
      <c r="AB191" s="415">
        <f t="shared" si="15"/>
        <v>0</v>
      </c>
      <c r="AC191" s="415">
        <f t="shared" si="16"/>
        <v>0</v>
      </c>
      <c r="AE191" s="618">
        <f>IF(AE$12=TRUE,(($D191*LIQUIDACION!$L$1046)*LIQUIDACION!$D$1045/IF(AND(LIQUIDACION!$D$1044&gt;LIQUIDACION!$B$1046,LIQUIDACION!$B$1046&gt;LIQUIDACION!$D$1043),366,365)),0)</f>
        <v>0</v>
      </c>
      <c r="AF191" s="618">
        <f>IF(AF$12=TRUE,(($E191*LIQUIDACION!$L$1046)*LIQUIDACION!$D$1045/IF(AND(LIQUIDACION!$D$1044&gt;LIQUIDACION!$B$1046,LIQUIDACION!$B$1046&gt;LIQUIDACION!$D$1043),366,365)),0)</f>
        <v>0</v>
      </c>
      <c r="AG191" s="618">
        <f>IF(AG$12=TRUE,(($F191*LIQUIDACION!$L$1046)*LIQUIDACION!$D$1045/IF(AND(LIQUIDACION!$D$1044&gt;LIQUIDACION!$B$1046,LIQUIDACION!$B$1046&gt;LIQUIDACION!$D$1043),366,365)),0)</f>
        <v>0</v>
      </c>
      <c r="AH191" s="618">
        <f>IF(AH$12=TRUE,(($G191*LIQUIDACION!$L$1046)*LIQUIDACION!$D$1045/IF(AND(LIQUIDACION!$D$1044&gt;LIQUIDACION!$B$1046,LIQUIDACION!$B$1046&gt;LIQUIDACION!$D$1043),366,365)),0)</f>
        <v>0</v>
      </c>
      <c r="AI191" s="618">
        <f>IF(AI$12=TRUE,(($H191*LIQUIDACION!$L$1047)*LIQUIDACION!$D$1045/IF(AND(LIQUIDACION!$D$1044&gt;LIQUIDACION!$B$1046,LIQUIDACION!$B$1046&gt;LIQUIDACION!$D$1043),366,365)),0)</f>
        <v>0</v>
      </c>
      <c r="AJ191" s="618">
        <f>IF(AJ$12=TRUE,(($I191*LIQUIDACION!$L$1047)*LIQUIDACION!$D$1045/IF(AND(LIQUIDACION!$D$1044&gt;LIQUIDACION!$B$1046,LIQUIDACION!$B$1046&gt;LIQUIDACION!$D$1043),366,365)),0)</f>
        <v>0</v>
      </c>
      <c r="AK191" s="618">
        <f>IF(AK$12=TRUE,(($J191*LIQUIDACION!$L$1047)*LIQUIDACION!$D$1045/IF(AND(LIQUIDACION!$D$1044&gt;LIQUIDACION!$B$1046,LIQUIDACION!$B$1046&gt;LIQUIDACION!$D$1043),366,365)),0)</f>
        <v>0</v>
      </c>
      <c r="AL191" s="618">
        <f>IF(AL$12=TRUE,(($K191*LIQUIDACION!$L$1047)*LIQUIDACION!$D$1045/IF(AND(LIQUIDACION!$D$1044&gt;LIQUIDACION!$B$1046,LIQUIDACION!$B$1046&gt;LIQUIDACION!$D$1043),366,365)),0)</f>
        <v>0</v>
      </c>
      <c r="AM191" s="618">
        <f>IF(AM$12=TRUE,(($L191*LIQUIDACION!$L$1047)*LIQUIDACION!$D$1045/IF(AND(LIQUIDACION!$D$1044&gt;LIQUIDACION!$B$1046,LIQUIDACION!$B$1046&gt;LIQUIDACION!$D$1043),366,365)),0)</f>
        <v>0</v>
      </c>
      <c r="AN191" s="618">
        <f>IF(AN$12=TRUE,(($M191*LIQUIDACION!$L$1047)*LIQUIDACION!$D$1045/IF(AND(LIQUIDACION!$D$1044&gt;LIQUIDACION!$B$1046,LIQUIDACION!$B$1046&gt;LIQUIDACION!$D$1043),366,365)),0)</f>
        <v>0</v>
      </c>
      <c r="AO191" s="618">
        <f>IF(AO$12=TRUE,(($N191*LIQUIDACION!$L$1047)*LIQUIDACION!$D$1045/IF(AND(LIQUIDACION!$D$1044&gt;LIQUIDACION!$B$1046,LIQUIDACION!$B$1046&gt;LIQUIDACION!$D$1043),366,365)),0)</f>
        <v>0</v>
      </c>
      <c r="AP191" s="618">
        <f>IF(AP$12=TRUE,(($O191*LIQUIDACION!$L$1047)*LIQUIDACION!$D$1045/IF(AND(LIQUIDACION!$D$1044&gt;LIQUIDACION!$B$1046,LIQUIDACION!$B$1046&gt;LIQUIDACION!$D$1043),366,365)),0)</f>
        <v>0</v>
      </c>
      <c r="AQ191" s="618">
        <f>IF(AQ$12=TRUE,(($P191*LIQUIDACION!$L$1047)*LIQUIDACION!$D$1045/IF(AND(LIQUIDACION!$D$1044&gt;LIQUIDACION!$B$1046,LIQUIDACION!$B$1046&gt;LIQUIDACION!$D$1043),366,365)),0)</f>
        <v>0</v>
      </c>
      <c r="AR191" s="618">
        <f>IF(AR$12=TRUE,(($Q191*LIQUIDACION!$L$1047)*LIQUIDACION!$D$1045/IF(AND(LIQUIDACION!$D$1044&gt;LIQUIDACION!$B$1046,LIQUIDACION!$B$1046&gt;LIQUIDACION!$D$1043),366,365)),0)</f>
        <v>0</v>
      </c>
      <c r="AS191" s="618">
        <f>IF(AS$12=TRUE,(($R191*LIQUIDACION!$L$1047)*LIQUIDACION!$D$1045/IF(AND(LIQUIDACION!$D$1044&gt;LIQUIDACION!$B$1046,LIQUIDACION!$B$1046&gt;LIQUIDACION!$D$1043),366,365)),0)</f>
        <v>0</v>
      </c>
      <c r="AT191" s="618">
        <f>IF(AT$12=TRUE,(($S191*LIQUIDACION!$L$1047)*LIQUIDACION!$D$1045/IF(AND(LIQUIDACION!$D$1044&gt;LIQUIDACION!$B$1046,LIQUIDACION!$B$1046&gt;LIQUIDACION!$D$1043),366,365)),0)</f>
        <v>0</v>
      </c>
      <c r="AU191" s="618">
        <f>IF(AU$12=TRUE,(($T191*LIQUIDACION!$L$1047)*LIQUIDACION!$D$1045/IF(AND(LIQUIDACION!$D$1044&gt;LIQUIDACION!$B$1046,LIQUIDACION!$B$1046&gt;LIQUIDACION!$D$1043),366,365)),0)</f>
        <v>0</v>
      </c>
      <c r="AV191" s="618">
        <f>IF(AV$12=TRUE,(($U191*LIQUIDACION!$L$1047)*LIQUIDACION!$D$1045/IF(AND(LIQUIDACION!$D$1044&gt;LIQUIDACION!$B$1046,LIQUIDACION!$B$1046&gt;LIQUIDACION!$D$1043),366,365)),0)</f>
        <v>0</v>
      </c>
      <c r="AW191" s="618">
        <f>IF(AW$12=TRUE,(($V191*LIQUIDACION!$L$1047)*LIQUIDACION!$D$1045/IF(AND(LIQUIDACION!$D$1044&gt;LIQUIDACION!$B$1046,LIQUIDACION!$B$1046&gt;LIQUIDACION!$D$1043),366,365)),0)</f>
        <v>0</v>
      </c>
      <c r="AX191" s="618">
        <f>IF(AX$12=TRUE,(($W191*LIQUIDACION!$L$1047)*LIQUIDACION!$D$1045/IF(AND(LIQUIDACION!$D$1044&gt;LIQUIDACION!$B$1046,LIQUIDACION!$B$1046&gt;LIQUIDACION!$D$1043),366,365)),0)</f>
        <v>0</v>
      </c>
    </row>
    <row r="192" spans="2:50" x14ac:dyDescent="0.25">
      <c r="B192" s="123">
        <v>180</v>
      </c>
      <c r="C192" s="125"/>
      <c r="D192" s="170"/>
      <c r="E192" s="170"/>
      <c r="F192" s="170"/>
      <c r="G192" s="170">
        <f t="shared" si="13"/>
        <v>0</v>
      </c>
      <c r="H192" s="170">
        <f t="shared" si="14"/>
        <v>0</v>
      </c>
      <c r="I192" s="170"/>
      <c r="J192" s="170"/>
      <c r="K192" s="170"/>
      <c r="L192" s="170"/>
      <c r="M192" s="170"/>
      <c r="N192" s="170"/>
      <c r="O192" s="170"/>
      <c r="P192" s="170"/>
      <c r="Q192" s="170"/>
      <c r="R192" s="170"/>
      <c r="S192" s="170"/>
      <c r="T192" s="170"/>
      <c r="U192" s="170"/>
      <c r="V192" s="170"/>
      <c r="W192" s="170"/>
      <c r="X192" s="170"/>
      <c r="Y192" s="170"/>
      <c r="Z192" s="170"/>
      <c r="AA192" s="170"/>
      <c r="AB192" s="415">
        <f t="shared" si="15"/>
        <v>0</v>
      </c>
      <c r="AC192" s="415">
        <f t="shared" si="16"/>
        <v>0</v>
      </c>
      <c r="AE192" s="618">
        <f>IF(AE$12=TRUE,(($D192*LIQUIDACION!$L$1046)*LIQUIDACION!$D$1045/IF(AND(LIQUIDACION!$D$1044&gt;LIQUIDACION!$B$1046,LIQUIDACION!$B$1046&gt;LIQUIDACION!$D$1043),366,365)),0)</f>
        <v>0</v>
      </c>
      <c r="AF192" s="618">
        <f>IF(AF$12=TRUE,(($E192*LIQUIDACION!$L$1046)*LIQUIDACION!$D$1045/IF(AND(LIQUIDACION!$D$1044&gt;LIQUIDACION!$B$1046,LIQUIDACION!$B$1046&gt;LIQUIDACION!$D$1043),366,365)),0)</f>
        <v>0</v>
      </c>
      <c r="AG192" s="618">
        <f>IF(AG$12=TRUE,(($F192*LIQUIDACION!$L$1046)*LIQUIDACION!$D$1045/IF(AND(LIQUIDACION!$D$1044&gt;LIQUIDACION!$B$1046,LIQUIDACION!$B$1046&gt;LIQUIDACION!$D$1043),366,365)),0)</f>
        <v>0</v>
      </c>
      <c r="AH192" s="618">
        <f>IF(AH$12=TRUE,(($G192*LIQUIDACION!$L$1046)*LIQUIDACION!$D$1045/IF(AND(LIQUIDACION!$D$1044&gt;LIQUIDACION!$B$1046,LIQUIDACION!$B$1046&gt;LIQUIDACION!$D$1043),366,365)),0)</f>
        <v>0</v>
      </c>
      <c r="AI192" s="618">
        <f>IF(AI$12=TRUE,(($H192*LIQUIDACION!$L$1047)*LIQUIDACION!$D$1045/IF(AND(LIQUIDACION!$D$1044&gt;LIQUIDACION!$B$1046,LIQUIDACION!$B$1046&gt;LIQUIDACION!$D$1043),366,365)),0)</f>
        <v>0</v>
      </c>
      <c r="AJ192" s="618">
        <f>IF(AJ$12=TRUE,(($I192*LIQUIDACION!$L$1047)*LIQUIDACION!$D$1045/IF(AND(LIQUIDACION!$D$1044&gt;LIQUIDACION!$B$1046,LIQUIDACION!$B$1046&gt;LIQUIDACION!$D$1043),366,365)),0)</f>
        <v>0</v>
      </c>
      <c r="AK192" s="618">
        <f>IF(AK$12=TRUE,(($J192*LIQUIDACION!$L$1047)*LIQUIDACION!$D$1045/IF(AND(LIQUIDACION!$D$1044&gt;LIQUIDACION!$B$1046,LIQUIDACION!$B$1046&gt;LIQUIDACION!$D$1043),366,365)),0)</f>
        <v>0</v>
      </c>
      <c r="AL192" s="618">
        <f>IF(AL$12=TRUE,(($K192*LIQUIDACION!$L$1047)*LIQUIDACION!$D$1045/IF(AND(LIQUIDACION!$D$1044&gt;LIQUIDACION!$B$1046,LIQUIDACION!$B$1046&gt;LIQUIDACION!$D$1043),366,365)),0)</f>
        <v>0</v>
      </c>
      <c r="AM192" s="618">
        <f>IF(AM$12=TRUE,(($L192*LIQUIDACION!$L$1047)*LIQUIDACION!$D$1045/IF(AND(LIQUIDACION!$D$1044&gt;LIQUIDACION!$B$1046,LIQUIDACION!$B$1046&gt;LIQUIDACION!$D$1043),366,365)),0)</f>
        <v>0</v>
      </c>
      <c r="AN192" s="618">
        <f>IF(AN$12=TRUE,(($M192*LIQUIDACION!$L$1047)*LIQUIDACION!$D$1045/IF(AND(LIQUIDACION!$D$1044&gt;LIQUIDACION!$B$1046,LIQUIDACION!$B$1046&gt;LIQUIDACION!$D$1043),366,365)),0)</f>
        <v>0</v>
      </c>
      <c r="AO192" s="618">
        <f>IF(AO$12=TRUE,(($N192*LIQUIDACION!$L$1047)*LIQUIDACION!$D$1045/IF(AND(LIQUIDACION!$D$1044&gt;LIQUIDACION!$B$1046,LIQUIDACION!$B$1046&gt;LIQUIDACION!$D$1043),366,365)),0)</f>
        <v>0</v>
      </c>
      <c r="AP192" s="618">
        <f>IF(AP$12=TRUE,(($O192*LIQUIDACION!$L$1047)*LIQUIDACION!$D$1045/IF(AND(LIQUIDACION!$D$1044&gt;LIQUIDACION!$B$1046,LIQUIDACION!$B$1046&gt;LIQUIDACION!$D$1043),366,365)),0)</f>
        <v>0</v>
      </c>
      <c r="AQ192" s="618">
        <f>IF(AQ$12=TRUE,(($P192*LIQUIDACION!$L$1047)*LIQUIDACION!$D$1045/IF(AND(LIQUIDACION!$D$1044&gt;LIQUIDACION!$B$1046,LIQUIDACION!$B$1046&gt;LIQUIDACION!$D$1043),366,365)),0)</f>
        <v>0</v>
      </c>
      <c r="AR192" s="618">
        <f>IF(AR$12=TRUE,(($Q192*LIQUIDACION!$L$1047)*LIQUIDACION!$D$1045/IF(AND(LIQUIDACION!$D$1044&gt;LIQUIDACION!$B$1046,LIQUIDACION!$B$1046&gt;LIQUIDACION!$D$1043),366,365)),0)</f>
        <v>0</v>
      </c>
      <c r="AS192" s="618">
        <f>IF(AS$12=TRUE,(($R192*LIQUIDACION!$L$1047)*LIQUIDACION!$D$1045/IF(AND(LIQUIDACION!$D$1044&gt;LIQUIDACION!$B$1046,LIQUIDACION!$B$1046&gt;LIQUIDACION!$D$1043),366,365)),0)</f>
        <v>0</v>
      </c>
      <c r="AT192" s="618">
        <f>IF(AT$12=TRUE,(($S192*LIQUIDACION!$L$1047)*LIQUIDACION!$D$1045/IF(AND(LIQUIDACION!$D$1044&gt;LIQUIDACION!$B$1046,LIQUIDACION!$B$1046&gt;LIQUIDACION!$D$1043),366,365)),0)</f>
        <v>0</v>
      </c>
      <c r="AU192" s="618">
        <f>IF(AU$12=TRUE,(($T192*LIQUIDACION!$L$1047)*LIQUIDACION!$D$1045/IF(AND(LIQUIDACION!$D$1044&gt;LIQUIDACION!$B$1046,LIQUIDACION!$B$1046&gt;LIQUIDACION!$D$1043),366,365)),0)</f>
        <v>0</v>
      </c>
      <c r="AV192" s="618">
        <f>IF(AV$12=TRUE,(($U192*LIQUIDACION!$L$1047)*LIQUIDACION!$D$1045/IF(AND(LIQUIDACION!$D$1044&gt;LIQUIDACION!$B$1046,LIQUIDACION!$B$1046&gt;LIQUIDACION!$D$1043),366,365)),0)</f>
        <v>0</v>
      </c>
      <c r="AW192" s="618">
        <f>IF(AW$12=TRUE,(($V192*LIQUIDACION!$L$1047)*LIQUIDACION!$D$1045/IF(AND(LIQUIDACION!$D$1044&gt;LIQUIDACION!$B$1046,LIQUIDACION!$B$1046&gt;LIQUIDACION!$D$1043),366,365)),0)</f>
        <v>0</v>
      </c>
      <c r="AX192" s="618">
        <f>IF(AX$12=TRUE,(($W192*LIQUIDACION!$L$1047)*LIQUIDACION!$D$1045/IF(AND(LIQUIDACION!$D$1044&gt;LIQUIDACION!$B$1046,LIQUIDACION!$B$1046&gt;LIQUIDACION!$D$1043),366,365)),0)</f>
        <v>0</v>
      </c>
    </row>
    <row r="193" spans="2:50" x14ac:dyDescent="0.25">
      <c r="B193" s="121">
        <v>181</v>
      </c>
      <c r="C193" s="125"/>
      <c r="D193" s="170"/>
      <c r="E193" s="170"/>
      <c r="F193" s="170"/>
      <c r="G193" s="170">
        <f t="shared" si="13"/>
        <v>0</v>
      </c>
      <c r="H193" s="170">
        <f t="shared" si="14"/>
        <v>0</v>
      </c>
      <c r="I193" s="170"/>
      <c r="J193" s="170"/>
      <c r="K193" s="170"/>
      <c r="L193" s="170"/>
      <c r="M193" s="170"/>
      <c r="N193" s="170"/>
      <c r="O193" s="170"/>
      <c r="P193" s="170"/>
      <c r="Q193" s="170"/>
      <c r="R193" s="170"/>
      <c r="S193" s="170"/>
      <c r="T193" s="170"/>
      <c r="U193" s="170"/>
      <c r="V193" s="170"/>
      <c r="W193" s="170"/>
      <c r="X193" s="170"/>
      <c r="Y193" s="170"/>
      <c r="Z193" s="170"/>
      <c r="AA193" s="170"/>
      <c r="AB193" s="415">
        <f t="shared" si="15"/>
        <v>0</v>
      </c>
      <c r="AC193" s="415">
        <f t="shared" si="16"/>
        <v>0</v>
      </c>
      <c r="AE193" s="618">
        <f>IF(AE$12=TRUE,(($D193*LIQUIDACION!$L$1046)*LIQUIDACION!$D$1045/IF(AND(LIQUIDACION!$D$1044&gt;LIQUIDACION!$B$1046,LIQUIDACION!$B$1046&gt;LIQUIDACION!$D$1043),366,365)),0)</f>
        <v>0</v>
      </c>
      <c r="AF193" s="618">
        <f>IF(AF$12=TRUE,(($E193*LIQUIDACION!$L$1046)*LIQUIDACION!$D$1045/IF(AND(LIQUIDACION!$D$1044&gt;LIQUIDACION!$B$1046,LIQUIDACION!$B$1046&gt;LIQUIDACION!$D$1043),366,365)),0)</f>
        <v>0</v>
      </c>
      <c r="AG193" s="618">
        <f>IF(AG$12=TRUE,(($F193*LIQUIDACION!$L$1046)*LIQUIDACION!$D$1045/IF(AND(LIQUIDACION!$D$1044&gt;LIQUIDACION!$B$1046,LIQUIDACION!$B$1046&gt;LIQUIDACION!$D$1043),366,365)),0)</f>
        <v>0</v>
      </c>
      <c r="AH193" s="618">
        <f>IF(AH$12=TRUE,(($G193*LIQUIDACION!$L$1046)*LIQUIDACION!$D$1045/IF(AND(LIQUIDACION!$D$1044&gt;LIQUIDACION!$B$1046,LIQUIDACION!$B$1046&gt;LIQUIDACION!$D$1043),366,365)),0)</f>
        <v>0</v>
      </c>
      <c r="AI193" s="618">
        <f>IF(AI$12=TRUE,(($H193*LIQUIDACION!$L$1047)*LIQUIDACION!$D$1045/IF(AND(LIQUIDACION!$D$1044&gt;LIQUIDACION!$B$1046,LIQUIDACION!$B$1046&gt;LIQUIDACION!$D$1043),366,365)),0)</f>
        <v>0</v>
      </c>
      <c r="AJ193" s="618">
        <f>IF(AJ$12=TRUE,(($I193*LIQUIDACION!$L$1047)*LIQUIDACION!$D$1045/IF(AND(LIQUIDACION!$D$1044&gt;LIQUIDACION!$B$1046,LIQUIDACION!$B$1046&gt;LIQUIDACION!$D$1043),366,365)),0)</f>
        <v>0</v>
      </c>
      <c r="AK193" s="618">
        <f>IF(AK$12=TRUE,(($J193*LIQUIDACION!$L$1047)*LIQUIDACION!$D$1045/IF(AND(LIQUIDACION!$D$1044&gt;LIQUIDACION!$B$1046,LIQUIDACION!$B$1046&gt;LIQUIDACION!$D$1043),366,365)),0)</f>
        <v>0</v>
      </c>
      <c r="AL193" s="618">
        <f>IF(AL$12=TRUE,(($K193*LIQUIDACION!$L$1047)*LIQUIDACION!$D$1045/IF(AND(LIQUIDACION!$D$1044&gt;LIQUIDACION!$B$1046,LIQUIDACION!$B$1046&gt;LIQUIDACION!$D$1043),366,365)),0)</f>
        <v>0</v>
      </c>
      <c r="AM193" s="618">
        <f>IF(AM$12=TRUE,(($L193*LIQUIDACION!$L$1047)*LIQUIDACION!$D$1045/IF(AND(LIQUIDACION!$D$1044&gt;LIQUIDACION!$B$1046,LIQUIDACION!$B$1046&gt;LIQUIDACION!$D$1043),366,365)),0)</f>
        <v>0</v>
      </c>
      <c r="AN193" s="618">
        <f>IF(AN$12=TRUE,(($M193*LIQUIDACION!$L$1047)*LIQUIDACION!$D$1045/IF(AND(LIQUIDACION!$D$1044&gt;LIQUIDACION!$B$1046,LIQUIDACION!$B$1046&gt;LIQUIDACION!$D$1043),366,365)),0)</f>
        <v>0</v>
      </c>
      <c r="AO193" s="618">
        <f>IF(AO$12=TRUE,(($N193*LIQUIDACION!$L$1047)*LIQUIDACION!$D$1045/IF(AND(LIQUIDACION!$D$1044&gt;LIQUIDACION!$B$1046,LIQUIDACION!$B$1046&gt;LIQUIDACION!$D$1043),366,365)),0)</f>
        <v>0</v>
      </c>
      <c r="AP193" s="618">
        <f>IF(AP$12=TRUE,(($O193*LIQUIDACION!$L$1047)*LIQUIDACION!$D$1045/IF(AND(LIQUIDACION!$D$1044&gt;LIQUIDACION!$B$1046,LIQUIDACION!$B$1046&gt;LIQUIDACION!$D$1043),366,365)),0)</f>
        <v>0</v>
      </c>
      <c r="AQ193" s="618">
        <f>IF(AQ$12=TRUE,(($P193*LIQUIDACION!$L$1047)*LIQUIDACION!$D$1045/IF(AND(LIQUIDACION!$D$1044&gt;LIQUIDACION!$B$1046,LIQUIDACION!$B$1046&gt;LIQUIDACION!$D$1043),366,365)),0)</f>
        <v>0</v>
      </c>
      <c r="AR193" s="618">
        <f>IF(AR$12=TRUE,(($Q193*LIQUIDACION!$L$1047)*LIQUIDACION!$D$1045/IF(AND(LIQUIDACION!$D$1044&gt;LIQUIDACION!$B$1046,LIQUIDACION!$B$1046&gt;LIQUIDACION!$D$1043),366,365)),0)</f>
        <v>0</v>
      </c>
      <c r="AS193" s="618">
        <f>IF(AS$12=TRUE,(($R193*LIQUIDACION!$L$1047)*LIQUIDACION!$D$1045/IF(AND(LIQUIDACION!$D$1044&gt;LIQUIDACION!$B$1046,LIQUIDACION!$B$1046&gt;LIQUIDACION!$D$1043),366,365)),0)</f>
        <v>0</v>
      </c>
      <c r="AT193" s="618">
        <f>IF(AT$12=TRUE,(($S193*LIQUIDACION!$L$1047)*LIQUIDACION!$D$1045/IF(AND(LIQUIDACION!$D$1044&gt;LIQUIDACION!$B$1046,LIQUIDACION!$B$1046&gt;LIQUIDACION!$D$1043),366,365)),0)</f>
        <v>0</v>
      </c>
      <c r="AU193" s="618">
        <f>IF(AU$12=TRUE,(($T193*LIQUIDACION!$L$1047)*LIQUIDACION!$D$1045/IF(AND(LIQUIDACION!$D$1044&gt;LIQUIDACION!$B$1046,LIQUIDACION!$B$1046&gt;LIQUIDACION!$D$1043),366,365)),0)</f>
        <v>0</v>
      </c>
      <c r="AV193" s="618">
        <f>IF(AV$12=TRUE,(($U193*LIQUIDACION!$L$1047)*LIQUIDACION!$D$1045/IF(AND(LIQUIDACION!$D$1044&gt;LIQUIDACION!$B$1046,LIQUIDACION!$B$1046&gt;LIQUIDACION!$D$1043),366,365)),0)</f>
        <v>0</v>
      </c>
      <c r="AW193" s="618">
        <f>IF(AW$12=TRUE,(($V193*LIQUIDACION!$L$1047)*LIQUIDACION!$D$1045/IF(AND(LIQUIDACION!$D$1044&gt;LIQUIDACION!$B$1046,LIQUIDACION!$B$1046&gt;LIQUIDACION!$D$1043),366,365)),0)</f>
        <v>0</v>
      </c>
      <c r="AX193" s="618">
        <f>IF(AX$12=TRUE,(($W193*LIQUIDACION!$L$1047)*LIQUIDACION!$D$1045/IF(AND(LIQUIDACION!$D$1044&gt;LIQUIDACION!$B$1046,LIQUIDACION!$B$1046&gt;LIQUIDACION!$D$1043),366,365)),0)</f>
        <v>0</v>
      </c>
    </row>
    <row r="194" spans="2:50" x14ac:dyDescent="0.25">
      <c r="B194" s="123">
        <v>182</v>
      </c>
      <c r="C194" s="125"/>
      <c r="D194" s="170"/>
      <c r="E194" s="170"/>
      <c r="F194" s="170"/>
      <c r="G194" s="170">
        <f t="shared" si="13"/>
        <v>0</v>
      </c>
      <c r="H194" s="170">
        <f t="shared" si="14"/>
        <v>0</v>
      </c>
      <c r="I194" s="170"/>
      <c r="J194" s="170"/>
      <c r="K194" s="170"/>
      <c r="L194" s="170"/>
      <c r="M194" s="170"/>
      <c r="N194" s="170"/>
      <c r="O194" s="170"/>
      <c r="P194" s="170"/>
      <c r="Q194" s="170"/>
      <c r="R194" s="170"/>
      <c r="S194" s="170"/>
      <c r="T194" s="170"/>
      <c r="U194" s="170"/>
      <c r="V194" s="170"/>
      <c r="W194" s="170"/>
      <c r="X194" s="170"/>
      <c r="Y194" s="170"/>
      <c r="Z194" s="170"/>
      <c r="AA194" s="170"/>
      <c r="AB194" s="415">
        <f t="shared" si="15"/>
        <v>0</v>
      </c>
      <c r="AC194" s="415">
        <f t="shared" si="16"/>
        <v>0</v>
      </c>
      <c r="AE194" s="618">
        <f>IF(AE$12=TRUE,(($D194*LIQUIDACION!$L$1046)*LIQUIDACION!$D$1045/IF(AND(LIQUIDACION!$D$1044&gt;LIQUIDACION!$B$1046,LIQUIDACION!$B$1046&gt;LIQUIDACION!$D$1043),366,365)),0)</f>
        <v>0</v>
      </c>
      <c r="AF194" s="618">
        <f>IF(AF$12=TRUE,(($E194*LIQUIDACION!$L$1046)*LIQUIDACION!$D$1045/IF(AND(LIQUIDACION!$D$1044&gt;LIQUIDACION!$B$1046,LIQUIDACION!$B$1046&gt;LIQUIDACION!$D$1043),366,365)),0)</f>
        <v>0</v>
      </c>
      <c r="AG194" s="618">
        <f>IF(AG$12=TRUE,(($F194*LIQUIDACION!$L$1046)*LIQUIDACION!$D$1045/IF(AND(LIQUIDACION!$D$1044&gt;LIQUIDACION!$B$1046,LIQUIDACION!$B$1046&gt;LIQUIDACION!$D$1043),366,365)),0)</f>
        <v>0</v>
      </c>
      <c r="AH194" s="618">
        <f>IF(AH$12=TRUE,(($G194*LIQUIDACION!$L$1046)*LIQUIDACION!$D$1045/IF(AND(LIQUIDACION!$D$1044&gt;LIQUIDACION!$B$1046,LIQUIDACION!$B$1046&gt;LIQUIDACION!$D$1043),366,365)),0)</f>
        <v>0</v>
      </c>
      <c r="AI194" s="618">
        <f>IF(AI$12=TRUE,(($H194*LIQUIDACION!$L$1047)*LIQUIDACION!$D$1045/IF(AND(LIQUIDACION!$D$1044&gt;LIQUIDACION!$B$1046,LIQUIDACION!$B$1046&gt;LIQUIDACION!$D$1043),366,365)),0)</f>
        <v>0</v>
      </c>
      <c r="AJ194" s="618">
        <f>IF(AJ$12=TRUE,(($I194*LIQUIDACION!$L$1047)*LIQUIDACION!$D$1045/IF(AND(LIQUIDACION!$D$1044&gt;LIQUIDACION!$B$1046,LIQUIDACION!$B$1046&gt;LIQUIDACION!$D$1043),366,365)),0)</f>
        <v>0</v>
      </c>
      <c r="AK194" s="618">
        <f>IF(AK$12=TRUE,(($J194*LIQUIDACION!$L$1047)*LIQUIDACION!$D$1045/IF(AND(LIQUIDACION!$D$1044&gt;LIQUIDACION!$B$1046,LIQUIDACION!$B$1046&gt;LIQUIDACION!$D$1043),366,365)),0)</f>
        <v>0</v>
      </c>
      <c r="AL194" s="618">
        <f>IF(AL$12=TRUE,(($K194*LIQUIDACION!$L$1047)*LIQUIDACION!$D$1045/IF(AND(LIQUIDACION!$D$1044&gt;LIQUIDACION!$B$1046,LIQUIDACION!$B$1046&gt;LIQUIDACION!$D$1043),366,365)),0)</f>
        <v>0</v>
      </c>
      <c r="AM194" s="618">
        <f>IF(AM$12=TRUE,(($L194*LIQUIDACION!$L$1047)*LIQUIDACION!$D$1045/IF(AND(LIQUIDACION!$D$1044&gt;LIQUIDACION!$B$1046,LIQUIDACION!$B$1046&gt;LIQUIDACION!$D$1043),366,365)),0)</f>
        <v>0</v>
      </c>
      <c r="AN194" s="618">
        <f>IF(AN$12=TRUE,(($M194*LIQUIDACION!$L$1047)*LIQUIDACION!$D$1045/IF(AND(LIQUIDACION!$D$1044&gt;LIQUIDACION!$B$1046,LIQUIDACION!$B$1046&gt;LIQUIDACION!$D$1043),366,365)),0)</f>
        <v>0</v>
      </c>
      <c r="AO194" s="618">
        <f>IF(AO$12=TRUE,(($N194*LIQUIDACION!$L$1047)*LIQUIDACION!$D$1045/IF(AND(LIQUIDACION!$D$1044&gt;LIQUIDACION!$B$1046,LIQUIDACION!$B$1046&gt;LIQUIDACION!$D$1043),366,365)),0)</f>
        <v>0</v>
      </c>
      <c r="AP194" s="618">
        <f>IF(AP$12=TRUE,(($O194*LIQUIDACION!$L$1047)*LIQUIDACION!$D$1045/IF(AND(LIQUIDACION!$D$1044&gt;LIQUIDACION!$B$1046,LIQUIDACION!$B$1046&gt;LIQUIDACION!$D$1043),366,365)),0)</f>
        <v>0</v>
      </c>
      <c r="AQ194" s="618">
        <f>IF(AQ$12=TRUE,(($P194*LIQUIDACION!$L$1047)*LIQUIDACION!$D$1045/IF(AND(LIQUIDACION!$D$1044&gt;LIQUIDACION!$B$1046,LIQUIDACION!$B$1046&gt;LIQUIDACION!$D$1043),366,365)),0)</f>
        <v>0</v>
      </c>
      <c r="AR194" s="618">
        <f>IF(AR$12=TRUE,(($Q194*LIQUIDACION!$L$1047)*LIQUIDACION!$D$1045/IF(AND(LIQUIDACION!$D$1044&gt;LIQUIDACION!$B$1046,LIQUIDACION!$B$1046&gt;LIQUIDACION!$D$1043),366,365)),0)</f>
        <v>0</v>
      </c>
      <c r="AS194" s="618">
        <f>IF(AS$12=TRUE,(($R194*LIQUIDACION!$L$1047)*LIQUIDACION!$D$1045/IF(AND(LIQUIDACION!$D$1044&gt;LIQUIDACION!$B$1046,LIQUIDACION!$B$1046&gt;LIQUIDACION!$D$1043),366,365)),0)</f>
        <v>0</v>
      </c>
      <c r="AT194" s="618">
        <f>IF(AT$12=TRUE,(($S194*LIQUIDACION!$L$1047)*LIQUIDACION!$D$1045/IF(AND(LIQUIDACION!$D$1044&gt;LIQUIDACION!$B$1046,LIQUIDACION!$B$1046&gt;LIQUIDACION!$D$1043),366,365)),0)</f>
        <v>0</v>
      </c>
      <c r="AU194" s="618">
        <f>IF(AU$12=TRUE,(($T194*LIQUIDACION!$L$1047)*LIQUIDACION!$D$1045/IF(AND(LIQUIDACION!$D$1044&gt;LIQUIDACION!$B$1046,LIQUIDACION!$B$1046&gt;LIQUIDACION!$D$1043),366,365)),0)</f>
        <v>0</v>
      </c>
      <c r="AV194" s="618">
        <f>IF(AV$12=TRUE,(($U194*LIQUIDACION!$L$1047)*LIQUIDACION!$D$1045/IF(AND(LIQUIDACION!$D$1044&gt;LIQUIDACION!$B$1046,LIQUIDACION!$B$1046&gt;LIQUIDACION!$D$1043),366,365)),0)</f>
        <v>0</v>
      </c>
      <c r="AW194" s="618">
        <f>IF(AW$12=TRUE,(($V194*LIQUIDACION!$L$1047)*LIQUIDACION!$D$1045/IF(AND(LIQUIDACION!$D$1044&gt;LIQUIDACION!$B$1046,LIQUIDACION!$B$1046&gt;LIQUIDACION!$D$1043),366,365)),0)</f>
        <v>0</v>
      </c>
      <c r="AX194" s="618">
        <f>IF(AX$12=TRUE,(($W194*LIQUIDACION!$L$1047)*LIQUIDACION!$D$1045/IF(AND(LIQUIDACION!$D$1044&gt;LIQUIDACION!$B$1046,LIQUIDACION!$B$1046&gt;LIQUIDACION!$D$1043),366,365)),0)</f>
        <v>0</v>
      </c>
    </row>
    <row r="195" spans="2:50" x14ac:dyDescent="0.25">
      <c r="B195" s="121">
        <v>183</v>
      </c>
      <c r="C195" s="125"/>
      <c r="D195" s="170"/>
      <c r="E195" s="170"/>
      <c r="F195" s="170"/>
      <c r="G195" s="170">
        <f t="shared" si="13"/>
        <v>0</v>
      </c>
      <c r="H195" s="170">
        <f t="shared" si="14"/>
        <v>0</v>
      </c>
      <c r="I195" s="170"/>
      <c r="J195" s="170"/>
      <c r="K195" s="170"/>
      <c r="L195" s="170"/>
      <c r="M195" s="170"/>
      <c r="N195" s="170"/>
      <c r="O195" s="170"/>
      <c r="P195" s="170"/>
      <c r="Q195" s="170"/>
      <c r="R195" s="170"/>
      <c r="S195" s="170"/>
      <c r="T195" s="170"/>
      <c r="U195" s="170"/>
      <c r="V195" s="170"/>
      <c r="W195" s="170"/>
      <c r="X195" s="170"/>
      <c r="Y195" s="170"/>
      <c r="Z195" s="170"/>
      <c r="AA195" s="170"/>
      <c r="AB195" s="415">
        <f t="shared" si="15"/>
        <v>0</v>
      </c>
      <c r="AC195" s="415">
        <f t="shared" si="16"/>
        <v>0</v>
      </c>
      <c r="AE195" s="618">
        <f>IF(AE$12=TRUE,(($D195*LIQUIDACION!$L$1046)*LIQUIDACION!$D$1045/IF(AND(LIQUIDACION!$D$1044&gt;LIQUIDACION!$B$1046,LIQUIDACION!$B$1046&gt;LIQUIDACION!$D$1043),366,365)),0)</f>
        <v>0</v>
      </c>
      <c r="AF195" s="618">
        <f>IF(AF$12=TRUE,(($E195*LIQUIDACION!$L$1046)*LIQUIDACION!$D$1045/IF(AND(LIQUIDACION!$D$1044&gt;LIQUIDACION!$B$1046,LIQUIDACION!$B$1046&gt;LIQUIDACION!$D$1043),366,365)),0)</f>
        <v>0</v>
      </c>
      <c r="AG195" s="618">
        <f>IF(AG$12=TRUE,(($F195*LIQUIDACION!$L$1046)*LIQUIDACION!$D$1045/IF(AND(LIQUIDACION!$D$1044&gt;LIQUIDACION!$B$1046,LIQUIDACION!$B$1046&gt;LIQUIDACION!$D$1043),366,365)),0)</f>
        <v>0</v>
      </c>
      <c r="AH195" s="618">
        <f>IF(AH$12=TRUE,(($G195*LIQUIDACION!$L$1046)*LIQUIDACION!$D$1045/IF(AND(LIQUIDACION!$D$1044&gt;LIQUIDACION!$B$1046,LIQUIDACION!$B$1046&gt;LIQUIDACION!$D$1043),366,365)),0)</f>
        <v>0</v>
      </c>
      <c r="AI195" s="618">
        <f>IF(AI$12=TRUE,(($H195*LIQUIDACION!$L$1047)*LIQUIDACION!$D$1045/IF(AND(LIQUIDACION!$D$1044&gt;LIQUIDACION!$B$1046,LIQUIDACION!$B$1046&gt;LIQUIDACION!$D$1043),366,365)),0)</f>
        <v>0</v>
      </c>
      <c r="AJ195" s="618">
        <f>IF(AJ$12=TRUE,(($I195*LIQUIDACION!$L$1047)*LIQUIDACION!$D$1045/IF(AND(LIQUIDACION!$D$1044&gt;LIQUIDACION!$B$1046,LIQUIDACION!$B$1046&gt;LIQUIDACION!$D$1043),366,365)),0)</f>
        <v>0</v>
      </c>
      <c r="AK195" s="618">
        <f>IF(AK$12=TRUE,(($J195*LIQUIDACION!$L$1047)*LIQUIDACION!$D$1045/IF(AND(LIQUIDACION!$D$1044&gt;LIQUIDACION!$B$1046,LIQUIDACION!$B$1046&gt;LIQUIDACION!$D$1043),366,365)),0)</f>
        <v>0</v>
      </c>
      <c r="AL195" s="618">
        <f>IF(AL$12=TRUE,(($K195*LIQUIDACION!$L$1047)*LIQUIDACION!$D$1045/IF(AND(LIQUIDACION!$D$1044&gt;LIQUIDACION!$B$1046,LIQUIDACION!$B$1046&gt;LIQUIDACION!$D$1043),366,365)),0)</f>
        <v>0</v>
      </c>
      <c r="AM195" s="618">
        <f>IF(AM$12=TRUE,(($L195*LIQUIDACION!$L$1047)*LIQUIDACION!$D$1045/IF(AND(LIQUIDACION!$D$1044&gt;LIQUIDACION!$B$1046,LIQUIDACION!$B$1046&gt;LIQUIDACION!$D$1043),366,365)),0)</f>
        <v>0</v>
      </c>
      <c r="AN195" s="618">
        <f>IF(AN$12=TRUE,(($M195*LIQUIDACION!$L$1047)*LIQUIDACION!$D$1045/IF(AND(LIQUIDACION!$D$1044&gt;LIQUIDACION!$B$1046,LIQUIDACION!$B$1046&gt;LIQUIDACION!$D$1043),366,365)),0)</f>
        <v>0</v>
      </c>
      <c r="AO195" s="618">
        <f>IF(AO$12=TRUE,(($N195*LIQUIDACION!$L$1047)*LIQUIDACION!$D$1045/IF(AND(LIQUIDACION!$D$1044&gt;LIQUIDACION!$B$1046,LIQUIDACION!$B$1046&gt;LIQUIDACION!$D$1043),366,365)),0)</f>
        <v>0</v>
      </c>
      <c r="AP195" s="618">
        <f>IF(AP$12=TRUE,(($O195*LIQUIDACION!$L$1047)*LIQUIDACION!$D$1045/IF(AND(LIQUIDACION!$D$1044&gt;LIQUIDACION!$B$1046,LIQUIDACION!$B$1046&gt;LIQUIDACION!$D$1043),366,365)),0)</f>
        <v>0</v>
      </c>
      <c r="AQ195" s="618">
        <f>IF(AQ$12=TRUE,(($P195*LIQUIDACION!$L$1047)*LIQUIDACION!$D$1045/IF(AND(LIQUIDACION!$D$1044&gt;LIQUIDACION!$B$1046,LIQUIDACION!$B$1046&gt;LIQUIDACION!$D$1043),366,365)),0)</f>
        <v>0</v>
      </c>
      <c r="AR195" s="618">
        <f>IF(AR$12=TRUE,(($Q195*LIQUIDACION!$L$1047)*LIQUIDACION!$D$1045/IF(AND(LIQUIDACION!$D$1044&gt;LIQUIDACION!$B$1046,LIQUIDACION!$B$1046&gt;LIQUIDACION!$D$1043),366,365)),0)</f>
        <v>0</v>
      </c>
      <c r="AS195" s="618">
        <f>IF(AS$12=TRUE,(($R195*LIQUIDACION!$L$1047)*LIQUIDACION!$D$1045/IF(AND(LIQUIDACION!$D$1044&gt;LIQUIDACION!$B$1046,LIQUIDACION!$B$1046&gt;LIQUIDACION!$D$1043),366,365)),0)</f>
        <v>0</v>
      </c>
      <c r="AT195" s="618">
        <f>IF(AT$12=TRUE,(($S195*LIQUIDACION!$L$1047)*LIQUIDACION!$D$1045/IF(AND(LIQUIDACION!$D$1044&gt;LIQUIDACION!$B$1046,LIQUIDACION!$B$1046&gt;LIQUIDACION!$D$1043),366,365)),0)</f>
        <v>0</v>
      </c>
      <c r="AU195" s="618">
        <f>IF(AU$12=TRUE,(($T195*LIQUIDACION!$L$1047)*LIQUIDACION!$D$1045/IF(AND(LIQUIDACION!$D$1044&gt;LIQUIDACION!$B$1046,LIQUIDACION!$B$1046&gt;LIQUIDACION!$D$1043),366,365)),0)</f>
        <v>0</v>
      </c>
      <c r="AV195" s="618">
        <f>IF(AV$12=TRUE,(($U195*LIQUIDACION!$L$1047)*LIQUIDACION!$D$1045/IF(AND(LIQUIDACION!$D$1044&gt;LIQUIDACION!$B$1046,LIQUIDACION!$B$1046&gt;LIQUIDACION!$D$1043),366,365)),0)</f>
        <v>0</v>
      </c>
      <c r="AW195" s="618">
        <f>IF(AW$12=TRUE,(($V195*LIQUIDACION!$L$1047)*LIQUIDACION!$D$1045/IF(AND(LIQUIDACION!$D$1044&gt;LIQUIDACION!$B$1046,LIQUIDACION!$B$1046&gt;LIQUIDACION!$D$1043),366,365)),0)</f>
        <v>0</v>
      </c>
      <c r="AX195" s="618">
        <f>IF(AX$12=TRUE,(($W195*LIQUIDACION!$L$1047)*LIQUIDACION!$D$1045/IF(AND(LIQUIDACION!$D$1044&gt;LIQUIDACION!$B$1046,LIQUIDACION!$B$1046&gt;LIQUIDACION!$D$1043),366,365)),0)</f>
        <v>0</v>
      </c>
    </row>
    <row r="196" spans="2:50" x14ac:dyDescent="0.25">
      <c r="B196" s="123">
        <v>184</v>
      </c>
      <c r="C196" s="125"/>
      <c r="D196" s="170"/>
      <c r="E196" s="170"/>
      <c r="F196" s="170"/>
      <c r="G196" s="170">
        <f t="shared" si="13"/>
        <v>0</v>
      </c>
      <c r="H196" s="170">
        <f t="shared" si="14"/>
        <v>0</v>
      </c>
      <c r="I196" s="170"/>
      <c r="J196" s="170"/>
      <c r="K196" s="170"/>
      <c r="L196" s="170"/>
      <c r="M196" s="170"/>
      <c r="N196" s="170"/>
      <c r="O196" s="170"/>
      <c r="P196" s="170"/>
      <c r="Q196" s="170"/>
      <c r="R196" s="170"/>
      <c r="S196" s="170"/>
      <c r="T196" s="170"/>
      <c r="U196" s="170"/>
      <c r="V196" s="170"/>
      <c r="W196" s="170"/>
      <c r="X196" s="170"/>
      <c r="Y196" s="170"/>
      <c r="Z196" s="170"/>
      <c r="AA196" s="170"/>
      <c r="AB196" s="415">
        <f t="shared" si="15"/>
        <v>0</v>
      </c>
      <c r="AC196" s="415">
        <f t="shared" si="16"/>
        <v>0</v>
      </c>
      <c r="AE196" s="618">
        <f>IF(AE$12=TRUE,(($D196*LIQUIDACION!$L$1046)*LIQUIDACION!$D$1045/IF(AND(LIQUIDACION!$D$1044&gt;LIQUIDACION!$B$1046,LIQUIDACION!$B$1046&gt;LIQUIDACION!$D$1043),366,365)),0)</f>
        <v>0</v>
      </c>
      <c r="AF196" s="618">
        <f>IF(AF$12=TRUE,(($E196*LIQUIDACION!$L$1046)*LIQUIDACION!$D$1045/IF(AND(LIQUIDACION!$D$1044&gt;LIQUIDACION!$B$1046,LIQUIDACION!$B$1046&gt;LIQUIDACION!$D$1043),366,365)),0)</f>
        <v>0</v>
      </c>
      <c r="AG196" s="618">
        <f>IF(AG$12=TRUE,(($F196*LIQUIDACION!$L$1046)*LIQUIDACION!$D$1045/IF(AND(LIQUIDACION!$D$1044&gt;LIQUIDACION!$B$1046,LIQUIDACION!$B$1046&gt;LIQUIDACION!$D$1043),366,365)),0)</f>
        <v>0</v>
      </c>
      <c r="AH196" s="618">
        <f>IF(AH$12=TRUE,(($G196*LIQUIDACION!$L$1046)*LIQUIDACION!$D$1045/IF(AND(LIQUIDACION!$D$1044&gt;LIQUIDACION!$B$1046,LIQUIDACION!$B$1046&gt;LIQUIDACION!$D$1043),366,365)),0)</f>
        <v>0</v>
      </c>
      <c r="AI196" s="618">
        <f>IF(AI$12=TRUE,(($H196*LIQUIDACION!$L$1047)*LIQUIDACION!$D$1045/IF(AND(LIQUIDACION!$D$1044&gt;LIQUIDACION!$B$1046,LIQUIDACION!$B$1046&gt;LIQUIDACION!$D$1043),366,365)),0)</f>
        <v>0</v>
      </c>
      <c r="AJ196" s="618">
        <f>IF(AJ$12=TRUE,(($I196*LIQUIDACION!$L$1047)*LIQUIDACION!$D$1045/IF(AND(LIQUIDACION!$D$1044&gt;LIQUIDACION!$B$1046,LIQUIDACION!$B$1046&gt;LIQUIDACION!$D$1043),366,365)),0)</f>
        <v>0</v>
      </c>
      <c r="AK196" s="618">
        <f>IF(AK$12=TRUE,(($J196*LIQUIDACION!$L$1047)*LIQUIDACION!$D$1045/IF(AND(LIQUIDACION!$D$1044&gt;LIQUIDACION!$B$1046,LIQUIDACION!$B$1046&gt;LIQUIDACION!$D$1043),366,365)),0)</f>
        <v>0</v>
      </c>
      <c r="AL196" s="618">
        <f>IF(AL$12=TRUE,(($K196*LIQUIDACION!$L$1047)*LIQUIDACION!$D$1045/IF(AND(LIQUIDACION!$D$1044&gt;LIQUIDACION!$B$1046,LIQUIDACION!$B$1046&gt;LIQUIDACION!$D$1043),366,365)),0)</f>
        <v>0</v>
      </c>
      <c r="AM196" s="618">
        <f>IF(AM$12=TRUE,(($L196*LIQUIDACION!$L$1047)*LIQUIDACION!$D$1045/IF(AND(LIQUIDACION!$D$1044&gt;LIQUIDACION!$B$1046,LIQUIDACION!$B$1046&gt;LIQUIDACION!$D$1043),366,365)),0)</f>
        <v>0</v>
      </c>
      <c r="AN196" s="618">
        <f>IF(AN$12=TRUE,(($M196*LIQUIDACION!$L$1047)*LIQUIDACION!$D$1045/IF(AND(LIQUIDACION!$D$1044&gt;LIQUIDACION!$B$1046,LIQUIDACION!$B$1046&gt;LIQUIDACION!$D$1043),366,365)),0)</f>
        <v>0</v>
      </c>
      <c r="AO196" s="618">
        <f>IF(AO$12=TRUE,(($N196*LIQUIDACION!$L$1047)*LIQUIDACION!$D$1045/IF(AND(LIQUIDACION!$D$1044&gt;LIQUIDACION!$B$1046,LIQUIDACION!$B$1046&gt;LIQUIDACION!$D$1043),366,365)),0)</f>
        <v>0</v>
      </c>
      <c r="AP196" s="618">
        <f>IF(AP$12=TRUE,(($O196*LIQUIDACION!$L$1047)*LIQUIDACION!$D$1045/IF(AND(LIQUIDACION!$D$1044&gt;LIQUIDACION!$B$1046,LIQUIDACION!$B$1046&gt;LIQUIDACION!$D$1043),366,365)),0)</f>
        <v>0</v>
      </c>
      <c r="AQ196" s="618">
        <f>IF(AQ$12=TRUE,(($P196*LIQUIDACION!$L$1047)*LIQUIDACION!$D$1045/IF(AND(LIQUIDACION!$D$1044&gt;LIQUIDACION!$B$1046,LIQUIDACION!$B$1046&gt;LIQUIDACION!$D$1043),366,365)),0)</f>
        <v>0</v>
      </c>
      <c r="AR196" s="618">
        <f>IF(AR$12=TRUE,(($Q196*LIQUIDACION!$L$1047)*LIQUIDACION!$D$1045/IF(AND(LIQUIDACION!$D$1044&gt;LIQUIDACION!$B$1046,LIQUIDACION!$B$1046&gt;LIQUIDACION!$D$1043),366,365)),0)</f>
        <v>0</v>
      </c>
      <c r="AS196" s="618">
        <f>IF(AS$12=TRUE,(($R196*LIQUIDACION!$L$1047)*LIQUIDACION!$D$1045/IF(AND(LIQUIDACION!$D$1044&gt;LIQUIDACION!$B$1046,LIQUIDACION!$B$1046&gt;LIQUIDACION!$D$1043),366,365)),0)</f>
        <v>0</v>
      </c>
      <c r="AT196" s="618">
        <f>IF(AT$12=TRUE,(($S196*LIQUIDACION!$L$1047)*LIQUIDACION!$D$1045/IF(AND(LIQUIDACION!$D$1044&gt;LIQUIDACION!$B$1046,LIQUIDACION!$B$1046&gt;LIQUIDACION!$D$1043),366,365)),0)</f>
        <v>0</v>
      </c>
      <c r="AU196" s="618">
        <f>IF(AU$12=TRUE,(($T196*LIQUIDACION!$L$1047)*LIQUIDACION!$D$1045/IF(AND(LIQUIDACION!$D$1044&gt;LIQUIDACION!$B$1046,LIQUIDACION!$B$1046&gt;LIQUIDACION!$D$1043),366,365)),0)</f>
        <v>0</v>
      </c>
      <c r="AV196" s="618">
        <f>IF(AV$12=TRUE,(($U196*LIQUIDACION!$L$1047)*LIQUIDACION!$D$1045/IF(AND(LIQUIDACION!$D$1044&gt;LIQUIDACION!$B$1046,LIQUIDACION!$B$1046&gt;LIQUIDACION!$D$1043),366,365)),0)</f>
        <v>0</v>
      </c>
      <c r="AW196" s="618">
        <f>IF(AW$12=TRUE,(($V196*LIQUIDACION!$L$1047)*LIQUIDACION!$D$1045/IF(AND(LIQUIDACION!$D$1044&gt;LIQUIDACION!$B$1046,LIQUIDACION!$B$1046&gt;LIQUIDACION!$D$1043),366,365)),0)</f>
        <v>0</v>
      </c>
      <c r="AX196" s="618">
        <f>IF(AX$12=TRUE,(($W196*LIQUIDACION!$L$1047)*LIQUIDACION!$D$1045/IF(AND(LIQUIDACION!$D$1044&gt;LIQUIDACION!$B$1046,LIQUIDACION!$B$1046&gt;LIQUIDACION!$D$1043),366,365)),0)</f>
        <v>0</v>
      </c>
    </row>
    <row r="197" spans="2:50" x14ac:dyDescent="0.25">
      <c r="B197" s="121">
        <v>185</v>
      </c>
      <c r="C197" s="125"/>
      <c r="D197" s="170"/>
      <c r="E197" s="170"/>
      <c r="F197" s="170"/>
      <c r="G197" s="170">
        <f t="shared" si="13"/>
        <v>0</v>
      </c>
      <c r="H197" s="170">
        <f t="shared" si="14"/>
        <v>0</v>
      </c>
      <c r="I197" s="170"/>
      <c r="J197" s="170"/>
      <c r="K197" s="170"/>
      <c r="L197" s="170"/>
      <c r="M197" s="170"/>
      <c r="N197" s="170"/>
      <c r="O197" s="170"/>
      <c r="P197" s="170"/>
      <c r="Q197" s="170"/>
      <c r="R197" s="170"/>
      <c r="S197" s="170"/>
      <c r="T197" s="170"/>
      <c r="U197" s="170"/>
      <c r="V197" s="170"/>
      <c r="W197" s="170"/>
      <c r="X197" s="170"/>
      <c r="Y197" s="170"/>
      <c r="Z197" s="170"/>
      <c r="AA197" s="170"/>
      <c r="AB197" s="415">
        <f t="shared" si="15"/>
        <v>0</v>
      </c>
      <c r="AC197" s="415">
        <f t="shared" si="16"/>
        <v>0</v>
      </c>
      <c r="AE197" s="618">
        <f>IF(AE$12=TRUE,(($D197*LIQUIDACION!$L$1046)*LIQUIDACION!$D$1045/IF(AND(LIQUIDACION!$D$1044&gt;LIQUIDACION!$B$1046,LIQUIDACION!$B$1046&gt;LIQUIDACION!$D$1043),366,365)),0)</f>
        <v>0</v>
      </c>
      <c r="AF197" s="618">
        <f>IF(AF$12=TRUE,(($E197*LIQUIDACION!$L$1046)*LIQUIDACION!$D$1045/IF(AND(LIQUIDACION!$D$1044&gt;LIQUIDACION!$B$1046,LIQUIDACION!$B$1046&gt;LIQUIDACION!$D$1043),366,365)),0)</f>
        <v>0</v>
      </c>
      <c r="AG197" s="618">
        <f>IF(AG$12=TRUE,(($F197*LIQUIDACION!$L$1046)*LIQUIDACION!$D$1045/IF(AND(LIQUIDACION!$D$1044&gt;LIQUIDACION!$B$1046,LIQUIDACION!$B$1046&gt;LIQUIDACION!$D$1043),366,365)),0)</f>
        <v>0</v>
      </c>
      <c r="AH197" s="618">
        <f>IF(AH$12=TRUE,(($G197*LIQUIDACION!$L$1046)*LIQUIDACION!$D$1045/IF(AND(LIQUIDACION!$D$1044&gt;LIQUIDACION!$B$1046,LIQUIDACION!$B$1046&gt;LIQUIDACION!$D$1043),366,365)),0)</f>
        <v>0</v>
      </c>
      <c r="AI197" s="618">
        <f>IF(AI$12=TRUE,(($H197*LIQUIDACION!$L$1047)*LIQUIDACION!$D$1045/IF(AND(LIQUIDACION!$D$1044&gt;LIQUIDACION!$B$1046,LIQUIDACION!$B$1046&gt;LIQUIDACION!$D$1043),366,365)),0)</f>
        <v>0</v>
      </c>
      <c r="AJ197" s="618">
        <f>IF(AJ$12=TRUE,(($I197*LIQUIDACION!$L$1047)*LIQUIDACION!$D$1045/IF(AND(LIQUIDACION!$D$1044&gt;LIQUIDACION!$B$1046,LIQUIDACION!$B$1046&gt;LIQUIDACION!$D$1043),366,365)),0)</f>
        <v>0</v>
      </c>
      <c r="AK197" s="618">
        <f>IF(AK$12=TRUE,(($J197*LIQUIDACION!$L$1047)*LIQUIDACION!$D$1045/IF(AND(LIQUIDACION!$D$1044&gt;LIQUIDACION!$B$1046,LIQUIDACION!$B$1046&gt;LIQUIDACION!$D$1043),366,365)),0)</f>
        <v>0</v>
      </c>
      <c r="AL197" s="618">
        <f>IF(AL$12=TRUE,(($K197*LIQUIDACION!$L$1047)*LIQUIDACION!$D$1045/IF(AND(LIQUIDACION!$D$1044&gt;LIQUIDACION!$B$1046,LIQUIDACION!$B$1046&gt;LIQUIDACION!$D$1043),366,365)),0)</f>
        <v>0</v>
      </c>
      <c r="AM197" s="618">
        <f>IF(AM$12=TRUE,(($L197*LIQUIDACION!$L$1047)*LIQUIDACION!$D$1045/IF(AND(LIQUIDACION!$D$1044&gt;LIQUIDACION!$B$1046,LIQUIDACION!$B$1046&gt;LIQUIDACION!$D$1043),366,365)),0)</f>
        <v>0</v>
      </c>
      <c r="AN197" s="618">
        <f>IF(AN$12=TRUE,(($M197*LIQUIDACION!$L$1047)*LIQUIDACION!$D$1045/IF(AND(LIQUIDACION!$D$1044&gt;LIQUIDACION!$B$1046,LIQUIDACION!$B$1046&gt;LIQUIDACION!$D$1043),366,365)),0)</f>
        <v>0</v>
      </c>
      <c r="AO197" s="618">
        <f>IF(AO$12=TRUE,(($N197*LIQUIDACION!$L$1047)*LIQUIDACION!$D$1045/IF(AND(LIQUIDACION!$D$1044&gt;LIQUIDACION!$B$1046,LIQUIDACION!$B$1046&gt;LIQUIDACION!$D$1043),366,365)),0)</f>
        <v>0</v>
      </c>
      <c r="AP197" s="618">
        <f>IF(AP$12=TRUE,(($O197*LIQUIDACION!$L$1047)*LIQUIDACION!$D$1045/IF(AND(LIQUIDACION!$D$1044&gt;LIQUIDACION!$B$1046,LIQUIDACION!$B$1046&gt;LIQUIDACION!$D$1043),366,365)),0)</f>
        <v>0</v>
      </c>
      <c r="AQ197" s="618">
        <f>IF(AQ$12=TRUE,(($P197*LIQUIDACION!$L$1047)*LIQUIDACION!$D$1045/IF(AND(LIQUIDACION!$D$1044&gt;LIQUIDACION!$B$1046,LIQUIDACION!$B$1046&gt;LIQUIDACION!$D$1043),366,365)),0)</f>
        <v>0</v>
      </c>
      <c r="AR197" s="618">
        <f>IF(AR$12=TRUE,(($Q197*LIQUIDACION!$L$1047)*LIQUIDACION!$D$1045/IF(AND(LIQUIDACION!$D$1044&gt;LIQUIDACION!$B$1046,LIQUIDACION!$B$1046&gt;LIQUIDACION!$D$1043),366,365)),0)</f>
        <v>0</v>
      </c>
      <c r="AS197" s="618">
        <f>IF(AS$12=TRUE,(($R197*LIQUIDACION!$L$1047)*LIQUIDACION!$D$1045/IF(AND(LIQUIDACION!$D$1044&gt;LIQUIDACION!$B$1046,LIQUIDACION!$B$1046&gt;LIQUIDACION!$D$1043),366,365)),0)</f>
        <v>0</v>
      </c>
      <c r="AT197" s="618">
        <f>IF(AT$12=TRUE,(($S197*LIQUIDACION!$L$1047)*LIQUIDACION!$D$1045/IF(AND(LIQUIDACION!$D$1044&gt;LIQUIDACION!$B$1046,LIQUIDACION!$B$1046&gt;LIQUIDACION!$D$1043),366,365)),0)</f>
        <v>0</v>
      </c>
      <c r="AU197" s="618">
        <f>IF(AU$12=TRUE,(($T197*LIQUIDACION!$L$1047)*LIQUIDACION!$D$1045/IF(AND(LIQUIDACION!$D$1044&gt;LIQUIDACION!$B$1046,LIQUIDACION!$B$1046&gt;LIQUIDACION!$D$1043),366,365)),0)</f>
        <v>0</v>
      </c>
      <c r="AV197" s="618">
        <f>IF(AV$12=TRUE,(($U197*LIQUIDACION!$L$1047)*LIQUIDACION!$D$1045/IF(AND(LIQUIDACION!$D$1044&gt;LIQUIDACION!$B$1046,LIQUIDACION!$B$1046&gt;LIQUIDACION!$D$1043),366,365)),0)</f>
        <v>0</v>
      </c>
      <c r="AW197" s="618">
        <f>IF(AW$12=TRUE,(($V197*LIQUIDACION!$L$1047)*LIQUIDACION!$D$1045/IF(AND(LIQUIDACION!$D$1044&gt;LIQUIDACION!$B$1046,LIQUIDACION!$B$1046&gt;LIQUIDACION!$D$1043),366,365)),0)</f>
        <v>0</v>
      </c>
      <c r="AX197" s="618">
        <f>IF(AX$12=TRUE,(($W197*LIQUIDACION!$L$1047)*LIQUIDACION!$D$1045/IF(AND(LIQUIDACION!$D$1044&gt;LIQUIDACION!$B$1046,LIQUIDACION!$B$1046&gt;LIQUIDACION!$D$1043),366,365)),0)</f>
        <v>0</v>
      </c>
    </row>
    <row r="198" spans="2:50" x14ac:dyDescent="0.25">
      <c r="B198" s="123">
        <v>186</v>
      </c>
      <c r="C198" s="125"/>
      <c r="D198" s="170"/>
      <c r="E198" s="170"/>
      <c r="F198" s="170"/>
      <c r="G198" s="170">
        <f t="shared" si="13"/>
        <v>0</v>
      </c>
      <c r="H198" s="170">
        <f t="shared" si="14"/>
        <v>0</v>
      </c>
      <c r="I198" s="170"/>
      <c r="J198" s="170"/>
      <c r="K198" s="170"/>
      <c r="L198" s="170"/>
      <c r="M198" s="170"/>
      <c r="N198" s="170"/>
      <c r="O198" s="170"/>
      <c r="P198" s="170"/>
      <c r="Q198" s="170"/>
      <c r="R198" s="170"/>
      <c r="S198" s="170"/>
      <c r="T198" s="170"/>
      <c r="U198" s="170"/>
      <c r="V198" s="170"/>
      <c r="W198" s="170"/>
      <c r="X198" s="170"/>
      <c r="Y198" s="170"/>
      <c r="Z198" s="170"/>
      <c r="AA198" s="170"/>
      <c r="AB198" s="415">
        <f t="shared" si="15"/>
        <v>0</v>
      </c>
      <c r="AC198" s="415">
        <f t="shared" si="16"/>
        <v>0</v>
      </c>
      <c r="AE198" s="618">
        <f>IF(AE$12=TRUE,(($D198*LIQUIDACION!$L$1046)*LIQUIDACION!$D$1045/IF(AND(LIQUIDACION!$D$1044&gt;LIQUIDACION!$B$1046,LIQUIDACION!$B$1046&gt;LIQUIDACION!$D$1043),366,365)),0)</f>
        <v>0</v>
      </c>
      <c r="AF198" s="618">
        <f>IF(AF$12=TRUE,(($E198*LIQUIDACION!$L$1046)*LIQUIDACION!$D$1045/IF(AND(LIQUIDACION!$D$1044&gt;LIQUIDACION!$B$1046,LIQUIDACION!$B$1046&gt;LIQUIDACION!$D$1043),366,365)),0)</f>
        <v>0</v>
      </c>
      <c r="AG198" s="618">
        <f>IF(AG$12=TRUE,(($F198*LIQUIDACION!$L$1046)*LIQUIDACION!$D$1045/IF(AND(LIQUIDACION!$D$1044&gt;LIQUIDACION!$B$1046,LIQUIDACION!$B$1046&gt;LIQUIDACION!$D$1043),366,365)),0)</f>
        <v>0</v>
      </c>
      <c r="AH198" s="618">
        <f>IF(AH$12=TRUE,(($G198*LIQUIDACION!$L$1046)*LIQUIDACION!$D$1045/IF(AND(LIQUIDACION!$D$1044&gt;LIQUIDACION!$B$1046,LIQUIDACION!$B$1046&gt;LIQUIDACION!$D$1043),366,365)),0)</f>
        <v>0</v>
      </c>
      <c r="AI198" s="618">
        <f>IF(AI$12=TRUE,(($H198*LIQUIDACION!$L$1047)*LIQUIDACION!$D$1045/IF(AND(LIQUIDACION!$D$1044&gt;LIQUIDACION!$B$1046,LIQUIDACION!$B$1046&gt;LIQUIDACION!$D$1043),366,365)),0)</f>
        <v>0</v>
      </c>
      <c r="AJ198" s="618">
        <f>IF(AJ$12=TRUE,(($I198*LIQUIDACION!$L$1047)*LIQUIDACION!$D$1045/IF(AND(LIQUIDACION!$D$1044&gt;LIQUIDACION!$B$1046,LIQUIDACION!$B$1046&gt;LIQUIDACION!$D$1043),366,365)),0)</f>
        <v>0</v>
      </c>
      <c r="AK198" s="618">
        <f>IF(AK$12=TRUE,(($J198*LIQUIDACION!$L$1047)*LIQUIDACION!$D$1045/IF(AND(LIQUIDACION!$D$1044&gt;LIQUIDACION!$B$1046,LIQUIDACION!$B$1046&gt;LIQUIDACION!$D$1043),366,365)),0)</f>
        <v>0</v>
      </c>
      <c r="AL198" s="618">
        <f>IF(AL$12=TRUE,(($K198*LIQUIDACION!$L$1047)*LIQUIDACION!$D$1045/IF(AND(LIQUIDACION!$D$1044&gt;LIQUIDACION!$B$1046,LIQUIDACION!$B$1046&gt;LIQUIDACION!$D$1043),366,365)),0)</f>
        <v>0</v>
      </c>
      <c r="AM198" s="618">
        <f>IF(AM$12=TRUE,(($L198*LIQUIDACION!$L$1047)*LIQUIDACION!$D$1045/IF(AND(LIQUIDACION!$D$1044&gt;LIQUIDACION!$B$1046,LIQUIDACION!$B$1046&gt;LIQUIDACION!$D$1043),366,365)),0)</f>
        <v>0</v>
      </c>
      <c r="AN198" s="618">
        <f>IF(AN$12=TRUE,(($M198*LIQUIDACION!$L$1047)*LIQUIDACION!$D$1045/IF(AND(LIQUIDACION!$D$1044&gt;LIQUIDACION!$B$1046,LIQUIDACION!$B$1046&gt;LIQUIDACION!$D$1043),366,365)),0)</f>
        <v>0</v>
      </c>
      <c r="AO198" s="618">
        <f>IF(AO$12=TRUE,(($N198*LIQUIDACION!$L$1047)*LIQUIDACION!$D$1045/IF(AND(LIQUIDACION!$D$1044&gt;LIQUIDACION!$B$1046,LIQUIDACION!$B$1046&gt;LIQUIDACION!$D$1043),366,365)),0)</f>
        <v>0</v>
      </c>
      <c r="AP198" s="618">
        <f>IF(AP$12=TRUE,(($O198*LIQUIDACION!$L$1047)*LIQUIDACION!$D$1045/IF(AND(LIQUIDACION!$D$1044&gt;LIQUIDACION!$B$1046,LIQUIDACION!$B$1046&gt;LIQUIDACION!$D$1043),366,365)),0)</f>
        <v>0</v>
      </c>
      <c r="AQ198" s="618">
        <f>IF(AQ$12=TRUE,(($P198*LIQUIDACION!$L$1047)*LIQUIDACION!$D$1045/IF(AND(LIQUIDACION!$D$1044&gt;LIQUIDACION!$B$1046,LIQUIDACION!$B$1046&gt;LIQUIDACION!$D$1043),366,365)),0)</f>
        <v>0</v>
      </c>
      <c r="AR198" s="618">
        <f>IF(AR$12=TRUE,(($Q198*LIQUIDACION!$L$1047)*LIQUIDACION!$D$1045/IF(AND(LIQUIDACION!$D$1044&gt;LIQUIDACION!$B$1046,LIQUIDACION!$B$1046&gt;LIQUIDACION!$D$1043),366,365)),0)</f>
        <v>0</v>
      </c>
      <c r="AS198" s="618">
        <f>IF(AS$12=TRUE,(($R198*LIQUIDACION!$L$1047)*LIQUIDACION!$D$1045/IF(AND(LIQUIDACION!$D$1044&gt;LIQUIDACION!$B$1046,LIQUIDACION!$B$1046&gt;LIQUIDACION!$D$1043),366,365)),0)</f>
        <v>0</v>
      </c>
      <c r="AT198" s="618">
        <f>IF(AT$12=TRUE,(($S198*LIQUIDACION!$L$1047)*LIQUIDACION!$D$1045/IF(AND(LIQUIDACION!$D$1044&gt;LIQUIDACION!$B$1046,LIQUIDACION!$B$1046&gt;LIQUIDACION!$D$1043),366,365)),0)</f>
        <v>0</v>
      </c>
      <c r="AU198" s="618">
        <f>IF(AU$12=TRUE,(($T198*LIQUIDACION!$L$1047)*LIQUIDACION!$D$1045/IF(AND(LIQUIDACION!$D$1044&gt;LIQUIDACION!$B$1046,LIQUIDACION!$B$1046&gt;LIQUIDACION!$D$1043),366,365)),0)</f>
        <v>0</v>
      </c>
      <c r="AV198" s="618">
        <f>IF(AV$12=TRUE,(($U198*LIQUIDACION!$L$1047)*LIQUIDACION!$D$1045/IF(AND(LIQUIDACION!$D$1044&gt;LIQUIDACION!$B$1046,LIQUIDACION!$B$1046&gt;LIQUIDACION!$D$1043),366,365)),0)</f>
        <v>0</v>
      </c>
      <c r="AW198" s="618">
        <f>IF(AW$12=TRUE,(($V198*LIQUIDACION!$L$1047)*LIQUIDACION!$D$1045/IF(AND(LIQUIDACION!$D$1044&gt;LIQUIDACION!$B$1046,LIQUIDACION!$B$1046&gt;LIQUIDACION!$D$1043),366,365)),0)</f>
        <v>0</v>
      </c>
      <c r="AX198" s="618">
        <f>IF(AX$12=TRUE,(($W198*LIQUIDACION!$L$1047)*LIQUIDACION!$D$1045/IF(AND(LIQUIDACION!$D$1044&gt;LIQUIDACION!$B$1046,LIQUIDACION!$B$1046&gt;LIQUIDACION!$D$1043),366,365)),0)</f>
        <v>0</v>
      </c>
    </row>
    <row r="199" spans="2:50" x14ac:dyDescent="0.25">
      <c r="B199" s="121">
        <v>187</v>
      </c>
      <c r="C199" s="125"/>
      <c r="D199" s="170"/>
      <c r="E199" s="170"/>
      <c r="F199" s="170"/>
      <c r="G199" s="170">
        <f t="shared" si="13"/>
        <v>0</v>
      </c>
      <c r="H199" s="170">
        <f t="shared" si="14"/>
        <v>0</v>
      </c>
      <c r="I199" s="170"/>
      <c r="J199" s="170"/>
      <c r="K199" s="170"/>
      <c r="L199" s="170"/>
      <c r="M199" s="170"/>
      <c r="N199" s="170"/>
      <c r="O199" s="170"/>
      <c r="P199" s="170"/>
      <c r="Q199" s="170"/>
      <c r="R199" s="170"/>
      <c r="S199" s="170"/>
      <c r="T199" s="170"/>
      <c r="U199" s="170"/>
      <c r="V199" s="170"/>
      <c r="W199" s="170"/>
      <c r="X199" s="170"/>
      <c r="Y199" s="170"/>
      <c r="Z199" s="170"/>
      <c r="AA199" s="170"/>
      <c r="AB199" s="415">
        <f t="shared" si="15"/>
        <v>0</v>
      </c>
      <c r="AC199" s="415">
        <f t="shared" si="16"/>
        <v>0</v>
      </c>
      <c r="AE199" s="618">
        <f>IF(AE$12=TRUE,(($D199*LIQUIDACION!$L$1046)*LIQUIDACION!$D$1045/IF(AND(LIQUIDACION!$D$1044&gt;LIQUIDACION!$B$1046,LIQUIDACION!$B$1046&gt;LIQUIDACION!$D$1043),366,365)),0)</f>
        <v>0</v>
      </c>
      <c r="AF199" s="618">
        <f>IF(AF$12=TRUE,(($E199*LIQUIDACION!$L$1046)*LIQUIDACION!$D$1045/IF(AND(LIQUIDACION!$D$1044&gt;LIQUIDACION!$B$1046,LIQUIDACION!$B$1046&gt;LIQUIDACION!$D$1043),366,365)),0)</f>
        <v>0</v>
      </c>
      <c r="AG199" s="618">
        <f>IF(AG$12=TRUE,(($F199*LIQUIDACION!$L$1046)*LIQUIDACION!$D$1045/IF(AND(LIQUIDACION!$D$1044&gt;LIQUIDACION!$B$1046,LIQUIDACION!$B$1046&gt;LIQUIDACION!$D$1043),366,365)),0)</f>
        <v>0</v>
      </c>
      <c r="AH199" s="618">
        <f>IF(AH$12=TRUE,(($G199*LIQUIDACION!$L$1046)*LIQUIDACION!$D$1045/IF(AND(LIQUIDACION!$D$1044&gt;LIQUIDACION!$B$1046,LIQUIDACION!$B$1046&gt;LIQUIDACION!$D$1043),366,365)),0)</f>
        <v>0</v>
      </c>
      <c r="AI199" s="618">
        <f>IF(AI$12=TRUE,(($H199*LIQUIDACION!$L$1047)*LIQUIDACION!$D$1045/IF(AND(LIQUIDACION!$D$1044&gt;LIQUIDACION!$B$1046,LIQUIDACION!$B$1046&gt;LIQUIDACION!$D$1043),366,365)),0)</f>
        <v>0</v>
      </c>
      <c r="AJ199" s="618">
        <f>IF(AJ$12=TRUE,(($I199*LIQUIDACION!$L$1047)*LIQUIDACION!$D$1045/IF(AND(LIQUIDACION!$D$1044&gt;LIQUIDACION!$B$1046,LIQUIDACION!$B$1046&gt;LIQUIDACION!$D$1043),366,365)),0)</f>
        <v>0</v>
      </c>
      <c r="AK199" s="618">
        <f>IF(AK$12=TRUE,(($J199*LIQUIDACION!$L$1047)*LIQUIDACION!$D$1045/IF(AND(LIQUIDACION!$D$1044&gt;LIQUIDACION!$B$1046,LIQUIDACION!$B$1046&gt;LIQUIDACION!$D$1043),366,365)),0)</f>
        <v>0</v>
      </c>
      <c r="AL199" s="618">
        <f>IF(AL$12=TRUE,(($K199*LIQUIDACION!$L$1047)*LIQUIDACION!$D$1045/IF(AND(LIQUIDACION!$D$1044&gt;LIQUIDACION!$B$1046,LIQUIDACION!$B$1046&gt;LIQUIDACION!$D$1043),366,365)),0)</f>
        <v>0</v>
      </c>
      <c r="AM199" s="618">
        <f>IF(AM$12=TRUE,(($L199*LIQUIDACION!$L$1047)*LIQUIDACION!$D$1045/IF(AND(LIQUIDACION!$D$1044&gt;LIQUIDACION!$B$1046,LIQUIDACION!$B$1046&gt;LIQUIDACION!$D$1043),366,365)),0)</f>
        <v>0</v>
      </c>
      <c r="AN199" s="618">
        <f>IF(AN$12=TRUE,(($M199*LIQUIDACION!$L$1047)*LIQUIDACION!$D$1045/IF(AND(LIQUIDACION!$D$1044&gt;LIQUIDACION!$B$1046,LIQUIDACION!$B$1046&gt;LIQUIDACION!$D$1043),366,365)),0)</f>
        <v>0</v>
      </c>
      <c r="AO199" s="618">
        <f>IF(AO$12=TRUE,(($N199*LIQUIDACION!$L$1047)*LIQUIDACION!$D$1045/IF(AND(LIQUIDACION!$D$1044&gt;LIQUIDACION!$B$1046,LIQUIDACION!$B$1046&gt;LIQUIDACION!$D$1043),366,365)),0)</f>
        <v>0</v>
      </c>
      <c r="AP199" s="618">
        <f>IF(AP$12=TRUE,(($O199*LIQUIDACION!$L$1047)*LIQUIDACION!$D$1045/IF(AND(LIQUIDACION!$D$1044&gt;LIQUIDACION!$B$1046,LIQUIDACION!$B$1046&gt;LIQUIDACION!$D$1043),366,365)),0)</f>
        <v>0</v>
      </c>
      <c r="AQ199" s="618">
        <f>IF(AQ$12=TRUE,(($P199*LIQUIDACION!$L$1047)*LIQUIDACION!$D$1045/IF(AND(LIQUIDACION!$D$1044&gt;LIQUIDACION!$B$1046,LIQUIDACION!$B$1046&gt;LIQUIDACION!$D$1043),366,365)),0)</f>
        <v>0</v>
      </c>
      <c r="AR199" s="618">
        <f>IF(AR$12=TRUE,(($Q199*LIQUIDACION!$L$1047)*LIQUIDACION!$D$1045/IF(AND(LIQUIDACION!$D$1044&gt;LIQUIDACION!$B$1046,LIQUIDACION!$B$1046&gt;LIQUIDACION!$D$1043),366,365)),0)</f>
        <v>0</v>
      </c>
      <c r="AS199" s="618">
        <f>IF(AS$12=TRUE,(($R199*LIQUIDACION!$L$1047)*LIQUIDACION!$D$1045/IF(AND(LIQUIDACION!$D$1044&gt;LIQUIDACION!$B$1046,LIQUIDACION!$B$1046&gt;LIQUIDACION!$D$1043),366,365)),0)</f>
        <v>0</v>
      </c>
      <c r="AT199" s="618">
        <f>IF(AT$12=TRUE,(($S199*LIQUIDACION!$L$1047)*LIQUIDACION!$D$1045/IF(AND(LIQUIDACION!$D$1044&gt;LIQUIDACION!$B$1046,LIQUIDACION!$B$1046&gt;LIQUIDACION!$D$1043),366,365)),0)</f>
        <v>0</v>
      </c>
      <c r="AU199" s="618">
        <f>IF(AU$12=TRUE,(($T199*LIQUIDACION!$L$1047)*LIQUIDACION!$D$1045/IF(AND(LIQUIDACION!$D$1044&gt;LIQUIDACION!$B$1046,LIQUIDACION!$B$1046&gt;LIQUIDACION!$D$1043),366,365)),0)</f>
        <v>0</v>
      </c>
      <c r="AV199" s="618">
        <f>IF(AV$12=TRUE,(($U199*LIQUIDACION!$L$1047)*LIQUIDACION!$D$1045/IF(AND(LIQUIDACION!$D$1044&gt;LIQUIDACION!$B$1046,LIQUIDACION!$B$1046&gt;LIQUIDACION!$D$1043),366,365)),0)</f>
        <v>0</v>
      </c>
      <c r="AW199" s="618">
        <f>IF(AW$12=TRUE,(($V199*LIQUIDACION!$L$1047)*LIQUIDACION!$D$1045/IF(AND(LIQUIDACION!$D$1044&gt;LIQUIDACION!$B$1046,LIQUIDACION!$B$1046&gt;LIQUIDACION!$D$1043),366,365)),0)</f>
        <v>0</v>
      </c>
      <c r="AX199" s="618">
        <f>IF(AX$12=TRUE,(($W199*LIQUIDACION!$L$1047)*LIQUIDACION!$D$1045/IF(AND(LIQUIDACION!$D$1044&gt;LIQUIDACION!$B$1046,LIQUIDACION!$B$1046&gt;LIQUIDACION!$D$1043),366,365)),0)</f>
        <v>0</v>
      </c>
    </row>
    <row r="200" spans="2:50" x14ac:dyDescent="0.25">
      <c r="B200" s="123">
        <v>188</v>
      </c>
      <c r="C200" s="125"/>
      <c r="D200" s="170"/>
      <c r="E200" s="170"/>
      <c r="F200" s="170"/>
      <c r="G200" s="170">
        <f t="shared" si="13"/>
        <v>0</v>
      </c>
      <c r="H200" s="170">
        <f t="shared" si="14"/>
        <v>0</v>
      </c>
      <c r="I200" s="170"/>
      <c r="J200" s="170"/>
      <c r="K200" s="170"/>
      <c r="L200" s="170"/>
      <c r="M200" s="170"/>
      <c r="N200" s="170"/>
      <c r="O200" s="170"/>
      <c r="P200" s="170"/>
      <c r="Q200" s="170"/>
      <c r="R200" s="170"/>
      <c r="S200" s="170"/>
      <c r="T200" s="170"/>
      <c r="U200" s="170"/>
      <c r="V200" s="170"/>
      <c r="W200" s="170"/>
      <c r="X200" s="170"/>
      <c r="Y200" s="170"/>
      <c r="Z200" s="170"/>
      <c r="AA200" s="170"/>
      <c r="AB200" s="415">
        <f t="shared" si="15"/>
        <v>0</v>
      </c>
      <c r="AC200" s="415">
        <f t="shared" si="16"/>
        <v>0</v>
      </c>
      <c r="AE200" s="618">
        <f>IF(AE$12=TRUE,(($D200*LIQUIDACION!$L$1046)*LIQUIDACION!$D$1045/IF(AND(LIQUIDACION!$D$1044&gt;LIQUIDACION!$B$1046,LIQUIDACION!$B$1046&gt;LIQUIDACION!$D$1043),366,365)),0)</f>
        <v>0</v>
      </c>
      <c r="AF200" s="618">
        <f>IF(AF$12=TRUE,(($E200*LIQUIDACION!$L$1046)*LIQUIDACION!$D$1045/IF(AND(LIQUIDACION!$D$1044&gt;LIQUIDACION!$B$1046,LIQUIDACION!$B$1046&gt;LIQUIDACION!$D$1043),366,365)),0)</f>
        <v>0</v>
      </c>
      <c r="AG200" s="618">
        <f>IF(AG$12=TRUE,(($F200*LIQUIDACION!$L$1046)*LIQUIDACION!$D$1045/IF(AND(LIQUIDACION!$D$1044&gt;LIQUIDACION!$B$1046,LIQUIDACION!$B$1046&gt;LIQUIDACION!$D$1043),366,365)),0)</f>
        <v>0</v>
      </c>
      <c r="AH200" s="618">
        <f>IF(AH$12=TRUE,(($G200*LIQUIDACION!$L$1046)*LIQUIDACION!$D$1045/IF(AND(LIQUIDACION!$D$1044&gt;LIQUIDACION!$B$1046,LIQUIDACION!$B$1046&gt;LIQUIDACION!$D$1043),366,365)),0)</f>
        <v>0</v>
      </c>
      <c r="AI200" s="618">
        <f>IF(AI$12=TRUE,(($H200*LIQUIDACION!$L$1047)*LIQUIDACION!$D$1045/IF(AND(LIQUIDACION!$D$1044&gt;LIQUIDACION!$B$1046,LIQUIDACION!$B$1046&gt;LIQUIDACION!$D$1043),366,365)),0)</f>
        <v>0</v>
      </c>
      <c r="AJ200" s="618">
        <f>IF(AJ$12=TRUE,(($I200*LIQUIDACION!$L$1047)*LIQUIDACION!$D$1045/IF(AND(LIQUIDACION!$D$1044&gt;LIQUIDACION!$B$1046,LIQUIDACION!$B$1046&gt;LIQUIDACION!$D$1043),366,365)),0)</f>
        <v>0</v>
      </c>
      <c r="AK200" s="618">
        <f>IF(AK$12=TRUE,(($J200*LIQUIDACION!$L$1047)*LIQUIDACION!$D$1045/IF(AND(LIQUIDACION!$D$1044&gt;LIQUIDACION!$B$1046,LIQUIDACION!$B$1046&gt;LIQUIDACION!$D$1043),366,365)),0)</f>
        <v>0</v>
      </c>
      <c r="AL200" s="618">
        <f>IF(AL$12=TRUE,(($K200*LIQUIDACION!$L$1047)*LIQUIDACION!$D$1045/IF(AND(LIQUIDACION!$D$1044&gt;LIQUIDACION!$B$1046,LIQUIDACION!$B$1046&gt;LIQUIDACION!$D$1043),366,365)),0)</f>
        <v>0</v>
      </c>
      <c r="AM200" s="618">
        <f>IF(AM$12=TRUE,(($L200*LIQUIDACION!$L$1047)*LIQUIDACION!$D$1045/IF(AND(LIQUIDACION!$D$1044&gt;LIQUIDACION!$B$1046,LIQUIDACION!$B$1046&gt;LIQUIDACION!$D$1043),366,365)),0)</f>
        <v>0</v>
      </c>
      <c r="AN200" s="618">
        <f>IF(AN$12=TRUE,(($M200*LIQUIDACION!$L$1047)*LIQUIDACION!$D$1045/IF(AND(LIQUIDACION!$D$1044&gt;LIQUIDACION!$B$1046,LIQUIDACION!$B$1046&gt;LIQUIDACION!$D$1043),366,365)),0)</f>
        <v>0</v>
      </c>
      <c r="AO200" s="618">
        <f>IF(AO$12=TRUE,(($N200*LIQUIDACION!$L$1047)*LIQUIDACION!$D$1045/IF(AND(LIQUIDACION!$D$1044&gt;LIQUIDACION!$B$1046,LIQUIDACION!$B$1046&gt;LIQUIDACION!$D$1043),366,365)),0)</f>
        <v>0</v>
      </c>
      <c r="AP200" s="618">
        <f>IF(AP$12=TRUE,(($O200*LIQUIDACION!$L$1047)*LIQUIDACION!$D$1045/IF(AND(LIQUIDACION!$D$1044&gt;LIQUIDACION!$B$1046,LIQUIDACION!$B$1046&gt;LIQUIDACION!$D$1043),366,365)),0)</f>
        <v>0</v>
      </c>
      <c r="AQ200" s="618">
        <f>IF(AQ$12=TRUE,(($P200*LIQUIDACION!$L$1047)*LIQUIDACION!$D$1045/IF(AND(LIQUIDACION!$D$1044&gt;LIQUIDACION!$B$1046,LIQUIDACION!$B$1046&gt;LIQUIDACION!$D$1043),366,365)),0)</f>
        <v>0</v>
      </c>
      <c r="AR200" s="618">
        <f>IF(AR$12=TRUE,(($Q200*LIQUIDACION!$L$1047)*LIQUIDACION!$D$1045/IF(AND(LIQUIDACION!$D$1044&gt;LIQUIDACION!$B$1046,LIQUIDACION!$B$1046&gt;LIQUIDACION!$D$1043),366,365)),0)</f>
        <v>0</v>
      </c>
      <c r="AS200" s="618">
        <f>IF(AS$12=TRUE,(($R200*LIQUIDACION!$L$1047)*LIQUIDACION!$D$1045/IF(AND(LIQUIDACION!$D$1044&gt;LIQUIDACION!$B$1046,LIQUIDACION!$B$1046&gt;LIQUIDACION!$D$1043),366,365)),0)</f>
        <v>0</v>
      </c>
      <c r="AT200" s="618">
        <f>IF(AT$12=TRUE,(($S200*LIQUIDACION!$L$1047)*LIQUIDACION!$D$1045/IF(AND(LIQUIDACION!$D$1044&gt;LIQUIDACION!$B$1046,LIQUIDACION!$B$1046&gt;LIQUIDACION!$D$1043),366,365)),0)</f>
        <v>0</v>
      </c>
      <c r="AU200" s="618">
        <f>IF(AU$12=TRUE,(($T200*LIQUIDACION!$L$1047)*LIQUIDACION!$D$1045/IF(AND(LIQUIDACION!$D$1044&gt;LIQUIDACION!$B$1046,LIQUIDACION!$B$1046&gt;LIQUIDACION!$D$1043),366,365)),0)</f>
        <v>0</v>
      </c>
      <c r="AV200" s="618">
        <f>IF(AV$12=TRUE,(($U200*LIQUIDACION!$L$1047)*LIQUIDACION!$D$1045/IF(AND(LIQUIDACION!$D$1044&gt;LIQUIDACION!$B$1046,LIQUIDACION!$B$1046&gt;LIQUIDACION!$D$1043),366,365)),0)</f>
        <v>0</v>
      </c>
      <c r="AW200" s="618">
        <f>IF(AW$12=TRUE,(($V200*LIQUIDACION!$L$1047)*LIQUIDACION!$D$1045/IF(AND(LIQUIDACION!$D$1044&gt;LIQUIDACION!$B$1046,LIQUIDACION!$B$1046&gt;LIQUIDACION!$D$1043),366,365)),0)</f>
        <v>0</v>
      </c>
      <c r="AX200" s="618">
        <f>IF(AX$12=TRUE,(($W200*LIQUIDACION!$L$1047)*LIQUIDACION!$D$1045/IF(AND(LIQUIDACION!$D$1044&gt;LIQUIDACION!$B$1046,LIQUIDACION!$B$1046&gt;LIQUIDACION!$D$1043),366,365)),0)</f>
        <v>0</v>
      </c>
    </row>
    <row r="201" spans="2:50" x14ac:dyDescent="0.25">
      <c r="B201" s="121">
        <v>189</v>
      </c>
      <c r="C201" s="125"/>
      <c r="D201" s="170"/>
      <c r="E201" s="170"/>
      <c r="F201" s="170"/>
      <c r="G201" s="170">
        <f t="shared" si="13"/>
        <v>0</v>
      </c>
      <c r="H201" s="170">
        <f t="shared" si="14"/>
        <v>0</v>
      </c>
      <c r="I201" s="170"/>
      <c r="J201" s="170"/>
      <c r="K201" s="170"/>
      <c r="L201" s="170"/>
      <c r="M201" s="170"/>
      <c r="N201" s="170"/>
      <c r="O201" s="170"/>
      <c r="P201" s="170"/>
      <c r="Q201" s="170"/>
      <c r="R201" s="170"/>
      <c r="S201" s="170"/>
      <c r="T201" s="170"/>
      <c r="U201" s="170"/>
      <c r="V201" s="170"/>
      <c r="W201" s="170"/>
      <c r="X201" s="170"/>
      <c r="Y201" s="170"/>
      <c r="Z201" s="170"/>
      <c r="AA201" s="170"/>
      <c r="AB201" s="415">
        <f t="shared" si="15"/>
        <v>0</v>
      </c>
      <c r="AC201" s="415">
        <f t="shared" si="16"/>
        <v>0</v>
      </c>
      <c r="AE201" s="618">
        <f>IF(AE$12=TRUE,(($D201*LIQUIDACION!$L$1046)*LIQUIDACION!$D$1045/IF(AND(LIQUIDACION!$D$1044&gt;LIQUIDACION!$B$1046,LIQUIDACION!$B$1046&gt;LIQUIDACION!$D$1043),366,365)),0)</f>
        <v>0</v>
      </c>
      <c r="AF201" s="618">
        <f>IF(AF$12=TRUE,(($E201*LIQUIDACION!$L$1046)*LIQUIDACION!$D$1045/IF(AND(LIQUIDACION!$D$1044&gt;LIQUIDACION!$B$1046,LIQUIDACION!$B$1046&gt;LIQUIDACION!$D$1043),366,365)),0)</f>
        <v>0</v>
      </c>
      <c r="AG201" s="618">
        <f>IF(AG$12=TRUE,(($F201*LIQUIDACION!$L$1046)*LIQUIDACION!$D$1045/IF(AND(LIQUIDACION!$D$1044&gt;LIQUIDACION!$B$1046,LIQUIDACION!$B$1046&gt;LIQUIDACION!$D$1043),366,365)),0)</f>
        <v>0</v>
      </c>
      <c r="AH201" s="618">
        <f>IF(AH$12=TRUE,(($G201*LIQUIDACION!$L$1046)*LIQUIDACION!$D$1045/IF(AND(LIQUIDACION!$D$1044&gt;LIQUIDACION!$B$1046,LIQUIDACION!$B$1046&gt;LIQUIDACION!$D$1043),366,365)),0)</f>
        <v>0</v>
      </c>
      <c r="AI201" s="618">
        <f>IF(AI$12=TRUE,(($H201*LIQUIDACION!$L$1047)*LIQUIDACION!$D$1045/IF(AND(LIQUIDACION!$D$1044&gt;LIQUIDACION!$B$1046,LIQUIDACION!$B$1046&gt;LIQUIDACION!$D$1043),366,365)),0)</f>
        <v>0</v>
      </c>
      <c r="AJ201" s="618">
        <f>IF(AJ$12=TRUE,(($I201*LIQUIDACION!$L$1047)*LIQUIDACION!$D$1045/IF(AND(LIQUIDACION!$D$1044&gt;LIQUIDACION!$B$1046,LIQUIDACION!$B$1046&gt;LIQUIDACION!$D$1043),366,365)),0)</f>
        <v>0</v>
      </c>
      <c r="AK201" s="618">
        <f>IF(AK$12=TRUE,(($J201*LIQUIDACION!$L$1047)*LIQUIDACION!$D$1045/IF(AND(LIQUIDACION!$D$1044&gt;LIQUIDACION!$B$1046,LIQUIDACION!$B$1046&gt;LIQUIDACION!$D$1043),366,365)),0)</f>
        <v>0</v>
      </c>
      <c r="AL201" s="618">
        <f>IF(AL$12=TRUE,(($K201*LIQUIDACION!$L$1047)*LIQUIDACION!$D$1045/IF(AND(LIQUIDACION!$D$1044&gt;LIQUIDACION!$B$1046,LIQUIDACION!$B$1046&gt;LIQUIDACION!$D$1043),366,365)),0)</f>
        <v>0</v>
      </c>
      <c r="AM201" s="618">
        <f>IF(AM$12=TRUE,(($L201*LIQUIDACION!$L$1047)*LIQUIDACION!$D$1045/IF(AND(LIQUIDACION!$D$1044&gt;LIQUIDACION!$B$1046,LIQUIDACION!$B$1046&gt;LIQUIDACION!$D$1043),366,365)),0)</f>
        <v>0</v>
      </c>
      <c r="AN201" s="618">
        <f>IF(AN$12=TRUE,(($M201*LIQUIDACION!$L$1047)*LIQUIDACION!$D$1045/IF(AND(LIQUIDACION!$D$1044&gt;LIQUIDACION!$B$1046,LIQUIDACION!$B$1046&gt;LIQUIDACION!$D$1043),366,365)),0)</f>
        <v>0</v>
      </c>
      <c r="AO201" s="618">
        <f>IF(AO$12=TRUE,(($N201*LIQUIDACION!$L$1047)*LIQUIDACION!$D$1045/IF(AND(LIQUIDACION!$D$1044&gt;LIQUIDACION!$B$1046,LIQUIDACION!$B$1046&gt;LIQUIDACION!$D$1043),366,365)),0)</f>
        <v>0</v>
      </c>
      <c r="AP201" s="618">
        <f>IF(AP$12=TRUE,(($O201*LIQUIDACION!$L$1047)*LIQUIDACION!$D$1045/IF(AND(LIQUIDACION!$D$1044&gt;LIQUIDACION!$B$1046,LIQUIDACION!$B$1046&gt;LIQUIDACION!$D$1043),366,365)),0)</f>
        <v>0</v>
      </c>
      <c r="AQ201" s="618">
        <f>IF(AQ$12=TRUE,(($P201*LIQUIDACION!$L$1047)*LIQUIDACION!$D$1045/IF(AND(LIQUIDACION!$D$1044&gt;LIQUIDACION!$B$1046,LIQUIDACION!$B$1046&gt;LIQUIDACION!$D$1043),366,365)),0)</f>
        <v>0</v>
      </c>
      <c r="AR201" s="618">
        <f>IF(AR$12=TRUE,(($Q201*LIQUIDACION!$L$1047)*LIQUIDACION!$D$1045/IF(AND(LIQUIDACION!$D$1044&gt;LIQUIDACION!$B$1046,LIQUIDACION!$B$1046&gt;LIQUIDACION!$D$1043),366,365)),0)</f>
        <v>0</v>
      </c>
      <c r="AS201" s="618">
        <f>IF(AS$12=TRUE,(($R201*LIQUIDACION!$L$1047)*LIQUIDACION!$D$1045/IF(AND(LIQUIDACION!$D$1044&gt;LIQUIDACION!$B$1046,LIQUIDACION!$B$1046&gt;LIQUIDACION!$D$1043),366,365)),0)</f>
        <v>0</v>
      </c>
      <c r="AT201" s="618">
        <f>IF(AT$12=TRUE,(($S201*LIQUIDACION!$L$1047)*LIQUIDACION!$D$1045/IF(AND(LIQUIDACION!$D$1044&gt;LIQUIDACION!$B$1046,LIQUIDACION!$B$1046&gt;LIQUIDACION!$D$1043),366,365)),0)</f>
        <v>0</v>
      </c>
      <c r="AU201" s="618">
        <f>IF(AU$12=TRUE,(($T201*LIQUIDACION!$L$1047)*LIQUIDACION!$D$1045/IF(AND(LIQUIDACION!$D$1044&gt;LIQUIDACION!$B$1046,LIQUIDACION!$B$1046&gt;LIQUIDACION!$D$1043),366,365)),0)</f>
        <v>0</v>
      </c>
      <c r="AV201" s="618">
        <f>IF(AV$12=TRUE,(($U201*LIQUIDACION!$L$1047)*LIQUIDACION!$D$1045/IF(AND(LIQUIDACION!$D$1044&gt;LIQUIDACION!$B$1046,LIQUIDACION!$B$1046&gt;LIQUIDACION!$D$1043),366,365)),0)</f>
        <v>0</v>
      </c>
      <c r="AW201" s="618">
        <f>IF(AW$12=TRUE,(($V201*LIQUIDACION!$L$1047)*LIQUIDACION!$D$1045/IF(AND(LIQUIDACION!$D$1044&gt;LIQUIDACION!$B$1046,LIQUIDACION!$B$1046&gt;LIQUIDACION!$D$1043),366,365)),0)</f>
        <v>0</v>
      </c>
      <c r="AX201" s="618">
        <f>IF(AX$12=TRUE,(($W201*LIQUIDACION!$L$1047)*LIQUIDACION!$D$1045/IF(AND(LIQUIDACION!$D$1044&gt;LIQUIDACION!$B$1046,LIQUIDACION!$B$1046&gt;LIQUIDACION!$D$1043),366,365)),0)</f>
        <v>0</v>
      </c>
    </row>
    <row r="202" spans="2:50" x14ac:dyDescent="0.25">
      <c r="B202" s="123">
        <v>190</v>
      </c>
      <c r="C202" s="125"/>
      <c r="D202" s="170"/>
      <c r="E202" s="170"/>
      <c r="F202" s="170"/>
      <c r="G202" s="170">
        <f t="shared" si="13"/>
        <v>0</v>
      </c>
      <c r="H202" s="170">
        <f t="shared" si="14"/>
        <v>0</v>
      </c>
      <c r="I202" s="170"/>
      <c r="J202" s="170"/>
      <c r="K202" s="170"/>
      <c r="L202" s="170"/>
      <c r="M202" s="170"/>
      <c r="N202" s="170"/>
      <c r="O202" s="170"/>
      <c r="P202" s="170"/>
      <c r="Q202" s="170"/>
      <c r="R202" s="170"/>
      <c r="S202" s="170"/>
      <c r="T202" s="170"/>
      <c r="U202" s="170"/>
      <c r="V202" s="170"/>
      <c r="W202" s="170"/>
      <c r="X202" s="170"/>
      <c r="Y202" s="170"/>
      <c r="Z202" s="170"/>
      <c r="AA202" s="170"/>
      <c r="AB202" s="415">
        <f t="shared" si="15"/>
        <v>0</v>
      </c>
      <c r="AC202" s="415">
        <f t="shared" si="16"/>
        <v>0</v>
      </c>
      <c r="AE202" s="618">
        <f>IF(AE$12=TRUE,(($D202*LIQUIDACION!$L$1046)*LIQUIDACION!$D$1045/IF(AND(LIQUIDACION!$D$1044&gt;LIQUIDACION!$B$1046,LIQUIDACION!$B$1046&gt;LIQUIDACION!$D$1043),366,365)),0)</f>
        <v>0</v>
      </c>
      <c r="AF202" s="618">
        <f>IF(AF$12=TRUE,(($E202*LIQUIDACION!$L$1046)*LIQUIDACION!$D$1045/IF(AND(LIQUIDACION!$D$1044&gt;LIQUIDACION!$B$1046,LIQUIDACION!$B$1046&gt;LIQUIDACION!$D$1043),366,365)),0)</f>
        <v>0</v>
      </c>
      <c r="AG202" s="618">
        <f>IF(AG$12=TRUE,(($F202*LIQUIDACION!$L$1046)*LIQUIDACION!$D$1045/IF(AND(LIQUIDACION!$D$1044&gt;LIQUIDACION!$B$1046,LIQUIDACION!$B$1046&gt;LIQUIDACION!$D$1043),366,365)),0)</f>
        <v>0</v>
      </c>
      <c r="AH202" s="618">
        <f>IF(AH$12=TRUE,(($G202*LIQUIDACION!$L$1046)*LIQUIDACION!$D$1045/IF(AND(LIQUIDACION!$D$1044&gt;LIQUIDACION!$B$1046,LIQUIDACION!$B$1046&gt;LIQUIDACION!$D$1043),366,365)),0)</f>
        <v>0</v>
      </c>
      <c r="AI202" s="618">
        <f>IF(AI$12=TRUE,(($H202*LIQUIDACION!$L$1047)*LIQUIDACION!$D$1045/IF(AND(LIQUIDACION!$D$1044&gt;LIQUIDACION!$B$1046,LIQUIDACION!$B$1046&gt;LIQUIDACION!$D$1043),366,365)),0)</f>
        <v>0</v>
      </c>
      <c r="AJ202" s="618">
        <f>IF(AJ$12=TRUE,(($I202*LIQUIDACION!$L$1047)*LIQUIDACION!$D$1045/IF(AND(LIQUIDACION!$D$1044&gt;LIQUIDACION!$B$1046,LIQUIDACION!$B$1046&gt;LIQUIDACION!$D$1043),366,365)),0)</f>
        <v>0</v>
      </c>
      <c r="AK202" s="618">
        <f>IF(AK$12=TRUE,(($J202*LIQUIDACION!$L$1047)*LIQUIDACION!$D$1045/IF(AND(LIQUIDACION!$D$1044&gt;LIQUIDACION!$B$1046,LIQUIDACION!$B$1046&gt;LIQUIDACION!$D$1043),366,365)),0)</f>
        <v>0</v>
      </c>
      <c r="AL202" s="618">
        <f>IF(AL$12=TRUE,(($K202*LIQUIDACION!$L$1047)*LIQUIDACION!$D$1045/IF(AND(LIQUIDACION!$D$1044&gt;LIQUIDACION!$B$1046,LIQUIDACION!$B$1046&gt;LIQUIDACION!$D$1043),366,365)),0)</f>
        <v>0</v>
      </c>
      <c r="AM202" s="618">
        <f>IF(AM$12=TRUE,(($L202*LIQUIDACION!$L$1047)*LIQUIDACION!$D$1045/IF(AND(LIQUIDACION!$D$1044&gt;LIQUIDACION!$B$1046,LIQUIDACION!$B$1046&gt;LIQUIDACION!$D$1043),366,365)),0)</f>
        <v>0</v>
      </c>
      <c r="AN202" s="618">
        <f>IF(AN$12=TRUE,(($M202*LIQUIDACION!$L$1047)*LIQUIDACION!$D$1045/IF(AND(LIQUIDACION!$D$1044&gt;LIQUIDACION!$B$1046,LIQUIDACION!$B$1046&gt;LIQUIDACION!$D$1043),366,365)),0)</f>
        <v>0</v>
      </c>
      <c r="AO202" s="618">
        <f>IF(AO$12=TRUE,(($N202*LIQUIDACION!$L$1047)*LIQUIDACION!$D$1045/IF(AND(LIQUIDACION!$D$1044&gt;LIQUIDACION!$B$1046,LIQUIDACION!$B$1046&gt;LIQUIDACION!$D$1043),366,365)),0)</f>
        <v>0</v>
      </c>
      <c r="AP202" s="618">
        <f>IF(AP$12=TRUE,(($O202*LIQUIDACION!$L$1047)*LIQUIDACION!$D$1045/IF(AND(LIQUIDACION!$D$1044&gt;LIQUIDACION!$B$1046,LIQUIDACION!$B$1046&gt;LIQUIDACION!$D$1043),366,365)),0)</f>
        <v>0</v>
      </c>
      <c r="AQ202" s="618">
        <f>IF(AQ$12=TRUE,(($P202*LIQUIDACION!$L$1047)*LIQUIDACION!$D$1045/IF(AND(LIQUIDACION!$D$1044&gt;LIQUIDACION!$B$1046,LIQUIDACION!$B$1046&gt;LIQUIDACION!$D$1043),366,365)),0)</f>
        <v>0</v>
      </c>
      <c r="AR202" s="618">
        <f>IF(AR$12=TRUE,(($Q202*LIQUIDACION!$L$1047)*LIQUIDACION!$D$1045/IF(AND(LIQUIDACION!$D$1044&gt;LIQUIDACION!$B$1046,LIQUIDACION!$B$1046&gt;LIQUIDACION!$D$1043),366,365)),0)</f>
        <v>0</v>
      </c>
      <c r="AS202" s="618">
        <f>IF(AS$12=TRUE,(($R202*LIQUIDACION!$L$1047)*LIQUIDACION!$D$1045/IF(AND(LIQUIDACION!$D$1044&gt;LIQUIDACION!$B$1046,LIQUIDACION!$B$1046&gt;LIQUIDACION!$D$1043),366,365)),0)</f>
        <v>0</v>
      </c>
      <c r="AT202" s="618">
        <f>IF(AT$12=TRUE,(($S202*LIQUIDACION!$L$1047)*LIQUIDACION!$D$1045/IF(AND(LIQUIDACION!$D$1044&gt;LIQUIDACION!$B$1046,LIQUIDACION!$B$1046&gt;LIQUIDACION!$D$1043),366,365)),0)</f>
        <v>0</v>
      </c>
      <c r="AU202" s="618">
        <f>IF(AU$12=TRUE,(($T202*LIQUIDACION!$L$1047)*LIQUIDACION!$D$1045/IF(AND(LIQUIDACION!$D$1044&gt;LIQUIDACION!$B$1046,LIQUIDACION!$B$1046&gt;LIQUIDACION!$D$1043),366,365)),0)</f>
        <v>0</v>
      </c>
      <c r="AV202" s="618">
        <f>IF(AV$12=TRUE,(($U202*LIQUIDACION!$L$1047)*LIQUIDACION!$D$1045/IF(AND(LIQUIDACION!$D$1044&gt;LIQUIDACION!$B$1046,LIQUIDACION!$B$1046&gt;LIQUIDACION!$D$1043),366,365)),0)</f>
        <v>0</v>
      </c>
      <c r="AW202" s="618">
        <f>IF(AW$12=TRUE,(($V202*LIQUIDACION!$L$1047)*LIQUIDACION!$D$1045/IF(AND(LIQUIDACION!$D$1044&gt;LIQUIDACION!$B$1046,LIQUIDACION!$B$1046&gt;LIQUIDACION!$D$1043),366,365)),0)</f>
        <v>0</v>
      </c>
      <c r="AX202" s="618">
        <f>IF(AX$12=TRUE,(($W202*LIQUIDACION!$L$1047)*LIQUIDACION!$D$1045/IF(AND(LIQUIDACION!$D$1044&gt;LIQUIDACION!$B$1046,LIQUIDACION!$B$1046&gt;LIQUIDACION!$D$1043),366,365)),0)</f>
        <v>0</v>
      </c>
    </row>
    <row r="203" spans="2:50" x14ac:dyDescent="0.25">
      <c r="B203" s="121">
        <v>191</v>
      </c>
      <c r="C203" s="125"/>
      <c r="D203" s="170"/>
      <c r="E203" s="170"/>
      <c r="F203" s="170"/>
      <c r="G203" s="170">
        <f t="shared" si="13"/>
        <v>0</v>
      </c>
      <c r="H203" s="170">
        <f t="shared" si="14"/>
        <v>0</v>
      </c>
      <c r="I203" s="170"/>
      <c r="J203" s="170"/>
      <c r="K203" s="170"/>
      <c r="L203" s="170"/>
      <c r="M203" s="170"/>
      <c r="N203" s="170"/>
      <c r="O203" s="170"/>
      <c r="P203" s="170"/>
      <c r="Q203" s="170"/>
      <c r="R203" s="170"/>
      <c r="S203" s="170"/>
      <c r="T203" s="170"/>
      <c r="U203" s="170"/>
      <c r="V203" s="170"/>
      <c r="W203" s="170"/>
      <c r="X203" s="170"/>
      <c r="Y203" s="170"/>
      <c r="Z203" s="170"/>
      <c r="AA203" s="170"/>
      <c r="AB203" s="415">
        <f t="shared" si="15"/>
        <v>0</v>
      </c>
      <c r="AC203" s="415">
        <f t="shared" si="16"/>
        <v>0</v>
      </c>
      <c r="AE203" s="618">
        <f>IF(AE$12=TRUE,(($D203*LIQUIDACION!$L$1046)*LIQUIDACION!$D$1045/IF(AND(LIQUIDACION!$D$1044&gt;LIQUIDACION!$B$1046,LIQUIDACION!$B$1046&gt;LIQUIDACION!$D$1043),366,365)),0)</f>
        <v>0</v>
      </c>
      <c r="AF203" s="618">
        <f>IF(AF$12=TRUE,(($E203*LIQUIDACION!$L$1046)*LIQUIDACION!$D$1045/IF(AND(LIQUIDACION!$D$1044&gt;LIQUIDACION!$B$1046,LIQUIDACION!$B$1046&gt;LIQUIDACION!$D$1043),366,365)),0)</f>
        <v>0</v>
      </c>
      <c r="AG203" s="618">
        <f>IF(AG$12=TRUE,(($F203*LIQUIDACION!$L$1046)*LIQUIDACION!$D$1045/IF(AND(LIQUIDACION!$D$1044&gt;LIQUIDACION!$B$1046,LIQUIDACION!$B$1046&gt;LIQUIDACION!$D$1043),366,365)),0)</f>
        <v>0</v>
      </c>
      <c r="AH203" s="618">
        <f>IF(AH$12=TRUE,(($G203*LIQUIDACION!$L$1046)*LIQUIDACION!$D$1045/IF(AND(LIQUIDACION!$D$1044&gt;LIQUIDACION!$B$1046,LIQUIDACION!$B$1046&gt;LIQUIDACION!$D$1043),366,365)),0)</f>
        <v>0</v>
      </c>
      <c r="AI203" s="618">
        <f>IF(AI$12=TRUE,(($H203*LIQUIDACION!$L$1047)*LIQUIDACION!$D$1045/IF(AND(LIQUIDACION!$D$1044&gt;LIQUIDACION!$B$1046,LIQUIDACION!$B$1046&gt;LIQUIDACION!$D$1043),366,365)),0)</f>
        <v>0</v>
      </c>
      <c r="AJ203" s="618">
        <f>IF(AJ$12=TRUE,(($I203*LIQUIDACION!$L$1047)*LIQUIDACION!$D$1045/IF(AND(LIQUIDACION!$D$1044&gt;LIQUIDACION!$B$1046,LIQUIDACION!$B$1046&gt;LIQUIDACION!$D$1043),366,365)),0)</f>
        <v>0</v>
      </c>
      <c r="AK203" s="618">
        <f>IF(AK$12=TRUE,(($J203*LIQUIDACION!$L$1047)*LIQUIDACION!$D$1045/IF(AND(LIQUIDACION!$D$1044&gt;LIQUIDACION!$B$1046,LIQUIDACION!$B$1046&gt;LIQUIDACION!$D$1043),366,365)),0)</f>
        <v>0</v>
      </c>
      <c r="AL203" s="618">
        <f>IF(AL$12=TRUE,(($K203*LIQUIDACION!$L$1047)*LIQUIDACION!$D$1045/IF(AND(LIQUIDACION!$D$1044&gt;LIQUIDACION!$B$1046,LIQUIDACION!$B$1046&gt;LIQUIDACION!$D$1043),366,365)),0)</f>
        <v>0</v>
      </c>
      <c r="AM203" s="618">
        <f>IF(AM$12=TRUE,(($L203*LIQUIDACION!$L$1047)*LIQUIDACION!$D$1045/IF(AND(LIQUIDACION!$D$1044&gt;LIQUIDACION!$B$1046,LIQUIDACION!$B$1046&gt;LIQUIDACION!$D$1043),366,365)),0)</f>
        <v>0</v>
      </c>
      <c r="AN203" s="618">
        <f>IF(AN$12=TRUE,(($M203*LIQUIDACION!$L$1047)*LIQUIDACION!$D$1045/IF(AND(LIQUIDACION!$D$1044&gt;LIQUIDACION!$B$1046,LIQUIDACION!$B$1046&gt;LIQUIDACION!$D$1043),366,365)),0)</f>
        <v>0</v>
      </c>
      <c r="AO203" s="618">
        <f>IF(AO$12=TRUE,(($N203*LIQUIDACION!$L$1047)*LIQUIDACION!$D$1045/IF(AND(LIQUIDACION!$D$1044&gt;LIQUIDACION!$B$1046,LIQUIDACION!$B$1046&gt;LIQUIDACION!$D$1043),366,365)),0)</f>
        <v>0</v>
      </c>
      <c r="AP203" s="618">
        <f>IF(AP$12=TRUE,(($O203*LIQUIDACION!$L$1047)*LIQUIDACION!$D$1045/IF(AND(LIQUIDACION!$D$1044&gt;LIQUIDACION!$B$1046,LIQUIDACION!$B$1046&gt;LIQUIDACION!$D$1043),366,365)),0)</f>
        <v>0</v>
      </c>
      <c r="AQ203" s="618">
        <f>IF(AQ$12=TRUE,(($P203*LIQUIDACION!$L$1047)*LIQUIDACION!$D$1045/IF(AND(LIQUIDACION!$D$1044&gt;LIQUIDACION!$B$1046,LIQUIDACION!$B$1046&gt;LIQUIDACION!$D$1043),366,365)),0)</f>
        <v>0</v>
      </c>
      <c r="AR203" s="618">
        <f>IF(AR$12=TRUE,(($Q203*LIQUIDACION!$L$1047)*LIQUIDACION!$D$1045/IF(AND(LIQUIDACION!$D$1044&gt;LIQUIDACION!$B$1046,LIQUIDACION!$B$1046&gt;LIQUIDACION!$D$1043),366,365)),0)</f>
        <v>0</v>
      </c>
      <c r="AS203" s="618">
        <f>IF(AS$12=TRUE,(($R203*LIQUIDACION!$L$1047)*LIQUIDACION!$D$1045/IF(AND(LIQUIDACION!$D$1044&gt;LIQUIDACION!$B$1046,LIQUIDACION!$B$1046&gt;LIQUIDACION!$D$1043),366,365)),0)</f>
        <v>0</v>
      </c>
      <c r="AT203" s="618">
        <f>IF(AT$12=TRUE,(($S203*LIQUIDACION!$L$1047)*LIQUIDACION!$D$1045/IF(AND(LIQUIDACION!$D$1044&gt;LIQUIDACION!$B$1046,LIQUIDACION!$B$1046&gt;LIQUIDACION!$D$1043),366,365)),0)</f>
        <v>0</v>
      </c>
      <c r="AU203" s="618">
        <f>IF(AU$12=TRUE,(($T203*LIQUIDACION!$L$1047)*LIQUIDACION!$D$1045/IF(AND(LIQUIDACION!$D$1044&gt;LIQUIDACION!$B$1046,LIQUIDACION!$B$1046&gt;LIQUIDACION!$D$1043),366,365)),0)</f>
        <v>0</v>
      </c>
      <c r="AV203" s="618">
        <f>IF(AV$12=TRUE,(($U203*LIQUIDACION!$L$1047)*LIQUIDACION!$D$1045/IF(AND(LIQUIDACION!$D$1044&gt;LIQUIDACION!$B$1046,LIQUIDACION!$B$1046&gt;LIQUIDACION!$D$1043),366,365)),0)</f>
        <v>0</v>
      </c>
      <c r="AW203" s="618">
        <f>IF(AW$12=TRUE,(($V203*LIQUIDACION!$L$1047)*LIQUIDACION!$D$1045/IF(AND(LIQUIDACION!$D$1044&gt;LIQUIDACION!$B$1046,LIQUIDACION!$B$1046&gt;LIQUIDACION!$D$1043),366,365)),0)</f>
        <v>0</v>
      </c>
      <c r="AX203" s="618">
        <f>IF(AX$12=TRUE,(($W203*LIQUIDACION!$L$1047)*LIQUIDACION!$D$1045/IF(AND(LIQUIDACION!$D$1044&gt;LIQUIDACION!$B$1046,LIQUIDACION!$B$1046&gt;LIQUIDACION!$D$1043),366,365)),0)</f>
        <v>0</v>
      </c>
    </row>
    <row r="204" spans="2:50" x14ac:dyDescent="0.25">
      <c r="B204" s="123">
        <v>192</v>
      </c>
      <c r="C204" s="125"/>
      <c r="D204" s="170"/>
      <c r="E204" s="170"/>
      <c r="F204" s="170"/>
      <c r="G204" s="170">
        <f t="shared" si="13"/>
        <v>0</v>
      </c>
      <c r="H204" s="170">
        <f t="shared" si="14"/>
        <v>0</v>
      </c>
      <c r="I204" s="170"/>
      <c r="J204" s="170"/>
      <c r="K204" s="170"/>
      <c r="L204" s="170"/>
      <c r="M204" s="170"/>
      <c r="N204" s="170"/>
      <c r="O204" s="170"/>
      <c r="P204" s="170"/>
      <c r="Q204" s="170"/>
      <c r="R204" s="170"/>
      <c r="S204" s="170"/>
      <c r="T204" s="170"/>
      <c r="U204" s="170"/>
      <c r="V204" s="170"/>
      <c r="W204" s="170"/>
      <c r="X204" s="170"/>
      <c r="Y204" s="170"/>
      <c r="Z204" s="170"/>
      <c r="AA204" s="170"/>
      <c r="AB204" s="415">
        <f t="shared" si="15"/>
        <v>0</v>
      </c>
      <c r="AC204" s="415">
        <f t="shared" si="16"/>
        <v>0</v>
      </c>
      <c r="AE204" s="618">
        <f>IF(AE$12=TRUE,(($D204*LIQUIDACION!$L$1046)*LIQUIDACION!$D$1045/IF(AND(LIQUIDACION!$D$1044&gt;LIQUIDACION!$B$1046,LIQUIDACION!$B$1046&gt;LIQUIDACION!$D$1043),366,365)),0)</f>
        <v>0</v>
      </c>
      <c r="AF204" s="618">
        <f>IF(AF$12=TRUE,(($E204*LIQUIDACION!$L$1046)*LIQUIDACION!$D$1045/IF(AND(LIQUIDACION!$D$1044&gt;LIQUIDACION!$B$1046,LIQUIDACION!$B$1046&gt;LIQUIDACION!$D$1043),366,365)),0)</f>
        <v>0</v>
      </c>
      <c r="AG204" s="618">
        <f>IF(AG$12=TRUE,(($F204*LIQUIDACION!$L$1046)*LIQUIDACION!$D$1045/IF(AND(LIQUIDACION!$D$1044&gt;LIQUIDACION!$B$1046,LIQUIDACION!$B$1046&gt;LIQUIDACION!$D$1043),366,365)),0)</f>
        <v>0</v>
      </c>
      <c r="AH204" s="618">
        <f>IF(AH$12=TRUE,(($G204*LIQUIDACION!$L$1046)*LIQUIDACION!$D$1045/IF(AND(LIQUIDACION!$D$1044&gt;LIQUIDACION!$B$1046,LIQUIDACION!$B$1046&gt;LIQUIDACION!$D$1043),366,365)),0)</f>
        <v>0</v>
      </c>
      <c r="AI204" s="618">
        <f>IF(AI$12=TRUE,(($H204*LIQUIDACION!$L$1047)*LIQUIDACION!$D$1045/IF(AND(LIQUIDACION!$D$1044&gt;LIQUIDACION!$B$1046,LIQUIDACION!$B$1046&gt;LIQUIDACION!$D$1043),366,365)),0)</f>
        <v>0</v>
      </c>
      <c r="AJ204" s="618">
        <f>IF(AJ$12=TRUE,(($I204*LIQUIDACION!$L$1047)*LIQUIDACION!$D$1045/IF(AND(LIQUIDACION!$D$1044&gt;LIQUIDACION!$B$1046,LIQUIDACION!$B$1046&gt;LIQUIDACION!$D$1043),366,365)),0)</f>
        <v>0</v>
      </c>
      <c r="AK204" s="618">
        <f>IF(AK$12=TRUE,(($J204*LIQUIDACION!$L$1047)*LIQUIDACION!$D$1045/IF(AND(LIQUIDACION!$D$1044&gt;LIQUIDACION!$B$1046,LIQUIDACION!$B$1046&gt;LIQUIDACION!$D$1043),366,365)),0)</f>
        <v>0</v>
      </c>
      <c r="AL204" s="618">
        <f>IF(AL$12=TRUE,(($K204*LIQUIDACION!$L$1047)*LIQUIDACION!$D$1045/IF(AND(LIQUIDACION!$D$1044&gt;LIQUIDACION!$B$1046,LIQUIDACION!$B$1046&gt;LIQUIDACION!$D$1043),366,365)),0)</f>
        <v>0</v>
      </c>
      <c r="AM204" s="618">
        <f>IF(AM$12=TRUE,(($L204*LIQUIDACION!$L$1047)*LIQUIDACION!$D$1045/IF(AND(LIQUIDACION!$D$1044&gt;LIQUIDACION!$B$1046,LIQUIDACION!$B$1046&gt;LIQUIDACION!$D$1043),366,365)),0)</f>
        <v>0</v>
      </c>
      <c r="AN204" s="618">
        <f>IF(AN$12=TRUE,(($M204*LIQUIDACION!$L$1047)*LIQUIDACION!$D$1045/IF(AND(LIQUIDACION!$D$1044&gt;LIQUIDACION!$B$1046,LIQUIDACION!$B$1046&gt;LIQUIDACION!$D$1043),366,365)),0)</f>
        <v>0</v>
      </c>
      <c r="AO204" s="618">
        <f>IF(AO$12=TRUE,(($N204*LIQUIDACION!$L$1047)*LIQUIDACION!$D$1045/IF(AND(LIQUIDACION!$D$1044&gt;LIQUIDACION!$B$1046,LIQUIDACION!$B$1046&gt;LIQUIDACION!$D$1043),366,365)),0)</f>
        <v>0</v>
      </c>
      <c r="AP204" s="618">
        <f>IF(AP$12=TRUE,(($O204*LIQUIDACION!$L$1047)*LIQUIDACION!$D$1045/IF(AND(LIQUIDACION!$D$1044&gt;LIQUIDACION!$B$1046,LIQUIDACION!$B$1046&gt;LIQUIDACION!$D$1043),366,365)),0)</f>
        <v>0</v>
      </c>
      <c r="AQ204" s="618">
        <f>IF(AQ$12=TRUE,(($P204*LIQUIDACION!$L$1047)*LIQUIDACION!$D$1045/IF(AND(LIQUIDACION!$D$1044&gt;LIQUIDACION!$B$1046,LIQUIDACION!$B$1046&gt;LIQUIDACION!$D$1043),366,365)),0)</f>
        <v>0</v>
      </c>
      <c r="AR204" s="618">
        <f>IF(AR$12=TRUE,(($Q204*LIQUIDACION!$L$1047)*LIQUIDACION!$D$1045/IF(AND(LIQUIDACION!$D$1044&gt;LIQUIDACION!$B$1046,LIQUIDACION!$B$1046&gt;LIQUIDACION!$D$1043),366,365)),0)</f>
        <v>0</v>
      </c>
      <c r="AS204" s="618">
        <f>IF(AS$12=TRUE,(($R204*LIQUIDACION!$L$1047)*LIQUIDACION!$D$1045/IF(AND(LIQUIDACION!$D$1044&gt;LIQUIDACION!$B$1046,LIQUIDACION!$B$1046&gt;LIQUIDACION!$D$1043),366,365)),0)</f>
        <v>0</v>
      </c>
      <c r="AT204" s="618">
        <f>IF(AT$12=TRUE,(($S204*LIQUIDACION!$L$1047)*LIQUIDACION!$D$1045/IF(AND(LIQUIDACION!$D$1044&gt;LIQUIDACION!$B$1046,LIQUIDACION!$B$1046&gt;LIQUIDACION!$D$1043),366,365)),0)</f>
        <v>0</v>
      </c>
      <c r="AU204" s="618">
        <f>IF(AU$12=TRUE,(($T204*LIQUIDACION!$L$1047)*LIQUIDACION!$D$1045/IF(AND(LIQUIDACION!$D$1044&gt;LIQUIDACION!$B$1046,LIQUIDACION!$B$1046&gt;LIQUIDACION!$D$1043),366,365)),0)</f>
        <v>0</v>
      </c>
      <c r="AV204" s="618">
        <f>IF(AV$12=TRUE,(($U204*LIQUIDACION!$L$1047)*LIQUIDACION!$D$1045/IF(AND(LIQUIDACION!$D$1044&gt;LIQUIDACION!$B$1046,LIQUIDACION!$B$1046&gt;LIQUIDACION!$D$1043),366,365)),0)</f>
        <v>0</v>
      </c>
      <c r="AW204" s="618">
        <f>IF(AW$12=TRUE,(($V204*LIQUIDACION!$L$1047)*LIQUIDACION!$D$1045/IF(AND(LIQUIDACION!$D$1044&gt;LIQUIDACION!$B$1046,LIQUIDACION!$B$1046&gt;LIQUIDACION!$D$1043),366,365)),0)</f>
        <v>0</v>
      </c>
      <c r="AX204" s="618">
        <f>IF(AX$12=TRUE,(($W204*LIQUIDACION!$L$1047)*LIQUIDACION!$D$1045/IF(AND(LIQUIDACION!$D$1044&gt;LIQUIDACION!$B$1046,LIQUIDACION!$B$1046&gt;LIQUIDACION!$D$1043),366,365)),0)</f>
        <v>0</v>
      </c>
    </row>
    <row r="205" spans="2:50" x14ac:dyDescent="0.25">
      <c r="B205" s="121">
        <v>193</v>
      </c>
      <c r="C205" s="125"/>
      <c r="D205" s="170"/>
      <c r="E205" s="170"/>
      <c r="F205" s="170"/>
      <c r="G205" s="170">
        <f t="shared" si="13"/>
        <v>0</v>
      </c>
      <c r="H205" s="170">
        <f t="shared" si="14"/>
        <v>0</v>
      </c>
      <c r="I205" s="170"/>
      <c r="J205" s="170"/>
      <c r="K205" s="170"/>
      <c r="L205" s="170"/>
      <c r="M205" s="170"/>
      <c r="N205" s="170"/>
      <c r="O205" s="170"/>
      <c r="P205" s="170"/>
      <c r="Q205" s="170"/>
      <c r="R205" s="170"/>
      <c r="S205" s="170"/>
      <c r="T205" s="170"/>
      <c r="U205" s="170"/>
      <c r="V205" s="170"/>
      <c r="W205" s="170"/>
      <c r="X205" s="170"/>
      <c r="Y205" s="170"/>
      <c r="Z205" s="170"/>
      <c r="AA205" s="170"/>
      <c r="AB205" s="415">
        <f t="shared" si="15"/>
        <v>0</v>
      </c>
      <c r="AC205" s="415">
        <f t="shared" si="16"/>
        <v>0</v>
      </c>
      <c r="AE205" s="618">
        <f>IF(AE$12=TRUE,(($D205*LIQUIDACION!$L$1046)*LIQUIDACION!$D$1045/IF(AND(LIQUIDACION!$D$1044&gt;LIQUIDACION!$B$1046,LIQUIDACION!$B$1046&gt;LIQUIDACION!$D$1043),366,365)),0)</f>
        <v>0</v>
      </c>
      <c r="AF205" s="618">
        <f>IF(AF$12=TRUE,(($E205*LIQUIDACION!$L$1046)*LIQUIDACION!$D$1045/IF(AND(LIQUIDACION!$D$1044&gt;LIQUIDACION!$B$1046,LIQUIDACION!$B$1046&gt;LIQUIDACION!$D$1043),366,365)),0)</f>
        <v>0</v>
      </c>
      <c r="AG205" s="618">
        <f>IF(AG$12=TRUE,(($F205*LIQUIDACION!$L$1046)*LIQUIDACION!$D$1045/IF(AND(LIQUIDACION!$D$1044&gt;LIQUIDACION!$B$1046,LIQUIDACION!$B$1046&gt;LIQUIDACION!$D$1043),366,365)),0)</f>
        <v>0</v>
      </c>
      <c r="AH205" s="618">
        <f>IF(AH$12=TRUE,(($G205*LIQUIDACION!$L$1046)*LIQUIDACION!$D$1045/IF(AND(LIQUIDACION!$D$1044&gt;LIQUIDACION!$B$1046,LIQUIDACION!$B$1046&gt;LIQUIDACION!$D$1043),366,365)),0)</f>
        <v>0</v>
      </c>
      <c r="AI205" s="618">
        <f>IF(AI$12=TRUE,(($H205*LIQUIDACION!$L$1047)*LIQUIDACION!$D$1045/IF(AND(LIQUIDACION!$D$1044&gt;LIQUIDACION!$B$1046,LIQUIDACION!$B$1046&gt;LIQUIDACION!$D$1043),366,365)),0)</f>
        <v>0</v>
      </c>
      <c r="AJ205" s="618">
        <f>IF(AJ$12=TRUE,(($I205*LIQUIDACION!$L$1047)*LIQUIDACION!$D$1045/IF(AND(LIQUIDACION!$D$1044&gt;LIQUIDACION!$B$1046,LIQUIDACION!$B$1046&gt;LIQUIDACION!$D$1043),366,365)),0)</f>
        <v>0</v>
      </c>
      <c r="AK205" s="618">
        <f>IF(AK$12=TRUE,(($J205*LIQUIDACION!$L$1047)*LIQUIDACION!$D$1045/IF(AND(LIQUIDACION!$D$1044&gt;LIQUIDACION!$B$1046,LIQUIDACION!$B$1046&gt;LIQUIDACION!$D$1043),366,365)),0)</f>
        <v>0</v>
      </c>
      <c r="AL205" s="618">
        <f>IF(AL$12=TRUE,(($K205*LIQUIDACION!$L$1047)*LIQUIDACION!$D$1045/IF(AND(LIQUIDACION!$D$1044&gt;LIQUIDACION!$B$1046,LIQUIDACION!$B$1046&gt;LIQUIDACION!$D$1043),366,365)),0)</f>
        <v>0</v>
      </c>
      <c r="AM205" s="618">
        <f>IF(AM$12=TRUE,(($L205*LIQUIDACION!$L$1047)*LIQUIDACION!$D$1045/IF(AND(LIQUIDACION!$D$1044&gt;LIQUIDACION!$B$1046,LIQUIDACION!$B$1046&gt;LIQUIDACION!$D$1043),366,365)),0)</f>
        <v>0</v>
      </c>
      <c r="AN205" s="618">
        <f>IF(AN$12=TRUE,(($M205*LIQUIDACION!$L$1047)*LIQUIDACION!$D$1045/IF(AND(LIQUIDACION!$D$1044&gt;LIQUIDACION!$B$1046,LIQUIDACION!$B$1046&gt;LIQUIDACION!$D$1043),366,365)),0)</f>
        <v>0</v>
      </c>
      <c r="AO205" s="618">
        <f>IF(AO$12=TRUE,(($N205*LIQUIDACION!$L$1047)*LIQUIDACION!$D$1045/IF(AND(LIQUIDACION!$D$1044&gt;LIQUIDACION!$B$1046,LIQUIDACION!$B$1046&gt;LIQUIDACION!$D$1043),366,365)),0)</f>
        <v>0</v>
      </c>
      <c r="AP205" s="618">
        <f>IF(AP$12=TRUE,(($O205*LIQUIDACION!$L$1047)*LIQUIDACION!$D$1045/IF(AND(LIQUIDACION!$D$1044&gt;LIQUIDACION!$B$1046,LIQUIDACION!$B$1046&gt;LIQUIDACION!$D$1043),366,365)),0)</f>
        <v>0</v>
      </c>
      <c r="AQ205" s="618">
        <f>IF(AQ$12=TRUE,(($P205*LIQUIDACION!$L$1047)*LIQUIDACION!$D$1045/IF(AND(LIQUIDACION!$D$1044&gt;LIQUIDACION!$B$1046,LIQUIDACION!$B$1046&gt;LIQUIDACION!$D$1043),366,365)),0)</f>
        <v>0</v>
      </c>
      <c r="AR205" s="618">
        <f>IF(AR$12=TRUE,(($Q205*LIQUIDACION!$L$1047)*LIQUIDACION!$D$1045/IF(AND(LIQUIDACION!$D$1044&gt;LIQUIDACION!$B$1046,LIQUIDACION!$B$1046&gt;LIQUIDACION!$D$1043),366,365)),0)</f>
        <v>0</v>
      </c>
      <c r="AS205" s="618">
        <f>IF(AS$12=TRUE,(($R205*LIQUIDACION!$L$1047)*LIQUIDACION!$D$1045/IF(AND(LIQUIDACION!$D$1044&gt;LIQUIDACION!$B$1046,LIQUIDACION!$B$1046&gt;LIQUIDACION!$D$1043),366,365)),0)</f>
        <v>0</v>
      </c>
      <c r="AT205" s="618">
        <f>IF(AT$12=TRUE,(($S205*LIQUIDACION!$L$1047)*LIQUIDACION!$D$1045/IF(AND(LIQUIDACION!$D$1044&gt;LIQUIDACION!$B$1046,LIQUIDACION!$B$1046&gt;LIQUIDACION!$D$1043),366,365)),0)</f>
        <v>0</v>
      </c>
      <c r="AU205" s="618">
        <f>IF(AU$12=TRUE,(($T205*LIQUIDACION!$L$1047)*LIQUIDACION!$D$1045/IF(AND(LIQUIDACION!$D$1044&gt;LIQUIDACION!$B$1046,LIQUIDACION!$B$1046&gt;LIQUIDACION!$D$1043),366,365)),0)</f>
        <v>0</v>
      </c>
      <c r="AV205" s="618">
        <f>IF(AV$12=TRUE,(($U205*LIQUIDACION!$L$1047)*LIQUIDACION!$D$1045/IF(AND(LIQUIDACION!$D$1044&gt;LIQUIDACION!$B$1046,LIQUIDACION!$B$1046&gt;LIQUIDACION!$D$1043),366,365)),0)</f>
        <v>0</v>
      </c>
      <c r="AW205" s="618">
        <f>IF(AW$12=TRUE,(($V205*LIQUIDACION!$L$1047)*LIQUIDACION!$D$1045/IF(AND(LIQUIDACION!$D$1044&gt;LIQUIDACION!$B$1046,LIQUIDACION!$B$1046&gt;LIQUIDACION!$D$1043),366,365)),0)</f>
        <v>0</v>
      </c>
      <c r="AX205" s="618">
        <f>IF(AX$12=TRUE,(($W205*LIQUIDACION!$L$1047)*LIQUIDACION!$D$1045/IF(AND(LIQUIDACION!$D$1044&gt;LIQUIDACION!$B$1046,LIQUIDACION!$B$1046&gt;LIQUIDACION!$D$1043),366,365)),0)</f>
        <v>0</v>
      </c>
    </row>
    <row r="206" spans="2:50" x14ac:dyDescent="0.25">
      <c r="B206" s="123">
        <v>194</v>
      </c>
      <c r="C206" s="125"/>
      <c r="D206" s="170"/>
      <c r="E206" s="170"/>
      <c r="F206" s="170"/>
      <c r="G206" s="170">
        <f t="shared" ref="G206:G269" si="17">IF($G$10&gt;0,$D206*$G$10,)</f>
        <v>0</v>
      </c>
      <c r="H206" s="170">
        <f t="shared" ref="H206:H269" si="18">IF($H$10&gt;0,$D206*$H$10,)</f>
        <v>0</v>
      </c>
      <c r="I206" s="170"/>
      <c r="J206" s="170"/>
      <c r="K206" s="170"/>
      <c r="L206" s="170"/>
      <c r="M206" s="170"/>
      <c r="N206" s="170"/>
      <c r="O206" s="170"/>
      <c r="P206" s="170"/>
      <c r="Q206" s="170"/>
      <c r="R206" s="170"/>
      <c r="S206" s="170"/>
      <c r="T206" s="170"/>
      <c r="U206" s="170"/>
      <c r="V206" s="170"/>
      <c r="W206" s="170"/>
      <c r="X206" s="170"/>
      <c r="Y206" s="170"/>
      <c r="Z206" s="170"/>
      <c r="AA206" s="170"/>
      <c r="AB206" s="415">
        <f t="shared" ref="AB206:AB269" si="19">SUM(AE206:AX206)</f>
        <v>0</v>
      </c>
      <c r="AC206" s="415">
        <f t="shared" ref="AC206:AC269" si="20">SUM(D206:AA206)</f>
        <v>0</v>
      </c>
      <c r="AE206" s="618">
        <f>IF(AE$12=TRUE,(($D206*LIQUIDACION!$L$1046)*LIQUIDACION!$D$1045/IF(AND(LIQUIDACION!$D$1044&gt;LIQUIDACION!$B$1046,LIQUIDACION!$B$1046&gt;LIQUIDACION!$D$1043),366,365)),0)</f>
        <v>0</v>
      </c>
      <c r="AF206" s="618">
        <f>IF(AF$12=TRUE,(($E206*LIQUIDACION!$L$1046)*LIQUIDACION!$D$1045/IF(AND(LIQUIDACION!$D$1044&gt;LIQUIDACION!$B$1046,LIQUIDACION!$B$1046&gt;LIQUIDACION!$D$1043),366,365)),0)</f>
        <v>0</v>
      </c>
      <c r="AG206" s="618">
        <f>IF(AG$12=TRUE,(($F206*LIQUIDACION!$L$1046)*LIQUIDACION!$D$1045/IF(AND(LIQUIDACION!$D$1044&gt;LIQUIDACION!$B$1046,LIQUIDACION!$B$1046&gt;LIQUIDACION!$D$1043),366,365)),0)</f>
        <v>0</v>
      </c>
      <c r="AH206" s="618">
        <f>IF(AH$12=TRUE,(($G206*LIQUIDACION!$L$1046)*LIQUIDACION!$D$1045/IF(AND(LIQUIDACION!$D$1044&gt;LIQUIDACION!$B$1046,LIQUIDACION!$B$1046&gt;LIQUIDACION!$D$1043),366,365)),0)</f>
        <v>0</v>
      </c>
      <c r="AI206" s="618">
        <f>IF(AI$12=TRUE,(($H206*LIQUIDACION!$L$1047)*LIQUIDACION!$D$1045/IF(AND(LIQUIDACION!$D$1044&gt;LIQUIDACION!$B$1046,LIQUIDACION!$B$1046&gt;LIQUIDACION!$D$1043),366,365)),0)</f>
        <v>0</v>
      </c>
      <c r="AJ206" s="618">
        <f>IF(AJ$12=TRUE,(($I206*LIQUIDACION!$L$1047)*LIQUIDACION!$D$1045/IF(AND(LIQUIDACION!$D$1044&gt;LIQUIDACION!$B$1046,LIQUIDACION!$B$1046&gt;LIQUIDACION!$D$1043),366,365)),0)</f>
        <v>0</v>
      </c>
      <c r="AK206" s="618">
        <f>IF(AK$12=TRUE,(($J206*LIQUIDACION!$L$1047)*LIQUIDACION!$D$1045/IF(AND(LIQUIDACION!$D$1044&gt;LIQUIDACION!$B$1046,LIQUIDACION!$B$1046&gt;LIQUIDACION!$D$1043),366,365)),0)</f>
        <v>0</v>
      </c>
      <c r="AL206" s="618">
        <f>IF(AL$12=TRUE,(($K206*LIQUIDACION!$L$1047)*LIQUIDACION!$D$1045/IF(AND(LIQUIDACION!$D$1044&gt;LIQUIDACION!$B$1046,LIQUIDACION!$B$1046&gt;LIQUIDACION!$D$1043),366,365)),0)</f>
        <v>0</v>
      </c>
      <c r="AM206" s="618">
        <f>IF(AM$12=TRUE,(($L206*LIQUIDACION!$L$1047)*LIQUIDACION!$D$1045/IF(AND(LIQUIDACION!$D$1044&gt;LIQUIDACION!$B$1046,LIQUIDACION!$B$1046&gt;LIQUIDACION!$D$1043),366,365)),0)</f>
        <v>0</v>
      </c>
      <c r="AN206" s="618">
        <f>IF(AN$12=TRUE,(($M206*LIQUIDACION!$L$1047)*LIQUIDACION!$D$1045/IF(AND(LIQUIDACION!$D$1044&gt;LIQUIDACION!$B$1046,LIQUIDACION!$B$1046&gt;LIQUIDACION!$D$1043),366,365)),0)</f>
        <v>0</v>
      </c>
      <c r="AO206" s="618">
        <f>IF(AO$12=TRUE,(($N206*LIQUIDACION!$L$1047)*LIQUIDACION!$D$1045/IF(AND(LIQUIDACION!$D$1044&gt;LIQUIDACION!$B$1046,LIQUIDACION!$B$1046&gt;LIQUIDACION!$D$1043),366,365)),0)</f>
        <v>0</v>
      </c>
      <c r="AP206" s="618">
        <f>IF(AP$12=TRUE,(($O206*LIQUIDACION!$L$1047)*LIQUIDACION!$D$1045/IF(AND(LIQUIDACION!$D$1044&gt;LIQUIDACION!$B$1046,LIQUIDACION!$B$1046&gt;LIQUIDACION!$D$1043),366,365)),0)</f>
        <v>0</v>
      </c>
      <c r="AQ206" s="618">
        <f>IF(AQ$12=TRUE,(($P206*LIQUIDACION!$L$1047)*LIQUIDACION!$D$1045/IF(AND(LIQUIDACION!$D$1044&gt;LIQUIDACION!$B$1046,LIQUIDACION!$B$1046&gt;LIQUIDACION!$D$1043),366,365)),0)</f>
        <v>0</v>
      </c>
      <c r="AR206" s="618">
        <f>IF(AR$12=TRUE,(($Q206*LIQUIDACION!$L$1047)*LIQUIDACION!$D$1045/IF(AND(LIQUIDACION!$D$1044&gt;LIQUIDACION!$B$1046,LIQUIDACION!$B$1046&gt;LIQUIDACION!$D$1043),366,365)),0)</f>
        <v>0</v>
      </c>
      <c r="AS206" s="618">
        <f>IF(AS$12=TRUE,(($R206*LIQUIDACION!$L$1047)*LIQUIDACION!$D$1045/IF(AND(LIQUIDACION!$D$1044&gt;LIQUIDACION!$B$1046,LIQUIDACION!$B$1046&gt;LIQUIDACION!$D$1043),366,365)),0)</f>
        <v>0</v>
      </c>
      <c r="AT206" s="618">
        <f>IF(AT$12=TRUE,(($S206*LIQUIDACION!$L$1047)*LIQUIDACION!$D$1045/IF(AND(LIQUIDACION!$D$1044&gt;LIQUIDACION!$B$1046,LIQUIDACION!$B$1046&gt;LIQUIDACION!$D$1043),366,365)),0)</f>
        <v>0</v>
      </c>
      <c r="AU206" s="618">
        <f>IF(AU$12=TRUE,(($T206*LIQUIDACION!$L$1047)*LIQUIDACION!$D$1045/IF(AND(LIQUIDACION!$D$1044&gt;LIQUIDACION!$B$1046,LIQUIDACION!$B$1046&gt;LIQUIDACION!$D$1043),366,365)),0)</f>
        <v>0</v>
      </c>
      <c r="AV206" s="618">
        <f>IF(AV$12=TRUE,(($U206*LIQUIDACION!$L$1047)*LIQUIDACION!$D$1045/IF(AND(LIQUIDACION!$D$1044&gt;LIQUIDACION!$B$1046,LIQUIDACION!$B$1046&gt;LIQUIDACION!$D$1043),366,365)),0)</f>
        <v>0</v>
      </c>
      <c r="AW206" s="618">
        <f>IF(AW$12=TRUE,(($V206*LIQUIDACION!$L$1047)*LIQUIDACION!$D$1045/IF(AND(LIQUIDACION!$D$1044&gt;LIQUIDACION!$B$1046,LIQUIDACION!$B$1046&gt;LIQUIDACION!$D$1043),366,365)),0)</f>
        <v>0</v>
      </c>
      <c r="AX206" s="618">
        <f>IF(AX$12=TRUE,(($W206*LIQUIDACION!$L$1047)*LIQUIDACION!$D$1045/IF(AND(LIQUIDACION!$D$1044&gt;LIQUIDACION!$B$1046,LIQUIDACION!$B$1046&gt;LIQUIDACION!$D$1043),366,365)),0)</f>
        <v>0</v>
      </c>
    </row>
    <row r="207" spans="2:50" x14ac:dyDescent="0.25">
      <c r="B207" s="121">
        <v>195</v>
      </c>
      <c r="C207" s="125"/>
      <c r="D207" s="170"/>
      <c r="E207" s="170"/>
      <c r="F207" s="170"/>
      <c r="G207" s="170">
        <f t="shared" si="17"/>
        <v>0</v>
      </c>
      <c r="H207" s="170">
        <f t="shared" si="18"/>
        <v>0</v>
      </c>
      <c r="I207" s="170"/>
      <c r="J207" s="170"/>
      <c r="K207" s="170"/>
      <c r="L207" s="170"/>
      <c r="M207" s="170"/>
      <c r="N207" s="170"/>
      <c r="O207" s="170"/>
      <c r="P207" s="170"/>
      <c r="Q207" s="170"/>
      <c r="R207" s="170"/>
      <c r="S207" s="170"/>
      <c r="T207" s="170"/>
      <c r="U207" s="170"/>
      <c r="V207" s="170"/>
      <c r="W207" s="170"/>
      <c r="X207" s="170"/>
      <c r="Y207" s="170"/>
      <c r="Z207" s="170"/>
      <c r="AA207" s="170"/>
      <c r="AB207" s="415">
        <f t="shared" si="19"/>
        <v>0</v>
      </c>
      <c r="AC207" s="415">
        <f t="shared" si="20"/>
        <v>0</v>
      </c>
      <c r="AE207" s="618">
        <f>IF(AE$12=TRUE,(($D207*LIQUIDACION!$L$1046)*LIQUIDACION!$D$1045/IF(AND(LIQUIDACION!$D$1044&gt;LIQUIDACION!$B$1046,LIQUIDACION!$B$1046&gt;LIQUIDACION!$D$1043),366,365)),0)</f>
        <v>0</v>
      </c>
      <c r="AF207" s="618">
        <f>IF(AF$12=TRUE,(($E207*LIQUIDACION!$L$1046)*LIQUIDACION!$D$1045/IF(AND(LIQUIDACION!$D$1044&gt;LIQUIDACION!$B$1046,LIQUIDACION!$B$1046&gt;LIQUIDACION!$D$1043),366,365)),0)</f>
        <v>0</v>
      </c>
      <c r="AG207" s="618">
        <f>IF(AG$12=TRUE,(($F207*LIQUIDACION!$L$1046)*LIQUIDACION!$D$1045/IF(AND(LIQUIDACION!$D$1044&gt;LIQUIDACION!$B$1046,LIQUIDACION!$B$1046&gt;LIQUIDACION!$D$1043),366,365)),0)</f>
        <v>0</v>
      </c>
      <c r="AH207" s="618">
        <f>IF(AH$12=TRUE,(($G207*LIQUIDACION!$L$1046)*LIQUIDACION!$D$1045/IF(AND(LIQUIDACION!$D$1044&gt;LIQUIDACION!$B$1046,LIQUIDACION!$B$1046&gt;LIQUIDACION!$D$1043),366,365)),0)</f>
        <v>0</v>
      </c>
      <c r="AI207" s="618">
        <f>IF(AI$12=TRUE,(($H207*LIQUIDACION!$L$1047)*LIQUIDACION!$D$1045/IF(AND(LIQUIDACION!$D$1044&gt;LIQUIDACION!$B$1046,LIQUIDACION!$B$1046&gt;LIQUIDACION!$D$1043),366,365)),0)</f>
        <v>0</v>
      </c>
      <c r="AJ207" s="618">
        <f>IF(AJ$12=TRUE,(($I207*LIQUIDACION!$L$1047)*LIQUIDACION!$D$1045/IF(AND(LIQUIDACION!$D$1044&gt;LIQUIDACION!$B$1046,LIQUIDACION!$B$1046&gt;LIQUIDACION!$D$1043),366,365)),0)</f>
        <v>0</v>
      </c>
      <c r="AK207" s="618">
        <f>IF(AK$12=TRUE,(($J207*LIQUIDACION!$L$1047)*LIQUIDACION!$D$1045/IF(AND(LIQUIDACION!$D$1044&gt;LIQUIDACION!$B$1046,LIQUIDACION!$B$1046&gt;LIQUIDACION!$D$1043),366,365)),0)</f>
        <v>0</v>
      </c>
      <c r="AL207" s="618">
        <f>IF(AL$12=TRUE,(($K207*LIQUIDACION!$L$1047)*LIQUIDACION!$D$1045/IF(AND(LIQUIDACION!$D$1044&gt;LIQUIDACION!$B$1046,LIQUIDACION!$B$1046&gt;LIQUIDACION!$D$1043),366,365)),0)</f>
        <v>0</v>
      </c>
      <c r="AM207" s="618">
        <f>IF(AM$12=TRUE,(($L207*LIQUIDACION!$L$1047)*LIQUIDACION!$D$1045/IF(AND(LIQUIDACION!$D$1044&gt;LIQUIDACION!$B$1046,LIQUIDACION!$B$1046&gt;LIQUIDACION!$D$1043),366,365)),0)</f>
        <v>0</v>
      </c>
      <c r="AN207" s="618">
        <f>IF(AN$12=TRUE,(($M207*LIQUIDACION!$L$1047)*LIQUIDACION!$D$1045/IF(AND(LIQUIDACION!$D$1044&gt;LIQUIDACION!$B$1046,LIQUIDACION!$B$1046&gt;LIQUIDACION!$D$1043),366,365)),0)</f>
        <v>0</v>
      </c>
      <c r="AO207" s="618">
        <f>IF(AO$12=TRUE,(($N207*LIQUIDACION!$L$1047)*LIQUIDACION!$D$1045/IF(AND(LIQUIDACION!$D$1044&gt;LIQUIDACION!$B$1046,LIQUIDACION!$B$1046&gt;LIQUIDACION!$D$1043),366,365)),0)</f>
        <v>0</v>
      </c>
      <c r="AP207" s="618">
        <f>IF(AP$12=TRUE,(($O207*LIQUIDACION!$L$1047)*LIQUIDACION!$D$1045/IF(AND(LIQUIDACION!$D$1044&gt;LIQUIDACION!$B$1046,LIQUIDACION!$B$1046&gt;LIQUIDACION!$D$1043),366,365)),0)</f>
        <v>0</v>
      </c>
      <c r="AQ207" s="618">
        <f>IF(AQ$12=TRUE,(($P207*LIQUIDACION!$L$1047)*LIQUIDACION!$D$1045/IF(AND(LIQUIDACION!$D$1044&gt;LIQUIDACION!$B$1046,LIQUIDACION!$B$1046&gt;LIQUIDACION!$D$1043),366,365)),0)</f>
        <v>0</v>
      </c>
      <c r="AR207" s="618">
        <f>IF(AR$12=TRUE,(($Q207*LIQUIDACION!$L$1047)*LIQUIDACION!$D$1045/IF(AND(LIQUIDACION!$D$1044&gt;LIQUIDACION!$B$1046,LIQUIDACION!$B$1046&gt;LIQUIDACION!$D$1043),366,365)),0)</f>
        <v>0</v>
      </c>
      <c r="AS207" s="618">
        <f>IF(AS$12=TRUE,(($R207*LIQUIDACION!$L$1047)*LIQUIDACION!$D$1045/IF(AND(LIQUIDACION!$D$1044&gt;LIQUIDACION!$B$1046,LIQUIDACION!$B$1046&gt;LIQUIDACION!$D$1043),366,365)),0)</f>
        <v>0</v>
      </c>
      <c r="AT207" s="618">
        <f>IF(AT$12=TRUE,(($S207*LIQUIDACION!$L$1047)*LIQUIDACION!$D$1045/IF(AND(LIQUIDACION!$D$1044&gt;LIQUIDACION!$B$1046,LIQUIDACION!$B$1046&gt;LIQUIDACION!$D$1043),366,365)),0)</f>
        <v>0</v>
      </c>
      <c r="AU207" s="618">
        <f>IF(AU$12=TRUE,(($T207*LIQUIDACION!$L$1047)*LIQUIDACION!$D$1045/IF(AND(LIQUIDACION!$D$1044&gt;LIQUIDACION!$B$1046,LIQUIDACION!$B$1046&gt;LIQUIDACION!$D$1043),366,365)),0)</f>
        <v>0</v>
      </c>
      <c r="AV207" s="618">
        <f>IF(AV$12=TRUE,(($U207*LIQUIDACION!$L$1047)*LIQUIDACION!$D$1045/IF(AND(LIQUIDACION!$D$1044&gt;LIQUIDACION!$B$1046,LIQUIDACION!$B$1046&gt;LIQUIDACION!$D$1043),366,365)),0)</f>
        <v>0</v>
      </c>
      <c r="AW207" s="618">
        <f>IF(AW$12=TRUE,(($V207*LIQUIDACION!$L$1047)*LIQUIDACION!$D$1045/IF(AND(LIQUIDACION!$D$1044&gt;LIQUIDACION!$B$1046,LIQUIDACION!$B$1046&gt;LIQUIDACION!$D$1043),366,365)),0)</f>
        <v>0</v>
      </c>
      <c r="AX207" s="618">
        <f>IF(AX$12=TRUE,(($W207*LIQUIDACION!$L$1047)*LIQUIDACION!$D$1045/IF(AND(LIQUIDACION!$D$1044&gt;LIQUIDACION!$B$1046,LIQUIDACION!$B$1046&gt;LIQUIDACION!$D$1043),366,365)),0)</f>
        <v>0</v>
      </c>
    </row>
    <row r="208" spans="2:50" x14ac:dyDescent="0.25">
      <c r="B208" s="123">
        <v>196</v>
      </c>
      <c r="C208" s="125"/>
      <c r="D208" s="170"/>
      <c r="E208" s="170"/>
      <c r="F208" s="170"/>
      <c r="G208" s="170">
        <f t="shared" si="17"/>
        <v>0</v>
      </c>
      <c r="H208" s="170">
        <f t="shared" si="18"/>
        <v>0</v>
      </c>
      <c r="I208" s="170"/>
      <c r="J208" s="170"/>
      <c r="K208" s="170"/>
      <c r="L208" s="170"/>
      <c r="M208" s="170"/>
      <c r="N208" s="170"/>
      <c r="O208" s="170"/>
      <c r="P208" s="170"/>
      <c r="Q208" s="170"/>
      <c r="R208" s="170"/>
      <c r="S208" s="170"/>
      <c r="T208" s="170"/>
      <c r="U208" s="170"/>
      <c r="V208" s="170"/>
      <c r="W208" s="170"/>
      <c r="X208" s="170"/>
      <c r="Y208" s="170"/>
      <c r="Z208" s="170"/>
      <c r="AA208" s="170"/>
      <c r="AB208" s="415">
        <f t="shared" si="19"/>
        <v>0</v>
      </c>
      <c r="AC208" s="415">
        <f t="shared" si="20"/>
        <v>0</v>
      </c>
      <c r="AE208" s="618">
        <f>IF(AE$12=TRUE,(($D208*LIQUIDACION!$L$1046)*LIQUIDACION!$D$1045/IF(AND(LIQUIDACION!$D$1044&gt;LIQUIDACION!$B$1046,LIQUIDACION!$B$1046&gt;LIQUIDACION!$D$1043),366,365)),0)</f>
        <v>0</v>
      </c>
      <c r="AF208" s="618">
        <f>IF(AF$12=TRUE,(($E208*LIQUIDACION!$L$1046)*LIQUIDACION!$D$1045/IF(AND(LIQUIDACION!$D$1044&gt;LIQUIDACION!$B$1046,LIQUIDACION!$B$1046&gt;LIQUIDACION!$D$1043),366,365)),0)</f>
        <v>0</v>
      </c>
      <c r="AG208" s="618">
        <f>IF(AG$12=TRUE,(($F208*LIQUIDACION!$L$1046)*LIQUIDACION!$D$1045/IF(AND(LIQUIDACION!$D$1044&gt;LIQUIDACION!$B$1046,LIQUIDACION!$B$1046&gt;LIQUIDACION!$D$1043),366,365)),0)</f>
        <v>0</v>
      </c>
      <c r="AH208" s="618">
        <f>IF(AH$12=TRUE,(($G208*LIQUIDACION!$L$1046)*LIQUIDACION!$D$1045/IF(AND(LIQUIDACION!$D$1044&gt;LIQUIDACION!$B$1046,LIQUIDACION!$B$1046&gt;LIQUIDACION!$D$1043),366,365)),0)</f>
        <v>0</v>
      </c>
      <c r="AI208" s="618">
        <f>IF(AI$12=TRUE,(($H208*LIQUIDACION!$L$1047)*LIQUIDACION!$D$1045/IF(AND(LIQUIDACION!$D$1044&gt;LIQUIDACION!$B$1046,LIQUIDACION!$B$1046&gt;LIQUIDACION!$D$1043),366,365)),0)</f>
        <v>0</v>
      </c>
      <c r="AJ208" s="618">
        <f>IF(AJ$12=TRUE,(($I208*LIQUIDACION!$L$1047)*LIQUIDACION!$D$1045/IF(AND(LIQUIDACION!$D$1044&gt;LIQUIDACION!$B$1046,LIQUIDACION!$B$1046&gt;LIQUIDACION!$D$1043),366,365)),0)</f>
        <v>0</v>
      </c>
      <c r="AK208" s="618">
        <f>IF(AK$12=TRUE,(($J208*LIQUIDACION!$L$1047)*LIQUIDACION!$D$1045/IF(AND(LIQUIDACION!$D$1044&gt;LIQUIDACION!$B$1046,LIQUIDACION!$B$1046&gt;LIQUIDACION!$D$1043),366,365)),0)</f>
        <v>0</v>
      </c>
      <c r="AL208" s="618">
        <f>IF(AL$12=TRUE,(($K208*LIQUIDACION!$L$1047)*LIQUIDACION!$D$1045/IF(AND(LIQUIDACION!$D$1044&gt;LIQUIDACION!$B$1046,LIQUIDACION!$B$1046&gt;LIQUIDACION!$D$1043),366,365)),0)</f>
        <v>0</v>
      </c>
      <c r="AM208" s="618">
        <f>IF(AM$12=TRUE,(($L208*LIQUIDACION!$L$1047)*LIQUIDACION!$D$1045/IF(AND(LIQUIDACION!$D$1044&gt;LIQUIDACION!$B$1046,LIQUIDACION!$B$1046&gt;LIQUIDACION!$D$1043),366,365)),0)</f>
        <v>0</v>
      </c>
      <c r="AN208" s="618">
        <f>IF(AN$12=TRUE,(($M208*LIQUIDACION!$L$1047)*LIQUIDACION!$D$1045/IF(AND(LIQUIDACION!$D$1044&gt;LIQUIDACION!$B$1046,LIQUIDACION!$B$1046&gt;LIQUIDACION!$D$1043),366,365)),0)</f>
        <v>0</v>
      </c>
      <c r="AO208" s="618">
        <f>IF(AO$12=TRUE,(($N208*LIQUIDACION!$L$1047)*LIQUIDACION!$D$1045/IF(AND(LIQUIDACION!$D$1044&gt;LIQUIDACION!$B$1046,LIQUIDACION!$B$1046&gt;LIQUIDACION!$D$1043),366,365)),0)</f>
        <v>0</v>
      </c>
      <c r="AP208" s="618">
        <f>IF(AP$12=TRUE,(($O208*LIQUIDACION!$L$1047)*LIQUIDACION!$D$1045/IF(AND(LIQUIDACION!$D$1044&gt;LIQUIDACION!$B$1046,LIQUIDACION!$B$1046&gt;LIQUIDACION!$D$1043),366,365)),0)</f>
        <v>0</v>
      </c>
      <c r="AQ208" s="618">
        <f>IF(AQ$12=TRUE,(($P208*LIQUIDACION!$L$1047)*LIQUIDACION!$D$1045/IF(AND(LIQUIDACION!$D$1044&gt;LIQUIDACION!$B$1046,LIQUIDACION!$B$1046&gt;LIQUIDACION!$D$1043),366,365)),0)</f>
        <v>0</v>
      </c>
      <c r="AR208" s="618">
        <f>IF(AR$12=TRUE,(($Q208*LIQUIDACION!$L$1047)*LIQUIDACION!$D$1045/IF(AND(LIQUIDACION!$D$1044&gt;LIQUIDACION!$B$1046,LIQUIDACION!$B$1046&gt;LIQUIDACION!$D$1043),366,365)),0)</f>
        <v>0</v>
      </c>
      <c r="AS208" s="618">
        <f>IF(AS$12=TRUE,(($R208*LIQUIDACION!$L$1047)*LIQUIDACION!$D$1045/IF(AND(LIQUIDACION!$D$1044&gt;LIQUIDACION!$B$1046,LIQUIDACION!$B$1046&gt;LIQUIDACION!$D$1043),366,365)),0)</f>
        <v>0</v>
      </c>
      <c r="AT208" s="618">
        <f>IF(AT$12=TRUE,(($S208*LIQUIDACION!$L$1047)*LIQUIDACION!$D$1045/IF(AND(LIQUIDACION!$D$1044&gt;LIQUIDACION!$B$1046,LIQUIDACION!$B$1046&gt;LIQUIDACION!$D$1043),366,365)),0)</f>
        <v>0</v>
      </c>
      <c r="AU208" s="618">
        <f>IF(AU$12=TRUE,(($T208*LIQUIDACION!$L$1047)*LIQUIDACION!$D$1045/IF(AND(LIQUIDACION!$D$1044&gt;LIQUIDACION!$B$1046,LIQUIDACION!$B$1046&gt;LIQUIDACION!$D$1043),366,365)),0)</f>
        <v>0</v>
      </c>
      <c r="AV208" s="618">
        <f>IF(AV$12=TRUE,(($U208*LIQUIDACION!$L$1047)*LIQUIDACION!$D$1045/IF(AND(LIQUIDACION!$D$1044&gt;LIQUIDACION!$B$1046,LIQUIDACION!$B$1046&gt;LIQUIDACION!$D$1043),366,365)),0)</f>
        <v>0</v>
      </c>
      <c r="AW208" s="618">
        <f>IF(AW$12=TRUE,(($V208*LIQUIDACION!$L$1047)*LIQUIDACION!$D$1045/IF(AND(LIQUIDACION!$D$1044&gt;LIQUIDACION!$B$1046,LIQUIDACION!$B$1046&gt;LIQUIDACION!$D$1043),366,365)),0)</f>
        <v>0</v>
      </c>
      <c r="AX208" s="618">
        <f>IF(AX$12=TRUE,(($W208*LIQUIDACION!$L$1047)*LIQUIDACION!$D$1045/IF(AND(LIQUIDACION!$D$1044&gt;LIQUIDACION!$B$1046,LIQUIDACION!$B$1046&gt;LIQUIDACION!$D$1043),366,365)),0)</f>
        <v>0</v>
      </c>
    </row>
    <row r="209" spans="2:50" x14ac:dyDescent="0.25">
      <c r="B209" s="121">
        <v>197</v>
      </c>
      <c r="C209" s="125"/>
      <c r="D209" s="170"/>
      <c r="E209" s="170"/>
      <c r="F209" s="170"/>
      <c r="G209" s="170">
        <f t="shared" si="17"/>
        <v>0</v>
      </c>
      <c r="H209" s="170">
        <f t="shared" si="18"/>
        <v>0</v>
      </c>
      <c r="I209" s="170"/>
      <c r="J209" s="170"/>
      <c r="K209" s="170"/>
      <c r="L209" s="170"/>
      <c r="M209" s="170"/>
      <c r="N209" s="170"/>
      <c r="O209" s="170"/>
      <c r="P209" s="170"/>
      <c r="Q209" s="170"/>
      <c r="R209" s="170"/>
      <c r="S209" s="170"/>
      <c r="T209" s="170"/>
      <c r="U209" s="170"/>
      <c r="V209" s="170"/>
      <c r="W209" s="170"/>
      <c r="X209" s="170"/>
      <c r="Y209" s="170"/>
      <c r="Z209" s="170"/>
      <c r="AA209" s="170"/>
      <c r="AB209" s="415">
        <f t="shared" si="19"/>
        <v>0</v>
      </c>
      <c r="AC209" s="415">
        <f t="shared" si="20"/>
        <v>0</v>
      </c>
      <c r="AE209" s="618">
        <f>IF(AE$12=TRUE,(($D209*LIQUIDACION!$L$1046)*LIQUIDACION!$D$1045/IF(AND(LIQUIDACION!$D$1044&gt;LIQUIDACION!$B$1046,LIQUIDACION!$B$1046&gt;LIQUIDACION!$D$1043),366,365)),0)</f>
        <v>0</v>
      </c>
      <c r="AF209" s="618">
        <f>IF(AF$12=TRUE,(($E209*LIQUIDACION!$L$1046)*LIQUIDACION!$D$1045/IF(AND(LIQUIDACION!$D$1044&gt;LIQUIDACION!$B$1046,LIQUIDACION!$B$1046&gt;LIQUIDACION!$D$1043),366,365)),0)</f>
        <v>0</v>
      </c>
      <c r="AG209" s="618">
        <f>IF(AG$12=TRUE,(($F209*LIQUIDACION!$L$1046)*LIQUIDACION!$D$1045/IF(AND(LIQUIDACION!$D$1044&gt;LIQUIDACION!$B$1046,LIQUIDACION!$B$1046&gt;LIQUIDACION!$D$1043),366,365)),0)</f>
        <v>0</v>
      </c>
      <c r="AH209" s="618">
        <f>IF(AH$12=TRUE,(($G209*LIQUIDACION!$L$1046)*LIQUIDACION!$D$1045/IF(AND(LIQUIDACION!$D$1044&gt;LIQUIDACION!$B$1046,LIQUIDACION!$B$1046&gt;LIQUIDACION!$D$1043),366,365)),0)</f>
        <v>0</v>
      </c>
      <c r="AI209" s="618">
        <f>IF(AI$12=TRUE,(($H209*LIQUIDACION!$L$1047)*LIQUIDACION!$D$1045/IF(AND(LIQUIDACION!$D$1044&gt;LIQUIDACION!$B$1046,LIQUIDACION!$B$1046&gt;LIQUIDACION!$D$1043),366,365)),0)</f>
        <v>0</v>
      </c>
      <c r="AJ209" s="618">
        <f>IF(AJ$12=TRUE,(($I209*LIQUIDACION!$L$1047)*LIQUIDACION!$D$1045/IF(AND(LIQUIDACION!$D$1044&gt;LIQUIDACION!$B$1046,LIQUIDACION!$B$1046&gt;LIQUIDACION!$D$1043),366,365)),0)</f>
        <v>0</v>
      </c>
      <c r="AK209" s="618">
        <f>IF(AK$12=TRUE,(($J209*LIQUIDACION!$L$1047)*LIQUIDACION!$D$1045/IF(AND(LIQUIDACION!$D$1044&gt;LIQUIDACION!$B$1046,LIQUIDACION!$B$1046&gt;LIQUIDACION!$D$1043),366,365)),0)</f>
        <v>0</v>
      </c>
      <c r="AL209" s="618">
        <f>IF(AL$12=TRUE,(($K209*LIQUIDACION!$L$1047)*LIQUIDACION!$D$1045/IF(AND(LIQUIDACION!$D$1044&gt;LIQUIDACION!$B$1046,LIQUIDACION!$B$1046&gt;LIQUIDACION!$D$1043),366,365)),0)</f>
        <v>0</v>
      </c>
      <c r="AM209" s="618">
        <f>IF(AM$12=TRUE,(($L209*LIQUIDACION!$L$1047)*LIQUIDACION!$D$1045/IF(AND(LIQUIDACION!$D$1044&gt;LIQUIDACION!$B$1046,LIQUIDACION!$B$1046&gt;LIQUIDACION!$D$1043),366,365)),0)</f>
        <v>0</v>
      </c>
      <c r="AN209" s="618">
        <f>IF(AN$12=TRUE,(($M209*LIQUIDACION!$L$1047)*LIQUIDACION!$D$1045/IF(AND(LIQUIDACION!$D$1044&gt;LIQUIDACION!$B$1046,LIQUIDACION!$B$1046&gt;LIQUIDACION!$D$1043),366,365)),0)</f>
        <v>0</v>
      </c>
      <c r="AO209" s="618">
        <f>IF(AO$12=TRUE,(($N209*LIQUIDACION!$L$1047)*LIQUIDACION!$D$1045/IF(AND(LIQUIDACION!$D$1044&gt;LIQUIDACION!$B$1046,LIQUIDACION!$B$1046&gt;LIQUIDACION!$D$1043),366,365)),0)</f>
        <v>0</v>
      </c>
      <c r="AP209" s="618">
        <f>IF(AP$12=TRUE,(($O209*LIQUIDACION!$L$1047)*LIQUIDACION!$D$1045/IF(AND(LIQUIDACION!$D$1044&gt;LIQUIDACION!$B$1046,LIQUIDACION!$B$1046&gt;LIQUIDACION!$D$1043),366,365)),0)</f>
        <v>0</v>
      </c>
      <c r="AQ209" s="618">
        <f>IF(AQ$12=TRUE,(($P209*LIQUIDACION!$L$1047)*LIQUIDACION!$D$1045/IF(AND(LIQUIDACION!$D$1044&gt;LIQUIDACION!$B$1046,LIQUIDACION!$B$1046&gt;LIQUIDACION!$D$1043),366,365)),0)</f>
        <v>0</v>
      </c>
      <c r="AR209" s="618">
        <f>IF(AR$12=TRUE,(($Q209*LIQUIDACION!$L$1047)*LIQUIDACION!$D$1045/IF(AND(LIQUIDACION!$D$1044&gt;LIQUIDACION!$B$1046,LIQUIDACION!$B$1046&gt;LIQUIDACION!$D$1043),366,365)),0)</f>
        <v>0</v>
      </c>
      <c r="AS209" s="618">
        <f>IF(AS$12=TRUE,(($R209*LIQUIDACION!$L$1047)*LIQUIDACION!$D$1045/IF(AND(LIQUIDACION!$D$1044&gt;LIQUIDACION!$B$1046,LIQUIDACION!$B$1046&gt;LIQUIDACION!$D$1043),366,365)),0)</f>
        <v>0</v>
      </c>
      <c r="AT209" s="618">
        <f>IF(AT$12=TRUE,(($S209*LIQUIDACION!$L$1047)*LIQUIDACION!$D$1045/IF(AND(LIQUIDACION!$D$1044&gt;LIQUIDACION!$B$1046,LIQUIDACION!$B$1046&gt;LIQUIDACION!$D$1043),366,365)),0)</f>
        <v>0</v>
      </c>
      <c r="AU209" s="618">
        <f>IF(AU$12=TRUE,(($T209*LIQUIDACION!$L$1047)*LIQUIDACION!$D$1045/IF(AND(LIQUIDACION!$D$1044&gt;LIQUIDACION!$B$1046,LIQUIDACION!$B$1046&gt;LIQUIDACION!$D$1043),366,365)),0)</f>
        <v>0</v>
      </c>
      <c r="AV209" s="618">
        <f>IF(AV$12=TRUE,(($U209*LIQUIDACION!$L$1047)*LIQUIDACION!$D$1045/IF(AND(LIQUIDACION!$D$1044&gt;LIQUIDACION!$B$1046,LIQUIDACION!$B$1046&gt;LIQUIDACION!$D$1043),366,365)),0)</f>
        <v>0</v>
      </c>
      <c r="AW209" s="618">
        <f>IF(AW$12=TRUE,(($V209*LIQUIDACION!$L$1047)*LIQUIDACION!$D$1045/IF(AND(LIQUIDACION!$D$1044&gt;LIQUIDACION!$B$1046,LIQUIDACION!$B$1046&gt;LIQUIDACION!$D$1043),366,365)),0)</f>
        <v>0</v>
      </c>
      <c r="AX209" s="618">
        <f>IF(AX$12=TRUE,(($W209*LIQUIDACION!$L$1047)*LIQUIDACION!$D$1045/IF(AND(LIQUIDACION!$D$1044&gt;LIQUIDACION!$B$1046,LIQUIDACION!$B$1046&gt;LIQUIDACION!$D$1043),366,365)),0)</f>
        <v>0</v>
      </c>
    </row>
    <row r="210" spans="2:50" x14ac:dyDescent="0.25">
      <c r="B210" s="123">
        <v>198</v>
      </c>
      <c r="C210" s="125"/>
      <c r="D210" s="170"/>
      <c r="E210" s="170"/>
      <c r="F210" s="170"/>
      <c r="G210" s="170">
        <f t="shared" si="17"/>
        <v>0</v>
      </c>
      <c r="H210" s="170">
        <f t="shared" si="18"/>
        <v>0</v>
      </c>
      <c r="I210" s="170"/>
      <c r="J210" s="170"/>
      <c r="K210" s="170"/>
      <c r="L210" s="170"/>
      <c r="M210" s="170"/>
      <c r="N210" s="170"/>
      <c r="O210" s="170"/>
      <c r="P210" s="170"/>
      <c r="Q210" s="170"/>
      <c r="R210" s="170"/>
      <c r="S210" s="170"/>
      <c r="T210" s="170"/>
      <c r="U210" s="170"/>
      <c r="V210" s="170"/>
      <c r="W210" s="170"/>
      <c r="X210" s="170"/>
      <c r="Y210" s="170"/>
      <c r="Z210" s="170"/>
      <c r="AA210" s="170"/>
      <c r="AB210" s="415">
        <f t="shared" si="19"/>
        <v>0</v>
      </c>
      <c r="AC210" s="415">
        <f t="shared" si="20"/>
        <v>0</v>
      </c>
      <c r="AE210" s="618">
        <f>IF(AE$12=TRUE,(($D210*LIQUIDACION!$L$1046)*LIQUIDACION!$D$1045/IF(AND(LIQUIDACION!$D$1044&gt;LIQUIDACION!$B$1046,LIQUIDACION!$B$1046&gt;LIQUIDACION!$D$1043),366,365)),0)</f>
        <v>0</v>
      </c>
      <c r="AF210" s="618">
        <f>IF(AF$12=TRUE,(($E210*LIQUIDACION!$L$1046)*LIQUIDACION!$D$1045/IF(AND(LIQUIDACION!$D$1044&gt;LIQUIDACION!$B$1046,LIQUIDACION!$B$1046&gt;LIQUIDACION!$D$1043),366,365)),0)</f>
        <v>0</v>
      </c>
      <c r="AG210" s="618">
        <f>IF(AG$12=TRUE,(($F210*LIQUIDACION!$L$1046)*LIQUIDACION!$D$1045/IF(AND(LIQUIDACION!$D$1044&gt;LIQUIDACION!$B$1046,LIQUIDACION!$B$1046&gt;LIQUIDACION!$D$1043),366,365)),0)</f>
        <v>0</v>
      </c>
      <c r="AH210" s="618">
        <f>IF(AH$12=TRUE,(($G210*LIQUIDACION!$L$1046)*LIQUIDACION!$D$1045/IF(AND(LIQUIDACION!$D$1044&gt;LIQUIDACION!$B$1046,LIQUIDACION!$B$1046&gt;LIQUIDACION!$D$1043),366,365)),0)</f>
        <v>0</v>
      </c>
      <c r="AI210" s="618">
        <f>IF(AI$12=TRUE,(($H210*LIQUIDACION!$L$1047)*LIQUIDACION!$D$1045/IF(AND(LIQUIDACION!$D$1044&gt;LIQUIDACION!$B$1046,LIQUIDACION!$B$1046&gt;LIQUIDACION!$D$1043),366,365)),0)</f>
        <v>0</v>
      </c>
      <c r="AJ210" s="618">
        <f>IF(AJ$12=TRUE,(($I210*LIQUIDACION!$L$1047)*LIQUIDACION!$D$1045/IF(AND(LIQUIDACION!$D$1044&gt;LIQUIDACION!$B$1046,LIQUIDACION!$B$1046&gt;LIQUIDACION!$D$1043),366,365)),0)</f>
        <v>0</v>
      </c>
      <c r="AK210" s="618">
        <f>IF(AK$12=TRUE,(($J210*LIQUIDACION!$L$1047)*LIQUIDACION!$D$1045/IF(AND(LIQUIDACION!$D$1044&gt;LIQUIDACION!$B$1046,LIQUIDACION!$B$1046&gt;LIQUIDACION!$D$1043),366,365)),0)</f>
        <v>0</v>
      </c>
      <c r="AL210" s="618">
        <f>IF(AL$12=TRUE,(($K210*LIQUIDACION!$L$1047)*LIQUIDACION!$D$1045/IF(AND(LIQUIDACION!$D$1044&gt;LIQUIDACION!$B$1046,LIQUIDACION!$B$1046&gt;LIQUIDACION!$D$1043),366,365)),0)</f>
        <v>0</v>
      </c>
      <c r="AM210" s="618">
        <f>IF(AM$12=TRUE,(($L210*LIQUIDACION!$L$1047)*LIQUIDACION!$D$1045/IF(AND(LIQUIDACION!$D$1044&gt;LIQUIDACION!$B$1046,LIQUIDACION!$B$1046&gt;LIQUIDACION!$D$1043),366,365)),0)</f>
        <v>0</v>
      </c>
      <c r="AN210" s="618">
        <f>IF(AN$12=TRUE,(($M210*LIQUIDACION!$L$1047)*LIQUIDACION!$D$1045/IF(AND(LIQUIDACION!$D$1044&gt;LIQUIDACION!$B$1046,LIQUIDACION!$B$1046&gt;LIQUIDACION!$D$1043),366,365)),0)</f>
        <v>0</v>
      </c>
      <c r="AO210" s="618">
        <f>IF(AO$12=TRUE,(($N210*LIQUIDACION!$L$1047)*LIQUIDACION!$D$1045/IF(AND(LIQUIDACION!$D$1044&gt;LIQUIDACION!$B$1046,LIQUIDACION!$B$1046&gt;LIQUIDACION!$D$1043),366,365)),0)</f>
        <v>0</v>
      </c>
      <c r="AP210" s="618">
        <f>IF(AP$12=TRUE,(($O210*LIQUIDACION!$L$1047)*LIQUIDACION!$D$1045/IF(AND(LIQUIDACION!$D$1044&gt;LIQUIDACION!$B$1046,LIQUIDACION!$B$1046&gt;LIQUIDACION!$D$1043),366,365)),0)</f>
        <v>0</v>
      </c>
      <c r="AQ210" s="618">
        <f>IF(AQ$12=TRUE,(($P210*LIQUIDACION!$L$1047)*LIQUIDACION!$D$1045/IF(AND(LIQUIDACION!$D$1044&gt;LIQUIDACION!$B$1046,LIQUIDACION!$B$1046&gt;LIQUIDACION!$D$1043),366,365)),0)</f>
        <v>0</v>
      </c>
      <c r="AR210" s="618">
        <f>IF(AR$12=TRUE,(($Q210*LIQUIDACION!$L$1047)*LIQUIDACION!$D$1045/IF(AND(LIQUIDACION!$D$1044&gt;LIQUIDACION!$B$1046,LIQUIDACION!$B$1046&gt;LIQUIDACION!$D$1043),366,365)),0)</f>
        <v>0</v>
      </c>
      <c r="AS210" s="618">
        <f>IF(AS$12=TRUE,(($R210*LIQUIDACION!$L$1047)*LIQUIDACION!$D$1045/IF(AND(LIQUIDACION!$D$1044&gt;LIQUIDACION!$B$1046,LIQUIDACION!$B$1046&gt;LIQUIDACION!$D$1043),366,365)),0)</f>
        <v>0</v>
      </c>
      <c r="AT210" s="618">
        <f>IF(AT$12=TRUE,(($S210*LIQUIDACION!$L$1047)*LIQUIDACION!$D$1045/IF(AND(LIQUIDACION!$D$1044&gt;LIQUIDACION!$B$1046,LIQUIDACION!$B$1046&gt;LIQUIDACION!$D$1043),366,365)),0)</f>
        <v>0</v>
      </c>
      <c r="AU210" s="618">
        <f>IF(AU$12=TRUE,(($T210*LIQUIDACION!$L$1047)*LIQUIDACION!$D$1045/IF(AND(LIQUIDACION!$D$1044&gt;LIQUIDACION!$B$1046,LIQUIDACION!$B$1046&gt;LIQUIDACION!$D$1043),366,365)),0)</f>
        <v>0</v>
      </c>
      <c r="AV210" s="618">
        <f>IF(AV$12=TRUE,(($U210*LIQUIDACION!$L$1047)*LIQUIDACION!$D$1045/IF(AND(LIQUIDACION!$D$1044&gt;LIQUIDACION!$B$1046,LIQUIDACION!$B$1046&gt;LIQUIDACION!$D$1043),366,365)),0)</f>
        <v>0</v>
      </c>
      <c r="AW210" s="618">
        <f>IF(AW$12=TRUE,(($V210*LIQUIDACION!$L$1047)*LIQUIDACION!$D$1045/IF(AND(LIQUIDACION!$D$1044&gt;LIQUIDACION!$B$1046,LIQUIDACION!$B$1046&gt;LIQUIDACION!$D$1043),366,365)),0)</f>
        <v>0</v>
      </c>
      <c r="AX210" s="618">
        <f>IF(AX$12=TRUE,(($W210*LIQUIDACION!$L$1047)*LIQUIDACION!$D$1045/IF(AND(LIQUIDACION!$D$1044&gt;LIQUIDACION!$B$1046,LIQUIDACION!$B$1046&gt;LIQUIDACION!$D$1043),366,365)),0)</f>
        <v>0</v>
      </c>
    </row>
    <row r="211" spans="2:50" x14ac:dyDescent="0.25">
      <c r="B211" s="121">
        <v>199</v>
      </c>
      <c r="C211" s="125"/>
      <c r="D211" s="170"/>
      <c r="E211" s="170"/>
      <c r="F211" s="170"/>
      <c r="G211" s="170">
        <f t="shared" si="17"/>
        <v>0</v>
      </c>
      <c r="H211" s="170">
        <f t="shared" si="18"/>
        <v>0</v>
      </c>
      <c r="I211" s="170"/>
      <c r="J211" s="170"/>
      <c r="K211" s="170"/>
      <c r="L211" s="170"/>
      <c r="M211" s="170"/>
      <c r="N211" s="170"/>
      <c r="O211" s="170"/>
      <c r="P211" s="170"/>
      <c r="Q211" s="170"/>
      <c r="R211" s="170"/>
      <c r="S211" s="170"/>
      <c r="T211" s="170"/>
      <c r="U211" s="170"/>
      <c r="V211" s="170"/>
      <c r="W211" s="170"/>
      <c r="X211" s="170"/>
      <c r="Y211" s="170"/>
      <c r="Z211" s="170"/>
      <c r="AA211" s="170"/>
      <c r="AB211" s="415">
        <f t="shared" si="19"/>
        <v>0</v>
      </c>
      <c r="AC211" s="415">
        <f t="shared" si="20"/>
        <v>0</v>
      </c>
      <c r="AE211" s="618">
        <f>IF(AE$12=TRUE,(($D211*LIQUIDACION!$L$1046)*LIQUIDACION!$D$1045/IF(AND(LIQUIDACION!$D$1044&gt;LIQUIDACION!$B$1046,LIQUIDACION!$B$1046&gt;LIQUIDACION!$D$1043),366,365)),0)</f>
        <v>0</v>
      </c>
      <c r="AF211" s="618">
        <f>IF(AF$12=TRUE,(($E211*LIQUIDACION!$L$1046)*LIQUIDACION!$D$1045/IF(AND(LIQUIDACION!$D$1044&gt;LIQUIDACION!$B$1046,LIQUIDACION!$B$1046&gt;LIQUIDACION!$D$1043),366,365)),0)</f>
        <v>0</v>
      </c>
      <c r="AG211" s="618">
        <f>IF(AG$12=TRUE,(($F211*LIQUIDACION!$L$1046)*LIQUIDACION!$D$1045/IF(AND(LIQUIDACION!$D$1044&gt;LIQUIDACION!$B$1046,LIQUIDACION!$B$1046&gt;LIQUIDACION!$D$1043),366,365)),0)</f>
        <v>0</v>
      </c>
      <c r="AH211" s="618">
        <f>IF(AH$12=TRUE,(($G211*LIQUIDACION!$L$1046)*LIQUIDACION!$D$1045/IF(AND(LIQUIDACION!$D$1044&gt;LIQUIDACION!$B$1046,LIQUIDACION!$B$1046&gt;LIQUIDACION!$D$1043),366,365)),0)</f>
        <v>0</v>
      </c>
      <c r="AI211" s="618">
        <f>IF(AI$12=TRUE,(($H211*LIQUIDACION!$L$1047)*LIQUIDACION!$D$1045/IF(AND(LIQUIDACION!$D$1044&gt;LIQUIDACION!$B$1046,LIQUIDACION!$B$1046&gt;LIQUIDACION!$D$1043),366,365)),0)</f>
        <v>0</v>
      </c>
      <c r="AJ211" s="618">
        <f>IF(AJ$12=TRUE,(($I211*LIQUIDACION!$L$1047)*LIQUIDACION!$D$1045/IF(AND(LIQUIDACION!$D$1044&gt;LIQUIDACION!$B$1046,LIQUIDACION!$B$1046&gt;LIQUIDACION!$D$1043),366,365)),0)</f>
        <v>0</v>
      </c>
      <c r="AK211" s="618">
        <f>IF(AK$12=TRUE,(($J211*LIQUIDACION!$L$1047)*LIQUIDACION!$D$1045/IF(AND(LIQUIDACION!$D$1044&gt;LIQUIDACION!$B$1046,LIQUIDACION!$B$1046&gt;LIQUIDACION!$D$1043),366,365)),0)</f>
        <v>0</v>
      </c>
      <c r="AL211" s="618">
        <f>IF(AL$12=TRUE,(($K211*LIQUIDACION!$L$1047)*LIQUIDACION!$D$1045/IF(AND(LIQUIDACION!$D$1044&gt;LIQUIDACION!$B$1046,LIQUIDACION!$B$1046&gt;LIQUIDACION!$D$1043),366,365)),0)</f>
        <v>0</v>
      </c>
      <c r="AM211" s="618">
        <f>IF(AM$12=TRUE,(($L211*LIQUIDACION!$L$1047)*LIQUIDACION!$D$1045/IF(AND(LIQUIDACION!$D$1044&gt;LIQUIDACION!$B$1046,LIQUIDACION!$B$1046&gt;LIQUIDACION!$D$1043),366,365)),0)</f>
        <v>0</v>
      </c>
      <c r="AN211" s="618">
        <f>IF(AN$12=TRUE,(($M211*LIQUIDACION!$L$1047)*LIQUIDACION!$D$1045/IF(AND(LIQUIDACION!$D$1044&gt;LIQUIDACION!$B$1046,LIQUIDACION!$B$1046&gt;LIQUIDACION!$D$1043),366,365)),0)</f>
        <v>0</v>
      </c>
      <c r="AO211" s="618">
        <f>IF(AO$12=TRUE,(($N211*LIQUIDACION!$L$1047)*LIQUIDACION!$D$1045/IF(AND(LIQUIDACION!$D$1044&gt;LIQUIDACION!$B$1046,LIQUIDACION!$B$1046&gt;LIQUIDACION!$D$1043),366,365)),0)</f>
        <v>0</v>
      </c>
      <c r="AP211" s="618">
        <f>IF(AP$12=TRUE,(($O211*LIQUIDACION!$L$1047)*LIQUIDACION!$D$1045/IF(AND(LIQUIDACION!$D$1044&gt;LIQUIDACION!$B$1046,LIQUIDACION!$B$1046&gt;LIQUIDACION!$D$1043),366,365)),0)</f>
        <v>0</v>
      </c>
      <c r="AQ211" s="618">
        <f>IF(AQ$12=TRUE,(($P211*LIQUIDACION!$L$1047)*LIQUIDACION!$D$1045/IF(AND(LIQUIDACION!$D$1044&gt;LIQUIDACION!$B$1046,LIQUIDACION!$B$1046&gt;LIQUIDACION!$D$1043),366,365)),0)</f>
        <v>0</v>
      </c>
      <c r="AR211" s="618">
        <f>IF(AR$12=TRUE,(($Q211*LIQUIDACION!$L$1047)*LIQUIDACION!$D$1045/IF(AND(LIQUIDACION!$D$1044&gt;LIQUIDACION!$B$1046,LIQUIDACION!$B$1046&gt;LIQUIDACION!$D$1043),366,365)),0)</f>
        <v>0</v>
      </c>
      <c r="AS211" s="618">
        <f>IF(AS$12=TRUE,(($R211*LIQUIDACION!$L$1047)*LIQUIDACION!$D$1045/IF(AND(LIQUIDACION!$D$1044&gt;LIQUIDACION!$B$1046,LIQUIDACION!$B$1046&gt;LIQUIDACION!$D$1043),366,365)),0)</f>
        <v>0</v>
      </c>
      <c r="AT211" s="618">
        <f>IF(AT$12=TRUE,(($S211*LIQUIDACION!$L$1047)*LIQUIDACION!$D$1045/IF(AND(LIQUIDACION!$D$1044&gt;LIQUIDACION!$B$1046,LIQUIDACION!$B$1046&gt;LIQUIDACION!$D$1043),366,365)),0)</f>
        <v>0</v>
      </c>
      <c r="AU211" s="618">
        <f>IF(AU$12=TRUE,(($T211*LIQUIDACION!$L$1047)*LIQUIDACION!$D$1045/IF(AND(LIQUIDACION!$D$1044&gt;LIQUIDACION!$B$1046,LIQUIDACION!$B$1046&gt;LIQUIDACION!$D$1043),366,365)),0)</f>
        <v>0</v>
      </c>
      <c r="AV211" s="618">
        <f>IF(AV$12=TRUE,(($U211*LIQUIDACION!$L$1047)*LIQUIDACION!$D$1045/IF(AND(LIQUIDACION!$D$1044&gt;LIQUIDACION!$B$1046,LIQUIDACION!$B$1046&gt;LIQUIDACION!$D$1043),366,365)),0)</f>
        <v>0</v>
      </c>
      <c r="AW211" s="618">
        <f>IF(AW$12=TRUE,(($V211*LIQUIDACION!$L$1047)*LIQUIDACION!$D$1045/IF(AND(LIQUIDACION!$D$1044&gt;LIQUIDACION!$B$1046,LIQUIDACION!$B$1046&gt;LIQUIDACION!$D$1043),366,365)),0)</f>
        <v>0</v>
      </c>
      <c r="AX211" s="618">
        <f>IF(AX$12=TRUE,(($W211*LIQUIDACION!$L$1047)*LIQUIDACION!$D$1045/IF(AND(LIQUIDACION!$D$1044&gt;LIQUIDACION!$B$1046,LIQUIDACION!$B$1046&gt;LIQUIDACION!$D$1043),366,365)),0)</f>
        <v>0</v>
      </c>
    </row>
    <row r="212" spans="2:50" x14ac:dyDescent="0.25">
      <c r="B212" s="123">
        <v>200</v>
      </c>
      <c r="C212" s="125"/>
      <c r="D212" s="170"/>
      <c r="E212" s="170"/>
      <c r="F212" s="170"/>
      <c r="G212" s="170">
        <f t="shared" si="17"/>
        <v>0</v>
      </c>
      <c r="H212" s="170">
        <f t="shared" si="18"/>
        <v>0</v>
      </c>
      <c r="I212" s="170"/>
      <c r="J212" s="170"/>
      <c r="K212" s="170"/>
      <c r="L212" s="170"/>
      <c r="M212" s="170"/>
      <c r="N212" s="170"/>
      <c r="O212" s="170"/>
      <c r="P212" s="170"/>
      <c r="Q212" s="170"/>
      <c r="R212" s="170"/>
      <c r="S212" s="170"/>
      <c r="T212" s="170"/>
      <c r="U212" s="170"/>
      <c r="V212" s="170"/>
      <c r="W212" s="170"/>
      <c r="X212" s="170"/>
      <c r="Y212" s="170"/>
      <c r="Z212" s="170"/>
      <c r="AA212" s="170"/>
      <c r="AB212" s="415">
        <f t="shared" si="19"/>
        <v>0</v>
      </c>
      <c r="AC212" s="415">
        <f t="shared" si="20"/>
        <v>0</v>
      </c>
      <c r="AE212" s="618">
        <f>IF(AE$12=TRUE,(($D212*LIQUIDACION!$L$1046)*LIQUIDACION!$D$1045/IF(AND(LIQUIDACION!$D$1044&gt;LIQUIDACION!$B$1046,LIQUIDACION!$B$1046&gt;LIQUIDACION!$D$1043),366,365)),0)</f>
        <v>0</v>
      </c>
      <c r="AF212" s="618">
        <f>IF(AF$12=TRUE,(($E212*LIQUIDACION!$L$1046)*LIQUIDACION!$D$1045/IF(AND(LIQUIDACION!$D$1044&gt;LIQUIDACION!$B$1046,LIQUIDACION!$B$1046&gt;LIQUIDACION!$D$1043),366,365)),0)</f>
        <v>0</v>
      </c>
      <c r="AG212" s="618">
        <f>IF(AG$12=TRUE,(($F212*LIQUIDACION!$L$1046)*LIQUIDACION!$D$1045/IF(AND(LIQUIDACION!$D$1044&gt;LIQUIDACION!$B$1046,LIQUIDACION!$B$1046&gt;LIQUIDACION!$D$1043),366,365)),0)</f>
        <v>0</v>
      </c>
      <c r="AH212" s="618">
        <f>IF(AH$12=TRUE,(($G212*LIQUIDACION!$L$1046)*LIQUIDACION!$D$1045/IF(AND(LIQUIDACION!$D$1044&gt;LIQUIDACION!$B$1046,LIQUIDACION!$B$1046&gt;LIQUIDACION!$D$1043),366,365)),0)</f>
        <v>0</v>
      </c>
      <c r="AI212" s="618">
        <f>IF(AI$12=TRUE,(($H212*LIQUIDACION!$L$1047)*LIQUIDACION!$D$1045/IF(AND(LIQUIDACION!$D$1044&gt;LIQUIDACION!$B$1046,LIQUIDACION!$B$1046&gt;LIQUIDACION!$D$1043),366,365)),0)</f>
        <v>0</v>
      </c>
      <c r="AJ212" s="618">
        <f>IF(AJ$12=TRUE,(($I212*LIQUIDACION!$L$1047)*LIQUIDACION!$D$1045/IF(AND(LIQUIDACION!$D$1044&gt;LIQUIDACION!$B$1046,LIQUIDACION!$B$1046&gt;LIQUIDACION!$D$1043),366,365)),0)</f>
        <v>0</v>
      </c>
      <c r="AK212" s="618">
        <f>IF(AK$12=TRUE,(($J212*LIQUIDACION!$L$1047)*LIQUIDACION!$D$1045/IF(AND(LIQUIDACION!$D$1044&gt;LIQUIDACION!$B$1046,LIQUIDACION!$B$1046&gt;LIQUIDACION!$D$1043),366,365)),0)</f>
        <v>0</v>
      </c>
      <c r="AL212" s="618">
        <f>IF(AL$12=TRUE,(($K212*LIQUIDACION!$L$1047)*LIQUIDACION!$D$1045/IF(AND(LIQUIDACION!$D$1044&gt;LIQUIDACION!$B$1046,LIQUIDACION!$B$1046&gt;LIQUIDACION!$D$1043),366,365)),0)</f>
        <v>0</v>
      </c>
      <c r="AM212" s="618">
        <f>IF(AM$12=TRUE,(($L212*LIQUIDACION!$L$1047)*LIQUIDACION!$D$1045/IF(AND(LIQUIDACION!$D$1044&gt;LIQUIDACION!$B$1046,LIQUIDACION!$B$1046&gt;LIQUIDACION!$D$1043),366,365)),0)</f>
        <v>0</v>
      </c>
      <c r="AN212" s="618">
        <f>IF(AN$12=TRUE,(($M212*LIQUIDACION!$L$1047)*LIQUIDACION!$D$1045/IF(AND(LIQUIDACION!$D$1044&gt;LIQUIDACION!$B$1046,LIQUIDACION!$B$1046&gt;LIQUIDACION!$D$1043),366,365)),0)</f>
        <v>0</v>
      </c>
      <c r="AO212" s="618">
        <f>IF(AO$12=TRUE,(($N212*LIQUIDACION!$L$1047)*LIQUIDACION!$D$1045/IF(AND(LIQUIDACION!$D$1044&gt;LIQUIDACION!$B$1046,LIQUIDACION!$B$1046&gt;LIQUIDACION!$D$1043),366,365)),0)</f>
        <v>0</v>
      </c>
      <c r="AP212" s="618">
        <f>IF(AP$12=TRUE,(($O212*LIQUIDACION!$L$1047)*LIQUIDACION!$D$1045/IF(AND(LIQUIDACION!$D$1044&gt;LIQUIDACION!$B$1046,LIQUIDACION!$B$1046&gt;LIQUIDACION!$D$1043),366,365)),0)</f>
        <v>0</v>
      </c>
      <c r="AQ212" s="618">
        <f>IF(AQ$12=TRUE,(($P212*LIQUIDACION!$L$1047)*LIQUIDACION!$D$1045/IF(AND(LIQUIDACION!$D$1044&gt;LIQUIDACION!$B$1046,LIQUIDACION!$B$1046&gt;LIQUIDACION!$D$1043),366,365)),0)</f>
        <v>0</v>
      </c>
      <c r="AR212" s="618">
        <f>IF(AR$12=TRUE,(($Q212*LIQUIDACION!$L$1047)*LIQUIDACION!$D$1045/IF(AND(LIQUIDACION!$D$1044&gt;LIQUIDACION!$B$1046,LIQUIDACION!$B$1046&gt;LIQUIDACION!$D$1043),366,365)),0)</f>
        <v>0</v>
      </c>
      <c r="AS212" s="618">
        <f>IF(AS$12=TRUE,(($R212*LIQUIDACION!$L$1047)*LIQUIDACION!$D$1045/IF(AND(LIQUIDACION!$D$1044&gt;LIQUIDACION!$B$1046,LIQUIDACION!$B$1046&gt;LIQUIDACION!$D$1043),366,365)),0)</f>
        <v>0</v>
      </c>
      <c r="AT212" s="618">
        <f>IF(AT$12=TRUE,(($S212*LIQUIDACION!$L$1047)*LIQUIDACION!$D$1045/IF(AND(LIQUIDACION!$D$1044&gt;LIQUIDACION!$B$1046,LIQUIDACION!$B$1046&gt;LIQUIDACION!$D$1043),366,365)),0)</f>
        <v>0</v>
      </c>
      <c r="AU212" s="618">
        <f>IF(AU$12=TRUE,(($T212*LIQUIDACION!$L$1047)*LIQUIDACION!$D$1045/IF(AND(LIQUIDACION!$D$1044&gt;LIQUIDACION!$B$1046,LIQUIDACION!$B$1046&gt;LIQUIDACION!$D$1043),366,365)),0)</f>
        <v>0</v>
      </c>
      <c r="AV212" s="618">
        <f>IF(AV$12=TRUE,(($U212*LIQUIDACION!$L$1047)*LIQUIDACION!$D$1045/IF(AND(LIQUIDACION!$D$1044&gt;LIQUIDACION!$B$1046,LIQUIDACION!$B$1046&gt;LIQUIDACION!$D$1043),366,365)),0)</f>
        <v>0</v>
      </c>
      <c r="AW212" s="618">
        <f>IF(AW$12=TRUE,(($V212*LIQUIDACION!$L$1047)*LIQUIDACION!$D$1045/IF(AND(LIQUIDACION!$D$1044&gt;LIQUIDACION!$B$1046,LIQUIDACION!$B$1046&gt;LIQUIDACION!$D$1043),366,365)),0)</f>
        <v>0</v>
      </c>
      <c r="AX212" s="618">
        <f>IF(AX$12=TRUE,(($W212*LIQUIDACION!$L$1047)*LIQUIDACION!$D$1045/IF(AND(LIQUIDACION!$D$1044&gt;LIQUIDACION!$B$1046,LIQUIDACION!$B$1046&gt;LIQUIDACION!$D$1043),366,365)),0)</f>
        <v>0</v>
      </c>
    </row>
    <row r="213" spans="2:50" x14ac:dyDescent="0.25">
      <c r="B213" s="121">
        <v>201</v>
      </c>
      <c r="C213" s="125"/>
      <c r="D213" s="170"/>
      <c r="E213" s="170"/>
      <c r="F213" s="170"/>
      <c r="G213" s="170">
        <f t="shared" si="17"/>
        <v>0</v>
      </c>
      <c r="H213" s="170">
        <f t="shared" si="18"/>
        <v>0</v>
      </c>
      <c r="I213" s="170"/>
      <c r="J213" s="170"/>
      <c r="K213" s="170"/>
      <c r="L213" s="170"/>
      <c r="M213" s="170"/>
      <c r="N213" s="170"/>
      <c r="O213" s="170"/>
      <c r="P213" s="170"/>
      <c r="Q213" s="170"/>
      <c r="R213" s="170"/>
      <c r="S213" s="170"/>
      <c r="T213" s="170"/>
      <c r="U213" s="170"/>
      <c r="V213" s="170"/>
      <c r="W213" s="170"/>
      <c r="X213" s="170"/>
      <c r="Y213" s="170"/>
      <c r="Z213" s="170"/>
      <c r="AA213" s="170"/>
      <c r="AB213" s="415">
        <f t="shared" si="19"/>
        <v>0</v>
      </c>
      <c r="AC213" s="415">
        <f t="shared" si="20"/>
        <v>0</v>
      </c>
      <c r="AE213" s="618">
        <f>IF(AE$12=TRUE,(($D213*LIQUIDACION!$L$1046)*LIQUIDACION!$D$1045/IF(AND(LIQUIDACION!$D$1044&gt;LIQUIDACION!$B$1046,LIQUIDACION!$B$1046&gt;LIQUIDACION!$D$1043),366,365)),0)</f>
        <v>0</v>
      </c>
      <c r="AF213" s="618">
        <f>IF(AF$12=TRUE,(($E213*LIQUIDACION!$L$1046)*LIQUIDACION!$D$1045/IF(AND(LIQUIDACION!$D$1044&gt;LIQUIDACION!$B$1046,LIQUIDACION!$B$1046&gt;LIQUIDACION!$D$1043),366,365)),0)</f>
        <v>0</v>
      </c>
      <c r="AG213" s="618">
        <f>IF(AG$12=TRUE,(($F213*LIQUIDACION!$L$1046)*LIQUIDACION!$D$1045/IF(AND(LIQUIDACION!$D$1044&gt;LIQUIDACION!$B$1046,LIQUIDACION!$B$1046&gt;LIQUIDACION!$D$1043),366,365)),0)</f>
        <v>0</v>
      </c>
      <c r="AH213" s="618">
        <f>IF(AH$12=TRUE,(($G213*LIQUIDACION!$L$1046)*LIQUIDACION!$D$1045/IF(AND(LIQUIDACION!$D$1044&gt;LIQUIDACION!$B$1046,LIQUIDACION!$B$1046&gt;LIQUIDACION!$D$1043),366,365)),0)</f>
        <v>0</v>
      </c>
      <c r="AI213" s="618">
        <f>IF(AI$12=TRUE,(($H213*LIQUIDACION!$L$1047)*LIQUIDACION!$D$1045/IF(AND(LIQUIDACION!$D$1044&gt;LIQUIDACION!$B$1046,LIQUIDACION!$B$1046&gt;LIQUIDACION!$D$1043),366,365)),0)</f>
        <v>0</v>
      </c>
      <c r="AJ213" s="618">
        <f>IF(AJ$12=TRUE,(($I213*LIQUIDACION!$L$1047)*LIQUIDACION!$D$1045/IF(AND(LIQUIDACION!$D$1044&gt;LIQUIDACION!$B$1046,LIQUIDACION!$B$1046&gt;LIQUIDACION!$D$1043),366,365)),0)</f>
        <v>0</v>
      </c>
      <c r="AK213" s="618">
        <f>IF(AK$12=TRUE,(($J213*LIQUIDACION!$L$1047)*LIQUIDACION!$D$1045/IF(AND(LIQUIDACION!$D$1044&gt;LIQUIDACION!$B$1046,LIQUIDACION!$B$1046&gt;LIQUIDACION!$D$1043),366,365)),0)</f>
        <v>0</v>
      </c>
      <c r="AL213" s="618">
        <f>IF(AL$12=TRUE,(($K213*LIQUIDACION!$L$1047)*LIQUIDACION!$D$1045/IF(AND(LIQUIDACION!$D$1044&gt;LIQUIDACION!$B$1046,LIQUIDACION!$B$1046&gt;LIQUIDACION!$D$1043),366,365)),0)</f>
        <v>0</v>
      </c>
      <c r="AM213" s="618">
        <f>IF(AM$12=TRUE,(($L213*LIQUIDACION!$L$1047)*LIQUIDACION!$D$1045/IF(AND(LIQUIDACION!$D$1044&gt;LIQUIDACION!$B$1046,LIQUIDACION!$B$1046&gt;LIQUIDACION!$D$1043),366,365)),0)</f>
        <v>0</v>
      </c>
      <c r="AN213" s="618">
        <f>IF(AN$12=TRUE,(($M213*LIQUIDACION!$L$1047)*LIQUIDACION!$D$1045/IF(AND(LIQUIDACION!$D$1044&gt;LIQUIDACION!$B$1046,LIQUIDACION!$B$1046&gt;LIQUIDACION!$D$1043),366,365)),0)</f>
        <v>0</v>
      </c>
      <c r="AO213" s="618">
        <f>IF(AO$12=TRUE,(($N213*LIQUIDACION!$L$1047)*LIQUIDACION!$D$1045/IF(AND(LIQUIDACION!$D$1044&gt;LIQUIDACION!$B$1046,LIQUIDACION!$B$1046&gt;LIQUIDACION!$D$1043),366,365)),0)</f>
        <v>0</v>
      </c>
      <c r="AP213" s="618">
        <f>IF(AP$12=TRUE,(($O213*LIQUIDACION!$L$1047)*LIQUIDACION!$D$1045/IF(AND(LIQUIDACION!$D$1044&gt;LIQUIDACION!$B$1046,LIQUIDACION!$B$1046&gt;LIQUIDACION!$D$1043),366,365)),0)</f>
        <v>0</v>
      </c>
      <c r="AQ213" s="618">
        <f>IF(AQ$12=TRUE,(($P213*LIQUIDACION!$L$1047)*LIQUIDACION!$D$1045/IF(AND(LIQUIDACION!$D$1044&gt;LIQUIDACION!$B$1046,LIQUIDACION!$B$1046&gt;LIQUIDACION!$D$1043),366,365)),0)</f>
        <v>0</v>
      </c>
      <c r="AR213" s="618">
        <f>IF(AR$12=TRUE,(($Q213*LIQUIDACION!$L$1047)*LIQUIDACION!$D$1045/IF(AND(LIQUIDACION!$D$1044&gt;LIQUIDACION!$B$1046,LIQUIDACION!$B$1046&gt;LIQUIDACION!$D$1043),366,365)),0)</f>
        <v>0</v>
      </c>
      <c r="AS213" s="618">
        <f>IF(AS$12=TRUE,(($R213*LIQUIDACION!$L$1047)*LIQUIDACION!$D$1045/IF(AND(LIQUIDACION!$D$1044&gt;LIQUIDACION!$B$1046,LIQUIDACION!$B$1046&gt;LIQUIDACION!$D$1043),366,365)),0)</f>
        <v>0</v>
      </c>
      <c r="AT213" s="618">
        <f>IF(AT$12=TRUE,(($S213*LIQUIDACION!$L$1047)*LIQUIDACION!$D$1045/IF(AND(LIQUIDACION!$D$1044&gt;LIQUIDACION!$B$1046,LIQUIDACION!$B$1046&gt;LIQUIDACION!$D$1043),366,365)),0)</f>
        <v>0</v>
      </c>
      <c r="AU213" s="618">
        <f>IF(AU$12=TRUE,(($T213*LIQUIDACION!$L$1047)*LIQUIDACION!$D$1045/IF(AND(LIQUIDACION!$D$1044&gt;LIQUIDACION!$B$1046,LIQUIDACION!$B$1046&gt;LIQUIDACION!$D$1043),366,365)),0)</f>
        <v>0</v>
      </c>
      <c r="AV213" s="618">
        <f>IF(AV$12=TRUE,(($U213*LIQUIDACION!$L$1047)*LIQUIDACION!$D$1045/IF(AND(LIQUIDACION!$D$1044&gt;LIQUIDACION!$B$1046,LIQUIDACION!$B$1046&gt;LIQUIDACION!$D$1043),366,365)),0)</f>
        <v>0</v>
      </c>
      <c r="AW213" s="618">
        <f>IF(AW$12=TRUE,(($V213*LIQUIDACION!$L$1047)*LIQUIDACION!$D$1045/IF(AND(LIQUIDACION!$D$1044&gt;LIQUIDACION!$B$1046,LIQUIDACION!$B$1046&gt;LIQUIDACION!$D$1043),366,365)),0)</f>
        <v>0</v>
      </c>
      <c r="AX213" s="618">
        <f>IF(AX$12=TRUE,(($W213*LIQUIDACION!$L$1047)*LIQUIDACION!$D$1045/IF(AND(LIQUIDACION!$D$1044&gt;LIQUIDACION!$B$1046,LIQUIDACION!$B$1046&gt;LIQUIDACION!$D$1043),366,365)),0)</f>
        <v>0</v>
      </c>
    </row>
    <row r="214" spans="2:50" x14ac:dyDescent="0.25">
      <c r="B214" s="123">
        <v>202</v>
      </c>
      <c r="C214" s="125"/>
      <c r="D214" s="170"/>
      <c r="E214" s="170"/>
      <c r="F214" s="170"/>
      <c r="G214" s="170">
        <f t="shared" si="17"/>
        <v>0</v>
      </c>
      <c r="H214" s="170">
        <f t="shared" si="18"/>
        <v>0</v>
      </c>
      <c r="I214" s="170"/>
      <c r="J214" s="170"/>
      <c r="K214" s="170"/>
      <c r="L214" s="170"/>
      <c r="M214" s="170"/>
      <c r="N214" s="170"/>
      <c r="O214" s="170"/>
      <c r="P214" s="170"/>
      <c r="Q214" s="170"/>
      <c r="R214" s="170"/>
      <c r="S214" s="170"/>
      <c r="T214" s="170"/>
      <c r="U214" s="170"/>
      <c r="V214" s="170"/>
      <c r="W214" s="170"/>
      <c r="X214" s="170"/>
      <c r="Y214" s="170"/>
      <c r="Z214" s="170"/>
      <c r="AA214" s="170"/>
      <c r="AB214" s="415">
        <f t="shared" si="19"/>
        <v>0</v>
      </c>
      <c r="AC214" s="415">
        <f t="shared" si="20"/>
        <v>0</v>
      </c>
      <c r="AE214" s="618">
        <f>IF(AE$12=TRUE,(($D214*LIQUIDACION!$L$1046)*LIQUIDACION!$D$1045/IF(AND(LIQUIDACION!$D$1044&gt;LIQUIDACION!$B$1046,LIQUIDACION!$B$1046&gt;LIQUIDACION!$D$1043),366,365)),0)</f>
        <v>0</v>
      </c>
      <c r="AF214" s="618">
        <f>IF(AF$12=TRUE,(($E214*LIQUIDACION!$L$1046)*LIQUIDACION!$D$1045/IF(AND(LIQUIDACION!$D$1044&gt;LIQUIDACION!$B$1046,LIQUIDACION!$B$1046&gt;LIQUIDACION!$D$1043),366,365)),0)</f>
        <v>0</v>
      </c>
      <c r="AG214" s="618">
        <f>IF(AG$12=TRUE,(($F214*LIQUIDACION!$L$1046)*LIQUIDACION!$D$1045/IF(AND(LIQUIDACION!$D$1044&gt;LIQUIDACION!$B$1046,LIQUIDACION!$B$1046&gt;LIQUIDACION!$D$1043),366,365)),0)</f>
        <v>0</v>
      </c>
      <c r="AH214" s="618">
        <f>IF(AH$12=TRUE,(($G214*LIQUIDACION!$L$1046)*LIQUIDACION!$D$1045/IF(AND(LIQUIDACION!$D$1044&gt;LIQUIDACION!$B$1046,LIQUIDACION!$B$1046&gt;LIQUIDACION!$D$1043),366,365)),0)</f>
        <v>0</v>
      </c>
      <c r="AI214" s="618">
        <f>IF(AI$12=TRUE,(($H214*LIQUIDACION!$L$1047)*LIQUIDACION!$D$1045/IF(AND(LIQUIDACION!$D$1044&gt;LIQUIDACION!$B$1046,LIQUIDACION!$B$1046&gt;LIQUIDACION!$D$1043),366,365)),0)</f>
        <v>0</v>
      </c>
      <c r="AJ214" s="618">
        <f>IF(AJ$12=TRUE,(($I214*LIQUIDACION!$L$1047)*LIQUIDACION!$D$1045/IF(AND(LIQUIDACION!$D$1044&gt;LIQUIDACION!$B$1046,LIQUIDACION!$B$1046&gt;LIQUIDACION!$D$1043),366,365)),0)</f>
        <v>0</v>
      </c>
      <c r="AK214" s="618">
        <f>IF(AK$12=TRUE,(($J214*LIQUIDACION!$L$1047)*LIQUIDACION!$D$1045/IF(AND(LIQUIDACION!$D$1044&gt;LIQUIDACION!$B$1046,LIQUIDACION!$B$1046&gt;LIQUIDACION!$D$1043),366,365)),0)</f>
        <v>0</v>
      </c>
      <c r="AL214" s="618">
        <f>IF(AL$12=TRUE,(($K214*LIQUIDACION!$L$1047)*LIQUIDACION!$D$1045/IF(AND(LIQUIDACION!$D$1044&gt;LIQUIDACION!$B$1046,LIQUIDACION!$B$1046&gt;LIQUIDACION!$D$1043),366,365)),0)</f>
        <v>0</v>
      </c>
      <c r="AM214" s="618">
        <f>IF(AM$12=TRUE,(($L214*LIQUIDACION!$L$1047)*LIQUIDACION!$D$1045/IF(AND(LIQUIDACION!$D$1044&gt;LIQUIDACION!$B$1046,LIQUIDACION!$B$1046&gt;LIQUIDACION!$D$1043),366,365)),0)</f>
        <v>0</v>
      </c>
      <c r="AN214" s="618">
        <f>IF(AN$12=TRUE,(($M214*LIQUIDACION!$L$1047)*LIQUIDACION!$D$1045/IF(AND(LIQUIDACION!$D$1044&gt;LIQUIDACION!$B$1046,LIQUIDACION!$B$1046&gt;LIQUIDACION!$D$1043),366,365)),0)</f>
        <v>0</v>
      </c>
      <c r="AO214" s="618">
        <f>IF(AO$12=TRUE,(($N214*LIQUIDACION!$L$1047)*LIQUIDACION!$D$1045/IF(AND(LIQUIDACION!$D$1044&gt;LIQUIDACION!$B$1046,LIQUIDACION!$B$1046&gt;LIQUIDACION!$D$1043),366,365)),0)</f>
        <v>0</v>
      </c>
      <c r="AP214" s="618">
        <f>IF(AP$12=TRUE,(($O214*LIQUIDACION!$L$1047)*LIQUIDACION!$D$1045/IF(AND(LIQUIDACION!$D$1044&gt;LIQUIDACION!$B$1046,LIQUIDACION!$B$1046&gt;LIQUIDACION!$D$1043),366,365)),0)</f>
        <v>0</v>
      </c>
      <c r="AQ214" s="618">
        <f>IF(AQ$12=TRUE,(($P214*LIQUIDACION!$L$1047)*LIQUIDACION!$D$1045/IF(AND(LIQUIDACION!$D$1044&gt;LIQUIDACION!$B$1046,LIQUIDACION!$B$1046&gt;LIQUIDACION!$D$1043),366,365)),0)</f>
        <v>0</v>
      </c>
      <c r="AR214" s="618">
        <f>IF(AR$12=TRUE,(($Q214*LIQUIDACION!$L$1047)*LIQUIDACION!$D$1045/IF(AND(LIQUIDACION!$D$1044&gt;LIQUIDACION!$B$1046,LIQUIDACION!$B$1046&gt;LIQUIDACION!$D$1043),366,365)),0)</f>
        <v>0</v>
      </c>
      <c r="AS214" s="618">
        <f>IF(AS$12=TRUE,(($R214*LIQUIDACION!$L$1047)*LIQUIDACION!$D$1045/IF(AND(LIQUIDACION!$D$1044&gt;LIQUIDACION!$B$1046,LIQUIDACION!$B$1046&gt;LIQUIDACION!$D$1043),366,365)),0)</f>
        <v>0</v>
      </c>
      <c r="AT214" s="618">
        <f>IF(AT$12=TRUE,(($S214*LIQUIDACION!$L$1047)*LIQUIDACION!$D$1045/IF(AND(LIQUIDACION!$D$1044&gt;LIQUIDACION!$B$1046,LIQUIDACION!$B$1046&gt;LIQUIDACION!$D$1043),366,365)),0)</f>
        <v>0</v>
      </c>
      <c r="AU214" s="618">
        <f>IF(AU$12=TRUE,(($T214*LIQUIDACION!$L$1047)*LIQUIDACION!$D$1045/IF(AND(LIQUIDACION!$D$1044&gt;LIQUIDACION!$B$1046,LIQUIDACION!$B$1046&gt;LIQUIDACION!$D$1043),366,365)),0)</f>
        <v>0</v>
      </c>
      <c r="AV214" s="618">
        <f>IF(AV$12=TRUE,(($U214*LIQUIDACION!$L$1047)*LIQUIDACION!$D$1045/IF(AND(LIQUIDACION!$D$1044&gt;LIQUIDACION!$B$1046,LIQUIDACION!$B$1046&gt;LIQUIDACION!$D$1043),366,365)),0)</f>
        <v>0</v>
      </c>
      <c r="AW214" s="618">
        <f>IF(AW$12=TRUE,(($V214*LIQUIDACION!$L$1047)*LIQUIDACION!$D$1045/IF(AND(LIQUIDACION!$D$1044&gt;LIQUIDACION!$B$1046,LIQUIDACION!$B$1046&gt;LIQUIDACION!$D$1043),366,365)),0)</f>
        <v>0</v>
      </c>
      <c r="AX214" s="618">
        <f>IF(AX$12=TRUE,(($W214*LIQUIDACION!$L$1047)*LIQUIDACION!$D$1045/IF(AND(LIQUIDACION!$D$1044&gt;LIQUIDACION!$B$1046,LIQUIDACION!$B$1046&gt;LIQUIDACION!$D$1043),366,365)),0)</f>
        <v>0</v>
      </c>
    </row>
    <row r="215" spans="2:50" x14ac:dyDescent="0.25">
      <c r="B215" s="121">
        <v>203</v>
      </c>
      <c r="C215" s="125"/>
      <c r="D215" s="170"/>
      <c r="E215" s="170"/>
      <c r="F215" s="170"/>
      <c r="G215" s="170">
        <f t="shared" si="17"/>
        <v>0</v>
      </c>
      <c r="H215" s="170">
        <f t="shared" si="18"/>
        <v>0</v>
      </c>
      <c r="I215" s="170"/>
      <c r="J215" s="170"/>
      <c r="K215" s="170"/>
      <c r="L215" s="170"/>
      <c r="M215" s="170"/>
      <c r="N215" s="170"/>
      <c r="O215" s="170"/>
      <c r="P215" s="170"/>
      <c r="Q215" s="170"/>
      <c r="R215" s="170"/>
      <c r="S215" s="170"/>
      <c r="T215" s="170"/>
      <c r="U215" s="170"/>
      <c r="V215" s="170"/>
      <c r="W215" s="170"/>
      <c r="X215" s="170"/>
      <c r="Y215" s="170"/>
      <c r="Z215" s="170"/>
      <c r="AA215" s="170"/>
      <c r="AB215" s="415">
        <f t="shared" si="19"/>
        <v>0</v>
      </c>
      <c r="AC215" s="415">
        <f t="shared" si="20"/>
        <v>0</v>
      </c>
      <c r="AE215" s="618">
        <f>IF(AE$12=TRUE,(($D215*LIQUIDACION!$L$1046)*LIQUIDACION!$D$1045/IF(AND(LIQUIDACION!$D$1044&gt;LIQUIDACION!$B$1046,LIQUIDACION!$B$1046&gt;LIQUIDACION!$D$1043),366,365)),0)</f>
        <v>0</v>
      </c>
      <c r="AF215" s="618">
        <f>IF(AF$12=TRUE,(($E215*LIQUIDACION!$L$1046)*LIQUIDACION!$D$1045/IF(AND(LIQUIDACION!$D$1044&gt;LIQUIDACION!$B$1046,LIQUIDACION!$B$1046&gt;LIQUIDACION!$D$1043),366,365)),0)</f>
        <v>0</v>
      </c>
      <c r="AG215" s="618">
        <f>IF(AG$12=TRUE,(($F215*LIQUIDACION!$L$1046)*LIQUIDACION!$D$1045/IF(AND(LIQUIDACION!$D$1044&gt;LIQUIDACION!$B$1046,LIQUIDACION!$B$1046&gt;LIQUIDACION!$D$1043),366,365)),0)</f>
        <v>0</v>
      </c>
      <c r="AH215" s="618">
        <f>IF(AH$12=TRUE,(($G215*LIQUIDACION!$L$1046)*LIQUIDACION!$D$1045/IF(AND(LIQUIDACION!$D$1044&gt;LIQUIDACION!$B$1046,LIQUIDACION!$B$1046&gt;LIQUIDACION!$D$1043),366,365)),0)</f>
        <v>0</v>
      </c>
      <c r="AI215" s="618">
        <f>IF(AI$12=TRUE,(($H215*LIQUIDACION!$L$1047)*LIQUIDACION!$D$1045/IF(AND(LIQUIDACION!$D$1044&gt;LIQUIDACION!$B$1046,LIQUIDACION!$B$1046&gt;LIQUIDACION!$D$1043),366,365)),0)</f>
        <v>0</v>
      </c>
      <c r="AJ215" s="618">
        <f>IF(AJ$12=TRUE,(($I215*LIQUIDACION!$L$1047)*LIQUIDACION!$D$1045/IF(AND(LIQUIDACION!$D$1044&gt;LIQUIDACION!$B$1046,LIQUIDACION!$B$1046&gt;LIQUIDACION!$D$1043),366,365)),0)</f>
        <v>0</v>
      </c>
      <c r="AK215" s="618">
        <f>IF(AK$12=TRUE,(($J215*LIQUIDACION!$L$1047)*LIQUIDACION!$D$1045/IF(AND(LIQUIDACION!$D$1044&gt;LIQUIDACION!$B$1046,LIQUIDACION!$B$1046&gt;LIQUIDACION!$D$1043),366,365)),0)</f>
        <v>0</v>
      </c>
      <c r="AL215" s="618">
        <f>IF(AL$12=TRUE,(($K215*LIQUIDACION!$L$1047)*LIQUIDACION!$D$1045/IF(AND(LIQUIDACION!$D$1044&gt;LIQUIDACION!$B$1046,LIQUIDACION!$B$1046&gt;LIQUIDACION!$D$1043),366,365)),0)</f>
        <v>0</v>
      </c>
      <c r="AM215" s="618">
        <f>IF(AM$12=TRUE,(($L215*LIQUIDACION!$L$1047)*LIQUIDACION!$D$1045/IF(AND(LIQUIDACION!$D$1044&gt;LIQUIDACION!$B$1046,LIQUIDACION!$B$1046&gt;LIQUIDACION!$D$1043),366,365)),0)</f>
        <v>0</v>
      </c>
      <c r="AN215" s="618">
        <f>IF(AN$12=TRUE,(($M215*LIQUIDACION!$L$1047)*LIQUIDACION!$D$1045/IF(AND(LIQUIDACION!$D$1044&gt;LIQUIDACION!$B$1046,LIQUIDACION!$B$1046&gt;LIQUIDACION!$D$1043),366,365)),0)</f>
        <v>0</v>
      </c>
      <c r="AO215" s="618">
        <f>IF(AO$12=TRUE,(($N215*LIQUIDACION!$L$1047)*LIQUIDACION!$D$1045/IF(AND(LIQUIDACION!$D$1044&gt;LIQUIDACION!$B$1046,LIQUIDACION!$B$1046&gt;LIQUIDACION!$D$1043),366,365)),0)</f>
        <v>0</v>
      </c>
      <c r="AP215" s="618">
        <f>IF(AP$12=TRUE,(($O215*LIQUIDACION!$L$1047)*LIQUIDACION!$D$1045/IF(AND(LIQUIDACION!$D$1044&gt;LIQUIDACION!$B$1046,LIQUIDACION!$B$1046&gt;LIQUIDACION!$D$1043),366,365)),0)</f>
        <v>0</v>
      </c>
      <c r="AQ215" s="618">
        <f>IF(AQ$12=TRUE,(($P215*LIQUIDACION!$L$1047)*LIQUIDACION!$D$1045/IF(AND(LIQUIDACION!$D$1044&gt;LIQUIDACION!$B$1046,LIQUIDACION!$B$1046&gt;LIQUIDACION!$D$1043),366,365)),0)</f>
        <v>0</v>
      </c>
      <c r="AR215" s="618">
        <f>IF(AR$12=TRUE,(($Q215*LIQUIDACION!$L$1047)*LIQUIDACION!$D$1045/IF(AND(LIQUIDACION!$D$1044&gt;LIQUIDACION!$B$1046,LIQUIDACION!$B$1046&gt;LIQUIDACION!$D$1043),366,365)),0)</f>
        <v>0</v>
      </c>
      <c r="AS215" s="618">
        <f>IF(AS$12=TRUE,(($R215*LIQUIDACION!$L$1047)*LIQUIDACION!$D$1045/IF(AND(LIQUIDACION!$D$1044&gt;LIQUIDACION!$B$1046,LIQUIDACION!$B$1046&gt;LIQUIDACION!$D$1043),366,365)),0)</f>
        <v>0</v>
      </c>
      <c r="AT215" s="618">
        <f>IF(AT$12=TRUE,(($S215*LIQUIDACION!$L$1047)*LIQUIDACION!$D$1045/IF(AND(LIQUIDACION!$D$1044&gt;LIQUIDACION!$B$1046,LIQUIDACION!$B$1046&gt;LIQUIDACION!$D$1043),366,365)),0)</f>
        <v>0</v>
      </c>
      <c r="AU215" s="618">
        <f>IF(AU$12=TRUE,(($T215*LIQUIDACION!$L$1047)*LIQUIDACION!$D$1045/IF(AND(LIQUIDACION!$D$1044&gt;LIQUIDACION!$B$1046,LIQUIDACION!$B$1046&gt;LIQUIDACION!$D$1043),366,365)),0)</f>
        <v>0</v>
      </c>
      <c r="AV215" s="618">
        <f>IF(AV$12=TRUE,(($U215*LIQUIDACION!$L$1047)*LIQUIDACION!$D$1045/IF(AND(LIQUIDACION!$D$1044&gt;LIQUIDACION!$B$1046,LIQUIDACION!$B$1046&gt;LIQUIDACION!$D$1043),366,365)),0)</f>
        <v>0</v>
      </c>
      <c r="AW215" s="618">
        <f>IF(AW$12=TRUE,(($V215*LIQUIDACION!$L$1047)*LIQUIDACION!$D$1045/IF(AND(LIQUIDACION!$D$1044&gt;LIQUIDACION!$B$1046,LIQUIDACION!$B$1046&gt;LIQUIDACION!$D$1043),366,365)),0)</f>
        <v>0</v>
      </c>
      <c r="AX215" s="618">
        <f>IF(AX$12=TRUE,(($W215*LIQUIDACION!$L$1047)*LIQUIDACION!$D$1045/IF(AND(LIQUIDACION!$D$1044&gt;LIQUIDACION!$B$1046,LIQUIDACION!$B$1046&gt;LIQUIDACION!$D$1043),366,365)),0)</f>
        <v>0</v>
      </c>
    </row>
    <row r="216" spans="2:50" x14ac:dyDescent="0.25">
      <c r="B216" s="123">
        <v>204</v>
      </c>
      <c r="C216" s="125"/>
      <c r="D216" s="170"/>
      <c r="E216" s="170"/>
      <c r="F216" s="170"/>
      <c r="G216" s="170">
        <f t="shared" si="17"/>
        <v>0</v>
      </c>
      <c r="H216" s="170">
        <f t="shared" si="18"/>
        <v>0</v>
      </c>
      <c r="I216" s="170"/>
      <c r="J216" s="170"/>
      <c r="K216" s="170"/>
      <c r="L216" s="170"/>
      <c r="M216" s="170"/>
      <c r="N216" s="170"/>
      <c r="O216" s="170"/>
      <c r="P216" s="170"/>
      <c r="Q216" s="170"/>
      <c r="R216" s="170"/>
      <c r="S216" s="170"/>
      <c r="T216" s="170"/>
      <c r="U216" s="170"/>
      <c r="V216" s="170"/>
      <c r="W216" s="170"/>
      <c r="X216" s="170"/>
      <c r="Y216" s="170"/>
      <c r="Z216" s="170"/>
      <c r="AA216" s="170"/>
      <c r="AB216" s="415">
        <f t="shared" si="19"/>
        <v>0</v>
      </c>
      <c r="AC216" s="415">
        <f t="shared" si="20"/>
        <v>0</v>
      </c>
      <c r="AE216" s="618">
        <f>IF(AE$12=TRUE,(($D216*LIQUIDACION!$L$1046)*LIQUIDACION!$D$1045/IF(AND(LIQUIDACION!$D$1044&gt;LIQUIDACION!$B$1046,LIQUIDACION!$B$1046&gt;LIQUIDACION!$D$1043),366,365)),0)</f>
        <v>0</v>
      </c>
      <c r="AF216" s="618">
        <f>IF(AF$12=TRUE,(($E216*LIQUIDACION!$L$1046)*LIQUIDACION!$D$1045/IF(AND(LIQUIDACION!$D$1044&gt;LIQUIDACION!$B$1046,LIQUIDACION!$B$1046&gt;LIQUIDACION!$D$1043),366,365)),0)</f>
        <v>0</v>
      </c>
      <c r="AG216" s="618">
        <f>IF(AG$12=TRUE,(($F216*LIQUIDACION!$L$1046)*LIQUIDACION!$D$1045/IF(AND(LIQUIDACION!$D$1044&gt;LIQUIDACION!$B$1046,LIQUIDACION!$B$1046&gt;LIQUIDACION!$D$1043),366,365)),0)</f>
        <v>0</v>
      </c>
      <c r="AH216" s="618">
        <f>IF(AH$12=TRUE,(($G216*LIQUIDACION!$L$1046)*LIQUIDACION!$D$1045/IF(AND(LIQUIDACION!$D$1044&gt;LIQUIDACION!$B$1046,LIQUIDACION!$B$1046&gt;LIQUIDACION!$D$1043),366,365)),0)</f>
        <v>0</v>
      </c>
      <c r="AI216" s="618">
        <f>IF(AI$12=TRUE,(($H216*LIQUIDACION!$L$1047)*LIQUIDACION!$D$1045/IF(AND(LIQUIDACION!$D$1044&gt;LIQUIDACION!$B$1046,LIQUIDACION!$B$1046&gt;LIQUIDACION!$D$1043),366,365)),0)</f>
        <v>0</v>
      </c>
      <c r="AJ216" s="618">
        <f>IF(AJ$12=TRUE,(($I216*LIQUIDACION!$L$1047)*LIQUIDACION!$D$1045/IF(AND(LIQUIDACION!$D$1044&gt;LIQUIDACION!$B$1046,LIQUIDACION!$B$1046&gt;LIQUIDACION!$D$1043),366,365)),0)</f>
        <v>0</v>
      </c>
      <c r="AK216" s="618">
        <f>IF(AK$12=TRUE,(($J216*LIQUIDACION!$L$1047)*LIQUIDACION!$D$1045/IF(AND(LIQUIDACION!$D$1044&gt;LIQUIDACION!$B$1046,LIQUIDACION!$B$1046&gt;LIQUIDACION!$D$1043),366,365)),0)</f>
        <v>0</v>
      </c>
      <c r="AL216" s="618">
        <f>IF(AL$12=TRUE,(($K216*LIQUIDACION!$L$1047)*LIQUIDACION!$D$1045/IF(AND(LIQUIDACION!$D$1044&gt;LIQUIDACION!$B$1046,LIQUIDACION!$B$1046&gt;LIQUIDACION!$D$1043),366,365)),0)</f>
        <v>0</v>
      </c>
      <c r="AM216" s="618">
        <f>IF(AM$12=TRUE,(($L216*LIQUIDACION!$L$1047)*LIQUIDACION!$D$1045/IF(AND(LIQUIDACION!$D$1044&gt;LIQUIDACION!$B$1046,LIQUIDACION!$B$1046&gt;LIQUIDACION!$D$1043),366,365)),0)</f>
        <v>0</v>
      </c>
      <c r="AN216" s="618">
        <f>IF(AN$12=TRUE,(($M216*LIQUIDACION!$L$1047)*LIQUIDACION!$D$1045/IF(AND(LIQUIDACION!$D$1044&gt;LIQUIDACION!$B$1046,LIQUIDACION!$B$1046&gt;LIQUIDACION!$D$1043),366,365)),0)</f>
        <v>0</v>
      </c>
      <c r="AO216" s="618">
        <f>IF(AO$12=TRUE,(($N216*LIQUIDACION!$L$1047)*LIQUIDACION!$D$1045/IF(AND(LIQUIDACION!$D$1044&gt;LIQUIDACION!$B$1046,LIQUIDACION!$B$1046&gt;LIQUIDACION!$D$1043),366,365)),0)</f>
        <v>0</v>
      </c>
      <c r="AP216" s="618">
        <f>IF(AP$12=TRUE,(($O216*LIQUIDACION!$L$1047)*LIQUIDACION!$D$1045/IF(AND(LIQUIDACION!$D$1044&gt;LIQUIDACION!$B$1046,LIQUIDACION!$B$1046&gt;LIQUIDACION!$D$1043),366,365)),0)</f>
        <v>0</v>
      </c>
      <c r="AQ216" s="618">
        <f>IF(AQ$12=TRUE,(($P216*LIQUIDACION!$L$1047)*LIQUIDACION!$D$1045/IF(AND(LIQUIDACION!$D$1044&gt;LIQUIDACION!$B$1046,LIQUIDACION!$B$1046&gt;LIQUIDACION!$D$1043),366,365)),0)</f>
        <v>0</v>
      </c>
      <c r="AR216" s="618">
        <f>IF(AR$12=TRUE,(($Q216*LIQUIDACION!$L$1047)*LIQUIDACION!$D$1045/IF(AND(LIQUIDACION!$D$1044&gt;LIQUIDACION!$B$1046,LIQUIDACION!$B$1046&gt;LIQUIDACION!$D$1043),366,365)),0)</f>
        <v>0</v>
      </c>
      <c r="AS216" s="618">
        <f>IF(AS$12=TRUE,(($R216*LIQUIDACION!$L$1047)*LIQUIDACION!$D$1045/IF(AND(LIQUIDACION!$D$1044&gt;LIQUIDACION!$B$1046,LIQUIDACION!$B$1046&gt;LIQUIDACION!$D$1043),366,365)),0)</f>
        <v>0</v>
      </c>
      <c r="AT216" s="618">
        <f>IF(AT$12=TRUE,(($S216*LIQUIDACION!$L$1047)*LIQUIDACION!$D$1045/IF(AND(LIQUIDACION!$D$1044&gt;LIQUIDACION!$B$1046,LIQUIDACION!$B$1046&gt;LIQUIDACION!$D$1043),366,365)),0)</f>
        <v>0</v>
      </c>
      <c r="AU216" s="618">
        <f>IF(AU$12=TRUE,(($T216*LIQUIDACION!$L$1047)*LIQUIDACION!$D$1045/IF(AND(LIQUIDACION!$D$1044&gt;LIQUIDACION!$B$1046,LIQUIDACION!$B$1046&gt;LIQUIDACION!$D$1043),366,365)),0)</f>
        <v>0</v>
      </c>
      <c r="AV216" s="618">
        <f>IF(AV$12=TRUE,(($U216*LIQUIDACION!$L$1047)*LIQUIDACION!$D$1045/IF(AND(LIQUIDACION!$D$1044&gt;LIQUIDACION!$B$1046,LIQUIDACION!$B$1046&gt;LIQUIDACION!$D$1043),366,365)),0)</f>
        <v>0</v>
      </c>
      <c r="AW216" s="618">
        <f>IF(AW$12=TRUE,(($V216*LIQUIDACION!$L$1047)*LIQUIDACION!$D$1045/IF(AND(LIQUIDACION!$D$1044&gt;LIQUIDACION!$B$1046,LIQUIDACION!$B$1046&gt;LIQUIDACION!$D$1043),366,365)),0)</f>
        <v>0</v>
      </c>
      <c r="AX216" s="618">
        <f>IF(AX$12=TRUE,(($W216*LIQUIDACION!$L$1047)*LIQUIDACION!$D$1045/IF(AND(LIQUIDACION!$D$1044&gt;LIQUIDACION!$B$1046,LIQUIDACION!$B$1046&gt;LIQUIDACION!$D$1043),366,365)),0)</f>
        <v>0</v>
      </c>
    </row>
    <row r="217" spans="2:50" x14ac:dyDescent="0.25">
      <c r="B217" s="121">
        <v>205</v>
      </c>
      <c r="C217" s="125"/>
      <c r="D217" s="170"/>
      <c r="E217" s="170"/>
      <c r="F217" s="170"/>
      <c r="G217" s="170">
        <f t="shared" si="17"/>
        <v>0</v>
      </c>
      <c r="H217" s="170">
        <f t="shared" si="18"/>
        <v>0</v>
      </c>
      <c r="I217" s="170"/>
      <c r="J217" s="170"/>
      <c r="K217" s="170"/>
      <c r="L217" s="170"/>
      <c r="M217" s="170"/>
      <c r="N217" s="170"/>
      <c r="O217" s="170"/>
      <c r="P217" s="170"/>
      <c r="Q217" s="170"/>
      <c r="R217" s="170"/>
      <c r="S217" s="170"/>
      <c r="T217" s="170"/>
      <c r="U217" s="170"/>
      <c r="V217" s="170"/>
      <c r="W217" s="170"/>
      <c r="X217" s="170"/>
      <c r="Y217" s="170"/>
      <c r="Z217" s="170"/>
      <c r="AA217" s="170"/>
      <c r="AB217" s="415">
        <f t="shared" si="19"/>
        <v>0</v>
      </c>
      <c r="AC217" s="415">
        <f t="shared" si="20"/>
        <v>0</v>
      </c>
      <c r="AE217" s="618">
        <f>IF(AE$12=TRUE,(($D217*LIQUIDACION!$L$1046)*LIQUIDACION!$D$1045/IF(AND(LIQUIDACION!$D$1044&gt;LIQUIDACION!$B$1046,LIQUIDACION!$B$1046&gt;LIQUIDACION!$D$1043),366,365)),0)</f>
        <v>0</v>
      </c>
      <c r="AF217" s="618">
        <f>IF(AF$12=TRUE,(($E217*LIQUIDACION!$L$1046)*LIQUIDACION!$D$1045/IF(AND(LIQUIDACION!$D$1044&gt;LIQUIDACION!$B$1046,LIQUIDACION!$B$1046&gt;LIQUIDACION!$D$1043),366,365)),0)</f>
        <v>0</v>
      </c>
      <c r="AG217" s="618">
        <f>IF(AG$12=TRUE,(($F217*LIQUIDACION!$L$1046)*LIQUIDACION!$D$1045/IF(AND(LIQUIDACION!$D$1044&gt;LIQUIDACION!$B$1046,LIQUIDACION!$B$1046&gt;LIQUIDACION!$D$1043),366,365)),0)</f>
        <v>0</v>
      </c>
      <c r="AH217" s="618">
        <f>IF(AH$12=TRUE,(($G217*LIQUIDACION!$L$1046)*LIQUIDACION!$D$1045/IF(AND(LIQUIDACION!$D$1044&gt;LIQUIDACION!$B$1046,LIQUIDACION!$B$1046&gt;LIQUIDACION!$D$1043),366,365)),0)</f>
        <v>0</v>
      </c>
      <c r="AI217" s="618">
        <f>IF(AI$12=TRUE,(($H217*LIQUIDACION!$L$1047)*LIQUIDACION!$D$1045/IF(AND(LIQUIDACION!$D$1044&gt;LIQUIDACION!$B$1046,LIQUIDACION!$B$1046&gt;LIQUIDACION!$D$1043),366,365)),0)</f>
        <v>0</v>
      </c>
      <c r="AJ217" s="618">
        <f>IF(AJ$12=TRUE,(($I217*LIQUIDACION!$L$1047)*LIQUIDACION!$D$1045/IF(AND(LIQUIDACION!$D$1044&gt;LIQUIDACION!$B$1046,LIQUIDACION!$B$1046&gt;LIQUIDACION!$D$1043),366,365)),0)</f>
        <v>0</v>
      </c>
      <c r="AK217" s="618">
        <f>IF(AK$12=TRUE,(($J217*LIQUIDACION!$L$1047)*LIQUIDACION!$D$1045/IF(AND(LIQUIDACION!$D$1044&gt;LIQUIDACION!$B$1046,LIQUIDACION!$B$1046&gt;LIQUIDACION!$D$1043),366,365)),0)</f>
        <v>0</v>
      </c>
      <c r="AL217" s="618">
        <f>IF(AL$12=TRUE,(($K217*LIQUIDACION!$L$1047)*LIQUIDACION!$D$1045/IF(AND(LIQUIDACION!$D$1044&gt;LIQUIDACION!$B$1046,LIQUIDACION!$B$1046&gt;LIQUIDACION!$D$1043),366,365)),0)</f>
        <v>0</v>
      </c>
      <c r="AM217" s="618">
        <f>IF(AM$12=TRUE,(($L217*LIQUIDACION!$L$1047)*LIQUIDACION!$D$1045/IF(AND(LIQUIDACION!$D$1044&gt;LIQUIDACION!$B$1046,LIQUIDACION!$B$1046&gt;LIQUIDACION!$D$1043),366,365)),0)</f>
        <v>0</v>
      </c>
      <c r="AN217" s="618">
        <f>IF(AN$12=TRUE,(($M217*LIQUIDACION!$L$1047)*LIQUIDACION!$D$1045/IF(AND(LIQUIDACION!$D$1044&gt;LIQUIDACION!$B$1046,LIQUIDACION!$B$1046&gt;LIQUIDACION!$D$1043),366,365)),0)</f>
        <v>0</v>
      </c>
      <c r="AO217" s="618">
        <f>IF(AO$12=TRUE,(($N217*LIQUIDACION!$L$1047)*LIQUIDACION!$D$1045/IF(AND(LIQUIDACION!$D$1044&gt;LIQUIDACION!$B$1046,LIQUIDACION!$B$1046&gt;LIQUIDACION!$D$1043),366,365)),0)</f>
        <v>0</v>
      </c>
      <c r="AP217" s="618">
        <f>IF(AP$12=TRUE,(($O217*LIQUIDACION!$L$1047)*LIQUIDACION!$D$1045/IF(AND(LIQUIDACION!$D$1044&gt;LIQUIDACION!$B$1046,LIQUIDACION!$B$1046&gt;LIQUIDACION!$D$1043),366,365)),0)</f>
        <v>0</v>
      </c>
      <c r="AQ217" s="618">
        <f>IF(AQ$12=TRUE,(($P217*LIQUIDACION!$L$1047)*LIQUIDACION!$D$1045/IF(AND(LIQUIDACION!$D$1044&gt;LIQUIDACION!$B$1046,LIQUIDACION!$B$1046&gt;LIQUIDACION!$D$1043),366,365)),0)</f>
        <v>0</v>
      </c>
      <c r="AR217" s="618">
        <f>IF(AR$12=TRUE,(($Q217*LIQUIDACION!$L$1047)*LIQUIDACION!$D$1045/IF(AND(LIQUIDACION!$D$1044&gt;LIQUIDACION!$B$1046,LIQUIDACION!$B$1046&gt;LIQUIDACION!$D$1043),366,365)),0)</f>
        <v>0</v>
      </c>
      <c r="AS217" s="618">
        <f>IF(AS$12=TRUE,(($R217*LIQUIDACION!$L$1047)*LIQUIDACION!$D$1045/IF(AND(LIQUIDACION!$D$1044&gt;LIQUIDACION!$B$1046,LIQUIDACION!$B$1046&gt;LIQUIDACION!$D$1043),366,365)),0)</f>
        <v>0</v>
      </c>
      <c r="AT217" s="618">
        <f>IF(AT$12=TRUE,(($S217*LIQUIDACION!$L$1047)*LIQUIDACION!$D$1045/IF(AND(LIQUIDACION!$D$1044&gt;LIQUIDACION!$B$1046,LIQUIDACION!$B$1046&gt;LIQUIDACION!$D$1043),366,365)),0)</f>
        <v>0</v>
      </c>
      <c r="AU217" s="618">
        <f>IF(AU$12=TRUE,(($T217*LIQUIDACION!$L$1047)*LIQUIDACION!$D$1045/IF(AND(LIQUIDACION!$D$1044&gt;LIQUIDACION!$B$1046,LIQUIDACION!$B$1046&gt;LIQUIDACION!$D$1043),366,365)),0)</f>
        <v>0</v>
      </c>
      <c r="AV217" s="618">
        <f>IF(AV$12=TRUE,(($U217*LIQUIDACION!$L$1047)*LIQUIDACION!$D$1045/IF(AND(LIQUIDACION!$D$1044&gt;LIQUIDACION!$B$1046,LIQUIDACION!$B$1046&gt;LIQUIDACION!$D$1043),366,365)),0)</f>
        <v>0</v>
      </c>
      <c r="AW217" s="618">
        <f>IF(AW$12=TRUE,(($V217*LIQUIDACION!$L$1047)*LIQUIDACION!$D$1045/IF(AND(LIQUIDACION!$D$1044&gt;LIQUIDACION!$B$1046,LIQUIDACION!$B$1046&gt;LIQUIDACION!$D$1043),366,365)),0)</f>
        <v>0</v>
      </c>
      <c r="AX217" s="618">
        <f>IF(AX$12=TRUE,(($W217*LIQUIDACION!$L$1047)*LIQUIDACION!$D$1045/IF(AND(LIQUIDACION!$D$1044&gt;LIQUIDACION!$B$1046,LIQUIDACION!$B$1046&gt;LIQUIDACION!$D$1043),366,365)),0)</f>
        <v>0</v>
      </c>
    </row>
    <row r="218" spans="2:50" x14ac:dyDescent="0.25">
      <c r="B218" s="123">
        <v>206</v>
      </c>
      <c r="C218" s="125"/>
      <c r="D218" s="170"/>
      <c r="E218" s="170"/>
      <c r="F218" s="170"/>
      <c r="G218" s="170">
        <f t="shared" si="17"/>
        <v>0</v>
      </c>
      <c r="H218" s="170">
        <f t="shared" si="18"/>
        <v>0</v>
      </c>
      <c r="I218" s="170"/>
      <c r="J218" s="170"/>
      <c r="K218" s="170"/>
      <c r="L218" s="170"/>
      <c r="M218" s="170"/>
      <c r="N218" s="170"/>
      <c r="O218" s="170"/>
      <c r="P218" s="170"/>
      <c r="Q218" s="170"/>
      <c r="R218" s="170"/>
      <c r="S218" s="170"/>
      <c r="T218" s="170"/>
      <c r="U218" s="170"/>
      <c r="V218" s="170"/>
      <c r="W218" s="170"/>
      <c r="X218" s="170"/>
      <c r="Y218" s="170"/>
      <c r="Z218" s="170"/>
      <c r="AA218" s="170"/>
      <c r="AB218" s="415">
        <f t="shared" si="19"/>
        <v>0</v>
      </c>
      <c r="AC218" s="415">
        <f t="shared" si="20"/>
        <v>0</v>
      </c>
      <c r="AE218" s="618">
        <f>IF(AE$12=TRUE,(($D218*LIQUIDACION!$L$1046)*LIQUIDACION!$D$1045/IF(AND(LIQUIDACION!$D$1044&gt;LIQUIDACION!$B$1046,LIQUIDACION!$B$1046&gt;LIQUIDACION!$D$1043),366,365)),0)</f>
        <v>0</v>
      </c>
      <c r="AF218" s="618">
        <f>IF(AF$12=TRUE,(($E218*LIQUIDACION!$L$1046)*LIQUIDACION!$D$1045/IF(AND(LIQUIDACION!$D$1044&gt;LIQUIDACION!$B$1046,LIQUIDACION!$B$1046&gt;LIQUIDACION!$D$1043),366,365)),0)</f>
        <v>0</v>
      </c>
      <c r="AG218" s="618">
        <f>IF(AG$12=TRUE,(($F218*LIQUIDACION!$L$1046)*LIQUIDACION!$D$1045/IF(AND(LIQUIDACION!$D$1044&gt;LIQUIDACION!$B$1046,LIQUIDACION!$B$1046&gt;LIQUIDACION!$D$1043),366,365)),0)</f>
        <v>0</v>
      </c>
      <c r="AH218" s="618">
        <f>IF(AH$12=TRUE,(($G218*LIQUIDACION!$L$1046)*LIQUIDACION!$D$1045/IF(AND(LIQUIDACION!$D$1044&gt;LIQUIDACION!$B$1046,LIQUIDACION!$B$1046&gt;LIQUIDACION!$D$1043),366,365)),0)</f>
        <v>0</v>
      </c>
      <c r="AI218" s="618">
        <f>IF(AI$12=TRUE,(($H218*LIQUIDACION!$L$1047)*LIQUIDACION!$D$1045/IF(AND(LIQUIDACION!$D$1044&gt;LIQUIDACION!$B$1046,LIQUIDACION!$B$1046&gt;LIQUIDACION!$D$1043),366,365)),0)</f>
        <v>0</v>
      </c>
      <c r="AJ218" s="618">
        <f>IF(AJ$12=TRUE,(($I218*LIQUIDACION!$L$1047)*LIQUIDACION!$D$1045/IF(AND(LIQUIDACION!$D$1044&gt;LIQUIDACION!$B$1046,LIQUIDACION!$B$1046&gt;LIQUIDACION!$D$1043),366,365)),0)</f>
        <v>0</v>
      </c>
      <c r="AK218" s="618">
        <f>IF(AK$12=TRUE,(($J218*LIQUIDACION!$L$1047)*LIQUIDACION!$D$1045/IF(AND(LIQUIDACION!$D$1044&gt;LIQUIDACION!$B$1046,LIQUIDACION!$B$1046&gt;LIQUIDACION!$D$1043),366,365)),0)</f>
        <v>0</v>
      </c>
      <c r="AL218" s="618">
        <f>IF(AL$12=TRUE,(($K218*LIQUIDACION!$L$1047)*LIQUIDACION!$D$1045/IF(AND(LIQUIDACION!$D$1044&gt;LIQUIDACION!$B$1046,LIQUIDACION!$B$1046&gt;LIQUIDACION!$D$1043),366,365)),0)</f>
        <v>0</v>
      </c>
      <c r="AM218" s="618">
        <f>IF(AM$12=TRUE,(($L218*LIQUIDACION!$L$1047)*LIQUIDACION!$D$1045/IF(AND(LIQUIDACION!$D$1044&gt;LIQUIDACION!$B$1046,LIQUIDACION!$B$1046&gt;LIQUIDACION!$D$1043),366,365)),0)</f>
        <v>0</v>
      </c>
      <c r="AN218" s="618">
        <f>IF(AN$12=TRUE,(($M218*LIQUIDACION!$L$1047)*LIQUIDACION!$D$1045/IF(AND(LIQUIDACION!$D$1044&gt;LIQUIDACION!$B$1046,LIQUIDACION!$B$1046&gt;LIQUIDACION!$D$1043),366,365)),0)</f>
        <v>0</v>
      </c>
      <c r="AO218" s="618">
        <f>IF(AO$12=TRUE,(($N218*LIQUIDACION!$L$1047)*LIQUIDACION!$D$1045/IF(AND(LIQUIDACION!$D$1044&gt;LIQUIDACION!$B$1046,LIQUIDACION!$B$1046&gt;LIQUIDACION!$D$1043),366,365)),0)</f>
        <v>0</v>
      </c>
      <c r="AP218" s="618">
        <f>IF(AP$12=TRUE,(($O218*LIQUIDACION!$L$1047)*LIQUIDACION!$D$1045/IF(AND(LIQUIDACION!$D$1044&gt;LIQUIDACION!$B$1046,LIQUIDACION!$B$1046&gt;LIQUIDACION!$D$1043),366,365)),0)</f>
        <v>0</v>
      </c>
      <c r="AQ218" s="618">
        <f>IF(AQ$12=TRUE,(($P218*LIQUIDACION!$L$1047)*LIQUIDACION!$D$1045/IF(AND(LIQUIDACION!$D$1044&gt;LIQUIDACION!$B$1046,LIQUIDACION!$B$1046&gt;LIQUIDACION!$D$1043),366,365)),0)</f>
        <v>0</v>
      </c>
      <c r="AR218" s="618">
        <f>IF(AR$12=TRUE,(($Q218*LIQUIDACION!$L$1047)*LIQUIDACION!$D$1045/IF(AND(LIQUIDACION!$D$1044&gt;LIQUIDACION!$B$1046,LIQUIDACION!$B$1046&gt;LIQUIDACION!$D$1043),366,365)),0)</f>
        <v>0</v>
      </c>
      <c r="AS218" s="618">
        <f>IF(AS$12=TRUE,(($R218*LIQUIDACION!$L$1047)*LIQUIDACION!$D$1045/IF(AND(LIQUIDACION!$D$1044&gt;LIQUIDACION!$B$1046,LIQUIDACION!$B$1046&gt;LIQUIDACION!$D$1043),366,365)),0)</f>
        <v>0</v>
      </c>
      <c r="AT218" s="618">
        <f>IF(AT$12=TRUE,(($S218*LIQUIDACION!$L$1047)*LIQUIDACION!$D$1045/IF(AND(LIQUIDACION!$D$1044&gt;LIQUIDACION!$B$1046,LIQUIDACION!$B$1046&gt;LIQUIDACION!$D$1043),366,365)),0)</f>
        <v>0</v>
      </c>
      <c r="AU218" s="618">
        <f>IF(AU$12=TRUE,(($T218*LIQUIDACION!$L$1047)*LIQUIDACION!$D$1045/IF(AND(LIQUIDACION!$D$1044&gt;LIQUIDACION!$B$1046,LIQUIDACION!$B$1046&gt;LIQUIDACION!$D$1043),366,365)),0)</f>
        <v>0</v>
      </c>
      <c r="AV218" s="618">
        <f>IF(AV$12=TRUE,(($U218*LIQUIDACION!$L$1047)*LIQUIDACION!$D$1045/IF(AND(LIQUIDACION!$D$1044&gt;LIQUIDACION!$B$1046,LIQUIDACION!$B$1046&gt;LIQUIDACION!$D$1043),366,365)),0)</f>
        <v>0</v>
      </c>
      <c r="AW218" s="618">
        <f>IF(AW$12=TRUE,(($V218*LIQUIDACION!$L$1047)*LIQUIDACION!$D$1045/IF(AND(LIQUIDACION!$D$1044&gt;LIQUIDACION!$B$1046,LIQUIDACION!$B$1046&gt;LIQUIDACION!$D$1043),366,365)),0)</f>
        <v>0</v>
      </c>
      <c r="AX218" s="618">
        <f>IF(AX$12=TRUE,(($W218*LIQUIDACION!$L$1047)*LIQUIDACION!$D$1045/IF(AND(LIQUIDACION!$D$1044&gt;LIQUIDACION!$B$1046,LIQUIDACION!$B$1046&gt;LIQUIDACION!$D$1043),366,365)),0)</f>
        <v>0</v>
      </c>
    </row>
    <row r="219" spans="2:50" x14ac:dyDescent="0.25">
      <c r="B219" s="121">
        <v>207</v>
      </c>
      <c r="C219" s="125"/>
      <c r="D219" s="170"/>
      <c r="E219" s="170"/>
      <c r="F219" s="170"/>
      <c r="G219" s="170">
        <f t="shared" si="17"/>
        <v>0</v>
      </c>
      <c r="H219" s="170">
        <f t="shared" si="18"/>
        <v>0</v>
      </c>
      <c r="I219" s="170"/>
      <c r="J219" s="170"/>
      <c r="K219" s="170"/>
      <c r="L219" s="170"/>
      <c r="M219" s="170"/>
      <c r="N219" s="170"/>
      <c r="O219" s="170"/>
      <c r="P219" s="170"/>
      <c r="Q219" s="170"/>
      <c r="R219" s="170"/>
      <c r="S219" s="170"/>
      <c r="T219" s="170"/>
      <c r="U219" s="170"/>
      <c r="V219" s="170"/>
      <c r="W219" s="170"/>
      <c r="X219" s="170"/>
      <c r="Y219" s="170"/>
      <c r="Z219" s="170"/>
      <c r="AA219" s="170"/>
      <c r="AB219" s="415">
        <f t="shared" si="19"/>
        <v>0</v>
      </c>
      <c r="AC219" s="415">
        <f t="shared" si="20"/>
        <v>0</v>
      </c>
      <c r="AE219" s="618">
        <f>IF(AE$12=TRUE,(($D219*LIQUIDACION!$L$1046)*LIQUIDACION!$D$1045/IF(AND(LIQUIDACION!$D$1044&gt;LIQUIDACION!$B$1046,LIQUIDACION!$B$1046&gt;LIQUIDACION!$D$1043),366,365)),0)</f>
        <v>0</v>
      </c>
      <c r="AF219" s="618">
        <f>IF(AF$12=TRUE,(($E219*LIQUIDACION!$L$1046)*LIQUIDACION!$D$1045/IF(AND(LIQUIDACION!$D$1044&gt;LIQUIDACION!$B$1046,LIQUIDACION!$B$1046&gt;LIQUIDACION!$D$1043),366,365)),0)</f>
        <v>0</v>
      </c>
      <c r="AG219" s="618">
        <f>IF(AG$12=TRUE,(($F219*LIQUIDACION!$L$1046)*LIQUIDACION!$D$1045/IF(AND(LIQUIDACION!$D$1044&gt;LIQUIDACION!$B$1046,LIQUIDACION!$B$1046&gt;LIQUIDACION!$D$1043),366,365)),0)</f>
        <v>0</v>
      </c>
      <c r="AH219" s="618">
        <f>IF(AH$12=TRUE,(($G219*LIQUIDACION!$L$1046)*LIQUIDACION!$D$1045/IF(AND(LIQUIDACION!$D$1044&gt;LIQUIDACION!$B$1046,LIQUIDACION!$B$1046&gt;LIQUIDACION!$D$1043),366,365)),0)</f>
        <v>0</v>
      </c>
      <c r="AI219" s="618">
        <f>IF(AI$12=TRUE,(($H219*LIQUIDACION!$L$1047)*LIQUIDACION!$D$1045/IF(AND(LIQUIDACION!$D$1044&gt;LIQUIDACION!$B$1046,LIQUIDACION!$B$1046&gt;LIQUIDACION!$D$1043),366,365)),0)</f>
        <v>0</v>
      </c>
      <c r="AJ219" s="618">
        <f>IF(AJ$12=TRUE,(($I219*LIQUIDACION!$L$1047)*LIQUIDACION!$D$1045/IF(AND(LIQUIDACION!$D$1044&gt;LIQUIDACION!$B$1046,LIQUIDACION!$B$1046&gt;LIQUIDACION!$D$1043),366,365)),0)</f>
        <v>0</v>
      </c>
      <c r="AK219" s="618">
        <f>IF(AK$12=TRUE,(($J219*LIQUIDACION!$L$1047)*LIQUIDACION!$D$1045/IF(AND(LIQUIDACION!$D$1044&gt;LIQUIDACION!$B$1046,LIQUIDACION!$B$1046&gt;LIQUIDACION!$D$1043),366,365)),0)</f>
        <v>0</v>
      </c>
      <c r="AL219" s="618">
        <f>IF(AL$12=TRUE,(($K219*LIQUIDACION!$L$1047)*LIQUIDACION!$D$1045/IF(AND(LIQUIDACION!$D$1044&gt;LIQUIDACION!$B$1046,LIQUIDACION!$B$1046&gt;LIQUIDACION!$D$1043),366,365)),0)</f>
        <v>0</v>
      </c>
      <c r="AM219" s="618">
        <f>IF(AM$12=TRUE,(($L219*LIQUIDACION!$L$1047)*LIQUIDACION!$D$1045/IF(AND(LIQUIDACION!$D$1044&gt;LIQUIDACION!$B$1046,LIQUIDACION!$B$1046&gt;LIQUIDACION!$D$1043),366,365)),0)</f>
        <v>0</v>
      </c>
      <c r="AN219" s="618">
        <f>IF(AN$12=TRUE,(($M219*LIQUIDACION!$L$1047)*LIQUIDACION!$D$1045/IF(AND(LIQUIDACION!$D$1044&gt;LIQUIDACION!$B$1046,LIQUIDACION!$B$1046&gt;LIQUIDACION!$D$1043),366,365)),0)</f>
        <v>0</v>
      </c>
      <c r="AO219" s="618">
        <f>IF(AO$12=TRUE,(($N219*LIQUIDACION!$L$1047)*LIQUIDACION!$D$1045/IF(AND(LIQUIDACION!$D$1044&gt;LIQUIDACION!$B$1046,LIQUIDACION!$B$1046&gt;LIQUIDACION!$D$1043),366,365)),0)</f>
        <v>0</v>
      </c>
      <c r="AP219" s="618">
        <f>IF(AP$12=TRUE,(($O219*LIQUIDACION!$L$1047)*LIQUIDACION!$D$1045/IF(AND(LIQUIDACION!$D$1044&gt;LIQUIDACION!$B$1046,LIQUIDACION!$B$1046&gt;LIQUIDACION!$D$1043),366,365)),0)</f>
        <v>0</v>
      </c>
      <c r="AQ219" s="618">
        <f>IF(AQ$12=TRUE,(($P219*LIQUIDACION!$L$1047)*LIQUIDACION!$D$1045/IF(AND(LIQUIDACION!$D$1044&gt;LIQUIDACION!$B$1046,LIQUIDACION!$B$1046&gt;LIQUIDACION!$D$1043),366,365)),0)</f>
        <v>0</v>
      </c>
      <c r="AR219" s="618">
        <f>IF(AR$12=TRUE,(($Q219*LIQUIDACION!$L$1047)*LIQUIDACION!$D$1045/IF(AND(LIQUIDACION!$D$1044&gt;LIQUIDACION!$B$1046,LIQUIDACION!$B$1046&gt;LIQUIDACION!$D$1043),366,365)),0)</f>
        <v>0</v>
      </c>
      <c r="AS219" s="618">
        <f>IF(AS$12=TRUE,(($R219*LIQUIDACION!$L$1047)*LIQUIDACION!$D$1045/IF(AND(LIQUIDACION!$D$1044&gt;LIQUIDACION!$B$1046,LIQUIDACION!$B$1046&gt;LIQUIDACION!$D$1043),366,365)),0)</f>
        <v>0</v>
      </c>
      <c r="AT219" s="618">
        <f>IF(AT$12=TRUE,(($S219*LIQUIDACION!$L$1047)*LIQUIDACION!$D$1045/IF(AND(LIQUIDACION!$D$1044&gt;LIQUIDACION!$B$1046,LIQUIDACION!$B$1046&gt;LIQUIDACION!$D$1043),366,365)),0)</f>
        <v>0</v>
      </c>
      <c r="AU219" s="618">
        <f>IF(AU$12=TRUE,(($T219*LIQUIDACION!$L$1047)*LIQUIDACION!$D$1045/IF(AND(LIQUIDACION!$D$1044&gt;LIQUIDACION!$B$1046,LIQUIDACION!$B$1046&gt;LIQUIDACION!$D$1043),366,365)),0)</f>
        <v>0</v>
      </c>
      <c r="AV219" s="618">
        <f>IF(AV$12=TRUE,(($U219*LIQUIDACION!$L$1047)*LIQUIDACION!$D$1045/IF(AND(LIQUIDACION!$D$1044&gt;LIQUIDACION!$B$1046,LIQUIDACION!$B$1046&gt;LIQUIDACION!$D$1043),366,365)),0)</f>
        <v>0</v>
      </c>
      <c r="AW219" s="618">
        <f>IF(AW$12=TRUE,(($V219*LIQUIDACION!$L$1047)*LIQUIDACION!$D$1045/IF(AND(LIQUIDACION!$D$1044&gt;LIQUIDACION!$B$1046,LIQUIDACION!$B$1046&gt;LIQUIDACION!$D$1043),366,365)),0)</f>
        <v>0</v>
      </c>
      <c r="AX219" s="618">
        <f>IF(AX$12=TRUE,(($W219*LIQUIDACION!$L$1047)*LIQUIDACION!$D$1045/IF(AND(LIQUIDACION!$D$1044&gt;LIQUIDACION!$B$1046,LIQUIDACION!$B$1046&gt;LIQUIDACION!$D$1043),366,365)),0)</f>
        <v>0</v>
      </c>
    </row>
    <row r="220" spans="2:50" x14ac:dyDescent="0.25">
      <c r="B220" s="123">
        <v>208</v>
      </c>
      <c r="C220" s="125"/>
      <c r="D220" s="170"/>
      <c r="E220" s="170"/>
      <c r="F220" s="170"/>
      <c r="G220" s="170">
        <f t="shared" si="17"/>
        <v>0</v>
      </c>
      <c r="H220" s="170">
        <f t="shared" si="18"/>
        <v>0</v>
      </c>
      <c r="I220" s="170"/>
      <c r="J220" s="170"/>
      <c r="K220" s="170"/>
      <c r="L220" s="170"/>
      <c r="M220" s="170"/>
      <c r="N220" s="170"/>
      <c r="O220" s="170"/>
      <c r="P220" s="170"/>
      <c r="Q220" s="170"/>
      <c r="R220" s="170"/>
      <c r="S220" s="170"/>
      <c r="T220" s="170"/>
      <c r="U220" s="170"/>
      <c r="V220" s="170"/>
      <c r="W220" s="170"/>
      <c r="X220" s="170"/>
      <c r="Y220" s="170"/>
      <c r="Z220" s="170"/>
      <c r="AA220" s="170"/>
      <c r="AB220" s="415">
        <f t="shared" si="19"/>
        <v>0</v>
      </c>
      <c r="AC220" s="415">
        <f t="shared" si="20"/>
        <v>0</v>
      </c>
      <c r="AE220" s="618">
        <f>IF(AE$12=TRUE,(($D220*LIQUIDACION!$L$1046)*LIQUIDACION!$D$1045/IF(AND(LIQUIDACION!$D$1044&gt;LIQUIDACION!$B$1046,LIQUIDACION!$B$1046&gt;LIQUIDACION!$D$1043),366,365)),0)</f>
        <v>0</v>
      </c>
      <c r="AF220" s="618">
        <f>IF(AF$12=TRUE,(($E220*LIQUIDACION!$L$1046)*LIQUIDACION!$D$1045/IF(AND(LIQUIDACION!$D$1044&gt;LIQUIDACION!$B$1046,LIQUIDACION!$B$1046&gt;LIQUIDACION!$D$1043),366,365)),0)</f>
        <v>0</v>
      </c>
      <c r="AG220" s="618">
        <f>IF(AG$12=TRUE,(($F220*LIQUIDACION!$L$1046)*LIQUIDACION!$D$1045/IF(AND(LIQUIDACION!$D$1044&gt;LIQUIDACION!$B$1046,LIQUIDACION!$B$1046&gt;LIQUIDACION!$D$1043),366,365)),0)</f>
        <v>0</v>
      </c>
      <c r="AH220" s="618">
        <f>IF(AH$12=TRUE,(($G220*LIQUIDACION!$L$1046)*LIQUIDACION!$D$1045/IF(AND(LIQUIDACION!$D$1044&gt;LIQUIDACION!$B$1046,LIQUIDACION!$B$1046&gt;LIQUIDACION!$D$1043),366,365)),0)</f>
        <v>0</v>
      </c>
      <c r="AI220" s="618">
        <f>IF(AI$12=TRUE,(($H220*LIQUIDACION!$L$1047)*LIQUIDACION!$D$1045/IF(AND(LIQUIDACION!$D$1044&gt;LIQUIDACION!$B$1046,LIQUIDACION!$B$1046&gt;LIQUIDACION!$D$1043),366,365)),0)</f>
        <v>0</v>
      </c>
      <c r="AJ220" s="618">
        <f>IF(AJ$12=TRUE,(($I220*LIQUIDACION!$L$1047)*LIQUIDACION!$D$1045/IF(AND(LIQUIDACION!$D$1044&gt;LIQUIDACION!$B$1046,LIQUIDACION!$B$1046&gt;LIQUIDACION!$D$1043),366,365)),0)</f>
        <v>0</v>
      </c>
      <c r="AK220" s="618">
        <f>IF(AK$12=TRUE,(($J220*LIQUIDACION!$L$1047)*LIQUIDACION!$D$1045/IF(AND(LIQUIDACION!$D$1044&gt;LIQUIDACION!$B$1046,LIQUIDACION!$B$1046&gt;LIQUIDACION!$D$1043),366,365)),0)</f>
        <v>0</v>
      </c>
      <c r="AL220" s="618">
        <f>IF(AL$12=TRUE,(($K220*LIQUIDACION!$L$1047)*LIQUIDACION!$D$1045/IF(AND(LIQUIDACION!$D$1044&gt;LIQUIDACION!$B$1046,LIQUIDACION!$B$1046&gt;LIQUIDACION!$D$1043),366,365)),0)</f>
        <v>0</v>
      </c>
      <c r="AM220" s="618">
        <f>IF(AM$12=TRUE,(($L220*LIQUIDACION!$L$1047)*LIQUIDACION!$D$1045/IF(AND(LIQUIDACION!$D$1044&gt;LIQUIDACION!$B$1046,LIQUIDACION!$B$1046&gt;LIQUIDACION!$D$1043),366,365)),0)</f>
        <v>0</v>
      </c>
      <c r="AN220" s="618">
        <f>IF(AN$12=TRUE,(($M220*LIQUIDACION!$L$1047)*LIQUIDACION!$D$1045/IF(AND(LIQUIDACION!$D$1044&gt;LIQUIDACION!$B$1046,LIQUIDACION!$B$1046&gt;LIQUIDACION!$D$1043),366,365)),0)</f>
        <v>0</v>
      </c>
      <c r="AO220" s="618">
        <f>IF(AO$12=TRUE,(($N220*LIQUIDACION!$L$1047)*LIQUIDACION!$D$1045/IF(AND(LIQUIDACION!$D$1044&gt;LIQUIDACION!$B$1046,LIQUIDACION!$B$1046&gt;LIQUIDACION!$D$1043),366,365)),0)</f>
        <v>0</v>
      </c>
      <c r="AP220" s="618">
        <f>IF(AP$12=TRUE,(($O220*LIQUIDACION!$L$1047)*LIQUIDACION!$D$1045/IF(AND(LIQUIDACION!$D$1044&gt;LIQUIDACION!$B$1046,LIQUIDACION!$B$1046&gt;LIQUIDACION!$D$1043),366,365)),0)</f>
        <v>0</v>
      </c>
      <c r="AQ220" s="618">
        <f>IF(AQ$12=TRUE,(($P220*LIQUIDACION!$L$1047)*LIQUIDACION!$D$1045/IF(AND(LIQUIDACION!$D$1044&gt;LIQUIDACION!$B$1046,LIQUIDACION!$B$1046&gt;LIQUIDACION!$D$1043),366,365)),0)</f>
        <v>0</v>
      </c>
      <c r="AR220" s="618">
        <f>IF(AR$12=TRUE,(($Q220*LIQUIDACION!$L$1047)*LIQUIDACION!$D$1045/IF(AND(LIQUIDACION!$D$1044&gt;LIQUIDACION!$B$1046,LIQUIDACION!$B$1046&gt;LIQUIDACION!$D$1043),366,365)),0)</f>
        <v>0</v>
      </c>
      <c r="AS220" s="618">
        <f>IF(AS$12=TRUE,(($R220*LIQUIDACION!$L$1047)*LIQUIDACION!$D$1045/IF(AND(LIQUIDACION!$D$1044&gt;LIQUIDACION!$B$1046,LIQUIDACION!$B$1046&gt;LIQUIDACION!$D$1043),366,365)),0)</f>
        <v>0</v>
      </c>
      <c r="AT220" s="618">
        <f>IF(AT$12=TRUE,(($S220*LIQUIDACION!$L$1047)*LIQUIDACION!$D$1045/IF(AND(LIQUIDACION!$D$1044&gt;LIQUIDACION!$B$1046,LIQUIDACION!$B$1046&gt;LIQUIDACION!$D$1043),366,365)),0)</f>
        <v>0</v>
      </c>
      <c r="AU220" s="618">
        <f>IF(AU$12=TRUE,(($T220*LIQUIDACION!$L$1047)*LIQUIDACION!$D$1045/IF(AND(LIQUIDACION!$D$1044&gt;LIQUIDACION!$B$1046,LIQUIDACION!$B$1046&gt;LIQUIDACION!$D$1043),366,365)),0)</f>
        <v>0</v>
      </c>
      <c r="AV220" s="618">
        <f>IF(AV$12=TRUE,(($U220*LIQUIDACION!$L$1047)*LIQUIDACION!$D$1045/IF(AND(LIQUIDACION!$D$1044&gt;LIQUIDACION!$B$1046,LIQUIDACION!$B$1046&gt;LIQUIDACION!$D$1043),366,365)),0)</f>
        <v>0</v>
      </c>
      <c r="AW220" s="618">
        <f>IF(AW$12=TRUE,(($V220*LIQUIDACION!$L$1047)*LIQUIDACION!$D$1045/IF(AND(LIQUIDACION!$D$1044&gt;LIQUIDACION!$B$1046,LIQUIDACION!$B$1046&gt;LIQUIDACION!$D$1043),366,365)),0)</f>
        <v>0</v>
      </c>
      <c r="AX220" s="618">
        <f>IF(AX$12=TRUE,(($W220*LIQUIDACION!$L$1047)*LIQUIDACION!$D$1045/IF(AND(LIQUIDACION!$D$1044&gt;LIQUIDACION!$B$1046,LIQUIDACION!$B$1046&gt;LIQUIDACION!$D$1043),366,365)),0)</f>
        <v>0</v>
      </c>
    </row>
    <row r="221" spans="2:50" x14ac:dyDescent="0.25">
      <c r="B221" s="121">
        <v>209</v>
      </c>
      <c r="C221" s="125"/>
      <c r="D221" s="170"/>
      <c r="E221" s="170"/>
      <c r="F221" s="170"/>
      <c r="G221" s="170">
        <f t="shared" si="17"/>
        <v>0</v>
      </c>
      <c r="H221" s="170">
        <f t="shared" si="18"/>
        <v>0</v>
      </c>
      <c r="I221" s="170"/>
      <c r="J221" s="170"/>
      <c r="K221" s="170"/>
      <c r="L221" s="170"/>
      <c r="M221" s="170"/>
      <c r="N221" s="170"/>
      <c r="O221" s="170"/>
      <c r="P221" s="170"/>
      <c r="Q221" s="170"/>
      <c r="R221" s="170"/>
      <c r="S221" s="170"/>
      <c r="T221" s="170"/>
      <c r="U221" s="170"/>
      <c r="V221" s="170"/>
      <c r="W221" s="170"/>
      <c r="X221" s="170"/>
      <c r="Y221" s="170"/>
      <c r="Z221" s="170"/>
      <c r="AA221" s="170"/>
      <c r="AB221" s="415">
        <f t="shared" si="19"/>
        <v>0</v>
      </c>
      <c r="AC221" s="415">
        <f t="shared" si="20"/>
        <v>0</v>
      </c>
      <c r="AE221" s="618">
        <f>IF(AE$12=TRUE,(($D221*LIQUIDACION!$L$1046)*LIQUIDACION!$D$1045/IF(AND(LIQUIDACION!$D$1044&gt;LIQUIDACION!$B$1046,LIQUIDACION!$B$1046&gt;LIQUIDACION!$D$1043),366,365)),0)</f>
        <v>0</v>
      </c>
      <c r="AF221" s="618">
        <f>IF(AF$12=TRUE,(($E221*LIQUIDACION!$L$1046)*LIQUIDACION!$D$1045/IF(AND(LIQUIDACION!$D$1044&gt;LIQUIDACION!$B$1046,LIQUIDACION!$B$1046&gt;LIQUIDACION!$D$1043),366,365)),0)</f>
        <v>0</v>
      </c>
      <c r="AG221" s="618">
        <f>IF(AG$12=TRUE,(($F221*LIQUIDACION!$L$1046)*LIQUIDACION!$D$1045/IF(AND(LIQUIDACION!$D$1044&gt;LIQUIDACION!$B$1046,LIQUIDACION!$B$1046&gt;LIQUIDACION!$D$1043),366,365)),0)</f>
        <v>0</v>
      </c>
      <c r="AH221" s="618">
        <f>IF(AH$12=TRUE,(($G221*LIQUIDACION!$L$1046)*LIQUIDACION!$D$1045/IF(AND(LIQUIDACION!$D$1044&gt;LIQUIDACION!$B$1046,LIQUIDACION!$B$1046&gt;LIQUIDACION!$D$1043),366,365)),0)</f>
        <v>0</v>
      </c>
      <c r="AI221" s="618">
        <f>IF(AI$12=TRUE,(($H221*LIQUIDACION!$L$1047)*LIQUIDACION!$D$1045/IF(AND(LIQUIDACION!$D$1044&gt;LIQUIDACION!$B$1046,LIQUIDACION!$B$1046&gt;LIQUIDACION!$D$1043),366,365)),0)</f>
        <v>0</v>
      </c>
      <c r="AJ221" s="618">
        <f>IF(AJ$12=TRUE,(($I221*LIQUIDACION!$L$1047)*LIQUIDACION!$D$1045/IF(AND(LIQUIDACION!$D$1044&gt;LIQUIDACION!$B$1046,LIQUIDACION!$B$1046&gt;LIQUIDACION!$D$1043),366,365)),0)</f>
        <v>0</v>
      </c>
      <c r="AK221" s="618">
        <f>IF(AK$12=TRUE,(($J221*LIQUIDACION!$L$1047)*LIQUIDACION!$D$1045/IF(AND(LIQUIDACION!$D$1044&gt;LIQUIDACION!$B$1046,LIQUIDACION!$B$1046&gt;LIQUIDACION!$D$1043),366,365)),0)</f>
        <v>0</v>
      </c>
      <c r="AL221" s="618">
        <f>IF(AL$12=TRUE,(($K221*LIQUIDACION!$L$1047)*LIQUIDACION!$D$1045/IF(AND(LIQUIDACION!$D$1044&gt;LIQUIDACION!$B$1046,LIQUIDACION!$B$1046&gt;LIQUIDACION!$D$1043),366,365)),0)</f>
        <v>0</v>
      </c>
      <c r="AM221" s="618">
        <f>IF(AM$12=TRUE,(($L221*LIQUIDACION!$L$1047)*LIQUIDACION!$D$1045/IF(AND(LIQUIDACION!$D$1044&gt;LIQUIDACION!$B$1046,LIQUIDACION!$B$1046&gt;LIQUIDACION!$D$1043),366,365)),0)</f>
        <v>0</v>
      </c>
      <c r="AN221" s="618">
        <f>IF(AN$12=TRUE,(($M221*LIQUIDACION!$L$1047)*LIQUIDACION!$D$1045/IF(AND(LIQUIDACION!$D$1044&gt;LIQUIDACION!$B$1046,LIQUIDACION!$B$1046&gt;LIQUIDACION!$D$1043),366,365)),0)</f>
        <v>0</v>
      </c>
      <c r="AO221" s="618">
        <f>IF(AO$12=TRUE,(($N221*LIQUIDACION!$L$1047)*LIQUIDACION!$D$1045/IF(AND(LIQUIDACION!$D$1044&gt;LIQUIDACION!$B$1046,LIQUIDACION!$B$1046&gt;LIQUIDACION!$D$1043),366,365)),0)</f>
        <v>0</v>
      </c>
      <c r="AP221" s="618">
        <f>IF(AP$12=TRUE,(($O221*LIQUIDACION!$L$1047)*LIQUIDACION!$D$1045/IF(AND(LIQUIDACION!$D$1044&gt;LIQUIDACION!$B$1046,LIQUIDACION!$B$1046&gt;LIQUIDACION!$D$1043),366,365)),0)</f>
        <v>0</v>
      </c>
      <c r="AQ221" s="618">
        <f>IF(AQ$12=TRUE,(($P221*LIQUIDACION!$L$1047)*LIQUIDACION!$D$1045/IF(AND(LIQUIDACION!$D$1044&gt;LIQUIDACION!$B$1046,LIQUIDACION!$B$1046&gt;LIQUIDACION!$D$1043),366,365)),0)</f>
        <v>0</v>
      </c>
      <c r="AR221" s="618">
        <f>IF(AR$12=TRUE,(($Q221*LIQUIDACION!$L$1047)*LIQUIDACION!$D$1045/IF(AND(LIQUIDACION!$D$1044&gt;LIQUIDACION!$B$1046,LIQUIDACION!$B$1046&gt;LIQUIDACION!$D$1043),366,365)),0)</f>
        <v>0</v>
      </c>
      <c r="AS221" s="618">
        <f>IF(AS$12=TRUE,(($R221*LIQUIDACION!$L$1047)*LIQUIDACION!$D$1045/IF(AND(LIQUIDACION!$D$1044&gt;LIQUIDACION!$B$1046,LIQUIDACION!$B$1046&gt;LIQUIDACION!$D$1043),366,365)),0)</f>
        <v>0</v>
      </c>
      <c r="AT221" s="618">
        <f>IF(AT$12=TRUE,(($S221*LIQUIDACION!$L$1047)*LIQUIDACION!$D$1045/IF(AND(LIQUIDACION!$D$1044&gt;LIQUIDACION!$B$1046,LIQUIDACION!$B$1046&gt;LIQUIDACION!$D$1043),366,365)),0)</f>
        <v>0</v>
      </c>
      <c r="AU221" s="618">
        <f>IF(AU$12=TRUE,(($T221*LIQUIDACION!$L$1047)*LIQUIDACION!$D$1045/IF(AND(LIQUIDACION!$D$1044&gt;LIQUIDACION!$B$1046,LIQUIDACION!$B$1046&gt;LIQUIDACION!$D$1043),366,365)),0)</f>
        <v>0</v>
      </c>
      <c r="AV221" s="618">
        <f>IF(AV$12=TRUE,(($U221*LIQUIDACION!$L$1047)*LIQUIDACION!$D$1045/IF(AND(LIQUIDACION!$D$1044&gt;LIQUIDACION!$B$1046,LIQUIDACION!$B$1046&gt;LIQUIDACION!$D$1043),366,365)),0)</f>
        <v>0</v>
      </c>
      <c r="AW221" s="618">
        <f>IF(AW$12=TRUE,(($V221*LIQUIDACION!$L$1047)*LIQUIDACION!$D$1045/IF(AND(LIQUIDACION!$D$1044&gt;LIQUIDACION!$B$1046,LIQUIDACION!$B$1046&gt;LIQUIDACION!$D$1043),366,365)),0)</f>
        <v>0</v>
      </c>
      <c r="AX221" s="618">
        <f>IF(AX$12=TRUE,(($W221*LIQUIDACION!$L$1047)*LIQUIDACION!$D$1045/IF(AND(LIQUIDACION!$D$1044&gt;LIQUIDACION!$B$1046,LIQUIDACION!$B$1046&gt;LIQUIDACION!$D$1043),366,365)),0)</f>
        <v>0</v>
      </c>
    </row>
    <row r="222" spans="2:50" x14ac:dyDescent="0.25">
      <c r="B222" s="123">
        <v>210</v>
      </c>
      <c r="C222" s="125"/>
      <c r="D222" s="170"/>
      <c r="E222" s="170"/>
      <c r="F222" s="170"/>
      <c r="G222" s="170">
        <f t="shared" si="17"/>
        <v>0</v>
      </c>
      <c r="H222" s="170">
        <f t="shared" si="18"/>
        <v>0</v>
      </c>
      <c r="I222" s="170"/>
      <c r="J222" s="170"/>
      <c r="K222" s="170"/>
      <c r="L222" s="170"/>
      <c r="M222" s="170"/>
      <c r="N222" s="170"/>
      <c r="O222" s="170"/>
      <c r="P222" s="170"/>
      <c r="Q222" s="170"/>
      <c r="R222" s="170"/>
      <c r="S222" s="170"/>
      <c r="T222" s="170"/>
      <c r="U222" s="170"/>
      <c r="V222" s="170"/>
      <c r="W222" s="170"/>
      <c r="X222" s="170"/>
      <c r="Y222" s="170"/>
      <c r="Z222" s="170"/>
      <c r="AA222" s="170"/>
      <c r="AB222" s="415">
        <f t="shared" si="19"/>
        <v>0</v>
      </c>
      <c r="AC222" s="415">
        <f t="shared" si="20"/>
        <v>0</v>
      </c>
      <c r="AE222" s="618">
        <f>IF(AE$12=TRUE,(($D222*LIQUIDACION!$L$1046)*LIQUIDACION!$D$1045/IF(AND(LIQUIDACION!$D$1044&gt;LIQUIDACION!$B$1046,LIQUIDACION!$B$1046&gt;LIQUIDACION!$D$1043),366,365)),0)</f>
        <v>0</v>
      </c>
      <c r="AF222" s="618">
        <f>IF(AF$12=TRUE,(($E222*LIQUIDACION!$L$1046)*LIQUIDACION!$D$1045/IF(AND(LIQUIDACION!$D$1044&gt;LIQUIDACION!$B$1046,LIQUIDACION!$B$1046&gt;LIQUIDACION!$D$1043),366,365)),0)</f>
        <v>0</v>
      </c>
      <c r="AG222" s="618">
        <f>IF(AG$12=TRUE,(($F222*LIQUIDACION!$L$1046)*LIQUIDACION!$D$1045/IF(AND(LIQUIDACION!$D$1044&gt;LIQUIDACION!$B$1046,LIQUIDACION!$B$1046&gt;LIQUIDACION!$D$1043),366,365)),0)</f>
        <v>0</v>
      </c>
      <c r="AH222" s="618">
        <f>IF(AH$12=TRUE,(($G222*LIQUIDACION!$L$1046)*LIQUIDACION!$D$1045/IF(AND(LIQUIDACION!$D$1044&gt;LIQUIDACION!$B$1046,LIQUIDACION!$B$1046&gt;LIQUIDACION!$D$1043),366,365)),0)</f>
        <v>0</v>
      </c>
      <c r="AI222" s="618">
        <f>IF(AI$12=TRUE,(($H222*LIQUIDACION!$L$1047)*LIQUIDACION!$D$1045/IF(AND(LIQUIDACION!$D$1044&gt;LIQUIDACION!$B$1046,LIQUIDACION!$B$1046&gt;LIQUIDACION!$D$1043),366,365)),0)</f>
        <v>0</v>
      </c>
      <c r="AJ222" s="618">
        <f>IF(AJ$12=TRUE,(($I222*LIQUIDACION!$L$1047)*LIQUIDACION!$D$1045/IF(AND(LIQUIDACION!$D$1044&gt;LIQUIDACION!$B$1046,LIQUIDACION!$B$1046&gt;LIQUIDACION!$D$1043),366,365)),0)</f>
        <v>0</v>
      </c>
      <c r="AK222" s="618">
        <f>IF(AK$12=TRUE,(($J222*LIQUIDACION!$L$1047)*LIQUIDACION!$D$1045/IF(AND(LIQUIDACION!$D$1044&gt;LIQUIDACION!$B$1046,LIQUIDACION!$B$1046&gt;LIQUIDACION!$D$1043),366,365)),0)</f>
        <v>0</v>
      </c>
      <c r="AL222" s="618">
        <f>IF(AL$12=TRUE,(($K222*LIQUIDACION!$L$1047)*LIQUIDACION!$D$1045/IF(AND(LIQUIDACION!$D$1044&gt;LIQUIDACION!$B$1046,LIQUIDACION!$B$1046&gt;LIQUIDACION!$D$1043),366,365)),0)</f>
        <v>0</v>
      </c>
      <c r="AM222" s="618">
        <f>IF(AM$12=TRUE,(($L222*LIQUIDACION!$L$1047)*LIQUIDACION!$D$1045/IF(AND(LIQUIDACION!$D$1044&gt;LIQUIDACION!$B$1046,LIQUIDACION!$B$1046&gt;LIQUIDACION!$D$1043),366,365)),0)</f>
        <v>0</v>
      </c>
      <c r="AN222" s="618">
        <f>IF(AN$12=TRUE,(($M222*LIQUIDACION!$L$1047)*LIQUIDACION!$D$1045/IF(AND(LIQUIDACION!$D$1044&gt;LIQUIDACION!$B$1046,LIQUIDACION!$B$1046&gt;LIQUIDACION!$D$1043),366,365)),0)</f>
        <v>0</v>
      </c>
      <c r="AO222" s="618">
        <f>IF(AO$12=TRUE,(($N222*LIQUIDACION!$L$1047)*LIQUIDACION!$D$1045/IF(AND(LIQUIDACION!$D$1044&gt;LIQUIDACION!$B$1046,LIQUIDACION!$B$1046&gt;LIQUIDACION!$D$1043),366,365)),0)</f>
        <v>0</v>
      </c>
      <c r="AP222" s="618">
        <f>IF(AP$12=TRUE,(($O222*LIQUIDACION!$L$1047)*LIQUIDACION!$D$1045/IF(AND(LIQUIDACION!$D$1044&gt;LIQUIDACION!$B$1046,LIQUIDACION!$B$1046&gt;LIQUIDACION!$D$1043),366,365)),0)</f>
        <v>0</v>
      </c>
      <c r="AQ222" s="618">
        <f>IF(AQ$12=TRUE,(($P222*LIQUIDACION!$L$1047)*LIQUIDACION!$D$1045/IF(AND(LIQUIDACION!$D$1044&gt;LIQUIDACION!$B$1046,LIQUIDACION!$B$1046&gt;LIQUIDACION!$D$1043),366,365)),0)</f>
        <v>0</v>
      </c>
      <c r="AR222" s="618">
        <f>IF(AR$12=TRUE,(($Q222*LIQUIDACION!$L$1047)*LIQUIDACION!$D$1045/IF(AND(LIQUIDACION!$D$1044&gt;LIQUIDACION!$B$1046,LIQUIDACION!$B$1046&gt;LIQUIDACION!$D$1043),366,365)),0)</f>
        <v>0</v>
      </c>
      <c r="AS222" s="618">
        <f>IF(AS$12=TRUE,(($R222*LIQUIDACION!$L$1047)*LIQUIDACION!$D$1045/IF(AND(LIQUIDACION!$D$1044&gt;LIQUIDACION!$B$1046,LIQUIDACION!$B$1046&gt;LIQUIDACION!$D$1043),366,365)),0)</f>
        <v>0</v>
      </c>
      <c r="AT222" s="618">
        <f>IF(AT$12=TRUE,(($S222*LIQUIDACION!$L$1047)*LIQUIDACION!$D$1045/IF(AND(LIQUIDACION!$D$1044&gt;LIQUIDACION!$B$1046,LIQUIDACION!$B$1046&gt;LIQUIDACION!$D$1043),366,365)),0)</f>
        <v>0</v>
      </c>
      <c r="AU222" s="618">
        <f>IF(AU$12=TRUE,(($T222*LIQUIDACION!$L$1047)*LIQUIDACION!$D$1045/IF(AND(LIQUIDACION!$D$1044&gt;LIQUIDACION!$B$1046,LIQUIDACION!$B$1046&gt;LIQUIDACION!$D$1043),366,365)),0)</f>
        <v>0</v>
      </c>
      <c r="AV222" s="618">
        <f>IF(AV$12=TRUE,(($U222*LIQUIDACION!$L$1047)*LIQUIDACION!$D$1045/IF(AND(LIQUIDACION!$D$1044&gt;LIQUIDACION!$B$1046,LIQUIDACION!$B$1046&gt;LIQUIDACION!$D$1043),366,365)),0)</f>
        <v>0</v>
      </c>
      <c r="AW222" s="618">
        <f>IF(AW$12=TRUE,(($V222*LIQUIDACION!$L$1047)*LIQUIDACION!$D$1045/IF(AND(LIQUIDACION!$D$1044&gt;LIQUIDACION!$B$1046,LIQUIDACION!$B$1046&gt;LIQUIDACION!$D$1043),366,365)),0)</f>
        <v>0</v>
      </c>
      <c r="AX222" s="618">
        <f>IF(AX$12=TRUE,(($W222*LIQUIDACION!$L$1047)*LIQUIDACION!$D$1045/IF(AND(LIQUIDACION!$D$1044&gt;LIQUIDACION!$B$1046,LIQUIDACION!$B$1046&gt;LIQUIDACION!$D$1043),366,365)),0)</f>
        <v>0</v>
      </c>
    </row>
    <row r="223" spans="2:50" x14ac:dyDescent="0.25">
      <c r="B223" s="121">
        <v>211</v>
      </c>
      <c r="C223" s="125"/>
      <c r="D223" s="170"/>
      <c r="E223" s="170"/>
      <c r="F223" s="170"/>
      <c r="G223" s="170">
        <f t="shared" si="17"/>
        <v>0</v>
      </c>
      <c r="H223" s="170">
        <f t="shared" si="18"/>
        <v>0</v>
      </c>
      <c r="I223" s="170"/>
      <c r="J223" s="170"/>
      <c r="K223" s="170"/>
      <c r="L223" s="170"/>
      <c r="M223" s="170"/>
      <c r="N223" s="170"/>
      <c r="O223" s="170"/>
      <c r="P223" s="170"/>
      <c r="Q223" s="170"/>
      <c r="R223" s="170"/>
      <c r="S223" s="170"/>
      <c r="T223" s="170"/>
      <c r="U223" s="170"/>
      <c r="V223" s="170"/>
      <c r="W223" s="170"/>
      <c r="X223" s="170"/>
      <c r="Y223" s="170"/>
      <c r="Z223" s="170"/>
      <c r="AA223" s="170"/>
      <c r="AB223" s="415">
        <f t="shared" si="19"/>
        <v>0</v>
      </c>
      <c r="AC223" s="415">
        <f t="shared" si="20"/>
        <v>0</v>
      </c>
      <c r="AE223" s="618">
        <f>IF(AE$12=TRUE,(($D223*LIQUIDACION!$L$1046)*LIQUIDACION!$D$1045/IF(AND(LIQUIDACION!$D$1044&gt;LIQUIDACION!$B$1046,LIQUIDACION!$B$1046&gt;LIQUIDACION!$D$1043),366,365)),0)</f>
        <v>0</v>
      </c>
      <c r="AF223" s="618">
        <f>IF(AF$12=TRUE,(($E223*LIQUIDACION!$L$1046)*LIQUIDACION!$D$1045/IF(AND(LIQUIDACION!$D$1044&gt;LIQUIDACION!$B$1046,LIQUIDACION!$B$1046&gt;LIQUIDACION!$D$1043),366,365)),0)</f>
        <v>0</v>
      </c>
      <c r="AG223" s="618">
        <f>IF(AG$12=TRUE,(($F223*LIQUIDACION!$L$1046)*LIQUIDACION!$D$1045/IF(AND(LIQUIDACION!$D$1044&gt;LIQUIDACION!$B$1046,LIQUIDACION!$B$1046&gt;LIQUIDACION!$D$1043),366,365)),0)</f>
        <v>0</v>
      </c>
      <c r="AH223" s="618">
        <f>IF(AH$12=TRUE,(($G223*LIQUIDACION!$L$1046)*LIQUIDACION!$D$1045/IF(AND(LIQUIDACION!$D$1044&gt;LIQUIDACION!$B$1046,LIQUIDACION!$B$1046&gt;LIQUIDACION!$D$1043),366,365)),0)</f>
        <v>0</v>
      </c>
      <c r="AI223" s="618">
        <f>IF(AI$12=TRUE,(($H223*LIQUIDACION!$L$1047)*LIQUIDACION!$D$1045/IF(AND(LIQUIDACION!$D$1044&gt;LIQUIDACION!$B$1046,LIQUIDACION!$B$1046&gt;LIQUIDACION!$D$1043),366,365)),0)</f>
        <v>0</v>
      </c>
      <c r="AJ223" s="618">
        <f>IF(AJ$12=TRUE,(($I223*LIQUIDACION!$L$1047)*LIQUIDACION!$D$1045/IF(AND(LIQUIDACION!$D$1044&gt;LIQUIDACION!$B$1046,LIQUIDACION!$B$1046&gt;LIQUIDACION!$D$1043),366,365)),0)</f>
        <v>0</v>
      </c>
      <c r="AK223" s="618">
        <f>IF(AK$12=TRUE,(($J223*LIQUIDACION!$L$1047)*LIQUIDACION!$D$1045/IF(AND(LIQUIDACION!$D$1044&gt;LIQUIDACION!$B$1046,LIQUIDACION!$B$1046&gt;LIQUIDACION!$D$1043),366,365)),0)</f>
        <v>0</v>
      </c>
      <c r="AL223" s="618">
        <f>IF(AL$12=TRUE,(($K223*LIQUIDACION!$L$1047)*LIQUIDACION!$D$1045/IF(AND(LIQUIDACION!$D$1044&gt;LIQUIDACION!$B$1046,LIQUIDACION!$B$1046&gt;LIQUIDACION!$D$1043),366,365)),0)</f>
        <v>0</v>
      </c>
      <c r="AM223" s="618">
        <f>IF(AM$12=TRUE,(($L223*LIQUIDACION!$L$1047)*LIQUIDACION!$D$1045/IF(AND(LIQUIDACION!$D$1044&gt;LIQUIDACION!$B$1046,LIQUIDACION!$B$1046&gt;LIQUIDACION!$D$1043),366,365)),0)</f>
        <v>0</v>
      </c>
      <c r="AN223" s="618">
        <f>IF(AN$12=TRUE,(($M223*LIQUIDACION!$L$1047)*LIQUIDACION!$D$1045/IF(AND(LIQUIDACION!$D$1044&gt;LIQUIDACION!$B$1046,LIQUIDACION!$B$1046&gt;LIQUIDACION!$D$1043),366,365)),0)</f>
        <v>0</v>
      </c>
      <c r="AO223" s="618">
        <f>IF(AO$12=TRUE,(($N223*LIQUIDACION!$L$1047)*LIQUIDACION!$D$1045/IF(AND(LIQUIDACION!$D$1044&gt;LIQUIDACION!$B$1046,LIQUIDACION!$B$1046&gt;LIQUIDACION!$D$1043),366,365)),0)</f>
        <v>0</v>
      </c>
      <c r="AP223" s="618">
        <f>IF(AP$12=TRUE,(($O223*LIQUIDACION!$L$1047)*LIQUIDACION!$D$1045/IF(AND(LIQUIDACION!$D$1044&gt;LIQUIDACION!$B$1046,LIQUIDACION!$B$1046&gt;LIQUIDACION!$D$1043),366,365)),0)</f>
        <v>0</v>
      </c>
      <c r="AQ223" s="618">
        <f>IF(AQ$12=TRUE,(($P223*LIQUIDACION!$L$1047)*LIQUIDACION!$D$1045/IF(AND(LIQUIDACION!$D$1044&gt;LIQUIDACION!$B$1046,LIQUIDACION!$B$1046&gt;LIQUIDACION!$D$1043),366,365)),0)</f>
        <v>0</v>
      </c>
      <c r="AR223" s="618">
        <f>IF(AR$12=TRUE,(($Q223*LIQUIDACION!$L$1047)*LIQUIDACION!$D$1045/IF(AND(LIQUIDACION!$D$1044&gt;LIQUIDACION!$B$1046,LIQUIDACION!$B$1046&gt;LIQUIDACION!$D$1043),366,365)),0)</f>
        <v>0</v>
      </c>
      <c r="AS223" s="618">
        <f>IF(AS$12=TRUE,(($R223*LIQUIDACION!$L$1047)*LIQUIDACION!$D$1045/IF(AND(LIQUIDACION!$D$1044&gt;LIQUIDACION!$B$1046,LIQUIDACION!$B$1046&gt;LIQUIDACION!$D$1043),366,365)),0)</f>
        <v>0</v>
      </c>
      <c r="AT223" s="618">
        <f>IF(AT$12=TRUE,(($S223*LIQUIDACION!$L$1047)*LIQUIDACION!$D$1045/IF(AND(LIQUIDACION!$D$1044&gt;LIQUIDACION!$B$1046,LIQUIDACION!$B$1046&gt;LIQUIDACION!$D$1043),366,365)),0)</f>
        <v>0</v>
      </c>
      <c r="AU223" s="618">
        <f>IF(AU$12=TRUE,(($T223*LIQUIDACION!$L$1047)*LIQUIDACION!$D$1045/IF(AND(LIQUIDACION!$D$1044&gt;LIQUIDACION!$B$1046,LIQUIDACION!$B$1046&gt;LIQUIDACION!$D$1043),366,365)),0)</f>
        <v>0</v>
      </c>
      <c r="AV223" s="618">
        <f>IF(AV$12=TRUE,(($U223*LIQUIDACION!$L$1047)*LIQUIDACION!$D$1045/IF(AND(LIQUIDACION!$D$1044&gt;LIQUIDACION!$B$1046,LIQUIDACION!$B$1046&gt;LIQUIDACION!$D$1043),366,365)),0)</f>
        <v>0</v>
      </c>
      <c r="AW223" s="618">
        <f>IF(AW$12=TRUE,(($V223*LIQUIDACION!$L$1047)*LIQUIDACION!$D$1045/IF(AND(LIQUIDACION!$D$1044&gt;LIQUIDACION!$B$1046,LIQUIDACION!$B$1046&gt;LIQUIDACION!$D$1043),366,365)),0)</f>
        <v>0</v>
      </c>
      <c r="AX223" s="618">
        <f>IF(AX$12=TRUE,(($W223*LIQUIDACION!$L$1047)*LIQUIDACION!$D$1045/IF(AND(LIQUIDACION!$D$1044&gt;LIQUIDACION!$B$1046,LIQUIDACION!$B$1046&gt;LIQUIDACION!$D$1043),366,365)),0)</f>
        <v>0</v>
      </c>
    </row>
    <row r="224" spans="2:50" x14ac:dyDescent="0.25">
      <c r="B224" s="123">
        <v>212</v>
      </c>
      <c r="C224" s="125"/>
      <c r="D224" s="170"/>
      <c r="E224" s="170"/>
      <c r="F224" s="170"/>
      <c r="G224" s="170">
        <f t="shared" si="17"/>
        <v>0</v>
      </c>
      <c r="H224" s="170">
        <f t="shared" si="18"/>
        <v>0</v>
      </c>
      <c r="I224" s="170"/>
      <c r="J224" s="170"/>
      <c r="K224" s="170"/>
      <c r="L224" s="170"/>
      <c r="M224" s="170"/>
      <c r="N224" s="170"/>
      <c r="O224" s="170"/>
      <c r="P224" s="170"/>
      <c r="Q224" s="170"/>
      <c r="R224" s="170"/>
      <c r="S224" s="170"/>
      <c r="T224" s="170"/>
      <c r="U224" s="170"/>
      <c r="V224" s="170"/>
      <c r="W224" s="170"/>
      <c r="X224" s="170"/>
      <c r="Y224" s="170"/>
      <c r="Z224" s="170"/>
      <c r="AA224" s="170"/>
      <c r="AB224" s="415">
        <f t="shared" si="19"/>
        <v>0</v>
      </c>
      <c r="AC224" s="415">
        <f t="shared" si="20"/>
        <v>0</v>
      </c>
      <c r="AE224" s="618">
        <f>IF(AE$12=TRUE,(($D224*LIQUIDACION!$L$1046)*LIQUIDACION!$D$1045/IF(AND(LIQUIDACION!$D$1044&gt;LIQUIDACION!$B$1046,LIQUIDACION!$B$1046&gt;LIQUIDACION!$D$1043),366,365)),0)</f>
        <v>0</v>
      </c>
      <c r="AF224" s="618">
        <f>IF(AF$12=TRUE,(($E224*LIQUIDACION!$L$1046)*LIQUIDACION!$D$1045/IF(AND(LIQUIDACION!$D$1044&gt;LIQUIDACION!$B$1046,LIQUIDACION!$B$1046&gt;LIQUIDACION!$D$1043),366,365)),0)</f>
        <v>0</v>
      </c>
      <c r="AG224" s="618">
        <f>IF(AG$12=TRUE,(($F224*LIQUIDACION!$L$1046)*LIQUIDACION!$D$1045/IF(AND(LIQUIDACION!$D$1044&gt;LIQUIDACION!$B$1046,LIQUIDACION!$B$1046&gt;LIQUIDACION!$D$1043),366,365)),0)</f>
        <v>0</v>
      </c>
      <c r="AH224" s="618">
        <f>IF(AH$12=TRUE,(($G224*LIQUIDACION!$L$1046)*LIQUIDACION!$D$1045/IF(AND(LIQUIDACION!$D$1044&gt;LIQUIDACION!$B$1046,LIQUIDACION!$B$1046&gt;LIQUIDACION!$D$1043),366,365)),0)</f>
        <v>0</v>
      </c>
      <c r="AI224" s="618">
        <f>IF(AI$12=TRUE,(($H224*LIQUIDACION!$L$1047)*LIQUIDACION!$D$1045/IF(AND(LIQUIDACION!$D$1044&gt;LIQUIDACION!$B$1046,LIQUIDACION!$B$1046&gt;LIQUIDACION!$D$1043),366,365)),0)</f>
        <v>0</v>
      </c>
      <c r="AJ224" s="618">
        <f>IF(AJ$12=TRUE,(($I224*LIQUIDACION!$L$1047)*LIQUIDACION!$D$1045/IF(AND(LIQUIDACION!$D$1044&gt;LIQUIDACION!$B$1046,LIQUIDACION!$B$1046&gt;LIQUIDACION!$D$1043),366,365)),0)</f>
        <v>0</v>
      </c>
      <c r="AK224" s="618">
        <f>IF(AK$12=TRUE,(($J224*LIQUIDACION!$L$1047)*LIQUIDACION!$D$1045/IF(AND(LIQUIDACION!$D$1044&gt;LIQUIDACION!$B$1046,LIQUIDACION!$B$1046&gt;LIQUIDACION!$D$1043),366,365)),0)</f>
        <v>0</v>
      </c>
      <c r="AL224" s="618">
        <f>IF(AL$12=TRUE,(($K224*LIQUIDACION!$L$1047)*LIQUIDACION!$D$1045/IF(AND(LIQUIDACION!$D$1044&gt;LIQUIDACION!$B$1046,LIQUIDACION!$B$1046&gt;LIQUIDACION!$D$1043),366,365)),0)</f>
        <v>0</v>
      </c>
      <c r="AM224" s="618">
        <f>IF(AM$12=TRUE,(($L224*LIQUIDACION!$L$1047)*LIQUIDACION!$D$1045/IF(AND(LIQUIDACION!$D$1044&gt;LIQUIDACION!$B$1046,LIQUIDACION!$B$1046&gt;LIQUIDACION!$D$1043),366,365)),0)</f>
        <v>0</v>
      </c>
      <c r="AN224" s="618">
        <f>IF(AN$12=TRUE,(($M224*LIQUIDACION!$L$1047)*LIQUIDACION!$D$1045/IF(AND(LIQUIDACION!$D$1044&gt;LIQUIDACION!$B$1046,LIQUIDACION!$B$1046&gt;LIQUIDACION!$D$1043),366,365)),0)</f>
        <v>0</v>
      </c>
      <c r="AO224" s="618">
        <f>IF(AO$12=TRUE,(($N224*LIQUIDACION!$L$1047)*LIQUIDACION!$D$1045/IF(AND(LIQUIDACION!$D$1044&gt;LIQUIDACION!$B$1046,LIQUIDACION!$B$1046&gt;LIQUIDACION!$D$1043),366,365)),0)</f>
        <v>0</v>
      </c>
      <c r="AP224" s="618">
        <f>IF(AP$12=TRUE,(($O224*LIQUIDACION!$L$1047)*LIQUIDACION!$D$1045/IF(AND(LIQUIDACION!$D$1044&gt;LIQUIDACION!$B$1046,LIQUIDACION!$B$1046&gt;LIQUIDACION!$D$1043),366,365)),0)</f>
        <v>0</v>
      </c>
      <c r="AQ224" s="618">
        <f>IF(AQ$12=TRUE,(($P224*LIQUIDACION!$L$1047)*LIQUIDACION!$D$1045/IF(AND(LIQUIDACION!$D$1044&gt;LIQUIDACION!$B$1046,LIQUIDACION!$B$1046&gt;LIQUIDACION!$D$1043),366,365)),0)</f>
        <v>0</v>
      </c>
      <c r="AR224" s="618">
        <f>IF(AR$12=TRUE,(($Q224*LIQUIDACION!$L$1047)*LIQUIDACION!$D$1045/IF(AND(LIQUIDACION!$D$1044&gt;LIQUIDACION!$B$1046,LIQUIDACION!$B$1046&gt;LIQUIDACION!$D$1043),366,365)),0)</f>
        <v>0</v>
      </c>
      <c r="AS224" s="618">
        <f>IF(AS$12=TRUE,(($R224*LIQUIDACION!$L$1047)*LIQUIDACION!$D$1045/IF(AND(LIQUIDACION!$D$1044&gt;LIQUIDACION!$B$1046,LIQUIDACION!$B$1046&gt;LIQUIDACION!$D$1043),366,365)),0)</f>
        <v>0</v>
      </c>
      <c r="AT224" s="618">
        <f>IF(AT$12=TRUE,(($S224*LIQUIDACION!$L$1047)*LIQUIDACION!$D$1045/IF(AND(LIQUIDACION!$D$1044&gt;LIQUIDACION!$B$1046,LIQUIDACION!$B$1046&gt;LIQUIDACION!$D$1043),366,365)),0)</f>
        <v>0</v>
      </c>
      <c r="AU224" s="618">
        <f>IF(AU$12=TRUE,(($T224*LIQUIDACION!$L$1047)*LIQUIDACION!$D$1045/IF(AND(LIQUIDACION!$D$1044&gt;LIQUIDACION!$B$1046,LIQUIDACION!$B$1046&gt;LIQUIDACION!$D$1043),366,365)),0)</f>
        <v>0</v>
      </c>
      <c r="AV224" s="618">
        <f>IF(AV$12=TRUE,(($U224*LIQUIDACION!$L$1047)*LIQUIDACION!$D$1045/IF(AND(LIQUIDACION!$D$1044&gt;LIQUIDACION!$B$1046,LIQUIDACION!$B$1046&gt;LIQUIDACION!$D$1043),366,365)),0)</f>
        <v>0</v>
      </c>
      <c r="AW224" s="618">
        <f>IF(AW$12=TRUE,(($V224*LIQUIDACION!$L$1047)*LIQUIDACION!$D$1045/IF(AND(LIQUIDACION!$D$1044&gt;LIQUIDACION!$B$1046,LIQUIDACION!$B$1046&gt;LIQUIDACION!$D$1043),366,365)),0)</f>
        <v>0</v>
      </c>
      <c r="AX224" s="618">
        <f>IF(AX$12=TRUE,(($W224*LIQUIDACION!$L$1047)*LIQUIDACION!$D$1045/IF(AND(LIQUIDACION!$D$1044&gt;LIQUIDACION!$B$1046,LIQUIDACION!$B$1046&gt;LIQUIDACION!$D$1043),366,365)),0)</f>
        <v>0</v>
      </c>
    </row>
    <row r="225" spans="2:50" x14ac:dyDescent="0.25">
      <c r="B225" s="121">
        <v>213</v>
      </c>
      <c r="C225" s="125"/>
      <c r="D225" s="170"/>
      <c r="E225" s="170"/>
      <c r="F225" s="170"/>
      <c r="G225" s="170">
        <f t="shared" si="17"/>
        <v>0</v>
      </c>
      <c r="H225" s="170">
        <f t="shared" si="18"/>
        <v>0</v>
      </c>
      <c r="I225" s="170"/>
      <c r="J225" s="170"/>
      <c r="K225" s="170"/>
      <c r="L225" s="170"/>
      <c r="M225" s="170"/>
      <c r="N225" s="170"/>
      <c r="O225" s="170"/>
      <c r="P225" s="170"/>
      <c r="Q225" s="170"/>
      <c r="R225" s="170"/>
      <c r="S225" s="170"/>
      <c r="T225" s="170"/>
      <c r="U225" s="170"/>
      <c r="V225" s="170"/>
      <c r="W225" s="170"/>
      <c r="X225" s="170"/>
      <c r="Y225" s="170"/>
      <c r="Z225" s="170"/>
      <c r="AA225" s="170"/>
      <c r="AB225" s="415">
        <f t="shared" si="19"/>
        <v>0</v>
      </c>
      <c r="AC225" s="415">
        <f t="shared" si="20"/>
        <v>0</v>
      </c>
      <c r="AE225" s="618">
        <f>IF(AE$12=TRUE,(($D225*LIQUIDACION!$L$1046)*LIQUIDACION!$D$1045/IF(AND(LIQUIDACION!$D$1044&gt;LIQUIDACION!$B$1046,LIQUIDACION!$B$1046&gt;LIQUIDACION!$D$1043),366,365)),0)</f>
        <v>0</v>
      </c>
      <c r="AF225" s="618">
        <f>IF(AF$12=TRUE,(($E225*LIQUIDACION!$L$1046)*LIQUIDACION!$D$1045/IF(AND(LIQUIDACION!$D$1044&gt;LIQUIDACION!$B$1046,LIQUIDACION!$B$1046&gt;LIQUIDACION!$D$1043),366,365)),0)</f>
        <v>0</v>
      </c>
      <c r="AG225" s="618">
        <f>IF(AG$12=TRUE,(($F225*LIQUIDACION!$L$1046)*LIQUIDACION!$D$1045/IF(AND(LIQUIDACION!$D$1044&gt;LIQUIDACION!$B$1046,LIQUIDACION!$B$1046&gt;LIQUIDACION!$D$1043),366,365)),0)</f>
        <v>0</v>
      </c>
      <c r="AH225" s="618">
        <f>IF(AH$12=TRUE,(($G225*LIQUIDACION!$L$1046)*LIQUIDACION!$D$1045/IF(AND(LIQUIDACION!$D$1044&gt;LIQUIDACION!$B$1046,LIQUIDACION!$B$1046&gt;LIQUIDACION!$D$1043),366,365)),0)</f>
        <v>0</v>
      </c>
      <c r="AI225" s="618">
        <f>IF(AI$12=TRUE,(($H225*LIQUIDACION!$L$1047)*LIQUIDACION!$D$1045/IF(AND(LIQUIDACION!$D$1044&gt;LIQUIDACION!$B$1046,LIQUIDACION!$B$1046&gt;LIQUIDACION!$D$1043),366,365)),0)</f>
        <v>0</v>
      </c>
      <c r="AJ225" s="618">
        <f>IF(AJ$12=TRUE,(($I225*LIQUIDACION!$L$1047)*LIQUIDACION!$D$1045/IF(AND(LIQUIDACION!$D$1044&gt;LIQUIDACION!$B$1046,LIQUIDACION!$B$1046&gt;LIQUIDACION!$D$1043),366,365)),0)</f>
        <v>0</v>
      </c>
      <c r="AK225" s="618">
        <f>IF(AK$12=TRUE,(($J225*LIQUIDACION!$L$1047)*LIQUIDACION!$D$1045/IF(AND(LIQUIDACION!$D$1044&gt;LIQUIDACION!$B$1046,LIQUIDACION!$B$1046&gt;LIQUIDACION!$D$1043),366,365)),0)</f>
        <v>0</v>
      </c>
      <c r="AL225" s="618">
        <f>IF(AL$12=TRUE,(($K225*LIQUIDACION!$L$1047)*LIQUIDACION!$D$1045/IF(AND(LIQUIDACION!$D$1044&gt;LIQUIDACION!$B$1046,LIQUIDACION!$B$1046&gt;LIQUIDACION!$D$1043),366,365)),0)</f>
        <v>0</v>
      </c>
      <c r="AM225" s="618">
        <f>IF(AM$12=TRUE,(($L225*LIQUIDACION!$L$1047)*LIQUIDACION!$D$1045/IF(AND(LIQUIDACION!$D$1044&gt;LIQUIDACION!$B$1046,LIQUIDACION!$B$1046&gt;LIQUIDACION!$D$1043),366,365)),0)</f>
        <v>0</v>
      </c>
      <c r="AN225" s="618">
        <f>IF(AN$12=TRUE,(($M225*LIQUIDACION!$L$1047)*LIQUIDACION!$D$1045/IF(AND(LIQUIDACION!$D$1044&gt;LIQUIDACION!$B$1046,LIQUIDACION!$B$1046&gt;LIQUIDACION!$D$1043),366,365)),0)</f>
        <v>0</v>
      </c>
      <c r="AO225" s="618">
        <f>IF(AO$12=TRUE,(($N225*LIQUIDACION!$L$1047)*LIQUIDACION!$D$1045/IF(AND(LIQUIDACION!$D$1044&gt;LIQUIDACION!$B$1046,LIQUIDACION!$B$1046&gt;LIQUIDACION!$D$1043),366,365)),0)</f>
        <v>0</v>
      </c>
      <c r="AP225" s="618">
        <f>IF(AP$12=TRUE,(($O225*LIQUIDACION!$L$1047)*LIQUIDACION!$D$1045/IF(AND(LIQUIDACION!$D$1044&gt;LIQUIDACION!$B$1046,LIQUIDACION!$B$1046&gt;LIQUIDACION!$D$1043),366,365)),0)</f>
        <v>0</v>
      </c>
      <c r="AQ225" s="618">
        <f>IF(AQ$12=TRUE,(($P225*LIQUIDACION!$L$1047)*LIQUIDACION!$D$1045/IF(AND(LIQUIDACION!$D$1044&gt;LIQUIDACION!$B$1046,LIQUIDACION!$B$1046&gt;LIQUIDACION!$D$1043),366,365)),0)</f>
        <v>0</v>
      </c>
      <c r="AR225" s="618">
        <f>IF(AR$12=TRUE,(($Q225*LIQUIDACION!$L$1047)*LIQUIDACION!$D$1045/IF(AND(LIQUIDACION!$D$1044&gt;LIQUIDACION!$B$1046,LIQUIDACION!$B$1046&gt;LIQUIDACION!$D$1043),366,365)),0)</f>
        <v>0</v>
      </c>
      <c r="AS225" s="618">
        <f>IF(AS$12=TRUE,(($R225*LIQUIDACION!$L$1047)*LIQUIDACION!$D$1045/IF(AND(LIQUIDACION!$D$1044&gt;LIQUIDACION!$B$1046,LIQUIDACION!$B$1046&gt;LIQUIDACION!$D$1043),366,365)),0)</f>
        <v>0</v>
      </c>
      <c r="AT225" s="618">
        <f>IF(AT$12=TRUE,(($S225*LIQUIDACION!$L$1047)*LIQUIDACION!$D$1045/IF(AND(LIQUIDACION!$D$1044&gt;LIQUIDACION!$B$1046,LIQUIDACION!$B$1046&gt;LIQUIDACION!$D$1043),366,365)),0)</f>
        <v>0</v>
      </c>
      <c r="AU225" s="618">
        <f>IF(AU$12=TRUE,(($T225*LIQUIDACION!$L$1047)*LIQUIDACION!$D$1045/IF(AND(LIQUIDACION!$D$1044&gt;LIQUIDACION!$B$1046,LIQUIDACION!$B$1046&gt;LIQUIDACION!$D$1043),366,365)),0)</f>
        <v>0</v>
      </c>
      <c r="AV225" s="618">
        <f>IF(AV$12=TRUE,(($U225*LIQUIDACION!$L$1047)*LIQUIDACION!$D$1045/IF(AND(LIQUIDACION!$D$1044&gt;LIQUIDACION!$B$1046,LIQUIDACION!$B$1046&gt;LIQUIDACION!$D$1043),366,365)),0)</f>
        <v>0</v>
      </c>
      <c r="AW225" s="618">
        <f>IF(AW$12=TRUE,(($V225*LIQUIDACION!$L$1047)*LIQUIDACION!$D$1045/IF(AND(LIQUIDACION!$D$1044&gt;LIQUIDACION!$B$1046,LIQUIDACION!$B$1046&gt;LIQUIDACION!$D$1043),366,365)),0)</f>
        <v>0</v>
      </c>
      <c r="AX225" s="618">
        <f>IF(AX$12=TRUE,(($W225*LIQUIDACION!$L$1047)*LIQUIDACION!$D$1045/IF(AND(LIQUIDACION!$D$1044&gt;LIQUIDACION!$B$1046,LIQUIDACION!$B$1046&gt;LIQUIDACION!$D$1043),366,365)),0)</f>
        <v>0</v>
      </c>
    </row>
    <row r="226" spans="2:50" x14ac:dyDescent="0.25">
      <c r="B226" s="123">
        <v>214</v>
      </c>
      <c r="C226" s="125"/>
      <c r="D226" s="170"/>
      <c r="E226" s="170"/>
      <c r="F226" s="170"/>
      <c r="G226" s="170">
        <f t="shared" si="17"/>
        <v>0</v>
      </c>
      <c r="H226" s="170">
        <f t="shared" si="18"/>
        <v>0</v>
      </c>
      <c r="I226" s="170"/>
      <c r="J226" s="170"/>
      <c r="K226" s="170"/>
      <c r="L226" s="170"/>
      <c r="M226" s="170"/>
      <c r="N226" s="170"/>
      <c r="O226" s="170"/>
      <c r="P226" s="170"/>
      <c r="Q226" s="170"/>
      <c r="R226" s="170"/>
      <c r="S226" s="170"/>
      <c r="T226" s="170"/>
      <c r="U226" s="170"/>
      <c r="V226" s="170"/>
      <c r="W226" s="170"/>
      <c r="X226" s="170"/>
      <c r="Y226" s="170"/>
      <c r="Z226" s="170"/>
      <c r="AA226" s="170"/>
      <c r="AB226" s="415">
        <f t="shared" si="19"/>
        <v>0</v>
      </c>
      <c r="AC226" s="415">
        <f t="shared" si="20"/>
        <v>0</v>
      </c>
      <c r="AE226" s="618">
        <f>IF(AE$12=TRUE,(($D226*LIQUIDACION!$L$1046)*LIQUIDACION!$D$1045/IF(AND(LIQUIDACION!$D$1044&gt;LIQUIDACION!$B$1046,LIQUIDACION!$B$1046&gt;LIQUIDACION!$D$1043),366,365)),0)</f>
        <v>0</v>
      </c>
      <c r="AF226" s="618">
        <f>IF(AF$12=TRUE,(($E226*LIQUIDACION!$L$1046)*LIQUIDACION!$D$1045/IF(AND(LIQUIDACION!$D$1044&gt;LIQUIDACION!$B$1046,LIQUIDACION!$B$1046&gt;LIQUIDACION!$D$1043),366,365)),0)</f>
        <v>0</v>
      </c>
      <c r="AG226" s="618">
        <f>IF(AG$12=TRUE,(($F226*LIQUIDACION!$L$1046)*LIQUIDACION!$D$1045/IF(AND(LIQUIDACION!$D$1044&gt;LIQUIDACION!$B$1046,LIQUIDACION!$B$1046&gt;LIQUIDACION!$D$1043),366,365)),0)</f>
        <v>0</v>
      </c>
      <c r="AH226" s="618">
        <f>IF(AH$12=TRUE,(($G226*LIQUIDACION!$L$1046)*LIQUIDACION!$D$1045/IF(AND(LIQUIDACION!$D$1044&gt;LIQUIDACION!$B$1046,LIQUIDACION!$B$1046&gt;LIQUIDACION!$D$1043),366,365)),0)</f>
        <v>0</v>
      </c>
      <c r="AI226" s="618">
        <f>IF(AI$12=TRUE,(($H226*LIQUIDACION!$L$1047)*LIQUIDACION!$D$1045/IF(AND(LIQUIDACION!$D$1044&gt;LIQUIDACION!$B$1046,LIQUIDACION!$B$1046&gt;LIQUIDACION!$D$1043),366,365)),0)</f>
        <v>0</v>
      </c>
      <c r="AJ226" s="618">
        <f>IF(AJ$12=TRUE,(($I226*LIQUIDACION!$L$1047)*LIQUIDACION!$D$1045/IF(AND(LIQUIDACION!$D$1044&gt;LIQUIDACION!$B$1046,LIQUIDACION!$B$1046&gt;LIQUIDACION!$D$1043),366,365)),0)</f>
        <v>0</v>
      </c>
      <c r="AK226" s="618">
        <f>IF(AK$12=TRUE,(($J226*LIQUIDACION!$L$1047)*LIQUIDACION!$D$1045/IF(AND(LIQUIDACION!$D$1044&gt;LIQUIDACION!$B$1046,LIQUIDACION!$B$1046&gt;LIQUIDACION!$D$1043),366,365)),0)</f>
        <v>0</v>
      </c>
      <c r="AL226" s="618">
        <f>IF(AL$12=TRUE,(($K226*LIQUIDACION!$L$1047)*LIQUIDACION!$D$1045/IF(AND(LIQUIDACION!$D$1044&gt;LIQUIDACION!$B$1046,LIQUIDACION!$B$1046&gt;LIQUIDACION!$D$1043),366,365)),0)</f>
        <v>0</v>
      </c>
      <c r="AM226" s="618">
        <f>IF(AM$12=TRUE,(($L226*LIQUIDACION!$L$1047)*LIQUIDACION!$D$1045/IF(AND(LIQUIDACION!$D$1044&gt;LIQUIDACION!$B$1046,LIQUIDACION!$B$1046&gt;LIQUIDACION!$D$1043),366,365)),0)</f>
        <v>0</v>
      </c>
      <c r="AN226" s="618">
        <f>IF(AN$12=TRUE,(($M226*LIQUIDACION!$L$1047)*LIQUIDACION!$D$1045/IF(AND(LIQUIDACION!$D$1044&gt;LIQUIDACION!$B$1046,LIQUIDACION!$B$1046&gt;LIQUIDACION!$D$1043),366,365)),0)</f>
        <v>0</v>
      </c>
      <c r="AO226" s="618">
        <f>IF(AO$12=TRUE,(($N226*LIQUIDACION!$L$1047)*LIQUIDACION!$D$1045/IF(AND(LIQUIDACION!$D$1044&gt;LIQUIDACION!$B$1046,LIQUIDACION!$B$1046&gt;LIQUIDACION!$D$1043),366,365)),0)</f>
        <v>0</v>
      </c>
      <c r="AP226" s="618">
        <f>IF(AP$12=TRUE,(($O226*LIQUIDACION!$L$1047)*LIQUIDACION!$D$1045/IF(AND(LIQUIDACION!$D$1044&gt;LIQUIDACION!$B$1046,LIQUIDACION!$B$1046&gt;LIQUIDACION!$D$1043),366,365)),0)</f>
        <v>0</v>
      </c>
      <c r="AQ226" s="618">
        <f>IF(AQ$12=TRUE,(($P226*LIQUIDACION!$L$1047)*LIQUIDACION!$D$1045/IF(AND(LIQUIDACION!$D$1044&gt;LIQUIDACION!$B$1046,LIQUIDACION!$B$1046&gt;LIQUIDACION!$D$1043),366,365)),0)</f>
        <v>0</v>
      </c>
      <c r="AR226" s="618">
        <f>IF(AR$12=TRUE,(($Q226*LIQUIDACION!$L$1047)*LIQUIDACION!$D$1045/IF(AND(LIQUIDACION!$D$1044&gt;LIQUIDACION!$B$1046,LIQUIDACION!$B$1046&gt;LIQUIDACION!$D$1043),366,365)),0)</f>
        <v>0</v>
      </c>
      <c r="AS226" s="618">
        <f>IF(AS$12=TRUE,(($R226*LIQUIDACION!$L$1047)*LIQUIDACION!$D$1045/IF(AND(LIQUIDACION!$D$1044&gt;LIQUIDACION!$B$1046,LIQUIDACION!$B$1046&gt;LIQUIDACION!$D$1043),366,365)),0)</f>
        <v>0</v>
      </c>
      <c r="AT226" s="618">
        <f>IF(AT$12=TRUE,(($S226*LIQUIDACION!$L$1047)*LIQUIDACION!$D$1045/IF(AND(LIQUIDACION!$D$1044&gt;LIQUIDACION!$B$1046,LIQUIDACION!$B$1046&gt;LIQUIDACION!$D$1043),366,365)),0)</f>
        <v>0</v>
      </c>
      <c r="AU226" s="618">
        <f>IF(AU$12=TRUE,(($T226*LIQUIDACION!$L$1047)*LIQUIDACION!$D$1045/IF(AND(LIQUIDACION!$D$1044&gt;LIQUIDACION!$B$1046,LIQUIDACION!$B$1046&gt;LIQUIDACION!$D$1043),366,365)),0)</f>
        <v>0</v>
      </c>
      <c r="AV226" s="618">
        <f>IF(AV$12=TRUE,(($U226*LIQUIDACION!$L$1047)*LIQUIDACION!$D$1045/IF(AND(LIQUIDACION!$D$1044&gt;LIQUIDACION!$B$1046,LIQUIDACION!$B$1046&gt;LIQUIDACION!$D$1043),366,365)),0)</f>
        <v>0</v>
      </c>
      <c r="AW226" s="618">
        <f>IF(AW$12=TRUE,(($V226*LIQUIDACION!$L$1047)*LIQUIDACION!$D$1045/IF(AND(LIQUIDACION!$D$1044&gt;LIQUIDACION!$B$1046,LIQUIDACION!$B$1046&gt;LIQUIDACION!$D$1043),366,365)),0)</f>
        <v>0</v>
      </c>
      <c r="AX226" s="618">
        <f>IF(AX$12=TRUE,(($W226*LIQUIDACION!$L$1047)*LIQUIDACION!$D$1045/IF(AND(LIQUIDACION!$D$1044&gt;LIQUIDACION!$B$1046,LIQUIDACION!$B$1046&gt;LIQUIDACION!$D$1043),366,365)),0)</f>
        <v>0</v>
      </c>
    </row>
    <row r="227" spans="2:50" x14ac:dyDescent="0.25">
      <c r="B227" s="121">
        <v>215</v>
      </c>
      <c r="C227" s="125"/>
      <c r="D227" s="170"/>
      <c r="E227" s="170"/>
      <c r="F227" s="170"/>
      <c r="G227" s="170">
        <f t="shared" si="17"/>
        <v>0</v>
      </c>
      <c r="H227" s="170">
        <f t="shared" si="18"/>
        <v>0</v>
      </c>
      <c r="I227" s="170"/>
      <c r="J227" s="170"/>
      <c r="K227" s="170"/>
      <c r="L227" s="170"/>
      <c r="M227" s="170"/>
      <c r="N227" s="170"/>
      <c r="O227" s="170"/>
      <c r="P227" s="170"/>
      <c r="Q227" s="170"/>
      <c r="R227" s="170"/>
      <c r="S227" s="170"/>
      <c r="T227" s="170"/>
      <c r="U227" s="170"/>
      <c r="V227" s="170"/>
      <c r="W227" s="170"/>
      <c r="X227" s="170"/>
      <c r="Y227" s="170"/>
      <c r="Z227" s="170"/>
      <c r="AA227" s="170"/>
      <c r="AB227" s="415">
        <f t="shared" si="19"/>
        <v>0</v>
      </c>
      <c r="AC227" s="415">
        <f t="shared" si="20"/>
        <v>0</v>
      </c>
      <c r="AE227" s="618">
        <f>IF(AE$12=TRUE,(($D227*LIQUIDACION!$L$1046)*LIQUIDACION!$D$1045/IF(AND(LIQUIDACION!$D$1044&gt;LIQUIDACION!$B$1046,LIQUIDACION!$B$1046&gt;LIQUIDACION!$D$1043),366,365)),0)</f>
        <v>0</v>
      </c>
      <c r="AF227" s="618">
        <f>IF(AF$12=TRUE,(($E227*LIQUIDACION!$L$1046)*LIQUIDACION!$D$1045/IF(AND(LIQUIDACION!$D$1044&gt;LIQUIDACION!$B$1046,LIQUIDACION!$B$1046&gt;LIQUIDACION!$D$1043),366,365)),0)</f>
        <v>0</v>
      </c>
      <c r="AG227" s="618">
        <f>IF(AG$12=TRUE,(($F227*LIQUIDACION!$L$1046)*LIQUIDACION!$D$1045/IF(AND(LIQUIDACION!$D$1044&gt;LIQUIDACION!$B$1046,LIQUIDACION!$B$1046&gt;LIQUIDACION!$D$1043),366,365)),0)</f>
        <v>0</v>
      </c>
      <c r="AH227" s="618">
        <f>IF(AH$12=TRUE,(($G227*LIQUIDACION!$L$1046)*LIQUIDACION!$D$1045/IF(AND(LIQUIDACION!$D$1044&gt;LIQUIDACION!$B$1046,LIQUIDACION!$B$1046&gt;LIQUIDACION!$D$1043),366,365)),0)</f>
        <v>0</v>
      </c>
      <c r="AI227" s="618">
        <f>IF(AI$12=TRUE,(($H227*LIQUIDACION!$L$1047)*LIQUIDACION!$D$1045/IF(AND(LIQUIDACION!$D$1044&gt;LIQUIDACION!$B$1046,LIQUIDACION!$B$1046&gt;LIQUIDACION!$D$1043),366,365)),0)</f>
        <v>0</v>
      </c>
      <c r="AJ227" s="618">
        <f>IF(AJ$12=TRUE,(($I227*LIQUIDACION!$L$1047)*LIQUIDACION!$D$1045/IF(AND(LIQUIDACION!$D$1044&gt;LIQUIDACION!$B$1046,LIQUIDACION!$B$1046&gt;LIQUIDACION!$D$1043),366,365)),0)</f>
        <v>0</v>
      </c>
      <c r="AK227" s="618">
        <f>IF(AK$12=TRUE,(($J227*LIQUIDACION!$L$1047)*LIQUIDACION!$D$1045/IF(AND(LIQUIDACION!$D$1044&gt;LIQUIDACION!$B$1046,LIQUIDACION!$B$1046&gt;LIQUIDACION!$D$1043),366,365)),0)</f>
        <v>0</v>
      </c>
      <c r="AL227" s="618">
        <f>IF(AL$12=TRUE,(($K227*LIQUIDACION!$L$1047)*LIQUIDACION!$D$1045/IF(AND(LIQUIDACION!$D$1044&gt;LIQUIDACION!$B$1046,LIQUIDACION!$B$1046&gt;LIQUIDACION!$D$1043),366,365)),0)</f>
        <v>0</v>
      </c>
      <c r="AM227" s="618">
        <f>IF(AM$12=TRUE,(($L227*LIQUIDACION!$L$1047)*LIQUIDACION!$D$1045/IF(AND(LIQUIDACION!$D$1044&gt;LIQUIDACION!$B$1046,LIQUIDACION!$B$1046&gt;LIQUIDACION!$D$1043),366,365)),0)</f>
        <v>0</v>
      </c>
      <c r="AN227" s="618">
        <f>IF(AN$12=TRUE,(($M227*LIQUIDACION!$L$1047)*LIQUIDACION!$D$1045/IF(AND(LIQUIDACION!$D$1044&gt;LIQUIDACION!$B$1046,LIQUIDACION!$B$1046&gt;LIQUIDACION!$D$1043),366,365)),0)</f>
        <v>0</v>
      </c>
      <c r="AO227" s="618">
        <f>IF(AO$12=TRUE,(($N227*LIQUIDACION!$L$1047)*LIQUIDACION!$D$1045/IF(AND(LIQUIDACION!$D$1044&gt;LIQUIDACION!$B$1046,LIQUIDACION!$B$1046&gt;LIQUIDACION!$D$1043),366,365)),0)</f>
        <v>0</v>
      </c>
      <c r="AP227" s="618">
        <f>IF(AP$12=TRUE,(($O227*LIQUIDACION!$L$1047)*LIQUIDACION!$D$1045/IF(AND(LIQUIDACION!$D$1044&gt;LIQUIDACION!$B$1046,LIQUIDACION!$B$1046&gt;LIQUIDACION!$D$1043),366,365)),0)</f>
        <v>0</v>
      </c>
      <c r="AQ227" s="618">
        <f>IF(AQ$12=TRUE,(($P227*LIQUIDACION!$L$1047)*LIQUIDACION!$D$1045/IF(AND(LIQUIDACION!$D$1044&gt;LIQUIDACION!$B$1046,LIQUIDACION!$B$1046&gt;LIQUIDACION!$D$1043),366,365)),0)</f>
        <v>0</v>
      </c>
      <c r="AR227" s="618">
        <f>IF(AR$12=TRUE,(($Q227*LIQUIDACION!$L$1047)*LIQUIDACION!$D$1045/IF(AND(LIQUIDACION!$D$1044&gt;LIQUIDACION!$B$1046,LIQUIDACION!$B$1046&gt;LIQUIDACION!$D$1043),366,365)),0)</f>
        <v>0</v>
      </c>
      <c r="AS227" s="618">
        <f>IF(AS$12=TRUE,(($R227*LIQUIDACION!$L$1047)*LIQUIDACION!$D$1045/IF(AND(LIQUIDACION!$D$1044&gt;LIQUIDACION!$B$1046,LIQUIDACION!$B$1046&gt;LIQUIDACION!$D$1043),366,365)),0)</f>
        <v>0</v>
      </c>
      <c r="AT227" s="618">
        <f>IF(AT$12=TRUE,(($S227*LIQUIDACION!$L$1047)*LIQUIDACION!$D$1045/IF(AND(LIQUIDACION!$D$1044&gt;LIQUIDACION!$B$1046,LIQUIDACION!$B$1046&gt;LIQUIDACION!$D$1043),366,365)),0)</f>
        <v>0</v>
      </c>
      <c r="AU227" s="618">
        <f>IF(AU$12=TRUE,(($T227*LIQUIDACION!$L$1047)*LIQUIDACION!$D$1045/IF(AND(LIQUIDACION!$D$1044&gt;LIQUIDACION!$B$1046,LIQUIDACION!$B$1046&gt;LIQUIDACION!$D$1043),366,365)),0)</f>
        <v>0</v>
      </c>
      <c r="AV227" s="618">
        <f>IF(AV$12=TRUE,(($U227*LIQUIDACION!$L$1047)*LIQUIDACION!$D$1045/IF(AND(LIQUIDACION!$D$1044&gt;LIQUIDACION!$B$1046,LIQUIDACION!$B$1046&gt;LIQUIDACION!$D$1043),366,365)),0)</f>
        <v>0</v>
      </c>
      <c r="AW227" s="618">
        <f>IF(AW$12=TRUE,(($V227*LIQUIDACION!$L$1047)*LIQUIDACION!$D$1045/IF(AND(LIQUIDACION!$D$1044&gt;LIQUIDACION!$B$1046,LIQUIDACION!$B$1046&gt;LIQUIDACION!$D$1043),366,365)),0)</f>
        <v>0</v>
      </c>
      <c r="AX227" s="618">
        <f>IF(AX$12=TRUE,(($W227*LIQUIDACION!$L$1047)*LIQUIDACION!$D$1045/IF(AND(LIQUIDACION!$D$1044&gt;LIQUIDACION!$B$1046,LIQUIDACION!$B$1046&gt;LIQUIDACION!$D$1043),366,365)),0)</f>
        <v>0</v>
      </c>
    </row>
    <row r="228" spans="2:50" x14ac:dyDescent="0.25">
      <c r="B228" s="123">
        <v>216</v>
      </c>
      <c r="C228" s="125"/>
      <c r="D228" s="170"/>
      <c r="E228" s="170"/>
      <c r="F228" s="170"/>
      <c r="G228" s="170">
        <f t="shared" si="17"/>
        <v>0</v>
      </c>
      <c r="H228" s="170">
        <f t="shared" si="18"/>
        <v>0</v>
      </c>
      <c r="I228" s="170"/>
      <c r="J228" s="170"/>
      <c r="K228" s="170"/>
      <c r="L228" s="170"/>
      <c r="M228" s="170"/>
      <c r="N228" s="170"/>
      <c r="O228" s="170"/>
      <c r="P228" s="170"/>
      <c r="Q228" s="170"/>
      <c r="R228" s="170"/>
      <c r="S228" s="170"/>
      <c r="T228" s="170"/>
      <c r="U228" s="170"/>
      <c r="V228" s="170"/>
      <c r="W228" s="170"/>
      <c r="X228" s="170"/>
      <c r="Y228" s="170"/>
      <c r="Z228" s="170"/>
      <c r="AA228" s="170"/>
      <c r="AB228" s="415">
        <f t="shared" si="19"/>
        <v>0</v>
      </c>
      <c r="AC228" s="415">
        <f t="shared" si="20"/>
        <v>0</v>
      </c>
      <c r="AE228" s="618">
        <f>IF(AE$12=TRUE,(($D228*LIQUIDACION!$L$1046)*LIQUIDACION!$D$1045/IF(AND(LIQUIDACION!$D$1044&gt;LIQUIDACION!$B$1046,LIQUIDACION!$B$1046&gt;LIQUIDACION!$D$1043),366,365)),0)</f>
        <v>0</v>
      </c>
      <c r="AF228" s="618">
        <f>IF(AF$12=TRUE,(($E228*LIQUIDACION!$L$1046)*LIQUIDACION!$D$1045/IF(AND(LIQUIDACION!$D$1044&gt;LIQUIDACION!$B$1046,LIQUIDACION!$B$1046&gt;LIQUIDACION!$D$1043),366,365)),0)</f>
        <v>0</v>
      </c>
      <c r="AG228" s="618">
        <f>IF(AG$12=TRUE,(($F228*LIQUIDACION!$L$1046)*LIQUIDACION!$D$1045/IF(AND(LIQUIDACION!$D$1044&gt;LIQUIDACION!$B$1046,LIQUIDACION!$B$1046&gt;LIQUIDACION!$D$1043),366,365)),0)</f>
        <v>0</v>
      </c>
      <c r="AH228" s="618">
        <f>IF(AH$12=TRUE,(($G228*LIQUIDACION!$L$1046)*LIQUIDACION!$D$1045/IF(AND(LIQUIDACION!$D$1044&gt;LIQUIDACION!$B$1046,LIQUIDACION!$B$1046&gt;LIQUIDACION!$D$1043),366,365)),0)</f>
        <v>0</v>
      </c>
      <c r="AI228" s="618">
        <f>IF(AI$12=TRUE,(($H228*LIQUIDACION!$L$1047)*LIQUIDACION!$D$1045/IF(AND(LIQUIDACION!$D$1044&gt;LIQUIDACION!$B$1046,LIQUIDACION!$B$1046&gt;LIQUIDACION!$D$1043),366,365)),0)</f>
        <v>0</v>
      </c>
      <c r="AJ228" s="618">
        <f>IF(AJ$12=TRUE,(($I228*LIQUIDACION!$L$1047)*LIQUIDACION!$D$1045/IF(AND(LIQUIDACION!$D$1044&gt;LIQUIDACION!$B$1046,LIQUIDACION!$B$1046&gt;LIQUIDACION!$D$1043),366,365)),0)</f>
        <v>0</v>
      </c>
      <c r="AK228" s="618">
        <f>IF(AK$12=TRUE,(($J228*LIQUIDACION!$L$1047)*LIQUIDACION!$D$1045/IF(AND(LIQUIDACION!$D$1044&gt;LIQUIDACION!$B$1046,LIQUIDACION!$B$1046&gt;LIQUIDACION!$D$1043),366,365)),0)</f>
        <v>0</v>
      </c>
      <c r="AL228" s="618">
        <f>IF(AL$12=TRUE,(($K228*LIQUIDACION!$L$1047)*LIQUIDACION!$D$1045/IF(AND(LIQUIDACION!$D$1044&gt;LIQUIDACION!$B$1046,LIQUIDACION!$B$1046&gt;LIQUIDACION!$D$1043),366,365)),0)</f>
        <v>0</v>
      </c>
      <c r="AM228" s="618">
        <f>IF(AM$12=TRUE,(($L228*LIQUIDACION!$L$1047)*LIQUIDACION!$D$1045/IF(AND(LIQUIDACION!$D$1044&gt;LIQUIDACION!$B$1046,LIQUIDACION!$B$1046&gt;LIQUIDACION!$D$1043),366,365)),0)</f>
        <v>0</v>
      </c>
      <c r="AN228" s="618">
        <f>IF(AN$12=TRUE,(($M228*LIQUIDACION!$L$1047)*LIQUIDACION!$D$1045/IF(AND(LIQUIDACION!$D$1044&gt;LIQUIDACION!$B$1046,LIQUIDACION!$B$1046&gt;LIQUIDACION!$D$1043),366,365)),0)</f>
        <v>0</v>
      </c>
      <c r="AO228" s="618">
        <f>IF(AO$12=TRUE,(($N228*LIQUIDACION!$L$1047)*LIQUIDACION!$D$1045/IF(AND(LIQUIDACION!$D$1044&gt;LIQUIDACION!$B$1046,LIQUIDACION!$B$1046&gt;LIQUIDACION!$D$1043),366,365)),0)</f>
        <v>0</v>
      </c>
      <c r="AP228" s="618">
        <f>IF(AP$12=TRUE,(($O228*LIQUIDACION!$L$1047)*LIQUIDACION!$D$1045/IF(AND(LIQUIDACION!$D$1044&gt;LIQUIDACION!$B$1046,LIQUIDACION!$B$1046&gt;LIQUIDACION!$D$1043),366,365)),0)</f>
        <v>0</v>
      </c>
      <c r="AQ228" s="618">
        <f>IF(AQ$12=TRUE,(($P228*LIQUIDACION!$L$1047)*LIQUIDACION!$D$1045/IF(AND(LIQUIDACION!$D$1044&gt;LIQUIDACION!$B$1046,LIQUIDACION!$B$1046&gt;LIQUIDACION!$D$1043),366,365)),0)</f>
        <v>0</v>
      </c>
      <c r="AR228" s="618">
        <f>IF(AR$12=TRUE,(($Q228*LIQUIDACION!$L$1047)*LIQUIDACION!$D$1045/IF(AND(LIQUIDACION!$D$1044&gt;LIQUIDACION!$B$1046,LIQUIDACION!$B$1046&gt;LIQUIDACION!$D$1043),366,365)),0)</f>
        <v>0</v>
      </c>
      <c r="AS228" s="618">
        <f>IF(AS$12=TRUE,(($R228*LIQUIDACION!$L$1047)*LIQUIDACION!$D$1045/IF(AND(LIQUIDACION!$D$1044&gt;LIQUIDACION!$B$1046,LIQUIDACION!$B$1046&gt;LIQUIDACION!$D$1043),366,365)),0)</f>
        <v>0</v>
      </c>
      <c r="AT228" s="618">
        <f>IF(AT$12=TRUE,(($S228*LIQUIDACION!$L$1047)*LIQUIDACION!$D$1045/IF(AND(LIQUIDACION!$D$1044&gt;LIQUIDACION!$B$1046,LIQUIDACION!$B$1046&gt;LIQUIDACION!$D$1043),366,365)),0)</f>
        <v>0</v>
      </c>
      <c r="AU228" s="618">
        <f>IF(AU$12=TRUE,(($T228*LIQUIDACION!$L$1047)*LIQUIDACION!$D$1045/IF(AND(LIQUIDACION!$D$1044&gt;LIQUIDACION!$B$1046,LIQUIDACION!$B$1046&gt;LIQUIDACION!$D$1043),366,365)),0)</f>
        <v>0</v>
      </c>
      <c r="AV228" s="618">
        <f>IF(AV$12=TRUE,(($U228*LIQUIDACION!$L$1047)*LIQUIDACION!$D$1045/IF(AND(LIQUIDACION!$D$1044&gt;LIQUIDACION!$B$1046,LIQUIDACION!$B$1046&gt;LIQUIDACION!$D$1043),366,365)),0)</f>
        <v>0</v>
      </c>
      <c r="AW228" s="618">
        <f>IF(AW$12=TRUE,(($V228*LIQUIDACION!$L$1047)*LIQUIDACION!$D$1045/IF(AND(LIQUIDACION!$D$1044&gt;LIQUIDACION!$B$1046,LIQUIDACION!$B$1046&gt;LIQUIDACION!$D$1043),366,365)),0)</f>
        <v>0</v>
      </c>
      <c r="AX228" s="618">
        <f>IF(AX$12=TRUE,(($W228*LIQUIDACION!$L$1047)*LIQUIDACION!$D$1045/IF(AND(LIQUIDACION!$D$1044&gt;LIQUIDACION!$B$1046,LIQUIDACION!$B$1046&gt;LIQUIDACION!$D$1043),366,365)),0)</f>
        <v>0</v>
      </c>
    </row>
    <row r="229" spans="2:50" x14ac:dyDescent="0.25">
      <c r="B229" s="121">
        <v>217</v>
      </c>
      <c r="C229" s="125"/>
      <c r="D229" s="170"/>
      <c r="E229" s="170"/>
      <c r="F229" s="170"/>
      <c r="G229" s="170">
        <f t="shared" si="17"/>
        <v>0</v>
      </c>
      <c r="H229" s="170">
        <f t="shared" si="18"/>
        <v>0</v>
      </c>
      <c r="I229" s="170"/>
      <c r="J229" s="170"/>
      <c r="K229" s="170"/>
      <c r="L229" s="170"/>
      <c r="M229" s="170"/>
      <c r="N229" s="170"/>
      <c r="O229" s="170"/>
      <c r="P229" s="170"/>
      <c r="Q229" s="170"/>
      <c r="R229" s="170"/>
      <c r="S229" s="170"/>
      <c r="T229" s="170"/>
      <c r="U229" s="170"/>
      <c r="V229" s="170"/>
      <c r="W229" s="170"/>
      <c r="X229" s="170"/>
      <c r="Y229" s="170"/>
      <c r="Z229" s="170"/>
      <c r="AA229" s="170"/>
      <c r="AB229" s="415">
        <f t="shared" si="19"/>
        <v>0</v>
      </c>
      <c r="AC229" s="415">
        <f t="shared" si="20"/>
        <v>0</v>
      </c>
      <c r="AE229" s="618">
        <f>IF(AE$12=TRUE,(($D229*LIQUIDACION!$L$1046)*LIQUIDACION!$D$1045/IF(AND(LIQUIDACION!$D$1044&gt;LIQUIDACION!$B$1046,LIQUIDACION!$B$1046&gt;LIQUIDACION!$D$1043),366,365)),0)</f>
        <v>0</v>
      </c>
      <c r="AF229" s="618">
        <f>IF(AF$12=TRUE,(($E229*LIQUIDACION!$L$1046)*LIQUIDACION!$D$1045/IF(AND(LIQUIDACION!$D$1044&gt;LIQUIDACION!$B$1046,LIQUIDACION!$B$1046&gt;LIQUIDACION!$D$1043),366,365)),0)</f>
        <v>0</v>
      </c>
      <c r="AG229" s="618">
        <f>IF(AG$12=TRUE,(($F229*LIQUIDACION!$L$1046)*LIQUIDACION!$D$1045/IF(AND(LIQUIDACION!$D$1044&gt;LIQUIDACION!$B$1046,LIQUIDACION!$B$1046&gt;LIQUIDACION!$D$1043),366,365)),0)</f>
        <v>0</v>
      </c>
      <c r="AH229" s="618">
        <f>IF(AH$12=TRUE,(($G229*LIQUIDACION!$L$1046)*LIQUIDACION!$D$1045/IF(AND(LIQUIDACION!$D$1044&gt;LIQUIDACION!$B$1046,LIQUIDACION!$B$1046&gt;LIQUIDACION!$D$1043),366,365)),0)</f>
        <v>0</v>
      </c>
      <c r="AI229" s="618">
        <f>IF(AI$12=TRUE,(($H229*LIQUIDACION!$L$1047)*LIQUIDACION!$D$1045/IF(AND(LIQUIDACION!$D$1044&gt;LIQUIDACION!$B$1046,LIQUIDACION!$B$1046&gt;LIQUIDACION!$D$1043),366,365)),0)</f>
        <v>0</v>
      </c>
      <c r="AJ229" s="618">
        <f>IF(AJ$12=TRUE,(($I229*LIQUIDACION!$L$1047)*LIQUIDACION!$D$1045/IF(AND(LIQUIDACION!$D$1044&gt;LIQUIDACION!$B$1046,LIQUIDACION!$B$1046&gt;LIQUIDACION!$D$1043),366,365)),0)</f>
        <v>0</v>
      </c>
      <c r="AK229" s="618">
        <f>IF(AK$12=TRUE,(($J229*LIQUIDACION!$L$1047)*LIQUIDACION!$D$1045/IF(AND(LIQUIDACION!$D$1044&gt;LIQUIDACION!$B$1046,LIQUIDACION!$B$1046&gt;LIQUIDACION!$D$1043),366,365)),0)</f>
        <v>0</v>
      </c>
      <c r="AL229" s="618">
        <f>IF(AL$12=TRUE,(($K229*LIQUIDACION!$L$1047)*LIQUIDACION!$D$1045/IF(AND(LIQUIDACION!$D$1044&gt;LIQUIDACION!$B$1046,LIQUIDACION!$B$1046&gt;LIQUIDACION!$D$1043),366,365)),0)</f>
        <v>0</v>
      </c>
      <c r="AM229" s="618">
        <f>IF(AM$12=TRUE,(($L229*LIQUIDACION!$L$1047)*LIQUIDACION!$D$1045/IF(AND(LIQUIDACION!$D$1044&gt;LIQUIDACION!$B$1046,LIQUIDACION!$B$1046&gt;LIQUIDACION!$D$1043),366,365)),0)</f>
        <v>0</v>
      </c>
      <c r="AN229" s="618">
        <f>IF(AN$12=TRUE,(($M229*LIQUIDACION!$L$1047)*LIQUIDACION!$D$1045/IF(AND(LIQUIDACION!$D$1044&gt;LIQUIDACION!$B$1046,LIQUIDACION!$B$1046&gt;LIQUIDACION!$D$1043),366,365)),0)</f>
        <v>0</v>
      </c>
      <c r="AO229" s="618">
        <f>IF(AO$12=TRUE,(($N229*LIQUIDACION!$L$1047)*LIQUIDACION!$D$1045/IF(AND(LIQUIDACION!$D$1044&gt;LIQUIDACION!$B$1046,LIQUIDACION!$B$1046&gt;LIQUIDACION!$D$1043),366,365)),0)</f>
        <v>0</v>
      </c>
      <c r="AP229" s="618">
        <f>IF(AP$12=TRUE,(($O229*LIQUIDACION!$L$1047)*LIQUIDACION!$D$1045/IF(AND(LIQUIDACION!$D$1044&gt;LIQUIDACION!$B$1046,LIQUIDACION!$B$1046&gt;LIQUIDACION!$D$1043),366,365)),0)</f>
        <v>0</v>
      </c>
      <c r="AQ229" s="618">
        <f>IF(AQ$12=TRUE,(($P229*LIQUIDACION!$L$1047)*LIQUIDACION!$D$1045/IF(AND(LIQUIDACION!$D$1044&gt;LIQUIDACION!$B$1046,LIQUIDACION!$B$1046&gt;LIQUIDACION!$D$1043),366,365)),0)</f>
        <v>0</v>
      </c>
      <c r="AR229" s="618">
        <f>IF(AR$12=TRUE,(($Q229*LIQUIDACION!$L$1047)*LIQUIDACION!$D$1045/IF(AND(LIQUIDACION!$D$1044&gt;LIQUIDACION!$B$1046,LIQUIDACION!$B$1046&gt;LIQUIDACION!$D$1043),366,365)),0)</f>
        <v>0</v>
      </c>
      <c r="AS229" s="618">
        <f>IF(AS$12=TRUE,(($R229*LIQUIDACION!$L$1047)*LIQUIDACION!$D$1045/IF(AND(LIQUIDACION!$D$1044&gt;LIQUIDACION!$B$1046,LIQUIDACION!$B$1046&gt;LIQUIDACION!$D$1043),366,365)),0)</f>
        <v>0</v>
      </c>
      <c r="AT229" s="618">
        <f>IF(AT$12=TRUE,(($S229*LIQUIDACION!$L$1047)*LIQUIDACION!$D$1045/IF(AND(LIQUIDACION!$D$1044&gt;LIQUIDACION!$B$1046,LIQUIDACION!$B$1046&gt;LIQUIDACION!$D$1043),366,365)),0)</f>
        <v>0</v>
      </c>
      <c r="AU229" s="618">
        <f>IF(AU$12=TRUE,(($T229*LIQUIDACION!$L$1047)*LIQUIDACION!$D$1045/IF(AND(LIQUIDACION!$D$1044&gt;LIQUIDACION!$B$1046,LIQUIDACION!$B$1046&gt;LIQUIDACION!$D$1043),366,365)),0)</f>
        <v>0</v>
      </c>
      <c r="AV229" s="618">
        <f>IF(AV$12=TRUE,(($U229*LIQUIDACION!$L$1047)*LIQUIDACION!$D$1045/IF(AND(LIQUIDACION!$D$1044&gt;LIQUIDACION!$B$1046,LIQUIDACION!$B$1046&gt;LIQUIDACION!$D$1043),366,365)),0)</f>
        <v>0</v>
      </c>
      <c r="AW229" s="618">
        <f>IF(AW$12=TRUE,(($V229*LIQUIDACION!$L$1047)*LIQUIDACION!$D$1045/IF(AND(LIQUIDACION!$D$1044&gt;LIQUIDACION!$B$1046,LIQUIDACION!$B$1046&gt;LIQUIDACION!$D$1043),366,365)),0)</f>
        <v>0</v>
      </c>
      <c r="AX229" s="618">
        <f>IF(AX$12=TRUE,(($W229*LIQUIDACION!$L$1047)*LIQUIDACION!$D$1045/IF(AND(LIQUIDACION!$D$1044&gt;LIQUIDACION!$B$1046,LIQUIDACION!$B$1046&gt;LIQUIDACION!$D$1043),366,365)),0)</f>
        <v>0</v>
      </c>
    </row>
    <row r="230" spans="2:50" x14ac:dyDescent="0.25">
      <c r="B230" s="123">
        <v>218</v>
      </c>
      <c r="C230" s="125"/>
      <c r="D230" s="170"/>
      <c r="E230" s="170"/>
      <c r="F230" s="170"/>
      <c r="G230" s="170">
        <f t="shared" si="17"/>
        <v>0</v>
      </c>
      <c r="H230" s="170">
        <f t="shared" si="18"/>
        <v>0</v>
      </c>
      <c r="I230" s="170"/>
      <c r="J230" s="170"/>
      <c r="K230" s="170"/>
      <c r="L230" s="170"/>
      <c r="M230" s="170"/>
      <c r="N230" s="170"/>
      <c r="O230" s="170"/>
      <c r="P230" s="170"/>
      <c r="Q230" s="170"/>
      <c r="R230" s="170"/>
      <c r="S230" s="170"/>
      <c r="T230" s="170"/>
      <c r="U230" s="170"/>
      <c r="V230" s="170"/>
      <c r="W230" s="170"/>
      <c r="X230" s="170"/>
      <c r="Y230" s="170"/>
      <c r="Z230" s="170"/>
      <c r="AA230" s="170"/>
      <c r="AB230" s="415">
        <f t="shared" si="19"/>
        <v>0</v>
      </c>
      <c r="AC230" s="415">
        <f t="shared" si="20"/>
        <v>0</v>
      </c>
      <c r="AE230" s="618">
        <f>IF(AE$12=TRUE,(($D230*LIQUIDACION!$L$1046)*LIQUIDACION!$D$1045/IF(AND(LIQUIDACION!$D$1044&gt;LIQUIDACION!$B$1046,LIQUIDACION!$B$1046&gt;LIQUIDACION!$D$1043),366,365)),0)</f>
        <v>0</v>
      </c>
      <c r="AF230" s="618">
        <f>IF(AF$12=TRUE,(($E230*LIQUIDACION!$L$1046)*LIQUIDACION!$D$1045/IF(AND(LIQUIDACION!$D$1044&gt;LIQUIDACION!$B$1046,LIQUIDACION!$B$1046&gt;LIQUIDACION!$D$1043),366,365)),0)</f>
        <v>0</v>
      </c>
      <c r="AG230" s="618">
        <f>IF(AG$12=TRUE,(($F230*LIQUIDACION!$L$1046)*LIQUIDACION!$D$1045/IF(AND(LIQUIDACION!$D$1044&gt;LIQUIDACION!$B$1046,LIQUIDACION!$B$1046&gt;LIQUIDACION!$D$1043),366,365)),0)</f>
        <v>0</v>
      </c>
      <c r="AH230" s="618">
        <f>IF(AH$12=TRUE,(($G230*LIQUIDACION!$L$1046)*LIQUIDACION!$D$1045/IF(AND(LIQUIDACION!$D$1044&gt;LIQUIDACION!$B$1046,LIQUIDACION!$B$1046&gt;LIQUIDACION!$D$1043),366,365)),0)</f>
        <v>0</v>
      </c>
      <c r="AI230" s="618">
        <f>IF(AI$12=TRUE,(($H230*LIQUIDACION!$L$1047)*LIQUIDACION!$D$1045/IF(AND(LIQUIDACION!$D$1044&gt;LIQUIDACION!$B$1046,LIQUIDACION!$B$1046&gt;LIQUIDACION!$D$1043),366,365)),0)</f>
        <v>0</v>
      </c>
      <c r="AJ230" s="618">
        <f>IF(AJ$12=TRUE,(($I230*LIQUIDACION!$L$1047)*LIQUIDACION!$D$1045/IF(AND(LIQUIDACION!$D$1044&gt;LIQUIDACION!$B$1046,LIQUIDACION!$B$1046&gt;LIQUIDACION!$D$1043),366,365)),0)</f>
        <v>0</v>
      </c>
      <c r="AK230" s="618">
        <f>IF(AK$12=TRUE,(($J230*LIQUIDACION!$L$1047)*LIQUIDACION!$D$1045/IF(AND(LIQUIDACION!$D$1044&gt;LIQUIDACION!$B$1046,LIQUIDACION!$B$1046&gt;LIQUIDACION!$D$1043),366,365)),0)</f>
        <v>0</v>
      </c>
      <c r="AL230" s="618">
        <f>IF(AL$12=TRUE,(($K230*LIQUIDACION!$L$1047)*LIQUIDACION!$D$1045/IF(AND(LIQUIDACION!$D$1044&gt;LIQUIDACION!$B$1046,LIQUIDACION!$B$1046&gt;LIQUIDACION!$D$1043),366,365)),0)</f>
        <v>0</v>
      </c>
      <c r="AM230" s="618">
        <f>IF(AM$12=TRUE,(($L230*LIQUIDACION!$L$1047)*LIQUIDACION!$D$1045/IF(AND(LIQUIDACION!$D$1044&gt;LIQUIDACION!$B$1046,LIQUIDACION!$B$1046&gt;LIQUIDACION!$D$1043),366,365)),0)</f>
        <v>0</v>
      </c>
      <c r="AN230" s="618">
        <f>IF(AN$12=TRUE,(($M230*LIQUIDACION!$L$1047)*LIQUIDACION!$D$1045/IF(AND(LIQUIDACION!$D$1044&gt;LIQUIDACION!$B$1046,LIQUIDACION!$B$1046&gt;LIQUIDACION!$D$1043),366,365)),0)</f>
        <v>0</v>
      </c>
      <c r="AO230" s="618">
        <f>IF(AO$12=TRUE,(($N230*LIQUIDACION!$L$1047)*LIQUIDACION!$D$1045/IF(AND(LIQUIDACION!$D$1044&gt;LIQUIDACION!$B$1046,LIQUIDACION!$B$1046&gt;LIQUIDACION!$D$1043),366,365)),0)</f>
        <v>0</v>
      </c>
      <c r="AP230" s="618">
        <f>IF(AP$12=TRUE,(($O230*LIQUIDACION!$L$1047)*LIQUIDACION!$D$1045/IF(AND(LIQUIDACION!$D$1044&gt;LIQUIDACION!$B$1046,LIQUIDACION!$B$1046&gt;LIQUIDACION!$D$1043),366,365)),0)</f>
        <v>0</v>
      </c>
      <c r="AQ230" s="618">
        <f>IF(AQ$12=TRUE,(($P230*LIQUIDACION!$L$1047)*LIQUIDACION!$D$1045/IF(AND(LIQUIDACION!$D$1044&gt;LIQUIDACION!$B$1046,LIQUIDACION!$B$1046&gt;LIQUIDACION!$D$1043),366,365)),0)</f>
        <v>0</v>
      </c>
      <c r="AR230" s="618">
        <f>IF(AR$12=TRUE,(($Q230*LIQUIDACION!$L$1047)*LIQUIDACION!$D$1045/IF(AND(LIQUIDACION!$D$1044&gt;LIQUIDACION!$B$1046,LIQUIDACION!$B$1046&gt;LIQUIDACION!$D$1043),366,365)),0)</f>
        <v>0</v>
      </c>
      <c r="AS230" s="618">
        <f>IF(AS$12=TRUE,(($R230*LIQUIDACION!$L$1047)*LIQUIDACION!$D$1045/IF(AND(LIQUIDACION!$D$1044&gt;LIQUIDACION!$B$1046,LIQUIDACION!$B$1046&gt;LIQUIDACION!$D$1043),366,365)),0)</f>
        <v>0</v>
      </c>
      <c r="AT230" s="618">
        <f>IF(AT$12=TRUE,(($S230*LIQUIDACION!$L$1047)*LIQUIDACION!$D$1045/IF(AND(LIQUIDACION!$D$1044&gt;LIQUIDACION!$B$1046,LIQUIDACION!$B$1046&gt;LIQUIDACION!$D$1043),366,365)),0)</f>
        <v>0</v>
      </c>
      <c r="AU230" s="618">
        <f>IF(AU$12=TRUE,(($T230*LIQUIDACION!$L$1047)*LIQUIDACION!$D$1045/IF(AND(LIQUIDACION!$D$1044&gt;LIQUIDACION!$B$1046,LIQUIDACION!$B$1046&gt;LIQUIDACION!$D$1043),366,365)),0)</f>
        <v>0</v>
      </c>
      <c r="AV230" s="618">
        <f>IF(AV$12=TRUE,(($U230*LIQUIDACION!$L$1047)*LIQUIDACION!$D$1045/IF(AND(LIQUIDACION!$D$1044&gt;LIQUIDACION!$B$1046,LIQUIDACION!$B$1046&gt;LIQUIDACION!$D$1043),366,365)),0)</f>
        <v>0</v>
      </c>
      <c r="AW230" s="618">
        <f>IF(AW$12=TRUE,(($V230*LIQUIDACION!$L$1047)*LIQUIDACION!$D$1045/IF(AND(LIQUIDACION!$D$1044&gt;LIQUIDACION!$B$1046,LIQUIDACION!$B$1046&gt;LIQUIDACION!$D$1043),366,365)),0)</f>
        <v>0</v>
      </c>
      <c r="AX230" s="618">
        <f>IF(AX$12=TRUE,(($W230*LIQUIDACION!$L$1047)*LIQUIDACION!$D$1045/IF(AND(LIQUIDACION!$D$1044&gt;LIQUIDACION!$B$1046,LIQUIDACION!$B$1046&gt;LIQUIDACION!$D$1043),366,365)),0)</f>
        <v>0</v>
      </c>
    </row>
    <row r="231" spans="2:50" x14ac:dyDescent="0.25">
      <c r="B231" s="121">
        <v>219</v>
      </c>
      <c r="C231" s="125"/>
      <c r="D231" s="170"/>
      <c r="E231" s="170"/>
      <c r="F231" s="170"/>
      <c r="G231" s="170">
        <f t="shared" si="17"/>
        <v>0</v>
      </c>
      <c r="H231" s="170">
        <f t="shared" si="18"/>
        <v>0</v>
      </c>
      <c r="I231" s="170"/>
      <c r="J231" s="170"/>
      <c r="K231" s="170"/>
      <c r="L231" s="170"/>
      <c r="M231" s="170"/>
      <c r="N231" s="170"/>
      <c r="O231" s="170"/>
      <c r="P231" s="170"/>
      <c r="Q231" s="170"/>
      <c r="R231" s="170"/>
      <c r="S231" s="170"/>
      <c r="T231" s="170"/>
      <c r="U231" s="170"/>
      <c r="V231" s="170"/>
      <c r="W231" s="170"/>
      <c r="X231" s="170"/>
      <c r="Y231" s="170"/>
      <c r="Z231" s="170"/>
      <c r="AA231" s="170"/>
      <c r="AB231" s="415">
        <f t="shared" si="19"/>
        <v>0</v>
      </c>
      <c r="AC231" s="415">
        <f t="shared" si="20"/>
        <v>0</v>
      </c>
      <c r="AE231" s="618">
        <f>IF(AE$12=TRUE,(($D231*LIQUIDACION!$L$1046)*LIQUIDACION!$D$1045/IF(AND(LIQUIDACION!$D$1044&gt;LIQUIDACION!$B$1046,LIQUIDACION!$B$1046&gt;LIQUIDACION!$D$1043),366,365)),0)</f>
        <v>0</v>
      </c>
      <c r="AF231" s="618">
        <f>IF(AF$12=TRUE,(($E231*LIQUIDACION!$L$1046)*LIQUIDACION!$D$1045/IF(AND(LIQUIDACION!$D$1044&gt;LIQUIDACION!$B$1046,LIQUIDACION!$B$1046&gt;LIQUIDACION!$D$1043),366,365)),0)</f>
        <v>0</v>
      </c>
      <c r="AG231" s="618">
        <f>IF(AG$12=TRUE,(($F231*LIQUIDACION!$L$1046)*LIQUIDACION!$D$1045/IF(AND(LIQUIDACION!$D$1044&gt;LIQUIDACION!$B$1046,LIQUIDACION!$B$1046&gt;LIQUIDACION!$D$1043),366,365)),0)</f>
        <v>0</v>
      </c>
      <c r="AH231" s="618">
        <f>IF(AH$12=TRUE,(($G231*LIQUIDACION!$L$1046)*LIQUIDACION!$D$1045/IF(AND(LIQUIDACION!$D$1044&gt;LIQUIDACION!$B$1046,LIQUIDACION!$B$1046&gt;LIQUIDACION!$D$1043),366,365)),0)</f>
        <v>0</v>
      </c>
      <c r="AI231" s="618">
        <f>IF(AI$12=TRUE,(($H231*LIQUIDACION!$L$1047)*LIQUIDACION!$D$1045/IF(AND(LIQUIDACION!$D$1044&gt;LIQUIDACION!$B$1046,LIQUIDACION!$B$1046&gt;LIQUIDACION!$D$1043),366,365)),0)</f>
        <v>0</v>
      </c>
      <c r="AJ231" s="618">
        <f>IF(AJ$12=TRUE,(($I231*LIQUIDACION!$L$1047)*LIQUIDACION!$D$1045/IF(AND(LIQUIDACION!$D$1044&gt;LIQUIDACION!$B$1046,LIQUIDACION!$B$1046&gt;LIQUIDACION!$D$1043),366,365)),0)</f>
        <v>0</v>
      </c>
      <c r="AK231" s="618">
        <f>IF(AK$12=TRUE,(($J231*LIQUIDACION!$L$1047)*LIQUIDACION!$D$1045/IF(AND(LIQUIDACION!$D$1044&gt;LIQUIDACION!$B$1046,LIQUIDACION!$B$1046&gt;LIQUIDACION!$D$1043),366,365)),0)</f>
        <v>0</v>
      </c>
      <c r="AL231" s="618">
        <f>IF(AL$12=TRUE,(($K231*LIQUIDACION!$L$1047)*LIQUIDACION!$D$1045/IF(AND(LIQUIDACION!$D$1044&gt;LIQUIDACION!$B$1046,LIQUIDACION!$B$1046&gt;LIQUIDACION!$D$1043),366,365)),0)</f>
        <v>0</v>
      </c>
      <c r="AM231" s="618">
        <f>IF(AM$12=TRUE,(($L231*LIQUIDACION!$L$1047)*LIQUIDACION!$D$1045/IF(AND(LIQUIDACION!$D$1044&gt;LIQUIDACION!$B$1046,LIQUIDACION!$B$1046&gt;LIQUIDACION!$D$1043),366,365)),0)</f>
        <v>0</v>
      </c>
      <c r="AN231" s="618">
        <f>IF(AN$12=TRUE,(($M231*LIQUIDACION!$L$1047)*LIQUIDACION!$D$1045/IF(AND(LIQUIDACION!$D$1044&gt;LIQUIDACION!$B$1046,LIQUIDACION!$B$1046&gt;LIQUIDACION!$D$1043),366,365)),0)</f>
        <v>0</v>
      </c>
      <c r="AO231" s="618">
        <f>IF(AO$12=TRUE,(($N231*LIQUIDACION!$L$1047)*LIQUIDACION!$D$1045/IF(AND(LIQUIDACION!$D$1044&gt;LIQUIDACION!$B$1046,LIQUIDACION!$B$1046&gt;LIQUIDACION!$D$1043),366,365)),0)</f>
        <v>0</v>
      </c>
      <c r="AP231" s="618">
        <f>IF(AP$12=TRUE,(($O231*LIQUIDACION!$L$1047)*LIQUIDACION!$D$1045/IF(AND(LIQUIDACION!$D$1044&gt;LIQUIDACION!$B$1046,LIQUIDACION!$B$1046&gt;LIQUIDACION!$D$1043),366,365)),0)</f>
        <v>0</v>
      </c>
      <c r="AQ231" s="618">
        <f>IF(AQ$12=TRUE,(($P231*LIQUIDACION!$L$1047)*LIQUIDACION!$D$1045/IF(AND(LIQUIDACION!$D$1044&gt;LIQUIDACION!$B$1046,LIQUIDACION!$B$1046&gt;LIQUIDACION!$D$1043),366,365)),0)</f>
        <v>0</v>
      </c>
      <c r="AR231" s="618">
        <f>IF(AR$12=TRUE,(($Q231*LIQUIDACION!$L$1047)*LIQUIDACION!$D$1045/IF(AND(LIQUIDACION!$D$1044&gt;LIQUIDACION!$B$1046,LIQUIDACION!$B$1046&gt;LIQUIDACION!$D$1043),366,365)),0)</f>
        <v>0</v>
      </c>
      <c r="AS231" s="618">
        <f>IF(AS$12=TRUE,(($R231*LIQUIDACION!$L$1047)*LIQUIDACION!$D$1045/IF(AND(LIQUIDACION!$D$1044&gt;LIQUIDACION!$B$1046,LIQUIDACION!$B$1046&gt;LIQUIDACION!$D$1043),366,365)),0)</f>
        <v>0</v>
      </c>
      <c r="AT231" s="618">
        <f>IF(AT$12=TRUE,(($S231*LIQUIDACION!$L$1047)*LIQUIDACION!$D$1045/IF(AND(LIQUIDACION!$D$1044&gt;LIQUIDACION!$B$1046,LIQUIDACION!$B$1046&gt;LIQUIDACION!$D$1043),366,365)),0)</f>
        <v>0</v>
      </c>
      <c r="AU231" s="618">
        <f>IF(AU$12=TRUE,(($T231*LIQUIDACION!$L$1047)*LIQUIDACION!$D$1045/IF(AND(LIQUIDACION!$D$1044&gt;LIQUIDACION!$B$1046,LIQUIDACION!$B$1046&gt;LIQUIDACION!$D$1043),366,365)),0)</f>
        <v>0</v>
      </c>
      <c r="AV231" s="618">
        <f>IF(AV$12=TRUE,(($U231*LIQUIDACION!$L$1047)*LIQUIDACION!$D$1045/IF(AND(LIQUIDACION!$D$1044&gt;LIQUIDACION!$B$1046,LIQUIDACION!$B$1046&gt;LIQUIDACION!$D$1043),366,365)),0)</f>
        <v>0</v>
      </c>
      <c r="AW231" s="618">
        <f>IF(AW$12=TRUE,(($V231*LIQUIDACION!$L$1047)*LIQUIDACION!$D$1045/IF(AND(LIQUIDACION!$D$1044&gt;LIQUIDACION!$B$1046,LIQUIDACION!$B$1046&gt;LIQUIDACION!$D$1043),366,365)),0)</f>
        <v>0</v>
      </c>
      <c r="AX231" s="618">
        <f>IF(AX$12=TRUE,(($W231*LIQUIDACION!$L$1047)*LIQUIDACION!$D$1045/IF(AND(LIQUIDACION!$D$1044&gt;LIQUIDACION!$B$1046,LIQUIDACION!$B$1046&gt;LIQUIDACION!$D$1043),366,365)),0)</f>
        <v>0</v>
      </c>
    </row>
    <row r="232" spans="2:50" x14ac:dyDescent="0.25">
      <c r="B232" s="123">
        <v>220</v>
      </c>
      <c r="C232" s="125"/>
      <c r="D232" s="170"/>
      <c r="E232" s="170"/>
      <c r="F232" s="170"/>
      <c r="G232" s="170">
        <f t="shared" si="17"/>
        <v>0</v>
      </c>
      <c r="H232" s="170">
        <f t="shared" si="18"/>
        <v>0</v>
      </c>
      <c r="I232" s="170"/>
      <c r="J232" s="170"/>
      <c r="K232" s="170"/>
      <c r="L232" s="170"/>
      <c r="M232" s="170"/>
      <c r="N232" s="170"/>
      <c r="O232" s="170"/>
      <c r="P232" s="170"/>
      <c r="Q232" s="170"/>
      <c r="R232" s="170"/>
      <c r="S232" s="170"/>
      <c r="T232" s="170"/>
      <c r="U232" s="170"/>
      <c r="V232" s="170"/>
      <c r="W232" s="170"/>
      <c r="X232" s="170"/>
      <c r="Y232" s="170"/>
      <c r="Z232" s="170"/>
      <c r="AA232" s="170"/>
      <c r="AB232" s="415">
        <f t="shared" si="19"/>
        <v>0</v>
      </c>
      <c r="AC232" s="415">
        <f t="shared" si="20"/>
        <v>0</v>
      </c>
      <c r="AE232" s="618">
        <f>IF(AE$12=TRUE,(($D232*LIQUIDACION!$L$1046)*LIQUIDACION!$D$1045/IF(AND(LIQUIDACION!$D$1044&gt;LIQUIDACION!$B$1046,LIQUIDACION!$B$1046&gt;LIQUIDACION!$D$1043),366,365)),0)</f>
        <v>0</v>
      </c>
      <c r="AF232" s="618">
        <f>IF(AF$12=TRUE,(($E232*LIQUIDACION!$L$1046)*LIQUIDACION!$D$1045/IF(AND(LIQUIDACION!$D$1044&gt;LIQUIDACION!$B$1046,LIQUIDACION!$B$1046&gt;LIQUIDACION!$D$1043),366,365)),0)</f>
        <v>0</v>
      </c>
      <c r="AG232" s="618">
        <f>IF(AG$12=TRUE,(($F232*LIQUIDACION!$L$1046)*LIQUIDACION!$D$1045/IF(AND(LIQUIDACION!$D$1044&gt;LIQUIDACION!$B$1046,LIQUIDACION!$B$1046&gt;LIQUIDACION!$D$1043),366,365)),0)</f>
        <v>0</v>
      </c>
      <c r="AH232" s="618">
        <f>IF(AH$12=TRUE,(($G232*LIQUIDACION!$L$1046)*LIQUIDACION!$D$1045/IF(AND(LIQUIDACION!$D$1044&gt;LIQUIDACION!$B$1046,LIQUIDACION!$B$1046&gt;LIQUIDACION!$D$1043),366,365)),0)</f>
        <v>0</v>
      </c>
      <c r="AI232" s="618">
        <f>IF(AI$12=TRUE,(($H232*LIQUIDACION!$L$1047)*LIQUIDACION!$D$1045/IF(AND(LIQUIDACION!$D$1044&gt;LIQUIDACION!$B$1046,LIQUIDACION!$B$1046&gt;LIQUIDACION!$D$1043),366,365)),0)</f>
        <v>0</v>
      </c>
      <c r="AJ232" s="618">
        <f>IF(AJ$12=TRUE,(($I232*LIQUIDACION!$L$1047)*LIQUIDACION!$D$1045/IF(AND(LIQUIDACION!$D$1044&gt;LIQUIDACION!$B$1046,LIQUIDACION!$B$1046&gt;LIQUIDACION!$D$1043),366,365)),0)</f>
        <v>0</v>
      </c>
      <c r="AK232" s="618">
        <f>IF(AK$12=TRUE,(($J232*LIQUIDACION!$L$1047)*LIQUIDACION!$D$1045/IF(AND(LIQUIDACION!$D$1044&gt;LIQUIDACION!$B$1046,LIQUIDACION!$B$1046&gt;LIQUIDACION!$D$1043),366,365)),0)</f>
        <v>0</v>
      </c>
      <c r="AL232" s="618">
        <f>IF(AL$12=TRUE,(($K232*LIQUIDACION!$L$1047)*LIQUIDACION!$D$1045/IF(AND(LIQUIDACION!$D$1044&gt;LIQUIDACION!$B$1046,LIQUIDACION!$B$1046&gt;LIQUIDACION!$D$1043),366,365)),0)</f>
        <v>0</v>
      </c>
      <c r="AM232" s="618">
        <f>IF(AM$12=TRUE,(($L232*LIQUIDACION!$L$1047)*LIQUIDACION!$D$1045/IF(AND(LIQUIDACION!$D$1044&gt;LIQUIDACION!$B$1046,LIQUIDACION!$B$1046&gt;LIQUIDACION!$D$1043),366,365)),0)</f>
        <v>0</v>
      </c>
      <c r="AN232" s="618">
        <f>IF(AN$12=TRUE,(($M232*LIQUIDACION!$L$1047)*LIQUIDACION!$D$1045/IF(AND(LIQUIDACION!$D$1044&gt;LIQUIDACION!$B$1046,LIQUIDACION!$B$1046&gt;LIQUIDACION!$D$1043),366,365)),0)</f>
        <v>0</v>
      </c>
      <c r="AO232" s="618">
        <f>IF(AO$12=TRUE,(($N232*LIQUIDACION!$L$1047)*LIQUIDACION!$D$1045/IF(AND(LIQUIDACION!$D$1044&gt;LIQUIDACION!$B$1046,LIQUIDACION!$B$1046&gt;LIQUIDACION!$D$1043),366,365)),0)</f>
        <v>0</v>
      </c>
      <c r="AP232" s="618">
        <f>IF(AP$12=TRUE,(($O232*LIQUIDACION!$L$1047)*LIQUIDACION!$D$1045/IF(AND(LIQUIDACION!$D$1044&gt;LIQUIDACION!$B$1046,LIQUIDACION!$B$1046&gt;LIQUIDACION!$D$1043),366,365)),0)</f>
        <v>0</v>
      </c>
      <c r="AQ232" s="618">
        <f>IF(AQ$12=TRUE,(($P232*LIQUIDACION!$L$1047)*LIQUIDACION!$D$1045/IF(AND(LIQUIDACION!$D$1044&gt;LIQUIDACION!$B$1046,LIQUIDACION!$B$1046&gt;LIQUIDACION!$D$1043),366,365)),0)</f>
        <v>0</v>
      </c>
      <c r="AR232" s="618">
        <f>IF(AR$12=TRUE,(($Q232*LIQUIDACION!$L$1047)*LIQUIDACION!$D$1045/IF(AND(LIQUIDACION!$D$1044&gt;LIQUIDACION!$B$1046,LIQUIDACION!$B$1046&gt;LIQUIDACION!$D$1043),366,365)),0)</f>
        <v>0</v>
      </c>
      <c r="AS232" s="618">
        <f>IF(AS$12=TRUE,(($R232*LIQUIDACION!$L$1047)*LIQUIDACION!$D$1045/IF(AND(LIQUIDACION!$D$1044&gt;LIQUIDACION!$B$1046,LIQUIDACION!$B$1046&gt;LIQUIDACION!$D$1043),366,365)),0)</f>
        <v>0</v>
      </c>
      <c r="AT232" s="618">
        <f>IF(AT$12=TRUE,(($S232*LIQUIDACION!$L$1047)*LIQUIDACION!$D$1045/IF(AND(LIQUIDACION!$D$1044&gt;LIQUIDACION!$B$1046,LIQUIDACION!$B$1046&gt;LIQUIDACION!$D$1043),366,365)),0)</f>
        <v>0</v>
      </c>
      <c r="AU232" s="618">
        <f>IF(AU$12=TRUE,(($T232*LIQUIDACION!$L$1047)*LIQUIDACION!$D$1045/IF(AND(LIQUIDACION!$D$1044&gt;LIQUIDACION!$B$1046,LIQUIDACION!$B$1046&gt;LIQUIDACION!$D$1043),366,365)),0)</f>
        <v>0</v>
      </c>
      <c r="AV232" s="618">
        <f>IF(AV$12=TRUE,(($U232*LIQUIDACION!$L$1047)*LIQUIDACION!$D$1045/IF(AND(LIQUIDACION!$D$1044&gt;LIQUIDACION!$B$1046,LIQUIDACION!$B$1046&gt;LIQUIDACION!$D$1043),366,365)),0)</f>
        <v>0</v>
      </c>
      <c r="AW232" s="618">
        <f>IF(AW$12=TRUE,(($V232*LIQUIDACION!$L$1047)*LIQUIDACION!$D$1045/IF(AND(LIQUIDACION!$D$1044&gt;LIQUIDACION!$B$1046,LIQUIDACION!$B$1046&gt;LIQUIDACION!$D$1043),366,365)),0)</f>
        <v>0</v>
      </c>
      <c r="AX232" s="618">
        <f>IF(AX$12=TRUE,(($W232*LIQUIDACION!$L$1047)*LIQUIDACION!$D$1045/IF(AND(LIQUIDACION!$D$1044&gt;LIQUIDACION!$B$1046,LIQUIDACION!$B$1046&gt;LIQUIDACION!$D$1043),366,365)),0)</f>
        <v>0</v>
      </c>
    </row>
    <row r="233" spans="2:50" x14ac:dyDescent="0.25">
      <c r="B233" s="121">
        <v>221</v>
      </c>
      <c r="C233" s="125"/>
      <c r="D233" s="170"/>
      <c r="E233" s="170"/>
      <c r="F233" s="170"/>
      <c r="G233" s="170">
        <f t="shared" si="17"/>
        <v>0</v>
      </c>
      <c r="H233" s="170">
        <f t="shared" si="18"/>
        <v>0</v>
      </c>
      <c r="I233" s="170"/>
      <c r="J233" s="170"/>
      <c r="K233" s="170"/>
      <c r="L233" s="170"/>
      <c r="M233" s="170"/>
      <c r="N233" s="170"/>
      <c r="O233" s="170"/>
      <c r="P233" s="170"/>
      <c r="Q233" s="170"/>
      <c r="R233" s="170"/>
      <c r="S233" s="170"/>
      <c r="T233" s="170"/>
      <c r="U233" s="170"/>
      <c r="V233" s="170"/>
      <c r="W233" s="170"/>
      <c r="X233" s="170"/>
      <c r="Y233" s="170"/>
      <c r="Z233" s="170"/>
      <c r="AA233" s="170"/>
      <c r="AB233" s="415">
        <f t="shared" si="19"/>
        <v>0</v>
      </c>
      <c r="AC233" s="415">
        <f t="shared" si="20"/>
        <v>0</v>
      </c>
      <c r="AE233" s="618">
        <f>IF(AE$12=TRUE,(($D233*LIQUIDACION!$L$1046)*LIQUIDACION!$D$1045/IF(AND(LIQUIDACION!$D$1044&gt;LIQUIDACION!$B$1046,LIQUIDACION!$B$1046&gt;LIQUIDACION!$D$1043),366,365)),0)</f>
        <v>0</v>
      </c>
      <c r="AF233" s="618">
        <f>IF(AF$12=TRUE,(($E233*LIQUIDACION!$L$1046)*LIQUIDACION!$D$1045/IF(AND(LIQUIDACION!$D$1044&gt;LIQUIDACION!$B$1046,LIQUIDACION!$B$1046&gt;LIQUIDACION!$D$1043),366,365)),0)</f>
        <v>0</v>
      </c>
      <c r="AG233" s="618">
        <f>IF(AG$12=TRUE,(($F233*LIQUIDACION!$L$1046)*LIQUIDACION!$D$1045/IF(AND(LIQUIDACION!$D$1044&gt;LIQUIDACION!$B$1046,LIQUIDACION!$B$1046&gt;LIQUIDACION!$D$1043),366,365)),0)</f>
        <v>0</v>
      </c>
      <c r="AH233" s="618">
        <f>IF(AH$12=TRUE,(($G233*LIQUIDACION!$L$1046)*LIQUIDACION!$D$1045/IF(AND(LIQUIDACION!$D$1044&gt;LIQUIDACION!$B$1046,LIQUIDACION!$B$1046&gt;LIQUIDACION!$D$1043),366,365)),0)</f>
        <v>0</v>
      </c>
      <c r="AI233" s="618">
        <f>IF(AI$12=TRUE,(($H233*LIQUIDACION!$L$1047)*LIQUIDACION!$D$1045/IF(AND(LIQUIDACION!$D$1044&gt;LIQUIDACION!$B$1046,LIQUIDACION!$B$1046&gt;LIQUIDACION!$D$1043),366,365)),0)</f>
        <v>0</v>
      </c>
      <c r="AJ233" s="618">
        <f>IF(AJ$12=TRUE,(($I233*LIQUIDACION!$L$1047)*LIQUIDACION!$D$1045/IF(AND(LIQUIDACION!$D$1044&gt;LIQUIDACION!$B$1046,LIQUIDACION!$B$1046&gt;LIQUIDACION!$D$1043),366,365)),0)</f>
        <v>0</v>
      </c>
      <c r="AK233" s="618">
        <f>IF(AK$12=TRUE,(($J233*LIQUIDACION!$L$1047)*LIQUIDACION!$D$1045/IF(AND(LIQUIDACION!$D$1044&gt;LIQUIDACION!$B$1046,LIQUIDACION!$B$1046&gt;LIQUIDACION!$D$1043),366,365)),0)</f>
        <v>0</v>
      </c>
      <c r="AL233" s="618">
        <f>IF(AL$12=TRUE,(($K233*LIQUIDACION!$L$1047)*LIQUIDACION!$D$1045/IF(AND(LIQUIDACION!$D$1044&gt;LIQUIDACION!$B$1046,LIQUIDACION!$B$1046&gt;LIQUIDACION!$D$1043),366,365)),0)</f>
        <v>0</v>
      </c>
      <c r="AM233" s="618">
        <f>IF(AM$12=TRUE,(($L233*LIQUIDACION!$L$1047)*LIQUIDACION!$D$1045/IF(AND(LIQUIDACION!$D$1044&gt;LIQUIDACION!$B$1046,LIQUIDACION!$B$1046&gt;LIQUIDACION!$D$1043),366,365)),0)</f>
        <v>0</v>
      </c>
      <c r="AN233" s="618">
        <f>IF(AN$12=TRUE,(($M233*LIQUIDACION!$L$1047)*LIQUIDACION!$D$1045/IF(AND(LIQUIDACION!$D$1044&gt;LIQUIDACION!$B$1046,LIQUIDACION!$B$1046&gt;LIQUIDACION!$D$1043),366,365)),0)</f>
        <v>0</v>
      </c>
      <c r="AO233" s="618">
        <f>IF(AO$12=TRUE,(($N233*LIQUIDACION!$L$1047)*LIQUIDACION!$D$1045/IF(AND(LIQUIDACION!$D$1044&gt;LIQUIDACION!$B$1046,LIQUIDACION!$B$1046&gt;LIQUIDACION!$D$1043),366,365)),0)</f>
        <v>0</v>
      </c>
      <c r="AP233" s="618">
        <f>IF(AP$12=TRUE,(($O233*LIQUIDACION!$L$1047)*LIQUIDACION!$D$1045/IF(AND(LIQUIDACION!$D$1044&gt;LIQUIDACION!$B$1046,LIQUIDACION!$B$1046&gt;LIQUIDACION!$D$1043),366,365)),0)</f>
        <v>0</v>
      </c>
      <c r="AQ233" s="618">
        <f>IF(AQ$12=TRUE,(($P233*LIQUIDACION!$L$1047)*LIQUIDACION!$D$1045/IF(AND(LIQUIDACION!$D$1044&gt;LIQUIDACION!$B$1046,LIQUIDACION!$B$1046&gt;LIQUIDACION!$D$1043),366,365)),0)</f>
        <v>0</v>
      </c>
      <c r="AR233" s="618">
        <f>IF(AR$12=TRUE,(($Q233*LIQUIDACION!$L$1047)*LIQUIDACION!$D$1045/IF(AND(LIQUIDACION!$D$1044&gt;LIQUIDACION!$B$1046,LIQUIDACION!$B$1046&gt;LIQUIDACION!$D$1043),366,365)),0)</f>
        <v>0</v>
      </c>
      <c r="AS233" s="618">
        <f>IF(AS$12=TRUE,(($R233*LIQUIDACION!$L$1047)*LIQUIDACION!$D$1045/IF(AND(LIQUIDACION!$D$1044&gt;LIQUIDACION!$B$1046,LIQUIDACION!$B$1046&gt;LIQUIDACION!$D$1043),366,365)),0)</f>
        <v>0</v>
      </c>
      <c r="AT233" s="618">
        <f>IF(AT$12=TRUE,(($S233*LIQUIDACION!$L$1047)*LIQUIDACION!$D$1045/IF(AND(LIQUIDACION!$D$1044&gt;LIQUIDACION!$B$1046,LIQUIDACION!$B$1046&gt;LIQUIDACION!$D$1043),366,365)),0)</f>
        <v>0</v>
      </c>
      <c r="AU233" s="618">
        <f>IF(AU$12=TRUE,(($T233*LIQUIDACION!$L$1047)*LIQUIDACION!$D$1045/IF(AND(LIQUIDACION!$D$1044&gt;LIQUIDACION!$B$1046,LIQUIDACION!$B$1046&gt;LIQUIDACION!$D$1043),366,365)),0)</f>
        <v>0</v>
      </c>
      <c r="AV233" s="618">
        <f>IF(AV$12=TRUE,(($U233*LIQUIDACION!$L$1047)*LIQUIDACION!$D$1045/IF(AND(LIQUIDACION!$D$1044&gt;LIQUIDACION!$B$1046,LIQUIDACION!$B$1046&gt;LIQUIDACION!$D$1043),366,365)),0)</f>
        <v>0</v>
      </c>
      <c r="AW233" s="618">
        <f>IF(AW$12=TRUE,(($V233*LIQUIDACION!$L$1047)*LIQUIDACION!$D$1045/IF(AND(LIQUIDACION!$D$1044&gt;LIQUIDACION!$B$1046,LIQUIDACION!$B$1046&gt;LIQUIDACION!$D$1043),366,365)),0)</f>
        <v>0</v>
      </c>
      <c r="AX233" s="618">
        <f>IF(AX$12=TRUE,(($W233*LIQUIDACION!$L$1047)*LIQUIDACION!$D$1045/IF(AND(LIQUIDACION!$D$1044&gt;LIQUIDACION!$B$1046,LIQUIDACION!$B$1046&gt;LIQUIDACION!$D$1043),366,365)),0)</f>
        <v>0</v>
      </c>
    </row>
    <row r="234" spans="2:50" x14ac:dyDescent="0.25">
      <c r="B234" s="123">
        <v>222</v>
      </c>
      <c r="C234" s="125"/>
      <c r="D234" s="170"/>
      <c r="E234" s="170"/>
      <c r="F234" s="170"/>
      <c r="G234" s="170">
        <f t="shared" si="17"/>
        <v>0</v>
      </c>
      <c r="H234" s="170">
        <f t="shared" si="18"/>
        <v>0</v>
      </c>
      <c r="I234" s="170"/>
      <c r="J234" s="170"/>
      <c r="K234" s="170"/>
      <c r="L234" s="170"/>
      <c r="M234" s="170"/>
      <c r="N234" s="170"/>
      <c r="O234" s="170"/>
      <c r="P234" s="170"/>
      <c r="Q234" s="170"/>
      <c r="R234" s="170"/>
      <c r="S234" s="170"/>
      <c r="T234" s="170"/>
      <c r="U234" s="170"/>
      <c r="V234" s="170"/>
      <c r="W234" s="170"/>
      <c r="X234" s="170"/>
      <c r="Y234" s="170"/>
      <c r="Z234" s="170"/>
      <c r="AA234" s="170"/>
      <c r="AB234" s="415">
        <f t="shared" si="19"/>
        <v>0</v>
      </c>
      <c r="AC234" s="415">
        <f t="shared" si="20"/>
        <v>0</v>
      </c>
      <c r="AE234" s="618">
        <f>IF(AE$12=TRUE,(($D234*LIQUIDACION!$L$1046)*LIQUIDACION!$D$1045/IF(AND(LIQUIDACION!$D$1044&gt;LIQUIDACION!$B$1046,LIQUIDACION!$B$1046&gt;LIQUIDACION!$D$1043),366,365)),0)</f>
        <v>0</v>
      </c>
      <c r="AF234" s="618">
        <f>IF(AF$12=TRUE,(($E234*LIQUIDACION!$L$1046)*LIQUIDACION!$D$1045/IF(AND(LIQUIDACION!$D$1044&gt;LIQUIDACION!$B$1046,LIQUIDACION!$B$1046&gt;LIQUIDACION!$D$1043),366,365)),0)</f>
        <v>0</v>
      </c>
      <c r="AG234" s="618">
        <f>IF(AG$12=TRUE,(($F234*LIQUIDACION!$L$1046)*LIQUIDACION!$D$1045/IF(AND(LIQUIDACION!$D$1044&gt;LIQUIDACION!$B$1046,LIQUIDACION!$B$1046&gt;LIQUIDACION!$D$1043),366,365)),0)</f>
        <v>0</v>
      </c>
      <c r="AH234" s="618">
        <f>IF(AH$12=TRUE,(($G234*LIQUIDACION!$L$1046)*LIQUIDACION!$D$1045/IF(AND(LIQUIDACION!$D$1044&gt;LIQUIDACION!$B$1046,LIQUIDACION!$B$1046&gt;LIQUIDACION!$D$1043),366,365)),0)</f>
        <v>0</v>
      </c>
      <c r="AI234" s="618">
        <f>IF(AI$12=TRUE,(($H234*LIQUIDACION!$L$1047)*LIQUIDACION!$D$1045/IF(AND(LIQUIDACION!$D$1044&gt;LIQUIDACION!$B$1046,LIQUIDACION!$B$1046&gt;LIQUIDACION!$D$1043),366,365)),0)</f>
        <v>0</v>
      </c>
      <c r="AJ234" s="618">
        <f>IF(AJ$12=TRUE,(($I234*LIQUIDACION!$L$1047)*LIQUIDACION!$D$1045/IF(AND(LIQUIDACION!$D$1044&gt;LIQUIDACION!$B$1046,LIQUIDACION!$B$1046&gt;LIQUIDACION!$D$1043),366,365)),0)</f>
        <v>0</v>
      </c>
      <c r="AK234" s="618">
        <f>IF(AK$12=TRUE,(($J234*LIQUIDACION!$L$1047)*LIQUIDACION!$D$1045/IF(AND(LIQUIDACION!$D$1044&gt;LIQUIDACION!$B$1046,LIQUIDACION!$B$1046&gt;LIQUIDACION!$D$1043),366,365)),0)</f>
        <v>0</v>
      </c>
      <c r="AL234" s="618">
        <f>IF(AL$12=TRUE,(($K234*LIQUIDACION!$L$1047)*LIQUIDACION!$D$1045/IF(AND(LIQUIDACION!$D$1044&gt;LIQUIDACION!$B$1046,LIQUIDACION!$B$1046&gt;LIQUIDACION!$D$1043),366,365)),0)</f>
        <v>0</v>
      </c>
      <c r="AM234" s="618">
        <f>IF(AM$12=TRUE,(($L234*LIQUIDACION!$L$1047)*LIQUIDACION!$D$1045/IF(AND(LIQUIDACION!$D$1044&gt;LIQUIDACION!$B$1046,LIQUIDACION!$B$1046&gt;LIQUIDACION!$D$1043),366,365)),0)</f>
        <v>0</v>
      </c>
      <c r="AN234" s="618">
        <f>IF(AN$12=TRUE,(($M234*LIQUIDACION!$L$1047)*LIQUIDACION!$D$1045/IF(AND(LIQUIDACION!$D$1044&gt;LIQUIDACION!$B$1046,LIQUIDACION!$B$1046&gt;LIQUIDACION!$D$1043),366,365)),0)</f>
        <v>0</v>
      </c>
      <c r="AO234" s="618">
        <f>IF(AO$12=TRUE,(($N234*LIQUIDACION!$L$1047)*LIQUIDACION!$D$1045/IF(AND(LIQUIDACION!$D$1044&gt;LIQUIDACION!$B$1046,LIQUIDACION!$B$1046&gt;LIQUIDACION!$D$1043),366,365)),0)</f>
        <v>0</v>
      </c>
      <c r="AP234" s="618">
        <f>IF(AP$12=TRUE,(($O234*LIQUIDACION!$L$1047)*LIQUIDACION!$D$1045/IF(AND(LIQUIDACION!$D$1044&gt;LIQUIDACION!$B$1046,LIQUIDACION!$B$1046&gt;LIQUIDACION!$D$1043),366,365)),0)</f>
        <v>0</v>
      </c>
      <c r="AQ234" s="618">
        <f>IF(AQ$12=TRUE,(($P234*LIQUIDACION!$L$1047)*LIQUIDACION!$D$1045/IF(AND(LIQUIDACION!$D$1044&gt;LIQUIDACION!$B$1046,LIQUIDACION!$B$1046&gt;LIQUIDACION!$D$1043),366,365)),0)</f>
        <v>0</v>
      </c>
      <c r="AR234" s="618">
        <f>IF(AR$12=TRUE,(($Q234*LIQUIDACION!$L$1047)*LIQUIDACION!$D$1045/IF(AND(LIQUIDACION!$D$1044&gt;LIQUIDACION!$B$1046,LIQUIDACION!$B$1046&gt;LIQUIDACION!$D$1043),366,365)),0)</f>
        <v>0</v>
      </c>
      <c r="AS234" s="618">
        <f>IF(AS$12=TRUE,(($R234*LIQUIDACION!$L$1047)*LIQUIDACION!$D$1045/IF(AND(LIQUIDACION!$D$1044&gt;LIQUIDACION!$B$1046,LIQUIDACION!$B$1046&gt;LIQUIDACION!$D$1043),366,365)),0)</f>
        <v>0</v>
      </c>
      <c r="AT234" s="618">
        <f>IF(AT$12=TRUE,(($S234*LIQUIDACION!$L$1047)*LIQUIDACION!$D$1045/IF(AND(LIQUIDACION!$D$1044&gt;LIQUIDACION!$B$1046,LIQUIDACION!$B$1046&gt;LIQUIDACION!$D$1043),366,365)),0)</f>
        <v>0</v>
      </c>
      <c r="AU234" s="618">
        <f>IF(AU$12=TRUE,(($T234*LIQUIDACION!$L$1047)*LIQUIDACION!$D$1045/IF(AND(LIQUIDACION!$D$1044&gt;LIQUIDACION!$B$1046,LIQUIDACION!$B$1046&gt;LIQUIDACION!$D$1043),366,365)),0)</f>
        <v>0</v>
      </c>
      <c r="AV234" s="618">
        <f>IF(AV$12=TRUE,(($U234*LIQUIDACION!$L$1047)*LIQUIDACION!$D$1045/IF(AND(LIQUIDACION!$D$1044&gt;LIQUIDACION!$B$1046,LIQUIDACION!$B$1046&gt;LIQUIDACION!$D$1043),366,365)),0)</f>
        <v>0</v>
      </c>
      <c r="AW234" s="618">
        <f>IF(AW$12=TRUE,(($V234*LIQUIDACION!$L$1047)*LIQUIDACION!$D$1045/IF(AND(LIQUIDACION!$D$1044&gt;LIQUIDACION!$B$1046,LIQUIDACION!$B$1046&gt;LIQUIDACION!$D$1043),366,365)),0)</f>
        <v>0</v>
      </c>
      <c r="AX234" s="618">
        <f>IF(AX$12=TRUE,(($W234*LIQUIDACION!$L$1047)*LIQUIDACION!$D$1045/IF(AND(LIQUIDACION!$D$1044&gt;LIQUIDACION!$B$1046,LIQUIDACION!$B$1046&gt;LIQUIDACION!$D$1043),366,365)),0)</f>
        <v>0</v>
      </c>
    </row>
    <row r="235" spans="2:50" x14ac:dyDescent="0.25">
      <c r="B235" s="121">
        <v>223</v>
      </c>
      <c r="C235" s="125"/>
      <c r="D235" s="170"/>
      <c r="E235" s="170"/>
      <c r="F235" s="170"/>
      <c r="G235" s="170">
        <f t="shared" si="17"/>
        <v>0</v>
      </c>
      <c r="H235" s="170">
        <f t="shared" si="18"/>
        <v>0</v>
      </c>
      <c r="I235" s="170"/>
      <c r="J235" s="170"/>
      <c r="K235" s="170"/>
      <c r="L235" s="170"/>
      <c r="M235" s="170"/>
      <c r="N235" s="170"/>
      <c r="O235" s="170"/>
      <c r="P235" s="170"/>
      <c r="Q235" s="170"/>
      <c r="R235" s="170"/>
      <c r="S235" s="170"/>
      <c r="T235" s="170"/>
      <c r="U235" s="170"/>
      <c r="V235" s="170"/>
      <c r="W235" s="170"/>
      <c r="X235" s="170"/>
      <c r="Y235" s="170"/>
      <c r="Z235" s="170"/>
      <c r="AA235" s="170"/>
      <c r="AB235" s="415">
        <f t="shared" si="19"/>
        <v>0</v>
      </c>
      <c r="AC235" s="415">
        <f t="shared" si="20"/>
        <v>0</v>
      </c>
      <c r="AE235" s="618">
        <f>IF(AE$12=TRUE,(($D235*LIQUIDACION!$L$1046)*LIQUIDACION!$D$1045/IF(AND(LIQUIDACION!$D$1044&gt;LIQUIDACION!$B$1046,LIQUIDACION!$B$1046&gt;LIQUIDACION!$D$1043),366,365)),0)</f>
        <v>0</v>
      </c>
      <c r="AF235" s="618">
        <f>IF(AF$12=TRUE,(($E235*LIQUIDACION!$L$1046)*LIQUIDACION!$D$1045/IF(AND(LIQUIDACION!$D$1044&gt;LIQUIDACION!$B$1046,LIQUIDACION!$B$1046&gt;LIQUIDACION!$D$1043),366,365)),0)</f>
        <v>0</v>
      </c>
      <c r="AG235" s="618">
        <f>IF(AG$12=TRUE,(($F235*LIQUIDACION!$L$1046)*LIQUIDACION!$D$1045/IF(AND(LIQUIDACION!$D$1044&gt;LIQUIDACION!$B$1046,LIQUIDACION!$B$1046&gt;LIQUIDACION!$D$1043),366,365)),0)</f>
        <v>0</v>
      </c>
      <c r="AH235" s="618">
        <f>IF(AH$12=TRUE,(($G235*LIQUIDACION!$L$1046)*LIQUIDACION!$D$1045/IF(AND(LIQUIDACION!$D$1044&gt;LIQUIDACION!$B$1046,LIQUIDACION!$B$1046&gt;LIQUIDACION!$D$1043),366,365)),0)</f>
        <v>0</v>
      </c>
      <c r="AI235" s="618">
        <f>IF(AI$12=TRUE,(($H235*LIQUIDACION!$L$1047)*LIQUIDACION!$D$1045/IF(AND(LIQUIDACION!$D$1044&gt;LIQUIDACION!$B$1046,LIQUIDACION!$B$1046&gt;LIQUIDACION!$D$1043),366,365)),0)</f>
        <v>0</v>
      </c>
      <c r="AJ235" s="618">
        <f>IF(AJ$12=TRUE,(($I235*LIQUIDACION!$L$1047)*LIQUIDACION!$D$1045/IF(AND(LIQUIDACION!$D$1044&gt;LIQUIDACION!$B$1046,LIQUIDACION!$B$1046&gt;LIQUIDACION!$D$1043),366,365)),0)</f>
        <v>0</v>
      </c>
      <c r="AK235" s="618">
        <f>IF(AK$12=TRUE,(($J235*LIQUIDACION!$L$1047)*LIQUIDACION!$D$1045/IF(AND(LIQUIDACION!$D$1044&gt;LIQUIDACION!$B$1046,LIQUIDACION!$B$1046&gt;LIQUIDACION!$D$1043),366,365)),0)</f>
        <v>0</v>
      </c>
      <c r="AL235" s="618">
        <f>IF(AL$12=TRUE,(($K235*LIQUIDACION!$L$1047)*LIQUIDACION!$D$1045/IF(AND(LIQUIDACION!$D$1044&gt;LIQUIDACION!$B$1046,LIQUIDACION!$B$1046&gt;LIQUIDACION!$D$1043),366,365)),0)</f>
        <v>0</v>
      </c>
      <c r="AM235" s="618">
        <f>IF(AM$12=TRUE,(($L235*LIQUIDACION!$L$1047)*LIQUIDACION!$D$1045/IF(AND(LIQUIDACION!$D$1044&gt;LIQUIDACION!$B$1046,LIQUIDACION!$B$1046&gt;LIQUIDACION!$D$1043),366,365)),0)</f>
        <v>0</v>
      </c>
      <c r="AN235" s="618">
        <f>IF(AN$12=TRUE,(($M235*LIQUIDACION!$L$1047)*LIQUIDACION!$D$1045/IF(AND(LIQUIDACION!$D$1044&gt;LIQUIDACION!$B$1046,LIQUIDACION!$B$1046&gt;LIQUIDACION!$D$1043),366,365)),0)</f>
        <v>0</v>
      </c>
      <c r="AO235" s="618">
        <f>IF(AO$12=TRUE,(($N235*LIQUIDACION!$L$1047)*LIQUIDACION!$D$1045/IF(AND(LIQUIDACION!$D$1044&gt;LIQUIDACION!$B$1046,LIQUIDACION!$B$1046&gt;LIQUIDACION!$D$1043),366,365)),0)</f>
        <v>0</v>
      </c>
      <c r="AP235" s="618">
        <f>IF(AP$12=TRUE,(($O235*LIQUIDACION!$L$1047)*LIQUIDACION!$D$1045/IF(AND(LIQUIDACION!$D$1044&gt;LIQUIDACION!$B$1046,LIQUIDACION!$B$1046&gt;LIQUIDACION!$D$1043),366,365)),0)</f>
        <v>0</v>
      </c>
      <c r="AQ235" s="618">
        <f>IF(AQ$12=TRUE,(($P235*LIQUIDACION!$L$1047)*LIQUIDACION!$D$1045/IF(AND(LIQUIDACION!$D$1044&gt;LIQUIDACION!$B$1046,LIQUIDACION!$B$1046&gt;LIQUIDACION!$D$1043),366,365)),0)</f>
        <v>0</v>
      </c>
      <c r="AR235" s="618">
        <f>IF(AR$12=TRUE,(($Q235*LIQUIDACION!$L$1047)*LIQUIDACION!$D$1045/IF(AND(LIQUIDACION!$D$1044&gt;LIQUIDACION!$B$1046,LIQUIDACION!$B$1046&gt;LIQUIDACION!$D$1043),366,365)),0)</f>
        <v>0</v>
      </c>
      <c r="AS235" s="618">
        <f>IF(AS$12=TRUE,(($R235*LIQUIDACION!$L$1047)*LIQUIDACION!$D$1045/IF(AND(LIQUIDACION!$D$1044&gt;LIQUIDACION!$B$1046,LIQUIDACION!$B$1046&gt;LIQUIDACION!$D$1043),366,365)),0)</f>
        <v>0</v>
      </c>
      <c r="AT235" s="618">
        <f>IF(AT$12=TRUE,(($S235*LIQUIDACION!$L$1047)*LIQUIDACION!$D$1045/IF(AND(LIQUIDACION!$D$1044&gt;LIQUIDACION!$B$1046,LIQUIDACION!$B$1046&gt;LIQUIDACION!$D$1043),366,365)),0)</f>
        <v>0</v>
      </c>
      <c r="AU235" s="618">
        <f>IF(AU$12=TRUE,(($T235*LIQUIDACION!$L$1047)*LIQUIDACION!$D$1045/IF(AND(LIQUIDACION!$D$1044&gt;LIQUIDACION!$B$1046,LIQUIDACION!$B$1046&gt;LIQUIDACION!$D$1043),366,365)),0)</f>
        <v>0</v>
      </c>
      <c r="AV235" s="618">
        <f>IF(AV$12=TRUE,(($U235*LIQUIDACION!$L$1047)*LIQUIDACION!$D$1045/IF(AND(LIQUIDACION!$D$1044&gt;LIQUIDACION!$B$1046,LIQUIDACION!$B$1046&gt;LIQUIDACION!$D$1043),366,365)),0)</f>
        <v>0</v>
      </c>
      <c r="AW235" s="618">
        <f>IF(AW$12=TRUE,(($V235*LIQUIDACION!$L$1047)*LIQUIDACION!$D$1045/IF(AND(LIQUIDACION!$D$1044&gt;LIQUIDACION!$B$1046,LIQUIDACION!$B$1046&gt;LIQUIDACION!$D$1043),366,365)),0)</f>
        <v>0</v>
      </c>
      <c r="AX235" s="618">
        <f>IF(AX$12=TRUE,(($W235*LIQUIDACION!$L$1047)*LIQUIDACION!$D$1045/IF(AND(LIQUIDACION!$D$1044&gt;LIQUIDACION!$B$1046,LIQUIDACION!$B$1046&gt;LIQUIDACION!$D$1043),366,365)),0)</f>
        <v>0</v>
      </c>
    </row>
    <row r="236" spans="2:50" x14ac:dyDescent="0.25">
      <c r="B236" s="123">
        <v>224</v>
      </c>
      <c r="C236" s="125"/>
      <c r="D236" s="170"/>
      <c r="E236" s="170"/>
      <c r="F236" s="170"/>
      <c r="G236" s="170">
        <f t="shared" si="17"/>
        <v>0</v>
      </c>
      <c r="H236" s="170">
        <f t="shared" si="18"/>
        <v>0</v>
      </c>
      <c r="I236" s="170"/>
      <c r="J236" s="170"/>
      <c r="K236" s="170"/>
      <c r="L236" s="170"/>
      <c r="M236" s="170"/>
      <c r="N236" s="170"/>
      <c r="O236" s="170"/>
      <c r="P236" s="170"/>
      <c r="Q236" s="170"/>
      <c r="R236" s="170"/>
      <c r="S236" s="170"/>
      <c r="T236" s="170"/>
      <c r="U236" s="170"/>
      <c r="V236" s="170"/>
      <c r="W236" s="170"/>
      <c r="X236" s="170"/>
      <c r="Y236" s="170"/>
      <c r="Z236" s="170"/>
      <c r="AA236" s="170"/>
      <c r="AB236" s="415">
        <f t="shared" si="19"/>
        <v>0</v>
      </c>
      <c r="AC236" s="415">
        <f t="shared" si="20"/>
        <v>0</v>
      </c>
      <c r="AE236" s="618">
        <f>IF(AE$12=TRUE,(($D236*LIQUIDACION!$L$1046)*LIQUIDACION!$D$1045/IF(AND(LIQUIDACION!$D$1044&gt;LIQUIDACION!$B$1046,LIQUIDACION!$B$1046&gt;LIQUIDACION!$D$1043),366,365)),0)</f>
        <v>0</v>
      </c>
      <c r="AF236" s="618">
        <f>IF(AF$12=TRUE,(($E236*LIQUIDACION!$L$1046)*LIQUIDACION!$D$1045/IF(AND(LIQUIDACION!$D$1044&gt;LIQUIDACION!$B$1046,LIQUIDACION!$B$1046&gt;LIQUIDACION!$D$1043),366,365)),0)</f>
        <v>0</v>
      </c>
      <c r="AG236" s="618">
        <f>IF(AG$12=TRUE,(($F236*LIQUIDACION!$L$1046)*LIQUIDACION!$D$1045/IF(AND(LIQUIDACION!$D$1044&gt;LIQUIDACION!$B$1046,LIQUIDACION!$B$1046&gt;LIQUIDACION!$D$1043),366,365)),0)</f>
        <v>0</v>
      </c>
      <c r="AH236" s="618">
        <f>IF(AH$12=TRUE,(($G236*LIQUIDACION!$L$1046)*LIQUIDACION!$D$1045/IF(AND(LIQUIDACION!$D$1044&gt;LIQUIDACION!$B$1046,LIQUIDACION!$B$1046&gt;LIQUIDACION!$D$1043),366,365)),0)</f>
        <v>0</v>
      </c>
      <c r="AI236" s="618">
        <f>IF(AI$12=TRUE,(($H236*LIQUIDACION!$L$1047)*LIQUIDACION!$D$1045/IF(AND(LIQUIDACION!$D$1044&gt;LIQUIDACION!$B$1046,LIQUIDACION!$B$1046&gt;LIQUIDACION!$D$1043),366,365)),0)</f>
        <v>0</v>
      </c>
      <c r="AJ236" s="618">
        <f>IF(AJ$12=TRUE,(($I236*LIQUIDACION!$L$1047)*LIQUIDACION!$D$1045/IF(AND(LIQUIDACION!$D$1044&gt;LIQUIDACION!$B$1046,LIQUIDACION!$B$1046&gt;LIQUIDACION!$D$1043),366,365)),0)</f>
        <v>0</v>
      </c>
      <c r="AK236" s="618">
        <f>IF(AK$12=TRUE,(($J236*LIQUIDACION!$L$1047)*LIQUIDACION!$D$1045/IF(AND(LIQUIDACION!$D$1044&gt;LIQUIDACION!$B$1046,LIQUIDACION!$B$1046&gt;LIQUIDACION!$D$1043),366,365)),0)</f>
        <v>0</v>
      </c>
      <c r="AL236" s="618">
        <f>IF(AL$12=TRUE,(($K236*LIQUIDACION!$L$1047)*LIQUIDACION!$D$1045/IF(AND(LIQUIDACION!$D$1044&gt;LIQUIDACION!$B$1046,LIQUIDACION!$B$1046&gt;LIQUIDACION!$D$1043),366,365)),0)</f>
        <v>0</v>
      </c>
      <c r="AM236" s="618">
        <f>IF(AM$12=TRUE,(($L236*LIQUIDACION!$L$1047)*LIQUIDACION!$D$1045/IF(AND(LIQUIDACION!$D$1044&gt;LIQUIDACION!$B$1046,LIQUIDACION!$B$1046&gt;LIQUIDACION!$D$1043),366,365)),0)</f>
        <v>0</v>
      </c>
      <c r="AN236" s="618">
        <f>IF(AN$12=TRUE,(($M236*LIQUIDACION!$L$1047)*LIQUIDACION!$D$1045/IF(AND(LIQUIDACION!$D$1044&gt;LIQUIDACION!$B$1046,LIQUIDACION!$B$1046&gt;LIQUIDACION!$D$1043),366,365)),0)</f>
        <v>0</v>
      </c>
      <c r="AO236" s="618">
        <f>IF(AO$12=TRUE,(($N236*LIQUIDACION!$L$1047)*LIQUIDACION!$D$1045/IF(AND(LIQUIDACION!$D$1044&gt;LIQUIDACION!$B$1046,LIQUIDACION!$B$1046&gt;LIQUIDACION!$D$1043),366,365)),0)</f>
        <v>0</v>
      </c>
      <c r="AP236" s="618">
        <f>IF(AP$12=TRUE,(($O236*LIQUIDACION!$L$1047)*LIQUIDACION!$D$1045/IF(AND(LIQUIDACION!$D$1044&gt;LIQUIDACION!$B$1046,LIQUIDACION!$B$1046&gt;LIQUIDACION!$D$1043),366,365)),0)</f>
        <v>0</v>
      </c>
      <c r="AQ236" s="618">
        <f>IF(AQ$12=TRUE,(($P236*LIQUIDACION!$L$1047)*LIQUIDACION!$D$1045/IF(AND(LIQUIDACION!$D$1044&gt;LIQUIDACION!$B$1046,LIQUIDACION!$B$1046&gt;LIQUIDACION!$D$1043),366,365)),0)</f>
        <v>0</v>
      </c>
      <c r="AR236" s="618">
        <f>IF(AR$12=TRUE,(($Q236*LIQUIDACION!$L$1047)*LIQUIDACION!$D$1045/IF(AND(LIQUIDACION!$D$1044&gt;LIQUIDACION!$B$1046,LIQUIDACION!$B$1046&gt;LIQUIDACION!$D$1043),366,365)),0)</f>
        <v>0</v>
      </c>
      <c r="AS236" s="618">
        <f>IF(AS$12=TRUE,(($R236*LIQUIDACION!$L$1047)*LIQUIDACION!$D$1045/IF(AND(LIQUIDACION!$D$1044&gt;LIQUIDACION!$B$1046,LIQUIDACION!$B$1046&gt;LIQUIDACION!$D$1043),366,365)),0)</f>
        <v>0</v>
      </c>
      <c r="AT236" s="618">
        <f>IF(AT$12=TRUE,(($S236*LIQUIDACION!$L$1047)*LIQUIDACION!$D$1045/IF(AND(LIQUIDACION!$D$1044&gt;LIQUIDACION!$B$1046,LIQUIDACION!$B$1046&gt;LIQUIDACION!$D$1043),366,365)),0)</f>
        <v>0</v>
      </c>
      <c r="AU236" s="618">
        <f>IF(AU$12=TRUE,(($T236*LIQUIDACION!$L$1047)*LIQUIDACION!$D$1045/IF(AND(LIQUIDACION!$D$1044&gt;LIQUIDACION!$B$1046,LIQUIDACION!$B$1046&gt;LIQUIDACION!$D$1043),366,365)),0)</f>
        <v>0</v>
      </c>
      <c r="AV236" s="618">
        <f>IF(AV$12=TRUE,(($U236*LIQUIDACION!$L$1047)*LIQUIDACION!$D$1045/IF(AND(LIQUIDACION!$D$1044&gt;LIQUIDACION!$B$1046,LIQUIDACION!$B$1046&gt;LIQUIDACION!$D$1043),366,365)),0)</f>
        <v>0</v>
      </c>
      <c r="AW236" s="618">
        <f>IF(AW$12=TRUE,(($V236*LIQUIDACION!$L$1047)*LIQUIDACION!$D$1045/IF(AND(LIQUIDACION!$D$1044&gt;LIQUIDACION!$B$1046,LIQUIDACION!$B$1046&gt;LIQUIDACION!$D$1043),366,365)),0)</f>
        <v>0</v>
      </c>
      <c r="AX236" s="618">
        <f>IF(AX$12=TRUE,(($W236*LIQUIDACION!$L$1047)*LIQUIDACION!$D$1045/IF(AND(LIQUIDACION!$D$1044&gt;LIQUIDACION!$B$1046,LIQUIDACION!$B$1046&gt;LIQUIDACION!$D$1043),366,365)),0)</f>
        <v>0</v>
      </c>
    </row>
    <row r="237" spans="2:50" x14ac:dyDescent="0.25">
      <c r="B237" s="121">
        <v>225</v>
      </c>
      <c r="C237" s="125"/>
      <c r="D237" s="170"/>
      <c r="E237" s="170"/>
      <c r="F237" s="170"/>
      <c r="G237" s="170">
        <f t="shared" si="17"/>
        <v>0</v>
      </c>
      <c r="H237" s="170">
        <f t="shared" si="18"/>
        <v>0</v>
      </c>
      <c r="I237" s="170"/>
      <c r="J237" s="170"/>
      <c r="K237" s="170"/>
      <c r="L237" s="170"/>
      <c r="M237" s="170"/>
      <c r="N237" s="170"/>
      <c r="O237" s="170"/>
      <c r="P237" s="170"/>
      <c r="Q237" s="170"/>
      <c r="R237" s="170"/>
      <c r="S237" s="170"/>
      <c r="T237" s="170"/>
      <c r="U237" s="170"/>
      <c r="V237" s="170"/>
      <c r="W237" s="170"/>
      <c r="X237" s="170"/>
      <c r="Y237" s="170"/>
      <c r="Z237" s="170"/>
      <c r="AA237" s="170"/>
      <c r="AB237" s="415">
        <f t="shared" si="19"/>
        <v>0</v>
      </c>
      <c r="AC237" s="415">
        <f t="shared" si="20"/>
        <v>0</v>
      </c>
      <c r="AE237" s="618">
        <f>IF(AE$12=TRUE,(($D237*LIQUIDACION!$L$1046)*LIQUIDACION!$D$1045/IF(AND(LIQUIDACION!$D$1044&gt;LIQUIDACION!$B$1046,LIQUIDACION!$B$1046&gt;LIQUIDACION!$D$1043),366,365)),0)</f>
        <v>0</v>
      </c>
      <c r="AF237" s="618">
        <f>IF(AF$12=TRUE,(($E237*LIQUIDACION!$L$1046)*LIQUIDACION!$D$1045/IF(AND(LIQUIDACION!$D$1044&gt;LIQUIDACION!$B$1046,LIQUIDACION!$B$1046&gt;LIQUIDACION!$D$1043),366,365)),0)</f>
        <v>0</v>
      </c>
      <c r="AG237" s="618">
        <f>IF(AG$12=TRUE,(($F237*LIQUIDACION!$L$1046)*LIQUIDACION!$D$1045/IF(AND(LIQUIDACION!$D$1044&gt;LIQUIDACION!$B$1046,LIQUIDACION!$B$1046&gt;LIQUIDACION!$D$1043),366,365)),0)</f>
        <v>0</v>
      </c>
      <c r="AH237" s="618">
        <f>IF(AH$12=TRUE,(($G237*LIQUIDACION!$L$1046)*LIQUIDACION!$D$1045/IF(AND(LIQUIDACION!$D$1044&gt;LIQUIDACION!$B$1046,LIQUIDACION!$B$1046&gt;LIQUIDACION!$D$1043),366,365)),0)</f>
        <v>0</v>
      </c>
      <c r="AI237" s="618">
        <f>IF(AI$12=TRUE,(($H237*LIQUIDACION!$L$1047)*LIQUIDACION!$D$1045/IF(AND(LIQUIDACION!$D$1044&gt;LIQUIDACION!$B$1046,LIQUIDACION!$B$1046&gt;LIQUIDACION!$D$1043),366,365)),0)</f>
        <v>0</v>
      </c>
      <c r="AJ237" s="618">
        <f>IF(AJ$12=TRUE,(($I237*LIQUIDACION!$L$1047)*LIQUIDACION!$D$1045/IF(AND(LIQUIDACION!$D$1044&gt;LIQUIDACION!$B$1046,LIQUIDACION!$B$1046&gt;LIQUIDACION!$D$1043),366,365)),0)</f>
        <v>0</v>
      </c>
      <c r="AK237" s="618">
        <f>IF(AK$12=TRUE,(($J237*LIQUIDACION!$L$1047)*LIQUIDACION!$D$1045/IF(AND(LIQUIDACION!$D$1044&gt;LIQUIDACION!$B$1046,LIQUIDACION!$B$1046&gt;LIQUIDACION!$D$1043),366,365)),0)</f>
        <v>0</v>
      </c>
      <c r="AL237" s="618">
        <f>IF(AL$12=TRUE,(($K237*LIQUIDACION!$L$1047)*LIQUIDACION!$D$1045/IF(AND(LIQUIDACION!$D$1044&gt;LIQUIDACION!$B$1046,LIQUIDACION!$B$1046&gt;LIQUIDACION!$D$1043),366,365)),0)</f>
        <v>0</v>
      </c>
      <c r="AM237" s="618">
        <f>IF(AM$12=TRUE,(($L237*LIQUIDACION!$L$1047)*LIQUIDACION!$D$1045/IF(AND(LIQUIDACION!$D$1044&gt;LIQUIDACION!$B$1046,LIQUIDACION!$B$1046&gt;LIQUIDACION!$D$1043),366,365)),0)</f>
        <v>0</v>
      </c>
      <c r="AN237" s="618">
        <f>IF(AN$12=TRUE,(($M237*LIQUIDACION!$L$1047)*LIQUIDACION!$D$1045/IF(AND(LIQUIDACION!$D$1044&gt;LIQUIDACION!$B$1046,LIQUIDACION!$B$1046&gt;LIQUIDACION!$D$1043),366,365)),0)</f>
        <v>0</v>
      </c>
      <c r="AO237" s="618">
        <f>IF(AO$12=TRUE,(($N237*LIQUIDACION!$L$1047)*LIQUIDACION!$D$1045/IF(AND(LIQUIDACION!$D$1044&gt;LIQUIDACION!$B$1046,LIQUIDACION!$B$1046&gt;LIQUIDACION!$D$1043),366,365)),0)</f>
        <v>0</v>
      </c>
      <c r="AP237" s="618">
        <f>IF(AP$12=TRUE,(($O237*LIQUIDACION!$L$1047)*LIQUIDACION!$D$1045/IF(AND(LIQUIDACION!$D$1044&gt;LIQUIDACION!$B$1046,LIQUIDACION!$B$1046&gt;LIQUIDACION!$D$1043),366,365)),0)</f>
        <v>0</v>
      </c>
      <c r="AQ237" s="618">
        <f>IF(AQ$12=TRUE,(($P237*LIQUIDACION!$L$1047)*LIQUIDACION!$D$1045/IF(AND(LIQUIDACION!$D$1044&gt;LIQUIDACION!$B$1046,LIQUIDACION!$B$1046&gt;LIQUIDACION!$D$1043),366,365)),0)</f>
        <v>0</v>
      </c>
      <c r="AR237" s="618">
        <f>IF(AR$12=TRUE,(($Q237*LIQUIDACION!$L$1047)*LIQUIDACION!$D$1045/IF(AND(LIQUIDACION!$D$1044&gt;LIQUIDACION!$B$1046,LIQUIDACION!$B$1046&gt;LIQUIDACION!$D$1043),366,365)),0)</f>
        <v>0</v>
      </c>
      <c r="AS237" s="618">
        <f>IF(AS$12=TRUE,(($R237*LIQUIDACION!$L$1047)*LIQUIDACION!$D$1045/IF(AND(LIQUIDACION!$D$1044&gt;LIQUIDACION!$B$1046,LIQUIDACION!$B$1046&gt;LIQUIDACION!$D$1043),366,365)),0)</f>
        <v>0</v>
      </c>
      <c r="AT237" s="618">
        <f>IF(AT$12=TRUE,(($S237*LIQUIDACION!$L$1047)*LIQUIDACION!$D$1045/IF(AND(LIQUIDACION!$D$1044&gt;LIQUIDACION!$B$1046,LIQUIDACION!$B$1046&gt;LIQUIDACION!$D$1043),366,365)),0)</f>
        <v>0</v>
      </c>
      <c r="AU237" s="618">
        <f>IF(AU$12=TRUE,(($T237*LIQUIDACION!$L$1047)*LIQUIDACION!$D$1045/IF(AND(LIQUIDACION!$D$1044&gt;LIQUIDACION!$B$1046,LIQUIDACION!$B$1046&gt;LIQUIDACION!$D$1043),366,365)),0)</f>
        <v>0</v>
      </c>
      <c r="AV237" s="618">
        <f>IF(AV$12=TRUE,(($U237*LIQUIDACION!$L$1047)*LIQUIDACION!$D$1045/IF(AND(LIQUIDACION!$D$1044&gt;LIQUIDACION!$B$1046,LIQUIDACION!$B$1046&gt;LIQUIDACION!$D$1043),366,365)),0)</f>
        <v>0</v>
      </c>
      <c r="AW237" s="618">
        <f>IF(AW$12=TRUE,(($V237*LIQUIDACION!$L$1047)*LIQUIDACION!$D$1045/IF(AND(LIQUIDACION!$D$1044&gt;LIQUIDACION!$B$1046,LIQUIDACION!$B$1046&gt;LIQUIDACION!$D$1043),366,365)),0)</f>
        <v>0</v>
      </c>
      <c r="AX237" s="618">
        <f>IF(AX$12=TRUE,(($W237*LIQUIDACION!$L$1047)*LIQUIDACION!$D$1045/IF(AND(LIQUIDACION!$D$1044&gt;LIQUIDACION!$B$1046,LIQUIDACION!$B$1046&gt;LIQUIDACION!$D$1043),366,365)),0)</f>
        <v>0</v>
      </c>
    </row>
    <row r="238" spans="2:50" x14ac:dyDescent="0.25">
      <c r="B238" s="123">
        <v>226</v>
      </c>
      <c r="C238" s="125"/>
      <c r="D238" s="170"/>
      <c r="E238" s="170"/>
      <c r="F238" s="170"/>
      <c r="G238" s="170">
        <f t="shared" si="17"/>
        <v>0</v>
      </c>
      <c r="H238" s="170">
        <f t="shared" si="18"/>
        <v>0</v>
      </c>
      <c r="I238" s="170"/>
      <c r="J238" s="170"/>
      <c r="K238" s="170"/>
      <c r="L238" s="170"/>
      <c r="M238" s="170"/>
      <c r="N238" s="170"/>
      <c r="O238" s="170"/>
      <c r="P238" s="170"/>
      <c r="Q238" s="170"/>
      <c r="R238" s="170"/>
      <c r="S238" s="170"/>
      <c r="T238" s="170"/>
      <c r="U238" s="170"/>
      <c r="V238" s="170"/>
      <c r="W238" s="170"/>
      <c r="X238" s="170"/>
      <c r="Y238" s="170"/>
      <c r="Z238" s="170"/>
      <c r="AA238" s="170"/>
      <c r="AB238" s="415">
        <f t="shared" si="19"/>
        <v>0</v>
      </c>
      <c r="AC238" s="415">
        <f t="shared" si="20"/>
        <v>0</v>
      </c>
      <c r="AE238" s="618">
        <f>IF(AE$12=TRUE,(($D238*LIQUIDACION!$L$1046)*LIQUIDACION!$D$1045/IF(AND(LIQUIDACION!$D$1044&gt;LIQUIDACION!$B$1046,LIQUIDACION!$B$1046&gt;LIQUIDACION!$D$1043),366,365)),0)</f>
        <v>0</v>
      </c>
      <c r="AF238" s="618">
        <f>IF(AF$12=TRUE,(($E238*LIQUIDACION!$L$1046)*LIQUIDACION!$D$1045/IF(AND(LIQUIDACION!$D$1044&gt;LIQUIDACION!$B$1046,LIQUIDACION!$B$1046&gt;LIQUIDACION!$D$1043),366,365)),0)</f>
        <v>0</v>
      </c>
      <c r="AG238" s="618">
        <f>IF(AG$12=TRUE,(($F238*LIQUIDACION!$L$1046)*LIQUIDACION!$D$1045/IF(AND(LIQUIDACION!$D$1044&gt;LIQUIDACION!$B$1046,LIQUIDACION!$B$1046&gt;LIQUIDACION!$D$1043),366,365)),0)</f>
        <v>0</v>
      </c>
      <c r="AH238" s="618">
        <f>IF(AH$12=TRUE,(($G238*LIQUIDACION!$L$1046)*LIQUIDACION!$D$1045/IF(AND(LIQUIDACION!$D$1044&gt;LIQUIDACION!$B$1046,LIQUIDACION!$B$1046&gt;LIQUIDACION!$D$1043),366,365)),0)</f>
        <v>0</v>
      </c>
      <c r="AI238" s="618">
        <f>IF(AI$12=TRUE,(($H238*LIQUIDACION!$L$1047)*LIQUIDACION!$D$1045/IF(AND(LIQUIDACION!$D$1044&gt;LIQUIDACION!$B$1046,LIQUIDACION!$B$1046&gt;LIQUIDACION!$D$1043),366,365)),0)</f>
        <v>0</v>
      </c>
      <c r="AJ238" s="618">
        <f>IF(AJ$12=TRUE,(($I238*LIQUIDACION!$L$1047)*LIQUIDACION!$D$1045/IF(AND(LIQUIDACION!$D$1044&gt;LIQUIDACION!$B$1046,LIQUIDACION!$B$1046&gt;LIQUIDACION!$D$1043),366,365)),0)</f>
        <v>0</v>
      </c>
      <c r="AK238" s="618">
        <f>IF(AK$12=TRUE,(($J238*LIQUIDACION!$L$1047)*LIQUIDACION!$D$1045/IF(AND(LIQUIDACION!$D$1044&gt;LIQUIDACION!$B$1046,LIQUIDACION!$B$1046&gt;LIQUIDACION!$D$1043),366,365)),0)</f>
        <v>0</v>
      </c>
      <c r="AL238" s="618">
        <f>IF(AL$12=TRUE,(($K238*LIQUIDACION!$L$1047)*LIQUIDACION!$D$1045/IF(AND(LIQUIDACION!$D$1044&gt;LIQUIDACION!$B$1046,LIQUIDACION!$B$1046&gt;LIQUIDACION!$D$1043),366,365)),0)</f>
        <v>0</v>
      </c>
      <c r="AM238" s="618">
        <f>IF(AM$12=TRUE,(($L238*LIQUIDACION!$L$1047)*LIQUIDACION!$D$1045/IF(AND(LIQUIDACION!$D$1044&gt;LIQUIDACION!$B$1046,LIQUIDACION!$B$1046&gt;LIQUIDACION!$D$1043),366,365)),0)</f>
        <v>0</v>
      </c>
      <c r="AN238" s="618">
        <f>IF(AN$12=TRUE,(($M238*LIQUIDACION!$L$1047)*LIQUIDACION!$D$1045/IF(AND(LIQUIDACION!$D$1044&gt;LIQUIDACION!$B$1046,LIQUIDACION!$B$1046&gt;LIQUIDACION!$D$1043),366,365)),0)</f>
        <v>0</v>
      </c>
      <c r="AO238" s="618">
        <f>IF(AO$12=TRUE,(($N238*LIQUIDACION!$L$1047)*LIQUIDACION!$D$1045/IF(AND(LIQUIDACION!$D$1044&gt;LIQUIDACION!$B$1046,LIQUIDACION!$B$1046&gt;LIQUIDACION!$D$1043),366,365)),0)</f>
        <v>0</v>
      </c>
      <c r="AP238" s="618">
        <f>IF(AP$12=TRUE,(($O238*LIQUIDACION!$L$1047)*LIQUIDACION!$D$1045/IF(AND(LIQUIDACION!$D$1044&gt;LIQUIDACION!$B$1046,LIQUIDACION!$B$1046&gt;LIQUIDACION!$D$1043),366,365)),0)</f>
        <v>0</v>
      </c>
      <c r="AQ238" s="618">
        <f>IF(AQ$12=TRUE,(($P238*LIQUIDACION!$L$1047)*LIQUIDACION!$D$1045/IF(AND(LIQUIDACION!$D$1044&gt;LIQUIDACION!$B$1046,LIQUIDACION!$B$1046&gt;LIQUIDACION!$D$1043),366,365)),0)</f>
        <v>0</v>
      </c>
      <c r="AR238" s="618">
        <f>IF(AR$12=TRUE,(($Q238*LIQUIDACION!$L$1047)*LIQUIDACION!$D$1045/IF(AND(LIQUIDACION!$D$1044&gt;LIQUIDACION!$B$1046,LIQUIDACION!$B$1046&gt;LIQUIDACION!$D$1043),366,365)),0)</f>
        <v>0</v>
      </c>
      <c r="AS238" s="618">
        <f>IF(AS$12=TRUE,(($R238*LIQUIDACION!$L$1047)*LIQUIDACION!$D$1045/IF(AND(LIQUIDACION!$D$1044&gt;LIQUIDACION!$B$1046,LIQUIDACION!$B$1046&gt;LIQUIDACION!$D$1043),366,365)),0)</f>
        <v>0</v>
      </c>
      <c r="AT238" s="618">
        <f>IF(AT$12=TRUE,(($S238*LIQUIDACION!$L$1047)*LIQUIDACION!$D$1045/IF(AND(LIQUIDACION!$D$1044&gt;LIQUIDACION!$B$1046,LIQUIDACION!$B$1046&gt;LIQUIDACION!$D$1043),366,365)),0)</f>
        <v>0</v>
      </c>
      <c r="AU238" s="618">
        <f>IF(AU$12=TRUE,(($T238*LIQUIDACION!$L$1047)*LIQUIDACION!$D$1045/IF(AND(LIQUIDACION!$D$1044&gt;LIQUIDACION!$B$1046,LIQUIDACION!$B$1046&gt;LIQUIDACION!$D$1043),366,365)),0)</f>
        <v>0</v>
      </c>
      <c r="AV238" s="618">
        <f>IF(AV$12=TRUE,(($U238*LIQUIDACION!$L$1047)*LIQUIDACION!$D$1045/IF(AND(LIQUIDACION!$D$1044&gt;LIQUIDACION!$B$1046,LIQUIDACION!$B$1046&gt;LIQUIDACION!$D$1043),366,365)),0)</f>
        <v>0</v>
      </c>
      <c r="AW238" s="618">
        <f>IF(AW$12=TRUE,(($V238*LIQUIDACION!$L$1047)*LIQUIDACION!$D$1045/IF(AND(LIQUIDACION!$D$1044&gt;LIQUIDACION!$B$1046,LIQUIDACION!$B$1046&gt;LIQUIDACION!$D$1043),366,365)),0)</f>
        <v>0</v>
      </c>
      <c r="AX238" s="618">
        <f>IF(AX$12=TRUE,(($W238*LIQUIDACION!$L$1047)*LIQUIDACION!$D$1045/IF(AND(LIQUIDACION!$D$1044&gt;LIQUIDACION!$B$1046,LIQUIDACION!$B$1046&gt;LIQUIDACION!$D$1043),366,365)),0)</f>
        <v>0</v>
      </c>
    </row>
    <row r="239" spans="2:50" x14ac:dyDescent="0.25">
      <c r="B239" s="121">
        <v>227</v>
      </c>
      <c r="C239" s="125"/>
      <c r="D239" s="170"/>
      <c r="E239" s="170"/>
      <c r="F239" s="170"/>
      <c r="G239" s="170">
        <f t="shared" si="17"/>
        <v>0</v>
      </c>
      <c r="H239" s="170">
        <f t="shared" si="18"/>
        <v>0</v>
      </c>
      <c r="I239" s="170"/>
      <c r="J239" s="170"/>
      <c r="K239" s="170"/>
      <c r="L239" s="170"/>
      <c r="M239" s="170"/>
      <c r="N239" s="170"/>
      <c r="O239" s="170"/>
      <c r="P239" s="170"/>
      <c r="Q239" s="170"/>
      <c r="R239" s="170"/>
      <c r="S239" s="170"/>
      <c r="T239" s="170"/>
      <c r="U239" s="170"/>
      <c r="V239" s="170"/>
      <c r="W239" s="170"/>
      <c r="X239" s="170"/>
      <c r="Y239" s="170"/>
      <c r="Z239" s="170"/>
      <c r="AA239" s="170"/>
      <c r="AB239" s="415">
        <f t="shared" si="19"/>
        <v>0</v>
      </c>
      <c r="AC239" s="415">
        <f t="shared" si="20"/>
        <v>0</v>
      </c>
      <c r="AE239" s="618">
        <f>IF(AE$12=TRUE,(($D239*LIQUIDACION!$L$1046)*LIQUIDACION!$D$1045/IF(AND(LIQUIDACION!$D$1044&gt;LIQUIDACION!$B$1046,LIQUIDACION!$B$1046&gt;LIQUIDACION!$D$1043),366,365)),0)</f>
        <v>0</v>
      </c>
      <c r="AF239" s="618">
        <f>IF(AF$12=TRUE,(($E239*LIQUIDACION!$L$1046)*LIQUIDACION!$D$1045/IF(AND(LIQUIDACION!$D$1044&gt;LIQUIDACION!$B$1046,LIQUIDACION!$B$1046&gt;LIQUIDACION!$D$1043),366,365)),0)</f>
        <v>0</v>
      </c>
      <c r="AG239" s="618">
        <f>IF(AG$12=TRUE,(($F239*LIQUIDACION!$L$1046)*LIQUIDACION!$D$1045/IF(AND(LIQUIDACION!$D$1044&gt;LIQUIDACION!$B$1046,LIQUIDACION!$B$1046&gt;LIQUIDACION!$D$1043),366,365)),0)</f>
        <v>0</v>
      </c>
      <c r="AH239" s="618">
        <f>IF(AH$12=TRUE,(($G239*LIQUIDACION!$L$1046)*LIQUIDACION!$D$1045/IF(AND(LIQUIDACION!$D$1044&gt;LIQUIDACION!$B$1046,LIQUIDACION!$B$1046&gt;LIQUIDACION!$D$1043),366,365)),0)</f>
        <v>0</v>
      </c>
      <c r="AI239" s="618">
        <f>IF(AI$12=TRUE,(($H239*LIQUIDACION!$L$1047)*LIQUIDACION!$D$1045/IF(AND(LIQUIDACION!$D$1044&gt;LIQUIDACION!$B$1046,LIQUIDACION!$B$1046&gt;LIQUIDACION!$D$1043),366,365)),0)</f>
        <v>0</v>
      </c>
      <c r="AJ239" s="618">
        <f>IF(AJ$12=TRUE,(($I239*LIQUIDACION!$L$1047)*LIQUIDACION!$D$1045/IF(AND(LIQUIDACION!$D$1044&gt;LIQUIDACION!$B$1046,LIQUIDACION!$B$1046&gt;LIQUIDACION!$D$1043),366,365)),0)</f>
        <v>0</v>
      </c>
      <c r="AK239" s="618">
        <f>IF(AK$12=TRUE,(($J239*LIQUIDACION!$L$1047)*LIQUIDACION!$D$1045/IF(AND(LIQUIDACION!$D$1044&gt;LIQUIDACION!$B$1046,LIQUIDACION!$B$1046&gt;LIQUIDACION!$D$1043),366,365)),0)</f>
        <v>0</v>
      </c>
      <c r="AL239" s="618">
        <f>IF(AL$12=TRUE,(($K239*LIQUIDACION!$L$1047)*LIQUIDACION!$D$1045/IF(AND(LIQUIDACION!$D$1044&gt;LIQUIDACION!$B$1046,LIQUIDACION!$B$1046&gt;LIQUIDACION!$D$1043),366,365)),0)</f>
        <v>0</v>
      </c>
      <c r="AM239" s="618">
        <f>IF(AM$12=TRUE,(($L239*LIQUIDACION!$L$1047)*LIQUIDACION!$D$1045/IF(AND(LIQUIDACION!$D$1044&gt;LIQUIDACION!$B$1046,LIQUIDACION!$B$1046&gt;LIQUIDACION!$D$1043),366,365)),0)</f>
        <v>0</v>
      </c>
      <c r="AN239" s="618">
        <f>IF(AN$12=TRUE,(($M239*LIQUIDACION!$L$1047)*LIQUIDACION!$D$1045/IF(AND(LIQUIDACION!$D$1044&gt;LIQUIDACION!$B$1046,LIQUIDACION!$B$1046&gt;LIQUIDACION!$D$1043),366,365)),0)</f>
        <v>0</v>
      </c>
      <c r="AO239" s="618">
        <f>IF(AO$12=TRUE,(($N239*LIQUIDACION!$L$1047)*LIQUIDACION!$D$1045/IF(AND(LIQUIDACION!$D$1044&gt;LIQUIDACION!$B$1046,LIQUIDACION!$B$1046&gt;LIQUIDACION!$D$1043),366,365)),0)</f>
        <v>0</v>
      </c>
      <c r="AP239" s="618">
        <f>IF(AP$12=TRUE,(($O239*LIQUIDACION!$L$1047)*LIQUIDACION!$D$1045/IF(AND(LIQUIDACION!$D$1044&gt;LIQUIDACION!$B$1046,LIQUIDACION!$B$1046&gt;LIQUIDACION!$D$1043),366,365)),0)</f>
        <v>0</v>
      </c>
      <c r="AQ239" s="618">
        <f>IF(AQ$12=TRUE,(($P239*LIQUIDACION!$L$1047)*LIQUIDACION!$D$1045/IF(AND(LIQUIDACION!$D$1044&gt;LIQUIDACION!$B$1046,LIQUIDACION!$B$1046&gt;LIQUIDACION!$D$1043),366,365)),0)</f>
        <v>0</v>
      </c>
      <c r="AR239" s="618">
        <f>IF(AR$12=TRUE,(($Q239*LIQUIDACION!$L$1047)*LIQUIDACION!$D$1045/IF(AND(LIQUIDACION!$D$1044&gt;LIQUIDACION!$B$1046,LIQUIDACION!$B$1046&gt;LIQUIDACION!$D$1043),366,365)),0)</f>
        <v>0</v>
      </c>
      <c r="AS239" s="618">
        <f>IF(AS$12=TRUE,(($R239*LIQUIDACION!$L$1047)*LIQUIDACION!$D$1045/IF(AND(LIQUIDACION!$D$1044&gt;LIQUIDACION!$B$1046,LIQUIDACION!$B$1046&gt;LIQUIDACION!$D$1043),366,365)),0)</f>
        <v>0</v>
      </c>
      <c r="AT239" s="618">
        <f>IF(AT$12=TRUE,(($S239*LIQUIDACION!$L$1047)*LIQUIDACION!$D$1045/IF(AND(LIQUIDACION!$D$1044&gt;LIQUIDACION!$B$1046,LIQUIDACION!$B$1046&gt;LIQUIDACION!$D$1043),366,365)),0)</f>
        <v>0</v>
      </c>
      <c r="AU239" s="618">
        <f>IF(AU$12=TRUE,(($T239*LIQUIDACION!$L$1047)*LIQUIDACION!$D$1045/IF(AND(LIQUIDACION!$D$1044&gt;LIQUIDACION!$B$1046,LIQUIDACION!$B$1046&gt;LIQUIDACION!$D$1043),366,365)),0)</f>
        <v>0</v>
      </c>
      <c r="AV239" s="618">
        <f>IF(AV$12=TRUE,(($U239*LIQUIDACION!$L$1047)*LIQUIDACION!$D$1045/IF(AND(LIQUIDACION!$D$1044&gt;LIQUIDACION!$B$1046,LIQUIDACION!$B$1046&gt;LIQUIDACION!$D$1043),366,365)),0)</f>
        <v>0</v>
      </c>
      <c r="AW239" s="618">
        <f>IF(AW$12=TRUE,(($V239*LIQUIDACION!$L$1047)*LIQUIDACION!$D$1045/IF(AND(LIQUIDACION!$D$1044&gt;LIQUIDACION!$B$1046,LIQUIDACION!$B$1046&gt;LIQUIDACION!$D$1043),366,365)),0)</f>
        <v>0</v>
      </c>
      <c r="AX239" s="618">
        <f>IF(AX$12=TRUE,(($W239*LIQUIDACION!$L$1047)*LIQUIDACION!$D$1045/IF(AND(LIQUIDACION!$D$1044&gt;LIQUIDACION!$B$1046,LIQUIDACION!$B$1046&gt;LIQUIDACION!$D$1043),366,365)),0)</f>
        <v>0</v>
      </c>
    </row>
    <row r="240" spans="2:50" x14ac:dyDescent="0.25">
      <c r="B240" s="123">
        <v>228</v>
      </c>
      <c r="C240" s="125"/>
      <c r="D240" s="170"/>
      <c r="E240" s="170"/>
      <c r="F240" s="170"/>
      <c r="G240" s="170">
        <f t="shared" si="17"/>
        <v>0</v>
      </c>
      <c r="H240" s="170">
        <f t="shared" si="18"/>
        <v>0</v>
      </c>
      <c r="I240" s="170"/>
      <c r="J240" s="170"/>
      <c r="K240" s="170"/>
      <c r="L240" s="170"/>
      <c r="M240" s="170"/>
      <c r="N240" s="170"/>
      <c r="O240" s="170"/>
      <c r="P240" s="170"/>
      <c r="Q240" s="170"/>
      <c r="R240" s="170"/>
      <c r="S240" s="170"/>
      <c r="T240" s="170"/>
      <c r="U240" s="170"/>
      <c r="V240" s="170"/>
      <c r="W240" s="170"/>
      <c r="X240" s="170"/>
      <c r="Y240" s="170"/>
      <c r="Z240" s="170"/>
      <c r="AA240" s="170"/>
      <c r="AB240" s="415">
        <f t="shared" si="19"/>
        <v>0</v>
      </c>
      <c r="AC240" s="415">
        <f t="shared" si="20"/>
        <v>0</v>
      </c>
      <c r="AE240" s="618">
        <f>IF(AE$12=TRUE,(($D240*LIQUIDACION!$L$1046)*LIQUIDACION!$D$1045/IF(AND(LIQUIDACION!$D$1044&gt;LIQUIDACION!$B$1046,LIQUIDACION!$B$1046&gt;LIQUIDACION!$D$1043),366,365)),0)</f>
        <v>0</v>
      </c>
      <c r="AF240" s="618">
        <f>IF(AF$12=TRUE,(($E240*LIQUIDACION!$L$1046)*LIQUIDACION!$D$1045/IF(AND(LIQUIDACION!$D$1044&gt;LIQUIDACION!$B$1046,LIQUIDACION!$B$1046&gt;LIQUIDACION!$D$1043),366,365)),0)</f>
        <v>0</v>
      </c>
      <c r="AG240" s="618">
        <f>IF(AG$12=TRUE,(($F240*LIQUIDACION!$L$1046)*LIQUIDACION!$D$1045/IF(AND(LIQUIDACION!$D$1044&gt;LIQUIDACION!$B$1046,LIQUIDACION!$B$1046&gt;LIQUIDACION!$D$1043),366,365)),0)</f>
        <v>0</v>
      </c>
      <c r="AH240" s="618">
        <f>IF(AH$12=TRUE,(($G240*LIQUIDACION!$L$1046)*LIQUIDACION!$D$1045/IF(AND(LIQUIDACION!$D$1044&gt;LIQUIDACION!$B$1046,LIQUIDACION!$B$1046&gt;LIQUIDACION!$D$1043),366,365)),0)</f>
        <v>0</v>
      </c>
      <c r="AI240" s="618">
        <f>IF(AI$12=TRUE,(($H240*LIQUIDACION!$L$1047)*LIQUIDACION!$D$1045/IF(AND(LIQUIDACION!$D$1044&gt;LIQUIDACION!$B$1046,LIQUIDACION!$B$1046&gt;LIQUIDACION!$D$1043),366,365)),0)</f>
        <v>0</v>
      </c>
      <c r="AJ240" s="618">
        <f>IF(AJ$12=TRUE,(($I240*LIQUIDACION!$L$1047)*LIQUIDACION!$D$1045/IF(AND(LIQUIDACION!$D$1044&gt;LIQUIDACION!$B$1046,LIQUIDACION!$B$1046&gt;LIQUIDACION!$D$1043),366,365)),0)</f>
        <v>0</v>
      </c>
      <c r="AK240" s="618">
        <f>IF(AK$12=TRUE,(($J240*LIQUIDACION!$L$1047)*LIQUIDACION!$D$1045/IF(AND(LIQUIDACION!$D$1044&gt;LIQUIDACION!$B$1046,LIQUIDACION!$B$1046&gt;LIQUIDACION!$D$1043),366,365)),0)</f>
        <v>0</v>
      </c>
      <c r="AL240" s="618">
        <f>IF(AL$12=TRUE,(($K240*LIQUIDACION!$L$1047)*LIQUIDACION!$D$1045/IF(AND(LIQUIDACION!$D$1044&gt;LIQUIDACION!$B$1046,LIQUIDACION!$B$1046&gt;LIQUIDACION!$D$1043),366,365)),0)</f>
        <v>0</v>
      </c>
      <c r="AM240" s="618">
        <f>IF(AM$12=TRUE,(($L240*LIQUIDACION!$L$1047)*LIQUIDACION!$D$1045/IF(AND(LIQUIDACION!$D$1044&gt;LIQUIDACION!$B$1046,LIQUIDACION!$B$1046&gt;LIQUIDACION!$D$1043),366,365)),0)</f>
        <v>0</v>
      </c>
      <c r="AN240" s="618">
        <f>IF(AN$12=TRUE,(($M240*LIQUIDACION!$L$1047)*LIQUIDACION!$D$1045/IF(AND(LIQUIDACION!$D$1044&gt;LIQUIDACION!$B$1046,LIQUIDACION!$B$1046&gt;LIQUIDACION!$D$1043),366,365)),0)</f>
        <v>0</v>
      </c>
      <c r="AO240" s="618">
        <f>IF(AO$12=TRUE,(($N240*LIQUIDACION!$L$1047)*LIQUIDACION!$D$1045/IF(AND(LIQUIDACION!$D$1044&gt;LIQUIDACION!$B$1046,LIQUIDACION!$B$1046&gt;LIQUIDACION!$D$1043),366,365)),0)</f>
        <v>0</v>
      </c>
      <c r="AP240" s="618">
        <f>IF(AP$12=TRUE,(($O240*LIQUIDACION!$L$1047)*LIQUIDACION!$D$1045/IF(AND(LIQUIDACION!$D$1044&gt;LIQUIDACION!$B$1046,LIQUIDACION!$B$1046&gt;LIQUIDACION!$D$1043),366,365)),0)</f>
        <v>0</v>
      </c>
      <c r="AQ240" s="618">
        <f>IF(AQ$12=TRUE,(($P240*LIQUIDACION!$L$1047)*LIQUIDACION!$D$1045/IF(AND(LIQUIDACION!$D$1044&gt;LIQUIDACION!$B$1046,LIQUIDACION!$B$1046&gt;LIQUIDACION!$D$1043),366,365)),0)</f>
        <v>0</v>
      </c>
      <c r="AR240" s="618">
        <f>IF(AR$12=TRUE,(($Q240*LIQUIDACION!$L$1047)*LIQUIDACION!$D$1045/IF(AND(LIQUIDACION!$D$1044&gt;LIQUIDACION!$B$1046,LIQUIDACION!$B$1046&gt;LIQUIDACION!$D$1043),366,365)),0)</f>
        <v>0</v>
      </c>
      <c r="AS240" s="618">
        <f>IF(AS$12=TRUE,(($R240*LIQUIDACION!$L$1047)*LIQUIDACION!$D$1045/IF(AND(LIQUIDACION!$D$1044&gt;LIQUIDACION!$B$1046,LIQUIDACION!$B$1046&gt;LIQUIDACION!$D$1043),366,365)),0)</f>
        <v>0</v>
      </c>
      <c r="AT240" s="618">
        <f>IF(AT$12=TRUE,(($S240*LIQUIDACION!$L$1047)*LIQUIDACION!$D$1045/IF(AND(LIQUIDACION!$D$1044&gt;LIQUIDACION!$B$1046,LIQUIDACION!$B$1046&gt;LIQUIDACION!$D$1043),366,365)),0)</f>
        <v>0</v>
      </c>
      <c r="AU240" s="618">
        <f>IF(AU$12=TRUE,(($T240*LIQUIDACION!$L$1047)*LIQUIDACION!$D$1045/IF(AND(LIQUIDACION!$D$1044&gt;LIQUIDACION!$B$1046,LIQUIDACION!$B$1046&gt;LIQUIDACION!$D$1043),366,365)),0)</f>
        <v>0</v>
      </c>
      <c r="AV240" s="618">
        <f>IF(AV$12=TRUE,(($U240*LIQUIDACION!$L$1047)*LIQUIDACION!$D$1045/IF(AND(LIQUIDACION!$D$1044&gt;LIQUIDACION!$B$1046,LIQUIDACION!$B$1046&gt;LIQUIDACION!$D$1043),366,365)),0)</f>
        <v>0</v>
      </c>
      <c r="AW240" s="618">
        <f>IF(AW$12=TRUE,(($V240*LIQUIDACION!$L$1047)*LIQUIDACION!$D$1045/IF(AND(LIQUIDACION!$D$1044&gt;LIQUIDACION!$B$1046,LIQUIDACION!$B$1046&gt;LIQUIDACION!$D$1043),366,365)),0)</f>
        <v>0</v>
      </c>
      <c r="AX240" s="618">
        <f>IF(AX$12=TRUE,(($W240*LIQUIDACION!$L$1047)*LIQUIDACION!$D$1045/IF(AND(LIQUIDACION!$D$1044&gt;LIQUIDACION!$B$1046,LIQUIDACION!$B$1046&gt;LIQUIDACION!$D$1043),366,365)),0)</f>
        <v>0</v>
      </c>
    </row>
    <row r="241" spans="2:50" x14ac:dyDescent="0.25">
      <c r="B241" s="121">
        <v>229</v>
      </c>
      <c r="C241" s="125"/>
      <c r="D241" s="170"/>
      <c r="E241" s="170"/>
      <c r="F241" s="170"/>
      <c r="G241" s="170">
        <f t="shared" si="17"/>
        <v>0</v>
      </c>
      <c r="H241" s="170">
        <f t="shared" si="18"/>
        <v>0</v>
      </c>
      <c r="I241" s="170"/>
      <c r="J241" s="170"/>
      <c r="K241" s="170"/>
      <c r="L241" s="170"/>
      <c r="M241" s="170"/>
      <c r="N241" s="170"/>
      <c r="O241" s="170"/>
      <c r="P241" s="170"/>
      <c r="Q241" s="170"/>
      <c r="R241" s="170"/>
      <c r="S241" s="170"/>
      <c r="T241" s="170"/>
      <c r="U241" s="170"/>
      <c r="V241" s="170"/>
      <c r="W241" s="170"/>
      <c r="X241" s="170"/>
      <c r="Y241" s="170"/>
      <c r="Z241" s="170"/>
      <c r="AA241" s="170"/>
      <c r="AB241" s="415">
        <f t="shared" si="19"/>
        <v>0</v>
      </c>
      <c r="AC241" s="415">
        <f t="shared" si="20"/>
        <v>0</v>
      </c>
      <c r="AE241" s="618">
        <f>IF(AE$12=TRUE,(($D241*LIQUIDACION!$L$1046)*LIQUIDACION!$D$1045/IF(AND(LIQUIDACION!$D$1044&gt;LIQUIDACION!$B$1046,LIQUIDACION!$B$1046&gt;LIQUIDACION!$D$1043),366,365)),0)</f>
        <v>0</v>
      </c>
      <c r="AF241" s="618">
        <f>IF(AF$12=TRUE,(($E241*LIQUIDACION!$L$1046)*LIQUIDACION!$D$1045/IF(AND(LIQUIDACION!$D$1044&gt;LIQUIDACION!$B$1046,LIQUIDACION!$B$1046&gt;LIQUIDACION!$D$1043),366,365)),0)</f>
        <v>0</v>
      </c>
      <c r="AG241" s="618">
        <f>IF(AG$12=TRUE,(($F241*LIQUIDACION!$L$1046)*LIQUIDACION!$D$1045/IF(AND(LIQUIDACION!$D$1044&gt;LIQUIDACION!$B$1046,LIQUIDACION!$B$1046&gt;LIQUIDACION!$D$1043),366,365)),0)</f>
        <v>0</v>
      </c>
      <c r="AH241" s="618">
        <f>IF(AH$12=TRUE,(($G241*LIQUIDACION!$L$1046)*LIQUIDACION!$D$1045/IF(AND(LIQUIDACION!$D$1044&gt;LIQUIDACION!$B$1046,LIQUIDACION!$B$1046&gt;LIQUIDACION!$D$1043),366,365)),0)</f>
        <v>0</v>
      </c>
      <c r="AI241" s="618">
        <f>IF(AI$12=TRUE,(($H241*LIQUIDACION!$L$1047)*LIQUIDACION!$D$1045/IF(AND(LIQUIDACION!$D$1044&gt;LIQUIDACION!$B$1046,LIQUIDACION!$B$1046&gt;LIQUIDACION!$D$1043),366,365)),0)</f>
        <v>0</v>
      </c>
      <c r="AJ241" s="618">
        <f>IF(AJ$12=TRUE,(($I241*LIQUIDACION!$L$1047)*LIQUIDACION!$D$1045/IF(AND(LIQUIDACION!$D$1044&gt;LIQUIDACION!$B$1046,LIQUIDACION!$B$1046&gt;LIQUIDACION!$D$1043),366,365)),0)</f>
        <v>0</v>
      </c>
      <c r="AK241" s="618">
        <f>IF(AK$12=TRUE,(($J241*LIQUIDACION!$L$1047)*LIQUIDACION!$D$1045/IF(AND(LIQUIDACION!$D$1044&gt;LIQUIDACION!$B$1046,LIQUIDACION!$B$1046&gt;LIQUIDACION!$D$1043),366,365)),0)</f>
        <v>0</v>
      </c>
      <c r="AL241" s="618">
        <f>IF(AL$12=TRUE,(($K241*LIQUIDACION!$L$1047)*LIQUIDACION!$D$1045/IF(AND(LIQUIDACION!$D$1044&gt;LIQUIDACION!$B$1046,LIQUIDACION!$B$1046&gt;LIQUIDACION!$D$1043),366,365)),0)</f>
        <v>0</v>
      </c>
      <c r="AM241" s="618">
        <f>IF(AM$12=TRUE,(($L241*LIQUIDACION!$L$1047)*LIQUIDACION!$D$1045/IF(AND(LIQUIDACION!$D$1044&gt;LIQUIDACION!$B$1046,LIQUIDACION!$B$1046&gt;LIQUIDACION!$D$1043),366,365)),0)</f>
        <v>0</v>
      </c>
      <c r="AN241" s="618">
        <f>IF(AN$12=TRUE,(($M241*LIQUIDACION!$L$1047)*LIQUIDACION!$D$1045/IF(AND(LIQUIDACION!$D$1044&gt;LIQUIDACION!$B$1046,LIQUIDACION!$B$1046&gt;LIQUIDACION!$D$1043),366,365)),0)</f>
        <v>0</v>
      </c>
      <c r="AO241" s="618">
        <f>IF(AO$12=TRUE,(($N241*LIQUIDACION!$L$1047)*LIQUIDACION!$D$1045/IF(AND(LIQUIDACION!$D$1044&gt;LIQUIDACION!$B$1046,LIQUIDACION!$B$1046&gt;LIQUIDACION!$D$1043),366,365)),0)</f>
        <v>0</v>
      </c>
      <c r="AP241" s="618">
        <f>IF(AP$12=TRUE,(($O241*LIQUIDACION!$L$1047)*LIQUIDACION!$D$1045/IF(AND(LIQUIDACION!$D$1044&gt;LIQUIDACION!$B$1046,LIQUIDACION!$B$1046&gt;LIQUIDACION!$D$1043),366,365)),0)</f>
        <v>0</v>
      </c>
      <c r="AQ241" s="618">
        <f>IF(AQ$12=TRUE,(($P241*LIQUIDACION!$L$1047)*LIQUIDACION!$D$1045/IF(AND(LIQUIDACION!$D$1044&gt;LIQUIDACION!$B$1046,LIQUIDACION!$B$1046&gt;LIQUIDACION!$D$1043),366,365)),0)</f>
        <v>0</v>
      </c>
      <c r="AR241" s="618">
        <f>IF(AR$12=TRUE,(($Q241*LIQUIDACION!$L$1047)*LIQUIDACION!$D$1045/IF(AND(LIQUIDACION!$D$1044&gt;LIQUIDACION!$B$1046,LIQUIDACION!$B$1046&gt;LIQUIDACION!$D$1043),366,365)),0)</f>
        <v>0</v>
      </c>
      <c r="AS241" s="618">
        <f>IF(AS$12=TRUE,(($R241*LIQUIDACION!$L$1047)*LIQUIDACION!$D$1045/IF(AND(LIQUIDACION!$D$1044&gt;LIQUIDACION!$B$1046,LIQUIDACION!$B$1046&gt;LIQUIDACION!$D$1043),366,365)),0)</f>
        <v>0</v>
      </c>
      <c r="AT241" s="618">
        <f>IF(AT$12=TRUE,(($S241*LIQUIDACION!$L$1047)*LIQUIDACION!$D$1045/IF(AND(LIQUIDACION!$D$1044&gt;LIQUIDACION!$B$1046,LIQUIDACION!$B$1046&gt;LIQUIDACION!$D$1043),366,365)),0)</f>
        <v>0</v>
      </c>
      <c r="AU241" s="618">
        <f>IF(AU$12=TRUE,(($T241*LIQUIDACION!$L$1047)*LIQUIDACION!$D$1045/IF(AND(LIQUIDACION!$D$1044&gt;LIQUIDACION!$B$1046,LIQUIDACION!$B$1046&gt;LIQUIDACION!$D$1043),366,365)),0)</f>
        <v>0</v>
      </c>
      <c r="AV241" s="618">
        <f>IF(AV$12=TRUE,(($U241*LIQUIDACION!$L$1047)*LIQUIDACION!$D$1045/IF(AND(LIQUIDACION!$D$1044&gt;LIQUIDACION!$B$1046,LIQUIDACION!$B$1046&gt;LIQUIDACION!$D$1043),366,365)),0)</f>
        <v>0</v>
      </c>
      <c r="AW241" s="618">
        <f>IF(AW$12=TRUE,(($V241*LIQUIDACION!$L$1047)*LIQUIDACION!$D$1045/IF(AND(LIQUIDACION!$D$1044&gt;LIQUIDACION!$B$1046,LIQUIDACION!$B$1046&gt;LIQUIDACION!$D$1043),366,365)),0)</f>
        <v>0</v>
      </c>
      <c r="AX241" s="618">
        <f>IF(AX$12=TRUE,(($W241*LIQUIDACION!$L$1047)*LIQUIDACION!$D$1045/IF(AND(LIQUIDACION!$D$1044&gt;LIQUIDACION!$B$1046,LIQUIDACION!$B$1046&gt;LIQUIDACION!$D$1043),366,365)),0)</f>
        <v>0</v>
      </c>
    </row>
    <row r="242" spans="2:50" x14ac:dyDescent="0.25">
      <c r="B242" s="123">
        <v>230</v>
      </c>
      <c r="C242" s="125"/>
      <c r="D242" s="170"/>
      <c r="E242" s="170"/>
      <c r="F242" s="170"/>
      <c r="G242" s="170">
        <f t="shared" si="17"/>
        <v>0</v>
      </c>
      <c r="H242" s="170">
        <f t="shared" si="18"/>
        <v>0</v>
      </c>
      <c r="I242" s="170"/>
      <c r="J242" s="170"/>
      <c r="K242" s="170"/>
      <c r="L242" s="170"/>
      <c r="M242" s="170"/>
      <c r="N242" s="170"/>
      <c r="O242" s="170"/>
      <c r="P242" s="170"/>
      <c r="Q242" s="170"/>
      <c r="R242" s="170"/>
      <c r="S242" s="170"/>
      <c r="T242" s="170"/>
      <c r="U242" s="170"/>
      <c r="V242" s="170"/>
      <c r="W242" s="170"/>
      <c r="X242" s="170"/>
      <c r="Y242" s="170"/>
      <c r="Z242" s="170"/>
      <c r="AA242" s="170"/>
      <c r="AB242" s="415">
        <f t="shared" si="19"/>
        <v>0</v>
      </c>
      <c r="AC242" s="415">
        <f t="shared" si="20"/>
        <v>0</v>
      </c>
      <c r="AE242" s="618">
        <f>IF(AE$12=TRUE,(($D242*LIQUIDACION!$L$1046)*LIQUIDACION!$D$1045/IF(AND(LIQUIDACION!$D$1044&gt;LIQUIDACION!$B$1046,LIQUIDACION!$B$1046&gt;LIQUIDACION!$D$1043),366,365)),0)</f>
        <v>0</v>
      </c>
      <c r="AF242" s="618">
        <f>IF(AF$12=TRUE,(($E242*LIQUIDACION!$L$1046)*LIQUIDACION!$D$1045/IF(AND(LIQUIDACION!$D$1044&gt;LIQUIDACION!$B$1046,LIQUIDACION!$B$1046&gt;LIQUIDACION!$D$1043),366,365)),0)</f>
        <v>0</v>
      </c>
      <c r="AG242" s="618">
        <f>IF(AG$12=TRUE,(($F242*LIQUIDACION!$L$1046)*LIQUIDACION!$D$1045/IF(AND(LIQUIDACION!$D$1044&gt;LIQUIDACION!$B$1046,LIQUIDACION!$B$1046&gt;LIQUIDACION!$D$1043),366,365)),0)</f>
        <v>0</v>
      </c>
      <c r="AH242" s="618">
        <f>IF(AH$12=TRUE,(($G242*LIQUIDACION!$L$1046)*LIQUIDACION!$D$1045/IF(AND(LIQUIDACION!$D$1044&gt;LIQUIDACION!$B$1046,LIQUIDACION!$B$1046&gt;LIQUIDACION!$D$1043),366,365)),0)</f>
        <v>0</v>
      </c>
      <c r="AI242" s="618">
        <f>IF(AI$12=TRUE,(($H242*LIQUIDACION!$L$1047)*LIQUIDACION!$D$1045/IF(AND(LIQUIDACION!$D$1044&gt;LIQUIDACION!$B$1046,LIQUIDACION!$B$1046&gt;LIQUIDACION!$D$1043),366,365)),0)</f>
        <v>0</v>
      </c>
      <c r="AJ242" s="618">
        <f>IF(AJ$12=TRUE,(($I242*LIQUIDACION!$L$1047)*LIQUIDACION!$D$1045/IF(AND(LIQUIDACION!$D$1044&gt;LIQUIDACION!$B$1046,LIQUIDACION!$B$1046&gt;LIQUIDACION!$D$1043),366,365)),0)</f>
        <v>0</v>
      </c>
      <c r="AK242" s="618">
        <f>IF(AK$12=TRUE,(($J242*LIQUIDACION!$L$1047)*LIQUIDACION!$D$1045/IF(AND(LIQUIDACION!$D$1044&gt;LIQUIDACION!$B$1046,LIQUIDACION!$B$1046&gt;LIQUIDACION!$D$1043),366,365)),0)</f>
        <v>0</v>
      </c>
      <c r="AL242" s="618">
        <f>IF(AL$12=TRUE,(($K242*LIQUIDACION!$L$1047)*LIQUIDACION!$D$1045/IF(AND(LIQUIDACION!$D$1044&gt;LIQUIDACION!$B$1046,LIQUIDACION!$B$1046&gt;LIQUIDACION!$D$1043),366,365)),0)</f>
        <v>0</v>
      </c>
      <c r="AM242" s="618">
        <f>IF(AM$12=TRUE,(($L242*LIQUIDACION!$L$1047)*LIQUIDACION!$D$1045/IF(AND(LIQUIDACION!$D$1044&gt;LIQUIDACION!$B$1046,LIQUIDACION!$B$1046&gt;LIQUIDACION!$D$1043),366,365)),0)</f>
        <v>0</v>
      </c>
      <c r="AN242" s="618">
        <f>IF(AN$12=TRUE,(($M242*LIQUIDACION!$L$1047)*LIQUIDACION!$D$1045/IF(AND(LIQUIDACION!$D$1044&gt;LIQUIDACION!$B$1046,LIQUIDACION!$B$1046&gt;LIQUIDACION!$D$1043),366,365)),0)</f>
        <v>0</v>
      </c>
      <c r="AO242" s="618">
        <f>IF(AO$12=TRUE,(($N242*LIQUIDACION!$L$1047)*LIQUIDACION!$D$1045/IF(AND(LIQUIDACION!$D$1044&gt;LIQUIDACION!$B$1046,LIQUIDACION!$B$1046&gt;LIQUIDACION!$D$1043),366,365)),0)</f>
        <v>0</v>
      </c>
      <c r="AP242" s="618">
        <f>IF(AP$12=TRUE,(($O242*LIQUIDACION!$L$1047)*LIQUIDACION!$D$1045/IF(AND(LIQUIDACION!$D$1044&gt;LIQUIDACION!$B$1046,LIQUIDACION!$B$1046&gt;LIQUIDACION!$D$1043),366,365)),0)</f>
        <v>0</v>
      </c>
      <c r="AQ242" s="618">
        <f>IF(AQ$12=TRUE,(($P242*LIQUIDACION!$L$1047)*LIQUIDACION!$D$1045/IF(AND(LIQUIDACION!$D$1044&gt;LIQUIDACION!$B$1046,LIQUIDACION!$B$1046&gt;LIQUIDACION!$D$1043),366,365)),0)</f>
        <v>0</v>
      </c>
      <c r="AR242" s="618">
        <f>IF(AR$12=TRUE,(($Q242*LIQUIDACION!$L$1047)*LIQUIDACION!$D$1045/IF(AND(LIQUIDACION!$D$1044&gt;LIQUIDACION!$B$1046,LIQUIDACION!$B$1046&gt;LIQUIDACION!$D$1043),366,365)),0)</f>
        <v>0</v>
      </c>
      <c r="AS242" s="618">
        <f>IF(AS$12=TRUE,(($R242*LIQUIDACION!$L$1047)*LIQUIDACION!$D$1045/IF(AND(LIQUIDACION!$D$1044&gt;LIQUIDACION!$B$1046,LIQUIDACION!$B$1046&gt;LIQUIDACION!$D$1043),366,365)),0)</f>
        <v>0</v>
      </c>
      <c r="AT242" s="618">
        <f>IF(AT$12=TRUE,(($S242*LIQUIDACION!$L$1047)*LIQUIDACION!$D$1045/IF(AND(LIQUIDACION!$D$1044&gt;LIQUIDACION!$B$1046,LIQUIDACION!$B$1046&gt;LIQUIDACION!$D$1043),366,365)),0)</f>
        <v>0</v>
      </c>
      <c r="AU242" s="618">
        <f>IF(AU$12=TRUE,(($T242*LIQUIDACION!$L$1047)*LIQUIDACION!$D$1045/IF(AND(LIQUIDACION!$D$1044&gt;LIQUIDACION!$B$1046,LIQUIDACION!$B$1046&gt;LIQUIDACION!$D$1043),366,365)),0)</f>
        <v>0</v>
      </c>
      <c r="AV242" s="618">
        <f>IF(AV$12=TRUE,(($U242*LIQUIDACION!$L$1047)*LIQUIDACION!$D$1045/IF(AND(LIQUIDACION!$D$1044&gt;LIQUIDACION!$B$1046,LIQUIDACION!$B$1046&gt;LIQUIDACION!$D$1043),366,365)),0)</f>
        <v>0</v>
      </c>
      <c r="AW242" s="618">
        <f>IF(AW$12=TRUE,(($V242*LIQUIDACION!$L$1047)*LIQUIDACION!$D$1045/IF(AND(LIQUIDACION!$D$1044&gt;LIQUIDACION!$B$1046,LIQUIDACION!$B$1046&gt;LIQUIDACION!$D$1043),366,365)),0)</f>
        <v>0</v>
      </c>
      <c r="AX242" s="618">
        <f>IF(AX$12=TRUE,(($W242*LIQUIDACION!$L$1047)*LIQUIDACION!$D$1045/IF(AND(LIQUIDACION!$D$1044&gt;LIQUIDACION!$B$1046,LIQUIDACION!$B$1046&gt;LIQUIDACION!$D$1043),366,365)),0)</f>
        <v>0</v>
      </c>
    </row>
    <row r="243" spans="2:50" x14ac:dyDescent="0.25">
      <c r="B243" s="121">
        <v>231</v>
      </c>
      <c r="C243" s="125"/>
      <c r="D243" s="170"/>
      <c r="E243" s="170"/>
      <c r="F243" s="170"/>
      <c r="G243" s="170">
        <f t="shared" si="17"/>
        <v>0</v>
      </c>
      <c r="H243" s="170">
        <f t="shared" si="18"/>
        <v>0</v>
      </c>
      <c r="I243" s="170"/>
      <c r="J243" s="170"/>
      <c r="K243" s="170"/>
      <c r="L243" s="170"/>
      <c r="M243" s="170"/>
      <c r="N243" s="170"/>
      <c r="O243" s="170"/>
      <c r="P243" s="170"/>
      <c r="Q243" s="170"/>
      <c r="R243" s="170"/>
      <c r="S243" s="170"/>
      <c r="T243" s="170"/>
      <c r="U243" s="170"/>
      <c r="V243" s="170"/>
      <c r="W243" s="170"/>
      <c r="X243" s="170"/>
      <c r="Y243" s="170"/>
      <c r="Z243" s="170"/>
      <c r="AA243" s="170"/>
      <c r="AB243" s="415">
        <f t="shared" si="19"/>
        <v>0</v>
      </c>
      <c r="AC243" s="415">
        <f t="shared" si="20"/>
        <v>0</v>
      </c>
      <c r="AE243" s="618">
        <f>IF(AE$12=TRUE,(($D243*LIQUIDACION!$L$1046)*LIQUIDACION!$D$1045/IF(AND(LIQUIDACION!$D$1044&gt;LIQUIDACION!$B$1046,LIQUIDACION!$B$1046&gt;LIQUIDACION!$D$1043),366,365)),0)</f>
        <v>0</v>
      </c>
      <c r="AF243" s="618">
        <f>IF(AF$12=TRUE,(($E243*LIQUIDACION!$L$1046)*LIQUIDACION!$D$1045/IF(AND(LIQUIDACION!$D$1044&gt;LIQUIDACION!$B$1046,LIQUIDACION!$B$1046&gt;LIQUIDACION!$D$1043),366,365)),0)</f>
        <v>0</v>
      </c>
      <c r="AG243" s="618">
        <f>IF(AG$12=TRUE,(($F243*LIQUIDACION!$L$1046)*LIQUIDACION!$D$1045/IF(AND(LIQUIDACION!$D$1044&gt;LIQUIDACION!$B$1046,LIQUIDACION!$B$1046&gt;LIQUIDACION!$D$1043),366,365)),0)</f>
        <v>0</v>
      </c>
      <c r="AH243" s="618">
        <f>IF(AH$12=TRUE,(($G243*LIQUIDACION!$L$1046)*LIQUIDACION!$D$1045/IF(AND(LIQUIDACION!$D$1044&gt;LIQUIDACION!$B$1046,LIQUIDACION!$B$1046&gt;LIQUIDACION!$D$1043),366,365)),0)</f>
        <v>0</v>
      </c>
      <c r="AI243" s="618">
        <f>IF(AI$12=TRUE,(($H243*LIQUIDACION!$L$1047)*LIQUIDACION!$D$1045/IF(AND(LIQUIDACION!$D$1044&gt;LIQUIDACION!$B$1046,LIQUIDACION!$B$1046&gt;LIQUIDACION!$D$1043),366,365)),0)</f>
        <v>0</v>
      </c>
      <c r="AJ243" s="618">
        <f>IF(AJ$12=TRUE,(($I243*LIQUIDACION!$L$1047)*LIQUIDACION!$D$1045/IF(AND(LIQUIDACION!$D$1044&gt;LIQUIDACION!$B$1046,LIQUIDACION!$B$1046&gt;LIQUIDACION!$D$1043),366,365)),0)</f>
        <v>0</v>
      </c>
      <c r="AK243" s="618">
        <f>IF(AK$12=TRUE,(($J243*LIQUIDACION!$L$1047)*LIQUIDACION!$D$1045/IF(AND(LIQUIDACION!$D$1044&gt;LIQUIDACION!$B$1046,LIQUIDACION!$B$1046&gt;LIQUIDACION!$D$1043),366,365)),0)</f>
        <v>0</v>
      </c>
      <c r="AL243" s="618">
        <f>IF(AL$12=TRUE,(($K243*LIQUIDACION!$L$1047)*LIQUIDACION!$D$1045/IF(AND(LIQUIDACION!$D$1044&gt;LIQUIDACION!$B$1046,LIQUIDACION!$B$1046&gt;LIQUIDACION!$D$1043),366,365)),0)</f>
        <v>0</v>
      </c>
      <c r="AM243" s="618">
        <f>IF(AM$12=TRUE,(($L243*LIQUIDACION!$L$1047)*LIQUIDACION!$D$1045/IF(AND(LIQUIDACION!$D$1044&gt;LIQUIDACION!$B$1046,LIQUIDACION!$B$1046&gt;LIQUIDACION!$D$1043),366,365)),0)</f>
        <v>0</v>
      </c>
      <c r="AN243" s="618">
        <f>IF(AN$12=TRUE,(($M243*LIQUIDACION!$L$1047)*LIQUIDACION!$D$1045/IF(AND(LIQUIDACION!$D$1044&gt;LIQUIDACION!$B$1046,LIQUIDACION!$B$1046&gt;LIQUIDACION!$D$1043),366,365)),0)</f>
        <v>0</v>
      </c>
      <c r="AO243" s="618">
        <f>IF(AO$12=TRUE,(($N243*LIQUIDACION!$L$1047)*LIQUIDACION!$D$1045/IF(AND(LIQUIDACION!$D$1044&gt;LIQUIDACION!$B$1046,LIQUIDACION!$B$1046&gt;LIQUIDACION!$D$1043),366,365)),0)</f>
        <v>0</v>
      </c>
      <c r="AP243" s="618">
        <f>IF(AP$12=TRUE,(($O243*LIQUIDACION!$L$1047)*LIQUIDACION!$D$1045/IF(AND(LIQUIDACION!$D$1044&gt;LIQUIDACION!$B$1046,LIQUIDACION!$B$1046&gt;LIQUIDACION!$D$1043),366,365)),0)</f>
        <v>0</v>
      </c>
      <c r="AQ243" s="618">
        <f>IF(AQ$12=TRUE,(($P243*LIQUIDACION!$L$1047)*LIQUIDACION!$D$1045/IF(AND(LIQUIDACION!$D$1044&gt;LIQUIDACION!$B$1046,LIQUIDACION!$B$1046&gt;LIQUIDACION!$D$1043),366,365)),0)</f>
        <v>0</v>
      </c>
      <c r="AR243" s="618">
        <f>IF(AR$12=TRUE,(($Q243*LIQUIDACION!$L$1047)*LIQUIDACION!$D$1045/IF(AND(LIQUIDACION!$D$1044&gt;LIQUIDACION!$B$1046,LIQUIDACION!$B$1046&gt;LIQUIDACION!$D$1043),366,365)),0)</f>
        <v>0</v>
      </c>
      <c r="AS243" s="618">
        <f>IF(AS$12=TRUE,(($R243*LIQUIDACION!$L$1047)*LIQUIDACION!$D$1045/IF(AND(LIQUIDACION!$D$1044&gt;LIQUIDACION!$B$1046,LIQUIDACION!$B$1046&gt;LIQUIDACION!$D$1043),366,365)),0)</f>
        <v>0</v>
      </c>
      <c r="AT243" s="618">
        <f>IF(AT$12=TRUE,(($S243*LIQUIDACION!$L$1047)*LIQUIDACION!$D$1045/IF(AND(LIQUIDACION!$D$1044&gt;LIQUIDACION!$B$1046,LIQUIDACION!$B$1046&gt;LIQUIDACION!$D$1043),366,365)),0)</f>
        <v>0</v>
      </c>
      <c r="AU243" s="618">
        <f>IF(AU$12=TRUE,(($T243*LIQUIDACION!$L$1047)*LIQUIDACION!$D$1045/IF(AND(LIQUIDACION!$D$1044&gt;LIQUIDACION!$B$1046,LIQUIDACION!$B$1046&gt;LIQUIDACION!$D$1043),366,365)),0)</f>
        <v>0</v>
      </c>
      <c r="AV243" s="618">
        <f>IF(AV$12=TRUE,(($U243*LIQUIDACION!$L$1047)*LIQUIDACION!$D$1045/IF(AND(LIQUIDACION!$D$1044&gt;LIQUIDACION!$B$1046,LIQUIDACION!$B$1046&gt;LIQUIDACION!$D$1043),366,365)),0)</f>
        <v>0</v>
      </c>
      <c r="AW243" s="618">
        <f>IF(AW$12=TRUE,(($V243*LIQUIDACION!$L$1047)*LIQUIDACION!$D$1045/IF(AND(LIQUIDACION!$D$1044&gt;LIQUIDACION!$B$1046,LIQUIDACION!$B$1046&gt;LIQUIDACION!$D$1043),366,365)),0)</f>
        <v>0</v>
      </c>
      <c r="AX243" s="618">
        <f>IF(AX$12=TRUE,(($W243*LIQUIDACION!$L$1047)*LIQUIDACION!$D$1045/IF(AND(LIQUIDACION!$D$1044&gt;LIQUIDACION!$B$1046,LIQUIDACION!$B$1046&gt;LIQUIDACION!$D$1043),366,365)),0)</f>
        <v>0</v>
      </c>
    </row>
    <row r="244" spans="2:50" x14ac:dyDescent="0.25">
      <c r="B244" s="123">
        <v>232</v>
      </c>
      <c r="C244" s="125"/>
      <c r="D244" s="170"/>
      <c r="E244" s="170"/>
      <c r="F244" s="170"/>
      <c r="G244" s="170">
        <f t="shared" si="17"/>
        <v>0</v>
      </c>
      <c r="H244" s="170">
        <f t="shared" si="18"/>
        <v>0</v>
      </c>
      <c r="I244" s="170"/>
      <c r="J244" s="170"/>
      <c r="K244" s="170"/>
      <c r="L244" s="170"/>
      <c r="M244" s="170"/>
      <c r="N244" s="170"/>
      <c r="O244" s="170"/>
      <c r="P244" s="170"/>
      <c r="Q244" s="170"/>
      <c r="R244" s="170"/>
      <c r="S244" s="170"/>
      <c r="T244" s="170"/>
      <c r="U244" s="170"/>
      <c r="V244" s="170"/>
      <c r="W244" s="170"/>
      <c r="X244" s="170"/>
      <c r="Y244" s="170"/>
      <c r="Z244" s="170"/>
      <c r="AA244" s="170"/>
      <c r="AB244" s="415">
        <f t="shared" si="19"/>
        <v>0</v>
      </c>
      <c r="AC244" s="415">
        <f t="shared" si="20"/>
        <v>0</v>
      </c>
      <c r="AE244" s="618">
        <f>IF(AE$12=TRUE,(($D244*LIQUIDACION!$L$1046)*LIQUIDACION!$D$1045/IF(AND(LIQUIDACION!$D$1044&gt;LIQUIDACION!$B$1046,LIQUIDACION!$B$1046&gt;LIQUIDACION!$D$1043),366,365)),0)</f>
        <v>0</v>
      </c>
      <c r="AF244" s="618">
        <f>IF(AF$12=TRUE,(($E244*LIQUIDACION!$L$1046)*LIQUIDACION!$D$1045/IF(AND(LIQUIDACION!$D$1044&gt;LIQUIDACION!$B$1046,LIQUIDACION!$B$1046&gt;LIQUIDACION!$D$1043),366,365)),0)</f>
        <v>0</v>
      </c>
      <c r="AG244" s="618">
        <f>IF(AG$12=TRUE,(($F244*LIQUIDACION!$L$1046)*LIQUIDACION!$D$1045/IF(AND(LIQUIDACION!$D$1044&gt;LIQUIDACION!$B$1046,LIQUIDACION!$B$1046&gt;LIQUIDACION!$D$1043),366,365)),0)</f>
        <v>0</v>
      </c>
      <c r="AH244" s="618">
        <f>IF(AH$12=TRUE,(($G244*LIQUIDACION!$L$1046)*LIQUIDACION!$D$1045/IF(AND(LIQUIDACION!$D$1044&gt;LIQUIDACION!$B$1046,LIQUIDACION!$B$1046&gt;LIQUIDACION!$D$1043),366,365)),0)</f>
        <v>0</v>
      </c>
      <c r="AI244" s="618">
        <f>IF(AI$12=TRUE,(($H244*LIQUIDACION!$L$1047)*LIQUIDACION!$D$1045/IF(AND(LIQUIDACION!$D$1044&gt;LIQUIDACION!$B$1046,LIQUIDACION!$B$1046&gt;LIQUIDACION!$D$1043),366,365)),0)</f>
        <v>0</v>
      </c>
      <c r="AJ244" s="618">
        <f>IF(AJ$12=TRUE,(($I244*LIQUIDACION!$L$1047)*LIQUIDACION!$D$1045/IF(AND(LIQUIDACION!$D$1044&gt;LIQUIDACION!$B$1046,LIQUIDACION!$B$1046&gt;LIQUIDACION!$D$1043),366,365)),0)</f>
        <v>0</v>
      </c>
      <c r="AK244" s="618">
        <f>IF(AK$12=TRUE,(($J244*LIQUIDACION!$L$1047)*LIQUIDACION!$D$1045/IF(AND(LIQUIDACION!$D$1044&gt;LIQUIDACION!$B$1046,LIQUIDACION!$B$1046&gt;LIQUIDACION!$D$1043),366,365)),0)</f>
        <v>0</v>
      </c>
      <c r="AL244" s="618">
        <f>IF(AL$12=TRUE,(($K244*LIQUIDACION!$L$1047)*LIQUIDACION!$D$1045/IF(AND(LIQUIDACION!$D$1044&gt;LIQUIDACION!$B$1046,LIQUIDACION!$B$1046&gt;LIQUIDACION!$D$1043),366,365)),0)</f>
        <v>0</v>
      </c>
      <c r="AM244" s="618">
        <f>IF(AM$12=TRUE,(($L244*LIQUIDACION!$L$1047)*LIQUIDACION!$D$1045/IF(AND(LIQUIDACION!$D$1044&gt;LIQUIDACION!$B$1046,LIQUIDACION!$B$1046&gt;LIQUIDACION!$D$1043),366,365)),0)</f>
        <v>0</v>
      </c>
      <c r="AN244" s="618">
        <f>IF(AN$12=TRUE,(($M244*LIQUIDACION!$L$1047)*LIQUIDACION!$D$1045/IF(AND(LIQUIDACION!$D$1044&gt;LIQUIDACION!$B$1046,LIQUIDACION!$B$1046&gt;LIQUIDACION!$D$1043),366,365)),0)</f>
        <v>0</v>
      </c>
      <c r="AO244" s="618">
        <f>IF(AO$12=TRUE,(($N244*LIQUIDACION!$L$1047)*LIQUIDACION!$D$1045/IF(AND(LIQUIDACION!$D$1044&gt;LIQUIDACION!$B$1046,LIQUIDACION!$B$1046&gt;LIQUIDACION!$D$1043),366,365)),0)</f>
        <v>0</v>
      </c>
      <c r="AP244" s="618">
        <f>IF(AP$12=TRUE,(($O244*LIQUIDACION!$L$1047)*LIQUIDACION!$D$1045/IF(AND(LIQUIDACION!$D$1044&gt;LIQUIDACION!$B$1046,LIQUIDACION!$B$1046&gt;LIQUIDACION!$D$1043),366,365)),0)</f>
        <v>0</v>
      </c>
      <c r="AQ244" s="618">
        <f>IF(AQ$12=TRUE,(($P244*LIQUIDACION!$L$1047)*LIQUIDACION!$D$1045/IF(AND(LIQUIDACION!$D$1044&gt;LIQUIDACION!$B$1046,LIQUIDACION!$B$1046&gt;LIQUIDACION!$D$1043),366,365)),0)</f>
        <v>0</v>
      </c>
      <c r="AR244" s="618">
        <f>IF(AR$12=TRUE,(($Q244*LIQUIDACION!$L$1047)*LIQUIDACION!$D$1045/IF(AND(LIQUIDACION!$D$1044&gt;LIQUIDACION!$B$1046,LIQUIDACION!$B$1046&gt;LIQUIDACION!$D$1043),366,365)),0)</f>
        <v>0</v>
      </c>
      <c r="AS244" s="618">
        <f>IF(AS$12=TRUE,(($R244*LIQUIDACION!$L$1047)*LIQUIDACION!$D$1045/IF(AND(LIQUIDACION!$D$1044&gt;LIQUIDACION!$B$1046,LIQUIDACION!$B$1046&gt;LIQUIDACION!$D$1043),366,365)),0)</f>
        <v>0</v>
      </c>
      <c r="AT244" s="618">
        <f>IF(AT$12=TRUE,(($S244*LIQUIDACION!$L$1047)*LIQUIDACION!$D$1045/IF(AND(LIQUIDACION!$D$1044&gt;LIQUIDACION!$B$1046,LIQUIDACION!$B$1046&gt;LIQUIDACION!$D$1043),366,365)),0)</f>
        <v>0</v>
      </c>
      <c r="AU244" s="618">
        <f>IF(AU$12=TRUE,(($T244*LIQUIDACION!$L$1047)*LIQUIDACION!$D$1045/IF(AND(LIQUIDACION!$D$1044&gt;LIQUIDACION!$B$1046,LIQUIDACION!$B$1046&gt;LIQUIDACION!$D$1043),366,365)),0)</f>
        <v>0</v>
      </c>
      <c r="AV244" s="618">
        <f>IF(AV$12=TRUE,(($U244*LIQUIDACION!$L$1047)*LIQUIDACION!$D$1045/IF(AND(LIQUIDACION!$D$1044&gt;LIQUIDACION!$B$1046,LIQUIDACION!$B$1046&gt;LIQUIDACION!$D$1043),366,365)),0)</f>
        <v>0</v>
      </c>
      <c r="AW244" s="618">
        <f>IF(AW$12=TRUE,(($V244*LIQUIDACION!$L$1047)*LIQUIDACION!$D$1045/IF(AND(LIQUIDACION!$D$1044&gt;LIQUIDACION!$B$1046,LIQUIDACION!$B$1046&gt;LIQUIDACION!$D$1043),366,365)),0)</f>
        <v>0</v>
      </c>
      <c r="AX244" s="618">
        <f>IF(AX$12=TRUE,(($W244*LIQUIDACION!$L$1047)*LIQUIDACION!$D$1045/IF(AND(LIQUIDACION!$D$1044&gt;LIQUIDACION!$B$1046,LIQUIDACION!$B$1046&gt;LIQUIDACION!$D$1043),366,365)),0)</f>
        <v>0</v>
      </c>
    </row>
    <row r="245" spans="2:50" x14ac:dyDescent="0.25">
      <c r="B245" s="121">
        <v>233</v>
      </c>
      <c r="C245" s="125"/>
      <c r="D245" s="170"/>
      <c r="E245" s="170"/>
      <c r="F245" s="170"/>
      <c r="G245" s="170">
        <f t="shared" si="17"/>
        <v>0</v>
      </c>
      <c r="H245" s="170">
        <f t="shared" si="18"/>
        <v>0</v>
      </c>
      <c r="I245" s="170"/>
      <c r="J245" s="170"/>
      <c r="K245" s="170"/>
      <c r="L245" s="170"/>
      <c r="M245" s="170"/>
      <c r="N245" s="170"/>
      <c r="O245" s="170"/>
      <c r="P245" s="170"/>
      <c r="Q245" s="170"/>
      <c r="R245" s="170"/>
      <c r="S245" s="170"/>
      <c r="T245" s="170"/>
      <c r="U245" s="170"/>
      <c r="V245" s="170"/>
      <c r="W245" s="170"/>
      <c r="X245" s="170"/>
      <c r="Y245" s="170"/>
      <c r="Z245" s="170"/>
      <c r="AA245" s="170"/>
      <c r="AB245" s="415">
        <f t="shared" si="19"/>
        <v>0</v>
      </c>
      <c r="AC245" s="415">
        <f t="shared" si="20"/>
        <v>0</v>
      </c>
      <c r="AE245" s="618">
        <f>IF(AE$12=TRUE,(($D245*LIQUIDACION!$L$1046)*LIQUIDACION!$D$1045/IF(AND(LIQUIDACION!$D$1044&gt;LIQUIDACION!$B$1046,LIQUIDACION!$B$1046&gt;LIQUIDACION!$D$1043),366,365)),0)</f>
        <v>0</v>
      </c>
      <c r="AF245" s="618">
        <f>IF(AF$12=TRUE,(($E245*LIQUIDACION!$L$1046)*LIQUIDACION!$D$1045/IF(AND(LIQUIDACION!$D$1044&gt;LIQUIDACION!$B$1046,LIQUIDACION!$B$1046&gt;LIQUIDACION!$D$1043),366,365)),0)</f>
        <v>0</v>
      </c>
      <c r="AG245" s="618">
        <f>IF(AG$12=TRUE,(($F245*LIQUIDACION!$L$1046)*LIQUIDACION!$D$1045/IF(AND(LIQUIDACION!$D$1044&gt;LIQUIDACION!$B$1046,LIQUIDACION!$B$1046&gt;LIQUIDACION!$D$1043),366,365)),0)</f>
        <v>0</v>
      </c>
      <c r="AH245" s="618">
        <f>IF(AH$12=TRUE,(($G245*LIQUIDACION!$L$1046)*LIQUIDACION!$D$1045/IF(AND(LIQUIDACION!$D$1044&gt;LIQUIDACION!$B$1046,LIQUIDACION!$B$1046&gt;LIQUIDACION!$D$1043),366,365)),0)</f>
        <v>0</v>
      </c>
      <c r="AI245" s="618">
        <f>IF(AI$12=TRUE,(($H245*LIQUIDACION!$L$1047)*LIQUIDACION!$D$1045/IF(AND(LIQUIDACION!$D$1044&gt;LIQUIDACION!$B$1046,LIQUIDACION!$B$1046&gt;LIQUIDACION!$D$1043),366,365)),0)</f>
        <v>0</v>
      </c>
      <c r="AJ245" s="618">
        <f>IF(AJ$12=TRUE,(($I245*LIQUIDACION!$L$1047)*LIQUIDACION!$D$1045/IF(AND(LIQUIDACION!$D$1044&gt;LIQUIDACION!$B$1046,LIQUIDACION!$B$1046&gt;LIQUIDACION!$D$1043),366,365)),0)</f>
        <v>0</v>
      </c>
      <c r="AK245" s="618">
        <f>IF(AK$12=TRUE,(($J245*LIQUIDACION!$L$1047)*LIQUIDACION!$D$1045/IF(AND(LIQUIDACION!$D$1044&gt;LIQUIDACION!$B$1046,LIQUIDACION!$B$1046&gt;LIQUIDACION!$D$1043),366,365)),0)</f>
        <v>0</v>
      </c>
      <c r="AL245" s="618">
        <f>IF(AL$12=TRUE,(($K245*LIQUIDACION!$L$1047)*LIQUIDACION!$D$1045/IF(AND(LIQUIDACION!$D$1044&gt;LIQUIDACION!$B$1046,LIQUIDACION!$B$1046&gt;LIQUIDACION!$D$1043),366,365)),0)</f>
        <v>0</v>
      </c>
      <c r="AM245" s="618">
        <f>IF(AM$12=TRUE,(($L245*LIQUIDACION!$L$1047)*LIQUIDACION!$D$1045/IF(AND(LIQUIDACION!$D$1044&gt;LIQUIDACION!$B$1046,LIQUIDACION!$B$1046&gt;LIQUIDACION!$D$1043),366,365)),0)</f>
        <v>0</v>
      </c>
      <c r="AN245" s="618">
        <f>IF(AN$12=TRUE,(($M245*LIQUIDACION!$L$1047)*LIQUIDACION!$D$1045/IF(AND(LIQUIDACION!$D$1044&gt;LIQUIDACION!$B$1046,LIQUIDACION!$B$1046&gt;LIQUIDACION!$D$1043),366,365)),0)</f>
        <v>0</v>
      </c>
      <c r="AO245" s="618">
        <f>IF(AO$12=TRUE,(($N245*LIQUIDACION!$L$1047)*LIQUIDACION!$D$1045/IF(AND(LIQUIDACION!$D$1044&gt;LIQUIDACION!$B$1046,LIQUIDACION!$B$1046&gt;LIQUIDACION!$D$1043),366,365)),0)</f>
        <v>0</v>
      </c>
      <c r="AP245" s="618">
        <f>IF(AP$12=TRUE,(($O245*LIQUIDACION!$L$1047)*LIQUIDACION!$D$1045/IF(AND(LIQUIDACION!$D$1044&gt;LIQUIDACION!$B$1046,LIQUIDACION!$B$1046&gt;LIQUIDACION!$D$1043),366,365)),0)</f>
        <v>0</v>
      </c>
      <c r="AQ245" s="618">
        <f>IF(AQ$12=TRUE,(($P245*LIQUIDACION!$L$1047)*LIQUIDACION!$D$1045/IF(AND(LIQUIDACION!$D$1044&gt;LIQUIDACION!$B$1046,LIQUIDACION!$B$1046&gt;LIQUIDACION!$D$1043),366,365)),0)</f>
        <v>0</v>
      </c>
      <c r="AR245" s="618">
        <f>IF(AR$12=TRUE,(($Q245*LIQUIDACION!$L$1047)*LIQUIDACION!$D$1045/IF(AND(LIQUIDACION!$D$1044&gt;LIQUIDACION!$B$1046,LIQUIDACION!$B$1046&gt;LIQUIDACION!$D$1043),366,365)),0)</f>
        <v>0</v>
      </c>
      <c r="AS245" s="618">
        <f>IF(AS$12=TRUE,(($R245*LIQUIDACION!$L$1047)*LIQUIDACION!$D$1045/IF(AND(LIQUIDACION!$D$1044&gt;LIQUIDACION!$B$1046,LIQUIDACION!$B$1046&gt;LIQUIDACION!$D$1043),366,365)),0)</f>
        <v>0</v>
      </c>
      <c r="AT245" s="618">
        <f>IF(AT$12=TRUE,(($S245*LIQUIDACION!$L$1047)*LIQUIDACION!$D$1045/IF(AND(LIQUIDACION!$D$1044&gt;LIQUIDACION!$B$1046,LIQUIDACION!$B$1046&gt;LIQUIDACION!$D$1043),366,365)),0)</f>
        <v>0</v>
      </c>
      <c r="AU245" s="618">
        <f>IF(AU$12=TRUE,(($T245*LIQUIDACION!$L$1047)*LIQUIDACION!$D$1045/IF(AND(LIQUIDACION!$D$1044&gt;LIQUIDACION!$B$1046,LIQUIDACION!$B$1046&gt;LIQUIDACION!$D$1043),366,365)),0)</f>
        <v>0</v>
      </c>
      <c r="AV245" s="618">
        <f>IF(AV$12=TRUE,(($U245*LIQUIDACION!$L$1047)*LIQUIDACION!$D$1045/IF(AND(LIQUIDACION!$D$1044&gt;LIQUIDACION!$B$1046,LIQUIDACION!$B$1046&gt;LIQUIDACION!$D$1043),366,365)),0)</f>
        <v>0</v>
      </c>
      <c r="AW245" s="618">
        <f>IF(AW$12=TRUE,(($V245*LIQUIDACION!$L$1047)*LIQUIDACION!$D$1045/IF(AND(LIQUIDACION!$D$1044&gt;LIQUIDACION!$B$1046,LIQUIDACION!$B$1046&gt;LIQUIDACION!$D$1043),366,365)),0)</f>
        <v>0</v>
      </c>
      <c r="AX245" s="618">
        <f>IF(AX$12=TRUE,(($W245*LIQUIDACION!$L$1047)*LIQUIDACION!$D$1045/IF(AND(LIQUIDACION!$D$1044&gt;LIQUIDACION!$B$1046,LIQUIDACION!$B$1046&gt;LIQUIDACION!$D$1043),366,365)),0)</f>
        <v>0</v>
      </c>
    </row>
    <row r="246" spans="2:50" x14ac:dyDescent="0.25">
      <c r="B246" s="123">
        <v>234</v>
      </c>
      <c r="C246" s="125"/>
      <c r="D246" s="170"/>
      <c r="E246" s="170"/>
      <c r="F246" s="170"/>
      <c r="G246" s="170">
        <f t="shared" si="17"/>
        <v>0</v>
      </c>
      <c r="H246" s="170">
        <f t="shared" si="18"/>
        <v>0</v>
      </c>
      <c r="I246" s="170"/>
      <c r="J246" s="170"/>
      <c r="K246" s="170"/>
      <c r="L246" s="170"/>
      <c r="M246" s="170"/>
      <c r="N246" s="170"/>
      <c r="O246" s="170"/>
      <c r="P246" s="170"/>
      <c r="Q246" s="170"/>
      <c r="R246" s="170"/>
      <c r="S246" s="170"/>
      <c r="T246" s="170"/>
      <c r="U246" s="170"/>
      <c r="V246" s="170"/>
      <c r="W246" s="170"/>
      <c r="X246" s="170"/>
      <c r="Y246" s="170"/>
      <c r="Z246" s="170"/>
      <c r="AA246" s="170"/>
      <c r="AB246" s="415">
        <f t="shared" si="19"/>
        <v>0</v>
      </c>
      <c r="AC246" s="415">
        <f t="shared" si="20"/>
        <v>0</v>
      </c>
      <c r="AE246" s="618">
        <f>IF(AE$12=TRUE,(($D246*LIQUIDACION!$L$1046)*LIQUIDACION!$D$1045/IF(AND(LIQUIDACION!$D$1044&gt;LIQUIDACION!$B$1046,LIQUIDACION!$B$1046&gt;LIQUIDACION!$D$1043),366,365)),0)</f>
        <v>0</v>
      </c>
      <c r="AF246" s="618">
        <f>IF(AF$12=TRUE,(($E246*LIQUIDACION!$L$1046)*LIQUIDACION!$D$1045/IF(AND(LIQUIDACION!$D$1044&gt;LIQUIDACION!$B$1046,LIQUIDACION!$B$1046&gt;LIQUIDACION!$D$1043),366,365)),0)</f>
        <v>0</v>
      </c>
      <c r="AG246" s="618">
        <f>IF(AG$12=TRUE,(($F246*LIQUIDACION!$L$1046)*LIQUIDACION!$D$1045/IF(AND(LIQUIDACION!$D$1044&gt;LIQUIDACION!$B$1046,LIQUIDACION!$B$1046&gt;LIQUIDACION!$D$1043),366,365)),0)</f>
        <v>0</v>
      </c>
      <c r="AH246" s="618">
        <f>IF(AH$12=TRUE,(($G246*LIQUIDACION!$L$1046)*LIQUIDACION!$D$1045/IF(AND(LIQUIDACION!$D$1044&gt;LIQUIDACION!$B$1046,LIQUIDACION!$B$1046&gt;LIQUIDACION!$D$1043),366,365)),0)</f>
        <v>0</v>
      </c>
      <c r="AI246" s="618">
        <f>IF(AI$12=TRUE,(($H246*LIQUIDACION!$L$1047)*LIQUIDACION!$D$1045/IF(AND(LIQUIDACION!$D$1044&gt;LIQUIDACION!$B$1046,LIQUIDACION!$B$1046&gt;LIQUIDACION!$D$1043),366,365)),0)</f>
        <v>0</v>
      </c>
      <c r="AJ246" s="618">
        <f>IF(AJ$12=TRUE,(($I246*LIQUIDACION!$L$1047)*LIQUIDACION!$D$1045/IF(AND(LIQUIDACION!$D$1044&gt;LIQUIDACION!$B$1046,LIQUIDACION!$B$1046&gt;LIQUIDACION!$D$1043),366,365)),0)</f>
        <v>0</v>
      </c>
      <c r="AK246" s="618">
        <f>IF(AK$12=TRUE,(($J246*LIQUIDACION!$L$1047)*LIQUIDACION!$D$1045/IF(AND(LIQUIDACION!$D$1044&gt;LIQUIDACION!$B$1046,LIQUIDACION!$B$1046&gt;LIQUIDACION!$D$1043),366,365)),0)</f>
        <v>0</v>
      </c>
      <c r="AL246" s="618">
        <f>IF(AL$12=TRUE,(($K246*LIQUIDACION!$L$1047)*LIQUIDACION!$D$1045/IF(AND(LIQUIDACION!$D$1044&gt;LIQUIDACION!$B$1046,LIQUIDACION!$B$1046&gt;LIQUIDACION!$D$1043),366,365)),0)</f>
        <v>0</v>
      </c>
      <c r="AM246" s="618">
        <f>IF(AM$12=TRUE,(($L246*LIQUIDACION!$L$1047)*LIQUIDACION!$D$1045/IF(AND(LIQUIDACION!$D$1044&gt;LIQUIDACION!$B$1046,LIQUIDACION!$B$1046&gt;LIQUIDACION!$D$1043),366,365)),0)</f>
        <v>0</v>
      </c>
      <c r="AN246" s="618">
        <f>IF(AN$12=TRUE,(($M246*LIQUIDACION!$L$1047)*LIQUIDACION!$D$1045/IF(AND(LIQUIDACION!$D$1044&gt;LIQUIDACION!$B$1046,LIQUIDACION!$B$1046&gt;LIQUIDACION!$D$1043),366,365)),0)</f>
        <v>0</v>
      </c>
      <c r="AO246" s="618">
        <f>IF(AO$12=TRUE,(($N246*LIQUIDACION!$L$1047)*LIQUIDACION!$D$1045/IF(AND(LIQUIDACION!$D$1044&gt;LIQUIDACION!$B$1046,LIQUIDACION!$B$1046&gt;LIQUIDACION!$D$1043),366,365)),0)</f>
        <v>0</v>
      </c>
      <c r="AP246" s="618">
        <f>IF(AP$12=TRUE,(($O246*LIQUIDACION!$L$1047)*LIQUIDACION!$D$1045/IF(AND(LIQUIDACION!$D$1044&gt;LIQUIDACION!$B$1046,LIQUIDACION!$B$1046&gt;LIQUIDACION!$D$1043),366,365)),0)</f>
        <v>0</v>
      </c>
      <c r="AQ246" s="618">
        <f>IF(AQ$12=TRUE,(($P246*LIQUIDACION!$L$1047)*LIQUIDACION!$D$1045/IF(AND(LIQUIDACION!$D$1044&gt;LIQUIDACION!$B$1046,LIQUIDACION!$B$1046&gt;LIQUIDACION!$D$1043),366,365)),0)</f>
        <v>0</v>
      </c>
      <c r="AR246" s="618">
        <f>IF(AR$12=TRUE,(($Q246*LIQUIDACION!$L$1047)*LIQUIDACION!$D$1045/IF(AND(LIQUIDACION!$D$1044&gt;LIQUIDACION!$B$1046,LIQUIDACION!$B$1046&gt;LIQUIDACION!$D$1043),366,365)),0)</f>
        <v>0</v>
      </c>
      <c r="AS246" s="618">
        <f>IF(AS$12=TRUE,(($R246*LIQUIDACION!$L$1047)*LIQUIDACION!$D$1045/IF(AND(LIQUIDACION!$D$1044&gt;LIQUIDACION!$B$1046,LIQUIDACION!$B$1046&gt;LIQUIDACION!$D$1043),366,365)),0)</f>
        <v>0</v>
      </c>
      <c r="AT246" s="618">
        <f>IF(AT$12=TRUE,(($S246*LIQUIDACION!$L$1047)*LIQUIDACION!$D$1045/IF(AND(LIQUIDACION!$D$1044&gt;LIQUIDACION!$B$1046,LIQUIDACION!$B$1046&gt;LIQUIDACION!$D$1043),366,365)),0)</f>
        <v>0</v>
      </c>
      <c r="AU246" s="618">
        <f>IF(AU$12=TRUE,(($T246*LIQUIDACION!$L$1047)*LIQUIDACION!$D$1045/IF(AND(LIQUIDACION!$D$1044&gt;LIQUIDACION!$B$1046,LIQUIDACION!$B$1046&gt;LIQUIDACION!$D$1043),366,365)),0)</f>
        <v>0</v>
      </c>
      <c r="AV246" s="618">
        <f>IF(AV$12=TRUE,(($U246*LIQUIDACION!$L$1047)*LIQUIDACION!$D$1045/IF(AND(LIQUIDACION!$D$1044&gt;LIQUIDACION!$B$1046,LIQUIDACION!$B$1046&gt;LIQUIDACION!$D$1043),366,365)),0)</f>
        <v>0</v>
      </c>
      <c r="AW246" s="618">
        <f>IF(AW$12=TRUE,(($V246*LIQUIDACION!$L$1047)*LIQUIDACION!$D$1045/IF(AND(LIQUIDACION!$D$1044&gt;LIQUIDACION!$B$1046,LIQUIDACION!$B$1046&gt;LIQUIDACION!$D$1043),366,365)),0)</f>
        <v>0</v>
      </c>
      <c r="AX246" s="618">
        <f>IF(AX$12=TRUE,(($W246*LIQUIDACION!$L$1047)*LIQUIDACION!$D$1045/IF(AND(LIQUIDACION!$D$1044&gt;LIQUIDACION!$B$1046,LIQUIDACION!$B$1046&gt;LIQUIDACION!$D$1043),366,365)),0)</f>
        <v>0</v>
      </c>
    </row>
    <row r="247" spans="2:50" x14ac:dyDescent="0.25">
      <c r="B247" s="121">
        <v>235</v>
      </c>
      <c r="C247" s="125"/>
      <c r="D247" s="170"/>
      <c r="E247" s="170"/>
      <c r="F247" s="170"/>
      <c r="G247" s="170">
        <f t="shared" si="17"/>
        <v>0</v>
      </c>
      <c r="H247" s="170">
        <f t="shared" si="18"/>
        <v>0</v>
      </c>
      <c r="I247" s="170"/>
      <c r="J247" s="170"/>
      <c r="K247" s="170"/>
      <c r="L247" s="170"/>
      <c r="M247" s="170"/>
      <c r="N247" s="170"/>
      <c r="O247" s="170"/>
      <c r="P247" s="170"/>
      <c r="Q247" s="170"/>
      <c r="R247" s="170"/>
      <c r="S247" s="170"/>
      <c r="T247" s="170"/>
      <c r="U247" s="170"/>
      <c r="V247" s="170"/>
      <c r="W247" s="170"/>
      <c r="X247" s="170"/>
      <c r="Y247" s="170"/>
      <c r="Z247" s="170"/>
      <c r="AA247" s="170"/>
      <c r="AB247" s="415">
        <f t="shared" si="19"/>
        <v>0</v>
      </c>
      <c r="AC247" s="415">
        <f t="shared" si="20"/>
        <v>0</v>
      </c>
      <c r="AE247" s="618">
        <f>IF(AE$12=TRUE,(($D247*LIQUIDACION!$L$1046)*LIQUIDACION!$D$1045/IF(AND(LIQUIDACION!$D$1044&gt;LIQUIDACION!$B$1046,LIQUIDACION!$B$1046&gt;LIQUIDACION!$D$1043),366,365)),0)</f>
        <v>0</v>
      </c>
      <c r="AF247" s="618">
        <f>IF(AF$12=TRUE,(($E247*LIQUIDACION!$L$1046)*LIQUIDACION!$D$1045/IF(AND(LIQUIDACION!$D$1044&gt;LIQUIDACION!$B$1046,LIQUIDACION!$B$1046&gt;LIQUIDACION!$D$1043),366,365)),0)</f>
        <v>0</v>
      </c>
      <c r="AG247" s="618">
        <f>IF(AG$12=TRUE,(($F247*LIQUIDACION!$L$1046)*LIQUIDACION!$D$1045/IF(AND(LIQUIDACION!$D$1044&gt;LIQUIDACION!$B$1046,LIQUIDACION!$B$1046&gt;LIQUIDACION!$D$1043),366,365)),0)</f>
        <v>0</v>
      </c>
      <c r="AH247" s="618">
        <f>IF(AH$12=TRUE,(($G247*LIQUIDACION!$L$1046)*LIQUIDACION!$D$1045/IF(AND(LIQUIDACION!$D$1044&gt;LIQUIDACION!$B$1046,LIQUIDACION!$B$1046&gt;LIQUIDACION!$D$1043),366,365)),0)</f>
        <v>0</v>
      </c>
      <c r="AI247" s="618">
        <f>IF(AI$12=TRUE,(($H247*LIQUIDACION!$L$1047)*LIQUIDACION!$D$1045/IF(AND(LIQUIDACION!$D$1044&gt;LIQUIDACION!$B$1046,LIQUIDACION!$B$1046&gt;LIQUIDACION!$D$1043),366,365)),0)</f>
        <v>0</v>
      </c>
      <c r="AJ247" s="618">
        <f>IF(AJ$12=TRUE,(($I247*LIQUIDACION!$L$1047)*LIQUIDACION!$D$1045/IF(AND(LIQUIDACION!$D$1044&gt;LIQUIDACION!$B$1046,LIQUIDACION!$B$1046&gt;LIQUIDACION!$D$1043),366,365)),0)</f>
        <v>0</v>
      </c>
      <c r="AK247" s="618">
        <f>IF(AK$12=TRUE,(($J247*LIQUIDACION!$L$1047)*LIQUIDACION!$D$1045/IF(AND(LIQUIDACION!$D$1044&gt;LIQUIDACION!$B$1046,LIQUIDACION!$B$1046&gt;LIQUIDACION!$D$1043),366,365)),0)</f>
        <v>0</v>
      </c>
      <c r="AL247" s="618">
        <f>IF(AL$12=TRUE,(($K247*LIQUIDACION!$L$1047)*LIQUIDACION!$D$1045/IF(AND(LIQUIDACION!$D$1044&gt;LIQUIDACION!$B$1046,LIQUIDACION!$B$1046&gt;LIQUIDACION!$D$1043),366,365)),0)</f>
        <v>0</v>
      </c>
      <c r="AM247" s="618">
        <f>IF(AM$12=TRUE,(($L247*LIQUIDACION!$L$1047)*LIQUIDACION!$D$1045/IF(AND(LIQUIDACION!$D$1044&gt;LIQUIDACION!$B$1046,LIQUIDACION!$B$1046&gt;LIQUIDACION!$D$1043),366,365)),0)</f>
        <v>0</v>
      </c>
      <c r="AN247" s="618">
        <f>IF(AN$12=TRUE,(($M247*LIQUIDACION!$L$1047)*LIQUIDACION!$D$1045/IF(AND(LIQUIDACION!$D$1044&gt;LIQUIDACION!$B$1046,LIQUIDACION!$B$1046&gt;LIQUIDACION!$D$1043),366,365)),0)</f>
        <v>0</v>
      </c>
      <c r="AO247" s="618">
        <f>IF(AO$12=TRUE,(($N247*LIQUIDACION!$L$1047)*LIQUIDACION!$D$1045/IF(AND(LIQUIDACION!$D$1044&gt;LIQUIDACION!$B$1046,LIQUIDACION!$B$1046&gt;LIQUIDACION!$D$1043),366,365)),0)</f>
        <v>0</v>
      </c>
      <c r="AP247" s="618">
        <f>IF(AP$12=TRUE,(($O247*LIQUIDACION!$L$1047)*LIQUIDACION!$D$1045/IF(AND(LIQUIDACION!$D$1044&gt;LIQUIDACION!$B$1046,LIQUIDACION!$B$1046&gt;LIQUIDACION!$D$1043),366,365)),0)</f>
        <v>0</v>
      </c>
      <c r="AQ247" s="618">
        <f>IF(AQ$12=TRUE,(($P247*LIQUIDACION!$L$1047)*LIQUIDACION!$D$1045/IF(AND(LIQUIDACION!$D$1044&gt;LIQUIDACION!$B$1046,LIQUIDACION!$B$1046&gt;LIQUIDACION!$D$1043),366,365)),0)</f>
        <v>0</v>
      </c>
      <c r="AR247" s="618">
        <f>IF(AR$12=TRUE,(($Q247*LIQUIDACION!$L$1047)*LIQUIDACION!$D$1045/IF(AND(LIQUIDACION!$D$1044&gt;LIQUIDACION!$B$1046,LIQUIDACION!$B$1046&gt;LIQUIDACION!$D$1043),366,365)),0)</f>
        <v>0</v>
      </c>
      <c r="AS247" s="618">
        <f>IF(AS$12=TRUE,(($R247*LIQUIDACION!$L$1047)*LIQUIDACION!$D$1045/IF(AND(LIQUIDACION!$D$1044&gt;LIQUIDACION!$B$1046,LIQUIDACION!$B$1046&gt;LIQUIDACION!$D$1043),366,365)),0)</f>
        <v>0</v>
      </c>
      <c r="AT247" s="618">
        <f>IF(AT$12=TRUE,(($S247*LIQUIDACION!$L$1047)*LIQUIDACION!$D$1045/IF(AND(LIQUIDACION!$D$1044&gt;LIQUIDACION!$B$1046,LIQUIDACION!$B$1046&gt;LIQUIDACION!$D$1043),366,365)),0)</f>
        <v>0</v>
      </c>
      <c r="AU247" s="618">
        <f>IF(AU$12=TRUE,(($T247*LIQUIDACION!$L$1047)*LIQUIDACION!$D$1045/IF(AND(LIQUIDACION!$D$1044&gt;LIQUIDACION!$B$1046,LIQUIDACION!$B$1046&gt;LIQUIDACION!$D$1043),366,365)),0)</f>
        <v>0</v>
      </c>
      <c r="AV247" s="618">
        <f>IF(AV$12=TRUE,(($U247*LIQUIDACION!$L$1047)*LIQUIDACION!$D$1045/IF(AND(LIQUIDACION!$D$1044&gt;LIQUIDACION!$B$1046,LIQUIDACION!$B$1046&gt;LIQUIDACION!$D$1043),366,365)),0)</f>
        <v>0</v>
      </c>
      <c r="AW247" s="618">
        <f>IF(AW$12=TRUE,(($V247*LIQUIDACION!$L$1047)*LIQUIDACION!$D$1045/IF(AND(LIQUIDACION!$D$1044&gt;LIQUIDACION!$B$1046,LIQUIDACION!$B$1046&gt;LIQUIDACION!$D$1043),366,365)),0)</f>
        <v>0</v>
      </c>
      <c r="AX247" s="618">
        <f>IF(AX$12=TRUE,(($W247*LIQUIDACION!$L$1047)*LIQUIDACION!$D$1045/IF(AND(LIQUIDACION!$D$1044&gt;LIQUIDACION!$B$1046,LIQUIDACION!$B$1046&gt;LIQUIDACION!$D$1043),366,365)),0)</f>
        <v>0</v>
      </c>
    </row>
    <row r="248" spans="2:50" x14ac:dyDescent="0.25">
      <c r="B248" s="123">
        <v>236</v>
      </c>
      <c r="C248" s="125"/>
      <c r="D248" s="170"/>
      <c r="E248" s="170"/>
      <c r="F248" s="170"/>
      <c r="G248" s="170">
        <f t="shared" si="17"/>
        <v>0</v>
      </c>
      <c r="H248" s="170">
        <f t="shared" si="18"/>
        <v>0</v>
      </c>
      <c r="I248" s="170"/>
      <c r="J248" s="170"/>
      <c r="K248" s="170"/>
      <c r="L248" s="170"/>
      <c r="M248" s="170"/>
      <c r="N248" s="170"/>
      <c r="O248" s="170"/>
      <c r="P248" s="170"/>
      <c r="Q248" s="170"/>
      <c r="R248" s="170"/>
      <c r="S248" s="170"/>
      <c r="T248" s="170"/>
      <c r="U248" s="170"/>
      <c r="V248" s="170"/>
      <c r="W248" s="170"/>
      <c r="X248" s="170"/>
      <c r="Y248" s="170"/>
      <c r="Z248" s="170"/>
      <c r="AA248" s="170"/>
      <c r="AB248" s="415">
        <f t="shared" si="19"/>
        <v>0</v>
      </c>
      <c r="AC248" s="415">
        <f t="shared" si="20"/>
        <v>0</v>
      </c>
      <c r="AE248" s="618">
        <f>IF(AE$12=TRUE,(($D248*LIQUIDACION!$L$1046)*LIQUIDACION!$D$1045/IF(AND(LIQUIDACION!$D$1044&gt;LIQUIDACION!$B$1046,LIQUIDACION!$B$1046&gt;LIQUIDACION!$D$1043),366,365)),0)</f>
        <v>0</v>
      </c>
      <c r="AF248" s="618">
        <f>IF(AF$12=TRUE,(($E248*LIQUIDACION!$L$1046)*LIQUIDACION!$D$1045/IF(AND(LIQUIDACION!$D$1044&gt;LIQUIDACION!$B$1046,LIQUIDACION!$B$1046&gt;LIQUIDACION!$D$1043),366,365)),0)</f>
        <v>0</v>
      </c>
      <c r="AG248" s="618">
        <f>IF(AG$12=TRUE,(($F248*LIQUIDACION!$L$1046)*LIQUIDACION!$D$1045/IF(AND(LIQUIDACION!$D$1044&gt;LIQUIDACION!$B$1046,LIQUIDACION!$B$1046&gt;LIQUIDACION!$D$1043),366,365)),0)</f>
        <v>0</v>
      </c>
      <c r="AH248" s="618">
        <f>IF(AH$12=TRUE,(($G248*LIQUIDACION!$L$1046)*LIQUIDACION!$D$1045/IF(AND(LIQUIDACION!$D$1044&gt;LIQUIDACION!$B$1046,LIQUIDACION!$B$1046&gt;LIQUIDACION!$D$1043),366,365)),0)</f>
        <v>0</v>
      </c>
      <c r="AI248" s="618">
        <f>IF(AI$12=TRUE,(($H248*LIQUIDACION!$L$1047)*LIQUIDACION!$D$1045/IF(AND(LIQUIDACION!$D$1044&gt;LIQUIDACION!$B$1046,LIQUIDACION!$B$1046&gt;LIQUIDACION!$D$1043),366,365)),0)</f>
        <v>0</v>
      </c>
      <c r="AJ248" s="618">
        <f>IF(AJ$12=TRUE,(($I248*LIQUIDACION!$L$1047)*LIQUIDACION!$D$1045/IF(AND(LIQUIDACION!$D$1044&gt;LIQUIDACION!$B$1046,LIQUIDACION!$B$1046&gt;LIQUIDACION!$D$1043),366,365)),0)</f>
        <v>0</v>
      </c>
      <c r="AK248" s="618">
        <f>IF(AK$12=TRUE,(($J248*LIQUIDACION!$L$1047)*LIQUIDACION!$D$1045/IF(AND(LIQUIDACION!$D$1044&gt;LIQUIDACION!$B$1046,LIQUIDACION!$B$1046&gt;LIQUIDACION!$D$1043),366,365)),0)</f>
        <v>0</v>
      </c>
      <c r="AL248" s="618">
        <f>IF(AL$12=TRUE,(($K248*LIQUIDACION!$L$1047)*LIQUIDACION!$D$1045/IF(AND(LIQUIDACION!$D$1044&gt;LIQUIDACION!$B$1046,LIQUIDACION!$B$1046&gt;LIQUIDACION!$D$1043),366,365)),0)</f>
        <v>0</v>
      </c>
      <c r="AM248" s="618">
        <f>IF(AM$12=TRUE,(($L248*LIQUIDACION!$L$1047)*LIQUIDACION!$D$1045/IF(AND(LIQUIDACION!$D$1044&gt;LIQUIDACION!$B$1046,LIQUIDACION!$B$1046&gt;LIQUIDACION!$D$1043),366,365)),0)</f>
        <v>0</v>
      </c>
      <c r="AN248" s="618">
        <f>IF(AN$12=TRUE,(($M248*LIQUIDACION!$L$1047)*LIQUIDACION!$D$1045/IF(AND(LIQUIDACION!$D$1044&gt;LIQUIDACION!$B$1046,LIQUIDACION!$B$1046&gt;LIQUIDACION!$D$1043),366,365)),0)</f>
        <v>0</v>
      </c>
      <c r="AO248" s="618">
        <f>IF(AO$12=TRUE,(($N248*LIQUIDACION!$L$1047)*LIQUIDACION!$D$1045/IF(AND(LIQUIDACION!$D$1044&gt;LIQUIDACION!$B$1046,LIQUIDACION!$B$1046&gt;LIQUIDACION!$D$1043),366,365)),0)</f>
        <v>0</v>
      </c>
      <c r="AP248" s="618">
        <f>IF(AP$12=TRUE,(($O248*LIQUIDACION!$L$1047)*LIQUIDACION!$D$1045/IF(AND(LIQUIDACION!$D$1044&gt;LIQUIDACION!$B$1046,LIQUIDACION!$B$1046&gt;LIQUIDACION!$D$1043),366,365)),0)</f>
        <v>0</v>
      </c>
      <c r="AQ248" s="618">
        <f>IF(AQ$12=TRUE,(($P248*LIQUIDACION!$L$1047)*LIQUIDACION!$D$1045/IF(AND(LIQUIDACION!$D$1044&gt;LIQUIDACION!$B$1046,LIQUIDACION!$B$1046&gt;LIQUIDACION!$D$1043),366,365)),0)</f>
        <v>0</v>
      </c>
      <c r="AR248" s="618">
        <f>IF(AR$12=TRUE,(($Q248*LIQUIDACION!$L$1047)*LIQUIDACION!$D$1045/IF(AND(LIQUIDACION!$D$1044&gt;LIQUIDACION!$B$1046,LIQUIDACION!$B$1046&gt;LIQUIDACION!$D$1043),366,365)),0)</f>
        <v>0</v>
      </c>
      <c r="AS248" s="618">
        <f>IF(AS$12=TRUE,(($R248*LIQUIDACION!$L$1047)*LIQUIDACION!$D$1045/IF(AND(LIQUIDACION!$D$1044&gt;LIQUIDACION!$B$1046,LIQUIDACION!$B$1046&gt;LIQUIDACION!$D$1043),366,365)),0)</f>
        <v>0</v>
      </c>
      <c r="AT248" s="618">
        <f>IF(AT$12=TRUE,(($S248*LIQUIDACION!$L$1047)*LIQUIDACION!$D$1045/IF(AND(LIQUIDACION!$D$1044&gt;LIQUIDACION!$B$1046,LIQUIDACION!$B$1046&gt;LIQUIDACION!$D$1043),366,365)),0)</f>
        <v>0</v>
      </c>
      <c r="AU248" s="618">
        <f>IF(AU$12=TRUE,(($T248*LIQUIDACION!$L$1047)*LIQUIDACION!$D$1045/IF(AND(LIQUIDACION!$D$1044&gt;LIQUIDACION!$B$1046,LIQUIDACION!$B$1046&gt;LIQUIDACION!$D$1043),366,365)),0)</f>
        <v>0</v>
      </c>
      <c r="AV248" s="618">
        <f>IF(AV$12=TRUE,(($U248*LIQUIDACION!$L$1047)*LIQUIDACION!$D$1045/IF(AND(LIQUIDACION!$D$1044&gt;LIQUIDACION!$B$1046,LIQUIDACION!$B$1046&gt;LIQUIDACION!$D$1043),366,365)),0)</f>
        <v>0</v>
      </c>
      <c r="AW248" s="618">
        <f>IF(AW$12=TRUE,(($V248*LIQUIDACION!$L$1047)*LIQUIDACION!$D$1045/IF(AND(LIQUIDACION!$D$1044&gt;LIQUIDACION!$B$1046,LIQUIDACION!$B$1046&gt;LIQUIDACION!$D$1043),366,365)),0)</f>
        <v>0</v>
      </c>
      <c r="AX248" s="618">
        <f>IF(AX$12=TRUE,(($W248*LIQUIDACION!$L$1047)*LIQUIDACION!$D$1045/IF(AND(LIQUIDACION!$D$1044&gt;LIQUIDACION!$B$1046,LIQUIDACION!$B$1046&gt;LIQUIDACION!$D$1043),366,365)),0)</f>
        <v>0</v>
      </c>
    </row>
    <row r="249" spans="2:50" x14ac:dyDescent="0.25">
      <c r="B249" s="121">
        <v>237</v>
      </c>
      <c r="C249" s="125"/>
      <c r="D249" s="170"/>
      <c r="E249" s="170"/>
      <c r="F249" s="170"/>
      <c r="G249" s="170">
        <f t="shared" si="17"/>
        <v>0</v>
      </c>
      <c r="H249" s="170">
        <f t="shared" si="18"/>
        <v>0</v>
      </c>
      <c r="I249" s="170"/>
      <c r="J249" s="170"/>
      <c r="K249" s="170"/>
      <c r="L249" s="170"/>
      <c r="M249" s="170"/>
      <c r="N249" s="170"/>
      <c r="O249" s="170"/>
      <c r="P249" s="170"/>
      <c r="Q249" s="170"/>
      <c r="R249" s="170"/>
      <c r="S249" s="170"/>
      <c r="T249" s="170"/>
      <c r="U249" s="170"/>
      <c r="V249" s="170"/>
      <c r="W249" s="170"/>
      <c r="X249" s="170"/>
      <c r="Y249" s="170"/>
      <c r="Z249" s="170"/>
      <c r="AA249" s="170"/>
      <c r="AB249" s="415">
        <f t="shared" si="19"/>
        <v>0</v>
      </c>
      <c r="AC249" s="415">
        <f t="shared" si="20"/>
        <v>0</v>
      </c>
      <c r="AE249" s="618">
        <f>IF(AE$12=TRUE,(($D249*LIQUIDACION!$L$1046)*LIQUIDACION!$D$1045/IF(AND(LIQUIDACION!$D$1044&gt;LIQUIDACION!$B$1046,LIQUIDACION!$B$1046&gt;LIQUIDACION!$D$1043),366,365)),0)</f>
        <v>0</v>
      </c>
      <c r="AF249" s="618">
        <f>IF(AF$12=TRUE,(($E249*LIQUIDACION!$L$1046)*LIQUIDACION!$D$1045/IF(AND(LIQUIDACION!$D$1044&gt;LIQUIDACION!$B$1046,LIQUIDACION!$B$1046&gt;LIQUIDACION!$D$1043),366,365)),0)</f>
        <v>0</v>
      </c>
      <c r="AG249" s="618">
        <f>IF(AG$12=TRUE,(($F249*LIQUIDACION!$L$1046)*LIQUIDACION!$D$1045/IF(AND(LIQUIDACION!$D$1044&gt;LIQUIDACION!$B$1046,LIQUIDACION!$B$1046&gt;LIQUIDACION!$D$1043),366,365)),0)</f>
        <v>0</v>
      </c>
      <c r="AH249" s="618">
        <f>IF(AH$12=TRUE,(($G249*LIQUIDACION!$L$1046)*LIQUIDACION!$D$1045/IF(AND(LIQUIDACION!$D$1044&gt;LIQUIDACION!$B$1046,LIQUIDACION!$B$1046&gt;LIQUIDACION!$D$1043),366,365)),0)</f>
        <v>0</v>
      </c>
      <c r="AI249" s="618">
        <f>IF(AI$12=TRUE,(($H249*LIQUIDACION!$L$1047)*LIQUIDACION!$D$1045/IF(AND(LIQUIDACION!$D$1044&gt;LIQUIDACION!$B$1046,LIQUIDACION!$B$1046&gt;LIQUIDACION!$D$1043),366,365)),0)</f>
        <v>0</v>
      </c>
      <c r="AJ249" s="618">
        <f>IF(AJ$12=TRUE,(($I249*LIQUIDACION!$L$1047)*LIQUIDACION!$D$1045/IF(AND(LIQUIDACION!$D$1044&gt;LIQUIDACION!$B$1046,LIQUIDACION!$B$1046&gt;LIQUIDACION!$D$1043),366,365)),0)</f>
        <v>0</v>
      </c>
      <c r="AK249" s="618">
        <f>IF(AK$12=TRUE,(($J249*LIQUIDACION!$L$1047)*LIQUIDACION!$D$1045/IF(AND(LIQUIDACION!$D$1044&gt;LIQUIDACION!$B$1046,LIQUIDACION!$B$1046&gt;LIQUIDACION!$D$1043),366,365)),0)</f>
        <v>0</v>
      </c>
      <c r="AL249" s="618">
        <f>IF(AL$12=TRUE,(($K249*LIQUIDACION!$L$1047)*LIQUIDACION!$D$1045/IF(AND(LIQUIDACION!$D$1044&gt;LIQUIDACION!$B$1046,LIQUIDACION!$B$1046&gt;LIQUIDACION!$D$1043),366,365)),0)</f>
        <v>0</v>
      </c>
      <c r="AM249" s="618">
        <f>IF(AM$12=TRUE,(($L249*LIQUIDACION!$L$1047)*LIQUIDACION!$D$1045/IF(AND(LIQUIDACION!$D$1044&gt;LIQUIDACION!$B$1046,LIQUIDACION!$B$1046&gt;LIQUIDACION!$D$1043),366,365)),0)</f>
        <v>0</v>
      </c>
      <c r="AN249" s="618">
        <f>IF(AN$12=TRUE,(($M249*LIQUIDACION!$L$1047)*LIQUIDACION!$D$1045/IF(AND(LIQUIDACION!$D$1044&gt;LIQUIDACION!$B$1046,LIQUIDACION!$B$1046&gt;LIQUIDACION!$D$1043),366,365)),0)</f>
        <v>0</v>
      </c>
      <c r="AO249" s="618">
        <f>IF(AO$12=TRUE,(($N249*LIQUIDACION!$L$1047)*LIQUIDACION!$D$1045/IF(AND(LIQUIDACION!$D$1044&gt;LIQUIDACION!$B$1046,LIQUIDACION!$B$1046&gt;LIQUIDACION!$D$1043),366,365)),0)</f>
        <v>0</v>
      </c>
      <c r="AP249" s="618">
        <f>IF(AP$12=TRUE,(($O249*LIQUIDACION!$L$1047)*LIQUIDACION!$D$1045/IF(AND(LIQUIDACION!$D$1044&gt;LIQUIDACION!$B$1046,LIQUIDACION!$B$1046&gt;LIQUIDACION!$D$1043),366,365)),0)</f>
        <v>0</v>
      </c>
      <c r="AQ249" s="618">
        <f>IF(AQ$12=TRUE,(($P249*LIQUIDACION!$L$1047)*LIQUIDACION!$D$1045/IF(AND(LIQUIDACION!$D$1044&gt;LIQUIDACION!$B$1046,LIQUIDACION!$B$1046&gt;LIQUIDACION!$D$1043),366,365)),0)</f>
        <v>0</v>
      </c>
      <c r="AR249" s="618">
        <f>IF(AR$12=TRUE,(($Q249*LIQUIDACION!$L$1047)*LIQUIDACION!$D$1045/IF(AND(LIQUIDACION!$D$1044&gt;LIQUIDACION!$B$1046,LIQUIDACION!$B$1046&gt;LIQUIDACION!$D$1043),366,365)),0)</f>
        <v>0</v>
      </c>
      <c r="AS249" s="618">
        <f>IF(AS$12=TRUE,(($R249*LIQUIDACION!$L$1047)*LIQUIDACION!$D$1045/IF(AND(LIQUIDACION!$D$1044&gt;LIQUIDACION!$B$1046,LIQUIDACION!$B$1046&gt;LIQUIDACION!$D$1043),366,365)),0)</f>
        <v>0</v>
      </c>
      <c r="AT249" s="618">
        <f>IF(AT$12=TRUE,(($S249*LIQUIDACION!$L$1047)*LIQUIDACION!$D$1045/IF(AND(LIQUIDACION!$D$1044&gt;LIQUIDACION!$B$1046,LIQUIDACION!$B$1046&gt;LIQUIDACION!$D$1043),366,365)),0)</f>
        <v>0</v>
      </c>
      <c r="AU249" s="618">
        <f>IF(AU$12=TRUE,(($T249*LIQUIDACION!$L$1047)*LIQUIDACION!$D$1045/IF(AND(LIQUIDACION!$D$1044&gt;LIQUIDACION!$B$1046,LIQUIDACION!$B$1046&gt;LIQUIDACION!$D$1043),366,365)),0)</f>
        <v>0</v>
      </c>
      <c r="AV249" s="618">
        <f>IF(AV$12=TRUE,(($U249*LIQUIDACION!$L$1047)*LIQUIDACION!$D$1045/IF(AND(LIQUIDACION!$D$1044&gt;LIQUIDACION!$B$1046,LIQUIDACION!$B$1046&gt;LIQUIDACION!$D$1043),366,365)),0)</f>
        <v>0</v>
      </c>
      <c r="AW249" s="618">
        <f>IF(AW$12=TRUE,(($V249*LIQUIDACION!$L$1047)*LIQUIDACION!$D$1045/IF(AND(LIQUIDACION!$D$1044&gt;LIQUIDACION!$B$1046,LIQUIDACION!$B$1046&gt;LIQUIDACION!$D$1043),366,365)),0)</f>
        <v>0</v>
      </c>
      <c r="AX249" s="618">
        <f>IF(AX$12=TRUE,(($W249*LIQUIDACION!$L$1047)*LIQUIDACION!$D$1045/IF(AND(LIQUIDACION!$D$1044&gt;LIQUIDACION!$B$1046,LIQUIDACION!$B$1046&gt;LIQUIDACION!$D$1043),366,365)),0)</f>
        <v>0</v>
      </c>
    </row>
    <row r="250" spans="2:50" x14ac:dyDescent="0.25">
      <c r="B250" s="123">
        <v>238</v>
      </c>
      <c r="C250" s="125"/>
      <c r="D250" s="170"/>
      <c r="E250" s="170"/>
      <c r="F250" s="170"/>
      <c r="G250" s="170">
        <f t="shared" si="17"/>
        <v>0</v>
      </c>
      <c r="H250" s="170">
        <f t="shared" si="18"/>
        <v>0</v>
      </c>
      <c r="I250" s="170"/>
      <c r="J250" s="170"/>
      <c r="K250" s="170"/>
      <c r="L250" s="170"/>
      <c r="M250" s="170"/>
      <c r="N250" s="170"/>
      <c r="O250" s="170"/>
      <c r="P250" s="170"/>
      <c r="Q250" s="170"/>
      <c r="R250" s="170"/>
      <c r="S250" s="170"/>
      <c r="T250" s="170"/>
      <c r="U250" s="170"/>
      <c r="V250" s="170"/>
      <c r="W250" s="170"/>
      <c r="X250" s="170"/>
      <c r="Y250" s="170"/>
      <c r="Z250" s="170"/>
      <c r="AA250" s="170"/>
      <c r="AB250" s="415">
        <f t="shared" si="19"/>
        <v>0</v>
      </c>
      <c r="AC250" s="415">
        <f t="shared" si="20"/>
        <v>0</v>
      </c>
      <c r="AE250" s="618">
        <f>IF(AE$12=TRUE,(($D250*LIQUIDACION!$L$1046)*LIQUIDACION!$D$1045/IF(AND(LIQUIDACION!$D$1044&gt;LIQUIDACION!$B$1046,LIQUIDACION!$B$1046&gt;LIQUIDACION!$D$1043),366,365)),0)</f>
        <v>0</v>
      </c>
      <c r="AF250" s="618">
        <f>IF(AF$12=TRUE,(($E250*LIQUIDACION!$L$1046)*LIQUIDACION!$D$1045/IF(AND(LIQUIDACION!$D$1044&gt;LIQUIDACION!$B$1046,LIQUIDACION!$B$1046&gt;LIQUIDACION!$D$1043),366,365)),0)</f>
        <v>0</v>
      </c>
      <c r="AG250" s="618">
        <f>IF(AG$12=TRUE,(($F250*LIQUIDACION!$L$1046)*LIQUIDACION!$D$1045/IF(AND(LIQUIDACION!$D$1044&gt;LIQUIDACION!$B$1046,LIQUIDACION!$B$1046&gt;LIQUIDACION!$D$1043),366,365)),0)</f>
        <v>0</v>
      </c>
      <c r="AH250" s="618">
        <f>IF(AH$12=TRUE,(($G250*LIQUIDACION!$L$1046)*LIQUIDACION!$D$1045/IF(AND(LIQUIDACION!$D$1044&gt;LIQUIDACION!$B$1046,LIQUIDACION!$B$1046&gt;LIQUIDACION!$D$1043),366,365)),0)</f>
        <v>0</v>
      </c>
      <c r="AI250" s="618">
        <f>IF(AI$12=TRUE,(($H250*LIQUIDACION!$L$1047)*LIQUIDACION!$D$1045/IF(AND(LIQUIDACION!$D$1044&gt;LIQUIDACION!$B$1046,LIQUIDACION!$B$1046&gt;LIQUIDACION!$D$1043),366,365)),0)</f>
        <v>0</v>
      </c>
      <c r="AJ250" s="618">
        <f>IF(AJ$12=TRUE,(($I250*LIQUIDACION!$L$1047)*LIQUIDACION!$D$1045/IF(AND(LIQUIDACION!$D$1044&gt;LIQUIDACION!$B$1046,LIQUIDACION!$B$1046&gt;LIQUIDACION!$D$1043),366,365)),0)</f>
        <v>0</v>
      </c>
      <c r="AK250" s="618">
        <f>IF(AK$12=TRUE,(($J250*LIQUIDACION!$L$1047)*LIQUIDACION!$D$1045/IF(AND(LIQUIDACION!$D$1044&gt;LIQUIDACION!$B$1046,LIQUIDACION!$B$1046&gt;LIQUIDACION!$D$1043),366,365)),0)</f>
        <v>0</v>
      </c>
      <c r="AL250" s="618">
        <f>IF(AL$12=TRUE,(($K250*LIQUIDACION!$L$1047)*LIQUIDACION!$D$1045/IF(AND(LIQUIDACION!$D$1044&gt;LIQUIDACION!$B$1046,LIQUIDACION!$B$1046&gt;LIQUIDACION!$D$1043),366,365)),0)</f>
        <v>0</v>
      </c>
      <c r="AM250" s="618">
        <f>IF(AM$12=TRUE,(($L250*LIQUIDACION!$L$1047)*LIQUIDACION!$D$1045/IF(AND(LIQUIDACION!$D$1044&gt;LIQUIDACION!$B$1046,LIQUIDACION!$B$1046&gt;LIQUIDACION!$D$1043),366,365)),0)</f>
        <v>0</v>
      </c>
      <c r="AN250" s="618">
        <f>IF(AN$12=TRUE,(($M250*LIQUIDACION!$L$1047)*LIQUIDACION!$D$1045/IF(AND(LIQUIDACION!$D$1044&gt;LIQUIDACION!$B$1046,LIQUIDACION!$B$1046&gt;LIQUIDACION!$D$1043),366,365)),0)</f>
        <v>0</v>
      </c>
      <c r="AO250" s="618">
        <f>IF(AO$12=TRUE,(($N250*LIQUIDACION!$L$1047)*LIQUIDACION!$D$1045/IF(AND(LIQUIDACION!$D$1044&gt;LIQUIDACION!$B$1046,LIQUIDACION!$B$1046&gt;LIQUIDACION!$D$1043),366,365)),0)</f>
        <v>0</v>
      </c>
      <c r="AP250" s="618">
        <f>IF(AP$12=TRUE,(($O250*LIQUIDACION!$L$1047)*LIQUIDACION!$D$1045/IF(AND(LIQUIDACION!$D$1044&gt;LIQUIDACION!$B$1046,LIQUIDACION!$B$1046&gt;LIQUIDACION!$D$1043),366,365)),0)</f>
        <v>0</v>
      </c>
      <c r="AQ250" s="618">
        <f>IF(AQ$12=TRUE,(($P250*LIQUIDACION!$L$1047)*LIQUIDACION!$D$1045/IF(AND(LIQUIDACION!$D$1044&gt;LIQUIDACION!$B$1046,LIQUIDACION!$B$1046&gt;LIQUIDACION!$D$1043),366,365)),0)</f>
        <v>0</v>
      </c>
      <c r="AR250" s="618">
        <f>IF(AR$12=TRUE,(($Q250*LIQUIDACION!$L$1047)*LIQUIDACION!$D$1045/IF(AND(LIQUIDACION!$D$1044&gt;LIQUIDACION!$B$1046,LIQUIDACION!$B$1046&gt;LIQUIDACION!$D$1043),366,365)),0)</f>
        <v>0</v>
      </c>
      <c r="AS250" s="618">
        <f>IF(AS$12=TRUE,(($R250*LIQUIDACION!$L$1047)*LIQUIDACION!$D$1045/IF(AND(LIQUIDACION!$D$1044&gt;LIQUIDACION!$B$1046,LIQUIDACION!$B$1046&gt;LIQUIDACION!$D$1043),366,365)),0)</f>
        <v>0</v>
      </c>
      <c r="AT250" s="618">
        <f>IF(AT$12=TRUE,(($S250*LIQUIDACION!$L$1047)*LIQUIDACION!$D$1045/IF(AND(LIQUIDACION!$D$1044&gt;LIQUIDACION!$B$1046,LIQUIDACION!$B$1046&gt;LIQUIDACION!$D$1043),366,365)),0)</f>
        <v>0</v>
      </c>
      <c r="AU250" s="618">
        <f>IF(AU$12=TRUE,(($T250*LIQUIDACION!$L$1047)*LIQUIDACION!$D$1045/IF(AND(LIQUIDACION!$D$1044&gt;LIQUIDACION!$B$1046,LIQUIDACION!$B$1046&gt;LIQUIDACION!$D$1043),366,365)),0)</f>
        <v>0</v>
      </c>
      <c r="AV250" s="618">
        <f>IF(AV$12=TRUE,(($U250*LIQUIDACION!$L$1047)*LIQUIDACION!$D$1045/IF(AND(LIQUIDACION!$D$1044&gt;LIQUIDACION!$B$1046,LIQUIDACION!$B$1046&gt;LIQUIDACION!$D$1043),366,365)),0)</f>
        <v>0</v>
      </c>
      <c r="AW250" s="618">
        <f>IF(AW$12=TRUE,(($V250*LIQUIDACION!$L$1047)*LIQUIDACION!$D$1045/IF(AND(LIQUIDACION!$D$1044&gt;LIQUIDACION!$B$1046,LIQUIDACION!$B$1046&gt;LIQUIDACION!$D$1043),366,365)),0)</f>
        <v>0</v>
      </c>
      <c r="AX250" s="618">
        <f>IF(AX$12=TRUE,(($W250*LIQUIDACION!$L$1047)*LIQUIDACION!$D$1045/IF(AND(LIQUIDACION!$D$1044&gt;LIQUIDACION!$B$1046,LIQUIDACION!$B$1046&gt;LIQUIDACION!$D$1043),366,365)),0)</f>
        <v>0</v>
      </c>
    </row>
    <row r="251" spans="2:50" x14ac:dyDescent="0.25">
      <c r="B251" s="121">
        <v>239</v>
      </c>
      <c r="C251" s="125"/>
      <c r="D251" s="170"/>
      <c r="E251" s="170"/>
      <c r="F251" s="170"/>
      <c r="G251" s="170">
        <f t="shared" si="17"/>
        <v>0</v>
      </c>
      <c r="H251" s="170">
        <f t="shared" si="18"/>
        <v>0</v>
      </c>
      <c r="I251" s="170"/>
      <c r="J251" s="170"/>
      <c r="K251" s="170"/>
      <c r="L251" s="170"/>
      <c r="M251" s="170"/>
      <c r="N251" s="170"/>
      <c r="O251" s="170"/>
      <c r="P251" s="170"/>
      <c r="Q251" s="170"/>
      <c r="R251" s="170"/>
      <c r="S251" s="170"/>
      <c r="T251" s="170"/>
      <c r="U251" s="170"/>
      <c r="V251" s="170"/>
      <c r="W251" s="170"/>
      <c r="X251" s="170"/>
      <c r="Y251" s="170"/>
      <c r="Z251" s="170"/>
      <c r="AA251" s="170"/>
      <c r="AB251" s="415">
        <f t="shared" si="19"/>
        <v>0</v>
      </c>
      <c r="AC251" s="415">
        <f t="shared" si="20"/>
        <v>0</v>
      </c>
      <c r="AE251" s="618">
        <f>IF(AE$12=TRUE,(($D251*LIQUIDACION!$L$1046)*LIQUIDACION!$D$1045/IF(AND(LIQUIDACION!$D$1044&gt;LIQUIDACION!$B$1046,LIQUIDACION!$B$1046&gt;LIQUIDACION!$D$1043),366,365)),0)</f>
        <v>0</v>
      </c>
      <c r="AF251" s="618">
        <f>IF(AF$12=TRUE,(($E251*LIQUIDACION!$L$1046)*LIQUIDACION!$D$1045/IF(AND(LIQUIDACION!$D$1044&gt;LIQUIDACION!$B$1046,LIQUIDACION!$B$1046&gt;LIQUIDACION!$D$1043),366,365)),0)</f>
        <v>0</v>
      </c>
      <c r="AG251" s="618">
        <f>IF(AG$12=TRUE,(($F251*LIQUIDACION!$L$1046)*LIQUIDACION!$D$1045/IF(AND(LIQUIDACION!$D$1044&gt;LIQUIDACION!$B$1046,LIQUIDACION!$B$1046&gt;LIQUIDACION!$D$1043),366,365)),0)</f>
        <v>0</v>
      </c>
      <c r="AH251" s="618">
        <f>IF(AH$12=TRUE,(($G251*LIQUIDACION!$L$1046)*LIQUIDACION!$D$1045/IF(AND(LIQUIDACION!$D$1044&gt;LIQUIDACION!$B$1046,LIQUIDACION!$B$1046&gt;LIQUIDACION!$D$1043),366,365)),0)</f>
        <v>0</v>
      </c>
      <c r="AI251" s="618">
        <f>IF(AI$12=TRUE,(($H251*LIQUIDACION!$L$1047)*LIQUIDACION!$D$1045/IF(AND(LIQUIDACION!$D$1044&gt;LIQUIDACION!$B$1046,LIQUIDACION!$B$1046&gt;LIQUIDACION!$D$1043),366,365)),0)</f>
        <v>0</v>
      </c>
      <c r="AJ251" s="618">
        <f>IF(AJ$12=TRUE,(($I251*LIQUIDACION!$L$1047)*LIQUIDACION!$D$1045/IF(AND(LIQUIDACION!$D$1044&gt;LIQUIDACION!$B$1046,LIQUIDACION!$B$1046&gt;LIQUIDACION!$D$1043),366,365)),0)</f>
        <v>0</v>
      </c>
      <c r="AK251" s="618">
        <f>IF(AK$12=TRUE,(($J251*LIQUIDACION!$L$1047)*LIQUIDACION!$D$1045/IF(AND(LIQUIDACION!$D$1044&gt;LIQUIDACION!$B$1046,LIQUIDACION!$B$1046&gt;LIQUIDACION!$D$1043),366,365)),0)</f>
        <v>0</v>
      </c>
      <c r="AL251" s="618">
        <f>IF(AL$12=TRUE,(($K251*LIQUIDACION!$L$1047)*LIQUIDACION!$D$1045/IF(AND(LIQUIDACION!$D$1044&gt;LIQUIDACION!$B$1046,LIQUIDACION!$B$1046&gt;LIQUIDACION!$D$1043),366,365)),0)</f>
        <v>0</v>
      </c>
      <c r="AM251" s="618">
        <f>IF(AM$12=TRUE,(($L251*LIQUIDACION!$L$1047)*LIQUIDACION!$D$1045/IF(AND(LIQUIDACION!$D$1044&gt;LIQUIDACION!$B$1046,LIQUIDACION!$B$1046&gt;LIQUIDACION!$D$1043),366,365)),0)</f>
        <v>0</v>
      </c>
      <c r="AN251" s="618">
        <f>IF(AN$12=TRUE,(($M251*LIQUIDACION!$L$1047)*LIQUIDACION!$D$1045/IF(AND(LIQUIDACION!$D$1044&gt;LIQUIDACION!$B$1046,LIQUIDACION!$B$1046&gt;LIQUIDACION!$D$1043),366,365)),0)</f>
        <v>0</v>
      </c>
      <c r="AO251" s="618">
        <f>IF(AO$12=TRUE,(($N251*LIQUIDACION!$L$1047)*LIQUIDACION!$D$1045/IF(AND(LIQUIDACION!$D$1044&gt;LIQUIDACION!$B$1046,LIQUIDACION!$B$1046&gt;LIQUIDACION!$D$1043),366,365)),0)</f>
        <v>0</v>
      </c>
      <c r="AP251" s="618">
        <f>IF(AP$12=TRUE,(($O251*LIQUIDACION!$L$1047)*LIQUIDACION!$D$1045/IF(AND(LIQUIDACION!$D$1044&gt;LIQUIDACION!$B$1046,LIQUIDACION!$B$1046&gt;LIQUIDACION!$D$1043),366,365)),0)</f>
        <v>0</v>
      </c>
      <c r="AQ251" s="618">
        <f>IF(AQ$12=TRUE,(($P251*LIQUIDACION!$L$1047)*LIQUIDACION!$D$1045/IF(AND(LIQUIDACION!$D$1044&gt;LIQUIDACION!$B$1046,LIQUIDACION!$B$1046&gt;LIQUIDACION!$D$1043),366,365)),0)</f>
        <v>0</v>
      </c>
      <c r="AR251" s="618">
        <f>IF(AR$12=TRUE,(($Q251*LIQUIDACION!$L$1047)*LIQUIDACION!$D$1045/IF(AND(LIQUIDACION!$D$1044&gt;LIQUIDACION!$B$1046,LIQUIDACION!$B$1046&gt;LIQUIDACION!$D$1043),366,365)),0)</f>
        <v>0</v>
      </c>
      <c r="AS251" s="618">
        <f>IF(AS$12=TRUE,(($R251*LIQUIDACION!$L$1047)*LIQUIDACION!$D$1045/IF(AND(LIQUIDACION!$D$1044&gt;LIQUIDACION!$B$1046,LIQUIDACION!$B$1046&gt;LIQUIDACION!$D$1043),366,365)),0)</f>
        <v>0</v>
      </c>
      <c r="AT251" s="618">
        <f>IF(AT$12=TRUE,(($S251*LIQUIDACION!$L$1047)*LIQUIDACION!$D$1045/IF(AND(LIQUIDACION!$D$1044&gt;LIQUIDACION!$B$1046,LIQUIDACION!$B$1046&gt;LIQUIDACION!$D$1043),366,365)),0)</f>
        <v>0</v>
      </c>
      <c r="AU251" s="618">
        <f>IF(AU$12=TRUE,(($T251*LIQUIDACION!$L$1047)*LIQUIDACION!$D$1045/IF(AND(LIQUIDACION!$D$1044&gt;LIQUIDACION!$B$1046,LIQUIDACION!$B$1046&gt;LIQUIDACION!$D$1043),366,365)),0)</f>
        <v>0</v>
      </c>
      <c r="AV251" s="618">
        <f>IF(AV$12=TRUE,(($U251*LIQUIDACION!$L$1047)*LIQUIDACION!$D$1045/IF(AND(LIQUIDACION!$D$1044&gt;LIQUIDACION!$B$1046,LIQUIDACION!$B$1046&gt;LIQUIDACION!$D$1043),366,365)),0)</f>
        <v>0</v>
      </c>
      <c r="AW251" s="618">
        <f>IF(AW$12=TRUE,(($V251*LIQUIDACION!$L$1047)*LIQUIDACION!$D$1045/IF(AND(LIQUIDACION!$D$1044&gt;LIQUIDACION!$B$1046,LIQUIDACION!$B$1046&gt;LIQUIDACION!$D$1043),366,365)),0)</f>
        <v>0</v>
      </c>
      <c r="AX251" s="618">
        <f>IF(AX$12=TRUE,(($W251*LIQUIDACION!$L$1047)*LIQUIDACION!$D$1045/IF(AND(LIQUIDACION!$D$1044&gt;LIQUIDACION!$B$1046,LIQUIDACION!$B$1046&gt;LIQUIDACION!$D$1043),366,365)),0)</f>
        <v>0</v>
      </c>
    </row>
    <row r="252" spans="2:50" x14ac:dyDescent="0.25">
      <c r="B252" s="123">
        <v>240</v>
      </c>
      <c r="C252" s="125"/>
      <c r="D252" s="170"/>
      <c r="E252" s="170"/>
      <c r="F252" s="170"/>
      <c r="G252" s="170">
        <f t="shared" si="17"/>
        <v>0</v>
      </c>
      <c r="H252" s="170">
        <f t="shared" si="18"/>
        <v>0</v>
      </c>
      <c r="I252" s="170"/>
      <c r="J252" s="170"/>
      <c r="K252" s="170"/>
      <c r="L252" s="170"/>
      <c r="M252" s="170"/>
      <c r="N252" s="170"/>
      <c r="O252" s="170"/>
      <c r="P252" s="170"/>
      <c r="Q252" s="170"/>
      <c r="R252" s="170"/>
      <c r="S252" s="170"/>
      <c r="T252" s="170"/>
      <c r="U252" s="170"/>
      <c r="V252" s="170"/>
      <c r="W252" s="170"/>
      <c r="X252" s="170"/>
      <c r="Y252" s="170"/>
      <c r="Z252" s="170"/>
      <c r="AA252" s="170"/>
      <c r="AB252" s="415">
        <f t="shared" si="19"/>
        <v>0</v>
      </c>
      <c r="AC252" s="415">
        <f t="shared" si="20"/>
        <v>0</v>
      </c>
      <c r="AE252" s="618">
        <f>IF(AE$12=TRUE,(($D252*LIQUIDACION!$L$1046)*LIQUIDACION!$D$1045/IF(AND(LIQUIDACION!$D$1044&gt;LIQUIDACION!$B$1046,LIQUIDACION!$B$1046&gt;LIQUIDACION!$D$1043),366,365)),0)</f>
        <v>0</v>
      </c>
      <c r="AF252" s="618">
        <f>IF(AF$12=TRUE,(($E252*LIQUIDACION!$L$1046)*LIQUIDACION!$D$1045/IF(AND(LIQUIDACION!$D$1044&gt;LIQUIDACION!$B$1046,LIQUIDACION!$B$1046&gt;LIQUIDACION!$D$1043),366,365)),0)</f>
        <v>0</v>
      </c>
      <c r="AG252" s="618">
        <f>IF(AG$12=TRUE,(($F252*LIQUIDACION!$L$1046)*LIQUIDACION!$D$1045/IF(AND(LIQUIDACION!$D$1044&gt;LIQUIDACION!$B$1046,LIQUIDACION!$B$1046&gt;LIQUIDACION!$D$1043),366,365)),0)</f>
        <v>0</v>
      </c>
      <c r="AH252" s="618">
        <f>IF(AH$12=TRUE,(($G252*LIQUIDACION!$L$1046)*LIQUIDACION!$D$1045/IF(AND(LIQUIDACION!$D$1044&gt;LIQUIDACION!$B$1046,LIQUIDACION!$B$1046&gt;LIQUIDACION!$D$1043),366,365)),0)</f>
        <v>0</v>
      </c>
      <c r="AI252" s="618">
        <f>IF(AI$12=TRUE,(($H252*LIQUIDACION!$L$1047)*LIQUIDACION!$D$1045/IF(AND(LIQUIDACION!$D$1044&gt;LIQUIDACION!$B$1046,LIQUIDACION!$B$1046&gt;LIQUIDACION!$D$1043),366,365)),0)</f>
        <v>0</v>
      </c>
      <c r="AJ252" s="618">
        <f>IF(AJ$12=TRUE,(($I252*LIQUIDACION!$L$1047)*LIQUIDACION!$D$1045/IF(AND(LIQUIDACION!$D$1044&gt;LIQUIDACION!$B$1046,LIQUIDACION!$B$1046&gt;LIQUIDACION!$D$1043),366,365)),0)</f>
        <v>0</v>
      </c>
      <c r="AK252" s="618">
        <f>IF(AK$12=TRUE,(($J252*LIQUIDACION!$L$1047)*LIQUIDACION!$D$1045/IF(AND(LIQUIDACION!$D$1044&gt;LIQUIDACION!$B$1046,LIQUIDACION!$B$1046&gt;LIQUIDACION!$D$1043),366,365)),0)</f>
        <v>0</v>
      </c>
      <c r="AL252" s="618">
        <f>IF(AL$12=TRUE,(($K252*LIQUIDACION!$L$1047)*LIQUIDACION!$D$1045/IF(AND(LIQUIDACION!$D$1044&gt;LIQUIDACION!$B$1046,LIQUIDACION!$B$1046&gt;LIQUIDACION!$D$1043),366,365)),0)</f>
        <v>0</v>
      </c>
      <c r="AM252" s="618">
        <f>IF(AM$12=TRUE,(($L252*LIQUIDACION!$L$1047)*LIQUIDACION!$D$1045/IF(AND(LIQUIDACION!$D$1044&gt;LIQUIDACION!$B$1046,LIQUIDACION!$B$1046&gt;LIQUIDACION!$D$1043),366,365)),0)</f>
        <v>0</v>
      </c>
      <c r="AN252" s="618">
        <f>IF(AN$12=TRUE,(($M252*LIQUIDACION!$L$1047)*LIQUIDACION!$D$1045/IF(AND(LIQUIDACION!$D$1044&gt;LIQUIDACION!$B$1046,LIQUIDACION!$B$1046&gt;LIQUIDACION!$D$1043),366,365)),0)</f>
        <v>0</v>
      </c>
      <c r="AO252" s="618">
        <f>IF(AO$12=TRUE,(($N252*LIQUIDACION!$L$1047)*LIQUIDACION!$D$1045/IF(AND(LIQUIDACION!$D$1044&gt;LIQUIDACION!$B$1046,LIQUIDACION!$B$1046&gt;LIQUIDACION!$D$1043),366,365)),0)</f>
        <v>0</v>
      </c>
      <c r="AP252" s="618">
        <f>IF(AP$12=TRUE,(($O252*LIQUIDACION!$L$1047)*LIQUIDACION!$D$1045/IF(AND(LIQUIDACION!$D$1044&gt;LIQUIDACION!$B$1046,LIQUIDACION!$B$1046&gt;LIQUIDACION!$D$1043),366,365)),0)</f>
        <v>0</v>
      </c>
      <c r="AQ252" s="618">
        <f>IF(AQ$12=TRUE,(($P252*LIQUIDACION!$L$1047)*LIQUIDACION!$D$1045/IF(AND(LIQUIDACION!$D$1044&gt;LIQUIDACION!$B$1046,LIQUIDACION!$B$1046&gt;LIQUIDACION!$D$1043),366,365)),0)</f>
        <v>0</v>
      </c>
      <c r="AR252" s="618">
        <f>IF(AR$12=TRUE,(($Q252*LIQUIDACION!$L$1047)*LIQUIDACION!$D$1045/IF(AND(LIQUIDACION!$D$1044&gt;LIQUIDACION!$B$1046,LIQUIDACION!$B$1046&gt;LIQUIDACION!$D$1043),366,365)),0)</f>
        <v>0</v>
      </c>
      <c r="AS252" s="618">
        <f>IF(AS$12=TRUE,(($R252*LIQUIDACION!$L$1047)*LIQUIDACION!$D$1045/IF(AND(LIQUIDACION!$D$1044&gt;LIQUIDACION!$B$1046,LIQUIDACION!$B$1046&gt;LIQUIDACION!$D$1043),366,365)),0)</f>
        <v>0</v>
      </c>
      <c r="AT252" s="618">
        <f>IF(AT$12=TRUE,(($S252*LIQUIDACION!$L$1047)*LIQUIDACION!$D$1045/IF(AND(LIQUIDACION!$D$1044&gt;LIQUIDACION!$B$1046,LIQUIDACION!$B$1046&gt;LIQUIDACION!$D$1043),366,365)),0)</f>
        <v>0</v>
      </c>
      <c r="AU252" s="618">
        <f>IF(AU$12=TRUE,(($T252*LIQUIDACION!$L$1047)*LIQUIDACION!$D$1045/IF(AND(LIQUIDACION!$D$1044&gt;LIQUIDACION!$B$1046,LIQUIDACION!$B$1046&gt;LIQUIDACION!$D$1043),366,365)),0)</f>
        <v>0</v>
      </c>
      <c r="AV252" s="618">
        <f>IF(AV$12=TRUE,(($U252*LIQUIDACION!$L$1047)*LIQUIDACION!$D$1045/IF(AND(LIQUIDACION!$D$1044&gt;LIQUIDACION!$B$1046,LIQUIDACION!$B$1046&gt;LIQUIDACION!$D$1043),366,365)),0)</f>
        <v>0</v>
      </c>
      <c r="AW252" s="618">
        <f>IF(AW$12=TRUE,(($V252*LIQUIDACION!$L$1047)*LIQUIDACION!$D$1045/IF(AND(LIQUIDACION!$D$1044&gt;LIQUIDACION!$B$1046,LIQUIDACION!$B$1046&gt;LIQUIDACION!$D$1043),366,365)),0)</f>
        <v>0</v>
      </c>
      <c r="AX252" s="618">
        <f>IF(AX$12=TRUE,(($W252*LIQUIDACION!$L$1047)*LIQUIDACION!$D$1045/IF(AND(LIQUIDACION!$D$1044&gt;LIQUIDACION!$B$1046,LIQUIDACION!$B$1046&gt;LIQUIDACION!$D$1043),366,365)),0)</f>
        <v>0</v>
      </c>
    </row>
    <row r="253" spans="2:50" x14ac:dyDescent="0.25">
      <c r="B253" s="121">
        <v>241</v>
      </c>
      <c r="C253" s="125"/>
      <c r="D253" s="170"/>
      <c r="E253" s="170"/>
      <c r="F253" s="170"/>
      <c r="G253" s="170">
        <f t="shared" si="17"/>
        <v>0</v>
      </c>
      <c r="H253" s="170">
        <f t="shared" si="18"/>
        <v>0</v>
      </c>
      <c r="I253" s="170"/>
      <c r="J253" s="170"/>
      <c r="K253" s="170"/>
      <c r="L253" s="170"/>
      <c r="M253" s="170"/>
      <c r="N253" s="170"/>
      <c r="O253" s="170"/>
      <c r="P253" s="170"/>
      <c r="Q253" s="170"/>
      <c r="R253" s="170"/>
      <c r="S253" s="170"/>
      <c r="T253" s="170"/>
      <c r="U253" s="170"/>
      <c r="V253" s="170"/>
      <c r="W253" s="170"/>
      <c r="X253" s="170"/>
      <c r="Y253" s="170"/>
      <c r="Z253" s="170"/>
      <c r="AA253" s="170"/>
      <c r="AB253" s="415">
        <f t="shared" si="19"/>
        <v>0</v>
      </c>
      <c r="AC253" s="415">
        <f t="shared" si="20"/>
        <v>0</v>
      </c>
      <c r="AE253" s="618">
        <f>IF(AE$12=TRUE,(($D253*LIQUIDACION!$L$1046)*LIQUIDACION!$D$1045/IF(AND(LIQUIDACION!$D$1044&gt;LIQUIDACION!$B$1046,LIQUIDACION!$B$1046&gt;LIQUIDACION!$D$1043),366,365)),0)</f>
        <v>0</v>
      </c>
      <c r="AF253" s="618">
        <f>IF(AF$12=TRUE,(($E253*LIQUIDACION!$L$1046)*LIQUIDACION!$D$1045/IF(AND(LIQUIDACION!$D$1044&gt;LIQUIDACION!$B$1046,LIQUIDACION!$B$1046&gt;LIQUIDACION!$D$1043),366,365)),0)</f>
        <v>0</v>
      </c>
      <c r="AG253" s="618">
        <f>IF(AG$12=TRUE,(($F253*LIQUIDACION!$L$1046)*LIQUIDACION!$D$1045/IF(AND(LIQUIDACION!$D$1044&gt;LIQUIDACION!$B$1046,LIQUIDACION!$B$1046&gt;LIQUIDACION!$D$1043),366,365)),0)</f>
        <v>0</v>
      </c>
      <c r="AH253" s="618">
        <f>IF(AH$12=TRUE,(($G253*LIQUIDACION!$L$1046)*LIQUIDACION!$D$1045/IF(AND(LIQUIDACION!$D$1044&gt;LIQUIDACION!$B$1046,LIQUIDACION!$B$1046&gt;LIQUIDACION!$D$1043),366,365)),0)</f>
        <v>0</v>
      </c>
      <c r="AI253" s="618">
        <f>IF(AI$12=TRUE,(($H253*LIQUIDACION!$L$1047)*LIQUIDACION!$D$1045/IF(AND(LIQUIDACION!$D$1044&gt;LIQUIDACION!$B$1046,LIQUIDACION!$B$1046&gt;LIQUIDACION!$D$1043),366,365)),0)</f>
        <v>0</v>
      </c>
      <c r="AJ253" s="618">
        <f>IF(AJ$12=TRUE,(($I253*LIQUIDACION!$L$1047)*LIQUIDACION!$D$1045/IF(AND(LIQUIDACION!$D$1044&gt;LIQUIDACION!$B$1046,LIQUIDACION!$B$1046&gt;LIQUIDACION!$D$1043),366,365)),0)</f>
        <v>0</v>
      </c>
      <c r="AK253" s="618">
        <f>IF(AK$12=TRUE,(($J253*LIQUIDACION!$L$1047)*LIQUIDACION!$D$1045/IF(AND(LIQUIDACION!$D$1044&gt;LIQUIDACION!$B$1046,LIQUIDACION!$B$1046&gt;LIQUIDACION!$D$1043),366,365)),0)</f>
        <v>0</v>
      </c>
      <c r="AL253" s="618">
        <f>IF(AL$12=TRUE,(($K253*LIQUIDACION!$L$1047)*LIQUIDACION!$D$1045/IF(AND(LIQUIDACION!$D$1044&gt;LIQUIDACION!$B$1046,LIQUIDACION!$B$1046&gt;LIQUIDACION!$D$1043),366,365)),0)</f>
        <v>0</v>
      </c>
      <c r="AM253" s="618">
        <f>IF(AM$12=TRUE,(($L253*LIQUIDACION!$L$1047)*LIQUIDACION!$D$1045/IF(AND(LIQUIDACION!$D$1044&gt;LIQUIDACION!$B$1046,LIQUIDACION!$B$1046&gt;LIQUIDACION!$D$1043),366,365)),0)</f>
        <v>0</v>
      </c>
      <c r="AN253" s="618">
        <f>IF(AN$12=TRUE,(($M253*LIQUIDACION!$L$1047)*LIQUIDACION!$D$1045/IF(AND(LIQUIDACION!$D$1044&gt;LIQUIDACION!$B$1046,LIQUIDACION!$B$1046&gt;LIQUIDACION!$D$1043),366,365)),0)</f>
        <v>0</v>
      </c>
      <c r="AO253" s="618">
        <f>IF(AO$12=TRUE,(($N253*LIQUIDACION!$L$1047)*LIQUIDACION!$D$1045/IF(AND(LIQUIDACION!$D$1044&gt;LIQUIDACION!$B$1046,LIQUIDACION!$B$1046&gt;LIQUIDACION!$D$1043),366,365)),0)</f>
        <v>0</v>
      </c>
      <c r="AP253" s="618">
        <f>IF(AP$12=TRUE,(($O253*LIQUIDACION!$L$1047)*LIQUIDACION!$D$1045/IF(AND(LIQUIDACION!$D$1044&gt;LIQUIDACION!$B$1046,LIQUIDACION!$B$1046&gt;LIQUIDACION!$D$1043),366,365)),0)</f>
        <v>0</v>
      </c>
      <c r="AQ253" s="618">
        <f>IF(AQ$12=TRUE,(($P253*LIQUIDACION!$L$1047)*LIQUIDACION!$D$1045/IF(AND(LIQUIDACION!$D$1044&gt;LIQUIDACION!$B$1046,LIQUIDACION!$B$1046&gt;LIQUIDACION!$D$1043),366,365)),0)</f>
        <v>0</v>
      </c>
      <c r="AR253" s="618">
        <f>IF(AR$12=TRUE,(($Q253*LIQUIDACION!$L$1047)*LIQUIDACION!$D$1045/IF(AND(LIQUIDACION!$D$1044&gt;LIQUIDACION!$B$1046,LIQUIDACION!$B$1046&gt;LIQUIDACION!$D$1043),366,365)),0)</f>
        <v>0</v>
      </c>
      <c r="AS253" s="618">
        <f>IF(AS$12=TRUE,(($R253*LIQUIDACION!$L$1047)*LIQUIDACION!$D$1045/IF(AND(LIQUIDACION!$D$1044&gt;LIQUIDACION!$B$1046,LIQUIDACION!$B$1046&gt;LIQUIDACION!$D$1043),366,365)),0)</f>
        <v>0</v>
      </c>
      <c r="AT253" s="618">
        <f>IF(AT$12=TRUE,(($S253*LIQUIDACION!$L$1047)*LIQUIDACION!$D$1045/IF(AND(LIQUIDACION!$D$1044&gt;LIQUIDACION!$B$1046,LIQUIDACION!$B$1046&gt;LIQUIDACION!$D$1043),366,365)),0)</f>
        <v>0</v>
      </c>
      <c r="AU253" s="618">
        <f>IF(AU$12=TRUE,(($T253*LIQUIDACION!$L$1047)*LIQUIDACION!$D$1045/IF(AND(LIQUIDACION!$D$1044&gt;LIQUIDACION!$B$1046,LIQUIDACION!$B$1046&gt;LIQUIDACION!$D$1043),366,365)),0)</f>
        <v>0</v>
      </c>
      <c r="AV253" s="618">
        <f>IF(AV$12=TRUE,(($U253*LIQUIDACION!$L$1047)*LIQUIDACION!$D$1045/IF(AND(LIQUIDACION!$D$1044&gt;LIQUIDACION!$B$1046,LIQUIDACION!$B$1046&gt;LIQUIDACION!$D$1043),366,365)),0)</f>
        <v>0</v>
      </c>
      <c r="AW253" s="618">
        <f>IF(AW$12=TRUE,(($V253*LIQUIDACION!$L$1047)*LIQUIDACION!$D$1045/IF(AND(LIQUIDACION!$D$1044&gt;LIQUIDACION!$B$1046,LIQUIDACION!$B$1046&gt;LIQUIDACION!$D$1043),366,365)),0)</f>
        <v>0</v>
      </c>
      <c r="AX253" s="618">
        <f>IF(AX$12=TRUE,(($W253*LIQUIDACION!$L$1047)*LIQUIDACION!$D$1045/IF(AND(LIQUIDACION!$D$1044&gt;LIQUIDACION!$B$1046,LIQUIDACION!$B$1046&gt;LIQUIDACION!$D$1043),366,365)),0)</f>
        <v>0</v>
      </c>
    </row>
    <row r="254" spans="2:50" x14ac:dyDescent="0.25">
      <c r="B254" s="123">
        <v>242</v>
      </c>
      <c r="C254" s="125"/>
      <c r="D254" s="170"/>
      <c r="E254" s="170"/>
      <c r="F254" s="170"/>
      <c r="G254" s="170">
        <f t="shared" si="17"/>
        <v>0</v>
      </c>
      <c r="H254" s="170">
        <f t="shared" si="18"/>
        <v>0</v>
      </c>
      <c r="I254" s="170"/>
      <c r="J254" s="170"/>
      <c r="K254" s="170"/>
      <c r="L254" s="170"/>
      <c r="M254" s="170"/>
      <c r="N254" s="170"/>
      <c r="O254" s="170"/>
      <c r="P254" s="170"/>
      <c r="Q254" s="170"/>
      <c r="R254" s="170"/>
      <c r="S254" s="170"/>
      <c r="T254" s="170"/>
      <c r="U254" s="170"/>
      <c r="V254" s="170"/>
      <c r="W254" s="170"/>
      <c r="X254" s="170"/>
      <c r="Y254" s="170"/>
      <c r="Z254" s="170"/>
      <c r="AA254" s="170"/>
      <c r="AB254" s="415">
        <f t="shared" si="19"/>
        <v>0</v>
      </c>
      <c r="AC254" s="415">
        <f t="shared" si="20"/>
        <v>0</v>
      </c>
      <c r="AE254" s="618">
        <f>IF(AE$12=TRUE,(($D254*LIQUIDACION!$L$1046)*LIQUIDACION!$D$1045/IF(AND(LIQUIDACION!$D$1044&gt;LIQUIDACION!$B$1046,LIQUIDACION!$B$1046&gt;LIQUIDACION!$D$1043),366,365)),0)</f>
        <v>0</v>
      </c>
      <c r="AF254" s="618">
        <f>IF(AF$12=TRUE,(($E254*LIQUIDACION!$L$1046)*LIQUIDACION!$D$1045/IF(AND(LIQUIDACION!$D$1044&gt;LIQUIDACION!$B$1046,LIQUIDACION!$B$1046&gt;LIQUIDACION!$D$1043),366,365)),0)</f>
        <v>0</v>
      </c>
      <c r="AG254" s="618">
        <f>IF(AG$12=TRUE,(($F254*LIQUIDACION!$L$1046)*LIQUIDACION!$D$1045/IF(AND(LIQUIDACION!$D$1044&gt;LIQUIDACION!$B$1046,LIQUIDACION!$B$1046&gt;LIQUIDACION!$D$1043),366,365)),0)</f>
        <v>0</v>
      </c>
      <c r="AH254" s="618">
        <f>IF(AH$12=TRUE,(($G254*LIQUIDACION!$L$1046)*LIQUIDACION!$D$1045/IF(AND(LIQUIDACION!$D$1044&gt;LIQUIDACION!$B$1046,LIQUIDACION!$B$1046&gt;LIQUIDACION!$D$1043),366,365)),0)</f>
        <v>0</v>
      </c>
      <c r="AI254" s="618">
        <f>IF(AI$12=TRUE,(($H254*LIQUIDACION!$L$1047)*LIQUIDACION!$D$1045/IF(AND(LIQUIDACION!$D$1044&gt;LIQUIDACION!$B$1046,LIQUIDACION!$B$1046&gt;LIQUIDACION!$D$1043),366,365)),0)</f>
        <v>0</v>
      </c>
      <c r="AJ254" s="618">
        <f>IF(AJ$12=TRUE,(($I254*LIQUIDACION!$L$1047)*LIQUIDACION!$D$1045/IF(AND(LIQUIDACION!$D$1044&gt;LIQUIDACION!$B$1046,LIQUIDACION!$B$1046&gt;LIQUIDACION!$D$1043),366,365)),0)</f>
        <v>0</v>
      </c>
      <c r="AK254" s="618">
        <f>IF(AK$12=TRUE,(($J254*LIQUIDACION!$L$1047)*LIQUIDACION!$D$1045/IF(AND(LIQUIDACION!$D$1044&gt;LIQUIDACION!$B$1046,LIQUIDACION!$B$1046&gt;LIQUIDACION!$D$1043),366,365)),0)</f>
        <v>0</v>
      </c>
      <c r="AL254" s="618">
        <f>IF(AL$12=TRUE,(($K254*LIQUIDACION!$L$1047)*LIQUIDACION!$D$1045/IF(AND(LIQUIDACION!$D$1044&gt;LIQUIDACION!$B$1046,LIQUIDACION!$B$1046&gt;LIQUIDACION!$D$1043),366,365)),0)</f>
        <v>0</v>
      </c>
      <c r="AM254" s="618">
        <f>IF(AM$12=TRUE,(($L254*LIQUIDACION!$L$1047)*LIQUIDACION!$D$1045/IF(AND(LIQUIDACION!$D$1044&gt;LIQUIDACION!$B$1046,LIQUIDACION!$B$1046&gt;LIQUIDACION!$D$1043),366,365)),0)</f>
        <v>0</v>
      </c>
      <c r="AN254" s="618">
        <f>IF(AN$12=TRUE,(($M254*LIQUIDACION!$L$1047)*LIQUIDACION!$D$1045/IF(AND(LIQUIDACION!$D$1044&gt;LIQUIDACION!$B$1046,LIQUIDACION!$B$1046&gt;LIQUIDACION!$D$1043),366,365)),0)</f>
        <v>0</v>
      </c>
      <c r="AO254" s="618">
        <f>IF(AO$12=TRUE,(($N254*LIQUIDACION!$L$1047)*LIQUIDACION!$D$1045/IF(AND(LIQUIDACION!$D$1044&gt;LIQUIDACION!$B$1046,LIQUIDACION!$B$1046&gt;LIQUIDACION!$D$1043),366,365)),0)</f>
        <v>0</v>
      </c>
      <c r="AP254" s="618">
        <f>IF(AP$12=TRUE,(($O254*LIQUIDACION!$L$1047)*LIQUIDACION!$D$1045/IF(AND(LIQUIDACION!$D$1044&gt;LIQUIDACION!$B$1046,LIQUIDACION!$B$1046&gt;LIQUIDACION!$D$1043),366,365)),0)</f>
        <v>0</v>
      </c>
      <c r="AQ254" s="618">
        <f>IF(AQ$12=TRUE,(($P254*LIQUIDACION!$L$1047)*LIQUIDACION!$D$1045/IF(AND(LIQUIDACION!$D$1044&gt;LIQUIDACION!$B$1046,LIQUIDACION!$B$1046&gt;LIQUIDACION!$D$1043),366,365)),0)</f>
        <v>0</v>
      </c>
      <c r="AR254" s="618">
        <f>IF(AR$12=TRUE,(($Q254*LIQUIDACION!$L$1047)*LIQUIDACION!$D$1045/IF(AND(LIQUIDACION!$D$1044&gt;LIQUIDACION!$B$1046,LIQUIDACION!$B$1046&gt;LIQUIDACION!$D$1043),366,365)),0)</f>
        <v>0</v>
      </c>
      <c r="AS254" s="618">
        <f>IF(AS$12=TRUE,(($R254*LIQUIDACION!$L$1047)*LIQUIDACION!$D$1045/IF(AND(LIQUIDACION!$D$1044&gt;LIQUIDACION!$B$1046,LIQUIDACION!$B$1046&gt;LIQUIDACION!$D$1043),366,365)),0)</f>
        <v>0</v>
      </c>
      <c r="AT254" s="618">
        <f>IF(AT$12=TRUE,(($S254*LIQUIDACION!$L$1047)*LIQUIDACION!$D$1045/IF(AND(LIQUIDACION!$D$1044&gt;LIQUIDACION!$B$1046,LIQUIDACION!$B$1046&gt;LIQUIDACION!$D$1043),366,365)),0)</f>
        <v>0</v>
      </c>
      <c r="AU254" s="618">
        <f>IF(AU$12=TRUE,(($T254*LIQUIDACION!$L$1047)*LIQUIDACION!$D$1045/IF(AND(LIQUIDACION!$D$1044&gt;LIQUIDACION!$B$1046,LIQUIDACION!$B$1046&gt;LIQUIDACION!$D$1043),366,365)),0)</f>
        <v>0</v>
      </c>
      <c r="AV254" s="618">
        <f>IF(AV$12=TRUE,(($U254*LIQUIDACION!$L$1047)*LIQUIDACION!$D$1045/IF(AND(LIQUIDACION!$D$1044&gt;LIQUIDACION!$B$1046,LIQUIDACION!$B$1046&gt;LIQUIDACION!$D$1043),366,365)),0)</f>
        <v>0</v>
      </c>
      <c r="AW254" s="618">
        <f>IF(AW$12=TRUE,(($V254*LIQUIDACION!$L$1047)*LIQUIDACION!$D$1045/IF(AND(LIQUIDACION!$D$1044&gt;LIQUIDACION!$B$1046,LIQUIDACION!$B$1046&gt;LIQUIDACION!$D$1043),366,365)),0)</f>
        <v>0</v>
      </c>
      <c r="AX254" s="618">
        <f>IF(AX$12=TRUE,(($W254*LIQUIDACION!$L$1047)*LIQUIDACION!$D$1045/IF(AND(LIQUIDACION!$D$1044&gt;LIQUIDACION!$B$1046,LIQUIDACION!$B$1046&gt;LIQUIDACION!$D$1043),366,365)),0)</f>
        <v>0</v>
      </c>
    </row>
    <row r="255" spans="2:50" x14ac:dyDescent="0.25">
      <c r="B255" s="121">
        <v>243</v>
      </c>
      <c r="C255" s="125"/>
      <c r="D255" s="170"/>
      <c r="E255" s="170"/>
      <c r="F255" s="170"/>
      <c r="G255" s="170">
        <f t="shared" si="17"/>
        <v>0</v>
      </c>
      <c r="H255" s="170">
        <f t="shared" si="18"/>
        <v>0</v>
      </c>
      <c r="I255" s="170"/>
      <c r="J255" s="170"/>
      <c r="K255" s="170"/>
      <c r="L255" s="170"/>
      <c r="M255" s="170"/>
      <c r="N255" s="170"/>
      <c r="O255" s="170"/>
      <c r="P255" s="170"/>
      <c r="Q255" s="170"/>
      <c r="R255" s="170"/>
      <c r="S255" s="170"/>
      <c r="T255" s="170"/>
      <c r="U255" s="170"/>
      <c r="V255" s="170"/>
      <c r="W255" s="170"/>
      <c r="X255" s="170"/>
      <c r="Y255" s="170"/>
      <c r="Z255" s="170"/>
      <c r="AA255" s="170"/>
      <c r="AB255" s="415">
        <f t="shared" si="19"/>
        <v>0</v>
      </c>
      <c r="AC255" s="415">
        <f t="shared" si="20"/>
        <v>0</v>
      </c>
      <c r="AE255" s="618">
        <f>IF(AE$12=TRUE,(($D255*LIQUIDACION!$L$1046)*LIQUIDACION!$D$1045/IF(AND(LIQUIDACION!$D$1044&gt;LIQUIDACION!$B$1046,LIQUIDACION!$B$1046&gt;LIQUIDACION!$D$1043),366,365)),0)</f>
        <v>0</v>
      </c>
      <c r="AF255" s="618">
        <f>IF(AF$12=TRUE,(($E255*LIQUIDACION!$L$1046)*LIQUIDACION!$D$1045/IF(AND(LIQUIDACION!$D$1044&gt;LIQUIDACION!$B$1046,LIQUIDACION!$B$1046&gt;LIQUIDACION!$D$1043),366,365)),0)</f>
        <v>0</v>
      </c>
      <c r="AG255" s="618">
        <f>IF(AG$12=TRUE,(($F255*LIQUIDACION!$L$1046)*LIQUIDACION!$D$1045/IF(AND(LIQUIDACION!$D$1044&gt;LIQUIDACION!$B$1046,LIQUIDACION!$B$1046&gt;LIQUIDACION!$D$1043),366,365)),0)</f>
        <v>0</v>
      </c>
      <c r="AH255" s="618">
        <f>IF(AH$12=TRUE,(($G255*LIQUIDACION!$L$1046)*LIQUIDACION!$D$1045/IF(AND(LIQUIDACION!$D$1044&gt;LIQUIDACION!$B$1046,LIQUIDACION!$B$1046&gt;LIQUIDACION!$D$1043),366,365)),0)</f>
        <v>0</v>
      </c>
      <c r="AI255" s="618">
        <f>IF(AI$12=TRUE,(($H255*LIQUIDACION!$L$1047)*LIQUIDACION!$D$1045/IF(AND(LIQUIDACION!$D$1044&gt;LIQUIDACION!$B$1046,LIQUIDACION!$B$1046&gt;LIQUIDACION!$D$1043),366,365)),0)</f>
        <v>0</v>
      </c>
      <c r="AJ255" s="618">
        <f>IF(AJ$12=TRUE,(($I255*LIQUIDACION!$L$1047)*LIQUIDACION!$D$1045/IF(AND(LIQUIDACION!$D$1044&gt;LIQUIDACION!$B$1046,LIQUIDACION!$B$1046&gt;LIQUIDACION!$D$1043),366,365)),0)</f>
        <v>0</v>
      </c>
      <c r="AK255" s="618">
        <f>IF(AK$12=TRUE,(($J255*LIQUIDACION!$L$1047)*LIQUIDACION!$D$1045/IF(AND(LIQUIDACION!$D$1044&gt;LIQUIDACION!$B$1046,LIQUIDACION!$B$1046&gt;LIQUIDACION!$D$1043),366,365)),0)</f>
        <v>0</v>
      </c>
      <c r="AL255" s="618">
        <f>IF(AL$12=TRUE,(($K255*LIQUIDACION!$L$1047)*LIQUIDACION!$D$1045/IF(AND(LIQUIDACION!$D$1044&gt;LIQUIDACION!$B$1046,LIQUIDACION!$B$1046&gt;LIQUIDACION!$D$1043),366,365)),0)</f>
        <v>0</v>
      </c>
      <c r="AM255" s="618">
        <f>IF(AM$12=TRUE,(($L255*LIQUIDACION!$L$1047)*LIQUIDACION!$D$1045/IF(AND(LIQUIDACION!$D$1044&gt;LIQUIDACION!$B$1046,LIQUIDACION!$B$1046&gt;LIQUIDACION!$D$1043),366,365)),0)</f>
        <v>0</v>
      </c>
      <c r="AN255" s="618">
        <f>IF(AN$12=TRUE,(($M255*LIQUIDACION!$L$1047)*LIQUIDACION!$D$1045/IF(AND(LIQUIDACION!$D$1044&gt;LIQUIDACION!$B$1046,LIQUIDACION!$B$1046&gt;LIQUIDACION!$D$1043),366,365)),0)</f>
        <v>0</v>
      </c>
      <c r="AO255" s="618">
        <f>IF(AO$12=TRUE,(($N255*LIQUIDACION!$L$1047)*LIQUIDACION!$D$1045/IF(AND(LIQUIDACION!$D$1044&gt;LIQUIDACION!$B$1046,LIQUIDACION!$B$1046&gt;LIQUIDACION!$D$1043),366,365)),0)</f>
        <v>0</v>
      </c>
      <c r="AP255" s="618">
        <f>IF(AP$12=TRUE,(($O255*LIQUIDACION!$L$1047)*LIQUIDACION!$D$1045/IF(AND(LIQUIDACION!$D$1044&gt;LIQUIDACION!$B$1046,LIQUIDACION!$B$1046&gt;LIQUIDACION!$D$1043),366,365)),0)</f>
        <v>0</v>
      </c>
      <c r="AQ255" s="618">
        <f>IF(AQ$12=TRUE,(($P255*LIQUIDACION!$L$1047)*LIQUIDACION!$D$1045/IF(AND(LIQUIDACION!$D$1044&gt;LIQUIDACION!$B$1046,LIQUIDACION!$B$1046&gt;LIQUIDACION!$D$1043),366,365)),0)</f>
        <v>0</v>
      </c>
      <c r="AR255" s="618">
        <f>IF(AR$12=TRUE,(($Q255*LIQUIDACION!$L$1047)*LIQUIDACION!$D$1045/IF(AND(LIQUIDACION!$D$1044&gt;LIQUIDACION!$B$1046,LIQUIDACION!$B$1046&gt;LIQUIDACION!$D$1043),366,365)),0)</f>
        <v>0</v>
      </c>
      <c r="AS255" s="618">
        <f>IF(AS$12=TRUE,(($R255*LIQUIDACION!$L$1047)*LIQUIDACION!$D$1045/IF(AND(LIQUIDACION!$D$1044&gt;LIQUIDACION!$B$1046,LIQUIDACION!$B$1046&gt;LIQUIDACION!$D$1043),366,365)),0)</f>
        <v>0</v>
      </c>
      <c r="AT255" s="618">
        <f>IF(AT$12=TRUE,(($S255*LIQUIDACION!$L$1047)*LIQUIDACION!$D$1045/IF(AND(LIQUIDACION!$D$1044&gt;LIQUIDACION!$B$1046,LIQUIDACION!$B$1046&gt;LIQUIDACION!$D$1043),366,365)),0)</f>
        <v>0</v>
      </c>
      <c r="AU255" s="618">
        <f>IF(AU$12=TRUE,(($T255*LIQUIDACION!$L$1047)*LIQUIDACION!$D$1045/IF(AND(LIQUIDACION!$D$1044&gt;LIQUIDACION!$B$1046,LIQUIDACION!$B$1046&gt;LIQUIDACION!$D$1043),366,365)),0)</f>
        <v>0</v>
      </c>
      <c r="AV255" s="618">
        <f>IF(AV$12=TRUE,(($U255*LIQUIDACION!$L$1047)*LIQUIDACION!$D$1045/IF(AND(LIQUIDACION!$D$1044&gt;LIQUIDACION!$B$1046,LIQUIDACION!$B$1046&gt;LIQUIDACION!$D$1043),366,365)),0)</f>
        <v>0</v>
      </c>
      <c r="AW255" s="618">
        <f>IF(AW$12=TRUE,(($V255*LIQUIDACION!$L$1047)*LIQUIDACION!$D$1045/IF(AND(LIQUIDACION!$D$1044&gt;LIQUIDACION!$B$1046,LIQUIDACION!$B$1046&gt;LIQUIDACION!$D$1043),366,365)),0)</f>
        <v>0</v>
      </c>
      <c r="AX255" s="618">
        <f>IF(AX$12=TRUE,(($W255*LIQUIDACION!$L$1047)*LIQUIDACION!$D$1045/IF(AND(LIQUIDACION!$D$1044&gt;LIQUIDACION!$B$1046,LIQUIDACION!$B$1046&gt;LIQUIDACION!$D$1043),366,365)),0)</f>
        <v>0</v>
      </c>
    </row>
    <row r="256" spans="2:50" x14ac:dyDescent="0.25">
      <c r="B256" s="123">
        <v>244</v>
      </c>
      <c r="C256" s="125"/>
      <c r="D256" s="170"/>
      <c r="E256" s="170"/>
      <c r="F256" s="170"/>
      <c r="G256" s="170">
        <f t="shared" si="17"/>
        <v>0</v>
      </c>
      <c r="H256" s="170">
        <f t="shared" si="18"/>
        <v>0</v>
      </c>
      <c r="I256" s="170"/>
      <c r="J256" s="170"/>
      <c r="K256" s="170"/>
      <c r="L256" s="170"/>
      <c r="M256" s="170"/>
      <c r="N256" s="170"/>
      <c r="O256" s="170"/>
      <c r="P256" s="170"/>
      <c r="Q256" s="170"/>
      <c r="R256" s="170"/>
      <c r="S256" s="170"/>
      <c r="T256" s="170"/>
      <c r="U256" s="170"/>
      <c r="V256" s="170"/>
      <c r="W256" s="170"/>
      <c r="X256" s="170"/>
      <c r="Y256" s="170"/>
      <c r="Z256" s="170"/>
      <c r="AA256" s="170"/>
      <c r="AB256" s="415">
        <f t="shared" si="19"/>
        <v>0</v>
      </c>
      <c r="AC256" s="415">
        <f t="shared" si="20"/>
        <v>0</v>
      </c>
      <c r="AE256" s="618">
        <f>IF(AE$12=TRUE,(($D256*LIQUIDACION!$L$1046)*LIQUIDACION!$D$1045/IF(AND(LIQUIDACION!$D$1044&gt;LIQUIDACION!$B$1046,LIQUIDACION!$B$1046&gt;LIQUIDACION!$D$1043),366,365)),0)</f>
        <v>0</v>
      </c>
      <c r="AF256" s="618">
        <f>IF(AF$12=TRUE,(($E256*LIQUIDACION!$L$1046)*LIQUIDACION!$D$1045/IF(AND(LIQUIDACION!$D$1044&gt;LIQUIDACION!$B$1046,LIQUIDACION!$B$1046&gt;LIQUIDACION!$D$1043),366,365)),0)</f>
        <v>0</v>
      </c>
      <c r="AG256" s="618">
        <f>IF(AG$12=TRUE,(($F256*LIQUIDACION!$L$1046)*LIQUIDACION!$D$1045/IF(AND(LIQUIDACION!$D$1044&gt;LIQUIDACION!$B$1046,LIQUIDACION!$B$1046&gt;LIQUIDACION!$D$1043),366,365)),0)</f>
        <v>0</v>
      </c>
      <c r="AH256" s="618">
        <f>IF(AH$12=TRUE,(($G256*LIQUIDACION!$L$1046)*LIQUIDACION!$D$1045/IF(AND(LIQUIDACION!$D$1044&gt;LIQUIDACION!$B$1046,LIQUIDACION!$B$1046&gt;LIQUIDACION!$D$1043),366,365)),0)</f>
        <v>0</v>
      </c>
      <c r="AI256" s="618">
        <f>IF(AI$12=TRUE,(($H256*LIQUIDACION!$L$1047)*LIQUIDACION!$D$1045/IF(AND(LIQUIDACION!$D$1044&gt;LIQUIDACION!$B$1046,LIQUIDACION!$B$1046&gt;LIQUIDACION!$D$1043),366,365)),0)</f>
        <v>0</v>
      </c>
      <c r="AJ256" s="618">
        <f>IF(AJ$12=TRUE,(($I256*LIQUIDACION!$L$1047)*LIQUIDACION!$D$1045/IF(AND(LIQUIDACION!$D$1044&gt;LIQUIDACION!$B$1046,LIQUIDACION!$B$1046&gt;LIQUIDACION!$D$1043),366,365)),0)</f>
        <v>0</v>
      </c>
      <c r="AK256" s="618">
        <f>IF(AK$12=TRUE,(($J256*LIQUIDACION!$L$1047)*LIQUIDACION!$D$1045/IF(AND(LIQUIDACION!$D$1044&gt;LIQUIDACION!$B$1046,LIQUIDACION!$B$1046&gt;LIQUIDACION!$D$1043),366,365)),0)</f>
        <v>0</v>
      </c>
      <c r="AL256" s="618">
        <f>IF(AL$12=TRUE,(($K256*LIQUIDACION!$L$1047)*LIQUIDACION!$D$1045/IF(AND(LIQUIDACION!$D$1044&gt;LIQUIDACION!$B$1046,LIQUIDACION!$B$1046&gt;LIQUIDACION!$D$1043),366,365)),0)</f>
        <v>0</v>
      </c>
      <c r="AM256" s="618">
        <f>IF(AM$12=TRUE,(($L256*LIQUIDACION!$L$1047)*LIQUIDACION!$D$1045/IF(AND(LIQUIDACION!$D$1044&gt;LIQUIDACION!$B$1046,LIQUIDACION!$B$1046&gt;LIQUIDACION!$D$1043),366,365)),0)</f>
        <v>0</v>
      </c>
      <c r="AN256" s="618">
        <f>IF(AN$12=TRUE,(($M256*LIQUIDACION!$L$1047)*LIQUIDACION!$D$1045/IF(AND(LIQUIDACION!$D$1044&gt;LIQUIDACION!$B$1046,LIQUIDACION!$B$1046&gt;LIQUIDACION!$D$1043),366,365)),0)</f>
        <v>0</v>
      </c>
      <c r="AO256" s="618">
        <f>IF(AO$12=TRUE,(($N256*LIQUIDACION!$L$1047)*LIQUIDACION!$D$1045/IF(AND(LIQUIDACION!$D$1044&gt;LIQUIDACION!$B$1046,LIQUIDACION!$B$1046&gt;LIQUIDACION!$D$1043),366,365)),0)</f>
        <v>0</v>
      </c>
      <c r="AP256" s="618">
        <f>IF(AP$12=TRUE,(($O256*LIQUIDACION!$L$1047)*LIQUIDACION!$D$1045/IF(AND(LIQUIDACION!$D$1044&gt;LIQUIDACION!$B$1046,LIQUIDACION!$B$1046&gt;LIQUIDACION!$D$1043),366,365)),0)</f>
        <v>0</v>
      </c>
      <c r="AQ256" s="618">
        <f>IF(AQ$12=TRUE,(($P256*LIQUIDACION!$L$1047)*LIQUIDACION!$D$1045/IF(AND(LIQUIDACION!$D$1044&gt;LIQUIDACION!$B$1046,LIQUIDACION!$B$1046&gt;LIQUIDACION!$D$1043),366,365)),0)</f>
        <v>0</v>
      </c>
      <c r="AR256" s="618">
        <f>IF(AR$12=TRUE,(($Q256*LIQUIDACION!$L$1047)*LIQUIDACION!$D$1045/IF(AND(LIQUIDACION!$D$1044&gt;LIQUIDACION!$B$1046,LIQUIDACION!$B$1046&gt;LIQUIDACION!$D$1043),366,365)),0)</f>
        <v>0</v>
      </c>
      <c r="AS256" s="618">
        <f>IF(AS$12=TRUE,(($R256*LIQUIDACION!$L$1047)*LIQUIDACION!$D$1045/IF(AND(LIQUIDACION!$D$1044&gt;LIQUIDACION!$B$1046,LIQUIDACION!$B$1046&gt;LIQUIDACION!$D$1043),366,365)),0)</f>
        <v>0</v>
      </c>
      <c r="AT256" s="618">
        <f>IF(AT$12=TRUE,(($S256*LIQUIDACION!$L$1047)*LIQUIDACION!$D$1045/IF(AND(LIQUIDACION!$D$1044&gt;LIQUIDACION!$B$1046,LIQUIDACION!$B$1046&gt;LIQUIDACION!$D$1043),366,365)),0)</f>
        <v>0</v>
      </c>
      <c r="AU256" s="618">
        <f>IF(AU$12=TRUE,(($T256*LIQUIDACION!$L$1047)*LIQUIDACION!$D$1045/IF(AND(LIQUIDACION!$D$1044&gt;LIQUIDACION!$B$1046,LIQUIDACION!$B$1046&gt;LIQUIDACION!$D$1043),366,365)),0)</f>
        <v>0</v>
      </c>
      <c r="AV256" s="618">
        <f>IF(AV$12=TRUE,(($U256*LIQUIDACION!$L$1047)*LIQUIDACION!$D$1045/IF(AND(LIQUIDACION!$D$1044&gt;LIQUIDACION!$B$1046,LIQUIDACION!$B$1046&gt;LIQUIDACION!$D$1043),366,365)),0)</f>
        <v>0</v>
      </c>
      <c r="AW256" s="618">
        <f>IF(AW$12=TRUE,(($V256*LIQUIDACION!$L$1047)*LIQUIDACION!$D$1045/IF(AND(LIQUIDACION!$D$1044&gt;LIQUIDACION!$B$1046,LIQUIDACION!$B$1046&gt;LIQUIDACION!$D$1043),366,365)),0)</f>
        <v>0</v>
      </c>
      <c r="AX256" s="618">
        <f>IF(AX$12=TRUE,(($W256*LIQUIDACION!$L$1047)*LIQUIDACION!$D$1045/IF(AND(LIQUIDACION!$D$1044&gt;LIQUIDACION!$B$1046,LIQUIDACION!$B$1046&gt;LIQUIDACION!$D$1043),366,365)),0)</f>
        <v>0</v>
      </c>
    </row>
    <row r="257" spans="2:50" x14ac:dyDescent="0.25">
      <c r="B257" s="121">
        <v>245</v>
      </c>
      <c r="C257" s="125"/>
      <c r="D257" s="170"/>
      <c r="E257" s="170"/>
      <c r="F257" s="170"/>
      <c r="G257" s="170">
        <f t="shared" si="17"/>
        <v>0</v>
      </c>
      <c r="H257" s="170">
        <f t="shared" si="18"/>
        <v>0</v>
      </c>
      <c r="I257" s="170"/>
      <c r="J257" s="170"/>
      <c r="K257" s="170"/>
      <c r="L257" s="170"/>
      <c r="M257" s="170"/>
      <c r="N257" s="170"/>
      <c r="O257" s="170"/>
      <c r="P257" s="170"/>
      <c r="Q257" s="170"/>
      <c r="R257" s="170"/>
      <c r="S257" s="170"/>
      <c r="T257" s="170"/>
      <c r="U257" s="170"/>
      <c r="V257" s="170"/>
      <c r="W257" s="170"/>
      <c r="X257" s="170"/>
      <c r="Y257" s="170"/>
      <c r="Z257" s="170"/>
      <c r="AA257" s="170"/>
      <c r="AB257" s="415">
        <f t="shared" si="19"/>
        <v>0</v>
      </c>
      <c r="AC257" s="415">
        <f t="shared" si="20"/>
        <v>0</v>
      </c>
      <c r="AE257" s="618">
        <f>IF(AE$12=TRUE,(($D257*LIQUIDACION!$L$1046)*LIQUIDACION!$D$1045/IF(AND(LIQUIDACION!$D$1044&gt;LIQUIDACION!$B$1046,LIQUIDACION!$B$1046&gt;LIQUIDACION!$D$1043),366,365)),0)</f>
        <v>0</v>
      </c>
      <c r="AF257" s="618">
        <f>IF(AF$12=TRUE,(($E257*LIQUIDACION!$L$1046)*LIQUIDACION!$D$1045/IF(AND(LIQUIDACION!$D$1044&gt;LIQUIDACION!$B$1046,LIQUIDACION!$B$1046&gt;LIQUIDACION!$D$1043),366,365)),0)</f>
        <v>0</v>
      </c>
      <c r="AG257" s="618">
        <f>IF(AG$12=TRUE,(($F257*LIQUIDACION!$L$1046)*LIQUIDACION!$D$1045/IF(AND(LIQUIDACION!$D$1044&gt;LIQUIDACION!$B$1046,LIQUIDACION!$B$1046&gt;LIQUIDACION!$D$1043),366,365)),0)</f>
        <v>0</v>
      </c>
      <c r="AH257" s="618">
        <f>IF(AH$12=TRUE,(($G257*LIQUIDACION!$L$1046)*LIQUIDACION!$D$1045/IF(AND(LIQUIDACION!$D$1044&gt;LIQUIDACION!$B$1046,LIQUIDACION!$B$1046&gt;LIQUIDACION!$D$1043),366,365)),0)</f>
        <v>0</v>
      </c>
      <c r="AI257" s="618">
        <f>IF(AI$12=TRUE,(($H257*LIQUIDACION!$L$1047)*LIQUIDACION!$D$1045/IF(AND(LIQUIDACION!$D$1044&gt;LIQUIDACION!$B$1046,LIQUIDACION!$B$1046&gt;LIQUIDACION!$D$1043),366,365)),0)</f>
        <v>0</v>
      </c>
      <c r="AJ257" s="618">
        <f>IF(AJ$12=TRUE,(($I257*LIQUIDACION!$L$1047)*LIQUIDACION!$D$1045/IF(AND(LIQUIDACION!$D$1044&gt;LIQUIDACION!$B$1046,LIQUIDACION!$B$1046&gt;LIQUIDACION!$D$1043),366,365)),0)</f>
        <v>0</v>
      </c>
      <c r="AK257" s="618">
        <f>IF(AK$12=TRUE,(($J257*LIQUIDACION!$L$1047)*LIQUIDACION!$D$1045/IF(AND(LIQUIDACION!$D$1044&gt;LIQUIDACION!$B$1046,LIQUIDACION!$B$1046&gt;LIQUIDACION!$D$1043),366,365)),0)</f>
        <v>0</v>
      </c>
      <c r="AL257" s="618">
        <f>IF(AL$12=TRUE,(($K257*LIQUIDACION!$L$1047)*LIQUIDACION!$D$1045/IF(AND(LIQUIDACION!$D$1044&gt;LIQUIDACION!$B$1046,LIQUIDACION!$B$1046&gt;LIQUIDACION!$D$1043),366,365)),0)</f>
        <v>0</v>
      </c>
      <c r="AM257" s="618">
        <f>IF(AM$12=TRUE,(($L257*LIQUIDACION!$L$1047)*LIQUIDACION!$D$1045/IF(AND(LIQUIDACION!$D$1044&gt;LIQUIDACION!$B$1046,LIQUIDACION!$B$1046&gt;LIQUIDACION!$D$1043),366,365)),0)</f>
        <v>0</v>
      </c>
      <c r="AN257" s="618">
        <f>IF(AN$12=TRUE,(($M257*LIQUIDACION!$L$1047)*LIQUIDACION!$D$1045/IF(AND(LIQUIDACION!$D$1044&gt;LIQUIDACION!$B$1046,LIQUIDACION!$B$1046&gt;LIQUIDACION!$D$1043),366,365)),0)</f>
        <v>0</v>
      </c>
      <c r="AO257" s="618">
        <f>IF(AO$12=TRUE,(($N257*LIQUIDACION!$L$1047)*LIQUIDACION!$D$1045/IF(AND(LIQUIDACION!$D$1044&gt;LIQUIDACION!$B$1046,LIQUIDACION!$B$1046&gt;LIQUIDACION!$D$1043),366,365)),0)</f>
        <v>0</v>
      </c>
      <c r="AP257" s="618">
        <f>IF(AP$12=TRUE,(($O257*LIQUIDACION!$L$1047)*LIQUIDACION!$D$1045/IF(AND(LIQUIDACION!$D$1044&gt;LIQUIDACION!$B$1046,LIQUIDACION!$B$1046&gt;LIQUIDACION!$D$1043),366,365)),0)</f>
        <v>0</v>
      </c>
      <c r="AQ257" s="618">
        <f>IF(AQ$12=TRUE,(($P257*LIQUIDACION!$L$1047)*LIQUIDACION!$D$1045/IF(AND(LIQUIDACION!$D$1044&gt;LIQUIDACION!$B$1046,LIQUIDACION!$B$1046&gt;LIQUIDACION!$D$1043),366,365)),0)</f>
        <v>0</v>
      </c>
      <c r="AR257" s="618">
        <f>IF(AR$12=TRUE,(($Q257*LIQUIDACION!$L$1047)*LIQUIDACION!$D$1045/IF(AND(LIQUIDACION!$D$1044&gt;LIQUIDACION!$B$1046,LIQUIDACION!$B$1046&gt;LIQUIDACION!$D$1043),366,365)),0)</f>
        <v>0</v>
      </c>
      <c r="AS257" s="618">
        <f>IF(AS$12=TRUE,(($R257*LIQUIDACION!$L$1047)*LIQUIDACION!$D$1045/IF(AND(LIQUIDACION!$D$1044&gt;LIQUIDACION!$B$1046,LIQUIDACION!$B$1046&gt;LIQUIDACION!$D$1043),366,365)),0)</f>
        <v>0</v>
      </c>
      <c r="AT257" s="618">
        <f>IF(AT$12=TRUE,(($S257*LIQUIDACION!$L$1047)*LIQUIDACION!$D$1045/IF(AND(LIQUIDACION!$D$1044&gt;LIQUIDACION!$B$1046,LIQUIDACION!$B$1046&gt;LIQUIDACION!$D$1043),366,365)),0)</f>
        <v>0</v>
      </c>
      <c r="AU257" s="618">
        <f>IF(AU$12=TRUE,(($T257*LIQUIDACION!$L$1047)*LIQUIDACION!$D$1045/IF(AND(LIQUIDACION!$D$1044&gt;LIQUIDACION!$B$1046,LIQUIDACION!$B$1046&gt;LIQUIDACION!$D$1043),366,365)),0)</f>
        <v>0</v>
      </c>
      <c r="AV257" s="618">
        <f>IF(AV$12=TRUE,(($U257*LIQUIDACION!$L$1047)*LIQUIDACION!$D$1045/IF(AND(LIQUIDACION!$D$1044&gt;LIQUIDACION!$B$1046,LIQUIDACION!$B$1046&gt;LIQUIDACION!$D$1043),366,365)),0)</f>
        <v>0</v>
      </c>
      <c r="AW257" s="618">
        <f>IF(AW$12=TRUE,(($V257*LIQUIDACION!$L$1047)*LIQUIDACION!$D$1045/IF(AND(LIQUIDACION!$D$1044&gt;LIQUIDACION!$B$1046,LIQUIDACION!$B$1046&gt;LIQUIDACION!$D$1043),366,365)),0)</f>
        <v>0</v>
      </c>
      <c r="AX257" s="618">
        <f>IF(AX$12=TRUE,(($W257*LIQUIDACION!$L$1047)*LIQUIDACION!$D$1045/IF(AND(LIQUIDACION!$D$1044&gt;LIQUIDACION!$B$1046,LIQUIDACION!$B$1046&gt;LIQUIDACION!$D$1043),366,365)),0)</f>
        <v>0</v>
      </c>
    </row>
    <row r="258" spans="2:50" x14ac:dyDescent="0.25">
      <c r="B258" s="123">
        <v>246</v>
      </c>
      <c r="C258" s="125"/>
      <c r="D258" s="170"/>
      <c r="E258" s="170"/>
      <c r="F258" s="170"/>
      <c r="G258" s="170">
        <f t="shared" si="17"/>
        <v>0</v>
      </c>
      <c r="H258" s="170">
        <f t="shared" si="18"/>
        <v>0</v>
      </c>
      <c r="I258" s="170"/>
      <c r="J258" s="170"/>
      <c r="K258" s="170"/>
      <c r="L258" s="170"/>
      <c r="M258" s="170"/>
      <c r="N258" s="170"/>
      <c r="O258" s="170"/>
      <c r="P258" s="170"/>
      <c r="Q258" s="170"/>
      <c r="R258" s="170"/>
      <c r="S258" s="170"/>
      <c r="T258" s="170"/>
      <c r="U258" s="170"/>
      <c r="V258" s="170"/>
      <c r="W258" s="170"/>
      <c r="X258" s="170"/>
      <c r="Y258" s="170"/>
      <c r="Z258" s="170"/>
      <c r="AA258" s="170"/>
      <c r="AB258" s="415">
        <f t="shared" si="19"/>
        <v>0</v>
      </c>
      <c r="AC258" s="415">
        <f t="shared" si="20"/>
        <v>0</v>
      </c>
      <c r="AE258" s="618">
        <f>IF(AE$12=TRUE,(($D258*LIQUIDACION!$L$1046)*LIQUIDACION!$D$1045/IF(AND(LIQUIDACION!$D$1044&gt;LIQUIDACION!$B$1046,LIQUIDACION!$B$1046&gt;LIQUIDACION!$D$1043),366,365)),0)</f>
        <v>0</v>
      </c>
      <c r="AF258" s="618">
        <f>IF(AF$12=TRUE,(($E258*LIQUIDACION!$L$1046)*LIQUIDACION!$D$1045/IF(AND(LIQUIDACION!$D$1044&gt;LIQUIDACION!$B$1046,LIQUIDACION!$B$1046&gt;LIQUIDACION!$D$1043),366,365)),0)</f>
        <v>0</v>
      </c>
      <c r="AG258" s="618">
        <f>IF(AG$12=TRUE,(($F258*LIQUIDACION!$L$1046)*LIQUIDACION!$D$1045/IF(AND(LIQUIDACION!$D$1044&gt;LIQUIDACION!$B$1046,LIQUIDACION!$B$1046&gt;LIQUIDACION!$D$1043),366,365)),0)</f>
        <v>0</v>
      </c>
      <c r="AH258" s="618">
        <f>IF(AH$12=TRUE,(($G258*LIQUIDACION!$L$1046)*LIQUIDACION!$D$1045/IF(AND(LIQUIDACION!$D$1044&gt;LIQUIDACION!$B$1046,LIQUIDACION!$B$1046&gt;LIQUIDACION!$D$1043),366,365)),0)</f>
        <v>0</v>
      </c>
      <c r="AI258" s="618">
        <f>IF(AI$12=TRUE,(($H258*LIQUIDACION!$L$1047)*LIQUIDACION!$D$1045/IF(AND(LIQUIDACION!$D$1044&gt;LIQUIDACION!$B$1046,LIQUIDACION!$B$1046&gt;LIQUIDACION!$D$1043),366,365)),0)</f>
        <v>0</v>
      </c>
      <c r="AJ258" s="618">
        <f>IF(AJ$12=TRUE,(($I258*LIQUIDACION!$L$1047)*LIQUIDACION!$D$1045/IF(AND(LIQUIDACION!$D$1044&gt;LIQUIDACION!$B$1046,LIQUIDACION!$B$1046&gt;LIQUIDACION!$D$1043),366,365)),0)</f>
        <v>0</v>
      </c>
      <c r="AK258" s="618">
        <f>IF(AK$12=TRUE,(($J258*LIQUIDACION!$L$1047)*LIQUIDACION!$D$1045/IF(AND(LIQUIDACION!$D$1044&gt;LIQUIDACION!$B$1046,LIQUIDACION!$B$1046&gt;LIQUIDACION!$D$1043),366,365)),0)</f>
        <v>0</v>
      </c>
      <c r="AL258" s="618">
        <f>IF(AL$12=TRUE,(($K258*LIQUIDACION!$L$1047)*LIQUIDACION!$D$1045/IF(AND(LIQUIDACION!$D$1044&gt;LIQUIDACION!$B$1046,LIQUIDACION!$B$1046&gt;LIQUIDACION!$D$1043),366,365)),0)</f>
        <v>0</v>
      </c>
      <c r="AM258" s="618">
        <f>IF(AM$12=TRUE,(($L258*LIQUIDACION!$L$1047)*LIQUIDACION!$D$1045/IF(AND(LIQUIDACION!$D$1044&gt;LIQUIDACION!$B$1046,LIQUIDACION!$B$1046&gt;LIQUIDACION!$D$1043),366,365)),0)</f>
        <v>0</v>
      </c>
      <c r="AN258" s="618">
        <f>IF(AN$12=TRUE,(($M258*LIQUIDACION!$L$1047)*LIQUIDACION!$D$1045/IF(AND(LIQUIDACION!$D$1044&gt;LIQUIDACION!$B$1046,LIQUIDACION!$B$1046&gt;LIQUIDACION!$D$1043),366,365)),0)</f>
        <v>0</v>
      </c>
      <c r="AO258" s="618">
        <f>IF(AO$12=TRUE,(($N258*LIQUIDACION!$L$1047)*LIQUIDACION!$D$1045/IF(AND(LIQUIDACION!$D$1044&gt;LIQUIDACION!$B$1046,LIQUIDACION!$B$1046&gt;LIQUIDACION!$D$1043),366,365)),0)</f>
        <v>0</v>
      </c>
      <c r="AP258" s="618">
        <f>IF(AP$12=TRUE,(($O258*LIQUIDACION!$L$1047)*LIQUIDACION!$D$1045/IF(AND(LIQUIDACION!$D$1044&gt;LIQUIDACION!$B$1046,LIQUIDACION!$B$1046&gt;LIQUIDACION!$D$1043),366,365)),0)</f>
        <v>0</v>
      </c>
      <c r="AQ258" s="618">
        <f>IF(AQ$12=TRUE,(($P258*LIQUIDACION!$L$1047)*LIQUIDACION!$D$1045/IF(AND(LIQUIDACION!$D$1044&gt;LIQUIDACION!$B$1046,LIQUIDACION!$B$1046&gt;LIQUIDACION!$D$1043),366,365)),0)</f>
        <v>0</v>
      </c>
      <c r="AR258" s="618">
        <f>IF(AR$12=TRUE,(($Q258*LIQUIDACION!$L$1047)*LIQUIDACION!$D$1045/IF(AND(LIQUIDACION!$D$1044&gt;LIQUIDACION!$B$1046,LIQUIDACION!$B$1046&gt;LIQUIDACION!$D$1043),366,365)),0)</f>
        <v>0</v>
      </c>
      <c r="AS258" s="618">
        <f>IF(AS$12=TRUE,(($R258*LIQUIDACION!$L$1047)*LIQUIDACION!$D$1045/IF(AND(LIQUIDACION!$D$1044&gt;LIQUIDACION!$B$1046,LIQUIDACION!$B$1046&gt;LIQUIDACION!$D$1043),366,365)),0)</f>
        <v>0</v>
      </c>
      <c r="AT258" s="618">
        <f>IF(AT$12=TRUE,(($S258*LIQUIDACION!$L$1047)*LIQUIDACION!$D$1045/IF(AND(LIQUIDACION!$D$1044&gt;LIQUIDACION!$B$1046,LIQUIDACION!$B$1046&gt;LIQUIDACION!$D$1043),366,365)),0)</f>
        <v>0</v>
      </c>
      <c r="AU258" s="618">
        <f>IF(AU$12=TRUE,(($T258*LIQUIDACION!$L$1047)*LIQUIDACION!$D$1045/IF(AND(LIQUIDACION!$D$1044&gt;LIQUIDACION!$B$1046,LIQUIDACION!$B$1046&gt;LIQUIDACION!$D$1043),366,365)),0)</f>
        <v>0</v>
      </c>
      <c r="AV258" s="618">
        <f>IF(AV$12=TRUE,(($U258*LIQUIDACION!$L$1047)*LIQUIDACION!$D$1045/IF(AND(LIQUIDACION!$D$1044&gt;LIQUIDACION!$B$1046,LIQUIDACION!$B$1046&gt;LIQUIDACION!$D$1043),366,365)),0)</f>
        <v>0</v>
      </c>
      <c r="AW258" s="618">
        <f>IF(AW$12=TRUE,(($V258*LIQUIDACION!$L$1047)*LIQUIDACION!$D$1045/IF(AND(LIQUIDACION!$D$1044&gt;LIQUIDACION!$B$1046,LIQUIDACION!$B$1046&gt;LIQUIDACION!$D$1043),366,365)),0)</f>
        <v>0</v>
      </c>
      <c r="AX258" s="618">
        <f>IF(AX$12=TRUE,(($W258*LIQUIDACION!$L$1047)*LIQUIDACION!$D$1045/IF(AND(LIQUIDACION!$D$1044&gt;LIQUIDACION!$B$1046,LIQUIDACION!$B$1046&gt;LIQUIDACION!$D$1043),366,365)),0)</f>
        <v>0</v>
      </c>
    </row>
    <row r="259" spans="2:50" x14ac:dyDescent="0.25">
      <c r="B259" s="121">
        <v>247</v>
      </c>
      <c r="C259" s="125"/>
      <c r="D259" s="170"/>
      <c r="E259" s="170"/>
      <c r="F259" s="170"/>
      <c r="G259" s="170">
        <f t="shared" si="17"/>
        <v>0</v>
      </c>
      <c r="H259" s="170">
        <f t="shared" si="18"/>
        <v>0</v>
      </c>
      <c r="I259" s="170"/>
      <c r="J259" s="170"/>
      <c r="K259" s="170"/>
      <c r="L259" s="170"/>
      <c r="M259" s="170"/>
      <c r="N259" s="170"/>
      <c r="O259" s="170"/>
      <c r="P259" s="170"/>
      <c r="Q259" s="170"/>
      <c r="R259" s="170"/>
      <c r="S259" s="170"/>
      <c r="T259" s="170"/>
      <c r="U259" s="170"/>
      <c r="V259" s="170"/>
      <c r="W259" s="170"/>
      <c r="X259" s="170"/>
      <c r="Y259" s="170"/>
      <c r="Z259" s="170"/>
      <c r="AA259" s="170"/>
      <c r="AB259" s="415">
        <f t="shared" si="19"/>
        <v>0</v>
      </c>
      <c r="AC259" s="415">
        <f t="shared" si="20"/>
        <v>0</v>
      </c>
      <c r="AE259" s="618">
        <f>IF(AE$12=TRUE,(($D259*LIQUIDACION!$L$1046)*LIQUIDACION!$D$1045/IF(AND(LIQUIDACION!$D$1044&gt;LIQUIDACION!$B$1046,LIQUIDACION!$B$1046&gt;LIQUIDACION!$D$1043),366,365)),0)</f>
        <v>0</v>
      </c>
      <c r="AF259" s="618">
        <f>IF(AF$12=TRUE,(($E259*LIQUIDACION!$L$1046)*LIQUIDACION!$D$1045/IF(AND(LIQUIDACION!$D$1044&gt;LIQUIDACION!$B$1046,LIQUIDACION!$B$1046&gt;LIQUIDACION!$D$1043),366,365)),0)</f>
        <v>0</v>
      </c>
      <c r="AG259" s="618">
        <f>IF(AG$12=TRUE,(($F259*LIQUIDACION!$L$1046)*LIQUIDACION!$D$1045/IF(AND(LIQUIDACION!$D$1044&gt;LIQUIDACION!$B$1046,LIQUIDACION!$B$1046&gt;LIQUIDACION!$D$1043),366,365)),0)</f>
        <v>0</v>
      </c>
      <c r="AH259" s="618">
        <f>IF(AH$12=TRUE,(($G259*LIQUIDACION!$L$1046)*LIQUIDACION!$D$1045/IF(AND(LIQUIDACION!$D$1044&gt;LIQUIDACION!$B$1046,LIQUIDACION!$B$1046&gt;LIQUIDACION!$D$1043),366,365)),0)</f>
        <v>0</v>
      </c>
      <c r="AI259" s="618">
        <f>IF(AI$12=TRUE,(($H259*LIQUIDACION!$L$1047)*LIQUIDACION!$D$1045/IF(AND(LIQUIDACION!$D$1044&gt;LIQUIDACION!$B$1046,LIQUIDACION!$B$1046&gt;LIQUIDACION!$D$1043),366,365)),0)</f>
        <v>0</v>
      </c>
      <c r="AJ259" s="618">
        <f>IF(AJ$12=TRUE,(($I259*LIQUIDACION!$L$1047)*LIQUIDACION!$D$1045/IF(AND(LIQUIDACION!$D$1044&gt;LIQUIDACION!$B$1046,LIQUIDACION!$B$1046&gt;LIQUIDACION!$D$1043),366,365)),0)</f>
        <v>0</v>
      </c>
      <c r="AK259" s="618">
        <f>IF(AK$12=TRUE,(($J259*LIQUIDACION!$L$1047)*LIQUIDACION!$D$1045/IF(AND(LIQUIDACION!$D$1044&gt;LIQUIDACION!$B$1046,LIQUIDACION!$B$1046&gt;LIQUIDACION!$D$1043),366,365)),0)</f>
        <v>0</v>
      </c>
      <c r="AL259" s="618">
        <f>IF(AL$12=TRUE,(($K259*LIQUIDACION!$L$1047)*LIQUIDACION!$D$1045/IF(AND(LIQUIDACION!$D$1044&gt;LIQUIDACION!$B$1046,LIQUIDACION!$B$1046&gt;LIQUIDACION!$D$1043),366,365)),0)</f>
        <v>0</v>
      </c>
      <c r="AM259" s="618">
        <f>IF(AM$12=TRUE,(($L259*LIQUIDACION!$L$1047)*LIQUIDACION!$D$1045/IF(AND(LIQUIDACION!$D$1044&gt;LIQUIDACION!$B$1046,LIQUIDACION!$B$1046&gt;LIQUIDACION!$D$1043),366,365)),0)</f>
        <v>0</v>
      </c>
      <c r="AN259" s="618">
        <f>IF(AN$12=TRUE,(($M259*LIQUIDACION!$L$1047)*LIQUIDACION!$D$1045/IF(AND(LIQUIDACION!$D$1044&gt;LIQUIDACION!$B$1046,LIQUIDACION!$B$1046&gt;LIQUIDACION!$D$1043),366,365)),0)</f>
        <v>0</v>
      </c>
      <c r="AO259" s="618">
        <f>IF(AO$12=TRUE,(($N259*LIQUIDACION!$L$1047)*LIQUIDACION!$D$1045/IF(AND(LIQUIDACION!$D$1044&gt;LIQUIDACION!$B$1046,LIQUIDACION!$B$1046&gt;LIQUIDACION!$D$1043),366,365)),0)</f>
        <v>0</v>
      </c>
      <c r="AP259" s="618">
        <f>IF(AP$12=TRUE,(($O259*LIQUIDACION!$L$1047)*LIQUIDACION!$D$1045/IF(AND(LIQUIDACION!$D$1044&gt;LIQUIDACION!$B$1046,LIQUIDACION!$B$1046&gt;LIQUIDACION!$D$1043),366,365)),0)</f>
        <v>0</v>
      </c>
      <c r="AQ259" s="618">
        <f>IF(AQ$12=TRUE,(($P259*LIQUIDACION!$L$1047)*LIQUIDACION!$D$1045/IF(AND(LIQUIDACION!$D$1044&gt;LIQUIDACION!$B$1046,LIQUIDACION!$B$1046&gt;LIQUIDACION!$D$1043),366,365)),0)</f>
        <v>0</v>
      </c>
      <c r="AR259" s="618">
        <f>IF(AR$12=TRUE,(($Q259*LIQUIDACION!$L$1047)*LIQUIDACION!$D$1045/IF(AND(LIQUIDACION!$D$1044&gt;LIQUIDACION!$B$1046,LIQUIDACION!$B$1046&gt;LIQUIDACION!$D$1043),366,365)),0)</f>
        <v>0</v>
      </c>
      <c r="AS259" s="618">
        <f>IF(AS$12=TRUE,(($R259*LIQUIDACION!$L$1047)*LIQUIDACION!$D$1045/IF(AND(LIQUIDACION!$D$1044&gt;LIQUIDACION!$B$1046,LIQUIDACION!$B$1046&gt;LIQUIDACION!$D$1043),366,365)),0)</f>
        <v>0</v>
      </c>
      <c r="AT259" s="618">
        <f>IF(AT$12=TRUE,(($S259*LIQUIDACION!$L$1047)*LIQUIDACION!$D$1045/IF(AND(LIQUIDACION!$D$1044&gt;LIQUIDACION!$B$1046,LIQUIDACION!$B$1046&gt;LIQUIDACION!$D$1043),366,365)),0)</f>
        <v>0</v>
      </c>
      <c r="AU259" s="618">
        <f>IF(AU$12=TRUE,(($T259*LIQUIDACION!$L$1047)*LIQUIDACION!$D$1045/IF(AND(LIQUIDACION!$D$1044&gt;LIQUIDACION!$B$1046,LIQUIDACION!$B$1046&gt;LIQUIDACION!$D$1043),366,365)),0)</f>
        <v>0</v>
      </c>
      <c r="AV259" s="618">
        <f>IF(AV$12=TRUE,(($U259*LIQUIDACION!$L$1047)*LIQUIDACION!$D$1045/IF(AND(LIQUIDACION!$D$1044&gt;LIQUIDACION!$B$1046,LIQUIDACION!$B$1046&gt;LIQUIDACION!$D$1043),366,365)),0)</f>
        <v>0</v>
      </c>
      <c r="AW259" s="618">
        <f>IF(AW$12=TRUE,(($V259*LIQUIDACION!$L$1047)*LIQUIDACION!$D$1045/IF(AND(LIQUIDACION!$D$1044&gt;LIQUIDACION!$B$1046,LIQUIDACION!$B$1046&gt;LIQUIDACION!$D$1043),366,365)),0)</f>
        <v>0</v>
      </c>
      <c r="AX259" s="618">
        <f>IF(AX$12=TRUE,(($W259*LIQUIDACION!$L$1047)*LIQUIDACION!$D$1045/IF(AND(LIQUIDACION!$D$1044&gt;LIQUIDACION!$B$1046,LIQUIDACION!$B$1046&gt;LIQUIDACION!$D$1043),366,365)),0)</f>
        <v>0</v>
      </c>
    </row>
    <row r="260" spans="2:50" x14ac:dyDescent="0.25">
      <c r="B260" s="123">
        <v>248</v>
      </c>
      <c r="C260" s="125"/>
      <c r="D260" s="170"/>
      <c r="E260" s="170"/>
      <c r="F260" s="170"/>
      <c r="G260" s="170">
        <f t="shared" si="17"/>
        <v>0</v>
      </c>
      <c r="H260" s="170">
        <f t="shared" si="18"/>
        <v>0</v>
      </c>
      <c r="I260" s="170"/>
      <c r="J260" s="170"/>
      <c r="K260" s="170"/>
      <c r="L260" s="170"/>
      <c r="M260" s="170"/>
      <c r="N260" s="170"/>
      <c r="O260" s="170"/>
      <c r="P260" s="170"/>
      <c r="Q260" s="170"/>
      <c r="R260" s="170"/>
      <c r="S260" s="170"/>
      <c r="T260" s="170"/>
      <c r="U260" s="170"/>
      <c r="V260" s="170"/>
      <c r="W260" s="170"/>
      <c r="X260" s="170"/>
      <c r="Y260" s="170"/>
      <c r="Z260" s="170"/>
      <c r="AA260" s="170"/>
      <c r="AB260" s="415">
        <f t="shared" si="19"/>
        <v>0</v>
      </c>
      <c r="AC260" s="415">
        <f t="shared" si="20"/>
        <v>0</v>
      </c>
      <c r="AE260" s="618">
        <f>IF(AE$12=TRUE,(($D260*LIQUIDACION!$L$1046)*LIQUIDACION!$D$1045/IF(AND(LIQUIDACION!$D$1044&gt;LIQUIDACION!$B$1046,LIQUIDACION!$B$1046&gt;LIQUIDACION!$D$1043),366,365)),0)</f>
        <v>0</v>
      </c>
      <c r="AF260" s="618">
        <f>IF(AF$12=TRUE,(($E260*LIQUIDACION!$L$1046)*LIQUIDACION!$D$1045/IF(AND(LIQUIDACION!$D$1044&gt;LIQUIDACION!$B$1046,LIQUIDACION!$B$1046&gt;LIQUIDACION!$D$1043),366,365)),0)</f>
        <v>0</v>
      </c>
      <c r="AG260" s="618">
        <f>IF(AG$12=TRUE,(($F260*LIQUIDACION!$L$1046)*LIQUIDACION!$D$1045/IF(AND(LIQUIDACION!$D$1044&gt;LIQUIDACION!$B$1046,LIQUIDACION!$B$1046&gt;LIQUIDACION!$D$1043),366,365)),0)</f>
        <v>0</v>
      </c>
      <c r="AH260" s="618">
        <f>IF(AH$12=TRUE,(($G260*LIQUIDACION!$L$1046)*LIQUIDACION!$D$1045/IF(AND(LIQUIDACION!$D$1044&gt;LIQUIDACION!$B$1046,LIQUIDACION!$B$1046&gt;LIQUIDACION!$D$1043),366,365)),0)</f>
        <v>0</v>
      </c>
      <c r="AI260" s="618">
        <f>IF(AI$12=TRUE,(($H260*LIQUIDACION!$L$1047)*LIQUIDACION!$D$1045/IF(AND(LIQUIDACION!$D$1044&gt;LIQUIDACION!$B$1046,LIQUIDACION!$B$1046&gt;LIQUIDACION!$D$1043),366,365)),0)</f>
        <v>0</v>
      </c>
      <c r="AJ260" s="618">
        <f>IF(AJ$12=TRUE,(($I260*LIQUIDACION!$L$1047)*LIQUIDACION!$D$1045/IF(AND(LIQUIDACION!$D$1044&gt;LIQUIDACION!$B$1046,LIQUIDACION!$B$1046&gt;LIQUIDACION!$D$1043),366,365)),0)</f>
        <v>0</v>
      </c>
      <c r="AK260" s="618">
        <f>IF(AK$12=TRUE,(($J260*LIQUIDACION!$L$1047)*LIQUIDACION!$D$1045/IF(AND(LIQUIDACION!$D$1044&gt;LIQUIDACION!$B$1046,LIQUIDACION!$B$1046&gt;LIQUIDACION!$D$1043),366,365)),0)</f>
        <v>0</v>
      </c>
      <c r="AL260" s="618">
        <f>IF(AL$12=TRUE,(($K260*LIQUIDACION!$L$1047)*LIQUIDACION!$D$1045/IF(AND(LIQUIDACION!$D$1044&gt;LIQUIDACION!$B$1046,LIQUIDACION!$B$1046&gt;LIQUIDACION!$D$1043),366,365)),0)</f>
        <v>0</v>
      </c>
      <c r="AM260" s="618">
        <f>IF(AM$12=TRUE,(($L260*LIQUIDACION!$L$1047)*LIQUIDACION!$D$1045/IF(AND(LIQUIDACION!$D$1044&gt;LIQUIDACION!$B$1046,LIQUIDACION!$B$1046&gt;LIQUIDACION!$D$1043),366,365)),0)</f>
        <v>0</v>
      </c>
      <c r="AN260" s="618">
        <f>IF(AN$12=TRUE,(($M260*LIQUIDACION!$L$1047)*LIQUIDACION!$D$1045/IF(AND(LIQUIDACION!$D$1044&gt;LIQUIDACION!$B$1046,LIQUIDACION!$B$1046&gt;LIQUIDACION!$D$1043),366,365)),0)</f>
        <v>0</v>
      </c>
      <c r="AO260" s="618">
        <f>IF(AO$12=TRUE,(($N260*LIQUIDACION!$L$1047)*LIQUIDACION!$D$1045/IF(AND(LIQUIDACION!$D$1044&gt;LIQUIDACION!$B$1046,LIQUIDACION!$B$1046&gt;LIQUIDACION!$D$1043),366,365)),0)</f>
        <v>0</v>
      </c>
      <c r="AP260" s="618">
        <f>IF(AP$12=TRUE,(($O260*LIQUIDACION!$L$1047)*LIQUIDACION!$D$1045/IF(AND(LIQUIDACION!$D$1044&gt;LIQUIDACION!$B$1046,LIQUIDACION!$B$1046&gt;LIQUIDACION!$D$1043),366,365)),0)</f>
        <v>0</v>
      </c>
      <c r="AQ260" s="618">
        <f>IF(AQ$12=TRUE,(($P260*LIQUIDACION!$L$1047)*LIQUIDACION!$D$1045/IF(AND(LIQUIDACION!$D$1044&gt;LIQUIDACION!$B$1046,LIQUIDACION!$B$1046&gt;LIQUIDACION!$D$1043),366,365)),0)</f>
        <v>0</v>
      </c>
      <c r="AR260" s="618">
        <f>IF(AR$12=TRUE,(($Q260*LIQUIDACION!$L$1047)*LIQUIDACION!$D$1045/IF(AND(LIQUIDACION!$D$1044&gt;LIQUIDACION!$B$1046,LIQUIDACION!$B$1046&gt;LIQUIDACION!$D$1043),366,365)),0)</f>
        <v>0</v>
      </c>
      <c r="AS260" s="618">
        <f>IF(AS$12=TRUE,(($R260*LIQUIDACION!$L$1047)*LIQUIDACION!$D$1045/IF(AND(LIQUIDACION!$D$1044&gt;LIQUIDACION!$B$1046,LIQUIDACION!$B$1046&gt;LIQUIDACION!$D$1043),366,365)),0)</f>
        <v>0</v>
      </c>
      <c r="AT260" s="618">
        <f>IF(AT$12=TRUE,(($S260*LIQUIDACION!$L$1047)*LIQUIDACION!$D$1045/IF(AND(LIQUIDACION!$D$1044&gt;LIQUIDACION!$B$1046,LIQUIDACION!$B$1046&gt;LIQUIDACION!$D$1043),366,365)),0)</f>
        <v>0</v>
      </c>
      <c r="AU260" s="618">
        <f>IF(AU$12=TRUE,(($T260*LIQUIDACION!$L$1047)*LIQUIDACION!$D$1045/IF(AND(LIQUIDACION!$D$1044&gt;LIQUIDACION!$B$1046,LIQUIDACION!$B$1046&gt;LIQUIDACION!$D$1043),366,365)),0)</f>
        <v>0</v>
      </c>
      <c r="AV260" s="618">
        <f>IF(AV$12=TRUE,(($U260*LIQUIDACION!$L$1047)*LIQUIDACION!$D$1045/IF(AND(LIQUIDACION!$D$1044&gt;LIQUIDACION!$B$1046,LIQUIDACION!$B$1046&gt;LIQUIDACION!$D$1043),366,365)),0)</f>
        <v>0</v>
      </c>
      <c r="AW260" s="618">
        <f>IF(AW$12=TRUE,(($V260*LIQUIDACION!$L$1047)*LIQUIDACION!$D$1045/IF(AND(LIQUIDACION!$D$1044&gt;LIQUIDACION!$B$1046,LIQUIDACION!$B$1046&gt;LIQUIDACION!$D$1043),366,365)),0)</f>
        <v>0</v>
      </c>
      <c r="AX260" s="618">
        <f>IF(AX$12=TRUE,(($W260*LIQUIDACION!$L$1047)*LIQUIDACION!$D$1045/IF(AND(LIQUIDACION!$D$1044&gt;LIQUIDACION!$B$1046,LIQUIDACION!$B$1046&gt;LIQUIDACION!$D$1043),366,365)),0)</f>
        <v>0</v>
      </c>
    </row>
    <row r="261" spans="2:50" x14ac:dyDescent="0.25">
      <c r="B261" s="121">
        <v>249</v>
      </c>
      <c r="C261" s="125"/>
      <c r="D261" s="170"/>
      <c r="E261" s="170"/>
      <c r="F261" s="170"/>
      <c r="G261" s="170">
        <f t="shared" si="17"/>
        <v>0</v>
      </c>
      <c r="H261" s="170">
        <f t="shared" si="18"/>
        <v>0</v>
      </c>
      <c r="I261" s="170"/>
      <c r="J261" s="170"/>
      <c r="K261" s="170"/>
      <c r="L261" s="170"/>
      <c r="M261" s="170"/>
      <c r="N261" s="170"/>
      <c r="O261" s="170"/>
      <c r="P261" s="170"/>
      <c r="Q261" s="170"/>
      <c r="R261" s="170"/>
      <c r="S261" s="170"/>
      <c r="T261" s="170"/>
      <c r="U261" s="170"/>
      <c r="V261" s="170"/>
      <c r="W261" s="170"/>
      <c r="X261" s="170"/>
      <c r="Y261" s="170"/>
      <c r="Z261" s="170"/>
      <c r="AA261" s="170"/>
      <c r="AB261" s="415">
        <f t="shared" si="19"/>
        <v>0</v>
      </c>
      <c r="AC261" s="415">
        <f t="shared" si="20"/>
        <v>0</v>
      </c>
      <c r="AE261" s="618">
        <f>IF(AE$12=TRUE,(($D261*LIQUIDACION!$L$1046)*LIQUIDACION!$D$1045/IF(AND(LIQUIDACION!$D$1044&gt;LIQUIDACION!$B$1046,LIQUIDACION!$B$1046&gt;LIQUIDACION!$D$1043),366,365)),0)</f>
        <v>0</v>
      </c>
      <c r="AF261" s="618">
        <f>IF(AF$12=TRUE,(($E261*LIQUIDACION!$L$1046)*LIQUIDACION!$D$1045/IF(AND(LIQUIDACION!$D$1044&gt;LIQUIDACION!$B$1046,LIQUIDACION!$B$1046&gt;LIQUIDACION!$D$1043),366,365)),0)</f>
        <v>0</v>
      </c>
      <c r="AG261" s="618">
        <f>IF(AG$12=TRUE,(($F261*LIQUIDACION!$L$1046)*LIQUIDACION!$D$1045/IF(AND(LIQUIDACION!$D$1044&gt;LIQUIDACION!$B$1046,LIQUIDACION!$B$1046&gt;LIQUIDACION!$D$1043),366,365)),0)</f>
        <v>0</v>
      </c>
      <c r="AH261" s="618">
        <f>IF(AH$12=TRUE,(($G261*LIQUIDACION!$L$1046)*LIQUIDACION!$D$1045/IF(AND(LIQUIDACION!$D$1044&gt;LIQUIDACION!$B$1046,LIQUIDACION!$B$1046&gt;LIQUIDACION!$D$1043),366,365)),0)</f>
        <v>0</v>
      </c>
      <c r="AI261" s="618">
        <f>IF(AI$12=TRUE,(($H261*LIQUIDACION!$L$1047)*LIQUIDACION!$D$1045/IF(AND(LIQUIDACION!$D$1044&gt;LIQUIDACION!$B$1046,LIQUIDACION!$B$1046&gt;LIQUIDACION!$D$1043),366,365)),0)</f>
        <v>0</v>
      </c>
      <c r="AJ261" s="618">
        <f>IF(AJ$12=TRUE,(($I261*LIQUIDACION!$L$1047)*LIQUIDACION!$D$1045/IF(AND(LIQUIDACION!$D$1044&gt;LIQUIDACION!$B$1046,LIQUIDACION!$B$1046&gt;LIQUIDACION!$D$1043),366,365)),0)</f>
        <v>0</v>
      </c>
      <c r="AK261" s="618">
        <f>IF(AK$12=TRUE,(($J261*LIQUIDACION!$L$1047)*LIQUIDACION!$D$1045/IF(AND(LIQUIDACION!$D$1044&gt;LIQUIDACION!$B$1046,LIQUIDACION!$B$1046&gt;LIQUIDACION!$D$1043),366,365)),0)</f>
        <v>0</v>
      </c>
      <c r="AL261" s="618">
        <f>IF(AL$12=TRUE,(($K261*LIQUIDACION!$L$1047)*LIQUIDACION!$D$1045/IF(AND(LIQUIDACION!$D$1044&gt;LIQUIDACION!$B$1046,LIQUIDACION!$B$1046&gt;LIQUIDACION!$D$1043),366,365)),0)</f>
        <v>0</v>
      </c>
      <c r="AM261" s="618">
        <f>IF(AM$12=TRUE,(($L261*LIQUIDACION!$L$1047)*LIQUIDACION!$D$1045/IF(AND(LIQUIDACION!$D$1044&gt;LIQUIDACION!$B$1046,LIQUIDACION!$B$1046&gt;LIQUIDACION!$D$1043),366,365)),0)</f>
        <v>0</v>
      </c>
      <c r="AN261" s="618">
        <f>IF(AN$12=TRUE,(($M261*LIQUIDACION!$L$1047)*LIQUIDACION!$D$1045/IF(AND(LIQUIDACION!$D$1044&gt;LIQUIDACION!$B$1046,LIQUIDACION!$B$1046&gt;LIQUIDACION!$D$1043),366,365)),0)</f>
        <v>0</v>
      </c>
      <c r="AO261" s="618">
        <f>IF(AO$12=TRUE,(($N261*LIQUIDACION!$L$1047)*LIQUIDACION!$D$1045/IF(AND(LIQUIDACION!$D$1044&gt;LIQUIDACION!$B$1046,LIQUIDACION!$B$1046&gt;LIQUIDACION!$D$1043),366,365)),0)</f>
        <v>0</v>
      </c>
      <c r="AP261" s="618">
        <f>IF(AP$12=TRUE,(($O261*LIQUIDACION!$L$1047)*LIQUIDACION!$D$1045/IF(AND(LIQUIDACION!$D$1044&gt;LIQUIDACION!$B$1046,LIQUIDACION!$B$1046&gt;LIQUIDACION!$D$1043),366,365)),0)</f>
        <v>0</v>
      </c>
      <c r="AQ261" s="618">
        <f>IF(AQ$12=TRUE,(($P261*LIQUIDACION!$L$1047)*LIQUIDACION!$D$1045/IF(AND(LIQUIDACION!$D$1044&gt;LIQUIDACION!$B$1046,LIQUIDACION!$B$1046&gt;LIQUIDACION!$D$1043),366,365)),0)</f>
        <v>0</v>
      </c>
      <c r="AR261" s="618">
        <f>IF(AR$12=TRUE,(($Q261*LIQUIDACION!$L$1047)*LIQUIDACION!$D$1045/IF(AND(LIQUIDACION!$D$1044&gt;LIQUIDACION!$B$1046,LIQUIDACION!$B$1046&gt;LIQUIDACION!$D$1043),366,365)),0)</f>
        <v>0</v>
      </c>
      <c r="AS261" s="618">
        <f>IF(AS$12=TRUE,(($R261*LIQUIDACION!$L$1047)*LIQUIDACION!$D$1045/IF(AND(LIQUIDACION!$D$1044&gt;LIQUIDACION!$B$1046,LIQUIDACION!$B$1046&gt;LIQUIDACION!$D$1043),366,365)),0)</f>
        <v>0</v>
      </c>
      <c r="AT261" s="618">
        <f>IF(AT$12=TRUE,(($S261*LIQUIDACION!$L$1047)*LIQUIDACION!$D$1045/IF(AND(LIQUIDACION!$D$1044&gt;LIQUIDACION!$B$1046,LIQUIDACION!$B$1046&gt;LIQUIDACION!$D$1043),366,365)),0)</f>
        <v>0</v>
      </c>
      <c r="AU261" s="618">
        <f>IF(AU$12=TRUE,(($T261*LIQUIDACION!$L$1047)*LIQUIDACION!$D$1045/IF(AND(LIQUIDACION!$D$1044&gt;LIQUIDACION!$B$1046,LIQUIDACION!$B$1046&gt;LIQUIDACION!$D$1043),366,365)),0)</f>
        <v>0</v>
      </c>
      <c r="AV261" s="618">
        <f>IF(AV$12=TRUE,(($U261*LIQUIDACION!$L$1047)*LIQUIDACION!$D$1045/IF(AND(LIQUIDACION!$D$1044&gt;LIQUIDACION!$B$1046,LIQUIDACION!$B$1046&gt;LIQUIDACION!$D$1043),366,365)),0)</f>
        <v>0</v>
      </c>
      <c r="AW261" s="618">
        <f>IF(AW$12=TRUE,(($V261*LIQUIDACION!$L$1047)*LIQUIDACION!$D$1045/IF(AND(LIQUIDACION!$D$1044&gt;LIQUIDACION!$B$1046,LIQUIDACION!$B$1046&gt;LIQUIDACION!$D$1043),366,365)),0)</f>
        <v>0</v>
      </c>
      <c r="AX261" s="618">
        <f>IF(AX$12=TRUE,(($W261*LIQUIDACION!$L$1047)*LIQUIDACION!$D$1045/IF(AND(LIQUIDACION!$D$1044&gt;LIQUIDACION!$B$1046,LIQUIDACION!$B$1046&gt;LIQUIDACION!$D$1043),366,365)),0)</f>
        <v>0</v>
      </c>
    </row>
    <row r="262" spans="2:50" x14ac:dyDescent="0.25">
      <c r="B262" s="123">
        <v>250</v>
      </c>
      <c r="C262" s="125"/>
      <c r="D262" s="170"/>
      <c r="E262" s="170"/>
      <c r="F262" s="170"/>
      <c r="G262" s="170">
        <f t="shared" si="17"/>
        <v>0</v>
      </c>
      <c r="H262" s="170">
        <f t="shared" si="18"/>
        <v>0</v>
      </c>
      <c r="I262" s="170"/>
      <c r="J262" s="170"/>
      <c r="K262" s="170"/>
      <c r="L262" s="170"/>
      <c r="M262" s="170"/>
      <c r="N262" s="170"/>
      <c r="O262" s="170"/>
      <c r="P262" s="170"/>
      <c r="Q262" s="170"/>
      <c r="R262" s="170"/>
      <c r="S262" s="170"/>
      <c r="T262" s="170"/>
      <c r="U262" s="170"/>
      <c r="V262" s="170"/>
      <c r="W262" s="170"/>
      <c r="X262" s="170"/>
      <c r="Y262" s="170"/>
      <c r="Z262" s="170"/>
      <c r="AA262" s="170"/>
      <c r="AB262" s="415">
        <f t="shared" si="19"/>
        <v>0</v>
      </c>
      <c r="AC262" s="415">
        <f t="shared" si="20"/>
        <v>0</v>
      </c>
      <c r="AE262" s="618">
        <f>IF(AE$12=TRUE,(($D262*LIQUIDACION!$L$1046)*LIQUIDACION!$D$1045/IF(AND(LIQUIDACION!$D$1044&gt;LIQUIDACION!$B$1046,LIQUIDACION!$B$1046&gt;LIQUIDACION!$D$1043),366,365)),0)</f>
        <v>0</v>
      </c>
      <c r="AF262" s="618">
        <f>IF(AF$12=TRUE,(($E262*LIQUIDACION!$L$1046)*LIQUIDACION!$D$1045/IF(AND(LIQUIDACION!$D$1044&gt;LIQUIDACION!$B$1046,LIQUIDACION!$B$1046&gt;LIQUIDACION!$D$1043),366,365)),0)</f>
        <v>0</v>
      </c>
      <c r="AG262" s="618">
        <f>IF(AG$12=TRUE,(($F262*LIQUIDACION!$L$1046)*LIQUIDACION!$D$1045/IF(AND(LIQUIDACION!$D$1044&gt;LIQUIDACION!$B$1046,LIQUIDACION!$B$1046&gt;LIQUIDACION!$D$1043),366,365)),0)</f>
        <v>0</v>
      </c>
      <c r="AH262" s="618">
        <f>IF(AH$12=TRUE,(($G262*LIQUIDACION!$L$1046)*LIQUIDACION!$D$1045/IF(AND(LIQUIDACION!$D$1044&gt;LIQUIDACION!$B$1046,LIQUIDACION!$B$1046&gt;LIQUIDACION!$D$1043),366,365)),0)</f>
        <v>0</v>
      </c>
      <c r="AI262" s="618">
        <f>IF(AI$12=TRUE,(($H262*LIQUIDACION!$L$1047)*LIQUIDACION!$D$1045/IF(AND(LIQUIDACION!$D$1044&gt;LIQUIDACION!$B$1046,LIQUIDACION!$B$1046&gt;LIQUIDACION!$D$1043),366,365)),0)</f>
        <v>0</v>
      </c>
      <c r="AJ262" s="618">
        <f>IF(AJ$12=TRUE,(($I262*LIQUIDACION!$L$1047)*LIQUIDACION!$D$1045/IF(AND(LIQUIDACION!$D$1044&gt;LIQUIDACION!$B$1046,LIQUIDACION!$B$1046&gt;LIQUIDACION!$D$1043),366,365)),0)</f>
        <v>0</v>
      </c>
      <c r="AK262" s="618">
        <f>IF(AK$12=TRUE,(($J262*LIQUIDACION!$L$1047)*LIQUIDACION!$D$1045/IF(AND(LIQUIDACION!$D$1044&gt;LIQUIDACION!$B$1046,LIQUIDACION!$B$1046&gt;LIQUIDACION!$D$1043),366,365)),0)</f>
        <v>0</v>
      </c>
      <c r="AL262" s="618">
        <f>IF(AL$12=TRUE,(($K262*LIQUIDACION!$L$1047)*LIQUIDACION!$D$1045/IF(AND(LIQUIDACION!$D$1044&gt;LIQUIDACION!$B$1046,LIQUIDACION!$B$1046&gt;LIQUIDACION!$D$1043),366,365)),0)</f>
        <v>0</v>
      </c>
      <c r="AM262" s="618">
        <f>IF(AM$12=TRUE,(($L262*LIQUIDACION!$L$1047)*LIQUIDACION!$D$1045/IF(AND(LIQUIDACION!$D$1044&gt;LIQUIDACION!$B$1046,LIQUIDACION!$B$1046&gt;LIQUIDACION!$D$1043),366,365)),0)</f>
        <v>0</v>
      </c>
      <c r="AN262" s="618">
        <f>IF(AN$12=TRUE,(($M262*LIQUIDACION!$L$1047)*LIQUIDACION!$D$1045/IF(AND(LIQUIDACION!$D$1044&gt;LIQUIDACION!$B$1046,LIQUIDACION!$B$1046&gt;LIQUIDACION!$D$1043),366,365)),0)</f>
        <v>0</v>
      </c>
      <c r="AO262" s="618">
        <f>IF(AO$12=TRUE,(($N262*LIQUIDACION!$L$1047)*LIQUIDACION!$D$1045/IF(AND(LIQUIDACION!$D$1044&gt;LIQUIDACION!$B$1046,LIQUIDACION!$B$1046&gt;LIQUIDACION!$D$1043),366,365)),0)</f>
        <v>0</v>
      </c>
      <c r="AP262" s="618">
        <f>IF(AP$12=TRUE,(($O262*LIQUIDACION!$L$1047)*LIQUIDACION!$D$1045/IF(AND(LIQUIDACION!$D$1044&gt;LIQUIDACION!$B$1046,LIQUIDACION!$B$1046&gt;LIQUIDACION!$D$1043),366,365)),0)</f>
        <v>0</v>
      </c>
      <c r="AQ262" s="618">
        <f>IF(AQ$12=TRUE,(($P262*LIQUIDACION!$L$1047)*LIQUIDACION!$D$1045/IF(AND(LIQUIDACION!$D$1044&gt;LIQUIDACION!$B$1046,LIQUIDACION!$B$1046&gt;LIQUIDACION!$D$1043),366,365)),0)</f>
        <v>0</v>
      </c>
      <c r="AR262" s="618">
        <f>IF(AR$12=TRUE,(($Q262*LIQUIDACION!$L$1047)*LIQUIDACION!$D$1045/IF(AND(LIQUIDACION!$D$1044&gt;LIQUIDACION!$B$1046,LIQUIDACION!$B$1046&gt;LIQUIDACION!$D$1043),366,365)),0)</f>
        <v>0</v>
      </c>
      <c r="AS262" s="618">
        <f>IF(AS$12=TRUE,(($R262*LIQUIDACION!$L$1047)*LIQUIDACION!$D$1045/IF(AND(LIQUIDACION!$D$1044&gt;LIQUIDACION!$B$1046,LIQUIDACION!$B$1046&gt;LIQUIDACION!$D$1043),366,365)),0)</f>
        <v>0</v>
      </c>
      <c r="AT262" s="618">
        <f>IF(AT$12=TRUE,(($S262*LIQUIDACION!$L$1047)*LIQUIDACION!$D$1045/IF(AND(LIQUIDACION!$D$1044&gt;LIQUIDACION!$B$1046,LIQUIDACION!$B$1046&gt;LIQUIDACION!$D$1043),366,365)),0)</f>
        <v>0</v>
      </c>
      <c r="AU262" s="618">
        <f>IF(AU$12=TRUE,(($T262*LIQUIDACION!$L$1047)*LIQUIDACION!$D$1045/IF(AND(LIQUIDACION!$D$1044&gt;LIQUIDACION!$B$1046,LIQUIDACION!$B$1046&gt;LIQUIDACION!$D$1043),366,365)),0)</f>
        <v>0</v>
      </c>
      <c r="AV262" s="618">
        <f>IF(AV$12=TRUE,(($U262*LIQUIDACION!$L$1047)*LIQUIDACION!$D$1045/IF(AND(LIQUIDACION!$D$1044&gt;LIQUIDACION!$B$1046,LIQUIDACION!$B$1046&gt;LIQUIDACION!$D$1043),366,365)),0)</f>
        <v>0</v>
      </c>
      <c r="AW262" s="618">
        <f>IF(AW$12=TRUE,(($V262*LIQUIDACION!$L$1047)*LIQUIDACION!$D$1045/IF(AND(LIQUIDACION!$D$1044&gt;LIQUIDACION!$B$1046,LIQUIDACION!$B$1046&gt;LIQUIDACION!$D$1043),366,365)),0)</f>
        <v>0</v>
      </c>
      <c r="AX262" s="618">
        <f>IF(AX$12=TRUE,(($W262*LIQUIDACION!$L$1047)*LIQUIDACION!$D$1045/IF(AND(LIQUIDACION!$D$1044&gt;LIQUIDACION!$B$1046,LIQUIDACION!$B$1046&gt;LIQUIDACION!$D$1043),366,365)),0)</f>
        <v>0</v>
      </c>
    </row>
    <row r="263" spans="2:50" x14ac:dyDescent="0.25">
      <c r="B263" s="121">
        <v>251</v>
      </c>
      <c r="C263" s="125"/>
      <c r="D263" s="170"/>
      <c r="E263" s="170"/>
      <c r="F263" s="170"/>
      <c r="G263" s="170">
        <f t="shared" si="17"/>
        <v>0</v>
      </c>
      <c r="H263" s="170">
        <f t="shared" si="18"/>
        <v>0</v>
      </c>
      <c r="I263" s="170"/>
      <c r="J263" s="170"/>
      <c r="K263" s="170"/>
      <c r="L263" s="170"/>
      <c r="M263" s="170"/>
      <c r="N263" s="170"/>
      <c r="O263" s="170"/>
      <c r="P263" s="170"/>
      <c r="Q263" s="170"/>
      <c r="R263" s="170"/>
      <c r="S263" s="170"/>
      <c r="T263" s="170"/>
      <c r="U263" s="170"/>
      <c r="V263" s="170"/>
      <c r="W263" s="170"/>
      <c r="X263" s="170"/>
      <c r="Y263" s="170"/>
      <c r="Z263" s="170"/>
      <c r="AA263" s="170"/>
      <c r="AB263" s="415">
        <f t="shared" si="19"/>
        <v>0</v>
      </c>
      <c r="AC263" s="415">
        <f t="shared" si="20"/>
        <v>0</v>
      </c>
      <c r="AE263" s="618">
        <f>IF(AE$12=TRUE,(($D263*LIQUIDACION!$L$1046)*LIQUIDACION!$D$1045/IF(AND(LIQUIDACION!$D$1044&gt;LIQUIDACION!$B$1046,LIQUIDACION!$B$1046&gt;LIQUIDACION!$D$1043),366,365)),0)</f>
        <v>0</v>
      </c>
      <c r="AF263" s="618">
        <f>IF(AF$12=TRUE,(($E263*LIQUIDACION!$L$1046)*LIQUIDACION!$D$1045/IF(AND(LIQUIDACION!$D$1044&gt;LIQUIDACION!$B$1046,LIQUIDACION!$B$1046&gt;LIQUIDACION!$D$1043),366,365)),0)</f>
        <v>0</v>
      </c>
      <c r="AG263" s="618">
        <f>IF(AG$12=TRUE,(($F263*LIQUIDACION!$L$1046)*LIQUIDACION!$D$1045/IF(AND(LIQUIDACION!$D$1044&gt;LIQUIDACION!$B$1046,LIQUIDACION!$B$1046&gt;LIQUIDACION!$D$1043),366,365)),0)</f>
        <v>0</v>
      </c>
      <c r="AH263" s="618">
        <f>IF(AH$12=TRUE,(($G263*LIQUIDACION!$L$1046)*LIQUIDACION!$D$1045/IF(AND(LIQUIDACION!$D$1044&gt;LIQUIDACION!$B$1046,LIQUIDACION!$B$1046&gt;LIQUIDACION!$D$1043),366,365)),0)</f>
        <v>0</v>
      </c>
      <c r="AI263" s="618">
        <f>IF(AI$12=TRUE,(($H263*LIQUIDACION!$L$1047)*LIQUIDACION!$D$1045/IF(AND(LIQUIDACION!$D$1044&gt;LIQUIDACION!$B$1046,LIQUIDACION!$B$1046&gt;LIQUIDACION!$D$1043),366,365)),0)</f>
        <v>0</v>
      </c>
      <c r="AJ263" s="618">
        <f>IF(AJ$12=TRUE,(($I263*LIQUIDACION!$L$1047)*LIQUIDACION!$D$1045/IF(AND(LIQUIDACION!$D$1044&gt;LIQUIDACION!$B$1046,LIQUIDACION!$B$1046&gt;LIQUIDACION!$D$1043),366,365)),0)</f>
        <v>0</v>
      </c>
      <c r="AK263" s="618">
        <f>IF(AK$12=TRUE,(($J263*LIQUIDACION!$L$1047)*LIQUIDACION!$D$1045/IF(AND(LIQUIDACION!$D$1044&gt;LIQUIDACION!$B$1046,LIQUIDACION!$B$1046&gt;LIQUIDACION!$D$1043),366,365)),0)</f>
        <v>0</v>
      </c>
      <c r="AL263" s="618">
        <f>IF(AL$12=TRUE,(($K263*LIQUIDACION!$L$1047)*LIQUIDACION!$D$1045/IF(AND(LIQUIDACION!$D$1044&gt;LIQUIDACION!$B$1046,LIQUIDACION!$B$1046&gt;LIQUIDACION!$D$1043),366,365)),0)</f>
        <v>0</v>
      </c>
      <c r="AM263" s="618">
        <f>IF(AM$12=TRUE,(($L263*LIQUIDACION!$L$1047)*LIQUIDACION!$D$1045/IF(AND(LIQUIDACION!$D$1044&gt;LIQUIDACION!$B$1046,LIQUIDACION!$B$1046&gt;LIQUIDACION!$D$1043),366,365)),0)</f>
        <v>0</v>
      </c>
      <c r="AN263" s="618">
        <f>IF(AN$12=TRUE,(($M263*LIQUIDACION!$L$1047)*LIQUIDACION!$D$1045/IF(AND(LIQUIDACION!$D$1044&gt;LIQUIDACION!$B$1046,LIQUIDACION!$B$1046&gt;LIQUIDACION!$D$1043),366,365)),0)</f>
        <v>0</v>
      </c>
      <c r="AO263" s="618">
        <f>IF(AO$12=TRUE,(($N263*LIQUIDACION!$L$1047)*LIQUIDACION!$D$1045/IF(AND(LIQUIDACION!$D$1044&gt;LIQUIDACION!$B$1046,LIQUIDACION!$B$1046&gt;LIQUIDACION!$D$1043),366,365)),0)</f>
        <v>0</v>
      </c>
      <c r="AP263" s="618">
        <f>IF(AP$12=TRUE,(($O263*LIQUIDACION!$L$1047)*LIQUIDACION!$D$1045/IF(AND(LIQUIDACION!$D$1044&gt;LIQUIDACION!$B$1046,LIQUIDACION!$B$1046&gt;LIQUIDACION!$D$1043),366,365)),0)</f>
        <v>0</v>
      </c>
      <c r="AQ263" s="618">
        <f>IF(AQ$12=TRUE,(($P263*LIQUIDACION!$L$1047)*LIQUIDACION!$D$1045/IF(AND(LIQUIDACION!$D$1044&gt;LIQUIDACION!$B$1046,LIQUIDACION!$B$1046&gt;LIQUIDACION!$D$1043),366,365)),0)</f>
        <v>0</v>
      </c>
      <c r="AR263" s="618">
        <f>IF(AR$12=TRUE,(($Q263*LIQUIDACION!$L$1047)*LIQUIDACION!$D$1045/IF(AND(LIQUIDACION!$D$1044&gt;LIQUIDACION!$B$1046,LIQUIDACION!$B$1046&gt;LIQUIDACION!$D$1043),366,365)),0)</f>
        <v>0</v>
      </c>
      <c r="AS263" s="618">
        <f>IF(AS$12=TRUE,(($R263*LIQUIDACION!$L$1047)*LIQUIDACION!$D$1045/IF(AND(LIQUIDACION!$D$1044&gt;LIQUIDACION!$B$1046,LIQUIDACION!$B$1046&gt;LIQUIDACION!$D$1043),366,365)),0)</f>
        <v>0</v>
      </c>
      <c r="AT263" s="618">
        <f>IF(AT$12=TRUE,(($S263*LIQUIDACION!$L$1047)*LIQUIDACION!$D$1045/IF(AND(LIQUIDACION!$D$1044&gt;LIQUIDACION!$B$1046,LIQUIDACION!$B$1046&gt;LIQUIDACION!$D$1043),366,365)),0)</f>
        <v>0</v>
      </c>
      <c r="AU263" s="618">
        <f>IF(AU$12=TRUE,(($T263*LIQUIDACION!$L$1047)*LIQUIDACION!$D$1045/IF(AND(LIQUIDACION!$D$1044&gt;LIQUIDACION!$B$1046,LIQUIDACION!$B$1046&gt;LIQUIDACION!$D$1043),366,365)),0)</f>
        <v>0</v>
      </c>
      <c r="AV263" s="618">
        <f>IF(AV$12=TRUE,(($U263*LIQUIDACION!$L$1047)*LIQUIDACION!$D$1045/IF(AND(LIQUIDACION!$D$1044&gt;LIQUIDACION!$B$1046,LIQUIDACION!$B$1046&gt;LIQUIDACION!$D$1043),366,365)),0)</f>
        <v>0</v>
      </c>
      <c r="AW263" s="618">
        <f>IF(AW$12=TRUE,(($V263*LIQUIDACION!$L$1047)*LIQUIDACION!$D$1045/IF(AND(LIQUIDACION!$D$1044&gt;LIQUIDACION!$B$1046,LIQUIDACION!$B$1046&gt;LIQUIDACION!$D$1043),366,365)),0)</f>
        <v>0</v>
      </c>
      <c r="AX263" s="618">
        <f>IF(AX$12=TRUE,(($W263*LIQUIDACION!$L$1047)*LIQUIDACION!$D$1045/IF(AND(LIQUIDACION!$D$1044&gt;LIQUIDACION!$B$1046,LIQUIDACION!$B$1046&gt;LIQUIDACION!$D$1043),366,365)),0)</f>
        <v>0</v>
      </c>
    </row>
    <row r="264" spans="2:50" x14ac:dyDescent="0.25">
      <c r="B264" s="123">
        <v>252</v>
      </c>
      <c r="C264" s="125"/>
      <c r="D264" s="170"/>
      <c r="E264" s="170"/>
      <c r="F264" s="170"/>
      <c r="G264" s="170">
        <f t="shared" si="17"/>
        <v>0</v>
      </c>
      <c r="H264" s="170">
        <f t="shared" si="18"/>
        <v>0</v>
      </c>
      <c r="I264" s="170"/>
      <c r="J264" s="170"/>
      <c r="K264" s="170"/>
      <c r="L264" s="170"/>
      <c r="M264" s="170"/>
      <c r="N264" s="170"/>
      <c r="O264" s="170"/>
      <c r="P264" s="170"/>
      <c r="Q264" s="170"/>
      <c r="R264" s="170"/>
      <c r="S264" s="170"/>
      <c r="T264" s="170"/>
      <c r="U264" s="170"/>
      <c r="V264" s="170"/>
      <c r="W264" s="170"/>
      <c r="X264" s="170"/>
      <c r="Y264" s="170"/>
      <c r="Z264" s="170"/>
      <c r="AA264" s="170"/>
      <c r="AB264" s="415">
        <f t="shared" si="19"/>
        <v>0</v>
      </c>
      <c r="AC264" s="415">
        <f t="shared" si="20"/>
        <v>0</v>
      </c>
      <c r="AE264" s="618">
        <f>IF(AE$12=TRUE,(($D264*LIQUIDACION!$L$1046)*LIQUIDACION!$D$1045/IF(AND(LIQUIDACION!$D$1044&gt;LIQUIDACION!$B$1046,LIQUIDACION!$B$1046&gt;LIQUIDACION!$D$1043),366,365)),0)</f>
        <v>0</v>
      </c>
      <c r="AF264" s="618">
        <f>IF(AF$12=TRUE,(($E264*LIQUIDACION!$L$1046)*LIQUIDACION!$D$1045/IF(AND(LIQUIDACION!$D$1044&gt;LIQUIDACION!$B$1046,LIQUIDACION!$B$1046&gt;LIQUIDACION!$D$1043),366,365)),0)</f>
        <v>0</v>
      </c>
      <c r="AG264" s="618">
        <f>IF(AG$12=TRUE,(($F264*LIQUIDACION!$L$1046)*LIQUIDACION!$D$1045/IF(AND(LIQUIDACION!$D$1044&gt;LIQUIDACION!$B$1046,LIQUIDACION!$B$1046&gt;LIQUIDACION!$D$1043),366,365)),0)</f>
        <v>0</v>
      </c>
      <c r="AH264" s="618">
        <f>IF(AH$12=TRUE,(($G264*LIQUIDACION!$L$1046)*LIQUIDACION!$D$1045/IF(AND(LIQUIDACION!$D$1044&gt;LIQUIDACION!$B$1046,LIQUIDACION!$B$1046&gt;LIQUIDACION!$D$1043),366,365)),0)</f>
        <v>0</v>
      </c>
      <c r="AI264" s="618">
        <f>IF(AI$12=TRUE,(($H264*LIQUIDACION!$L$1047)*LIQUIDACION!$D$1045/IF(AND(LIQUIDACION!$D$1044&gt;LIQUIDACION!$B$1046,LIQUIDACION!$B$1046&gt;LIQUIDACION!$D$1043),366,365)),0)</f>
        <v>0</v>
      </c>
      <c r="AJ264" s="618">
        <f>IF(AJ$12=TRUE,(($I264*LIQUIDACION!$L$1047)*LIQUIDACION!$D$1045/IF(AND(LIQUIDACION!$D$1044&gt;LIQUIDACION!$B$1046,LIQUIDACION!$B$1046&gt;LIQUIDACION!$D$1043),366,365)),0)</f>
        <v>0</v>
      </c>
      <c r="AK264" s="618">
        <f>IF(AK$12=TRUE,(($J264*LIQUIDACION!$L$1047)*LIQUIDACION!$D$1045/IF(AND(LIQUIDACION!$D$1044&gt;LIQUIDACION!$B$1046,LIQUIDACION!$B$1046&gt;LIQUIDACION!$D$1043),366,365)),0)</f>
        <v>0</v>
      </c>
      <c r="AL264" s="618">
        <f>IF(AL$12=TRUE,(($K264*LIQUIDACION!$L$1047)*LIQUIDACION!$D$1045/IF(AND(LIQUIDACION!$D$1044&gt;LIQUIDACION!$B$1046,LIQUIDACION!$B$1046&gt;LIQUIDACION!$D$1043),366,365)),0)</f>
        <v>0</v>
      </c>
      <c r="AM264" s="618">
        <f>IF(AM$12=TRUE,(($L264*LIQUIDACION!$L$1047)*LIQUIDACION!$D$1045/IF(AND(LIQUIDACION!$D$1044&gt;LIQUIDACION!$B$1046,LIQUIDACION!$B$1046&gt;LIQUIDACION!$D$1043),366,365)),0)</f>
        <v>0</v>
      </c>
      <c r="AN264" s="618">
        <f>IF(AN$12=TRUE,(($M264*LIQUIDACION!$L$1047)*LIQUIDACION!$D$1045/IF(AND(LIQUIDACION!$D$1044&gt;LIQUIDACION!$B$1046,LIQUIDACION!$B$1046&gt;LIQUIDACION!$D$1043),366,365)),0)</f>
        <v>0</v>
      </c>
      <c r="AO264" s="618">
        <f>IF(AO$12=TRUE,(($N264*LIQUIDACION!$L$1047)*LIQUIDACION!$D$1045/IF(AND(LIQUIDACION!$D$1044&gt;LIQUIDACION!$B$1046,LIQUIDACION!$B$1046&gt;LIQUIDACION!$D$1043),366,365)),0)</f>
        <v>0</v>
      </c>
      <c r="AP264" s="618">
        <f>IF(AP$12=TRUE,(($O264*LIQUIDACION!$L$1047)*LIQUIDACION!$D$1045/IF(AND(LIQUIDACION!$D$1044&gt;LIQUIDACION!$B$1046,LIQUIDACION!$B$1046&gt;LIQUIDACION!$D$1043),366,365)),0)</f>
        <v>0</v>
      </c>
      <c r="AQ264" s="618">
        <f>IF(AQ$12=TRUE,(($P264*LIQUIDACION!$L$1047)*LIQUIDACION!$D$1045/IF(AND(LIQUIDACION!$D$1044&gt;LIQUIDACION!$B$1046,LIQUIDACION!$B$1046&gt;LIQUIDACION!$D$1043),366,365)),0)</f>
        <v>0</v>
      </c>
      <c r="AR264" s="618">
        <f>IF(AR$12=TRUE,(($Q264*LIQUIDACION!$L$1047)*LIQUIDACION!$D$1045/IF(AND(LIQUIDACION!$D$1044&gt;LIQUIDACION!$B$1046,LIQUIDACION!$B$1046&gt;LIQUIDACION!$D$1043),366,365)),0)</f>
        <v>0</v>
      </c>
      <c r="AS264" s="618">
        <f>IF(AS$12=TRUE,(($R264*LIQUIDACION!$L$1047)*LIQUIDACION!$D$1045/IF(AND(LIQUIDACION!$D$1044&gt;LIQUIDACION!$B$1046,LIQUIDACION!$B$1046&gt;LIQUIDACION!$D$1043),366,365)),0)</f>
        <v>0</v>
      </c>
      <c r="AT264" s="618">
        <f>IF(AT$12=TRUE,(($S264*LIQUIDACION!$L$1047)*LIQUIDACION!$D$1045/IF(AND(LIQUIDACION!$D$1044&gt;LIQUIDACION!$B$1046,LIQUIDACION!$B$1046&gt;LIQUIDACION!$D$1043),366,365)),0)</f>
        <v>0</v>
      </c>
      <c r="AU264" s="618">
        <f>IF(AU$12=TRUE,(($T264*LIQUIDACION!$L$1047)*LIQUIDACION!$D$1045/IF(AND(LIQUIDACION!$D$1044&gt;LIQUIDACION!$B$1046,LIQUIDACION!$B$1046&gt;LIQUIDACION!$D$1043),366,365)),0)</f>
        <v>0</v>
      </c>
      <c r="AV264" s="618">
        <f>IF(AV$12=TRUE,(($U264*LIQUIDACION!$L$1047)*LIQUIDACION!$D$1045/IF(AND(LIQUIDACION!$D$1044&gt;LIQUIDACION!$B$1046,LIQUIDACION!$B$1046&gt;LIQUIDACION!$D$1043),366,365)),0)</f>
        <v>0</v>
      </c>
      <c r="AW264" s="618">
        <f>IF(AW$12=TRUE,(($V264*LIQUIDACION!$L$1047)*LIQUIDACION!$D$1045/IF(AND(LIQUIDACION!$D$1044&gt;LIQUIDACION!$B$1046,LIQUIDACION!$B$1046&gt;LIQUIDACION!$D$1043),366,365)),0)</f>
        <v>0</v>
      </c>
      <c r="AX264" s="618">
        <f>IF(AX$12=TRUE,(($W264*LIQUIDACION!$L$1047)*LIQUIDACION!$D$1045/IF(AND(LIQUIDACION!$D$1044&gt;LIQUIDACION!$B$1046,LIQUIDACION!$B$1046&gt;LIQUIDACION!$D$1043),366,365)),0)</f>
        <v>0</v>
      </c>
    </row>
    <row r="265" spans="2:50" x14ac:dyDescent="0.25">
      <c r="B265" s="121">
        <v>253</v>
      </c>
      <c r="C265" s="125"/>
      <c r="D265" s="170"/>
      <c r="E265" s="170"/>
      <c r="F265" s="170"/>
      <c r="G265" s="170">
        <f t="shared" si="17"/>
        <v>0</v>
      </c>
      <c r="H265" s="170">
        <f t="shared" si="18"/>
        <v>0</v>
      </c>
      <c r="I265" s="170"/>
      <c r="J265" s="170"/>
      <c r="K265" s="170"/>
      <c r="L265" s="170"/>
      <c r="M265" s="170"/>
      <c r="N265" s="170"/>
      <c r="O265" s="170"/>
      <c r="P265" s="170"/>
      <c r="Q265" s="170"/>
      <c r="R265" s="170"/>
      <c r="S265" s="170"/>
      <c r="T265" s="170"/>
      <c r="U265" s="170"/>
      <c r="V265" s="170"/>
      <c r="W265" s="170"/>
      <c r="X265" s="170"/>
      <c r="Y265" s="170"/>
      <c r="Z265" s="170"/>
      <c r="AA265" s="170"/>
      <c r="AB265" s="415">
        <f t="shared" si="19"/>
        <v>0</v>
      </c>
      <c r="AC265" s="415">
        <f t="shared" si="20"/>
        <v>0</v>
      </c>
      <c r="AE265" s="618">
        <f>IF(AE$12=TRUE,(($D265*LIQUIDACION!$L$1046)*LIQUIDACION!$D$1045/IF(AND(LIQUIDACION!$D$1044&gt;LIQUIDACION!$B$1046,LIQUIDACION!$B$1046&gt;LIQUIDACION!$D$1043),366,365)),0)</f>
        <v>0</v>
      </c>
      <c r="AF265" s="618">
        <f>IF(AF$12=TRUE,(($E265*LIQUIDACION!$L$1046)*LIQUIDACION!$D$1045/IF(AND(LIQUIDACION!$D$1044&gt;LIQUIDACION!$B$1046,LIQUIDACION!$B$1046&gt;LIQUIDACION!$D$1043),366,365)),0)</f>
        <v>0</v>
      </c>
      <c r="AG265" s="618">
        <f>IF(AG$12=TRUE,(($F265*LIQUIDACION!$L$1046)*LIQUIDACION!$D$1045/IF(AND(LIQUIDACION!$D$1044&gt;LIQUIDACION!$B$1046,LIQUIDACION!$B$1046&gt;LIQUIDACION!$D$1043),366,365)),0)</f>
        <v>0</v>
      </c>
      <c r="AH265" s="618">
        <f>IF(AH$12=TRUE,(($G265*LIQUIDACION!$L$1046)*LIQUIDACION!$D$1045/IF(AND(LIQUIDACION!$D$1044&gt;LIQUIDACION!$B$1046,LIQUIDACION!$B$1046&gt;LIQUIDACION!$D$1043),366,365)),0)</f>
        <v>0</v>
      </c>
      <c r="AI265" s="618">
        <f>IF(AI$12=TRUE,(($H265*LIQUIDACION!$L$1047)*LIQUIDACION!$D$1045/IF(AND(LIQUIDACION!$D$1044&gt;LIQUIDACION!$B$1046,LIQUIDACION!$B$1046&gt;LIQUIDACION!$D$1043),366,365)),0)</f>
        <v>0</v>
      </c>
      <c r="AJ265" s="618">
        <f>IF(AJ$12=TRUE,(($I265*LIQUIDACION!$L$1047)*LIQUIDACION!$D$1045/IF(AND(LIQUIDACION!$D$1044&gt;LIQUIDACION!$B$1046,LIQUIDACION!$B$1046&gt;LIQUIDACION!$D$1043),366,365)),0)</f>
        <v>0</v>
      </c>
      <c r="AK265" s="618">
        <f>IF(AK$12=TRUE,(($J265*LIQUIDACION!$L$1047)*LIQUIDACION!$D$1045/IF(AND(LIQUIDACION!$D$1044&gt;LIQUIDACION!$B$1046,LIQUIDACION!$B$1046&gt;LIQUIDACION!$D$1043),366,365)),0)</f>
        <v>0</v>
      </c>
      <c r="AL265" s="618">
        <f>IF(AL$12=TRUE,(($K265*LIQUIDACION!$L$1047)*LIQUIDACION!$D$1045/IF(AND(LIQUIDACION!$D$1044&gt;LIQUIDACION!$B$1046,LIQUIDACION!$B$1046&gt;LIQUIDACION!$D$1043),366,365)),0)</f>
        <v>0</v>
      </c>
      <c r="AM265" s="618">
        <f>IF(AM$12=TRUE,(($L265*LIQUIDACION!$L$1047)*LIQUIDACION!$D$1045/IF(AND(LIQUIDACION!$D$1044&gt;LIQUIDACION!$B$1046,LIQUIDACION!$B$1046&gt;LIQUIDACION!$D$1043),366,365)),0)</f>
        <v>0</v>
      </c>
      <c r="AN265" s="618">
        <f>IF(AN$12=TRUE,(($M265*LIQUIDACION!$L$1047)*LIQUIDACION!$D$1045/IF(AND(LIQUIDACION!$D$1044&gt;LIQUIDACION!$B$1046,LIQUIDACION!$B$1046&gt;LIQUIDACION!$D$1043),366,365)),0)</f>
        <v>0</v>
      </c>
      <c r="AO265" s="618">
        <f>IF(AO$12=TRUE,(($N265*LIQUIDACION!$L$1047)*LIQUIDACION!$D$1045/IF(AND(LIQUIDACION!$D$1044&gt;LIQUIDACION!$B$1046,LIQUIDACION!$B$1046&gt;LIQUIDACION!$D$1043),366,365)),0)</f>
        <v>0</v>
      </c>
      <c r="AP265" s="618">
        <f>IF(AP$12=TRUE,(($O265*LIQUIDACION!$L$1047)*LIQUIDACION!$D$1045/IF(AND(LIQUIDACION!$D$1044&gt;LIQUIDACION!$B$1046,LIQUIDACION!$B$1046&gt;LIQUIDACION!$D$1043),366,365)),0)</f>
        <v>0</v>
      </c>
      <c r="AQ265" s="618">
        <f>IF(AQ$12=TRUE,(($P265*LIQUIDACION!$L$1047)*LIQUIDACION!$D$1045/IF(AND(LIQUIDACION!$D$1044&gt;LIQUIDACION!$B$1046,LIQUIDACION!$B$1046&gt;LIQUIDACION!$D$1043),366,365)),0)</f>
        <v>0</v>
      </c>
      <c r="AR265" s="618">
        <f>IF(AR$12=TRUE,(($Q265*LIQUIDACION!$L$1047)*LIQUIDACION!$D$1045/IF(AND(LIQUIDACION!$D$1044&gt;LIQUIDACION!$B$1046,LIQUIDACION!$B$1046&gt;LIQUIDACION!$D$1043),366,365)),0)</f>
        <v>0</v>
      </c>
      <c r="AS265" s="618">
        <f>IF(AS$12=TRUE,(($R265*LIQUIDACION!$L$1047)*LIQUIDACION!$D$1045/IF(AND(LIQUIDACION!$D$1044&gt;LIQUIDACION!$B$1046,LIQUIDACION!$B$1046&gt;LIQUIDACION!$D$1043),366,365)),0)</f>
        <v>0</v>
      </c>
      <c r="AT265" s="618">
        <f>IF(AT$12=TRUE,(($S265*LIQUIDACION!$L$1047)*LIQUIDACION!$D$1045/IF(AND(LIQUIDACION!$D$1044&gt;LIQUIDACION!$B$1046,LIQUIDACION!$B$1046&gt;LIQUIDACION!$D$1043),366,365)),0)</f>
        <v>0</v>
      </c>
      <c r="AU265" s="618">
        <f>IF(AU$12=TRUE,(($T265*LIQUIDACION!$L$1047)*LIQUIDACION!$D$1045/IF(AND(LIQUIDACION!$D$1044&gt;LIQUIDACION!$B$1046,LIQUIDACION!$B$1046&gt;LIQUIDACION!$D$1043),366,365)),0)</f>
        <v>0</v>
      </c>
      <c r="AV265" s="618">
        <f>IF(AV$12=TRUE,(($U265*LIQUIDACION!$L$1047)*LIQUIDACION!$D$1045/IF(AND(LIQUIDACION!$D$1044&gt;LIQUIDACION!$B$1046,LIQUIDACION!$B$1046&gt;LIQUIDACION!$D$1043),366,365)),0)</f>
        <v>0</v>
      </c>
      <c r="AW265" s="618">
        <f>IF(AW$12=TRUE,(($V265*LIQUIDACION!$L$1047)*LIQUIDACION!$D$1045/IF(AND(LIQUIDACION!$D$1044&gt;LIQUIDACION!$B$1046,LIQUIDACION!$B$1046&gt;LIQUIDACION!$D$1043),366,365)),0)</f>
        <v>0</v>
      </c>
      <c r="AX265" s="618">
        <f>IF(AX$12=TRUE,(($W265*LIQUIDACION!$L$1047)*LIQUIDACION!$D$1045/IF(AND(LIQUIDACION!$D$1044&gt;LIQUIDACION!$B$1046,LIQUIDACION!$B$1046&gt;LIQUIDACION!$D$1043),366,365)),0)</f>
        <v>0</v>
      </c>
    </row>
    <row r="266" spans="2:50" x14ac:dyDescent="0.25">
      <c r="B266" s="123">
        <v>254</v>
      </c>
      <c r="C266" s="125"/>
      <c r="D266" s="170"/>
      <c r="E266" s="170"/>
      <c r="F266" s="170"/>
      <c r="G266" s="170">
        <f t="shared" si="17"/>
        <v>0</v>
      </c>
      <c r="H266" s="170">
        <f t="shared" si="18"/>
        <v>0</v>
      </c>
      <c r="I266" s="170"/>
      <c r="J266" s="170"/>
      <c r="K266" s="170"/>
      <c r="L266" s="170"/>
      <c r="M266" s="170"/>
      <c r="N266" s="170"/>
      <c r="O266" s="170"/>
      <c r="P266" s="170"/>
      <c r="Q266" s="170"/>
      <c r="R266" s="170"/>
      <c r="S266" s="170"/>
      <c r="T266" s="170"/>
      <c r="U266" s="170"/>
      <c r="V266" s="170"/>
      <c r="W266" s="170"/>
      <c r="X266" s="170"/>
      <c r="Y266" s="170"/>
      <c r="Z266" s="170"/>
      <c r="AA266" s="170"/>
      <c r="AB266" s="415">
        <f t="shared" si="19"/>
        <v>0</v>
      </c>
      <c r="AC266" s="415">
        <f t="shared" si="20"/>
        <v>0</v>
      </c>
      <c r="AE266" s="618">
        <f>IF(AE$12=TRUE,(($D266*LIQUIDACION!$L$1046)*LIQUIDACION!$D$1045/IF(AND(LIQUIDACION!$D$1044&gt;LIQUIDACION!$B$1046,LIQUIDACION!$B$1046&gt;LIQUIDACION!$D$1043),366,365)),0)</f>
        <v>0</v>
      </c>
      <c r="AF266" s="618">
        <f>IF(AF$12=TRUE,(($E266*LIQUIDACION!$L$1046)*LIQUIDACION!$D$1045/IF(AND(LIQUIDACION!$D$1044&gt;LIQUIDACION!$B$1046,LIQUIDACION!$B$1046&gt;LIQUIDACION!$D$1043),366,365)),0)</f>
        <v>0</v>
      </c>
      <c r="AG266" s="618">
        <f>IF(AG$12=TRUE,(($F266*LIQUIDACION!$L$1046)*LIQUIDACION!$D$1045/IF(AND(LIQUIDACION!$D$1044&gt;LIQUIDACION!$B$1046,LIQUIDACION!$B$1046&gt;LIQUIDACION!$D$1043),366,365)),0)</f>
        <v>0</v>
      </c>
      <c r="AH266" s="618">
        <f>IF(AH$12=TRUE,(($G266*LIQUIDACION!$L$1046)*LIQUIDACION!$D$1045/IF(AND(LIQUIDACION!$D$1044&gt;LIQUIDACION!$B$1046,LIQUIDACION!$B$1046&gt;LIQUIDACION!$D$1043),366,365)),0)</f>
        <v>0</v>
      </c>
      <c r="AI266" s="618">
        <f>IF(AI$12=TRUE,(($H266*LIQUIDACION!$L$1047)*LIQUIDACION!$D$1045/IF(AND(LIQUIDACION!$D$1044&gt;LIQUIDACION!$B$1046,LIQUIDACION!$B$1046&gt;LIQUIDACION!$D$1043),366,365)),0)</f>
        <v>0</v>
      </c>
      <c r="AJ266" s="618">
        <f>IF(AJ$12=TRUE,(($I266*LIQUIDACION!$L$1047)*LIQUIDACION!$D$1045/IF(AND(LIQUIDACION!$D$1044&gt;LIQUIDACION!$B$1046,LIQUIDACION!$B$1046&gt;LIQUIDACION!$D$1043),366,365)),0)</f>
        <v>0</v>
      </c>
      <c r="AK266" s="618">
        <f>IF(AK$12=TRUE,(($J266*LIQUIDACION!$L$1047)*LIQUIDACION!$D$1045/IF(AND(LIQUIDACION!$D$1044&gt;LIQUIDACION!$B$1046,LIQUIDACION!$B$1046&gt;LIQUIDACION!$D$1043),366,365)),0)</f>
        <v>0</v>
      </c>
      <c r="AL266" s="618">
        <f>IF(AL$12=TRUE,(($K266*LIQUIDACION!$L$1047)*LIQUIDACION!$D$1045/IF(AND(LIQUIDACION!$D$1044&gt;LIQUIDACION!$B$1046,LIQUIDACION!$B$1046&gt;LIQUIDACION!$D$1043),366,365)),0)</f>
        <v>0</v>
      </c>
      <c r="AM266" s="618">
        <f>IF(AM$12=TRUE,(($L266*LIQUIDACION!$L$1047)*LIQUIDACION!$D$1045/IF(AND(LIQUIDACION!$D$1044&gt;LIQUIDACION!$B$1046,LIQUIDACION!$B$1046&gt;LIQUIDACION!$D$1043),366,365)),0)</f>
        <v>0</v>
      </c>
      <c r="AN266" s="618">
        <f>IF(AN$12=TRUE,(($M266*LIQUIDACION!$L$1047)*LIQUIDACION!$D$1045/IF(AND(LIQUIDACION!$D$1044&gt;LIQUIDACION!$B$1046,LIQUIDACION!$B$1046&gt;LIQUIDACION!$D$1043),366,365)),0)</f>
        <v>0</v>
      </c>
      <c r="AO266" s="618">
        <f>IF(AO$12=TRUE,(($N266*LIQUIDACION!$L$1047)*LIQUIDACION!$D$1045/IF(AND(LIQUIDACION!$D$1044&gt;LIQUIDACION!$B$1046,LIQUIDACION!$B$1046&gt;LIQUIDACION!$D$1043),366,365)),0)</f>
        <v>0</v>
      </c>
      <c r="AP266" s="618">
        <f>IF(AP$12=TRUE,(($O266*LIQUIDACION!$L$1047)*LIQUIDACION!$D$1045/IF(AND(LIQUIDACION!$D$1044&gt;LIQUIDACION!$B$1046,LIQUIDACION!$B$1046&gt;LIQUIDACION!$D$1043),366,365)),0)</f>
        <v>0</v>
      </c>
      <c r="AQ266" s="618">
        <f>IF(AQ$12=TRUE,(($P266*LIQUIDACION!$L$1047)*LIQUIDACION!$D$1045/IF(AND(LIQUIDACION!$D$1044&gt;LIQUIDACION!$B$1046,LIQUIDACION!$B$1046&gt;LIQUIDACION!$D$1043),366,365)),0)</f>
        <v>0</v>
      </c>
      <c r="AR266" s="618">
        <f>IF(AR$12=TRUE,(($Q266*LIQUIDACION!$L$1047)*LIQUIDACION!$D$1045/IF(AND(LIQUIDACION!$D$1044&gt;LIQUIDACION!$B$1046,LIQUIDACION!$B$1046&gt;LIQUIDACION!$D$1043),366,365)),0)</f>
        <v>0</v>
      </c>
      <c r="AS266" s="618">
        <f>IF(AS$12=TRUE,(($R266*LIQUIDACION!$L$1047)*LIQUIDACION!$D$1045/IF(AND(LIQUIDACION!$D$1044&gt;LIQUIDACION!$B$1046,LIQUIDACION!$B$1046&gt;LIQUIDACION!$D$1043),366,365)),0)</f>
        <v>0</v>
      </c>
      <c r="AT266" s="618">
        <f>IF(AT$12=TRUE,(($S266*LIQUIDACION!$L$1047)*LIQUIDACION!$D$1045/IF(AND(LIQUIDACION!$D$1044&gt;LIQUIDACION!$B$1046,LIQUIDACION!$B$1046&gt;LIQUIDACION!$D$1043),366,365)),0)</f>
        <v>0</v>
      </c>
      <c r="AU266" s="618">
        <f>IF(AU$12=TRUE,(($T266*LIQUIDACION!$L$1047)*LIQUIDACION!$D$1045/IF(AND(LIQUIDACION!$D$1044&gt;LIQUIDACION!$B$1046,LIQUIDACION!$B$1046&gt;LIQUIDACION!$D$1043),366,365)),0)</f>
        <v>0</v>
      </c>
      <c r="AV266" s="618">
        <f>IF(AV$12=TRUE,(($U266*LIQUIDACION!$L$1047)*LIQUIDACION!$D$1045/IF(AND(LIQUIDACION!$D$1044&gt;LIQUIDACION!$B$1046,LIQUIDACION!$B$1046&gt;LIQUIDACION!$D$1043),366,365)),0)</f>
        <v>0</v>
      </c>
      <c r="AW266" s="618">
        <f>IF(AW$12=TRUE,(($V266*LIQUIDACION!$L$1047)*LIQUIDACION!$D$1045/IF(AND(LIQUIDACION!$D$1044&gt;LIQUIDACION!$B$1046,LIQUIDACION!$B$1046&gt;LIQUIDACION!$D$1043),366,365)),0)</f>
        <v>0</v>
      </c>
      <c r="AX266" s="618">
        <f>IF(AX$12=TRUE,(($W266*LIQUIDACION!$L$1047)*LIQUIDACION!$D$1045/IF(AND(LIQUIDACION!$D$1044&gt;LIQUIDACION!$B$1046,LIQUIDACION!$B$1046&gt;LIQUIDACION!$D$1043),366,365)),0)</f>
        <v>0</v>
      </c>
    </row>
    <row r="267" spans="2:50" x14ac:dyDescent="0.25">
      <c r="B267" s="121">
        <v>255</v>
      </c>
      <c r="C267" s="125"/>
      <c r="D267" s="170"/>
      <c r="E267" s="170"/>
      <c r="F267" s="170"/>
      <c r="G267" s="170">
        <f t="shared" si="17"/>
        <v>0</v>
      </c>
      <c r="H267" s="170">
        <f t="shared" si="18"/>
        <v>0</v>
      </c>
      <c r="I267" s="170"/>
      <c r="J267" s="170"/>
      <c r="K267" s="170"/>
      <c r="L267" s="170"/>
      <c r="M267" s="170"/>
      <c r="N267" s="170"/>
      <c r="O267" s="170"/>
      <c r="P267" s="170"/>
      <c r="Q267" s="170"/>
      <c r="R267" s="170"/>
      <c r="S267" s="170"/>
      <c r="T267" s="170"/>
      <c r="U267" s="170"/>
      <c r="V267" s="170"/>
      <c r="W267" s="170"/>
      <c r="X267" s="170"/>
      <c r="Y267" s="170"/>
      <c r="Z267" s="170"/>
      <c r="AA267" s="170"/>
      <c r="AB267" s="415">
        <f t="shared" si="19"/>
        <v>0</v>
      </c>
      <c r="AC267" s="415">
        <f t="shared" si="20"/>
        <v>0</v>
      </c>
      <c r="AE267" s="618">
        <f>IF(AE$12=TRUE,(($D267*LIQUIDACION!$L$1046)*LIQUIDACION!$D$1045/IF(AND(LIQUIDACION!$D$1044&gt;LIQUIDACION!$B$1046,LIQUIDACION!$B$1046&gt;LIQUIDACION!$D$1043),366,365)),0)</f>
        <v>0</v>
      </c>
      <c r="AF267" s="618">
        <f>IF(AF$12=TRUE,(($E267*LIQUIDACION!$L$1046)*LIQUIDACION!$D$1045/IF(AND(LIQUIDACION!$D$1044&gt;LIQUIDACION!$B$1046,LIQUIDACION!$B$1046&gt;LIQUIDACION!$D$1043),366,365)),0)</f>
        <v>0</v>
      </c>
      <c r="AG267" s="618">
        <f>IF(AG$12=TRUE,(($F267*LIQUIDACION!$L$1046)*LIQUIDACION!$D$1045/IF(AND(LIQUIDACION!$D$1044&gt;LIQUIDACION!$B$1046,LIQUIDACION!$B$1046&gt;LIQUIDACION!$D$1043),366,365)),0)</f>
        <v>0</v>
      </c>
      <c r="AH267" s="618">
        <f>IF(AH$12=TRUE,(($G267*LIQUIDACION!$L$1046)*LIQUIDACION!$D$1045/IF(AND(LIQUIDACION!$D$1044&gt;LIQUIDACION!$B$1046,LIQUIDACION!$B$1046&gt;LIQUIDACION!$D$1043),366,365)),0)</f>
        <v>0</v>
      </c>
      <c r="AI267" s="618">
        <f>IF(AI$12=TRUE,(($H267*LIQUIDACION!$L$1047)*LIQUIDACION!$D$1045/IF(AND(LIQUIDACION!$D$1044&gt;LIQUIDACION!$B$1046,LIQUIDACION!$B$1046&gt;LIQUIDACION!$D$1043),366,365)),0)</f>
        <v>0</v>
      </c>
      <c r="AJ267" s="618">
        <f>IF(AJ$12=TRUE,(($I267*LIQUIDACION!$L$1047)*LIQUIDACION!$D$1045/IF(AND(LIQUIDACION!$D$1044&gt;LIQUIDACION!$B$1046,LIQUIDACION!$B$1046&gt;LIQUIDACION!$D$1043),366,365)),0)</f>
        <v>0</v>
      </c>
      <c r="AK267" s="618">
        <f>IF(AK$12=TRUE,(($J267*LIQUIDACION!$L$1047)*LIQUIDACION!$D$1045/IF(AND(LIQUIDACION!$D$1044&gt;LIQUIDACION!$B$1046,LIQUIDACION!$B$1046&gt;LIQUIDACION!$D$1043),366,365)),0)</f>
        <v>0</v>
      </c>
      <c r="AL267" s="618">
        <f>IF(AL$12=TRUE,(($K267*LIQUIDACION!$L$1047)*LIQUIDACION!$D$1045/IF(AND(LIQUIDACION!$D$1044&gt;LIQUIDACION!$B$1046,LIQUIDACION!$B$1046&gt;LIQUIDACION!$D$1043),366,365)),0)</f>
        <v>0</v>
      </c>
      <c r="AM267" s="618">
        <f>IF(AM$12=TRUE,(($L267*LIQUIDACION!$L$1047)*LIQUIDACION!$D$1045/IF(AND(LIQUIDACION!$D$1044&gt;LIQUIDACION!$B$1046,LIQUIDACION!$B$1046&gt;LIQUIDACION!$D$1043),366,365)),0)</f>
        <v>0</v>
      </c>
      <c r="AN267" s="618">
        <f>IF(AN$12=TRUE,(($M267*LIQUIDACION!$L$1047)*LIQUIDACION!$D$1045/IF(AND(LIQUIDACION!$D$1044&gt;LIQUIDACION!$B$1046,LIQUIDACION!$B$1046&gt;LIQUIDACION!$D$1043),366,365)),0)</f>
        <v>0</v>
      </c>
      <c r="AO267" s="618">
        <f>IF(AO$12=TRUE,(($N267*LIQUIDACION!$L$1047)*LIQUIDACION!$D$1045/IF(AND(LIQUIDACION!$D$1044&gt;LIQUIDACION!$B$1046,LIQUIDACION!$B$1046&gt;LIQUIDACION!$D$1043),366,365)),0)</f>
        <v>0</v>
      </c>
      <c r="AP267" s="618">
        <f>IF(AP$12=TRUE,(($O267*LIQUIDACION!$L$1047)*LIQUIDACION!$D$1045/IF(AND(LIQUIDACION!$D$1044&gt;LIQUIDACION!$B$1046,LIQUIDACION!$B$1046&gt;LIQUIDACION!$D$1043),366,365)),0)</f>
        <v>0</v>
      </c>
      <c r="AQ267" s="618">
        <f>IF(AQ$12=TRUE,(($P267*LIQUIDACION!$L$1047)*LIQUIDACION!$D$1045/IF(AND(LIQUIDACION!$D$1044&gt;LIQUIDACION!$B$1046,LIQUIDACION!$B$1046&gt;LIQUIDACION!$D$1043),366,365)),0)</f>
        <v>0</v>
      </c>
      <c r="AR267" s="618">
        <f>IF(AR$12=TRUE,(($Q267*LIQUIDACION!$L$1047)*LIQUIDACION!$D$1045/IF(AND(LIQUIDACION!$D$1044&gt;LIQUIDACION!$B$1046,LIQUIDACION!$B$1046&gt;LIQUIDACION!$D$1043),366,365)),0)</f>
        <v>0</v>
      </c>
      <c r="AS267" s="618">
        <f>IF(AS$12=TRUE,(($R267*LIQUIDACION!$L$1047)*LIQUIDACION!$D$1045/IF(AND(LIQUIDACION!$D$1044&gt;LIQUIDACION!$B$1046,LIQUIDACION!$B$1046&gt;LIQUIDACION!$D$1043),366,365)),0)</f>
        <v>0</v>
      </c>
      <c r="AT267" s="618">
        <f>IF(AT$12=TRUE,(($S267*LIQUIDACION!$L$1047)*LIQUIDACION!$D$1045/IF(AND(LIQUIDACION!$D$1044&gt;LIQUIDACION!$B$1046,LIQUIDACION!$B$1046&gt;LIQUIDACION!$D$1043),366,365)),0)</f>
        <v>0</v>
      </c>
      <c r="AU267" s="618">
        <f>IF(AU$12=TRUE,(($T267*LIQUIDACION!$L$1047)*LIQUIDACION!$D$1045/IF(AND(LIQUIDACION!$D$1044&gt;LIQUIDACION!$B$1046,LIQUIDACION!$B$1046&gt;LIQUIDACION!$D$1043),366,365)),0)</f>
        <v>0</v>
      </c>
      <c r="AV267" s="618">
        <f>IF(AV$12=TRUE,(($U267*LIQUIDACION!$L$1047)*LIQUIDACION!$D$1045/IF(AND(LIQUIDACION!$D$1044&gt;LIQUIDACION!$B$1046,LIQUIDACION!$B$1046&gt;LIQUIDACION!$D$1043),366,365)),0)</f>
        <v>0</v>
      </c>
      <c r="AW267" s="618">
        <f>IF(AW$12=TRUE,(($V267*LIQUIDACION!$L$1047)*LIQUIDACION!$D$1045/IF(AND(LIQUIDACION!$D$1044&gt;LIQUIDACION!$B$1046,LIQUIDACION!$B$1046&gt;LIQUIDACION!$D$1043),366,365)),0)</f>
        <v>0</v>
      </c>
      <c r="AX267" s="618">
        <f>IF(AX$12=TRUE,(($W267*LIQUIDACION!$L$1047)*LIQUIDACION!$D$1045/IF(AND(LIQUIDACION!$D$1044&gt;LIQUIDACION!$B$1046,LIQUIDACION!$B$1046&gt;LIQUIDACION!$D$1043),366,365)),0)</f>
        <v>0</v>
      </c>
    </row>
    <row r="268" spans="2:50" x14ac:dyDescent="0.25">
      <c r="B268" s="123">
        <v>256</v>
      </c>
      <c r="C268" s="125"/>
      <c r="D268" s="170"/>
      <c r="E268" s="170"/>
      <c r="F268" s="170"/>
      <c r="G268" s="170">
        <f t="shared" si="17"/>
        <v>0</v>
      </c>
      <c r="H268" s="170">
        <f t="shared" si="18"/>
        <v>0</v>
      </c>
      <c r="I268" s="170"/>
      <c r="J268" s="170"/>
      <c r="K268" s="170"/>
      <c r="L268" s="170"/>
      <c r="M268" s="170"/>
      <c r="N268" s="170"/>
      <c r="O268" s="170"/>
      <c r="P268" s="170"/>
      <c r="Q268" s="170"/>
      <c r="R268" s="170"/>
      <c r="S268" s="170"/>
      <c r="T268" s="170"/>
      <c r="U268" s="170"/>
      <c r="V268" s="170"/>
      <c r="W268" s="170"/>
      <c r="X268" s="170"/>
      <c r="Y268" s="170"/>
      <c r="Z268" s="170"/>
      <c r="AA268" s="170"/>
      <c r="AB268" s="415">
        <f t="shared" si="19"/>
        <v>0</v>
      </c>
      <c r="AC268" s="415">
        <f t="shared" si="20"/>
        <v>0</v>
      </c>
      <c r="AE268" s="618">
        <f>IF(AE$12=TRUE,(($D268*LIQUIDACION!$L$1046)*LIQUIDACION!$D$1045/IF(AND(LIQUIDACION!$D$1044&gt;LIQUIDACION!$B$1046,LIQUIDACION!$B$1046&gt;LIQUIDACION!$D$1043),366,365)),0)</f>
        <v>0</v>
      </c>
      <c r="AF268" s="618">
        <f>IF(AF$12=TRUE,(($E268*LIQUIDACION!$L$1046)*LIQUIDACION!$D$1045/IF(AND(LIQUIDACION!$D$1044&gt;LIQUIDACION!$B$1046,LIQUIDACION!$B$1046&gt;LIQUIDACION!$D$1043),366,365)),0)</f>
        <v>0</v>
      </c>
      <c r="AG268" s="618">
        <f>IF(AG$12=TRUE,(($F268*LIQUIDACION!$L$1046)*LIQUIDACION!$D$1045/IF(AND(LIQUIDACION!$D$1044&gt;LIQUIDACION!$B$1046,LIQUIDACION!$B$1046&gt;LIQUIDACION!$D$1043),366,365)),0)</f>
        <v>0</v>
      </c>
      <c r="AH268" s="618">
        <f>IF(AH$12=TRUE,(($G268*LIQUIDACION!$L$1046)*LIQUIDACION!$D$1045/IF(AND(LIQUIDACION!$D$1044&gt;LIQUIDACION!$B$1046,LIQUIDACION!$B$1046&gt;LIQUIDACION!$D$1043),366,365)),0)</f>
        <v>0</v>
      </c>
      <c r="AI268" s="618">
        <f>IF(AI$12=TRUE,(($H268*LIQUIDACION!$L$1047)*LIQUIDACION!$D$1045/IF(AND(LIQUIDACION!$D$1044&gt;LIQUIDACION!$B$1046,LIQUIDACION!$B$1046&gt;LIQUIDACION!$D$1043),366,365)),0)</f>
        <v>0</v>
      </c>
      <c r="AJ268" s="618">
        <f>IF(AJ$12=TRUE,(($I268*LIQUIDACION!$L$1047)*LIQUIDACION!$D$1045/IF(AND(LIQUIDACION!$D$1044&gt;LIQUIDACION!$B$1046,LIQUIDACION!$B$1046&gt;LIQUIDACION!$D$1043),366,365)),0)</f>
        <v>0</v>
      </c>
      <c r="AK268" s="618">
        <f>IF(AK$12=TRUE,(($J268*LIQUIDACION!$L$1047)*LIQUIDACION!$D$1045/IF(AND(LIQUIDACION!$D$1044&gt;LIQUIDACION!$B$1046,LIQUIDACION!$B$1046&gt;LIQUIDACION!$D$1043),366,365)),0)</f>
        <v>0</v>
      </c>
      <c r="AL268" s="618">
        <f>IF(AL$12=TRUE,(($K268*LIQUIDACION!$L$1047)*LIQUIDACION!$D$1045/IF(AND(LIQUIDACION!$D$1044&gt;LIQUIDACION!$B$1046,LIQUIDACION!$B$1046&gt;LIQUIDACION!$D$1043),366,365)),0)</f>
        <v>0</v>
      </c>
      <c r="AM268" s="618">
        <f>IF(AM$12=TRUE,(($L268*LIQUIDACION!$L$1047)*LIQUIDACION!$D$1045/IF(AND(LIQUIDACION!$D$1044&gt;LIQUIDACION!$B$1046,LIQUIDACION!$B$1046&gt;LIQUIDACION!$D$1043),366,365)),0)</f>
        <v>0</v>
      </c>
      <c r="AN268" s="618">
        <f>IF(AN$12=TRUE,(($M268*LIQUIDACION!$L$1047)*LIQUIDACION!$D$1045/IF(AND(LIQUIDACION!$D$1044&gt;LIQUIDACION!$B$1046,LIQUIDACION!$B$1046&gt;LIQUIDACION!$D$1043),366,365)),0)</f>
        <v>0</v>
      </c>
      <c r="AO268" s="618">
        <f>IF(AO$12=TRUE,(($N268*LIQUIDACION!$L$1047)*LIQUIDACION!$D$1045/IF(AND(LIQUIDACION!$D$1044&gt;LIQUIDACION!$B$1046,LIQUIDACION!$B$1046&gt;LIQUIDACION!$D$1043),366,365)),0)</f>
        <v>0</v>
      </c>
      <c r="AP268" s="618">
        <f>IF(AP$12=TRUE,(($O268*LIQUIDACION!$L$1047)*LIQUIDACION!$D$1045/IF(AND(LIQUIDACION!$D$1044&gt;LIQUIDACION!$B$1046,LIQUIDACION!$B$1046&gt;LIQUIDACION!$D$1043),366,365)),0)</f>
        <v>0</v>
      </c>
      <c r="AQ268" s="618">
        <f>IF(AQ$12=TRUE,(($P268*LIQUIDACION!$L$1047)*LIQUIDACION!$D$1045/IF(AND(LIQUIDACION!$D$1044&gt;LIQUIDACION!$B$1046,LIQUIDACION!$B$1046&gt;LIQUIDACION!$D$1043),366,365)),0)</f>
        <v>0</v>
      </c>
      <c r="AR268" s="618">
        <f>IF(AR$12=TRUE,(($Q268*LIQUIDACION!$L$1047)*LIQUIDACION!$D$1045/IF(AND(LIQUIDACION!$D$1044&gt;LIQUIDACION!$B$1046,LIQUIDACION!$B$1046&gt;LIQUIDACION!$D$1043),366,365)),0)</f>
        <v>0</v>
      </c>
      <c r="AS268" s="618">
        <f>IF(AS$12=TRUE,(($R268*LIQUIDACION!$L$1047)*LIQUIDACION!$D$1045/IF(AND(LIQUIDACION!$D$1044&gt;LIQUIDACION!$B$1046,LIQUIDACION!$B$1046&gt;LIQUIDACION!$D$1043),366,365)),0)</f>
        <v>0</v>
      </c>
      <c r="AT268" s="618">
        <f>IF(AT$12=TRUE,(($S268*LIQUIDACION!$L$1047)*LIQUIDACION!$D$1045/IF(AND(LIQUIDACION!$D$1044&gt;LIQUIDACION!$B$1046,LIQUIDACION!$B$1046&gt;LIQUIDACION!$D$1043),366,365)),0)</f>
        <v>0</v>
      </c>
      <c r="AU268" s="618">
        <f>IF(AU$12=TRUE,(($T268*LIQUIDACION!$L$1047)*LIQUIDACION!$D$1045/IF(AND(LIQUIDACION!$D$1044&gt;LIQUIDACION!$B$1046,LIQUIDACION!$B$1046&gt;LIQUIDACION!$D$1043),366,365)),0)</f>
        <v>0</v>
      </c>
      <c r="AV268" s="618">
        <f>IF(AV$12=TRUE,(($U268*LIQUIDACION!$L$1047)*LIQUIDACION!$D$1045/IF(AND(LIQUIDACION!$D$1044&gt;LIQUIDACION!$B$1046,LIQUIDACION!$B$1046&gt;LIQUIDACION!$D$1043),366,365)),0)</f>
        <v>0</v>
      </c>
      <c r="AW268" s="618">
        <f>IF(AW$12=TRUE,(($V268*LIQUIDACION!$L$1047)*LIQUIDACION!$D$1045/IF(AND(LIQUIDACION!$D$1044&gt;LIQUIDACION!$B$1046,LIQUIDACION!$B$1046&gt;LIQUIDACION!$D$1043),366,365)),0)</f>
        <v>0</v>
      </c>
      <c r="AX268" s="618">
        <f>IF(AX$12=TRUE,(($W268*LIQUIDACION!$L$1047)*LIQUIDACION!$D$1045/IF(AND(LIQUIDACION!$D$1044&gt;LIQUIDACION!$B$1046,LIQUIDACION!$B$1046&gt;LIQUIDACION!$D$1043),366,365)),0)</f>
        <v>0</v>
      </c>
    </row>
    <row r="269" spans="2:50" x14ac:dyDescent="0.25">
      <c r="B269" s="121">
        <v>257</v>
      </c>
      <c r="C269" s="125"/>
      <c r="D269" s="170"/>
      <c r="E269" s="170"/>
      <c r="F269" s="170"/>
      <c r="G269" s="170">
        <f t="shared" si="17"/>
        <v>0</v>
      </c>
      <c r="H269" s="170">
        <f t="shared" si="18"/>
        <v>0</v>
      </c>
      <c r="I269" s="170"/>
      <c r="J269" s="170"/>
      <c r="K269" s="170"/>
      <c r="L269" s="170"/>
      <c r="M269" s="170"/>
      <c r="N269" s="170"/>
      <c r="O269" s="170"/>
      <c r="P269" s="170"/>
      <c r="Q269" s="170"/>
      <c r="R269" s="170"/>
      <c r="S269" s="170"/>
      <c r="T269" s="170"/>
      <c r="U269" s="170"/>
      <c r="V269" s="170"/>
      <c r="W269" s="170"/>
      <c r="X269" s="170"/>
      <c r="Y269" s="170"/>
      <c r="Z269" s="170"/>
      <c r="AA269" s="170"/>
      <c r="AB269" s="415">
        <f t="shared" si="19"/>
        <v>0</v>
      </c>
      <c r="AC269" s="415">
        <f t="shared" si="20"/>
        <v>0</v>
      </c>
      <c r="AE269" s="618">
        <f>IF(AE$12=TRUE,(($D269*LIQUIDACION!$L$1046)*LIQUIDACION!$D$1045/IF(AND(LIQUIDACION!$D$1044&gt;LIQUIDACION!$B$1046,LIQUIDACION!$B$1046&gt;LIQUIDACION!$D$1043),366,365)),0)</f>
        <v>0</v>
      </c>
      <c r="AF269" s="618">
        <f>IF(AF$12=TRUE,(($E269*LIQUIDACION!$L$1046)*LIQUIDACION!$D$1045/IF(AND(LIQUIDACION!$D$1044&gt;LIQUIDACION!$B$1046,LIQUIDACION!$B$1046&gt;LIQUIDACION!$D$1043),366,365)),0)</f>
        <v>0</v>
      </c>
      <c r="AG269" s="618">
        <f>IF(AG$12=TRUE,(($F269*LIQUIDACION!$L$1046)*LIQUIDACION!$D$1045/IF(AND(LIQUIDACION!$D$1044&gt;LIQUIDACION!$B$1046,LIQUIDACION!$B$1046&gt;LIQUIDACION!$D$1043),366,365)),0)</f>
        <v>0</v>
      </c>
      <c r="AH269" s="618">
        <f>IF(AH$12=TRUE,(($G269*LIQUIDACION!$L$1046)*LIQUIDACION!$D$1045/IF(AND(LIQUIDACION!$D$1044&gt;LIQUIDACION!$B$1046,LIQUIDACION!$B$1046&gt;LIQUIDACION!$D$1043),366,365)),0)</f>
        <v>0</v>
      </c>
      <c r="AI269" s="618">
        <f>IF(AI$12=TRUE,(($H269*LIQUIDACION!$L$1047)*LIQUIDACION!$D$1045/IF(AND(LIQUIDACION!$D$1044&gt;LIQUIDACION!$B$1046,LIQUIDACION!$B$1046&gt;LIQUIDACION!$D$1043),366,365)),0)</f>
        <v>0</v>
      </c>
      <c r="AJ269" s="618">
        <f>IF(AJ$12=TRUE,(($I269*LIQUIDACION!$L$1047)*LIQUIDACION!$D$1045/IF(AND(LIQUIDACION!$D$1044&gt;LIQUIDACION!$B$1046,LIQUIDACION!$B$1046&gt;LIQUIDACION!$D$1043),366,365)),0)</f>
        <v>0</v>
      </c>
      <c r="AK269" s="618">
        <f>IF(AK$12=TRUE,(($J269*LIQUIDACION!$L$1047)*LIQUIDACION!$D$1045/IF(AND(LIQUIDACION!$D$1044&gt;LIQUIDACION!$B$1046,LIQUIDACION!$B$1046&gt;LIQUIDACION!$D$1043),366,365)),0)</f>
        <v>0</v>
      </c>
      <c r="AL269" s="618">
        <f>IF(AL$12=TRUE,(($K269*LIQUIDACION!$L$1047)*LIQUIDACION!$D$1045/IF(AND(LIQUIDACION!$D$1044&gt;LIQUIDACION!$B$1046,LIQUIDACION!$B$1046&gt;LIQUIDACION!$D$1043),366,365)),0)</f>
        <v>0</v>
      </c>
      <c r="AM269" s="618">
        <f>IF(AM$12=TRUE,(($L269*LIQUIDACION!$L$1047)*LIQUIDACION!$D$1045/IF(AND(LIQUIDACION!$D$1044&gt;LIQUIDACION!$B$1046,LIQUIDACION!$B$1046&gt;LIQUIDACION!$D$1043),366,365)),0)</f>
        <v>0</v>
      </c>
      <c r="AN269" s="618">
        <f>IF(AN$12=TRUE,(($M269*LIQUIDACION!$L$1047)*LIQUIDACION!$D$1045/IF(AND(LIQUIDACION!$D$1044&gt;LIQUIDACION!$B$1046,LIQUIDACION!$B$1046&gt;LIQUIDACION!$D$1043),366,365)),0)</f>
        <v>0</v>
      </c>
      <c r="AO269" s="618">
        <f>IF(AO$12=TRUE,(($N269*LIQUIDACION!$L$1047)*LIQUIDACION!$D$1045/IF(AND(LIQUIDACION!$D$1044&gt;LIQUIDACION!$B$1046,LIQUIDACION!$B$1046&gt;LIQUIDACION!$D$1043),366,365)),0)</f>
        <v>0</v>
      </c>
      <c r="AP269" s="618">
        <f>IF(AP$12=TRUE,(($O269*LIQUIDACION!$L$1047)*LIQUIDACION!$D$1045/IF(AND(LIQUIDACION!$D$1044&gt;LIQUIDACION!$B$1046,LIQUIDACION!$B$1046&gt;LIQUIDACION!$D$1043),366,365)),0)</f>
        <v>0</v>
      </c>
      <c r="AQ269" s="618">
        <f>IF(AQ$12=TRUE,(($P269*LIQUIDACION!$L$1047)*LIQUIDACION!$D$1045/IF(AND(LIQUIDACION!$D$1044&gt;LIQUIDACION!$B$1046,LIQUIDACION!$B$1046&gt;LIQUIDACION!$D$1043),366,365)),0)</f>
        <v>0</v>
      </c>
      <c r="AR269" s="618">
        <f>IF(AR$12=TRUE,(($Q269*LIQUIDACION!$L$1047)*LIQUIDACION!$D$1045/IF(AND(LIQUIDACION!$D$1044&gt;LIQUIDACION!$B$1046,LIQUIDACION!$B$1046&gt;LIQUIDACION!$D$1043),366,365)),0)</f>
        <v>0</v>
      </c>
      <c r="AS269" s="618">
        <f>IF(AS$12=TRUE,(($R269*LIQUIDACION!$L$1047)*LIQUIDACION!$D$1045/IF(AND(LIQUIDACION!$D$1044&gt;LIQUIDACION!$B$1046,LIQUIDACION!$B$1046&gt;LIQUIDACION!$D$1043),366,365)),0)</f>
        <v>0</v>
      </c>
      <c r="AT269" s="618">
        <f>IF(AT$12=TRUE,(($S269*LIQUIDACION!$L$1047)*LIQUIDACION!$D$1045/IF(AND(LIQUIDACION!$D$1044&gt;LIQUIDACION!$B$1046,LIQUIDACION!$B$1046&gt;LIQUIDACION!$D$1043),366,365)),0)</f>
        <v>0</v>
      </c>
      <c r="AU269" s="618">
        <f>IF(AU$12=TRUE,(($T269*LIQUIDACION!$L$1047)*LIQUIDACION!$D$1045/IF(AND(LIQUIDACION!$D$1044&gt;LIQUIDACION!$B$1046,LIQUIDACION!$B$1046&gt;LIQUIDACION!$D$1043),366,365)),0)</f>
        <v>0</v>
      </c>
      <c r="AV269" s="618">
        <f>IF(AV$12=TRUE,(($U269*LIQUIDACION!$L$1047)*LIQUIDACION!$D$1045/IF(AND(LIQUIDACION!$D$1044&gt;LIQUIDACION!$B$1046,LIQUIDACION!$B$1046&gt;LIQUIDACION!$D$1043),366,365)),0)</f>
        <v>0</v>
      </c>
      <c r="AW269" s="618">
        <f>IF(AW$12=TRUE,(($V269*LIQUIDACION!$L$1047)*LIQUIDACION!$D$1045/IF(AND(LIQUIDACION!$D$1044&gt;LIQUIDACION!$B$1046,LIQUIDACION!$B$1046&gt;LIQUIDACION!$D$1043),366,365)),0)</f>
        <v>0</v>
      </c>
      <c r="AX269" s="618">
        <f>IF(AX$12=TRUE,(($W269*LIQUIDACION!$L$1047)*LIQUIDACION!$D$1045/IF(AND(LIQUIDACION!$D$1044&gt;LIQUIDACION!$B$1046,LIQUIDACION!$B$1046&gt;LIQUIDACION!$D$1043),366,365)),0)</f>
        <v>0</v>
      </c>
    </row>
    <row r="270" spans="2:50" x14ac:dyDescent="0.25">
      <c r="B270" s="123">
        <v>258</v>
      </c>
      <c r="C270" s="125"/>
      <c r="D270" s="170"/>
      <c r="E270" s="170"/>
      <c r="F270" s="170"/>
      <c r="G270" s="170">
        <f t="shared" ref="G270:G333" si="21">IF($G$10&gt;0,$D270*$G$10,)</f>
        <v>0</v>
      </c>
      <c r="H270" s="170">
        <f t="shared" ref="H270:H333" si="22">IF($H$10&gt;0,$D270*$H$10,)</f>
        <v>0</v>
      </c>
      <c r="I270" s="170"/>
      <c r="J270" s="170"/>
      <c r="K270" s="170"/>
      <c r="L270" s="170"/>
      <c r="M270" s="170"/>
      <c r="N270" s="170"/>
      <c r="O270" s="170"/>
      <c r="P270" s="170"/>
      <c r="Q270" s="170"/>
      <c r="R270" s="170"/>
      <c r="S270" s="170"/>
      <c r="T270" s="170"/>
      <c r="U270" s="170"/>
      <c r="V270" s="170"/>
      <c r="W270" s="170"/>
      <c r="X270" s="170"/>
      <c r="Y270" s="170"/>
      <c r="Z270" s="170"/>
      <c r="AA270" s="170"/>
      <c r="AB270" s="415">
        <f t="shared" ref="AB270:AB333" si="23">SUM(AE270:AX270)</f>
        <v>0</v>
      </c>
      <c r="AC270" s="415">
        <f t="shared" ref="AC270:AC333" si="24">SUM(D270:AA270)</f>
        <v>0</v>
      </c>
      <c r="AE270" s="618">
        <f>IF(AE$12=TRUE,(($D270*LIQUIDACION!$L$1046)*LIQUIDACION!$D$1045/IF(AND(LIQUIDACION!$D$1044&gt;LIQUIDACION!$B$1046,LIQUIDACION!$B$1046&gt;LIQUIDACION!$D$1043),366,365)),0)</f>
        <v>0</v>
      </c>
      <c r="AF270" s="618">
        <f>IF(AF$12=TRUE,(($E270*LIQUIDACION!$L$1046)*LIQUIDACION!$D$1045/IF(AND(LIQUIDACION!$D$1044&gt;LIQUIDACION!$B$1046,LIQUIDACION!$B$1046&gt;LIQUIDACION!$D$1043),366,365)),0)</f>
        <v>0</v>
      </c>
      <c r="AG270" s="618">
        <f>IF(AG$12=TRUE,(($F270*LIQUIDACION!$L$1046)*LIQUIDACION!$D$1045/IF(AND(LIQUIDACION!$D$1044&gt;LIQUIDACION!$B$1046,LIQUIDACION!$B$1046&gt;LIQUIDACION!$D$1043),366,365)),0)</f>
        <v>0</v>
      </c>
      <c r="AH270" s="618">
        <f>IF(AH$12=TRUE,(($G270*LIQUIDACION!$L$1046)*LIQUIDACION!$D$1045/IF(AND(LIQUIDACION!$D$1044&gt;LIQUIDACION!$B$1046,LIQUIDACION!$B$1046&gt;LIQUIDACION!$D$1043),366,365)),0)</f>
        <v>0</v>
      </c>
      <c r="AI270" s="618">
        <f>IF(AI$12=TRUE,(($H270*LIQUIDACION!$L$1047)*LIQUIDACION!$D$1045/IF(AND(LIQUIDACION!$D$1044&gt;LIQUIDACION!$B$1046,LIQUIDACION!$B$1046&gt;LIQUIDACION!$D$1043),366,365)),0)</f>
        <v>0</v>
      </c>
      <c r="AJ270" s="618">
        <f>IF(AJ$12=TRUE,(($I270*LIQUIDACION!$L$1047)*LIQUIDACION!$D$1045/IF(AND(LIQUIDACION!$D$1044&gt;LIQUIDACION!$B$1046,LIQUIDACION!$B$1046&gt;LIQUIDACION!$D$1043),366,365)),0)</f>
        <v>0</v>
      </c>
      <c r="AK270" s="618">
        <f>IF(AK$12=TRUE,(($J270*LIQUIDACION!$L$1047)*LIQUIDACION!$D$1045/IF(AND(LIQUIDACION!$D$1044&gt;LIQUIDACION!$B$1046,LIQUIDACION!$B$1046&gt;LIQUIDACION!$D$1043),366,365)),0)</f>
        <v>0</v>
      </c>
      <c r="AL270" s="618">
        <f>IF(AL$12=TRUE,(($K270*LIQUIDACION!$L$1047)*LIQUIDACION!$D$1045/IF(AND(LIQUIDACION!$D$1044&gt;LIQUIDACION!$B$1046,LIQUIDACION!$B$1046&gt;LIQUIDACION!$D$1043),366,365)),0)</f>
        <v>0</v>
      </c>
      <c r="AM270" s="618">
        <f>IF(AM$12=TRUE,(($L270*LIQUIDACION!$L$1047)*LIQUIDACION!$D$1045/IF(AND(LIQUIDACION!$D$1044&gt;LIQUIDACION!$B$1046,LIQUIDACION!$B$1046&gt;LIQUIDACION!$D$1043),366,365)),0)</f>
        <v>0</v>
      </c>
      <c r="AN270" s="618">
        <f>IF(AN$12=TRUE,(($M270*LIQUIDACION!$L$1047)*LIQUIDACION!$D$1045/IF(AND(LIQUIDACION!$D$1044&gt;LIQUIDACION!$B$1046,LIQUIDACION!$B$1046&gt;LIQUIDACION!$D$1043),366,365)),0)</f>
        <v>0</v>
      </c>
      <c r="AO270" s="618">
        <f>IF(AO$12=TRUE,(($N270*LIQUIDACION!$L$1047)*LIQUIDACION!$D$1045/IF(AND(LIQUIDACION!$D$1044&gt;LIQUIDACION!$B$1046,LIQUIDACION!$B$1046&gt;LIQUIDACION!$D$1043),366,365)),0)</f>
        <v>0</v>
      </c>
      <c r="AP270" s="618">
        <f>IF(AP$12=TRUE,(($O270*LIQUIDACION!$L$1047)*LIQUIDACION!$D$1045/IF(AND(LIQUIDACION!$D$1044&gt;LIQUIDACION!$B$1046,LIQUIDACION!$B$1046&gt;LIQUIDACION!$D$1043),366,365)),0)</f>
        <v>0</v>
      </c>
      <c r="AQ270" s="618">
        <f>IF(AQ$12=TRUE,(($P270*LIQUIDACION!$L$1047)*LIQUIDACION!$D$1045/IF(AND(LIQUIDACION!$D$1044&gt;LIQUIDACION!$B$1046,LIQUIDACION!$B$1046&gt;LIQUIDACION!$D$1043),366,365)),0)</f>
        <v>0</v>
      </c>
      <c r="AR270" s="618">
        <f>IF(AR$12=TRUE,(($Q270*LIQUIDACION!$L$1047)*LIQUIDACION!$D$1045/IF(AND(LIQUIDACION!$D$1044&gt;LIQUIDACION!$B$1046,LIQUIDACION!$B$1046&gt;LIQUIDACION!$D$1043),366,365)),0)</f>
        <v>0</v>
      </c>
      <c r="AS270" s="618">
        <f>IF(AS$12=TRUE,(($R270*LIQUIDACION!$L$1047)*LIQUIDACION!$D$1045/IF(AND(LIQUIDACION!$D$1044&gt;LIQUIDACION!$B$1046,LIQUIDACION!$B$1046&gt;LIQUIDACION!$D$1043),366,365)),0)</f>
        <v>0</v>
      </c>
      <c r="AT270" s="618">
        <f>IF(AT$12=TRUE,(($S270*LIQUIDACION!$L$1047)*LIQUIDACION!$D$1045/IF(AND(LIQUIDACION!$D$1044&gt;LIQUIDACION!$B$1046,LIQUIDACION!$B$1046&gt;LIQUIDACION!$D$1043),366,365)),0)</f>
        <v>0</v>
      </c>
      <c r="AU270" s="618">
        <f>IF(AU$12=TRUE,(($T270*LIQUIDACION!$L$1047)*LIQUIDACION!$D$1045/IF(AND(LIQUIDACION!$D$1044&gt;LIQUIDACION!$B$1046,LIQUIDACION!$B$1046&gt;LIQUIDACION!$D$1043),366,365)),0)</f>
        <v>0</v>
      </c>
      <c r="AV270" s="618">
        <f>IF(AV$12=TRUE,(($U270*LIQUIDACION!$L$1047)*LIQUIDACION!$D$1045/IF(AND(LIQUIDACION!$D$1044&gt;LIQUIDACION!$B$1046,LIQUIDACION!$B$1046&gt;LIQUIDACION!$D$1043),366,365)),0)</f>
        <v>0</v>
      </c>
      <c r="AW270" s="618">
        <f>IF(AW$12=TRUE,(($V270*LIQUIDACION!$L$1047)*LIQUIDACION!$D$1045/IF(AND(LIQUIDACION!$D$1044&gt;LIQUIDACION!$B$1046,LIQUIDACION!$B$1046&gt;LIQUIDACION!$D$1043),366,365)),0)</f>
        <v>0</v>
      </c>
      <c r="AX270" s="618">
        <f>IF(AX$12=TRUE,(($W270*LIQUIDACION!$L$1047)*LIQUIDACION!$D$1045/IF(AND(LIQUIDACION!$D$1044&gt;LIQUIDACION!$B$1046,LIQUIDACION!$B$1046&gt;LIQUIDACION!$D$1043),366,365)),0)</f>
        <v>0</v>
      </c>
    </row>
    <row r="271" spans="2:50" x14ac:dyDescent="0.25">
      <c r="B271" s="121">
        <v>259</v>
      </c>
      <c r="C271" s="125"/>
      <c r="D271" s="170"/>
      <c r="E271" s="170"/>
      <c r="F271" s="170"/>
      <c r="G271" s="170">
        <f t="shared" si="21"/>
        <v>0</v>
      </c>
      <c r="H271" s="170">
        <f t="shared" si="22"/>
        <v>0</v>
      </c>
      <c r="I271" s="170"/>
      <c r="J271" s="170"/>
      <c r="K271" s="170"/>
      <c r="L271" s="170"/>
      <c r="M271" s="170"/>
      <c r="N271" s="170"/>
      <c r="O271" s="170"/>
      <c r="P271" s="170"/>
      <c r="Q271" s="170"/>
      <c r="R271" s="170"/>
      <c r="S271" s="170"/>
      <c r="T271" s="170"/>
      <c r="U271" s="170"/>
      <c r="V271" s="170"/>
      <c r="W271" s="170"/>
      <c r="X271" s="170"/>
      <c r="Y271" s="170"/>
      <c r="Z271" s="170"/>
      <c r="AA271" s="170"/>
      <c r="AB271" s="415">
        <f t="shared" si="23"/>
        <v>0</v>
      </c>
      <c r="AC271" s="415">
        <f t="shared" si="24"/>
        <v>0</v>
      </c>
      <c r="AE271" s="618">
        <f>IF(AE$12=TRUE,(($D271*LIQUIDACION!$L$1046)*LIQUIDACION!$D$1045/IF(AND(LIQUIDACION!$D$1044&gt;LIQUIDACION!$B$1046,LIQUIDACION!$B$1046&gt;LIQUIDACION!$D$1043),366,365)),0)</f>
        <v>0</v>
      </c>
      <c r="AF271" s="618">
        <f>IF(AF$12=TRUE,(($E271*LIQUIDACION!$L$1046)*LIQUIDACION!$D$1045/IF(AND(LIQUIDACION!$D$1044&gt;LIQUIDACION!$B$1046,LIQUIDACION!$B$1046&gt;LIQUIDACION!$D$1043),366,365)),0)</f>
        <v>0</v>
      </c>
      <c r="AG271" s="618">
        <f>IF(AG$12=TRUE,(($F271*LIQUIDACION!$L$1046)*LIQUIDACION!$D$1045/IF(AND(LIQUIDACION!$D$1044&gt;LIQUIDACION!$B$1046,LIQUIDACION!$B$1046&gt;LIQUIDACION!$D$1043),366,365)),0)</f>
        <v>0</v>
      </c>
      <c r="AH271" s="618">
        <f>IF(AH$12=TRUE,(($G271*LIQUIDACION!$L$1046)*LIQUIDACION!$D$1045/IF(AND(LIQUIDACION!$D$1044&gt;LIQUIDACION!$B$1046,LIQUIDACION!$B$1046&gt;LIQUIDACION!$D$1043),366,365)),0)</f>
        <v>0</v>
      </c>
      <c r="AI271" s="618">
        <f>IF(AI$12=TRUE,(($H271*LIQUIDACION!$L$1047)*LIQUIDACION!$D$1045/IF(AND(LIQUIDACION!$D$1044&gt;LIQUIDACION!$B$1046,LIQUIDACION!$B$1046&gt;LIQUIDACION!$D$1043),366,365)),0)</f>
        <v>0</v>
      </c>
      <c r="AJ271" s="618">
        <f>IF(AJ$12=TRUE,(($I271*LIQUIDACION!$L$1047)*LIQUIDACION!$D$1045/IF(AND(LIQUIDACION!$D$1044&gt;LIQUIDACION!$B$1046,LIQUIDACION!$B$1046&gt;LIQUIDACION!$D$1043),366,365)),0)</f>
        <v>0</v>
      </c>
      <c r="AK271" s="618">
        <f>IF(AK$12=TRUE,(($J271*LIQUIDACION!$L$1047)*LIQUIDACION!$D$1045/IF(AND(LIQUIDACION!$D$1044&gt;LIQUIDACION!$B$1046,LIQUIDACION!$B$1046&gt;LIQUIDACION!$D$1043),366,365)),0)</f>
        <v>0</v>
      </c>
      <c r="AL271" s="618">
        <f>IF(AL$12=TRUE,(($K271*LIQUIDACION!$L$1047)*LIQUIDACION!$D$1045/IF(AND(LIQUIDACION!$D$1044&gt;LIQUIDACION!$B$1046,LIQUIDACION!$B$1046&gt;LIQUIDACION!$D$1043),366,365)),0)</f>
        <v>0</v>
      </c>
      <c r="AM271" s="618">
        <f>IF(AM$12=TRUE,(($L271*LIQUIDACION!$L$1047)*LIQUIDACION!$D$1045/IF(AND(LIQUIDACION!$D$1044&gt;LIQUIDACION!$B$1046,LIQUIDACION!$B$1046&gt;LIQUIDACION!$D$1043),366,365)),0)</f>
        <v>0</v>
      </c>
      <c r="AN271" s="618">
        <f>IF(AN$12=TRUE,(($M271*LIQUIDACION!$L$1047)*LIQUIDACION!$D$1045/IF(AND(LIQUIDACION!$D$1044&gt;LIQUIDACION!$B$1046,LIQUIDACION!$B$1046&gt;LIQUIDACION!$D$1043),366,365)),0)</f>
        <v>0</v>
      </c>
      <c r="AO271" s="618">
        <f>IF(AO$12=TRUE,(($N271*LIQUIDACION!$L$1047)*LIQUIDACION!$D$1045/IF(AND(LIQUIDACION!$D$1044&gt;LIQUIDACION!$B$1046,LIQUIDACION!$B$1046&gt;LIQUIDACION!$D$1043),366,365)),0)</f>
        <v>0</v>
      </c>
      <c r="AP271" s="618">
        <f>IF(AP$12=TRUE,(($O271*LIQUIDACION!$L$1047)*LIQUIDACION!$D$1045/IF(AND(LIQUIDACION!$D$1044&gt;LIQUIDACION!$B$1046,LIQUIDACION!$B$1046&gt;LIQUIDACION!$D$1043),366,365)),0)</f>
        <v>0</v>
      </c>
      <c r="AQ271" s="618">
        <f>IF(AQ$12=TRUE,(($P271*LIQUIDACION!$L$1047)*LIQUIDACION!$D$1045/IF(AND(LIQUIDACION!$D$1044&gt;LIQUIDACION!$B$1046,LIQUIDACION!$B$1046&gt;LIQUIDACION!$D$1043),366,365)),0)</f>
        <v>0</v>
      </c>
      <c r="AR271" s="618">
        <f>IF(AR$12=TRUE,(($Q271*LIQUIDACION!$L$1047)*LIQUIDACION!$D$1045/IF(AND(LIQUIDACION!$D$1044&gt;LIQUIDACION!$B$1046,LIQUIDACION!$B$1046&gt;LIQUIDACION!$D$1043),366,365)),0)</f>
        <v>0</v>
      </c>
      <c r="AS271" s="618">
        <f>IF(AS$12=TRUE,(($R271*LIQUIDACION!$L$1047)*LIQUIDACION!$D$1045/IF(AND(LIQUIDACION!$D$1044&gt;LIQUIDACION!$B$1046,LIQUIDACION!$B$1046&gt;LIQUIDACION!$D$1043),366,365)),0)</f>
        <v>0</v>
      </c>
      <c r="AT271" s="618">
        <f>IF(AT$12=TRUE,(($S271*LIQUIDACION!$L$1047)*LIQUIDACION!$D$1045/IF(AND(LIQUIDACION!$D$1044&gt;LIQUIDACION!$B$1046,LIQUIDACION!$B$1046&gt;LIQUIDACION!$D$1043),366,365)),0)</f>
        <v>0</v>
      </c>
      <c r="AU271" s="618">
        <f>IF(AU$12=TRUE,(($T271*LIQUIDACION!$L$1047)*LIQUIDACION!$D$1045/IF(AND(LIQUIDACION!$D$1044&gt;LIQUIDACION!$B$1046,LIQUIDACION!$B$1046&gt;LIQUIDACION!$D$1043),366,365)),0)</f>
        <v>0</v>
      </c>
      <c r="AV271" s="618">
        <f>IF(AV$12=TRUE,(($U271*LIQUIDACION!$L$1047)*LIQUIDACION!$D$1045/IF(AND(LIQUIDACION!$D$1044&gt;LIQUIDACION!$B$1046,LIQUIDACION!$B$1046&gt;LIQUIDACION!$D$1043),366,365)),0)</f>
        <v>0</v>
      </c>
      <c r="AW271" s="618">
        <f>IF(AW$12=TRUE,(($V271*LIQUIDACION!$L$1047)*LIQUIDACION!$D$1045/IF(AND(LIQUIDACION!$D$1044&gt;LIQUIDACION!$B$1046,LIQUIDACION!$B$1046&gt;LIQUIDACION!$D$1043),366,365)),0)</f>
        <v>0</v>
      </c>
      <c r="AX271" s="618">
        <f>IF(AX$12=TRUE,(($W271*LIQUIDACION!$L$1047)*LIQUIDACION!$D$1045/IF(AND(LIQUIDACION!$D$1044&gt;LIQUIDACION!$B$1046,LIQUIDACION!$B$1046&gt;LIQUIDACION!$D$1043),366,365)),0)</f>
        <v>0</v>
      </c>
    </row>
    <row r="272" spans="2:50" x14ac:dyDescent="0.25">
      <c r="B272" s="123">
        <v>260</v>
      </c>
      <c r="C272" s="125"/>
      <c r="D272" s="170"/>
      <c r="E272" s="170"/>
      <c r="F272" s="170"/>
      <c r="G272" s="170">
        <f t="shared" si="21"/>
        <v>0</v>
      </c>
      <c r="H272" s="170">
        <f t="shared" si="22"/>
        <v>0</v>
      </c>
      <c r="I272" s="170"/>
      <c r="J272" s="170"/>
      <c r="K272" s="170"/>
      <c r="L272" s="170"/>
      <c r="M272" s="170"/>
      <c r="N272" s="170"/>
      <c r="O272" s="170"/>
      <c r="P272" s="170"/>
      <c r="Q272" s="170"/>
      <c r="R272" s="170"/>
      <c r="S272" s="170"/>
      <c r="T272" s="170"/>
      <c r="U272" s="170"/>
      <c r="V272" s="170"/>
      <c r="W272" s="170"/>
      <c r="X272" s="170"/>
      <c r="Y272" s="170"/>
      <c r="Z272" s="170"/>
      <c r="AA272" s="170"/>
      <c r="AB272" s="415">
        <f t="shared" si="23"/>
        <v>0</v>
      </c>
      <c r="AC272" s="415">
        <f t="shared" si="24"/>
        <v>0</v>
      </c>
      <c r="AE272" s="618">
        <f>IF(AE$12=TRUE,(($D272*LIQUIDACION!$L$1046)*LIQUIDACION!$D$1045/IF(AND(LIQUIDACION!$D$1044&gt;LIQUIDACION!$B$1046,LIQUIDACION!$B$1046&gt;LIQUIDACION!$D$1043),366,365)),0)</f>
        <v>0</v>
      </c>
      <c r="AF272" s="618">
        <f>IF(AF$12=TRUE,(($E272*LIQUIDACION!$L$1046)*LIQUIDACION!$D$1045/IF(AND(LIQUIDACION!$D$1044&gt;LIQUIDACION!$B$1046,LIQUIDACION!$B$1046&gt;LIQUIDACION!$D$1043),366,365)),0)</f>
        <v>0</v>
      </c>
      <c r="AG272" s="618">
        <f>IF(AG$12=TRUE,(($F272*LIQUIDACION!$L$1046)*LIQUIDACION!$D$1045/IF(AND(LIQUIDACION!$D$1044&gt;LIQUIDACION!$B$1046,LIQUIDACION!$B$1046&gt;LIQUIDACION!$D$1043),366,365)),0)</f>
        <v>0</v>
      </c>
      <c r="AH272" s="618">
        <f>IF(AH$12=TRUE,(($G272*LIQUIDACION!$L$1046)*LIQUIDACION!$D$1045/IF(AND(LIQUIDACION!$D$1044&gt;LIQUIDACION!$B$1046,LIQUIDACION!$B$1046&gt;LIQUIDACION!$D$1043),366,365)),0)</f>
        <v>0</v>
      </c>
      <c r="AI272" s="618">
        <f>IF(AI$12=TRUE,(($H272*LIQUIDACION!$L$1047)*LIQUIDACION!$D$1045/IF(AND(LIQUIDACION!$D$1044&gt;LIQUIDACION!$B$1046,LIQUIDACION!$B$1046&gt;LIQUIDACION!$D$1043),366,365)),0)</f>
        <v>0</v>
      </c>
      <c r="AJ272" s="618">
        <f>IF(AJ$12=TRUE,(($I272*LIQUIDACION!$L$1047)*LIQUIDACION!$D$1045/IF(AND(LIQUIDACION!$D$1044&gt;LIQUIDACION!$B$1046,LIQUIDACION!$B$1046&gt;LIQUIDACION!$D$1043),366,365)),0)</f>
        <v>0</v>
      </c>
      <c r="AK272" s="618">
        <f>IF(AK$12=TRUE,(($J272*LIQUIDACION!$L$1047)*LIQUIDACION!$D$1045/IF(AND(LIQUIDACION!$D$1044&gt;LIQUIDACION!$B$1046,LIQUIDACION!$B$1046&gt;LIQUIDACION!$D$1043),366,365)),0)</f>
        <v>0</v>
      </c>
      <c r="AL272" s="618">
        <f>IF(AL$12=TRUE,(($K272*LIQUIDACION!$L$1047)*LIQUIDACION!$D$1045/IF(AND(LIQUIDACION!$D$1044&gt;LIQUIDACION!$B$1046,LIQUIDACION!$B$1046&gt;LIQUIDACION!$D$1043),366,365)),0)</f>
        <v>0</v>
      </c>
      <c r="AM272" s="618">
        <f>IF(AM$12=TRUE,(($L272*LIQUIDACION!$L$1047)*LIQUIDACION!$D$1045/IF(AND(LIQUIDACION!$D$1044&gt;LIQUIDACION!$B$1046,LIQUIDACION!$B$1046&gt;LIQUIDACION!$D$1043),366,365)),0)</f>
        <v>0</v>
      </c>
      <c r="AN272" s="618">
        <f>IF(AN$12=TRUE,(($M272*LIQUIDACION!$L$1047)*LIQUIDACION!$D$1045/IF(AND(LIQUIDACION!$D$1044&gt;LIQUIDACION!$B$1046,LIQUIDACION!$B$1046&gt;LIQUIDACION!$D$1043),366,365)),0)</f>
        <v>0</v>
      </c>
      <c r="AO272" s="618">
        <f>IF(AO$12=TRUE,(($N272*LIQUIDACION!$L$1047)*LIQUIDACION!$D$1045/IF(AND(LIQUIDACION!$D$1044&gt;LIQUIDACION!$B$1046,LIQUIDACION!$B$1046&gt;LIQUIDACION!$D$1043),366,365)),0)</f>
        <v>0</v>
      </c>
      <c r="AP272" s="618">
        <f>IF(AP$12=TRUE,(($O272*LIQUIDACION!$L$1047)*LIQUIDACION!$D$1045/IF(AND(LIQUIDACION!$D$1044&gt;LIQUIDACION!$B$1046,LIQUIDACION!$B$1046&gt;LIQUIDACION!$D$1043),366,365)),0)</f>
        <v>0</v>
      </c>
      <c r="AQ272" s="618">
        <f>IF(AQ$12=TRUE,(($P272*LIQUIDACION!$L$1047)*LIQUIDACION!$D$1045/IF(AND(LIQUIDACION!$D$1044&gt;LIQUIDACION!$B$1046,LIQUIDACION!$B$1046&gt;LIQUIDACION!$D$1043),366,365)),0)</f>
        <v>0</v>
      </c>
      <c r="AR272" s="618">
        <f>IF(AR$12=TRUE,(($Q272*LIQUIDACION!$L$1047)*LIQUIDACION!$D$1045/IF(AND(LIQUIDACION!$D$1044&gt;LIQUIDACION!$B$1046,LIQUIDACION!$B$1046&gt;LIQUIDACION!$D$1043),366,365)),0)</f>
        <v>0</v>
      </c>
      <c r="AS272" s="618">
        <f>IF(AS$12=TRUE,(($R272*LIQUIDACION!$L$1047)*LIQUIDACION!$D$1045/IF(AND(LIQUIDACION!$D$1044&gt;LIQUIDACION!$B$1046,LIQUIDACION!$B$1046&gt;LIQUIDACION!$D$1043),366,365)),0)</f>
        <v>0</v>
      </c>
      <c r="AT272" s="618">
        <f>IF(AT$12=TRUE,(($S272*LIQUIDACION!$L$1047)*LIQUIDACION!$D$1045/IF(AND(LIQUIDACION!$D$1044&gt;LIQUIDACION!$B$1046,LIQUIDACION!$B$1046&gt;LIQUIDACION!$D$1043),366,365)),0)</f>
        <v>0</v>
      </c>
      <c r="AU272" s="618">
        <f>IF(AU$12=TRUE,(($T272*LIQUIDACION!$L$1047)*LIQUIDACION!$D$1045/IF(AND(LIQUIDACION!$D$1044&gt;LIQUIDACION!$B$1046,LIQUIDACION!$B$1046&gt;LIQUIDACION!$D$1043),366,365)),0)</f>
        <v>0</v>
      </c>
      <c r="AV272" s="618">
        <f>IF(AV$12=TRUE,(($U272*LIQUIDACION!$L$1047)*LIQUIDACION!$D$1045/IF(AND(LIQUIDACION!$D$1044&gt;LIQUIDACION!$B$1046,LIQUIDACION!$B$1046&gt;LIQUIDACION!$D$1043),366,365)),0)</f>
        <v>0</v>
      </c>
      <c r="AW272" s="618">
        <f>IF(AW$12=TRUE,(($V272*LIQUIDACION!$L$1047)*LIQUIDACION!$D$1045/IF(AND(LIQUIDACION!$D$1044&gt;LIQUIDACION!$B$1046,LIQUIDACION!$B$1046&gt;LIQUIDACION!$D$1043),366,365)),0)</f>
        <v>0</v>
      </c>
      <c r="AX272" s="618">
        <f>IF(AX$12=TRUE,(($W272*LIQUIDACION!$L$1047)*LIQUIDACION!$D$1045/IF(AND(LIQUIDACION!$D$1044&gt;LIQUIDACION!$B$1046,LIQUIDACION!$B$1046&gt;LIQUIDACION!$D$1043),366,365)),0)</f>
        <v>0</v>
      </c>
    </row>
    <row r="273" spans="2:50" x14ac:dyDescent="0.25">
      <c r="B273" s="121">
        <v>261</v>
      </c>
      <c r="C273" s="125"/>
      <c r="D273" s="170"/>
      <c r="E273" s="170"/>
      <c r="F273" s="170"/>
      <c r="G273" s="170">
        <f t="shared" si="21"/>
        <v>0</v>
      </c>
      <c r="H273" s="170">
        <f t="shared" si="22"/>
        <v>0</v>
      </c>
      <c r="I273" s="170"/>
      <c r="J273" s="170"/>
      <c r="K273" s="170"/>
      <c r="L273" s="170"/>
      <c r="M273" s="170"/>
      <c r="N273" s="170"/>
      <c r="O273" s="170"/>
      <c r="P273" s="170"/>
      <c r="Q273" s="170"/>
      <c r="R273" s="170"/>
      <c r="S273" s="170"/>
      <c r="T273" s="170"/>
      <c r="U273" s="170"/>
      <c r="V273" s="170"/>
      <c r="W273" s="170"/>
      <c r="X273" s="170"/>
      <c r="Y273" s="170"/>
      <c r="Z273" s="170"/>
      <c r="AA273" s="170"/>
      <c r="AB273" s="415">
        <f t="shared" si="23"/>
        <v>0</v>
      </c>
      <c r="AC273" s="415">
        <f t="shared" si="24"/>
        <v>0</v>
      </c>
      <c r="AE273" s="618">
        <f>IF(AE$12=TRUE,(($D273*LIQUIDACION!$L$1046)*LIQUIDACION!$D$1045/IF(AND(LIQUIDACION!$D$1044&gt;LIQUIDACION!$B$1046,LIQUIDACION!$B$1046&gt;LIQUIDACION!$D$1043),366,365)),0)</f>
        <v>0</v>
      </c>
      <c r="AF273" s="618">
        <f>IF(AF$12=TRUE,(($E273*LIQUIDACION!$L$1046)*LIQUIDACION!$D$1045/IF(AND(LIQUIDACION!$D$1044&gt;LIQUIDACION!$B$1046,LIQUIDACION!$B$1046&gt;LIQUIDACION!$D$1043),366,365)),0)</f>
        <v>0</v>
      </c>
      <c r="AG273" s="618">
        <f>IF(AG$12=TRUE,(($F273*LIQUIDACION!$L$1046)*LIQUIDACION!$D$1045/IF(AND(LIQUIDACION!$D$1044&gt;LIQUIDACION!$B$1046,LIQUIDACION!$B$1046&gt;LIQUIDACION!$D$1043),366,365)),0)</f>
        <v>0</v>
      </c>
      <c r="AH273" s="618">
        <f>IF(AH$12=TRUE,(($G273*LIQUIDACION!$L$1046)*LIQUIDACION!$D$1045/IF(AND(LIQUIDACION!$D$1044&gt;LIQUIDACION!$B$1046,LIQUIDACION!$B$1046&gt;LIQUIDACION!$D$1043),366,365)),0)</f>
        <v>0</v>
      </c>
      <c r="AI273" s="618">
        <f>IF(AI$12=TRUE,(($H273*LIQUIDACION!$L$1047)*LIQUIDACION!$D$1045/IF(AND(LIQUIDACION!$D$1044&gt;LIQUIDACION!$B$1046,LIQUIDACION!$B$1046&gt;LIQUIDACION!$D$1043),366,365)),0)</f>
        <v>0</v>
      </c>
      <c r="AJ273" s="618">
        <f>IF(AJ$12=TRUE,(($I273*LIQUIDACION!$L$1047)*LIQUIDACION!$D$1045/IF(AND(LIQUIDACION!$D$1044&gt;LIQUIDACION!$B$1046,LIQUIDACION!$B$1046&gt;LIQUIDACION!$D$1043),366,365)),0)</f>
        <v>0</v>
      </c>
      <c r="AK273" s="618">
        <f>IF(AK$12=TRUE,(($J273*LIQUIDACION!$L$1047)*LIQUIDACION!$D$1045/IF(AND(LIQUIDACION!$D$1044&gt;LIQUIDACION!$B$1046,LIQUIDACION!$B$1046&gt;LIQUIDACION!$D$1043),366,365)),0)</f>
        <v>0</v>
      </c>
      <c r="AL273" s="618">
        <f>IF(AL$12=TRUE,(($K273*LIQUIDACION!$L$1047)*LIQUIDACION!$D$1045/IF(AND(LIQUIDACION!$D$1044&gt;LIQUIDACION!$B$1046,LIQUIDACION!$B$1046&gt;LIQUIDACION!$D$1043),366,365)),0)</f>
        <v>0</v>
      </c>
      <c r="AM273" s="618">
        <f>IF(AM$12=TRUE,(($L273*LIQUIDACION!$L$1047)*LIQUIDACION!$D$1045/IF(AND(LIQUIDACION!$D$1044&gt;LIQUIDACION!$B$1046,LIQUIDACION!$B$1046&gt;LIQUIDACION!$D$1043),366,365)),0)</f>
        <v>0</v>
      </c>
      <c r="AN273" s="618">
        <f>IF(AN$12=TRUE,(($M273*LIQUIDACION!$L$1047)*LIQUIDACION!$D$1045/IF(AND(LIQUIDACION!$D$1044&gt;LIQUIDACION!$B$1046,LIQUIDACION!$B$1046&gt;LIQUIDACION!$D$1043),366,365)),0)</f>
        <v>0</v>
      </c>
      <c r="AO273" s="618">
        <f>IF(AO$12=TRUE,(($N273*LIQUIDACION!$L$1047)*LIQUIDACION!$D$1045/IF(AND(LIQUIDACION!$D$1044&gt;LIQUIDACION!$B$1046,LIQUIDACION!$B$1046&gt;LIQUIDACION!$D$1043),366,365)),0)</f>
        <v>0</v>
      </c>
      <c r="AP273" s="618">
        <f>IF(AP$12=TRUE,(($O273*LIQUIDACION!$L$1047)*LIQUIDACION!$D$1045/IF(AND(LIQUIDACION!$D$1044&gt;LIQUIDACION!$B$1046,LIQUIDACION!$B$1046&gt;LIQUIDACION!$D$1043),366,365)),0)</f>
        <v>0</v>
      </c>
      <c r="AQ273" s="618">
        <f>IF(AQ$12=TRUE,(($P273*LIQUIDACION!$L$1047)*LIQUIDACION!$D$1045/IF(AND(LIQUIDACION!$D$1044&gt;LIQUIDACION!$B$1046,LIQUIDACION!$B$1046&gt;LIQUIDACION!$D$1043),366,365)),0)</f>
        <v>0</v>
      </c>
      <c r="AR273" s="618">
        <f>IF(AR$12=TRUE,(($Q273*LIQUIDACION!$L$1047)*LIQUIDACION!$D$1045/IF(AND(LIQUIDACION!$D$1044&gt;LIQUIDACION!$B$1046,LIQUIDACION!$B$1046&gt;LIQUIDACION!$D$1043),366,365)),0)</f>
        <v>0</v>
      </c>
      <c r="AS273" s="618">
        <f>IF(AS$12=TRUE,(($R273*LIQUIDACION!$L$1047)*LIQUIDACION!$D$1045/IF(AND(LIQUIDACION!$D$1044&gt;LIQUIDACION!$B$1046,LIQUIDACION!$B$1046&gt;LIQUIDACION!$D$1043),366,365)),0)</f>
        <v>0</v>
      </c>
      <c r="AT273" s="618">
        <f>IF(AT$12=TRUE,(($S273*LIQUIDACION!$L$1047)*LIQUIDACION!$D$1045/IF(AND(LIQUIDACION!$D$1044&gt;LIQUIDACION!$B$1046,LIQUIDACION!$B$1046&gt;LIQUIDACION!$D$1043),366,365)),0)</f>
        <v>0</v>
      </c>
      <c r="AU273" s="618">
        <f>IF(AU$12=TRUE,(($T273*LIQUIDACION!$L$1047)*LIQUIDACION!$D$1045/IF(AND(LIQUIDACION!$D$1044&gt;LIQUIDACION!$B$1046,LIQUIDACION!$B$1046&gt;LIQUIDACION!$D$1043),366,365)),0)</f>
        <v>0</v>
      </c>
      <c r="AV273" s="618">
        <f>IF(AV$12=TRUE,(($U273*LIQUIDACION!$L$1047)*LIQUIDACION!$D$1045/IF(AND(LIQUIDACION!$D$1044&gt;LIQUIDACION!$B$1046,LIQUIDACION!$B$1046&gt;LIQUIDACION!$D$1043),366,365)),0)</f>
        <v>0</v>
      </c>
      <c r="AW273" s="618">
        <f>IF(AW$12=TRUE,(($V273*LIQUIDACION!$L$1047)*LIQUIDACION!$D$1045/IF(AND(LIQUIDACION!$D$1044&gt;LIQUIDACION!$B$1046,LIQUIDACION!$B$1046&gt;LIQUIDACION!$D$1043),366,365)),0)</f>
        <v>0</v>
      </c>
      <c r="AX273" s="618">
        <f>IF(AX$12=TRUE,(($W273*LIQUIDACION!$L$1047)*LIQUIDACION!$D$1045/IF(AND(LIQUIDACION!$D$1044&gt;LIQUIDACION!$B$1046,LIQUIDACION!$B$1046&gt;LIQUIDACION!$D$1043),366,365)),0)</f>
        <v>0</v>
      </c>
    </row>
    <row r="274" spans="2:50" x14ac:dyDescent="0.25">
      <c r="B274" s="123">
        <v>262</v>
      </c>
      <c r="C274" s="125"/>
      <c r="D274" s="170"/>
      <c r="E274" s="170"/>
      <c r="F274" s="170"/>
      <c r="G274" s="170">
        <f t="shared" si="21"/>
        <v>0</v>
      </c>
      <c r="H274" s="170">
        <f t="shared" si="22"/>
        <v>0</v>
      </c>
      <c r="I274" s="170"/>
      <c r="J274" s="170"/>
      <c r="K274" s="170"/>
      <c r="L274" s="170"/>
      <c r="M274" s="170"/>
      <c r="N274" s="170"/>
      <c r="O274" s="170"/>
      <c r="P274" s="170"/>
      <c r="Q274" s="170"/>
      <c r="R274" s="170"/>
      <c r="S274" s="170"/>
      <c r="T274" s="170"/>
      <c r="U274" s="170"/>
      <c r="V274" s="170"/>
      <c r="W274" s="170"/>
      <c r="X274" s="170"/>
      <c r="Y274" s="170"/>
      <c r="Z274" s="170"/>
      <c r="AA274" s="170"/>
      <c r="AB274" s="415">
        <f t="shared" si="23"/>
        <v>0</v>
      </c>
      <c r="AC274" s="415">
        <f t="shared" si="24"/>
        <v>0</v>
      </c>
      <c r="AE274" s="618">
        <f>IF(AE$12=TRUE,(($D274*LIQUIDACION!$L$1046)*LIQUIDACION!$D$1045/IF(AND(LIQUIDACION!$D$1044&gt;LIQUIDACION!$B$1046,LIQUIDACION!$B$1046&gt;LIQUIDACION!$D$1043),366,365)),0)</f>
        <v>0</v>
      </c>
      <c r="AF274" s="618">
        <f>IF(AF$12=TRUE,(($E274*LIQUIDACION!$L$1046)*LIQUIDACION!$D$1045/IF(AND(LIQUIDACION!$D$1044&gt;LIQUIDACION!$B$1046,LIQUIDACION!$B$1046&gt;LIQUIDACION!$D$1043),366,365)),0)</f>
        <v>0</v>
      </c>
      <c r="AG274" s="618">
        <f>IF(AG$12=TRUE,(($F274*LIQUIDACION!$L$1046)*LIQUIDACION!$D$1045/IF(AND(LIQUIDACION!$D$1044&gt;LIQUIDACION!$B$1046,LIQUIDACION!$B$1046&gt;LIQUIDACION!$D$1043),366,365)),0)</f>
        <v>0</v>
      </c>
      <c r="AH274" s="618">
        <f>IF(AH$12=TRUE,(($G274*LIQUIDACION!$L$1046)*LIQUIDACION!$D$1045/IF(AND(LIQUIDACION!$D$1044&gt;LIQUIDACION!$B$1046,LIQUIDACION!$B$1046&gt;LIQUIDACION!$D$1043),366,365)),0)</f>
        <v>0</v>
      </c>
      <c r="AI274" s="618">
        <f>IF(AI$12=TRUE,(($H274*LIQUIDACION!$L$1047)*LIQUIDACION!$D$1045/IF(AND(LIQUIDACION!$D$1044&gt;LIQUIDACION!$B$1046,LIQUIDACION!$B$1046&gt;LIQUIDACION!$D$1043),366,365)),0)</f>
        <v>0</v>
      </c>
      <c r="AJ274" s="618">
        <f>IF(AJ$12=TRUE,(($I274*LIQUIDACION!$L$1047)*LIQUIDACION!$D$1045/IF(AND(LIQUIDACION!$D$1044&gt;LIQUIDACION!$B$1046,LIQUIDACION!$B$1046&gt;LIQUIDACION!$D$1043),366,365)),0)</f>
        <v>0</v>
      </c>
      <c r="AK274" s="618">
        <f>IF(AK$12=TRUE,(($J274*LIQUIDACION!$L$1047)*LIQUIDACION!$D$1045/IF(AND(LIQUIDACION!$D$1044&gt;LIQUIDACION!$B$1046,LIQUIDACION!$B$1046&gt;LIQUIDACION!$D$1043),366,365)),0)</f>
        <v>0</v>
      </c>
      <c r="AL274" s="618">
        <f>IF(AL$12=TRUE,(($K274*LIQUIDACION!$L$1047)*LIQUIDACION!$D$1045/IF(AND(LIQUIDACION!$D$1044&gt;LIQUIDACION!$B$1046,LIQUIDACION!$B$1046&gt;LIQUIDACION!$D$1043),366,365)),0)</f>
        <v>0</v>
      </c>
      <c r="AM274" s="618">
        <f>IF(AM$12=TRUE,(($L274*LIQUIDACION!$L$1047)*LIQUIDACION!$D$1045/IF(AND(LIQUIDACION!$D$1044&gt;LIQUIDACION!$B$1046,LIQUIDACION!$B$1046&gt;LIQUIDACION!$D$1043),366,365)),0)</f>
        <v>0</v>
      </c>
      <c r="AN274" s="618">
        <f>IF(AN$12=TRUE,(($M274*LIQUIDACION!$L$1047)*LIQUIDACION!$D$1045/IF(AND(LIQUIDACION!$D$1044&gt;LIQUIDACION!$B$1046,LIQUIDACION!$B$1046&gt;LIQUIDACION!$D$1043),366,365)),0)</f>
        <v>0</v>
      </c>
      <c r="AO274" s="618">
        <f>IF(AO$12=TRUE,(($N274*LIQUIDACION!$L$1047)*LIQUIDACION!$D$1045/IF(AND(LIQUIDACION!$D$1044&gt;LIQUIDACION!$B$1046,LIQUIDACION!$B$1046&gt;LIQUIDACION!$D$1043),366,365)),0)</f>
        <v>0</v>
      </c>
      <c r="AP274" s="618">
        <f>IF(AP$12=TRUE,(($O274*LIQUIDACION!$L$1047)*LIQUIDACION!$D$1045/IF(AND(LIQUIDACION!$D$1044&gt;LIQUIDACION!$B$1046,LIQUIDACION!$B$1046&gt;LIQUIDACION!$D$1043),366,365)),0)</f>
        <v>0</v>
      </c>
      <c r="AQ274" s="618">
        <f>IF(AQ$12=TRUE,(($P274*LIQUIDACION!$L$1047)*LIQUIDACION!$D$1045/IF(AND(LIQUIDACION!$D$1044&gt;LIQUIDACION!$B$1046,LIQUIDACION!$B$1046&gt;LIQUIDACION!$D$1043),366,365)),0)</f>
        <v>0</v>
      </c>
      <c r="AR274" s="618">
        <f>IF(AR$12=TRUE,(($Q274*LIQUIDACION!$L$1047)*LIQUIDACION!$D$1045/IF(AND(LIQUIDACION!$D$1044&gt;LIQUIDACION!$B$1046,LIQUIDACION!$B$1046&gt;LIQUIDACION!$D$1043),366,365)),0)</f>
        <v>0</v>
      </c>
      <c r="AS274" s="618">
        <f>IF(AS$12=TRUE,(($R274*LIQUIDACION!$L$1047)*LIQUIDACION!$D$1045/IF(AND(LIQUIDACION!$D$1044&gt;LIQUIDACION!$B$1046,LIQUIDACION!$B$1046&gt;LIQUIDACION!$D$1043),366,365)),0)</f>
        <v>0</v>
      </c>
      <c r="AT274" s="618">
        <f>IF(AT$12=TRUE,(($S274*LIQUIDACION!$L$1047)*LIQUIDACION!$D$1045/IF(AND(LIQUIDACION!$D$1044&gt;LIQUIDACION!$B$1046,LIQUIDACION!$B$1046&gt;LIQUIDACION!$D$1043),366,365)),0)</f>
        <v>0</v>
      </c>
      <c r="AU274" s="618">
        <f>IF(AU$12=TRUE,(($T274*LIQUIDACION!$L$1047)*LIQUIDACION!$D$1045/IF(AND(LIQUIDACION!$D$1044&gt;LIQUIDACION!$B$1046,LIQUIDACION!$B$1046&gt;LIQUIDACION!$D$1043),366,365)),0)</f>
        <v>0</v>
      </c>
      <c r="AV274" s="618">
        <f>IF(AV$12=TRUE,(($U274*LIQUIDACION!$L$1047)*LIQUIDACION!$D$1045/IF(AND(LIQUIDACION!$D$1044&gt;LIQUIDACION!$B$1046,LIQUIDACION!$B$1046&gt;LIQUIDACION!$D$1043),366,365)),0)</f>
        <v>0</v>
      </c>
      <c r="AW274" s="618">
        <f>IF(AW$12=TRUE,(($V274*LIQUIDACION!$L$1047)*LIQUIDACION!$D$1045/IF(AND(LIQUIDACION!$D$1044&gt;LIQUIDACION!$B$1046,LIQUIDACION!$B$1046&gt;LIQUIDACION!$D$1043),366,365)),0)</f>
        <v>0</v>
      </c>
      <c r="AX274" s="618">
        <f>IF(AX$12=TRUE,(($W274*LIQUIDACION!$L$1047)*LIQUIDACION!$D$1045/IF(AND(LIQUIDACION!$D$1044&gt;LIQUIDACION!$B$1046,LIQUIDACION!$B$1046&gt;LIQUIDACION!$D$1043),366,365)),0)</f>
        <v>0</v>
      </c>
    </row>
    <row r="275" spans="2:50" x14ac:dyDescent="0.25">
      <c r="B275" s="121">
        <v>263</v>
      </c>
      <c r="C275" s="125"/>
      <c r="D275" s="170"/>
      <c r="E275" s="170"/>
      <c r="F275" s="170"/>
      <c r="G275" s="170">
        <f t="shared" si="21"/>
        <v>0</v>
      </c>
      <c r="H275" s="170">
        <f t="shared" si="22"/>
        <v>0</v>
      </c>
      <c r="I275" s="170"/>
      <c r="J275" s="170"/>
      <c r="K275" s="170"/>
      <c r="L275" s="170"/>
      <c r="M275" s="170"/>
      <c r="N275" s="170"/>
      <c r="O275" s="170"/>
      <c r="P275" s="170"/>
      <c r="Q275" s="170"/>
      <c r="R275" s="170"/>
      <c r="S275" s="170"/>
      <c r="T275" s="170"/>
      <c r="U275" s="170"/>
      <c r="V275" s="170"/>
      <c r="W275" s="170"/>
      <c r="X275" s="170"/>
      <c r="Y275" s="170"/>
      <c r="Z275" s="170"/>
      <c r="AA275" s="170"/>
      <c r="AB275" s="415">
        <f t="shared" si="23"/>
        <v>0</v>
      </c>
      <c r="AC275" s="415">
        <f t="shared" si="24"/>
        <v>0</v>
      </c>
      <c r="AE275" s="618">
        <f>IF(AE$12=TRUE,(($D275*LIQUIDACION!$L$1046)*LIQUIDACION!$D$1045/IF(AND(LIQUIDACION!$D$1044&gt;LIQUIDACION!$B$1046,LIQUIDACION!$B$1046&gt;LIQUIDACION!$D$1043),366,365)),0)</f>
        <v>0</v>
      </c>
      <c r="AF275" s="618">
        <f>IF(AF$12=TRUE,(($E275*LIQUIDACION!$L$1046)*LIQUIDACION!$D$1045/IF(AND(LIQUIDACION!$D$1044&gt;LIQUIDACION!$B$1046,LIQUIDACION!$B$1046&gt;LIQUIDACION!$D$1043),366,365)),0)</f>
        <v>0</v>
      </c>
      <c r="AG275" s="618">
        <f>IF(AG$12=TRUE,(($F275*LIQUIDACION!$L$1046)*LIQUIDACION!$D$1045/IF(AND(LIQUIDACION!$D$1044&gt;LIQUIDACION!$B$1046,LIQUIDACION!$B$1046&gt;LIQUIDACION!$D$1043),366,365)),0)</f>
        <v>0</v>
      </c>
      <c r="AH275" s="618">
        <f>IF(AH$12=TRUE,(($G275*LIQUIDACION!$L$1046)*LIQUIDACION!$D$1045/IF(AND(LIQUIDACION!$D$1044&gt;LIQUIDACION!$B$1046,LIQUIDACION!$B$1046&gt;LIQUIDACION!$D$1043),366,365)),0)</f>
        <v>0</v>
      </c>
      <c r="AI275" s="618">
        <f>IF(AI$12=TRUE,(($H275*LIQUIDACION!$L$1047)*LIQUIDACION!$D$1045/IF(AND(LIQUIDACION!$D$1044&gt;LIQUIDACION!$B$1046,LIQUIDACION!$B$1046&gt;LIQUIDACION!$D$1043),366,365)),0)</f>
        <v>0</v>
      </c>
      <c r="AJ275" s="618">
        <f>IF(AJ$12=TRUE,(($I275*LIQUIDACION!$L$1047)*LIQUIDACION!$D$1045/IF(AND(LIQUIDACION!$D$1044&gt;LIQUIDACION!$B$1046,LIQUIDACION!$B$1046&gt;LIQUIDACION!$D$1043),366,365)),0)</f>
        <v>0</v>
      </c>
      <c r="AK275" s="618">
        <f>IF(AK$12=TRUE,(($J275*LIQUIDACION!$L$1047)*LIQUIDACION!$D$1045/IF(AND(LIQUIDACION!$D$1044&gt;LIQUIDACION!$B$1046,LIQUIDACION!$B$1046&gt;LIQUIDACION!$D$1043),366,365)),0)</f>
        <v>0</v>
      </c>
      <c r="AL275" s="618">
        <f>IF(AL$12=TRUE,(($K275*LIQUIDACION!$L$1047)*LIQUIDACION!$D$1045/IF(AND(LIQUIDACION!$D$1044&gt;LIQUIDACION!$B$1046,LIQUIDACION!$B$1046&gt;LIQUIDACION!$D$1043),366,365)),0)</f>
        <v>0</v>
      </c>
      <c r="AM275" s="618">
        <f>IF(AM$12=TRUE,(($L275*LIQUIDACION!$L$1047)*LIQUIDACION!$D$1045/IF(AND(LIQUIDACION!$D$1044&gt;LIQUIDACION!$B$1046,LIQUIDACION!$B$1046&gt;LIQUIDACION!$D$1043),366,365)),0)</f>
        <v>0</v>
      </c>
      <c r="AN275" s="618">
        <f>IF(AN$12=TRUE,(($M275*LIQUIDACION!$L$1047)*LIQUIDACION!$D$1045/IF(AND(LIQUIDACION!$D$1044&gt;LIQUIDACION!$B$1046,LIQUIDACION!$B$1046&gt;LIQUIDACION!$D$1043),366,365)),0)</f>
        <v>0</v>
      </c>
      <c r="AO275" s="618">
        <f>IF(AO$12=TRUE,(($N275*LIQUIDACION!$L$1047)*LIQUIDACION!$D$1045/IF(AND(LIQUIDACION!$D$1044&gt;LIQUIDACION!$B$1046,LIQUIDACION!$B$1046&gt;LIQUIDACION!$D$1043),366,365)),0)</f>
        <v>0</v>
      </c>
      <c r="AP275" s="618">
        <f>IF(AP$12=TRUE,(($O275*LIQUIDACION!$L$1047)*LIQUIDACION!$D$1045/IF(AND(LIQUIDACION!$D$1044&gt;LIQUIDACION!$B$1046,LIQUIDACION!$B$1046&gt;LIQUIDACION!$D$1043),366,365)),0)</f>
        <v>0</v>
      </c>
      <c r="AQ275" s="618">
        <f>IF(AQ$12=TRUE,(($P275*LIQUIDACION!$L$1047)*LIQUIDACION!$D$1045/IF(AND(LIQUIDACION!$D$1044&gt;LIQUIDACION!$B$1046,LIQUIDACION!$B$1046&gt;LIQUIDACION!$D$1043),366,365)),0)</f>
        <v>0</v>
      </c>
      <c r="AR275" s="618">
        <f>IF(AR$12=TRUE,(($Q275*LIQUIDACION!$L$1047)*LIQUIDACION!$D$1045/IF(AND(LIQUIDACION!$D$1044&gt;LIQUIDACION!$B$1046,LIQUIDACION!$B$1046&gt;LIQUIDACION!$D$1043),366,365)),0)</f>
        <v>0</v>
      </c>
      <c r="AS275" s="618">
        <f>IF(AS$12=TRUE,(($R275*LIQUIDACION!$L$1047)*LIQUIDACION!$D$1045/IF(AND(LIQUIDACION!$D$1044&gt;LIQUIDACION!$B$1046,LIQUIDACION!$B$1046&gt;LIQUIDACION!$D$1043),366,365)),0)</f>
        <v>0</v>
      </c>
      <c r="AT275" s="618">
        <f>IF(AT$12=TRUE,(($S275*LIQUIDACION!$L$1047)*LIQUIDACION!$D$1045/IF(AND(LIQUIDACION!$D$1044&gt;LIQUIDACION!$B$1046,LIQUIDACION!$B$1046&gt;LIQUIDACION!$D$1043),366,365)),0)</f>
        <v>0</v>
      </c>
      <c r="AU275" s="618">
        <f>IF(AU$12=TRUE,(($T275*LIQUIDACION!$L$1047)*LIQUIDACION!$D$1045/IF(AND(LIQUIDACION!$D$1044&gt;LIQUIDACION!$B$1046,LIQUIDACION!$B$1046&gt;LIQUIDACION!$D$1043),366,365)),0)</f>
        <v>0</v>
      </c>
      <c r="AV275" s="618">
        <f>IF(AV$12=TRUE,(($U275*LIQUIDACION!$L$1047)*LIQUIDACION!$D$1045/IF(AND(LIQUIDACION!$D$1044&gt;LIQUIDACION!$B$1046,LIQUIDACION!$B$1046&gt;LIQUIDACION!$D$1043),366,365)),0)</f>
        <v>0</v>
      </c>
      <c r="AW275" s="618">
        <f>IF(AW$12=TRUE,(($V275*LIQUIDACION!$L$1047)*LIQUIDACION!$D$1045/IF(AND(LIQUIDACION!$D$1044&gt;LIQUIDACION!$B$1046,LIQUIDACION!$B$1046&gt;LIQUIDACION!$D$1043),366,365)),0)</f>
        <v>0</v>
      </c>
      <c r="AX275" s="618">
        <f>IF(AX$12=TRUE,(($W275*LIQUIDACION!$L$1047)*LIQUIDACION!$D$1045/IF(AND(LIQUIDACION!$D$1044&gt;LIQUIDACION!$B$1046,LIQUIDACION!$B$1046&gt;LIQUIDACION!$D$1043),366,365)),0)</f>
        <v>0</v>
      </c>
    </row>
    <row r="276" spans="2:50" x14ac:dyDescent="0.25">
      <c r="B276" s="123">
        <v>264</v>
      </c>
      <c r="C276" s="125"/>
      <c r="D276" s="170"/>
      <c r="E276" s="170"/>
      <c r="F276" s="170"/>
      <c r="G276" s="170">
        <f t="shared" si="21"/>
        <v>0</v>
      </c>
      <c r="H276" s="170">
        <f t="shared" si="22"/>
        <v>0</v>
      </c>
      <c r="I276" s="170"/>
      <c r="J276" s="170"/>
      <c r="K276" s="170"/>
      <c r="L276" s="170"/>
      <c r="M276" s="170"/>
      <c r="N276" s="170"/>
      <c r="O276" s="170"/>
      <c r="P276" s="170"/>
      <c r="Q276" s="170"/>
      <c r="R276" s="170"/>
      <c r="S276" s="170"/>
      <c r="T276" s="170"/>
      <c r="U276" s="170"/>
      <c r="V276" s="170"/>
      <c r="W276" s="170"/>
      <c r="X276" s="170"/>
      <c r="Y276" s="170"/>
      <c r="Z276" s="170"/>
      <c r="AA276" s="170"/>
      <c r="AB276" s="415">
        <f t="shared" si="23"/>
        <v>0</v>
      </c>
      <c r="AC276" s="415">
        <f t="shared" si="24"/>
        <v>0</v>
      </c>
      <c r="AE276" s="618">
        <f>IF(AE$12=TRUE,(($D276*LIQUIDACION!$L$1046)*LIQUIDACION!$D$1045/IF(AND(LIQUIDACION!$D$1044&gt;LIQUIDACION!$B$1046,LIQUIDACION!$B$1046&gt;LIQUIDACION!$D$1043),366,365)),0)</f>
        <v>0</v>
      </c>
      <c r="AF276" s="618">
        <f>IF(AF$12=TRUE,(($E276*LIQUIDACION!$L$1046)*LIQUIDACION!$D$1045/IF(AND(LIQUIDACION!$D$1044&gt;LIQUIDACION!$B$1046,LIQUIDACION!$B$1046&gt;LIQUIDACION!$D$1043),366,365)),0)</f>
        <v>0</v>
      </c>
      <c r="AG276" s="618">
        <f>IF(AG$12=TRUE,(($F276*LIQUIDACION!$L$1046)*LIQUIDACION!$D$1045/IF(AND(LIQUIDACION!$D$1044&gt;LIQUIDACION!$B$1046,LIQUIDACION!$B$1046&gt;LIQUIDACION!$D$1043),366,365)),0)</f>
        <v>0</v>
      </c>
      <c r="AH276" s="618">
        <f>IF(AH$12=TRUE,(($G276*LIQUIDACION!$L$1046)*LIQUIDACION!$D$1045/IF(AND(LIQUIDACION!$D$1044&gt;LIQUIDACION!$B$1046,LIQUIDACION!$B$1046&gt;LIQUIDACION!$D$1043),366,365)),0)</f>
        <v>0</v>
      </c>
      <c r="AI276" s="618">
        <f>IF(AI$12=TRUE,(($H276*LIQUIDACION!$L$1047)*LIQUIDACION!$D$1045/IF(AND(LIQUIDACION!$D$1044&gt;LIQUIDACION!$B$1046,LIQUIDACION!$B$1046&gt;LIQUIDACION!$D$1043),366,365)),0)</f>
        <v>0</v>
      </c>
      <c r="AJ276" s="618">
        <f>IF(AJ$12=TRUE,(($I276*LIQUIDACION!$L$1047)*LIQUIDACION!$D$1045/IF(AND(LIQUIDACION!$D$1044&gt;LIQUIDACION!$B$1046,LIQUIDACION!$B$1046&gt;LIQUIDACION!$D$1043),366,365)),0)</f>
        <v>0</v>
      </c>
      <c r="AK276" s="618">
        <f>IF(AK$12=TRUE,(($J276*LIQUIDACION!$L$1047)*LIQUIDACION!$D$1045/IF(AND(LIQUIDACION!$D$1044&gt;LIQUIDACION!$B$1046,LIQUIDACION!$B$1046&gt;LIQUIDACION!$D$1043),366,365)),0)</f>
        <v>0</v>
      </c>
      <c r="AL276" s="618">
        <f>IF(AL$12=TRUE,(($K276*LIQUIDACION!$L$1047)*LIQUIDACION!$D$1045/IF(AND(LIQUIDACION!$D$1044&gt;LIQUIDACION!$B$1046,LIQUIDACION!$B$1046&gt;LIQUIDACION!$D$1043),366,365)),0)</f>
        <v>0</v>
      </c>
      <c r="AM276" s="618">
        <f>IF(AM$12=TRUE,(($L276*LIQUIDACION!$L$1047)*LIQUIDACION!$D$1045/IF(AND(LIQUIDACION!$D$1044&gt;LIQUIDACION!$B$1046,LIQUIDACION!$B$1046&gt;LIQUIDACION!$D$1043),366,365)),0)</f>
        <v>0</v>
      </c>
      <c r="AN276" s="618">
        <f>IF(AN$12=TRUE,(($M276*LIQUIDACION!$L$1047)*LIQUIDACION!$D$1045/IF(AND(LIQUIDACION!$D$1044&gt;LIQUIDACION!$B$1046,LIQUIDACION!$B$1046&gt;LIQUIDACION!$D$1043),366,365)),0)</f>
        <v>0</v>
      </c>
      <c r="AO276" s="618">
        <f>IF(AO$12=TRUE,(($N276*LIQUIDACION!$L$1047)*LIQUIDACION!$D$1045/IF(AND(LIQUIDACION!$D$1044&gt;LIQUIDACION!$B$1046,LIQUIDACION!$B$1046&gt;LIQUIDACION!$D$1043),366,365)),0)</f>
        <v>0</v>
      </c>
      <c r="AP276" s="618">
        <f>IF(AP$12=TRUE,(($O276*LIQUIDACION!$L$1047)*LIQUIDACION!$D$1045/IF(AND(LIQUIDACION!$D$1044&gt;LIQUIDACION!$B$1046,LIQUIDACION!$B$1046&gt;LIQUIDACION!$D$1043),366,365)),0)</f>
        <v>0</v>
      </c>
      <c r="AQ276" s="618">
        <f>IF(AQ$12=TRUE,(($P276*LIQUIDACION!$L$1047)*LIQUIDACION!$D$1045/IF(AND(LIQUIDACION!$D$1044&gt;LIQUIDACION!$B$1046,LIQUIDACION!$B$1046&gt;LIQUIDACION!$D$1043),366,365)),0)</f>
        <v>0</v>
      </c>
      <c r="AR276" s="618">
        <f>IF(AR$12=TRUE,(($Q276*LIQUIDACION!$L$1047)*LIQUIDACION!$D$1045/IF(AND(LIQUIDACION!$D$1044&gt;LIQUIDACION!$B$1046,LIQUIDACION!$B$1046&gt;LIQUIDACION!$D$1043),366,365)),0)</f>
        <v>0</v>
      </c>
      <c r="AS276" s="618">
        <f>IF(AS$12=TRUE,(($R276*LIQUIDACION!$L$1047)*LIQUIDACION!$D$1045/IF(AND(LIQUIDACION!$D$1044&gt;LIQUIDACION!$B$1046,LIQUIDACION!$B$1046&gt;LIQUIDACION!$D$1043),366,365)),0)</f>
        <v>0</v>
      </c>
      <c r="AT276" s="618">
        <f>IF(AT$12=TRUE,(($S276*LIQUIDACION!$L$1047)*LIQUIDACION!$D$1045/IF(AND(LIQUIDACION!$D$1044&gt;LIQUIDACION!$B$1046,LIQUIDACION!$B$1046&gt;LIQUIDACION!$D$1043),366,365)),0)</f>
        <v>0</v>
      </c>
      <c r="AU276" s="618">
        <f>IF(AU$12=TRUE,(($T276*LIQUIDACION!$L$1047)*LIQUIDACION!$D$1045/IF(AND(LIQUIDACION!$D$1044&gt;LIQUIDACION!$B$1046,LIQUIDACION!$B$1046&gt;LIQUIDACION!$D$1043),366,365)),0)</f>
        <v>0</v>
      </c>
      <c r="AV276" s="618">
        <f>IF(AV$12=TRUE,(($U276*LIQUIDACION!$L$1047)*LIQUIDACION!$D$1045/IF(AND(LIQUIDACION!$D$1044&gt;LIQUIDACION!$B$1046,LIQUIDACION!$B$1046&gt;LIQUIDACION!$D$1043),366,365)),0)</f>
        <v>0</v>
      </c>
      <c r="AW276" s="618">
        <f>IF(AW$12=TRUE,(($V276*LIQUIDACION!$L$1047)*LIQUIDACION!$D$1045/IF(AND(LIQUIDACION!$D$1044&gt;LIQUIDACION!$B$1046,LIQUIDACION!$B$1046&gt;LIQUIDACION!$D$1043),366,365)),0)</f>
        <v>0</v>
      </c>
      <c r="AX276" s="618">
        <f>IF(AX$12=TRUE,(($W276*LIQUIDACION!$L$1047)*LIQUIDACION!$D$1045/IF(AND(LIQUIDACION!$D$1044&gt;LIQUIDACION!$B$1046,LIQUIDACION!$B$1046&gt;LIQUIDACION!$D$1043),366,365)),0)</f>
        <v>0</v>
      </c>
    </row>
    <row r="277" spans="2:50" x14ac:dyDescent="0.25">
      <c r="B277" s="121">
        <v>265</v>
      </c>
      <c r="C277" s="125"/>
      <c r="D277" s="170"/>
      <c r="E277" s="170"/>
      <c r="F277" s="170"/>
      <c r="G277" s="170">
        <f t="shared" si="21"/>
        <v>0</v>
      </c>
      <c r="H277" s="170">
        <f t="shared" si="22"/>
        <v>0</v>
      </c>
      <c r="I277" s="170"/>
      <c r="J277" s="170"/>
      <c r="K277" s="170"/>
      <c r="L277" s="170"/>
      <c r="M277" s="170"/>
      <c r="N277" s="170"/>
      <c r="O277" s="170"/>
      <c r="P277" s="170"/>
      <c r="Q277" s="170"/>
      <c r="R277" s="170"/>
      <c r="S277" s="170"/>
      <c r="T277" s="170"/>
      <c r="U277" s="170"/>
      <c r="V277" s="170"/>
      <c r="W277" s="170"/>
      <c r="X277" s="170"/>
      <c r="Y277" s="170"/>
      <c r="Z277" s="170"/>
      <c r="AA277" s="170"/>
      <c r="AB277" s="415">
        <f t="shared" si="23"/>
        <v>0</v>
      </c>
      <c r="AC277" s="415">
        <f t="shared" si="24"/>
        <v>0</v>
      </c>
      <c r="AE277" s="618">
        <f>IF(AE$12=TRUE,(($D277*LIQUIDACION!$L$1046)*LIQUIDACION!$D$1045/IF(AND(LIQUIDACION!$D$1044&gt;LIQUIDACION!$B$1046,LIQUIDACION!$B$1046&gt;LIQUIDACION!$D$1043),366,365)),0)</f>
        <v>0</v>
      </c>
      <c r="AF277" s="618">
        <f>IF(AF$12=TRUE,(($E277*LIQUIDACION!$L$1046)*LIQUIDACION!$D$1045/IF(AND(LIQUIDACION!$D$1044&gt;LIQUIDACION!$B$1046,LIQUIDACION!$B$1046&gt;LIQUIDACION!$D$1043),366,365)),0)</f>
        <v>0</v>
      </c>
      <c r="AG277" s="618">
        <f>IF(AG$12=TRUE,(($F277*LIQUIDACION!$L$1046)*LIQUIDACION!$D$1045/IF(AND(LIQUIDACION!$D$1044&gt;LIQUIDACION!$B$1046,LIQUIDACION!$B$1046&gt;LIQUIDACION!$D$1043),366,365)),0)</f>
        <v>0</v>
      </c>
      <c r="AH277" s="618">
        <f>IF(AH$12=TRUE,(($G277*LIQUIDACION!$L$1046)*LIQUIDACION!$D$1045/IF(AND(LIQUIDACION!$D$1044&gt;LIQUIDACION!$B$1046,LIQUIDACION!$B$1046&gt;LIQUIDACION!$D$1043),366,365)),0)</f>
        <v>0</v>
      </c>
      <c r="AI277" s="618">
        <f>IF(AI$12=TRUE,(($H277*LIQUIDACION!$L$1047)*LIQUIDACION!$D$1045/IF(AND(LIQUIDACION!$D$1044&gt;LIQUIDACION!$B$1046,LIQUIDACION!$B$1046&gt;LIQUIDACION!$D$1043),366,365)),0)</f>
        <v>0</v>
      </c>
      <c r="AJ277" s="618">
        <f>IF(AJ$12=TRUE,(($I277*LIQUIDACION!$L$1047)*LIQUIDACION!$D$1045/IF(AND(LIQUIDACION!$D$1044&gt;LIQUIDACION!$B$1046,LIQUIDACION!$B$1046&gt;LIQUIDACION!$D$1043),366,365)),0)</f>
        <v>0</v>
      </c>
      <c r="AK277" s="618">
        <f>IF(AK$12=TRUE,(($J277*LIQUIDACION!$L$1047)*LIQUIDACION!$D$1045/IF(AND(LIQUIDACION!$D$1044&gt;LIQUIDACION!$B$1046,LIQUIDACION!$B$1046&gt;LIQUIDACION!$D$1043),366,365)),0)</f>
        <v>0</v>
      </c>
      <c r="AL277" s="618">
        <f>IF(AL$12=TRUE,(($K277*LIQUIDACION!$L$1047)*LIQUIDACION!$D$1045/IF(AND(LIQUIDACION!$D$1044&gt;LIQUIDACION!$B$1046,LIQUIDACION!$B$1046&gt;LIQUIDACION!$D$1043),366,365)),0)</f>
        <v>0</v>
      </c>
      <c r="AM277" s="618">
        <f>IF(AM$12=TRUE,(($L277*LIQUIDACION!$L$1047)*LIQUIDACION!$D$1045/IF(AND(LIQUIDACION!$D$1044&gt;LIQUIDACION!$B$1046,LIQUIDACION!$B$1046&gt;LIQUIDACION!$D$1043),366,365)),0)</f>
        <v>0</v>
      </c>
      <c r="AN277" s="618">
        <f>IF(AN$12=TRUE,(($M277*LIQUIDACION!$L$1047)*LIQUIDACION!$D$1045/IF(AND(LIQUIDACION!$D$1044&gt;LIQUIDACION!$B$1046,LIQUIDACION!$B$1046&gt;LIQUIDACION!$D$1043),366,365)),0)</f>
        <v>0</v>
      </c>
      <c r="AO277" s="618">
        <f>IF(AO$12=TRUE,(($N277*LIQUIDACION!$L$1047)*LIQUIDACION!$D$1045/IF(AND(LIQUIDACION!$D$1044&gt;LIQUIDACION!$B$1046,LIQUIDACION!$B$1046&gt;LIQUIDACION!$D$1043),366,365)),0)</f>
        <v>0</v>
      </c>
      <c r="AP277" s="618">
        <f>IF(AP$12=TRUE,(($O277*LIQUIDACION!$L$1047)*LIQUIDACION!$D$1045/IF(AND(LIQUIDACION!$D$1044&gt;LIQUIDACION!$B$1046,LIQUIDACION!$B$1046&gt;LIQUIDACION!$D$1043),366,365)),0)</f>
        <v>0</v>
      </c>
      <c r="AQ277" s="618">
        <f>IF(AQ$12=TRUE,(($P277*LIQUIDACION!$L$1047)*LIQUIDACION!$D$1045/IF(AND(LIQUIDACION!$D$1044&gt;LIQUIDACION!$B$1046,LIQUIDACION!$B$1046&gt;LIQUIDACION!$D$1043),366,365)),0)</f>
        <v>0</v>
      </c>
      <c r="AR277" s="618">
        <f>IF(AR$12=TRUE,(($Q277*LIQUIDACION!$L$1047)*LIQUIDACION!$D$1045/IF(AND(LIQUIDACION!$D$1044&gt;LIQUIDACION!$B$1046,LIQUIDACION!$B$1046&gt;LIQUIDACION!$D$1043),366,365)),0)</f>
        <v>0</v>
      </c>
      <c r="AS277" s="618">
        <f>IF(AS$12=TRUE,(($R277*LIQUIDACION!$L$1047)*LIQUIDACION!$D$1045/IF(AND(LIQUIDACION!$D$1044&gt;LIQUIDACION!$B$1046,LIQUIDACION!$B$1046&gt;LIQUIDACION!$D$1043),366,365)),0)</f>
        <v>0</v>
      </c>
      <c r="AT277" s="618">
        <f>IF(AT$12=TRUE,(($S277*LIQUIDACION!$L$1047)*LIQUIDACION!$D$1045/IF(AND(LIQUIDACION!$D$1044&gt;LIQUIDACION!$B$1046,LIQUIDACION!$B$1046&gt;LIQUIDACION!$D$1043),366,365)),0)</f>
        <v>0</v>
      </c>
      <c r="AU277" s="618">
        <f>IF(AU$12=TRUE,(($T277*LIQUIDACION!$L$1047)*LIQUIDACION!$D$1045/IF(AND(LIQUIDACION!$D$1044&gt;LIQUIDACION!$B$1046,LIQUIDACION!$B$1046&gt;LIQUIDACION!$D$1043),366,365)),0)</f>
        <v>0</v>
      </c>
      <c r="AV277" s="618">
        <f>IF(AV$12=TRUE,(($U277*LIQUIDACION!$L$1047)*LIQUIDACION!$D$1045/IF(AND(LIQUIDACION!$D$1044&gt;LIQUIDACION!$B$1046,LIQUIDACION!$B$1046&gt;LIQUIDACION!$D$1043),366,365)),0)</f>
        <v>0</v>
      </c>
      <c r="AW277" s="618">
        <f>IF(AW$12=TRUE,(($V277*LIQUIDACION!$L$1047)*LIQUIDACION!$D$1045/IF(AND(LIQUIDACION!$D$1044&gt;LIQUIDACION!$B$1046,LIQUIDACION!$B$1046&gt;LIQUIDACION!$D$1043),366,365)),0)</f>
        <v>0</v>
      </c>
      <c r="AX277" s="618">
        <f>IF(AX$12=TRUE,(($W277*LIQUIDACION!$L$1047)*LIQUIDACION!$D$1045/IF(AND(LIQUIDACION!$D$1044&gt;LIQUIDACION!$B$1046,LIQUIDACION!$B$1046&gt;LIQUIDACION!$D$1043),366,365)),0)</f>
        <v>0</v>
      </c>
    </row>
    <row r="278" spans="2:50" x14ac:dyDescent="0.25">
      <c r="B278" s="123">
        <v>266</v>
      </c>
      <c r="C278" s="125"/>
      <c r="D278" s="170"/>
      <c r="E278" s="170"/>
      <c r="F278" s="170"/>
      <c r="G278" s="170">
        <f t="shared" si="21"/>
        <v>0</v>
      </c>
      <c r="H278" s="170">
        <f t="shared" si="22"/>
        <v>0</v>
      </c>
      <c r="I278" s="170"/>
      <c r="J278" s="170"/>
      <c r="K278" s="170"/>
      <c r="L278" s="170"/>
      <c r="M278" s="170"/>
      <c r="N278" s="170"/>
      <c r="O278" s="170"/>
      <c r="P278" s="170"/>
      <c r="Q278" s="170"/>
      <c r="R278" s="170"/>
      <c r="S278" s="170"/>
      <c r="T278" s="170"/>
      <c r="U278" s="170"/>
      <c r="V278" s="170"/>
      <c r="W278" s="170"/>
      <c r="X278" s="170"/>
      <c r="Y278" s="170"/>
      <c r="Z278" s="170"/>
      <c r="AA278" s="170"/>
      <c r="AB278" s="415">
        <f t="shared" si="23"/>
        <v>0</v>
      </c>
      <c r="AC278" s="415">
        <f t="shared" si="24"/>
        <v>0</v>
      </c>
      <c r="AE278" s="618">
        <f>IF(AE$12=TRUE,(($D278*LIQUIDACION!$L$1046)*LIQUIDACION!$D$1045/IF(AND(LIQUIDACION!$D$1044&gt;LIQUIDACION!$B$1046,LIQUIDACION!$B$1046&gt;LIQUIDACION!$D$1043),366,365)),0)</f>
        <v>0</v>
      </c>
      <c r="AF278" s="618">
        <f>IF(AF$12=TRUE,(($E278*LIQUIDACION!$L$1046)*LIQUIDACION!$D$1045/IF(AND(LIQUIDACION!$D$1044&gt;LIQUIDACION!$B$1046,LIQUIDACION!$B$1046&gt;LIQUIDACION!$D$1043),366,365)),0)</f>
        <v>0</v>
      </c>
      <c r="AG278" s="618">
        <f>IF(AG$12=TRUE,(($F278*LIQUIDACION!$L$1046)*LIQUIDACION!$D$1045/IF(AND(LIQUIDACION!$D$1044&gt;LIQUIDACION!$B$1046,LIQUIDACION!$B$1046&gt;LIQUIDACION!$D$1043),366,365)),0)</f>
        <v>0</v>
      </c>
      <c r="AH278" s="618">
        <f>IF(AH$12=TRUE,(($G278*LIQUIDACION!$L$1046)*LIQUIDACION!$D$1045/IF(AND(LIQUIDACION!$D$1044&gt;LIQUIDACION!$B$1046,LIQUIDACION!$B$1046&gt;LIQUIDACION!$D$1043),366,365)),0)</f>
        <v>0</v>
      </c>
      <c r="AI278" s="618">
        <f>IF(AI$12=TRUE,(($H278*LIQUIDACION!$L$1047)*LIQUIDACION!$D$1045/IF(AND(LIQUIDACION!$D$1044&gt;LIQUIDACION!$B$1046,LIQUIDACION!$B$1046&gt;LIQUIDACION!$D$1043),366,365)),0)</f>
        <v>0</v>
      </c>
      <c r="AJ278" s="618">
        <f>IF(AJ$12=TRUE,(($I278*LIQUIDACION!$L$1047)*LIQUIDACION!$D$1045/IF(AND(LIQUIDACION!$D$1044&gt;LIQUIDACION!$B$1046,LIQUIDACION!$B$1046&gt;LIQUIDACION!$D$1043),366,365)),0)</f>
        <v>0</v>
      </c>
      <c r="AK278" s="618">
        <f>IF(AK$12=TRUE,(($J278*LIQUIDACION!$L$1047)*LIQUIDACION!$D$1045/IF(AND(LIQUIDACION!$D$1044&gt;LIQUIDACION!$B$1046,LIQUIDACION!$B$1046&gt;LIQUIDACION!$D$1043),366,365)),0)</f>
        <v>0</v>
      </c>
      <c r="AL278" s="618">
        <f>IF(AL$12=TRUE,(($K278*LIQUIDACION!$L$1047)*LIQUIDACION!$D$1045/IF(AND(LIQUIDACION!$D$1044&gt;LIQUIDACION!$B$1046,LIQUIDACION!$B$1046&gt;LIQUIDACION!$D$1043),366,365)),0)</f>
        <v>0</v>
      </c>
      <c r="AM278" s="618">
        <f>IF(AM$12=TRUE,(($L278*LIQUIDACION!$L$1047)*LIQUIDACION!$D$1045/IF(AND(LIQUIDACION!$D$1044&gt;LIQUIDACION!$B$1046,LIQUIDACION!$B$1046&gt;LIQUIDACION!$D$1043),366,365)),0)</f>
        <v>0</v>
      </c>
      <c r="AN278" s="618">
        <f>IF(AN$12=TRUE,(($M278*LIQUIDACION!$L$1047)*LIQUIDACION!$D$1045/IF(AND(LIQUIDACION!$D$1044&gt;LIQUIDACION!$B$1046,LIQUIDACION!$B$1046&gt;LIQUIDACION!$D$1043),366,365)),0)</f>
        <v>0</v>
      </c>
      <c r="AO278" s="618">
        <f>IF(AO$12=TRUE,(($N278*LIQUIDACION!$L$1047)*LIQUIDACION!$D$1045/IF(AND(LIQUIDACION!$D$1044&gt;LIQUIDACION!$B$1046,LIQUIDACION!$B$1046&gt;LIQUIDACION!$D$1043),366,365)),0)</f>
        <v>0</v>
      </c>
      <c r="AP278" s="618">
        <f>IF(AP$12=TRUE,(($O278*LIQUIDACION!$L$1047)*LIQUIDACION!$D$1045/IF(AND(LIQUIDACION!$D$1044&gt;LIQUIDACION!$B$1046,LIQUIDACION!$B$1046&gt;LIQUIDACION!$D$1043),366,365)),0)</f>
        <v>0</v>
      </c>
      <c r="AQ278" s="618">
        <f>IF(AQ$12=TRUE,(($P278*LIQUIDACION!$L$1047)*LIQUIDACION!$D$1045/IF(AND(LIQUIDACION!$D$1044&gt;LIQUIDACION!$B$1046,LIQUIDACION!$B$1046&gt;LIQUIDACION!$D$1043),366,365)),0)</f>
        <v>0</v>
      </c>
      <c r="AR278" s="618">
        <f>IF(AR$12=TRUE,(($Q278*LIQUIDACION!$L$1047)*LIQUIDACION!$D$1045/IF(AND(LIQUIDACION!$D$1044&gt;LIQUIDACION!$B$1046,LIQUIDACION!$B$1046&gt;LIQUIDACION!$D$1043),366,365)),0)</f>
        <v>0</v>
      </c>
      <c r="AS278" s="618">
        <f>IF(AS$12=TRUE,(($R278*LIQUIDACION!$L$1047)*LIQUIDACION!$D$1045/IF(AND(LIQUIDACION!$D$1044&gt;LIQUIDACION!$B$1046,LIQUIDACION!$B$1046&gt;LIQUIDACION!$D$1043),366,365)),0)</f>
        <v>0</v>
      </c>
      <c r="AT278" s="618">
        <f>IF(AT$12=TRUE,(($S278*LIQUIDACION!$L$1047)*LIQUIDACION!$D$1045/IF(AND(LIQUIDACION!$D$1044&gt;LIQUIDACION!$B$1046,LIQUIDACION!$B$1046&gt;LIQUIDACION!$D$1043),366,365)),0)</f>
        <v>0</v>
      </c>
      <c r="AU278" s="618">
        <f>IF(AU$12=TRUE,(($T278*LIQUIDACION!$L$1047)*LIQUIDACION!$D$1045/IF(AND(LIQUIDACION!$D$1044&gt;LIQUIDACION!$B$1046,LIQUIDACION!$B$1046&gt;LIQUIDACION!$D$1043),366,365)),0)</f>
        <v>0</v>
      </c>
      <c r="AV278" s="618">
        <f>IF(AV$12=TRUE,(($U278*LIQUIDACION!$L$1047)*LIQUIDACION!$D$1045/IF(AND(LIQUIDACION!$D$1044&gt;LIQUIDACION!$B$1046,LIQUIDACION!$B$1046&gt;LIQUIDACION!$D$1043),366,365)),0)</f>
        <v>0</v>
      </c>
      <c r="AW278" s="618">
        <f>IF(AW$12=TRUE,(($V278*LIQUIDACION!$L$1047)*LIQUIDACION!$D$1045/IF(AND(LIQUIDACION!$D$1044&gt;LIQUIDACION!$B$1046,LIQUIDACION!$B$1046&gt;LIQUIDACION!$D$1043),366,365)),0)</f>
        <v>0</v>
      </c>
      <c r="AX278" s="618">
        <f>IF(AX$12=TRUE,(($W278*LIQUIDACION!$L$1047)*LIQUIDACION!$D$1045/IF(AND(LIQUIDACION!$D$1044&gt;LIQUIDACION!$B$1046,LIQUIDACION!$B$1046&gt;LIQUIDACION!$D$1043),366,365)),0)</f>
        <v>0</v>
      </c>
    </row>
    <row r="279" spans="2:50" x14ac:dyDescent="0.25">
      <c r="B279" s="121">
        <v>267</v>
      </c>
      <c r="C279" s="125"/>
      <c r="D279" s="170"/>
      <c r="E279" s="170"/>
      <c r="F279" s="170"/>
      <c r="G279" s="170">
        <f t="shared" si="21"/>
        <v>0</v>
      </c>
      <c r="H279" s="170">
        <f t="shared" si="22"/>
        <v>0</v>
      </c>
      <c r="I279" s="170"/>
      <c r="J279" s="170"/>
      <c r="K279" s="170"/>
      <c r="L279" s="170"/>
      <c r="M279" s="170"/>
      <c r="N279" s="170"/>
      <c r="O279" s="170"/>
      <c r="P279" s="170"/>
      <c r="Q279" s="170"/>
      <c r="R279" s="170"/>
      <c r="S279" s="170"/>
      <c r="T279" s="170"/>
      <c r="U279" s="170"/>
      <c r="V279" s="170"/>
      <c r="W279" s="170"/>
      <c r="X279" s="170"/>
      <c r="Y279" s="170"/>
      <c r="Z279" s="170"/>
      <c r="AA279" s="170"/>
      <c r="AB279" s="415">
        <f t="shared" si="23"/>
        <v>0</v>
      </c>
      <c r="AC279" s="415">
        <f t="shared" si="24"/>
        <v>0</v>
      </c>
      <c r="AE279" s="618">
        <f>IF(AE$12=TRUE,(($D279*LIQUIDACION!$L$1046)*LIQUIDACION!$D$1045/IF(AND(LIQUIDACION!$D$1044&gt;LIQUIDACION!$B$1046,LIQUIDACION!$B$1046&gt;LIQUIDACION!$D$1043),366,365)),0)</f>
        <v>0</v>
      </c>
      <c r="AF279" s="618">
        <f>IF(AF$12=TRUE,(($E279*LIQUIDACION!$L$1046)*LIQUIDACION!$D$1045/IF(AND(LIQUIDACION!$D$1044&gt;LIQUIDACION!$B$1046,LIQUIDACION!$B$1046&gt;LIQUIDACION!$D$1043),366,365)),0)</f>
        <v>0</v>
      </c>
      <c r="AG279" s="618">
        <f>IF(AG$12=TRUE,(($F279*LIQUIDACION!$L$1046)*LIQUIDACION!$D$1045/IF(AND(LIQUIDACION!$D$1044&gt;LIQUIDACION!$B$1046,LIQUIDACION!$B$1046&gt;LIQUIDACION!$D$1043),366,365)),0)</f>
        <v>0</v>
      </c>
      <c r="AH279" s="618">
        <f>IF(AH$12=TRUE,(($G279*LIQUIDACION!$L$1046)*LIQUIDACION!$D$1045/IF(AND(LIQUIDACION!$D$1044&gt;LIQUIDACION!$B$1046,LIQUIDACION!$B$1046&gt;LIQUIDACION!$D$1043),366,365)),0)</f>
        <v>0</v>
      </c>
      <c r="AI279" s="618">
        <f>IF(AI$12=TRUE,(($H279*LIQUIDACION!$L$1047)*LIQUIDACION!$D$1045/IF(AND(LIQUIDACION!$D$1044&gt;LIQUIDACION!$B$1046,LIQUIDACION!$B$1046&gt;LIQUIDACION!$D$1043),366,365)),0)</f>
        <v>0</v>
      </c>
      <c r="AJ279" s="618">
        <f>IF(AJ$12=TRUE,(($I279*LIQUIDACION!$L$1047)*LIQUIDACION!$D$1045/IF(AND(LIQUIDACION!$D$1044&gt;LIQUIDACION!$B$1046,LIQUIDACION!$B$1046&gt;LIQUIDACION!$D$1043),366,365)),0)</f>
        <v>0</v>
      </c>
      <c r="AK279" s="618">
        <f>IF(AK$12=TRUE,(($J279*LIQUIDACION!$L$1047)*LIQUIDACION!$D$1045/IF(AND(LIQUIDACION!$D$1044&gt;LIQUIDACION!$B$1046,LIQUIDACION!$B$1046&gt;LIQUIDACION!$D$1043),366,365)),0)</f>
        <v>0</v>
      </c>
      <c r="AL279" s="618">
        <f>IF(AL$12=TRUE,(($K279*LIQUIDACION!$L$1047)*LIQUIDACION!$D$1045/IF(AND(LIQUIDACION!$D$1044&gt;LIQUIDACION!$B$1046,LIQUIDACION!$B$1046&gt;LIQUIDACION!$D$1043),366,365)),0)</f>
        <v>0</v>
      </c>
      <c r="AM279" s="618">
        <f>IF(AM$12=TRUE,(($L279*LIQUIDACION!$L$1047)*LIQUIDACION!$D$1045/IF(AND(LIQUIDACION!$D$1044&gt;LIQUIDACION!$B$1046,LIQUIDACION!$B$1046&gt;LIQUIDACION!$D$1043),366,365)),0)</f>
        <v>0</v>
      </c>
      <c r="AN279" s="618">
        <f>IF(AN$12=TRUE,(($M279*LIQUIDACION!$L$1047)*LIQUIDACION!$D$1045/IF(AND(LIQUIDACION!$D$1044&gt;LIQUIDACION!$B$1046,LIQUIDACION!$B$1046&gt;LIQUIDACION!$D$1043),366,365)),0)</f>
        <v>0</v>
      </c>
      <c r="AO279" s="618">
        <f>IF(AO$12=TRUE,(($N279*LIQUIDACION!$L$1047)*LIQUIDACION!$D$1045/IF(AND(LIQUIDACION!$D$1044&gt;LIQUIDACION!$B$1046,LIQUIDACION!$B$1046&gt;LIQUIDACION!$D$1043),366,365)),0)</f>
        <v>0</v>
      </c>
      <c r="AP279" s="618">
        <f>IF(AP$12=TRUE,(($O279*LIQUIDACION!$L$1047)*LIQUIDACION!$D$1045/IF(AND(LIQUIDACION!$D$1044&gt;LIQUIDACION!$B$1046,LIQUIDACION!$B$1046&gt;LIQUIDACION!$D$1043),366,365)),0)</f>
        <v>0</v>
      </c>
      <c r="AQ279" s="618">
        <f>IF(AQ$12=TRUE,(($P279*LIQUIDACION!$L$1047)*LIQUIDACION!$D$1045/IF(AND(LIQUIDACION!$D$1044&gt;LIQUIDACION!$B$1046,LIQUIDACION!$B$1046&gt;LIQUIDACION!$D$1043),366,365)),0)</f>
        <v>0</v>
      </c>
      <c r="AR279" s="618">
        <f>IF(AR$12=TRUE,(($Q279*LIQUIDACION!$L$1047)*LIQUIDACION!$D$1045/IF(AND(LIQUIDACION!$D$1044&gt;LIQUIDACION!$B$1046,LIQUIDACION!$B$1046&gt;LIQUIDACION!$D$1043),366,365)),0)</f>
        <v>0</v>
      </c>
      <c r="AS279" s="618">
        <f>IF(AS$12=TRUE,(($R279*LIQUIDACION!$L$1047)*LIQUIDACION!$D$1045/IF(AND(LIQUIDACION!$D$1044&gt;LIQUIDACION!$B$1046,LIQUIDACION!$B$1046&gt;LIQUIDACION!$D$1043),366,365)),0)</f>
        <v>0</v>
      </c>
      <c r="AT279" s="618">
        <f>IF(AT$12=TRUE,(($S279*LIQUIDACION!$L$1047)*LIQUIDACION!$D$1045/IF(AND(LIQUIDACION!$D$1044&gt;LIQUIDACION!$B$1046,LIQUIDACION!$B$1046&gt;LIQUIDACION!$D$1043),366,365)),0)</f>
        <v>0</v>
      </c>
      <c r="AU279" s="618">
        <f>IF(AU$12=TRUE,(($T279*LIQUIDACION!$L$1047)*LIQUIDACION!$D$1045/IF(AND(LIQUIDACION!$D$1044&gt;LIQUIDACION!$B$1046,LIQUIDACION!$B$1046&gt;LIQUIDACION!$D$1043),366,365)),0)</f>
        <v>0</v>
      </c>
      <c r="AV279" s="618">
        <f>IF(AV$12=TRUE,(($U279*LIQUIDACION!$L$1047)*LIQUIDACION!$D$1045/IF(AND(LIQUIDACION!$D$1044&gt;LIQUIDACION!$B$1046,LIQUIDACION!$B$1046&gt;LIQUIDACION!$D$1043),366,365)),0)</f>
        <v>0</v>
      </c>
      <c r="AW279" s="618">
        <f>IF(AW$12=TRUE,(($V279*LIQUIDACION!$L$1047)*LIQUIDACION!$D$1045/IF(AND(LIQUIDACION!$D$1044&gt;LIQUIDACION!$B$1046,LIQUIDACION!$B$1046&gt;LIQUIDACION!$D$1043),366,365)),0)</f>
        <v>0</v>
      </c>
      <c r="AX279" s="618">
        <f>IF(AX$12=TRUE,(($W279*LIQUIDACION!$L$1047)*LIQUIDACION!$D$1045/IF(AND(LIQUIDACION!$D$1044&gt;LIQUIDACION!$B$1046,LIQUIDACION!$B$1046&gt;LIQUIDACION!$D$1043),366,365)),0)</f>
        <v>0</v>
      </c>
    </row>
    <row r="280" spans="2:50" x14ac:dyDescent="0.25">
      <c r="B280" s="123">
        <v>268</v>
      </c>
      <c r="C280" s="125"/>
      <c r="D280" s="170"/>
      <c r="E280" s="170"/>
      <c r="F280" s="170"/>
      <c r="G280" s="170">
        <f t="shared" si="21"/>
        <v>0</v>
      </c>
      <c r="H280" s="170">
        <f t="shared" si="22"/>
        <v>0</v>
      </c>
      <c r="I280" s="170"/>
      <c r="J280" s="170"/>
      <c r="K280" s="170"/>
      <c r="L280" s="170"/>
      <c r="M280" s="170"/>
      <c r="N280" s="170"/>
      <c r="O280" s="170"/>
      <c r="P280" s="170"/>
      <c r="Q280" s="170"/>
      <c r="R280" s="170"/>
      <c r="S280" s="170"/>
      <c r="T280" s="170"/>
      <c r="U280" s="170"/>
      <c r="V280" s="170"/>
      <c r="W280" s="170"/>
      <c r="X280" s="170"/>
      <c r="Y280" s="170"/>
      <c r="Z280" s="170"/>
      <c r="AA280" s="170"/>
      <c r="AB280" s="415">
        <f t="shared" si="23"/>
        <v>0</v>
      </c>
      <c r="AC280" s="415">
        <f t="shared" si="24"/>
        <v>0</v>
      </c>
      <c r="AE280" s="618">
        <f>IF(AE$12=TRUE,(($D280*LIQUIDACION!$L$1046)*LIQUIDACION!$D$1045/IF(AND(LIQUIDACION!$D$1044&gt;LIQUIDACION!$B$1046,LIQUIDACION!$B$1046&gt;LIQUIDACION!$D$1043),366,365)),0)</f>
        <v>0</v>
      </c>
      <c r="AF280" s="618">
        <f>IF(AF$12=TRUE,(($E280*LIQUIDACION!$L$1046)*LIQUIDACION!$D$1045/IF(AND(LIQUIDACION!$D$1044&gt;LIQUIDACION!$B$1046,LIQUIDACION!$B$1046&gt;LIQUIDACION!$D$1043),366,365)),0)</f>
        <v>0</v>
      </c>
      <c r="AG280" s="618">
        <f>IF(AG$12=TRUE,(($F280*LIQUIDACION!$L$1046)*LIQUIDACION!$D$1045/IF(AND(LIQUIDACION!$D$1044&gt;LIQUIDACION!$B$1046,LIQUIDACION!$B$1046&gt;LIQUIDACION!$D$1043),366,365)),0)</f>
        <v>0</v>
      </c>
      <c r="AH280" s="618">
        <f>IF(AH$12=TRUE,(($G280*LIQUIDACION!$L$1046)*LIQUIDACION!$D$1045/IF(AND(LIQUIDACION!$D$1044&gt;LIQUIDACION!$B$1046,LIQUIDACION!$B$1046&gt;LIQUIDACION!$D$1043),366,365)),0)</f>
        <v>0</v>
      </c>
      <c r="AI280" s="618">
        <f>IF(AI$12=TRUE,(($H280*LIQUIDACION!$L$1047)*LIQUIDACION!$D$1045/IF(AND(LIQUIDACION!$D$1044&gt;LIQUIDACION!$B$1046,LIQUIDACION!$B$1046&gt;LIQUIDACION!$D$1043),366,365)),0)</f>
        <v>0</v>
      </c>
      <c r="AJ280" s="618">
        <f>IF(AJ$12=TRUE,(($I280*LIQUIDACION!$L$1047)*LIQUIDACION!$D$1045/IF(AND(LIQUIDACION!$D$1044&gt;LIQUIDACION!$B$1046,LIQUIDACION!$B$1046&gt;LIQUIDACION!$D$1043),366,365)),0)</f>
        <v>0</v>
      </c>
      <c r="AK280" s="618">
        <f>IF(AK$12=TRUE,(($J280*LIQUIDACION!$L$1047)*LIQUIDACION!$D$1045/IF(AND(LIQUIDACION!$D$1044&gt;LIQUIDACION!$B$1046,LIQUIDACION!$B$1046&gt;LIQUIDACION!$D$1043),366,365)),0)</f>
        <v>0</v>
      </c>
      <c r="AL280" s="618">
        <f>IF(AL$12=TRUE,(($K280*LIQUIDACION!$L$1047)*LIQUIDACION!$D$1045/IF(AND(LIQUIDACION!$D$1044&gt;LIQUIDACION!$B$1046,LIQUIDACION!$B$1046&gt;LIQUIDACION!$D$1043),366,365)),0)</f>
        <v>0</v>
      </c>
      <c r="AM280" s="618">
        <f>IF(AM$12=TRUE,(($L280*LIQUIDACION!$L$1047)*LIQUIDACION!$D$1045/IF(AND(LIQUIDACION!$D$1044&gt;LIQUIDACION!$B$1046,LIQUIDACION!$B$1046&gt;LIQUIDACION!$D$1043),366,365)),0)</f>
        <v>0</v>
      </c>
      <c r="AN280" s="618">
        <f>IF(AN$12=TRUE,(($M280*LIQUIDACION!$L$1047)*LIQUIDACION!$D$1045/IF(AND(LIQUIDACION!$D$1044&gt;LIQUIDACION!$B$1046,LIQUIDACION!$B$1046&gt;LIQUIDACION!$D$1043),366,365)),0)</f>
        <v>0</v>
      </c>
      <c r="AO280" s="618">
        <f>IF(AO$12=TRUE,(($N280*LIQUIDACION!$L$1047)*LIQUIDACION!$D$1045/IF(AND(LIQUIDACION!$D$1044&gt;LIQUIDACION!$B$1046,LIQUIDACION!$B$1046&gt;LIQUIDACION!$D$1043),366,365)),0)</f>
        <v>0</v>
      </c>
      <c r="AP280" s="618">
        <f>IF(AP$12=TRUE,(($O280*LIQUIDACION!$L$1047)*LIQUIDACION!$D$1045/IF(AND(LIQUIDACION!$D$1044&gt;LIQUIDACION!$B$1046,LIQUIDACION!$B$1046&gt;LIQUIDACION!$D$1043),366,365)),0)</f>
        <v>0</v>
      </c>
      <c r="AQ280" s="618">
        <f>IF(AQ$12=TRUE,(($P280*LIQUIDACION!$L$1047)*LIQUIDACION!$D$1045/IF(AND(LIQUIDACION!$D$1044&gt;LIQUIDACION!$B$1046,LIQUIDACION!$B$1046&gt;LIQUIDACION!$D$1043),366,365)),0)</f>
        <v>0</v>
      </c>
      <c r="AR280" s="618">
        <f>IF(AR$12=TRUE,(($Q280*LIQUIDACION!$L$1047)*LIQUIDACION!$D$1045/IF(AND(LIQUIDACION!$D$1044&gt;LIQUIDACION!$B$1046,LIQUIDACION!$B$1046&gt;LIQUIDACION!$D$1043),366,365)),0)</f>
        <v>0</v>
      </c>
      <c r="AS280" s="618">
        <f>IF(AS$12=TRUE,(($R280*LIQUIDACION!$L$1047)*LIQUIDACION!$D$1045/IF(AND(LIQUIDACION!$D$1044&gt;LIQUIDACION!$B$1046,LIQUIDACION!$B$1046&gt;LIQUIDACION!$D$1043),366,365)),0)</f>
        <v>0</v>
      </c>
      <c r="AT280" s="618">
        <f>IF(AT$12=TRUE,(($S280*LIQUIDACION!$L$1047)*LIQUIDACION!$D$1045/IF(AND(LIQUIDACION!$D$1044&gt;LIQUIDACION!$B$1046,LIQUIDACION!$B$1046&gt;LIQUIDACION!$D$1043),366,365)),0)</f>
        <v>0</v>
      </c>
      <c r="AU280" s="618">
        <f>IF(AU$12=TRUE,(($T280*LIQUIDACION!$L$1047)*LIQUIDACION!$D$1045/IF(AND(LIQUIDACION!$D$1044&gt;LIQUIDACION!$B$1046,LIQUIDACION!$B$1046&gt;LIQUIDACION!$D$1043),366,365)),0)</f>
        <v>0</v>
      </c>
      <c r="AV280" s="618">
        <f>IF(AV$12=TRUE,(($U280*LIQUIDACION!$L$1047)*LIQUIDACION!$D$1045/IF(AND(LIQUIDACION!$D$1044&gt;LIQUIDACION!$B$1046,LIQUIDACION!$B$1046&gt;LIQUIDACION!$D$1043),366,365)),0)</f>
        <v>0</v>
      </c>
      <c r="AW280" s="618">
        <f>IF(AW$12=TRUE,(($V280*LIQUIDACION!$L$1047)*LIQUIDACION!$D$1045/IF(AND(LIQUIDACION!$D$1044&gt;LIQUIDACION!$B$1046,LIQUIDACION!$B$1046&gt;LIQUIDACION!$D$1043),366,365)),0)</f>
        <v>0</v>
      </c>
      <c r="AX280" s="618">
        <f>IF(AX$12=TRUE,(($W280*LIQUIDACION!$L$1047)*LIQUIDACION!$D$1045/IF(AND(LIQUIDACION!$D$1044&gt;LIQUIDACION!$B$1046,LIQUIDACION!$B$1046&gt;LIQUIDACION!$D$1043),366,365)),0)</f>
        <v>0</v>
      </c>
    </row>
    <row r="281" spans="2:50" x14ac:dyDescent="0.25">
      <c r="B281" s="121">
        <v>269</v>
      </c>
      <c r="C281" s="125"/>
      <c r="D281" s="170"/>
      <c r="E281" s="170"/>
      <c r="F281" s="170"/>
      <c r="G281" s="170">
        <f t="shared" si="21"/>
        <v>0</v>
      </c>
      <c r="H281" s="170">
        <f t="shared" si="22"/>
        <v>0</v>
      </c>
      <c r="I281" s="170"/>
      <c r="J281" s="170"/>
      <c r="K281" s="170"/>
      <c r="L281" s="170"/>
      <c r="M281" s="170"/>
      <c r="N281" s="170"/>
      <c r="O281" s="170"/>
      <c r="P281" s="170"/>
      <c r="Q281" s="170"/>
      <c r="R281" s="170"/>
      <c r="S281" s="170"/>
      <c r="T281" s="170"/>
      <c r="U281" s="170"/>
      <c r="V281" s="170"/>
      <c r="W281" s="170"/>
      <c r="X281" s="170"/>
      <c r="Y281" s="170"/>
      <c r="Z281" s="170"/>
      <c r="AA281" s="170"/>
      <c r="AB281" s="415">
        <f t="shared" si="23"/>
        <v>0</v>
      </c>
      <c r="AC281" s="415">
        <f t="shared" si="24"/>
        <v>0</v>
      </c>
      <c r="AE281" s="618">
        <f>IF(AE$12=TRUE,(($D281*LIQUIDACION!$L$1046)*LIQUIDACION!$D$1045/IF(AND(LIQUIDACION!$D$1044&gt;LIQUIDACION!$B$1046,LIQUIDACION!$B$1046&gt;LIQUIDACION!$D$1043),366,365)),0)</f>
        <v>0</v>
      </c>
      <c r="AF281" s="618">
        <f>IF(AF$12=TRUE,(($E281*LIQUIDACION!$L$1046)*LIQUIDACION!$D$1045/IF(AND(LIQUIDACION!$D$1044&gt;LIQUIDACION!$B$1046,LIQUIDACION!$B$1046&gt;LIQUIDACION!$D$1043),366,365)),0)</f>
        <v>0</v>
      </c>
      <c r="AG281" s="618">
        <f>IF(AG$12=TRUE,(($F281*LIQUIDACION!$L$1046)*LIQUIDACION!$D$1045/IF(AND(LIQUIDACION!$D$1044&gt;LIQUIDACION!$B$1046,LIQUIDACION!$B$1046&gt;LIQUIDACION!$D$1043),366,365)),0)</f>
        <v>0</v>
      </c>
      <c r="AH281" s="618">
        <f>IF(AH$12=TRUE,(($G281*LIQUIDACION!$L$1046)*LIQUIDACION!$D$1045/IF(AND(LIQUIDACION!$D$1044&gt;LIQUIDACION!$B$1046,LIQUIDACION!$B$1046&gt;LIQUIDACION!$D$1043),366,365)),0)</f>
        <v>0</v>
      </c>
      <c r="AI281" s="618">
        <f>IF(AI$12=TRUE,(($H281*LIQUIDACION!$L$1047)*LIQUIDACION!$D$1045/IF(AND(LIQUIDACION!$D$1044&gt;LIQUIDACION!$B$1046,LIQUIDACION!$B$1046&gt;LIQUIDACION!$D$1043),366,365)),0)</f>
        <v>0</v>
      </c>
      <c r="AJ281" s="618">
        <f>IF(AJ$12=TRUE,(($I281*LIQUIDACION!$L$1047)*LIQUIDACION!$D$1045/IF(AND(LIQUIDACION!$D$1044&gt;LIQUIDACION!$B$1046,LIQUIDACION!$B$1046&gt;LIQUIDACION!$D$1043),366,365)),0)</f>
        <v>0</v>
      </c>
      <c r="AK281" s="618">
        <f>IF(AK$12=TRUE,(($J281*LIQUIDACION!$L$1047)*LIQUIDACION!$D$1045/IF(AND(LIQUIDACION!$D$1044&gt;LIQUIDACION!$B$1046,LIQUIDACION!$B$1046&gt;LIQUIDACION!$D$1043),366,365)),0)</f>
        <v>0</v>
      </c>
      <c r="AL281" s="618">
        <f>IF(AL$12=TRUE,(($K281*LIQUIDACION!$L$1047)*LIQUIDACION!$D$1045/IF(AND(LIQUIDACION!$D$1044&gt;LIQUIDACION!$B$1046,LIQUIDACION!$B$1046&gt;LIQUIDACION!$D$1043),366,365)),0)</f>
        <v>0</v>
      </c>
      <c r="AM281" s="618">
        <f>IF(AM$12=TRUE,(($L281*LIQUIDACION!$L$1047)*LIQUIDACION!$D$1045/IF(AND(LIQUIDACION!$D$1044&gt;LIQUIDACION!$B$1046,LIQUIDACION!$B$1046&gt;LIQUIDACION!$D$1043),366,365)),0)</f>
        <v>0</v>
      </c>
      <c r="AN281" s="618">
        <f>IF(AN$12=TRUE,(($M281*LIQUIDACION!$L$1047)*LIQUIDACION!$D$1045/IF(AND(LIQUIDACION!$D$1044&gt;LIQUIDACION!$B$1046,LIQUIDACION!$B$1046&gt;LIQUIDACION!$D$1043),366,365)),0)</f>
        <v>0</v>
      </c>
      <c r="AO281" s="618">
        <f>IF(AO$12=TRUE,(($N281*LIQUIDACION!$L$1047)*LIQUIDACION!$D$1045/IF(AND(LIQUIDACION!$D$1044&gt;LIQUIDACION!$B$1046,LIQUIDACION!$B$1046&gt;LIQUIDACION!$D$1043),366,365)),0)</f>
        <v>0</v>
      </c>
      <c r="AP281" s="618">
        <f>IF(AP$12=TRUE,(($O281*LIQUIDACION!$L$1047)*LIQUIDACION!$D$1045/IF(AND(LIQUIDACION!$D$1044&gt;LIQUIDACION!$B$1046,LIQUIDACION!$B$1046&gt;LIQUIDACION!$D$1043),366,365)),0)</f>
        <v>0</v>
      </c>
      <c r="AQ281" s="618">
        <f>IF(AQ$12=TRUE,(($P281*LIQUIDACION!$L$1047)*LIQUIDACION!$D$1045/IF(AND(LIQUIDACION!$D$1044&gt;LIQUIDACION!$B$1046,LIQUIDACION!$B$1046&gt;LIQUIDACION!$D$1043),366,365)),0)</f>
        <v>0</v>
      </c>
      <c r="AR281" s="618">
        <f>IF(AR$12=TRUE,(($Q281*LIQUIDACION!$L$1047)*LIQUIDACION!$D$1045/IF(AND(LIQUIDACION!$D$1044&gt;LIQUIDACION!$B$1046,LIQUIDACION!$B$1046&gt;LIQUIDACION!$D$1043),366,365)),0)</f>
        <v>0</v>
      </c>
      <c r="AS281" s="618">
        <f>IF(AS$12=TRUE,(($R281*LIQUIDACION!$L$1047)*LIQUIDACION!$D$1045/IF(AND(LIQUIDACION!$D$1044&gt;LIQUIDACION!$B$1046,LIQUIDACION!$B$1046&gt;LIQUIDACION!$D$1043),366,365)),0)</f>
        <v>0</v>
      </c>
      <c r="AT281" s="618">
        <f>IF(AT$12=TRUE,(($S281*LIQUIDACION!$L$1047)*LIQUIDACION!$D$1045/IF(AND(LIQUIDACION!$D$1044&gt;LIQUIDACION!$B$1046,LIQUIDACION!$B$1046&gt;LIQUIDACION!$D$1043),366,365)),0)</f>
        <v>0</v>
      </c>
      <c r="AU281" s="618">
        <f>IF(AU$12=TRUE,(($T281*LIQUIDACION!$L$1047)*LIQUIDACION!$D$1045/IF(AND(LIQUIDACION!$D$1044&gt;LIQUIDACION!$B$1046,LIQUIDACION!$B$1046&gt;LIQUIDACION!$D$1043),366,365)),0)</f>
        <v>0</v>
      </c>
      <c r="AV281" s="618">
        <f>IF(AV$12=TRUE,(($U281*LIQUIDACION!$L$1047)*LIQUIDACION!$D$1045/IF(AND(LIQUIDACION!$D$1044&gt;LIQUIDACION!$B$1046,LIQUIDACION!$B$1046&gt;LIQUIDACION!$D$1043),366,365)),0)</f>
        <v>0</v>
      </c>
      <c r="AW281" s="618">
        <f>IF(AW$12=TRUE,(($V281*LIQUIDACION!$L$1047)*LIQUIDACION!$D$1045/IF(AND(LIQUIDACION!$D$1044&gt;LIQUIDACION!$B$1046,LIQUIDACION!$B$1046&gt;LIQUIDACION!$D$1043),366,365)),0)</f>
        <v>0</v>
      </c>
      <c r="AX281" s="618">
        <f>IF(AX$12=TRUE,(($W281*LIQUIDACION!$L$1047)*LIQUIDACION!$D$1045/IF(AND(LIQUIDACION!$D$1044&gt;LIQUIDACION!$B$1046,LIQUIDACION!$B$1046&gt;LIQUIDACION!$D$1043),366,365)),0)</f>
        <v>0</v>
      </c>
    </row>
    <row r="282" spans="2:50" x14ac:dyDescent="0.25">
      <c r="B282" s="123">
        <v>270</v>
      </c>
      <c r="C282" s="125"/>
      <c r="D282" s="170"/>
      <c r="E282" s="170"/>
      <c r="F282" s="170"/>
      <c r="G282" s="170">
        <f t="shared" si="21"/>
        <v>0</v>
      </c>
      <c r="H282" s="170">
        <f t="shared" si="22"/>
        <v>0</v>
      </c>
      <c r="I282" s="170"/>
      <c r="J282" s="170"/>
      <c r="K282" s="170"/>
      <c r="L282" s="170"/>
      <c r="M282" s="170"/>
      <c r="N282" s="170"/>
      <c r="O282" s="170"/>
      <c r="P282" s="170"/>
      <c r="Q282" s="170"/>
      <c r="R282" s="170"/>
      <c r="S282" s="170"/>
      <c r="T282" s="170"/>
      <c r="U282" s="170"/>
      <c r="V282" s="170"/>
      <c r="W282" s="170"/>
      <c r="X282" s="170"/>
      <c r="Y282" s="170"/>
      <c r="Z282" s="170"/>
      <c r="AA282" s="170"/>
      <c r="AB282" s="415">
        <f t="shared" si="23"/>
        <v>0</v>
      </c>
      <c r="AC282" s="415">
        <f t="shared" si="24"/>
        <v>0</v>
      </c>
      <c r="AE282" s="618">
        <f>IF(AE$12=TRUE,(($D282*LIQUIDACION!$L$1046)*LIQUIDACION!$D$1045/IF(AND(LIQUIDACION!$D$1044&gt;LIQUIDACION!$B$1046,LIQUIDACION!$B$1046&gt;LIQUIDACION!$D$1043),366,365)),0)</f>
        <v>0</v>
      </c>
      <c r="AF282" s="618">
        <f>IF(AF$12=TRUE,(($E282*LIQUIDACION!$L$1046)*LIQUIDACION!$D$1045/IF(AND(LIQUIDACION!$D$1044&gt;LIQUIDACION!$B$1046,LIQUIDACION!$B$1046&gt;LIQUIDACION!$D$1043),366,365)),0)</f>
        <v>0</v>
      </c>
      <c r="AG282" s="618">
        <f>IF(AG$12=TRUE,(($F282*LIQUIDACION!$L$1046)*LIQUIDACION!$D$1045/IF(AND(LIQUIDACION!$D$1044&gt;LIQUIDACION!$B$1046,LIQUIDACION!$B$1046&gt;LIQUIDACION!$D$1043),366,365)),0)</f>
        <v>0</v>
      </c>
      <c r="AH282" s="618">
        <f>IF(AH$12=TRUE,(($G282*LIQUIDACION!$L$1046)*LIQUIDACION!$D$1045/IF(AND(LIQUIDACION!$D$1044&gt;LIQUIDACION!$B$1046,LIQUIDACION!$B$1046&gt;LIQUIDACION!$D$1043),366,365)),0)</f>
        <v>0</v>
      </c>
      <c r="AI282" s="618">
        <f>IF(AI$12=TRUE,(($H282*LIQUIDACION!$L$1047)*LIQUIDACION!$D$1045/IF(AND(LIQUIDACION!$D$1044&gt;LIQUIDACION!$B$1046,LIQUIDACION!$B$1046&gt;LIQUIDACION!$D$1043),366,365)),0)</f>
        <v>0</v>
      </c>
      <c r="AJ282" s="618">
        <f>IF(AJ$12=TRUE,(($I282*LIQUIDACION!$L$1047)*LIQUIDACION!$D$1045/IF(AND(LIQUIDACION!$D$1044&gt;LIQUIDACION!$B$1046,LIQUIDACION!$B$1046&gt;LIQUIDACION!$D$1043),366,365)),0)</f>
        <v>0</v>
      </c>
      <c r="AK282" s="618">
        <f>IF(AK$12=TRUE,(($J282*LIQUIDACION!$L$1047)*LIQUIDACION!$D$1045/IF(AND(LIQUIDACION!$D$1044&gt;LIQUIDACION!$B$1046,LIQUIDACION!$B$1046&gt;LIQUIDACION!$D$1043),366,365)),0)</f>
        <v>0</v>
      </c>
      <c r="AL282" s="618">
        <f>IF(AL$12=TRUE,(($K282*LIQUIDACION!$L$1047)*LIQUIDACION!$D$1045/IF(AND(LIQUIDACION!$D$1044&gt;LIQUIDACION!$B$1046,LIQUIDACION!$B$1046&gt;LIQUIDACION!$D$1043),366,365)),0)</f>
        <v>0</v>
      </c>
      <c r="AM282" s="618">
        <f>IF(AM$12=TRUE,(($L282*LIQUIDACION!$L$1047)*LIQUIDACION!$D$1045/IF(AND(LIQUIDACION!$D$1044&gt;LIQUIDACION!$B$1046,LIQUIDACION!$B$1046&gt;LIQUIDACION!$D$1043),366,365)),0)</f>
        <v>0</v>
      </c>
      <c r="AN282" s="618">
        <f>IF(AN$12=TRUE,(($M282*LIQUIDACION!$L$1047)*LIQUIDACION!$D$1045/IF(AND(LIQUIDACION!$D$1044&gt;LIQUIDACION!$B$1046,LIQUIDACION!$B$1046&gt;LIQUIDACION!$D$1043),366,365)),0)</f>
        <v>0</v>
      </c>
      <c r="AO282" s="618">
        <f>IF(AO$12=TRUE,(($N282*LIQUIDACION!$L$1047)*LIQUIDACION!$D$1045/IF(AND(LIQUIDACION!$D$1044&gt;LIQUIDACION!$B$1046,LIQUIDACION!$B$1046&gt;LIQUIDACION!$D$1043),366,365)),0)</f>
        <v>0</v>
      </c>
      <c r="AP282" s="618">
        <f>IF(AP$12=TRUE,(($O282*LIQUIDACION!$L$1047)*LIQUIDACION!$D$1045/IF(AND(LIQUIDACION!$D$1044&gt;LIQUIDACION!$B$1046,LIQUIDACION!$B$1046&gt;LIQUIDACION!$D$1043),366,365)),0)</f>
        <v>0</v>
      </c>
      <c r="AQ282" s="618">
        <f>IF(AQ$12=TRUE,(($P282*LIQUIDACION!$L$1047)*LIQUIDACION!$D$1045/IF(AND(LIQUIDACION!$D$1044&gt;LIQUIDACION!$B$1046,LIQUIDACION!$B$1046&gt;LIQUIDACION!$D$1043),366,365)),0)</f>
        <v>0</v>
      </c>
      <c r="AR282" s="618">
        <f>IF(AR$12=TRUE,(($Q282*LIQUIDACION!$L$1047)*LIQUIDACION!$D$1045/IF(AND(LIQUIDACION!$D$1044&gt;LIQUIDACION!$B$1046,LIQUIDACION!$B$1046&gt;LIQUIDACION!$D$1043),366,365)),0)</f>
        <v>0</v>
      </c>
      <c r="AS282" s="618">
        <f>IF(AS$12=TRUE,(($R282*LIQUIDACION!$L$1047)*LIQUIDACION!$D$1045/IF(AND(LIQUIDACION!$D$1044&gt;LIQUIDACION!$B$1046,LIQUIDACION!$B$1046&gt;LIQUIDACION!$D$1043),366,365)),0)</f>
        <v>0</v>
      </c>
      <c r="AT282" s="618">
        <f>IF(AT$12=TRUE,(($S282*LIQUIDACION!$L$1047)*LIQUIDACION!$D$1045/IF(AND(LIQUIDACION!$D$1044&gt;LIQUIDACION!$B$1046,LIQUIDACION!$B$1046&gt;LIQUIDACION!$D$1043),366,365)),0)</f>
        <v>0</v>
      </c>
      <c r="AU282" s="618">
        <f>IF(AU$12=TRUE,(($T282*LIQUIDACION!$L$1047)*LIQUIDACION!$D$1045/IF(AND(LIQUIDACION!$D$1044&gt;LIQUIDACION!$B$1046,LIQUIDACION!$B$1046&gt;LIQUIDACION!$D$1043),366,365)),0)</f>
        <v>0</v>
      </c>
      <c r="AV282" s="618">
        <f>IF(AV$12=TRUE,(($U282*LIQUIDACION!$L$1047)*LIQUIDACION!$D$1045/IF(AND(LIQUIDACION!$D$1044&gt;LIQUIDACION!$B$1046,LIQUIDACION!$B$1046&gt;LIQUIDACION!$D$1043),366,365)),0)</f>
        <v>0</v>
      </c>
      <c r="AW282" s="618">
        <f>IF(AW$12=TRUE,(($V282*LIQUIDACION!$L$1047)*LIQUIDACION!$D$1045/IF(AND(LIQUIDACION!$D$1044&gt;LIQUIDACION!$B$1046,LIQUIDACION!$B$1046&gt;LIQUIDACION!$D$1043),366,365)),0)</f>
        <v>0</v>
      </c>
      <c r="AX282" s="618">
        <f>IF(AX$12=TRUE,(($W282*LIQUIDACION!$L$1047)*LIQUIDACION!$D$1045/IF(AND(LIQUIDACION!$D$1044&gt;LIQUIDACION!$B$1046,LIQUIDACION!$B$1046&gt;LIQUIDACION!$D$1043),366,365)),0)</f>
        <v>0</v>
      </c>
    </row>
    <row r="283" spans="2:50" x14ac:dyDescent="0.25">
      <c r="B283" s="121">
        <v>271</v>
      </c>
      <c r="C283" s="125"/>
      <c r="D283" s="170"/>
      <c r="E283" s="170"/>
      <c r="F283" s="170"/>
      <c r="G283" s="170">
        <f t="shared" si="21"/>
        <v>0</v>
      </c>
      <c r="H283" s="170">
        <f t="shared" si="22"/>
        <v>0</v>
      </c>
      <c r="I283" s="170"/>
      <c r="J283" s="170"/>
      <c r="K283" s="170"/>
      <c r="L283" s="170"/>
      <c r="M283" s="170"/>
      <c r="N283" s="170"/>
      <c r="O283" s="170"/>
      <c r="P283" s="170"/>
      <c r="Q283" s="170"/>
      <c r="R283" s="170"/>
      <c r="S283" s="170"/>
      <c r="T283" s="170"/>
      <c r="U283" s="170"/>
      <c r="V283" s="170"/>
      <c r="W283" s="170"/>
      <c r="X283" s="170"/>
      <c r="Y283" s="170"/>
      <c r="Z283" s="170"/>
      <c r="AA283" s="170"/>
      <c r="AB283" s="415">
        <f t="shared" si="23"/>
        <v>0</v>
      </c>
      <c r="AC283" s="415">
        <f t="shared" si="24"/>
        <v>0</v>
      </c>
      <c r="AE283" s="618">
        <f>IF(AE$12=TRUE,(($D283*LIQUIDACION!$L$1046)*LIQUIDACION!$D$1045/IF(AND(LIQUIDACION!$D$1044&gt;LIQUIDACION!$B$1046,LIQUIDACION!$B$1046&gt;LIQUIDACION!$D$1043),366,365)),0)</f>
        <v>0</v>
      </c>
      <c r="AF283" s="618">
        <f>IF(AF$12=TRUE,(($E283*LIQUIDACION!$L$1046)*LIQUIDACION!$D$1045/IF(AND(LIQUIDACION!$D$1044&gt;LIQUIDACION!$B$1046,LIQUIDACION!$B$1046&gt;LIQUIDACION!$D$1043),366,365)),0)</f>
        <v>0</v>
      </c>
      <c r="AG283" s="618">
        <f>IF(AG$12=TRUE,(($F283*LIQUIDACION!$L$1046)*LIQUIDACION!$D$1045/IF(AND(LIQUIDACION!$D$1044&gt;LIQUIDACION!$B$1046,LIQUIDACION!$B$1046&gt;LIQUIDACION!$D$1043),366,365)),0)</f>
        <v>0</v>
      </c>
      <c r="AH283" s="618">
        <f>IF(AH$12=TRUE,(($G283*LIQUIDACION!$L$1046)*LIQUIDACION!$D$1045/IF(AND(LIQUIDACION!$D$1044&gt;LIQUIDACION!$B$1046,LIQUIDACION!$B$1046&gt;LIQUIDACION!$D$1043),366,365)),0)</f>
        <v>0</v>
      </c>
      <c r="AI283" s="618">
        <f>IF(AI$12=TRUE,(($H283*LIQUIDACION!$L$1047)*LIQUIDACION!$D$1045/IF(AND(LIQUIDACION!$D$1044&gt;LIQUIDACION!$B$1046,LIQUIDACION!$B$1046&gt;LIQUIDACION!$D$1043),366,365)),0)</f>
        <v>0</v>
      </c>
      <c r="AJ283" s="618">
        <f>IF(AJ$12=TRUE,(($I283*LIQUIDACION!$L$1047)*LIQUIDACION!$D$1045/IF(AND(LIQUIDACION!$D$1044&gt;LIQUIDACION!$B$1046,LIQUIDACION!$B$1046&gt;LIQUIDACION!$D$1043),366,365)),0)</f>
        <v>0</v>
      </c>
      <c r="AK283" s="618">
        <f>IF(AK$12=TRUE,(($J283*LIQUIDACION!$L$1047)*LIQUIDACION!$D$1045/IF(AND(LIQUIDACION!$D$1044&gt;LIQUIDACION!$B$1046,LIQUIDACION!$B$1046&gt;LIQUIDACION!$D$1043),366,365)),0)</f>
        <v>0</v>
      </c>
      <c r="AL283" s="618">
        <f>IF(AL$12=TRUE,(($K283*LIQUIDACION!$L$1047)*LIQUIDACION!$D$1045/IF(AND(LIQUIDACION!$D$1044&gt;LIQUIDACION!$B$1046,LIQUIDACION!$B$1046&gt;LIQUIDACION!$D$1043),366,365)),0)</f>
        <v>0</v>
      </c>
      <c r="AM283" s="618">
        <f>IF(AM$12=TRUE,(($L283*LIQUIDACION!$L$1047)*LIQUIDACION!$D$1045/IF(AND(LIQUIDACION!$D$1044&gt;LIQUIDACION!$B$1046,LIQUIDACION!$B$1046&gt;LIQUIDACION!$D$1043),366,365)),0)</f>
        <v>0</v>
      </c>
      <c r="AN283" s="618">
        <f>IF(AN$12=TRUE,(($M283*LIQUIDACION!$L$1047)*LIQUIDACION!$D$1045/IF(AND(LIQUIDACION!$D$1044&gt;LIQUIDACION!$B$1046,LIQUIDACION!$B$1046&gt;LIQUIDACION!$D$1043),366,365)),0)</f>
        <v>0</v>
      </c>
      <c r="AO283" s="618">
        <f>IF(AO$12=TRUE,(($N283*LIQUIDACION!$L$1047)*LIQUIDACION!$D$1045/IF(AND(LIQUIDACION!$D$1044&gt;LIQUIDACION!$B$1046,LIQUIDACION!$B$1046&gt;LIQUIDACION!$D$1043),366,365)),0)</f>
        <v>0</v>
      </c>
      <c r="AP283" s="618">
        <f>IF(AP$12=TRUE,(($O283*LIQUIDACION!$L$1047)*LIQUIDACION!$D$1045/IF(AND(LIQUIDACION!$D$1044&gt;LIQUIDACION!$B$1046,LIQUIDACION!$B$1046&gt;LIQUIDACION!$D$1043),366,365)),0)</f>
        <v>0</v>
      </c>
      <c r="AQ283" s="618">
        <f>IF(AQ$12=TRUE,(($P283*LIQUIDACION!$L$1047)*LIQUIDACION!$D$1045/IF(AND(LIQUIDACION!$D$1044&gt;LIQUIDACION!$B$1046,LIQUIDACION!$B$1046&gt;LIQUIDACION!$D$1043),366,365)),0)</f>
        <v>0</v>
      </c>
      <c r="AR283" s="618">
        <f>IF(AR$12=TRUE,(($Q283*LIQUIDACION!$L$1047)*LIQUIDACION!$D$1045/IF(AND(LIQUIDACION!$D$1044&gt;LIQUIDACION!$B$1046,LIQUIDACION!$B$1046&gt;LIQUIDACION!$D$1043),366,365)),0)</f>
        <v>0</v>
      </c>
      <c r="AS283" s="618">
        <f>IF(AS$12=TRUE,(($R283*LIQUIDACION!$L$1047)*LIQUIDACION!$D$1045/IF(AND(LIQUIDACION!$D$1044&gt;LIQUIDACION!$B$1046,LIQUIDACION!$B$1046&gt;LIQUIDACION!$D$1043),366,365)),0)</f>
        <v>0</v>
      </c>
      <c r="AT283" s="618">
        <f>IF(AT$12=TRUE,(($S283*LIQUIDACION!$L$1047)*LIQUIDACION!$D$1045/IF(AND(LIQUIDACION!$D$1044&gt;LIQUIDACION!$B$1046,LIQUIDACION!$B$1046&gt;LIQUIDACION!$D$1043),366,365)),0)</f>
        <v>0</v>
      </c>
      <c r="AU283" s="618">
        <f>IF(AU$12=TRUE,(($T283*LIQUIDACION!$L$1047)*LIQUIDACION!$D$1045/IF(AND(LIQUIDACION!$D$1044&gt;LIQUIDACION!$B$1046,LIQUIDACION!$B$1046&gt;LIQUIDACION!$D$1043),366,365)),0)</f>
        <v>0</v>
      </c>
      <c r="AV283" s="618">
        <f>IF(AV$12=TRUE,(($U283*LIQUIDACION!$L$1047)*LIQUIDACION!$D$1045/IF(AND(LIQUIDACION!$D$1044&gt;LIQUIDACION!$B$1046,LIQUIDACION!$B$1046&gt;LIQUIDACION!$D$1043),366,365)),0)</f>
        <v>0</v>
      </c>
      <c r="AW283" s="618">
        <f>IF(AW$12=TRUE,(($V283*LIQUIDACION!$L$1047)*LIQUIDACION!$D$1045/IF(AND(LIQUIDACION!$D$1044&gt;LIQUIDACION!$B$1046,LIQUIDACION!$B$1046&gt;LIQUIDACION!$D$1043),366,365)),0)</f>
        <v>0</v>
      </c>
      <c r="AX283" s="618">
        <f>IF(AX$12=TRUE,(($W283*LIQUIDACION!$L$1047)*LIQUIDACION!$D$1045/IF(AND(LIQUIDACION!$D$1044&gt;LIQUIDACION!$B$1046,LIQUIDACION!$B$1046&gt;LIQUIDACION!$D$1043),366,365)),0)</f>
        <v>0</v>
      </c>
    </row>
    <row r="284" spans="2:50" x14ac:dyDescent="0.25">
      <c r="B284" s="123">
        <v>272</v>
      </c>
      <c r="C284" s="125"/>
      <c r="D284" s="170"/>
      <c r="E284" s="170"/>
      <c r="F284" s="170"/>
      <c r="G284" s="170">
        <f t="shared" si="21"/>
        <v>0</v>
      </c>
      <c r="H284" s="170">
        <f t="shared" si="22"/>
        <v>0</v>
      </c>
      <c r="I284" s="170"/>
      <c r="J284" s="170"/>
      <c r="K284" s="170"/>
      <c r="L284" s="170"/>
      <c r="M284" s="170"/>
      <c r="N284" s="170"/>
      <c r="O284" s="170"/>
      <c r="P284" s="170"/>
      <c r="Q284" s="170"/>
      <c r="R284" s="170"/>
      <c r="S284" s="170"/>
      <c r="T284" s="170"/>
      <c r="U284" s="170"/>
      <c r="V284" s="170"/>
      <c r="W284" s="170"/>
      <c r="X284" s="170"/>
      <c r="Y284" s="170"/>
      <c r="Z284" s="170"/>
      <c r="AA284" s="170"/>
      <c r="AB284" s="415">
        <f t="shared" si="23"/>
        <v>0</v>
      </c>
      <c r="AC284" s="415">
        <f t="shared" si="24"/>
        <v>0</v>
      </c>
      <c r="AE284" s="618">
        <f>IF(AE$12=TRUE,(($D284*LIQUIDACION!$L$1046)*LIQUIDACION!$D$1045/IF(AND(LIQUIDACION!$D$1044&gt;LIQUIDACION!$B$1046,LIQUIDACION!$B$1046&gt;LIQUIDACION!$D$1043),366,365)),0)</f>
        <v>0</v>
      </c>
      <c r="AF284" s="618">
        <f>IF(AF$12=TRUE,(($E284*LIQUIDACION!$L$1046)*LIQUIDACION!$D$1045/IF(AND(LIQUIDACION!$D$1044&gt;LIQUIDACION!$B$1046,LIQUIDACION!$B$1046&gt;LIQUIDACION!$D$1043),366,365)),0)</f>
        <v>0</v>
      </c>
      <c r="AG284" s="618">
        <f>IF(AG$12=TRUE,(($F284*LIQUIDACION!$L$1046)*LIQUIDACION!$D$1045/IF(AND(LIQUIDACION!$D$1044&gt;LIQUIDACION!$B$1046,LIQUIDACION!$B$1046&gt;LIQUIDACION!$D$1043),366,365)),0)</f>
        <v>0</v>
      </c>
      <c r="AH284" s="618">
        <f>IF(AH$12=TRUE,(($G284*LIQUIDACION!$L$1046)*LIQUIDACION!$D$1045/IF(AND(LIQUIDACION!$D$1044&gt;LIQUIDACION!$B$1046,LIQUIDACION!$B$1046&gt;LIQUIDACION!$D$1043),366,365)),0)</f>
        <v>0</v>
      </c>
      <c r="AI284" s="618">
        <f>IF(AI$12=TRUE,(($H284*LIQUIDACION!$L$1047)*LIQUIDACION!$D$1045/IF(AND(LIQUIDACION!$D$1044&gt;LIQUIDACION!$B$1046,LIQUIDACION!$B$1046&gt;LIQUIDACION!$D$1043),366,365)),0)</f>
        <v>0</v>
      </c>
      <c r="AJ284" s="618">
        <f>IF(AJ$12=TRUE,(($I284*LIQUIDACION!$L$1047)*LIQUIDACION!$D$1045/IF(AND(LIQUIDACION!$D$1044&gt;LIQUIDACION!$B$1046,LIQUIDACION!$B$1046&gt;LIQUIDACION!$D$1043),366,365)),0)</f>
        <v>0</v>
      </c>
      <c r="AK284" s="618">
        <f>IF(AK$12=TRUE,(($J284*LIQUIDACION!$L$1047)*LIQUIDACION!$D$1045/IF(AND(LIQUIDACION!$D$1044&gt;LIQUIDACION!$B$1046,LIQUIDACION!$B$1046&gt;LIQUIDACION!$D$1043),366,365)),0)</f>
        <v>0</v>
      </c>
      <c r="AL284" s="618">
        <f>IF(AL$12=TRUE,(($K284*LIQUIDACION!$L$1047)*LIQUIDACION!$D$1045/IF(AND(LIQUIDACION!$D$1044&gt;LIQUIDACION!$B$1046,LIQUIDACION!$B$1046&gt;LIQUIDACION!$D$1043),366,365)),0)</f>
        <v>0</v>
      </c>
      <c r="AM284" s="618">
        <f>IF(AM$12=TRUE,(($L284*LIQUIDACION!$L$1047)*LIQUIDACION!$D$1045/IF(AND(LIQUIDACION!$D$1044&gt;LIQUIDACION!$B$1046,LIQUIDACION!$B$1046&gt;LIQUIDACION!$D$1043),366,365)),0)</f>
        <v>0</v>
      </c>
      <c r="AN284" s="618">
        <f>IF(AN$12=TRUE,(($M284*LIQUIDACION!$L$1047)*LIQUIDACION!$D$1045/IF(AND(LIQUIDACION!$D$1044&gt;LIQUIDACION!$B$1046,LIQUIDACION!$B$1046&gt;LIQUIDACION!$D$1043),366,365)),0)</f>
        <v>0</v>
      </c>
      <c r="AO284" s="618">
        <f>IF(AO$12=TRUE,(($N284*LIQUIDACION!$L$1047)*LIQUIDACION!$D$1045/IF(AND(LIQUIDACION!$D$1044&gt;LIQUIDACION!$B$1046,LIQUIDACION!$B$1046&gt;LIQUIDACION!$D$1043),366,365)),0)</f>
        <v>0</v>
      </c>
      <c r="AP284" s="618">
        <f>IF(AP$12=TRUE,(($O284*LIQUIDACION!$L$1047)*LIQUIDACION!$D$1045/IF(AND(LIQUIDACION!$D$1044&gt;LIQUIDACION!$B$1046,LIQUIDACION!$B$1046&gt;LIQUIDACION!$D$1043),366,365)),0)</f>
        <v>0</v>
      </c>
      <c r="AQ284" s="618">
        <f>IF(AQ$12=TRUE,(($P284*LIQUIDACION!$L$1047)*LIQUIDACION!$D$1045/IF(AND(LIQUIDACION!$D$1044&gt;LIQUIDACION!$B$1046,LIQUIDACION!$B$1046&gt;LIQUIDACION!$D$1043),366,365)),0)</f>
        <v>0</v>
      </c>
      <c r="AR284" s="618">
        <f>IF(AR$12=TRUE,(($Q284*LIQUIDACION!$L$1047)*LIQUIDACION!$D$1045/IF(AND(LIQUIDACION!$D$1044&gt;LIQUIDACION!$B$1046,LIQUIDACION!$B$1046&gt;LIQUIDACION!$D$1043),366,365)),0)</f>
        <v>0</v>
      </c>
      <c r="AS284" s="618">
        <f>IF(AS$12=TRUE,(($R284*LIQUIDACION!$L$1047)*LIQUIDACION!$D$1045/IF(AND(LIQUIDACION!$D$1044&gt;LIQUIDACION!$B$1046,LIQUIDACION!$B$1046&gt;LIQUIDACION!$D$1043),366,365)),0)</f>
        <v>0</v>
      </c>
      <c r="AT284" s="618">
        <f>IF(AT$12=TRUE,(($S284*LIQUIDACION!$L$1047)*LIQUIDACION!$D$1045/IF(AND(LIQUIDACION!$D$1044&gt;LIQUIDACION!$B$1046,LIQUIDACION!$B$1046&gt;LIQUIDACION!$D$1043),366,365)),0)</f>
        <v>0</v>
      </c>
      <c r="AU284" s="618">
        <f>IF(AU$12=TRUE,(($T284*LIQUIDACION!$L$1047)*LIQUIDACION!$D$1045/IF(AND(LIQUIDACION!$D$1044&gt;LIQUIDACION!$B$1046,LIQUIDACION!$B$1046&gt;LIQUIDACION!$D$1043),366,365)),0)</f>
        <v>0</v>
      </c>
      <c r="AV284" s="618">
        <f>IF(AV$12=TRUE,(($U284*LIQUIDACION!$L$1047)*LIQUIDACION!$D$1045/IF(AND(LIQUIDACION!$D$1044&gt;LIQUIDACION!$B$1046,LIQUIDACION!$B$1046&gt;LIQUIDACION!$D$1043),366,365)),0)</f>
        <v>0</v>
      </c>
      <c r="AW284" s="618">
        <f>IF(AW$12=TRUE,(($V284*LIQUIDACION!$L$1047)*LIQUIDACION!$D$1045/IF(AND(LIQUIDACION!$D$1044&gt;LIQUIDACION!$B$1046,LIQUIDACION!$B$1046&gt;LIQUIDACION!$D$1043),366,365)),0)</f>
        <v>0</v>
      </c>
      <c r="AX284" s="618">
        <f>IF(AX$12=TRUE,(($W284*LIQUIDACION!$L$1047)*LIQUIDACION!$D$1045/IF(AND(LIQUIDACION!$D$1044&gt;LIQUIDACION!$B$1046,LIQUIDACION!$B$1046&gt;LIQUIDACION!$D$1043),366,365)),0)</f>
        <v>0</v>
      </c>
    </row>
    <row r="285" spans="2:50" x14ac:dyDescent="0.25">
      <c r="B285" s="121">
        <v>273</v>
      </c>
      <c r="C285" s="125"/>
      <c r="D285" s="170"/>
      <c r="E285" s="170"/>
      <c r="F285" s="170"/>
      <c r="G285" s="170">
        <f t="shared" si="21"/>
        <v>0</v>
      </c>
      <c r="H285" s="170">
        <f t="shared" si="22"/>
        <v>0</v>
      </c>
      <c r="I285" s="170"/>
      <c r="J285" s="170"/>
      <c r="K285" s="170"/>
      <c r="L285" s="170"/>
      <c r="M285" s="170"/>
      <c r="N285" s="170"/>
      <c r="O285" s="170"/>
      <c r="P285" s="170"/>
      <c r="Q285" s="170"/>
      <c r="R285" s="170"/>
      <c r="S285" s="170"/>
      <c r="T285" s="170"/>
      <c r="U285" s="170"/>
      <c r="V285" s="170"/>
      <c r="W285" s="170"/>
      <c r="X285" s="170"/>
      <c r="Y285" s="170"/>
      <c r="Z285" s="170"/>
      <c r="AA285" s="170"/>
      <c r="AB285" s="415">
        <f t="shared" si="23"/>
        <v>0</v>
      </c>
      <c r="AC285" s="415">
        <f t="shared" si="24"/>
        <v>0</v>
      </c>
      <c r="AE285" s="618">
        <f>IF(AE$12=TRUE,(($D285*LIQUIDACION!$L$1046)*LIQUIDACION!$D$1045/IF(AND(LIQUIDACION!$D$1044&gt;LIQUIDACION!$B$1046,LIQUIDACION!$B$1046&gt;LIQUIDACION!$D$1043),366,365)),0)</f>
        <v>0</v>
      </c>
      <c r="AF285" s="618">
        <f>IF(AF$12=TRUE,(($E285*LIQUIDACION!$L$1046)*LIQUIDACION!$D$1045/IF(AND(LIQUIDACION!$D$1044&gt;LIQUIDACION!$B$1046,LIQUIDACION!$B$1046&gt;LIQUIDACION!$D$1043),366,365)),0)</f>
        <v>0</v>
      </c>
      <c r="AG285" s="618">
        <f>IF(AG$12=TRUE,(($F285*LIQUIDACION!$L$1046)*LIQUIDACION!$D$1045/IF(AND(LIQUIDACION!$D$1044&gt;LIQUIDACION!$B$1046,LIQUIDACION!$B$1046&gt;LIQUIDACION!$D$1043),366,365)),0)</f>
        <v>0</v>
      </c>
      <c r="AH285" s="618">
        <f>IF(AH$12=TRUE,(($G285*LIQUIDACION!$L$1046)*LIQUIDACION!$D$1045/IF(AND(LIQUIDACION!$D$1044&gt;LIQUIDACION!$B$1046,LIQUIDACION!$B$1046&gt;LIQUIDACION!$D$1043),366,365)),0)</f>
        <v>0</v>
      </c>
      <c r="AI285" s="618">
        <f>IF(AI$12=TRUE,(($H285*LIQUIDACION!$L$1047)*LIQUIDACION!$D$1045/IF(AND(LIQUIDACION!$D$1044&gt;LIQUIDACION!$B$1046,LIQUIDACION!$B$1046&gt;LIQUIDACION!$D$1043),366,365)),0)</f>
        <v>0</v>
      </c>
      <c r="AJ285" s="618">
        <f>IF(AJ$12=TRUE,(($I285*LIQUIDACION!$L$1047)*LIQUIDACION!$D$1045/IF(AND(LIQUIDACION!$D$1044&gt;LIQUIDACION!$B$1046,LIQUIDACION!$B$1046&gt;LIQUIDACION!$D$1043),366,365)),0)</f>
        <v>0</v>
      </c>
      <c r="AK285" s="618">
        <f>IF(AK$12=TRUE,(($J285*LIQUIDACION!$L$1047)*LIQUIDACION!$D$1045/IF(AND(LIQUIDACION!$D$1044&gt;LIQUIDACION!$B$1046,LIQUIDACION!$B$1046&gt;LIQUIDACION!$D$1043),366,365)),0)</f>
        <v>0</v>
      </c>
      <c r="AL285" s="618">
        <f>IF(AL$12=TRUE,(($K285*LIQUIDACION!$L$1047)*LIQUIDACION!$D$1045/IF(AND(LIQUIDACION!$D$1044&gt;LIQUIDACION!$B$1046,LIQUIDACION!$B$1046&gt;LIQUIDACION!$D$1043),366,365)),0)</f>
        <v>0</v>
      </c>
      <c r="AM285" s="618">
        <f>IF(AM$12=TRUE,(($L285*LIQUIDACION!$L$1047)*LIQUIDACION!$D$1045/IF(AND(LIQUIDACION!$D$1044&gt;LIQUIDACION!$B$1046,LIQUIDACION!$B$1046&gt;LIQUIDACION!$D$1043),366,365)),0)</f>
        <v>0</v>
      </c>
      <c r="AN285" s="618">
        <f>IF(AN$12=TRUE,(($M285*LIQUIDACION!$L$1047)*LIQUIDACION!$D$1045/IF(AND(LIQUIDACION!$D$1044&gt;LIQUIDACION!$B$1046,LIQUIDACION!$B$1046&gt;LIQUIDACION!$D$1043),366,365)),0)</f>
        <v>0</v>
      </c>
      <c r="AO285" s="618">
        <f>IF(AO$12=TRUE,(($N285*LIQUIDACION!$L$1047)*LIQUIDACION!$D$1045/IF(AND(LIQUIDACION!$D$1044&gt;LIQUIDACION!$B$1046,LIQUIDACION!$B$1046&gt;LIQUIDACION!$D$1043),366,365)),0)</f>
        <v>0</v>
      </c>
      <c r="AP285" s="618">
        <f>IF(AP$12=TRUE,(($O285*LIQUIDACION!$L$1047)*LIQUIDACION!$D$1045/IF(AND(LIQUIDACION!$D$1044&gt;LIQUIDACION!$B$1046,LIQUIDACION!$B$1046&gt;LIQUIDACION!$D$1043),366,365)),0)</f>
        <v>0</v>
      </c>
      <c r="AQ285" s="618">
        <f>IF(AQ$12=TRUE,(($P285*LIQUIDACION!$L$1047)*LIQUIDACION!$D$1045/IF(AND(LIQUIDACION!$D$1044&gt;LIQUIDACION!$B$1046,LIQUIDACION!$B$1046&gt;LIQUIDACION!$D$1043),366,365)),0)</f>
        <v>0</v>
      </c>
      <c r="AR285" s="618">
        <f>IF(AR$12=TRUE,(($Q285*LIQUIDACION!$L$1047)*LIQUIDACION!$D$1045/IF(AND(LIQUIDACION!$D$1044&gt;LIQUIDACION!$B$1046,LIQUIDACION!$B$1046&gt;LIQUIDACION!$D$1043),366,365)),0)</f>
        <v>0</v>
      </c>
      <c r="AS285" s="618">
        <f>IF(AS$12=TRUE,(($R285*LIQUIDACION!$L$1047)*LIQUIDACION!$D$1045/IF(AND(LIQUIDACION!$D$1044&gt;LIQUIDACION!$B$1046,LIQUIDACION!$B$1046&gt;LIQUIDACION!$D$1043),366,365)),0)</f>
        <v>0</v>
      </c>
      <c r="AT285" s="618">
        <f>IF(AT$12=TRUE,(($S285*LIQUIDACION!$L$1047)*LIQUIDACION!$D$1045/IF(AND(LIQUIDACION!$D$1044&gt;LIQUIDACION!$B$1046,LIQUIDACION!$B$1046&gt;LIQUIDACION!$D$1043),366,365)),0)</f>
        <v>0</v>
      </c>
      <c r="AU285" s="618">
        <f>IF(AU$12=TRUE,(($T285*LIQUIDACION!$L$1047)*LIQUIDACION!$D$1045/IF(AND(LIQUIDACION!$D$1044&gt;LIQUIDACION!$B$1046,LIQUIDACION!$B$1046&gt;LIQUIDACION!$D$1043),366,365)),0)</f>
        <v>0</v>
      </c>
      <c r="AV285" s="618">
        <f>IF(AV$12=TRUE,(($U285*LIQUIDACION!$L$1047)*LIQUIDACION!$D$1045/IF(AND(LIQUIDACION!$D$1044&gt;LIQUIDACION!$B$1046,LIQUIDACION!$B$1046&gt;LIQUIDACION!$D$1043),366,365)),0)</f>
        <v>0</v>
      </c>
      <c r="AW285" s="618">
        <f>IF(AW$12=TRUE,(($V285*LIQUIDACION!$L$1047)*LIQUIDACION!$D$1045/IF(AND(LIQUIDACION!$D$1044&gt;LIQUIDACION!$B$1046,LIQUIDACION!$B$1046&gt;LIQUIDACION!$D$1043),366,365)),0)</f>
        <v>0</v>
      </c>
      <c r="AX285" s="618">
        <f>IF(AX$12=TRUE,(($W285*LIQUIDACION!$L$1047)*LIQUIDACION!$D$1045/IF(AND(LIQUIDACION!$D$1044&gt;LIQUIDACION!$B$1046,LIQUIDACION!$B$1046&gt;LIQUIDACION!$D$1043),366,365)),0)</f>
        <v>0</v>
      </c>
    </row>
    <row r="286" spans="2:50" x14ac:dyDescent="0.25">
      <c r="B286" s="123">
        <v>274</v>
      </c>
      <c r="C286" s="125"/>
      <c r="D286" s="170"/>
      <c r="E286" s="170"/>
      <c r="F286" s="170"/>
      <c r="G286" s="170">
        <f t="shared" si="21"/>
        <v>0</v>
      </c>
      <c r="H286" s="170">
        <f t="shared" si="22"/>
        <v>0</v>
      </c>
      <c r="I286" s="170"/>
      <c r="J286" s="170"/>
      <c r="K286" s="170"/>
      <c r="L286" s="170"/>
      <c r="M286" s="170"/>
      <c r="N286" s="170"/>
      <c r="O286" s="170"/>
      <c r="P286" s="170"/>
      <c r="Q286" s="170"/>
      <c r="R286" s="170"/>
      <c r="S286" s="170"/>
      <c r="T286" s="170"/>
      <c r="U286" s="170"/>
      <c r="V286" s="170"/>
      <c r="W286" s="170"/>
      <c r="X286" s="170"/>
      <c r="Y286" s="170"/>
      <c r="Z286" s="170"/>
      <c r="AA286" s="170"/>
      <c r="AB286" s="415">
        <f t="shared" si="23"/>
        <v>0</v>
      </c>
      <c r="AC286" s="415">
        <f t="shared" si="24"/>
        <v>0</v>
      </c>
      <c r="AE286" s="618">
        <f>IF(AE$12=TRUE,(($D286*LIQUIDACION!$L$1046)*LIQUIDACION!$D$1045/IF(AND(LIQUIDACION!$D$1044&gt;LIQUIDACION!$B$1046,LIQUIDACION!$B$1046&gt;LIQUIDACION!$D$1043),366,365)),0)</f>
        <v>0</v>
      </c>
      <c r="AF286" s="618">
        <f>IF(AF$12=TRUE,(($E286*LIQUIDACION!$L$1046)*LIQUIDACION!$D$1045/IF(AND(LIQUIDACION!$D$1044&gt;LIQUIDACION!$B$1046,LIQUIDACION!$B$1046&gt;LIQUIDACION!$D$1043),366,365)),0)</f>
        <v>0</v>
      </c>
      <c r="AG286" s="618">
        <f>IF(AG$12=TRUE,(($F286*LIQUIDACION!$L$1046)*LIQUIDACION!$D$1045/IF(AND(LIQUIDACION!$D$1044&gt;LIQUIDACION!$B$1046,LIQUIDACION!$B$1046&gt;LIQUIDACION!$D$1043),366,365)),0)</f>
        <v>0</v>
      </c>
      <c r="AH286" s="618">
        <f>IF(AH$12=TRUE,(($G286*LIQUIDACION!$L$1046)*LIQUIDACION!$D$1045/IF(AND(LIQUIDACION!$D$1044&gt;LIQUIDACION!$B$1046,LIQUIDACION!$B$1046&gt;LIQUIDACION!$D$1043),366,365)),0)</f>
        <v>0</v>
      </c>
      <c r="AI286" s="618">
        <f>IF(AI$12=TRUE,(($H286*LIQUIDACION!$L$1047)*LIQUIDACION!$D$1045/IF(AND(LIQUIDACION!$D$1044&gt;LIQUIDACION!$B$1046,LIQUIDACION!$B$1046&gt;LIQUIDACION!$D$1043),366,365)),0)</f>
        <v>0</v>
      </c>
      <c r="AJ286" s="618">
        <f>IF(AJ$12=TRUE,(($I286*LIQUIDACION!$L$1047)*LIQUIDACION!$D$1045/IF(AND(LIQUIDACION!$D$1044&gt;LIQUIDACION!$B$1046,LIQUIDACION!$B$1046&gt;LIQUIDACION!$D$1043),366,365)),0)</f>
        <v>0</v>
      </c>
      <c r="AK286" s="618">
        <f>IF(AK$12=TRUE,(($J286*LIQUIDACION!$L$1047)*LIQUIDACION!$D$1045/IF(AND(LIQUIDACION!$D$1044&gt;LIQUIDACION!$B$1046,LIQUIDACION!$B$1046&gt;LIQUIDACION!$D$1043),366,365)),0)</f>
        <v>0</v>
      </c>
      <c r="AL286" s="618">
        <f>IF(AL$12=TRUE,(($K286*LIQUIDACION!$L$1047)*LIQUIDACION!$D$1045/IF(AND(LIQUIDACION!$D$1044&gt;LIQUIDACION!$B$1046,LIQUIDACION!$B$1046&gt;LIQUIDACION!$D$1043),366,365)),0)</f>
        <v>0</v>
      </c>
      <c r="AM286" s="618">
        <f>IF(AM$12=TRUE,(($L286*LIQUIDACION!$L$1047)*LIQUIDACION!$D$1045/IF(AND(LIQUIDACION!$D$1044&gt;LIQUIDACION!$B$1046,LIQUIDACION!$B$1046&gt;LIQUIDACION!$D$1043),366,365)),0)</f>
        <v>0</v>
      </c>
      <c r="AN286" s="618">
        <f>IF(AN$12=TRUE,(($M286*LIQUIDACION!$L$1047)*LIQUIDACION!$D$1045/IF(AND(LIQUIDACION!$D$1044&gt;LIQUIDACION!$B$1046,LIQUIDACION!$B$1046&gt;LIQUIDACION!$D$1043),366,365)),0)</f>
        <v>0</v>
      </c>
      <c r="AO286" s="618">
        <f>IF(AO$12=TRUE,(($N286*LIQUIDACION!$L$1047)*LIQUIDACION!$D$1045/IF(AND(LIQUIDACION!$D$1044&gt;LIQUIDACION!$B$1046,LIQUIDACION!$B$1046&gt;LIQUIDACION!$D$1043),366,365)),0)</f>
        <v>0</v>
      </c>
      <c r="AP286" s="618">
        <f>IF(AP$12=TRUE,(($O286*LIQUIDACION!$L$1047)*LIQUIDACION!$D$1045/IF(AND(LIQUIDACION!$D$1044&gt;LIQUIDACION!$B$1046,LIQUIDACION!$B$1046&gt;LIQUIDACION!$D$1043),366,365)),0)</f>
        <v>0</v>
      </c>
      <c r="AQ286" s="618">
        <f>IF(AQ$12=TRUE,(($P286*LIQUIDACION!$L$1047)*LIQUIDACION!$D$1045/IF(AND(LIQUIDACION!$D$1044&gt;LIQUIDACION!$B$1046,LIQUIDACION!$B$1046&gt;LIQUIDACION!$D$1043),366,365)),0)</f>
        <v>0</v>
      </c>
      <c r="AR286" s="618">
        <f>IF(AR$12=TRUE,(($Q286*LIQUIDACION!$L$1047)*LIQUIDACION!$D$1045/IF(AND(LIQUIDACION!$D$1044&gt;LIQUIDACION!$B$1046,LIQUIDACION!$B$1046&gt;LIQUIDACION!$D$1043),366,365)),0)</f>
        <v>0</v>
      </c>
      <c r="AS286" s="618">
        <f>IF(AS$12=TRUE,(($R286*LIQUIDACION!$L$1047)*LIQUIDACION!$D$1045/IF(AND(LIQUIDACION!$D$1044&gt;LIQUIDACION!$B$1046,LIQUIDACION!$B$1046&gt;LIQUIDACION!$D$1043),366,365)),0)</f>
        <v>0</v>
      </c>
      <c r="AT286" s="618">
        <f>IF(AT$12=TRUE,(($S286*LIQUIDACION!$L$1047)*LIQUIDACION!$D$1045/IF(AND(LIQUIDACION!$D$1044&gt;LIQUIDACION!$B$1046,LIQUIDACION!$B$1046&gt;LIQUIDACION!$D$1043),366,365)),0)</f>
        <v>0</v>
      </c>
      <c r="AU286" s="618">
        <f>IF(AU$12=TRUE,(($T286*LIQUIDACION!$L$1047)*LIQUIDACION!$D$1045/IF(AND(LIQUIDACION!$D$1044&gt;LIQUIDACION!$B$1046,LIQUIDACION!$B$1046&gt;LIQUIDACION!$D$1043),366,365)),0)</f>
        <v>0</v>
      </c>
      <c r="AV286" s="618">
        <f>IF(AV$12=TRUE,(($U286*LIQUIDACION!$L$1047)*LIQUIDACION!$D$1045/IF(AND(LIQUIDACION!$D$1044&gt;LIQUIDACION!$B$1046,LIQUIDACION!$B$1046&gt;LIQUIDACION!$D$1043),366,365)),0)</f>
        <v>0</v>
      </c>
      <c r="AW286" s="618">
        <f>IF(AW$12=TRUE,(($V286*LIQUIDACION!$L$1047)*LIQUIDACION!$D$1045/IF(AND(LIQUIDACION!$D$1044&gt;LIQUIDACION!$B$1046,LIQUIDACION!$B$1046&gt;LIQUIDACION!$D$1043),366,365)),0)</f>
        <v>0</v>
      </c>
      <c r="AX286" s="618">
        <f>IF(AX$12=TRUE,(($W286*LIQUIDACION!$L$1047)*LIQUIDACION!$D$1045/IF(AND(LIQUIDACION!$D$1044&gt;LIQUIDACION!$B$1046,LIQUIDACION!$B$1046&gt;LIQUIDACION!$D$1043),366,365)),0)</f>
        <v>0</v>
      </c>
    </row>
    <row r="287" spans="2:50" x14ac:dyDescent="0.25">
      <c r="B287" s="121">
        <v>275</v>
      </c>
      <c r="C287" s="125"/>
      <c r="D287" s="170"/>
      <c r="E287" s="170"/>
      <c r="F287" s="170"/>
      <c r="G287" s="170">
        <f t="shared" si="21"/>
        <v>0</v>
      </c>
      <c r="H287" s="170">
        <f t="shared" si="22"/>
        <v>0</v>
      </c>
      <c r="I287" s="170"/>
      <c r="J287" s="170"/>
      <c r="K287" s="170"/>
      <c r="L287" s="170"/>
      <c r="M287" s="170"/>
      <c r="N287" s="170"/>
      <c r="O287" s="170"/>
      <c r="P287" s="170"/>
      <c r="Q287" s="170"/>
      <c r="R287" s="170"/>
      <c r="S287" s="170"/>
      <c r="T287" s="170"/>
      <c r="U287" s="170"/>
      <c r="V287" s="170"/>
      <c r="W287" s="170"/>
      <c r="X287" s="170"/>
      <c r="Y287" s="170"/>
      <c r="Z287" s="170"/>
      <c r="AA287" s="170"/>
      <c r="AB287" s="415">
        <f t="shared" si="23"/>
        <v>0</v>
      </c>
      <c r="AC287" s="415">
        <f t="shared" si="24"/>
        <v>0</v>
      </c>
      <c r="AE287" s="618">
        <f>IF(AE$12=TRUE,(($D287*LIQUIDACION!$L$1046)*LIQUIDACION!$D$1045/IF(AND(LIQUIDACION!$D$1044&gt;LIQUIDACION!$B$1046,LIQUIDACION!$B$1046&gt;LIQUIDACION!$D$1043),366,365)),0)</f>
        <v>0</v>
      </c>
      <c r="AF287" s="618">
        <f>IF(AF$12=TRUE,(($E287*LIQUIDACION!$L$1046)*LIQUIDACION!$D$1045/IF(AND(LIQUIDACION!$D$1044&gt;LIQUIDACION!$B$1046,LIQUIDACION!$B$1046&gt;LIQUIDACION!$D$1043),366,365)),0)</f>
        <v>0</v>
      </c>
      <c r="AG287" s="618">
        <f>IF(AG$12=TRUE,(($F287*LIQUIDACION!$L$1046)*LIQUIDACION!$D$1045/IF(AND(LIQUIDACION!$D$1044&gt;LIQUIDACION!$B$1046,LIQUIDACION!$B$1046&gt;LIQUIDACION!$D$1043),366,365)),0)</f>
        <v>0</v>
      </c>
      <c r="AH287" s="618">
        <f>IF(AH$12=TRUE,(($G287*LIQUIDACION!$L$1046)*LIQUIDACION!$D$1045/IF(AND(LIQUIDACION!$D$1044&gt;LIQUIDACION!$B$1046,LIQUIDACION!$B$1046&gt;LIQUIDACION!$D$1043),366,365)),0)</f>
        <v>0</v>
      </c>
      <c r="AI287" s="618">
        <f>IF(AI$12=TRUE,(($H287*LIQUIDACION!$L$1047)*LIQUIDACION!$D$1045/IF(AND(LIQUIDACION!$D$1044&gt;LIQUIDACION!$B$1046,LIQUIDACION!$B$1046&gt;LIQUIDACION!$D$1043),366,365)),0)</f>
        <v>0</v>
      </c>
      <c r="AJ287" s="618">
        <f>IF(AJ$12=TRUE,(($I287*LIQUIDACION!$L$1047)*LIQUIDACION!$D$1045/IF(AND(LIQUIDACION!$D$1044&gt;LIQUIDACION!$B$1046,LIQUIDACION!$B$1046&gt;LIQUIDACION!$D$1043),366,365)),0)</f>
        <v>0</v>
      </c>
      <c r="AK287" s="618">
        <f>IF(AK$12=TRUE,(($J287*LIQUIDACION!$L$1047)*LIQUIDACION!$D$1045/IF(AND(LIQUIDACION!$D$1044&gt;LIQUIDACION!$B$1046,LIQUIDACION!$B$1046&gt;LIQUIDACION!$D$1043),366,365)),0)</f>
        <v>0</v>
      </c>
      <c r="AL287" s="618">
        <f>IF(AL$12=TRUE,(($K287*LIQUIDACION!$L$1047)*LIQUIDACION!$D$1045/IF(AND(LIQUIDACION!$D$1044&gt;LIQUIDACION!$B$1046,LIQUIDACION!$B$1046&gt;LIQUIDACION!$D$1043),366,365)),0)</f>
        <v>0</v>
      </c>
      <c r="AM287" s="618">
        <f>IF(AM$12=TRUE,(($L287*LIQUIDACION!$L$1047)*LIQUIDACION!$D$1045/IF(AND(LIQUIDACION!$D$1044&gt;LIQUIDACION!$B$1046,LIQUIDACION!$B$1046&gt;LIQUIDACION!$D$1043),366,365)),0)</f>
        <v>0</v>
      </c>
      <c r="AN287" s="618">
        <f>IF(AN$12=TRUE,(($M287*LIQUIDACION!$L$1047)*LIQUIDACION!$D$1045/IF(AND(LIQUIDACION!$D$1044&gt;LIQUIDACION!$B$1046,LIQUIDACION!$B$1046&gt;LIQUIDACION!$D$1043),366,365)),0)</f>
        <v>0</v>
      </c>
      <c r="AO287" s="618">
        <f>IF(AO$12=TRUE,(($N287*LIQUIDACION!$L$1047)*LIQUIDACION!$D$1045/IF(AND(LIQUIDACION!$D$1044&gt;LIQUIDACION!$B$1046,LIQUIDACION!$B$1046&gt;LIQUIDACION!$D$1043),366,365)),0)</f>
        <v>0</v>
      </c>
      <c r="AP287" s="618">
        <f>IF(AP$12=TRUE,(($O287*LIQUIDACION!$L$1047)*LIQUIDACION!$D$1045/IF(AND(LIQUIDACION!$D$1044&gt;LIQUIDACION!$B$1046,LIQUIDACION!$B$1046&gt;LIQUIDACION!$D$1043),366,365)),0)</f>
        <v>0</v>
      </c>
      <c r="AQ287" s="618">
        <f>IF(AQ$12=TRUE,(($P287*LIQUIDACION!$L$1047)*LIQUIDACION!$D$1045/IF(AND(LIQUIDACION!$D$1044&gt;LIQUIDACION!$B$1046,LIQUIDACION!$B$1046&gt;LIQUIDACION!$D$1043),366,365)),0)</f>
        <v>0</v>
      </c>
      <c r="AR287" s="618">
        <f>IF(AR$12=TRUE,(($Q287*LIQUIDACION!$L$1047)*LIQUIDACION!$D$1045/IF(AND(LIQUIDACION!$D$1044&gt;LIQUIDACION!$B$1046,LIQUIDACION!$B$1046&gt;LIQUIDACION!$D$1043),366,365)),0)</f>
        <v>0</v>
      </c>
      <c r="AS287" s="618">
        <f>IF(AS$12=TRUE,(($R287*LIQUIDACION!$L$1047)*LIQUIDACION!$D$1045/IF(AND(LIQUIDACION!$D$1044&gt;LIQUIDACION!$B$1046,LIQUIDACION!$B$1046&gt;LIQUIDACION!$D$1043),366,365)),0)</f>
        <v>0</v>
      </c>
      <c r="AT287" s="618">
        <f>IF(AT$12=TRUE,(($S287*LIQUIDACION!$L$1047)*LIQUIDACION!$D$1045/IF(AND(LIQUIDACION!$D$1044&gt;LIQUIDACION!$B$1046,LIQUIDACION!$B$1046&gt;LIQUIDACION!$D$1043),366,365)),0)</f>
        <v>0</v>
      </c>
      <c r="AU287" s="618">
        <f>IF(AU$12=TRUE,(($T287*LIQUIDACION!$L$1047)*LIQUIDACION!$D$1045/IF(AND(LIQUIDACION!$D$1044&gt;LIQUIDACION!$B$1046,LIQUIDACION!$B$1046&gt;LIQUIDACION!$D$1043),366,365)),0)</f>
        <v>0</v>
      </c>
      <c r="AV287" s="618">
        <f>IF(AV$12=TRUE,(($U287*LIQUIDACION!$L$1047)*LIQUIDACION!$D$1045/IF(AND(LIQUIDACION!$D$1044&gt;LIQUIDACION!$B$1046,LIQUIDACION!$B$1046&gt;LIQUIDACION!$D$1043),366,365)),0)</f>
        <v>0</v>
      </c>
      <c r="AW287" s="618">
        <f>IF(AW$12=TRUE,(($V287*LIQUIDACION!$L$1047)*LIQUIDACION!$D$1045/IF(AND(LIQUIDACION!$D$1044&gt;LIQUIDACION!$B$1046,LIQUIDACION!$B$1046&gt;LIQUIDACION!$D$1043),366,365)),0)</f>
        <v>0</v>
      </c>
      <c r="AX287" s="618">
        <f>IF(AX$12=TRUE,(($W287*LIQUIDACION!$L$1047)*LIQUIDACION!$D$1045/IF(AND(LIQUIDACION!$D$1044&gt;LIQUIDACION!$B$1046,LIQUIDACION!$B$1046&gt;LIQUIDACION!$D$1043),366,365)),0)</f>
        <v>0</v>
      </c>
    </row>
    <row r="288" spans="2:50" x14ac:dyDescent="0.25">
      <c r="B288" s="123">
        <v>276</v>
      </c>
      <c r="C288" s="125"/>
      <c r="D288" s="170"/>
      <c r="E288" s="170"/>
      <c r="F288" s="170"/>
      <c r="G288" s="170">
        <f t="shared" si="21"/>
        <v>0</v>
      </c>
      <c r="H288" s="170">
        <f t="shared" si="22"/>
        <v>0</v>
      </c>
      <c r="I288" s="170"/>
      <c r="J288" s="170"/>
      <c r="K288" s="170"/>
      <c r="L288" s="170"/>
      <c r="M288" s="170"/>
      <c r="N288" s="170"/>
      <c r="O288" s="170"/>
      <c r="P288" s="170"/>
      <c r="Q288" s="170"/>
      <c r="R288" s="170"/>
      <c r="S288" s="170"/>
      <c r="T288" s="170"/>
      <c r="U288" s="170"/>
      <c r="V288" s="170"/>
      <c r="W288" s="170"/>
      <c r="X288" s="170"/>
      <c r="Y288" s="170"/>
      <c r="Z288" s="170"/>
      <c r="AA288" s="170"/>
      <c r="AB288" s="415">
        <f t="shared" si="23"/>
        <v>0</v>
      </c>
      <c r="AC288" s="415">
        <f t="shared" si="24"/>
        <v>0</v>
      </c>
      <c r="AE288" s="618">
        <f>IF(AE$12=TRUE,(($D288*LIQUIDACION!$L$1046)*LIQUIDACION!$D$1045/IF(AND(LIQUIDACION!$D$1044&gt;LIQUIDACION!$B$1046,LIQUIDACION!$B$1046&gt;LIQUIDACION!$D$1043),366,365)),0)</f>
        <v>0</v>
      </c>
      <c r="AF288" s="618">
        <f>IF(AF$12=TRUE,(($E288*LIQUIDACION!$L$1046)*LIQUIDACION!$D$1045/IF(AND(LIQUIDACION!$D$1044&gt;LIQUIDACION!$B$1046,LIQUIDACION!$B$1046&gt;LIQUIDACION!$D$1043),366,365)),0)</f>
        <v>0</v>
      </c>
      <c r="AG288" s="618">
        <f>IF(AG$12=TRUE,(($F288*LIQUIDACION!$L$1046)*LIQUIDACION!$D$1045/IF(AND(LIQUIDACION!$D$1044&gt;LIQUIDACION!$B$1046,LIQUIDACION!$B$1046&gt;LIQUIDACION!$D$1043),366,365)),0)</f>
        <v>0</v>
      </c>
      <c r="AH288" s="618">
        <f>IF(AH$12=TRUE,(($G288*LIQUIDACION!$L$1046)*LIQUIDACION!$D$1045/IF(AND(LIQUIDACION!$D$1044&gt;LIQUIDACION!$B$1046,LIQUIDACION!$B$1046&gt;LIQUIDACION!$D$1043),366,365)),0)</f>
        <v>0</v>
      </c>
      <c r="AI288" s="618">
        <f>IF(AI$12=TRUE,(($H288*LIQUIDACION!$L$1047)*LIQUIDACION!$D$1045/IF(AND(LIQUIDACION!$D$1044&gt;LIQUIDACION!$B$1046,LIQUIDACION!$B$1046&gt;LIQUIDACION!$D$1043),366,365)),0)</f>
        <v>0</v>
      </c>
      <c r="AJ288" s="618">
        <f>IF(AJ$12=TRUE,(($I288*LIQUIDACION!$L$1047)*LIQUIDACION!$D$1045/IF(AND(LIQUIDACION!$D$1044&gt;LIQUIDACION!$B$1046,LIQUIDACION!$B$1046&gt;LIQUIDACION!$D$1043),366,365)),0)</f>
        <v>0</v>
      </c>
      <c r="AK288" s="618">
        <f>IF(AK$12=TRUE,(($J288*LIQUIDACION!$L$1047)*LIQUIDACION!$D$1045/IF(AND(LIQUIDACION!$D$1044&gt;LIQUIDACION!$B$1046,LIQUIDACION!$B$1046&gt;LIQUIDACION!$D$1043),366,365)),0)</f>
        <v>0</v>
      </c>
      <c r="AL288" s="618">
        <f>IF(AL$12=TRUE,(($K288*LIQUIDACION!$L$1047)*LIQUIDACION!$D$1045/IF(AND(LIQUIDACION!$D$1044&gt;LIQUIDACION!$B$1046,LIQUIDACION!$B$1046&gt;LIQUIDACION!$D$1043),366,365)),0)</f>
        <v>0</v>
      </c>
      <c r="AM288" s="618">
        <f>IF(AM$12=TRUE,(($L288*LIQUIDACION!$L$1047)*LIQUIDACION!$D$1045/IF(AND(LIQUIDACION!$D$1044&gt;LIQUIDACION!$B$1046,LIQUIDACION!$B$1046&gt;LIQUIDACION!$D$1043),366,365)),0)</f>
        <v>0</v>
      </c>
      <c r="AN288" s="618">
        <f>IF(AN$12=TRUE,(($M288*LIQUIDACION!$L$1047)*LIQUIDACION!$D$1045/IF(AND(LIQUIDACION!$D$1044&gt;LIQUIDACION!$B$1046,LIQUIDACION!$B$1046&gt;LIQUIDACION!$D$1043),366,365)),0)</f>
        <v>0</v>
      </c>
      <c r="AO288" s="618">
        <f>IF(AO$12=TRUE,(($N288*LIQUIDACION!$L$1047)*LIQUIDACION!$D$1045/IF(AND(LIQUIDACION!$D$1044&gt;LIQUIDACION!$B$1046,LIQUIDACION!$B$1046&gt;LIQUIDACION!$D$1043),366,365)),0)</f>
        <v>0</v>
      </c>
      <c r="AP288" s="618">
        <f>IF(AP$12=TRUE,(($O288*LIQUIDACION!$L$1047)*LIQUIDACION!$D$1045/IF(AND(LIQUIDACION!$D$1044&gt;LIQUIDACION!$B$1046,LIQUIDACION!$B$1046&gt;LIQUIDACION!$D$1043),366,365)),0)</f>
        <v>0</v>
      </c>
      <c r="AQ288" s="618">
        <f>IF(AQ$12=TRUE,(($P288*LIQUIDACION!$L$1047)*LIQUIDACION!$D$1045/IF(AND(LIQUIDACION!$D$1044&gt;LIQUIDACION!$B$1046,LIQUIDACION!$B$1046&gt;LIQUIDACION!$D$1043),366,365)),0)</f>
        <v>0</v>
      </c>
      <c r="AR288" s="618">
        <f>IF(AR$12=TRUE,(($Q288*LIQUIDACION!$L$1047)*LIQUIDACION!$D$1045/IF(AND(LIQUIDACION!$D$1044&gt;LIQUIDACION!$B$1046,LIQUIDACION!$B$1046&gt;LIQUIDACION!$D$1043),366,365)),0)</f>
        <v>0</v>
      </c>
      <c r="AS288" s="618">
        <f>IF(AS$12=TRUE,(($R288*LIQUIDACION!$L$1047)*LIQUIDACION!$D$1045/IF(AND(LIQUIDACION!$D$1044&gt;LIQUIDACION!$B$1046,LIQUIDACION!$B$1046&gt;LIQUIDACION!$D$1043),366,365)),0)</f>
        <v>0</v>
      </c>
      <c r="AT288" s="618">
        <f>IF(AT$12=TRUE,(($S288*LIQUIDACION!$L$1047)*LIQUIDACION!$D$1045/IF(AND(LIQUIDACION!$D$1044&gt;LIQUIDACION!$B$1046,LIQUIDACION!$B$1046&gt;LIQUIDACION!$D$1043),366,365)),0)</f>
        <v>0</v>
      </c>
      <c r="AU288" s="618">
        <f>IF(AU$12=TRUE,(($T288*LIQUIDACION!$L$1047)*LIQUIDACION!$D$1045/IF(AND(LIQUIDACION!$D$1044&gt;LIQUIDACION!$B$1046,LIQUIDACION!$B$1046&gt;LIQUIDACION!$D$1043),366,365)),0)</f>
        <v>0</v>
      </c>
      <c r="AV288" s="618">
        <f>IF(AV$12=TRUE,(($U288*LIQUIDACION!$L$1047)*LIQUIDACION!$D$1045/IF(AND(LIQUIDACION!$D$1044&gt;LIQUIDACION!$B$1046,LIQUIDACION!$B$1046&gt;LIQUIDACION!$D$1043),366,365)),0)</f>
        <v>0</v>
      </c>
      <c r="AW288" s="618">
        <f>IF(AW$12=TRUE,(($V288*LIQUIDACION!$L$1047)*LIQUIDACION!$D$1045/IF(AND(LIQUIDACION!$D$1044&gt;LIQUIDACION!$B$1046,LIQUIDACION!$B$1046&gt;LIQUIDACION!$D$1043),366,365)),0)</f>
        <v>0</v>
      </c>
      <c r="AX288" s="618">
        <f>IF(AX$12=TRUE,(($W288*LIQUIDACION!$L$1047)*LIQUIDACION!$D$1045/IF(AND(LIQUIDACION!$D$1044&gt;LIQUIDACION!$B$1046,LIQUIDACION!$B$1046&gt;LIQUIDACION!$D$1043),366,365)),0)</f>
        <v>0</v>
      </c>
    </row>
    <row r="289" spans="2:50" x14ac:dyDescent="0.25">
      <c r="B289" s="121">
        <v>277</v>
      </c>
      <c r="C289" s="125"/>
      <c r="D289" s="170"/>
      <c r="E289" s="170"/>
      <c r="F289" s="170"/>
      <c r="G289" s="170">
        <f t="shared" si="21"/>
        <v>0</v>
      </c>
      <c r="H289" s="170">
        <f t="shared" si="22"/>
        <v>0</v>
      </c>
      <c r="I289" s="170"/>
      <c r="J289" s="170"/>
      <c r="K289" s="170"/>
      <c r="L289" s="170"/>
      <c r="M289" s="170"/>
      <c r="N289" s="170"/>
      <c r="O289" s="170"/>
      <c r="P289" s="170"/>
      <c r="Q289" s="170"/>
      <c r="R289" s="170"/>
      <c r="S289" s="170"/>
      <c r="T289" s="170"/>
      <c r="U289" s="170"/>
      <c r="V289" s="170"/>
      <c r="W289" s="170"/>
      <c r="X289" s="170"/>
      <c r="Y289" s="170"/>
      <c r="Z289" s="170"/>
      <c r="AA289" s="170"/>
      <c r="AB289" s="415">
        <f t="shared" si="23"/>
        <v>0</v>
      </c>
      <c r="AC289" s="415">
        <f t="shared" si="24"/>
        <v>0</v>
      </c>
      <c r="AE289" s="618">
        <f>IF(AE$12=TRUE,(($D289*LIQUIDACION!$L$1046)*LIQUIDACION!$D$1045/IF(AND(LIQUIDACION!$D$1044&gt;LIQUIDACION!$B$1046,LIQUIDACION!$B$1046&gt;LIQUIDACION!$D$1043),366,365)),0)</f>
        <v>0</v>
      </c>
      <c r="AF289" s="618">
        <f>IF(AF$12=TRUE,(($E289*LIQUIDACION!$L$1046)*LIQUIDACION!$D$1045/IF(AND(LIQUIDACION!$D$1044&gt;LIQUIDACION!$B$1046,LIQUIDACION!$B$1046&gt;LIQUIDACION!$D$1043),366,365)),0)</f>
        <v>0</v>
      </c>
      <c r="AG289" s="618">
        <f>IF(AG$12=TRUE,(($F289*LIQUIDACION!$L$1046)*LIQUIDACION!$D$1045/IF(AND(LIQUIDACION!$D$1044&gt;LIQUIDACION!$B$1046,LIQUIDACION!$B$1046&gt;LIQUIDACION!$D$1043),366,365)),0)</f>
        <v>0</v>
      </c>
      <c r="AH289" s="618">
        <f>IF(AH$12=TRUE,(($G289*LIQUIDACION!$L$1046)*LIQUIDACION!$D$1045/IF(AND(LIQUIDACION!$D$1044&gt;LIQUIDACION!$B$1046,LIQUIDACION!$B$1046&gt;LIQUIDACION!$D$1043),366,365)),0)</f>
        <v>0</v>
      </c>
      <c r="AI289" s="618">
        <f>IF(AI$12=TRUE,(($H289*LIQUIDACION!$L$1047)*LIQUIDACION!$D$1045/IF(AND(LIQUIDACION!$D$1044&gt;LIQUIDACION!$B$1046,LIQUIDACION!$B$1046&gt;LIQUIDACION!$D$1043),366,365)),0)</f>
        <v>0</v>
      </c>
      <c r="AJ289" s="618">
        <f>IF(AJ$12=TRUE,(($I289*LIQUIDACION!$L$1047)*LIQUIDACION!$D$1045/IF(AND(LIQUIDACION!$D$1044&gt;LIQUIDACION!$B$1046,LIQUIDACION!$B$1046&gt;LIQUIDACION!$D$1043),366,365)),0)</f>
        <v>0</v>
      </c>
      <c r="AK289" s="618">
        <f>IF(AK$12=TRUE,(($J289*LIQUIDACION!$L$1047)*LIQUIDACION!$D$1045/IF(AND(LIQUIDACION!$D$1044&gt;LIQUIDACION!$B$1046,LIQUIDACION!$B$1046&gt;LIQUIDACION!$D$1043),366,365)),0)</f>
        <v>0</v>
      </c>
      <c r="AL289" s="618">
        <f>IF(AL$12=TRUE,(($K289*LIQUIDACION!$L$1047)*LIQUIDACION!$D$1045/IF(AND(LIQUIDACION!$D$1044&gt;LIQUIDACION!$B$1046,LIQUIDACION!$B$1046&gt;LIQUIDACION!$D$1043),366,365)),0)</f>
        <v>0</v>
      </c>
      <c r="AM289" s="618">
        <f>IF(AM$12=TRUE,(($L289*LIQUIDACION!$L$1047)*LIQUIDACION!$D$1045/IF(AND(LIQUIDACION!$D$1044&gt;LIQUIDACION!$B$1046,LIQUIDACION!$B$1046&gt;LIQUIDACION!$D$1043),366,365)),0)</f>
        <v>0</v>
      </c>
      <c r="AN289" s="618">
        <f>IF(AN$12=TRUE,(($M289*LIQUIDACION!$L$1047)*LIQUIDACION!$D$1045/IF(AND(LIQUIDACION!$D$1044&gt;LIQUIDACION!$B$1046,LIQUIDACION!$B$1046&gt;LIQUIDACION!$D$1043),366,365)),0)</f>
        <v>0</v>
      </c>
      <c r="AO289" s="618">
        <f>IF(AO$12=TRUE,(($N289*LIQUIDACION!$L$1047)*LIQUIDACION!$D$1045/IF(AND(LIQUIDACION!$D$1044&gt;LIQUIDACION!$B$1046,LIQUIDACION!$B$1046&gt;LIQUIDACION!$D$1043),366,365)),0)</f>
        <v>0</v>
      </c>
      <c r="AP289" s="618">
        <f>IF(AP$12=TRUE,(($O289*LIQUIDACION!$L$1047)*LIQUIDACION!$D$1045/IF(AND(LIQUIDACION!$D$1044&gt;LIQUIDACION!$B$1046,LIQUIDACION!$B$1046&gt;LIQUIDACION!$D$1043),366,365)),0)</f>
        <v>0</v>
      </c>
      <c r="AQ289" s="618">
        <f>IF(AQ$12=TRUE,(($P289*LIQUIDACION!$L$1047)*LIQUIDACION!$D$1045/IF(AND(LIQUIDACION!$D$1044&gt;LIQUIDACION!$B$1046,LIQUIDACION!$B$1046&gt;LIQUIDACION!$D$1043),366,365)),0)</f>
        <v>0</v>
      </c>
      <c r="AR289" s="618">
        <f>IF(AR$12=TRUE,(($Q289*LIQUIDACION!$L$1047)*LIQUIDACION!$D$1045/IF(AND(LIQUIDACION!$D$1044&gt;LIQUIDACION!$B$1046,LIQUIDACION!$B$1046&gt;LIQUIDACION!$D$1043),366,365)),0)</f>
        <v>0</v>
      </c>
      <c r="AS289" s="618">
        <f>IF(AS$12=TRUE,(($R289*LIQUIDACION!$L$1047)*LIQUIDACION!$D$1045/IF(AND(LIQUIDACION!$D$1044&gt;LIQUIDACION!$B$1046,LIQUIDACION!$B$1046&gt;LIQUIDACION!$D$1043),366,365)),0)</f>
        <v>0</v>
      </c>
      <c r="AT289" s="618">
        <f>IF(AT$12=TRUE,(($S289*LIQUIDACION!$L$1047)*LIQUIDACION!$D$1045/IF(AND(LIQUIDACION!$D$1044&gt;LIQUIDACION!$B$1046,LIQUIDACION!$B$1046&gt;LIQUIDACION!$D$1043),366,365)),0)</f>
        <v>0</v>
      </c>
      <c r="AU289" s="618">
        <f>IF(AU$12=TRUE,(($T289*LIQUIDACION!$L$1047)*LIQUIDACION!$D$1045/IF(AND(LIQUIDACION!$D$1044&gt;LIQUIDACION!$B$1046,LIQUIDACION!$B$1046&gt;LIQUIDACION!$D$1043),366,365)),0)</f>
        <v>0</v>
      </c>
      <c r="AV289" s="618">
        <f>IF(AV$12=TRUE,(($U289*LIQUIDACION!$L$1047)*LIQUIDACION!$D$1045/IF(AND(LIQUIDACION!$D$1044&gt;LIQUIDACION!$B$1046,LIQUIDACION!$B$1046&gt;LIQUIDACION!$D$1043),366,365)),0)</f>
        <v>0</v>
      </c>
      <c r="AW289" s="618">
        <f>IF(AW$12=TRUE,(($V289*LIQUIDACION!$L$1047)*LIQUIDACION!$D$1045/IF(AND(LIQUIDACION!$D$1044&gt;LIQUIDACION!$B$1046,LIQUIDACION!$B$1046&gt;LIQUIDACION!$D$1043),366,365)),0)</f>
        <v>0</v>
      </c>
      <c r="AX289" s="618">
        <f>IF(AX$12=TRUE,(($W289*LIQUIDACION!$L$1047)*LIQUIDACION!$D$1045/IF(AND(LIQUIDACION!$D$1044&gt;LIQUIDACION!$B$1046,LIQUIDACION!$B$1046&gt;LIQUIDACION!$D$1043),366,365)),0)</f>
        <v>0</v>
      </c>
    </row>
    <row r="290" spans="2:50" x14ac:dyDescent="0.25">
      <c r="B290" s="123">
        <v>278</v>
      </c>
      <c r="C290" s="125"/>
      <c r="D290" s="170"/>
      <c r="E290" s="170"/>
      <c r="F290" s="170"/>
      <c r="G290" s="170">
        <f t="shared" si="21"/>
        <v>0</v>
      </c>
      <c r="H290" s="170">
        <f t="shared" si="22"/>
        <v>0</v>
      </c>
      <c r="I290" s="170"/>
      <c r="J290" s="170"/>
      <c r="K290" s="170"/>
      <c r="L290" s="170"/>
      <c r="M290" s="170"/>
      <c r="N290" s="170"/>
      <c r="O290" s="170"/>
      <c r="P290" s="170"/>
      <c r="Q290" s="170"/>
      <c r="R290" s="170"/>
      <c r="S290" s="170"/>
      <c r="T290" s="170"/>
      <c r="U290" s="170"/>
      <c r="V290" s="170"/>
      <c r="W290" s="170"/>
      <c r="X290" s="170"/>
      <c r="Y290" s="170"/>
      <c r="Z290" s="170"/>
      <c r="AA290" s="170"/>
      <c r="AB290" s="415">
        <f t="shared" si="23"/>
        <v>0</v>
      </c>
      <c r="AC290" s="415">
        <f t="shared" si="24"/>
        <v>0</v>
      </c>
      <c r="AE290" s="618">
        <f>IF(AE$12=TRUE,(($D290*LIQUIDACION!$L$1046)*LIQUIDACION!$D$1045/IF(AND(LIQUIDACION!$D$1044&gt;LIQUIDACION!$B$1046,LIQUIDACION!$B$1046&gt;LIQUIDACION!$D$1043),366,365)),0)</f>
        <v>0</v>
      </c>
      <c r="AF290" s="618">
        <f>IF(AF$12=TRUE,(($E290*LIQUIDACION!$L$1046)*LIQUIDACION!$D$1045/IF(AND(LIQUIDACION!$D$1044&gt;LIQUIDACION!$B$1046,LIQUIDACION!$B$1046&gt;LIQUIDACION!$D$1043),366,365)),0)</f>
        <v>0</v>
      </c>
      <c r="AG290" s="618">
        <f>IF(AG$12=TRUE,(($F290*LIQUIDACION!$L$1046)*LIQUIDACION!$D$1045/IF(AND(LIQUIDACION!$D$1044&gt;LIQUIDACION!$B$1046,LIQUIDACION!$B$1046&gt;LIQUIDACION!$D$1043),366,365)),0)</f>
        <v>0</v>
      </c>
      <c r="AH290" s="618">
        <f>IF(AH$12=TRUE,(($G290*LIQUIDACION!$L$1046)*LIQUIDACION!$D$1045/IF(AND(LIQUIDACION!$D$1044&gt;LIQUIDACION!$B$1046,LIQUIDACION!$B$1046&gt;LIQUIDACION!$D$1043),366,365)),0)</f>
        <v>0</v>
      </c>
      <c r="AI290" s="618">
        <f>IF(AI$12=TRUE,(($H290*LIQUIDACION!$L$1047)*LIQUIDACION!$D$1045/IF(AND(LIQUIDACION!$D$1044&gt;LIQUIDACION!$B$1046,LIQUIDACION!$B$1046&gt;LIQUIDACION!$D$1043),366,365)),0)</f>
        <v>0</v>
      </c>
      <c r="AJ290" s="618">
        <f>IF(AJ$12=TRUE,(($I290*LIQUIDACION!$L$1047)*LIQUIDACION!$D$1045/IF(AND(LIQUIDACION!$D$1044&gt;LIQUIDACION!$B$1046,LIQUIDACION!$B$1046&gt;LIQUIDACION!$D$1043),366,365)),0)</f>
        <v>0</v>
      </c>
      <c r="AK290" s="618">
        <f>IF(AK$12=TRUE,(($J290*LIQUIDACION!$L$1047)*LIQUIDACION!$D$1045/IF(AND(LIQUIDACION!$D$1044&gt;LIQUIDACION!$B$1046,LIQUIDACION!$B$1046&gt;LIQUIDACION!$D$1043),366,365)),0)</f>
        <v>0</v>
      </c>
      <c r="AL290" s="618">
        <f>IF(AL$12=TRUE,(($K290*LIQUIDACION!$L$1047)*LIQUIDACION!$D$1045/IF(AND(LIQUIDACION!$D$1044&gt;LIQUIDACION!$B$1046,LIQUIDACION!$B$1046&gt;LIQUIDACION!$D$1043),366,365)),0)</f>
        <v>0</v>
      </c>
      <c r="AM290" s="618">
        <f>IF(AM$12=TRUE,(($L290*LIQUIDACION!$L$1047)*LIQUIDACION!$D$1045/IF(AND(LIQUIDACION!$D$1044&gt;LIQUIDACION!$B$1046,LIQUIDACION!$B$1046&gt;LIQUIDACION!$D$1043),366,365)),0)</f>
        <v>0</v>
      </c>
      <c r="AN290" s="618">
        <f>IF(AN$12=TRUE,(($M290*LIQUIDACION!$L$1047)*LIQUIDACION!$D$1045/IF(AND(LIQUIDACION!$D$1044&gt;LIQUIDACION!$B$1046,LIQUIDACION!$B$1046&gt;LIQUIDACION!$D$1043),366,365)),0)</f>
        <v>0</v>
      </c>
      <c r="AO290" s="618">
        <f>IF(AO$12=TRUE,(($N290*LIQUIDACION!$L$1047)*LIQUIDACION!$D$1045/IF(AND(LIQUIDACION!$D$1044&gt;LIQUIDACION!$B$1046,LIQUIDACION!$B$1046&gt;LIQUIDACION!$D$1043),366,365)),0)</f>
        <v>0</v>
      </c>
      <c r="AP290" s="618">
        <f>IF(AP$12=TRUE,(($O290*LIQUIDACION!$L$1047)*LIQUIDACION!$D$1045/IF(AND(LIQUIDACION!$D$1044&gt;LIQUIDACION!$B$1046,LIQUIDACION!$B$1046&gt;LIQUIDACION!$D$1043),366,365)),0)</f>
        <v>0</v>
      </c>
      <c r="AQ290" s="618">
        <f>IF(AQ$12=TRUE,(($P290*LIQUIDACION!$L$1047)*LIQUIDACION!$D$1045/IF(AND(LIQUIDACION!$D$1044&gt;LIQUIDACION!$B$1046,LIQUIDACION!$B$1046&gt;LIQUIDACION!$D$1043),366,365)),0)</f>
        <v>0</v>
      </c>
      <c r="AR290" s="618">
        <f>IF(AR$12=TRUE,(($Q290*LIQUIDACION!$L$1047)*LIQUIDACION!$D$1045/IF(AND(LIQUIDACION!$D$1044&gt;LIQUIDACION!$B$1046,LIQUIDACION!$B$1046&gt;LIQUIDACION!$D$1043),366,365)),0)</f>
        <v>0</v>
      </c>
      <c r="AS290" s="618">
        <f>IF(AS$12=TRUE,(($R290*LIQUIDACION!$L$1047)*LIQUIDACION!$D$1045/IF(AND(LIQUIDACION!$D$1044&gt;LIQUIDACION!$B$1046,LIQUIDACION!$B$1046&gt;LIQUIDACION!$D$1043),366,365)),0)</f>
        <v>0</v>
      </c>
      <c r="AT290" s="618">
        <f>IF(AT$12=TRUE,(($S290*LIQUIDACION!$L$1047)*LIQUIDACION!$D$1045/IF(AND(LIQUIDACION!$D$1044&gt;LIQUIDACION!$B$1046,LIQUIDACION!$B$1046&gt;LIQUIDACION!$D$1043),366,365)),0)</f>
        <v>0</v>
      </c>
      <c r="AU290" s="618">
        <f>IF(AU$12=TRUE,(($T290*LIQUIDACION!$L$1047)*LIQUIDACION!$D$1045/IF(AND(LIQUIDACION!$D$1044&gt;LIQUIDACION!$B$1046,LIQUIDACION!$B$1046&gt;LIQUIDACION!$D$1043),366,365)),0)</f>
        <v>0</v>
      </c>
      <c r="AV290" s="618">
        <f>IF(AV$12=TRUE,(($U290*LIQUIDACION!$L$1047)*LIQUIDACION!$D$1045/IF(AND(LIQUIDACION!$D$1044&gt;LIQUIDACION!$B$1046,LIQUIDACION!$B$1046&gt;LIQUIDACION!$D$1043),366,365)),0)</f>
        <v>0</v>
      </c>
      <c r="AW290" s="618">
        <f>IF(AW$12=TRUE,(($V290*LIQUIDACION!$L$1047)*LIQUIDACION!$D$1045/IF(AND(LIQUIDACION!$D$1044&gt;LIQUIDACION!$B$1046,LIQUIDACION!$B$1046&gt;LIQUIDACION!$D$1043),366,365)),0)</f>
        <v>0</v>
      </c>
      <c r="AX290" s="618">
        <f>IF(AX$12=TRUE,(($W290*LIQUIDACION!$L$1047)*LIQUIDACION!$D$1045/IF(AND(LIQUIDACION!$D$1044&gt;LIQUIDACION!$B$1046,LIQUIDACION!$B$1046&gt;LIQUIDACION!$D$1043),366,365)),0)</f>
        <v>0</v>
      </c>
    </row>
    <row r="291" spans="2:50" x14ac:dyDescent="0.25">
      <c r="B291" s="121">
        <v>279</v>
      </c>
      <c r="C291" s="125"/>
      <c r="D291" s="170"/>
      <c r="E291" s="170"/>
      <c r="F291" s="170"/>
      <c r="G291" s="170">
        <f t="shared" si="21"/>
        <v>0</v>
      </c>
      <c r="H291" s="170">
        <f t="shared" si="22"/>
        <v>0</v>
      </c>
      <c r="I291" s="170"/>
      <c r="J291" s="170"/>
      <c r="K291" s="170"/>
      <c r="L291" s="170"/>
      <c r="M291" s="170"/>
      <c r="N291" s="170"/>
      <c r="O291" s="170"/>
      <c r="P291" s="170"/>
      <c r="Q291" s="170"/>
      <c r="R291" s="170"/>
      <c r="S291" s="170"/>
      <c r="T291" s="170"/>
      <c r="U291" s="170"/>
      <c r="V291" s="170"/>
      <c r="W291" s="170"/>
      <c r="X291" s="170"/>
      <c r="Y291" s="170"/>
      <c r="Z291" s="170"/>
      <c r="AA291" s="170"/>
      <c r="AB291" s="415">
        <f t="shared" si="23"/>
        <v>0</v>
      </c>
      <c r="AC291" s="415">
        <f t="shared" si="24"/>
        <v>0</v>
      </c>
      <c r="AE291" s="618">
        <f>IF(AE$12=TRUE,(($D291*LIQUIDACION!$L$1046)*LIQUIDACION!$D$1045/IF(AND(LIQUIDACION!$D$1044&gt;LIQUIDACION!$B$1046,LIQUIDACION!$B$1046&gt;LIQUIDACION!$D$1043),366,365)),0)</f>
        <v>0</v>
      </c>
      <c r="AF291" s="618">
        <f>IF(AF$12=TRUE,(($E291*LIQUIDACION!$L$1046)*LIQUIDACION!$D$1045/IF(AND(LIQUIDACION!$D$1044&gt;LIQUIDACION!$B$1046,LIQUIDACION!$B$1046&gt;LIQUIDACION!$D$1043),366,365)),0)</f>
        <v>0</v>
      </c>
      <c r="AG291" s="618">
        <f>IF(AG$12=TRUE,(($F291*LIQUIDACION!$L$1046)*LIQUIDACION!$D$1045/IF(AND(LIQUIDACION!$D$1044&gt;LIQUIDACION!$B$1046,LIQUIDACION!$B$1046&gt;LIQUIDACION!$D$1043),366,365)),0)</f>
        <v>0</v>
      </c>
      <c r="AH291" s="618">
        <f>IF(AH$12=TRUE,(($G291*LIQUIDACION!$L$1046)*LIQUIDACION!$D$1045/IF(AND(LIQUIDACION!$D$1044&gt;LIQUIDACION!$B$1046,LIQUIDACION!$B$1046&gt;LIQUIDACION!$D$1043),366,365)),0)</f>
        <v>0</v>
      </c>
      <c r="AI291" s="618">
        <f>IF(AI$12=TRUE,(($H291*LIQUIDACION!$L$1047)*LIQUIDACION!$D$1045/IF(AND(LIQUIDACION!$D$1044&gt;LIQUIDACION!$B$1046,LIQUIDACION!$B$1046&gt;LIQUIDACION!$D$1043),366,365)),0)</f>
        <v>0</v>
      </c>
      <c r="AJ291" s="618">
        <f>IF(AJ$12=TRUE,(($I291*LIQUIDACION!$L$1047)*LIQUIDACION!$D$1045/IF(AND(LIQUIDACION!$D$1044&gt;LIQUIDACION!$B$1046,LIQUIDACION!$B$1046&gt;LIQUIDACION!$D$1043),366,365)),0)</f>
        <v>0</v>
      </c>
      <c r="AK291" s="618">
        <f>IF(AK$12=TRUE,(($J291*LIQUIDACION!$L$1047)*LIQUIDACION!$D$1045/IF(AND(LIQUIDACION!$D$1044&gt;LIQUIDACION!$B$1046,LIQUIDACION!$B$1046&gt;LIQUIDACION!$D$1043),366,365)),0)</f>
        <v>0</v>
      </c>
      <c r="AL291" s="618">
        <f>IF(AL$12=TRUE,(($K291*LIQUIDACION!$L$1047)*LIQUIDACION!$D$1045/IF(AND(LIQUIDACION!$D$1044&gt;LIQUIDACION!$B$1046,LIQUIDACION!$B$1046&gt;LIQUIDACION!$D$1043),366,365)),0)</f>
        <v>0</v>
      </c>
      <c r="AM291" s="618">
        <f>IF(AM$12=TRUE,(($L291*LIQUIDACION!$L$1047)*LIQUIDACION!$D$1045/IF(AND(LIQUIDACION!$D$1044&gt;LIQUIDACION!$B$1046,LIQUIDACION!$B$1046&gt;LIQUIDACION!$D$1043),366,365)),0)</f>
        <v>0</v>
      </c>
      <c r="AN291" s="618">
        <f>IF(AN$12=TRUE,(($M291*LIQUIDACION!$L$1047)*LIQUIDACION!$D$1045/IF(AND(LIQUIDACION!$D$1044&gt;LIQUIDACION!$B$1046,LIQUIDACION!$B$1046&gt;LIQUIDACION!$D$1043),366,365)),0)</f>
        <v>0</v>
      </c>
      <c r="AO291" s="618">
        <f>IF(AO$12=TRUE,(($N291*LIQUIDACION!$L$1047)*LIQUIDACION!$D$1045/IF(AND(LIQUIDACION!$D$1044&gt;LIQUIDACION!$B$1046,LIQUIDACION!$B$1046&gt;LIQUIDACION!$D$1043),366,365)),0)</f>
        <v>0</v>
      </c>
      <c r="AP291" s="618">
        <f>IF(AP$12=TRUE,(($O291*LIQUIDACION!$L$1047)*LIQUIDACION!$D$1045/IF(AND(LIQUIDACION!$D$1044&gt;LIQUIDACION!$B$1046,LIQUIDACION!$B$1046&gt;LIQUIDACION!$D$1043),366,365)),0)</f>
        <v>0</v>
      </c>
      <c r="AQ291" s="618">
        <f>IF(AQ$12=TRUE,(($P291*LIQUIDACION!$L$1047)*LIQUIDACION!$D$1045/IF(AND(LIQUIDACION!$D$1044&gt;LIQUIDACION!$B$1046,LIQUIDACION!$B$1046&gt;LIQUIDACION!$D$1043),366,365)),0)</f>
        <v>0</v>
      </c>
      <c r="AR291" s="618">
        <f>IF(AR$12=TRUE,(($Q291*LIQUIDACION!$L$1047)*LIQUIDACION!$D$1045/IF(AND(LIQUIDACION!$D$1044&gt;LIQUIDACION!$B$1046,LIQUIDACION!$B$1046&gt;LIQUIDACION!$D$1043),366,365)),0)</f>
        <v>0</v>
      </c>
      <c r="AS291" s="618">
        <f>IF(AS$12=TRUE,(($R291*LIQUIDACION!$L$1047)*LIQUIDACION!$D$1045/IF(AND(LIQUIDACION!$D$1044&gt;LIQUIDACION!$B$1046,LIQUIDACION!$B$1046&gt;LIQUIDACION!$D$1043),366,365)),0)</f>
        <v>0</v>
      </c>
      <c r="AT291" s="618">
        <f>IF(AT$12=TRUE,(($S291*LIQUIDACION!$L$1047)*LIQUIDACION!$D$1045/IF(AND(LIQUIDACION!$D$1044&gt;LIQUIDACION!$B$1046,LIQUIDACION!$B$1046&gt;LIQUIDACION!$D$1043),366,365)),0)</f>
        <v>0</v>
      </c>
      <c r="AU291" s="618">
        <f>IF(AU$12=TRUE,(($T291*LIQUIDACION!$L$1047)*LIQUIDACION!$D$1045/IF(AND(LIQUIDACION!$D$1044&gt;LIQUIDACION!$B$1046,LIQUIDACION!$B$1046&gt;LIQUIDACION!$D$1043),366,365)),0)</f>
        <v>0</v>
      </c>
      <c r="AV291" s="618">
        <f>IF(AV$12=TRUE,(($U291*LIQUIDACION!$L$1047)*LIQUIDACION!$D$1045/IF(AND(LIQUIDACION!$D$1044&gt;LIQUIDACION!$B$1046,LIQUIDACION!$B$1046&gt;LIQUIDACION!$D$1043),366,365)),0)</f>
        <v>0</v>
      </c>
      <c r="AW291" s="618">
        <f>IF(AW$12=TRUE,(($V291*LIQUIDACION!$L$1047)*LIQUIDACION!$D$1045/IF(AND(LIQUIDACION!$D$1044&gt;LIQUIDACION!$B$1046,LIQUIDACION!$B$1046&gt;LIQUIDACION!$D$1043),366,365)),0)</f>
        <v>0</v>
      </c>
      <c r="AX291" s="618">
        <f>IF(AX$12=TRUE,(($W291*LIQUIDACION!$L$1047)*LIQUIDACION!$D$1045/IF(AND(LIQUIDACION!$D$1044&gt;LIQUIDACION!$B$1046,LIQUIDACION!$B$1046&gt;LIQUIDACION!$D$1043),366,365)),0)</f>
        <v>0</v>
      </c>
    </row>
    <row r="292" spans="2:50" x14ac:dyDescent="0.25">
      <c r="B292" s="123">
        <v>280</v>
      </c>
      <c r="C292" s="125"/>
      <c r="D292" s="170"/>
      <c r="E292" s="170"/>
      <c r="F292" s="170"/>
      <c r="G292" s="170">
        <f t="shared" si="21"/>
        <v>0</v>
      </c>
      <c r="H292" s="170">
        <f t="shared" si="22"/>
        <v>0</v>
      </c>
      <c r="I292" s="170"/>
      <c r="J292" s="170"/>
      <c r="K292" s="170"/>
      <c r="L292" s="170"/>
      <c r="M292" s="170"/>
      <c r="N292" s="170"/>
      <c r="O292" s="170"/>
      <c r="P292" s="170"/>
      <c r="Q292" s="170"/>
      <c r="R292" s="170"/>
      <c r="S292" s="170"/>
      <c r="T292" s="170"/>
      <c r="U292" s="170"/>
      <c r="V292" s="170"/>
      <c r="W292" s="170"/>
      <c r="X292" s="170"/>
      <c r="Y292" s="170"/>
      <c r="Z292" s="170"/>
      <c r="AA292" s="170"/>
      <c r="AB292" s="415">
        <f t="shared" si="23"/>
        <v>0</v>
      </c>
      <c r="AC292" s="415">
        <f t="shared" si="24"/>
        <v>0</v>
      </c>
      <c r="AE292" s="618">
        <f>IF(AE$12=TRUE,(($D292*LIQUIDACION!$L$1046)*LIQUIDACION!$D$1045/IF(AND(LIQUIDACION!$D$1044&gt;LIQUIDACION!$B$1046,LIQUIDACION!$B$1046&gt;LIQUIDACION!$D$1043),366,365)),0)</f>
        <v>0</v>
      </c>
      <c r="AF292" s="618">
        <f>IF(AF$12=TRUE,(($E292*LIQUIDACION!$L$1046)*LIQUIDACION!$D$1045/IF(AND(LIQUIDACION!$D$1044&gt;LIQUIDACION!$B$1046,LIQUIDACION!$B$1046&gt;LIQUIDACION!$D$1043),366,365)),0)</f>
        <v>0</v>
      </c>
      <c r="AG292" s="618">
        <f>IF(AG$12=TRUE,(($F292*LIQUIDACION!$L$1046)*LIQUIDACION!$D$1045/IF(AND(LIQUIDACION!$D$1044&gt;LIQUIDACION!$B$1046,LIQUIDACION!$B$1046&gt;LIQUIDACION!$D$1043),366,365)),0)</f>
        <v>0</v>
      </c>
      <c r="AH292" s="618">
        <f>IF(AH$12=TRUE,(($G292*LIQUIDACION!$L$1046)*LIQUIDACION!$D$1045/IF(AND(LIQUIDACION!$D$1044&gt;LIQUIDACION!$B$1046,LIQUIDACION!$B$1046&gt;LIQUIDACION!$D$1043),366,365)),0)</f>
        <v>0</v>
      </c>
      <c r="AI292" s="618">
        <f>IF(AI$12=TRUE,(($H292*LIQUIDACION!$L$1047)*LIQUIDACION!$D$1045/IF(AND(LIQUIDACION!$D$1044&gt;LIQUIDACION!$B$1046,LIQUIDACION!$B$1046&gt;LIQUIDACION!$D$1043),366,365)),0)</f>
        <v>0</v>
      </c>
      <c r="AJ292" s="618">
        <f>IF(AJ$12=TRUE,(($I292*LIQUIDACION!$L$1047)*LIQUIDACION!$D$1045/IF(AND(LIQUIDACION!$D$1044&gt;LIQUIDACION!$B$1046,LIQUIDACION!$B$1046&gt;LIQUIDACION!$D$1043),366,365)),0)</f>
        <v>0</v>
      </c>
      <c r="AK292" s="618">
        <f>IF(AK$12=TRUE,(($J292*LIQUIDACION!$L$1047)*LIQUIDACION!$D$1045/IF(AND(LIQUIDACION!$D$1044&gt;LIQUIDACION!$B$1046,LIQUIDACION!$B$1046&gt;LIQUIDACION!$D$1043),366,365)),0)</f>
        <v>0</v>
      </c>
      <c r="AL292" s="618">
        <f>IF(AL$12=TRUE,(($K292*LIQUIDACION!$L$1047)*LIQUIDACION!$D$1045/IF(AND(LIQUIDACION!$D$1044&gt;LIQUIDACION!$B$1046,LIQUIDACION!$B$1046&gt;LIQUIDACION!$D$1043),366,365)),0)</f>
        <v>0</v>
      </c>
      <c r="AM292" s="618">
        <f>IF(AM$12=TRUE,(($L292*LIQUIDACION!$L$1047)*LIQUIDACION!$D$1045/IF(AND(LIQUIDACION!$D$1044&gt;LIQUIDACION!$B$1046,LIQUIDACION!$B$1046&gt;LIQUIDACION!$D$1043),366,365)),0)</f>
        <v>0</v>
      </c>
      <c r="AN292" s="618">
        <f>IF(AN$12=TRUE,(($M292*LIQUIDACION!$L$1047)*LIQUIDACION!$D$1045/IF(AND(LIQUIDACION!$D$1044&gt;LIQUIDACION!$B$1046,LIQUIDACION!$B$1046&gt;LIQUIDACION!$D$1043),366,365)),0)</f>
        <v>0</v>
      </c>
      <c r="AO292" s="618">
        <f>IF(AO$12=TRUE,(($N292*LIQUIDACION!$L$1047)*LIQUIDACION!$D$1045/IF(AND(LIQUIDACION!$D$1044&gt;LIQUIDACION!$B$1046,LIQUIDACION!$B$1046&gt;LIQUIDACION!$D$1043),366,365)),0)</f>
        <v>0</v>
      </c>
      <c r="AP292" s="618">
        <f>IF(AP$12=TRUE,(($O292*LIQUIDACION!$L$1047)*LIQUIDACION!$D$1045/IF(AND(LIQUIDACION!$D$1044&gt;LIQUIDACION!$B$1046,LIQUIDACION!$B$1046&gt;LIQUIDACION!$D$1043),366,365)),0)</f>
        <v>0</v>
      </c>
      <c r="AQ292" s="618">
        <f>IF(AQ$12=TRUE,(($P292*LIQUIDACION!$L$1047)*LIQUIDACION!$D$1045/IF(AND(LIQUIDACION!$D$1044&gt;LIQUIDACION!$B$1046,LIQUIDACION!$B$1046&gt;LIQUIDACION!$D$1043),366,365)),0)</f>
        <v>0</v>
      </c>
      <c r="AR292" s="618">
        <f>IF(AR$12=TRUE,(($Q292*LIQUIDACION!$L$1047)*LIQUIDACION!$D$1045/IF(AND(LIQUIDACION!$D$1044&gt;LIQUIDACION!$B$1046,LIQUIDACION!$B$1046&gt;LIQUIDACION!$D$1043),366,365)),0)</f>
        <v>0</v>
      </c>
      <c r="AS292" s="618">
        <f>IF(AS$12=TRUE,(($R292*LIQUIDACION!$L$1047)*LIQUIDACION!$D$1045/IF(AND(LIQUIDACION!$D$1044&gt;LIQUIDACION!$B$1046,LIQUIDACION!$B$1046&gt;LIQUIDACION!$D$1043),366,365)),0)</f>
        <v>0</v>
      </c>
      <c r="AT292" s="618">
        <f>IF(AT$12=TRUE,(($S292*LIQUIDACION!$L$1047)*LIQUIDACION!$D$1045/IF(AND(LIQUIDACION!$D$1044&gt;LIQUIDACION!$B$1046,LIQUIDACION!$B$1046&gt;LIQUIDACION!$D$1043),366,365)),0)</f>
        <v>0</v>
      </c>
      <c r="AU292" s="618">
        <f>IF(AU$12=TRUE,(($T292*LIQUIDACION!$L$1047)*LIQUIDACION!$D$1045/IF(AND(LIQUIDACION!$D$1044&gt;LIQUIDACION!$B$1046,LIQUIDACION!$B$1046&gt;LIQUIDACION!$D$1043),366,365)),0)</f>
        <v>0</v>
      </c>
      <c r="AV292" s="618">
        <f>IF(AV$12=TRUE,(($U292*LIQUIDACION!$L$1047)*LIQUIDACION!$D$1045/IF(AND(LIQUIDACION!$D$1044&gt;LIQUIDACION!$B$1046,LIQUIDACION!$B$1046&gt;LIQUIDACION!$D$1043),366,365)),0)</f>
        <v>0</v>
      </c>
      <c r="AW292" s="618">
        <f>IF(AW$12=TRUE,(($V292*LIQUIDACION!$L$1047)*LIQUIDACION!$D$1045/IF(AND(LIQUIDACION!$D$1044&gt;LIQUIDACION!$B$1046,LIQUIDACION!$B$1046&gt;LIQUIDACION!$D$1043),366,365)),0)</f>
        <v>0</v>
      </c>
      <c r="AX292" s="618">
        <f>IF(AX$12=TRUE,(($W292*LIQUIDACION!$L$1047)*LIQUIDACION!$D$1045/IF(AND(LIQUIDACION!$D$1044&gt;LIQUIDACION!$B$1046,LIQUIDACION!$B$1046&gt;LIQUIDACION!$D$1043),366,365)),0)</f>
        <v>0</v>
      </c>
    </row>
    <row r="293" spans="2:50" x14ac:dyDescent="0.25">
      <c r="B293" s="121">
        <v>281</v>
      </c>
      <c r="C293" s="125"/>
      <c r="D293" s="170"/>
      <c r="E293" s="170"/>
      <c r="F293" s="170"/>
      <c r="G293" s="170">
        <f t="shared" si="21"/>
        <v>0</v>
      </c>
      <c r="H293" s="170">
        <f t="shared" si="22"/>
        <v>0</v>
      </c>
      <c r="I293" s="170"/>
      <c r="J293" s="170"/>
      <c r="K293" s="170"/>
      <c r="L293" s="170"/>
      <c r="M293" s="170"/>
      <c r="N293" s="170"/>
      <c r="O293" s="170"/>
      <c r="P293" s="170"/>
      <c r="Q293" s="170"/>
      <c r="R293" s="170"/>
      <c r="S293" s="170"/>
      <c r="T293" s="170"/>
      <c r="U293" s="170"/>
      <c r="V293" s="170"/>
      <c r="W293" s="170"/>
      <c r="X293" s="170"/>
      <c r="Y293" s="170"/>
      <c r="Z293" s="170"/>
      <c r="AA293" s="170"/>
      <c r="AB293" s="415">
        <f t="shared" si="23"/>
        <v>0</v>
      </c>
      <c r="AC293" s="415">
        <f t="shared" si="24"/>
        <v>0</v>
      </c>
      <c r="AE293" s="618">
        <f>IF(AE$12=TRUE,(($D293*LIQUIDACION!$L$1046)*LIQUIDACION!$D$1045/IF(AND(LIQUIDACION!$D$1044&gt;LIQUIDACION!$B$1046,LIQUIDACION!$B$1046&gt;LIQUIDACION!$D$1043),366,365)),0)</f>
        <v>0</v>
      </c>
      <c r="AF293" s="618">
        <f>IF(AF$12=TRUE,(($E293*LIQUIDACION!$L$1046)*LIQUIDACION!$D$1045/IF(AND(LIQUIDACION!$D$1044&gt;LIQUIDACION!$B$1046,LIQUIDACION!$B$1046&gt;LIQUIDACION!$D$1043),366,365)),0)</f>
        <v>0</v>
      </c>
      <c r="AG293" s="618">
        <f>IF(AG$12=TRUE,(($F293*LIQUIDACION!$L$1046)*LIQUIDACION!$D$1045/IF(AND(LIQUIDACION!$D$1044&gt;LIQUIDACION!$B$1046,LIQUIDACION!$B$1046&gt;LIQUIDACION!$D$1043),366,365)),0)</f>
        <v>0</v>
      </c>
      <c r="AH293" s="618">
        <f>IF(AH$12=TRUE,(($G293*LIQUIDACION!$L$1046)*LIQUIDACION!$D$1045/IF(AND(LIQUIDACION!$D$1044&gt;LIQUIDACION!$B$1046,LIQUIDACION!$B$1046&gt;LIQUIDACION!$D$1043),366,365)),0)</f>
        <v>0</v>
      </c>
      <c r="AI293" s="618">
        <f>IF(AI$12=TRUE,(($H293*LIQUIDACION!$L$1047)*LIQUIDACION!$D$1045/IF(AND(LIQUIDACION!$D$1044&gt;LIQUIDACION!$B$1046,LIQUIDACION!$B$1046&gt;LIQUIDACION!$D$1043),366,365)),0)</f>
        <v>0</v>
      </c>
      <c r="AJ293" s="618">
        <f>IF(AJ$12=TRUE,(($I293*LIQUIDACION!$L$1047)*LIQUIDACION!$D$1045/IF(AND(LIQUIDACION!$D$1044&gt;LIQUIDACION!$B$1046,LIQUIDACION!$B$1046&gt;LIQUIDACION!$D$1043),366,365)),0)</f>
        <v>0</v>
      </c>
      <c r="AK293" s="618">
        <f>IF(AK$12=TRUE,(($J293*LIQUIDACION!$L$1047)*LIQUIDACION!$D$1045/IF(AND(LIQUIDACION!$D$1044&gt;LIQUIDACION!$B$1046,LIQUIDACION!$B$1046&gt;LIQUIDACION!$D$1043),366,365)),0)</f>
        <v>0</v>
      </c>
      <c r="AL293" s="618">
        <f>IF(AL$12=TRUE,(($K293*LIQUIDACION!$L$1047)*LIQUIDACION!$D$1045/IF(AND(LIQUIDACION!$D$1044&gt;LIQUIDACION!$B$1046,LIQUIDACION!$B$1046&gt;LIQUIDACION!$D$1043),366,365)),0)</f>
        <v>0</v>
      </c>
      <c r="AM293" s="618">
        <f>IF(AM$12=TRUE,(($L293*LIQUIDACION!$L$1047)*LIQUIDACION!$D$1045/IF(AND(LIQUIDACION!$D$1044&gt;LIQUIDACION!$B$1046,LIQUIDACION!$B$1046&gt;LIQUIDACION!$D$1043),366,365)),0)</f>
        <v>0</v>
      </c>
      <c r="AN293" s="618">
        <f>IF(AN$12=TRUE,(($M293*LIQUIDACION!$L$1047)*LIQUIDACION!$D$1045/IF(AND(LIQUIDACION!$D$1044&gt;LIQUIDACION!$B$1046,LIQUIDACION!$B$1046&gt;LIQUIDACION!$D$1043),366,365)),0)</f>
        <v>0</v>
      </c>
      <c r="AO293" s="618">
        <f>IF(AO$12=TRUE,(($N293*LIQUIDACION!$L$1047)*LIQUIDACION!$D$1045/IF(AND(LIQUIDACION!$D$1044&gt;LIQUIDACION!$B$1046,LIQUIDACION!$B$1046&gt;LIQUIDACION!$D$1043),366,365)),0)</f>
        <v>0</v>
      </c>
      <c r="AP293" s="618">
        <f>IF(AP$12=TRUE,(($O293*LIQUIDACION!$L$1047)*LIQUIDACION!$D$1045/IF(AND(LIQUIDACION!$D$1044&gt;LIQUIDACION!$B$1046,LIQUIDACION!$B$1046&gt;LIQUIDACION!$D$1043),366,365)),0)</f>
        <v>0</v>
      </c>
      <c r="AQ293" s="618">
        <f>IF(AQ$12=TRUE,(($P293*LIQUIDACION!$L$1047)*LIQUIDACION!$D$1045/IF(AND(LIQUIDACION!$D$1044&gt;LIQUIDACION!$B$1046,LIQUIDACION!$B$1046&gt;LIQUIDACION!$D$1043),366,365)),0)</f>
        <v>0</v>
      </c>
      <c r="AR293" s="618">
        <f>IF(AR$12=TRUE,(($Q293*LIQUIDACION!$L$1047)*LIQUIDACION!$D$1045/IF(AND(LIQUIDACION!$D$1044&gt;LIQUIDACION!$B$1046,LIQUIDACION!$B$1046&gt;LIQUIDACION!$D$1043),366,365)),0)</f>
        <v>0</v>
      </c>
      <c r="AS293" s="618">
        <f>IF(AS$12=TRUE,(($R293*LIQUIDACION!$L$1047)*LIQUIDACION!$D$1045/IF(AND(LIQUIDACION!$D$1044&gt;LIQUIDACION!$B$1046,LIQUIDACION!$B$1046&gt;LIQUIDACION!$D$1043),366,365)),0)</f>
        <v>0</v>
      </c>
      <c r="AT293" s="618">
        <f>IF(AT$12=TRUE,(($S293*LIQUIDACION!$L$1047)*LIQUIDACION!$D$1045/IF(AND(LIQUIDACION!$D$1044&gt;LIQUIDACION!$B$1046,LIQUIDACION!$B$1046&gt;LIQUIDACION!$D$1043),366,365)),0)</f>
        <v>0</v>
      </c>
      <c r="AU293" s="618">
        <f>IF(AU$12=TRUE,(($T293*LIQUIDACION!$L$1047)*LIQUIDACION!$D$1045/IF(AND(LIQUIDACION!$D$1044&gt;LIQUIDACION!$B$1046,LIQUIDACION!$B$1046&gt;LIQUIDACION!$D$1043),366,365)),0)</f>
        <v>0</v>
      </c>
      <c r="AV293" s="618">
        <f>IF(AV$12=TRUE,(($U293*LIQUIDACION!$L$1047)*LIQUIDACION!$D$1045/IF(AND(LIQUIDACION!$D$1044&gt;LIQUIDACION!$B$1046,LIQUIDACION!$B$1046&gt;LIQUIDACION!$D$1043),366,365)),0)</f>
        <v>0</v>
      </c>
      <c r="AW293" s="618">
        <f>IF(AW$12=TRUE,(($V293*LIQUIDACION!$L$1047)*LIQUIDACION!$D$1045/IF(AND(LIQUIDACION!$D$1044&gt;LIQUIDACION!$B$1046,LIQUIDACION!$B$1046&gt;LIQUIDACION!$D$1043),366,365)),0)</f>
        <v>0</v>
      </c>
      <c r="AX293" s="618">
        <f>IF(AX$12=TRUE,(($W293*LIQUIDACION!$L$1047)*LIQUIDACION!$D$1045/IF(AND(LIQUIDACION!$D$1044&gt;LIQUIDACION!$B$1046,LIQUIDACION!$B$1046&gt;LIQUIDACION!$D$1043),366,365)),0)</f>
        <v>0</v>
      </c>
    </row>
    <row r="294" spans="2:50" x14ac:dyDescent="0.25">
      <c r="B294" s="123">
        <v>282</v>
      </c>
      <c r="C294" s="125"/>
      <c r="D294" s="170"/>
      <c r="E294" s="170"/>
      <c r="F294" s="170"/>
      <c r="G294" s="170">
        <f t="shared" si="21"/>
        <v>0</v>
      </c>
      <c r="H294" s="170">
        <f t="shared" si="22"/>
        <v>0</v>
      </c>
      <c r="I294" s="170"/>
      <c r="J294" s="170"/>
      <c r="K294" s="170"/>
      <c r="L294" s="170"/>
      <c r="M294" s="170"/>
      <c r="N294" s="170"/>
      <c r="O294" s="170"/>
      <c r="P294" s="170"/>
      <c r="Q294" s="170"/>
      <c r="R294" s="170"/>
      <c r="S294" s="170"/>
      <c r="T294" s="170"/>
      <c r="U294" s="170"/>
      <c r="V294" s="170"/>
      <c r="W294" s="170"/>
      <c r="X294" s="170"/>
      <c r="Y294" s="170"/>
      <c r="Z294" s="170"/>
      <c r="AA294" s="170"/>
      <c r="AB294" s="415">
        <f t="shared" si="23"/>
        <v>0</v>
      </c>
      <c r="AC294" s="415">
        <f t="shared" si="24"/>
        <v>0</v>
      </c>
      <c r="AE294" s="618">
        <f>IF(AE$12=TRUE,(($D294*LIQUIDACION!$L$1046)*LIQUIDACION!$D$1045/IF(AND(LIQUIDACION!$D$1044&gt;LIQUIDACION!$B$1046,LIQUIDACION!$B$1046&gt;LIQUIDACION!$D$1043),366,365)),0)</f>
        <v>0</v>
      </c>
      <c r="AF294" s="618">
        <f>IF(AF$12=TRUE,(($E294*LIQUIDACION!$L$1046)*LIQUIDACION!$D$1045/IF(AND(LIQUIDACION!$D$1044&gt;LIQUIDACION!$B$1046,LIQUIDACION!$B$1046&gt;LIQUIDACION!$D$1043),366,365)),0)</f>
        <v>0</v>
      </c>
      <c r="AG294" s="618">
        <f>IF(AG$12=TRUE,(($F294*LIQUIDACION!$L$1046)*LIQUIDACION!$D$1045/IF(AND(LIQUIDACION!$D$1044&gt;LIQUIDACION!$B$1046,LIQUIDACION!$B$1046&gt;LIQUIDACION!$D$1043),366,365)),0)</f>
        <v>0</v>
      </c>
      <c r="AH294" s="618">
        <f>IF(AH$12=TRUE,(($G294*LIQUIDACION!$L$1046)*LIQUIDACION!$D$1045/IF(AND(LIQUIDACION!$D$1044&gt;LIQUIDACION!$B$1046,LIQUIDACION!$B$1046&gt;LIQUIDACION!$D$1043),366,365)),0)</f>
        <v>0</v>
      </c>
      <c r="AI294" s="618">
        <f>IF(AI$12=TRUE,(($H294*LIQUIDACION!$L$1047)*LIQUIDACION!$D$1045/IF(AND(LIQUIDACION!$D$1044&gt;LIQUIDACION!$B$1046,LIQUIDACION!$B$1046&gt;LIQUIDACION!$D$1043),366,365)),0)</f>
        <v>0</v>
      </c>
      <c r="AJ294" s="618">
        <f>IF(AJ$12=TRUE,(($I294*LIQUIDACION!$L$1047)*LIQUIDACION!$D$1045/IF(AND(LIQUIDACION!$D$1044&gt;LIQUIDACION!$B$1046,LIQUIDACION!$B$1046&gt;LIQUIDACION!$D$1043),366,365)),0)</f>
        <v>0</v>
      </c>
      <c r="AK294" s="618">
        <f>IF(AK$12=TRUE,(($J294*LIQUIDACION!$L$1047)*LIQUIDACION!$D$1045/IF(AND(LIQUIDACION!$D$1044&gt;LIQUIDACION!$B$1046,LIQUIDACION!$B$1046&gt;LIQUIDACION!$D$1043),366,365)),0)</f>
        <v>0</v>
      </c>
      <c r="AL294" s="618">
        <f>IF(AL$12=TRUE,(($K294*LIQUIDACION!$L$1047)*LIQUIDACION!$D$1045/IF(AND(LIQUIDACION!$D$1044&gt;LIQUIDACION!$B$1046,LIQUIDACION!$B$1046&gt;LIQUIDACION!$D$1043),366,365)),0)</f>
        <v>0</v>
      </c>
      <c r="AM294" s="618">
        <f>IF(AM$12=TRUE,(($L294*LIQUIDACION!$L$1047)*LIQUIDACION!$D$1045/IF(AND(LIQUIDACION!$D$1044&gt;LIQUIDACION!$B$1046,LIQUIDACION!$B$1046&gt;LIQUIDACION!$D$1043),366,365)),0)</f>
        <v>0</v>
      </c>
      <c r="AN294" s="618">
        <f>IF(AN$12=TRUE,(($M294*LIQUIDACION!$L$1047)*LIQUIDACION!$D$1045/IF(AND(LIQUIDACION!$D$1044&gt;LIQUIDACION!$B$1046,LIQUIDACION!$B$1046&gt;LIQUIDACION!$D$1043),366,365)),0)</f>
        <v>0</v>
      </c>
      <c r="AO294" s="618">
        <f>IF(AO$12=TRUE,(($N294*LIQUIDACION!$L$1047)*LIQUIDACION!$D$1045/IF(AND(LIQUIDACION!$D$1044&gt;LIQUIDACION!$B$1046,LIQUIDACION!$B$1046&gt;LIQUIDACION!$D$1043),366,365)),0)</f>
        <v>0</v>
      </c>
      <c r="AP294" s="618">
        <f>IF(AP$12=TRUE,(($O294*LIQUIDACION!$L$1047)*LIQUIDACION!$D$1045/IF(AND(LIQUIDACION!$D$1044&gt;LIQUIDACION!$B$1046,LIQUIDACION!$B$1046&gt;LIQUIDACION!$D$1043),366,365)),0)</f>
        <v>0</v>
      </c>
      <c r="AQ294" s="618">
        <f>IF(AQ$12=TRUE,(($P294*LIQUIDACION!$L$1047)*LIQUIDACION!$D$1045/IF(AND(LIQUIDACION!$D$1044&gt;LIQUIDACION!$B$1046,LIQUIDACION!$B$1046&gt;LIQUIDACION!$D$1043),366,365)),0)</f>
        <v>0</v>
      </c>
      <c r="AR294" s="618">
        <f>IF(AR$12=TRUE,(($Q294*LIQUIDACION!$L$1047)*LIQUIDACION!$D$1045/IF(AND(LIQUIDACION!$D$1044&gt;LIQUIDACION!$B$1046,LIQUIDACION!$B$1046&gt;LIQUIDACION!$D$1043),366,365)),0)</f>
        <v>0</v>
      </c>
      <c r="AS294" s="618">
        <f>IF(AS$12=TRUE,(($R294*LIQUIDACION!$L$1047)*LIQUIDACION!$D$1045/IF(AND(LIQUIDACION!$D$1044&gt;LIQUIDACION!$B$1046,LIQUIDACION!$B$1046&gt;LIQUIDACION!$D$1043),366,365)),0)</f>
        <v>0</v>
      </c>
      <c r="AT294" s="618">
        <f>IF(AT$12=TRUE,(($S294*LIQUIDACION!$L$1047)*LIQUIDACION!$D$1045/IF(AND(LIQUIDACION!$D$1044&gt;LIQUIDACION!$B$1046,LIQUIDACION!$B$1046&gt;LIQUIDACION!$D$1043),366,365)),0)</f>
        <v>0</v>
      </c>
      <c r="AU294" s="618">
        <f>IF(AU$12=TRUE,(($T294*LIQUIDACION!$L$1047)*LIQUIDACION!$D$1045/IF(AND(LIQUIDACION!$D$1044&gt;LIQUIDACION!$B$1046,LIQUIDACION!$B$1046&gt;LIQUIDACION!$D$1043),366,365)),0)</f>
        <v>0</v>
      </c>
      <c r="AV294" s="618">
        <f>IF(AV$12=TRUE,(($U294*LIQUIDACION!$L$1047)*LIQUIDACION!$D$1045/IF(AND(LIQUIDACION!$D$1044&gt;LIQUIDACION!$B$1046,LIQUIDACION!$B$1046&gt;LIQUIDACION!$D$1043),366,365)),0)</f>
        <v>0</v>
      </c>
      <c r="AW294" s="618">
        <f>IF(AW$12=TRUE,(($V294*LIQUIDACION!$L$1047)*LIQUIDACION!$D$1045/IF(AND(LIQUIDACION!$D$1044&gt;LIQUIDACION!$B$1046,LIQUIDACION!$B$1046&gt;LIQUIDACION!$D$1043),366,365)),0)</f>
        <v>0</v>
      </c>
      <c r="AX294" s="618">
        <f>IF(AX$12=TRUE,(($W294*LIQUIDACION!$L$1047)*LIQUIDACION!$D$1045/IF(AND(LIQUIDACION!$D$1044&gt;LIQUIDACION!$B$1046,LIQUIDACION!$B$1046&gt;LIQUIDACION!$D$1043),366,365)),0)</f>
        <v>0</v>
      </c>
    </row>
    <row r="295" spans="2:50" x14ac:dyDescent="0.25">
      <c r="B295" s="121">
        <v>283</v>
      </c>
      <c r="C295" s="125"/>
      <c r="D295" s="170"/>
      <c r="E295" s="170"/>
      <c r="F295" s="170"/>
      <c r="G295" s="170">
        <f t="shared" si="21"/>
        <v>0</v>
      </c>
      <c r="H295" s="170">
        <f t="shared" si="22"/>
        <v>0</v>
      </c>
      <c r="I295" s="170"/>
      <c r="J295" s="170"/>
      <c r="K295" s="170"/>
      <c r="L295" s="170"/>
      <c r="M295" s="170"/>
      <c r="N295" s="170"/>
      <c r="O295" s="170"/>
      <c r="P295" s="170"/>
      <c r="Q295" s="170"/>
      <c r="R295" s="170"/>
      <c r="S295" s="170"/>
      <c r="T295" s="170"/>
      <c r="U295" s="170"/>
      <c r="V295" s="170"/>
      <c r="W295" s="170"/>
      <c r="X295" s="170"/>
      <c r="Y295" s="170"/>
      <c r="Z295" s="170"/>
      <c r="AA295" s="170"/>
      <c r="AB295" s="415">
        <f t="shared" si="23"/>
        <v>0</v>
      </c>
      <c r="AC295" s="415">
        <f t="shared" si="24"/>
        <v>0</v>
      </c>
      <c r="AE295" s="618">
        <f>IF(AE$12=TRUE,(($D295*LIQUIDACION!$L$1046)*LIQUIDACION!$D$1045/IF(AND(LIQUIDACION!$D$1044&gt;LIQUIDACION!$B$1046,LIQUIDACION!$B$1046&gt;LIQUIDACION!$D$1043),366,365)),0)</f>
        <v>0</v>
      </c>
      <c r="AF295" s="618">
        <f>IF(AF$12=TRUE,(($E295*LIQUIDACION!$L$1046)*LIQUIDACION!$D$1045/IF(AND(LIQUIDACION!$D$1044&gt;LIQUIDACION!$B$1046,LIQUIDACION!$B$1046&gt;LIQUIDACION!$D$1043),366,365)),0)</f>
        <v>0</v>
      </c>
      <c r="AG295" s="618">
        <f>IF(AG$12=TRUE,(($F295*LIQUIDACION!$L$1046)*LIQUIDACION!$D$1045/IF(AND(LIQUIDACION!$D$1044&gt;LIQUIDACION!$B$1046,LIQUIDACION!$B$1046&gt;LIQUIDACION!$D$1043),366,365)),0)</f>
        <v>0</v>
      </c>
      <c r="AH295" s="618">
        <f>IF(AH$12=TRUE,(($G295*LIQUIDACION!$L$1046)*LIQUIDACION!$D$1045/IF(AND(LIQUIDACION!$D$1044&gt;LIQUIDACION!$B$1046,LIQUIDACION!$B$1046&gt;LIQUIDACION!$D$1043),366,365)),0)</f>
        <v>0</v>
      </c>
      <c r="AI295" s="618">
        <f>IF(AI$12=TRUE,(($H295*LIQUIDACION!$L$1047)*LIQUIDACION!$D$1045/IF(AND(LIQUIDACION!$D$1044&gt;LIQUIDACION!$B$1046,LIQUIDACION!$B$1046&gt;LIQUIDACION!$D$1043),366,365)),0)</f>
        <v>0</v>
      </c>
      <c r="AJ295" s="618">
        <f>IF(AJ$12=TRUE,(($I295*LIQUIDACION!$L$1047)*LIQUIDACION!$D$1045/IF(AND(LIQUIDACION!$D$1044&gt;LIQUIDACION!$B$1046,LIQUIDACION!$B$1046&gt;LIQUIDACION!$D$1043),366,365)),0)</f>
        <v>0</v>
      </c>
      <c r="AK295" s="618">
        <f>IF(AK$12=TRUE,(($J295*LIQUIDACION!$L$1047)*LIQUIDACION!$D$1045/IF(AND(LIQUIDACION!$D$1044&gt;LIQUIDACION!$B$1046,LIQUIDACION!$B$1046&gt;LIQUIDACION!$D$1043),366,365)),0)</f>
        <v>0</v>
      </c>
      <c r="AL295" s="618">
        <f>IF(AL$12=TRUE,(($K295*LIQUIDACION!$L$1047)*LIQUIDACION!$D$1045/IF(AND(LIQUIDACION!$D$1044&gt;LIQUIDACION!$B$1046,LIQUIDACION!$B$1046&gt;LIQUIDACION!$D$1043),366,365)),0)</f>
        <v>0</v>
      </c>
      <c r="AM295" s="618">
        <f>IF(AM$12=TRUE,(($L295*LIQUIDACION!$L$1047)*LIQUIDACION!$D$1045/IF(AND(LIQUIDACION!$D$1044&gt;LIQUIDACION!$B$1046,LIQUIDACION!$B$1046&gt;LIQUIDACION!$D$1043),366,365)),0)</f>
        <v>0</v>
      </c>
      <c r="AN295" s="618">
        <f>IF(AN$12=TRUE,(($M295*LIQUIDACION!$L$1047)*LIQUIDACION!$D$1045/IF(AND(LIQUIDACION!$D$1044&gt;LIQUIDACION!$B$1046,LIQUIDACION!$B$1046&gt;LIQUIDACION!$D$1043),366,365)),0)</f>
        <v>0</v>
      </c>
      <c r="AO295" s="618">
        <f>IF(AO$12=TRUE,(($N295*LIQUIDACION!$L$1047)*LIQUIDACION!$D$1045/IF(AND(LIQUIDACION!$D$1044&gt;LIQUIDACION!$B$1046,LIQUIDACION!$B$1046&gt;LIQUIDACION!$D$1043),366,365)),0)</f>
        <v>0</v>
      </c>
      <c r="AP295" s="618">
        <f>IF(AP$12=TRUE,(($O295*LIQUIDACION!$L$1047)*LIQUIDACION!$D$1045/IF(AND(LIQUIDACION!$D$1044&gt;LIQUIDACION!$B$1046,LIQUIDACION!$B$1046&gt;LIQUIDACION!$D$1043),366,365)),0)</f>
        <v>0</v>
      </c>
      <c r="AQ295" s="618">
        <f>IF(AQ$12=TRUE,(($P295*LIQUIDACION!$L$1047)*LIQUIDACION!$D$1045/IF(AND(LIQUIDACION!$D$1044&gt;LIQUIDACION!$B$1046,LIQUIDACION!$B$1046&gt;LIQUIDACION!$D$1043),366,365)),0)</f>
        <v>0</v>
      </c>
      <c r="AR295" s="618">
        <f>IF(AR$12=TRUE,(($Q295*LIQUIDACION!$L$1047)*LIQUIDACION!$D$1045/IF(AND(LIQUIDACION!$D$1044&gt;LIQUIDACION!$B$1046,LIQUIDACION!$B$1046&gt;LIQUIDACION!$D$1043),366,365)),0)</f>
        <v>0</v>
      </c>
      <c r="AS295" s="618">
        <f>IF(AS$12=TRUE,(($R295*LIQUIDACION!$L$1047)*LIQUIDACION!$D$1045/IF(AND(LIQUIDACION!$D$1044&gt;LIQUIDACION!$B$1046,LIQUIDACION!$B$1046&gt;LIQUIDACION!$D$1043),366,365)),0)</f>
        <v>0</v>
      </c>
      <c r="AT295" s="618">
        <f>IF(AT$12=TRUE,(($S295*LIQUIDACION!$L$1047)*LIQUIDACION!$D$1045/IF(AND(LIQUIDACION!$D$1044&gt;LIQUIDACION!$B$1046,LIQUIDACION!$B$1046&gt;LIQUIDACION!$D$1043),366,365)),0)</f>
        <v>0</v>
      </c>
      <c r="AU295" s="618">
        <f>IF(AU$12=TRUE,(($T295*LIQUIDACION!$L$1047)*LIQUIDACION!$D$1045/IF(AND(LIQUIDACION!$D$1044&gt;LIQUIDACION!$B$1046,LIQUIDACION!$B$1046&gt;LIQUIDACION!$D$1043),366,365)),0)</f>
        <v>0</v>
      </c>
      <c r="AV295" s="618">
        <f>IF(AV$12=TRUE,(($U295*LIQUIDACION!$L$1047)*LIQUIDACION!$D$1045/IF(AND(LIQUIDACION!$D$1044&gt;LIQUIDACION!$B$1046,LIQUIDACION!$B$1046&gt;LIQUIDACION!$D$1043),366,365)),0)</f>
        <v>0</v>
      </c>
      <c r="AW295" s="618">
        <f>IF(AW$12=TRUE,(($V295*LIQUIDACION!$L$1047)*LIQUIDACION!$D$1045/IF(AND(LIQUIDACION!$D$1044&gt;LIQUIDACION!$B$1046,LIQUIDACION!$B$1046&gt;LIQUIDACION!$D$1043),366,365)),0)</f>
        <v>0</v>
      </c>
      <c r="AX295" s="618">
        <f>IF(AX$12=TRUE,(($W295*LIQUIDACION!$L$1047)*LIQUIDACION!$D$1045/IF(AND(LIQUIDACION!$D$1044&gt;LIQUIDACION!$B$1046,LIQUIDACION!$B$1046&gt;LIQUIDACION!$D$1043),366,365)),0)</f>
        <v>0</v>
      </c>
    </row>
    <row r="296" spans="2:50" x14ac:dyDescent="0.25">
      <c r="B296" s="123">
        <v>284</v>
      </c>
      <c r="C296" s="125"/>
      <c r="D296" s="170"/>
      <c r="E296" s="170"/>
      <c r="F296" s="170"/>
      <c r="G296" s="170">
        <f t="shared" si="21"/>
        <v>0</v>
      </c>
      <c r="H296" s="170">
        <f t="shared" si="22"/>
        <v>0</v>
      </c>
      <c r="I296" s="170"/>
      <c r="J296" s="170"/>
      <c r="K296" s="170"/>
      <c r="L296" s="170"/>
      <c r="M296" s="170"/>
      <c r="N296" s="170"/>
      <c r="O296" s="170"/>
      <c r="P296" s="170"/>
      <c r="Q296" s="170"/>
      <c r="R296" s="170"/>
      <c r="S296" s="170"/>
      <c r="T296" s="170"/>
      <c r="U296" s="170"/>
      <c r="V296" s="170"/>
      <c r="W296" s="170"/>
      <c r="X296" s="170"/>
      <c r="Y296" s="170"/>
      <c r="Z296" s="170"/>
      <c r="AA296" s="170"/>
      <c r="AB296" s="415">
        <f t="shared" si="23"/>
        <v>0</v>
      </c>
      <c r="AC296" s="415">
        <f t="shared" si="24"/>
        <v>0</v>
      </c>
      <c r="AE296" s="618">
        <f>IF(AE$12=TRUE,(($D296*LIQUIDACION!$L$1046)*LIQUIDACION!$D$1045/IF(AND(LIQUIDACION!$D$1044&gt;LIQUIDACION!$B$1046,LIQUIDACION!$B$1046&gt;LIQUIDACION!$D$1043),366,365)),0)</f>
        <v>0</v>
      </c>
      <c r="AF296" s="618">
        <f>IF(AF$12=TRUE,(($E296*LIQUIDACION!$L$1046)*LIQUIDACION!$D$1045/IF(AND(LIQUIDACION!$D$1044&gt;LIQUIDACION!$B$1046,LIQUIDACION!$B$1046&gt;LIQUIDACION!$D$1043),366,365)),0)</f>
        <v>0</v>
      </c>
      <c r="AG296" s="618">
        <f>IF(AG$12=TRUE,(($F296*LIQUIDACION!$L$1046)*LIQUIDACION!$D$1045/IF(AND(LIQUIDACION!$D$1044&gt;LIQUIDACION!$B$1046,LIQUIDACION!$B$1046&gt;LIQUIDACION!$D$1043),366,365)),0)</f>
        <v>0</v>
      </c>
      <c r="AH296" s="618">
        <f>IF(AH$12=TRUE,(($G296*LIQUIDACION!$L$1046)*LIQUIDACION!$D$1045/IF(AND(LIQUIDACION!$D$1044&gt;LIQUIDACION!$B$1046,LIQUIDACION!$B$1046&gt;LIQUIDACION!$D$1043),366,365)),0)</f>
        <v>0</v>
      </c>
      <c r="AI296" s="618">
        <f>IF(AI$12=TRUE,(($H296*LIQUIDACION!$L$1047)*LIQUIDACION!$D$1045/IF(AND(LIQUIDACION!$D$1044&gt;LIQUIDACION!$B$1046,LIQUIDACION!$B$1046&gt;LIQUIDACION!$D$1043),366,365)),0)</f>
        <v>0</v>
      </c>
      <c r="AJ296" s="618">
        <f>IF(AJ$12=TRUE,(($I296*LIQUIDACION!$L$1047)*LIQUIDACION!$D$1045/IF(AND(LIQUIDACION!$D$1044&gt;LIQUIDACION!$B$1046,LIQUIDACION!$B$1046&gt;LIQUIDACION!$D$1043),366,365)),0)</f>
        <v>0</v>
      </c>
      <c r="AK296" s="618">
        <f>IF(AK$12=TRUE,(($J296*LIQUIDACION!$L$1047)*LIQUIDACION!$D$1045/IF(AND(LIQUIDACION!$D$1044&gt;LIQUIDACION!$B$1046,LIQUIDACION!$B$1046&gt;LIQUIDACION!$D$1043),366,365)),0)</f>
        <v>0</v>
      </c>
      <c r="AL296" s="618">
        <f>IF(AL$12=TRUE,(($K296*LIQUIDACION!$L$1047)*LIQUIDACION!$D$1045/IF(AND(LIQUIDACION!$D$1044&gt;LIQUIDACION!$B$1046,LIQUIDACION!$B$1046&gt;LIQUIDACION!$D$1043),366,365)),0)</f>
        <v>0</v>
      </c>
      <c r="AM296" s="618">
        <f>IF(AM$12=TRUE,(($L296*LIQUIDACION!$L$1047)*LIQUIDACION!$D$1045/IF(AND(LIQUIDACION!$D$1044&gt;LIQUIDACION!$B$1046,LIQUIDACION!$B$1046&gt;LIQUIDACION!$D$1043),366,365)),0)</f>
        <v>0</v>
      </c>
      <c r="AN296" s="618">
        <f>IF(AN$12=TRUE,(($M296*LIQUIDACION!$L$1047)*LIQUIDACION!$D$1045/IF(AND(LIQUIDACION!$D$1044&gt;LIQUIDACION!$B$1046,LIQUIDACION!$B$1046&gt;LIQUIDACION!$D$1043),366,365)),0)</f>
        <v>0</v>
      </c>
      <c r="AO296" s="618">
        <f>IF(AO$12=TRUE,(($N296*LIQUIDACION!$L$1047)*LIQUIDACION!$D$1045/IF(AND(LIQUIDACION!$D$1044&gt;LIQUIDACION!$B$1046,LIQUIDACION!$B$1046&gt;LIQUIDACION!$D$1043),366,365)),0)</f>
        <v>0</v>
      </c>
      <c r="AP296" s="618">
        <f>IF(AP$12=TRUE,(($O296*LIQUIDACION!$L$1047)*LIQUIDACION!$D$1045/IF(AND(LIQUIDACION!$D$1044&gt;LIQUIDACION!$B$1046,LIQUIDACION!$B$1046&gt;LIQUIDACION!$D$1043),366,365)),0)</f>
        <v>0</v>
      </c>
      <c r="AQ296" s="618">
        <f>IF(AQ$12=TRUE,(($P296*LIQUIDACION!$L$1047)*LIQUIDACION!$D$1045/IF(AND(LIQUIDACION!$D$1044&gt;LIQUIDACION!$B$1046,LIQUIDACION!$B$1046&gt;LIQUIDACION!$D$1043),366,365)),0)</f>
        <v>0</v>
      </c>
      <c r="AR296" s="618">
        <f>IF(AR$12=TRUE,(($Q296*LIQUIDACION!$L$1047)*LIQUIDACION!$D$1045/IF(AND(LIQUIDACION!$D$1044&gt;LIQUIDACION!$B$1046,LIQUIDACION!$B$1046&gt;LIQUIDACION!$D$1043),366,365)),0)</f>
        <v>0</v>
      </c>
      <c r="AS296" s="618">
        <f>IF(AS$12=TRUE,(($R296*LIQUIDACION!$L$1047)*LIQUIDACION!$D$1045/IF(AND(LIQUIDACION!$D$1044&gt;LIQUIDACION!$B$1046,LIQUIDACION!$B$1046&gt;LIQUIDACION!$D$1043),366,365)),0)</f>
        <v>0</v>
      </c>
      <c r="AT296" s="618">
        <f>IF(AT$12=TRUE,(($S296*LIQUIDACION!$L$1047)*LIQUIDACION!$D$1045/IF(AND(LIQUIDACION!$D$1044&gt;LIQUIDACION!$B$1046,LIQUIDACION!$B$1046&gt;LIQUIDACION!$D$1043),366,365)),0)</f>
        <v>0</v>
      </c>
      <c r="AU296" s="618">
        <f>IF(AU$12=TRUE,(($T296*LIQUIDACION!$L$1047)*LIQUIDACION!$D$1045/IF(AND(LIQUIDACION!$D$1044&gt;LIQUIDACION!$B$1046,LIQUIDACION!$B$1046&gt;LIQUIDACION!$D$1043),366,365)),0)</f>
        <v>0</v>
      </c>
      <c r="AV296" s="618">
        <f>IF(AV$12=TRUE,(($U296*LIQUIDACION!$L$1047)*LIQUIDACION!$D$1045/IF(AND(LIQUIDACION!$D$1044&gt;LIQUIDACION!$B$1046,LIQUIDACION!$B$1046&gt;LIQUIDACION!$D$1043),366,365)),0)</f>
        <v>0</v>
      </c>
      <c r="AW296" s="618">
        <f>IF(AW$12=TRUE,(($V296*LIQUIDACION!$L$1047)*LIQUIDACION!$D$1045/IF(AND(LIQUIDACION!$D$1044&gt;LIQUIDACION!$B$1046,LIQUIDACION!$B$1046&gt;LIQUIDACION!$D$1043),366,365)),0)</f>
        <v>0</v>
      </c>
      <c r="AX296" s="618">
        <f>IF(AX$12=TRUE,(($W296*LIQUIDACION!$L$1047)*LIQUIDACION!$D$1045/IF(AND(LIQUIDACION!$D$1044&gt;LIQUIDACION!$B$1046,LIQUIDACION!$B$1046&gt;LIQUIDACION!$D$1043),366,365)),0)</f>
        <v>0</v>
      </c>
    </row>
    <row r="297" spans="2:50" x14ac:dyDescent="0.25">
      <c r="B297" s="121">
        <v>285</v>
      </c>
      <c r="C297" s="125"/>
      <c r="D297" s="170"/>
      <c r="E297" s="170"/>
      <c r="F297" s="170"/>
      <c r="G297" s="170">
        <f t="shared" si="21"/>
        <v>0</v>
      </c>
      <c r="H297" s="170">
        <f t="shared" si="22"/>
        <v>0</v>
      </c>
      <c r="I297" s="170"/>
      <c r="J297" s="170"/>
      <c r="K297" s="170"/>
      <c r="L297" s="170"/>
      <c r="M297" s="170"/>
      <c r="N297" s="170"/>
      <c r="O297" s="170"/>
      <c r="P297" s="170"/>
      <c r="Q297" s="170"/>
      <c r="R297" s="170"/>
      <c r="S297" s="170"/>
      <c r="T297" s="170"/>
      <c r="U297" s="170"/>
      <c r="V297" s="170"/>
      <c r="W297" s="170"/>
      <c r="X297" s="170"/>
      <c r="Y297" s="170"/>
      <c r="Z297" s="170"/>
      <c r="AA297" s="170"/>
      <c r="AB297" s="415">
        <f t="shared" si="23"/>
        <v>0</v>
      </c>
      <c r="AC297" s="415">
        <f t="shared" si="24"/>
        <v>0</v>
      </c>
      <c r="AE297" s="618">
        <f>IF(AE$12=TRUE,(($D297*LIQUIDACION!$L$1046)*LIQUIDACION!$D$1045/IF(AND(LIQUIDACION!$D$1044&gt;LIQUIDACION!$B$1046,LIQUIDACION!$B$1046&gt;LIQUIDACION!$D$1043),366,365)),0)</f>
        <v>0</v>
      </c>
      <c r="AF297" s="618">
        <f>IF(AF$12=TRUE,(($E297*LIQUIDACION!$L$1046)*LIQUIDACION!$D$1045/IF(AND(LIQUIDACION!$D$1044&gt;LIQUIDACION!$B$1046,LIQUIDACION!$B$1046&gt;LIQUIDACION!$D$1043),366,365)),0)</f>
        <v>0</v>
      </c>
      <c r="AG297" s="618">
        <f>IF(AG$12=TRUE,(($F297*LIQUIDACION!$L$1046)*LIQUIDACION!$D$1045/IF(AND(LIQUIDACION!$D$1044&gt;LIQUIDACION!$B$1046,LIQUIDACION!$B$1046&gt;LIQUIDACION!$D$1043),366,365)),0)</f>
        <v>0</v>
      </c>
      <c r="AH297" s="618">
        <f>IF(AH$12=TRUE,(($G297*LIQUIDACION!$L$1046)*LIQUIDACION!$D$1045/IF(AND(LIQUIDACION!$D$1044&gt;LIQUIDACION!$B$1046,LIQUIDACION!$B$1046&gt;LIQUIDACION!$D$1043),366,365)),0)</f>
        <v>0</v>
      </c>
      <c r="AI297" s="618">
        <f>IF(AI$12=TRUE,(($H297*LIQUIDACION!$L$1047)*LIQUIDACION!$D$1045/IF(AND(LIQUIDACION!$D$1044&gt;LIQUIDACION!$B$1046,LIQUIDACION!$B$1046&gt;LIQUIDACION!$D$1043),366,365)),0)</f>
        <v>0</v>
      </c>
      <c r="AJ297" s="618">
        <f>IF(AJ$12=TRUE,(($I297*LIQUIDACION!$L$1047)*LIQUIDACION!$D$1045/IF(AND(LIQUIDACION!$D$1044&gt;LIQUIDACION!$B$1046,LIQUIDACION!$B$1046&gt;LIQUIDACION!$D$1043),366,365)),0)</f>
        <v>0</v>
      </c>
      <c r="AK297" s="618">
        <f>IF(AK$12=TRUE,(($J297*LIQUIDACION!$L$1047)*LIQUIDACION!$D$1045/IF(AND(LIQUIDACION!$D$1044&gt;LIQUIDACION!$B$1046,LIQUIDACION!$B$1046&gt;LIQUIDACION!$D$1043),366,365)),0)</f>
        <v>0</v>
      </c>
      <c r="AL297" s="618">
        <f>IF(AL$12=TRUE,(($K297*LIQUIDACION!$L$1047)*LIQUIDACION!$D$1045/IF(AND(LIQUIDACION!$D$1044&gt;LIQUIDACION!$B$1046,LIQUIDACION!$B$1046&gt;LIQUIDACION!$D$1043),366,365)),0)</f>
        <v>0</v>
      </c>
      <c r="AM297" s="618">
        <f>IF(AM$12=TRUE,(($L297*LIQUIDACION!$L$1047)*LIQUIDACION!$D$1045/IF(AND(LIQUIDACION!$D$1044&gt;LIQUIDACION!$B$1046,LIQUIDACION!$B$1046&gt;LIQUIDACION!$D$1043),366,365)),0)</f>
        <v>0</v>
      </c>
      <c r="AN297" s="618">
        <f>IF(AN$12=TRUE,(($M297*LIQUIDACION!$L$1047)*LIQUIDACION!$D$1045/IF(AND(LIQUIDACION!$D$1044&gt;LIQUIDACION!$B$1046,LIQUIDACION!$B$1046&gt;LIQUIDACION!$D$1043),366,365)),0)</f>
        <v>0</v>
      </c>
      <c r="AO297" s="618">
        <f>IF(AO$12=TRUE,(($N297*LIQUIDACION!$L$1047)*LIQUIDACION!$D$1045/IF(AND(LIQUIDACION!$D$1044&gt;LIQUIDACION!$B$1046,LIQUIDACION!$B$1046&gt;LIQUIDACION!$D$1043),366,365)),0)</f>
        <v>0</v>
      </c>
      <c r="AP297" s="618">
        <f>IF(AP$12=TRUE,(($O297*LIQUIDACION!$L$1047)*LIQUIDACION!$D$1045/IF(AND(LIQUIDACION!$D$1044&gt;LIQUIDACION!$B$1046,LIQUIDACION!$B$1046&gt;LIQUIDACION!$D$1043),366,365)),0)</f>
        <v>0</v>
      </c>
      <c r="AQ297" s="618">
        <f>IF(AQ$12=TRUE,(($P297*LIQUIDACION!$L$1047)*LIQUIDACION!$D$1045/IF(AND(LIQUIDACION!$D$1044&gt;LIQUIDACION!$B$1046,LIQUIDACION!$B$1046&gt;LIQUIDACION!$D$1043),366,365)),0)</f>
        <v>0</v>
      </c>
      <c r="AR297" s="618">
        <f>IF(AR$12=TRUE,(($Q297*LIQUIDACION!$L$1047)*LIQUIDACION!$D$1045/IF(AND(LIQUIDACION!$D$1044&gt;LIQUIDACION!$B$1046,LIQUIDACION!$B$1046&gt;LIQUIDACION!$D$1043),366,365)),0)</f>
        <v>0</v>
      </c>
      <c r="AS297" s="618">
        <f>IF(AS$12=TRUE,(($R297*LIQUIDACION!$L$1047)*LIQUIDACION!$D$1045/IF(AND(LIQUIDACION!$D$1044&gt;LIQUIDACION!$B$1046,LIQUIDACION!$B$1046&gt;LIQUIDACION!$D$1043),366,365)),0)</f>
        <v>0</v>
      </c>
      <c r="AT297" s="618">
        <f>IF(AT$12=TRUE,(($S297*LIQUIDACION!$L$1047)*LIQUIDACION!$D$1045/IF(AND(LIQUIDACION!$D$1044&gt;LIQUIDACION!$B$1046,LIQUIDACION!$B$1046&gt;LIQUIDACION!$D$1043),366,365)),0)</f>
        <v>0</v>
      </c>
      <c r="AU297" s="618">
        <f>IF(AU$12=TRUE,(($T297*LIQUIDACION!$L$1047)*LIQUIDACION!$D$1045/IF(AND(LIQUIDACION!$D$1044&gt;LIQUIDACION!$B$1046,LIQUIDACION!$B$1046&gt;LIQUIDACION!$D$1043),366,365)),0)</f>
        <v>0</v>
      </c>
      <c r="AV297" s="618">
        <f>IF(AV$12=TRUE,(($U297*LIQUIDACION!$L$1047)*LIQUIDACION!$D$1045/IF(AND(LIQUIDACION!$D$1044&gt;LIQUIDACION!$B$1046,LIQUIDACION!$B$1046&gt;LIQUIDACION!$D$1043),366,365)),0)</f>
        <v>0</v>
      </c>
      <c r="AW297" s="618">
        <f>IF(AW$12=TRUE,(($V297*LIQUIDACION!$L$1047)*LIQUIDACION!$D$1045/IF(AND(LIQUIDACION!$D$1044&gt;LIQUIDACION!$B$1046,LIQUIDACION!$B$1046&gt;LIQUIDACION!$D$1043),366,365)),0)</f>
        <v>0</v>
      </c>
      <c r="AX297" s="618">
        <f>IF(AX$12=TRUE,(($W297*LIQUIDACION!$L$1047)*LIQUIDACION!$D$1045/IF(AND(LIQUIDACION!$D$1044&gt;LIQUIDACION!$B$1046,LIQUIDACION!$B$1046&gt;LIQUIDACION!$D$1043),366,365)),0)</f>
        <v>0</v>
      </c>
    </row>
    <row r="298" spans="2:50" x14ac:dyDescent="0.25">
      <c r="B298" s="123">
        <v>286</v>
      </c>
      <c r="C298" s="125"/>
      <c r="D298" s="170"/>
      <c r="E298" s="170"/>
      <c r="F298" s="170"/>
      <c r="G298" s="170">
        <f t="shared" si="21"/>
        <v>0</v>
      </c>
      <c r="H298" s="170">
        <f t="shared" si="22"/>
        <v>0</v>
      </c>
      <c r="I298" s="170"/>
      <c r="J298" s="170"/>
      <c r="K298" s="170"/>
      <c r="L298" s="170"/>
      <c r="M298" s="170"/>
      <c r="N298" s="170"/>
      <c r="O298" s="170"/>
      <c r="P298" s="170"/>
      <c r="Q298" s="170"/>
      <c r="R298" s="170"/>
      <c r="S298" s="170"/>
      <c r="T298" s="170"/>
      <c r="U298" s="170"/>
      <c r="V298" s="170"/>
      <c r="W298" s="170"/>
      <c r="X298" s="170"/>
      <c r="Y298" s="170"/>
      <c r="Z298" s="170"/>
      <c r="AA298" s="170"/>
      <c r="AB298" s="415">
        <f t="shared" si="23"/>
        <v>0</v>
      </c>
      <c r="AC298" s="415">
        <f t="shared" si="24"/>
        <v>0</v>
      </c>
      <c r="AE298" s="618">
        <f>IF(AE$12=TRUE,(($D298*LIQUIDACION!$L$1046)*LIQUIDACION!$D$1045/IF(AND(LIQUIDACION!$D$1044&gt;LIQUIDACION!$B$1046,LIQUIDACION!$B$1046&gt;LIQUIDACION!$D$1043),366,365)),0)</f>
        <v>0</v>
      </c>
      <c r="AF298" s="618">
        <f>IF(AF$12=TRUE,(($E298*LIQUIDACION!$L$1046)*LIQUIDACION!$D$1045/IF(AND(LIQUIDACION!$D$1044&gt;LIQUIDACION!$B$1046,LIQUIDACION!$B$1046&gt;LIQUIDACION!$D$1043),366,365)),0)</f>
        <v>0</v>
      </c>
      <c r="AG298" s="618">
        <f>IF(AG$12=TRUE,(($F298*LIQUIDACION!$L$1046)*LIQUIDACION!$D$1045/IF(AND(LIQUIDACION!$D$1044&gt;LIQUIDACION!$B$1046,LIQUIDACION!$B$1046&gt;LIQUIDACION!$D$1043),366,365)),0)</f>
        <v>0</v>
      </c>
      <c r="AH298" s="618">
        <f>IF(AH$12=TRUE,(($G298*LIQUIDACION!$L$1046)*LIQUIDACION!$D$1045/IF(AND(LIQUIDACION!$D$1044&gt;LIQUIDACION!$B$1046,LIQUIDACION!$B$1046&gt;LIQUIDACION!$D$1043),366,365)),0)</f>
        <v>0</v>
      </c>
      <c r="AI298" s="618">
        <f>IF(AI$12=TRUE,(($H298*LIQUIDACION!$L$1047)*LIQUIDACION!$D$1045/IF(AND(LIQUIDACION!$D$1044&gt;LIQUIDACION!$B$1046,LIQUIDACION!$B$1046&gt;LIQUIDACION!$D$1043),366,365)),0)</f>
        <v>0</v>
      </c>
      <c r="AJ298" s="618">
        <f>IF(AJ$12=TRUE,(($I298*LIQUIDACION!$L$1047)*LIQUIDACION!$D$1045/IF(AND(LIQUIDACION!$D$1044&gt;LIQUIDACION!$B$1046,LIQUIDACION!$B$1046&gt;LIQUIDACION!$D$1043),366,365)),0)</f>
        <v>0</v>
      </c>
      <c r="AK298" s="618">
        <f>IF(AK$12=TRUE,(($J298*LIQUIDACION!$L$1047)*LIQUIDACION!$D$1045/IF(AND(LIQUIDACION!$D$1044&gt;LIQUIDACION!$B$1046,LIQUIDACION!$B$1046&gt;LIQUIDACION!$D$1043),366,365)),0)</f>
        <v>0</v>
      </c>
      <c r="AL298" s="618">
        <f>IF(AL$12=TRUE,(($K298*LIQUIDACION!$L$1047)*LIQUIDACION!$D$1045/IF(AND(LIQUIDACION!$D$1044&gt;LIQUIDACION!$B$1046,LIQUIDACION!$B$1046&gt;LIQUIDACION!$D$1043),366,365)),0)</f>
        <v>0</v>
      </c>
      <c r="AM298" s="618">
        <f>IF(AM$12=TRUE,(($L298*LIQUIDACION!$L$1047)*LIQUIDACION!$D$1045/IF(AND(LIQUIDACION!$D$1044&gt;LIQUIDACION!$B$1046,LIQUIDACION!$B$1046&gt;LIQUIDACION!$D$1043),366,365)),0)</f>
        <v>0</v>
      </c>
      <c r="AN298" s="618">
        <f>IF(AN$12=TRUE,(($M298*LIQUIDACION!$L$1047)*LIQUIDACION!$D$1045/IF(AND(LIQUIDACION!$D$1044&gt;LIQUIDACION!$B$1046,LIQUIDACION!$B$1046&gt;LIQUIDACION!$D$1043),366,365)),0)</f>
        <v>0</v>
      </c>
      <c r="AO298" s="618">
        <f>IF(AO$12=TRUE,(($N298*LIQUIDACION!$L$1047)*LIQUIDACION!$D$1045/IF(AND(LIQUIDACION!$D$1044&gt;LIQUIDACION!$B$1046,LIQUIDACION!$B$1046&gt;LIQUIDACION!$D$1043),366,365)),0)</f>
        <v>0</v>
      </c>
      <c r="AP298" s="618">
        <f>IF(AP$12=TRUE,(($O298*LIQUIDACION!$L$1047)*LIQUIDACION!$D$1045/IF(AND(LIQUIDACION!$D$1044&gt;LIQUIDACION!$B$1046,LIQUIDACION!$B$1046&gt;LIQUIDACION!$D$1043),366,365)),0)</f>
        <v>0</v>
      </c>
      <c r="AQ298" s="618">
        <f>IF(AQ$12=TRUE,(($P298*LIQUIDACION!$L$1047)*LIQUIDACION!$D$1045/IF(AND(LIQUIDACION!$D$1044&gt;LIQUIDACION!$B$1046,LIQUIDACION!$B$1046&gt;LIQUIDACION!$D$1043),366,365)),0)</f>
        <v>0</v>
      </c>
      <c r="AR298" s="618">
        <f>IF(AR$12=TRUE,(($Q298*LIQUIDACION!$L$1047)*LIQUIDACION!$D$1045/IF(AND(LIQUIDACION!$D$1044&gt;LIQUIDACION!$B$1046,LIQUIDACION!$B$1046&gt;LIQUIDACION!$D$1043),366,365)),0)</f>
        <v>0</v>
      </c>
      <c r="AS298" s="618">
        <f>IF(AS$12=TRUE,(($R298*LIQUIDACION!$L$1047)*LIQUIDACION!$D$1045/IF(AND(LIQUIDACION!$D$1044&gt;LIQUIDACION!$B$1046,LIQUIDACION!$B$1046&gt;LIQUIDACION!$D$1043),366,365)),0)</f>
        <v>0</v>
      </c>
      <c r="AT298" s="618">
        <f>IF(AT$12=TRUE,(($S298*LIQUIDACION!$L$1047)*LIQUIDACION!$D$1045/IF(AND(LIQUIDACION!$D$1044&gt;LIQUIDACION!$B$1046,LIQUIDACION!$B$1046&gt;LIQUIDACION!$D$1043),366,365)),0)</f>
        <v>0</v>
      </c>
      <c r="AU298" s="618">
        <f>IF(AU$12=TRUE,(($T298*LIQUIDACION!$L$1047)*LIQUIDACION!$D$1045/IF(AND(LIQUIDACION!$D$1044&gt;LIQUIDACION!$B$1046,LIQUIDACION!$B$1046&gt;LIQUIDACION!$D$1043),366,365)),0)</f>
        <v>0</v>
      </c>
      <c r="AV298" s="618">
        <f>IF(AV$12=TRUE,(($U298*LIQUIDACION!$L$1047)*LIQUIDACION!$D$1045/IF(AND(LIQUIDACION!$D$1044&gt;LIQUIDACION!$B$1046,LIQUIDACION!$B$1046&gt;LIQUIDACION!$D$1043),366,365)),0)</f>
        <v>0</v>
      </c>
      <c r="AW298" s="618">
        <f>IF(AW$12=TRUE,(($V298*LIQUIDACION!$L$1047)*LIQUIDACION!$D$1045/IF(AND(LIQUIDACION!$D$1044&gt;LIQUIDACION!$B$1046,LIQUIDACION!$B$1046&gt;LIQUIDACION!$D$1043),366,365)),0)</f>
        <v>0</v>
      </c>
      <c r="AX298" s="618">
        <f>IF(AX$12=TRUE,(($W298*LIQUIDACION!$L$1047)*LIQUIDACION!$D$1045/IF(AND(LIQUIDACION!$D$1044&gt;LIQUIDACION!$B$1046,LIQUIDACION!$B$1046&gt;LIQUIDACION!$D$1043),366,365)),0)</f>
        <v>0</v>
      </c>
    </row>
    <row r="299" spans="2:50" x14ac:dyDescent="0.25">
      <c r="B299" s="121">
        <v>287</v>
      </c>
      <c r="C299" s="125"/>
      <c r="D299" s="170"/>
      <c r="E299" s="170"/>
      <c r="F299" s="170"/>
      <c r="G299" s="170">
        <f t="shared" si="21"/>
        <v>0</v>
      </c>
      <c r="H299" s="170">
        <f t="shared" si="22"/>
        <v>0</v>
      </c>
      <c r="I299" s="170"/>
      <c r="J299" s="170"/>
      <c r="K299" s="170"/>
      <c r="L299" s="170"/>
      <c r="M299" s="170"/>
      <c r="N299" s="170"/>
      <c r="O299" s="170"/>
      <c r="P299" s="170"/>
      <c r="Q299" s="170"/>
      <c r="R299" s="170"/>
      <c r="S299" s="170"/>
      <c r="T299" s="170"/>
      <c r="U299" s="170"/>
      <c r="V299" s="170"/>
      <c r="W299" s="170"/>
      <c r="X299" s="170"/>
      <c r="Y299" s="170"/>
      <c r="Z299" s="170"/>
      <c r="AA299" s="170"/>
      <c r="AB299" s="415">
        <f t="shared" si="23"/>
        <v>0</v>
      </c>
      <c r="AC299" s="415">
        <f t="shared" si="24"/>
        <v>0</v>
      </c>
      <c r="AE299" s="618">
        <f>IF(AE$12=TRUE,(($D299*LIQUIDACION!$L$1046)*LIQUIDACION!$D$1045/IF(AND(LIQUIDACION!$D$1044&gt;LIQUIDACION!$B$1046,LIQUIDACION!$B$1046&gt;LIQUIDACION!$D$1043),366,365)),0)</f>
        <v>0</v>
      </c>
      <c r="AF299" s="618">
        <f>IF(AF$12=TRUE,(($E299*LIQUIDACION!$L$1046)*LIQUIDACION!$D$1045/IF(AND(LIQUIDACION!$D$1044&gt;LIQUIDACION!$B$1046,LIQUIDACION!$B$1046&gt;LIQUIDACION!$D$1043),366,365)),0)</f>
        <v>0</v>
      </c>
      <c r="AG299" s="618">
        <f>IF(AG$12=TRUE,(($F299*LIQUIDACION!$L$1046)*LIQUIDACION!$D$1045/IF(AND(LIQUIDACION!$D$1044&gt;LIQUIDACION!$B$1046,LIQUIDACION!$B$1046&gt;LIQUIDACION!$D$1043),366,365)),0)</f>
        <v>0</v>
      </c>
      <c r="AH299" s="618">
        <f>IF(AH$12=TRUE,(($G299*LIQUIDACION!$L$1046)*LIQUIDACION!$D$1045/IF(AND(LIQUIDACION!$D$1044&gt;LIQUIDACION!$B$1046,LIQUIDACION!$B$1046&gt;LIQUIDACION!$D$1043),366,365)),0)</f>
        <v>0</v>
      </c>
      <c r="AI299" s="618">
        <f>IF(AI$12=TRUE,(($H299*LIQUIDACION!$L$1047)*LIQUIDACION!$D$1045/IF(AND(LIQUIDACION!$D$1044&gt;LIQUIDACION!$B$1046,LIQUIDACION!$B$1046&gt;LIQUIDACION!$D$1043),366,365)),0)</f>
        <v>0</v>
      </c>
      <c r="AJ299" s="618">
        <f>IF(AJ$12=TRUE,(($I299*LIQUIDACION!$L$1047)*LIQUIDACION!$D$1045/IF(AND(LIQUIDACION!$D$1044&gt;LIQUIDACION!$B$1046,LIQUIDACION!$B$1046&gt;LIQUIDACION!$D$1043),366,365)),0)</f>
        <v>0</v>
      </c>
      <c r="AK299" s="618">
        <f>IF(AK$12=TRUE,(($J299*LIQUIDACION!$L$1047)*LIQUIDACION!$D$1045/IF(AND(LIQUIDACION!$D$1044&gt;LIQUIDACION!$B$1046,LIQUIDACION!$B$1046&gt;LIQUIDACION!$D$1043),366,365)),0)</f>
        <v>0</v>
      </c>
      <c r="AL299" s="618">
        <f>IF(AL$12=TRUE,(($K299*LIQUIDACION!$L$1047)*LIQUIDACION!$D$1045/IF(AND(LIQUIDACION!$D$1044&gt;LIQUIDACION!$B$1046,LIQUIDACION!$B$1046&gt;LIQUIDACION!$D$1043),366,365)),0)</f>
        <v>0</v>
      </c>
      <c r="AM299" s="618">
        <f>IF(AM$12=TRUE,(($L299*LIQUIDACION!$L$1047)*LIQUIDACION!$D$1045/IF(AND(LIQUIDACION!$D$1044&gt;LIQUIDACION!$B$1046,LIQUIDACION!$B$1046&gt;LIQUIDACION!$D$1043),366,365)),0)</f>
        <v>0</v>
      </c>
      <c r="AN299" s="618">
        <f>IF(AN$12=TRUE,(($M299*LIQUIDACION!$L$1047)*LIQUIDACION!$D$1045/IF(AND(LIQUIDACION!$D$1044&gt;LIQUIDACION!$B$1046,LIQUIDACION!$B$1046&gt;LIQUIDACION!$D$1043),366,365)),0)</f>
        <v>0</v>
      </c>
      <c r="AO299" s="618">
        <f>IF(AO$12=TRUE,(($N299*LIQUIDACION!$L$1047)*LIQUIDACION!$D$1045/IF(AND(LIQUIDACION!$D$1044&gt;LIQUIDACION!$B$1046,LIQUIDACION!$B$1046&gt;LIQUIDACION!$D$1043),366,365)),0)</f>
        <v>0</v>
      </c>
      <c r="AP299" s="618">
        <f>IF(AP$12=TRUE,(($O299*LIQUIDACION!$L$1047)*LIQUIDACION!$D$1045/IF(AND(LIQUIDACION!$D$1044&gt;LIQUIDACION!$B$1046,LIQUIDACION!$B$1046&gt;LIQUIDACION!$D$1043),366,365)),0)</f>
        <v>0</v>
      </c>
      <c r="AQ299" s="618">
        <f>IF(AQ$12=TRUE,(($P299*LIQUIDACION!$L$1047)*LIQUIDACION!$D$1045/IF(AND(LIQUIDACION!$D$1044&gt;LIQUIDACION!$B$1046,LIQUIDACION!$B$1046&gt;LIQUIDACION!$D$1043),366,365)),0)</f>
        <v>0</v>
      </c>
      <c r="AR299" s="618">
        <f>IF(AR$12=TRUE,(($Q299*LIQUIDACION!$L$1047)*LIQUIDACION!$D$1045/IF(AND(LIQUIDACION!$D$1044&gt;LIQUIDACION!$B$1046,LIQUIDACION!$B$1046&gt;LIQUIDACION!$D$1043),366,365)),0)</f>
        <v>0</v>
      </c>
      <c r="AS299" s="618">
        <f>IF(AS$12=TRUE,(($R299*LIQUIDACION!$L$1047)*LIQUIDACION!$D$1045/IF(AND(LIQUIDACION!$D$1044&gt;LIQUIDACION!$B$1046,LIQUIDACION!$B$1046&gt;LIQUIDACION!$D$1043),366,365)),0)</f>
        <v>0</v>
      </c>
      <c r="AT299" s="618">
        <f>IF(AT$12=TRUE,(($S299*LIQUIDACION!$L$1047)*LIQUIDACION!$D$1045/IF(AND(LIQUIDACION!$D$1044&gt;LIQUIDACION!$B$1046,LIQUIDACION!$B$1046&gt;LIQUIDACION!$D$1043),366,365)),0)</f>
        <v>0</v>
      </c>
      <c r="AU299" s="618">
        <f>IF(AU$12=TRUE,(($T299*LIQUIDACION!$L$1047)*LIQUIDACION!$D$1045/IF(AND(LIQUIDACION!$D$1044&gt;LIQUIDACION!$B$1046,LIQUIDACION!$B$1046&gt;LIQUIDACION!$D$1043),366,365)),0)</f>
        <v>0</v>
      </c>
      <c r="AV299" s="618">
        <f>IF(AV$12=TRUE,(($U299*LIQUIDACION!$L$1047)*LIQUIDACION!$D$1045/IF(AND(LIQUIDACION!$D$1044&gt;LIQUIDACION!$B$1046,LIQUIDACION!$B$1046&gt;LIQUIDACION!$D$1043),366,365)),0)</f>
        <v>0</v>
      </c>
      <c r="AW299" s="618">
        <f>IF(AW$12=TRUE,(($V299*LIQUIDACION!$L$1047)*LIQUIDACION!$D$1045/IF(AND(LIQUIDACION!$D$1044&gt;LIQUIDACION!$B$1046,LIQUIDACION!$B$1046&gt;LIQUIDACION!$D$1043),366,365)),0)</f>
        <v>0</v>
      </c>
      <c r="AX299" s="618">
        <f>IF(AX$12=TRUE,(($W299*LIQUIDACION!$L$1047)*LIQUIDACION!$D$1045/IF(AND(LIQUIDACION!$D$1044&gt;LIQUIDACION!$B$1046,LIQUIDACION!$B$1046&gt;LIQUIDACION!$D$1043),366,365)),0)</f>
        <v>0</v>
      </c>
    </row>
    <row r="300" spans="2:50" x14ac:dyDescent="0.25">
      <c r="B300" s="123">
        <v>288</v>
      </c>
      <c r="C300" s="125"/>
      <c r="D300" s="170"/>
      <c r="E300" s="170"/>
      <c r="F300" s="170"/>
      <c r="G300" s="170">
        <f t="shared" si="21"/>
        <v>0</v>
      </c>
      <c r="H300" s="170">
        <f t="shared" si="22"/>
        <v>0</v>
      </c>
      <c r="I300" s="170"/>
      <c r="J300" s="170"/>
      <c r="K300" s="170"/>
      <c r="L300" s="170"/>
      <c r="M300" s="170"/>
      <c r="N300" s="170"/>
      <c r="O300" s="170"/>
      <c r="P300" s="170"/>
      <c r="Q300" s="170"/>
      <c r="R300" s="170"/>
      <c r="S300" s="170"/>
      <c r="T300" s="170"/>
      <c r="U300" s="170"/>
      <c r="V300" s="170"/>
      <c r="W300" s="170"/>
      <c r="X300" s="170"/>
      <c r="Y300" s="170"/>
      <c r="Z300" s="170"/>
      <c r="AA300" s="170"/>
      <c r="AB300" s="415">
        <f t="shared" si="23"/>
        <v>0</v>
      </c>
      <c r="AC300" s="415">
        <f t="shared" si="24"/>
        <v>0</v>
      </c>
      <c r="AE300" s="618">
        <f>IF(AE$12=TRUE,(($D300*LIQUIDACION!$L$1046)*LIQUIDACION!$D$1045/IF(AND(LIQUIDACION!$D$1044&gt;LIQUIDACION!$B$1046,LIQUIDACION!$B$1046&gt;LIQUIDACION!$D$1043),366,365)),0)</f>
        <v>0</v>
      </c>
      <c r="AF300" s="618">
        <f>IF(AF$12=TRUE,(($E300*LIQUIDACION!$L$1046)*LIQUIDACION!$D$1045/IF(AND(LIQUIDACION!$D$1044&gt;LIQUIDACION!$B$1046,LIQUIDACION!$B$1046&gt;LIQUIDACION!$D$1043),366,365)),0)</f>
        <v>0</v>
      </c>
      <c r="AG300" s="618">
        <f>IF(AG$12=TRUE,(($F300*LIQUIDACION!$L$1046)*LIQUIDACION!$D$1045/IF(AND(LIQUIDACION!$D$1044&gt;LIQUIDACION!$B$1046,LIQUIDACION!$B$1046&gt;LIQUIDACION!$D$1043),366,365)),0)</f>
        <v>0</v>
      </c>
      <c r="AH300" s="618">
        <f>IF(AH$12=TRUE,(($G300*LIQUIDACION!$L$1046)*LIQUIDACION!$D$1045/IF(AND(LIQUIDACION!$D$1044&gt;LIQUIDACION!$B$1046,LIQUIDACION!$B$1046&gt;LIQUIDACION!$D$1043),366,365)),0)</f>
        <v>0</v>
      </c>
      <c r="AI300" s="618">
        <f>IF(AI$12=TRUE,(($H300*LIQUIDACION!$L$1047)*LIQUIDACION!$D$1045/IF(AND(LIQUIDACION!$D$1044&gt;LIQUIDACION!$B$1046,LIQUIDACION!$B$1046&gt;LIQUIDACION!$D$1043),366,365)),0)</f>
        <v>0</v>
      </c>
      <c r="AJ300" s="618">
        <f>IF(AJ$12=TRUE,(($I300*LIQUIDACION!$L$1047)*LIQUIDACION!$D$1045/IF(AND(LIQUIDACION!$D$1044&gt;LIQUIDACION!$B$1046,LIQUIDACION!$B$1046&gt;LIQUIDACION!$D$1043),366,365)),0)</f>
        <v>0</v>
      </c>
      <c r="AK300" s="618">
        <f>IF(AK$12=TRUE,(($J300*LIQUIDACION!$L$1047)*LIQUIDACION!$D$1045/IF(AND(LIQUIDACION!$D$1044&gt;LIQUIDACION!$B$1046,LIQUIDACION!$B$1046&gt;LIQUIDACION!$D$1043),366,365)),0)</f>
        <v>0</v>
      </c>
      <c r="AL300" s="618">
        <f>IF(AL$12=TRUE,(($K300*LIQUIDACION!$L$1047)*LIQUIDACION!$D$1045/IF(AND(LIQUIDACION!$D$1044&gt;LIQUIDACION!$B$1046,LIQUIDACION!$B$1046&gt;LIQUIDACION!$D$1043),366,365)),0)</f>
        <v>0</v>
      </c>
      <c r="AM300" s="618">
        <f>IF(AM$12=TRUE,(($L300*LIQUIDACION!$L$1047)*LIQUIDACION!$D$1045/IF(AND(LIQUIDACION!$D$1044&gt;LIQUIDACION!$B$1046,LIQUIDACION!$B$1046&gt;LIQUIDACION!$D$1043),366,365)),0)</f>
        <v>0</v>
      </c>
      <c r="AN300" s="618">
        <f>IF(AN$12=TRUE,(($M300*LIQUIDACION!$L$1047)*LIQUIDACION!$D$1045/IF(AND(LIQUIDACION!$D$1044&gt;LIQUIDACION!$B$1046,LIQUIDACION!$B$1046&gt;LIQUIDACION!$D$1043),366,365)),0)</f>
        <v>0</v>
      </c>
      <c r="AO300" s="618">
        <f>IF(AO$12=TRUE,(($N300*LIQUIDACION!$L$1047)*LIQUIDACION!$D$1045/IF(AND(LIQUIDACION!$D$1044&gt;LIQUIDACION!$B$1046,LIQUIDACION!$B$1046&gt;LIQUIDACION!$D$1043),366,365)),0)</f>
        <v>0</v>
      </c>
      <c r="AP300" s="618">
        <f>IF(AP$12=TRUE,(($O300*LIQUIDACION!$L$1047)*LIQUIDACION!$D$1045/IF(AND(LIQUIDACION!$D$1044&gt;LIQUIDACION!$B$1046,LIQUIDACION!$B$1046&gt;LIQUIDACION!$D$1043),366,365)),0)</f>
        <v>0</v>
      </c>
      <c r="AQ300" s="618">
        <f>IF(AQ$12=TRUE,(($P300*LIQUIDACION!$L$1047)*LIQUIDACION!$D$1045/IF(AND(LIQUIDACION!$D$1044&gt;LIQUIDACION!$B$1046,LIQUIDACION!$B$1046&gt;LIQUIDACION!$D$1043),366,365)),0)</f>
        <v>0</v>
      </c>
      <c r="AR300" s="618">
        <f>IF(AR$12=TRUE,(($Q300*LIQUIDACION!$L$1047)*LIQUIDACION!$D$1045/IF(AND(LIQUIDACION!$D$1044&gt;LIQUIDACION!$B$1046,LIQUIDACION!$B$1046&gt;LIQUIDACION!$D$1043),366,365)),0)</f>
        <v>0</v>
      </c>
      <c r="AS300" s="618">
        <f>IF(AS$12=TRUE,(($R300*LIQUIDACION!$L$1047)*LIQUIDACION!$D$1045/IF(AND(LIQUIDACION!$D$1044&gt;LIQUIDACION!$B$1046,LIQUIDACION!$B$1046&gt;LIQUIDACION!$D$1043),366,365)),0)</f>
        <v>0</v>
      </c>
      <c r="AT300" s="618">
        <f>IF(AT$12=TRUE,(($S300*LIQUIDACION!$L$1047)*LIQUIDACION!$D$1045/IF(AND(LIQUIDACION!$D$1044&gt;LIQUIDACION!$B$1046,LIQUIDACION!$B$1046&gt;LIQUIDACION!$D$1043),366,365)),0)</f>
        <v>0</v>
      </c>
      <c r="AU300" s="618">
        <f>IF(AU$12=TRUE,(($T300*LIQUIDACION!$L$1047)*LIQUIDACION!$D$1045/IF(AND(LIQUIDACION!$D$1044&gt;LIQUIDACION!$B$1046,LIQUIDACION!$B$1046&gt;LIQUIDACION!$D$1043),366,365)),0)</f>
        <v>0</v>
      </c>
      <c r="AV300" s="618">
        <f>IF(AV$12=TRUE,(($U300*LIQUIDACION!$L$1047)*LIQUIDACION!$D$1045/IF(AND(LIQUIDACION!$D$1044&gt;LIQUIDACION!$B$1046,LIQUIDACION!$B$1046&gt;LIQUIDACION!$D$1043),366,365)),0)</f>
        <v>0</v>
      </c>
      <c r="AW300" s="618">
        <f>IF(AW$12=TRUE,(($V300*LIQUIDACION!$L$1047)*LIQUIDACION!$D$1045/IF(AND(LIQUIDACION!$D$1044&gt;LIQUIDACION!$B$1046,LIQUIDACION!$B$1046&gt;LIQUIDACION!$D$1043),366,365)),0)</f>
        <v>0</v>
      </c>
      <c r="AX300" s="618">
        <f>IF(AX$12=TRUE,(($W300*LIQUIDACION!$L$1047)*LIQUIDACION!$D$1045/IF(AND(LIQUIDACION!$D$1044&gt;LIQUIDACION!$B$1046,LIQUIDACION!$B$1046&gt;LIQUIDACION!$D$1043),366,365)),0)</f>
        <v>0</v>
      </c>
    </row>
    <row r="301" spans="2:50" x14ac:dyDescent="0.25">
      <c r="B301" s="121">
        <v>289</v>
      </c>
      <c r="C301" s="125"/>
      <c r="D301" s="170"/>
      <c r="E301" s="170"/>
      <c r="F301" s="170"/>
      <c r="G301" s="170">
        <f t="shared" si="21"/>
        <v>0</v>
      </c>
      <c r="H301" s="170">
        <f t="shared" si="22"/>
        <v>0</v>
      </c>
      <c r="I301" s="170"/>
      <c r="J301" s="170"/>
      <c r="K301" s="170"/>
      <c r="L301" s="170"/>
      <c r="M301" s="170"/>
      <c r="N301" s="170"/>
      <c r="O301" s="170"/>
      <c r="P301" s="170"/>
      <c r="Q301" s="170"/>
      <c r="R301" s="170"/>
      <c r="S301" s="170"/>
      <c r="T301" s="170"/>
      <c r="U301" s="170"/>
      <c r="V301" s="170"/>
      <c r="W301" s="170"/>
      <c r="X301" s="170"/>
      <c r="Y301" s="170"/>
      <c r="Z301" s="170"/>
      <c r="AA301" s="170"/>
      <c r="AB301" s="415">
        <f t="shared" si="23"/>
        <v>0</v>
      </c>
      <c r="AC301" s="415">
        <f t="shared" si="24"/>
        <v>0</v>
      </c>
      <c r="AE301" s="618">
        <f>IF(AE$12=TRUE,(($D301*LIQUIDACION!$L$1046)*LIQUIDACION!$D$1045/IF(AND(LIQUIDACION!$D$1044&gt;LIQUIDACION!$B$1046,LIQUIDACION!$B$1046&gt;LIQUIDACION!$D$1043),366,365)),0)</f>
        <v>0</v>
      </c>
      <c r="AF301" s="618">
        <f>IF(AF$12=TRUE,(($E301*LIQUIDACION!$L$1046)*LIQUIDACION!$D$1045/IF(AND(LIQUIDACION!$D$1044&gt;LIQUIDACION!$B$1046,LIQUIDACION!$B$1046&gt;LIQUIDACION!$D$1043),366,365)),0)</f>
        <v>0</v>
      </c>
      <c r="AG301" s="618">
        <f>IF(AG$12=TRUE,(($F301*LIQUIDACION!$L$1046)*LIQUIDACION!$D$1045/IF(AND(LIQUIDACION!$D$1044&gt;LIQUIDACION!$B$1046,LIQUIDACION!$B$1046&gt;LIQUIDACION!$D$1043),366,365)),0)</f>
        <v>0</v>
      </c>
      <c r="AH301" s="618">
        <f>IF(AH$12=TRUE,(($G301*LIQUIDACION!$L$1046)*LIQUIDACION!$D$1045/IF(AND(LIQUIDACION!$D$1044&gt;LIQUIDACION!$B$1046,LIQUIDACION!$B$1046&gt;LIQUIDACION!$D$1043),366,365)),0)</f>
        <v>0</v>
      </c>
      <c r="AI301" s="618">
        <f>IF(AI$12=TRUE,(($H301*LIQUIDACION!$L$1047)*LIQUIDACION!$D$1045/IF(AND(LIQUIDACION!$D$1044&gt;LIQUIDACION!$B$1046,LIQUIDACION!$B$1046&gt;LIQUIDACION!$D$1043),366,365)),0)</f>
        <v>0</v>
      </c>
      <c r="AJ301" s="618">
        <f>IF(AJ$12=TRUE,(($I301*LIQUIDACION!$L$1047)*LIQUIDACION!$D$1045/IF(AND(LIQUIDACION!$D$1044&gt;LIQUIDACION!$B$1046,LIQUIDACION!$B$1046&gt;LIQUIDACION!$D$1043),366,365)),0)</f>
        <v>0</v>
      </c>
      <c r="AK301" s="618">
        <f>IF(AK$12=TRUE,(($J301*LIQUIDACION!$L$1047)*LIQUIDACION!$D$1045/IF(AND(LIQUIDACION!$D$1044&gt;LIQUIDACION!$B$1046,LIQUIDACION!$B$1046&gt;LIQUIDACION!$D$1043),366,365)),0)</f>
        <v>0</v>
      </c>
      <c r="AL301" s="618">
        <f>IF(AL$12=TRUE,(($K301*LIQUIDACION!$L$1047)*LIQUIDACION!$D$1045/IF(AND(LIQUIDACION!$D$1044&gt;LIQUIDACION!$B$1046,LIQUIDACION!$B$1046&gt;LIQUIDACION!$D$1043),366,365)),0)</f>
        <v>0</v>
      </c>
      <c r="AM301" s="618">
        <f>IF(AM$12=TRUE,(($L301*LIQUIDACION!$L$1047)*LIQUIDACION!$D$1045/IF(AND(LIQUIDACION!$D$1044&gt;LIQUIDACION!$B$1046,LIQUIDACION!$B$1046&gt;LIQUIDACION!$D$1043),366,365)),0)</f>
        <v>0</v>
      </c>
      <c r="AN301" s="618">
        <f>IF(AN$12=TRUE,(($M301*LIQUIDACION!$L$1047)*LIQUIDACION!$D$1045/IF(AND(LIQUIDACION!$D$1044&gt;LIQUIDACION!$B$1046,LIQUIDACION!$B$1046&gt;LIQUIDACION!$D$1043),366,365)),0)</f>
        <v>0</v>
      </c>
      <c r="AO301" s="618">
        <f>IF(AO$12=TRUE,(($N301*LIQUIDACION!$L$1047)*LIQUIDACION!$D$1045/IF(AND(LIQUIDACION!$D$1044&gt;LIQUIDACION!$B$1046,LIQUIDACION!$B$1046&gt;LIQUIDACION!$D$1043),366,365)),0)</f>
        <v>0</v>
      </c>
      <c r="AP301" s="618">
        <f>IF(AP$12=TRUE,(($O301*LIQUIDACION!$L$1047)*LIQUIDACION!$D$1045/IF(AND(LIQUIDACION!$D$1044&gt;LIQUIDACION!$B$1046,LIQUIDACION!$B$1046&gt;LIQUIDACION!$D$1043),366,365)),0)</f>
        <v>0</v>
      </c>
      <c r="AQ301" s="618">
        <f>IF(AQ$12=TRUE,(($P301*LIQUIDACION!$L$1047)*LIQUIDACION!$D$1045/IF(AND(LIQUIDACION!$D$1044&gt;LIQUIDACION!$B$1046,LIQUIDACION!$B$1046&gt;LIQUIDACION!$D$1043),366,365)),0)</f>
        <v>0</v>
      </c>
      <c r="AR301" s="618">
        <f>IF(AR$12=TRUE,(($Q301*LIQUIDACION!$L$1047)*LIQUIDACION!$D$1045/IF(AND(LIQUIDACION!$D$1044&gt;LIQUIDACION!$B$1046,LIQUIDACION!$B$1046&gt;LIQUIDACION!$D$1043),366,365)),0)</f>
        <v>0</v>
      </c>
      <c r="AS301" s="618">
        <f>IF(AS$12=TRUE,(($R301*LIQUIDACION!$L$1047)*LIQUIDACION!$D$1045/IF(AND(LIQUIDACION!$D$1044&gt;LIQUIDACION!$B$1046,LIQUIDACION!$B$1046&gt;LIQUIDACION!$D$1043),366,365)),0)</f>
        <v>0</v>
      </c>
      <c r="AT301" s="618">
        <f>IF(AT$12=TRUE,(($S301*LIQUIDACION!$L$1047)*LIQUIDACION!$D$1045/IF(AND(LIQUIDACION!$D$1044&gt;LIQUIDACION!$B$1046,LIQUIDACION!$B$1046&gt;LIQUIDACION!$D$1043),366,365)),0)</f>
        <v>0</v>
      </c>
      <c r="AU301" s="618">
        <f>IF(AU$12=TRUE,(($T301*LIQUIDACION!$L$1047)*LIQUIDACION!$D$1045/IF(AND(LIQUIDACION!$D$1044&gt;LIQUIDACION!$B$1046,LIQUIDACION!$B$1046&gt;LIQUIDACION!$D$1043),366,365)),0)</f>
        <v>0</v>
      </c>
      <c r="AV301" s="618">
        <f>IF(AV$12=TRUE,(($U301*LIQUIDACION!$L$1047)*LIQUIDACION!$D$1045/IF(AND(LIQUIDACION!$D$1044&gt;LIQUIDACION!$B$1046,LIQUIDACION!$B$1046&gt;LIQUIDACION!$D$1043),366,365)),0)</f>
        <v>0</v>
      </c>
      <c r="AW301" s="618">
        <f>IF(AW$12=TRUE,(($V301*LIQUIDACION!$L$1047)*LIQUIDACION!$D$1045/IF(AND(LIQUIDACION!$D$1044&gt;LIQUIDACION!$B$1046,LIQUIDACION!$B$1046&gt;LIQUIDACION!$D$1043),366,365)),0)</f>
        <v>0</v>
      </c>
      <c r="AX301" s="618">
        <f>IF(AX$12=TRUE,(($W301*LIQUIDACION!$L$1047)*LIQUIDACION!$D$1045/IF(AND(LIQUIDACION!$D$1044&gt;LIQUIDACION!$B$1046,LIQUIDACION!$B$1046&gt;LIQUIDACION!$D$1043),366,365)),0)</f>
        <v>0</v>
      </c>
    </row>
    <row r="302" spans="2:50" x14ac:dyDescent="0.25">
      <c r="B302" s="123">
        <v>290</v>
      </c>
      <c r="C302" s="125"/>
      <c r="D302" s="170"/>
      <c r="E302" s="170"/>
      <c r="F302" s="170"/>
      <c r="G302" s="170">
        <f t="shared" si="21"/>
        <v>0</v>
      </c>
      <c r="H302" s="170">
        <f t="shared" si="22"/>
        <v>0</v>
      </c>
      <c r="I302" s="170"/>
      <c r="J302" s="170"/>
      <c r="K302" s="170"/>
      <c r="L302" s="170"/>
      <c r="M302" s="170"/>
      <c r="N302" s="170"/>
      <c r="O302" s="170"/>
      <c r="P302" s="170"/>
      <c r="Q302" s="170"/>
      <c r="R302" s="170"/>
      <c r="S302" s="170"/>
      <c r="T302" s="170"/>
      <c r="U302" s="170"/>
      <c r="V302" s="170"/>
      <c r="W302" s="170"/>
      <c r="X302" s="170"/>
      <c r="Y302" s="170"/>
      <c r="Z302" s="170"/>
      <c r="AA302" s="170"/>
      <c r="AB302" s="415">
        <f t="shared" si="23"/>
        <v>0</v>
      </c>
      <c r="AC302" s="415">
        <f t="shared" si="24"/>
        <v>0</v>
      </c>
      <c r="AE302" s="618">
        <f>IF(AE$12=TRUE,(($D302*LIQUIDACION!$L$1046)*LIQUIDACION!$D$1045/IF(AND(LIQUIDACION!$D$1044&gt;LIQUIDACION!$B$1046,LIQUIDACION!$B$1046&gt;LIQUIDACION!$D$1043),366,365)),0)</f>
        <v>0</v>
      </c>
      <c r="AF302" s="618">
        <f>IF(AF$12=TRUE,(($E302*LIQUIDACION!$L$1046)*LIQUIDACION!$D$1045/IF(AND(LIQUIDACION!$D$1044&gt;LIQUIDACION!$B$1046,LIQUIDACION!$B$1046&gt;LIQUIDACION!$D$1043),366,365)),0)</f>
        <v>0</v>
      </c>
      <c r="AG302" s="618">
        <f>IF(AG$12=TRUE,(($F302*LIQUIDACION!$L$1046)*LIQUIDACION!$D$1045/IF(AND(LIQUIDACION!$D$1044&gt;LIQUIDACION!$B$1046,LIQUIDACION!$B$1046&gt;LIQUIDACION!$D$1043),366,365)),0)</f>
        <v>0</v>
      </c>
      <c r="AH302" s="618">
        <f>IF(AH$12=TRUE,(($G302*LIQUIDACION!$L$1046)*LIQUIDACION!$D$1045/IF(AND(LIQUIDACION!$D$1044&gt;LIQUIDACION!$B$1046,LIQUIDACION!$B$1046&gt;LIQUIDACION!$D$1043),366,365)),0)</f>
        <v>0</v>
      </c>
      <c r="AI302" s="618">
        <f>IF(AI$12=TRUE,(($H302*LIQUIDACION!$L$1047)*LIQUIDACION!$D$1045/IF(AND(LIQUIDACION!$D$1044&gt;LIQUIDACION!$B$1046,LIQUIDACION!$B$1046&gt;LIQUIDACION!$D$1043),366,365)),0)</f>
        <v>0</v>
      </c>
      <c r="AJ302" s="618">
        <f>IF(AJ$12=TRUE,(($I302*LIQUIDACION!$L$1047)*LIQUIDACION!$D$1045/IF(AND(LIQUIDACION!$D$1044&gt;LIQUIDACION!$B$1046,LIQUIDACION!$B$1046&gt;LIQUIDACION!$D$1043),366,365)),0)</f>
        <v>0</v>
      </c>
      <c r="AK302" s="618">
        <f>IF(AK$12=TRUE,(($J302*LIQUIDACION!$L$1047)*LIQUIDACION!$D$1045/IF(AND(LIQUIDACION!$D$1044&gt;LIQUIDACION!$B$1046,LIQUIDACION!$B$1046&gt;LIQUIDACION!$D$1043),366,365)),0)</f>
        <v>0</v>
      </c>
      <c r="AL302" s="618">
        <f>IF(AL$12=TRUE,(($K302*LIQUIDACION!$L$1047)*LIQUIDACION!$D$1045/IF(AND(LIQUIDACION!$D$1044&gt;LIQUIDACION!$B$1046,LIQUIDACION!$B$1046&gt;LIQUIDACION!$D$1043),366,365)),0)</f>
        <v>0</v>
      </c>
      <c r="AM302" s="618">
        <f>IF(AM$12=TRUE,(($L302*LIQUIDACION!$L$1047)*LIQUIDACION!$D$1045/IF(AND(LIQUIDACION!$D$1044&gt;LIQUIDACION!$B$1046,LIQUIDACION!$B$1046&gt;LIQUIDACION!$D$1043),366,365)),0)</f>
        <v>0</v>
      </c>
      <c r="AN302" s="618">
        <f>IF(AN$12=TRUE,(($M302*LIQUIDACION!$L$1047)*LIQUIDACION!$D$1045/IF(AND(LIQUIDACION!$D$1044&gt;LIQUIDACION!$B$1046,LIQUIDACION!$B$1046&gt;LIQUIDACION!$D$1043),366,365)),0)</f>
        <v>0</v>
      </c>
      <c r="AO302" s="618">
        <f>IF(AO$12=TRUE,(($N302*LIQUIDACION!$L$1047)*LIQUIDACION!$D$1045/IF(AND(LIQUIDACION!$D$1044&gt;LIQUIDACION!$B$1046,LIQUIDACION!$B$1046&gt;LIQUIDACION!$D$1043),366,365)),0)</f>
        <v>0</v>
      </c>
      <c r="AP302" s="618">
        <f>IF(AP$12=TRUE,(($O302*LIQUIDACION!$L$1047)*LIQUIDACION!$D$1045/IF(AND(LIQUIDACION!$D$1044&gt;LIQUIDACION!$B$1046,LIQUIDACION!$B$1046&gt;LIQUIDACION!$D$1043),366,365)),0)</f>
        <v>0</v>
      </c>
      <c r="AQ302" s="618">
        <f>IF(AQ$12=TRUE,(($P302*LIQUIDACION!$L$1047)*LIQUIDACION!$D$1045/IF(AND(LIQUIDACION!$D$1044&gt;LIQUIDACION!$B$1046,LIQUIDACION!$B$1046&gt;LIQUIDACION!$D$1043),366,365)),0)</f>
        <v>0</v>
      </c>
      <c r="AR302" s="618">
        <f>IF(AR$12=TRUE,(($Q302*LIQUIDACION!$L$1047)*LIQUIDACION!$D$1045/IF(AND(LIQUIDACION!$D$1044&gt;LIQUIDACION!$B$1046,LIQUIDACION!$B$1046&gt;LIQUIDACION!$D$1043),366,365)),0)</f>
        <v>0</v>
      </c>
      <c r="AS302" s="618">
        <f>IF(AS$12=TRUE,(($R302*LIQUIDACION!$L$1047)*LIQUIDACION!$D$1045/IF(AND(LIQUIDACION!$D$1044&gt;LIQUIDACION!$B$1046,LIQUIDACION!$B$1046&gt;LIQUIDACION!$D$1043),366,365)),0)</f>
        <v>0</v>
      </c>
      <c r="AT302" s="618">
        <f>IF(AT$12=TRUE,(($S302*LIQUIDACION!$L$1047)*LIQUIDACION!$D$1045/IF(AND(LIQUIDACION!$D$1044&gt;LIQUIDACION!$B$1046,LIQUIDACION!$B$1046&gt;LIQUIDACION!$D$1043),366,365)),0)</f>
        <v>0</v>
      </c>
      <c r="AU302" s="618">
        <f>IF(AU$12=TRUE,(($T302*LIQUIDACION!$L$1047)*LIQUIDACION!$D$1045/IF(AND(LIQUIDACION!$D$1044&gt;LIQUIDACION!$B$1046,LIQUIDACION!$B$1046&gt;LIQUIDACION!$D$1043),366,365)),0)</f>
        <v>0</v>
      </c>
      <c r="AV302" s="618">
        <f>IF(AV$12=TRUE,(($U302*LIQUIDACION!$L$1047)*LIQUIDACION!$D$1045/IF(AND(LIQUIDACION!$D$1044&gt;LIQUIDACION!$B$1046,LIQUIDACION!$B$1046&gt;LIQUIDACION!$D$1043),366,365)),0)</f>
        <v>0</v>
      </c>
      <c r="AW302" s="618">
        <f>IF(AW$12=TRUE,(($V302*LIQUIDACION!$L$1047)*LIQUIDACION!$D$1045/IF(AND(LIQUIDACION!$D$1044&gt;LIQUIDACION!$B$1046,LIQUIDACION!$B$1046&gt;LIQUIDACION!$D$1043),366,365)),0)</f>
        <v>0</v>
      </c>
      <c r="AX302" s="618">
        <f>IF(AX$12=TRUE,(($W302*LIQUIDACION!$L$1047)*LIQUIDACION!$D$1045/IF(AND(LIQUIDACION!$D$1044&gt;LIQUIDACION!$B$1046,LIQUIDACION!$B$1046&gt;LIQUIDACION!$D$1043),366,365)),0)</f>
        <v>0</v>
      </c>
    </row>
    <row r="303" spans="2:50" x14ac:dyDescent="0.25">
      <c r="B303" s="121">
        <v>291</v>
      </c>
      <c r="C303" s="125"/>
      <c r="D303" s="170"/>
      <c r="E303" s="170"/>
      <c r="F303" s="170"/>
      <c r="G303" s="170">
        <f t="shared" si="21"/>
        <v>0</v>
      </c>
      <c r="H303" s="170">
        <f t="shared" si="22"/>
        <v>0</v>
      </c>
      <c r="I303" s="170"/>
      <c r="J303" s="170"/>
      <c r="K303" s="170"/>
      <c r="L303" s="170"/>
      <c r="M303" s="170"/>
      <c r="N303" s="170"/>
      <c r="O303" s="170"/>
      <c r="P303" s="170"/>
      <c r="Q303" s="170"/>
      <c r="R303" s="170"/>
      <c r="S303" s="170"/>
      <c r="T303" s="170"/>
      <c r="U303" s="170"/>
      <c r="V303" s="170"/>
      <c r="W303" s="170"/>
      <c r="X303" s="170"/>
      <c r="Y303" s="170"/>
      <c r="Z303" s="170"/>
      <c r="AA303" s="170"/>
      <c r="AB303" s="415">
        <f t="shared" si="23"/>
        <v>0</v>
      </c>
      <c r="AC303" s="415">
        <f t="shared" si="24"/>
        <v>0</v>
      </c>
      <c r="AE303" s="618">
        <f>IF(AE$12=TRUE,(($D303*LIQUIDACION!$L$1046)*LIQUIDACION!$D$1045/IF(AND(LIQUIDACION!$D$1044&gt;LIQUIDACION!$B$1046,LIQUIDACION!$B$1046&gt;LIQUIDACION!$D$1043),366,365)),0)</f>
        <v>0</v>
      </c>
      <c r="AF303" s="618">
        <f>IF(AF$12=TRUE,(($E303*LIQUIDACION!$L$1046)*LIQUIDACION!$D$1045/IF(AND(LIQUIDACION!$D$1044&gt;LIQUIDACION!$B$1046,LIQUIDACION!$B$1046&gt;LIQUIDACION!$D$1043),366,365)),0)</f>
        <v>0</v>
      </c>
      <c r="AG303" s="618">
        <f>IF(AG$12=TRUE,(($F303*LIQUIDACION!$L$1046)*LIQUIDACION!$D$1045/IF(AND(LIQUIDACION!$D$1044&gt;LIQUIDACION!$B$1046,LIQUIDACION!$B$1046&gt;LIQUIDACION!$D$1043),366,365)),0)</f>
        <v>0</v>
      </c>
      <c r="AH303" s="618">
        <f>IF(AH$12=TRUE,(($G303*LIQUIDACION!$L$1046)*LIQUIDACION!$D$1045/IF(AND(LIQUIDACION!$D$1044&gt;LIQUIDACION!$B$1046,LIQUIDACION!$B$1046&gt;LIQUIDACION!$D$1043),366,365)),0)</f>
        <v>0</v>
      </c>
      <c r="AI303" s="618">
        <f>IF(AI$12=TRUE,(($H303*LIQUIDACION!$L$1047)*LIQUIDACION!$D$1045/IF(AND(LIQUIDACION!$D$1044&gt;LIQUIDACION!$B$1046,LIQUIDACION!$B$1046&gt;LIQUIDACION!$D$1043),366,365)),0)</f>
        <v>0</v>
      </c>
      <c r="AJ303" s="618">
        <f>IF(AJ$12=TRUE,(($I303*LIQUIDACION!$L$1047)*LIQUIDACION!$D$1045/IF(AND(LIQUIDACION!$D$1044&gt;LIQUIDACION!$B$1046,LIQUIDACION!$B$1046&gt;LIQUIDACION!$D$1043),366,365)),0)</f>
        <v>0</v>
      </c>
      <c r="AK303" s="618">
        <f>IF(AK$12=TRUE,(($J303*LIQUIDACION!$L$1047)*LIQUIDACION!$D$1045/IF(AND(LIQUIDACION!$D$1044&gt;LIQUIDACION!$B$1046,LIQUIDACION!$B$1046&gt;LIQUIDACION!$D$1043),366,365)),0)</f>
        <v>0</v>
      </c>
      <c r="AL303" s="618">
        <f>IF(AL$12=TRUE,(($K303*LIQUIDACION!$L$1047)*LIQUIDACION!$D$1045/IF(AND(LIQUIDACION!$D$1044&gt;LIQUIDACION!$B$1046,LIQUIDACION!$B$1046&gt;LIQUIDACION!$D$1043),366,365)),0)</f>
        <v>0</v>
      </c>
      <c r="AM303" s="618">
        <f>IF(AM$12=TRUE,(($L303*LIQUIDACION!$L$1047)*LIQUIDACION!$D$1045/IF(AND(LIQUIDACION!$D$1044&gt;LIQUIDACION!$B$1046,LIQUIDACION!$B$1046&gt;LIQUIDACION!$D$1043),366,365)),0)</f>
        <v>0</v>
      </c>
      <c r="AN303" s="618">
        <f>IF(AN$12=TRUE,(($M303*LIQUIDACION!$L$1047)*LIQUIDACION!$D$1045/IF(AND(LIQUIDACION!$D$1044&gt;LIQUIDACION!$B$1046,LIQUIDACION!$B$1046&gt;LIQUIDACION!$D$1043),366,365)),0)</f>
        <v>0</v>
      </c>
      <c r="AO303" s="618">
        <f>IF(AO$12=TRUE,(($N303*LIQUIDACION!$L$1047)*LIQUIDACION!$D$1045/IF(AND(LIQUIDACION!$D$1044&gt;LIQUIDACION!$B$1046,LIQUIDACION!$B$1046&gt;LIQUIDACION!$D$1043),366,365)),0)</f>
        <v>0</v>
      </c>
      <c r="AP303" s="618">
        <f>IF(AP$12=TRUE,(($O303*LIQUIDACION!$L$1047)*LIQUIDACION!$D$1045/IF(AND(LIQUIDACION!$D$1044&gt;LIQUIDACION!$B$1046,LIQUIDACION!$B$1046&gt;LIQUIDACION!$D$1043),366,365)),0)</f>
        <v>0</v>
      </c>
      <c r="AQ303" s="618">
        <f>IF(AQ$12=TRUE,(($P303*LIQUIDACION!$L$1047)*LIQUIDACION!$D$1045/IF(AND(LIQUIDACION!$D$1044&gt;LIQUIDACION!$B$1046,LIQUIDACION!$B$1046&gt;LIQUIDACION!$D$1043),366,365)),0)</f>
        <v>0</v>
      </c>
      <c r="AR303" s="618">
        <f>IF(AR$12=TRUE,(($Q303*LIQUIDACION!$L$1047)*LIQUIDACION!$D$1045/IF(AND(LIQUIDACION!$D$1044&gt;LIQUIDACION!$B$1046,LIQUIDACION!$B$1046&gt;LIQUIDACION!$D$1043),366,365)),0)</f>
        <v>0</v>
      </c>
      <c r="AS303" s="618">
        <f>IF(AS$12=TRUE,(($R303*LIQUIDACION!$L$1047)*LIQUIDACION!$D$1045/IF(AND(LIQUIDACION!$D$1044&gt;LIQUIDACION!$B$1046,LIQUIDACION!$B$1046&gt;LIQUIDACION!$D$1043),366,365)),0)</f>
        <v>0</v>
      </c>
      <c r="AT303" s="618">
        <f>IF(AT$12=TRUE,(($S303*LIQUIDACION!$L$1047)*LIQUIDACION!$D$1045/IF(AND(LIQUIDACION!$D$1044&gt;LIQUIDACION!$B$1046,LIQUIDACION!$B$1046&gt;LIQUIDACION!$D$1043),366,365)),0)</f>
        <v>0</v>
      </c>
      <c r="AU303" s="618">
        <f>IF(AU$12=TRUE,(($T303*LIQUIDACION!$L$1047)*LIQUIDACION!$D$1045/IF(AND(LIQUIDACION!$D$1044&gt;LIQUIDACION!$B$1046,LIQUIDACION!$B$1046&gt;LIQUIDACION!$D$1043),366,365)),0)</f>
        <v>0</v>
      </c>
      <c r="AV303" s="618">
        <f>IF(AV$12=TRUE,(($U303*LIQUIDACION!$L$1047)*LIQUIDACION!$D$1045/IF(AND(LIQUIDACION!$D$1044&gt;LIQUIDACION!$B$1046,LIQUIDACION!$B$1046&gt;LIQUIDACION!$D$1043),366,365)),0)</f>
        <v>0</v>
      </c>
      <c r="AW303" s="618">
        <f>IF(AW$12=TRUE,(($V303*LIQUIDACION!$L$1047)*LIQUIDACION!$D$1045/IF(AND(LIQUIDACION!$D$1044&gt;LIQUIDACION!$B$1046,LIQUIDACION!$B$1046&gt;LIQUIDACION!$D$1043),366,365)),0)</f>
        <v>0</v>
      </c>
      <c r="AX303" s="618">
        <f>IF(AX$12=TRUE,(($W303*LIQUIDACION!$L$1047)*LIQUIDACION!$D$1045/IF(AND(LIQUIDACION!$D$1044&gt;LIQUIDACION!$B$1046,LIQUIDACION!$B$1046&gt;LIQUIDACION!$D$1043),366,365)),0)</f>
        <v>0</v>
      </c>
    </row>
    <row r="304" spans="2:50" x14ac:dyDescent="0.25">
      <c r="B304" s="123">
        <v>292</v>
      </c>
      <c r="C304" s="125"/>
      <c r="D304" s="170"/>
      <c r="E304" s="170"/>
      <c r="F304" s="170"/>
      <c r="G304" s="170">
        <f t="shared" si="21"/>
        <v>0</v>
      </c>
      <c r="H304" s="170">
        <f t="shared" si="22"/>
        <v>0</v>
      </c>
      <c r="I304" s="170"/>
      <c r="J304" s="170"/>
      <c r="K304" s="170"/>
      <c r="L304" s="170"/>
      <c r="M304" s="170"/>
      <c r="N304" s="170"/>
      <c r="O304" s="170"/>
      <c r="P304" s="170"/>
      <c r="Q304" s="170"/>
      <c r="R304" s="170"/>
      <c r="S304" s="170"/>
      <c r="T304" s="170"/>
      <c r="U304" s="170"/>
      <c r="V304" s="170"/>
      <c r="W304" s="170"/>
      <c r="X304" s="170"/>
      <c r="Y304" s="170"/>
      <c r="Z304" s="170"/>
      <c r="AA304" s="170"/>
      <c r="AB304" s="415">
        <f t="shared" si="23"/>
        <v>0</v>
      </c>
      <c r="AC304" s="415">
        <f t="shared" si="24"/>
        <v>0</v>
      </c>
      <c r="AE304" s="618">
        <f>IF(AE$12=TRUE,(($D304*LIQUIDACION!$L$1046)*LIQUIDACION!$D$1045/IF(AND(LIQUIDACION!$D$1044&gt;LIQUIDACION!$B$1046,LIQUIDACION!$B$1046&gt;LIQUIDACION!$D$1043),366,365)),0)</f>
        <v>0</v>
      </c>
      <c r="AF304" s="618">
        <f>IF(AF$12=TRUE,(($E304*LIQUIDACION!$L$1046)*LIQUIDACION!$D$1045/IF(AND(LIQUIDACION!$D$1044&gt;LIQUIDACION!$B$1046,LIQUIDACION!$B$1046&gt;LIQUIDACION!$D$1043),366,365)),0)</f>
        <v>0</v>
      </c>
      <c r="AG304" s="618">
        <f>IF(AG$12=TRUE,(($F304*LIQUIDACION!$L$1046)*LIQUIDACION!$D$1045/IF(AND(LIQUIDACION!$D$1044&gt;LIQUIDACION!$B$1046,LIQUIDACION!$B$1046&gt;LIQUIDACION!$D$1043),366,365)),0)</f>
        <v>0</v>
      </c>
      <c r="AH304" s="618">
        <f>IF(AH$12=TRUE,(($G304*LIQUIDACION!$L$1046)*LIQUIDACION!$D$1045/IF(AND(LIQUIDACION!$D$1044&gt;LIQUIDACION!$B$1046,LIQUIDACION!$B$1046&gt;LIQUIDACION!$D$1043),366,365)),0)</f>
        <v>0</v>
      </c>
      <c r="AI304" s="618">
        <f>IF(AI$12=TRUE,(($H304*LIQUIDACION!$L$1047)*LIQUIDACION!$D$1045/IF(AND(LIQUIDACION!$D$1044&gt;LIQUIDACION!$B$1046,LIQUIDACION!$B$1046&gt;LIQUIDACION!$D$1043),366,365)),0)</f>
        <v>0</v>
      </c>
      <c r="AJ304" s="618">
        <f>IF(AJ$12=TRUE,(($I304*LIQUIDACION!$L$1047)*LIQUIDACION!$D$1045/IF(AND(LIQUIDACION!$D$1044&gt;LIQUIDACION!$B$1046,LIQUIDACION!$B$1046&gt;LIQUIDACION!$D$1043),366,365)),0)</f>
        <v>0</v>
      </c>
      <c r="AK304" s="618">
        <f>IF(AK$12=TRUE,(($J304*LIQUIDACION!$L$1047)*LIQUIDACION!$D$1045/IF(AND(LIQUIDACION!$D$1044&gt;LIQUIDACION!$B$1046,LIQUIDACION!$B$1046&gt;LIQUIDACION!$D$1043),366,365)),0)</f>
        <v>0</v>
      </c>
      <c r="AL304" s="618">
        <f>IF(AL$12=TRUE,(($K304*LIQUIDACION!$L$1047)*LIQUIDACION!$D$1045/IF(AND(LIQUIDACION!$D$1044&gt;LIQUIDACION!$B$1046,LIQUIDACION!$B$1046&gt;LIQUIDACION!$D$1043),366,365)),0)</f>
        <v>0</v>
      </c>
      <c r="AM304" s="618">
        <f>IF(AM$12=TRUE,(($L304*LIQUIDACION!$L$1047)*LIQUIDACION!$D$1045/IF(AND(LIQUIDACION!$D$1044&gt;LIQUIDACION!$B$1046,LIQUIDACION!$B$1046&gt;LIQUIDACION!$D$1043),366,365)),0)</f>
        <v>0</v>
      </c>
      <c r="AN304" s="618">
        <f>IF(AN$12=TRUE,(($M304*LIQUIDACION!$L$1047)*LIQUIDACION!$D$1045/IF(AND(LIQUIDACION!$D$1044&gt;LIQUIDACION!$B$1046,LIQUIDACION!$B$1046&gt;LIQUIDACION!$D$1043),366,365)),0)</f>
        <v>0</v>
      </c>
      <c r="AO304" s="618">
        <f>IF(AO$12=TRUE,(($N304*LIQUIDACION!$L$1047)*LIQUIDACION!$D$1045/IF(AND(LIQUIDACION!$D$1044&gt;LIQUIDACION!$B$1046,LIQUIDACION!$B$1046&gt;LIQUIDACION!$D$1043),366,365)),0)</f>
        <v>0</v>
      </c>
      <c r="AP304" s="618">
        <f>IF(AP$12=TRUE,(($O304*LIQUIDACION!$L$1047)*LIQUIDACION!$D$1045/IF(AND(LIQUIDACION!$D$1044&gt;LIQUIDACION!$B$1046,LIQUIDACION!$B$1046&gt;LIQUIDACION!$D$1043),366,365)),0)</f>
        <v>0</v>
      </c>
      <c r="AQ304" s="618">
        <f>IF(AQ$12=TRUE,(($P304*LIQUIDACION!$L$1047)*LIQUIDACION!$D$1045/IF(AND(LIQUIDACION!$D$1044&gt;LIQUIDACION!$B$1046,LIQUIDACION!$B$1046&gt;LIQUIDACION!$D$1043),366,365)),0)</f>
        <v>0</v>
      </c>
      <c r="AR304" s="618">
        <f>IF(AR$12=TRUE,(($Q304*LIQUIDACION!$L$1047)*LIQUIDACION!$D$1045/IF(AND(LIQUIDACION!$D$1044&gt;LIQUIDACION!$B$1046,LIQUIDACION!$B$1046&gt;LIQUIDACION!$D$1043),366,365)),0)</f>
        <v>0</v>
      </c>
      <c r="AS304" s="618">
        <f>IF(AS$12=TRUE,(($R304*LIQUIDACION!$L$1047)*LIQUIDACION!$D$1045/IF(AND(LIQUIDACION!$D$1044&gt;LIQUIDACION!$B$1046,LIQUIDACION!$B$1046&gt;LIQUIDACION!$D$1043),366,365)),0)</f>
        <v>0</v>
      </c>
      <c r="AT304" s="618">
        <f>IF(AT$12=TRUE,(($S304*LIQUIDACION!$L$1047)*LIQUIDACION!$D$1045/IF(AND(LIQUIDACION!$D$1044&gt;LIQUIDACION!$B$1046,LIQUIDACION!$B$1046&gt;LIQUIDACION!$D$1043),366,365)),0)</f>
        <v>0</v>
      </c>
      <c r="AU304" s="618">
        <f>IF(AU$12=TRUE,(($T304*LIQUIDACION!$L$1047)*LIQUIDACION!$D$1045/IF(AND(LIQUIDACION!$D$1044&gt;LIQUIDACION!$B$1046,LIQUIDACION!$B$1046&gt;LIQUIDACION!$D$1043),366,365)),0)</f>
        <v>0</v>
      </c>
      <c r="AV304" s="618">
        <f>IF(AV$12=TRUE,(($U304*LIQUIDACION!$L$1047)*LIQUIDACION!$D$1045/IF(AND(LIQUIDACION!$D$1044&gt;LIQUIDACION!$B$1046,LIQUIDACION!$B$1046&gt;LIQUIDACION!$D$1043),366,365)),0)</f>
        <v>0</v>
      </c>
      <c r="AW304" s="618">
        <f>IF(AW$12=TRUE,(($V304*LIQUIDACION!$L$1047)*LIQUIDACION!$D$1045/IF(AND(LIQUIDACION!$D$1044&gt;LIQUIDACION!$B$1046,LIQUIDACION!$B$1046&gt;LIQUIDACION!$D$1043),366,365)),0)</f>
        <v>0</v>
      </c>
      <c r="AX304" s="618">
        <f>IF(AX$12=TRUE,(($W304*LIQUIDACION!$L$1047)*LIQUIDACION!$D$1045/IF(AND(LIQUIDACION!$D$1044&gt;LIQUIDACION!$B$1046,LIQUIDACION!$B$1046&gt;LIQUIDACION!$D$1043),366,365)),0)</f>
        <v>0</v>
      </c>
    </row>
    <row r="305" spans="2:50" x14ac:dyDescent="0.25">
      <c r="B305" s="121">
        <v>293</v>
      </c>
      <c r="C305" s="125"/>
      <c r="D305" s="170"/>
      <c r="E305" s="170"/>
      <c r="F305" s="170"/>
      <c r="G305" s="170">
        <f t="shared" si="21"/>
        <v>0</v>
      </c>
      <c r="H305" s="170">
        <f t="shared" si="22"/>
        <v>0</v>
      </c>
      <c r="I305" s="170"/>
      <c r="J305" s="170"/>
      <c r="K305" s="170"/>
      <c r="L305" s="170"/>
      <c r="M305" s="170"/>
      <c r="N305" s="170"/>
      <c r="O305" s="170"/>
      <c r="P305" s="170"/>
      <c r="Q305" s="170"/>
      <c r="R305" s="170"/>
      <c r="S305" s="170"/>
      <c r="T305" s="170"/>
      <c r="U305" s="170"/>
      <c r="V305" s="170"/>
      <c r="W305" s="170"/>
      <c r="X305" s="170"/>
      <c r="Y305" s="170"/>
      <c r="Z305" s="170"/>
      <c r="AA305" s="170"/>
      <c r="AB305" s="415">
        <f t="shared" si="23"/>
        <v>0</v>
      </c>
      <c r="AC305" s="415">
        <f t="shared" si="24"/>
        <v>0</v>
      </c>
      <c r="AE305" s="618">
        <f>IF(AE$12=TRUE,(($D305*LIQUIDACION!$L$1046)*LIQUIDACION!$D$1045/IF(AND(LIQUIDACION!$D$1044&gt;LIQUIDACION!$B$1046,LIQUIDACION!$B$1046&gt;LIQUIDACION!$D$1043),366,365)),0)</f>
        <v>0</v>
      </c>
      <c r="AF305" s="618">
        <f>IF(AF$12=TRUE,(($E305*LIQUIDACION!$L$1046)*LIQUIDACION!$D$1045/IF(AND(LIQUIDACION!$D$1044&gt;LIQUIDACION!$B$1046,LIQUIDACION!$B$1046&gt;LIQUIDACION!$D$1043),366,365)),0)</f>
        <v>0</v>
      </c>
      <c r="AG305" s="618">
        <f>IF(AG$12=TRUE,(($F305*LIQUIDACION!$L$1046)*LIQUIDACION!$D$1045/IF(AND(LIQUIDACION!$D$1044&gt;LIQUIDACION!$B$1046,LIQUIDACION!$B$1046&gt;LIQUIDACION!$D$1043),366,365)),0)</f>
        <v>0</v>
      </c>
      <c r="AH305" s="618">
        <f>IF(AH$12=TRUE,(($G305*LIQUIDACION!$L$1046)*LIQUIDACION!$D$1045/IF(AND(LIQUIDACION!$D$1044&gt;LIQUIDACION!$B$1046,LIQUIDACION!$B$1046&gt;LIQUIDACION!$D$1043),366,365)),0)</f>
        <v>0</v>
      </c>
      <c r="AI305" s="618">
        <f>IF(AI$12=TRUE,(($H305*LIQUIDACION!$L$1047)*LIQUIDACION!$D$1045/IF(AND(LIQUIDACION!$D$1044&gt;LIQUIDACION!$B$1046,LIQUIDACION!$B$1046&gt;LIQUIDACION!$D$1043),366,365)),0)</f>
        <v>0</v>
      </c>
      <c r="AJ305" s="618">
        <f>IF(AJ$12=TRUE,(($I305*LIQUIDACION!$L$1047)*LIQUIDACION!$D$1045/IF(AND(LIQUIDACION!$D$1044&gt;LIQUIDACION!$B$1046,LIQUIDACION!$B$1046&gt;LIQUIDACION!$D$1043),366,365)),0)</f>
        <v>0</v>
      </c>
      <c r="AK305" s="618">
        <f>IF(AK$12=TRUE,(($J305*LIQUIDACION!$L$1047)*LIQUIDACION!$D$1045/IF(AND(LIQUIDACION!$D$1044&gt;LIQUIDACION!$B$1046,LIQUIDACION!$B$1046&gt;LIQUIDACION!$D$1043),366,365)),0)</f>
        <v>0</v>
      </c>
      <c r="AL305" s="618">
        <f>IF(AL$12=TRUE,(($K305*LIQUIDACION!$L$1047)*LIQUIDACION!$D$1045/IF(AND(LIQUIDACION!$D$1044&gt;LIQUIDACION!$B$1046,LIQUIDACION!$B$1046&gt;LIQUIDACION!$D$1043),366,365)),0)</f>
        <v>0</v>
      </c>
      <c r="AM305" s="618">
        <f>IF(AM$12=TRUE,(($L305*LIQUIDACION!$L$1047)*LIQUIDACION!$D$1045/IF(AND(LIQUIDACION!$D$1044&gt;LIQUIDACION!$B$1046,LIQUIDACION!$B$1046&gt;LIQUIDACION!$D$1043),366,365)),0)</f>
        <v>0</v>
      </c>
      <c r="AN305" s="618">
        <f>IF(AN$12=TRUE,(($M305*LIQUIDACION!$L$1047)*LIQUIDACION!$D$1045/IF(AND(LIQUIDACION!$D$1044&gt;LIQUIDACION!$B$1046,LIQUIDACION!$B$1046&gt;LIQUIDACION!$D$1043),366,365)),0)</f>
        <v>0</v>
      </c>
      <c r="AO305" s="618">
        <f>IF(AO$12=TRUE,(($N305*LIQUIDACION!$L$1047)*LIQUIDACION!$D$1045/IF(AND(LIQUIDACION!$D$1044&gt;LIQUIDACION!$B$1046,LIQUIDACION!$B$1046&gt;LIQUIDACION!$D$1043),366,365)),0)</f>
        <v>0</v>
      </c>
      <c r="AP305" s="618">
        <f>IF(AP$12=TRUE,(($O305*LIQUIDACION!$L$1047)*LIQUIDACION!$D$1045/IF(AND(LIQUIDACION!$D$1044&gt;LIQUIDACION!$B$1046,LIQUIDACION!$B$1046&gt;LIQUIDACION!$D$1043),366,365)),0)</f>
        <v>0</v>
      </c>
      <c r="AQ305" s="618">
        <f>IF(AQ$12=TRUE,(($P305*LIQUIDACION!$L$1047)*LIQUIDACION!$D$1045/IF(AND(LIQUIDACION!$D$1044&gt;LIQUIDACION!$B$1046,LIQUIDACION!$B$1046&gt;LIQUIDACION!$D$1043),366,365)),0)</f>
        <v>0</v>
      </c>
      <c r="AR305" s="618">
        <f>IF(AR$12=TRUE,(($Q305*LIQUIDACION!$L$1047)*LIQUIDACION!$D$1045/IF(AND(LIQUIDACION!$D$1044&gt;LIQUIDACION!$B$1046,LIQUIDACION!$B$1046&gt;LIQUIDACION!$D$1043),366,365)),0)</f>
        <v>0</v>
      </c>
      <c r="AS305" s="618">
        <f>IF(AS$12=TRUE,(($R305*LIQUIDACION!$L$1047)*LIQUIDACION!$D$1045/IF(AND(LIQUIDACION!$D$1044&gt;LIQUIDACION!$B$1046,LIQUIDACION!$B$1046&gt;LIQUIDACION!$D$1043),366,365)),0)</f>
        <v>0</v>
      </c>
      <c r="AT305" s="618">
        <f>IF(AT$12=TRUE,(($S305*LIQUIDACION!$L$1047)*LIQUIDACION!$D$1045/IF(AND(LIQUIDACION!$D$1044&gt;LIQUIDACION!$B$1046,LIQUIDACION!$B$1046&gt;LIQUIDACION!$D$1043),366,365)),0)</f>
        <v>0</v>
      </c>
      <c r="AU305" s="618">
        <f>IF(AU$12=TRUE,(($T305*LIQUIDACION!$L$1047)*LIQUIDACION!$D$1045/IF(AND(LIQUIDACION!$D$1044&gt;LIQUIDACION!$B$1046,LIQUIDACION!$B$1046&gt;LIQUIDACION!$D$1043),366,365)),0)</f>
        <v>0</v>
      </c>
      <c r="AV305" s="618">
        <f>IF(AV$12=TRUE,(($U305*LIQUIDACION!$L$1047)*LIQUIDACION!$D$1045/IF(AND(LIQUIDACION!$D$1044&gt;LIQUIDACION!$B$1046,LIQUIDACION!$B$1046&gt;LIQUIDACION!$D$1043),366,365)),0)</f>
        <v>0</v>
      </c>
      <c r="AW305" s="618">
        <f>IF(AW$12=TRUE,(($V305*LIQUIDACION!$L$1047)*LIQUIDACION!$D$1045/IF(AND(LIQUIDACION!$D$1044&gt;LIQUIDACION!$B$1046,LIQUIDACION!$B$1046&gt;LIQUIDACION!$D$1043),366,365)),0)</f>
        <v>0</v>
      </c>
      <c r="AX305" s="618">
        <f>IF(AX$12=TRUE,(($W305*LIQUIDACION!$L$1047)*LIQUIDACION!$D$1045/IF(AND(LIQUIDACION!$D$1044&gt;LIQUIDACION!$B$1046,LIQUIDACION!$B$1046&gt;LIQUIDACION!$D$1043),366,365)),0)</f>
        <v>0</v>
      </c>
    </row>
    <row r="306" spans="2:50" x14ac:dyDescent="0.25">
      <c r="B306" s="123">
        <v>294</v>
      </c>
      <c r="C306" s="125"/>
      <c r="D306" s="170"/>
      <c r="E306" s="170"/>
      <c r="F306" s="170"/>
      <c r="G306" s="170">
        <f t="shared" si="21"/>
        <v>0</v>
      </c>
      <c r="H306" s="170">
        <f t="shared" si="22"/>
        <v>0</v>
      </c>
      <c r="I306" s="170"/>
      <c r="J306" s="170"/>
      <c r="K306" s="170"/>
      <c r="L306" s="170"/>
      <c r="M306" s="170"/>
      <c r="N306" s="170"/>
      <c r="O306" s="170"/>
      <c r="P306" s="170"/>
      <c r="Q306" s="170"/>
      <c r="R306" s="170"/>
      <c r="S306" s="170"/>
      <c r="T306" s="170"/>
      <c r="U306" s="170"/>
      <c r="V306" s="170"/>
      <c r="W306" s="170"/>
      <c r="X306" s="170"/>
      <c r="Y306" s="170"/>
      <c r="Z306" s="170"/>
      <c r="AA306" s="170"/>
      <c r="AB306" s="415">
        <f t="shared" si="23"/>
        <v>0</v>
      </c>
      <c r="AC306" s="415">
        <f t="shared" si="24"/>
        <v>0</v>
      </c>
      <c r="AE306" s="618">
        <f>IF(AE$12=TRUE,(($D306*LIQUIDACION!$L$1046)*LIQUIDACION!$D$1045/IF(AND(LIQUIDACION!$D$1044&gt;LIQUIDACION!$B$1046,LIQUIDACION!$B$1046&gt;LIQUIDACION!$D$1043),366,365)),0)</f>
        <v>0</v>
      </c>
      <c r="AF306" s="618">
        <f>IF(AF$12=TRUE,(($E306*LIQUIDACION!$L$1046)*LIQUIDACION!$D$1045/IF(AND(LIQUIDACION!$D$1044&gt;LIQUIDACION!$B$1046,LIQUIDACION!$B$1046&gt;LIQUIDACION!$D$1043),366,365)),0)</f>
        <v>0</v>
      </c>
      <c r="AG306" s="618">
        <f>IF(AG$12=TRUE,(($F306*LIQUIDACION!$L$1046)*LIQUIDACION!$D$1045/IF(AND(LIQUIDACION!$D$1044&gt;LIQUIDACION!$B$1046,LIQUIDACION!$B$1046&gt;LIQUIDACION!$D$1043),366,365)),0)</f>
        <v>0</v>
      </c>
      <c r="AH306" s="618">
        <f>IF(AH$12=TRUE,(($G306*LIQUIDACION!$L$1046)*LIQUIDACION!$D$1045/IF(AND(LIQUIDACION!$D$1044&gt;LIQUIDACION!$B$1046,LIQUIDACION!$B$1046&gt;LIQUIDACION!$D$1043),366,365)),0)</f>
        <v>0</v>
      </c>
      <c r="AI306" s="618">
        <f>IF(AI$12=TRUE,(($H306*LIQUIDACION!$L$1047)*LIQUIDACION!$D$1045/IF(AND(LIQUIDACION!$D$1044&gt;LIQUIDACION!$B$1046,LIQUIDACION!$B$1046&gt;LIQUIDACION!$D$1043),366,365)),0)</f>
        <v>0</v>
      </c>
      <c r="AJ306" s="618">
        <f>IF(AJ$12=TRUE,(($I306*LIQUIDACION!$L$1047)*LIQUIDACION!$D$1045/IF(AND(LIQUIDACION!$D$1044&gt;LIQUIDACION!$B$1046,LIQUIDACION!$B$1046&gt;LIQUIDACION!$D$1043),366,365)),0)</f>
        <v>0</v>
      </c>
      <c r="AK306" s="618">
        <f>IF(AK$12=TRUE,(($J306*LIQUIDACION!$L$1047)*LIQUIDACION!$D$1045/IF(AND(LIQUIDACION!$D$1044&gt;LIQUIDACION!$B$1046,LIQUIDACION!$B$1046&gt;LIQUIDACION!$D$1043),366,365)),0)</f>
        <v>0</v>
      </c>
      <c r="AL306" s="618">
        <f>IF(AL$12=TRUE,(($K306*LIQUIDACION!$L$1047)*LIQUIDACION!$D$1045/IF(AND(LIQUIDACION!$D$1044&gt;LIQUIDACION!$B$1046,LIQUIDACION!$B$1046&gt;LIQUIDACION!$D$1043),366,365)),0)</f>
        <v>0</v>
      </c>
      <c r="AM306" s="618">
        <f>IF(AM$12=TRUE,(($L306*LIQUIDACION!$L$1047)*LIQUIDACION!$D$1045/IF(AND(LIQUIDACION!$D$1044&gt;LIQUIDACION!$B$1046,LIQUIDACION!$B$1046&gt;LIQUIDACION!$D$1043),366,365)),0)</f>
        <v>0</v>
      </c>
      <c r="AN306" s="618">
        <f>IF(AN$12=TRUE,(($M306*LIQUIDACION!$L$1047)*LIQUIDACION!$D$1045/IF(AND(LIQUIDACION!$D$1044&gt;LIQUIDACION!$B$1046,LIQUIDACION!$B$1046&gt;LIQUIDACION!$D$1043),366,365)),0)</f>
        <v>0</v>
      </c>
      <c r="AO306" s="618">
        <f>IF(AO$12=TRUE,(($N306*LIQUIDACION!$L$1047)*LIQUIDACION!$D$1045/IF(AND(LIQUIDACION!$D$1044&gt;LIQUIDACION!$B$1046,LIQUIDACION!$B$1046&gt;LIQUIDACION!$D$1043),366,365)),0)</f>
        <v>0</v>
      </c>
      <c r="AP306" s="618">
        <f>IF(AP$12=TRUE,(($O306*LIQUIDACION!$L$1047)*LIQUIDACION!$D$1045/IF(AND(LIQUIDACION!$D$1044&gt;LIQUIDACION!$B$1046,LIQUIDACION!$B$1046&gt;LIQUIDACION!$D$1043),366,365)),0)</f>
        <v>0</v>
      </c>
      <c r="AQ306" s="618">
        <f>IF(AQ$12=TRUE,(($P306*LIQUIDACION!$L$1047)*LIQUIDACION!$D$1045/IF(AND(LIQUIDACION!$D$1044&gt;LIQUIDACION!$B$1046,LIQUIDACION!$B$1046&gt;LIQUIDACION!$D$1043),366,365)),0)</f>
        <v>0</v>
      </c>
      <c r="AR306" s="618">
        <f>IF(AR$12=TRUE,(($Q306*LIQUIDACION!$L$1047)*LIQUIDACION!$D$1045/IF(AND(LIQUIDACION!$D$1044&gt;LIQUIDACION!$B$1046,LIQUIDACION!$B$1046&gt;LIQUIDACION!$D$1043),366,365)),0)</f>
        <v>0</v>
      </c>
      <c r="AS306" s="618">
        <f>IF(AS$12=TRUE,(($R306*LIQUIDACION!$L$1047)*LIQUIDACION!$D$1045/IF(AND(LIQUIDACION!$D$1044&gt;LIQUIDACION!$B$1046,LIQUIDACION!$B$1046&gt;LIQUIDACION!$D$1043),366,365)),0)</f>
        <v>0</v>
      </c>
      <c r="AT306" s="618">
        <f>IF(AT$12=TRUE,(($S306*LIQUIDACION!$L$1047)*LIQUIDACION!$D$1045/IF(AND(LIQUIDACION!$D$1044&gt;LIQUIDACION!$B$1046,LIQUIDACION!$B$1046&gt;LIQUIDACION!$D$1043),366,365)),0)</f>
        <v>0</v>
      </c>
      <c r="AU306" s="618">
        <f>IF(AU$12=TRUE,(($T306*LIQUIDACION!$L$1047)*LIQUIDACION!$D$1045/IF(AND(LIQUIDACION!$D$1044&gt;LIQUIDACION!$B$1046,LIQUIDACION!$B$1046&gt;LIQUIDACION!$D$1043),366,365)),0)</f>
        <v>0</v>
      </c>
      <c r="AV306" s="618">
        <f>IF(AV$12=TRUE,(($U306*LIQUIDACION!$L$1047)*LIQUIDACION!$D$1045/IF(AND(LIQUIDACION!$D$1044&gt;LIQUIDACION!$B$1046,LIQUIDACION!$B$1046&gt;LIQUIDACION!$D$1043),366,365)),0)</f>
        <v>0</v>
      </c>
      <c r="AW306" s="618">
        <f>IF(AW$12=TRUE,(($V306*LIQUIDACION!$L$1047)*LIQUIDACION!$D$1045/IF(AND(LIQUIDACION!$D$1044&gt;LIQUIDACION!$B$1046,LIQUIDACION!$B$1046&gt;LIQUIDACION!$D$1043),366,365)),0)</f>
        <v>0</v>
      </c>
      <c r="AX306" s="618">
        <f>IF(AX$12=TRUE,(($W306*LIQUIDACION!$L$1047)*LIQUIDACION!$D$1045/IF(AND(LIQUIDACION!$D$1044&gt;LIQUIDACION!$B$1046,LIQUIDACION!$B$1046&gt;LIQUIDACION!$D$1043),366,365)),0)</f>
        <v>0</v>
      </c>
    </row>
    <row r="307" spans="2:50" x14ac:dyDescent="0.25">
      <c r="B307" s="121">
        <v>295</v>
      </c>
      <c r="C307" s="125"/>
      <c r="D307" s="170"/>
      <c r="E307" s="170"/>
      <c r="F307" s="170"/>
      <c r="G307" s="170">
        <f t="shared" si="21"/>
        <v>0</v>
      </c>
      <c r="H307" s="170">
        <f t="shared" si="22"/>
        <v>0</v>
      </c>
      <c r="I307" s="170"/>
      <c r="J307" s="170"/>
      <c r="K307" s="170"/>
      <c r="L307" s="170"/>
      <c r="M307" s="170"/>
      <c r="N307" s="170"/>
      <c r="O307" s="170"/>
      <c r="P307" s="170"/>
      <c r="Q307" s="170"/>
      <c r="R307" s="170"/>
      <c r="S307" s="170"/>
      <c r="T307" s="170"/>
      <c r="U307" s="170"/>
      <c r="V307" s="170"/>
      <c r="W307" s="170"/>
      <c r="X307" s="170"/>
      <c r="Y307" s="170"/>
      <c r="Z307" s="170"/>
      <c r="AA307" s="170"/>
      <c r="AB307" s="415">
        <f t="shared" si="23"/>
        <v>0</v>
      </c>
      <c r="AC307" s="415">
        <f t="shared" si="24"/>
        <v>0</v>
      </c>
      <c r="AE307" s="618">
        <f>IF(AE$12=TRUE,(($D307*LIQUIDACION!$L$1046)*LIQUIDACION!$D$1045/IF(AND(LIQUIDACION!$D$1044&gt;LIQUIDACION!$B$1046,LIQUIDACION!$B$1046&gt;LIQUIDACION!$D$1043),366,365)),0)</f>
        <v>0</v>
      </c>
      <c r="AF307" s="618">
        <f>IF(AF$12=TRUE,(($E307*LIQUIDACION!$L$1046)*LIQUIDACION!$D$1045/IF(AND(LIQUIDACION!$D$1044&gt;LIQUIDACION!$B$1046,LIQUIDACION!$B$1046&gt;LIQUIDACION!$D$1043),366,365)),0)</f>
        <v>0</v>
      </c>
      <c r="AG307" s="618">
        <f>IF(AG$12=TRUE,(($F307*LIQUIDACION!$L$1046)*LIQUIDACION!$D$1045/IF(AND(LIQUIDACION!$D$1044&gt;LIQUIDACION!$B$1046,LIQUIDACION!$B$1046&gt;LIQUIDACION!$D$1043),366,365)),0)</f>
        <v>0</v>
      </c>
      <c r="AH307" s="618">
        <f>IF(AH$12=TRUE,(($G307*LIQUIDACION!$L$1046)*LIQUIDACION!$D$1045/IF(AND(LIQUIDACION!$D$1044&gt;LIQUIDACION!$B$1046,LIQUIDACION!$B$1046&gt;LIQUIDACION!$D$1043),366,365)),0)</f>
        <v>0</v>
      </c>
      <c r="AI307" s="618">
        <f>IF(AI$12=TRUE,(($H307*LIQUIDACION!$L$1047)*LIQUIDACION!$D$1045/IF(AND(LIQUIDACION!$D$1044&gt;LIQUIDACION!$B$1046,LIQUIDACION!$B$1046&gt;LIQUIDACION!$D$1043),366,365)),0)</f>
        <v>0</v>
      </c>
      <c r="AJ307" s="618">
        <f>IF(AJ$12=TRUE,(($I307*LIQUIDACION!$L$1047)*LIQUIDACION!$D$1045/IF(AND(LIQUIDACION!$D$1044&gt;LIQUIDACION!$B$1046,LIQUIDACION!$B$1046&gt;LIQUIDACION!$D$1043),366,365)),0)</f>
        <v>0</v>
      </c>
      <c r="AK307" s="618">
        <f>IF(AK$12=TRUE,(($J307*LIQUIDACION!$L$1047)*LIQUIDACION!$D$1045/IF(AND(LIQUIDACION!$D$1044&gt;LIQUIDACION!$B$1046,LIQUIDACION!$B$1046&gt;LIQUIDACION!$D$1043),366,365)),0)</f>
        <v>0</v>
      </c>
      <c r="AL307" s="618">
        <f>IF(AL$12=TRUE,(($K307*LIQUIDACION!$L$1047)*LIQUIDACION!$D$1045/IF(AND(LIQUIDACION!$D$1044&gt;LIQUIDACION!$B$1046,LIQUIDACION!$B$1046&gt;LIQUIDACION!$D$1043),366,365)),0)</f>
        <v>0</v>
      </c>
      <c r="AM307" s="618">
        <f>IF(AM$12=TRUE,(($L307*LIQUIDACION!$L$1047)*LIQUIDACION!$D$1045/IF(AND(LIQUIDACION!$D$1044&gt;LIQUIDACION!$B$1046,LIQUIDACION!$B$1046&gt;LIQUIDACION!$D$1043),366,365)),0)</f>
        <v>0</v>
      </c>
      <c r="AN307" s="618">
        <f>IF(AN$12=TRUE,(($M307*LIQUIDACION!$L$1047)*LIQUIDACION!$D$1045/IF(AND(LIQUIDACION!$D$1044&gt;LIQUIDACION!$B$1046,LIQUIDACION!$B$1046&gt;LIQUIDACION!$D$1043),366,365)),0)</f>
        <v>0</v>
      </c>
      <c r="AO307" s="618">
        <f>IF(AO$12=TRUE,(($N307*LIQUIDACION!$L$1047)*LIQUIDACION!$D$1045/IF(AND(LIQUIDACION!$D$1044&gt;LIQUIDACION!$B$1046,LIQUIDACION!$B$1046&gt;LIQUIDACION!$D$1043),366,365)),0)</f>
        <v>0</v>
      </c>
      <c r="AP307" s="618">
        <f>IF(AP$12=TRUE,(($O307*LIQUIDACION!$L$1047)*LIQUIDACION!$D$1045/IF(AND(LIQUIDACION!$D$1044&gt;LIQUIDACION!$B$1046,LIQUIDACION!$B$1046&gt;LIQUIDACION!$D$1043),366,365)),0)</f>
        <v>0</v>
      </c>
      <c r="AQ307" s="618">
        <f>IF(AQ$12=TRUE,(($P307*LIQUIDACION!$L$1047)*LIQUIDACION!$D$1045/IF(AND(LIQUIDACION!$D$1044&gt;LIQUIDACION!$B$1046,LIQUIDACION!$B$1046&gt;LIQUIDACION!$D$1043),366,365)),0)</f>
        <v>0</v>
      </c>
      <c r="AR307" s="618">
        <f>IF(AR$12=TRUE,(($Q307*LIQUIDACION!$L$1047)*LIQUIDACION!$D$1045/IF(AND(LIQUIDACION!$D$1044&gt;LIQUIDACION!$B$1046,LIQUIDACION!$B$1046&gt;LIQUIDACION!$D$1043),366,365)),0)</f>
        <v>0</v>
      </c>
      <c r="AS307" s="618">
        <f>IF(AS$12=TRUE,(($R307*LIQUIDACION!$L$1047)*LIQUIDACION!$D$1045/IF(AND(LIQUIDACION!$D$1044&gt;LIQUIDACION!$B$1046,LIQUIDACION!$B$1046&gt;LIQUIDACION!$D$1043),366,365)),0)</f>
        <v>0</v>
      </c>
      <c r="AT307" s="618">
        <f>IF(AT$12=TRUE,(($S307*LIQUIDACION!$L$1047)*LIQUIDACION!$D$1045/IF(AND(LIQUIDACION!$D$1044&gt;LIQUIDACION!$B$1046,LIQUIDACION!$B$1046&gt;LIQUIDACION!$D$1043),366,365)),0)</f>
        <v>0</v>
      </c>
      <c r="AU307" s="618">
        <f>IF(AU$12=TRUE,(($T307*LIQUIDACION!$L$1047)*LIQUIDACION!$D$1045/IF(AND(LIQUIDACION!$D$1044&gt;LIQUIDACION!$B$1046,LIQUIDACION!$B$1046&gt;LIQUIDACION!$D$1043),366,365)),0)</f>
        <v>0</v>
      </c>
      <c r="AV307" s="618">
        <f>IF(AV$12=TRUE,(($U307*LIQUIDACION!$L$1047)*LIQUIDACION!$D$1045/IF(AND(LIQUIDACION!$D$1044&gt;LIQUIDACION!$B$1046,LIQUIDACION!$B$1046&gt;LIQUIDACION!$D$1043),366,365)),0)</f>
        <v>0</v>
      </c>
      <c r="AW307" s="618">
        <f>IF(AW$12=TRUE,(($V307*LIQUIDACION!$L$1047)*LIQUIDACION!$D$1045/IF(AND(LIQUIDACION!$D$1044&gt;LIQUIDACION!$B$1046,LIQUIDACION!$B$1046&gt;LIQUIDACION!$D$1043),366,365)),0)</f>
        <v>0</v>
      </c>
      <c r="AX307" s="618">
        <f>IF(AX$12=TRUE,(($W307*LIQUIDACION!$L$1047)*LIQUIDACION!$D$1045/IF(AND(LIQUIDACION!$D$1044&gt;LIQUIDACION!$B$1046,LIQUIDACION!$B$1046&gt;LIQUIDACION!$D$1043),366,365)),0)</f>
        <v>0</v>
      </c>
    </row>
    <row r="308" spans="2:50" x14ac:dyDescent="0.25">
      <c r="B308" s="123">
        <v>296</v>
      </c>
      <c r="C308" s="125"/>
      <c r="D308" s="170"/>
      <c r="E308" s="170"/>
      <c r="F308" s="170"/>
      <c r="G308" s="170">
        <f t="shared" si="21"/>
        <v>0</v>
      </c>
      <c r="H308" s="170">
        <f t="shared" si="22"/>
        <v>0</v>
      </c>
      <c r="I308" s="170"/>
      <c r="J308" s="170"/>
      <c r="K308" s="170"/>
      <c r="L308" s="170"/>
      <c r="M308" s="170"/>
      <c r="N308" s="170"/>
      <c r="O308" s="170"/>
      <c r="P308" s="170"/>
      <c r="Q308" s="170"/>
      <c r="R308" s="170"/>
      <c r="S308" s="170"/>
      <c r="T308" s="170"/>
      <c r="U308" s="170"/>
      <c r="V308" s="170"/>
      <c r="W308" s="170"/>
      <c r="X308" s="170"/>
      <c r="Y308" s="170"/>
      <c r="Z308" s="170"/>
      <c r="AA308" s="170"/>
      <c r="AB308" s="415">
        <f t="shared" si="23"/>
        <v>0</v>
      </c>
      <c r="AC308" s="415">
        <f t="shared" si="24"/>
        <v>0</v>
      </c>
      <c r="AE308" s="618">
        <f>IF(AE$12=TRUE,(($D308*LIQUIDACION!$L$1046)*LIQUIDACION!$D$1045/IF(AND(LIQUIDACION!$D$1044&gt;LIQUIDACION!$B$1046,LIQUIDACION!$B$1046&gt;LIQUIDACION!$D$1043),366,365)),0)</f>
        <v>0</v>
      </c>
      <c r="AF308" s="618">
        <f>IF(AF$12=TRUE,(($E308*LIQUIDACION!$L$1046)*LIQUIDACION!$D$1045/IF(AND(LIQUIDACION!$D$1044&gt;LIQUIDACION!$B$1046,LIQUIDACION!$B$1046&gt;LIQUIDACION!$D$1043),366,365)),0)</f>
        <v>0</v>
      </c>
      <c r="AG308" s="618">
        <f>IF(AG$12=TRUE,(($F308*LIQUIDACION!$L$1046)*LIQUIDACION!$D$1045/IF(AND(LIQUIDACION!$D$1044&gt;LIQUIDACION!$B$1046,LIQUIDACION!$B$1046&gt;LIQUIDACION!$D$1043),366,365)),0)</f>
        <v>0</v>
      </c>
      <c r="AH308" s="618">
        <f>IF(AH$12=TRUE,(($G308*LIQUIDACION!$L$1046)*LIQUIDACION!$D$1045/IF(AND(LIQUIDACION!$D$1044&gt;LIQUIDACION!$B$1046,LIQUIDACION!$B$1046&gt;LIQUIDACION!$D$1043),366,365)),0)</f>
        <v>0</v>
      </c>
      <c r="AI308" s="618">
        <f>IF(AI$12=TRUE,(($H308*LIQUIDACION!$L$1047)*LIQUIDACION!$D$1045/IF(AND(LIQUIDACION!$D$1044&gt;LIQUIDACION!$B$1046,LIQUIDACION!$B$1046&gt;LIQUIDACION!$D$1043),366,365)),0)</f>
        <v>0</v>
      </c>
      <c r="AJ308" s="618">
        <f>IF(AJ$12=TRUE,(($I308*LIQUIDACION!$L$1047)*LIQUIDACION!$D$1045/IF(AND(LIQUIDACION!$D$1044&gt;LIQUIDACION!$B$1046,LIQUIDACION!$B$1046&gt;LIQUIDACION!$D$1043),366,365)),0)</f>
        <v>0</v>
      </c>
      <c r="AK308" s="618">
        <f>IF(AK$12=TRUE,(($J308*LIQUIDACION!$L$1047)*LIQUIDACION!$D$1045/IF(AND(LIQUIDACION!$D$1044&gt;LIQUIDACION!$B$1046,LIQUIDACION!$B$1046&gt;LIQUIDACION!$D$1043),366,365)),0)</f>
        <v>0</v>
      </c>
      <c r="AL308" s="618">
        <f>IF(AL$12=TRUE,(($K308*LIQUIDACION!$L$1047)*LIQUIDACION!$D$1045/IF(AND(LIQUIDACION!$D$1044&gt;LIQUIDACION!$B$1046,LIQUIDACION!$B$1046&gt;LIQUIDACION!$D$1043),366,365)),0)</f>
        <v>0</v>
      </c>
      <c r="AM308" s="618">
        <f>IF(AM$12=TRUE,(($L308*LIQUIDACION!$L$1047)*LIQUIDACION!$D$1045/IF(AND(LIQUIDACION!$D$1044&gt;LIQUIDACION!$B$1046,LIQUIDACION!$B$1046&gt;LIQUIDACION!$D$1043),366,365)),0)</f>
        <v>0</v>
      </c>
      <c r="AN308" s="618">
        <f>IF(AN$12=TRUE,(($M308*LIQUIDACION!$L$1047)*LIQUIDACION!$D$1045/IF(AND(LIQUIDACION!$D$1044&gt;LIQUIDACION!$B$1046,LIQUIDACION!$B$1046&gt;LIQUIDACION!$D$1043),366,365)),0)</f>
        <v>0</v>
      </c>
      <c r="AO308" s="618">
        <f>IF(AO$12=TRUE,(($N308*LIQUIDACION!$L$1047)*LIQUIDACION!$D$1045/IF(AND(LIQUIDACION!$D$1044&gt;LIQUIDACION!$B$1046,LIQUIDACION!$B$1046&gt;LIQUIDACION!$D$1043),366,365)),0)</f>
        <v>0</v>
      </c>
      <c r="AP308" s="618">
        <f>IF(AP$12=TRUE,(($O308*LIQUIDACION!$L$1047)*LIQUIDACION!$D$1045/IF(AND(LIQUIDACION!$D$1044&gt;LIQUIDACION!$B$1046,LIQUIDACION!$B$1046&gt;LIQUIDACION!$D$1043),366,365)),0)</f>
        <v>0</v>
      </c>
      <c r="AQ308" s="618">
        <f>IF(AQ$12=TRUE,(($P308*LIQUIDACION!$L$1047)*LIQUIDACION!$D$1045/IF(AND(LIQUIDACION!$D$1044&gt;LIQUIDACION!$B$1046,LIQUIDACION!$B$1046&gt;LIQUIDACION!$D$1043),366,365)),0)</f>
        <v>0</v>
      </c>
      <c r="AR308" s="618">
        <f>IF(AR$12=TRUE,(($Q308*LIQUIDACION!$L$1047)*LIQUIDACION!$D$1045/IF(AND(LIQUIDACION!$D$1044&gt;LIQUIDACION!$B$1046,LIQUIDACION!$B$1046&gt;LIQUIDACION!$D$1043),366,365)),0)</f>
        <v>0</v>
      </c>
      <c r="AS308" s="618">
        <f>IF(AS$12=TRUE,(($R308*LIQUIDACION!$L$1047)*LIQUIDACION!$D$1045/IF(AND(LIQUIDACION!$D$1044&gt;LIQUIDACION!$B$1046,LIQUIDACION!$B$1046&gt;LIQUIDACION!$D$1043),366,365)),0)</f>
        <v>0</v>
      </c>
      <c r="AT308" s="618">
        <f>IF(AT$12=TRUE,(($S308*LIQUIDACION!$L$1047)*LIQUIDACION!$D$1045/IF(AND(LIQUIDACION!$D$1044&gt;LIQUIDACION!$B$1046,LIQUIDACION!$B$1046&gt;LIQUIDACION!$D$1043),366,365)),0)</f>
        <v>0</v>
      </c>
      <c r="AU308" s="618">
        <f>IF(AU$12=TRUE,(($T308*LIQUIDACION!$L$1047)*LIQUIDACION!$D$1045/IF(AND(LIQUIDACION!$D$1044&gt;LIQUIDACION!$B$1046,LIQUIDACION!$B$1046&gt;LIQUIDACION!$D$1043),366,365)),0)</f>
        <v>0</v>
      </c>
      <c r="AV308" s="618">
        <f>IF(AV$12=TRUE,(($U308*LIQUIDACION!$L$1047)*LIQUIDACION!$D$1045/IF(AND(LIQUIDACION!$D$1044&gt;LIQUIDACION!$B$1046,LIQUIDACION!$B$1046&gt;LIQUIDACION!$D$1043),366,365)),0)</f>
        <v>0</v>
      </c>
      <c r="AW308" s="618">
        <f>IF(AW$12=TRUE,(($V308*LIQUIDACION!$L$1047)*LIQUIDACION!$D$1045/IF(AND(LIQUIDACION!$D$1044&gt;LIQUIDACION!$B$1046,LIQUIDACION!$B$1046&gt;LIQUIDACION!$D$1043),366,365)),0)</f>
        <v>0</v>
      </c>
      <c r="AX308" s="618">
        <f>IF(AX$12=TRUE,(($W308*LIQUIDACION!$L$1047)*LIQUIDACION!$D$1045/IF(AND(LIQUIDACION!$D$1044&gt;LIQUIDACION!$B$1046,LIQUIDACION!$B$1046&gt;LIQUIDACION!$D$1043),366,365)),0)</f>
        <v>0</v>
      </c>
    </row>
    <row r="309" spans="2:50" x14ac:dyDescent="0.25">
      <c r="B309" s="121">
        <v>297</v>
      </c>
      <c r="C309" s="125"/>
      <c r="D309" s="170"/>
      <c r="E309" s="170"/>
      <c r="F309" s="170"/>
      <c r="G309" s="170">
        <f t="shared" si="21"/>
        <v>0</v>
      </c>
      <c r="H309" s="170">
        <f t="shared" si="22"/>
        <v>0</v>
      </c>
      <c r="I309" s="170"/>
      <c r="J309" s="170"/>
      <c r="K309" s="170"/>
      <c r="L309" s="170"/>
      <c r="M309" s="170"/>
      <c r="N309" s="170"/>
      <c r="O309" s="170"/>
      <c r="P309" s="170"/>
      <c r="Q309" s="170"/>
      <c r="R309" s="170"/>
      <c r="S309" s="170"/>
      <c r="T309" s="170"/>
      <c r="U309" s="170"/>
      <c r="V309" s="170"/>
      <c r="W309" s="170"/>
      <c r="X309" s="170"/>
      <c r="Y309" s="170"/>
      <c r="Z309" s="170"/>
      <c r="AA309" s="170"/>
      <c r="AB309" s="415">
        <f t="shared" si="23"/>
        <v>0</v>
      </c>
      <c r="AC309" s="415">
        <f t="shared" si="24"/>
        <v>0</v>
      </c>
      <c r="AE309" s="618">
        <f>IF(AE$12=TRUE,(($D309*LIQUIDACION!$L$1046)*LIQUIDACION!$D$1045/IF(AND(LIQUIDACION!$D$1044&gt;LIQUIDACION!$B$1046,LIQUIDACION!$B$1046&gt;LIQUIDACION!$D$1043),366,365)),0)</f>
        <v>0</v>
      </c>
      <c r="AF309" s="618">
        <f>IF(AF$12=TRUE,(($E309*LIQUIDACION!$L$1046)*LIQUIDACION!$D$1045/IF(AND(LIQUIDACION!$D$1044&gt;LIQUIDACION!$B$1046,LIQUIDACION!$B$1046&gt;LIQUIDACION!$D$1043),366,365)),0)</f>
        <v>0</v>
      </c>
      <c r="AG309" s="618">
        <f>IF(AG$12=TRUE,(($F309*LIQUIDACION!$L$1046)*LIQUIDACION!$D$1045/IF(AND(LIQUIDACION!$D$1044&gt;LIQUIDACION!$B$1046,LIQUIDACION!$B$1046&gt;LIQUIDACION!$D$1043),366,365)),0)</f>
        <v>0</v>
      </c>
      <c r="AH309" s="618">
        <f>IF(AH$12=TRUE,(($G309*LIQUIDACION!$L$1046)*LIQUIDACION!$D$1045/IF(AND(LIQUIDACION!$D$1044&gt;LIQUIDACION!$B$1046,LIQUIDACION!$B$1046&gt;LIQUIDACION!$D$1043),366,365)),0)</f>
        <v>0</v>
      </c>
      <c r="AI309" s="618">
        <f>IF(AI$12=TRUE,(($H309*LIQUIDACION!$L$1047)*LIQUIDACION!$D$1045/IF(AND(LIQUIDACION!$D$1044&gt;LIQUIDACION!$B$1046,LIQUIDACION!$B$1046&gt;LIQUIDACION!$D$1043),366,365)),0)</f>
        <v>0</v>
      </c>
      <c r="AJ309" s="618">
        <f>IF(AJ$12=TRUE,(($I309*LIQUIDACION!$L$1047)*LIQUIDACION!$D$1045/IF(AND(LIQUIDACION!$D$1044&gt;LIQUIDACION!$B$1046,LIQUIDACION!$B$1046&gt;LIQUIDACION!$D$1043),366,365)),0)</f>
        <v>0</v>
      </c>
      <c r="AK309" s="618">
        <f>IF(AK$12=TRUE,(($J309*LIQUIDACION!$L$1047)*LIQUIDACION!$D$1045/IF(AND(LIQUIDACION!$D$1044&gt;LIQUIDACION!$B$1046,LIQUIDACION!$B$1046&gt;LIQUIDACION!$D$1043),366,365)),0)</f>
        <v>0</v>
      </c>
      <c r="AL309" s="618">
        <f>IF(AL$12=TRUE,(($K309*LIQUIDACION!$L$1047)*LIQUIDACION!$D$1045/IF(AND(LIQUIDACION!$D$1044&gt;LIQUIDACION!$B$1046,LIQUIDACION!$B$1046&gt;LIQUIDACION!$D$1043),366,365)),0)</f>
        <v>0</v>
      </c>
      <c r="AM309" s="618">
        <f>IF(AM$12=TRUE,(($L309*LIQUIDACION!$L$1047)*LIQUIDACION!$D$1045/IF(AND(LIQUIDACION!$D$1044&gt;LIQUIDACION!$B$1046,LIQUIDACION!$B$1046&gt;LIQUIDACION!$D$1043),366,365)),0)</f>
        <v>0</v>
      </c>
      <c r="AN309" s="618">
        <f>IF(AN$12=TRUE,(($M309*LIQUIDACION!$L$1047)*LIQUIDACION!$D$1045/IF(AND(LIQUIDACION!$D$1044&gt;LIQUIDACION!$B$1046,LIQUIDACION!$B$1046&gt;LIQUIDACION!$D$1043),366,365)),0)</f>
        <v>0</v>
      </c>
      <c r="AO309" s="618">
        <f>IF(AO$12=TRUE,(($N309*LIQUIDACION!$L$1047)*LIQUIDACION!$D$1045/IF(AND(LIQUIDACION!$D$1044&gt;LIQUIDACION!$B$1046,LIQUIDACION!$B$1046&gt;LIQUIDACION!$D$1043),366,365)),0)</f>
        <v>0</v>
      </c>
      <c r="AP309" s="618">
        <f>IF(AP$12=TRUE,(($O309*LIQUIDACION!$L$1047)*LIQUIDACION!$D$1045/IF(AND(LIQUIDACION!$D$1044&gt;LIQUIDACION!$B$1046,LIQUIDACION!$B$1046&gt;LIQUIDACION!$D$1043),366,365)),0)</f>
        <v>0</v>
      </c>
      <c r="AQ309" s="618">
        <f>IF(AQ$12=TRUE,(($P309*LIQUIDACION!$L$1047)*LIQUIDACION!$D$1045/IF(AND(LIQUIDACION!$D$1044&gt;LIQUIDACION!$B$1046,LIQUIDACION!$B$1046&gt;LIQUIDACION!$D$1043),366,365)),0)</f>
        <v>0</v>
      </c>
      <c r="AR309" s="618">
        <f>IF(AR$12=TRUE,(($Q309*LIQUIDACION!$L$1047)*LIQUIDACION!$D$1045/IF(AND(LIQUIDACION!$D$1044&gt;LIQUIDACION!$B$1046,LIQUIDACION!$B$1046&gt;LIQUIDACION!$D$1043),366,365)),0)</f>
        <v>0</v>
      </c>
      <c r="AS309" s="618">
        <f>IF(AS$12=TRUE,(($R309*LIQUIDACION!$L$1047)*LIQUIDACION!$D$1045/IF(AND(LIQUIDACION!$D$1044&gt;LIQUIDACION!$B$1046,LIQUIDACION!$B$1046&gt;LIQUIDACION!$D$1043),366,365)),0)</f>
        <v>0</v>
      </c>
      <c r="AT309" s="618">
        <f>IF(AT$12=TRUE,(($S309*LIQUIDACION!$L$1047)*LIQUIDACION!$D$1045/IF(AND(LIQUIDACION!$D$1044&gt;LIQUIDACION!$B$1046,LIQUIDACION!$B$1046&gt;LIQUIDACION!$D$1043),366,365)),0)</f>
        <v>0</v>
      </c>
      <c r="AU309" s="618">
        <f>IF(AU$12=TRUE,(($T309*LIQUIDACION!$L$1047)*LIQUIDACION!$D$1045/IF(AND(LIQUIDACION!$D$1044&gt;LIQUIDACION!$B$1046,LIQUIDACION!$B$1046&gt;LIQUIDACION!$D$1043),366,365)),0)</f>
        <v>0</v>
      </c>
      <c r="AV309" s="618">
        <f>IF(AV$12=TRUE,(($U309*LIQUIDACION!$L$1047)*LIQUIDACION!$D$1045/IF(AND(LIQUIDACION!$D$1044&gt;LIQUIDACION!$B$1046,LIQUIDACION!$B$1046&gt;LIQUIDACION!$D$1043),366,365)),0)</f>
        <v>0</v>
      </c>
      <c r="AW309" s="618">
        <f>IF(AW$12=TRUE,(($V309*LIQUIDACION!$L$1047)*LIQUIDACION!$D$1045/IF(AND(LIQUIDACION!$D$1044&gt;LIQUIDACION!$B$1046,LIQUIDACION!$B$1046&gt;LIQUIDACION!$D$1043),366,365)),0)</f>
        <v>0</v>
      </c>
      <c r="AX309" s="618">
        <f>IF(AX$12=TRUE,(($W309*LIQUIDACION!$L$1047)*LIQUIDACION!$D$1045/IF(AND(LIQUIDACION!$D$1044&gt;LIQUIDACION!$B$1046,LIQUIDACION!$B$1046&gt;LIQUIDACION!$D$1043),366,365)),0)</f>
        <v>0</v>
      </c>
    </row>
    <row r="310" spans="2:50" x14ac:dyDescent="0.25">
      <c r="B310" s="123">
        <v>298</v>
      </c>
      <c r="C310" s="125"/>
      <c r="D310" s="170"/>
      <c r="E310" s="170"/>
      <c r="F310" s="170"/>
      <c r="G310" s="170">
        <f t="shared" si="21"/>
        <v>0</v>
      </c>
      <c r="H310" s="170">
        <f t="shared" si="22"/>
        <v>0</v>
      </c>
      <c r="I310" s="170"/>
      <c r="J310" s="170"/>
      <c r="K310" s="170"/>
      <c r="L310" s="170"/>
      <c r="M310" s="170"/>
      <c r="N310" s="170"/>
      <c r="O310" s="170"/>
      <c r="P310" s="170"/>
      <c r="Q310" s="170"/>
      <c r="R310" s="170"/>
      <c r="S310" s="170"/>
      <c r="T310" s="170"/>
      <c r="U310" s="170"/>
      <c r="V310" s="170"/>
      <c r="W310" s="170"/>
      <c r="X310" s="170"/>
      <c r="Y310" s="170"/>
      <c r="Z310" s="170"/>
      <c r="AA310" s="170"/>
      <c r="AB310" s="415">
        <f t="shared" si="23"/>
        <v>0</v>
      </c>
      <c r="AC310" s="415">
        <f t="shared" si="24"/>
        <v>0</v>
      </c>
      <c r="AE310" s="618">
        <f>IF(AE$12=TRUE,(($D310*LIQUIDACION!$L$1046)*LIQUIDACION!$D$1045/IF(AND(LIQUIDACION!$D$1044&gt;LIQUIDACION!$B$1046,LIQUIDACION!$B$1046&gt;LIQUIDACION!$D$1043),366,365)),0)</f>
        <v>0</v>
      </c>
      <c r="AF310" s="618">
        <f>IF(AF$12=TRUE,(($E310*LIQUIDACION!$L$1046)*LIQUIDACION!$D$1045/IF(AND(LIQUIDACION!$D$1044&gt;LIQUIDACION!$B$1046,LIQUIDACION!$B$1046&gt;LIQUIDACION!$D$1043),366,365)),0)</f>
        <v>0</v>
      </c>
      <c r="AG310" s="618">
        <f>IF(AG$12=TRUE,(($F310*LIQUIDACION!$L$1046)*LIQUIDACION!$D$1045/IF(AND(LIQUIDACION!$D$1044&gt;LIQUIDACION!$B$1046,LIQUIDACION!$B$1046&gt;LIQUIDACION!$D$1043),366,365)),0)</f>
        <v>0</v>
      </c>
      <c r="AH310" s="618">
        <f>IF(AH$12=TRUE,(($G310*LIQUIDACION!$L$1046)*LIQUIDACION!$D$1045/IF(AND(LIQUIDACION!$D$1044&gt;LIQUIDACION!$B$1046,LIQUIDACION!$B$1046&gt;LIQUIDACION!$D$1043),366,365)),0)</f>
        <v>0</v>
      </c>
      <c r="AI310" s="618">
        <f>IF(AI$12=TRUE,(($H310*LIQUIDACION!$L$1047)*LIQUIDACION!$D$1045/IF(AND(LIQUIDACION!$D$1044&gt;LIQUIDACION!$B$1046,LIQUIDACION!$B$1046&gt;LIQUIDACION!$D$1043),366,365)),0)</f>
        <v>0</v>
      </c>
      <c r="AJ310" s="618">
        <f>IF(AJ$12=TRUE,(($I310*LIQUIDACION!$L$1047)*LIQUIDACION!$D$1045/IF(AND(LIQUIDACION!$D$1044&gt;LIQUIDACION!$B$1046,LIQUIDACION!$B$1046&gt;LIQUIDACION!$D$1043),366,365)),0)</f>
        <v>0</v>
      </c>
      <c r="AK310" s="618">
        <f>IF(AK$12=TRUE,(($J310*LIQUIDACION!$L$1047)*LIQUIDACION!$D$1045/IF(AND(LIQUIDACION!$D$1044&gt;LIQUIDACION!$B$1046,LIQUIDACION!$B$1046&gt;LIQUIDACION!$D$1043),366,365)),0)</f>
        <v>0</v>
      </c>
      <c r="AL310" s="618">
        <f>IF(AL$12=TRUE,(($K310*LIQUIDACION!$L$1047)*LIQUIDACION!$D$1045/IF(AND(LIQUIDACION!$D$1044&gt;LIQUIDACION!$B$1046,LIQUIDACION!$B$1046&gt;LIQUIDACION!$D$1043),366,365)),0)</f>
        <v>0</v>
      </c>
      <c r="AM310" s="618">
        <f>IF(AM$12=TRUE,(($L310*LIQUIDACION!$L$1047)*LIQUIDACION!$D$1045/IF(AND(LIQUIDACION!$D$1044&gt;LIQUIDACION!$B$1046,LIQUIDACION!$B$1046&gt;LIQUIDACION!$D$1043),366,365)),0)</f>
        <v>0</v>
      </c>
      <c r="AN310" s="618">
        <f>IF(AN$12=TRUE,(($M310*LIQUIDACION!$L$1047)*LIQUIDACION!$D$1045/IF(AND(LIQUIDACION!$D$1044&gt;LIQUIDACION!$B$1046,LIQUIDACION!$B$1046&gt;LIQUIDACION!$D$1043),366,365)),0)</f>
        <v>0</v>
      </c>
      <c r="AO310" s="618">
        <f>IF(AO$12=TRUE,(($N310*LIQUIDACION!$L$1047)*LIQUIDACION!$D$1045/IF(AND(LIQUIDACION!$D$1044&gt;LIQUIDACION!$B$1046,LIQUIDACION!$B$1046&gt;LIQUIDACION!$D$1043),366,365)),0)</f>
        <v>0</v>
      </c>
      <c r="AP310" s="618">
        <f>IF(AP$12=TRUE,(($O310*LIQUIDACION!$L$1047)*LIQUIDACION!$D$1045/IF(AND(LIQUIDACION!$D$1044&gt;LIQUIDACION!$B$1046,LIQUIDACION!$B$1046&gt;LIQUIDACION!$D$1043),366,365)),0)</f>
        <v>0</v>
      </c>
      <c r="AQ310" s="618">
        <f>IF(AQ$12=TRUE,(($P310*LIQUIDACION!$L$1047)*LIQUIDACION!$D$1045/IF(AND(LIQUIDACION!$D$1044&gt;LIQUIDACION!$B$1046,LIQUIDACION!$B$1046&gt;LIQUIDACION!$D$1043),366,365)),0)</f>
        <v>0</v>
      </c>
      <c r="AR310" s="618">
        <f>IF(AR$12=TRUE,(($Q310*LIQUIDACION!$L$1047)*LIQUIDACION!$D$1045/IF(AND(LIQUIDACION!$D$1044&gt;LIQUIDACION!$B$1046,LIQUIDACION!$B$1046&gt;LIQUIDACION!$D$1043),366,365)),0)</f>
        <v>0</v>
      </c>
      <c r="AS310" s="618">
        <f>IF(AS$12=TRUE,(($R310*LIQUIDACION!$L$1047)*LIQUIDACION!$D$1045/IF(AND(LIQUIDACION!$D$1044&gt;LIQUIDACION!$B$1046,LIQUIDACION!$B$1046&gt;LIQUIDACION!$D$1043),366,365)),0)</f>
        <v>0</v>
      </c>
      <c r="AT310" s="618">
        <f>IF(AT$12=TRUE,(($S310*LIQUIDACION!$L$1047)*LIQUIDACION!$D$1045/IF(AND(LIQUIDACION!$D$1044&gt;LIQUIDACION!$B$1046,LIQUIDACION!$B$1046&gt;LIQUIDACION!$D$1043),366,365)),0)</f>
        <v>0</v>
      </c>
      <c r="AU310" s="618">
        <f>IF(AU$12=TRUE,(($T310*LIQUIDACION!$L$1047)*LIQUIDACION!$D$1045/IF(AND(LIQUIDACION!$D$1044&gt;LIQUIDACION!$B$1046,LIQUIDACION!$B$1046&gt;LIQUIDACION!$D$1043),366,365)),0)</f>
        <v>0</v>
      </c>
      <c r="AV310" s="618">
        <f>IF(AV$12=TRUE,(($U310*LIQUIDACION!$L$1047)*LIQUIDACION!$D$1045/IF(AND(LIQUIDACION!$D$1044&gt;LIQUIDACION!$B$1046,LIQUIDACION!$B$1046&gt;LIQUIDACION!$D$1043),366,365)),0)</f>
        <v>0</v>
      </c>
      <c r="AW310" s="618">
        <f>IF(AW$12=TRUE,(($V310*LIQUIDACION!$L$1047)*LIQUIDACION!$D$1045/IF(AND(LIQUIDACION!$D$1044&gt;LIQUIDACION!$B$1046,LIQUIDACION!$B$1046&gt;LIQUIDACION!$D$1043),366,365)),0)</f>
        <v>0</v>
      </c>
      <c r="AX310" s="618">
        <f>IF(AX$12=TRUE,(($W310*LIQUIDACION!$L$1047)*LIQUIDACION!$D$1045/IF(AND(LIQUIDACION!$D$1044&gt;LIQUIDACION!$B$1046,LIQUIDACION!$B$1046&gt;LIQUIDACION!$D$1043),366,365)),0)</f>
        <v>0</v>
      </c>
    </row>
    <row r="311" spans="2:50" x14ac:dyDescent="0.25">
      <c r="B311" s="121">
        <v>299</v>
      </c>
      <c r="C311" s="125"/>
      <c r="D311" s="170"/>
      <c r="E311" s="170"/>
      <c r="F311" s="170"/>
      <c r="G311" s="170">
        <f t="shared" si="21"/>
        <v>0</v>
      </c>
      <c r="H311" s="170">
        <f t="shared" si="22"/>
        <v>0</v>
      </c>
      <c r="I311" s="170"/>
      <c r="J311" s="170"/>
      <c r="K311" s="170"/>
      <c r="L311" s="170"/>
      <c r="M311" s="170"/>
      <c r="N311" s="170"/>
      <c r="O311" s="170"/>
      <c r="P311" s="170"/>
      <c r="Q311" s="170"/>
      <c r="R311" s="170"/>
      <c r="S311" s="170"/>
      <c r="T311" s="170"/>
      <c r="U311" s="170"/>
      <c r="V311" s="170"/>
      <c r="W311" s="170"/>
      <c r="X311" s="170"/>
      <c r="Y311" s="170"/>
      <c r="Z311" s="170"/>
      <c r="AA311" s="170"/>
      <c r="AB311" s="415">
        <f t="shared" si="23"/>
        <v>0</v>
      </c>
      <c r="AC311" s="415">
        <f t="shared" si="24"/>
        <v>0</v>
      </c>
      <c r="AE311" s="618">
        <f>IF(AE$12=TRUE,(($D311*LIQUIDACION!$L$1046)*LIQUIDACION!$D$1045/IF(AND(LIQUIDACION!$D$1044&gt;LIQUIDACION!$B$1046,LIQUIDACION!$B$1046&gt;LIQUIDACION!$D$1043),366,365)),0)</f>
        <v>0</v>
      </c>
      <c r="AF311" s="618">
        <f>IF(AF$12=TRUE,(($E311*LIQUIDACION!$L$1046)*LIQUIDACION!$D$1045/IF(AND(LIQUIDACION!$D$1044&gt;LIQUIDACION!$B$1046,LIQUIDACION!$B$1046&gt;LIQUIDACION!$D$1043),366,365)),0)</f>
        <v>0</v>
      </c>
      <c r="AG311" s="618">
        <f>IF(AG$12=TRUE,(($F311*LIQUIDACION!$L$1046)*LIQUIDACION!$D$1045/IF(AND(LIQUIDACION!$D$1044&gt;LIQUIDACION!$B$1046,LIQUIDACION!$B$1046&gt;LIQUIDACION!$D$1043),366,365)),0)</f>
        <v>0</v>
      </c>
      <c r="AH311" s="618">
        <f>IF(AH$12=TRUE,(($G311*LIQUIDACION!$L$1046)*LIQUIDACION!$D$1045/IF(AND(LIQUIDACION!$D$1044&gt;LIQUIDACION!$B$1046,LIQUIDACION!$B$1046&gt;LIQUIDACION!$D$1043),366,365)),0)</f>
        <v>0</v>
      </c>
      <c r="AI311" s="618">
        <f>IF(AI$12=TRUE,(($H311*LIQUIDACION!$L$1047)*LIQUIDACION!$D$1045/IF(AND(LIQUIDACION!$D$1044&gt;LIQUIDACION!$B$1046,LIQUIDACION!$B$1046&gt;LIQUIDACION!$D$1043),366,365)),0)</f>
        <v>0</v>
      </c>
      <c r="AJ311" s="618">
        <f>IF(AJ$12=TRUE,(($I311*LIQUIDACION!$L$1047)*LIQUIDACION!$D$1045/IF(AND(LIQUIDACION!$D$1044&gt;LIQUIDACION!$B$1046,LIQUIDACION!$B$1046&gt;LIQUIDACION!$D$1043),366,365)),0)</f>
        <v>0</v>
      </c>
      <c r="AK311" s="618">
        <f>IF(AK$12=TRUE,(($J311*LIQUIDACION!$L$1047)*LIQUIDACION!$D$1045/IF(AND(LIQUIDACION!$D$1044&gt;LIQUIDACION!$B$1046,LIQUIDACION!$B$1046&gt;LIQUIDACION!$D$1043),366,365)),0)</f>
        <v>0</v>
      </c>
      <c r="AL311" s="618">
        <f>IF(AL$12=TRUE,(($K311*LIQUIDACION!$L$1047)*LIQUIDACION!$D$1045/IF(AND(LIQUIDACION!$D$1044&gt;LIQUIDACION!$B$1046,LIQUIDACION!$B$1046&gt;LIQUIDACION!$D$1043),366,365)),0)</f>
        <v>0</v>
      </c>
      <c r="AM311" s="618">
        <f>IF(AM$12=TRUE,(($L311*LIQUIDACION!$L$1047)*LIQUIDACION!$D$1045/IF(AND(LIQUIDACION!$D$1044&gt;LIQUIDACION!$B$1046,LIQUIDACION!$B$1046&gt;LIQUIDACION!$D$1043),366,365)),0)</f>
        <v>0</v>
      </c>
      <c r="AN311" s="618">
        <f>IF(AN$12=TRUE,(($M311*LIQUIDACION!$L$1047)*LIQUIDACION!$D$1045/IF(AND(LIQUIDACION!$D$1044&gt;LIQUIDACION!$B$1046,LIQUIDACION!$B$1046&gt;LIQUIDACION!$D$1043),366,365)),0)</f>
        <v>0</v>
      </c>
      <c r="AO311" s="618">
        <f>IF(AO$12=TRUE,(($N311*LIQUIDACION!$L$1047)*LIQUIDACION!$D$1045/IF(AND(LIQUIDACION!$D$1044&gt;LIQUIDACION!$B$1046,LIQUIDACION!$B$1046&gt;LIQUIDACION!$D$1043),366,365)),0)</f>
        <v>0</v>
      </c>
      <c r="AP311" s="618">
        <f>IF(AP$12=TRUE,(($O311*LIQUIDACION!$L$1047)*LIQUIDACION!$D$1045/IF(AND(LIQUIDACION!$D$1044&gt;LIQUIDACION!$B$1046,LIQUIDACION!$B$1046&gt;LIQUIDACION!$D$1043),366,365)),0)</f>
        <v>0</v>
      </c>
      <c r="AQ311" s="618">
        <f>IF(AQ$12=TRUE,(($P311*LIQUIDACION!$L$1047)*LIQUIDACION!$D$1045/IF(AND(LIQUIDACION!$D$1044&gt;LIQUIDACION!$B$1046,LIQUIDACION!$B$1046&gt;LIQUIDACION!$D$1043),366,365)),0)</f>
        <v>0</v>
      </c>
      <c r="AR311" s="618">
        <f>IF(AR$12=TRUE,(($Q311*LIQUIDACION!$L$1047)*LIQUIDACION!$D$1045/IF(AND(LIQUIDACION!$D$1044&gt;LIQUIDACION!$B$1046,LIQUIDACION!$B$1046&gt;LIQUIDACION!$D$1043),366,365)),0)</f>
        <v>0</v>
      </c>
      <c r="AS311" s="618">
        <f>IF(AS$12=TRUE,(($R311*LIQUIDACION!$L$1047)*LIQUIDACION!$D$1045/IF(AND(LIQUIDACION!$D$1044&gt;LIQUIDACION!$B$1046,LIQUIDACION!$B$1046&gt;LIQUIDACION!$D$1043),366,365)),0)</f>
        <v>0</v>
      </c>
      <c r="AT311" s="618">
        <f>IF(AT$12=TRUE,(($S311*LIQUIDACION!$L$1047)*LIQUIDACION!$D$1045/IF(AND(LIQUIDACION!$D$1044&gt;LIQUIDACION!$B$1046,LIQUIDACION!$B$1046&gt;LIQUIDACION!$D$1043),366,365)),0)</f>
        <v>0</v>
      </c>
      <c r="AU311" s="618">
        <f>IF(AU$12=TRUE,(($T311*LIQUIDACION!$L$1047)*LIQUIDACION!$D$1045/IF(AND(LIQUIDACION!$D$1044&gt;LIQUIDACION!$B$1046,LIQUIDACION!$B$1046&gt;LIQUIDACION!$D$1043),366,365)),0)</f>
        <v>0</v>
      </c>
      <c r="AV311" s="618">
        <f>IF(AV$12=TRUE,(($U311*LIQUIDACION!$L$1047)*LIQUIDACION!$D$1045/IF(AND(LIQUIDACION!$D$1044&gt;LIQUIDACION!$B$1046,LIQUIDACION!$B$1046&gt;LIQUIDACION!$D$1043),366,365)),0)</f>
        <v>0</v>
      </c>
      <c r="AW311" s="618">
        <f>IF(AW$12=TRUE,(($V311*LIQUIDACION!$L$1047)*LIQUIDACION!$D$1045/IF(AND(LIQUIDACION!$D$1044&gt;LIQUIDACION!$B$1046,LIQUIDACION!$B$1046&gt;LIQUIDACION!$D$1043),366,365)),0)</f>
        <v>0</v>
      </c>
      <c r="AX311" s="618">
        <f>IF(AX$12=TRUE,(($W311*LIQUIDACION!$L$1047)*LIQUIDACION!$D$1045/IF(AND(LIQUIDACION!$D$1044&gt;LIQUIDACION!$B$1046,LIQUIDACION!$B$1046&gt;LIQUIDACION!$D$1043),366,365)),0)</f>
        <v>0</v>
      </c>
    </row>
    <row r="312" spans="2:50" x14ac:dyDescent="0.25">
      <c r="B312" s="123">
        <v>300</v>
      </c>
      <c r="C312" s="125"/>
      <c r="D312" s="170"/>
      <c r="E312" s="170"/>
      <c r="F312" s="170"/>
      <c r="G312" s="170">
        <f t="shared" si="21"/>
        <v>0</v>
      </c>
      <c r="H312" s="170">
        <f t="shared" si="22"/>
        <v>0</v>
      </c>
      <c r="I312" s="170"/>
      <c r="J312" s="170"/>
      <c r="K312" s="170"/>
      <c r="L312" s="170"/>
      <c r="M312" s="170"/>
      <c r="N312" s="170"/>
      <c r="O312" s="170"/>
      <c r="P312" s="170"/>
      <c r="Q312" s="170"/>
      <c r="R312" s="170"/>
      <c r="S312" s="170"/>
      <c r="T312" s="170"/>
      <c r="U312" s="170"/>
      <c r="V312" s="170"/>
      <c r="W312" s="170"/>
      <c r="X312" s="170"/>
      <c r="Y312" s="170"/>
      <c r="Z312" s="170"/>
      <c r="AA312" s="170"/>
      <c r="AB312" s="415">
        <f t="shared" si="23"/>
        <v>0</v>
      </c>
      <c r="AC312" s="415">
        <f t="shared" si="24"/>
        <v>0</v>
      </c>
      <c r="AE312" s="618">
        <f>IF(AE$12=TRUE,(($D312*LIQUIDACION!$L$1046)*LIQUIDACION!$D$1045/IF(AND(LIQUIDACION!$D$1044&gt;LIQUIDACION!$B$1046,LIQUIDACION!$B$1046&gt;LIQUIDACION!$D$1043),366,365)),0)</f>
        <v>0</v>
      </c>
      <c r="AF312" s="618">
        <f>IF(AF$12=TRUE,(($E312*LIQUIDACION!$L$1046)*LIQUIDACION!$D$1045/IF(AND(LIQUIDACION!$D$1044&gt;LIQUIDACION!$B$1046,LIQUIDACION!$B$1046&gt;LIQUIDACION!$D$1043),366,365)),0)</f>
        <v>0</v>
      </c>
      <c r="AG312" s="618">
        <f>IF(AG$12=TRUE,(($F312*LIQUIDACION!$L$1046)*LIQUIDACION!$D$1045/IF(AND(LIQUIDACION!$D$1044&gt;LIQUIDACION!$B$1046,LIQUIDACION!$B$1046&gt;LIQUIDACION!$D$1043),366,365)),0)</f>
        <v>0</v>
      </c>
      <c r="AH312" s="618">
        <f>IF(AH$12=TRUE,(($G312*LIQUIDACION!$L$1046)*LIQUIDACION!$D$1045/IF(AND(LIQUIDACION!$D$1044&gt;LIQUIDACION!$B$1046,LIQUIDACION!$B$1046&gt;LIQUIDACION!$D$1043),366,365)),0)</f>
        <v>0</v>
      </c>
      <c r="AI312" s="618">
        <f>IF(AI$12=TRUE,(($H312*LIQUIDACION!$L$1047)*LIQUIDACION!$D$1045/IF(AND(LIQUIDACION!$D$1044&gt;LIQUIDACION!$B$1046,LIQUIDACION!$B$1046&gt;LIQUIDACION!$D$1043),366,365)),0)</f>
        <v>0</v>
      </c>
      <c r="AJ312" s="618">
        <f>IF(AJ$12=TRUE,(($I312*LIQUIDACION!$L$1047)*LIQUIDACION!$D$1045/IF(AND(LIQUIDACION!$D$1044&gt;LIQUIDACION!$B$1046,LIQUIDACION!$B$1046&gt;LIQUIDACION!$D$1043),366,365)),0)</f>
        <v>0</v>
      </c>
      <c r="AK312" s="618">
        <f>IF(AK$12=TRUE,(($J312*LIQUIDACION!$L$1047)*LIQUIDACION!$D$1045/IF(AND(LIQUIDACION!$D$1044&gt;LIQUIDACION!$B$1046,LIQUIDACION!$B$1046&gt;LIQUIDACION!$D$1043),366,365)),0)</f>
        <v>0</v>
      </c>
      <c r="AL312" s="618">
        <f>IF(AL$12=TRUE,(($K312*LIQUIDACION!$L$1047)*LIQUIDACION!$D$1045/IF(AND(LIQUIDACION!$D$1044&gt;LIQUIDACION!$B$1046,LIQUIDACION!$B$1046&gt;LIQUIDACION!$D$1043),366,365)),0)</f>
        <v>0</v>
      </c>
      <c r="AM312" s="618">
        <f>IF(AM$12=TRUE,(($L312*LIQUIDACION!$L$1047)*LIQUIDACION!$D$1045/IF(AND(LIQUIDACION!$D$1044&gt;LIQUIDACION!$B$1046,LIQUIDACION!$B$1046&gt;LIQUIDACION!$D$1043),366,365)),0)</f>
        <v>0</v>
      </c>
      <c r="AN312" s="618">
        <f>IF(AN$12=TRUE,(($M312*LIQUIDACION!$L$1047)*LIQUIDACION!$D$1045/IF(AND(LIQUIDACION!$D$1044&gt;LIQUIDACION!$B$1046,LIQUIDACION!$B$1046&gt;LIQUIDACION!$D$1043),366,365)),0)</f>
        <v>0</v>
      </c>
      <c r="AO312" s="618">
        <f>IF(AO$12=TRUE,(($N312*LIQUIDACION!$L$1047)*LIQUIDACION!$D$1045/IF(AND(LIQUIDACION!$D$1044&gt;LIQUIDACION!$B$1046,LIQUIDACION!$B$1046&gt;LIQUIDACION!$D$1043),366,365)),0)</f>
        <v>0</v>
      </c>
      <c r="AP312" s="618">
        <f>IF(AP$12=TRUE,(($O312*LIQUIDACION!$L$1047)*LIQUIDACION!$D$1045/IF(AND(LIQUIDACION!$D$1044&gt;LIQUIDACION!$B$1046,LIQUIDACION!$B$1046&gt;LIQUIDACION!$D$1043),366,365)),0)</f>
        <v>0</v>
      </c>
      <c r="AQ312" s="618">
        <f>IF(AQ$12=TRUE,(($P312*LIQUIDACION!$L$1047)*LIQUIDACION!$D$1045/IF(AND(LIQUIDACION!$D$1044&gt;LIQUIDACION!$B$1046,LIQUIDACION!$B$1046&gt;LIQUIDACION!$D$1043),366,365)),0)</f>
        <v>0</v>
      </c>
      <c r="AR312" s="618">
        <f>IF(AR$12=TRUE,(($Q312*LIQUIDACION!$L$1047)*LIQUIDACION!$D$1045/IF(AND(LIQUIDACION!$D$1044&gt;LIQUIDACION!$B$1046,LIQUIDACION!$B$1046&gt;LIQUIDACION!$D$1043),366,365)),0)</f>
        <v>0</v>
      </c>
      <c r="AS312" s="618">
        <f>IF(AS$12=TRUE,(($R312*LIQUIDACION!$L$1047)*LIQUIDACION!$D$1045/IF(AND(LIQUIDACION!$D$1044&gt;LIQUIDACION!$B$1046,LIQUIDACION!$B$1046&gt;LIQUIDACION!$D$1043),366,365)),0)</f>
        <v>0</v>
      </c>
      <c r="AT312" s="618">
        <f>IF(AT$12=TRUE,(($S312*LIQUIDACION!$L$1047)*LIQUIDACION!$D$1045/IF(AND(LIQUIDACION!$D$1044&gt;LIQUIDACION!$B$1046,LIQUIDACION!$B$1046&gt;LIQUIDACION!$D$1043),366,365)),0)</f>
        <v>0</v>
      </c>
      <c r="AU312" s="618">
        <f>IF(AU$12=TRUE,(($T312*LIQUIDACION!$L$1047)*LIQUIDACION!$D$1045/IF(AND(LIQUIDACION!$D$1044&gt;LIQUIDACION!$B$1046,LIQUIDACION!$B$1046&gt;LIQUIDACION!$D$1043),366,365)),0)</f>
        <v>0</v>
      </c>
      <c r="AV312" s="618">
        <f>IF(AV$12=TRUE,(($U312*LIQUIDACION!$L$1047)*LIQUIDACION!$D$1045/IF(AND(LIQUIDACION!$D$1044&gt;LIQUIDACION!$B$1046,LIQUIDACION!$B$1046&gt;LIQUIDACION!$D$1043),366,365)),0)</f>
        <v>0</v>
      </c>
      <c r="AW312" s="618">
        <f>IF(AW$12=TRUE,(($V312*LIQUIDACION!$L$1047)*LIQUIDACION!$D$1045/IF(AND(LIQUIDACION!$D$1044&gt;LIQUIDACION!$B$1046,LIQUIDACION!$B$1046&gt;LIQUIDACION!$D$1043),366,365)),0)</f>
        <v>0</v>
      </c>
      <c r="AX312" s="618">
        <f>IF(AX$12=TRUE,(($W312*LIQUIDACION!$L$1047)*LIQUIDACION!$D$1045/IF(AND(LIQUIDACION!$D$1044&gt;LIQUIDACION!$B$1046,LIQUIDACION!$B$1046&gt;LIQUIDACION!$D$1043),366,365)),0)</f>
        <v>0</v>
      </c>
    </row>
    <row r="313" spans="2:50" x14ac:dyDescent="0.25">
      <c r="B313" s="121">
        <v>301</v>
      </c>
      <c r="C313" s="125"/>
      <c r="D313" s="170"/>
      <c r="E313" s="170"/>
      <c r="F313" s="170"/>
      <c r="G313" s="170">
        <f t="shared" si="21"/>
        <v>0</v>
      </c>
      <c r="H313" s="170">
        <f t="shared" si="22"/>
        <v>0</v>
      </c>
      <c r="I313" s="170"/>
      <c r="J313" s="170"/>
      <c r="K313" s="170"/>
      <c r="L313" s="170"/>
      <c r="M313" s="170"/>
      <c r="N313" s="170"/>
      <c r="O313" s="170"/>
      <c r="P313" s="170"/>
      <c r="Q313" s="170"/>
      <c r="R313" s="170"/>
      <c r="S313" s="170"/>
      <c r="T313" s="170"/>
      <c r="U313" s="170"/>
      <c r="V313" s="170"/>
      <c r="W313" s="170"/>
      <c r="X313" s="170"/>
      <c r="Y313" s="170"/>
      <c r="Z313" s="170"/>
      <c r="AA313" s="170"/>
      <c r="AB313" s="415">
        <f t="shared" si="23"/>
        <v>0</v>
      </c>
      <c r="AC313" s="415">
        <f t="shared" si="24"/>
        <v>0</v>
      </c>
      <c r="AE313" s="618">
        <f>IF(AE$12=TRUE,(($D313*LIQUIDACION!$L$1046)*LIQUIDACION!$D$1045/IF(AND(LIQUIDACION!$D$1044&gt;LIQUIDACION!$B$1046,LIQUIDACION!$B$1046&gt;LIQUIDACION!$D$1043),366,365)),0)</f>
        <v>0</v>
      </c>
      <c r="AF313" s="618">
        <f>IF(AF$12=TRUE,(($E313*LIQUIDACION!$L$1046)*LIQUIDACION!$D$1045/IF(AND(LIQUIDACION!$D$1044&gt;LIQUIDACION!$B$1046,LIQUIDACION!$B$1046&gt;LIQUIDACION!$D$1043),366,365)),0)</f>
        <v>0</v>
      </c>
      <c r="AG313" s="618">
        <f>IF(AG$12=TRUE,(($F313*LIQUIDACION!$L$1046)*LIQUIDACION!$D$1045/IF(AND(LIQUIDACION!$D$1044&gt;LIQUIDACION!$B$1046,LIQUIDACION!$B$1046&gt;LIQUIDACION!$D$1043),366,365)),0)</f>
        <v>0</v>
      </c>
      <c r="AH313" s="618">
        <f>IF(AH$12=TRUE,(($G313*LIQUIDACION!$L$1046)*LIQUIDACION!$D$1045/IF(AND(LIQUIDACION!$D$1044&gt;LIQUIDACION!$B$1046,LIQUIDACION!$B$1046&gt;LIQUIDACION!$D$1043),366,365)),0)</f>
        <v>0</v>
      </c>
      <c r="AI313" s="618">
        <f>IF(AI$12=TRUE,(($H313*LIQUIDACION!$L$1047)*LIQUIDACION!$D$1045/IF(AND(LIQUIDACION!$D$1044&gt;LIQUIDACION!$B$1046,LIQUIDACION!$B$1046&gt;LIQUIDACION!$D$1043),366,365)),0)</f>
        <v>0</v>
      </c>
      <c r="AJ313" s="618">
        <f>IF(AJ$12=TRUE,(($I313*LIQUIDACION!$L$1047)*LIQUIDACION!$D$1045/IF(AND(LIQUIDACION!$D$1044&gt;LIQUIDACION!$B$1046,LIQUIDACION!$B$1046&gt;LIQUIDACION!$D$1043),366,365)),0)</f>
        <v>0</v>
      </c>
      <c r="AK313" s="618">
        <f>IF(AK$12=TRUE,(($J313*LIQUIDACION!$L$1047)*LIQUIDACION!$D$1045/IF(AND(LIQUIDACION!$D$1044&gt;LIQUIDACION!$B$1046,LIQUIDACION!$B$1046&gt;LIQUIDACION!$D$1043),366,365)),0)</f>
        <v>0</v>
      </c>
      <c r="AL313" s="618">
        <f>IF(AL$12=TRUE,(($K313*LIQUIDACION!$L$1047)*LIQUIDACION!$D$1045/IF(AND(LIQUIDACION!$D$1044&gt;LIQUIDACION!$B$1046,LIQUIDACION!$B$1046&gt;LIQUIDACION!$D$1043),366,365)),0)</f>
        <v>0</v>
      </c>
      <c r="AM313" s="618">
        <f>IF(AM$12=TRUE,(($L313*LIQUIDACION!$L$1047)*LIQUIDACION!$D$1045/IF(AND(LIQUIDACION!$D$1044&gt;LIQUIDACION!$B$1046,LIQUIDACION!$B$1046&gt;LIQUIDACION!$D$1043),366,365)),0)</f>
        <v>0</v>
      </c>
      <c r="AN313" s="618">
        <f>IF(AN$12=TRUE,(($M313*LIQUIDACION!$L$1047)*LIQUIDACION!$D$1045/IF(AND(LIQUIDACION!$D$1044&gt;LIQUIDACION!$B$1046,LIQUIDACION!$B$1046&gt;LIQUIDACION!$D$1043),366,365)),0)</f>
        <v>0</v>
      </c>
      <c r="AO313" s="618">
        <f>IF(AO$12=TRUE,(($N313*LIQUIDACION!$L$1047)*LIQUIDACION!$D$1045/IF(AND(LIQUIDACION!$D$1044&gt;LIQUIDACION!$B$1046,LIQUIDACION!$B$1046&gt;LIQUIDACION!$D$1043),366,365)),0)</f>
        <v>0</v>
      </c>
      <c r="AP313" s="618">
        <f>IF(AP$12=TRUE,(($O313*LIQUIDACION!$L$1047)*LIQUIDACION!$D$1045/IF(AND(LIQUIDACION!$D$1044&gt;LIQUIDACION!$B$1046,LIQUIDACION!$B$1046&gt;LIQUIDACION!$D$1043),366,365)),0)</f>
        <v>0</v>
      </c>
      <c r="AQ313" s="618">
        <f>IF(AQ$12=TRUE,(($P313*LIQUIDACION!$L$1047)*LIQUIDACION!$D$1045/IF(AND(LIQUIDACION!$D$1044&gt;LIQUIDACION!$B$1046,LIQUIDACION!$B$1046&gt;LIQUIDACION!$D$1043),366,365)),0)</f>
        <v>0</v>
      </c>
      <c r="AR313" s="618">
        <f>IF(AR$12=TRUE,(($Q313*LIQUIDACION!$L$1047)*LIQUIDACION!$D$1045/IF(AND(LIQUIDACION!$D$1044&gt;LIQUIDACION!$B$1046,LIQUIDACION!$B$1046&gt;LIQUIDACION!$D$1043),366,365)),0)</f>
        <v>0</v>
      </c>
      <c r="AS313" s="618">
        <f>IF(AS$12=TRUE,(($R313*LIQUIDACION!$L$1047)*LIQUIDACION!$D$1045/IF(AND(LIQUIDACION!$D$1044&gt;LIQUIDACION!$B$1046,LIQUIDACION!$B$1046&gt;LIQUIDACION!$D$1043),366,365)),0)</f>
        <v>0</v>
      </c>
      <c r="AT313" s="618">
        <f>IF(AT$12=TRUE,(($S313*LIQUIDACION!$L$1047)*LIQUIDACION!$D$1045/IF(AND(LIQUIDACION!$D$1044&gt;LIQUIDACION!$B$1046,LIQUIDACION!$B$1046&gt;LIQUIDACION!$D$1043),366,365)),0)</f>
        <v>0</v>
      </c>
      <c r="AU313" s="618">
        <f>IF(AU$12=TRUE,(($T313*LIQUIDACION!$L$1047)*LIQUIDACION!$D$1045/IF(AND(LIQUIDACION!$D$1044&gt;LIQUIDACION!$B$1046,LIQUIDACION!$B$1046&gt;LIQUIDACION!$D$1043),366,365)),0)</f>
        <v>0</v>
      </c>
      <c r="AV313" s="618">
        <f>IF(AV$12=TRUE,(($U313*LIQUIDACION!$L$1047)*LIQUIDACION!$D$1045/IF(AND(LIQUIDACION!$D$1044&gt;LIQUIDACION!$B$1046,LIQUIDACION!$B$1046&gt;LIQUIDACION!$D$1043),366,365)),0)</f>
        <v>0</v>
      </c>
      <c r="AW313" s="618">
        <f>IF(AW$12=TRUE,(($V313*LIQUIDACION!$L$1047)*LIQUIDACION!$D$1045/IF(AND(LIQUIDACION!$D$1044&gt;LIQUIDACION!$B$1046,LIQUIDACION!$B$1046&gt;LIQUIDACION!$D$1043),366,365)),0)</f>
        <v>0</v>
      </c>
      <c r="AX313" s="618">
        <f>IF(AX$12=TRUE,(($W313*LIQUIDACION!$L$1047)*LIQUIDACION!$D$1045/IF(AND(LIQUIDACION!$D$1044&gt;LIQUIDACION!$B$1046,LIQUIDACION!$B$1046&gt;LIQUIDACION!$D$1043),366,365)),0)</f>
        <v>0</v>
      </c>
    </row>
    <row r="314" spans="2:50" x14ac:dyDescent="0.25">
      <c r="B314" s="123">
        <v>302</v>
      </c>
      <c r="C314" s="125"/>
      <c r="D314" s="170"/>
      <c r="E314" s="170"/>
      <c r="F314" s="170"/>
      <c r="G314" s="170">
        <f t="shared" si="21"/>
        <v>0</v>
      </c>
      <c r="H314" s="170">
        <f t="shared" si="22"/>
        <v>0</v>
      </c>
      <c r="I314" s="170"/>
      <c r="J314" s="170"/>
      <c r="K314" s="170"/>
      <c r="L314" s="170"/>
      <c r="M314" s="170"/>
      <c r="N314" s="170"/>
      <c r="O314" s="170"/>
      <c r="P314" s="170"/>
      <c r="Q314" s="170"/>
      <c r="R314" s="170"/>
      <c r="S314" s="170"/>
      <c r="T314" s="170"/>
      <c r="U314" s="170"/>
      <c r="V314" s="170"/>
      <c r="W314" s="170"/>
      <c r="X314" s="170"/>
      <c r="Y314" s="170"/>
      <c r="Z314" s="170"/>
      <c r="AA314" s="170"/>
      <c r="AB314" s="415">
        <f t="shared" si="23"/>
        <v>0</v>
      </c>
      <c r="AC314" s="415">
        <f t="shared" si="24"/>
        <v>0</v>
      </c>
      <c r="AE314" s="618">
        <f>IF(AE$12=TRUE,(($D314*LIQUIDACION!$L$1046)*LIQUIDACION!$D$1045/IF(AND(LIQUIDACION!$D$1044&gt;LIQUIDACION!$B$1046,LIQUIDACION!$B$1046&gt;LIQUIDACION!$D$1043),366,365)),0)</f>
        <v>0</v>
      </c>
      <c r="AF314" s="618">
        <f>IF(AF$12=TRUE,(($E314*LIQUIDACION!$L$1046)*LIQUIDACION!$D$1045/IF(AND(LIQUIDACION!$D$1044&gt;LIQUIDACION!$B$1046,LIQUIDACION!$B$1046&gt;LIQUIDACION!$D$1043),366,365)),0)</f>
        <v>0</v>
      </c>
      <c r="AG314" s="618">
        <f>IF(AG$12=TRUE,(($F314*LIQUIDACION!$L$1046)*LIQUIDACION!$D$1045/IF(AND(LIQUIDACION!$D$1044&gt;LIQUIDACION!$B$1046,LIQUIDACION!$B$1046&gt;LIQUIDACION!$D$1043),366,365)),0)</f>
        <v>0</v>
      </c>
      <c r="AH314" s="618">
        <f>IF(AH$12=TRUE,(($G314*LIQUIDACION!$L$1046)*LIQUIDACION!$D$1045/IF(AND(LIQUIDACION!$D$1044&gt;LIQUIDACION!$B$1046,LIQUIDACION!$B$1046&gt;LIQUIDACION!$D$1043),366,365)),0)</f>
        <v>0</v>
      </c>
      <c r="AI314" s="618">
        <f>IF(AI$12=TRUE,(($H314*LIQUIDACION!$L$1047)*LIQUIDACION!$D$1045/IF(AND(LIQUIDACION!$D$1044&gt;LIQUIDACION!$B$1046,LIQUIDACION!$B$1046&gt;LIQUIDACION!$D$1043),366,365)),0)</f>
        <v>0</v>
      </c>
      <c r="AJ314" s="618">
        <f>IF(AJ$12=TRUE,(($I314*LIQUIDACION!$L$1047)*LIQUIDACION!$D$1045/IF(AND(LIQUIDACION!$D$1044&gt;LIQUIDACION!$B$1046,LIQUIDACION!$B$1046&gt;LIQUIDACION!$D$1043),366,365)),0)</f>
        <v>0</v>
      </c>
      <c r="AK314" s="618">
        <f>IF(AK$12=TRUE,(($J314*LIQUIDACION!$L$1047)*LIQUIDACION!$D$1045/IF(AND(LIQUIDACION!$D$1044&gt;LIQUIDACION!$B$1046,LIQUIDACION!$B$1046&gt;LIQUIDACION!$D$1043),366,365)),0)</f>
        <v>0</v>
      </c>
      <c r="AL314" s="618">
        <f>IF(AL$12=TRUE,(($K314*LIQUIDACION!$L$1047)*LIQUIDACION!$D$1045/IF(AND(LIQUIDACION!$D$1044&gt;LIQUIDACION!$B$1046,LIQUIDACION!$B$1046&gt;LIQUIDACION!$D$1043),366,365)),0)</f>
        <v>0</v>
      </c>
      <c r="AM314" s="618">
        <f>IF(AM$12=TRUE,(($L314*LIQUIDACION!$L$1047)*LIQUIDACION!$D$1045/IF(AND(LIQUIDACION!$D$1044&gt;LIQUIDACION!$B$1046,LIQUIDACION!$B$1046&gt;LIQUIDACION!$D$1043),366,365)),0)</f>
        <v>0</v>
      </c>
      <c r="AN314" s="618">
        <f>IF(AN$12=TRUE,(($M314*LIQUIDACION!$L$1047)*LIQUIDACION!$D$1045/IF(AND(LIQUIDACION!$D$1044&gt;LIQUIDACION!$B$1046,LIQUIDACION!$B$1046&gt;LIQUIDACION!$D$1043),366,365)),0)</f>
        <v>0</v>
      </c>
      <c r="AO314" s="618">
        <f>IF(AO$12=TRUE,(($N314*LIQUIDACION!$L$1047)*LIQUIDACION!$D$1045/IF(AND(LIQUIDACION!$D$1044&gt;LIQUIDACION!$B$1046,LIQUIDACION!$B$1046&gt;LIQUIDACION!$D$1043),366,365)),0)</f>
        <v>0</v>
      </c>
      <c r="AP314" s="618">
        <f>IF(AP$12=TRUE,(($O314*LIQUIDACION!$L$1047)*LIQUIDACION!$D$1045/IF(AND(LIQUIDACION!$D$1044&gt;LIQUIDACION!$B$1046,LIQUIDACION!$B$1046&gt;LIQUIDACION!$D$1043),366,365)),0)</f>
        <v>0</v>
      </c>
      <c r="AQ314" s="618">
        <f>IF(AQ$12=TRUE,(($P314*LIQUIDACION!$L$1047)*LIQUIDACION!$D$1045/IF(AND(LIQUIDACION!$D$1044&gt;LIQUIDACION!$B$1046,LIQUIDACION!$B$1046&gt;LIQUIDACION!$D$1043),366,365)),0)</f>
        <v>0</v>
      </c>
      <c r="AR314" s="618">
        <f>IF(AR$12=TRUE,(($Q314*LIQUIDACION!$L$1047)*LIQUIDACION!$D$1045/IF(AND(LIQUIDACION!$D$1044&gt;LIQUIDACION!$B$1046,LIQUIDACION!$B$1046&gt;LIQUIDACION!$D$1043),366,365)),0)</f>
        <v>0</v>
      </c>
      <c r="AS314" s="618">
        <f>IF(AS$12=TRUE,(($R314*LIQUIDACION!$L$1047)*LIQUIDACION!$D$1045/IF(AND(LIQUIDACION!$D$1044&gt;LIQUIDACION!$B$1046,LIQUIDACION!$B$1046&gt;LIQUIDACION!$D$1043),366,365)),0)</f>
        <v>0</v>
      </c>
      <c r="AT314" s="618">
        <f>IF(AT$12=TRUE,(($S314*LIQUIDACION!$L$1047)*LIQUIDACION!$D$1045/IF(AND(LIQUIDACION!$D$1044&gt;LIQUIDACION!$B$1046,LIQUIDACION!$B$1046&gt;LIQUIDACION!$D$1043),366,365)),0)</f>
        <v>0</v>
      </c>
      <c r="AU314" s="618">
        <f>IF(AU$12=TRUE,(($T314*LIQUIDACION!$L$1047)*LIQUIDACION!$D$1045/IF(AND(LIQUIDACION!$D$1044&gt;LIQUIDACION!$B$1046,LIQUIDACION!$B$1046&gt;LIQUIDACION!$D$1043),366,365)),0)</f>
        <v>0</v>
      </c>
      <c r="AV314" s="618">
        <f>IF(AV$12=TRUE,(($U314*LIQUIDACION!$L$1047)*LIQUIDACION!$D$1045/IF(AND(LIQUIDACION!$D$1044&gt;LIQUIDACION!$B$1046,LIQUIDACION!$B$1046&gt;LIQUIDACION!$D$1043),366,365)),0)</f>
        <v>0</v>
      </c>
      <c r="AW314" s="618">
        <f>IF(AW$12=TRUE,(($V314*LIQUIDACION!$L$1047)*LIQUIDACION!$D$1045/IF(AND(LIQUIDACION!$D$1044&gt;LIQUIDACION!$B$1046,LIQUIDACION!$B$1046&gt;LIQUIDACION!$D$1043),366,365)),0)</f>
        <v>0</v>
      </c>
      <c r="AX314" s="618">
        <f>IF(AX$12=TRUE,(($W314*LIQUIDACION!$L$1047)*LIQUIDACION!$D$1045/IF(AND(LIQUIDACION!$D$1044&gt;LIQUIDACION!$B$1046,LIQUIDACION!$B$1046&gt;LIQUIDACION!$D$1043),366,365)),0)</f>
        <v>0</v>
      </c>
    </row>
    <row r="315" spans="2:50" x14ac:dyDescent="0.25">
      <c r="B315" s="121">
        <v>303</v>
      </c>
      <c r="C315" s="125"/>
      <c r="D315" s="170"/>
      <c r="E315" s="170"/>
      <c r="F315" s="170"/>
      <c r="G315" s="170">
        <f t="shared" si="21"/>
        <v>0</v>
      </c>
      <c r="H315" s="170">
        <f t="shared" si="22"/>
        <v>0</v>
      </c>
      <c r="I315" s="170"/>
      <c r="J315" s="170"/>
      <c r="K315" s="170"/>
      <c r="L315" s="170"/>
      <c r="M315" s="170"/>
      <c r="N315" s="170"/>
      <c r="O315" s="170"/>
      <c r="P315" s="170"/>
      <c r="Q315" s="170"/>
      <c r="R315" s="170"/>
      <c r="S315" s="170"/>
      <c r="T315" s="170"/>
      <c r="U315" s="170"/>
      <c r="V315" s="170"/>
      <c r="W315" s="170"/>
      <c r="X315" s="170"/>
      <c r="Y315" s="170"/>
      <c r="Z315" s="170"/>
      <c r="AA315" s="170"/>
      <c r="AB315" s="415">
        <f t="shared" si="23"/>
        <v>0</v>
      </c>
      <c r="AC315" s="415">
        <f t="shared" si="24"/>
        <v>0</v>
      </c>
      <c r="AE315" s="618">
        <f>IF(AE$12=TRUE,(($D315*LIQUIDACION!$L$1046)*LIQUIDACION!$D$1045/IF(AND(LIQUIDACION!$D$1044&gt;LIQUIDACION!$B$1046,LIQUIDACION!$B$1046&gt;LIQUIDACION!$D$1043),366,365)),0)</f>
        <v>0</v>
      </c>
      <c r="AF315" s="618">
        <f>IF(AF$12=TRUE,(($E315*LIQUIDACION!$L$1046)*LIQUIDACION!$D$1045/IF(AND(LIQUIDACION!$D$1044&gt;LIQUIDACION!$B$1046,LIQUIDACION!$B$1046&gt;LIQUIDACION!$D$1043),366,365)),0)</f>
        <v>0</v>
      </c>
      <c r="AG315" s="618">
        <f>IF(AG$12=TRUE,(($F315*LIQUIDACION!$L$1046)*LIQUIDACION!$D$1045/IF(AND(LIQUIDACION!$D$1044&gt;LIQUIDACION!$B$1046,LIQUIDACION!$B$1046&gt;LIQUIDACION!$D$1043),366,365)),0)</f>
        <v>0</v>
      </c>
      <c r="AH315" s="618">
        <f>IF(AH$12=TRUE,(($G315*LIQUIDACION!$L$1046)*LIQUIDACION!$D$1045/IF(AND(LIQUIDACION!$D$1044&gt;LIQUIDACION!$B$1046,LIQUIDACION!$B$1046&gt;LIQUIDACION!$D$1043),366,365)),0)</f>
        <v>0</v>
      </c>
      <c r="AI315" s="618">
        <f>IF(AI$12=TRUE,(($H315*LIQUIDACION!$L$1047)*LIQUIDACION!$D$1045/IF(AND(LIQUIDACION!$D$1044&gt;LIQUIDACION!$B$1046,LIQUIDACION!$B$1046&gt;LIQUIDACION!$D$1043),366,365)),0)</f>
        <v>0</v>
      </c>
      <c r="AJ315" s="618">
        <f>IF(AJ$12=TRUE,(($I315*LIQUIDACION!$L$1047)*LIQUIDACION!$D$1045/IF(AND(LIQUIDACION!$D$1044&gt;LIQUIDACION!$B$1046,LIQUIDACION!$B$1046&gt;LIQUIDACION!$D$1043),366,365)),0)</f>
        <v>0</v>
      </c>
      <c r="AK315" s="618">
        <f>IF(AK$12=TRUE,(($J315*LIQUIDACION!$L$1047)*LIQUIDACION!$D$1045/IF(AND(LIQUIDACION!$D$1044&gt;LIQUIDACION!$B$1046,LIQUIDACION!$B$1046&gt;LIQUIDACION!$D$1043),366,365)),0)</f>
        <v>0</v>
      </c>
      <c r="AL315" s="618">
        <f>IF(AL$12=TRUE,(($K315*LIQUIDACION!$L$1047)*LIQUIDACION!$D$1045/IF(AND(LIQUIDACION!$D$1044&gt;LIQUIDACION!$B$1046,LIQUIDACION!$B$1046&gt;LIQUIDACION!$D$1043),366,365)),0)</f>
        <v>0</v>
      </c>
      <c r="AM315" s="618">
        <f>IF(AM$12=TRUE,(($L315*LIQUIDACION!$L$1047)*LIQUIDACION!$D$1045/IF(AND(LIQUIDACION!$D$1044&gt;LIQUIDACION!$B$1046,LIQUIDACION!$B$1046&gt;LIQUIDACION!$D$1043),366,365)),0)</f>
        <v>0</v>
      </c>
      <c r="AN315" s="618">
        <f>IF(AN$12=TRUE,(($M315*LIQUIDACION!$L$1047)*LIQUIDACION!$D$1045/IF(AND(LIQUIDACION!$D$1044&gt;LIQUIDACION!$B$1046,LIQUIDACION!$B$1046&gt;LIQUIDACION!$D$1043),366,365)),0)</f>
        <v>0</v>
      </c>
      <c r="AO315" s="618">
        <f>IF(AO$12=TRUE,(($N315*LIQUIDACION!$L$1047)*LIQUIDACION!$D$1045/IF(AND(LIQUIDACION!$D$1044&gt;LIQUIDACION!$B$1046,LIQUIDACION!$B$1046&gt;LIQUIDACION!$D$1043),366,365)),0)</f>
        <v>0</v>
      </c>
      <c r="AP315" s="618">
        <f>IF(AP$12=TRUE,(($O315*LIQUIDACION!$L$1047)*LIQUIDACION!$D$1045/IF(AND(LIQUIDACION!$D$1044&gt;LIQUIDACION!$B$1046,LIQUIDACION!$B$1046&gt;LIQUIDACION!$D$1043),366,365)),0)</f>
        <v>0</v>
      </c>
      <c r="AQ315" s="618">
        <f>IF(AQ$12=TRUE,(($P315*LIQUIDACION!$L$1047)*LIQUIDACION!$D$1045/IF(AND(LIQUIDACION!$D$1044&gt;LIQUIDACION!$B$1046,LIQUIDACION!$B$1046&gt;LIQUIDACION!$D$1043),366,365)),0)</f>
        <v>0</v>
      </c>
      <c r="AR315" s="618">
        <f>IF(AR$12=TRUE,(($Q315*LIQUIDACION!$L$1047)*LIQUIDACION!$D$1045/IF(AND(LIQUIDACION!$D$1044&gt;LIQUIDACION!$B$1046,LIQUIDACION!$B$1046&gt;LIQUIDACION!$D$1043),366,365)),0)</f>
        <v>0</v>
      </c>
      <c r="AS315" s="618">
        <f>IF(AS$12=TRUE,(($R315*LIQUIDACION!$L$1047)*LIQUIDACION!$D$1045/IF(AND(LIQUIDACION!$D$1044&gt;LIQUIDACION!$B$1046,LIQUIDACION!$B$1046&gt;LIQUIDACION!$D$1043),366,365)),0)</f>
        <v>0</v>
      </c>
      <c r="AT315" s="618">
        <f>IF(AT$12=TRUE,(($S315*LIQUIDACION!$L$1047)*LIQUIDACION!$D$1045/IF(AND(LIQUIDACION!$D$1044&gt;LIQUIDACION!$B$1046,LIQUIDACION!$B$1046&gt;LIQUIDACION!$D$1043),366,365)),0)</f>
        <v>0</v>
      </c>
      <c r="AU315" s="618">
        <f>IF(AU$12=TRUE,(($T315*LIQUIDACION!$L$1047)*LIQUIDACION!$D$1045/IF(AND(LIQUIDACION!$D$1044&gt;LIQUIDACION!$B$1046,LIQUIDACION!$B$1046&gt;LIQUIDACION!$D$1043),366,365)),0)</f>
        <v>0</v>
      </c>
      <c r="AV315" s="618">
        <f>IF(AV$12=TRUE,(($U315*LIQUIDACION!$L$1047)*LIQUIDACION!$D$1045/IF(AND(LIQUIDACION!$D$1044&gt;LIQUIDACION!$B$1046,LIQUIDACION!$B$1046&gt;LIQUIDACION!$D$1043),366,365)),0)</f>
        <v>0</v>
      </c>
      <c r="AW315" s="618">
        <f>IF(AW$12=TRUE,(($V315*LIQUIDACION!$L$1047)*LIQUIDACION!$D$1045/IF(AND(LIQUIDACION!$D$1044&gt;LIQUIDACION!$B$1046,LIQUIDACION!$B$1046&gt;LIQUIDACION!$D$1043),366,365)),0)</f>
        <v>0</v>
      </c>
      <c r="AX315" s="618">
        <f>IF(AX$12=TRUE,(($W315*LIQUIDACION!$L$1047)*LIQUIDACION!$D$1045/IF(AND(LIQUIDACION!$D$1044&gt;LIQUIDACION!$B$1046,LIQUIDACION!$B$1046&gt;LIQUIDACION!$D$1043),366,365)),0)</f>
        <v>0</v>
      </c>
    </row>
    <row r="316" spans="2:50" x14ac:dyDescent="0.25">
      <c r="B316" s="123">
        <v>304</v>
      </c>
      <c r="C316" s="125"/>
      <c r="D316" s="170"/>
      <c r="E316" s="170"/>
      <c r="F316" s="170"/>
      <c r="G316" s="170">
        <f t="shared" si="21"/>
        <v>0</v>
      </c>
      <c r="H316" s="170">
        <f t="shared" si="22"/>
        <v>0</v>
      </c>
      <c r="I316" s="170"/>
      <c r="J316" s="170"/>
      <c r="K316" s="170"/>
      <c r="L316" s="170"/>
      <c r="M316" s="170"/>
      <c r="N316" s="170"/>
      <c r="O316" s="170"/>
      <c r="P316" s="170"/>
      <c r="Q316" s="170"/>
      <c r="R316" s="170"/>
      <c r="S316" s="170"/>
      <c r="T316" s="170"/>
      <c r="U316" s="170"/>
      <c r="V316" s="170"/>
      <c r="W316" s="170"/>
      <c r="X316" s="170"/>
      <c r="Y316" s="170"/>
      <c r="Z316" s="170"/>
      <c r="AA316" s="170"/>
      <c r="AB316" s="415">
        <f t="shared" si="23"/>
        <v>0</v>
      </c>
      <c r="AC316" s="415">
        <f t="shared" si="24"/>
        <v>0</v>
      </c>
      <c r="AE316" s="618">
        <f>IF(AE$12=TRUE,(($D316*LIQUIDACION!$L$1046)*LIQUIDACION!$D$1045/IF(AND(LIQUIDACION!$D$1044&gt;LIQUIDACION!$B$1046,LIQUIDACION!$B$1046&gt;LIQUIDACION!$D$1043),366,365)),0)</f>
        <v>0</v>
      </c>
      <c r="AF316" s="618">
        <f>IF(AF$12=TRUE,(($E316*LIQUIDACION!$L$1046)*LIQUIDACION!$D$1045/IF(AND(LIQUIDACION!$D$1044&gt;LIQUIDACION!$B$1046,LIQUIDACION!$B$1046&gt;LIQUIDACION!$D$1043),366,365)),0)</f>
        <v>0</v>
      </c>
      <c r="AG316" s="618">
        <f>IF(AG$12=TRUE,(($F316*LIQUIDACION!$L$1046)*LIQUIDACION!$D$1045/IF(AND(LIQUIDACION!$D$1044&gt;LIQUIDACION!$B$1046,LIQUIDACION!$B$1046&gt;LIQUIDACION!$D$1043),366,365)),0)</f>
        <v>0</v>
      </c>
      <c r="AH316" s="618">
        <f>IF(AH$12=TRUE,(($G316*LIQUIDACION!$L$1046)*LIQUIDACION!$D$1045/IF(AND(LIQUIDACION!$D$1044&gt;LIQUIDACION!$B$1046,LIQUIDACION!$B$1046&gt;LIQUIDACION!$D$1043),366,365)),0)</f>
        <v>0</v>
      </c>
      <c r="AI316" s="618">
        <f>IF(AI$12=TRUE,(($H316*LIQUIDACION!$L$1047)*LIQUIDACION!$D$1045/IF(AND(LIQUIDACION!$D$1044&gt;LIQUIDACION!$B$1046,LIQUIDACION!$B$1046&gt;LIQUIDACION!$D$1043),366,365)),0)</f>
        <v>0</v>
      </c>
      <c r="AJ316" s="618">
        <f>IF(AJ$12=TRUE,(($I316*LIQUIDACION!$L$1047)*LIQUIDACION!$D$1045/IF(AND(LIQUIDACION!$D$1044&gt;LIQUIDACION!$B$1046,LIQUIDACION!$B$1046&gt;LIQUIDACION!$D$1043),366,365)),0)</f>
        <v>0</v>
      </c>
      <c r="AK316" s="618">
        <f>IF(AK$12=TRUE,(($J316*LIQUIDACION!$L$1047)*LIQUIDACION!$D$1045/IF(AND(LIQUIDACION!$D$1044&gt;LIQUIDACION!$B$1046,LIQUIDACION!$B$1046&gt;LIQUIDACION!$D$1043),366,365)),0)</f>
        <v>0</v>
      </c>
      <c r="AL316" s="618">
        <f>IF(AL$12=TRUE,(($K316*LIQUIDACION!$L$1047)*LIQUIDACION!$D$1045/IF(AND(LIQUIDACION!$D$1044&gt;LIQUIDACION!$B$1046,LIQUIDACION!$B$1046&gt;LIQUIDACION!$D$1043),366,365)),0)</f>
        <v>0</v>
      </c>
      <c r="AM316" s="618">
        <f>IF(AM$12=TRUE,(($L316*LIQUIDACION!$L$1047)*LIQUIDACION!$D$1045/IF(AND(LIQUIDACION!$D$1044&gt;LIQUIDACION!$B$1046,LIQUIDACION!$B$1046&gt;LIQUIDACION!$D$1043),366,365)),0)</f>
        <v>0</v>
      </c>
      <c r="AN316" s="618">
        <f>IF(AN$12=TRUE,(($M316*LIQUIDACION!$L$1047)*LIQUIDACION!$D$1045/IF(AND(LIQUIDACION!$D$1044&gt;LIQUIDACION!$B$1046,LIQUIDACION!$B$1046&gt;LIQUIDACION!$D$1043),366,365)),0)</f>
        <v>0</v>
      </c>
      <c r="AO316" s="618">
        <f>IF(AO$12=TRUE,(($N316*LIQUIDACION!$L$1047)*LIQUIDACION!$D$1045/IF(AND(LIQUIDACION!$D$1044&gt;LIQUIDACION!$B$1046,LIQUIDACION!$B$1046&gt;LIQUIDACION!$D$1043),366,365)),0)</f>
        <v>0</v>
      </c>
      <c r="AP316" s="618">
        <f>IF(AP$12=TRUE,(($O316*LIQUIDACION!$L$1047)*LIQUIDACION!$D$1045/IF(AND(LIQUIDACION!$D$1044&gt;LIQUIDACION!$B$1046,LIQUIDACION!$B$1046&gt;LIQUIDACION!$D$1043),366,365)),0)</f>
        <v>0</v>
      </c>
      <c r="AQ316" s="618">
        <f>IF(AQ$12=TRUE,(($P316*LIQUIDACION!$L$1047)*LIQUIDACION!$D$1045/IF(AND(LIQUIDACION!$D$1044&gt;LIQUIDACION!$B$1046,LIQUIDACION!$B$1046&gt;LIQUIDACION!$D$1043),366,365)),0)</f>
        <v>0</v>
      </c>
      <c r="AR316" s="618">
        <f>IF(AR$12=TRUE,(($Q316*LIQUIDACION!$L$1047)*LIQUIDACION!$D$1045/IF(AND(LIQUIDACION!$D$1044&gt;LIQUIDACION!$B$1046,LIQUIDACION!$B$1046&gt;LIQUIDACION!$D$1043),366,365)),0)</f>
        <v>0</v>
      </c>
      <c r="AS316" s="618">
        <f>IF(AS$12=TRUE,(($R316*LIQUIDACION!$L$1047)*LIQUIDACION!$D$1045/IF(AND(LIQUIDACION!$D$1044&gt;LIQUIDACION!$B$1046,LIQUIDACION!$B$1046&gt;LIQUIDACION!$D$1043),366,365)),0)</f>
        <v>0</v>
      </c>
      <c r="AT316" s="618">
        <f>IF(AT$12=TRUE,(($S316*LIQUIDACION!$L$1047)*LIQUIDACION!$D$1045/IF(AND(LIQUIDACION!$D$1044&gt;LIQUIDACION!$B$1046,LIQUIDACION!$B$1046&gt;LIQUIDACION!$D$1043),366,365)),0)</f>
        <v>0</v>
      </c>
      <c r="AU316" s="618">
        <f>IF(AU$12=TRUE,(($T316*LIQUIDACION!$L$1047)*LIQUIDACION!$D$1045/IF(AND(LIQUIDACION!$D$1044&gt;LIQUIDACION!$B$1046,LIQUIDACION!$B$1046&gt;LIQUIDACION!$D$1043),366,365)),0)</f>
        <v>0</v>
      </c>
      <c r="AV316" s="618">
        <f>IF(AV$12=TRUE,(($U316*LIQUIDACION!$L$1047)*LIQUIDACION!$D$1045/IF(AND(LIQUIDACION!$D$1044&gt;LIQUIDACION!$B$1046,LIQUIDACION!$B$1046&gt;LIQUIDACION!$D$1043),366,365)),0)</f>
        <v>0</v>
      </c>
      <c r="AW316" s="618">
        <f>IF(AW$12=TRUE,(($V316*LIQUIDACION!$L$1047)*LIQUIDACION!$D$1045/IF(AND(LIQUIDACION!$D$1044&gt;LIQUIDACION!$B$1046,LIQUIDACION!$B$1046&gt;LIQUIDACION!$D$1043),366,365)),0)</f>
        <v>0</v>
      </c>
      <c r="AX316" s="618">
        <f>IF(AX$12=TRUE,(($W316*LIQUIDACION!$L$1047)*LIQUIDACION!$D$1045/IF(AND(LIQUIDACION!$D$1044&gt;LIQUIDACION!$B$1046,LIQUIDACION!$B$1046&gt;LIQUIDACION!$D$1043),366,365)),0)</f>
        <v>0</v>
      </c>
    </row>
    <row r="317" spans="2:50" x14ac:dyDescent="0.25">
      <c r="B317" s="121">
        <v>305</v>
      </c>
      <c r="C317" s="125"/>
      <c r="D317" s="170"/>
      <c r="E317" s="170"/>
      <c r="F317" s="170"/>
      <c r="G317" s="170">
        <f t="shared" si="21"/>
        <v>0</v>
      </c>
      <c r="H317" s="170">
        <f t="shared" si="22"/>
        <v>0</v>
      </c>
      <c r="I317" s="170"/>
      <c r="J317" s="170"/>
      <c r="K317" s="170"/>
      <c r="L317" s="170"/>
      <c r="M317" s="170"/>
      <c r="N317" s="170"/>
      <c r="O317" s="170"/>
      <c r="P317" s="170"/>
      <c r="Q317" s="170"/>
      <c r="R317" s="170"/>
      <c r="S317" s="170"/>
      <c r="T317" s="170"/>
      <c r="U317" s="170"/>
      <c r="V317" s="170"/>
      <c r="W317" s="170"/>
      <c r="X317" s="170"/>
      <c r="Y317" s="170"/>
      <c r="Z317" s="170"/>
      <c r="AA317" s="170"/>
      <c r="AB317" s="415">
        <f t="shared" si="23"/>
        <v>0</v>
      </c>
      <c r="AC317" s="415">
        <f t="shared" si="24"/>
        <v>0</v>
      </c>
      <c r="AE317" s="618">
        <f>IF(AE$12=TRUE,(($D317*LIQUIDACION!$L$1046)*LIQUIDACION!$D$1045/IF(AND(LIQUIDACION!$D$1044&gt;LIQUIDACION!$B$1046,LIQUIDACION!$B$1046&gt;LIQUIDACION!$D$1043),366,365)),0)</f>
        <v>0</v>
      </c>
      <c r="AF317" s="618">
        <f>IF(AF$12=TRUE,(($E317*LIQUIDACION!$L$1046)*LIQUIDACION!$D$1045/IF(AND(LIQUIDACION!$D$1044&gt;LIQUIDACION!$B$1046,LIQUIDACION!$B$1046&gt;LIQUIDACION!$D$1043),366,365)),0)</f>
        <v>0</v>
      </c>
      <c r="AG317" s="618">
        <f>IF(AG$12=TRUE,(($F317*LIQUIDACION!$L$1046)*LIQUIDACION!$D$1045/IF(AND(LIQUIDACION!$D$1044&gt;LIQUIDACION!$B$1046,LIQUIDACION!$B$1046&gt;LIQUIDACION!$D$1043),366,365)),0)</f>
        <v>0</v>
      </c>
      <c r="AH317" s="618">
        <f>IF(AH$12=TRUE,(($G317*LIQUIDACION!$L$1046)*LIQUIDACION!$D$1045/IF(AND(LIQUIDACION!$D$1044&gt;LIQUIDACION!$B$1046,LIQUIDACION!$B$1046&gt;LIQUIDACION!$D$1043),366,365)),0)</f>
        <v>0</v>
      </c>
      <c r="AI317" s="618">
        <f>IF(AI$12=TRUE,(($H317*LIQUIDACION!$L$1047)*LIQUIDACION!$D$1045/IF(AND(LIQUIDACION!$D$1044&gt;LIQUIDACION!$B$1046,LIQUIDACION!$B$1046&gt;LIQUIDACION!$D$1043),366,365)),0)</f>
        <v>0</v>
      </c>
      <c r="AJ317" s="618">
        <f>IF(AJ$12=TRUE,(($I317*LIQUIDACION!$L$1047)*LIQUIDACION!$D$1045/IF(AND(LIQUIDACION!$D$1044&gt;LIQUIDACION!$B$1046,LIQUIDACION!$B$1046&gt;LIQUIDACION!$D$1043),366,365)),0)</f>
        <v>0</v>
      </c>
      <c r="AK317" s="618">
        <f>IF(AK$12=TRUE,(($J317*LIQUIDACION!$L$1047)*LIQUIDACION!$D$1045/IF(AND(LIQUIDACION!$D$1044&gt;LIQUIDACION!$B$1046,LIQUIDACION!$B$1046&gt;LIQUIDACION!$D$1043),366,365)),0)</f>
        <v>0</v>
      </c>
      <c r="AL317" s="618">
        <f>IF(AL$12=TRUE,(($K317*LIQUIDACION!$L$1047)*LIQUIDACION!$D$1045/IF(AND(LIQUIDACION!$D$1044&gt;LIQUIDACION!$B$1046,LIQUIDACION!$B$1046&gt;LIQUIDACION!$D$1043),366,365)),0)</f>
        <v>0</v>
      </c>
      <c r="AM317" s="618">
        <f>IF(AM$12=TRUE,(($L317*LIQUIDACION!$L$1047)*LIQUIDACION!$D$1045/IF(AND(LIQUIDACION!$D$1044&gt;LIQUIDACION!$B$1046,LIQUIDACION!$B$1046&gt;LIQUIDACION!$D$1043),366,365)),0)</f>
        <v>0</v>
      </c>
      <c r="AN317" s="618">
        <f>IF(AN$12=TRUE,(($M317*LIQUIDACION!$L$1047)*LIQUIDACION!$D$1045/IF(AND(LIQUIDACION!$D$1044&gt;LIQUIDACION!$B$1046,LIQUIDACION!$B$1046&gt;LIQUIDACION!$D$1043),366,365)),0)</f>
        <v>0</v>
      </c>
      <c r="AO317" s="618">
        <f>IF(AO$12=TRUE,(($N317*LIQUIDACION!$L$1047)*LIQUIDACION!$D$1045/IF(AND(LIQUIDACION!$D$1044&gt;LIQUIDACION!$B$1046,LIQUIDACION!$B$1046&gt;LIQUIDACION!$D$1043),366,365)),0)</f>
        <v>0</v>
      </c>
      <c r="AP317" s="618">
        <f>IF(AP$12=TRUE,(($O317*LIQUIDACION!$L$1047)*LIQUIDACION!$D$1045/IF(AND(LIQUIDACION!$D$1044&gt;LIQUIDACION!$B$1046,LIQUIDACION!$B$1046&gt;LIQUIDACION!$D$1043),366,365)),0)</f>
        <v>0</v>
      </c>
      <c r="AQ317" s="618">
        <f>IF(AQ$12=TRUE,(($P317*LIQUIDACION!$L$1047)*LIQUIDACION!$D$1045/IF(AND(LIQUIDACION!$D$1044&gt;LIQUIDACION!$B$1046,LIQUIDACION!$B$1046&gt;LIQUIDACION!$D$1043),366,365)),0)</f>
        <v>0</v>
      </c>
      <c r="AR317" s="618">
        <f>IF(AR$12=TRUE,(($Q317*LIQUIDACION!$L$1047)*LIQUIDACION!$D$1045/IF(AND(LIQUIDACION!$D$1044&gt;LIQUIDACION!$B$1046,LIQUIDACION!$B$1046&gt;LIQUIDACION!$D$1043),366,365)),0)</f>
        <v>0</v>
      </c>
      <c r="AS317" s="618">
        <f>IF(AS$12=TRUE,(($R317*LIQUIDACION!$L$1047)*LIQUIDACION!$D$1045/IF(AND(LIQUIDACION!$D$1044&gt;LIQUIDACION!$B$1046,LIQUIDACION!$B$1046&gt;LIQUIDACION!$D$1043),366,365)),0)</f>
        <v>0</v>
      </c>
      <c r="AT317" s="618">
        <f>IF(AT$12=TRUE,(($S317*LIQUIDACION!$L$1047)*LIQUIDACION!$D$1045/IF(AND(LIQUIDACION!$D$1044&gt;LIQUIDACION!$B$1046,LIQUIDACION!$B$1046&gt;LIQUIDACION!$D$1043),366,365)),0)</f>
        <v>0</v>
      </c>
      <c r="AU317" s="618">
        <f>IF(AU$12=TRUE,(($T317*LIQUIDACION!$L$1047)*LIQUIDACION!$D$1045/IF(AND(LIQUIDACION!$D$1044&gt;LIQUIDACION!$B$1046,LIQUIDACION!$B$1046&gt;LIQUIDACION!$D$1043),366,365)),0)</f>
        <v>0</v>
      </c>
      <c r="AV317" s="618">
        <f>IF(AV$12=TRUE,(($U317*LIQUIDACION!$L$1047)*LIQUIDACION!$D$1045/IF(AND(LIQUIDACION!$D$1044&gt;LIQUIDACION!$B$1046,LIQUIDACION!$B$1046&gt;LIQUIDACION!$D$1043),366,365)),0)</f>
        <v>0</v>
      </c>
      <c r="AW317" s="618">
        <f>IF(AW$12=TRUE,(($V317*LIQUIDACION!$L$1047)*LIQUIDACION!$D$1045/IF(AND(LIQUIDACION!$D$1044&gt;LIQUIDACION!$B$1046,LIQUIDACION!$B$1046&gt;LIQUIDACION!$D$1043),366,365)),0)</f>
        <v>0</v>
      </c>
      <c r="AX317" s="618">
        <f>IF(AX$12=TRUE,(($W317*LIQUIDACION!$L$1047)*LIQUIDACION!$D$1045/IF(AND(LIQUIDACION!$D$1044&gt;LIQUIDACION!$B$1046,LIQUIDACION!$B$1046&gt;LIQUIDACION!$D$1043),366,365)),0)</f>
        <v>0</v>
      </c>
    </row>
    <row r="318" spans="2:50" x14ac:dyDescent="0.25">
      <c r="B318" s="123">
        <v>306</v>
      </c>
      <c r="C318" s="125"/>
      <c r="D318" s="170"/>
      <c r="E318" s="170"/>
      <c r="F318" s="170"/>
      <c r="G318" s="170">
        <f t="shared" si="21"/>
        <v>0</v>
      </c>
      <c r="H318" s="170">
        <f t="shared" si="22"/>
        <v>0</v>
      </c>
      <c r="I318" s="170"/>
      <c r="J318" s="170"/>
      <c r="K318" s="170"/>
      <c r="L318" s="170"/>
      <c r="M318" s="170"/>
      <c r="N318" s="170"/>
      <c r="O318" s="170"/>
      <c r="P318" s="170"/>
      <c r="Q318" s="170"/>
      <c r="R318" s="170"/>
      <c r="S318" s="170"/>
      <c r="T318" s="170"/>
      <c r="U318" s="170"/>
      <c r="V318" s="170"/>
      <c r="W318" s="170"/>
      <c r="X318" s="170"/>
      <c r="Y318" s="170"/>
      <c r="Z318" s="170"/>
      <c r="AA318" s="170"/>
      <c r="AB318" s="415">
        <f t="shared" si="23"/>
        <v>0</v>
      </c>
      <c r="AC318" s="415">
        <f t="shared" si="24"/>
        <v>0</v>
      </c>
      <c r="AE318" s="618">
        <f>IF(AE$12=TRUE,(($D318*LIQUIDACION!$L$1046)*LIQUIDACION!$D$1045/IF(AND(LIQUIDACION!$D$1044&gt;LIQUIDACION!$B$1046,LIQUIDACION!$B$1046&gt;LIQUIDACION!$D$1043),366,365)),0)</f>
        <v>0</v>
      </c>
      <c r="AF318" s="618">
        <f>IF(AF$12=TRUE,(($E318*LIQUIDACION!$L$1046)*LIQUIDACION!$D$1045/IF(AND(LIQUIDACION!$D$1044&gt;LIQUIDACION!$B$1046,LIQUIDACION!$B$1046&gt;LIQUIDACION!$D$1043),366,365)),0)</f>
        <v>0</v>
      </c>
      <c r="AG318" s="618">
        <f>IF(AG$12=TRUE,(($F318*LIQUIDACION!$L$1046)*LIQUIDACION!$D$1045/IF(AND(LIQUIDACION!$D$1044&gt;LIQUIDACION!$B$1046,LIQUIDACION!$B$1046&gt;LIQUIDACION!$D$1043),366,365)),0)</f>
        <v>0</v>
      </c>
      <c r="AH318" s="618">
        <f>IF(AH$12=TRUE,(($G318*LIQUIDACION!$L$1046)*LIQUIDACION!$D$1045/IF(AND(LIQUIDACION!$D$1044&gt;LIQUIDACION!$B$1046,LIQUIDACION!$B$1046&gt;LIQUIDACION!$D$1043),366,365)),0)</f>
        <v>0</v>
      </c>
      <c r="AI318" s="618">
        <f>IF(AI$12=TRUE,(($H318*LIQUIDACION!$L$1047)*LIQUIDACION!$D$1045/IF(AND(LIQUIDACION!$D$1044&gt;LIQUIDACION!$B$1046,LIQUIDACION!$B$1046&gt;LIQUIDACION!$D$1043),366,365)),0)</f>
        <v>0</v>
      </c>
      <c r="AJ318" s="618">
        <f>IF(AJ$12=TRUE,(($I318*LIQUIDACION!$L$1047)*LIQUIDACION!$D$1045/IF(AND(LIQUIDACION!$D$1044&gt;LIQUIDACION!$B$1046,LIQUIDACION!$B$1046&gt;LIQUIDACION!$D$1043),366,365)),0)</f>
        <v>0</v>
      </c>
      <c r="AK318" s="618">
        <f>IF(AK$12=TRUE,(($J318*LIQUIDACION!$L$1047)*LIQUIDACION!$D$1045/IF(AND(LIQUIDACION!$D$1044&gt;LIQUIDACION!$B$1046,LIQUIDACION!$B$1046&gt;LIQUIDACION!$D$1043),366,365)),0)</f>
        <v>0</v>
      </c>
      <c r="AL318" s="618">
        <f>IF(AL$12=TRUE,(($K318*LIQUIDACION!$L$1047)*LIQUIDACION!$D$1045/IF(AND(LIQUIDACION!$D$1044&gt;LIQUIDACION!$B$1046,LIQUIDACION!$B$1046&gt;LIQUIDACION!$D$1043),366,365)),0)</f>
        <v>0</v>
      </c>
      <c r="AM318" s="618">
        <f>IF(AM$12=TRUE,(($L318*LIQUIDACION!$L$1047)*LIQUIDACION!$D$1045/IF(AND(LIQUIDACION!$D$1044&gt;LIQUIDACION!$B$1046,LIQUIDACION!$B$1046&gt;LIQUIDACION!$D$1043),366,365)),0)</f>
        <v>0</v>
      </c>
      <c r="AN318" s="618">
        <f>IF(AN$12=TRUE,(($M318*LIQUIDACION!$L$1047)*LIQUIDACION!$D$1045/IF(AND(LIQUIDACION!$D$1044&gt;LIQUIDACION!$B$1046,LIQUIDACION!$B$1046&gt;LIQUIDACION!$D$1043),366,365)),0)</f>
        <v>0</v>
      </c>
      <c r="AO318" s="618">
        <f>IF(AO$12=TRUE,(($N318*LIQUIDACION!$L$1047)*LIQUIDACION!$D$1045/IF(AND(LIQUIDACION!$D$1044&gt;LIQUIDACION!$B$1046,LIQUIDACION!$B$1046&gt;LIQUIDACION!$D$1043),366,365)),0)</f>
        <v>0</v>
      </c>
      <c r="AP318" s="618">
        <f>IF(AP$12=TRUE,(($O318*LIQUIDACION!$L$1047)*LIQUIDACION!$D$1045/IF(AND(LIQUIDACION!$D$1044&gt;LIQUIDACION!$B$1046,LIQUIDACION!$B$1046&gt;LIQUIDACION!$D$1043),366,365)),0)</f>
        <v>0</v>
      </c>
      <c r="AQ318" s="618">
        <f>IF(AQ$12=TRUE,(($P318*LIQUIDACION!$L$1047)*LIQUIDACION!$D$1045/IF(AND(LIQUIDACION!$D$1044&gt;LIQUIDACION!$B$1046,LIQUIDACION!$B$1046&gt;LIQUIDACION!$D$1043),366,365)),0)</f>
        <v>0</v>
      </c>
      <c r="AR318" s="618">
        <f>IF(AR$12=TRUE,(($Q318*LIQUIDACION!$L$1047)*LIQUIDACION!$D$1045/IF(AND(LIQUIDACION!$D$1044&gt;LIQUIDACION!$B$1046,LIQUIDACION!$B$1046&gt;LIQUIDACION!$D$1043),366,365)),0)</f>
        <v>0</v>
      </c>
      <c r="AS318" s="618">
        <f>IF(AS$12=TRUE,(($R318*LIQUIDACION!$L$1047)*LIQUIDACION!$D$1045/IF(AND(LIQUIDACION!$D$1044&gt;LIQUIDACION!$B$1046,LIQUIDACION!$B$1046&gt;LIQUIDACION!$D$1043),366,365)),0)</f>
        <v>0</v>
      </c>
      <c r="AT318" s="618">
        <f>IF(AT$12=TRUE,(($S318*LIQUIDACION!$L$1047)*LIQUIDACION!$D$1045/IF(AND(LIQUIDACION!$D$1044&gt;LIQUIDACION!$B$1046,LIQUIDACION!$B$1046&gt;LIQUIDACION!$D$1043),366,365)),0)</f>
        <v>0</v>
      </c>
      <c r="AU318" s="618">
        <f>IF(AU$12=TRUE,(($T318*LIQUIDACION!$L$1047)*LIQUIDACION!$D$1045/IF(AND(LIQUIDACION!$D$1044&gt;LIQUIDACION!$B$1046,LIQUIDACION!$B$1046&gt;LIQUIDACION!$D$1043),366,365)),0)</f>
        <v>0</v>
      </c>
      <c r="AV318" s="618">
        <f>IF(AV$12=TRUE,(($U318*LIQUIDACION!$L$1047)*LIQUIDACION!$D$1045/IF(AND(LIQUIDACION!$D$1044&gt;LIQUIDACION!$B$1046,LIQUIDACION!$B$1046&gt;LIQUIDACION!$D$1043),366,365)),0)</f>
        <v>0</v>
      </c>
      <c r="AW318" s="618">
        <f>IF(AW$12=TRUE,(($V318*LIQUIDACION!$L$1047)*LIQUIDACION!$D$1045/IF(AND(LIQUIDACION!$D$1044&gt;LIQUIDACION!$B$1046,LIQUIDACION!$B$1046&gt;LIQUIDACION!$D$1043),366,365)),0)</f>
        <v>0</v>
      </c>
      <c r="AX318" s="618">
        <f>IF(AX$12=TRUE,(($W318*LIQUIDACION!$L$1047)*LIQUIDACION!$D$1045/IF(AND(LIQUIDACION!$D$1044&gt;LIQUIDACION!$B$1046,LIQUIDACION!$B$1046&gt;LIQUIDACION!$D$1043),366,365)),0)</f>
        <v>0</v>
      </c>
    </row>
    <row r="319" spans="2:50" x14ac:dyDescent="0.25">
      <c r="B319" s="121">
        <v>307</v>
      </c>
      <c r="C319" s="125"/>
      <c r="D319" s="170"/>
      <c r="E319" s="170"/>
      <c r="F319" s="170"/>
      <c r="G319" s="170">
        <f t="shared" si="21"/>
        <v>0</v>
      </c>
      <c r="H319" s="170">
        <f t="shared" si="22"/>
        <v>0</v>
      </c>
      <c r="I319" s="170"/>
      <c r="J319" s="170"/>
      <c r="K319" s="170"/>
      <c r="L319" s="170"/>
      <c r="M319" s="170"/>
      <c r="N319" s="170"/>
      <c r="O319" s="170"/>
      <c r="P319" s="170"/>
      <c r="Q319" s="170"/>
      <c r="R319" s="170"/>
      <c r="S319" s="170"/>
      <c r="T319" s="170"/>
      <c r="U319" s="170"/>
      <c r="V319" s="170"/>
      <c r="W319" s="170"/>
      <c r="X319" s="170"/>
      <c r="Y319" s="170"/>
      <c r="Z319" s="170"/>
      <c r="AA319" s="170"/>
      <c r="AB319" s="415">
        <f t="shared" si="23"/>
        <v>0</v>
      </c>
      <c r="AC319" s="415">
        <f t="shared" si="24"/>
        <v>0</v>
      </c>
      <c r="AE319" s="618">
        <f>IF(AE$12=TRUE,(($D319*LIQUIDACION!$L$1046)*LIQUIDACION!$D$1045/IF(AND(LIQUIDACION!$D$1044&gt;LIQUIDACION!$B$1046,LIQUIDACION!$B$1046&gt;LIQUIDACION!$D$1043),366,365)),0)</f>
        <v>0</v>
      </c>
      <c r="AF319" s="618">
        <f>IF(AF$12=TRUE,(($E319*LIQUIDACION!$L$1046)*LIQUIDACION!$D$1045/IF(AND(LIQUIDACION!$D$1044&gt;LIQUIDACION!$B$1046,LIQUIDACION!$B$1046&gt;LIQUIDACION!$D$1043),366,365)),0)</f>
        <v>0</v>
      </c>
      <c r="AG319" s="618">
        <f>IF(AG$12=TRUE,(($F319*LIQUIDACION!$L$1046)*LIQUIDACION!$D$1045/IF(AND(LIQUIDACION!$D$1044&gt;LIQUIDACION!$B$1046,LIQUIDACION!$B$1046&gt;LIQUIDACION!$D$1043),366,365)),0)</f>
        <v>0</v>
      </c>
      <c r="AH319" s="618">
        <f>IF(AH$12=TRUE,(($G319*LIQUIDACION!$L$1046)*LIQUIDACION!$D$1045/IF(AND(LIQUIDACION!$D$1044&gt;LIQUIDACION!$B$1046,LIQUIDACION!$B$1046&gt;LIQUIDACION!$D$1043),366,365)),0)</f>
        <v>0</v>
      </c>
      <c r="AI319" s="618">
        <f>IF(AI$12=TRUE,(($H319*LIQUIDACION!$L$1047)*LIQUIDACION!$D$1045/IF(AND(LIQUIDACION!$D$1044&gt;LIQUIDACION!$B$1046,LIQUIDACION!$B$1046&gt;LIQUIDACION!$D$1043),366,365)),0)</f>
        <v>0</v>
      </c>
      <c r="AJ319" s="618">
        <f>IF(AJ$12=TRUE,(($I319*LIQUIDACION!$L$1047)*LIQUIDACION!$D$1045/IF(AND(LIQUIDACION!$D$1044&gt;LIQUIDACION!$B$1046,LIQUIDACION!$B$1046&gt;LIQUIDACION!$D$1043),366,365)),0)</f>
        <v>0</v>
      </c>
      <c r="AK319" s="618">
        <f>IF(AK$12=TRUE,(($J319*LIQUIDACION!$L$1047)*LIQUIDACION!$D$1045/IF(AND(LIQUIDACION!$D$1044&gt;LIQUIDACION!$B$1046,LIQUIDACION!$B$1046&gt;LIQUIDACION!$D$1043),366,365)),0)</f>
        <v>0</v>
      </c>
      <c r="AL319" s="618">
        <f>IF(AL$12=TRUE,(($K319*LIQUIDACION!$L$1047)*LIQUIDACION!$D$1045/IF(AND(LIQUIDACION!$D$1044&gt;LIQUIDACION!$B$1046,LIQUIDACION!$B$1046&gt;LIQUIDACION!$D$1043),366,365)),0)</f>
        <v>0</v>
      </c>
      <c r="AM319" s="618">
        <f>IF(AM$12=TRUE,(($L319*LIQUIDACION!$L$1047)*LIQUIDACION!$D$1045/IF(AND(LIQUIDACION!$D$1044&gt;LIQUIDACION!$B$1046,LIQUIDACION!$B$1046&gt;LIQUIDACION!$D$1043),366,365)),0)</f>
        <v>0</v>
      </c>
      <c r="AN319" s="618">
        <f>IF(AN$12=TRUE,(($M319*LIQUIDACION!$L$1047)*LIQUIDACION!$D$1045/IF(AND(LIQUIDACION!$D$1044&gt;LIQUIDACION!$B$1046,LIQUIDACION!$B$1046&gt;LIQUIDACION!$D$1043),366,365)),0)</f>
        <v>0</v>
      </c>
      <c r="AO319" s="618">
        <f>IF(AO$12=TRUE,(($N319*LIQUIDACION!$L$1047)*LIQUIDACION!$D$1045/IF(AND(LIQUIDACION!$D$1044&gt;LIQUIDACION!$B$1046,LIQUIDACION!$B$1046&gt;LIQUIDACION!$D$1043),366,365)),0)</f>
        <v>0</v>
      </c>
      <c r="AP319" s="618">
        <f>IF(AP$12=TRUE,(($O319*LIQUIDACION!$L$1047)*LIQUIDACION!$D$1045/IF(AND(LIQUIDACION!$D$1044&gt;LIQUIDACION!$B$1046,LIQUIDACION!$B$1046&gt;LIQUIDACION!$D$1043),366,365)),0)</f>
        <v>0</v>
      </c>
      <c r="AQ319" s="618">
        <f>IF(AQ$12=TRUE,(($P319*LIQUIDACION!$L$1047)*LIQUIDACION!$D$1045/IF(AND(LIQUIDACION!$D$1044&gt;LIQUIDACION!$B$1046,LIQUIDACION!$B$1046&gt;LIQUIDACION!$D$1043),366,365)),0)</f>
        <v>0</v>
      </c>
      <c r="AR319" s="618">
        <f>IF(AR$12=TRUE,(($Q319*LIQUIDACION!$L$1047)*LIQUIDACION!$D$1045/IF(AND(LIQUIDACION!$D$1044&gt;LIQUIDACION!$B$1046,LIQUIDACION!$B$1046&gt;LIQUIDACION!$D$1043),366,365)),0)</f>
        <v>0</v>
      </c>
      <c r="AS319" s="618">
        <f>IF(AS$12=TRUE,(($R319*LIQUIDACION!$L$1047)*LIQUIDACION!$D$1045/IF(AND(LIQUIDACION!$D$1044&gt;LIQUIDACION!$B$1046,LIQUIDACION!$B$1046&gt;LIQUIDACION!$D$1043),366,365)),0)</f>
        <v>0</v>
      </c>
      <c r="AT319" s="618">
        <f>IF(AT$12=TRUE,(($S319*LIQUIDACION!$L$1047)*LIQUIDACION!$D$1045/IF(AND(LIQUIDACION!$D$1044&gt;LIQUIDACION!$B$1046,LIQUIDACION!$B$1046&gt;LIQUIDACION!$D$1043),366,365)),0)</f>
        <v>0</v>
      </c>
      <c r="AU319" s="618">
        <f>IF(AU$12=TRUE,(($T319*LIQUIDACION!$L$1047)*LIQUIDACION!$D$1045/IF(AND(LIQUIDACION!$D$1044&gt;LIQUIDACION!$B$1046,LIQUIDACION!$B$1046&gt;LIQUIDACION!$D$1043),366,365)),0)</f>
        <v>0</v>
      </c>
      <c r="AV319" s="618">
        <f>IF(AV$12=TRUE,(($U319*LIQUIDACION!$L$1047)*LIQUIDACION!$D$1045/IF(AND(LIQUIDACION!$D$1044&gt;LIQUIDACION!$B$1046,LIQUIDACION!$B$1046&gt;LIQUIDACION!$D$1043),366,365)),0)</f>
        <v>0</v>
      </c>
      <c r="AW319" s="618">
        <f>IF(AW$12=TRUE,(($V319*LIQUIDACION!$L$1047)*LIQUIDACION!$D$1045/IF(AND(LIQUIDACION!$D$1044&gt;LIQUIDACION!$B$1046,LIQUIDACION!$B$1046&gt;LIQUIDACION!$D$1043),366,365)),0)</f>
        <v>0</v>
      </c>
      <c r="AX319" s="618">
        <f>IF(AX$12=TRUE,(($W319*LIQUIDACION!$L$1047)*LIQUIDACION!$D$1045/IF(AND(LIQUIDACION!$D$1044&gt;LIQUIDACION!$B$1046,LIQUIDACION!$B$1046&gt;LIQUIDACION!$D$1043),366,365)),0)</f>
        <v>0</v>
      </c>
    </row>
    <row r="320" spans="2:50" x14ac:dyDescent="0.25">
      <c r="B320" s="123">
        <v>308</v>
      </c>
      <c r="C320" s="125"/>
      <c r="D320" s="170"/>
      <c r="E320" s="170"/>
      <c r="F320" s="170"/>
      <c r="G320" s="170">
        <f t="shared" si="21"/>
        <v>0</v>
      </c>
      <c r="H320" s="170">
        <f t="shared" si="22"/>
        <v>0</v>
      </c>
      <c r="I320" s="170"/>
      <c r="J320" s="170"/>
      <c r="K320" s="170"/>
      <c r="L320" s="170"/>
      <c r="M320" s="170"/>
      <c r="N320" s="170"/>
      <c r="O320" s="170"/>
      <c r="P320" s="170"/>
      <c r="Q320" s="170"/>
      <c r="R320" s="170"/>
      <c r="S320" s="170"/>
      <c r="T320" s="170"/>
      <c r="U320" s="170"/>
      <c r="V320" s="170"/>
      <c r="W320" s="170"/>
      <c r="X320" s="170"/>
      <c r="Y320" s="170"/>
      <c r="Z320" s="170"/>
      <c r="AA320" s="170"/>
      <c r="AB320" s="415">
        <f t="shared" si="23"/>
        <v>0</v>
      </c>
      <c r="AC320" s="415">
        <f t="shared" si="24"/>
        <v>0</v>
      </c>
      <c r="AE320" s="618">
        <f>IF(AE$12=TRUE,(($D320*LIQUIDACION!$L$1046)*LIQUIDACION!$D$1045/IF(AND(LIQUIDACION!$D$1044&gt;LIQUIDACION!$B$1046,LIQUIDACION!$B$1046&gt;LIQUIDACION!$D$1043),366,365)),0)</f>
        <v>0</v>
      </c>
      <c r="AF320" s="618">
        <f>IF(AF$12=TRUE,(($E320*LIQUIDACION!$L$1046)*LIQUIDACION!$D$1045/IF(AND(LIQUIDACION!$D$1044&gt;LIQUIDACION!$B$1046,LIQUIDACION!$B$1046&gt;LIQUIDACION!$D$1043),366,365)),0)</f>
        <v>0</v>
      </c>
      <c r="AG320" s="618">
        <f>IF(AG$12=TRUE,(($F320*LIQUIDACION!$L$1046)*LIQUIDACION!$D$1045/IF(AND(LIQUIDACION!$D$1044&gt;LIQUIDACION!$B$1046,LIQUIDACION!$B$1046&gt;LIQUIDACION!$D$1043),366,365)),0)</f>
        <v>0</v>
      </c>
      <c r="AH320" s="618">
        <f>IF(AH$12=TRUE,(($G320*LIQUIDACION!$L$1046)*LIQUIDACION!$D$1045/IF(AND(LIQUIDACION!$D$1044&gt;LIQUIDACION!$B$1046,LIQUIDACION!$B$1046&gt;LIQUIDACION!$D$1043),366,365)),0)</f>
        <v>0</v>
      </c>
      <c r="AI320" s="618">
        <f>IF(AI$12=TRUE,(($H320*LIQUIDACION!$L$1047)*LIQUIDACION!$D$1045/IF(AND(LIQUIDACION!$D$1044&gt;LIQUIDACION!$B$1046,LIQUIDACION!$B$1046&gt;LIQUIDACION!$D$1043),366,365)),0)</f>
        <v>0</v>
      </c>
      <c r="AJ320" s="618">
        <f>IF(AJ$12=TRUE,(($I320*LIQUIDACION!$L$1047)*LIQUIDACION!$D$1045/IF(AND(LIQUIDACION!$D$1044&gt;LIQUIDACION!$B$1046,LIQUIDACION!$B$1046&gt;LIQUIDACION!$D$1043),366,365)),0)</f>
        <v>0</v>
      </c>
      <c r="AK320" s="618">
        <f>IF(AK$12=TRUE,(($J320*LIQUIDACION!$L$1047)*LIQUIDACION!$D$1045/IF(AND(LIQUIDACION!$D$1044&gt;LIQUIDACION!$B$1046,LIQUIDACION!$B$1046&gt;LIQUIDACION!$D$1043),366,365)),0)</f>
        <v>0</v>
      </c>
      <c r="AL320" s="618">
        <f>IF(AL$12=TRUE,(($K320*LIQUIDACION!$L$1047)*LIQUIDACION!$D$1045/IF(AND(LIQUIDACION!$D$1044&gt;LIQUIDACION!$B$1046,LIQUIDACION!$B$1046&gt;LIQUIDACION!$D$1043),366,365)),0)</f>
        <v>0</v>
      </c>
      <c r="AM320" s="618">
        <f>IF(AM$12=TRUE,(($L320*LIQUIDACION!$L$1047)*LIQUIDACION!$D$1045/IF(AND(LIQUIDACION!$D$1044&gt;LIQUIDACION!$B$1046,LIQUIDACION!$B$1046&gt;LIQUIDACION!$D$1043),366,365)),0)</f>
        <v>0</v>
      </c>
      <c r="AN320" s="618">
        <f>IF(AN$12=TRUE,(($M320*LIQUIDACION!$L$1047)*LIQUIDACION!$D$1045/IF(AND(LIQUIDACION!$D$1044&gt;LIQUIDACION!$B$1046,LIQUIDACION!$B$1046&gt;LIQUIDACION!$D$1043),366,365)),0)</f>
        <v>0</v>
      </c>
      <c r="AO320" s="618">
        <f>IF(AO$12=TRUE,(($N320*LIQUIDACION!$L$1047)*LIQUIDACION!$D$1045/IF(AND(LIQUIDACION!$D$1044&gt;LIQUIDACION!$B$1046,LIQUIDACION!$B$1046&gt;LIQUIDACION!$D$1043),366,365)),0)</f>
        <v>0</v>
      </c>
      <c r="AP320" s="618">
        <f>IF(AP$12=TRUE,(($O320*LIQUIDACION!$L$1047)*LIQUIDACION!$D$1045/IF(AND(LIQUIDACION!$D$1044&gt;LIQUIDACION!$B$1046,LIQUIDACION!$B$1046&gt;LIQUIDACION!$D$1043),366,365)),0)</f>
        <v>0</v>
      </c>
      <c r="AQ320" s="618">
        <f>IF(AQ$12=TRUE,(($P320*LIQUIDACION!$L$1047)*LIQUIDACION!$D$1045/IF(AND(LIQUIDACION!$D$1044&gt;LIQUIDACION!$B$1046,LIQUIDACION!$B$1046&gt;LIQUIDACION!$D$1043),366,365)),0)</f>
        <v>0</v>
      </c>
      <c r="AR320" s="618">
        <f>IF(AR$12=TRUE,(($Q320*LIQUIDACION!$L$1047)*LIQUIDACION!$D$1045/IF(AND(LIQUIDACION!$D$1044&gt;LIQUIDACION!$B$1046,LIQUIDACION!$B$1046&gt;LIQUIDACION!$D$1043),366,365)),0)</f>
        <v>0</v>
      </c>
      <c r="AS320" s="618">
        <f>IF(AS$12=TRUE,(($R320*LIQUIDACION!$L$1047)*LIQUIDACION!$D$1045/IF(AND(LIQUIDACION!$D$1044&gt;LIQUIDACION!$B$1046,LIQUIDACION!$B$1046&gt;LIQUIDACION!$D$1043),366,365)),0)</f>
        <v>0</v>
      </c>
      <c r="AT320" s="618">
        <f>IF(AT$12=TRUE,(($S320*LIQUIDACION!$L$1047)*LIQUIDACION!$D$1045/IF(AND(LIQUIDACION!$D$1044&gt;LIQUIDACION!$B$1046,LIQUIDACION!$B$1046&gt;LIQUIDACION!$D$1043),366,365)),0)</f>
        <v>0</v>
      </c>
      <c r="AU320" s="618">
        <f>IF(AU$12=TRUE,(($T320*LIQUIDACION!$L$1047)*LIQUIDACION!$D$1045/IF(AND(LIQUIDACION!$D$1044&gt;LIQUIDACION!$B$1046,LIQUIDACION!$B$1046&gt;LIQUIDACION!$D$1043),366,365)),0)</f>
        <v>0</v>
      </c>
      <c r="AV320" s="618">
        <f>IF(AV$12=TRUE,(($U320*LIQUIDACION!$L$1047)*LIQUIDACION!$D$1045/IF(AND(LIQUIDACION!$D$1044&gt;LIQUIDACION!$B$1046,LIQUIDACION!$B$1046&gt;LIQUIDACION!$D$1043),366,365)),0)</f>
        <v>0</v>
      </c>
      <c r="AW320" s="618">
        <f>IF(AW$12=TRUE,(($V320*LIQUIDACION!$L$1047)*LIQUIDACION!$D$1045/IF(AND(LIQUIDACION!$D$1044&gt;LIQUIDACION!$B$1046,LIQUIDACION!$B$1046&gt;LIQUIDACION!$D$1043),366,365)),0)</f>
        <v>0</v>
      </c>
      <c r="AX320" s="618">
        <f>IF(AX$12=TRUE,(($W320*LIQUIDACION!$L$1047)*LIQUIDACION!$D$1045/IF(AND(LIQUIDACION!$D$1044&gt;LIQUIDACION!$B$1046,LIQUIDACION!$B$1046&gt;LIQUIDACION!$D$1043),366,365)),0)</f>
        <v>0</v>
      </c>
    </row>
    <row r="321" spans="2:50" x14ac:dyDescent="0.25">
      <c r="B321" s="121">
        <v>309</v>
      </c>
      <c r="C321" s="125"/>
      <c r="D321" s="170"/>
      <c r="E321" s="170"/>
      <c r="F321" s="170"/>
      <c r="G321" s="170">
        <f t="shared" si="21"/>
        <v>0</v>
      </c>
      <c r="H321" s="170">
        <f t="shared" si="22"/>
        <v>0</v>
      </c>
      <c r="I321" s="170"/>
      <c r="J321" s="170"/>
      <c r="K321" s="170"/>
      <c r="L321" s="170"/>
      <c r="M321" s="170"/>
      <c r="N321" s="170"/>
      <c r="O321" s="170"/>
      <c r="P321" s="170"/>
      <c r="Q321" s="170"/>
      <c r="R321" s="170"/>
      <c r="S321" s="170"/>
      <c r="T321" s="170"/>
      <c r="U321" s="170"/>
      <c r="V321" s="170"/>
      <c r="W321" s="170"/>
      <c r="X321" s="170"/>
      <c r="Y321" s="170"/>
      <c r="Z321" s="170"/>
      <c r="AA321" s="170"/>
      <c r="AB321" s="415">
        <f t="shared" si="23"/>
        <v>0</v>
      </c>
      <c r="AC321" s="415">
        <f t="shared" si="24"/>
        <v>0</v>
      </c>
      <c r="AE321" s="618">
        <f>IF(AE$12=TRUE,(($D321*LIQUIDACION!$L$1046)*LIQUIDACION!$D$1045/IF(AND(LIQUIDACION!$D$1044&gt;LIQUIDACION!$B$1046,LIQUIDACION!$B$1046&gt;LIQUIDACION!$D$1043),366,365)),0)</f>
        <v>0</v>
      </c>
      <c r="AF321" s="618">
        <f>IF(AF$12=TRUE,(($E321*LIQUIDACION!$L$1046)*LIQUIDACION!$D$1045/IF(AND(LIQUIDACION!$D$1044&gt;LIQUIDACION!$B$1046,LIQUIDACION!$B$1046&gt;LIQUIDACION!$D$1043),366,365)),0)</f>
        <v>0</v>
      </c>
      <c r="AG321" s="618">
        <f>IF(AG$12=TRUE,(($F321*LIQUIDACION!$L$1046)*LIQUIDACION!$D$1045/IF(AND(LIQUIDACION!$D$1044&gt;LIQUIDACION!$B$1046,LIQUIDACION!$B$1046&gt;LIQUIDACION!$D$1043),366,365)),0)</f>
        <v>0</v>
      </c>
      <c r="AH321" s="618">
        <f>IF(AH$12=TRUE,(($G321*LIQUIDACION!$L$1046)*LIQUIDACION!$D$1045/IF(AND(LIQUIDACION!$D$1044&gt;LIQUIDACION!$B$1046,LIQUIDACION!$B$1046&gt;LIQUIDACION!$D$1043),366,365)),0)</f>
        <v>0</v>
      </c>
      <c r="AI321" s="618">
        <f>IF(AI$12=TRUE,(($H321*LIQUIDACION!$L$1047)*LIQUIDACION!$D$1045/IF(AND(LIQUIDACION!$D$1044&gt;LIQUIDACION!$B$1046,LIQUIDACION!$B$1046&gt;LIQUIDACION!$D$1043),366,365)),0)</f>
        <v>0</v>
      </c>
      <c r="AJ321" s="618">
        <f>IF(AJ$12=TRUE,(($I321*LIQUIDACION!$L$1047)*LIQUIDACION!$D$1045/IF(AND(LIQUIDACION!$D$1044&gt;LIQUIDACION!$B$1046,LIQUIDACION!$B$1046&gt;LIQUIDACION!$D$1043),366,365)),0)</f>
        <v>0</v>
      </c>
      <c r="AK321" s="618">
        <f>IF(AK$12=TRUE,(($J321*LIQUIDACION!$L$1047)*LIQUIDACION!$D$1045/IF(AND(LIQUIDACION!$D$1044&gt;LIQUIDACION!$B$1046,LIQUIDACION!$B$1046&gt;LIQUIDACION!$D$1043),366,365)),0)</f>
        <v>0</v>
      </c>
      <c r="AL321" s="618">
        <f>IF(AL$12=TRUE,(($K321*LIQUIDACION!$L$1047)*LIQUIDACION!$D$1045/IF(AND(LIQUIDACION!$D$1044&gt;LIQUIDACION!$B$1046,LIQUIDACION!$B$1046&gt;LIQUIDACION!$D$1043),366,365)),0)</f>
        <v>0</v>
      </c>
      <c r="AM321" s="618">
        <f>IF(AM$12=TRUE,(($L321*LIQUIDACION!$L$1047)*LIQUIDACION!$D$1045/IF(AND(LIQUIDACION!$D$1044&gt;LIQUIDACION!$B$1046,LIQUIDACION!$B$1046&gt;LIQUIDACION!$D$1043),366,365)),0)</f>
        <v>0</v>
      </c>
      <c r="AN321" s="618">
        <f>IF(AN$12=TRUE,(($M321*LIQUIDACION!$L$1047)*LIQUIDACION!$D$1045/IF(AND(LIQUIDACION!$D$1044&gt;LIQUIDACION!$B$1046,LIQUIDACION!$B$1046&gt;LIQUIDACION!$D$1043),366,365)),0)</f>
        <v>0</v>
      </c>
      <c r="AO321" s="618">
        <f>IF(AO$12=TRUE,(($N321*LIQUIDACION!$L$1047)*LIQUIDACION!$D$1045/IF(AND(LIQUIDACION!$D$1044&gt;LIQUIDACION!$B$1046,LIQUIDACION!$B$1046&gt;LIQUIDACION!$D$1043),366,365)),0)</f>
        <v>0</v>
      </c>
      <c r="AP321" s="618">
        <f>IF(AP$12=TRUE,(($O321*LIQUIDACION!$L$1047)*LIQUIDACION!$D$1045/IF(AND(LIQUIDACION!$D$1044&gt;LIQUIDACION!$B$1046,LIQUIDACION!$B$1046&gt;LIQUIDACION!$D$1043),366,365)),0)</f>
        <v>0</v>
      </c>
      <c r="AQ321" s="618">
        <f>IF(AQ$12=TRUE,(($P321*LIQUIDACION!$L$1047)*LIQUIDACION!$D$1045/IF(AND(LIQUIDACION!$D$1044&gt;LIQUIDACION!$B$1046,LIQUIDACION!$B$1046&gt;LIQUIDACION!$D$1043),366,365)),0)</f>
        <v>0</v>
      </c>
      <c r="AR321" s="618">
        <f>IF(AR$12=TRUE,(($Q321*LIQUIDACION!$L$1047)*LIQUIDACION!$D$1045/IF(AND(LIQUIDACION!$D$1044&gt;LIQUIDACION!$B$1046,LIQUIDACION!$B$1046&gt;LIQUIDACION!$D$1043),366,365)),0)</f>
        <v>0</v>
      </c>
      <c r="AS321" s="618">
        <f>IF(AS$12=TRUE,(($R321*LIQUIDACION!$L$1047)*LIQUIDACION!$D$1045/IF(AND(LIQUIDACION!$D$1044&gt;LIQUIDACION!$B$1046,LIQUIDACION!$B$1046&gt;LIQUIDACION!$D$1043),366,365)),0)</f>
        <v>0</v>
      </c>
      <c r="AT321" s="618">
        <f>IF(AT$12=TRUE,(($S321*LIQUIDACION!$L$1047)*LIQUIDACION!$D$1045/IF(AND(LIQUIDACION!$D$1044&gt;LIQUIDACION!$B$1046,LIQUIDACION!$B$1046&gt;LIQUIDACION!$D$1043),366,365)),0)</f>
        <v>0</v>
      </c>
      <c r="AU321" s="618">
        <f>IF(AU$12=TRUE,(($T321*LIQUIDACION!$L$1047)*LIQUIDACION!$D$1045/IF(AND(LIQUIDACION!$D$1044&gt;LIQUIDACION!$B$1046,LIQUIDACION!$B$1046&gt;LIQUIDACION!$D$1043),366,365)),0)</f>
        <v>0</v>
      </c>
      <c r="AV321" s="618">
        <f>IF(AV$12=TRUE,(($U321*LIQUIDACION!$L$1047)*LIQUIDACION!$D$1045/IF(AND(LIQUIDACION!$D$1044&gt;LIQUIDACION!$B$1046,LIQUIDACION!$B$1046&gt;LIQUIDACION!$D$1043),366,365)),0)</f>
        <v>0</v>
      </c>
      <c r="AW321" s="618">
        <f>IF(AW$12=TRUE,(($V321*LIQUIDACION!$L$1047)*LIQUIDACION!$D$1045/IF(AND(LIQUIDACION!$D$1044&gt;LIQUIDACION!$B$1046,LIQUIDACION!$B$1046&gt;LIQUIDACION!$D$1043),366,365)),0)</f>
        <v>0</v>
      </c>
      <c r="AX321" s="618">
        <f>IF(AX$12=TRUE,(($W321*LIQUIDACION!$L$1047)*LIQUIDACION!$D$1045/IF(AND(LIQUIDACION!$D$1044&gt;LIQUIDACION!$B$1046,LIQUIDACION!$B$1046&gt;LIQUIDACION!$D$1043),366,365)),0)</f>
        <v>0</v>
      </c>
    </row>
    <row r="322" spans="2:50" x14ac:dyDescent="0.25">
      <c r="B322" s="123">
        <v>310</v>
      </c>
      <c r="C322" s="125"/>
      <c r="D322" s="170"/>
      <c r="E322" s="170"/>
      <c r="F322" s="170"/>
      <c r="G322" s="170">
        <f t="shared" si="21"/>
        <v>0</v>
      </c>
      <c r="H322" s="170">
        <f t="shared" si="22"/>
        <v>0</v>
      </c>
      <c r="I322" s="170"/>
      <c r="J322" s="170"/>
      <c r="K322" s="170"/>
      <c r="L322" s="170"/>
      <c r="M322" s="170"/>
      <c r="N322" s="170"/>
      <c r="O322" s="170"/>
      <c r="P322" s="170"/>
      <c r="Q322" s="170"/>
      <c r="R322" s="170"/>
      <c r="S322" s="170"/>
      <c r="T322" s="170"/>
      <c r="U322" s="170"/>
      <c r="V322" s="170"/>
      <c r="W322" s="170"/>
      <c r="X322" s="170"/>
      <c r="Y322" s="170"/>
      <c r="Z322" s="170"/>
      <c r="AA322" s="170"/>
      <c r="AB322" s="415">
        <f t="shared" si="23"/>
        <v>0</v>
      </c>
      <c r="AC322" s="415">
        <f t="shared" si="24"/>
        <v>0</v>
      </c>
      <c r="AE322" s="618">
        <f>IF(AE$12=TRUE,(($D322*LIQUIDACION!$L$1046)*LIQUIDACION!$D$1045/IF(AND(LIQUIDACION!$D$1044&gt;LIQUIDACION!$B$1046,LIQUIDACION!$B$1046&gt;LIQUIDACION!$D$1043),366,365)),0)</f>
        <v>0</v>
      </c>
      <c r="AF322" s="618">
        <f>IF(AF$12=TRUE,(($E322*LIQUIDACION!$L$1046)*LIQUIDACION!$D$1045/IF(AND(LIQUIDACION!$D$1044&gt;LIQUIDACION!$B$1046,LIQUIDACION!$B$1046&gt;LIQUIDACION!$D$1043),366,365)),0)</f>
        <v>0</v>
      </c>
      <c r="AG322" s="618">
        <f>IF(AG$12=TRUE,(($F322*LIQUIDACION!$L$1046)*LIQUIDACION!$D$1045/IF(AND(LIQUIDACION!$D$1044&gt;LIQUIDACION!$B$1046,LIQUIDACION!$B$1046&gt;LIQUIDACION!$D$1043),366,365)),0)</f>
        <v>0</v>
      </c>
      <c r="AH322" s="618">
        <f>IF(AH$12=TRUE,(($G322*LIQUIDACION!$L$1046)*LIQUIDACION!$D$1045/IF(AND(LIQUIDACION!$D$1044&gt;LIQUIDACION!$B$1046,LIQUIDACION!$B$1046&gt;LIQUIDACION!$D$1043),366,365)),0)</f>
        <v>0</v>
      </c>
      <c r="AI322" s="618">
        <f>IF(AI$12=TRUE,(($H322*LIQUIDACION!$L$1047)*LIQUIDACION!$D$1045/IF(AND(LIQUIDACION!$D$1044&gt;LIQUIDACION!$B$1046,LIQUIDACION!$B$1046&gt;LIQUIDACION!$D$1043),366,365)),0)</f>
        <v>0</v>
      </c>
      <c r="AJ322" s="618">
        <f>IF(AJ$12=TRUE,(($I322*LIQUIDACION!$L$1047)*LIQUIDACION!$D$1045/IF(AND(LIQUIDACION!$D$1044&gt;LIQUIDACION!$B$1046,LIQUIDACION!$B$1046&gt;LIQUIDACION!$D$1043),366,365)),0)</f>
        <v>0</v>
      </c>
      <c r="AK322" s="618">
        <f>IF(AK$12=TRUE,(($J322*LIQUIDACION!$L$1047)*LIQUIDACION!$D$1045/IF(AND(LIQUIDACION!$D$1044&gt;LIQUIDACION!$B$1046,LIQUIDACION!$B$1046&gt;LIQUIDACION!$D$1043),366,365)),0)</f>
        <v>0</v>
      </c>
      <c r="AL322" s="618">
        <f>IF(AL$12=TRUE,(($K322*LIQUIDACION!$L$1047)*LIQUIDACION!$D$1045/IF(AND(LIQUIDACION!$D$1044&gt;LIQUIDACION!$B$1046,LIQUIDACION!$B$1046&gt;LIQUIDACION!$D$1043),366,365)),0)</f>
        <v>0</v>
      </c>
      <c r="AM322" s="618">
        <f>IF(AM$12=TRUE,(($L322*LIQUIDACION!$L$1047)*LIQUIDACION!$D$1045/IF(AND(LIQUIDACION!$D$1044&gt;LIQUIDACION!$B$1046,LIQUIDACION!$B$1046&gt;LIQUIDACION!$D$1043),366,365)),0)</f>
        <v>0</v>
      </c>
      <c r="AN322" s="618">
        <f>IF(AN$12=TRUE,(($M322*LIQUIDACION!$L$1047)*LIQUIDACION!$D$1045/IF(AND(LIQUIDACION!$D$1044&gt;LIQUIDACION!$B$1046,LIQUIDACION!$B$1046&gt;LIQUIDACION!$D$1043),366,365)),0)</f>
        <v>0</v>
      </c>
      <c r="AO322" s="618">
        <f>IF(AO$12=TRUE,(($N322*LIQUIDACION!$L$1047)*LIQUIDACION!$D$1045/IF(AND(LIQUIDACION!$D$1044&gt;LIQUIDACION!$B$1046,LIQUIDACION!$B$1046&gt;LIQUIDACION!$D$1043),366,365)),0)</f>
        <v>0</v>
      </c>
      <c r="AP322" s="618">
        <f>IF(AP$12=TRUE,(($O322*LIQUIDACION!$L$1047)*LIQUIDACION!$D$1045/IF(AND(LIQUIDACION!$D$1044&gt;LIQUIDACION!$B$1046,LIQUIDACION!$B$1046&gt;LIQUIDACION!$D$1043),366,365)),0)</f>
        <v>0</v>
      </c>
      <c r="AQ322" s="618">
        <f>IF(AQ$12=TRUE,(($P322*LIQUIDACION!$L$1047)*LIQUIDACION!$D$1045/IF(AND(LIQUIDACION!$D$1044&gt;LIQUIDACION!$B$1046,LIQUIDACION!$B$1046&gt;LIQUIDACION!$D$1043),366,365)),0)</f>
        <v>0</v>
      </c>
      <c r="AR322" s="618">
        <f>IF(AR$12=TRUE,(($Q322*LIQUIDACION!$L$1047)*LIQUIDACION!$D$1045/IF(AND(LIQUIDACION!$D$1044&gt;LIQUIDACION!$B$1046,LIQUIDACION!$B$1046&gt;LIQUIDACION!$D$1043),366,365)),0)</f>
        <v>0</v>
      </c>
      <c r="AS322" s="618">
        <f>IF(AS$12=TRUE,(($R322*LIQUIDACION!$L$1047)*LIQUIDACION!$D$1045/IF(AND(LIQUIDACION!$D$1044&gt;LIQUIDACION!$B$1046,LIQUIDACION!$B$1046&gt;LIQUIDACION!$D$1043),366,365)),0)</f>
        <v>0</v>
      </c>
      <c r="AT322" s="618">
        <f>IF(AT$12=TRUE,(($S322*LIQUIDACION!$L$1047)*LIQUIDACION!$D$1045/IF(AND(LIQUIDACION!$D$1044&gt;LIQUIDACION!$B$1046,LIQUIDACION!$B$1046&gt;LIQUIDACION!$D$1043),366,365)),0)</f>
        <v>0</v>
      </c>
      <c r="AU322" s="618">
        <f>IF(AU$12=TRUE,(($T322*LIQUIDACION!$L$1047)*LIQUIDACION!$D$1045/IF(AND(LIQUIDACION!$D$1044&gt;LIQUIDACION!$B$1046,LIQUIDACION!$B$1046&gt;LIQUIDACION!$D$1043),366,365)),0)</f>
        <v>0</v>
      </c>
      <c r="AV322" s="618">
        <f>IF(AV$12=TRUE,(($U322*LIQUIDACION!$L$1047)*LIQUIDACION!$D$1045/IF(AND(LIQUIDACION!$D$1044&gt;LIQUIDACION!$B$1046,LIQUIDACION!$B$1046&gt;LIQUIDACION!$D$1043),366,365)),0)</f>
        <v>0</v>
      </c>
      <c r="AW322" s="618">
        <f>IF(AW$12=TRUE,(($V322*LIQUIDACION!$L$1047)*LIQUIDACION!$D$1045/IF(AND(LIQUIDACION!$D$1044&gt;LIQUIDACION!$B$1046,LIQUIDACION!$B$1046&gt;LIQUIDACION!$D$1043),366,365)),0)</f>
        <v>0</v>
      </c>
      <c r="AX322" s="618">
        <f>IF(AX$12=TRUE,(($W322*LIQUIDACION!$L$1047)*LIQUIDACION!$D$1045/IF(AND(LIQUIDACION!$D$1044&gt;LIQUIDACION!$B$1046,LIQUIDACION!$B$1046&gt;LIQUIDACION!$D$1043),366,365)),0)</f>
        <v>0</v>
      </c>
    </row>
    <row r="323" spans="2:50" x14ac:dyDescent="0.25">
      <c r="B323" s="121">
        <v>311</v>
      </c>
      <c r="C323" s="125"/>
      <c r="D323" s="170"/>
      <c r="E323" s="170"/>
      <c r="F323" s="170"/>
      <c r="G323" s="170">
        <f t="shared" si="21"/>
        <v>0</v>
      </c>
      <c r="H323" s="170">
        <f t="shared" si="22"/>
        <v>0</v>
      </c>
      <c r="I323" s="170"/>
      <c r="J323" s="170"/>
      <c r="K323" s="170"/>
      <c r="L323" s="170"/>
      <c r="M323" s="170"/>
      <c r="N323" s="170"/>
      <c r="O323" s="170"/>
      <c r="P323" s="170"/>
      <c r="Q323" s="170"/>
      <c r="R323" s="170"/>
      <c r="S323" s="170"/>
      <c r="T323" s="170"/>
      <c r="U323" s="170"/>
      <c r="V323" s="170"/>
      <c r="W323" s="170"/>
      <c r="X323" s="170"/>
      <c r="Y323" s="170"/>
      <c r="Z323" s="170"/>
      <c r="AA323" s="170"/>
      <c r="AB323" s="415">
        <f t="shared" si="23"/>
        <v>0</v>
      </c>
      <c r="AC323" s="415">
        <f t="shared" si="24"/>
        <v>0</v>
      </c>
      <c r="AE323" s="618">
        <f>IF(AE$12=TRUE,(($D323*LIQUIDACION!$L$1046)*LIQUIDACION!$D$1045/IF(AND(LIQUIDACION!$D$1044&gt;LIQUIDACION!$B$1046,LIQUIDACION!$B$1046&gt;LIQUIDACION!$D$1043),366,365)),0)</f>
        <v>0</v>
      </c>
      <c r="AF323" s="618">
        <f>IF(AF$12=TRUE,(($E323*LIQUIDACION!$L$1046)*LIQUIDACION!$D$1045/IF(AND(LIQUIDACION!$D$1044&gt;LIQUIDACION!$B$1046,LIQUIDACION!$B$1046&gt;LIQUIDACION!$D$1043),366,365)),0)</f>
        <v>0</v>
      </c>
      <c r="AG323" s="618">
        <f>IF(AG$12=TRUE,(($F323*LIQUIDACION!$L$1046)*LIQUIDACION!$D$1045/IF(AND(LIQUIDACION!$D$1044&gt;LIQUIDACION!$B$1046,LIQUIDACION!$B$1046&gt;LIQUIDACION!$D$1043),366,365)),0)</f>
        <v>0</v>
      </c>
      <c r="AH323" s="618">
        <f>IF(AH$12=TRUE,(($G323*LIQUIDACION!$L$1046)*LIQUIDACION!$D$1045/IF(AND(LIQUIDACION!$D$1044&gt;LIQUIDACION!$B$1046,LIQUIDACION!$B$1046&gt;LIQUIDACION!$D$1043),366,365)),0)</f>
        <v>0</v>
      </c>
      <c r="AI323" s="618">
        <f>IF(AI$12=TRUE,(($H323*LIQUIDACION!$L$1047)*LIQUIDACION!$D$1045/IF(AND(LIQUIDACION!$D$1044&gt;LIQUIDACION!$B$1046,LIQUIDACION!$B$1046&gt;LIQUIDACION!$D$1043),366,365)),0)</f>
        <v>0</v>
      </c>
      <c r="AJ323" s="618">
        <f>IF(AJ$12=TRUE,(($I323*LIQUIDACION!$L$1047)*LIQUIDACION!$D$1045/IF(AND(LIQUIDACION!$D$1044&gt;LIQUIDACION!$B$1046,LIQUIDACION!$B$1046&gt;LIQUIDACION!$D$1043),366,365)),0)</f>
        <v>0</v>
      </c>
      <c r="AK323" s="618">
        <f>IF(AK$12=TRUE,(($J323*LIQUIDACION!$L$1047)*LIQUIDACION!$D$1045/IF(AND(LIQUIDACION!$D$1044&gt;LIQUIDACION!$B$1046,LIQUIDACION!$B$1046&gt;LIQUIDACION!$D$1043),366,365)),0)</f>
        <v>0</v>
      </c>
      <c r="AL323" s="618">
        <f>IF(AL$12=TRUE,(($K323*LIQUIDACION!$L$1047)*LIQUIDACION!$D$1045/IF(AND(LIQUIDACION!$D$1044&gt;LIQUIDACION!$B$1046,LIQUIDACION!$B$1046&gt;LIQUIDACION!$D$1043),366,365)),0)</f>
        <v>0</v>
      </c>
      <c r="AM323" s="618">
        <f>IF(AM$12=TRUE,(($L323*LIQUIDACION!$L$1047)*LIQUIDACION!$D$1045/IF(AND(LIQUIDACION!$D$1044&gt;LIQUIDACION!$B$1046,LIQUIDACION!$B$1046&gt;LIQUIDACION!$D$1043),366,365)),0)</f>
        <v>0</v>
      </c>
      <c r="AN323" s="618">
        <f>IF(AN$12=TRUE,(($M323*LIQUIDACION!$L$1047)*LIQUIDACION!$D$1045/IF(AND(LIQUIDACION!$D$1044&gt;LIQUIDACION!$B$1046,LIQUIDACION!$B$1046&gt;LIQUIDACION!$D$1043),366,365)),0)</f>
        <v>0</v>
      </c>
      <c r="AO323" s="618">
        <f>IF(AO$12=TRUE,(($N323*LIQUIDACION!$L$1047)*LIQUIDACION!$D$1045/IF(AND(LIQUIDACION!$D$1044&gt;LIQUIDACION!$B$1046,LIQUIDACION!$B$1046&gt;LIQUIDACION!$D$1043),366,365)),0)</f>
        <v>0</v>
      </c>
      <c r="AP323" s="618">
        <f>IF(AP$12=TRUE,(($O323*LIQUIDACION!$L$1047)*LIQUIDACION!$D$1045/IF(AND(LIQUIDACION!$D$1044&gt;LIQUIDACION!$B$1046,LIQUIDACION!$B$1046&gt;LIQUIDACION!$D$1043),366,365)),0)</f>
        <v>0</v>
      </c>
      <c r="AQ323" s="618">
        <f>IF(AQ$12=TRUE,(($P323*LIQUIDACION!$L$1047)*LIQUIDACION!$D$1045/IF(AND(LIQUIDACION!$D$1044&gt;LIQUIDACION!$B$1046,LIQUIDACION!$B$1046&gt;LIQUIDACION!$D$1043),366,365)),0)</f>
        <v>0</v>
      </c>
      <c r="AR323" s="618">
        <f>IF(AR$12=TRUE,(($Q323*LIQUIDACION!$L$1047)*LIQUIDACION!$D$1045/IF(AND(LIQUIDACION!$D$1044&gt;LIQUIDACION!$B$1046,LIQUIDACION!$B$1046&gt;LIQUIDACION!$D$1043),366,365)),0)</f>
        <v>0</v>
      </c>
      <c r="AS323" s="618">
        <f>IF(AS$12=TRUE,(($R323*LIQUIDACION!$L$1047)*LIQUIDACION!$D$1045/IF(AND(LIQUIDACION!$D$1044&gt;LIQUIDACION!$B$1046,LIQUIDACION!$B$1046&gt;LIQUIDACION!$D$1043),366,365)),0)</f>
        <v>0</v>
      </c>
      <c r="AT323" s="618">
        <f>IF(AT$12=TRUE,(($S323*LIQUIDACION!$L$1047)*LIQUIDACION!$D$1045/IF(AND(LIQUIDACION!$D$1044&gt;LIQUIDACION!$B$1046,LIQUIDACION!$B$1046&gt;LIQUIDACION!$D$1043),366,365)),0)</f>
        <v>0</v>
      </c>
      <c r="AU323" s="618">
        <f>IF(AU$12=TRUE,(($T323*LIQUIDACION!$L$1047)*LIQUIDACION!$D$1045/IF(AND(LIQUIDACION!$D$1044&gt;LIQUIDACION!$B$1046,LIQUIDACION!$B$1046&gt;LIQUIDACION!$D$1043),366,365)),0)</f>
        <v>0</v>
      </c>
      <c r="AV323" s="618">
        <f>IF(AV$12=TRUE,(($U323*LIQUIDACION!$L$1047)*LIQUIDACION!$D$1045/IF(AND(LIQUIDACION!$D$1044&gt;LIQUIDACION!$B$1046,LIQUIDACION!$B$1046&gt;LIQUIDACION!$D$1043),366,365)),0)</f>
        <v>0</v>
      </c>
      <c r="AW323" s="618">
        <f>IF(AW$12=TRUE,(($V323*LIQUIDACION!$L$1047)*LIQUIDACION!$D$1045/IF(AND(LIQUIDACION!$D$1044&gt;LIQUIDACION!$B$1046,LIQUIDACION!$B$1046&gt;LIQUIDACION!$D$1043),366,365)),0)</f>
        <v>0</v>
      </c>
      <c r="AX323" s="618">
        <f>IF(AX$12=TRUE,(($W323*LIQUIDACION!$L$1047)*LIQUIDACION!$D$1045/IF(AND(LIQUIDACION!$D$1044&gt;LIQUIDACION!$B$1046,LIQUIDACION!$B$1046&gt;LIQUIDACION!$D$1043),366,365)),0)</f>
        <v>0</v>
      </c>
    </row>
    <row r="324" spans="2:50" x14ac:dyDescent="0.25">
      <c r="B324" s="123">
        <v>312</v>
      </c>
      <c r="C324" s="125"/>
      <c r="D324" s="170"/>
      <c r="E324" s="170"/>
      <c r="F324" s="170"/>
      <c r="G324" s="170">
        <f t="shared" si="21"/>
        <v>0</v>
      </c>
      <c r="H324" s="170">
        <f t="shared" si="22"/>
        <v>0</v>
      </c>
      <c r="I324" s="170"/>
      <c r="J324" s="170"/>
      <c r="K324" s="170"/>
      <c r="L324" s="170"/>
      <c r="M324" s="170"/>
      <c r="N324" s="170"/>
      <c r="O324" s="170"/>
      <c r="P324" s="170"/>
      <c r="Q324" s="170"/>
      <c r="R324" s="170"/>
      <c r="S324" s="170"/>
      <c r="T324" s="170"/>
      <c r="U324" s="170"/>
      <c r="V324" s="170"/>
      <c r="W324" s="170"/>
      <c r="X324" s="170"/>
      <c r="Y324" s="170"/>
      <c r="Z324" s="170"/>
      <c r="AA324" s="170"/>
      <c r="AB324" s="415">
        <f t="shared" si="23"/>
        <v>0</v>
      </c>
      <c r="AC324" s="415">
        <f t="shared" si="24"/>
        <v>0</v>
      </c>
      <c r="AE324" s="618">
        <f>IF(AE$12=TRUE,(($D324*LIQUIDACION!$L$1046)*LIQUIDACION!$D$1045/IF(AND(LIQUIDACION!$D$1044&gt;LIQUIDACION!$B$1046,LIQUIDACION!$B$1046&gt;LIQUIDACION!$D$1043),366,365)),0)</f>
        <v>0</v>
      </c>
      <c r="AF324" s="618">
        <f>IF(AF$12=TRUE,(($E324*LIQUIDACION!$L$1046)*LIQUIDACION!$D$1045/IF(AND(LIQUIDACION!$D$1044&gt;LIQUIDACION!$B$1046,LIQUIDACION!$B$1046&gt;LIQUIDACION!$D$1043),366,365)),0)</f>
        <v>0</v>
      </c>
      <c r="AG324" s="618">
        <f>IF(AG$12=TRUE,(($F324*LIQUIDACION!$L$1046)*LIQUIDACION!$D$1045/IF(AND(LIQUIDACION!$D$1044&gt;LIQUIDACION!$B$1046,LIQUIDACION!$B$1046&gt;LIQUIDACION!$D$1043),366,365)),0)</f>
        <v>0</v>
      </c>
      <c r="AH324" s="618">
        <f>IF(AH$12=TRUE,(($G324*LIQUIDACION!$L$1046)*LIQUIDACION!$D$1045/IF(AND(LIQUIDACION!$D$1044&gt;LIQUIDACION!$B$1046,LIQUIDACION!$B$1046&gt;LIQUIDACION!$D$1043),366,365)),0)</f>
        <v>0</v>
      </c>
      <c r="AI324" s="618">
        <f>IF(AI$12=TRUE,(($H324*LIQUIDACION!$L$1047)*LIQUIDACION!$D$1045/IF(AND(LIQUIDACION!$D$1044&gt;LIQUIDACION!$B$1046,LIQUIDACION!$B$1046&gt;LIQUIDACION!$D$1043),366,365)),0)</f>
        <v>0</v>
      </c>
      <c r="AJ324" s="618">
        <f>IF(AJ$12=TRUE,(($I324*LIQUIDACION!$L$1047)*LIQUIDACION!$D$1045/IF(AND(LIQUIDACION!$D$1044&gt;LIQUIDACION!$B$1046,LIQUIDACION!$B$1046&gt;LIQUIDACION!$D$1043),366,365)),0)</f>
        <v>0</v>
      </c>
      <c r="AK324" s="618">
        <f>IF(AK$12=TRUE,(($J324*LIQUIDACION!$L$1047)*LIQUIDACION!$D$1045/IF(AND(LIQUIDACION!$D$1044&gt;LIQUIDACION!$B$1046,LIQUIDACION!$B$1046&gt;LIQUIDACION!$D$1043),366,365)),0)</f>
        <v>0</v>
      </c>
      <c r="AL324" s="618">
        <f>IF(AL$12=TRUE,(($K324*LIQUIDACION!$L$1047)*LIQUIDACION!$D$1045/IF(AND(LIQUIDACION!$D$1044&gt;LIQUIDACION!$B$1046,LIQUIDACION!$B$1046&gt;LIQUIDACION!$D$1043),366,365)),0)</f>
        <v>0</v>
      </c>
      <c r="AM324" s="618">
        <f>IF(AM$12=TRUE,(($L324*LIQUIDACION!$L$1047)*LIQUIDACION!$D$1045/IF(AND(LIQUIDACION!$D$1044&gt;LIQUIDACION!$B$1046,LIQUIDACION!$B$1046&gt;LIQUIDACION!$D$1043),366,365)),0)</f>
        <v>0</v>
      </c>
      <c r="AN324" s="618">
        <f>IF(AN$12=TRUE,(($M324*LIQUIDACION!$L$1047)*LIQUIDACION!$D$1045/IF(AND(LIQUIDACION!$D$1044&gt;LIQUIDACION!$B$1046,LIQUIDACION!$B$1046&gt;LIQUIDACION!$D$1043),366,365)),0)</f>
        <v>0</v>
      </c>
      <c r="AO324" s="618">
        <f>IF(AO$12=TRUE,(($N324*LIQUIDACION!$L$1047)*LIQUIDACION!$D$1045/IF(AND(LIQUIDACION!$D$1044&gt;LIQUIDACION!$B$1046,LIQUIDACION!$B$1046&gt;LIQUIDACION!$D$1043),366,365)),0)</f>
        <v>0</v>
      </c>
      <c r="AP324" s="618">
        <f>IF(AP$12=TRUE,(($O324*LIQUIDACION!$L$1047)*LIQUIDACION!$D$1045/IF(AND(LIQUIDACION!$D$1044&gt;LIQUIDACION!$B$1046,LIQUIDACION!$B$1046&gt;LIQUIDACION!$D$1043),366,365)),0)</f>
        <v>0</v>
      </c>
      <c r="AQ324" s="618">
        <f>IF(AQ$12=TRUE,(($P324*LIQUIDACION!$L$1047)*LIQUIDACION!$D$1045/IF(AND(LIQUIDACION!$D$1044&gt;LIQUIDACION!$B$1046,LIQUIDACION!$B$1046&gt;LIQUIDACION!$D$1043),366,365)),0)</f>
        <v>0</v>
      </c>
      <c r="AR324" s="618">
        <f>IF(AR$12=TRUE,(($Q324*LIQUIDACION!$L$1047)*LIQUIDACION!$D$1045/IF(AND(LIQUIDACION!$D$1044&gt;LIQUIDACION!$B$1046,LIQUIDACION!$B$1046&gt;LIQUIDACION!$D$1043),366,365)),0)</f>
        <v>0</v>
      </c>
      <c r="AS324" s="618">
        <f>IF(AS$12=TRUE,(($R324*LIQUIDACION!$L$1047)*LIQUIDACION!$D$1045/IF(AND(LIQUIDACION!$D$1044&gt;LIQUIDACION!$B$1046,LIQUIDACION!$B$1046&gt;LIQUIDACION!$D$1043),366,365)),0)</f>
        <v>0</v>
      </c>
      <c r="AT324" s="618">
        <f>IF(AT$12=TRUE,(($S324*LIQUIDACION!$L$1047)*LIQUIDACION!$D$1045/IF(AND(LIQUIDACION!$D$1044&gt;LIQUIDACION!$B$1046,LIQUIDACION!$B$1046&gt;LIQUIDACION!$D$1043),366,365)),0)</f>
        <v>0</v>
      </c>
      <c r="AU324" s="618">
        <f>IF(AU$12=TRUE,(($T324*LIQUIDACION!$L$1047)*LIQUIDACION!$D$1045/IF(AND(LIQUIDACION!$D$1044&gt;LIQUIDACION!$B$1046,LIQUIDACION!$B$1046&gt;LIQUIDACION!$D$1043),366,365)),0)</f>
        <v>0</v>
      </c>
      <c r="AV324" s="618">
        <f>IF(AV$12=TRUE,(($U324*LIQUIDACION!$L$1047)*LIQUIDACION!$D$1045/IF(AND(LIQUIDACION!$D$1044&gt;LIQUIDACION!$B$1046,LIQUIDACION!$B$1046&gt;LIQUIDACION!$D$1043),366,365)),0)</f>
        <v>0</v>
      </c>
      <c r="AW324" s="618">
        <f>IF(AW$12=TRUE,(($V324*LIQUIDACION!$L$1047)*LIQUIDACION!$D$1045/IF(AND(LIQUIDACION!$D$1044&gt;LIQUIDACION!$B$1046,LIQUIDACION!$B$1046&gt;LIQUIDACION!$D$1043),366,365)),0)</f>
        <v>0</v>
      </c>
      <c r="AX324" s="618">
        <f>IF(AX$12=TRUE,(($W324*LIQUIDACION!$L$1047)*LIQUIDACION!$D$1045/IF(AND(LIQUIDACION!$D$1044&gt;LIQUIDACION!$B$1046,LIQUIDACION!$B$1046&gt;LIQUIDACION!$D$1043),366,365)),0)</f>
        <v>0</v>
      </c>
    </row>
    <row r="325" spans="2:50" x14ac:dyDescent="0.25">
      <c r="B325" s="121">
        <v>313</v>
      </c>
      <c r="C325" s="125"/>
      <c r="D325" s="170"/>
      <c r="E325" s="170"/>
      <c r="F325" s="170"/>
      <c r="G325" s="170">
        <f t="shared" si="21"/>
        <v>0</v>
      </c>
      <c r="H325" s="170">
        <f t="shared" si="22"/>
        <v>0</v>
      </c>
      <c r="I325" s="170"/>
      <c r="J325" s="170"/>
      <c r="K325" s="170"/>
      <c r="L325" s="170"/>
      <c r="M325" s="170"/>
      <c r="N325" s="170"/>
      <c r="O325" s="170"/>
      <c r="P325" s="170"/>
      <c r="Q325" s="170"/>
      <c r="R325" s="170"/>
      <c r="S325" s="170"/>
      <c r="T325" s="170"/>
      <c r="U325" s="170"/>
      <c r="V325" s="170"/>
      <c r="W325" s="170"/>
      <c r="X325" s="170"/>
      <c r="Y325" s="170"/>
      <c r="Z325" s="170"/>
      <c r="AA325" s="170"/>
      <c r="AB325" s="415">
        <f t="shared" si="23"/>
        <v>0</v>
      </c>
      <c r="AC325" s="415">
        <f t="shared" si="24"/>
        <v>0</v>
      </c>
      <c r="AE325" s="618">
        <f>IF(AE$12=TRUE,(($D325*LIQUIDACION!$L$1046)*LIQUIDACION!$D$1045/IF(AND(LIQUIDACION!$D$1044&gt;LIQUIDACION!$B$1046,LIQUIDACION!$B$1046&gt;LIQUIDACION!$D$1043),366,365)),0)</f>
        <v>0</v>
      </c>
      <c r="AF325" s="618">
        <f>IF(AF$12=TRUE,(($E325*LIQUIDACION!$L$1046)*LIQUIDACION!$D$1045/IF(AND(LIQUIDACION!$D$1044&gt;LIQUIDACION!$B$1046,LIQUIDACION!$B$1046&gt;LIQUIDACION!$D$1043),366,365)),0)</f>
        <v>0</v>
      </c>
      <c r="AG325" s="618">
        <f>IF(AG$12=TRUE,(($F325*LIQUIDACION!$L$1046)*LIQUIDACION!$D$1045/IF(AND(LIQUIDACION!$D$1044&gt;LIQUIDACION!$B$1046,LIQUIDACION!$B$1046&gt;LIQUIDACION!$D$1043),366,365)),0)</f>
        <v>0</v>
      </c>
      <c r="AH325" s="618">
        <f>IF(AH$12=TRUE,(($G325*LIQUIDACION!$L$1046)*LIQUIDACION!$D$1045/IF(AND(LIQUIDACION!$D$1044&gt;LIQUIDACION!$B$1046,LIQUIDACION!$B$1046&gt;LIQUIDACION!$D$1043),366,365)),0)</f>
        <v>0</v>
      </c>
      <c r="AI325" s="618">
        <f>IF(AI$12=TRUE,(($H325*LIQUIDACION!$L$1047)*LIQUIDACION!$D$1045/IF(AND(LIQUIDACION!$D$1044&gt;LIQUIDACION!$B$1046,LIQUIDACION!$B$1046&gt;LIQUIDACION!$D$1043),366,365)),0)</f>
        <v>0</v>
      </c>
      <c r="AJ325" s="618">
        <f>IF(AJ$12=TRUE,(($I325*LIQUIDACION!$L$1047)*LIQUIDACION!$D$1045/IF(AND(LIQUIDACION!$D$1044&gt;LIQUIDACION!$B$1046,LIQUIDACION!$B$1046&gt;LIQUIDACION!$D$1043),366,365)),0)</f>
        <v>0</v>
      </c>
      <c r="AK325" s="618">
        <f>IF(AK$12=TRUE,(($J325*LIQUIDACION!$L$1047)*LIQUIDACION!$D$1045/IF(AND(LIQUIDACION!$D$1044&gt;LIQUIDACION!$B$1046,LIQUIDACION!$B$1046&gt;LIQUIDACION!$D$1043),366,365)),0)</f>
        <v>0</v>
      </c>
      <c r="AL325" s="618">
        <f>IF(AL$12=TRUE,(($K325*LIQUIDACION!$L$1047)*LIQUIDACION!$D$1045/IF(AND(LIQUIDACION!$D$1044&gt;LIQUIDACION!$B$1046,LIQUIDACION!$B$1046&gt;LIQUIDACION!$D$1043),366,365)),0)</f>
        <v>0</v>
      </c>
      <c r="AM325" s="618">
        <f>IF(AM$12=TRUE,(($L325*LIQUIDACION!$L$1047)*LIQUIDACION!$D$1045/IF(AND(LIQUIDACION!$D$1044&gt;LIQUIDACION!$B$1046,LIQUIDACION!$B$1046&gt;LIQUIDACION!$D$1043),366,365)),0)</f>
        <v>0</v>
      </c>
      <c r="AN325" s="618">
        <f>IF(AN$12=TRUE,(($M325*LIQUIDACION!$L$1047)*LIQUIDACION!$D$1045/IF(AND(LIQUIDACION!$D$1044&gt;LIQUIDACION!$B$1046,LIQUIDACION!$B$1046&gt;LIQUIDACION!$D$1043),366,365)),0)</f>
        <v>0</v>
      </c>
      <c r="AO325" s="618">
        <f>IF(AO$12=TRUE,(($N325*LIQUIDACION!$L$1047)*LIQUIDACION!$D$1045/IF(AND(LIQUIDACION!$D$1044&gt;LIQUIDACION!$B$1046,LIQUIDACION!$B$1046&gt;LIQUIDACION!$D$1043),366,365)),0)</f>
        <v>0</v>
      </c>
      <c r="AP325" s="618">
        <f>IF(AP$12=TRUE,(($O325*LIQUIDACION!$L$1047)*LIQUIDACION!$D$1045/IF(AND(LIQUIDACION!$D$1044&gt;LIQUIDACION!$B$1046,LIQUIDACION!$B$1046&gt;LIQUIDACION!$D$1043),366,365)),0)</f>
        <v>0</v>
      </c>
      <c r="AQ325" s="618">
        <f>IF(AQ$12=TRUE,(($P325*LIQUIDACION!$L$1047)*LIQUIDACION!$D$1045/IF(AND(LIQUIDACION!$D$1044&gt;LIQUIDACION!$B$1046,LIQUIDACION!$B$1046&gt;LIQUIDACION!$D$1043),366,365)),0)</f>
        <v>0</v>
      </c>
      <c r="AR325" s="618">
        <f>IF(AR$12=TRUE,(($Q325*LIQUIDACION!$L$1047)*LIQUIDACION!$D$1045/IF(AND(LIQUIDACION!$D$1044&gt;LIQUIDACION!$B$1046,LIQUIDACION!$B$1046&gt;LIQUIDACION!$D$1043),366,365)),0)</f>
        <v>0</v>
      </c>
      <c r="AS325" s="618">
        <f>IF(AS$12=TRUE,(($R325*LIQUIDACION!$L$1047)*LIQUIDACION!$D$1045/IF(AND(LIQUIDACION!$D$1044&gt;LIQUIDACION!$B$1046,LIQUIDACION!$B$1046&gt;LIQUIDACION!$D$1043),366,365)),0)</f>
        <v>0</v>
      </c>
      <c r="AT325" s="618">
        <f>IF(AT$12=TRUE,(($S325*LIQUIDACION!$L$1047)*LIQUIDACION!$D$1045/IF(AND(LIQUIDACION!$D$1044&gt;LIQUIDACION!$B$1046,LIQUIDACION!$B$1046&gt;LIQUIDACION!$D$1043),366,365)),0)</f>
        <v>0</v>
      </c>
      <c r="AU325" s="618">
        <f>IF(AU$12=TRUE,(($T325*LIQUIDACION!$L$1047)*LIQUIDACION!$D$1045/IF(AND(LIQUIDACION!$D$1044&gt;LIQUIDACION!$B$1046,LIQUIDACION!$B$1046&gt;LIQUIDACION!$D$1043),366,365)),0)</f>
        <v>0</v>
      </c>
      <c r="AV325" s="618">
        <f>IF(AV$12=TRUE,(($U325*LIQUIDACION!$L$1047)*LIQUIDACION!$D$1045/IF(AND(LIQUIDACION!$D$1044&gt;LIQUIDACION!$B$1046,LIQUIDACION!$B$1046&gt;LIQUIDACION!$D$1043),366,365)),0)</f>
        <v>0</v>
      </c>
      <c r="AW325" s="618">
        <f>IF(AW$12=TRUE,(($V325*LIQUIDACION!$L$1047)*LIQUIDACION!$D$1045/IF(AND(LIQUIDACION!$D$1044&gt;LIQUIDACION!$B$1046,LIQUIDACION!$B$1046&gt;LIQUIDACION!$D$1043),366,365)),0)</f>
        <v>0</v>
      </c>
      <c r="AX325" s="618">
        <f>IF(AX$12=TRUE,(($W325*LIQUIDACION!$L$1047)*LIQUIDACION!$D$1045/IF(AND(LIQUIDACION!$D$1044&gt;LIQUIDACION!$B$1046,LIQUIDACION!$B$1046&gt;LIQUIDACION!$D$1043),366,365)),0)</f>
        <v>0</v>
      </c>
    </row>
    <row r="326" spans="2:50" x14ac:dyDescent="0.25">
      <c r="B326" s="123">
        <v>314</v>
      </c>
      <c r="C326" s="125"/>
      <c r="D326" s="170"/>
      <c r="E326" s="170"/>
      <c r="F326" s="170"/>
      <c r="G326" s="170">
        <f t="shared" si="21"/>
        <v>0</v>
      </c>
      <c r="H326" s="170">
        <f t="shared" si="22"/>
        <v>0</v>
      </c>
      <c r="I326" s="170"/>
      <c r="J326" s="170"/>
      <c r="K326" s="170"/>
      <c r="L326" s="170"/>
      <c r="M326" s="170"/>
      <c r="N326" s="170"/>
      <c r="O326" s="170"/>
      <c r="P326" s="170"/>
      <c r="Q326" s="170"/>
      <c r="R326" s="170"/>
      <c r="S326" s="170"/>
      <c r="T326" s="170"/>
      <c r="U326" s="170"/>
      <c r="V326" s="170"/>
      <c r="W326" s="170"/>
      <c r="X326" s="170"/>
      <c r="Y326" s="170"/>
      <c r="Z326" s="170"/>
      <c r="AA326" s="170"/>
      <c r="AB326" s="415">
        <f t="shared" si="23"/>
        <v>0</v>
      </c>
      <c r="AC326" s="415">
        <f t="shared" si="24"/>
        <v>0</v>
      </c>
      <c r="AE326" s="618">
        <f>IF(AE$12=TRUE,(($D326*LIQUIDACION!$L$1046)*LIQUIDACION!$D$1045/IF(AND(LIQUIDACION!$D$1044&gt;LIQUIDACION!$B$1046,LIQUIDACION!$B$1046&gt;LIQUIDACION!$D$1043),366,365)),0)</f>
        <v>0</v>
      </c>
      <c r="AF326" s="618">
        <f>IF(AF$12=TRUE,(($E326*LIQUIDACION!$L$1046)*LIQUIDACION!$D$1045/IF(AND(LIQUIDACION!$D$1044&gt;LIQUIDACION!$B$1046,LIQUIDACION!$B$1046&gt;LIQUIDACION!$D$1043),366,365)),0)</f>
        <v>0</v>
      </c>
      <c r="AG326" s="618">
        <f>IF(AG$12=TRUE,(($F326*LIQUIDACION!$L$1046)*LIQUIDACION!$D$1045/IF(AND(LIQUIDACION!$D$1044&gt;LIQUIDACION!$B$1046,LIQUIDACION!$B$1046&gt;LIQUIDACION!$D$1043),366,365)),0)</f>
        <v>0</v>
      </c>
      <c r="AH326" s="618">
        <f>IF(AH$12=TRUE,(($G326*LIQUIDACION!$L$1046)*LIQUIDACION!$D$1045/IF(AND(LIQUIDACION!$D$1044&gt;LIQUIDACION!$B$1046,LIQUIDACION!$B$1046&gt;LIQUIDACION!$D$1043),366,365)),0)</f>
        <v>0</v>
      </c>
      <c r="AI326" s="618">
        <f>IF(AI$12=TRUE,(($H326*LIQUIDACION!$L$1047)*LIQUIDACION!$D$1045/IF(AND(LIQUIDACION!$D$1044&gt;LIQUIDACION!$B$1046,LIQUIDACION!$B$1046&gt;LIQUIDACION!$D$1043),366,365)),0)</f>
        <v>0</v>
      </c>
      <c r="AJ326" s="618">
        <f>IF(AJ$12=TRUE,(($I326*LIQUIDACION!$L$1047)*LIQUIDACION!$D$1045/IF(AND(LIQUIDACION!$D$1044&gt;LIQUIDACION!$B$1046,LIQUIDACION!$B$1046&gt;LIQUIDACION!$D$1043),366,365)),0)</f>
        <v>0</v>
      </c>
      <c r="AK326" s="618">
        <f>IF(AK$12=TRUE,(($J326*LIQUIDACION!$L$1047)*LIQUIDACION!$D$1045/IF(AND(LIQUIDACION!$D$1044&gt;LIQUIDACION!$B$1046,LIQUIDACION!$B$1046&gt;LIQUIDACION!$D$1043),366,365)),0)</f>
        <v>0</v>
      </c>
      <c r="AL326" s="618">
        <f>IF(AL$12=TRUE,(($K326*LIQUIDACION!$L$1047)*LIQUIDACION!$D$1045/IF(AND(LIQUIDACION!$D$1044&gt;LIQUIDACION!$B$1046,LIQUIDACION!$B$1046&gt;LIQUIDACION!$D$1043),366,365)),0)</f>
        <v>0</v>
      </c>
      <c r="AM326" s="618">
        <f>IF(AM$12=TRUE,(($L326*LIQUIDACION!$L$1047)*LIQUIDACION!$D$1045/IF(AND(LIQUIDACION!$D$1044&gt;LIQUIDACION!$B$1046,LIQUIDACION!$B$1046&gt;LIQUIDACION!$D$1043),366,365)),0)</f>
        <v>0</v>
      </c>
      <c r="AN326" s="618">
        <f>IF(AN$12=TRUE,(($M326*LIQUIDACION!$L$1047)*LIQUIDACION!$D$1045/IF(AND(LIQUIDACION!$D$1044&gt;LIQUIDACION!$B$1046,LIQUIDACION!$B$1046&gt;LIQUIDACION!$D$1043),366,365)),0)</f>
        <v>0</v>
      </c>
      <c r="AO326" s="618">
        <f>IF(AO$12=TRUE,(($N326*LIQUIDACION!$L$1047)*LIQUIDACION!$D$1045/IF(AND(LIQUIDACION!$D$1044&gt;LIQUIDACION!$B$1046,LIQUIDACION!$B$1046&gt;LIQUIDACION!$D$1043),366,365)),0)</f>
        <v>0</v>
      </c>
      <c r="AP326" s="618">
        <f>IF(AP$12=TRUE,(($O326*LIQUIDACION!$L$1047)*LIQUIDACION!$D$1045/IF(AND(LIQUIDACION!$D$1044&gt;LIQUIDACION!$B$1046,LIQUIDACION!$B$1046&gt;LIQUIDACION!$D$1043),366,365)),0)</f>
        <v>0</v>
      </c>
      <c r="AQ326" s="618">
        <f>IF(AQ$12=TRUE,(($P326*LIQUIDACION!$L$1047)*LIQUIDACION!$D$1045/IF(AND(LIQUIDACION!$D$1044&gt;LIQUIDACION!$B$1046,LIQUIDACION!$B$1046&gt;LIQUIDACION!$D$1043),366,365)),0)</f>
        <v>0</v>
      </c>
      <c r="AR326" s="618">
        <f>IF(AR$12=TRUE,(($Q326*LIQUIDACION!$L$1047)*LIQUIDACION!$D$1045/IF(AND(LIQUIDACION!$D$1044&gt;LIQUIDACION!$B$1046,LIQUIDACION!$B$1046&gt;LIQUIDACION!$D$1043),366,365)),0)</f>
        <v>0</v>
      </c>
      <c r="AS326" s="618">
        <f>IF(AS$12=TRUE,(($R326*LIQUIDACION!$L$1047)*LIQUIDACION!$D$1045/IF(AND(LIQUIDACION!$D$1044&gt;LIQUIDACION!$B$1046,LIQUIDACION!$B$1046&gt;LIQUIDACION!$D$1043),366,365)),0)</f>
        <v>0</v>
      </c>
      <c r="AT326" s="618">
        <f>IF(AT$12=TRUE,(($S326*LIQUIDACION!$L$1047)*LIQUIDACION!$D$1045/IF(AND(LIQUIDACION!$D$1044&gt;LIQUIDACION!$B$1046,LIQUIDACION!$B$1046&gt;LIQUIDACION!$D$1043),366,365)),0)</f>
        <v>0</v>
      </c>
      <c r="AU326" s="618">
        <f>IF(AU$12=TRUE,(($T326*LIQUIDACION!$L$1047)*LIQUIDACION!$D$1045/IF(AND(LIQUIDACION!$D$1044&gt;LIQUIDACION!$B$1046,LIQUIDACION!$B$1046&gt;LIQUIDACION!$D$1043),366,365)),0)</f>
        <v>0</v>
      </c>
      <c r="AV326" s="618">
        <f>IF(AV$12=TRUE,(($U326*LIQUIDACION!$L$1047)*LIQUIDACION!$D$1045/IF(AND(LIQUIDACION!$D$1044&gt;LIQUIDACION!$B$1046,LIQUIDACION!$B$1046&gt;LIQUIDACION!$D$1043),366,365)),0)</f>
        <v>0</v>
      </c>
      <c r="AW326" s="618">
        <f>IF(AW$12=TRUE,(($V326*LIQUIDACION!$L$1047)*LIQUIDACION!$D$1045/IF(AND(LIQUIDACION!$D$1044&gt;LIQUIDACION!$B$1046,LIQUIDACION!$B$1046&gt;LIQUIDACION!$D$1043),366,365)),0)</f>
        <v>0</v>
      </c>
      <c r="AX326" s="618">
        <f>IF(AX$12=TRUE,(($W326*LIQUIDACION!$L$1047)*LIQUIDACION!$D$1045/IF(AND(LIQUIDACION!$D$1044&gt;LIQUIDACION!$B$1046,LIQUIDACION!$B$1046&gt;LIQUIDACION!$D$1043),366,365)),0)</f>
        <v>0</v>
      </c>
    </row>
    <row r="327" spans="2:50" x14ac:dyDescent="0.25">
      <c r="B327" s="121">
        <v>315</v>
      </c>
      <c r="C327" s="125"/>
      <c r="D327" s="170"/>
      <c r="E327" s="170"/>
      <c r="F327" s="170"/>
      <c r="G327" s="170">
        <f t="shared" si="21"/>
        <v>0</v>
      </c>
      <c r="H327" s="170">
        <f t="shared" si="22"/>
        <v>0</v>
      </c>
      <c r="I327" s="170"/>
      <c r="J327" s="170"/>
      <c r="K327" s="170"/>
      <c r="L327" s="170"/>
      <c r="M327" s="170"/>
      <c r="N327" s="170"/>
      <c r="O327" s="170"/>
      <c r="P327" s="170"/>
      <c r="Q327" s="170"/>
      <c r="R327" s="170"/>
      <c r="S327" s="170"/>
      <c r="T327" s="170"/>
      <c r="U327" s="170"/>
      <c r="V327" s="170"/>
      <c r="W327" s="170"/>
      <c r="X327" s="170"/>
      <c r="Y327" s="170"/>
      <c r="Z327" s="170"/>
      <c r="AA327" s="170"/>
      <c r="AB327" s="415">
        <f t="shared" si="23"/>
        <v>0</v>
      </c>
      <c r="AC327" s="415">
        <f t="shared" si="24"/>
        <v>0</v>
      </c>
      <c r="AE327" s="618">
        <f>IF(AE$12=TRUE,(($D327*LIQUIDACION!$L$1046)*LIQUIDACION!$D$1045/IF(AND(LIQUIDACION!$D$1044&gt;LIQUIDACION!$B$1046,LIQUIDACION!$B$1046&gt;LIQUIDACION!$D$1043),366,365)),0)</f>
        <v>0</v>
      </c>
      <c r="AF327" s="618">
        <f>IF(AF$12=TRUE,(($E327*LIQUIDACION!$L$1046)*LIQUIDACION!$D$1045/IF(AND(LIQUIDACION!$D$1044&gt;LIQUIDACION!$B$1046,LIQUIDACION!$B$1046&gt;LIQUIDACION!$D$1043),366,365)),0)</f>
        <v>0</v>
      </c>
      <c r="AG327" s="618">
        <f>IF(AG$12=TRUE,(($F327*LIQUIDACION!$L$1046)*LIQUIDACION!$D$1045/IF(AND(LIQUIDACION!$D$1044&gt;LIQUIDACION!$B$1046,LIQUIDACION!$B$1046&gt;LIQUIDACION!$D$1043),366,365)),0)</f>
        <v>0</v>
      </c>
      <c r="AH327" s="618">
        <f>IF(AH$12=TRUE,(($G327*LIQUIDACION!$L$1046)*LIQUIDACION!$D$1045/IF(AND(LIQUIDACION!$D$1044&gt;LIQUIDACION!$B$1046,LIQUIDACION!$B$1046&gt;LIQUIDACION!$D$1043),366,365)),0)</f>
        <v>0</v>
      </c>
      <c r="AI327" s="618">
        <f>IF(AI$12=TRUE,(($H327*LIQUIDACION!$L$1047)*LIQUIDACION!$D$1045/IF(AND(LIQUIDACION!$D$1044&gt;LIQUIDACION!$B$1046,LIQUIDACION!$B$1046&gt;LIQUIDACION!$D$1043),366,365)),0)</f>
        <v>0</v>
      </c>
      <c r="AJ327" s="618">
        <f>IF(AJ$12=TRUE,(($I327*LIQUIDACION!$L$1047)*LIQUIDACION!$D$1045/IF(AND(LIQUIDACION!$D$1044&gt;LIQUIDACION!$B$1046,LIQUIDACION!$B$1046&gt;LIQUIDACION!$D$1043),366,365)),0)</f>
        <v>0</v>
      </c>
      <c r="AK327" s="618">
        <f>IF(AK$12=TRUE,(($J327*LIQUIDACION!$L$1047)*LIQUIDACION!$D$1045/IF(AND(LIQUIDACION!$D$1044&gt;LIQUIDACION!$B$1046,LIQUIDACION!$B$1046&gt;LIQUIDACION!$D$1043),366,365)),0)</f>
        <v>0</v>
      </c>
      <c r="AL327" s="618">
        <f>IF(AL$12=TRUE,(($K327*LIQUIDACION!$L$1047)*LIQUIDACION!$D$1045/IF(AND(LIQUIDACION!$D$1044&gt;LIQUIDACION!$B$1046,LIQUIDACION!$B$1046&gt;LIQUIDACION!$D$1043),366,365)),0)</f>
        <v>0</v>
      </c>
      <c r="AM327" s="618">
        <f>IF(AM$12=TRUE,(($L327*LIQUIDACION!$L$1047)*LIQUIDACION!$D$1045/IF(AND(LIQUIDACION!$D$1044&gt;LIQUIDACION!$B$1046,LIQUIDACION!$B$1046&gt;LIQUIDACION!$D$1043),366,365)),0)</f>
        <v>0</v>
      </c>
      <c r="AN327" s="618">
        <f>IF(AN$12=TRUE,(($M327*LIQUIDACION!$L$1047)*LIQUIDACION!$D$1045/IF(AND(LIQUIDACION!$D$1044&gt;LIQUIDACION!$B$1046,LIQUIDACION!$B$1046&gt;LIQUIDACION!$D$1043),366,365)),0)</f>
        <v>0</v>
      </c>
      <c r="AO327" s="618">
        <f>IF(AO$12=TRUE,(($N327*LIQUIDACION!$L$1047)*LIQUIDACION!$D$1045/IF(AND(LIQUIDACION!$D$1044&gt;LIQUIDACION!$B$1046,LIQUIDACION!$B$1046&gt;LIQUIDACION!$D$1043),366,365)),0)</f>
        <v>0</v>
      </c>
      <c r="AP327" s="618">
        <f>IF(AP$12=TRUE,(($O327*LIQUIDACION!$L$1047)*LIQUIDACION!$D$1045/IF(AND(LIQUIDACION!$D$1044&gt;LIQUIDACION!$B$1046,LIQUIDACION!$B$1046&gt;LIQUIDACION!$D$1043),366,365)),0)</f>
        <v>0</v>
      </c>
      <c r="AQ327" s="618">
        <f>IF(AQ$12=TRUE,(($P327*LIQUIDACION!$L$1047)*LIQUIDACION!$D$1045/IF(AND(LIQUIDACION!$D$1044&gt;LIQUIDACION!$B$1046,LIQUIDACION!$B$1046&gt;LIQUIDACION!$D$1043),366,365)),0)</f>
        <v>0</v>
      </c>
      <c r="AR327" s="618">
        <f>IF(AR$12=TRUE,(($Q327*LIQUIDACION!$L$1047)*LIQUIDACION!$D$1045/IF(AND(LIQUIDACION!$D$1044&gt;LIQUIDACION!$B$1046,LIQUIDACION!$B$1046&gt;LIQUIDACION!$D$1043),366,365)),0)</f>
        <v>0</v>
      </c>
      <c r="AS327" s="618">
        <f>IF(AS$12=TRUE,(($R327*LIQUIDACION!$L$1047)*LIQUIDACION!$D$1045/IF(AND(LIQUIDACION!$D$1044&gt;LIQUIDACION!$B$1046,LIQUIDACION!$B$1046&gt;LIQUIDACION!$D$1043),366,365)),0)</f>
        <v>0</v>
      </c>
      <c r="AT327" s="618">
        <f>IF(AT$12=TRUE,(($S327*LIQUIDACION!$L$1047)*LIQUIDACION!$D$1045/IF(AND(LIQUIDACION!$D$1044&gt;LIQUIDACION!$B$1046,LIQUIDACION!$B$1046&gt;LIQUIDACION!$D$1043),366,365)),0)</f>
        <v>0</v>
      </c>
      <c r="AU327" s="618">
        <f>IF(AU$12=TRUE,(($T327*LIQUIDACION!$L$1047)*LIQUIDACION!$D$1045/IF(AND(LIQUIDACION!$D$1044&gt;LIQUIDACION!$B$1046,LIQUIDACION!$B$1046&gt;LIQUIDACION!$D$1043),366,365)),0)</f>
        <v>0</v>
      </c>
      <c r="AV327" s="618">
        <f>IF(AV$12=TRUE,(($U327*LIQUIDACION!$L$1047)*LIQUIDACION!$D$1045/IF(AND(LIQUIDACION!$D$1044&gt;LIQUIDACION!$B$1046,LIQUIDACION!$B$1046&gt;LIQUIDACION!$D$1043),366,365)),0)</f>
        <v>0</v>
      </c>
      <c r="AW327" s="618">
        <f>IF(AW$12=TRUE,(($V327*LIQUIDACION!$L$1047)*LIQUIDACION!$D$1045/IF(AND(LIQUIDACION!$D$1044&gt;LIQUIDACION!$B$1046,LIQUIDACION!$B$1046&gt;LIQUIDACION!$D$1043),366,365)),0)</f>
        <v>0</v>
      </c>
      <c r="AX327" s="618">
        <f>IF(AX$12=TRUE,(($W327*LIQUIDACION!$L$1047)*LIQUIDACION!$D$1045/IF(AND(LIQUIDACION!$D$1044&gt;LIQUIDACION!$B$1046,LIQUIDACION!$B$1046&gt;LIQUIDACION!$D$1043),366,365)),0)</f>
        <v>0</v>
      </c>
    </row>
    <row r="328" spans="2:50" x14ac:dyDescent="0.25">
      <c r="B328" s="123">
        <v>316</v>
      </c>
      <c r="C328" s="125"/>
      <c r="D328" s="170"/>
      <c r="E328" s="170"/>
      <c r="F328" s="170"/>
      <c r="G328" s="170">
        <f t="shared" si="21"/>
        <v>0</v>
      </c>
      <c r="H328" s="170">
        <f t="shared" si="22"/>
        <v>0</v>
      </c>
      <c r="I328" s="170"/>
      <c r="J328" s="170"/>
      <c r="K328" s="170"/>
      <c r="L328" s="170"/>
      <c r="M328" s="170"/>
      <c r="N328" s="170"/>
      <c r="O328" s="170"/>
      <c r="P328" s="170"/>
      <c r="Q328" s="170"/>
      <c r="R328" s="170"/>
      <c r="S328" s="170"/>
      <c r="T328" s="170"/>
      <c r="U328" s="170"/>
      <c r="V328" s="170"/>
      <c r="W328" s="170"/>
      <c r="X328" s="170"/>
      <c r="Y328" s="170"/>
      <c r="Z328" s="170"/>
      <c r="AA328" s="170"/>
      <c r="AB328" s="415">
        <f t="shared" si="23"/>
        <v>0</v>
      </c>
      <c r="AC328" s="415">
        <f t="shared" si="24"/>
        <v>0</v>
      </c>
      <c r="AE328" s="618">
        <f>IF(AE$12=TRUE,(($D328*LIQUIDACION!$L$1046)*LIQUIDACION!$D$1045/IF(AND(LIQUIDACION!$D$1044&gt;LIQUIDACION!$B$1046,LIQUIDACION!$B$1046&gt;LIQUIDACION!$D$1043),366,365)),0)</f>
        <v>0</v>
      </c>
      <c r="AF328" s="618">
        <f>IF(AF$12=TRUE,(($E328*LIQUIDACION!$L$1046)*LIQUIDACION!$D$1045/IF(AND(LIQUIDACION!$D$1044&gt;LIQUIDACION!$B$1046,LIQUIDACION!$B$1046&gt;LIQUIDACION!$D$1043),366,365)),0)</f>
        <v>0</v>
      </c>
      <c r="AG328" s="618">
        <f>IF(AG$12=TRUE,(($F328*LIQUIDACION!$L$1046)*LIQUIDACION!$D$1045/IF(AND(LIQUIDACION!$D$1044&gt;LIQUIDACION!$B$1046,LIQUIDACION!$B$1046&gt;LIQUIDACION!$D$1043),366,365)),0)</f>
        <v>0</v>
      </c>
      <c r="AH328" s="618">
        <f>IF(AH$12=TRUE,(($G328*LIQUIDACION!$L$1046)*LIQUIDACION!$D$1045/IF(AND(LIQUIDACION!$D$1044&gt;LIQUIDACION!$B$1046,LIQUIDACION!$B$1046&gt;LIQUIDACION!$D$1043),366,365)),0)</f>
        <v>0</v>
      </c>
      <c r="AI328" s="618">
        <f>IF(AI$12=TRUE,(($H328*LIQUIDACION!$L$1047)*LIQUIDACION!$D$1045/IF(AND(LIQUIDACION!$D$1044&gt;LIQUIDACION!$B$1046,LIQUIDACION!$B$1046&gt;LIQUIDACION!$D$1043),366,365)),0)</f>
        <v>0</v>
      </c>
      <c r="AJ328" s="618">
        <f>IF(AJ$12=TRUE,(($I328*LIQUIDACION!$L$1047)*LIQUIDACION!$D$1045/IF(AND(LIQUIDACION!$D$1044&gt;LIQUIDACION!$B$1046,LIQUIDACION!$B$1046&gt;LIQUIDACION!$D$1043),366,365)),0)</f>
        <v>0</v>
      </c>
      <c r="AK328" s="618">
        <f>IF(AK$12=TRUE,(($J328*LIQUIDACION!$L$1047)*LIQUIDACION!$D$1045/IF(AND(LIQUIDACION!$D$1044&gt;LIQUIDACION!$B$1046,LIQUIDACION!$B$1046&gt;LIQUIDACION!$D$1043),366,365)),0)</f>
        <v>0</v>
      </c>
      <c r="AL328" s="618">
        <f>IF(AL$12=TRUE,(($K328*LIQUIDACION!$L$1047)*LIQUIDACION!$D$1045/IF(AND(LIQUIDACION!$D$1044&gt;LIQUIDACION!$B$1046,LIQUIDACION!$B$1046&gt;LIQUIDACION!$D$1043),366,365)),0)</f>
        <v>0</v>
      </c>
      <c r="AM328" s="618">
        <f>IF(AM$12=TRUE,(($L328*LIQUIDACION!$L$1047)*LIQUIDACION!$D$1045/IF(AND(LIQUIDACION!$D$1044&gt;LIQUIDACION!$B$1046,LIQUIDACION!$B$1046&gt;LIQUIDACION!$D$1043),366,365)),0)</f>
        <v>0</v>
      </c>
      <c r="AN328" s="618">
        <f>IF(AN$12=TRUE,(($M328*LIQUIDACION!$L$1047)*LIQUIDACION!$D$1045/IF(AND(LIQUIDACION!$D$1044&gt;LIQUIDACION!$B$1046,LIQUIDACION!$B$1046&gt;LIQUIDACION!$D$1043),366,365)),0)</f>
        <v>0</v>
      </c>
      <c r="AO328" s="618">
        <f>IF(AO$12=TRUE,(($N328*LIQUIDACION!$L$1047)*LIQUIDACION!$D$1045/IF(AND(LIQUIDACION!$D$1044&gt;LIQUIDACION!$B$1046,LIQUIDACION!$B$1046&gt;LIQUIDACION!$D$1043),366,365)),0)</f>
        <v>0</v>
      </c>
      <c r="AP328" s="618">
        <f>IF(AP$12=TRUE,(($O328*LIQUIDACION!$L$1047)*LIQUIDACION!$D$1045/IF(AND(LIQUIDACION!$D$1044&gt;LIQUIDACION!$B$1046,LIQUIDACION!$B$1046&gt;LIQUIDACION!$D$1043),366,365)),0)</f>
        <v>0</v>
      </c>
      <c r="AQ328" s="618">
        <f>IF(AQ$12=TRUE,(($P328*LIQUIDACION!$L$1047)*LIQUIDACION!$D$1045/IF(AND(LIQUIDACION!$D$1044&gt;LIQUIDACION!$B$1046,LIQUIDACION!$B$1046&gt;LIQUIDACION!$D$1043),366,365)),0)</f>
        <v>0</v>
      </c>
      <c r="AR328" s="618">
        <f>IF(AR$12=TRUE,(($Q328*LIQUIDACION!$L$1047)*LIQUIDACION!$D$1045/IF(AND(LIQUIDACION!$D$1044&gt;LIQUIDACION!$B$1046,LIQUIDACION!$B$1046&gt;LIQUIDACION!$D$1043),366,365)),0)</f>
        <v>0</v>
      </c>
      <c r="AS328" s="618">
        <f>IF(AS$12=TRUE,(($R328*LIQUIDACION!$L$1047)*LIQUIDACION!$D$1045/IF(AND(LIQUIDACION!$D$1044&gt;LIQUIDACION!$B$1046,LIQUIDACION!$B$1046&gt;LIQUIDACION!$D$1043),366,365)),0)</f>
        <v>0</v>
      </c>
      <c r="AT328" s="618">
        <f>IF(AT$12=TRUE,(($S328*LIQUIDACION!$L$1047)*LIQUIDACION!$D$1045/IF(AND(LIQUIDACION!$D$1044&gt;LIQUIDACION!$B$1046,LIQUIDACION!$B$1046&gt;LIQUIDACION!$D$1043),366,365)),0)</f>
        <v>0</v>
      </c>
      <c r="AU328" s="618">
        <f>IF(AU$12=TRUE,(($T328*LIQUIDACION!$L$1047)*LIQUIDACION!$D$1045/IF(AND(LIQUIDACION!$D$1044&gt;LIQUIDACION!$B$1046,LIQUIDACION!$B$1046&gt;LIQUIDACION!$D$1043),366,365)),0)</f>
        <v>0</v>
      </c>
      <c r="AV328" s="618">
        <f>IF(AV$12=TRUE,(($U328*LIQUIDACION!$L$1047)*LIQUIDACION!$D$1045/IF(AND(LIQUIDACION!$D$1044&gt;LIQUIDACION!$B$1046,LIQUIDACION!$B$1046&gt;LIQUIDACION!$D$1043),366,365)),0)</f>
        <v>0</v>
      </c>
      <c r="AW328" s="618">
        <f>IF(AW$12=TRUE,(($V328*LIQUIDACION!$L$1047)*LIQUIDACION!$D$1045/IF(AND(LIQUIDACION!$D$1044&gt;LIQUIDACION!$B$1046,LIQUIDACION!$B$1046&gt;LIQUIDACION!$D$1043),366,365)),0)</f>
        <v>0</v>
      </c>
      <c r="AX328" s="618">
        <f>IF(AX$12=TRUE,(($W328*LIQUIDACION!$L$1047)*LIQUIDACION!$D$1045/IF(AND(LIQUIDACION!$D$1044&gt;LIQUIDACION!$B$1046,LIQUIDACION!$B$1046&gt;LIQUIDACION!$D$1043),366,365)),0)</f>
        <v>0</v>
      </c>
    </row>
    <row r="329" spans="2:50" x14ac:dyDescent="0.25">
      <c r="B329" s="121">
        <v>317</v>
      </c>
      <c r="C329" s="125"/>
      <c r="D329" s="170"/>
      <c r="E329" s="170"/>
      <c r="F329" s="170"/>
      <c r="G329" s="170">
        <f t="shared" si="21"/>
        <v>0</v>
      </c>
      <c r="H329" s="170">
        <f t="shared" si="22"/>
        <v>0</v>
      </c>
      <c r="I329" s="170"/>
      <c r="J329" s="170"/>
      <c r="K329" s="170"/>
      <c r="L329" s="170"/>
      <c r="M329" s="170"/>
      <c r="N329" s="170"/>
      <c r="O329" s="170"/>
      <c r="P329" s="170"/>
      <c r="Q329" s="170"/>
      <c r="R329" s="170"/>
      <c r="S329" s="170"/>
      <c r="T329" s="170"/>
      <c r="U329" s="170"/>
      <c r="V329" s="170"/>
      <c r="W329" s="170"/>
      <c r="X329" s="170"/>
      <c r="Y329" s="170"/>
      <c r="Z329" s="170"/>
      <c r="AA329" s="170"/>
      <c r="AB329" s="415">
        <f t="shared" si="23"/>
        <v>0</v>
      </c>
      <c r="AC329" s="415">
        <f t="shared" si="24"/>
        <v>0</v>
      </c>
      <c r="AE329" s="618">
        <f>IF(AE$12=TRUE,(($D329*LIQUIDACION!$L$1046)*LIQUIDACION!$D$1045/IF(AND(LIQUIDACION!$D$1044&gt;LIQUIDACION!$B$1046,LIQUIDACION!$B$1046&gt;LIQUIDACION!$D$1043),366,365)),0)</f>
        <v>0</v>
      </c>
      <c r="AF329" s="618">
        <f>IF(AF$12=TRUE,(($E329*LIQUIDACION!$L$1046)*LIQUIDACION!$D$1045/IF(AND(LIQUIDACION!$D$1044&gt;LIQUIDACION!$B$1046,LIQUIDACION!$B$1046&gt;LIQUIDACION!$D$1043),366,365)),0)</f>
        <v>0</v>
      </c>
      <c r="AG329" s="618">
        <f>IF(AG$12=TRUE,(($F329*LIQUIDACION!$L$1046)*LIQUIDACION!$D$1045/IF(AND(LIQUIDACION!$D$1044&gt;LIQUIDACION!$B$1046,LIQUIDACION!$B$1046&gt;LIQUIDACION!$D$1043),366,365)),0)</f>
        <v>0</v>
      </c>
      <c r="AH329" s="618">
        <f>IF(AH$12=TRUE,(($G329*LIQUIDACION!$L$1046)*LIQUIDACION!$D$1045/IF(AND(LIQUIDACION!$D$1044&gt;LIQUIDACION!$B$1046,LIQUIDACION!$B$1046&gt;LIQUIDACION!$D$1043),366,365)),0)</f>
        <v>0</v>
      </c>
      <c r="AI329" s="618">
        <f>IF(AI$12=TRUE,(($H329*LIQUIDACION!$L$1047)*LIQUIDACION!$D$1045/IF(AND(LIQUIDACION!$D$1044&gt;LIQUIDACION!$B$1046,LIQUIDACION!$B$1046&gt;LIQUIDACION!$D$1043),366,365)),0)</f>
        <v>0</v>
      </c>
      <c r="AJ329" s="618">
        <f>IF(AJ$12=TRUE,(($I329*LIQUIDACION!$L$1047)*LIQUIDACION!$D$1045/IF(AND(LIQUIDACION!$D$1044&gt;LIQUIDACION!$B$1046,LIQUIDACION!$B$1046&gt;LIQUIDACION!$D$1043),366,365)),0)</f>
        <v>0</v>
      </c>
      <c r="AK329" s="618">
        <f>IF(AK$12=TRUE,(($J329*LIQUIDACION!$L$1047)*LIQUIDACION!$D$1045/IF(AND(LIQUIDACION!$D$1044&gt;LIQUIDACION!$B$1046,LIQUIDACION!$B$1046&gt;LIQUIDACION!$D$1043),366,365)),0)</f>
        <v>0</v>
      </c>
      <c r="AL329" s="618">
        <f>IF(AL$12=TRUE,(($K329*LIQUIDACION!$L$1047)*LIQUIDACION!$D$1045/IF(AND(LIQUIDACION!$D$1044&gt;LIQUIDACION!$B$1046,LIQUIDACION!$B$1046&gt;LIQUIDACION!$D$1043),366,365)),0)</f>
        <v>0</v>
      </c>
      <c r="AM329" s="618">
        <f>IF(AM$12=TRUE,(($L329*LIQUIDACION!$L$1047)*LIQUIDACION!$D$1045/IF(AND(LIQUIDACION!$D$1044&gt;LIQUIDACION!$B$1046,LIQUIDACION!$B$1046&gt;LIQUIDACION!$D$1043),366,365)),0)</f>
        <v>0</v>
      </c>
      <c r="AN329" s="618">
        <f>IF(AN$12=TRUE,(($M329*LIQUIDACION!$L$1047)*LIQUIDACION!$D$1045/IF(AND(LIQUIDACION!$D$1044&gt;LIQUIDACION!$B$1046,LIQUIDACION!$B$1046&gt;LIQUIDACION!$D$1043),366,365)),0)</f>
        <v>0</v>
      </c>
      <c r="AO329" s="618">
        <f>IF(AO$12=TRUE,(($N329*LIQUIDACION!$L$1047)*LIQUIDACION!$D$1045/IF(AND(LIQUIDACION!$D$1044&gt;LIQUIDACION!$B$1046,LIQUIDACION!$B$1046&gt;LIQUIDACION!$D$1043),366,365)),0)</f>
        <v>0</v>
      </c>
      <c r="AP329" s="618">
        <f>IF(AP$12=TRUE,(($O329*LIQUIDACION!$L$1047)*LIQUIDACION!$D$1045/IF(AND(LIQUIDACION!$D$1044&gt;LIQUIDACION!$B$1046,LIQUIDACION!$B$1046&gt;LIQUIDACION!$D$1043),366,365)),0)</f>
        <v>0</v>
      </c>
      <c r="AQ329" s="618">
        <f>IF(AQ$12=TRUE,(($P329*LIQUIDACION!$L$1047)*LIQUIDACION!$D$1045/IF(AND(LIQUIDACION!$D$1044&gt;LIQUIDACION!$B$1046,LIQUIDACION!$B$1046&gt;LIQUIDACION!$D$1043),366,365)),0)</f>
        <v>0</v>
      </c>
      <c r="AR329" s="618">
        <f>IF(AR$12=TRUE,(($Q329*LIQUIDACION!$L$1047)*LIQUIDACION!$D$1045/IF(AND(LIQUIDACION!$D$1044&gt;LIQUIDACION!$B$1046,LIQUIDACION!$B$1046&gt;LIQUIDACION!$D$1043),366,365)),0)</f>
        <v>0</v>
      </c>
      <c r="AS329" s="618">
        <f>IF(AS$12=TRUE,(($R329*LIQUIDACION!$L$1047)*LIQUIDACION!$D$1045/IF(AND(LIQUIDACION!$D$1044&gt;LIQUIDACION!$B$1046,LIQUIDACION!$B$1046&gt;LIQUIDACION!$D$1043),366,365)),0)</f>
        <v>0</v>
      </c>
      <c r="AT329" s="618">
        <f>IF(AT$12=TRUE,(($S329*LIQUIDACION!$L$1047)*LIQUIDACION!$D$1045/IF(AND(LIQUIDACION!$D$1044&gt;LIQUIDACION!$B$1046,LIQUIDACION!$B$1046&gt;LIQUIDACION!$D$1043),366,365)),0)</f>
        <v>0</v>
      </c>
      <c r="AU329" s="618">
        <f>IF(AU$12=TRUE,(($T329*LIQUIDACION!$L$1047)*LIQUIDACION!$D$1045/IF(AND(LIQUIDACION!$D$1044&gt;LIQUIDACION!$B$1046,LIQUIDACION!$B$1046&gt;LIQUIDACION!$D$1043),366,365)),0)</f>
        <v>0</v>
      </c>
      <c r="AV329" s="618">
        <f>IF(AV$12=TRUE,(($U329*LIQUIDACION!$L$1047)*LIQUIDACION!$D$1045/IF(AND(LIQUIDACION!$D$1044&gt;LIQUIDACION!$B$1046,LIQUIDACION!$B$1046&gt;LIQUIDACION!$D$1043),366,365)),0)</f>
        <v>0</v>
      </c>
      <c r="AW329" s="618">
        <f>IF(AW$12=TRUE,(($V329*LIQUIDACION!$L$1047)*LIQUIDACION!$D$1045/IF(AND(LIQUIDACION!$D$1044&gt;LIQUIDACION!$B$1046,LIQUIDACION!$B$1046&gt;LIQUIDACION!$D$1043),366,365)),0)</f>
        <v>0</v>
      </c>
      <c r="AX329" s="618">
        <f>IF(AX$12=TRUE,(($W329*LIQUIDACION!$L$1047)*LIQUIDACION!$D$1045/IF(AND(LIQUIDACION!$D$1044&gt;LIQUIDACION!$B$1046,LIQUIDACION!$B$1046&gt;LIQUIDACION!$D$1043),366,365)),0)</f>
        <v>0</v>
      </c>
    </row>
    <row r="330" spans="2:50" x14ac:dyDescent="0.25">
      <c r="B330" s="123">
        <v>318</v>
      </c>
      <c r="C330" s="125"/>
      <c r="D330" s="170"/>
      <c r="E330" s="170"/>
      <c r="F330" s="170"/>
      <c r="G330" s="170">
        <f t="shared" si="21"/>
        <v>0</v>
      </c>
      <c r="H330" s="170">
        <f t="shared" si="22"/>
        <v>0</v>
      </c>
      <c r="I330" s="170"/>
      <c r="J330" s="170"/>
      <c r="K330" s="170"/>
      <c r="L330" s="170"/>
      <c r="M330" s="170"/>
      <c r="N330" s="170"/>
      <c r="O330" s="170"/>
      <c r="P330" s="170"/>
      <c r="Q330" s="170"/>
      <c r="R330" s="170"/>
      <c r="S330" s="170"/>
      <c r="T330" s="170"/>
      <c r="U330" s="170"/>
      <c r="V330" s="170"/>
      <c r="W330" s="170"/>
      <c r="X330" s="170"/>
      <c r="Y330" s="170"/>
      <c r="Z330" s="170"/>
      <c r="AA330" s="170"/>
      <c r="AB330" s="415">
        <f t="shared" si="23"/>
        <v>0</v>
      </c>
      <c r="AC330" s="415">
        <f t="shared" si="24"/>
        <v>0</v>
      </c>
      <c r="AE330" s="618">
        <f>IF(AE$12=TRUE,(($D330*LIQUIDACION!$L$1046)*LIQUIDACION!$D$1045/IF(AND(LIQUIDACION!$D$1044&gt;LIQUIDACION!$B$1046,LIQUIDACION!$B$1046&gt;LIQUIDACION!$D$1043),366,365)),0)</f>
        <v>0</v>
      </c>
      <c r="AF330" s="618">
        <f>IF(AF$12=TRUE,(($E330*LIQUIDACION!$L$1046)*LIQUIDACION!$D$1045/IF(AND(LIQUIDACION!$D$1044&gt;LIQUIDACION!$B$1046,LIQUIDACION!$B$1046&gt;LIQUIDACION!$D$1043),366,365)),0)</f>
        <v>0</v>
      </c>
      <c r="AG330" s="618">
        <f>IF(AG$12=TRUE,(($F330*LIQUIDACION!$L$1046)*LIQUIDACION!$D$1045/IF(AND(LIQUIDACION!$D$1044&gt;LIQUIDACION!$B$1046,LIQUIDACION!$B$1046&gt;LIQUIDACION!$D$1043),366,365)),0)</f>
        <v>0</v>
      </c>
      <c r="AH330" s="618">
        <f>IF(AH$12=TRUE,(($G330*LIQUIDACION!$L$1046)*LIQUIDACION!$D$1045/IF(AND(LIQUIDACION!$D$1044&gt;LIQUIDACION!$B$1046,LIQUIDACION!$B$1046&gt;LIQUIDACION!$D$1043),366,365)),0)</f>
        <v>0</v>
      </c>
      <c r="AI330" s="618">
        <f>IF(AI$12=TRUE,(($H330*LIQUIDACION!$L$1047)*LIQUIDACION!$D$1045/IF(AND(LIQUIDACION!$D$1044&gt;LIQUIDACION!$B$1046,LIQUIDACION!$B$1046&gt;LIQUIDACION!$D$1043),366,365)),0)</f>
        <v>0</v>
      </c>
      <c r="AJ330" s="618">
        <f>IF(AJ$12=TRUE,(($I330*LIQUIDACION!$L$1047)*LIQUIDACION!$D$1045/IF(AND(LIQUIDACION!$D$1044&gt;LIQUIDACION!$B$1046,LIQUIDACION!$B$1046&gt;LIQUIDACION!$D$1043),366,365)),0)</f>
        <v>0</v>
      </c>
      <c r="AK330" s="618">
        <f>IF(AK$12=TRUE,(($J330*LIQUIDACION!$L$1047)*LIQUIDACION!$D$1045/IF(AND(LIQUIDACION!$D$1044&gt;LIQUIDACION!$B$1046,LIQUIDACION!$B$1046&gt;LIQUIDACION!$D$1043),366,365)),0)</f>
        <v>0</v>
      </c>
      <c r="AL330" s="618">
        <f>IF(AL$12=TRUE,(($K330*LIQUIDACION!$L$1047)*LIQUIDACION!$D$1045/IF(AND(LIQUIDACION!$D$1044&gt;LIQUIDACION!$B$1046,LIQUIDACION!$B$1046&gt;LIQUIDACION!$D$1043),366,365)),0)</f>
        <v>0</v>
      </c>
      <c r="AM330" s="618">
        <f>IF(AM$12=TRUE,(($L330*LIQUIDACION!$L$1047)*LIQUIDACION!$D$1045/IF(AND(LIQUIDACION!$D$1044&gt;LIQUIDACION!$B$1046,LIQUIDACION!$B$1046&gt;LIQUIDACION!$D$1043),366,365)),0)</f>
        <v>0</v>
      </c>
      <c r="AN330" s="618">
        <f>IF(AN$12=TRUE,(($M330*LIQUIDACION!$L$1047)*LIQUIDACION!$D$1045/IF(AND(LIQUIDACION!$D$1044&gt;LIQUIDACION!$B$1046,LIQUIDACION!$B$1046&gt;LIQUIDACION!$D$1043),366,365)),0)</f>
        <v>0</v>
      </c>
      <c r="AO330" s="618">
        <f>IF(AO$12=TRUE,(($N330*LIQUIDACION!$L$1047)*LIQUIDACION!$D$1045/IF(AND(LIQUIDACION!$D$1044&gt;LIQUIDACION!$B$1046,LIQUIDACION!$B$1046&gt;LIQUIDACION!$D$1043),366,365)),0)</f>
        <v>0</v>
      </c>
      <c r="AP330" s="618">
        <f>IF(AP$12=TRUE,(($O330*LIQUIDACION!$L$1047)*LIQUIDACION!$D$1045/IF(AND(LIQUIDACION!$D$1044&gt;LIQUIDACION!$B$1046,LIQUIDACION!$B$1046&gt;LIQUIDACION!$D$1043),366,365)),0)</f>
        <v>0</v>
      </c>
      <c r="AQ330" s="618">
        <f>IF(AQ$12=TRUE,(($P330*LIQUIDACION!$L$1047)*LIQUIDACION!$D$1045/IF(AND(LIQUIDACION!$D$1044&gt;LIQUIDACION!$B$1046,LIQUIDACION!$B$1046&gt;LIQUIDACION!$D$1043),366,365)),0)</f>
        <v>0</v>
      </c>
      <c r="AR330" s="618">
        <f>IF(AR$12=TRUE,(($Q330*LIQUIDACION!$L$1047)*LIQUIDACION!$D$1045/IF(AND(LIQUIDACION!$D$1044&gt;LIQUIDACION!$B$1046,LIQUIDACION!$B$1046&gt;LIQUIDACION!$D$1043),366,365)),0)</f>
        <v>0</v>
      </c>
      <c r="AS330" s="618">
        <f>IF(AS$12=TRUE,(($R330*LIQUIDACION!$L$1047)*LIQUIDACION!$D$1045/IF(AND(LIQUIDACION!$D$1044&gt;LIQUIDACION!$B$1046,LIQUIDACION!$B$1046&gt;LIQUIDACION!$D$1043),366,365)),0)</f>
        <v>0</v>
      </c>
      <c r="AT330" s="618">
        <f>IF(AT$12=TRUE,(($S330*LIQUIDACION!$L$1047)*LIQUIDACION!$D$1045/IF(AND(LIQUIDACION!$D$1044&gt;LIQUIDACION!$B$1046,LIQUIDACION!$B$1046&gt;LIQUIDACION!$D$1043),366,365)),0)</f>
        <v>0</v>
      </c>
      <c r="AU330" s="618">
        <f>IF(AU$12=TRUE,(($T330*LIQUIDACION!$L$1047)*LIQUIDACION!$D$1045/IF(AND(LIQUIDACION!$D$1044&gt;LIQUIDACION!$B$1046,LIQUIDACION!$B$1046&gt;LIQUIDACION!$D$1043),366,365)),0)</f>
        <v>0</v>
      </c>
      <c r="AV330" s="618">
        <f>IF(AV$12=TRUE,(($U330*LIQUIDACION!$L$1047)*LIQUIDACION!$D$1045/IF(AND(LIQUIDACION!$D$1044&gt;LIQUIDACION!$B$1046,LIQUIDACION!$B$1046&gt;LIQUIDACION!$D$1043),366,365)),0)</f>
        <v>0</v>
      </c>
      <c r="AW330" s="618">
        <f>IF(AW$12=TRUE,(($V330*LIQUIDACION!$L$1047)*LIQUIDACION!$D$1045/IF(AND(LIQUIDACION!$D$1044&gt;LIQUIDACION!$B$1046,LIQUIDACION!$B$1046&gt;LIQUIDACION!$D$1043),366,365)),0)</f>
        <v>0</v>
      </c>
      <c r="AX330" s="618">
        <f>IF(AX$12=TRUE,(($W330*LIQUIDACION!$L$1047)*LIQUIDACION!$D$1045/IF(AND(LIQUIDACION!$D$1044&gt;LIQUIDACION!$B$1046,LIQUIDACION!$B$1046&gt;LIQUIDACION!$D$1043),366,365)),0)</f>
        <v>0</v>
      </c>
    </row>
    <row r="331" spans="2:50" x14ac:dyDescent="0.25">
      <c r="B331" s="121">
        <v>319</v>
      </c>
      <c r="C331" s="125"/>
      <c r="D331" s="170"/>
      <c r="E331" s="170"/>
      <c r="F331" s="170"/>
      <c r="G331" s="170">
        <f t="shared" si="21"/>
        <v>0</v>
      </c>
      <c r="H331" s="170">
        <f t="shared" si="22"/>
        <v>0</v>
      </c>
      <c r="I331" s="170"/>
      <c r="J331" s="170"/>
      <c r="K331" s="170"/>
      <c r="L331" s="170"/>
      <c r="M331" s="170"/>
      <c r="N331" s="170"/>
      <c r="O331" s="170"/>
      <c r="P331" s="170"/>
      <c r="Q331" s="170"/>
      <c r="R331" s="170"/>
      <c r="S331" s="170"/>
      <c r="T331" s="170"/>
      <c r="U331" s="170"/>
      <c r="V331" s="170"/>
      <c r="W331" s="170"/>
      <c r="X331" s="170"/>
      <c r="Y331" s="170"/>
      <c r="Z331" s="170"/>
      <c r="AA331" s="170"/>
      <c r="AB331" s="415">
        <f t="shared" si="23"/>
        <v>0</v>
      </c>
      <c r="AC331" s="415">
        <f t="shared" si="24"/>
        <v>0</v>
      </c>
      <c r="AE331" s="618">
        <f>IF(AE$12=TRUE,(($D331*LIQUIDACION!$L$1046)*LIQUIDACION!$D$1045/IF(AND(LIQUIDACION!$D$1044&gt;LIQUIDACION!$B$1046,LIQUIDACION!$B$1046&gt;LIQUIDACION!$D$1043),366,365)),0)</f>
        <v>0</v>
      </c>
      <c r="AF331" s="618">
        <f>IF(AF$12=TRUE,(($E331*LIQUIDACION!$L$1046)*LIQUIDACION!$D$1045/IF(AND(LIQUIDACION!$D$1044&gt;LIQUIDACION!$B$1046,LIQUIDACION!$B$1046&gt;LIQUIDACION!$D$1043),366,365)),0)</f>
        <v>0</v>
      </c>
      <c r="AG331" s="618">
        <f>IF(AG$12=TRUE,(($F331*LIQUIDACION!$L$1046)*LIQUIDACION!$D$1045/IF(AND(LIQUIDACION!$D$1044&gt;LIQUIDACION!$B$1046,LIQUIDACION!$B$1046&gt;LIQUIDACION!$D$1043),366,365)),0)</f>
        <v>0</v>
      </c>
      <c r="AH331" s="618">
        <f>IF(AH$12=TRUE,(($G331*LIQUIDACION!$L$1046)*LIQUIDACION!$D$1045/IF(AND(LIQUIDACION!$D$1044&gt;LIQUIDACION!$B$1046,LIQUIDACION!$B$1046&gt;LIQUIDACION!$D$1043),366,365)),0)</f>
        <v>0</v>
      </c>
      <c r="AI331" s="618">
        <f>IF(AI$12=TRUE,(($H331*LIQUIDACION!$L$1047)*LIQUIDACION!$D$1045/IF(AND(LIQUIDACION!$D$1044&gt;LIQUIDACION!$B$1046,LIQUIDACION!$B$1046&gt;LIQUIDACION!$D$1043),366,365)),0)</f>
        <v>0</v>
      </c>
      <c r="AJ331" s="618">
        <f>IF(AJ$12=TRUE,(($I331*LIQUIDACION!$L$1047)*LIQUIDACION!$D$1045/IF(AND(LIQUIDACION!$D$1044&gt;LIQUIDACION!$B$1046,LIQUIDACION!$B$1046&gt;LIQUIDACION!$D$1043),366,365)),0)</f>
        <v>0</v>
      </c>
      <c r="AK331" s="618">
        <f>IF(AK$12=TRUE,(($J331*LIQUIDACION!$L$1047)*LIQUIDACION!$D$1045/IF(AND(LIQUIDACION!$D$1044&gt;LIQUIDACION!$B$1046,LIQUIDACION!$B$1046&gt;LIQUIDACION!$D$1043),366,365)),0)</f>
        <v>0</v>
      </c>
      <c r="AL331" s="618">
        <f>IF(AL$12=TRUE,(($K331*LIQUIDACION!$L$1047)*LIQUIDACION!$D$1045/IF(AND(LIQUIDACION!$D$1044&gt;LIQUIDACION!$B$1046,LIQUIDACION!$B$1046&gt;LIQUIDACION!$D$1043),366,365)),0)</f>
        <v>0</v>
      </c>
      <c r="AM331" s="618">
        <f>IF(AM$12=TRUE,(($L331*LIQUIDACION!$L$1047)*LIQUIDACION!$D$1045/IF(AND(LIQUIDACION!$D$1044&gt;LIQUIDACION!$B$1046,LIQUIDACION!$B$1046&gt;LIQUIDACION!$D$1043),366,365)),0)</f>
        <v>0</v>
      </c>
      <c r="AN331" s="618">
        <f>IF(AN$12=TRUE,(($M331*LIQUIDACION!$L$1047)*LIQUIDACION!$D$1045/IF(AND(LIQUIDACION!$D$1044&gt;LIQUIDACION!$B$1046,LIQUIDACION!$B$1046&gt;LIQUIDACION!$D$1043),366,365)),0)</f>
        <v>0</v>
      </c>
      <c r="AO331" s="618">
        <f>IF(AO$12=TRUE,(($N331*LIQUIDACION!$L$1047)*LIQUIDACION!$D$1045/IF(AND(LIQUIDACION!$D$1044&gt;LIQUIDACION!$B$1046,LIQUIDACION!$B$1046&gt;LIQUIDACION!$D$1043),366,365)),0)</f>
        <v>0</v>
      </c>
      <c r="AP331" s="618">
        <f>IF(AP$12=TRUE,(($O331*LIQUIDACION!$L$1047)*LIQUIDACION!$D$1045/IF(AND(LIQUIDACION!$D$1044&gt;LIQUIDACION!$B$1046,LIQUIDACION!$B$1046&gt;LIQUIDACION!$D$1043),366,365)),0)</f>
        <v>0</v>
      </c>
      <c r="AQ331" s="618">
        <f>IF(AQ$12=TRUE,(($P331*LIQUIDACION!$L$1047)*LIQUIDACION!$D$1045/IF(AND(LIQUIDACION!$D$1044&gt;LIQUIDACION!$B$1046,LIQUIDACION!$B$1046&gt;LIQUIDACION!$D$1043),366,365)),0)</f>
        <v>0</v>
      </c>
      <c r="AR331" s="618">
        <f>IF(AR$12=TRUE,(($Q331*LIQUIDACION!$L$1047)*LIQUIDACION!$D$1045/IF(AND(LIQUIDACION!$D$1044&gt;LIQUIDACION!$B$1046,LIQUIDACION!$B$1046&gt;LIQUIDACION!$D$1043),366,365)),0)</f>
        <v>0</v>
      </c>
      <c r="AS331" s="618">
        <f>IF(AS$12=TRUE,(($R331*LIQUIDACION!$L$1047)*LIQUIDACION!$D$1045/IF(AND(LIQUIDACION!$D$1044&gt;LIQUIDACION!$B$1046,LIQUIDACION!$B$1046&gt;LIQUIDACION!$D$1043),366,365)),0)</f>
        <v>0</v>
      </c>
      <c r="AT331" s="618">
        <f>IF(AT$12=TRUE,(($S331*LIQUIDACION!$L$1047)*LIQUIDACION!$D$1045/IF(AND(LIQUIDACION!$D$1044&gt;LIQUIDACION!$B$1046,LIQUIDACION!$B$1046&gt;LIQUIDACION!$D$1043),366,365)),0)</f>
        <v>0</v>
      </c>
      <c r="AU331" s="618">
        <f>IF(AU$12=TRUE,(($T331*LIQUIDACION!$L$1047)*LIQUIDACION!$D$1045/IF(AND(LIQUIDACION!$D$1044&gt;LIQUIDACION!$B$1046,LIQUIDACION!$B$1046&gt;LIQUIDACION!$D$1043),366,365)),0)</f>
        <v>0</v>
      </c>
      <c r="AV331" s="618">
        <f>IF(AV$12=TRUE,(($U331*LIQUIDACION!$L$1047)*LIQUIDACION!$D$1045/IF(AND(LIQUIDACION!$D$1044&gt;LIQUIDACION!$B$1046,LIQUIDACION!$B$1046&gt;LIQUIDACION!$D$1043),366,365)),0)</f>
        <v>0</v>
      </c>
      <c r="AW331" s="618">
        <f>IF(AW$12=TRUE,(($V331*LIQUIDACION!$L$1047)*LIQUIDACION!$D$1045/IF(AND(LIQUIDACION!$D$1044&gt;LIQUIDACION!$B$1046,LIQUIDACION!$B$1046&gt;LIQUIDACION!$D$1043),366,365)),0)</f>
        <v>0</v>
      </c>
      <c r="AX331" s="618">
        <f>IF(AX$12=TRUE,(($W331*LIQUIDACION!$L$1047)*LIQUIDACION!$D$1045/IF(AND(LIQUIDACION!$D$1044&gt;LIQUIDACION!$B$1046,LIQUIDACION!$B$1046&gt;LIQUIDACION!$D$1043),366,365)),0)</f>
        <v>0</v>
      </c>
    </row>
    <row r="332" spans="2:50" x14ac:dyDescent="0.25">
      <c r="B332" s="123">
        <v>320</v>
      </c>
      <c r="C332" s="125"/>
      <c r="D332" s="170"/>
      <c r="E332" s="170"/>
      <c r="F332" s="170"/>
      <c r="G332" s="170">
        <f t="shared" si="21"/>
        <v>0</v>
      </c>
      <c r="H332" s="170">
        <f t="shared" si="22"/>
        <v>0</v>
      </c>
      <c r="I332" s="170"/>
      <c r="J332" s="170"/>
      <c r="K332" s="170"/>
      <c r="L332" s="170"/>
      <c r="M332" s="170"/>
      <c r="N332" s="170"/>
      <c r="O332" s="170"/>
      <c r="P332" s="170"/>
      <c r="Q332" s="170"/>
      <c r="R332" s="170"/>
      <c r="S332" s="170"/>
      <c r="T332" s="170"/>
      <c r="U332" s="170"/>
      <c r="V332" s="170"/>
      <c r="W332" s="170"/>
      <c r="X332" s="170"/>
      <c r="Y332" s="170"/>
      <c r="Z332" s="170"/>
      <c r="AA332" s="170"/>
      <c r="AB332" s="415">
        <f t="shared" si="23"/>
        <v>0</v>
      </c>
      <c r="AC332" s="415">
        <f t="shared" si="24"/>
        <v>0</v>
      </c>
      <c r="AE332" s="618">
        <f>IF(AE$12=TRUE,(($D332*LIQUIDACION!$L$1046)*LIQUIDACION!$D$1045/IF(AND(LIQUIDACION!$D$1044&gt;LIQUIDACION!$B$1046,LIQUIDACION!$B$1046&gt;LIQUIDACION!$D$1043),366,365)),0)</f>
        <v>0</v>
      </c>
      <c r="AF332" s="618">
        <f>IF(AF$12=TRUE,(($E332*LIQUIDACION!$L$1046)*LIQUIDACION!$D$1045/IF(AND(LIQUIDACION!$D$1044&gt;LIQUIDACION!$B$1046,LIQUIDACION!$B$1046&gt;LIQUIDACION!$D$1043),366,365)),0)</f>
        <v>0</v>
      </c>
      <c r="AG332" s="618">
        <f>IF(AG$12=TRUE,(($F332*LIQUIDACION!$L$1046)*LIQUIDACION!$D$1045/IF(AND(LIQUIDACION!$D$1044&gt;LIQUIDACION!$B$1046,LIQUIDACION!$B$1046&gt;LIQUIDACION!$D$1043),366,365)),0)</f>
        <v>0</v>
      </c>
      <c r="AH332" s="618">
        <f>IF(AH$12=TRUE,(($G332*LIQUIDACION!$L$1046)*LIQUIDACION!$D$1045/IF(AND(LIQUIDACION!$D$1044&gt;LIQUIDACION!$B$1046,LIQUIDACION!$B$1046&gt;LIQUIDACION!$D$1043),366,365)),0)</f>
        <v>0</v>
      </c>
      <c r="AI332" s="618">
        <f>IF(AI$12=TRUE,(($H332*LIQUIDACION!$L$1047)*LIQUIDACION!$D$1045/IF(AND(LIQUIDACION!$D$1044&gt;LIQUIDACION!$B$1046,LIQUIDACION!$B$1046&gt;LIQUIDACION!$D$1043),366,365)),0)</f>
        <v>0</v>
      </c>
      <c r="AJ332" s="618">
        <f>IF(AJ$12=TRUE,(($I332*LIQUIDACION!$L$1047)*LIQUIDACION!$D$1045/IF(AND(LIQUIDACION!$D$1044&gt;LIQUIDACION!$B$1046,LIQUIDACION!$B$1046&gt;LIQUIDACION!$D$1043),366,365)),0)</f>
        <v>0</v>
      </c>
      <c r="AK332" s="618">
        <f>IF(AK$12=TRUE,(($J332*LIQUIDACION!$L$1047)*LIQUIDACION!$D$1045/IF(AND(LIQUIDACION!$D$1044&gt;LIQUIDACION!$B$1046,LIQUIDACION!$B$1046&gt;LIQUIDACION!$D$1043),366,365)),0)</f>
        <v>0</v>
      </c>
      <c r="AL332" s="618">
        <f>IF(AL$12=TRUE,(($K332*LIQUIDACION!$L$1047)*LIQUIDACION!$D$1045/IF(AND(LIQUIDACION!$D$1044&gt;LIQUIDACION!$B$1046,LIQUIDACION!$B$1046&gt;LIQUIDACION!$D$1043),366,365)),0)</f>
        <v>0</v>
      </c>
      <c r="AM332" s="618">
        <f>IF(AM$12=TRUE,(($L332*LIQUIDACION!$L$1047)*LIQUIDACION!$D$1045/IF(AND(LIQUIDACION!$D$1044&gt;LIQUIDACION!$B$1046,LIQUIDACION!$B$1046&gt;LIQUIDACION!$D$1043),366,365)),0)</f>
        <v>0</v>
      </c>
      <c r="AN332" s="618">
        <f>IF(AN$12=TRUE,(($M332*LIQUIDACION!$L$1047)*LIQUIDACION!$D$1045/IF(AND(LIQUIDACION!$D$1044&gt;LIQUIDACION!$B$1046,LIQUIDACION!$B$1046&gt;LIQUIDACION!$D$1043),366,365)),0)</f>
        <v>0</v>
      </c>
      <c r="AO332" s="618">
        <f>IF(AO$12=TRUE,(($N332*LIQUIDACION!$L$1047)*LIQUIDACION!$D$1045/IF(AND(LIQUIDACION!$D$1044&gt;LIQUIDACION!$B$1046,LIQUIDACION!$B$1046&gt;LIQUIDACION!$D$1043),366,365)),0)</f>
        <v>0</v>
      </c>
      <c r="AP332" s="618">
        <f>IF(AP$12=TRUE,(($O332*LIQUIDACION!$L$1047)*LIQUIDACION!$D$1045/IF(AND(LIQUIDACION!$D$1044&gt;LIQUIDACION!$B$1046,LIQUIDACION!$B$1046&gt;LIQUIDACION!$D$1043),366,365)),0)</f>
        <v>0</v>
      </c>
      <c r="AQ332" s="618">
        <f>IF(AQ$12=TRUE,(($P332*LIQUIDACION!$L$1047)*LIQUIDACION!$D$1045/IF(AND(LIQUIDACION!$D$1044&gt;LIQUIDACION!$B$1046,LIQUIDACION!$B$1046&gt;LIQUIDACION!$D$1043),366,365)),0)</f>
        <v>0</v>
      </c>
      <c r="AR332" s="618">
        <f>IF(AR$12=TRUE,(($Q332*LIQUIDACION!$L$1047)*LIQUIDACION!$D$1045/IF(AND(LIQUIDACION!$D$1044&gt;LIQUIDACION!$B$1046,LIQUIDACION!$B$1046&gt;LIQUIDACION!$D$1043),366,365)),0)</f>
        <v>0</v>
      </c>
      <c r="AS332" s="618">
        <f>IF(AS$12=TRUE,(($R332*LIQUIDACION!$L$1047)*LIQUIDACION!$D$1045/IF(AND(LIQUIDACION!$D$1044&gt;LIQUIDACION!$B$1046,LIQUIDACION!$B$1046&gt;LIQUIDACION!$D$1043),366,365)),0)</f>
        <v>0</v>
      </c>
      <c r="AT332" s="618">
        <f>IF(AT$12=TRUE,(($S332*LIQUIDACION!$L$1047)*LIQUIDACION!$D$1045/IF(AND(LIQUIDACION!$D$1044&gt;LIQUIDACION!$B$1046,LIQUIDACION!$B$1046&gt;LIQUIDACION!$D$1043),366,365)),0)</f>
        <v>0</v>
      </c>
      <c r="AU332" s="618">
        <f>IF(AU$12=TRUE,(($T332*LIQUIDACION!$L$1047)*LIQUIDACION!$D$1045/IF(AND(LIQUIDACION!$D$1044&gt;LIQUIDACION!$B$1046,LIQUIDACION!$B$1046&gt;LIQUIDACION!$D$1043),366,365)),0)</f>
        <v>0</v>
      </c>
      <c r="AV332" s="618">
        <f>IF(AV$12=TRUE,(($U332*LIQUIDACION!$L$1047)*LIQUIDACION!$D$1045/IF(AND(LIQUIDACION!$D$1044&gt;LIQUIDACION!$B$1046,LIQUIDACION!$B$1046&gt;LIQUIDACION!$D$1043),366,365)),0)</f>
        <v>0</v>
      </c>
      <c r="AW332" s="618">
        <f>IF(AW$12=TRUE,(($V332*LIQUIDACION!$L$1047)*LIQUIDACION!$D$1045/IF(AND(LIQUIDACION!$D$1044&gt;LIQUIDACION!$B$1046,LIQUIDACION!$B$1046&gt;LIQUIDACION!$D$1043),366,365)),0)</f>
        <v>0</v>
      </c>
      <c r="AX332" s="618">
        <f>IF(AX$12=TRUE,(($W332*LIQUIDACION!$L$1047)*LIQUIDACION!$D$1045/IF(AND(LIQUIDACION!$D$1044&gt;LIQUIDACION!$B$1046,LIQUIDACION!$B$1046&gt;LIQUIDACION!$D$1043),366,365)),0)</f>
        <v>0</v>
      </c>
    </row>
    <row r="333" spans="2:50" x14ac:dyDescent="0.25">
      <c r="B333" s="121">
        <v>321</v>
      </c>
      <c r="C333" s="125"/>
      <c r="D333" s="170"/>
      <c r="E333" s="170"/>
      <c r="F333" s="170"/>
      <c r="G333" s="170">
        <f t="shared" si="21"/>
        <v>0</v>
      </c>
      <c r="H333" s="170">
        <f t="shared" si="22"/>
        <v>0</v>
      </c>
      <c r="I333" s="170"/>
      <c r="J333" s="170"/>
      <c r="K333" s="170"/>
      <c r="L333" s="170"/>
      <c r="M333" s="170"/>
      <c r="N333" s="170"/>
      <c r="O333" s="170"/>
      <c r="P333" s="170"/>
      <c r="Q333" s="170"/>
      <c r="R333" s="170"/>
      <c r="S333" s="170"/>
      <c r="T333" s="170"/>
      <c r="U333" s="170"/>
      <c r="V333" s="170"/>
      <c r="W333" s="170"/>
      <c r="X333" s="170"/>
      <c r="Y333" s="170"/>
      <c r="Z333" s="170"/>
      <c r="AA333" s="170"/>
      <c r="AB333" s="415">
        <f t="shared" si="23"/>
        <v>0</v>
      </c>
      <c r="AC333" s="415">
        <f t="shared" si="24"/>
        <v>0</v>
      </c>
      <c r="AE333" s="618">
        <f>IF(AE$12=TRUE,(($D333*LIQUIDACION!$L$1046)*LIQUIDACION!$D$1045/IF(AND(LIQUIDACION!$D$1044&gt;LIQUIDACION!$B$1046,LIQUIDACION!$B$1046&gt;LIQUIDACION!$D$1043),366,365)),0)</f>
        <v>0</v>
      </c>
      <c r="AF333" s="618">
        <f>IF(AF$12=TRUE,(($E333*LIQUIDACION!$L$1046)*LIQUIDACION!$D$1045/IF(AND(LIQUIDACION!$D$1044&gt;LIQUIDACION!$B$1046,LIQUIDACION!$B$1046&gt;LIQUIDACION!$D$1043),366,365)),0)</f>
        <v>0</v>
      </c>
      <c r="AG333" s="618">
        <f>IF(AG$12=TRUE,(($F333*LIQUIDACION!$L$1046)*LIQUIDACION!$D$1045/IF(AND(LIQUIDACION!$D$1044&gt;LIQUIDACION!$B$1046,LIQUIDACION!$B$1046&gt;LIQUIDACION!$D$1043),366,365)),0)</f>
        <v>0</v>
      </c>
      <c r="AH333" s="618">
        <f>IF(AH$12=TRUE,(($G333*LIQUIDACION!$L$1046)*LIQUIDACION!$D$1045/IF(AND(LIQUIDACION!$D$1044&gt;LIQUIDACION!$B$1046,LIQUIDACION!$B$1046&gt;LIQUIDACION!$D$1043),366,365)),0)</f>
        <v>0</v>
      </c>
      <c r="AI333" s="618">
        <f>IF(AI$12=TRUE,(($H333*LIQUIDACION!$L$1047)*LIQUIDACION!$D$1045/IF(AND(LIQUIDACION!$D$1044&gt;LIQUIDACION!$B$1046,LIQUIDACION!$B$1046&gt;LIQUIDACION!$D$1043),366,365)),0)</f>
        <v>0</v>
      </c>
      <c r="AJ333" s="618">
        <f>IF(AJ$12=TRUE,(($I333*LIQUIDACION!$L$1047)*LIQUIDACION!$D$1045/IF(AND(LIQUIDACION!$D$1044&gt;LIQUIDACION!$B$1046,LIQUIDACION!$B$1046&gt;LIQUIDACION!$D$1043),366,365)),0)</f>
        <v>0</v>
      </c>
      <c r="AK333" s="618">
        <f>IF(AK$12=TRUE,(($J333*LIQUIDACION!$L$1047)*LIQUIDACION!$D$1045/IF(AND(LIQUIDACION!$D$1044&gt;LIQUIDACION!$B$1046,LIQUIDACION!$B$1046&gt;LIQUIDACION!$D$1043),366,365)),0)</f>
        <v>0</v>
      </c>
      <c r="AL333" s="618">
        <f>IF(AL$12=TRUE,(($K333*LIQUIDACION!$L$1047)*LIQUIDACION!$D$1045/IF(AND(LIQUIDACION!$D$1044&gt;LIQUIDACION!$B$1046,LIQUIDACION!$B$1046&gt;LIQUIDACION!$D$1043),366,365)),0)</f>
        <v>0</v>
      </c>
      <c r="AM333" s="618">
        <f>IF(AM$12=TRUE,(($L333*LIQUIDACION!$L$1047)*LIQUIDACION!$D$1045/IF(AND(LIQUIDACION!$D$1044&gt;LIQUIDACION!$B$1046,LIQUIDACION!$B$1046&gt;LIQUIDACION!$D$1043),366,365)),0)</f>
        <v>0</v>
      </c>
      <c r="AN333" s="618">
        <f>IF(AN$12=TRUE,(($M333*LIQUIDACION!$L$1047)*LIQUIDACION!$D$1045/IF(AND(LIQUIDACION!$D$1044&gt;LIQUIDACION!$B$1046,LIQUIDACION!$B$1046&gt;LIQUIDACION!$D$1043),366,365)),0)</f>
        <v>0</v>
      </c>
      <c r="AO333" s="618">
        <f>IF(AO$12=TRUE,(($N333*LIQUIDACION!$L$1047)*LIQUIDACION!$D$1045/IF(AND(LIQUIDACION!$D$1044&gt;LIQUIDACION!$B$1046,LIQUIDACION!$B$1046&gt;LIQUIDACION!$D$1043),366,365)),0)</f>
        <v>0</v>
      </c>
      <c r="AP333" s="618">
        <f>IF(AP$12=TRUE,(($O333*LIQUIDACION!$L$1047)*LIQUIDACION!$D$1045/IF(AND(LIQUIDACION!$D$1044&gt;LIQUIDACION!$B$1046,LIQUIDACION!$B$1046&gt;LIQUIDACION!$D$1043),366,365)),0)</f>
        <v>0</v>
      </c>
      <c r="AQ333" s="618">
        <f>IF(AQ$12=TRUE,(($P333*LIQUIDACION!$L$1047)*LIQUIDACION!$D$1045/IF(AND(LIQUIDACION!$D$1044&gt;LIQUIDACION!$B$1046,LIQUIDACION!$B$1046&gt;LIQUIDACION!$D$1043),366,365)),0)</f>
        <v>0</v>
      </c>
      <c r="AR333" s="618">
        <f>IF(AR$12=TRUE,(($Q333*LIQUIDACION!$L$1047)*LIQUIDACION!$D$1045/IF(AND(LIQUIDACION!$D$1044&gt;LIQUIDACION!$B$1046,LIQUIDACION!$B$1046&gt;LIQUIDACION!$D$1043),366,365)),0)</f>
        <v>0</v>
      </c>
      <c r="AS333" s="618">
        <f>IF(AS$12=TRUE,(($R333*LIQUIDACION!$L$1047)*LIQUIDACION!$D$1045/IF(AND(LIQUIDACION!$D$1044&gt;LIQUIDACION!$B$1046,LIQUIDACION!$B$1046&gt;LIQUIDACION!$D$1043),366,365)),0)</f>
        <v>0</v>
      </c>
      <c r="AT333" s="618">
        <f>IF(AT$12=TRUE,(($S333*LIQUIDACION!$L$1047)*LIQUIDACION!$D$1045/IF(AND(LIQUIDACION!$D$1044&gt;LIQUIDACION!$B$1046,LIQUIDACION!$B$1046&gt;LIQUIDACION!$D$1043),366,365)),0)</f>
        <v>0</v>
      </c>
      <c r="AU333" s="618">
        <f>IF(AU$12=TRUE,(($T333*LIQUIDACION!$L$1047)*LIQUIDACION!$D$1045/IF(AND(LIQUIDACION!$D$1044&gt;LIQUIDACION!$B$1046,LIQUIDACION!$B$1046&gt;LIQUIDACION!$D$1043),366,365)),0)</f>
        <v>0</v>
      </c>
      <c r="AV333" s="618">
        <f>IF(AV$12=TRUE,(($U333*LIQUIDACION!$L$1047)*LIQUIDACION!$D$1045/IF(AND(LIQUIDACION!$D$1044&gt;LIQUIDACION!$B$1046,LIQUIDACION!$B$1046&gt;LIQUIDACION!$D$1043),366,365)),0)</f>
        <v>0</v>
      </c>
      <c r="AW333" s="618">
        <f>IF(AW$12=TRUE,(($V333*LIQUIDACION!$L$1047)*LIQUIDACION!$D$1045/IF(AND(LIQUIDACION!$D$1044&gt;LIQUIDACION!$B$1046,LIQUIDACION!$B$1046&gt;LIQUIDACION!$D$1043),366,365)),0)</f>
        <v>0</v>
      </c>
      <c r="AX333" s="618">
        <f>IF(AX$12=TRUE,(($W333*LIQUIDACION!$L$1047)*LIQUIDACION!$D$1045/IF(AND(LIQUIDACION!$D$1044&gt;LIQUIDACION!$B$1046,LIQUIDACION!$B$1046&gt;LIQUIDACION!$D$1043),366,365)),0)</f>
        <v>0</v>
      </c>
    </row>
    <row r="334" spans="2:50" x14ac:dyDescent="0.25">
      <c r="B334" s="123">
        <v>322</v>
      </c>
      <c r="C334" s="125"/>
      <c r="D334" s="170"/>
      <c r="E334" s="170"/>
      <c r="F334" s="170"/>
      <c r="G334" s="170">
        <f t="shared" ref="G334:G397" si="25">IF($G$10&gt;0,$D334*$G$10,)</f>
        <v>0</v>
      </c>
      <c r="H334" s="170">
        <f t="shared" ref="H334:H397" si="26">IF($H$10&gt;0,$D334*$H$10,)</f>
        <v>0</v>
      </c>
      <c r="I334" s="170"/>
      <c r="J334" s="170"/>
      <c r="K334" s="170"/>
      <c r="L334" s="170"/>
      <c r="M334" s="170"/>
      <c r="N334" s="170"/>
      <c r="O334" s="170"/>
      <c r="P334" s="170"/>
      <c r="Q334" s="170"/>
      <c r="R334" s="170"/>
      <c r="S334" s="170"/>
      <c r="T334" s="170"/>
      <c r="U334" s="170"/>
      <c r="V334" s="170"/>
      <c r="W334" s="170"/>
      <c r="X334" s="170"/>
      <c r="Y334" s="170"/>
      <c r="Z334" s="170"/>
      <c r="AA334" s="170"/>
      <c r="AB334" s="415">
        <f t="shared" ref="AB334:AB397" si="27">SUM(AE334:AX334)</f>
        <v>0</v>
      </c>
      <c r="AC334" s="415">
        <f t="shared" ref="AC334:AC397" si="28">SUM(D334:AA334)</f>
        <v>0</v>
      </c>
      <c r="AE334" s="618">
        <f>IF(AE$12=TRUE,(($D334*LIQUIDACION!$L$1046)*LIQUIDACION!$D$1045/IF(AND(LIQUIDACION!$D$1044&gt;LIQUIDACION!$B$1046,LIQUIDACION!$B$1046&gt;LIQUIDACION!$D$1043),366,365)),0)</f>
        <v>0</v>
      </c>
      <c r="AF334" s="618">
        <f>IF(AF$12=TRUE,(($E334*LIQUIDACION!$L$1046)*LIQUIDACION!$D$1045/IF(AND(LIQUIDACION!$D$1044&gt;LIQUIDACION!$B$1046,LIQUIDACION!$B$1046&gt;LIQUIDACION!$D$1043),366,365)),0)</f>
        <v>0</v>
      </c>
      <c r="AG334" s="618">
        <f>IF(AG$12=TRUE,(($F334*LIQUIDACION!$L$1046)*LIQUIDACION!$D$1045/IF(AND(LIQUIDACION!$D$1044&gt;LIQUIDACION!$B$1046,LIQUIDACION!$B$1046&gt;LIQUIDACION!$D$1043),366,365)),0)</f>
        <v>0</v>
      </c>
      <c r="AH334" s="618">
        <f>IF(AH$12=TRUE,(($G334*LIQUIDACION!$L$1046)*LIQUIDACION!$D$1045/IF(AND(LIQUIDACION!$D$1044&gt;LIQUIDACION!$B$1046,LIQUIDACION!$B$1046&gt;LIQUIDACION!$D$1043),366,365)),0)</f>
        <v>0</v>
      </c>
      <c r="AI334" s="618">
        <f>IF(AI$12=TRUE,(($H334*LIQUIDACION!$L$1047)*LIQUIDACION!$D$1045/IF(AND(LIQUIDACION!$D$1044&gt;LIQUIDACION!$B$1046,LIQUIDACION!$B$1046&gt;LIQUIDACION!$D$1043),366,365)),0)</f>
        <v>0</v>
      </c>
      <c r="AJ334" s="618">
        <f>IF(AJ$12=TRUE,(($I334*LIQUIDACION!$L$1047)*LIQUIDACION!$D$1045/IF(AND(LIQUIDACION!$D$1044&gt;LIQUIDACION!$B$1046,LIQUIDACION!$B$1046&gt;LIQUIDACION!$D$1043),366,365)),0)</f>
        <v>0</v>
      </c>
      <c r="AK334" s="618">
        <f>IF(AK$12=TRUE,(($J334*LIQUIDACION!$L$1047)*LIQUIDACION!$D$1045/IF(AND(LIQUIDACION!$D$1044&gt;LIQUIDACION!$B$1046,LIQUIDACION!$B$1046&gt;LIQUIDACION!$D$1043),366,365)),0)</f>
        <v>0</v>
      </c>
      <c r="AL334" s="618">
        <f>IF(AL$12=TRUE,(($K334*LIQUIDACION!$L$1047)*LIQUIDACION!$D$1045/IF(AND(LIQUIDACION!$D$1044&gt;LIQUIDACION!$B$1046,LIQUIDACION!$B$1046&gt;LIQUIDACION!$D$1043),366,365)),0)</f>
        <v>0</v>
      </c>
      <c r="AM334" s="618">
        <f>IF(AM$12=TRUE,(($L334*LIQUIDACION!$L$1047)*LIQUIDACION!$D$1045/IF(AND(LIQUIDACION!$D$1044&gt;LIQUIDACION!$B$1046,LIQUIDACION!$B$1046&gt;LIQUIDACION!$D$1043),366,365)),0)</f>
        <v>0</v>
      </c>
      <c r="AN334" s="618">
        <f>IF(AN$12=TRUE,(($M334*LIQUIDACION!$L$1047)*LIQUIDACION!$D$1045/IF(AND(LIQUIDACION!$D$1044&gt;LIQUIDACION!$B$1046,LIQUIDACION!$B$1046&gt;LIQUIDACION!$D$1043),366,365)),0)</f>
        <v>0</v>
      </c>
      <c r="AO334" s="618">
        <f>IF(AO$12=TRUE,(($N334*LIQUIDACION!$L$1047)*LIQUIDACION!$D$1045/IF(AND(LIQUIDACION!$D$1044&gt;LIQUIDACION!$B$1046,LIQUIDACION!$B$1046&gt;LIQUIDACION!$D$1043),366,365)),0)</f>
        <v>0</v>
      </c>
      <c r="AP334" s="618">
        <f>IF(AP$12=TRUE,(($O334*LIQUIDACION!$L$1047)*LIQUIDACION!$D$1045/IF(AND(LIQUIDACION!$D$1044&gt;LIQUIDACION!$B$1046,LIQUIDACION!$B$1046&gt;LIQUIDACION!$D$1043),366,365)),0)</f>
        <v>0</v>
      </c>
      <c r="AQ334" s="618">
        <f>IF(AQ$12=TRUE,(($P334*LIQUIDACION!$L$1047)*LIQUIDACION!$D$1045/IF(AND(LIQUIDACION!$D$1044&gt;LIQUIDACION!$B$1046,LIQUIDACION!$B$1046&gt;LIQUIDACION!$D$1043),366,365)),0)</f>
        <v>0</v>
      </c>
      <c r="AR334" s="618">
        <f>IF(AR$12=TRUE,(($Q334*LIQUIDACION!$L$1047)*LIQUIDACION!$D$1045/IF(AND(LIQUIDACION!$D$1044&gt;LIQUIDACION!$B$1046,LIQUIDACION!$B$1046&gt;LIQUIDACION!$D$1043),366,365)),0)</f>
        <v>0</v>
      </c>
      <c r="AS334" s="618">
        <f>IF(AS$12=TRUE,(($R334*LIQUIDACION!$L$1047)*LIQUIDACION!$D$1045/IF(AND(LIQUIDACION!$D$1044&gt;LIQUIDACION!$B$1046,LIQUIDACION!$B$1046&gt;LIQUIDACION!$D$1043),366,365)),0)</f>
        <v>0</v>
      </c>
      <c r="AT334" s="618">
        <f>IF(AT$12=TRUE,(($S334*LIQUIDACION!$L$1047)*LIQUIDACION!$D$1045/IF(AND(LIQUIDACION!$D$1044&gt;LIQUIDACION!$B$1046,LIQUIDACION!$B$1046&gt;LIQUIDACION!$D$1043),366,365)),0)</f>
        <v>0</v>
      </c>
      <c r="AU334" s="618">
        <f>IF(AU$12=TRUE,(($T334*LIQUIDACION!$L$1047)*LIQUIDACION!$D$1045/IF(AND(LIQUIDACION!$D$1044&gt;LIQUIDACION!$B$1046,LIQUIDACION!$B$1046&gt;LIQUIDACION!$D$1043),366,365)),0)</f>
        <v>0</v>
      </c>
      <c r="AV334" s="618">
        <f>IF(AV$12=TRUE,(($U334*LIQUIDACION!$L$1047)*LIQUIDACION!$D$1045/IF(AND(LIQUIDACION!$D$1044&gt;LIQUIDACION!$B$1046,LIQUIDACION!$B$1046&gt;LIQUIDACION!$D$1043),366,365)),0)</f>
        <v>0</v>
      </c>
      <c r="AW334" s="618">
        <f>IF(AW$12=TRUE,(($V334*LIQUIDACION!$L$1047)*LIQUIDACION!$D$1045/IF(AND(LIQUIDACION!$D$1044&gt;LIQUIDACION!$B$1046,LIQUIDACION!$B$1046&gt;LIQUIDACION!$D$1043),366,365)),0)</f>
        <v>0</v>
      </c>
      <c r="AX334" s="618">
        <f>IF(AX$12=TRUE,(($W334*LIQUIDACION!$L$1047)*LIQUIDACION!$D$1045/IF(AND(LIQUIDACION!$D$1044&gt;LIQUIDACION!$B$1046,LIQUIDACION!$B$1046&gt;LIQUIDACION!$D$1043),366,365)),0)</f>
        <v>0</v>
      </c>
    </row>
    <row r="335" spans="2:50" x14ac:dyDescent="0.25">
      <c r="B335" s="121">
        <v>323</v>
      </c>
      <c r="C335" s="125"/>
      <c r="D335" s="170"/>
      <c r="E335" s="170"/>
      <c r="F335" s="170"/>
      <c r="G335" s="170">
        <f t="shared" si="25"/>
        <v>0</v>
      </c>
      <c r="H335" s="170">
        <f t="shared" si="26"/>
        <v>0</v>
      </c>
      <c r="I335" s="170"/>
      <c r="J335" s="170"/>
      <c r="K335" s="170"/>
      <c r="L335" s="170"/>
      <c r="M335" s="170"/>
      <c r="N335" s="170"/>
      <c r="O335" s="170"/>
      <c r="P335" s="170"/>
      <c r="Q335" s="170"/>
      <c r="R335" s="170"/>
      <c r="S335" s="170"/>
      <c r="T335" s="170"/>
      <c r="U335" s="170"/>
      <c r="V335" s="170"/>
      <c r="W335" s="170"/>
      <c r="X335" s="170"/>
      <c r="Y335" s="170"/>
      <c r="Z335" s="170"/>
      <c r="AA335" s="170"/>
      <c r="AB335" s="415">
        <f t="shared" si="27"/>
        <v>0</v>
      </c>
      <c r="AC335" s="415">
        <f t="shared" si="28"/>
        <v>0</v>
      </c>
      <c r="AE335" s="618">
        <f>IF(AE$12=TRUE,(($D335*LIQUIDACION!$L$1046)*LIQUIDACION!$D$1045/IF(AND(LIQUIDACION!$D$1044&gt;LIQUIDACION!$B$1046,LIQUIDACION!$B$1046&gt;LIQUIDACION!$D$1043),366,365)),0)</f>
        <v>0</v>
      </c>
      <c r="AF335" s="618">
        <f>IF(AF$12=TRUE,(($E335*LIQUIDACION!$L$1046)*LIQUIDACION!$D$1045/IF(AND(LIQUIDACION!$D$1044&gt;LIQUIDACION!$B$1046,LIQUIDACION!$B$1046&gt;LIQUIDACION!$D$1043),366,365)),0)</f>
        <v>0</v>
      </c>
      <c r="AG335" s="618">
        <f>IF(AG$12=TRUE,(($F335*LIQUIDACION!$L$1046)*LIQUIDACION!$D$1045/IF(AND(LIQUIDACION!$D$1044&gt;LIQUIDACION!$B$1046,LIQUIDACION!$B$1046&gt;LIQUIDACION!$D$1043),366,365)),0)</f>
        <v>0</v>
      </c>
      <c r="AH335" s="618">
        <f>IF(AH$12=TRUE,(($G335*LIQUIDACION!$L$1046)*LIQUIDACION!$D$1045/IF(AND(LIQUIDACION!$D$1044&gt;LIQUIDACION!$B$1046,LIQUIDACION!$B$1046&gt;LIQUIDACION!$D$1043),366,365)),0)</f>
        <v>0</v>
      </c>
      <c r="AI335" s="618">
        <f>IF(AI$12=TRUE,(($H335*LIQUIDACION!$L$1047)*LIQUIDACION!$D$1045/IF(AND(LIQUIDACION!$D$1044&gt;LIQUIDACION!$B$1046,LIQUIDACION!$B$1046&gt;LIQUIDACION!$D$1043),366,365)),0)</f>
        <v>0</v>
      </c>
      <c r="AJ335" s="618">
        <f>IF(AJ$12=TRUE,(($I335*LIQUIDACION!$L$1047)*LIQUIDACION!$D$1045/IF(AND(LIQUIDACION!$D$1044&gt;LIQUIDACION!$B$1046,LIQUIDACION!$B$1046&gt;LIQUIDACION!$D$1043),366,365)),0)</f>
        <v>0</v>
      </c>
      <c r="AK335" s="618">
        <f>IF(AK$12=TRUE,(($J335*LIQUIDACION!$L$1047)*LIQUIDACION!$D$1045/IF(AND(LIQUIDACION!$D$1044&gt;LIQUIDACION!$B$1046,LIQUIDACION!$B$1046&gt;LIQUIDACION!$D$1043),366,365)),0)</f>
        <v>0</v>
      </c>
      <c r="AL335" s="618">
        <f>IF(AL$12=TRUE,(($K335*LIQUIDACION!$L$1047)*LIQUIDACION!$D$1045/IF(AND(LIQUIDACION!$D$1044&gt;LIQUIDACION!$B$1046,LIQUIDACION!$B$1046&gt;LIQUIDACION!$D$1043),366,365)),0)</f>
        <v>0</v>
      </c>
      <c r="AM335" s="618">
        <f>IF(AM$12=TRUE,(($L335*LIQUIDACION!$L$1047)*LIQUIDACION!$D$1045/IF(AND(LIQUIDACION!$D$1044&gt;LIQUIDACION!$B$1046,LIQUIDACION!$B$1046&gt;LIQUIDACION!$D$1043),366,365)),0)</f>
        <v>0</v>
      </c>
      <c r="AN335" s="618">
        <f>IF(AN$12=TRUE,(($M335*LIQUIDACION!$L$1047)*LIQUIDACION!$D$1045/IF(AND(LIQUIDACION!$D$1044&gt;LIQUIDACION!$B$1046,LIQUIDACION!$B$1046&gt;LIQUIDACION!$D$1043),366,365)),0)</f>
        <v>0</v>
      </c>
      <c r="AO335" s="618">
        <f>IF(AO$12=TRUE,(($N335*LIQUIDACION!$L$1047)*LIQUIDACION!$D$1045/IF(AND(LIQUIDACION!$D$1044&gt;LIQUIDACION!$B$1046,LIQUIDACION!$B$1046&gt;LIQUIDACION!$D$1043),366,365)),0)</f>
        <v>0</v>
      </c>
      <c r="AP335" s="618">
        <f>IF(AP$12=TRUE,(($O335*LIQUIDACION!$L$1047)*LIQUIDACION!$D$1045/IF(AND(LIQUIDACION!$D$1044&gt;LIQUIDACION!$B$1046,LIQUIDACION!$B$1046&gt;LIQUIDACION!$D$1043),366,365)),0)</f>
        <v>0</v>
      </c>
      <c r="AQ335" s="618">
        <f>IF(AQ$12=TRUE,(($P335*LIQUIDACION!$L$1047)*LIQUIDACION!$D$1045/IF(AND(LIQUIDACION!$D$1044&gt;LIQUIDACION!$B$1046,LIQUIDACION!$B$1046&gt;LIQUIDACION!$D$1043),366,365)),0)</f>
        <v>0</v>
      </c>
      <c r="AR335" s="618">
        <f>IF(AR$12=TRUE,(($Q335*LIQUIDACION!$L$1047)*LIQUIDACION!$D$1045/IF(AND(LIQUIDACION!$D$1044&gt;LIQUIDACION!$B$1046,LIQUIDACION!$B$1046&gt;LIQUIDACION!$D$1043),366,365)),0)</f>
        <v>0</v>
      </c>
      <c r="AS335" s="618">
        <f>IF(AS$12=TRUE,(($R335*LIQUIDACION!$L$1047)*LIQUIDACION!$D$1045/IF(AND(LIQUIDACION!$D$1044&gt;LIQUIDACION!$B$1046,LIQUIDACION!$B$1046&gt;LIQUIDACION!$D$1043),366,365)),0)</f>
        <v>0</v>
      </c>
      <c r="AT335" s="618">
        <f>IF(AT$12=TRUE,(($S335*LIQUIDACION!$L$1047)*LIQUIDACION!$D$1045/IF(AND(LIQUIDACION!$D$1044&gt;LIQUIDACION!$B$1046,LIQUIDACION!$B$1046&gt;LIQUIDACION!$D$1043),366,365)),0)</f>
        <v>0</v>
      </c>
      <c r="AU335" s="618">
        <f>IF(AU$12=TRUE,(($T335*LIQUIDACION!$L$1047)*LIQUIDACION!$D$1045/IF(AND(LIQUIDACION!$D$1044&gt;LIQUIDACION!$B$1046,LIQUIDACION!$B$1046&gt;LIQUIDACION!$D$1043),366,365)),0)</f>
        <v>0</v>
      </c>
      <c r="AV335" s="618">
        <f>IF(AV$12=TRUE,(($U335*LIQUIDACION!$L$1047)*LIQUIDACION!$D$1045/IF(AND(LIQUIDACION!$D$1044&gt;LIQUIDACION!$B$1046,LIQUIDACION!$B$1046&gt;LIQUIDACION!$D$1043),366,365)),0)</f>
        <v>0</v>
      </c>
      <c r="AW335" s="618">
        <f>IF(AW$12=TRUE,(($V335*LIQUIDACION!$L$1047)*LIQUIDACION!$D$1045/IF(AND(LIQUIDACION!$D$1044&gt;LIQUIDACION!$B$1046,LIQUIDACION!$B$1046&gt;LIQUIDACION!$D$1043),366,365)),0)</f>
        <v>0</v>
      </c>
      <c r="AX335" s="618">
        <f>IF(AX$12=TRUE,(($W335*LIQUIDACION!$L$1047)*LIQUIDACION!$D$1045/IF(AND(LIQUIDACION!$D$1044&gt;LIQUIDACION!$B$1046,LIQUIDACION!$B$1046&gt;LIQUIDACION!$D$1043),366,365)),0)</f>
        <v>0</v>
      </c>
    </row>
    <row r="336" spans="2:50" x14ac:dyDescent="0.25">
      <c r="B336" s="123">
        <v>324</v>
      </c>
      <c r="C336" s="125"/>
      <c r="D336" s="170"/>
      <c r="E336" s="170"/>
      <c r="F336" s="170"/>
      <c r="G336" s="170">
        <f t="shared" si="25"/>
        <v>0</v>
      </c>
      <c r="H336" s="170">
        <f t="shared" si="26"/>
        <v>0</v>
      </c>
      <c r="I336" s="170"/>
      <c r="J336" s="170"/>
      <c r="K336" s="170"/>
      <c r="L336" s="170"/>
      <c r="M336" s="170"/>
      <c r="N336" s="170"/>
      <c r="O336" s="170"/>
      <c r="P336" s="170"/>
      <c r="Q336" s="170"/>
      <c r="R336" s="170"/>
      <c r="S336" s="170"/>
      <c r="T336" s="170"/>
      <c r="U336" s="170"/>
      <c r="V336" s="170"/>
      <c r="W336" s="170"/>
      <c r="X336" s="170"/>
      <c r="Y336" s="170"/>
      <c r="Z336" s="170"/>
      <c r="AA336" s="170"/>
      <c r="AB336" s="415">
        <f t="shared" si="27"/>
        <v>0</v>
      </c>
      <c r="AC336" s="415">
        <f t="shared" si="28"/>
        <v>0</v>
      </c>
      <c r="AE336" s="618">
        <f>IF(AE$12=TRUE,(($D336*LIQUIDACION!$L$1046)*LIQUIDACION!$D$1045/IF(AND(LIQUIDACION!$D$1044&gt;LIQUIDACION!$B$1046,LIQUIDACION!$B$1046&gt;LIQUIDACION!$D$1043),366,365)),0)</f>
        <v>0</v>
      </c>
      <c r="AF336" s="618">
        <f>IF(AF$12=TRUE,(($E336*LIQUIDACION!$L$1046)*LIQUIDACION!$D$1045/IF(AND(LIQUIDACION!$D$1044&gt;LIQUIDACION!$B$1046,LIQUIDACION!$B$1046&gt;LIQUIDACION!$D$1043),366,365)),0)</f>
        <v>0</v>
      </c>
      <c r="AG336" s="618">
        <f>IF(AG$12=TRUE,(($F336*LIQUIDACION!$L$1046)*LIQUIDACION!$D$1045/IF(AND(LIQUIDACION!$D$1044&gt;LIQUIDACION!$B$1046,LIQUIDACION!$B$1046&gt;LIQUIDACION!$D$1043),366,365)),0)</f>
        <v>0</v>
      </c>
      <c r="AH336" s="618">
        <f>IF(AH$12=TRUE,(($G336*LIQUIDACION!$L$1046)*LIQUIDACION!$D$1045/IF(AND(LIQUIDACION!$D$1044&gt;LIQUIDACION!$B$1046,LIQUIDACION!$B$1046&gt;LIQUIDACION!$D$1043),366,365)),0)</f>
        <v>0</v>
      </c>
      <c r="AI336" s="618">
        <f>IF(AI$12=TRUE,(($H336*LIQUIDACION!$L$1047)*LIQUIDACION!$D$1045/IF(AND(LIQUIDACION!$D$1044&gt;LIQUIDACION!$B$1046,LIQUIDACION!$B$1046&gt;LIQUIDACION!$D$1043),366,365)),0)</f>
        <v>0</v>
      </c>
      <c r="AJ336" s="618">
        <f>IF(AJ$12=TRUE,(($I336*LIQUIDACION!$L$1047)*LIQUIDACION!$D$1045/IF(AND(LIQUIDACION!$D$1044&gt;LIQUIDACION!$B$1046,LIQUIDACION!$B$1046&gt;LIQUIDACION!$D$1043),366,365)),0)</f>
        <v>0</v>
      </c>
      <c r="AK336" s="618">
        <f>IF(AK$12=TRUE,(($J336*LIQUIDACION!$L$1047)*LIQUIDACION!$D$1045/IF(AND(LIQUIDACION!$D$1044&gt;LIQUIDACION!$B$1046,LIQUIDACION!$B$1046&gt;LIQUIDACION!$D$1043),366,365)),0)</f>
        <v>0</v>
      </c>
      <c r="AL336" s="618">
        <f>IF(AL$12=TRUE,(($K336*LIQUIDACION!$L$1047)*LIQUIDACION!$D$1045/IF(AND(LIQUIDACION!$D$1044&gt;LIQUIDACION!$B$1046,LIQUIDACION!$B$1046&gt;LIQUIDACION!$D$1043),366,365)),0)</f>
        <v>0</v>
      </c>
      <c r="AM336" s="618">
        <f>IF(AM$12=TRUE,(($L336*LIQUIDACION!$L$1047)*LIQUIDACION!$D$1045/IF(AND(LIQUIDACION!$D$1044&gt;LIQUIDACION!$B$1046,LIQUIDACION!$B$1046&gt;LIQUIDACION!$D$1043),366,365)),0)</f>
        <v>0</v>
      </c>
      <c r="AN336" s="618">
        <f>IF(AN$12=TRUE,(($M336*LIQUIDACION!$L$1047)*LIQUIDACION!$D$1045/IF(AND(LIQUIDACION!$D$1044&gt;LIQUIDACION!$B$1046,LIQUIDACION!$B$1046&gt;LIQUIDACION!$D$1043),366,365)),0)</f>
        <v>0</v>
      </c>
      <c r="AO336" s="618">
        <f>IF(AO$12=TRUE,(($N336*LIQUIDACION!$L$1047)*LIQUIDACION!$D$1045/IF(AND(LIQUIDACION!$D$1044&gt;LIQUIDACION!$B$1046,LIQUIDACION!$B$1046&gt;LIQUIDACION!$D$1043),366,365)),0)</f>
        <v>0</v>
      </c>
      <c r="AP336" s="618">
        <f>IF(AP$12=TRUE,(($O336*LIQUIDACION!$L$1047)*LIQUIDACION!$D$1045/IF(AND(LIQUIDACION!$D$1044&gt;LIQUIDACION!$B$1046,LIQUIDACION!$B$1046&gt;LIQUIDACION!$D$1043),366,365)),0)</f>
        <v>0</v>
      </c>
      <c r="AQ336" s="618">
        <f>IF(AQ$12=TRUE,(($P336*LIQUIDACION!$L$1047)*LIQUIDACION!$D$1045/IF(AND(LIQUIDACION!$D$1044&gt;LIQUIDACION!$B$1046,LIQUIDACION!$B$1046&gt;LIQUIDACION!$D$1043),366,365)),0)</f>
        <v>0</v>
      </c>
      <c r="AR336" s="618">
        <f>IF(AR$12=TRUE,(($Q336*LIQUIDACION!$L$1047)*LIQUIDACION!$D$1045/IF(AND(LIQUIDACION!$D$1044&gt;LIQUIDACION!$B$1046,LIQUIDACION!$B$1046&gt;LIQUIDACION!$D$1043),366,365)),0)</f>
        <v>0</v>
      </c>
      <c r="AS336" s="618">
        <f>IF(AS$12=TRUE,(($R336*LIQUIDACION!$L$1047)*LIQUIDACION!$D$1045/IF(AND(LIQUIDACION!$D$1044&gt;LIQUIDACION!$B$1046,LIQUIDACION!$B$1046&gt;LIQUIDACION!$D$1043),366,365)),0)</f>
        <v>0</v>
      </c>
      <c r="AT336" s="618">
        <f>IF(AT$12=TRUE,(($S336*LIQUIDACION!$L$1047)*LIQUIDACION!$D$1045/IF(AND(LIQUIDACION!$D$1044&gt;LIQUIDACION!$B$1046,LIQUIDACION!$B$1046&gt;LIQUIDACION!$D$1043),366,365)),0)</f>
        <v>0</v>
      </c>
      <c r="AU336" s="618">
        <f>IF(AU$12=TRUE,(($T336*LIQUIDACION!$L$1047)*LIQUIDACION!$D$1045/IF(AND(LIQUIDACION!$D$1044&gt;LIQUIDACION!$B$1046,LIQUIDACION!$B$1046&gt;LIQUIDACION!$D$1043),366,365)),0)</f>
        <v>0</v>
      </c>
      <c r="AV336" s="618">
        <f>IF(AV$12=TRUE,(($U336*LIQUIDACION!$L$1047)*LIQUIDACION!$D$1045/IF(AND(LIQUIDACION!$D$1044&gt;LIQUIDACION!$B$1046,LIQUIDACION!$B$1046&gt;LIQUIDACION!$D$1043),366,365)),0)</f>
        <v>0</v>
      </c>
      <c r="AW336" s="618">
        <f>IF(AW$12=TRUE,(($V336*LIQUIDACION!$L$1047)*LIQUIDACION!$D$1045/IF(AND(LIQUIDACION!$D$1044&gt;LIQUIDACION!$B$1046,LIQUIDACION!$B$1046&gt;LIQUIDACION!$D$1043),366,365)),0)</f>
        <v>0</v>
      </c>
      <c r="AX336" s="618">
        <f>IF(AX$12=TRUE,(($W336*LIQUIDACION!$L$1047)*LIQUIDACION!$D$1045/IF(AND(LIQUIDACION!$D$1044&gt;LIQUIDACION!$B$1046,LIQUIDACION!$B$1046&gt;LIQUIDACION!$D$1043),366,365)),0)</f>
        <v>0</v>
      </c>
    </row>
    <row r="337" spans="2:50" x14ac:dyDescent="0.25">
      <c r="B337" s="121">
        <v>325</v>
      </c>
      <c r="C337" s="125"/>
      <c r="D337" s="170"/>
      <c r="E337" s="170"/>
      <c r="F337" s="170"/>
      <c r="G337" s="170">
        <f t="shared" si="25"/>
        <v>0</v>
      </c>
      <c r="H337" s="170">
        <f t="shared" si="26"/>
        <v>0</v>
      </c>
      <c r="I337" s="170"/>
      <c r="J337" s="170"/>
      <c r="K337" s="170"/>
      <c r="L337" s="170"/>
      <c r="M337" s="170"/>
      <c r="N337" s="170"/>
      <c r="O337" s="170"/>
      <c r="P337" s="170"/>
      <c r="Q337" s="170"/>
      <c r="R337" s="170"/>
      <c r="S337" s="170"/>
      <c r="T337" s="170"/>
      <c r="U337" s="170"/>
      <c r="V337" s="170"/>
      <c r="W337" s="170"/>
      <c r="X337" s="170"/>
      <c r="Y337" s="170"/>
      <c r="Z337" s="170"/>
      <c r="AA337" s="170"/>
      <c r="AB337" s="415">
        <f t="shared" si="27"/>
        <v>0</v>
      </c>
      <c r="AC337" s="415">
        <f t="shared" si="28"/>
        <v>0</v>
      </c>
      <c r="AE337" s="618">
        <f>IF(AE$12=TRUE,(($D337*LIQUIDACION!$L$1046)*LIQUIDACION!$D$1045/IF(AND(LIQUIDACION!$D$1044&gt;LIQUIDACION!$B$1046,LIQUIDACION!$B$1046&gt;LIQUIDACION!$D$1043),366,365)),0)</f>
        <v>0</v>
      </c>
      <c r="AF337" s="618">
        <f>IF(AF$12=TRUE,(($E337*LIQUIDACION!$L$1046)*LIQUIDACION!$D$1045/IF(AND(LIQUIDACION!$D$1044&gt;LIQUIDACION!$B$1046,LIQUIDACION!$B$1046&gt;LIQUIDACION!$D$1043),366,365)),0)</f>
        <v>0</v>
      </c>
      <c r="AG337" s="618">
        <f>IF(AG$12=TRUE,(($F337*LIQUIDACION!$L$1046)*LIQUIDACION!$D$1045/IF(AND(LIQUIDACION!$D$1044&gt;LIQUIDACION!$B$1046,LIQUIDACION!$B$1046&gt;LIQUIDACION!$D$1043),366,365)),0)</f>
        <v>0</v>
      </c>
      <c r="AH337" s="618">
        <f>IF(AH$12=TRUE,(($G337*LIQUIDACION!$L$1046)*LIQUIDACION!$D$1045/IF(AND(LIQUIDACION!$D$1044&gt;LIQUIDACION!$B$1046,LIQUIDACION!$B$1046&gt;LIQUIDACION!$D$1043),366,365)),0)</f>
        <v>0</v>
      </c>
      <c r="AI337" s="618">
        <f>IF(AI$12=TRUE,(($H337*LIQUIDACION!$L$1047)*LIQUIDACION!$D$1045/IF(AND(LIQUIDACION!$D$1044&gt;LIQUIDACION!$B$1046,LIQUIDACION!$B$1046&gt;LIQUIDACION!$D$1043),366,365)),0)</f>
        <v>0</v>
      </c>
      <c r="AJ337" s="618">
        <f>IF(AJ$12=TRUE,(($I337*LIQUIDACION!$L$1047)*LIQUIDACION!$D$1045/IF(AND(LIQUIDACION!$D$1044&gt;LIQUIDACION!$B$1046,LIQUIDACION!$B$1046&gt;LIQUIDACION!$D$1043),366,365)),0)</f>
        <v>0</v>
      </c>
      <c r="AK337" s="618">
        <f>IF(AK$12=TRUE,(($J337*LIQUIDACION!$L$1047)*LIQUIDACION!$D$1045/IF(AND(LIQUIDACION!$D$1044&gt;LIQUIDACION!$B$1046,LIQUIDACION!$B$1046&gt;LIQUIDACION!$D$1043),366,365)),0)</f>
        <v>0</v>
      </c>
      <c r="AL337" s="618">
        <f>IF(AL$12=TRUE,(($K337*LIQUIDACION!$L$1047)*LIQUIDACION!$D$1045/IF(AND(LIQUIDACION!$D$1044&gt;LIQUIDACION!$B$1046,LIQUIDACION!$B$1046&gt;LIQUIDACION!$D$1043),366,365)),0)</f>
        <v>0</v>
      </c>
      <c r="AM337" s="618">
        <f>IF(AM$12=TRUE,(($L337*LIQUIDACION!$L$1047)*LIQUIDACION!$D$1045/IF(AND(LIQUIDACION!$D$1044&gt;LIQUIDACION!$B$1046,LIQUIDACION!$B$1046&gt;LIQUIDACION!$D$1043),366,365)),0)</f>
        <v>0</v>
      </c>
      <c r="AN337" s="618">
        <f>IF(AN$12=TRUE,(($M337*LIQUIDACION!$L$1047)*LIQUIDACION!$D$1045/IF(AND(LIQUIDACION!$D$1044&gt;LIQUIDACION!$B$1046,LIQUIDACION!$B$1046&gt;LIQUIDACION!$D$1043),366,365)),0)</f>
        <v>0</v>
      </c>
      <c r="AO337" s="618">
        <f>IF(AO$12=TRUE,(($N337*LIQUIDACION!$L$1047)*LIQUIDACION!$D$1045/IF(AND(LIQUIDACION!$D$1044&gt;LIQUIDACION!$B$1046,LIQUIDACION!$B$1046&gt;LIQUIDACION!$D$1043),366,365)),0)</f>
        <v>0</v>
      </c>
      <c r="AP337" s="618">
        <f>IF(AP$12=TRUE,(($O337*LIQUIDACION!$L$1047)*LIQUIDACION!$D$1045/IF(AND(LIQUIDACION!$D$1044&gt;LIQUIDACION!$B$1046,LIQUIDACION!$B$1046&gt;LIQUIDACION!$D$1043),366,365)),0)</f>
        <v>0</v>
      </c>
      <c r="AQ337" s="618">
        <f>IF(AQ$12=TRUE,(($P337*LIQUIDACION!$L$1047)*LIQUIDACION!$D$1045/IF(AND(LIQUIDACION!$D$1044&gt;LIQUIDACION!$B$1046,LIQUIDACION!$B$1046&gt;LIQUIDACION!$D$1043),366,365)),0)</f>
        <v>0</v>
      </c>
      <c r="AR337" s="618">
        <f>IF(AR$12=TRUE,(($Q337*LIQUIDACION!$L$1047)*LIQUIDACION!$D$1045/IF(AND(LIQUIDACION!$D$1044&gt;LIQUIDACION!$B$1046,LIQUIDACION!$B$1046&gt;LIQUIDACION!$D$1043),366,365)),0)</f>
        <v>0</v>
      </c>
      <c r="AS337" s="618">
        <f>IF(AS$12=TRUE,(($R337*LIQUIDACION!$L$1047)*LIQUIDACION!$D$1045/IF(AND(LIQUIDACION!$D$1044&gt;LIQUIDACION!$B$1046,LIQUIDACION!$B$1046&gt;LIQUIDACION!$D$1043),366,365)),0)</f>
        <v>0</v>
      </c>
      <c r="AT337" s="618">
        <f>IF(AT$12=TRUE,(($S337*LIQUIDACION!$L$1047)*LIQUIDACION!$D$1045/IF(AND(LIQUIDACION!$D$1044&gt;LIQUIDACION!$B$1046,LIQUIDACION!$B$1046&gt;LIQUIDACION!$D$1043),366,365)),0)</f>
        <v>0</v>
      </c>
      <c r="AU337" s="618">
        <f>IF(AU$12=TRUE,(($T337*LIQUIDACION!$L$1047)*LIQUIDACION!$D$1045/IF(AND(LIQUIDACION!$D$1044&gt;LIQUIDACION!$B$1046,LIQUIDACION!$B$1046&gt;LIQUIDACION!$D$1043),366,365)),0)</f>
        <v>0</v>
      </c>
      <c r="AV337" s="618">
        <f>IF(AV$12=TRUE,(($U337*LIQUIDACION!$L$1047)*LIQUIDACION!$D$1045/IF(AND(LIQUIDACION!$D$1044&gt;LIQUIDACION!$B$1046,LIQUIDACION!$B$1046&gt;LIQUIDACION!$D$1043),366,365)),0)</f>
        <v>0</v>
      </c>
      <c r="AW337" s="618">
        <f>IF(AW$12=TRUE,(($V337*LIQUIDACION!$L$1047)*LIQUIDACION!$D$1045/IF(AND(LIQUIDACION!$D$1044&gt;LIQUIDACION!$B$1046,LIQUIDACION!$B$1046&gt;LIQUIDACION!$D$1043),366,365)),0)</f>
        <v>0</v>
      </c>
      <c r="AX337" s="618">
        <f>IF(AX$12=TRUE,(($W337*LIQUIDACION!$L$1047)*LIQUIDACION!$D$1045/IF(AND(LIQUIDACION!$D$1044&gt;LIQUIDACION!$B$1046,LIQUIDACION!$B$1046&gt;LIQUIDACION!$D$1043),366,365)),0)</f>
        <v>0</v>
      </c>
    </row>
    <row r="338" spans="2:50" x14ac:dyDescent="0.25">
      <c r="B338" s="123">
        <v>326</v>
      </c>
      <c r="C338" s="125"/>
      <c r="D338" s="170"/>
      <c r="E338" s="170"/>
      <c r="F338" s="170"/>
      <c r="G338" s="170">
        <f t="shared" si="25"/>
        <v>0</v>
      </c>
      <c r="H338" s="170">
        <f t="shared" si="26"/>
        <v>0</v>
      </c>
      <c r="I338" s="170"/>
      <c r="J338" s="170"/>
      <c r="K338" s="170"/>
      <c r="L338" s="170"/>
      <c r="M338" s="170"/>
      <c r="N338" s="170"/>
      <c r="O338" s="170"/>
      <c r="P338" s="170"/>
      <c r="Q338" s="170"/>
      <c r="R338" s="170"/>
      <c r="S338" s="170"/>
      <c r="T338" s="170"/>
      <c r="U338" s="170"/>
      <c r="V338" s="170"/>
      <c r="W338" s="170"/>
      <c r="X338" s="170"/>
      <c r="Y338" s="170"/>
      <c r="Z338" s="170"/>
      <c r="AA338" s="170"/>
      <c r="AB338" s="415">
        <f t="shared" si="27"/>
        <v>0</v>
      </c>
      <c r="AC338" s="415">
        <f t="shared" si="28"/>
        <v>0</v>
      </c>
      <c r="AE338" s="618">
        <f>IF(AE$12=TRUE,(($D338*LIQUIDACION!$L$1046)*LIQUIDACION!$D$1045/IF(AND(LIQUIDACION!$D$1044&gt;LIQUIDACION!$B$1046,LIQUIDACION!$B$1046&gt;LIQUIDACION!$D$1043),366,365)),0)</f>
        <v>0</v>
      </c>
      <c r="AF338" s="618">
        <f>IF(AF$12=TRUE,(($E338*LIQUIDACION!$L$1046)*LIQUIDACION!$D$1045/IF(AND(LIQUIDACION!$D$1044&gt;LIQUIDACION!$B$1046,LIQUIDACION!$B$1046&gt;LIQUIDACION!$D$1043),366,365)),0)</f>
        <v>0</v>
      </c>
      <c r="AG338" s="618">
        <f>IF(AG$12=TRUE,(($F338*LIQUIDACION!$L$1046)*LIQUIDACION!$D$1045/IF(AND(LIQUIDACION!$D$1044&gt;LIQUIDACION!$B$1046,LIQUIDACION!$B$1046&gt;LIQUIDACION!$D$1043),366,365)),0)</f>
        <v>0</v>
      </c>
      <c r="AH338" s="618">
        <f>IF(AH$12=TRUE,(($G338*LIQUIDACION!$L$1046)*LIQUIDACION!$D$1045/IF(AND(LIQUIDACION!$D$1044&gt;LIQUIDACION!$B$1046,LIQUIDACION!$B$1046&gt;LIQUIDACION!$D$1043),366,365)),0)</f>
        <v>0</v>
      </c>
      <c r="AI338" s="618">
        <f>IF(AI$12=TRUE,(($H338*LIQUIDACION!$L$1047)*LIQUIDACION!$D$1045/IF(AND(LIQUIDACION!$D$1044&gt;LIQUIDACION!$B$1046,LIQUIDACION!$B$1046&gt;LIQUIDACION!$D$1043),366,365)),0)</f>
        <v>0</v>
      </c>
      <c r="AJ338" s="618">
        <f>IF(AJ$12=TRUE,(($I338*LIQUIDACION!$L$1047)*LIQUIDACION!$D$1045/IF(AND(LIQUIDACION!$D$1044&gt;LIQUIDACION!$B$1046,LIQUIDACION!$B$1046&gt;LIQUIDACION!$D$1043),366,365)),0)</f>
        <v>0</v>
      </c>
      <c r="AK338" s="618">
        <f>IF(AK$12=TRUE,(($J338*LIQUIDACION!$L$1047)*LIQUIDACION!$D$1045/IF(AND(LIQUIDACION!$D$1044&gt;LIQUIDACION!$B$1046,LIQUIDACION!$B$1046&gt;LIQUIDACION!$D$1043),366,365)),0)</f>
        <v>0</v>
      </c>
      <c r="AL338" s="618">
        <f>IF(AL$12=TRUE,(($K338*LIQUIDACION!$L$1047)*LIQUIDACION!$D$1045/IF(AND(LIQUIDACION!$D$1044&gt;LIQUIDACION!$B$1046,LIQUIDACION!$B$1046&gt;LIQUIDACION!$D$1043),366,365)),0)</f>
        <v>0</v>
      </c>
      <c r="AM338" s="618">
        <f>IF(AM$12=TRUE,(($L338*LIQUIDACION!$L$1047)*LIQUIDACION!$D$1045/IF(AND(LIQUIDACION!$D$1044&gt;LIQUIDACION!$B$1046,LIQUIDACION!$B$1046&gt;LIQUIDACION!$D$1043),366,365)),0)</f>
        <v>0</v>
      </c>
      <c r="AN338" s="618">
        <f>IF(AN$12=TRUE,(($M338*LIQUIDACION!$L$1047)*LIQUIDACION!$D$1045/IF(AND(LIQUIDACION!$D$1044&gt;LIQUIDACION!$B$1046,LIQUIDACION!$B$1046&gt;LIQUIDACION!$D$1043),366,365)),0)</f>
        <v>0</v>
      </c>
      <c r="AO338" s="618">
        <f>IF(AO$12=TRUE,(($N338*LIQUIDACION!$L$1047)*LIQUIDACION!$D$1045/IF(AND(LIQUIDACION!$D$1044&gt;LIQUIDACION!$B$1046,LIQUIDACION!$B$1046&gt;LIQUIDACION!$D$1043),366,365)),0)</f>
        <v>0</v>
      </c>
      <c r="AP338" s="618">
        <f>IF(AP$12=TRUE,(($O338*LIQUIDACION!$L$1047)*LIQUIDACION!$D$1045/IF(AND(LIQUIDACION!$D$1044&gt;LIQUIDACION!$B$1046,LIQUIDACION!$B$1046&gt;LIQUIDACION!$D$1043),366,365)),0)</f>
        <v>0</v>
      </c>
      <c r="AQ338" s="618">
        <f>IF(AQ$12=TRUE,(($P338*LIQUIDACION!$L$1047)*LIQUIDACION!$D$1045/IF(AND(LIQUIDACION!$D$1044&gt;LIQUIDACION!$B$1046,LIQUIDACION!$B$1046&gt;LIQUIDACION!$D$1043),366,365)),0)</f>
        <v>0</v>
      </c>
      <c r="AR338" s="618">
        <f>IF(AR$12=TRUE,(($Q338*LIQUIDACION!$L$1047)*LIQUIDACION!$D$1045/IF(AND(LIQUIDACION!$D$1044&gt;LIQUIDACION!$B$1046,LIQUIDACION!$B$1046&gt;LIQUIDACION!$D$1043),366,365)),0)</f>
        <v>0</v>
      </c>
      <c r="AS338" s="618">
        <f>IF(AS$12=TRUE,(($R338*LIQUIDACION!$L$1047)*LIQUIDACION!$D$1045/IF(AND(LIQUIDACION!$D$1044&gt;LIQUIDACION!$B$1046,LIQUIDACION!$B$1046&gt;LIQUIDACION!$D$1043),366,365)),0)</f>
        <v>0</v>
      </c>
      <c r="AT338" s="618">
        <f>IF(AT$12=TRUE,(($S338*LIQUIDACION!$L$1047)*LIQUIDACION!$D$1045/IF(AND(LIQUIDACION!$D$1044&gt;LIQUIDACION!$B$1046,LIQUIDACION!$B$1046&gt;LIQUIDACION!$D$1043),366,365)),0)</f>
        <v>0</v>
      </c>
      <c r="AU338" s="618">
        <f>IF(AU$12=TRUE,(($T338*LIQUIDACION!$L$1047)*LIQUIDACION!$D$1045/IF(AND(LIQUIDACION!$D$1044&gt;LIQUIDACION!$B$1046,LIQUIDACION!$B$1046&gt;LIQUIDACION!$D$1043),366,365)),0)</f>
        <v>0</v>
      </c>
      <c r="AV338" s="618">
        <f>IF(AV$12=TRUE,(($U338*LIQUIDACION!$L$1047)*LIQUIDACION!$D$1045/IF(AND(LIQUIDACION!$D$1044&gt;LIQUIDACION!$B$1046,LIQUIDACION!$B$1046&gt;LIQUIDACION!$D$1043),366,365)),0)</f>
        <v>0</v>
      </c>
      <c r="AW338" s="618">
        <f>IF(AW$12=TRUE,(($V338*LIQUIDACION!$L$1047)*LIQUIDACION!$D$1045/IF(AND(LIQUIDACION!$D$1044&gt;LIQUIDACION!$B$1046,LIQUIDACION!$B$1046&gt;LIQUIDACION!$D$1043),366,365)),0)</f>
        <v>0</v>
      </c>
      <c r="AX338" s="618">
        <f>IF(AX$12=TRUE,(($W338*LIQUIDACION!$L$1047)*LIQUIDACION!$D$1045/IF(AND(LIQUIDACION!$D$1044&gt;LIQUIDACION!$B$1046,LIQUIDACION!$B$1046&gt;LIQUIDACION!$D$1043),366,365)),0)</f>
        <v>0</v>
      </c>
    </row>
    <row r="339" spans="2:50" x14ac:dyDescent="0.25">
      <c r="B339" s="121">
        <v>327</v>
      </c>
      <c r="C339" s="125"/>
      <c r="D339" s="170"/>
      <c r="E339" s="170"/>
      <c r="F339" s="170"/>
      <c r="G339" s="170">
        <f t="shared" si="25"/>
        <v>0</v>
      </c>
      <c r="H339" s="170">
        <f t="shared" si="26"/>
        <v>0</v>
      </c>
      <c r="I339" s="170"/>
      <c r="J339" s="170"/>
      <c r="K339" s="170"/>
      <c r="L339" s="170"/>
      <c r="M339" s="170"/>
      <c r="N339" s="170"/>
      <c r="O339" s="170"/>
      <c r="P339" s="170"/>
      <c r="Q339" s="170"/>
      <c r="R339" s="170"/>
      <c r="S339" s="170"/>
      <c r="T339" s="170"/>
      <c r="U339" s="170"/>
      <c r="V339" s="170"/>
      <c r="W339" s="170"/>
      <c r="X339" s="170"/>
      <c r="Y339" s="170"/>
      <c r="Z339" s="170"/>
      <c r="AA339" s="170"/>
      <c r="AB339" s="415">
        <f t="shared" si="27"/>
        <v>0</v>
      </c>
      <c r="AC339" s="415">
        <f t="shared" si="28"/>
        <v>0</v>
      </c>
      <c r="AE339" s="618">
        <f>IF(AE$12=TRUE,(($D339*LIQUIDACION!$L$1046)*LIQUIDACION!$D$1045/IF(AND(LIQUIDACION!$D$1044&gt;LIQUIDACION!$B$1046,LIQUIDACION!$B$1046&gt;LIQUIDACION!$D$1043),366,365)),0)</f>
        <v>0</v>
      </c>
      <c r="AF339" s="618">
        <f>IF(AF$12=TRUE,(($E339*LIQUIDACION!$L$1046)*LIQUIDACION!$D$1045/IF(AND(LIQUIDACION!$D$1044&gt;LIQUIDACION!$B$1046,LIQUIDACION!$B$1046&gt;LIQUIDACION!$D$1043),366,365)),0)</f>
        <v>0</v>
      </c>
      <c r="AG339" s="618">
        <f>IF(AG$12=TRUE,(($F339*LIQUIDACION!$L$1046)*LIQUIDACION!$D$1045/IF(AND(LIQUIDACION!$D$1044&gt;LIQUIDACION!$B$1046,LIQUIDACION!$B$1046&gt;LIQUIDACION!$D$1043),366,365)),0)</f>
        <v>0</v>
      </c>
      <c r="AH339" s="618">
        <f>IF(AH$12=TRUE,(($G339*LIQUIDACION!$L$1046)*LIQUIDACION!$D$1045/IF(AND(LIQUIDACION!$D$1044&gt;LIQUIDACION!$B$1046,LIQUIDACION!$B$1046&gt;LIQUIDACION!$D$1043),366,365)),0)</f>
        <v>0</v>
      </c>
      <c r="AI339" s="618">
        <f>IF(AI$12=TRUE,(($H339*LIQUIDACION!$L$1047)*LIQUIDACION!$D$1045/IF(AND(LIQUIDACION!$D$1044&gt;LIQUIDACION!$B$1046,LIQUIDACION!$B$1046&gt;LIQUIDACION!$D$1043),366,365)),0)</f>
        <v>0</v>
      </c>
      <c r="AJ339" s="618">
        <f>IF(AJ$12=TRUE,(($I339*LIQUIDACION!$L$1047)*LIQUIDACION!$D$1045/IF(AND(LIQUIDACION!$D$1044&gt;LIQUIDACION!$B$1046,LIQUIDACION!$B$1046&gt;LIQUIDACION!$D$1043),366,365)),0)</f>
        <v>0</v>
      </c>
      <c r="AK339" s="618">
        <f>IF(AK$12=TRUE,(($J339*LIQUIDACION!$L$1047)*LIQUIDACION!$D$1045/IF(AND(LIQUIDACION!$D$1044&gt;LIQUIDACION!$B$1046,LIQUIDACION!$B$1046&gt;LIQUIDACION!$D$1043),366,365)),0)</f>
        <v>0</v>
      </c>
      <c r="AL339" s="618">
        <f>IF(AL$12=TRUE,(($K339*LIQUIDACION!$L$1047)*LIQUIDACION!$D$1045/IF(AND(LIQUIDACION!$D$1044&gt;LIQUIDACION!$B$1046,LIQUIDACION!$B$1046&gt;LIQUIDACION!$D$1043),366,365)),0)</f>
        <v>0</v>
      </c>
      <c r="AM339" s="618">
        <f>IF(AM$12=TRUE,(($L339*LIQUIDACION!$L$1047)*LIQUIDACION!$D$1045/IF(AND(LIQUIDACION!$D$1044&gt;LIQUIDACION!$B$1046,LIQUIDACION!$B$1046&gt;LIQUIDACION!$D$1043),366,365)),0)</f>
        <v>0</v>
      </c>
      <c r="AN339" s="618">
        <f>IF(AN$12=TRUE,(($M339*LIQUIDACION!$L$1047)*LIQUIDACION!$D$1045/IF(AND(LIQUIDACION!$D$1044&gt;LIQUIDACION!$B$1046,LIQUIDACION!$B$1046&gt;LIQUIDACION!$D$1043),366,365)),0)</f>
        <v>0</v>
      </c>
      <c r="AO339" s="618">
        <f>IF(AO$12=TRUE,(($N339*LIQUIDACION!$L$1047)*LIQUIDACION!$D$1045/IF(AND(LIQUIDACION!$D$1044&gt;LIQUIDACION!$B$1046,LIQUIDACION!$B$1046&gt;LIQUIDACION!$D$1043),366,365)),0)</f>
        <v>0</v>
      </c>
      <c r="AP339" s="618">
        <f>IF(AP$12=TRUE,(($O339*LIQUIDACION!$L$1047)*LIQUIDACION!$D$1045/IF(AND(LIQUIDACION!$D$1044&gt;LIQUIDACION!$B$1046,LIQUIDACION!$B$1046&gt;LIQUIDACION!$D$1043),366,365)),0)</f>
        <v>0</v>
      </c>
      <c r="AQ339" s="618">
        <f>IF(AQ$12=TRUE,(($P339*LIQUIDACION!$L$1047)*LIQUIDACION!$D$1045/IF(AND(LIQUIDACION!$D$1044&gt;LIQUIDACION!$B$1046,LIQUIDACION!$B$1046&gt;LIQUIDACION!$D$1043),366,365)),0)</f>
        <v>0</v>
      </c>
      <c r="AR339" s="618">
        <f>IF(AR$12=TRUE,(($Q339*LIQUIDACION!$L$1047)*LIQUIDACION!$D$1045/IF(AND(LIQUIDACION!$D$1044&gt;LIQUIDACION!$B$1046,LIQUIDACION!$B$1046&gt;LIQUIDACION!$D$1043),366,365)),0)</f>
        <v>0</v>
      </c>
      <c r="AS339" s="618">
        <f>IF(AS$12=TRUE,(($R339*LIQUIDACION!$L$1047)*LIQUIDACION!$D$1045/IF(AND(LIQUIDACION!$D$1044&gt;LIQUIDACION!$B$1046,LIQUIDACION!$B$1046&gt;LIQUIDACION!$D$1043),366,365)),0)</f>
        <v>0</v>
      </c>
      <c r="AT339" s="618">
        <f>IF(AT$12=TRUE,(($S339*LIQUIDACION!$L$1047)*LIQUIDACION!$D$1045/IF(AND(LIQUIDACION!$D$1044&gt;LIQUIDACION!$B$1046,LIQUIDACION!$B$1046&gt;LIQUIDACION!$D$1043),366,365)),0)</f>
        <v>0</v>
      </c>
      <c r="AU339" s="618">
        <f>IF(AU$12=TRUE,(($T339*LIQUIDACION!$L$1047)*LIQUIDACION!$D$1045/IF(AND(LIQUIDACION!$D$1044&gt;LIQUIDACION!$B$1046,LIQUIDACION!$B$1046&gt;LIQUIDACION!$D$1043),366,365)),0)</f>
        <v>0</v>
      </c>
      <c r="AV339" s="618">
        <f>IF(AV$12=TRUE,(($U339*LIQUIDACION!$L$1047)*LIQUIDACION!$D$1045/IF(AND(LIQUIDACION!$D$1044&gt;LIQUIDACION!$B$1046,LIQUIDACION!$B$1046&gt;LIQUIDACION!$D$1043),366,365)),0)</f>
        <v>0</v>
      </c>
      <c r="AW339" s="618">
        <f>IF(AW$12=TRUE,(($V339*LIQUIDACION!$L$1047)*LIQUIDACION!$D$1045/IF(AND(LIQUIDACION!$D$1044&gt;LIQUIDACION!$B$1046,LIQUIDACION!$B$1046&gt;LIQUIDACION!$D$1043),366,365)),0)</f>
        <v>0</v>
      </c>
      <c r="AX339" s="618">
        <f>IF(AX$12=TRUE,(($W339*LIQUIDACION!$L$1047)*LIQUIDACION!$D$1045/IF(AND(LIQUIDACION!$D$1044&gt;LIQUIDACION!$B$1046,LIQUIDACION!$B$1046&gt;LIQUIDACION!$D$1043),366,365)),0)</f>
        <v>0</v>
      </c>
    </row>
    <row r="340" spans="2:50" x14ac:dyDescent="0.25">
      <c r="B340" s="123">
        <v>328</v>
      </c>
      <c r="C340" s="125"/>
      <c r="D340" s="170"/>
      <c r="E340" s="170"/>
      <c r="F340" s="170"/>
      <c r="G340" s="170">
        <f t="shared" si="25"/>
        <v>0</v>
      </c>
      <c r="H340" s="170">
        <f t="shared" si="26"/>
        <v>0</v>
      </c>
      <c r="I340" s="170"/>
      <c r="J340" s="170"/>
      <c r="K340" s="170"/>
      <c r="L340" s="170"/>
      <c r="M340" s="170"/>
      <c r="N340" s="170"/>
      <c r="O340" s="170"/>
      <c r="P340" s="170"/>
      <c r="Q340" s="170"/>
      <c r="R340" s="170"/>
      <c r="S340" s="170"/>
      <c r="T340" s="170"/>
      <c r="U340" s="170"/>
      <c r="V340" s="170"/>
      <c r="W340" s="170"/>
      <c r="X340" s="170"/>
      <c r="Y340" s="170"/>
      <c r="Z340" s="170"/>
      <c r="AA340" s="170"/>
      <c r="AB340" s="415">
        <f t="shared" si="27"/>
        <v>0</v>
      </c>
      <c r="AC340" s="415">
        <f t="shared" si="28"/>
        <v>0</v>
      </c>
      <c r="AE340" s="618">
        <f>IF(AE$12=TRUE,(($D340*LIQUIDACION!$L$1046)*LIQUIDACION!$D$1045/IF(AND(LIQUIDACION!$D$1044&gt;LIQUIDACION!$B$1046,LIQUIDACION!$B$1046&gt;LIQUIDACION!$D$1043),366,365)),0)</f>
        <v>0</v>
      </c>
      <c r="AF340" s="618">
        <f>IF(AF$12=TRUE,(($E340*LIQUIDACION!$L$1046)*LIQUIDACION!$D$1045/IF(AND(LIQUIDACION!$D$1044&gt;LIQUIDACION!$B$1046,LIQUIDACION!$B$1046&gt;LIQUIDACION!$D$1043),366,365)),0)</f>
        <v>0</v>
      </c>
      <c r="AG340" s="618">
        <f>IF(AG$12=TRUE,(($F340*LIQUIDACION!$L$1046)*LIQUIDACION!$D$1045/IF(AND(LIQUIDACION!$D$1044&gt;LIQUIDACION!$B$1046,LIQUIDACION!$B$1046&gt;LIQUIDACION!$D$1043),366,365)),0)</f>
        <v>0</v>
      </c>
      <c r="AH340" s="618">
        <f>IF(AH$12=TRUE,(($G340*LIQUIDACION!$L$1046)*LIQUIDACION!$D$1045/IF(AND(LIQUIDACION!$D$1044&gt;LIQUIDACION!$B$1046,LIQUIDACION!$B$1046&gt;LIQUIDACION!$D$1043),366,365)),0)</f>
        <v>0</v>
      </c>
      <c r="AI340" s="618">
        <f>IF(AI$12=TRUE,(($H340*LIQUIDACION!$L$1047)*LIQUIDACION!$D$1045/IF(AND(LIQUIDACION!$D$1044&gt;LIQUIDACION!$B$1046,LIQUIDACION!$B$1046&gt;LIQUIDACION!$D$1043),366,365)),0)</f>
        <v>0</v>
      </c>
      <c r="AJ340" s="618">
        <f>IF(AJ$12=TRUE,(($I340*LIQUIDACION!$L$1047)*LIQUIDACION!$D$1045/IF(AND(LIQUIDACION!$D$1044&gt;LIQUIDACION!$B$1046,LIQUIDACION!$B$1046&gt;LIQUIDACION!$D$1043),366,365)),0)</f>
        <v>0</v>
      </c>
      <c r="AK340" s="618">
        <f>IF(AK$12=TRUE,(($J340*LIQUIDACION!$L$1047)*LIQUIDACION!$D$1045/IF(AND(LIQUIDACION!$D$1044&gt;LIQUIDACION!$B$1046,LIQUIDACION!$B$1046&gt;LIQUIDACION!$D$1043),366,365)),0)</f>
        <v>0</v>
      </c>
      <c r="AL340" s="618">
        <f>IF(AL$12=TRUE,(($K340*LIQUIDACION!$L$1047)*LIQUIDACION!$D$1045/IF(AND(LIQUIDACION!$D$1044&gt;LIQUIDACION!$B$1046,LIQUIDACION!$B$1046&gt;LIQUIDACION!$D$1043),366,365)),0)</f>
        <v>0</v>
      </c>
      <c r="AM340" s="618">
        <f>IF(AM$12=TRUE,(($L340*LIQUIDACION!$L$1047)*LIQUIDACION!$D$1045/IF(AND(LIQUIDACION!$D$1044&gt;LIQUIDACION!$B$1046,LIQUIDACION!$B$1046&gt;LIQUIDACION!$D$1043),366,365)),0)</f>
        <v>0</v>
      </c>
      <c r="AN340" s="618">
        <f>IF(AN$12=TRUE,(($M340*LIQUIDACION!$L$1047)*LIQUIDACION!$D$1045/IF(AND(LIQUIDACION!$D$1044&gt;LIQUIDACION!$B$1046,LIQUIDACION!$B$1046&gt;LIQUIDACION!$D$1043),366,365)),0)</f>
        <v>0</v>
      </c>
      <c r="AO340" s="618">
        <f>IF(AO$12=TRUE,(($N340*LIQUIDACION!$L$1047)*LIQUIDACION!$D$1045/IF(AND(LIQUIDACION!$D$1044&gt;LIQUIDACION!$B$1046,LIQUIDACION!$B$1046&gt;LIQUIDACION!$D$1043),366,365)),0)</f>
        <v>0</v>
      </c>
      <c r="AP340" s="618">
        <f>IF(AP$12=TRUE,(($O340*LIQUIDACION!$L$1047)*LIQUIDACION!$D$1045/IF(AND(LIQUIDACION!$D$1044&gt;LIQUIDACION!$B$1046,LIQUIDACION!$B$1046&gt;LIQUIDACION!$D$1043),366,365)),0)</f>
        <v>0</v>
      </c>
      <c r="AQ340" s="618">
        <f>IF(AQ$12=TRUE,(($P340*LIQUIDACION!$L$1047)*LIQUIDACION!$D$1045/IF(AND(LIQUIDACION!$D$1044&gt;LIQUIDACION!$B$1046,LIQUIDACION!$B$1046&gt;LIQUIDACION!$D$1043),366,365)),0)</f>
        <v>0</v>
      </c>
      <c r="AR340" s="618">
        <f>IF(AR$12=TRUE,(($Q340*LIQUIDACION!$L$1047)*LIQUIDACION!$D$1045/IF(AND(LIQUIDACION!$D$1044&gt;LIQUIDACION!$B$1046,LIQUIDACION!$B$1046&gt;LIQUIDACION!$D$1043),366,365)),0)</f>
        <v>0</v>
      </c>
      <c r="AS340" s="618">
        <f>IF(AS$12=TRUE,(($R340*LIQUIDACION!$L$1047)*LIQUIDACION!$D$1045/IF(AND(LIQUIDACION!$D$1044&gt;LIQUIDACION!$B$1046,LIQUIDACION!$B$1046&gt;LIQUIDACION!$D$1043),366,365)),0)</f>
        <v>0</v>
      </c>
      <c r="AT340" s="618">
        <f>IF(AT$12=TRUE,(($S340*LIQUIDACION!$L$1047)*LIQUIDACION!$D$1045/IF(AND(LIQUIDACION!$D$1044&gt;LIQUIDACION!$B$1046,LIQUIDACION!$B$1046&gt;LIQUIDACION!$D$1043),366,365)),0)</f>
        <v>0</v>
      </c>
      <c r="AU340" s="618">
        <f>IF(AU$12=TRUE,(($T340*LIQUIDACION!$L$1047)*LIQUIDACION!$D$1045/IF(AND(LIQUIDACION!$D$1044&gt;LIQUIDACION!$B$1046,LIQUIDACION!$B$1046&gt;LIQUIDACION!$D$1043),366,365)),0)</f>
        <v>0</v>
      </c>
      <c r="AV340" s="618">
        <f>IF(AV$12=TRUE,(($U340*LIQUIDACION!$L$1047)*LIQUIDACION!$D$1045/IF(AND(LIQUIDACION!$D$1044&gt;LIQUIDACION!$B$1046,LIQUIDACION!$B$1046&gt;LIQUIDACION!$D$1043),366,365)),0)</f>
        <v>0</v>
      </c>
      <c r="AW340" s="618">
        <f>IF(AW$12=TRUE,(($V340*LIQUIDACION!$L$1047)*LIQUIDACION!$D$1045/IF(AND(LIQUIDACION!$D$1044&gt;LIQUIDACION!$B$1046,LIQUIDACION!$B$1046&gt;LIQUIDACION!$D$1043),366,365)),0)</f>
        <v>0</v>
      </c>
      <c r="AX340" s="618">
        <f>IF(AX$12=TRUE,(($W340*LIQUIDACION!$L$1047)*LIQUIDACION!$D$1045/IF(AND(LIQUIDACION!$D$1044&gt;LIQUIDACION!$B$1046,LIQUIDACION!$B$1046&gt;LIQUIDACION!$D$1043),366,365)),0)</f>
        <v>0</v>
      </c>
    </row>
    <row r="341" spans="2:50" x14ac:dyDescent="0.25">
      <c r="B341" s="121">
        <v>329</v>
      </c>
      <c r="C341" s="125"/>
      <c r="D341" s="170"/>
      <c r="E341" s="170"/>
      <c r="F341" s="170"/>
      <c r="G341" s="170">
        <f t="shared" si="25"/>
        <v>0</v>
      </c>
      <c r="H341" s="170">
        <f t="shared" si="26"/>
        <v>0</v>
      </c>
      <c r="I341" s="170"/>
      <c r="J341" s="170"/>
      <c r="K341" s="170"/>
      <c r="L341" s="170"/>
      <c r="M341" s="170"/>
      <c r="N341" s="170"/>
      <c r="O341" s="170"/>
      <c r="P341" s="170"/>
      <c r="Q341" s="170"/>
      <c r="R341" s="170"/>
      <c r="S341" s="170"/>
      <c r="T341" s="170"/>
      <c r="U341" s="170"/>
      <c r="V341" s="170"/>
      <c r="W341" s="170"/>
      <c r="X341" s="170"/>
      <c r="Y341" s="170"/>
      <c r="Z341" s="170"/>
      <c r="AA341" s="170"/>
      <c r="AB341" s="415">
        <f t="shared" si="27"/>
        <v>0</v>
      </c>
      <c r="AC341" s="415">
        <f t="shared" si="28"/>
        <v>0</v>
      </c>
      <c r="AE341" s="618">
        <f>IF(AE$12=TRUE,(($D341*LIQUIDACION!$L$1046)*LIQUIDACION!$D$1045/IF(AND(LIQUIDACION!$D$1044&gt;LIQUIDACION!$B$1046,LIQUIDACION!$B$1046&gt;LIQUIDACION!$D$1043),366,365)),0)</f>
        <v>0</v>
      </c>
      <c r="AF341" s="618">
        <f>IF(AF$12=TRUE,(($E341*LIQUIDACION!$L$1046)*LIQUIDACION!$D$1045/IF(AND(LIQUIDACION!$D$1044&gt;LIQUIDACION!$B$1046,LIQUIDACION!$B$1046&gt;LIQUIDACION!$D$1043),366,365)),0)</f>
        <v>0</v>
      </c>
      <c r="AG341" s="618">
        <f>IF(AG$12=TRUE,(($F341*LIQUIDACION!$L$1046)*LIQUIDACION!$D$1045/IF(AND(LIQUIDACION!$D$1044&gt;LIQUIDACION!$B$1046,LIQUIDACION!$B$1046&gt;LIQUIDACION!$D$1043),366,365)),0)</f>
        <v>0</v>
      </c>
      <c r="AH341" s="618">
        <f>IF(AH$12=TRUE,(($G341*LIQUIDACION!$L$1046)*LIQUIDACION!$D$1045/IF(AND(LIQUIDACION!$D$1044&gt;LIQUIDACION!$B$1046,LIQUIDACION!$B$1046&gt;LIQUIDACION!$D$1043),366,365)),0)</f>
        <v>0</v>
      </c>
      <c r="AI341" s="618">
        <f>IF(AI$12=TRUE,(($H341*LIQUIDACION!$L$1047)*LIQUIDACION!$D$1045/IF(AND(LIQUIDACION!$D$1044&gt;LIQUIDACION!$B$1046,LIQUIDACION!$B$1046&gt;LIQUIDACION!$D$1043),366,365)),0)</f>
        <v>0</v>
      </c>
      <c r="AJ341" s="618">
        <f>IF(AJ$12=TRUE,(($I341*LIQUIDACION!$L$1047)*LIQUIDACION!$D$1045/IF(AND(LIQUIDACION!$D$1044&gt;LIQUIDACION!$B$1046,LIQUIDACION!$B$1046&gt;LIQUIDACION!$D$1043),366,365)),0)</f>
        <v>0</v>
      </c>
      <c r="AK341" s="618">
        <f>IF(AK$12=TRUE,(($J341*LIQUIDACION!$L$1047)*LIQUIDACION!$D$1045/IF(AND(LIQUIDACION!$D$1044&gt;LIQUIDACION!$B$1046,LIQUIDACION!$B$1046&gt;LIQUIDACION!$D$1043),366,365)),0)</f>
        <v>0</v>
      </c>
      <c r="AL341" s="618">
        <f>IF(AL$12=TRUE,(($K341*LIQUIDACION!$L$1047)*LIQUIDACION!$D$1045/IF(AND(LIQUIDACION!$D$1044&gt;LIQUIDACION!$B$1046,LIQUIDACION!$B$1046&gt;LIQUIDACION!$D$1043),366,365)),0)</f>
        <v>0</v>
      </c>
      <c r="AM341" s="618">
        <f>IF(AM$12=TRUE,(($L341*LIQUIDACION!$L$1047)*LIQUIDACION!$D$1045/IF(AND(LIQUIDACION!$D$1044&gt;LIQUIDACION!$B$1046,LIQUIDACION!$B$1046&gt;LIQUIDACION!$D$1043),366,365)),0)</f>
        <v>0</v>
      </c>
      <c r="AN341" s="618">
        <f>IF(AN$12=TRUE,(($M341*LIQUIDACION!$L$1047)*LIQUIDACION!$D$1045/IF(AND(LIQUIDACION!$D$1044&gt;LIQUIDACION!$B$1046,LIQUIDACION!$B$1046&gt;LIQUIDACION!$D$1043),366,365)),0)</f>
        <v>0</v>
      </c>
      <c r="AO341" s="618">
        <f>IF(AO$12=TRUE,(($N341*LIQUIDACION!$L$1047)*LIQUIDACION!$D$1045/IF(AND(LIQUIDACION!$D$1044&gt;LIQUIDACION!$B$1046,LIQUIDACION!$B$1046&gt;LIQUIDACION!$D$1043),366,365)),0)</f>
        <v>0</v>
      </c>
      <c r="AP341" s="618">
        <f>IF(AP$12=TRUE,(($O341*LIQUIDACION!$L$1047)*LIQUIDACION!$D$1045/IF(AND(LIQUIDACION!$D$1044&gt;LIQUIDACION!$B$1046,LIQUIDACION!$B$1046&gt;LIQUIDACION!$D$1043),366,365)),0)</f>
        <v>0</v>
      </c>
      <c r="AQ341" s="618">
        <f>IF(AQ$12=TRUE,(($P341*LIQUIDACION!$L$1047)*LIQUIDACION!$D$1045/IF(AND(LIQUIDACION!$D$1044&gt;LIQUIDACION!$B$1046,LIQUIDACION!$B$1046&gt;LIQUIDACION!$D$1043),366,365)),0)</f>
        <v>0</v>
      </c>
      <c r="AR341" s="618">
        <f>IF(AR$12=TRUE,(($Q341*LIQUIDACION!$L$1047)*LIQUIDACION!$D$1045/IF(AND(LIQUIDACION!$D$1044&gt;LIQUIDACION!$B$1046,LIQUIDACION!$B$1046&gt;LIQUIDACION!$D$1043),366,365)),0)</f>
        <v>0</v>
      </c>
      <c r="AS341" s="618">
        <f>IF(AS$12=TRUE,(($R341*LIQUIDACION!$L$1047)*LIQUIDACION!$D$1045/IF(AND(LIQUIDACION!$D$1044&gt;LIQUIDACION!$B$1046,LIQUIDACION!$B$1046&gt;LIQUIDACION!$D$1043),366,365)),0)</f>
        <v>0</v>
      </c>
      <c r="AT341" s="618">
        <f>IF(AT$12=TRUE,(($S341*LIQUIDACION!$L$1047)*LIQUIDACION!$D$1045/IF(AND(LIQUIDACION!$D$1044&gt;LIQUIDACION!$B$1046,LIQUIDACION!$B$1046&gt;LIQUIDACION!$D$1043),366,365)),0)</f>
        <v>0</v>
      </c>
      <c r="AU341" s="618">
        <f>IF(AU$12=TRUE,(($T341*LIQUIDACION!$L$1047)*LIQUIDACION!$D$1045/IF(AND(LIQUIDACION!$D$1044&gt;LIQUIDACION!$B$1046,LIQUIDACION!$B$1046&gt;LIQUIDACION!$D$1043),366,365)),0)</f>
        <v>0</v>
      </c>
      <c r="AV341" s="618">
        <f>IF(AV$12=TRUE,(($U341*LIQUIDACION!$L$1047)*LIQUIDACION!$D$1045/IF(AND(LIQUIDACION!$D$1044&gt;LIQUIDACION!$B$1046,LIQUIDACION!$B$1046&gt;LIQUIDACION!$D$1043),366,365)),0)</f>
        <v>0</v>
      </c>
      <c r="AW341" s="618">
        <f>IF(AW$12=TRUE,(($V341*LIQUIDACION!$L$1047)*LIQUIDACION!$D$1045/IF(AND(LIQUIDACION!$D$1044&gt;LIQUIDACION!$B$1046,LIQUIDACION!$B$1046&gt;LIQUIDACION!$D$1043),366,365)),0)</f>
        <v>0</v>
      </c>
      <c r="AX341" s="618">
        <f>IF(AX$12=TRUE,(($W341*LIQUIDACION!$L$1047)*LIQUIDACION!$D$1045/IF(AND(LIQUIDACION!$D$1044&gt;LIQUIDACION!$B$1046,LIQUIDACION!$B$1046&gt;LIQUIDACION!$D$1043),366,365)),0)</f>
        <v>0</v>
      </c>
    </row>
    <row r="342" spans="2:50" x14ac:dyDescent="0.25">
      <c r="B342" s="123">
        <v>330</v>
      </c>
      <c r="C342" s="125"/>
      <c r="D342" s="170"/>
      <c r="E342" s="170"/>
      <c r="F342" s="170"/>
      <c r="G342" s="170">
        <f t="shared" si="25"/>
        <v>0</v>
      </c>
      <c r="H342" s="170">
        <f t="shared" si="26"/>
        <v>0</v>
      </c>
      <c r="I342" s="170"/>
      <c r="J342" s="170"/>
      <c r="K342" s="170"/>
      <c r="L342" s="170"/>
      <c r="M342" s="170"/>
      <c r="N342" s="170"/>
      <c r="O342" s="170"/>
      <c r="P342" s="170"/>
      <c r="Q342" s="170"/>
      <c r="R342" s="170"/>
      <c r="S342" s="170"/>
      <c r="T342" s="170"/>
      <c r="U342" s="170"/>
      <c r="V342" s="170"/>
      <c r="W342" s="170"/>
      <c r="X342" s="170"/>
      <c r="Y342" s="170"/>
      <c r="Z342" s="170"/>
      <c r="AA342" s="170"/>
      <c r="AB342" s="415">
        <f t="shared" si="27"/>
        <v>0</v>
      </c>
      <c r="AC342" s="415">
        <f t="shared" si="28"/>
        <v>0</v>
      </c>
      <c r="AE342" s="618">
        <f>IF(AE$12=TRUE,(($D342*LIQUIDACION!$L$1046)*LIQUIDACION!$D$1045/IF(AND(LIQUIDACION!$D$1044&gt;LIQUIDACION!$B$1046,LIQUIDACION!$B$1046&gt;LIQUIDACION!$D$1043),366,365)),0)</f>
        <v>0</v>
      </c>
      <c r="AF342" s="618">
        <f>IF(AF$12=TRUE,(($E342*LIQUIDACION!$L$1046)*LIQUIDACION!$D$1045/IF(AND(LIQUIDACION!$D$1044&gt;LIQUIDACION!$B$1046,LIQUIDACION!$B$1046&gt;LIQUIDACION!$D$1043),366,365)),0)</f>
        <v>0</v>
      </c>
      <c r="AG342" s="618">
        <f>IF(AG$12=TRUE,(($F342*LIQUIDACION!$L$1046)*LIQUIDACION!$D$1045/IF(AND(LIQUIDACION!$D$1044&gt;LIQUIDACION!$B$1046,LIQUIDACION!$B$1046&gt;LIQUIDACION!$D$1043),366,365)),0)</f>
        <v>0</v>
      </c>
      <c r="AH342" s="618">
        <f>IF(AH$12=TRUE,(($G342*LIQUIDACION!$L$1046)*LIQUIDACION!$D$1045/IF(AND(LIQUIDACION!$D$1044&gt;LIQUIDACION!$B$1046,LIQUIDACION!$B$1046&gt;LIQUIDACION!$D$1043),366,365)),0)</f>
        <v>0</v>
      </c>
      <c r="AI342" s="618">
        <f>IF(AI$12=TRUE,(($H342*LIQUIDACION!$L$1047)*LIQUIDACION!$D$1045/IF(AND(LIQUIDACION!$D$1044&gt;LIQUIDACION!$B$1046,LIQUIDACION!$B$1046&gt;LIQUIDACION!$D$1043),366,365)),0)</f>
        <v>0</v>
      </c>
      <c r="AJ342" s="618">
        <f>IF(AJ$12=TRUE,(($I342*LIQUIDACION!$L$1047)*LIQUIDACION!$D$1045/IF(AND(LIQUIDACION!$D$1044&gt;LIQUIDACION!$B$1046,LIQUIDACION!$B$1046&gt;LIQUIDACION!$D$1043),366,365)),0)</f>
        <v>0</v>
      </c>
      <c r="AK342" s="618">
        <f>IF(AK$12=TRUE,(($J342*LIQUIDACION!$L$1047)*LIQUIDACION!$D$1045/IF(AND(LIQUIDACION!$D$1044&gt;LIQUIDACION!$B$1046,LIQUIDACION!$B$1046&gt;LIQUIDACION!$D$1043),366,365)),0)</f>
        <v>0</v>
      </c>
      <c r="AL342" s="618">
        <f>IF(AL$12=TRUE,(($K342*LIQUIDACION!$L$1047)*LIQUIDACION!$D$1045/IF(AND(LIQUIDACION!$D$1044&gt;LIQUIDACION!$B$1046,LIQUIDACION!$B$1046&gt;LIQUIDACION!$D$1043),366,365)),0)</f>
        <v>0</v>
      </c>
      <c r="AM342" s="618">
        <f>IF(AM$12=TRUE,(($L342*LIQUIDACION!$L$1047)*LIQUIDACION!$D$1045/IF(AND(LIQUIDACION!$D$1044&gt;LIQUIDACION!$B$1046,LIQUIDACION!$B$1046&gt;LIQUIDACION!$D$1043),366,365)),0)</f>
        <v>0</v>
      </c>
      <c r="AN342" s="618">
        <f>IF(AN$12=TRUE,(($M342*LIQUIDACION!$L$1047)*LIQUIDACION!$D$1045/IF(AND(LIQUIDACION!$D$1044&gt;LIQUIDACION!$B$1046,LIQUIDACION!$B$1046&gt;LIQUIDACION!$D$1043),366,365)),0)</f>
        <v>0</v>
      </c>
      <c r="AO342" s="618">
        <f>IF(AO$12=TRUE,(($N342*LIQUIDACION!$L$1047)*LIQUIDACION!$D$1045/IF(AND(LIQUIDACION!$D$1044&gt;LIQUIDACION!$B$1046,LIQUIDACION!$B$1046&gt;LIQUIDACION!$D$1043),366,365)),0)</f>
        <v>0</v>
      </c>
      <c r="AP342" s="618">
        <f>IF(AP$12=TRUE,(($O342*LIQUIDACION!$L$1047)*LIQUIDACION!$D$1045/IF(AND(LIQUIDACION!$D$1044&gt;LIQUIDACION!$B$1046,LIQUIDACION!$B$1046&gt;LIQUIDACION!$D$1043),366,365)),0)</f>
        <v>0</v>
      </c>
      <c r="AQ342" s="618">
        <f>IF(AQ$12=TRUE,(($P342*LIQUIDACION!$L$1047)*LIQUIDACION!$D$1045/IF(AND(LIQUIDACION!$D$1044&gt;LIQUIDACION!$B$1046,LIQUIDACION!$B$1046&gt;LIQUIDACION!$D$1043),366,365)),0)</f>
        <v>0</v>
      </c>
      <c r="AR342" s="618">
        <f>IF(AR$12=TRUE,(($Q342*LIQUIDACION!$L$1047)*LIQUIDACION!$D$1045/IF(AND(LIQUIDACION!$D$1044&gt;LIQUIDACION!$B$1046,LIQUIDACION!$B$1046&gt;LIQUIDACION!$D$1043),366,365)),0)</f>
        <v>0</v>
      </c>
      <c r="AS342" s="618">
        <f>IF(AS$12=TRUE,(($R342*LIQUIDACION!$L$1047)*LIQUIDACION!$D$1045/IF(AND(LIQUIDACION!$D$1044&gt;LIQUIDACION!$B$1046,LIQUIDACION!$B$1046&gt;LIQUIDACION!$D$1043),366,365)),0)</f>
        <v>0</v>
      </c>
      <c r="AT342" s="618">
        <f>IF(AT$12=TRUE,(($S342*LIQUIDACION!$L$1047)*LIQUIDACION!$D$1045/IF(AND(LIQUIDACION!$D$1044&gt;LIQUIDACION!$B$1046,LIQUIDACION!$B$1046&gt;LIQUIDACION!$D$1043),366,365)),0)</f>
        <v>0</v>
      </c>
      <c r="AU342" s="618">
        <f>IF(AU$12=TRUE,(($T342*LIQUIDACION!$L$1047)*LIQUIDACION!$D$1045/IF(AND(LIQUIDACION!$D$1044&gt;LIQUIDACION!$B$1046,LIQUIDACION!$B$1046&gt;LIQUIDACION!$D$1043),366,365)),0)</f>
        <v>0</v>
      </c>
      <c r="AV342" s="618">
        <f>IF(AV$12=TRUE,(($U342*LIQUIDACION!$L$1047)*LIQUIDACION!$D$1045/IF(AND(LIQUIDACION!$D$1044&gt;LIQUIDACION!$B$1046,LIQUIDACION!$B$1046&gt;LIQUIDACION!$D$1043),366,365)),0)</f>
        <v>0</v>
      </c>
      <c r="AW342" s="618">
        <f>IF(AW$12=TRUE,(($V342*LIQUIDACION!$L$1047)*LIQUIDACION!$D$1045/IF(AND(LIQUIDACION!$D$1044&gt;LIQUIDACION!$B$1046,LIQUIDACION!$B$1046&gt;LIQUIDACION!$D$1043),366,365)),0)</f>
        <v>0</v>
      </c>
      <c r="AX342" s="618">
        <f>IF(AX$12=TRUE,(($W342*LIQUIDACION!$L$1047)*LIQUIDACION!$D$1045/IF(AND(LIQUIDACION!$D$1044&gt;LIQUIDACION!$B$1046,LIQUIDACION!$B$1046&gt;LIQUIDACION!$D$1043),366,365)),0)</f>
        <v>0</v>
      </c>
    </row>
    <row r="343" spans="2:50" x14ac:dyDescent="0.25">
      <c r="B343" s="121">
        <v>331</v>
      </c>
      <c r="C343" s="125"/>
      <c r="D343" s="170"/>
      <c r="E343" s="170"/>
      <c r="F343" s="170"/>
      <c r="G343" s="170">
        <f t="shared" si="25"/>
        <v>0</v>
      </c>
      <c r="H343" s="170">
        <f t="shared" si="26"/>
        <v>0</v>
      </c>
      <c r="I343" s="170"/>
      <c r="J343" s="170"/>
      <c r="K343" s="170"/>
      <c r="L343" s="170"/>
      <c r="M343" s="170"/>
      <c r="N343" s="170"/>
      <c r="O343" s="170"/>
      <c r="P343" s="170"/>
      <c r="Q343" s="170"/>
      <c r="R343" s="170"/>
      <c r="S343" s="170"/>
      <c r="T343" s="170"/>
      <c r="U343" s="170"/>
      <c r="V343" s="170"/>
      <c r="W343" s="170"/>
      <c r="X343" s="170"/>
      <c r="Y343" s="170"/>
      <c r="Z343" s="170"/>
      <c r="AA343" s="170"/>
      <c r="AB343" s="415">
        <f t="shared" si="27"/>
        <v>0</v>
      </c>
      <c r="AC343" s="415">
        <f t="shared" si="28"/>
        <v>0</v>
      </c>
      <c r="AE343" s="618">
        <f>IF(AE$12=TRUE,(($D343*LIQUIDACION!$L$1046)*LIQUIDACION!$D$1045/IF(AND(LIQUIDACION!$D$1044&gt;LIQUIDACION!$B$1046,LIQUIDACION!$B$1046&gt;LIQUIDACION!$D$1043),366,365)),0)</f>
        <v>0</v>
      </c>
      <c r="AF343" s="618">
        <f>IF(AF$12=TRUE,(($E343*LIQUIDACION!$L$1046)*LIQUIDACION!$D$1045/IF(AND(LIQUIDACION!$D$1044&gt;LIQUIDACION!$B$1046,LIQUIDACION!$B$1046&gt;LIQUIDACION!$D$1043),366,365)),0)</f>
        <v>0</v>
      </c>
      <c r="AG343" s="618">
        <f>IF(AG$12=TRUE,(($F343*LIQUIDACION!$L$1046)*LIQUIDACION!$D$1045/IF(AND(LIQUIDACION!$D$1044&gt;LIQUIDACION!$B$1046,LIQUIDACION!$B$1046&gt;LIQUIDACION!$D$1043),366,365)),0)</f>
        <v>0</v>
      </c>
      <c r="AH343" s="618">
        <f>IF(AH$12=TRUE,(($G343*LIQUIDACION!$L$1046)*LIQUIDACION!$D$1045/IF(AND(LIQUIDACION!$D$1044&gt;LIQUIDACION!$B$1046,LIQUIDACION!$B$1046&gt;LIQUIDACION!$D$1043),366,365)),0)</f>
        <v>0</v>
      </c>
      <c r="AI343" s="618">
        <f>IF(AI$12=TRUE,(($H343*LIQUIDACION!$L$1047)*LIQUIDACION!$D$1045/IF(AND(LIQUIDACION!$D$1044&gt;LIQUIDACION!$B$1046,LIQUIDACION!$B$1046&gt;LIQUIDACION!$D$1043),366,365)),0)</f>
        <v>0</v>
      </c>
      <c r="AJ343" s="618">
        <f>IF(AJ$12=TRUE,(($I343*LIQUIDACION!$L$1047)*LIQUIDACION!$D$1045/IF(AND(LIQUIDACION!$D$1044&gt;LIQUIDACION!$B$1046,LIQUIDACION!$B$1046&gt;LIQUIDACION!$D$1043),366,365)),0)</f>
        <v>0</v>
      </c>
      <c r="AK343" s="618">
        <f>IF(AK$12=TRUE,(($J343*LIQUIDACION!$L$1047)*LIQUIDACION!$D$1045/IF(AND(LIQUIDACION!$D$1044&gt;LIQUIDACION!$B$1046,LIQUIDACION!$B$1046&gt;LIQUIDACION!$D$1043),366,365)),0)</f>
        <v>0</v>
      </c>
      <c r="AL343" s="618">
        <f>IF(AL$12=TRUE,(($K343*LIQUIDACION!$L$1047)*LIQUIDACION!$D$1045/IF(AND(LIQUIDACION!$D$1044&gt;LIQUIDACION!$B$1046,LIQUIDACION!$B$1046&gt;LIQUIDACION!$D$1043),366,365)),0)</f>
        <v>0</v>
      </c>
      <c r="AM343" s="618">
        <f>IF(AM$12=TRUE,(($L343*LIQUIDACION!$L$1047)*LIQUIDACION!$D$1045/IF(AND(LIQUIDACION!$D$1044&gt;LIQUIDACION!$B$1046,LIQUIDACION!$B$1046&gt;LIQUIDACION!$D$1043),366,365)),0)</f>
        <v>0</v>
      </c>
      <c r="AN343" s="618">
        <f>IF(AN$12=TRUE,(($M343*LIQUIDACION!$L$1047)*LIQUIDACION!$D$1045/IF(AND(LIQUIDACION!$D$1044&gt;LIQUIDACION!$B$1046,LIQUIDACION!$B$1046&gt;LIQUIDACION!$D$1043),366,365)),0)</f>
        <v>0</v>
      </c>
      <c r="AO343" s="618">
        <f>IF(AO$12=TRUE,(($N343*LIQUIDACION!$L$1047)*LIQUIDACION!$D$1045/IF(AND(LIQUIDACION!$D$1044&gt;LIQUIDACION!$B$1046,LIQUIDACION!$B$1046&gt;LIQUIDACION!$D$1043),366,365)),0)</f>
        <v>0</v>
      </c>
      <c r="AP343" s="618">
        <f>IF(AP$12=TRUE,(($O343*LIQUIDACION!$L$1047)*LIQUIDACION!$D$1045/IF(AND(LIQUIDACION!$D$1044&gt;LIQUIDACION!$B$1046,LIQUIDACION!$B$1046&gt;LIQUIDACION!$D$1043),366,365)),0)</f>
        <v>0</v>
      </c>
      <c r="AQ343" s="618">
        <f>IF(AQ$12=TRUE,(($P343*LIQUIDACION!$L$1047)*LIQUIDACION!$D$1045/IF(AND(LIQUIDACION!$D$1044&gt;LIQUIDACION!$B$1046,LIQUIDACION!$B$1046&gt;LIQUIDACION!$D$1043),366,365)),0)</f>
        <v>0</v>
      </c>
      <c r="AR343" s="618">
        <f>IF(AR$12=TRUE,(($Q343*LIQUIDACION!$L$1047)*LIQUIDACION!$D$1045/IF(AND(LIQUIDACION!$D$1044&gt;LIQUIDACION!$B$1046,LIQUIDACION!$B$1046&gt;LIQUIDACION!$D$1043),366,365)),0)</f>
        <v>0</v>
      </c>
      <c r="AS343" s="618">
        <f>IF(AS$12=TRUE,(($R343*LIQUIDACION!$L$1047)*LIQUIDACION!$D$1045/IF(AND(LIQUIDACION!$D$1044&gt;LIQUIDACION!$B$1046,LIQUIDACION!$B$1046&gt;LIQUIDACION!$D$1043),366,365)),0)</f>
        <v>0</v>
      </c>
      <c r="AT343" s="618">
        <f>IF(AT$12=TRUE,(($S343*LIQUIDACION!$L$1047)*LIQUIDACION!$D$1045/IF(AND(LIQUIDACION!$D$1044&gt;LIQUIDACION!$B$1046,LIQUIDACION!$B$1046&gt;LIQUIDACION!$D$1043),366,365)),0)</f>
        <v>0</v>
      </c>
      <c r="AU343" s="618">
        <f>IF(AU$12=TRUE,(($T343*LIQUIDACION!$L$1047)*LIQUIDACION!$D$1045/IF(AND(LIQUIDACION!$D$1044&gt;LIQUIDACION!$B$1046,LIQUIDACION!$B$1046&gt;LIQUIDACION!$D$1043),366,365)),0)</f>
        <v>0</v>
      </c>
      <c r="AV343" s="618">
        <f>IF(AV$12=TRUE,(($U343*LIQUIDACION!$L$1047)*LIQUIDACION!$D$1045/IF(AND(LIQUIDACION!$D$1044&gt;LIQUIDACION!$B$1046,LIQUIDACION!$B$1046&gt;LIQUIDACION!$D$1043),366,365)),0)</f>
        <v>0</v>
      </c>
      <c r="AW343" s="618">
        <f>IF(AW$12=TRUE,(($V343*LIQUIDACION!$L$1047)*LIQUIDACION!$D$1045/IF(AND(LIQUIDACION!$D$1044&gt;LIQUIDACION!$B$1046,LIQUIDACION!$B$1046&gt;LIQUIDACION!$D$1043),366,365)),0)</f>
        <v>0</v>
      </c>
      <c r="AX343" s="618">
        <f>IF(AX$12=TRUE,(($W343*LIQUIDACION!$L$1047)*LIQUIDACION!$D$1045/IF(AND(LIQUIDACION!$D$1044&gt;LIQUIDACION!$B$1046,LIQUIDACION!$B$1046&gt;LIQUIDACION!$D$1043),366,365)),0)</f>
        <v>0</v>
      </c>
    </row>
    <row r="344" spans="2:50" x14ac:dyDescent="0.25">
      <c r="B344" s="123">
        <v>332</v>
      </c>
      <c r="C344" s="125"/>
      <c r="D344" s="170"/>
      <c r="E344" s="170"/>
      <c r="F344" s="170"/>
      <c r="G344" s="170">
        <f t="shared" si="25"/>
        <v>0</v>
      </c>
      <c r="H344" s="170">
        <f t="shared" si="26"/>
        <v>0</v>
      </c>
      <c r="I344" s="170"/>
      <c r="J344" s="170"/>
      <c r="K344" s="170"/>
      <c r="L344" s="170"/>
      <c r="M344" s="170"/>
      <c r="N344" s="170"/>
      <c r="O344" s="170"/>
      <c r="P344" s="170"/>
      <c r="Q344" s="170"/>
      <c r="R344" s="170"/>
      <c r="S344" s="170"/>
      <c r="T344" s="170"/>
      <c r="U344" s="170"/>
      <c r="V344" s="170"/>
      <c r="W344" s="170"/>
      <c r="X344" s="170"/>
      <c r="Y344" s="170"/>
      <c r="Z344" s="170"/>
      <c r="AA344" s="170"/>
      <c r="AB344" s="415">
        <f t="shared" si="27"/>
        <v>0</v>
      </c>
      <c r="AC344" s="415">
        <f t="shared" si="28"/>
        <v>0</v>
      </c>
      <c r="AE344" s="618">
        <f>IF(AE$12=TRUE,(($D344*LIQUIDACION!$L$1046)*LIQUIDACION!$D$1045/IF(AND(LIQUIDACION!$D$1044&gt;LIQUIDACION!$B$1046,LIQUIDACION!$B$1046&gt;LIQUIDACION!$D$1043),366,365)),0)</f>
        <v>0</v>
      </c>
      <c r="AF344" s="618">
        <f>IF(AF$12=TRUE,(($E344*LIQUIDACION!$L$1046)*LIQUIDACION!$D$1045/IF(AND(LIQUIDACION!$D$1044&gt;LIQUIDACION!$B$1046,LIQUIDACION!$B$1046&gt;LIQUIDACION!$D$1043),366,365)),0)</f>
        <v>0</v>
      </c>
      <c r="AG344" s="618">
        <f>IF(AG$12=TRUE,(($F344*LIQUIDACION!$L$1046)*LIQUIDACION!$D$1045/IF(AND(LIQUIDACION!$D$1044&gt;LIQUIDACION!$B$1046,LIQUIDACION!$B$1046&gt;LIQUIDACION!$D$1043),366,365)),0)</f>
        <v>0</v>
      </c>
      <c r="AH344" s="618">
        <f>IF(AH$12=TRUE,(($G344*LIQUIDACION!$L$1046)*LIQUIDACION!$D$1045/IF(AND(LIQUIDACION!$D$1044&gt;LIQUIDACION!$B$1046,LIQUIDACION!$B$1046&gt;LIQUIDACION!$D$1043),366,365)),0)</f>
        <v>0</v>
      </c>
      <c r="AI344" s="618">
        <f>IF(AI$12=TRUE,(($H344*LIQUIDACION!$L$1047)*LIQUIDACION!$D$1045/IF(AND(LIQUIDACION!$D$1044&gt;LIQUIDACION!$B$1046,LIQUIDACION!$B$1046&gt;LIQUIDACION!$D$1043),366,365)),0)</f>
        <v>0</v>
      </c>
      <c r="AJ344" s="618">
        <f>IF(AJ$12=TRUE,(($I344*LIQUIDACION!$L$1047)*LIQUIDACION!$D$1045/IF(AND(LIQUIDACION!$D$1044&gt;LIQUIDACION!$B$1046,LIQUIDACION!$B$1046&gt;LIQUIDACION!$D$1043),366,365)),0)</f>
        <v>0</v>
      </c>
      <c r="AK344" s="618">
        <f>IF(AK$12=TRUE,(($J344*LIQUIDACION!$L$1047)*LIQUIDACION!$D$1045/IF(AND(LIQUIDACION!$D$1044&gt;LIQUIDACION!$B$1046,LIQUIDACION!$B$1046&gt;LIQUIDACION!$D$1043),366,365)),0)</f>
        <v>0</v>
      </c>
      <c r="AL344" s="618">
        <f>IF(AL$12=TRUE,(($K344*LIQUIDACION!$L$1047)*LIQUIDACION!$D$1045/IF(AND(LIQUIDACION!$D$1044&gt;LIQUIDACION!$B$1046,LIQUIDACION!$B$1046&gt;LIQUIDACION!$D$1043),366,365)),0)</f>
        <v>0</v>
      </c>
      <c r="AM344" s="618">
        <f>IF(AM$12=TRUE,(($L344*LIQUIDACION!$L$1047)*LIQUIDACION!$D$1045/IF(AND(LIQUIDACION!$D$1044&gt;LIQUIDACION!$B$1046,LIQUIDACION!$B$1046&gt;LIQUIDACION!$D$1043),366,365)),0)</f>
        <v>0</v>
      </c>
      <c r="AN344" s="618">
        <f>IF(AN$12=TRUE,(($M344*LIQUIDACION!$L$1047)*LIQUIDACION!$D$1045/IF(AND(LIQUIDACION!$D$1044&gt;LIQUIDACION!$B$1046,LIQUIDACION!$B$1046&gt;LIQUIDACION!$D$1043),366,365)),0)</f>
        <v>0</v>
      </c>
      <c r="AO344" s="618">
        <f>IF(AO$12=TRUE,(($N344*LIQUIDACION!$L$1047)*LIQUIDACION!$D$1045/IF(AND(LIQUIDACION!$D$1044&gt;LIQUIDACION!$B$1046,LIQUIDACION!$B$1046&gt;LIQUIDACION!$D$1043),366,365)),0)</f>
        <v>0</v>
      </c>
      <c r="AP344" s="618">
        <f>IF(AP$12=TRUE,(($O344*LIQUIDACION!$L$1047)*LIQUIDACION!$D$1045/IF(AND(LIQUIDACION!$D$1044&gt;LIQUIDACION!$B$1046,LIQUIDACION!$B$1046&gt;LIQUIDACION!$D$1043),366,365)),0)</f>
        <v>0</v>
      </c>
      <c r="AQ344" s="618">
        <f>IF(AQ$12=TRUE,(($P344*LIQUIDACION!$L$1047)*LIQUIDACION!$D$1045/IF(AND(LIQUIDACION!$D$1044&gt;LIQUIDACION!$B$1046,LIQUIDACION!$B$1046&gt;LIQUIDACION!$D$1043),366,365)),0)</f>
        <v>0</v>
      </c>
      <c r="AR344" s="618">
        <f>IF(AR$12=TRUE,(($Q344*LIQUIDACION!$L$1047)*LIQUIDACION!$D$1045/IF(AND(LIQUIDACION!$D$1044&gt;LIQUIDACION!$B$1046,LIQUIDACION!$B$1046&gt;LIQUIDACION!$D$1043),366,365)),0)</f>
        <v>0</v>
      </c>
      <c r="AS344" s="618">
        <f>IF(AS$12=TRUE,(($R344*LIQUIDACION!$L$1047)*LIQUIDACION!$D$1045/IF(AND(LIQUIDACION!$D$1044&gt;LIQUIDACION!$B$1046,LIQUIDACION!$B$1046&gt;LIQUIDACION!$D$1043),366,365)),0)</f>
        <v>0</v>
      </c>
      <c r="AT344" s="618">
        <f>IF(AT$12=TRUE,(($S344*LIQUIDACION!$L$1047)*LIQUIDACION!$D$1045/IF(AND(LIQUIDACION!$D$1044&gt;LIQUIDACION!$B$1046,LIQUIDACION!$B$1046&gt;LIQUIDACION!$D$1043),366,365)),0)</f>
        <v>0</v>
      </c>
      <c r="AU344" s="618">
        <f>IF(AU$12=TRUE,(($T344*LIQUIDACION!$L$1047)*LIQUIDACION!$D$1045/IF(AND(LIQUIDACION!$D$1044&gt;LIQUIDACION!$B$1046,LIQUIDACION!$B$1046&gt;LIQUIDACION!$D$1043),366,365)),0)</f>
        <v>0</v>
      </c>
      <c r="AV344" s="618">
        <f>IF(AV$12=TRUE,(($U344*LIQUIDACION!$L$1047)*LIQUIDACION!$D$1045/IF(AND(LIQUIDACION!$D$1044&gt;LIQUIDACION!$B$1046,LIQUIDACION!$B$1046&gt;LIQUIDACION!$D$1043),366,365)),0)</f>
        <v>0</v>
      </c>
      <c r="AW344" s="618">
        <f>IF(AW$12=TRUE,(($V344*LIQUIDACION!$L$1047)*LIQUIDACION!$D$1045/IF(AND(LIQUIDACION!$D$1044&gt;LIQUIDACION!$B$1046,LIQUIDACION!$B$1046&gt;LIQUIDACION!$D$1043),366,365)),0)</f>
        <v>0</v>
      </c>
      <c r="AX344" s="618">
        <f>IF(AX$12=TRUE,(($W344*LIQUIDACION!$L$1047)*LIQUIDACION!$D$1045/IF(AND(LIQUIDACION!$D$1044&gt;LIQUIDACION!$B$1046,LIQUIDACION!$B$1046&gt;LIQUIDACION!$D$1043),366,365)),0)</f>
        <v>0</v>
      </c>
    </row>
    <row r="345" spans="2:50" x14ac:dyDescent="0.25">
      <c r="B345" s="121">
        <v>333</v>
      </c>
      <c r="C345" s="125"/>
      <c r="D345" s="170"/>
      <c r="E345" s="170"/>
      <c r="F345" s="170"/>
      <c r="G345" s="170">
        <f t="shared" si="25"/>
        <v>0</v>
      </c>
      <c r="H345" s="170">
        <f t="shared" si="26"/>
        <v>0</v>
      </c>
      <c r="I345" s="170"/>
      <c r="J345" s="170"/>
      <c r="K345" s="170"/>
      <c r="L345" s="170"/>
      <c r="M345" s="170"/>
      <c r="N345" s="170"/>
      <c r="O345" s="170"/>
      <c r="P345" s="170"/>
      <c r="Q345" s="170"/>
      <c r="R345" s="170"/>
      <c r="S345" s="170"/>
      <c r="T345" s="170"/>
      <c r="U345" s="170"/>
      <c r="V345" s="170"/>
      <c r="W345" s="170"/>
      <c r="X345" s="170"/>
      <c r="Y345" s="170"/>
      <c r="Z345" s="170"/>
      <c r="AA345" s="170"/>
      <c r="AB345" s="415">
        <f t="shared" si="27"/>
        <v>0</v>
      </c>
      <c r="AC345" s="415">
        <f t="shared" si="28"/>
        <v>0</v>
      </c>
      <c r="AE345" s="618">
        <f>IF(AE$12=TRUE,(($D345*LIQUIDACION!$L$1046)*LIQUIDACION!$D$1045/IF(AND(LIQUIDACION!$D$1044&gt;LIQUIDACION!$B$1046,LIQUIDACION!$B$1046&gt;LIQUIDACION!$D$1043),366,365)),0)</f>
        <v>0</v>
      </c>
      <c r="AF345" s="618">
        <f>IF(AF$12=TRUE,(($E345*LIQUIDACION!$L$1046)*LIQUIDACION!$D$1045/IF(AND(LIQUIDACION!$D$1044&gt;LIQUIDACION!$B$1046,LIQUIDACION!$B$1046&gt;LIQUIDACION!$D$1043),366,365)),0)</f>
        <v>0</v>
      </c>
      <c r="AG345" s="618">
        <f>IF(AG$12=TRUE,(($F345*LIQUIDACION!$L$1046)*LIQUIDACION!$D$1045/IF(AND(LIQUIDACION!$D$1044&gt;LIQUIDACION!$B$1046,LIQUIDACION!$B$1046&gt;LIQUIDACION!$D$1043),366,365)),0)</f>
        <v>0</v>
      </c>
      <c r="AH345" s="618">
        <f>IF(AH$12=TRUE,(($G345*LIQUIDACION!$L$1046)*LIQUIDACION!$D$1045/IF(AND(LIQUIDACION!$D$1044&gt;LIQUIDACION!$B$1046,LIQUIDACION!$B$1046&gt;LIQUIDACION!$D$1043),366,365)),0)</f>
        <v>0</v>
      </c>
      <c r="AI345" s="618">
        <f>IF(AI$12=TRUE,(($H345*LIQUIDACION!$L$1047)*LIQUIDACION!$D$1045/IF(AND(LIQUIDACION!$D$1044&gt;LIQUIDACION!$B$1046,LIQUIDACION!$B$1046&gt;LIQUIDACION!$D$1043),366,365)),0)</f>
        <v>0</v>
      </c>
      <c r="AJ345" s="618">
        <f>IF(AJ$12=TRUE,(($I345*LIQUIDACION!$L$1047)*LIQUIDACION!$D$1045/IF(AND(LIQUIDACION!$D$1044&gt;LIQUIDACION!$B$1046,LIQUIDACION!$B$1046&gt;LIQUIDACION!$D$1043),366,365)),0)</f>
        <v>0</v>
      </c>
      <c r="AK345" s="618">
        <f>IF(AK$12=TRUE,(($J345*LIQUIDACION!$L$1047)*LIQUIDACION!$D$1045/IF(AND(LIQUIDACION!$D$1044&gt;LIQUIDACION!$B$1046,LIQUIDACION!$B$1046&gt;LIQUIDACION!$D$1043),366,365)),0)</f>
        <v>0</v>
      </c>
      <c r="AL345" s="618">
        <f>IF(AL$12=TRUE,(($K345*LIQUIDACION!$L$1047)*LIQUIDACION!$D$1045/IF(AND(LIQUIDACION!$D$1044&gt;LIQUIDACION!$B$1046,LIQUIDACION!$B$1046&gt;LIQUIDACION!$D$1043),366,365)),0)</f>
        <v>0</v>
      </c>
      <c r="AM345" s="618">
        <f>IF(AM$12=TRUE,(($L345*LIQUIDACION!$L$1047)*LIQUIDACION!$D$1045/IF(AND(LIQUIDACION!$D$1044&gt;LIQUIDACION!$B$1046,LIQUIDACION!$B$1046&gt;LIQUIDACION!$D$1043),366,365)),0)</f>
        <v>0</v>
      </c>
      <c r="AN345" s="618">
        <f>IF(AN$12=TRUE,(($M345*LIQUIDACION!$L$1047)*LIQUIDACION!$D$1045/IF(AND(LIQUIDACION!$D$1044&gt;LIQUIDACION!$B$1046,LIQUIDACION!$B$1046&gt;LIQUIDACION!$D$1043),366,365)),0)</f>
        <v>0</v>
      </c>
      <c r="AO345" s="618">
        <f>IF(AO$12=TRUE,(($N345*LIQUIDACION!$L$1047)*LIQUIDACION!$D$1045/IF(AND(LIQUIDACION!$D$1044&gt;LIQUIDACION!$B$1046,LIQUIDACION!$B$1046&gt;LIQUIDACION!$D$1043),366,365)),0)</f>
        <v>0</v>
      </c>
      <c r="AP345" s="618">
        <f>IF(AP$12=TRUE,(($O345*LIQUIDACION!$L$1047)*LIQUIDACION!$D$1045/IF(AND(LIQUIDACION!$D$1044&gt;LIQUIDACION!$B$1046,LIQUIDACION!$B$1046&gt;LIQUIDACION!$D$1043),366,365)),0)</f>
        <v>0</v>
      </c>
      <c r="AQ345" s="618">
        <f>IF(AQ$12=TRUE,(($P345*LIQUIDACION!$L$1047)*LIQUIDACION!$D$1045/IF(AND(LIQUIDACION!$D$1044&gt;LIQUIDACION!$B$1046,LIQUIDACION!$B$1046&gt;LIQUIDACION!$D$1043),366,365)),0)</f>
        <v>0</v>
      </c>
      <c r="AR345" s="618">
        <f>IF(AR$12=TRUE,(($Q345*LIQUIDACION!$L$1047)*LIQUIDACION!$D$1045/IF(AND(LIQUIDACION!$D$1044&gt;LIQUIDACION!$B$1046,LIQUIDACION!$B$1046&gt;LIQUIDACION!$D$1043),366,365)),0)</f>
        <v>0</v>
      </c>
      <c r="AS345" s="618">
        <f>IF(AS$12=TRUE,(($R345*LIQUIDACION!$L$1047)*LIQUIDACION!$D$1045/IF(AND(LIQUIDACION!$D$1044&gt;LIQUIDACION!$B$1046,LIQUIDACION!$B$1046&gt;LIQUIDACION!$D$1043),366,365)),0)</f>
        <v>0</v>
      </c>
      <c r="AT345" s="618">
        <f>IF(AT$12=TRUE,(($S345*LIQUIDACION!$L$1047)*LIQUIDACION!$D$1045/IF(AND(LIQUIDACION!$D$1044&gt;LIQUIDACION!$B$1046,LIQUIDACION!$B$1046&gt;LIQUIDACION!$D$1043),366,365)),0)</f>
        <v>0</v>
      </c>
      <c r="AU345" s="618">
        <f>IF(AU$12=TRUE,(($T345*LIQUIDACION!$L$1047)*LIQUIDACION!$D$1045/IF(AND(LIQUIDACION!$D$1044&gt;LIQUIDACION!$B$1046,LIQUIDACION!$B$1046&gt;LIQUIDACION!$D$1043),366,365)),0)</f>
        <v>0</v>
      </c>
      <c r="AV345" s="618">
        <f>IF(AV$12=TRUE,(($U345*LIQUIDACION!$L$1047)*LIQUIDACION!$D$1045/IF(AND(LIQUIDACION!$D$1044&gt;LIQUIDACION!$B$1046,LIQUIDACION!$B$1046&gt;LIQUIDACION!$D$1043),366,365)),0)</f>
        <v>0</v>
      </c>
      <c r="AW345" s="618">
        <f>IF(AW$12=TRUE,(($V345*LIQUIDACION!$L$1047)*LIQUIDACION!$D$1045/IF(AND(LIQUIDACION!$D$1044&gt;LIQUIDACION!$B$1046,LIQUIDACION!$B$1046&gt;LIQUIDACION!$D$1043),366,365)),0)</f>
        <v>0</v>
      </c>
      <c r="AX345" s="618">
        <f>IF(AX$12=TRUE,(($W345*LIQUIDACION!$L$1047)*LIQUIDACION!$D$1045/IF(AND(LIQUIDACION!$D$1044&gt;LIQUIDACION!$B$1046,LIQUIDACION!$B$1046&gt;LIQUIDACION!$D$1043),366,365)),0)</f>
        <v>0</v>
      </c>
    </row>
    <row r="346" spans="2:50" x14ac:dyDescent="0.25">
      <c r="B346" s="123">
        <v>334</v>
      </c>
      <c r="C346" s="125"/>
      <c r="D346" s="170"/>
      <c r="E346" s="170"/>
      <c r="F346" s="170"/>
      <c r="G346" s="170">
        <f t="shared" si="25"/>
        <v>0</v>
      </c>
      <c r="H346" s="170">
        <f t="shared" si="26"/>
        <v>0</v>
      </c>
      <c r="I346" s="170"/>
      <c r="J346" s="170"/>
      <c r="K346" s="170"/>
      <c r="L346" s="170"/>
      <c r="M346" s="170"/>
      <c r="N346" s="170"/>
      <c r="O346" s="170"/>
      <c r="P346" s="170"/>
      <c r="Q346" s="170"/>
      <c r="R346" s="170"/>
      <c r="S346" s="170"/>
      <c r="T346" s="170"/>
      <c r="U346" s="170"/>
      <c r="V346" s="170"/>
      <c r="W346" s="170"/>
      <c r="X346" s="170"/>
      <c r="Y346" s="170"/>
      <c r="Z346" s="170"/>
      <c r="AA346" s="170"/>
      <c r="AB346" s="415">
        <f t="shared" si="27"/>
        <v>0</v>
      </c>
      <c r="AC346" s="415">
        <f t="shared" si="28"/>
        <v>0</v>
      </c>
      <c r="AE346" s="618">
        <f>IF(AE$12=TRUE,(($D346*LIQUIDACION!$L$1046)*LIQUIDACION!$D$1045/IF(AND(LIQUIDACION!$D$1044&gt;LIQUIDACION!$B$1046,LIQUIDACION!$B$1046&gt;LIQUIDACION!$D$1043),366,365)),0)</f>
        <v>0</v>
      </c>
      <c r="AF346" s="618">
        <f>IF(AF$12=TRUE,(($E346*LIQUIDACION!$L$1046)*LIQUIDACION!$D$1045/IF(AND(LIQUIDACION!$D$1044&gt;LIQUIDACION!$B$1046,LIQUIDACION!$B$1046&gt;LIQUIDACION!$D$1043),366,365)),0)</f>
        <v>0</v>
      </c>
      <c r="AG346" s="618">
        <f>IF(AG$12=TRUE,(($F346*LIQUIDACION!$L$1046)*LIQUIDACION!$D$1045/IF(AND(LIQUIDACION!$D$1044&gt;LIQUIDACION!$B$1046,LIQUIDACION!$B$1046&gt;LIQUIDACION!$D$1043),366,365)),0)</f>
        <v>0</v>
      </c>
      <c r="AH346" s="618">
        <f>IF(AH$12=TRUE,(($G346*LIQUIDACION!$L$1046)*LIQUIDACION!$D$1045/IF(AND(LIQUIDACION!$D$1044&gt;LIQUIDACION!$B$1046,LIQUIDACION!$B$1046&gt;LIQUIDACION!$D$1043),366,365)),0)</f>
        <v>0</v>
      </c>
      <c r="AI346" s="618">
        <f>IF(AI$12=TRUE,(($H346*LIQUIDACION!$L$1047)*LIQUIDACION!$D$1045/IF(AND(LIQUIDACION!$D$1044&gt;LIQUIDACION!$B$1046,LIQUIDACION!$B$1046&gt;LIQUIDACION!$D$1043),366,365)),0)</f>
        <v>0</v>
      </c>
      <c r="AJ346" s="618">
        <f>IF(AJ$12=TRUE,(($I346*LIQUIDACION!$L$1047)*LIQUIDACION!$D$1045/IF(AND(LIQUIDACION!$D$1044&gt;LIQUIDACION!$B$1046,LIQUIDACION!$B$1046&gt;LIQUIDACION!$D$1043),366,365)),0)</f>
        <v>0</v>
      </c>
      <c r="AK346" s="618">
        <f>IF(AK$12=TRUE,(($J346*LIQUIDACION!$L$1047)*LIQUIDACION!$D$1045/IF(AND(LIQUIDACION!$D$1044&gt;LIQUIDACION!$B$1046,LIQUIDACION!$B$1046&gt;LIQUIDACION!$D$1043),366,365)),0)</f>
        <v>0</v>
      </c>
      <c r="AL346" s="618">
        <f>IF(AL$12=TRUE,(($K346*LIQUIDACION!$L$1047)*LIQUIDACION!$D$1045/IF(AND(LIQUIDACION!$D$1044&gt;LIQUIDACION!$B$1046,LIQUIDACION!$B$1046&gt;LIQUIDACION!$D$1043),366,365)),0)</f>
        <v>0</v>
      </c>
      <c r="AM346" s="618">
        <f>IF(AM$12=TRUE,(($L346*LIQUIDACION!$L$1047)*LIQUIDACION!$D$1045/IF(AND(LIQUIDACION!$D$1044&gt;LIQUIDACION!$B$1046,LIQUIDACION!$B$1046&gt;LIQUIDACION!$D$1043),366,365)),0)</f>
        <v>0</v>
      </c>
      <c r="AN346" s="618">
        <f>IF(AN$12=TRUE,(($M346*LIQUIDACION!$L$1047)*LIQUIDACION!$D$1045/IF(AND(LIQUIDACION!$D$1044&gt;LIQUIDACION!$B$1046,LIQUIDACION!$B$1046&gt;LIQUIDACION!$D$1043),366,365)),0)</f>
        <v>0</v>
      </c>
      <c r="AO346" s="618">
        <f>IF(AO$12=TRUE,(($N346*LIQUIDACION!$L$1047)*LIQUIDACION!$D$1045/IF(AND(LIQUIDACION!$D$1044&gt;LIQUIDACION!$B$1046,LIQUIDACION!$B$1046&gt;LIQUIDACION!$D$1043),366,365)),0)</f>
        <v>0</v>
      </c>
      <c r="AP346" s="618">
        <f>IF(AP$12=TRUE,(($O346*LIQUIDACION!$L$1047)*LIQUIDACION!$D$1045/IF(AND(LIQUIDACION!$D$1044&gt;LIQUIDACION!$B$1046,LIQUIDACION!$B$1046&gt;LIQUIDACION!$D$1043),366,365)),0)</f>
        <v>0</v>
      </c>
      <c r="AQ346" s="618">
        <f>IF(AQ$12=TRUE,(($P346*LIQUIDACION!$L$1047)*LIQUIDACION!$D$1045/IF(AND(LIQUIDACION!$D$1044&gt;LIQUIDACION!$B$1046,LIQUIDACION!$B$1046&gt;LIQUIDACION!$D$1043),366,365)),0)</f>
        <v>0</v>
      </c>
      <c r="AR346" s="618">
        <f>IF(AR$12=TRUE,(($Q346*LIQUIDACION!$L$1047)*LIQUIDACION!$D$1045/IF(AND(LIQUIDACION!$D$1044&gt;LIQUIDACION!$B$1046,LIQUIDACION!$B$1046&gt;LIQUIDACION!$D$1043),366,365)),0)</f>
        <v>0</v>
      </c>
      <c r="AS346" s="618">
        <f>IF(AS$12=TRUE,(($R346*LIQUIDACION!$L$1047)*LIQUIDACION!$D$1045/IF(AND(LIQUIDACION!$D$1044&gt;LIQUIDACION!$B$1046,LIQUIDACION!$B$1046&gt;LIQUIDACION!$D$1043),366,365)),0)</f>
        <v>0</v>
      </c>
      <c r="AT346" s="618">
        <f>IF(AT$12=TRUE,(($S346*LIQUIDACION!$L$1047)*LIQUIDACION!$D$1045/IF(AND(LIQUIDACION!$D$1044&gt;LIQUIDACION!$B$1046,LIQUIDACION!$B$1046&gt;LIQUIDACION!$D$1043),366,365)),0)</f>
        <v>0</v>
      </c>
      <c r="AU346" s="618">
        <f>IF(AU$12=TRUE,(($T346*LIQUIDACION!$L$1047)*LIQUIDACION!$D$1045/IF(AND(LIQUIDACION!$D$1044&gt;LIQUIDACION!$B$1046,LIQUIDACION!$B$1046&gt;LIQUIDACION!$D$1043),366,365)),0)</f>
        <v>0</v>
      </c>
      <c r="AV346" s="618">
        <f>IF(AV$12=TRUE,(($U346*LIQUIDACION!$L$1047)*LIQUIDACION!$D$1045/IF(AND(LIQUIDACION!$D$1044&gt;LIQUIDACION!$B$1046,LIQUIDACION!$B$1046&gt;LIQUIDACION!$D$1043),366,365)),0)</f>
        <v>0</v>
      </c>
      <c r="AW346" s="618">
        <f>IF(AW$12=TRUE,(($V346*LIQUIDACION!$L$1047)*LIQUIDACION!$D$1045/IF(AND(LIQUIDACION!$D$1044&gt;LIQUIDACION!$B$1046,LIQUIDACION!$B$1046&gt;LIQUIDACION!$D$1043),366,365)),0)</f>
        <v>0</v>
      </c>
      <c r="AX346" s="618">
        <f>IF(AX$12=TRUE,(($W346*LIQUIDACION!$L$1047)*LIQUIDACION!$D$1045/IF(AND(LIQUIDACION!$D$1044&gt;LIQUIDACION!$B$1046,LIQUIDACION!$B$1046&gt;LIQUIDACION!$D$1043),366,365)),0)</f>
        <v>0</v>
      </c>
    </row>
    <row r="347" spans="2:50" x14ac:dyDescent="0.25">
      <c r="B347" s="121">
        <v>335</v>
      </c>
      <c r="C347" s="125"/>
      <c r="D347" s="170"/>
      <c r="E347" s="170"/>
      <c r="F347" s="170"/>
      <c r="G347" s="170">
        <f t="shared" si="25"/>
        <v>0</v>
      </c>
      <c r="H347" s="170">
        <f t="shared" si="26"/>
        <v>0</v>
      </c>
      <c r="I347" s="170"/>
      <c r="J347" s="170"/>
      <c r="K347" s="170"/>
      <c r="L347" s="170"/>
      <c r="M347" s="170"/>
      <c r="N347" s="170"/>
      <c r="O347" s="170"/>
      <c r="P347" s="170"/>
      <c r="Q347" s="170"/>
      <c r="R347" s="170"/>
      <c r="S347" s="170"/>
      <c r="T347" s="170"/>
      <c r="U347" s="170"/>
      <c r="V347" s="170"/>
      <c r="W347" s="170"/>
      <c r="X347" s="170"/>
      <c r="Y347" s="170"/>
      <c r="Z347" s="170"/>
      <c r="AA347" s="170"/>
      <c r="AB347" s="415">
        <f t="shared" si="27"/>
        <v>0</v>
      </c>
      <c r="AC347" s="415">
        <f t="shared" si="28"/>
        <v>0</v>
      </c>
      <c r="AE347" s="618">
        <f>IF(AE$12=TRUE,(($D347*LIQUIDACION!$L$1046)*LIQUIDACION!$D$1045/IF(AND(LIQUIDACION!$D$1044&gt;LIQUIDACION!$B$1046,LIQUIDACION!$B$1046&gt;LIQUIDACION!$D$1043),366,365)),0)</f>
        <v>0</v>
      </c>
      <c r="AF347" s="618">
        <f>IF(AF$12=TRUE,(($E347*LIQUIDACION!$L$1046)*LIQUIDACION!$D$1045/IF(AND(LIQUIDACION!$D$1044&gt;LIQUIDACION!$B$1046,LIQUIDACION!$B$1046&gt;LIQUIDACION!$D$1043),366,365)),0)</f>
        <v>0</v>
      </c>
      <c r="AG347" s="618">
        <f>IF(AG$12=TRUE,(($F347*LIQUIDACION!$L$1046)*LIQUIDACION!$D$1045/IF(AND(LIQUIDACION!$D$1044&gt;LIQUIDACION!$B$1046,LIQUIDACION!$B$1046&gt;LIQUIDACION!$D$1043),366,365)),0)</f>
        <v>0</v>
      </c>
      <c r="AH347" s="618">
        <f>IF(AH$12=TRUE,(($G347*LIQUIDACION!$L$1046)*LIQUIDACION!$D$1045/IF(AND(LIQUIDACION!$D$1044&gt;LIQUIDACION!$B$1046,LIQUIDACION!$B$1046&gt;LIQUIDACION!$D$1043),366,365)),0)</f>
        <v>0</v>
      </c>
      <c r="AI347" s="618">
        <f>IF(AI$12=TRUE,(($H347*LIQUIDACION!$L$1047)*LIQUIDACION!$D$1045/IF(AND(LIQUIDACION!$D$1044&gt;LIQUIDACION!$B$1046,LIQUIDACION!$B$1046&gt;LIQUIDACION!$D$1043),366,365)),0)</f>
        <v>0</v>
      </c>
      <c r="AJ347" s="618">
        <f>IF(AJ$12=TRUE,(($I347*LIQUIDACION!$L$1047)*LIQUIDACION!$D$1045/IF(AND(LIQUIDACION!$D$1044&gt;LIQUIDACION!$B$1046,LIQUIDACION!$B$1046&gt;LIQUIDACION!$D$1043),366,365)),0)</f>
        <v>0</v>
      </c>
      <c r="AK347" s="618">
        <f>IF(AK$12=TRUE,(($J347*LIQUIDACION!$L$1047)*LIQUIDACION!$D$1045/IF(AND(LIQUIDACION!$D$1044&gt;LIQUIDACION!$B$1046,LIQUIDACION!$B$1046&gt;LIQUIDACION!$D$1043),366,365)),0)</f>
        <v>0</v>
      </c>
      <c r="AL347" s="618">
        <f>IF(AL$12=TRUE,(($K347*LIQUIDACION!$L$1047)*LIQUIDACION!$D$1045/IF(AND(LIQUIDACION!$D$1044&gt;LIQUIDACION!$B$1046,LIQUIDACION!$B$1046&gt;LIQUIDACION!$D$1043),366,365)),0)</f>
        <v>0</v>
      </c>
      <c r="AM347" s="618">
        <f>IF(AM$12=TRUE,(($L347*LIQUIDACION!$L$1047)*LIQUIDACION!$D$1045/IF(AND(LIQUIDACION!$D$1044&gt;LIQUIDACION!$B$1046,LIQUIDACION!$B$1046&gt;LIQUIDACION!$D$1043),366,365)),0)</f>
        <v>0</v>
      </c>
      <c r="AN347" s="618">
        <f>IF(AN$12=TRUE,(($M347*LIQUIDACION!$L$1047)*LIQUIDACION!$D$1045/IF(AND(LIQUIDACION!$D$1044&gt;LIQUIDACION!$B$1046,LIQUIDACION!$B$1046&gt;LIQUIDACION!$D$1043),366,365)),0)</f>
        <v>0</v>
      </c>
      <c r="AO347" s="618">
        <f>IF(AO$12=TRUE,(($N347*LIQUIDACION!$L$1047)*LIQUIDACION!$D$1045/IF(AND(LIQUIDACION!$D$1044&gt;LIQUIDACION!$B$1046,LIQUIDACION!$B$1046&gt;LIQUIDACION!$D$1043),366,365)),0)</f>
        <v>0</v>
      </c>
      <c r="AP347" s="618">
        <f>IF(AP$12=TRUE,(($O347*LIQUIDACION!$L$1047)*LIQUIDACION!$D$1045/IF(AND(LIQUIDACION!$D$1044&gt;LIQUIDACION!$B$1046,LIQUIDACION!$B$1046&gt;LIQUIDACION!$D$1043),366,365)),0)</f>
        <v>0</v>
      </c>
      <c r="AQ347" s="618">
        <f>IF(AQ$12=TRUE,(($P347*LIQUIDACION!$L$1047)*LIQUIDACION!$D$1045/IF(AND(LIQUIDACION!$D$1044&gt;LIQUIDACION!$B$1046,LIQUIDACION!$B$1046&gt;LIQUIDACION!$D$1043),366,365)),0)</f>
        <v>0</v>
      </c>
      <c r="AR347" s="618">
        <f>IF(AR$12=TRUE,(($Q347*LIQUIDACION!$L$1047)*LIQUIDACION!$D$1045/IF(AND(LIQUIDACION!$D$1044&gt;LIQUIDACION!$B$1046,LIQUIDACION!$B$1046&gt;LIQUIDACION!$D$1043),366,365)),0)</f>
        <v>0</v>
      </c>
      <c r="AS347" s="618">
        <f>IF(AS$12=TRUE,(($R347*LIQUIDACION!$L$1047)*LIQUIDACION!$D$1045/IF(AND(LIQUIDACION!$D$1044&gt;LIQUIDACION!$B$1046,LIQUIDACION!$B$1046&gt;LIQUIDACION!$D$1043),366,365)),0)</f>
        <v>0</v>
      </c>
      <c r="AT347" s="618">
        <f>IF(AT$12=TRUE,(($S347*LIQUIDACION!$L$1047)*LIQUIDACION!$D$1045/IF(AND(LIQUIDACION!$D$1044&gt;LIQUIDACION!$B$1046,LIQUIDACION!$B$1046&gt;LIQUIDACION!$D$1043),366,365)),0)</f>
        <v>0</v>
      </c>
      <c r="AU347" s="618">
        <f>IF(AU$12=TRUE,(($T347*LIQUIDACION!$L$1047)*LIQUIDACION!$D$1045/IF(AND(LIQUIDACION!$D$1044&gt;LIQUIDACION!$B$1046,LIQUIDACION!$B$1046&gt;LIQUIDACION!$D$1043),366,365)),0)</f>
        <v>0</v>
      </c>
      <c r="AV347" s="618">
        <f>IF(AV$12=TRUE,(($U347*LIQUIDACION!$L$1047)*LIQUIDACION!$D$1045/IF(AND(LIQUIDACION!$D$1044&gt;LIQUIDACION!$B$1046,LIQUIDACION!$B$1046&gt;LIQUIDACION!$D$1043),366,365)),0)</f>
        <v>0</v>
      </c>
      <c r="AW347" s="618">
        <f>IF(AW$12=TRUE,(($V347*LIQUIDACION!$L$1047)*LIQUIDACION!$D$1045/IF(AND(LIQUIDACION!$D$1044&gt;LIQUIDACION!$B$1046,LIQUIDACION!$B$1046&gt;LIQUIDACION!$D$1043),366,365)),0)</f>
        <v>0</v>
      </c>
      <c r="AX347" s="618">
        <f>IF(AX$12=TRUE,(($W347*LIQUIDACION!$L$1047)*LIQUIDACION!$D$1045/IF(AND(LIQUIDACION!$D$1044&gt;LIQUIDACION!$B$1046,LIQUIDACION!$B$1046&gt;LIQUIDACION!$D$1043),366,365)),0)</f>
        <v>0</v>
      </c>
    </row>
    <row r="348" spans="2:50" x14ac:dyDescent="0.25">
      <c r="B348" s="123">
        <v>336</v>
      </c>
      <c r="C348" s="125"/>
      <c r="D348" s="170"/>
      <c r="E348" s="170"/>
      <c r="F348" s="170"/>
      <c r="G348" s="170">
        <f t="shared" si="25"/>
        <v>0</v>
      </c>
      <c r="H348" s="170">
        <f t="shared" si="26"/>
        <v>0</v>
      </c>
      <c r="I348" s="170"/>
      <c r="J348" s="170"/>
      <c r="K348" s="170"/>
      <c r="L348" s="170"/>
      <c r="M348" s="170"/>
      <c r="N348" s="170"/>
      <c r="O348" s="170"/>
      <c r="P348" s="170"/>
      <c r="Q348" s="170"/>
      <c r="R348" s="170"/>
      <c r="S348" s="170"/>
      <c r="T348" s="170"/>
      <c r="U348" s="170"/>
      <c r="V348" s="170"/>
      <c r="W348" s="170"/>
      <c r="X348" s="170"/>
      <c r="Y348" s="170"/>
      <c r="Z348" s="170"/>
      <c r="AA348" s="170"/>
      <c r="AB348" s="415">
        <f t="shared" si="27"/>
        <v>0</v>
      </c>
      <c r="AC348" s="415">
        <f t="shared" si="28"/>
        <v>0</v>
      </c>
      <c r="AE348" s="618">
        <f>IF(AE$12=TRUE,(($D348*LIQUIDACION!$L$1046)*LIQUIDACION!$D$1045/IF(AND(LIQUIDACION!$D$1044&gt;LIQUIDACION!$B$1046,LIQUIDACION!$B$1046&gt;LIQUIDACION!$D$1043),366,365)),0)</f>
        <v>0</v>
      </c>
      <c r="AF348" s="618">
        <f>IF(AF$12=TRUE,(($E348*LIQUIDACION!$L$1046)*LIQUIDACION!$D$1045/IF(AND(LIQUIDACION!$D$1044&gt;LIQUIDACION!$B$1046,LIQUIDACION!$B$1046&gt;LIQUIDACION!$D$1043),366,365)),0)</f>
        <v>0</v>
      </c>
      <c r="AG348" s="618">
        <f>IF(AG$12=TRUE,(($F348*LIQUIDACION!$L$1046)*LIQUIDACION!$D$1045/IF(AND(LIQUIDACION!$D$1044&gt;LIQUIDACION!$B$1046,LIQUIDACION!$B$1046&gt;LIQUIDACION!$D$1043),366,365)),0)</f>
        <v>0</v>
      </c>
      <c r="AH348" s="618">
        <f>IF(AH$12=TRUE,(($G348*LIQUIDACION!$L$1046)*LIQUIDACION!$D$1045/IF(AND(LIQUIDACION!$D$1044&gt;LIQUIDACION!$B$1046,LIQUIDACION!$B$1046&gt;LIQUIDACION!$D$1043),366,365)),0)</f>
        <v>0</v>
      </c>
      <c r="AI348" s="618">
        <f>IF(AI$12=TRUE,(($H348*LIQUIDACION!$L$1047)*LIQUIDACION!$D$1045/IF(AND(LIQUIDACION!$D$1044&gt;LIQUIDACION!$B$1046,LIQUIDACION!$B$1046&gt;LIQUIDACION!$D$1043),366,365)),0)</f>
        <v>0</v>
      </c>
      <c r="AJ348" s="618">
        <f>IF(AJ$12=TRUE,(($I348*LIQUIDACION!$L$1047)*LIQUIDACION!$D$1045/IF(AND(LIQUIDACION!$D$1044&gt;LIQUIDACION!$B$1046,LIQUIDACION!$B$1046&gt;LIQUIDACION!$D$1043),366,365)),0)</f>
        <v>0</v>
      </c>
      <c r="AK348" s="618">
        <f>IF(AK$12=TRUE,(($J348*LIQUIDACION!$L$1047)*LIQUIDACION!$D$1045/IF(AND(LIQUIDACION!$D$1044&gt;LIQUIDACION!$B$1046,LIQUIDACION!$B$1046&gt;LIQUIDACION!$D$1043),366,365)),0)</f>
        <v>0</v>
      </c>
      <c r="AL348" s="618">
        <f>IF(AL$12=TRUE,(($K348*LIQUIDACION!$L$1047)*LIQUIDACION!$D$1045/IF(AND(LIQUIDACION!$D$1044&gt;LIQUIDACION!$B$1046,LIQUIDACION!$B$1046&gt;LIQUIDACION!$D$1043),366,365)),0)</f>
        <v>0</v>
      </c>
      <c r="AM348" s="618">
        <f>IF(AM$12=TRUE,(($L348*LIQUIDACION!$L$1047)*LIQUIDACION!$D$1045/IF(AND(LIQUIDACION!$D$1044&gt;LIQUIDACION!$B$1046,LIQUIDACION!$B$1046&gt;LIQUIDACION!$D$1043),366,365)),0)</f>
        <v>0</v>
      </c>
      <c r="AN348" s="618">
        <f>IF(AN$12=TRUE,(($M348*LIQUIDACION!$L$1047)*LIQUIDACION!$D$1045/IF(AND(LIQUIDACION!$D$1044&gt;LIQUIDACION!$B$1046,LIQUIDACION!$B$1046&gt;LIQUIDACION!$D$1043),366,365)),0)</f>
        <v>0</v>
      </c>
      <c r="AO348" s="618">
        <f>IF(AO$12=TRUE,(($N348*LIQUIDACION!$L$1047)*LIQUIDACION!$D$1045/IF(AND(LIQUIDACION!$D$1044&gt;LIQUIDACION!$B$1046,LIQUIDACION!$B$1046&gt;LIQUIDACION!$D$1043),366,365)),0)</f>
        <v>0</v>
      </c>
      <c r="AP348" s="618">
        <f>IF(AP$12=TRUE,(($O348*LIQUIDACION!$L$1047)*LIQUIDACION!$D$1045/IF(AND(LIQUIDACION!$D$1044&gt;LIQUIDACION!$B$1046,LIQUIDACION!$B$1046&gt;LIQUIDACION!$D$1043),366,365)),0)</f>
        <v>0</v>
      </c>
      <c r="AQ348" s="618">
        <f>IF(AQ$12=TRUE,(($P348*LIQUIDACION!$L$1047)*LIQUIDACION!$D$1045/IF(AND(LIQUIDACION!$D$1044&gt;LIQUIDACION!$B$1046,LIQUIDACION!$B$1046&gt;LIQUIDACION!$D$1043),366,365)),0)</f>
        <v>0</v>
      </c>
      <c r="AR348" s="618">
        <f>IF(AR$12=TRUE,(($Q348*LIQUIDACION!$L$1047)*LIQUIDACION!$D$1045/IF(AND(LIQUIDACION!$D$1044&gt;LIQUIDACION!$B$1046,LIQUIDACION!$B$1046&gt;LIQUIDACION!$D$1043),366,365)),0)</f>
        <v>0</v>
      </c>
      <c r="AS348" s="618">
        <f>IF(AS$12=TRUE,(($R348*LIQUIDACION!$L$1047)*LIQUIDACION!$D$1045/IF(AND(LIQUIDACION!$D$1044&gt;LIQUIDACION!$B$1046,LIQUIDACION!$B$1046&gt;LIQUIDACION!$D$1043),366,365)),0)</f>
        <v>0</v>
      </c>
      <c r="AT348" s="618">
        <f>IF(AT$12=TRUE,(($S348*LIQUIDACION!$L$1047)*LIQUIDACION!$D$1045/IF(AND(LIQUIDACION!$D$1044&gt;LIQUIDACION!$B$1046,LIQUIDACION!$B$1046&gt;LIQUIDACION!$D$1043),366,365)),0)</f>
        <v>0</v>
      </c>
      <c r="AU348" s="618">
        <f>IF(AU$12=TRUE,(($T348*LIQUIDACION!$L$1047)*LIQUIDACION!$D$1045/IF(AND(LIQUIDACION!$D$1044&gt;LIQUIDACION!$B$1046,LIQUIDACION!$B$1046&gt;LIQUIDACION!$D$1043),366,365)),0)</f>
        <v>0</v>
      </c>
      <c r="AV348" s="618">
        <f>IF(AV$12=TRUE,(($U348*LIQUIDACION!$L$1047)*LIQUIDACION!$D$1045/IF(AND(LIQUIDACION!$D$1044&gt;LIQUIDACION!$B$1046,LIQUIDACION!$B$1046&gt;LIQUIDACION!$D$1043),366,365)),0)</f>
        <v>0</v>
      </c>
      <c r="AW348" s="618">
        <f>IF(AW$12=TRUE,(($V348*LIQUIDACION!$L$1047)*LIQUIDACION!$D$1045/IF(AND(LIQUIDACION!$D$1044&gt;LIQUIDACION!$B$1046,LIQUIDACION!$B$1046&gt;LIQUIDACION!$D$1043),366,365)),0)</f>
        <v>0</v>
      </c>
      <c r="AX348" s="618">
        <f>IF(AX$12=TRUE,(($W348*LIQUIDACION!$L$1047)*LIQUIDACION!$D$1045/IF(AND(LIQUIDACION!$D$1044&gt;LIQUIDACION!$B$1046,LIQUIDACION!$B$1046&gt;LIQUIDACION!$D$1043),366,365)),0)</f>
        <v>0</v>
      </c>
    </row>
    <row r="349" spans="2:50" x14ac:dyDescent="0.25">
      <c r="B349" s="121">
        <v>337</v>
      </c>
      <c r="C349" s="125"/>
      <c r="D349" s="170"/>
      <c r="E349" s="170"/>
      <c r="F349" s="170"/>
      <c r="G349" s="170">
        <f t="shared" si="25"/>
        <v>0</v>
      </c>
      <c r="H349" s="170">
        <f t="shared" si="26"/>
        <v>0</v>
      </c>
      <c r="I349" s="170"/>
      <c r="J349" s="170"/>
      <c r="K349" s="170"/>
      <c r="L349" s="170"/>
      <c r="M349" s="170"/>
      <c r="N349" s="170"/>
      <c r="O349" s="170"/>
      <c r="P349" s="170"/>
      <c r="Q349" s="170"/>
      <c r="R349" s="170"/>
      <c r="S349" s="170"/>
      <c r="T349" s="170"/>
      <c r="U349" s="170"/>
      <c r="V349" s="170"/>
      <c r="W349" s="170"/>
      <c r="X349" s="170"/>
      <c r="Y349" s="170"/>
      <c r="Z349" s="170"/>
      <c r="AA349" s="170"/>
      <c r="AB349" s="415">
        <f t="shared" si="27"/>
        <v>0</v>
      </c>
      <c r="AC349" s="415">
        <f t="shared" si="28"/>
        <v>0</v>
      </c>
      <c r="AE349" s="618">
        <f>IF(AE$12=TRUE,(($D349*LIQUIDACION!$L$1046)*LIQUIDACION!$D$1045/IF(AND(LIQUIDACION!$D$1044&gt;LIQUIDACION!$B$1046,LIQUIDACION!$B$1046&gt;LIQUIDACION!$D$1043),366,365)),0)</f>
        <v>0</v>
      </c>
      <c r="AF349" s="618">
        <f>IF(AF$12=TRUE,(($E349*LIQUIDACION!$L$1046)*LIQUIDACION!$D$1045/IF(AND(LIQUIDACION!$D$1044&gt;LIQUIDACION!$B$1046,LIQUIDACION!$B$1046&gt;LIQUIDACION!$D$1043),366,365)),0)</f>
        <v>0</v>
      </c>
      <c r="AG349" s="618">
        <f>IF(AG$12=TRUE,(($F349*LIQUIDACION!$L$1046)*LIQUIDACION!$D$1045/IF(AND(LIQUIDACION!$D$1044&gt;LIQUIDACION!$B$1046,LIQUIDACION!$B$1046&gt;LIQUIDACION!$D$1043),366,365)),0)</f>
        <v>0</v>
      </c>
      <c r="AH349" s="618">
        <f>IF(AH$12=TRUE,(($G349*LIQUIDACION!$L$1046)*LIQUIDACION!$D$1045/IF(AND(LIQUIDACION!$D$1044&gt;LIQUIDACION!$B$1046,LIQUIDACION!$B$1046&gt;LIQUIDACION!$D$1043),366,365)),0)</f>
        <v>0</v>
      </c>
      <c r="AI349" s="618">
        <f>IF(AI$12=TRUE,(($H349*LIQUIDACION!$L$1047)*LIQUIDACION!$D$1045/IF(AND(LIQUIDACION!$D$1044&gt;LIQUIDACION!$B$1046,LIQUIDACION!$B$1046&gt;LIQUIDACION!$D$1043),366,365)),0)</f>
        <v>0</v>
      </c>
      <c r="AJ349" s="618">
        <f>IF(AJ$12=TRUE,(($I349*LIQUIDACION!$L$1047)*LIQUIDACION!$D$1045/IF(AND(LIQUIDACION!$D$1044&gt;LIQUIDACION!$B$1046,LIQUIDACION!$B$1046&gt;LIQUIDACION!$D$1043),366,365)),0)</f>
        <v>0</v>
      </c>
      <c r="AK349" s="618">
        <f>IF(AK$12=TRUE,(($J349*LIQUIDACION!$L$1047)*LIQUIDACION!$D$1045/IF(AND(LIQUIDACION!$D$1044&gt;LIQUIDACION!$B$1046,LIQUIDACION!$B$1046&gt;LIQUIDACION!$D$1043),366,365)),0)</f>
        <v>0</v>
      </c>
      <c r="AL349" s="618">
        <f>IF(AL$12=TRUE,(($K349*LIQUIDACION!$L$1047)*LIQUIDACION!$D$1045/IF(AND(LIQUIDACION!$D$1044&gt;LIQUIDACION!$B$1046,LIQUIDACION!$B$1046&gt;LIQUIDACION!$D$1043),366,365)),0)</f>
        <v>0</v>
      </c>
      <c r="AM349" s="618">
        <f>IF(AM$12=TRUE,(($L349*LIQUIDACION!$L$1047)*LIQUIDACION!$D$1045/IF(AND(LIQUIDACION!$D$1044&gt;LIQUIDACION!$B$1046,LIQUIDACION!$B$1046&gt;LIQUIDACION!$D$1043),366,365)),0)</f>
        <v>0</v>
      </c>
      <c r="AN349" s="618">
        <f>IF(AN$12=TRUE,(($M349*LIQUIDACION!$L$1047)*LIQUIDACION!$D$1045/IF(AND(LIQUIDACION!$D$1044&gt;LIQUIDACION!$B$1046,LIQUIDACION!$B$1046&gt;LIQUIDACION!$D$1043),366,365)),0)</f>
        <v>0</v>
      </c>
      <c r="AO349" s="618">
        <f>IF(AO$12=TRUE,(($N349*LIQUIDACION!$L$1047)*LIQUIDACION!$D$1045/IF(AND(LIQUIDACION!$D$1044&gt;LIQUIDACION!$B$1046,LIQUIDACION!$B$1046&gt;LIQUIDACION!$D$1043),366,365)),0)</f>
        <v>0</v>
      </c>
      <c r="AP349" s="618">
        <f>IF(AP$12=TRUE,(($O349*LIQUIDACION!$L$1047)*LIQUIDACION!$D$1045/IF(AND(LIQUIDACION!$D$1044&gt;LIQUIDACION!$B$1046,LIQUIDACION!$B$1046&gt;LIQUIDACION!$D$1043),366,365)),0)</f>
        <v>0</v>
      </c>
      <c r="AQ349" s="618">
        <f>IF(AQ$12=TRUE,(($P349*LIQUIDACION!$L$1047)*LIQUIDACION!$D$1045/IF(AND(LIQUIDACION!$D$1044&gt;LIQUIDACION!$B$1046,LIQUIDACION!$B$1046&gt;LIQUIDACION!$D$1043),366,365)),0)</f>
        <v>0</v>
      </c>
      <c r="AR349" s="618">
        <f>IF(AR$12=TRUE,(($Q349*LIQUIDACION!$L$1047)*LIQUIDACION!$D$1045/IF(AND(LIQUIDACION!$D$1044&gt;LIQUIDACION!$B$1046,LIQUIDACION!$B$1046&gt;LIQUIDACION!$D$1043),366,365)),0)</f>
        <v>0</v>
      </c>
      <c r="AS349" s="618">
        <f>IF(AS$12=TRUE,(($R349*LIQUIDACION!$L$1047)*LIQUIDACION!$D$1045/IF(AND(LIQUIDACION!$D$1044&gt;LIQUIDACION!$B$1046,LIQUIDACION!$B$1046&gt;LIQUIDACION!$D$1043),366,365)),0)</f>
        <v>0</v>
      </c>
      <c r="AT349" s="618">
        <f>IF(AT$12=TRUE,(($S349*LIQUIDACION!$L$1047)*LIQUIDACION!$D$1045/IF(AND(LIQUIDACION!$D$1044&gt;LIQUIDACION!$B$1046,LIQUIDACION!$B$1046&gt;LIQUIDACION!$D$1043),366,365)),0)</f>
        <v>0</v>
      </c>
      <c r="AU349" s="618">
        <f>IF(AU$12=TRUE,(($T349*LIQUIDACION!$L$1047)*LIQUIDACION!$D$1045/IF(AND(LIQUIDACION!$D$1044&gt;LIQUIDACION!$B$1046,LIQUIDACION!$B$1046&gt;LIQUIDACION!$D$1043),366,365)),0)</f>
        <v>0</v>
      </c>
      <c r="AV349" s="618">
        <f>IF(AV$12=TRUE,(($U349*LIQUIDACION!$L$1047)*LIQUIDACION!$D$1045/IF(AND(LIQUIDACION!$D$1044&gt;LIQUIDACION!$B$1046,LIQUIDACION!$B$1046&gt;LIQUIDACION!$D$1043),366,365)),0)</f>
        <v>0</v>
      </c>
      <c r="AW349" s="618">
        <f>IF(AW$12=TRUE,(($V349*LIQUIDACION!$L$1047)*LIQUIDACION!$D$1045/IF(AND(LIQUIDACION!$D$1044&gt;LIQUIDACION!$B$1046,LIQUIDACION!$B$1046&gt;LIQUIDACION!$D$1043),366,365)),0)</f>
        <v>0</v>
      </c>
      <c r="AX349" s="618">
        <f>IF(AX$12=TRUE,(($W349*LIQUIDACION!$L$1047)*LIQUIDACION!$D$1045/IF(AND(LIQUIDACION!$D$1044&gt;LIQUIDACION!$B$1046,LIQUIDACION!$B$1046&gt;LIQUIDACION!$D$1043),366,365)),0)</f>
        <v>0</v>
      </c>
    </row>
    <row r="350" spans="2:50" x14ac:dyDescent="0.25">
      <c r="B350" s="123">
        <v>338</v>
      </c>
      <c r="C350" s="125"/>
      <c r="D350" s="170"/>
      <c r="E350" s="170"/>
      <c r="F350" s="170"/>
      <c r="G350" s="170">
        <f t="shared" si="25"/>
        <v>0</v>
      </c>
      <c r="H350" s="170">
        <f t="shared" si="26"/>
        <v>0</v>
      </c>
      <c r="I350" s="170"/>
      <c r="J350" s="170"/>
      <c r="K350" s="170"/>
      <c r="L350" s="170"/>
      <c r="M350" s="170"/>
      <c r="N350" s="170"/>
      <c r="O350" s="170"/>
      <c r="P350" s="170"/>
      <c r="Q350" s="170"/>
      <c r="R350" s="170"/>
      <c r="S350" s="170"/>
      <c r="T350" s="170"/>
      <c r="U350" s="170"/>
      <c r="V350" s="170"/>
      <c r="W350" s="170"/>
      <c r="X350" s="170"/>
      <c r="Y350" s="170"/>
      <c r="Z350" s="170"/>
      <c r="AA350" s="170"/>
      <c r="AB350" s="415">
        <f t="shared" si="27"/>
        <v>0</v>
      </c>
      <c r="AC350" s="415">
        <f t="shared" si="28"/>
        <v>0</v>
      </c>
      <c r="AE350" s="618">
        <f>IF(AE$12=TRUE,(($D350*LIQUIDACION!$L$1046)*LIQUIDACION!$D$1045/IF(AND(LIQUIDACION!$D$1044&gt;LIQUIDACION!$B$1046,LIQUIDACION!$B$1046&gt;LIQUIDACION!$D$1043),366,365)),0)</f>
        <v>0</v>
      </c>
      <c r="AF350" s="618">
        <f>IF(AF$12=TRUE,(($E350*LIQUIDACION!$L$1046)*LIQUIDACION!$D$1045/IF(AND(LIQUIDACION!$D$1044&gt;LIQUIDACION!$B$1046,LIQUIDACION!$B$1046&gt;LIQUIDACION!$D$1043),366,365)),0)</f>
        <v>0</v>
      </c>
      <c r="AG350" s="618">
        <f>IF(AG$12=TRUE,(($F350*LIQUIDACION!$L$1046)*LIQUIDACION!$D$1045/IF(AND(LIQUIDACION!$D$1044&gt;LIQUIDACION!$B$1046,LIQUIDACION!$B$1046&gt;LIQUIDACION!$D$1043),366,365)),0)</f>
        <v>0</v>
      </c>
      <c r="AH350" s="618">
        <f>IF(AH$12=TRUE,(($G350*LIQUIDACION!$L$1046)*LIQUIDACION!$D$1045/IF(AND(LIQUIDACION!$D$1044&gt;LIQUIDACION!$B$1046,LIQUIDACION!$B$1046&gt;LIQUIDACION!$D$1043),366,365)),0)</f>
        <v>0</v>
      </c>
      <c r="AI350" s="618">
        <f>IF(AI$12=TRUE,(($H350*LIQUIDACION!$L$1047)*LIQUIDACION!$D$1045/IF(AND(LIQUIDACION!$D$1044&gt;LIQUIDACION!$B$1046,LIQUIDACION!$B$1046&gt;LIQUIDACION!$D$1043),366,365)),0)</f>
        <v>0</v>
      </c>
      <c r="AJ350" s="618">
        <f>IF(AJ$12=TRUE,(($I350*LIQUIDACION!$L$1047)*LIQUIDACION!$D$1045/IF(AND(LIQUIDACION!$D$1044&gt;LIQUIDACION!$B$1046,LIQUIDACION!$B$1046&gt;LIQUIDACION!$D$1043),366,365)),0)</f>
        <v>0</v>
      </c>
      <c r="AK350" s="618">
        <f>IF(AK$12=TRUE,(($J350*LIQUIDACION!$L$1047)*LIQUIDACION!$D$1045/IF(AND(LIQUIDACION!$D$1044&gt;LIQUIDACION!$B$1046,LIQUIDACION!$B$1046&gt;LIQUIDACION!$D$1043),366,365)),0)</f>
        <v>0</v>
      </c>
      <c r="AL350" s="618">
        <f>IF(AL$12=TRUE,(($K350*LIQUIDACION!$L$1047)*LIQUIDACION!$D$1045/IF(AND(LIQUIDACION!$D$1044&gt;LIQUIDACION!$B$1046,LIQUIDACION!$B$1046&gt;LIQUIDACION!$D$1043),366,365)),0)</f>
        <v>0</v>
      </c>
      <c r="AM350" s="618">
        <f>IF(AM$12=TRUE,(($L350*LIQUIDACION!$L$1047)*LIQUIDACION!$D$1045/IF(AND(LIQUIDACION!$D$1044&gt;LIQUIDACION!$B$1046,LIQUIDACION!$B$1046&gt;LIQUIDACION!$D$1043),366,365)),0)</f>
        <v>0</v>
      </c>
      <c r="AN350" s="618">
        <f>IF(AN$12=TRUE,(($M350*LIQUIDACION!$L$1047)*LIQUIDACION!$D$1045/IF(AND(LIQUIDACION!$D$1044&gt;LIQUIDACION!$B$1046,LIQUIDACION!$B$1046&gt;LIQUIDACION!$D$1043),366,365)),0)</f>
        <v>0</v>
      </c>
      <c r="AO350" s="618">
        <f>IF(AO$12=TRUE,(($N350*LIQUIDACION!$L$1047)*LIQUIDACION!$D$1045/IF(AND(LIQUIDACION!$D$1044&gt;LIQUIDACION!$B$1046,LIQUIDACION!$B$1046&gt;LIQUIDACION!$D$1043),366,365)),0)</f>
        <v>0</v>
      </c>
      <c r="AP350" s="618">
        <f>IF(AP$12=TRUE,(($O350*LIQUIDACION!$L$1047)*LIQUIDACION!$D$1045/IF(AND(LIQUIDACION!$D$1044&gt;LIQUIDACION!$B$1046,LIQUIDACION!$B$1046&gt;LIQUIDACION!$D$1043),366,365)),0)</f>
        <v>0</v>
      </c>
      <c r="AQ350" s="618">
        <f>IF(AQ$12=TRUE,(($P350*LIQUIDACION!$L$1047)*LIQUIDACION!$D$1045/IF(AND(LIQUIDACION!$D$1044&gt;LIQUIDACION!$B$1046,LIQUIDACION!$B$1046&gt;LIQUIDACION!$D$1043),366,365)),0)</f>
        <v>0</v>
      </c>
      <c r="AR350" s="618">
        <f>IF(AR$12=TRUE,(($Q350*LIQUIDACION!$L$1047)*LIQUIDACION!$D$1045/IF(AND(LIQUIDACION!$D$1044&gt;LIQUIDACION!$B$1046,LIQUIDACION!$B$1046&gt;LIQUIDACION!$D$1043),366,365)),0)</f>
        <v>0</v>
      </c>
      <c r="AS350" s="618">
        <f>IF(AS$12=TRUE,(($R350*LIQUIDACION!$L$1047)*LIQUIDACION!$D$1045/IF(AND(LIQUIDACION!$D$1044&gt;LIQUIDACION!$B$1046,LIQUIDACION!$B$1046&gt;LIQUIDACION!$D$1043),366,365)),0)</f>
        <v>0</v>
      </c>
      <c r="AT350" s="618">
        <f>IF(AT$12=TRUE,(($S350*LIQUIDACION!$L$1047)*LIQUIDACION!$D$1045/IF(AND(LIQUIDACION!$D$1044&gt;LIQUIDACION!$B$1046,LIQUIDACION!$B$1046&gt;LIQUIDACION!$D$1043),366,365)),0)</f>
        <v>0</v>
      </c>
      <c r="AU350" s="618">
        <f>IF(AU$12=TRUE,(($T350*LIQUIDACION!$L$1047)*LIQUIDACION!$D$1045/IF(AND(LIQUIDACION!$D$1044&gt;LIQUIDACION!$B$1046,LIQUIDACION!$B$1046&gt;LIQUIDACION!$D$1043),366,365)),0)</f>
        <v>0</v>
      </c>
      <c r="AV350" s="618">
        <f>IF(AV$12=TRUE,(($U350*LIQUIDACION!$L$1047)*LIQUIDACION!$D$1045/IF(AND(LIQUIDACION!$D$1044&gt;LIQUIDACION!$B$1046,LIQUIDACION!$B$1046&gt;LIQUIDACION!$D$1043),366,365)),0)</f>
        <v>0</v>
      </c>
      <c r="AW350" s="618">
        <f>IF(AW$12=TRUE,(($V350*LIQUIDACION!$L$1047)*LIQUIDACION!$D$1045/IF(AND(LIQUIDACION!$D$1044&gt;LIQUIDACION!$B$1046,LIQUIDACION!$B$1046&gt;LIQUIDACION!$D$1043),366,365)),0)</f>
        <v>0</v>
      </c>
      <c r="AX350" s="618">
        <f>IF(AX$12=TRUE,(($W350*LIQUIDACION!$L$1047)*LIQUIDACION!$D$1045/IF(AND(LIQUIDACION!$D$1044&gt;LIQUIDACION!$B$1046,LIQUIDACION!$B$1046&gt;LIQUIDACION!$D$1043),366,365)),0)</f>
        <v>0</v>
      </c>
    </row>
    <row r="351" spans="2:50" x14ac:dyDescent="0.25">
      <c r="B351" s="121">
        <v>339</v>
      </c>
      <c r="C351" s="125"/>
      <c r="D351" s="170"/>
      <c r="E351" s="170"/>
      <c r="F351" s="170"/>
      <c r="G351" s="170">
        <f t="shared" si="25"/>
        <v>0</v>
      </c>
      <c r="H351" s="170">
        <f t="shared" si="26"/>
        <v>0</v>
      </c>
      <c r="I351" s="170"/>
      <c r="J351" s="170"/>
      <c r="K351" s="170"/>
      <c r="L351" s="170"/>
      <c r="M351" s="170"/>
      <c r="N351" s="170"/>
      <c r="O351" s="170"/>
      <c r="P351" s="170"/>
      <c r="Q351" s="170"/>
      <c r="R351" s="170"/>
      <c r="S351" s="170"/>
      <c r="T351" s="170"/>
      <c r="U351" s="170"/>
      <c r="V351" s="170"/>
      <c r="W351" s="170"/>
      <c r="X351" s="170"/>
      <c r="Y351" s="170"/>
      <c r="Z351" s="170"/>
      <c r="AA351" s="170"/>
      <c r="AB351" s="415">
        <f t="shared" si="27"/>
        <v>0</v>
      </c>
      <c r="AC351" s="415">
        <f t="shared" si="28"/>
        <v>0</v>
      </c>
      <c r="AE351" s="618">
        <f>IF(AE$12=TRUE,(($D351*LIQUIDACION!$L$1046)*LIQUIDACION!$D$1045/IF(AND(LIQUIDACION!$D$1044&gt;LIQUIDACION!$B$1046,LIQUIDACION!$B$1046&gt;LIQUIDACION!$D$1043),366,365)),0)</f>
        <v>0</v>
      </c>
      <c r="AF351" s="618">
        <f>IF(AF$12=TRUE,(($E351*LIQUIDACION!$L$1046)*LIQUIDACION!$D$1045/IF(AND(LIQUIDACION!$D$1044&gt;LIQUIDACION!$B$1046,LIQUIDACION!$B$1046&gt;LIQUIDACION!$D$1043),366,365)),0)</f>
        <v>0</v>
      </c>
      <c r="AG351" s="618">
        <f>IF(AG$12=TRUE,(($F351*LIQUIDACION!$L$1046)*LIQUIDACION!$D$1045/IF(AND(LIQUIDACION!$D$1044&gt;LIQUIDACION!$B$1046,LIQUIDACION!$B$1046&gt;LIQUIDACION!$D$1043),366,365)),0)</f>
        <v>0</v>
      </c>
      <c r="AH351" s="618">
        <f>IF(AH$12=TRUE,(($G351*LIQUIDACION!$L$1046)*LIQUIDACION!$D$1045/IF(AND(LIQUIDACION!$D$1044&gt;LIQUIDACION!$B$1046,LIQUIDACION!$B$1046&gt;LIQUIDACION!$D$1043),366,365)),0)</f>
        <v>0</v>
      </c>
      <c r="AI351" s="618">
        <f>IF(AI$12=TRUE,(($H351*LIQUIDACION!$L$1047)*LIQUIDACION!$D$1045/IF(AND(LIQUIDACION!$D$1044&gt;LIQUIDACION!$B$1046,LIQUIDACION!$B$1046&gt;LIQUIDACION!$D$1043),366,365)),0)</f>
        <v>0</v>
      </c>
      <c r="AJ351" s="618">
        <f>IF(AJ$12=TRUE,(($I351*LIQUIDACION!$L$1047)*LIQUIDACION!$D$1045/IF(AND(LIQUIDACION!$D$1044&gt;LIQUIDACION!$B$1046,LIQUIDACION!$B$1046&gt;LIQUIDACION!$D$1043),366,365)),0)</f>
        <v>0</v>
      </c>
      <c r="AK351" s="618">
        <f>IF(AK$12=TRUE,(($J351*LIQUIDACION!$L$1047)*LIQUIDACION!$D$1045/IF(AND(LIQUIDACION!$D$1044&gt;LIQUIDACION!$B$1046,LIQUIDACION!$B$1046&gt;LIQUIDACION!$D$1043),366,365)),0)</f>
        <v>0</v>
      </c>
      <c r="AL351" s="618">
        <f>IF(AL$12=TRUE,(($K351*LIQUIDACION!$L$1047)*LIQUIDACION!$D$1045/IF(AND(LIQUIDACION!$D$1044&gt;LIQUIDACION!$B$1046,LIQUIDACION!$B$1046&gt;LIQUIDACION!$D$1043),366,365)),0)</f>
        <v>0</v>
      </c>
      <c r="AM351" s="618">
        <f>IF(AM$12=TRUE,(($L351*LIQUIDACION!$L$1047)*LIQUIDACION!$D$1045/IF(AND(LIQUIDACION!$D$1044&gt;LIQUIDACION!$B$1046,LIQUIDACION!$B$1046&gt;LIQUIDACION!$D$1043),366,365)),0)</f>
        <v>0</v>
      </c>
      <c r="AN351" s="618">
        <f>IF(AN$12=TRUE,(($M351*LIQUIDACION!$L$1047)*LIQUIDACION!$D$1045/IF(AND(LIQUIDACION!$D$1044&gt;LIQUIDACION!$B$1046,LIQUIDACION!$B$1046&gt;LIQUIDACION!$D$1043),366,365)),0)</f>
        <v>0</v>
      </c>
      <c r="AO351" s="618">
        <f>IF(AO$12=TRUE,(($N351*LIQUIDACION!$L$1047)*LIQUIDACION!$D$1045/IF(AND(LIQUIDACION!$D$1044&gt;LIQUIDACION!$B$1046,LIQUIDACION!$B$1046&gt;LIQUIDACION!$D$1043),366,365)),0)</f>
        <v>0</v>
      </c>
      <c r="AP351" s="618">
        <f>IF(AP$12=TRUE,(($O351*LIQUIDACION!$L$1047)*LIQUIDACION!$D$1045/IF(AND(LIQUIDACION!$D$1044&gt;LIQUIDACION!$B$1046,LIQUIDACION!$B$1046&gt;LIQUIDACION!$D$1043),366,365)),0)</f>
        <v>0</v>
      </c>
      <c r="AQ351" s="618">
        <f>IF(AQ$12=TRUE,(($P351*LIQUIDACION!$L$1047)*LIQUIDACION!$D$1045/IF(AND(LIQUIDACION!$D$1044&gt;LIQUIDACION!$B$1046,LIQUIDACION!$B$1046&gt;LIQUIDACION!$D$1043),366,365)),0)</f>
        <v>0</v>
      </c>
      <c r="AR351" s="618">
        <f>IF(AR$12=TRUE,(($Q351*LIQUIDACION!$L$1047)*LIQUIDACION!$D$1045/IF(AND(LIQUIDACION!$D$1044&gt;LIQUIDACION!$B$1046,LIQUIDACION!$B$1046&gt;LIQUIDACION!$D$1043),366,365)),0)</f>
        <v>0</v>
      </c>
      <c r="AS351" s="618">
        <f>IF(AS$12=TRUE,(($R351*LIQUIDACION!$L$1047)*LIQUIDACION!$D$1045/IF(AND(LIQUIDACION!$D$1044&gt;LIQUIDACION!$B$1046,LIQUIDACION!$B$1046&gt;LIQUIDACION!$D$1043),366,365)),0)</f>
        <v>0</v>
      </c>
      <c r="AT351" s="618">
        <f>IF(AT$12=TRUE,(($S351*LIQUIDACION!$L$1047)*LIQUIDACION!$D$1045/IF(AND(LIQUIDACION!$D$1044&gt;LIQUIDACION!$B$1046,LIQUIDACION!$B$1046&gt;LIQUIDACION!$D$1043),366,365)),0)</f>
        <v>0</v>
      </c>
      <c r="AU351" s="618">
        <f>IF(AU$12=TRUE,(($T351*LIQUIDACION!$L$1047)*LIQUIDACION!$D$1045/IF(AND(LIQUIDACION!$D$1044&gt;LIQUIDACION!$B$1046,LIQUIDACION!$B$1046&gt;LIQUIDACION!$D$1043),366,365)),0)</f>
        <v>0</v>
      </c>
      <c r="AV351" s="618">
        <f>IF(AV$12=TRUE,(($U351*LIQUIDACION!$L$1047)*LIQUIDACION!$D$1045/IF(AND(LIQUIDACION!$D$1044&gt;LIQUIDACION!$B$1046,LIQUIDACION!$B$1046&gt;LIQUIDACION!$D$1043),366,365)),0)</f>
        <v>0</v>
      </c>
      <c r="AW351" s="618">
        <f>IF(AW$12=TRUE,(($V351*LIQUIDACION!$L$1047)*LIQUIDACION!$D$1045/IF(AND(LIQUIDACION!$D$1044&gt;LIQUIDACION!$B$1046,LIQUIDACION!$B$1046&gt;LIQUIDACION!$D$1043),366,365)),0)</f>
        <v>0</v>
      </c>
      <c r="AX351" s="618">
        <f>IF(AX$12=TRUE,(($W351*LIQUIDACION!$L$1047)*LIQUIDACION!$D$1045/IF(AND(LIQUIDACION!$D$1044&gt;LIQUIDACION!$B$1046,LIQUIDACION!$B$1046&gt;LIQUIDACION!$D$1043),366,365)),0)</f>
        <v>0</v>
      </c>
    </row>
    <row r="352" spans="2:50" x14ac:dyDescent="0.25">
      <c r="B352" s="123">
        <v>340</v>
      </c>
      <c r="C352" s="125"/>
      <c r="D352" s="170"/>
      <c r="E352" s="170"/>
      <c r="F352" s="170"/>
      <c r="G352" s="170">
        <f t="shared" si="25"/>
        <v>0</v>
      </c>
      <c r="H352" s="170">
        <f t="shared" si="26"/>
        <v>0</v>
      </c>
      <c r="I352" s="170"/>
      <c r="J352" s="170"/>
      <c r="K352" s="170"/>
      <c r="L352" s="170"/>
      <c r="M352" s="170"/>
      <c r="N352" s="170"/>
      <c r="O352" s="170"/>
      <c r="P352" s="170"/>
      <c r="Q352" s="170"/>
      <c r="R352" s="170"/>
      <c r="S352" s="170"/>
      <c r="T352" s="170"/>
      <c r="U352" s="170"/>
      <c r="V352" s="170"/>
      <c r="W352" s="170"/>
      <c r="X352" s="170"/>
      <c r="Y352" s="170"/>
      <c r="Z352" s="170"/>
      <c r="AA352" s="170"/>
      <c r="AB352" s="415">
        <f t="shared" si="27"/>
        <v>0</v>
      </c>
      <c r="AC352" s="415">
        <f t="shared" si="28"/>
        <v>0</v>
      </c>
      <c r="AE352" s="618">
        <f>IF(AE$12=TRUE,(($D352*LIQUIDACION!$L$1046)*LIQUIDACION!$D$1045/IF(AND(LIQUIDACION!$D$1044&gt;LIQUIDACION!$B$1046,LIQUIDACION!$B$1046&gt;LIQUIDACION!$D$1043),366,365)),0)</f>
        <v>0</v>
      </c>
      <c r="AF352" s="618">
        <f>IF(AF$12=TRUE,(($E352*LIQUIDACION!$L$1046)*LIQUIDACION!$D$1045/IF(AND(LIQUIDACION!$D$1044&gt;LIQUIDACION!$B$1046,LIQUIDACION!$B$1046&gt;LIQUIDACION!$D$1043),366,365)),0)</f>
        <v>0</v>
      </c>
      <c r="AG352" s="618">
        <f>IF(AG$12=TRUE,(($F352*LIQUIDACION!$L$1046)*LIQUIDACION!$D$1045/IF(AND(LIQUIDACION!$D$1044&gt;LIQUIDACION!$B$1046,LIQUIDACION!$B$1046&gt;LIQUIDACION!$D$1043),366,365)),0)</f>
        <v>0</v>
      </c>
      <c r="AH352" s="618">
        <f>IF(AH$12=TRUE,(($G352*LIQUIDACION!$L$1046)*LIQUIDACION!$D$1045/IF(AND(LIQUIDACION!$D$1044&gt;LIQUIDACION!$B$1046,LIQUIDACION!$B$1046&gt;LIQUIDACION!$D$1043),366,365)),0)</f>
        <v>0</v>
      </c>
      <c r="AI352" s="618">
        <f>IF(AI$12=TRUE,(($H352*LIQUIDACION!$L$1047)*LIQUIDACION!$D$1045/IF(AND(LIQUIDACION!$D$1044&gt;LIQUIDACION!$B$1046,LIQUIDACION!$B$1046&gt;LIQUIDACION!$D$1043),366,365)),0)</f>
        <v>0</v>
      </c>
      <c r="AJ352" s="618">
        <f>IF(AJ$12=TRUE,(($I352*LIQUIDACION!$L$1047)*LIQUIDACION!$D$1045/IF(AND(LIQUIDACION!$D$1044&gt;LIQUIDACION!$B$1046,LIQUIDACION!$B$1046&gt;LIQUIDACION!$D$1043),366,365)),0)</f>
        <v>0</v>
      </c>
      <c r="AK352" s="618">
        <f>IF(AK$12=TRUE,(($J352*LIQUIDACION!$L$1047)*LIQUIDACION!$D$1045/IF(AND(LIQUIDACION!$D$1044&gt;LIQUIDACION!$B$1046,LIQUIDACION!$B$1046&gt;LIQUIDACION!$D$1043),366,365)),0)</f>
        <v>0</v>
      </c>
      <c r="AL352" s="618">
        <f>IF(AL$12=TRUE,(($K352*LIQUIDACION!$L$1047)*LIQUIDACION!$D$1045/IF(AND(LIQUIDACION!$D$1044&gt;LIQUIDACION!$B$1046,LIQUIDACION!$B$1046&gt;LIQUIDACION!$D$1043),366,365)),0)</f>
        <v>0</v>
      </c>
      <c r="AM352" s="618">
        <f>IF(AM$12=TRUE,(($L352*LIQUIDACION!$L$1047)*LIQUIDACION!$D$1045/IF(AND(LIQUIDACION!$D$1044&gt;LIQUIDACION!$B$1046,LIQUIDACION!$B$1046&gt;LIQUIDACION!$D$1043),366,365)),0)</f>
        <v>0</v>
      </c>
      <c r="AN352" s="618">
        <f>IF(AN$12=TRUE,(($M352*LIQUIDACION!$L$1047)*LIQUIDACION!$D$1045/IF(AND(LIQUIDACION!$D$1044&gt;LIQUIDACION!$B$1046,LIQUIDACION!$B$1046&gt;LIQUIDACION!$D$1043),366,365)),0)</f>
        <v>0</v>
      </c>
      <c r="AO352" s="618">
        <f>IF(AO$12=TRUE,(($N352*LIQUIDACION!$L$1047)*LIQUIDACION!$D$1045/IF(AND(LIQUIDACION!$D$1044&gt;LIQUIDACION!$B$1046,LIQUIDACION!$B$1046&gt;LIQUIDACION!$D$1043),366,365)),0)</f>
        <v>0</v>
      </c>
      <c r="AP352" s="618">
        <f>IF(AP$12=TRUE,(($O352*LIQUIDACION!$L$1047)*LIQUIDACION!$D$1045/IF(AND(LIQUIDACION!$D$1044&gt;LIQUIDACION!$B$1046,LIQUIDACION!$B$1046&gt;LIQUIDACION!$D$1043),366,365)),0)</f>
        <v>0</v>
      </c>
      <c r="AQ352" s="618">
        <f>IF(AQ$12=TRUE,(($P352*LIQUIDACION!$L$1047)*LIQUIDACION!$D$1045/IF(AND(LIQUIDACION!$D$1044&gt;LIQUIDACION!$B$1046,LIQUIDACION!$B$1046&gt;LIQUIDACION!$D$1043),366,365)),0)</f>
        <v>0</v>
      </c>
      <c r="AR352" s="618">
        <f>IF(AR$12=TRUE,(($Q352*LIQUIDACION!$L$1047)*LIQUIDACION!$D$1045/IF(AND(LIQUIDACION!$D$1044&gt;LIQUIDACION!$B$1046,LIQUIDACION!$B$1046&gt;LIQUIDACION!$D$1043),366,365)),0)</f>
        <v>0</v>
      </c>
      <c r="AS352" s="618">
        <f>IF(AS$12=TRUE,(($R352*LIQUIDACION!$L$1047)*LIQUIDACION!$D$1045/IF(AND(LIQUIDACION!$D$1044&gt;LIQUIDACION!$B$1046,LIQUIDACION!$B$1046&gt;LIQUIDACION!$D$1043),366,365)),0)</f>
        <v>0</v>
      </c>
      <c r="AT352" s="618">
        <f>IF(AT$12=TRUE,(($S352*LIQUIDACION!$L$1047)*LIQUIDACION!$D$1045/IF(AND(LIQUIDACION!$D$1044&gt;LIQUIDACION!$B$1046,LIQUIDACION!$B$1046&gt;LIQUIDACION!$D$1043),366,365)),0)</f>
        <v>0</v>
      </c>
      <c r="AU352" s="618">
        <f>IF(AU$12=TRUE,(($T352*LIQUIDACION!$L$1047)*LIQUIDACION!$D$1045/IF(AND(LIQUIDACION!$D$1044&gt;LIQUIDACION!$B$1046,LIQUIDACION!$B$1046&gt;LIQUIDACION!$D$1043),366,365)),0)</f>
        <v>0</v>
      </c>
      <c r="AV352" s="618">
        <f>IF(AV$12=TRUE,(($U352*LIQUIDACION!$L$1047)*LIQUIDACION!$D$1045/IF(AND(LIQUIDACION!$D$1044&gt;LIQUIDACION!$B$1046,LIQUIDACION!$B$1046&gt;LIQUIDACION!$D$1043),366,365)),0)</f>
        <v>0</v>
      </c>
      <c r="AW352" s="618">
        <f>IF(AW$12=TRUE,(($V352*LIQUIDACION!$L$1047)*LIQUIDACION!$D$1045/IF(AND(LIQUIDACION!$D$1044&gt;LIQUIDACION!$B$1046,LIQUIDACION!$B$1046&gt;LIQUIDACION!$D$1043),366,365)),0)</f>
        <v>0</v>
      </c>
      <c r="AX352" s="618">
        <f>IF(AX$12=TRUE,(($W352*LIQUIDACION!$L$1047)*LIQUIDACION!$D$1045/IF(AND(LIQUIDACION!$D$1044&gt;LIQUIDACION!$B$1046,LIQUIDACION!$B$1046&gt;LIQUIDACION!$D$1043),366,365)),0)</f>
        <v>0</v>
      </c>
    </row>
    <row r="353" spans="2:50" x14ac:dyDescent="0.25">
      <c r="B353" s="121">
        <v>341</v>
      </c>
      <c r="C353" s="125"/>
      <c r="D353" s="170"/>
      <c r="E353" s="170"/>
      <c r="F353" s="170"/>
      <c r="G353" s="170">
        <f t="shared" si="25"/>
        <v>0</v>
      </c>
      <c r="H353" s="170">
        <f t="shared" si="26"/>
        <v>0</v>
      </c>
      <c r="I353" s="170"/>
      <c r="J353" s="170"/>
      <c r="K353" s="170"/>
      <c r="L353" s="170"/>
      <c r="M353" s="170"/>
      <c r="N353" s="170"/>
      <c r="O353" s="170"/>
      <c r="P353" s="170"/>
      <c r="Q353" s="170"/>
      <c r="R353" s="170"/>
      <c r="S353" s="170"/>
      <c r="T353" s="170"/>
      <c r="U353" s="170"/>
      <c r="V353" s="170"/>
      <c r="W353" s="170"/>
      <c r="X353" s="170"/>
      <c r="Y353" s="170"/>
      <c r="Z353" s="170"/>
      <c r="AA353" s="170"/>
      <c r="AB353" s="415">
        <f t="shared" si="27"/>
        <v>0</v>
      </c>
      <c r="AC353" s="415">
        <f t="shared" si="28"/>
        <v>0</v>
      </c>
      <c r="AE353" s="618">
        <f>IF(AE$12=TRUE,(($D353*LIQUIDACION!$L$1046)*LIQUIDACION!$D$1045/IF(AND(LIQUIDACION!$D$1044&gt;LIQUIDACION!$B$1046,LIQUIDACION!$B$1046&gt;LIQUIDACION!$D$1043),366,365)),0)</f>
        <v>0</v>
      </c>
      <c r="AF353" s="618">
        <f>IF(AF$12=TRUE,(($E353*LIQUIDACION!$L$1046)*LIQUIDACION!$D$1045/IF(AND(LIQUIDACION!$D$1044&gt;LIQUIDACION!$B$1046,LIQUIDACION!$B$1046&gt;LIQUIDACION!$D$1043),366,365)),0)</f>
        <v>0</v>
      </c>
      <c r="AG353" s="618">
        <f>IF(AG$12=TRUE,(($F353*LIQUIDACION!$L$1046)*LIQUIDACION!$D$1045/IF(AND(LIQUIDACION!$D$1044&gt;LIQUIDACION!$B$1046,LIQUIDACION!$B$1046&gt;LIQUIDACION!$D$1043),366,365)),0)</f>
        <v>0</v>
      </c>
      <c r="AH353" s="618">
        <f>IF(AH$12=TRUE,(($G353*LIQUIDACION!$L$1046)*LIQUIDACION!$D$1045/IF(AND(LIQUIDACION!$D$1044&gt;LIQUIDACION!$B$1046,LIQUIDACION!$B$1046&gt;LIQUIDACION!$D$1043),366,365)),0)</f>
        <v>0</v>
      </c>
      <c r="AI353" s="618">
        <f>IF(AI$12=TRUE,(($H353*LIQUIDACION!$L$1047)*LIQUIDACION!$D$1045/IF(AND(LIQUIDACION!$D$1044&gt;LIQUIDACION!$B$1046,LIQUIDACION!$B$1046&gt;LIQUIDACION!$D$1043),366,365)),0)</f>
        <v>0</v>
      </c>
      <c r="AJ353" s="618">
        <f>IF(AJ$12=TRUE,(($I353*LIQUIDACION!$L$1047)*LIQUIDACION!$D$1045/IF(AND(LIQUIDACION!$D$1044&gt;LIQUIDACION!$B$1046,LIQUIDACION!$B$1046&gt;LIQUIDACION!$D$1043),366,365)),0)</f>
        <v>0</v>
      </c>
      <c r="AK353" s="618">
        <f>IF(AK$12=TRUE,(($J353*LIQUIDACION!$L$1047)*LIQUIDACION!$D$1045/IF(AND(LIQUIDACION!$D$1044&gt;LIQUIDACION!$B$1046,LIQUIDACION!$B$1046&gt;LIQUIDACION!$D$1043),366,365)),0)</f>
        <v>0</v>
      </c>
      <c r="AL353" s="618">
        <f>IF(AL$12=TRUE,(($K353*LIQUIDACION!$L$1047)*LIQUIDACION!$D$1045/IF(AND(LIQUIDACION!$D$1044&gt;LIQUIDACION!$B$1046,LIQUIDACION!$B$1046&gt;LIQUIDACION!$D$1043),366,365)),0)</f>
        <v>0</v>
      </c>
      <c r="AM353" s="618">
        <f>IF(AM$12=TRUE,(($L353*LIQUIDACION!$L$1047)*LIQUIDACION!$D$1045/IF(AND(LIQUIDACION!$D$1044&gt;LIQUIDACION!$B$1046,LIQUIDACION!$B$1046&gt;LIQUIDACION!$D$1043),366,365)),0)</f>
        <v>0</v>
      </c>
      <c r="AN353" s="618">
        <f>IF(AN$12=TRUE,(($M353*LIQUIDACION!$L$1047)*LIQUIDACION!$D$1045/IF(AND(LIQUIDACION!$D$1044&gt;LIQUIDACION!$B$1046,LIQUIDACION!$B$1046&gt;LIQUIDACION!$D$1043),366,365)),0)</f>
        <v>0</v>
      </c>
      <c r="AO353" s="618">
        <f>IF(AO$12=TRUE,(($N353*LIQUIDACION!$L$1047)*LIQUIDACION!$D$1045/IF(AND(LIQUIDACION!$D$1044&gt;LIQUIDACION!$B$1046,LIQUIDACION!$B$1046&gt;LIQUIDACION!$D$1043),366,365)),0)</f>
        <v>0</v>
      </c>
      <c r="AP353" s="618">
        <f>IF(AP$12=TRUE,(($O353*LIQUIDACION!$L$1047)*LIQUIDACION!$D$1045/IF(AND(LIQUIDACION!$D$1044&gt;LIQUIDACION!$B$1046,LIQUIDACION!$B$1046&gt;LIQUIDACION!$D$1043),366,365)),0)</f>
        <v>0</v>
      </c>
      <c r="AQ353" s="618">
        <f>IF(AQ$12=TRUE,(($P353*LIQUIDACION!$L$1047)*LIQUIDACION!$D$1045/IF(AND(LIQUIDACION!$D$1044&gt;LIQUIDACION!$B$1046,LIQUIDACION!$B$1046&gt;LIQUIDACION!$D$1043),366,365)),0)</f>
        <v>0</v>
      </c>
      <c r="AR353" s="618">
        <f>IF(AR$12=TRUE,(($Q353*LIQUIDACION!$L$1047)*LIQUIDACION!$D$1045/IF(AND(LIQUIDACION!$D$1044&gt;LIQUIDACION!$B$1046,LIQUIDACION!$B$1046&gt;LIQUIDACION!$D$1043),366,365)),0)</f>
        <v>0</v>
      </c>
      <c r="AS353" s="618">
        <f>IF(AS$12=TRUE,(($R353*LIQUIDACION!$L$1047)*LIQUIDACION!$D$1045/IF(AND(LIQUIDACION!$D$1044&gt;LIQUIDACION!$B$1046,LIQUIDACION!$B$1046&gt;LIQUIDACION!$D$1043),366,365)),0)</f>
        <v>0</v>
      </c>
      <c r="AT353" s="618">
        <f>IF(AT$12=TRUE,(($S353*LIQUIDACION!$L$1047)*LIQUIDACION!$D$1045/IF(AND(LIQUIDACION!$D$1044&gt;LIQUIDACION!$B$1046,LIQUIDACION!$B$1046&gt;LIQUIDACION!$D$1043),366,365)),0)</f>
        <v>0</v>
      </c>
      <c r="AU353" s="618">
        <f>IF(AU$12=TRUE,(($T353*LIQUIDACION!$L$1047)*LIQUIDACION!$D$1045/IF(AND(LIQUIDACION!$D$1044&gt;LIQUIDACION!$B$1046,LIQUIDACION!$B$1046&gt;LIQUIDACION!$D$1043),366,365)),0)</f>
        <v>0</v>
      </c>
      <c r="AV353" s="618">
        <f>IF(AV$12=TRUE,(($U353*LIQUIDACION!$L$1047)*LIQUIDACION!$D$1045/IF(AND(LIQUIDACION!$D$1044&gt;LIQUIDACION!$B$1046,LIQUIDACION!$B$1046&gt;LIQUIDACION!$D$1043),366,365)),0)</f>
        <v>0</v>
      </c>
      <c r="AW353" s="618">
        <f>IF(AW$12=TRUE,(($V353*LIQUIDACION!$L$1047)*LIQUIDACION!$D$1045/IF(AND(LIQUIDACION!$D$1044&gt;LIQUIDACION!$B$1046,LIQUIDACION!$B$1046&gt;LIQUIDACION!$D$1043),366,365)),0)</f>
        <v>0</v>
      </c>
      <c r="AX353" s="618">
        <f>IF(AX$12=TRUE,(($W353*LIQUIDACION!$L$1047)*LIQUIDACION!$D$1045/IF(AND(LIQUIDACION!$D$1044&gt;LIQUIDACION!$B$1046,LIQUIDACION!$B$1046&gt;LIQUIDACION!$D$1043),366,365)),0)</f>
        <v>0</v>
      </c>
    </row>
    <row r="354" spans="2:50" x14ac:dyDescent="0.25">
      <c r="B354" s="123">
        <v>342</v>
      </c>
      <c r="C354" s="125"/>
      <c r="D354" s="170"/>
      <c r="E354" s="170"/>
      <c r="F354" s="170"/>
      <c r="G354" s="170">
        <f t="shared" si="25"/>
        <v>0</v>
      </c>
      <c r="H354" s="170">
        <f t="shared" si="26"/>
        <v>0</v>
      </c>
      <c r="I354" s="170"/>
      <c r="J354" s="170"/>
      <c r="K354" s="170"/>
      <c r="L354" s="170"/>
      <c r="M354" s="170"/>
      <c r="N354" s="170"/>
      <c r="O354" s="170"/>
      <c r="P354" s="170"/>
      <c r="Q354" s="170"/>
      <c r="R354" s="170"/>
      <c r="S354" s="170"/>
      <c r="T354" s="170"/>
      <c r="U354" s="170"/>
      <c r="V354" s="170"/>
      <c r="W354" s="170"/>
      <c r="X354" s="170"/>
      <c r="Y354" s="170"/>
      <c r="Z354" s="170"/>
      <c r="AA354" s="170"/>
      <c r="AB354" s="415">
        <f t="shared" si="27"/>
        <v>0</v>
      </c>
      <c r="AC354" s="415">
        <f t="shared" si="28"/>
        <v>0</v>
      </c>
      <c r="AE354" s="618">
        <f>IF(AE$12=TRUE,(($D354*LIQUIDACION!$L$1046)*LIQUIDACION!$D$1045/IF(AND(LIQUIDACION!$D$1044&gt;LIQUIDACION!$B$1046,LIQUIDACION!$B$1046&gt;LIQUIDACION!$D$1043),366,365)),0)</f>
        <v>0</v>
      </c>
      <c r="AF354" s="618">
        <f>IF(AF$12=TRUE,(($E354*LIQUIDACION!$L$1046)*LIQUIDACION!$D$1045/IF(AND(LIQUIDACION!$D$1044&gt;LIQUIDACION!$B$1046,LIQUIDACION!$B$1046&gt;LIQUIDACION!$D$1043),366,365)),0)</f>
        <v>0</v>
      </c>
      <c r="AG354" s="618">
        <f>IF(AG$12=TRUE,(($F354*LIQUIDACION!$L$1046)*LIQUIDACION!$D$1045/IF(AND(LIQUIDACION!$D$1044&gt;LIQUIDACION!$B$1046,LIQUIDACION!$B$1046&gt;LIQUIDACION!$D$1043),366,365)),0)</f>
        <v>0</v>
      </c>
      <c r="AH354" s="618">
        <f>IF(AH$12=TRUE,(($G354*LIQUIDACION!$L$1046)*LIQUIDACION!$D$1045/IF(AND(LIQUIDACION!$D$1044&gt;LIQUIDACION!$B$1046,LIQUIDACION!$B$1046&gt;LIQUIDACION!$D$1043),366,365)),0)</f>
        <v>0</v>
      </c>
      <c r="AI354" s="618">
        <f>IF(AI$12=TRUE,(($H354*LIQUIDACION!$L$1047)*LIQUIDACION!$D$1045/IF(AND(LIQUIDACION!$D$1044&gt;LIQUIDACION!$B$1046,LIQUIDACION!$B$1046&gt;LIQUIDACION!$D$1043),366,365)),0)</f>
        <v>0</v>
      </c>
      <c r="AJ354" s="618">
        <f>IF(AJ$12=TRUE,(($I354*LIQUIDACION!$L$1047)*LIQUIDACION!$D$1045/IF(AND(LIQUIDACION!$D$1044&gt;LIQUIDACION!$B$1046,LIQUIDACION!$B$1046&gt;LIQUIDACION!$D$1043),366,365)),0)</f>
        <v>0</v>
      </c>
      <c r="AK354" s="618">
        <f>IF(AK$12=TRUE,(($J354*LIQUIDACION!$L$1047)*LIQUIDACION!$D$1045/IF(AND(LIQUIDACION!$D$1044&gt;LIQUIDACION!$B$1046,LIQUIDACION!$B$1046&gt;LIQUIDACION!$D$1043),366,365)),0)</f>
        <v>0</v>
      </c>
      <c r="AL354" s="618">
        <f>IF(AL$12=TRUE,(($K354*LIQUIDACION!$L$1047)*LIQUIDACION!$D$1045/IF(AND(LIQUIDACION!$D$1044&gt;LIQUIDACION!$B$1046,LIQUIDACION!$B$1046&gt;LIQUIDACION!$D$1043),366,365)),0)</f>
        <v>0</v>
      </c>
      <c r="AM354" s="618">
        <f>IF(AM$12=TRUE,(($L354*LIQUIDACION!$L$1047)*LIQUIDACION!$D$1045/IF(AND(LIQUIDACION!$D$1044&gt;LIQUIDACION!$B$1046,LIQUIDACION!$B$1046&gt;LIQUIDACION!$D$1043),366,365)),0)</f>
        <v>0</v>
      </c>
      <c r="AN354" s="618">
        <f>IF(AN$12=TRUE,(($M354*LIQUIDACION!$L$1047)*LIQUIDACION!$D$1045/IF(AND(LIQUIDACION!$D$1044&gt;LIQUIDACION!$B$1046,LIQUIDACION!$B$1046&gt;LIQUIDACION!$D$1043),366,365)),0)</f>
        <v>0</v>
      </c>
      <c r="AO354" s="618">
        <f>IF(AO$12=TRUE,(($N354*LIQUIDACION!$L$1047)*LIQUIDACION!$D$1045/IF(AND(LIQUIDACION!$D$1044&gt;LIQUIDACION!$B$1046,LIQUIDACION!$B$1046&gt;LIQUIDACION!$D$1043),366,365)),0)</f>
        <v>0</v>
      </c>
      <c r="AP354" s="618">
        <f>IF(AP$12=TRUE,(($O354*LIQUIDACION!$L$1047)*LIQUIDACION!$D$1045/IF(AND(LIQUIDACION!$D$1044&gt;LIQUIDACION!$B$1046,LIQUIDACION!$B$1046&gt;LIQUIDACION!$D$1043),366,365)),0)</f>
        <v>0</v>
      </c>
      <c r="AQ354" s="618">
        <f>IF(AQ$12=TRUE,(($P354*LIQUIDACION!$L$1047)*LIQUIDACION!$D$1045/IF(AND(LIQUIDACION!$D$1044&gt;LIQUIDACION!$B$1046,LIQUIDACION!$B$1046&gt;LIQUIDACION!$D$1043),366,365)),0)</f>
        <v>0</v>
      </c>
      <c r="AR354" s="618">
        <f>IF(AR$12=TRUE,(($Q354*LIQUIDACION!$L$1047)*LIQUIDACION!$D$1045/IF(AND(LIQUIDACION!$D$1044&gt;LIQUIDACION!$B$1046,LIQUIDACION!$B$1046&gt;LIQUIDACION!$D$1043),366,365)),0)</f>
        <v>0</v>
      </c>
      <c r="AS354" s="618">
        <f>IF(AS$12=TRUE,(($R354*LIQUIDACION!$L$1047)*LIQUIDACION!$D$1045/IF(AND(LIQUIDACION!$D$1044&gt;LIQUIDACION!$B$1046,LIQUIDACION!$B$1046&gt;LIQUIDACION!$D$1043),366,365)),0)</f>
        <v>0</v>
      </c>
      <c r="AT354" s="618">
        <f>IF(AT$12=TRUE,(($S354*LIQUIDACION!$L$1047)*LIQUIDACION!$D$1045/IF(AND(LIQUIDACION!$D$1044&gt;LIQUIDACION!$B$1046,LIQUIDACION!$B$1046&gt;LIQUIDACION!$D$1043),366,365)),0)</f>
        <v>0</v>
      </c>
      <c r="AU354" s="618">
        <f>IF(AU$12=TRUE,(($T354*LIQUIDACION!$L$1047)*LIQUIDACION!$D$1045/IF(AND(LIQUIDACION!$D$1044&gt;LIQUIDACION!$B$1046,LIQUIDACION!$B$1046&gt;LIQUIDACION!$D$1043),366,365)),0)</f>
        <v>0</v>
      </c>
      <c r="AV354" s="618">
        <f>IF(AV$12=TRUE,(($U354*LIQUIDACION!$L$1047)*LIQUIDACION!$D$1045/IF(AND(LIQUIDACION!$D$1044&gt;LIQUIDACION!$B$1046,LIQUIDACION!$B$1046&gt;LIQUIDACION!$D$1043),366,365)),0)</f>
        <v>0</v>
      </c>
      <c r="AW354" s="618">
        <f>IF(AW$12=TRUE,(($V354*LIQUIDACION!$L$1047)*LIQUIDACION!$D$1045/IF(AND(LIQUIDACION!$D$1044&gt;LIQUIDACION!$B$1046,LIQUIDACION!$B$1046&gt;LIQUIDACION!$D$1043),366,365)),0)</f>
        <v>0</v>
      </c>
      <c r="AX354" s="618">
        <f>IF(AX$12=TRUE,(($W354*LIQUIDACION!$L$1047)*LIQUIDACION!$D$1045/IF(AND(LIQUIDACION!$D$1044&gt;LIQUIDACION!$B$1046,LIQUIDACION!$B$1046&gt;LIQUIDACION!$D$1043),366,365)),0)</f>
        <v>0</v>
      </c>
    </row>
    <row r="355" spans="2:50" x14ac:dyDescent="0.25">
      <c r="B355" s="121">
        <v>343</v>
      </c>
      <c r="C355" s="125"/>
      <c r="D355" s="170"/>
      <c r="E355" s="170"/>
      <c r="F355" s="170"/>
      <c r="G355" s="170">
        <f t="shared" si="25"/>
        <v>0</v>
      </c>
      <c r="H355" s="170">
        <f t="shared" si="26"/>
        <v>0</v>
      </c>
      <c r="I355" s="170"/>
      <c r="J355" s="170"/>
      <c r="K355" s="170"/>
      <c r="L355" s="170"/>
      <c r="M355" s="170"/>
      <c r="N355" s="170"/>
      <c r="O355" s="170"/>
      <c r="P355" s="170"/>
      <c r="Q355" s="170"/>
      <c r="R355" s="170"/>
      <c r="S355" s="170"/>
      <c r="T355" s="170"/>
      <c r="U355" s="170"/>
      <c r="V355" s="170"/>
      <c r="W355" s="170"/>
      <c r="X355" s="170"/>
      <c r="Y355" s="170"/>
      <c r="Z355" s="170"/>
      <c r="AA355" s="170"/>
      <c r="AB355" s="415">
        <f t="shared" si="27"/>
        <v>0</v>
      </c>
      <c r="AC355" s="415">
        <f t="shared" si="28"/>
        <v>0</v>
      </c>
      <c r="AE355" s="618">
        <f>IF(AE$12=TRUE,(($D355*LIQUIDACION!$L$1046)*LIQUIDACION!$D$1045/IF(AND(LIQUIDACION!$D$1044&gt;LIQUIDACION!$B$1046,LIQUIDACION!$B$1046&gt;LIQUIDACION!$D$1043),366,365)),0)</f>
        <v>0</v>
      </c>
      <c r="AF355" s="618">
        <f>IF(AF$12=TRUE,(($E355*LIQUIDACION!$L$1046)*LIQUIDACION!$D$1045/IF(AND(LIQUIDACION!$D$1044&gt;LIQUIDACION!$B$1046,LIQUIDACION!$B$1046&gt;LIQUIDACION!$D$1043),366,365)),0)</f>
        <v>0</v>
      </c>
      <c r="AG355" s="618">
        <f>IF(AG$12=TRUE,(($F355*LIQUIDACION!$L$1046)*LIQUIDACION!$D$1045/IF(AND(LIQUIDACION!$D$1044&gt;LIQUIDACION!$B$1046,LIQUIDACION!$B$1046&gt;LIQUIDACION!$D$1043),366,365)),0)</f>
        <v>0</v>
      </c>
      <c r="AH355" s="618">
        <f>IF(AH$12=TRUE,(($G355*LIQUIDACION!$L$1046)*LIQUIDACION!$D$1045/IF(AND(LIQUIDACION!$D$1044&gt;LIQUIDACION!$B$1046,LIQUIDACION!$B$1046&gt;LIQUIDACION!$D$1043),366,365)),0)</f>
        <v>0</v>
      </c>
      <c r="AI355" s="618">
        <f>IF(AI$12=TRUE,(($H355*LIQUIDACION!$L$1047)*LIQUIDACION!$D$1045/IF(AND(LIQUIDACION!$D$1044&gt;LIQUIDACION!$B$1046,LIQUIDACION!$B$1046&gt;LIQUIDACION!$D$1043),366,365)),0)</f>
        <v>0</v>
      </c>
      <c r="AJ355" s="618">
        <f>IF(AJ$12=TRUE,(($I355*LIQUIDACION!$L$1047)*LIQUIDACION!$D$1045/IF(AND(LIQUIDACION!$D$1044&gt;LIQUIDACION!$B$1046,LIQUIDACION!$B$1046&gt;LIQUIDACION!$D$1043),366,365)),0)</f>
        <v>0</v>
      </c>
      <c r="AK355" s="618">
        <f>IF(AK$12=TRUE,(($J355*LIQUIDACION!$L$1047)*LIQUIDACION!$D$1045/IF(AND(LIQUIDACION!$D$1044&gt;LIQUIDACION!$B$1046,LIQUIDACION!$B$1046&gt;LIQUIDACION!$D$1043),366,365)),0)</f>
        <v>0</v>
      </c>
      <c r="AL355" s="618">
        <f>IF(AL$12=TRUE,(($K355*LIQUIDACION!$L$1047)*LIQUIDACION!$D$1045/IF(AND(LIQUIDACION!$D$1044&gt;LIQUIDACION!$B$1046,LIQUIDACION!$B$1046&gt;LIQUIDACION!$D$1043),366,365)),0)</f>
        <v>0</v>
      </c>
      <c r="AM355" s="618">
        <f>IF(AM$12=TRUE,(($L355*LIQUIDACION!$L$1047)*LIQUIDACION!$D$1045/IF(AND(LIQUIDACION!$D$1044&gt;LIQUIDACION!$B$1046,LIQUIDACION!$B$1046&gt;LIQUIDACION!$D$1043),366,365)),0)</f>
        <v>0</v>
      </c>
      <c r="AN355" s="618">
        <f>IF(AN$12=TRUE,(($M355*LIQUIDACION!$L$1047)*LIQUIDACION!$D$1045/IF(AND(LIQUIDACION!$D$1044&gt;LIQUIDACION!$B$1046,LIQUIDACION!$B$1046&gt;LIQUIDACION!$D$1043),366,365)),0)</f>
        <v>0</v>
      </c>
      <c r="AO355" s="618">
        <f>IF(AO$12=TRUE,(($N355*LIQUIDACION!$L$1047)*LIQUIDACION!$D$1045/IF(AND(LIQUIDACION!$D$1044&gt;LIQUIDACION!$B$1046,LIQUIDACION!$B$1046&gt;LIQUIDACION!$D$1043),366,365)),0)</f>
        <v>0</v>
      </c>
      <c r="AP355" s="618">
        <f>IF(AP$12=TRUE,(($O355*LIQUIDACION!$L$1047)*LIQUIDACION!$D$1045/IF(AND(LIQUIDACION!$D$1044&gt;LIQUIDACION!$B$1046,LIQUIDACION!$B$1046&gt;LIQUIDACION!$D$1043),366,365)),0)</f>
        <v>0</v>
      </c>
      <c r="AQ355" s="618">
        <f>IF(AQ$12=TRUE,(($P355*LIQUIDACION!$L$1047)*LIQUIDACION!$D$1045/IF(AND(LIQUIDACION!$D$1044&gt;LIQUIDACION!$B$1046,LIQUIDACION!$B$1046&gt;LIQUIDACION!$D$1043),366,365)),0)</f>
        <v>0</v>
      </c>
      <c r="AR355" s="618">
        <f>IF(AR$12=TRUE,(($Q355*LIQUIDACION!$L$1047)*LIQUIDACION!$D$1045/IF(AND(LIQUIDACION!$D$1044&gt;LIQUIDACION!$B$1046,LIQUIDACION!$B$1046&gt;LIQUIDACION!$D$1043),366,365)),0)</f>
        <v>0</v>
      </c>
      <c r="AS355" s="618">
        <f>IF(AS$12=TRUE,(($R355*LIQUIDACION!$L$1047)*LIQUIDACION!$D$1045/IF(AND(LIQUIDACION!$D$1044&gt;LIQUIDACION!$B$1046,LIQUIDACION!$B$1046&gt;LIQUIDACION!$D$1043),366,365)),0)</f>
        <v>0</v>
      </c>
      <c r="AT355" s="618">
        <f>IF(AT$12=TRUE,(($S355*LIQUIDACION!$L$1047)*LIQUIDACION!$D$1045/IF(AND(LIQUIDACION!$D$1044&gt;LIQUIDACION!$B$1046,LIQUIDACION!$B$1046&gt;LIQUIDACION!$D$1043),366,365)),0)</f>
        <v>0</v>
      </c>
      <c r="AU355" s="618">
        <f>IF(AU$12=TRUE,(($T355*LIQUIDACION!$L$1047)*LIQUIDACION!$D$1045/IF(AND(LIQUIDACION!$D$1044&gt;LIQUIDACION!$B$1046,LIQUIDACION!$B$1046&gt;LIQUIDACION!$D$1043),366,365)),0)</f>
        <v>0</v>
      </c>
      <c r="AV355" s="618">
        <f>IF(AV$12=TRUE,(($U355*LIQUIDACION!$L$1047)*LIQUIDACION!$D$1045/IF(AND(LIQUIDACION!$D$1044&gt;LIQUIDACION!$B$1046,LIQUIDACION!$B$1046&gt;LIQUIDACION!$D$1043),366,365)),0)</f>
        <v>0</v>
      </c>
      <c r="AW355" s="618">
        <f>IF(AW$12=TRUE,(($V355*LIQUIDACION!$L$1047)*LIQUIDACION!$D$1045/IF(AND(LIQUIDACION!$D$1044&gt;LIQUIDACION!$B$1046,LIQUIDACION!$B$1046&gt;LIQUIDACION!$D$1043),366,365)),0)</f>
        <v>0</v>
      </c>
      <c r="AX355" s="618">
        <f>IF(AX$12=TRUE,(($W355*LIQUIDACION!$L$1047)*LIQUIDACION!$D$1045/IF(AND(LIQUIDACION!$D$1044&gt;LIQUIDACION!$B$1046,LIQUIDACION!$B$1046&gt;LIQUIDACION!$D$1043),366,365)),0)</f>
        <v>0</v>
      </c>
    </row>
    <row r="356" spans="2:50" x14ac:dyDescent="0.25">
      <c r="B356" s="123">
        <v>344</v>
      </c>
      <c r="C356" s="125"/>
      <c r="D356" s="170"/>
      <c r="E356" s="170"/>
      <c r="F356" s="170"/>
      <c r="G356" s="170">
        <f t="shared" si="25"/>
        <v>0</v>
      </c>
      <c r="H356" s="170">
        <f t="shared" si="26"/>
        <v>0</v>
      </c>
      <c r="I356" s="170"/>
      <c r="J356" s="170"/>
      <c r="K356" s="170"/>
      <c r="L356" s="170"/>
      <c r="M356" s="170"/>
      <c r="N356" s="170"/>
      <c r="O356" s="170"/>
      <c r="P356" s="170"/>
      <c r="Q356" s="170"/>
      <c r="R356" s="170"/>
      <c r="S356" s="170"/>
      <c r="T356" s="170"/>
      <c r="U356" s="170"/>
      <c r="V356" s="170"/>
      <c r="W356" s="170"/>
      <c r="X356" s="170"/>
      <c r="Y356" s="170"/>
      <c r="Z356" s="170"/>
      <c r="AA356" s="170"/>
      <c r="AB356" s="415">
        <f t="shared" si="27"/>
        <v>0</v>
      </c>
      <c r="AC356" s="415">
        <f t="shared" si="28"/>
        <v>0</v>
      </c>
      <c r="AE356" s="618">
        <f>IF(AE$12=TRUE,(($D356*LIQUIDACION!$L$1046)*LIQUIDACION!$D$1045/IF(AND(LIQUIDACION!$D$1044&gt;LIQUIDACION!$B$1046,LIQUIDACION!$B$1046&gt;LIQUIDACION!$D$1043),366,365)),0)</f>
        <v>0</v>
      </c>
      <c r="AF356" s="618">
        <f>IF(AF$12=TRUE,(($E356*LIQUIDACION!$L$1046)*LIQUIDACION!$D$1045/IF(AND(LIQUIDACION!$D$1044&gt;LIQUIDACION!$B$1046,LIQUIDACION!$B$1046&gt;LIQUIDACION!$D$1043),366,365)),0)</f>
        <v>0</v>
      </c>
      <c r="AG356" s="618">
        <f>IF(AG$12=TRUE,(($F356*LIQUIDACION!$L$1046)*LIQUIDACION!$D$1045/IF(AND(LIQUIDACION!$D$1044&gt;LIQUIDACION!$B$1046,LIQUIDACION!$B$1046&gt;LIQUIDACION!$D$1043),366,365)),0)</f>
        <v>0</v>
      </c>
      <c r="AH356" s="618">
        <f>IF(AH$12=TRUE,(($G356*LIQUIDACION!$L$1046)*LIQUIDACION!$D$1045/IF(AND(LIQUIDACION!$D$1044&gt;LIQUIDACION!$B$1046,LIQUIDACION!$B$1046&gt;LIQUIDACION!$D$1043),366,365)),0)</f>
        <v>0</v>
      </c>
      <c r="AI356" s="618">
        <f>IF(AI$12=TRUE,(($H356*LIQUIDACION!$L$1047)*LIQUIDACION!$D$1045/IF(AND(LIQUIDACION!$D$1044&gt;LIQUIDACION!$B$1046,LIQUIDACION!$B$1046&gt;LIQUIDACION!$D$1043),366,365)),0)</f>
        <v>0</v>
      </c>
      <c r="AJ356" s="618">
        <f>IF(AJ$12=TRUE,(($I356*LIQUIDACION!$L$1047)*LIQUIDACION!$D$1045/IF(AND(LIQUIDACION!$D$1044&gt;LIQUIDACION!$B$1046,LIQUIDACION!$B$1046&gt;LIQUIDACION!$D$1043),366,365)),0)</f>
        <v>0</v>
      </c>
      <c r="AK356" s="618">
        <f>IF(AK$12=TRUE,(($J356*LIQUIDACION!$L$1047)*LIQUIDACION!$D$1045/IF(AND(LIQUIDACION!$D$1044&gt;LIQUIDACION!$B$1046,LIQUIDACION!$B$1046&gt;LIQUIDACION!$D$1043),366,365)),0)</f>
        <v>0</v>
      </c>
      <c r="AL356" s="618">
        <f>IF(AL$12=TRUE,(($K356*LIQUIDACION!$L$1047)*LIQUIDACION!$D$1045/IF(AND(LIQUIDACION!$D$1044&gt;LIQUIDACION!$B$1046,LIQUIDACION!$B$1046&gt;LIQUIDACION!$D$1043),366,365)),0)</f>
        <v>0</v>
      </c>
      <c r="AM356" s="618">
        <f>IF(AM$12=TRUE,(($L356*LIQUIDACION!$L$1047)*LIQUIDACION!$D$1045/IF(AND(LIQUIDACION!$D$1044&gt;LIQUIDACION!$B$1046,LIQUIDACION!$B$1046&gt;LIQUIDACION!$D$1043),366,365)),0)</f>
        <v>0</v>
      </c>
      <c r="AN356" s="618">
        <f>IF(AN$12=TRUE,(($M356*LIQUIDACION!$L$1047)*LIQUIDACION!$D$1045/IF(AND(LIQUIDACION!$D$1044&gt;LIQUIDACION!$B$1046,LIQUIDACION!$B$1046&gt;LIQUIDACION!$D$1043),366,365)),0)</f>
        <v>0</v>
      </c>
      <c r="AO356" s="618">
        <f>IF(AO$12=TRUE,(($N356*LIQUIDACION!$L$1047)*LIQUIDACION!$D$1045/IF(AND(LIQUIDACION!$D$1044&gt;LIQUIDACION!$B$1046,LIQUIDACION!$B$1046&gt;LIQUIDACION!$D$1043),366,365)),0)</f>
        <v>0</v>
      </c>
      <c r="AP356" s="618">
        <f>IF(AP$12=TRUE,(($O356*LIQUIDACION!$L$1047)*LIQUIDACION!$D$1045/IF(AND(LIQUIDACION!$D$1044&gt;LIQUIDACION!$B$1046,LIQUIDACION!$B$1046&gt;LIQUIDACION!$D$1043),366,365)),0)</f>
        <v>0</v>
      </c>
      <c r="AQ356" s="618">
        <f>IF(AQ$12=TRUE,(($P356*LIQUIDACION!$L$1047)*LIQUIDACION!$D$1045/IF(AND(LIQUIDACION!$D$1044&gt;LIQUIDACION!$B$1046,LIQUIDACION!$B$1046&gt;LIQUIDACION!$D$1043),366,365)),0)</f>
        <v>0</v>
      </c>
      <c r="AR356" s="618">
        <f>IF(AR$12=TRUE,(($Q356*LIQUIDACION!$L$1047)*LIQUIDACION!$D$1045/IF(AND(LIQUIDACION!$D$1044&gt;LIQUIDACION!$B$1046,LIQUIDACION!$B$1046&gt;LIQUIDACION!$D$1043),366,365)),0)</f>
        <v>0</v>
      </c>
      <c r="AS356" s="618">
        <f>IF(AS$12=TRUE,(($R356*LIQUIDACION!$L$1047)*LIQUIDACION!$D$1045/IF(AND(LIQUIDACION!$D$1044&gt;LIQUIDACION!$B$1046,LIQUIDACION!$B$1046&gt;LIQUIDACION!$D$1043),366,365)),0)</f>
        <v>0</v>
      </c>
      <c r="AT356" s="618">
        <f>IF(AT$12=TRUE,(($S356*LIQUIDACION!$L$1047)*LIQUIDACION!$D$1045/IF(AND(LIQUIDACION!$D$1044&gt;LIQUIDACION!$B$1046,LIQUIDACION!$B$1046&gt;LIQUIDACION!$D$1043),366,365)),0)</f>
        <v>0</v>
      </c>
      <c r="AU356" s="618">
        <f>IF(AU$12=TRUE,(($T356*LIQUIDACION!$L$1047)*LIQUIDACION!$D$1045/IF(AND(LIQUIDACION!$D$1044&gt;LIQUIDACION!$B$1046,LIQUIDACION!$B$1046&gt;LIQUIDACION!$D$1043),366,365)),0)</f>
        <v>0</v>
      </c>
      <c r="AV356" s="618">
        <f>IF(AV$12=TRUE,(($U356*LIQUIDACION!$L$1047)*LIQUIDACION!$D$1045/IF(AND(LIQUIDACION!$D$1044&gt;LIQUIDACION!$B$1046,LIQUIDACION!$B$1046&gt;LIQUIDACION!$D$1043),366,365)),0)</f>
        <v>0</v>
      </c>
      <c r="AW356" s="618">
        <f>IF(AW$12=TRUE,(($V356*LIQUIDACION!$L$1047)*LIQUIDACION!$D$1045/IF(AND(LIQUIDACION!$D$1044&gt;LIQUIDACION!$B$1046,LIQUIDACION!$B$1046&gt;LIQUIDACION!$D$1043),366,365)),0)</f>
        <v>0</v>
      </c>
      <c r="AX356" s="618">
        <f>IF(AX$12=TRUE,(($W356*LIQUIDACION!$L$1047)*LIQUIDACION!$D$1045/IF(AND(LIQUIDACION!$D$1044&gt;LIQUIDACION!$B$1046,LIQUIDACION!$B$1046&gt;LIQUIDACION!$D$1043),366,365)),0)</f>
        <v>0</v>
      </c>
    </row>
    <row r="357" spans="2:50" x14ac:dyDescent="0.25">
      <c r="B357" s="121">
        <v>345</v>
      </c>
      <c r="C357" s="125"/>
      <c r="D357" s="170"/>
      <c r="E357" s="170"/>
      <c r="F357" s="170"/>
      <c r="G357" s="170">
        <f t="shared" si="25"/>
        <v>0</v>
      </c>
      <c r="H357" s="170">
        <f t="shared" si="26"/>
        <v>0</v>
      </c>
      <c r="I357" s="170"/>
      <c r="J357" s="170"/>
      <c r="K357" s="170"/>
      <c r="L357" s="170"/>
      <c r="M357" s="170"/>
      <c r="N357" s="170"/>
      <c r="O357" s="170"/>
      <c r="P357" s="170"/>
      <c r="Q357" s="170"/>
      <c r="R357" s="170"/>
      <c r="S357" s="170"/>
      <c r="T357" s="170"/>
      <c r="U357" s="170"/>
      <c r="V357" s="170"/>
      <c r="W357" s="170"/>
      <c r="X357" s="170"/>
      <c r="Y357" s="170"/>
      <c r="Z357" s="170"/>
      <c r="AA357" s="170"/>
      <c r="AB357" s="415">
        <f t="shared" si="27"/>
        <v>0</v>
      </c>
      <c r="AC357" s="415">
        <f t="shared" si="28"/>
        <v>0</v>
      </c>
      <c r="AE357" s="618">
        <f>IF(AE$12=TRUE,(($D357*LIQUIDACION!$L$1046)*LIQUIDACION!$D$1045/IF(AND(LIQUIDACION!$D$1044&gt;LIQUIDACION!$B$1046,LIQUIDACION!$B$1046&gt;LIQUIDACION!$D$1043),366,365)),0)</f>
        <v>0</v>
      </c>
      <c r="AF357" s="618">
        <f>IF(AF$12=TRUE,(($E357*LIQUIDACION!$L$1046)*LIQUIDACION!$D$1045/IF(AND(LIQUIDACION!$D$1044&gt;LIQUIDACION!$B$1046,LIQUIDACION!$B$1046&gt;LIQUIDACION!$D$1043),366,365)),0)</f>
        <v>0</v>
      </c>
      <c r="AG357" s="618">
        <f>IF(AG$12=TRUE,(($F357*LIQUIDACION!$L$1046)*LIQUIDACION!$D$1045/IF(AND(LIQUIDACION!$D$1044&gt;LIQUIDACION!$B$1046,LIQUIDACION!$B$1046&gt;LIQUIDACION!$D$1043),366,365)),0)</f>
        <v>0</v>
      </c>
      <c r="AH357" s="618">
        <f>IF(AH$12=TRUE,(($G357*LIQUIDACION!$L$1046)*LIQUIDACION!$D$1045/IF(AND(LIQUIDACION!$D$1044&gt;LIQUIDACION!$B$1046,LIQUIDACION!$B$1046&gt;LIQUIDACION!$D$1043),366,365)),0)</f>
        <v>0</v>
      </c>
      <c r="AI357" s="618">
        <f>IF(AI$12=TRUE,(($H357*LIQUIDACION!$L$1047)*LIQUIDACION!$D$1045/IF(AND(LIQUIDACION!$D$1044&gt;LIQUIDACION!$B$1046,LIQUIDACION!$B$1046&gt;LIQUIDACION!$D$1043),366,365)),0)</f>
        <v>0</v>
      </c>
      <c r="AJ357" s="618">
        <f>IF(AJ$12=TRUE,(($I357*LIQUIDACION!$L$1047)*LIQUIDACION!$D$1045/IF(AND(LIQUIDACION!$D$1044&gt;LIQUIDACION!$B$1046,LIQUIDACION!$B$1046&gt;LIQUIDACION!$D$1043),366,365)),0)</f>
        <v>0</v>
      </c>
      <c r="AK357" s="618">
        <f>IF(AK$12=TRUE,(($J357*LIQUIDACION!$L$1047)*LIQUIDACION!$D$1045/IF(AND(LIQUIDACION!$D$1044&gt;LIQUIDACION!$B$1046,LIQUIDACION!$B$1046&gt;LIQUIDACION!$D$1043),366,365)),0)</f>
        <v>0</v>
      </c>
      <c r="AL357" s="618">
        <f>IF(AL$12=TRUE,(($K357*LIQUIDACION!$L$1047)*LIQUIDACION!$D$1045/IF(AND(LIQUIDACION!$D$1044&gt;LIQUIDACION!$B$1046,LIQUIDACION!$B$1046&gt;LIQUIDACION!$D$1043),366,365)),0)</f>
        <v>0</v>
      </c>
      <c r="AM357" s="618">
        <f>IF(AM$12=TRUE,(($L357*LIQUIDACION!$L$1047)*LIQUIDACION!$D$1045/IF(AND(LIQUIDACION!$D$1044&gt;LIQUIDACION!$B$1046,LIQUIDACION!$B$1046&gt;LIQUIDACION!$D$1043),366,365)),0)</f>
        <v>0</v>
      </c>
      <c r="AN357" s="618">
        <f>IF(AN$12=TRUE,(($M357*LIQUIDACION!$L$1047)*LIQUIDACION!$D$1045/IF(AND(LIQUIDACION!$D$1044&gt;LIQUIDACION!$B$1046,LIQUIDACION!$B$1046&gt;LIQUIDACION!$D$1043),366,365)),0)</f>
        <v>0</v>
      </c>
      <c r="AO357" s="618">
        <f>IF(AO$12=TRUE,(($N357*LIQUIDACION!$L$1047)*LIQUIDACION!$D$1045/IF(AND(LIQUIDACION!$D$1044&gt;LIQUIDACION!$B$1046,LIQUIDACION!$B$1046&gt;LIQUIDACION!$D$1043),366,365)),0)</f>
        <v>0</v>
      </c>
      <c r="AP357" s="618">
        <f>IF(AP$12=TRUE,(($O357*LIQUIDACION!$L$1047)*LIQUIDACION!$D$1045/IF(AND(LIQUIDACION!$D$1044&gt;LIQUIDACION!$B$1046,LIQUIDACION!$B$1046&gt;LIQUIDACION!$D$1043),366,365)),0)</f>
        <v>0</v>
      </c>
      <c r="AQ357" s="618">
        <f>IF(AQ$12=TRUE,(($P357*LIQUIDACION!$L$1047)*LIQUIDACION!$D$1045/IF(AND(LIQUIDACION!$D$1044&gt;LIQUIDACION!$B$1046,LIQUIDACION!$B$1046&gt;LIQUIDACION!$D$1043),366,365)),0)</f>
        <v>0</v>
      </c>
      <c r="AR357" s="618">
        <f>IF(AR$12=TRUE,(($Q357*LIQUIDACION!$L$1047)*LIQUIDACION!$D$1045/IF(AND(LIQUIDACION!$D$1044&gt;LIQUIDACION!$B$1046,LIQUIDACION!$B$1046&gt;LIQUIDACION!$D$1043),366,365)),0)</f>
        <v>0</v>
      </c>
      <c r="AS357" s="618">
        <f>IF(AS$12=TRUE,(($R357*LIQUIDACION!$L$1047)*LIQUIDACION!$D$1045/IF(AND(LIQUIDACION!$D$1044&gt;LIQUIDACION!$B$1046,LIQUIDACION!$B$1046&gt;LIQUIDACION!$D$1043),366,365)),0)</f>
        <v>0</v>
      </c>
      <c r="AT357" s="618">
        <f>IF(AT$12=TRUE,(($S357*LIQUIDACION!$L$1047)*LIQUIDACION!$D$1045/IF(AND(LIQUIDACION!$D$1044&gt;LIQUIDACION!$B$1046,LIQUIDACION!$B$1046&gt;LIQUIDACION!$D$1043),366,365)),0)</f>
        <v>0</v>
      </c>
      <c r="AU357" s="618">
        <f>IF(AU$12=TRUE,(($T357*LIQUIDACION!$L$1047)*LIQUIDACION!$D$1045/IF(AND(LIQUIDACION!$D$1044&gt;LIQUIDACION!$B$1046,LIQUIDACION!$B$1046&gt;LIQUIDACION!$D$1043),366,365)),0)</f>
        <v>0</v>
      </c>
      <c r="AV357" s="618">
        <f>IF(AV$12=TRUE,(($U357*LIQUIDACION!$L$1047)*LIQUIDACION!$D$1045/IF(AND(LIQUIDACION!$D$1044&gt;LIQUIDACION!$B$1046,LIQUIDACION!$B$1046&gt;LIQUIDACION!$D$1043),366,365)),0)</f>
        <v>0</v>
      </c>
      <c r="AW357" s="618">
        <f>IF(AW$12=TRUE,(($V357*LIQUIDACION!$L$1047)*LIQUIDACION!$D$1045/IF(AND(LIQUIDACION!$D$1044&gt;LIQUIDACION!$B$1046,LIQUIDACION!$B$1046&gt;LIQUIDACION!$D$1043),366,365)),0)</f>
        <v>0</v>
      </c>
      <c r="AX357" s="618">
        <f>IF(AX$12=TRUE,(($W357*LIQUIDACION!$L$1047)*LIQUIDACION!$D$1045/IF(AND(LIQUIDACION!$D$1044&gt;LIQUIDACION!$B$1046,LIQUIDACION!$B$1046&gt;LIQUIDACION!$D$1043),366,365)),0)</f>
        <v>0</v>
      </c>
    </row>
    <row r="358" spans="2:50" x14ac:dyDescent="0.25">
      <c r="B358" s="123">
        <v>346</v>
      </c>
      <c r="C358" s="125"/>
      <c r="D358" s="170"/>
      <c r="E358" s="170"/>
      <c r="F358" s="170"/>
      <c r="G358" s="170">
        <f t="shared" si="25"/>
        <v>0</v>
      </c>
      <c r="H358" s="170">
        <f t="shared" si="26"/>
        <v>0</v>
      </c>
      <c r="I358" s="170"/>
      <c r="J358" s="170"/>
      <c r="K358" s="170"/>
      <c r="L358" s="170"/>
      <c r="M358" s="170"/>
      <c r="N358" s="170"/>
      <c r="O358" s="170"/>
      <c r="P358" s="170"/>
      <c r="Q358" s="170"/>
      <c r="R358" s="170"/>
      <c r="S358" s="170"/>
      <c r="T358" s="170"/>
      <c r="U358" s="170"/>
      <c r="V358" s="170"/>
      <c r="W358" s="170"/>
      <c r="X358" s="170"/>
      <c r="Y358" s="170"/>
      <c r="Z358" s="170"/>
      <c r="AA358" s="170"/>
      <c r="AB358" s="415">
        <f t="shared" si="27"/>
        <v>0</v>
      </c>
      <c r="AC358" s="415">
        <f t="shared" si="28"/>
        <v>0</v>
      </c>
      <c r="AE358" s="618">
        <f>IF(AE$12=TRUE,(($D358*LIQUIDACION!$L$1046)*LIQUIDACION!$D$1045/IF(AND(LIQUIDACION!$D$1044&gt;LIQUIDACION!$B$1046,LIQUIDACION!$B$1046&gt;LIQUIDACION!$D$1043),366,365)),0)</f>
        <v>0</v>
      </c>
      <c r="AF358" s="618">
        <f>IF(AF$12=TRUE,(($E358*LIQUIDACION!$L$1046)*LIQUIDACION!$D$1045/IF(AND(LIQUIDACION!$D$1044&gt;LIQUIDACION!$B$1046,LIQUIDACION!$B$1046&gt;LIQUIDACION!$D$1043),366,365)),0)</f>
        <v>0</v>
      </c>
      <c r="AG358" s="618">
        <f>IF(AG$12=TRUE,(($F358*LIQUIDACION!$L$1046)*LIQUIDACION!$D$1045/IF(AND(LIQUIDACION!$D$1044&gt;LIQUIDACION!$B$1046,LIQUIDACION!$B$1046&gt;LIQUIDACION!$D$1043),366,365)),0)</f>
        <v>0</v>
      </c>
      <c r="AH358" s="618">
        <f>IF(AH$12=TRUE,(($G358*LIQUIDACION!$L$1046)*LIQUIDACION!$D$1045/IF(AND(LIQUIDACION!$D$1044&gt;LIQUIDACION!$B$1046,LIQUIDACION!$B$1046&gt;LIQUIDACION!$D$1043),366,365)),0)</f>
        <v>0</v>
      </c>
      <c r="AI358" s="618">
        <f>IF(AI$12=TRUE,(($H358*LIQUIDACION!$L$1047)*LIQUIDACION!$D$1045/IF(AND(LIQUIDACION!$D$1044&gt;LIQUIDACION!$B$1046,LIQUIDACION!$B$1046&gt;LIQUIDACION!$D$1043),366,365)),0)</f>
        <v>0</v>
      </c>
      <c r="AJ358" s="618">
        <f>IF(AJ$12=TRUE,(($I358*LIQUIDACION!$L$1047)*LIQUIDACION!$D$1045/IF(AND(LIQUIDACION!$D$1044&gt;LIQUIDACION!$B$1046,LIQUIDACION!$B$1046&gt;LIQUIDACION!$D$1043),366,365)),0)</f>
        <v>0</v>
      </c>
      <c r="AK358" s="618">
        <f>IF(AK$12=TRUE,(($J358*LIQUIDACION!$L$1047)*LIQUIDACION!$D$1045/IF(AND(LIQUIDACION!$D$1044&gt;LIQUIDACION!$B$1046,LIQUIDACION!$B$1046&gt;LIQUIDACION!$D$1043),366,365)),0)</f>
        <v>0</v>
      </c>
      <c r="AL358" s="618">
        <f>IF(AL$12=TRUE,(($K358*LIQUIDACION!$L$1047)*LIQUIDACION!$D$1045/IF(AND(LIQUIDACION!$D$1044&gt;LIQUIDACION!$B$1046,LIQUIDACION!$B$1046&gt;LIQUIDACION!$D$1043),366,365)),0)</f>
        <v>0</v>
      </c>
      <c r="AM358" s="618">
        <f>IF(AM$12=TRUE,(($L358*LIQUIDACION!$L$1047)*LIQUIDACION!$D$1045/IF(AND(LIQUIDACION!$D$1044&gt;LIQUIDACION!$B$1046,LIQUIDACION!$B$1046&gt;LIQUIDACION!$D$1043),366,365)),0)</f>
        <v>0</v>
      </c>
      <c r="AN358" s="618">
        <f>IF(AN$12=TRUE,(($M358*LIQUIDACION!$L$1047)*LIQUIDACION!$D$1045/IF(AND(LIQUIDACION!$D$1044&gt;LIQUIDACION!$B$1046,LIQUIDACION!$B$1046&gt;LIQUIDACION!$D$1043),366,365)),0)</f>
        <v>0</v>
      </c>
      <c r="AO358" s="618">
        <f>IF(AO$12=TRUE,(($N358*LIQUIDACION!$L$1047)*LIQUIDACION!$D$1045/IF(AND(LIQUIDACION!$D$1044&gt;LIQUIDACION!$B$1046,LIQUIDACION!$B$1046&gt;LIQUIDACION!$D$1043),366,365)),0)</f>
        <v>0</v>
      </c>
      <c r="AP358" s="618">
        <f>IF(AP$12=TRUE,(($O358*LIQUIDACION!$L$1047)*LIQUIDACION!$D$1045/IF(AND(LIQUIDACION!$D$1044&gt;LIQUIDACION!$B$1046,LIQUIDACION!$B$1046&gt;LIQUIDACION!$D$1043),366,365)),0)</f>
        <v>0</v>
      </c>
      <c r="AQ358" s="618">
        <f>IF(AQ$12=TRUE,(($P358*LIQUIDACION!$L$1047)*LIQUIDACION!$D$1045/IF(AND(LIQUIDACION!$D$1044&gt;LIQUIDACION!$B$1046,LIQUIDACION!$B$1046&gt;LIQUIDACION!$D$1043),366,365)),0)</f>
        <v>0</v>
      </c>
      <c r="AR358" s="618">
        <f>IF(AR$12=TRUE,(($Q358*LIQUIDACION!$L$1047)*LIQUIDACION!$D$1045/IF(AND(LIQUIDACION!$D$1044&gt;LIQUIDACION!$B$1046,LIQUIDACION!$B$1046&gt;LIQUIDACION!$D$1043),366,365)),0)</f>
        <v>0</v>
      </c>
      <c r="AS358" s="618">
        <f>IF(AS$12=TRUE,(($R358*LIQUIDACION!$L$1047)*LIQUIDACION!$D$1045/IF(AND(LIQUIDACION!$D$1044&gt;LIQUIDACION!$B$1046,LIQUIDACION!$B$1046&gt;LIQUIDACION!$D$1043),366,365)),0)</f>
        <v>0</v>
      </c>
      <c r="AT358" s="618">
        <f>IF(AT$12=TRUE,(($S358*LIQUIDACION!$L$1047)*LIQUIDACION!$D$1045/IF(AND(LIQUIDACION!$D$1044&gt;LIQUIDACION!$B$1046,LIQUIDACION!$B$1046&gt;LIQUIDACION!$D$1043),366,365)),0)</f>
        <v>0</v>
      </c>
      <c r="AU358" s="618">
        <f>IF(AU$12=TRUE,(($T358*LIQUIDACION!$L$1047)*LIQUIDACION!$D$1045/IF(AND(LIQUIDACION!$D$1044&gt;LIQUIDACION!$B$1046,LIQUIDACION!$B$1046&gt;LIQUIDACION!$D$1043),366,365)),0)</f>
        <v>0</v>
      </c>
      <c r="AV358" s="618">
        <f>IF(AV$12=TRUE,(($U358*LIQUIDACION!$L$1047)*LIQUIDACION!$D$1045/IF(AND(LIQUIDACION!$D$1044&gt;LIQUIDACION!$B$1046,LIQUIDACION!$B$1046&gt;LIQUIDACION!$D$1043),366,365)),0)</f>
        <v>0</v>
      </c>
      <c r="AW358" s="618">
        <f>IF(AW$12=TRUE,(($V358*LIQUIDACION!$L$1047)*LIQUIDACION!$D$1045/IF(AND(LIQUIDACION!$D$1044&gt;LIQUIDACION!$B$1046,LIQUIDACION!$B$1046&gt;LIQUIDACION!$D$1043),366,365)),0)</f>
        <v>0</v>
      </c>
      <c r="AX358" s="618">
        <f>IF(AX$12=TRUE,(($W358*LIQUIDACION!$L$1047)*LIQUIDACION!$D$1045/IF(AND(LIQUIDACION!$D$1044&gt;LIQUIDACION!$B$1046,LIQUIDACION!$B$1046&gt;LIQUIDACION!$D$1043),366,365)),0)</f>
        <v>0</v>
      </c>
    </row>
    <row r="359" spans="2:50" x14ac:dyDescent="0.25">
      <c r="B359" s="121">
        <v>347</v>
      </c>
      <c r="C359" s="125"/>
      <c r="D359" s="170"/>
      <c r="E359" s="170"/>
      <c r="F359" s="170"/>
      <c r="G359" s="170">
        <f t="shared" si="25"/>
        <v>0</v>
      </c>
      <c r="H359" s="170">
        <f t="shared" si="26"/>
        <v>0</v>
      </c>
      <c r="I359" s="170"/>
      <c r="J359" s="170"/>
      <c r="K359" s="170"/>
      <c r="L359" s="170"/>
      <c r="M359" s="170"/>
      <c r="N359" s="170"/>
      <c r="O359" s="170"/>
      <c r="P359" s="170"/>
      <c r="Q359" s="170"/>
      <c r="R359" s="170"/>
      <c r="S359" s="170"/>
      <c r="T359" s="170"/>
      <c r="U359" s="170"/>
      <c r="V359" s="170"/>
      <c r="W359" s="170"/>
      <c r="X359" s="170"/>
      <c r="Y359" s="170"/>
      <c r="Z359" s="170"/>
      <c r="AA359" s="170"/>
      <c r="AB359" s="415">
        <f t="shared" si="27"/>
        <v>0</v>
      </c>
      <c r="AC359" s="415">
        <f t="shared" si="28"/>
        <v>0</v>
      </c>
      <c r="AE359" s="618">
        <f>IF(AE$12=TRUE,(($D359*LIQUIDACION!$L$1046)*LIQUIDACION!$D$1045/IF(AND(LIQUIDACION!$D$1044&gt;LIQUIDACION!$B$1046,LIQUIDACION!$B$1046&gt;LIQUIDACION!$D$1043),366,365)),0)</f>
        <v>0</v>
      </c>
      <c r="AF359" s="618">
        <f>IF(AF$12=TRUE,(($E359*LIQUIDACION!$L$1046)*LIQUIDACION!$D$1045/IF(AND(LIQUIDACION!$D$1044&gt;LIQUIDACION!$B$1046,LIQUIDACION!$B$1046&gt;LIQUIDACION!$D$1043),366,365)),0)</f>
        <v>0</v>
      </c>
      <c r="AG359" s="618">
        <f>IF(AG$12=TRUE,(($F359*LIQUIDACION!$L$1046)*LIQUIDACION!$D$1045/IF(AND(LIQUIDACION!$D$1044&gt;LIQUIDACION!$B$1046,LIQUIDACION!$B$1046&gt;LIQUIDACION!$D$1043),366,365)),0)</f>
        <v>0</v>
      </c>
      <c r="AH359" s="618">
        <f>IF(AH$12=TRUE,(($G359*LIQUIDACION!$L$1046)*LIQUIDACION!$D$1045/IF(AND(LIQUIDACION!$D$1044&gt;LIQUIDACION!$B$1046,LIQUIDACION!$B$1046&gt;LIQUIDACION!$D$1043),366,365)),0)</f>
        <v>0</v>
      </c>
      <c r="AI359" s="618">
        <f>IF(AI$12=TRUE,(($H359*LIQUIDACION!$L$1047)*LIQUIDACION!$D$1045/IF(AND(LIQUIDACION!$D$1044&gt;LIQUIDACION!$B$1046,LIQUIDACION!$B$1046&gt;LIQUIDACION!$D$1043),366,365)),0)</f>
        <v>0</v>
      </c>
      <c r="AJ359" s="618">
        <f>IF(AJ$12=TRUE,(($I359*LIQUIDACION!$L$1047)*LIQUIDACION!$D$1045/IF(AND(LIQUIDACION!$D$1044&gt;LIQUIDACION!$B$1046,LIQUIDACION!$B$1046&gt;LIQUIDACION!$D$1043),366,365)),0)</f>
        <v>0</v>
      </c>
      <c r="AK359" s="618">
        <f>IF(AK$12=TRUE,(($J359*LIQUIDACION!$L$1047)*LIQUIDACION!$D$1045/IF(AND(LIQUIDACION!$D$1044&gt;LIQUIDACION!$B$1046,LIQUIDACION!$B$1046&gt;LIQUIDACION!$D$1043),366,365)),0)</f>
        <v>0</v>
      </c>
      <c r="AL359" s="618">
        <f>IF(AL$12=TRUE,(($K359*LIQUIDACION!$L$1047)*LIQUIDACION!$D$1045/IF(AND(LIQUIDACION!$D$1044&gt;LIQUIDACION!$B$1046,LIQUIDACION!$B$1046&gt;LIQUIDACION!$D$1043),366,365)),0)</f>
        <v>0</v>
      </c>
      <c r="AM359" s="618">
        <f>IF(AM$12=TRUE,(($L359*LIQUIDACION!$L$1047)*LIQUIDACION!$D$1045/IF(AND(LIQUIDACION!$D$1044&gt;LIQUIDACION!$B$1046,LIQUIDACION!$B$1046&gt;LIQUIDACION!$D$1043),366,365)),0)</f>
        <v>0</v>
      </c>
      <c r="AN359" s="618">
        <f>IF(AN$12=TRUE,(($M359*LIQUIDACION!$L$1047)*LIQUIDACION!$D$1045/IF(AND(LIQUIDACION!$D$1044&gt;LIQUIDACION!$B$1046,LIQUIDACION!$B$1046&gt;LIQUIDACION!$D$1043),366,365)),0)</f>
        <v>0</v>
      </c>
      <c r="AO359" s="618">
        <f>IF(AO$12=TRUE,(($N359*LIQUIDACION!$L$1047)*LIQUIDACION!$D$1045/IF(AND(LIQUIDACION!$D$1044&gt;LIQUIDACION!$B$1046,LIQUIDACION!$B$1046&gt;LIQUIDACION!$D$1043),366,365)),0)</f>
        <v>0</v>
      </c>
      <c r="AP359" s="618">
        <f>IF(AP$12=TRUE,(($O359*LIQUIDACION!$L$1047)*LIQUIDACION!$D$1045/IF(AND(LIQUIDACION!$D$1044&gt;LIQUIDACION!$B$1046,LIQUIDACION!$B$1046&gt;LIQUIDACION!$D$1043),366,365)),0)</f>
        <v>0</v>
      </c>
      <c r="AQ359" s="618">
        <f>IF(AQ$12=TRUE,(($P359*LIQUIDACION!$L$1047)*LIQUIDACION!$D$1045/IF(AND(LIQUIDACION!$D$1044&gt;LIQUIDACION!$B$1046,LIQUIDACION!$B$1046&gt;LIQUIDACION!$D$1043),366,365)),0)</f>
        <v>0</v>
      </c>
      <c r="AR359" s="618">
        <f>IF(AR$12=TRUE,(($Q359*LIQUIDACION!$L$1047)*LIQUIDACION!$D$1045/IF(AND(LIQUIDACION!$D$1044&gt;LIQUIDACION!$B$1046,LIQUIDACION!$B$1046&gt;LIQUIDACION!$D$1043),366,365)),0)</f>
        <v>0</v>
      </c>
      <c r="AS359" s="618">
        <f>IF(AS$12=TRUE,(($R359*LIQUIDACION!$L$1047)*LIQUIDACION!$D$1045/IF(AND(LIQUIDACION!$D$1044&gt;LIQUIDACION!$B$1046,LIQUIDACION!$B$1046&gt;LIQUIDACION!$D$1043),366,365)),0)</f>
        <v>0</v>
      </c>
      <c r="AT359" s="618">
        <f>IF(AT$12=TRUE,(($S359*LIQUIDACION!$L$1047)*LIQUIDACION!$D$1045/IF(AND(LIQUIDACION!$D$1044&gt;LIQUIDACION!$B$1046,LIQUIDACION!$B$1046&gt;LIQUIDACION!$D$1043),366,365)),0)</f>
        <v>0</v>
      </c>
      <c r="AU359" s="618">
        <f>IF(AU$12=TRUE,(($T359*LIQUIDACION!$L$1047)*LIQUIDACION!$D$1045/IF(AND(LIQUIDACION!$D$1044&gt;LIQUIDACION!$B$1046,LIQUIDACION!$B$1046&gt;LIQUIDACION!$D$1043),366,365)),0)</f>
        <v>0</v>
      </c>
      <c r="AV359" s="618">
        <f>IF(AV$12=TRUE,(($U359*LIQUIDACION!$L$1047)*LIQUIDACION!$D$1045/IF(AND(LIQUIDACION!$D$1044&gt;LIQUIDACION!$B$1046,LIQUIDACION!$B$1046&gt;LIQUIDACION!$D$1043),366,365)),0)</f>
        <v>0</v>
      </c>
      <c r="AW359" s="618">
        <f>IF(AW$12=TRUE,(($V359*LIQUIDACION!$L$1047)*LIQUIDACION!$D$1045/IF(AND(LIQUIDACION!$D$1044&gt;LIQUIDACION!$B$1046,LIQUIDACION!$B$1046&gt;LIQUIDACION!$D$1043),366,365)),0)</f>
        <v>0</v>
      </c>
      <c r="AX359" s="618">
        <f>IF(AX$12=TRUE,(($W359*LIQUIDACION!$L$1047)*LIQUIDACION!$D$1045/IF(AND(LIQUIDACION!$D$1044&gt;LIQUIDACION!$B$1046,LIQUIDACION!$B$1046&gt;LIQUIDACION!$D$1043),366,365)),0)</f>
        <v>0</v>
      </c>
    </row>
    <row r="360" spans="2:50" x14ac:dyDescent="0.25">
      <c r="B360" s="123">
        <v>348</v>
      </c>
      <c r="C360" s="125"/>
      <c r="D360" s="170"/>
      <c r="E360" s="170"/>
      <c r="F360" s="170"/>
      <c r="G360" s="170">
        <f t="shared" si="25"/>
        <v>0</v>
      </c>
      <c r="H360" s="170">
        <f t="shared" si="26"/>
        <v>0</v>
      </c>
      <c r="I360" s="170"/>
      <c r="J360" s="170"/>
      <c r="K360" s="170"/>
      <c r="L360" s="170"/>
      <c r="M360" s="170"/>
      <c r="N360" s="170"/>
      <c r="O360" s="170"/>
      <c r="P360" s="170"/>
      <c r="Q360" s="170"/>
      <c r="R360" s="170"/>
      <c r="S360" s="170"/>
      <c r="T360" s="170"/>
      <c r="U360" s="170"/>
      <c r="V360" s="170"/>
      <c r="W360" s="170"/>
      <c r="X360" s="170"/>
      <c r="Y360" s="170"/>
      <c r="Z360" s="170"/>
      <c r="AA360" s="170"/>
      <c r="AB360" s="415">
        <f t="shared" si="27"/>
        <v>0</v>
      </c>
      <c r="AC360" s="415">
        <f t="shared" si="28"/>
        <v>0</v>
      </c>
      <c r="AE360" s="618">
        <f>IF(AE$12=TRUE,(($D360*LIQUIDACION!$L$1046)*LIQUIDACION!$D$1045/IF(AND(LIQUIDACION!$D$1044&gt;LIQUIDACION!$B$1046,LIQUIDACION!$B$1046&gt;LIQUIDACION!$D$1043),366,365)),0)</f>
        <v>0</v>
      </c>
      <c r="AF360" s="618">
        <f>IF(AF$12=TRUE,(($E360*LIQUIDACION!$L$1046)*LIQUIDACION!$D$1045/IF(AND(LIQUIDACION!$D$1044&gt;LIQUIDACION!$B$1046,LIQUIDACION!$B$1046&gt;LIQUIDACION!$D$1043),366,365)),0)</f>
        <v>0</v>
      </c>
      <c r="AG360" s="618">
        <f>IF(AG$12=TRUE,(($F360*LIQUIDACION!$L$1046)*LIQUIDACION!$D$1045/IF(AND(LIQUIDACION!$D$1044&gt;LIQUIDACION!$B$1046,LIQUIDACION!$B$1046&gt;LIQUIDACION!$D$1043),366,365)),0)</f>
        <v>0</v>
      </c>
      <c r="AH360" s="618">
        <f>IF(AH$12=TRUE,(($G360*LIQUIDACION!$L$1046)*LIQUIDACION!$D$1045/IF(AND(LIQUIDACION!$D$1044&gt;LIQUIDACION!$B$1046,LIQUIDACION!$B$1046&gt;LIQUIDACION!$D$1043),366,365)),0)</f>
        <v>0</v>
      </c>
      <c r="AI360" s="618">
        <f>IF(AI$12=TRUE,(($H360*LIQUIDACION!$L$1047)*LIQUIDACION!$D$1045/IF(AND(LIQUIDACION!$D$1044&gt;LIQUIDACION!$B$1046,LIQUIDACION!$B$1046&gt;LIQUIDACION!$D$1043),366,365)),0)</f>
        <v>0</v>
      </c>
      <c r="AJ360" s="618">
        <f>IF(AJ$12=TRUE,(($I360*LIQUIDACION!$L$1047)*LIQUIDACION!$D$1045/IF(AND(LIQUIDACION!$D$1044&gt;LIQUIDACION!$B$1046,LIQUIDACION!$B$1046&gt;LIQUIDACION!$D$1043),366,365)),0)</f>
        <v>0</v>
      </c>
      <c r="AK360" s="618">
        <f>IF(AK$12=TRUE,(($J360*LIQUIDACION!$L$1047)*LIQUIDACION!$D$1045/IF(AND(LIQUIDACION!$D$1044&gt;LIQUIDACION!$B$1046,LIQUIDACION!$B$1046&gt;LIQUIDACION!$D$1043),366,365)),0)</f>
        <v>0</v>
      </c>
      <c r="AL360" s="618">
        <f>IF(AL$12=TRUE,(($K360*LIQUIDACION!$L$1047)*LIQUIDACION!$D$1045/IF(AND(LIQUIDACION!$D$1044&gt;LIQUIDACION!$B$1046,LIQUIDACION!$B$1046&gt;LIQUIDACION!$D$1043),366,365)),0)</f>
        <v>0</v>
      </c>
      <c r="AM360" s="618">
        <f>IF(AM$12=TRUE,(($L360*LIQUIDACION!$L$1047)*LIQUIDACION!$D$1045/IF(AND(LIQUIDACION!$D$1044&gt;LIQUIDACION!$B$1046,LIQUIDACION!$B$1046&gt;LIQUIDACION!$D$1043),366,365)),0)</f>
        <v>0</v>
      </c>
      <c r="AN360" s="618">
        <f>IF(AN$12=TRUE,(($M360*LIQUIDACION!$L$1047)*LIQUIDACION!$D$1045/IF(AND(LIQUIDACION!$D$1044&gt;LIQUIDACION!$B$1046,LIQUIDACION!$B$1046&gt;LIQUIDACION!$D$1043),366,365)),0)</f>
        <v>0</v>
      </c>
      <c r="AO360" s="618">
        <f>IF(AO$12=TRUE,(($N360*LIQUIDACION!$L$1047)*LIQUIDACION!$D$1045/IF(AND(LIQUIDACION!$D$1044&gt;LIQUIDACION!$B$1046,LIQUIDACION!$B$1046&gt;LIQUIDACION!$D$1043),366,365)),0)</f>
        <v>0</v>
      </c>
      <c r="AP360" s="618">
        <f>IF(AP$12=TRUE,(($O360*LIQUIDACION!$L$1047)*LIQUIDACION!$D$1045/IF(AND(LIQUIDACION!$D$1044&gt;LIQUIDACION!$B$1046,LIQUIDACION!$B$1046&gt;LIQUIDACION!$D$1043),366,365)),0)</f>
        <v>0</v>
      </c>
      <c r="AQ360" s="618">
        <f>IF(AQ$12=TRUE,(($P360*LIQUIDACION!$L$1047)*LIQUIDACION!$D$1045/IF(AND(LIQUIDACION!$D$1044&gt;LIQUIDACION!$B$1046,LIQUIDACION!$B$1046&gt;LIQUIDACION!$D$1043),366,365)),0)</f>
        <v>0</v>
      </c>
      <c r="AR360" s="618">
        <f>IF(AR$12=TRUE,(($Q360*LIQUIDACION!$L$1047)*LIQUIDACION!$D$1045/IF(AND(LIQUIDACION!$D$1044&gt;LIQUIDACION!$B$1046,LIQUIDACION!$B$1046&gt;LIQUIDACION!$D$1043),366,365)),0)</f>
        <v>0</v>
      </c>
      <c r="AS360" s="618">
        <f>IF(AS$12=TRUE,(($R360*LIQUIDACION!$L$1047)*LIQUIDACION!$D$1045/IF(AND(LIQUIDACION!$D$1044&gt;LIQUIDACION!$B$1046,LIQUIDACION!$B$1046&gt;LIQUIDACION!$D$1043),366,365)),0)</f>
        <v>0</v>
      </c>
      <c r="AT360" s="618">
        <f>IF(AT$12=TRUE,(($S360*LIQUIDACION!$L$1047)*LIQUIDACION!$D$1045/IF(AND(LIQUIDACION!$D$1044&gt;LIQUIDACION!$B$1046,LIQUIDACION!$B$1046&gt;LIQUIDACION!$D$1043),366,365)),0)</f>
        <v>0</v>
      </c>
      <c r="AU360" s="618">
        <f>IF(AU$12=TRUE,(($T360*LIQUIDACION!$L$1047)*LIQUIDACION!$D$1045/IF(AND(LIQUIDACION!$D$1044&gt;LIQUIDACION!$B$1046,LIQUIDACION!$B$1046&gt;LIQUIDACION!$D$1043),366,365)),0)</f>
        <v>0</v>
      </c>
      <c r="AV360" s="618">
        <f>IF(AV$12=TRUE,(($U360*LIQUIDACION!$L$1047)*LIQUIDACION!$D$1045/IF(AND(LIQUIDACION!$D$1044&gt;LIQUIDACION!$B$1046,LIQUIDACION!$B$1046&gt;LIQUIDACION!$D$1043),366,365)),0)</f>
        <v>0</v>
      </c>
      <c r="AW360" s="618">
        <f>IF(AW$12=TRUE,(($V360*LIQUIDACION!$L$1047)*LIQUIDACION!$D$1045/IF(AND(LIQUIDACION!$D$1044&gt;LIQUIDACION!$B$1046,LIQUIDACION!$B$1046&gt;LIQUIDACION!$D$1043),366,365)),0)</f>
        <v>0</v>
      </c>
      <c r="AX360" s="618">
        <f>IF(AX$12=TRUE,(($W360*LIQUIDACION!$L$1047)*LIQUIDACION!$D$1045/IF(AND(LIQUIDACION!$D$1044&gt;LIQUIDACION!$B$1046,LIQUIDACION!$B$1046&gt;LIQUIDACION!$D$1043),366,365)),0)</f>
        <v>0</v>
      </c>
    </row>
    <row r="361" spans="2:50" x14ac:dyDescent="0.25">
      <c r="B361" s="121">
        <v>349</v>
      </c>
      <c r="C361" s="125"/>
      <c r="D361" s="170"/>
      <c r="E361" s="170"/>
      <c r="F361" s="170"/>
      <c r="G361" s="170">
        <f t="shared" si="25"/>
        <v>0</v>
      </c>
      <c r="H361" s="170">
        <f t="shared" si="26"/>
        <v>0</v>
      </c>
      <c r="I361" s="170"/>
      <c r="J361" s="170"/>
      <c r="K361" s="170"/>
      <c r="L361" s="170"/>
      <c r="M361" s="170"/>
      <c r="N361" s="170"/>
      <c r="O361" s="170"/>
      <c r="P361" s="170"/>
      <c r="Q361" s="170"/>
      <c r="R361" s="170"/>
      <c r="S361" s="170"/>
      <c r="T361" s="170"/>
      <c r="U361" s="170"/>
      <c r="V361" s="170"/>
      <c r="W361" s="170"/>
      <c r="X361" s="170"/>
      <c r="Y361" s="170"/>
      <c r="Z361" s="170"/>
      <c r="AA361" s="170"/>
      <c r="AB361" s="415">
        <f t="shared" si="27"/>
        <v>0</v>
      </c>
      <c r="AC361" s="415">
        <f t="shared" si="28"/>
        <v>0</v>
      </c>
      <c r="AE361" s="618">
        <f>IF(AE$12=TRUE,(($D361*LIQUIDACION!$L$1046)*LIQUIDACION!$D$1045/IF(AND(LIQUIDACION!$D$1044&gt;LIQUIDACION!$B$1046,LIQUIDACION!$B$1046&gt;LIQUIDACION!$D$1043),366,365)),0)</f>
        <v>0</v>
      </c>
      <c r="AF361" s="618">
        <f>IF(AF$12=TRUE,(($E361*LIQUIDACION!$L$1046)*LIQUIDACION!$D$1045/IF(AND(LIQUIDACION!$D$1044&gt;LIQUIDACION!$B$1046,LIQUIDACION!$B$1046&gt;LIQUIDACION!$D$1043),366,365)),0)</f>
        <v>0</v>
      </c>
      <c r="AG361" s="618">
        <f>IF(AG$12=TRUE,(($F361*LIQUIDACION!$L$1046)*LIQUIDACION!$D$1045/IF(AND(LIQUIDACION!$D$1044&gt;LIQUIDACION!$B$1046,LIQUIDACION!$B$1046&gt;LIQUIDACION!$D$1043),366,365)),0)</f>
        <v>0</v>
      </c>
      <c r="AH361" s="618">
        <f>IF(AH$12=TRUE,(($G361*LIQUIDACION!$L$1046)*LIQUIDACION!$D$1045/IF(AND(LIQUIDACION!$D$1044&gt;LIQUIDACION!$B$1046,LIQUIDACION!$B$1046&gt;LIQUIDACION!$D$1043),366,365)),0)</f>
        <v>0</v>
      </c>
      <c r="AI361" s="618">
        <f>IF(AI$12=TRUE,(($H361*LIQUIDACION!$L$1047)*LIQUIDACION!$D$1045/IF(AND(LIQUIDACION!$D$1044&gt;LIQUIDACION!$B$1046,LIQUIDACION!$B$1046&gt;LIQUIDACION!$D$1043),366,365)),0)</f>
        <v>0</v>
      </c>
      <c r="AJ361" s="618">
        <f>IF(AJ$12=TRUE,(($I361*LIQUIDACION!$L$1047)*LIQUIDACION!$D$1045/IF(AND(LIQUIDACION!$D$1044&gt;LIQUIDACION!$B$1046,LIQUIDACION!$B$1046&gt;LIQUIDACION!$D$1043),366,365)),0)</f>
        <v>0</v>
      </c>
      <c r="AK361" s="618">
        <f>IF(AK$12=TRUE,(($J361*LIQUIDACION!$L$1047)*LIQUIDACION!$D$1045/IF(AND(LIQUIDACION!$D$1044&gt;LIQUIDACION!$B$1046,LIQUIDACION!$B$1046&gt;LIQUIDACION!$D$1043),366,365)),0)</f>
        <v>0</v>
      </c>
      <c r="AL361" s="618">
        <f>IF(AL$12=TRUE,(($K361*LIQUIDACION!$L$1047)*LIQUIDACION!$D$1045/IF(AND(LIQUIDACION!$D$1044&gt;LIQUIDACION!$B$1046,LIQUIDACION!$B$1046&gt;LIQUIDACION!$D$1043),366,365)),0)</f>
        <v>0</v>
      </c>
      <c r="AM361" s="618">
        <f>IF(AM$12=TRUE,(($L361*LIQUIDACION!$L$1047)*LIQUIDACION!$D$1045/IF(AND(LIQUIDACION!$D$1044&gt;LIQUIDACION!$B$1046,LIQUIDACION!$B$1046&gt;LIQUIDACION!$D$1043),366,365)),0)</f>
        <v>0</v>
      </c>
      <c r="AN361" s="618">
        <f>IF(AN$12=TRUE,(($M361*LIQUIDACION!$L$1047)*LIQUIDACION!$D$1045/IF(AND(LIQUIDACION!$D$1044&gt;LIQUIDACION!$B$1046,LIQUIDACION!$B$1046&gt;LIQUIDACION!$D$1043),366,365)),0)</f>
        <v>0</v>
      </c>
      <c r="AO361" s="618">
        <f>IF(AO$12=TRUE,(($N361*LIQUIDACION!$L$1047)*LIQUIDACION!$D$1045/IF(AND(LIQUIDACION!$D$1044&gt;LIQUIDACION!$B$1046,LIQUIDACION!$B$1046&gt;LIQUIDACION!$D$1043),366,365)),0)</f>
        <v>0</v>
      </c>
      <c r="AP361" s="618">
        <f>IF(AP$12=TRUE,(($O361*LIQUIDACION!$L$1047)*LIQUIDACION!$D$1045/IF(AND(LIQUIDACION!$D$1044&gt;LIQUIDACION!$B$1046,LIQUIDACION!$B$1046&gt;LIQUIDACION!$D$1043),366,365)),0)</f>
        <v>0</v>
      </c>
      <c r="AQ361" s="618">
        <f>IF(AQ$12=TRUE,(($P361*LIQUIDACION!$L$1047)*LIQUIDACION!$D$1045/IF(AND(LIQUIDACION!$D$1044&gt;LIQUIDACION!$B$1046,LIQUIDACION!$B$1046&gt;LIQUIDACION!$D$1043),366,365)),0)</f>
        <v>0</v>
      </c>
      <c r="AR361" s="618">
        <f>IF(AR$12=TRUE,(($Q361*LIQUIDACION!$L$1047)*LIQUIDACION!$D$1045/IF(AND(LIQUIDACION!$D$1044&gt;LIQUIDACION!$B$1046,LIQUIDACION!$B$1046&gt;LIQUIDACION!$D$1043),366,365)),0)</f>
        <v>0</v>
      </c>
      <c r="AS361" s="618">
        <f>IF(AS$12=TRUE,(($R361*LIQUIDACION!$L$1047)*LIQUIDACION!$D$1045/IF(AND(LIQUIDACION!$D$1044&gt;LIQUIDACION!$B$1046,LIQUIDACION!$B$1046&gt;LIQUIDACION!$D$1043),366,365)),0)</f>
        <v>0</v>
      </c>
      <c r="AT361" s="618">
        <f>IF(AT$12=TRUE,(($S361*LIQUIDACION!$L$1047)*LIQUIDACION!$D$1045/IF(AND(LIQUIDACION!$D$1044&gt;LIQUIDACION!$B$1046,LIQUIDACION!$B$1046&gt;LIQUIDACION!$D$1043),366,365)),0)</f>
        <v>0</v>
      </c>
      <c r="AU361" s="618">
        <f>IF(AU$12=TRUE,(($T361*LIQUIDACION!$L$1047)*LIQUIDACION!$D$1045/IF(AND(LIQUIDACION!$D$1044&gt;LIQUIDACION!$B$1046,LIQUIDACION!$B$1046&gt;LIQUIDACION!$D$1043),366,365)),0)</f>
        <v>0</v>
      </c>
      <c r="AV361" s="618">
        <f>IF(AV$12=TRUE,(($U361*LIQUIDACION!$L$1047)*LIQUIDACION!$D$1045/IF(AND(LIQUIDACION!$D$1044&gt;LIQUIDACION!$B$1046,LIQUIDACION!$B$1046&gt;LIQUIDACION!$D$1043),366,365)),0)</f>
        <v>0</v>
      </c>
      <c r="AW361" s="618">
        <f>IF(AW$12=TRUE,(($V361*LIQUIDACION!$L$1047)*LIQUIDACION!$D$1045/IF(AND(LIQUIDACION!$D$1044&gt;LIQUIDACION!$B$1046,LIQUIDACION!$B$1046&gt;LIQUIDACION!$D$1043),366,365)),0)</f>
        <v>0</v>
      </c>
      <c r="AX361" s="618">
        <f>IF(AX$12=TRUE,(($W361*LIQUIDACION!$L$1047)*LIQUIDACION!$D$1045/IF(AND(LIQUIDACION!$D$1044&gt;LIQUIDACION!$B$1046,LIQUIDACION!$B$1046&gt;LIQUIDACION!$D$1043),366,365)),0)</f>
        <v>0</v>
      </c>
    </row>
    <row r="362" spans="2:50" x14ac:dyDescent="0.25">
      <c r="B362" s="123">
        <v>350</v>
      </c>
      <c r="C362" s="125"/>
      <c r="D362" s="170"/>
      <c r="E362" s="170"/>
      <c r="F362" s="170"/>
      <c r="G362" s="170">
        <f t="shared" si="25"/>
        <v>0</v>
      </c>
      <c r="H362" s="170">
        <f t="shared" si="26"/>
        <v>0</v>
      </c>
      <c r="I362" s="170"/>
      <c r="J362" s="170"/>
      <c r="K362" s="170"/>
      <c r="L362" s="170"/>
      <c r="M362" s="170"/>
      <c r="N362" s="170"/>
      <c r="O362" s="170"/>
      <c r="P362" s="170"/>
      <c r="Q362" s="170"/>
      <c r="R362" s="170"/>
      <c r="S362" s="170"/>
      <c r="T362" s="170"/>
      <c r="U362" s="170"/>
      <c r="V362" s="170"/>
      <c r="W362" s="170"/>
      <c r="X362" s="170"/>
      <c r="Y362" s="170"/>
      <c r="Z362" s="170"/>
      <c r="AA362" s="170"/>
      <c r="AB362" s="415">
        <f t="shared" si="27"/>
        <v>0</v>
      </c>
      <c r="AC362" s="415">
        <f t="shared" si="28"/>
        <v>0</v>
      </c>
      <c r="AE362" s="618">
        <f>IF(AE$12=TRUE,(($D362*LIQUIDACION!$L$1046)*LIQUIDACION!$D$1045/IF(AND(LIQUIDACION!$D$1044&gt;LIQUIDACION!$B$1046,LIQUIDACION!$B$1046&gt;LIQUIDACION!$D$1043),366,365)),0)</f>
        <v>0</v>
      </c>
      <c r="AF362" s="618">
        <f>IF(AF$12=TRUE,(($E362*LIQUIDACION!$L$1046)*LIQUIDACION!$D$1045/IF(AND(LIQUIDACION!$D$1044&gt;LIQUIDACION!$B$1046,LIQUIDACION!$B$1046&gt;LIQUIDACION!$D$1043),366,365)),0)</f>
        <v>0</v>
      </c>
      <c r="AG362" s="618">
        <f>IF(AG$12=TRUE,(($F362*LIQUIDACION!$L$1046)*LIQUIDACION!$D$1045/IF(AND(LIQUIDACION!$D$1044&gt;LIQUIDACION!$B$1046,LIQUIDACION!$B$1046&gt;LIQUIDACION!$D$1043),366,365)),0)</f>
        <v>0</v>
      </c>
      <c r="AH362" s="618">
        <f>IF(AH$12=TRUE,(($G362*LIQUIDACION!$L$1046)*LIQUIDACION!$D$1045/IF(AND(LIQUIDACION!$D$1044&gt;LIQUIDACION!$B$1046,LIQUIDACION!$B$1046&gt;LIQUIDACION!$D$1043),366,365)),0)</f>
        <v>0</v>
      </c>
      <c r="AI362" s="618">
        <f>IF(AI$12=TRUE,(($H362*LIQUIDACION!$L$1047)*LIQUIDACION!$D$1045/IF(AND(LIQUIDACION!$D$1044&gt;LIQUIDACION!$B$1046,LIQUIDACION!$B$1046&gt;LIQUIDACION!$D$1043),366,365)),0)</f>
        <v>0</v>
      </c>
      <c r="AJ362" s="618">
        <f>IF(AJ$12=TRUE,(($I362*LIQUIDACION!$L$1047)*LIQUIDACION!$D$1045/IF(AND(LIQUIDACION!$D$1044&gt;LIQUIDACION!$B$1046,LIQUIDACION!$B$1046&gt;LIQUIDACION!$D$1043),366,365)),0)</f>
        <v>0</v>
      </c>
      <c r="AK362" s="618">
        <f>IF(AK$12=TRUE,(($J362*LIQUIDACION!$L$1047)*LIQUIDACION!$D$1045/IF(AND(LIQUIDACION!$D$1044&gt;LIQUIDACION!$B$1046,LIQUIDACION!$B$1046&gt;LIQUIDACION!$D$1043),366,365)),0)</f>
        <v>0</v>
      </c>
      <c r="AL362" s="618">
        <f>IF(AL$12=TRUE,(($K362*LIQUIDACION!$L$1047)*LIQUIDACION!$D$1045/IF(AND(LIQUIDACION!$D$1044&gt;LIQUIDACION!$B$1046,LIQUIDACION!$B$1046&gt;LIQUIDACION!$D$1043),366,365)),0)</f>
        <v>0</v>
      </c>
      <c r="AM362" s="618">
        <f>IF(AM$12=TRUE,(($L362*LIQUIDACION!$L$1047)*LIQUIDACION!$D$1045/IF(AND(LIQUIDACION!$D$1044&gt;LIQUIDACION!$B$1046,LIQUIDACION!$B$1046&gt;LIQUIDACION!$D$1043),366,365)),0)</f>
        <v>0</v>
      </c>
      <c r="AN362" s="618">
        <f>IF(AN$12=TRUE,(($M362*LIQUIDACION!$L$1047)*LIQUIDACION!$D$1045/IF(AND(LIQUIDACION!$D$1044&gt;LIQUIDACION!$B$1046,LIQUIDACION!$B$1046&gt;LIQUIDACION!$D$1043),366,365)),0)</f>
        <v>0</v>
      </c>
      <c r="AO362" s="618">
        <f>IF(AO$12=TRUE,(($N362*LIQUIDACION!$L$1047)*LIQUIDACION!$D$1045/IF(AND(LIQUIDACION!$D$1044&gt;LIQUIDACION!$B$1046,LIQUIDACION!$B$1046&gt;LIQUIDACION!$D$1043),366,365)),0)</f>
        <v>0</v>
      </c>
      <c r="AP362" s="618">
        <f>IF(AP$12=TRUE,(($O362*LIQUIDACION!$L$1047)*LIQUIDACION!$D$1045/IF(AND(LIQUIDACION!$D$1044&gt;LIQUIDACION!$B$1046,LIQUIDACION!$B$1046&gt;LIQUIDACION!$D$1043),366,365)),0)</f>
        <v>0</v>
      </c>
      <c r="AQ362" s="618">
        <f>IF(AQ$12=TRUE,(($P362*LIQUIDACION!$L$1047)*LIQUIDACION!$D$1045/IF(AND(LIQUIDACION!$D$1044&gt;LIQUIDACION!$B$1046,LIQUIDACION!$B$1046&gt;LIQUIDACION!$D$1043),366,365)),0)</f>
        <v>0</v>
      </c>
      <c r="AR362" s="618">
        <f>IF(AR$12=TRUE,(($Q362*LIQUIDACION!$L$1047)*LIQUIDACION!$D$1045/IF(AND(LIQUIDACION!$D$1044&gt;LIQUIDACION!$B$1046,LIQUIDACION!$B$1046&gt;LIQUIDACION!$D$1043),366,365)),0)</f>
        <v>0</v>
      </c>
      <c r="AS362" s="618">
        <f>IF(AS$12=TRUE,(($R362*LIQUIDACION!$L$1047)*LIQUIDACION!$D$1045/IF(AND(LIQUIDACION!$D$1044&gt;LIQUIDACION!$B$1046,LIQUIDACION!$B$1046&gt;LIQUIDACION!$D$1043),366,365)),0)</f>
        <v>0</v>
      </c>
      <c r="AT362" s="618">
        <f>IF(AT$12=TRUE,(($S362*LIQUIDACION!$L$1047)*LIQUIDACION!$D$1045/IF(AND(LIQUIDACION!$D$1044&gt;LIQUIDACION!$B$1046,LIQUIDACION!$B$1046&gt;LIQUIDACION!$D$1043),366,365)),0)</f>
        <v>0</v>
      </c>
      <c r="AU362" s="618">
        <f>IF(AU$12=TRUE,(($T362*LIQUIDACION!$L$1047)*LIQUIDACION!$D$1045/IF(AND(LIQUIDACION!$D$1044&gt;LIQUIDACION!$B$1046,LIQUIDACION!$B$1046&gt;LIQUIDACION!$D$1043),366,365)),0)</f>
        <v>0</v>
      </c>
      <c r="AV362" s="618">
        <f>IF(AV$12=TRUE,(($U362*LIQUIDACION!$L$1047)*LIQUIDACION!$D$1045/IF(AND(LIQUIDACION!$D$1044&gt;LIQUIDACION!$B$1046,LIQUIDACION!$B$1046&gt;LIQUIDACION!$D$1043),366,365)),0)</f>
        <v>0</v>
      </c>
      <c r="AW362" s="618">
        <f>IF(AW$12=TRUE,(($V362*LIQUIDACION!$L$1047)*LIQUIDACION!$D$1045/IF(AND(LIQUIDACION!$D$1044&gt;LIQUIDACION!$B$1046,LIQUIDACION!$B$1046&gt;LIQUIDACION!$D$1043),366,365)),0)</f>
        <v>0</v>
      </c>
      <c r="AX362" s="618">
        <f>IF(AX$12=TRUE,(($W362*LIQUIDACION!$L$1047)*LIQUIDACION!$D$1045/IF(AND(LIQUIDACION!$D$1044&gt;LIQUIDACION!$B$1046,LIQUIDACION!$B$1046&gt;LIQUIDACION!$D$1043),366,365)),0)</f>
        <v>0</v>
      </c>
    </row>
    <row r="363" spans="2:50" x14ac:dyDescent="0.25">
      <c r="B363" s="121">
        <v>351</v>
      </c>
      <c r="C363" s="125"/>
      <c r="D363" s="170"/>
      <c r="E363" s="170"/>
      <c r="F363" s="170"/>
      <c r="G363" s="170">
        <f t="shared" si="25"/>
        <v>0</v>
      </c>
      <c r="H363" s="170">
        <f t="shared" si="26"/>
        <v>0</v>
      </c>
      <c r="I363" s="170"/>
      <c r="J363" s="170"/>
      <c r="K363" s="170"/>
      <c r="L363" s="170"/>
      <c r="M363" s="170"/>
      <c r="N363" s="170"/>
      <c r="O363" s="170"/>
      <c r="P363" s="170"/>
      <c r="Q363" s="170"/>
      <c r="R363" s="170"/>
      <c r="S363" s="170"/>
      <c r="T363" s="170"/>
      <c r="U363" s="170"/>
      <c r="V363" s="170"/>
      <c r="W363" s="170"/>
      <c r="X363" s="170"/>
      <c r="Y363" s="170"/>
      <c r="Z363" s="170"/>
      <c r="AA363" s="170"/>
      <c r="AB363" s="415">
        <f t="shared" si="27"/>
        <v>0</v>
      </c>
      <c r="AC363" s="415">
        <f t="shared" si="28"/>
        <v>0</v>
      </c>
      <c r="AE363" s="618">
        <f>IF(AE$12=TRUE,(($D363*LIQUIDACION!$L$1046)*LIQUIDACION!$D$1045/IF(AND(LIQUIDACION!$D$1044&gt;LIQUIDACION!$B$1046,LIQUIDACION!$B$1046&gt;LIQUIDACION!$D$1043),366,365)),0)</f>
        <v>0</v>
      </c>
      <c r="AF363" s="618">
        <f>IF(AF$12=TRUE,(($E363*LIQUIDACION!$L$1046)*LIQUIDACION!$D$1045/IF(AND(LIQUIDACION!$D$1044&gt;LIQUIDACION!$B$1046,LIQUIDACION!$B$1046&gt;LIQUIDACION!$D$1043),366,365)),0)</f>
        <v>0</v>
      </c>
      <c r="AG363" s="618">
        <f>IF(AG$12=TRUE,(($F363*LIQUIDACION!$L$1046)*LIQUIDACION!$D$1045/IF(AND(LIQUIDACION!$D$1044&gt;LIQUIDACION!$B$1046,LIQUIDACION!$B$1046&gt;LIQUIDACION!$D$1043),366,365)),0)</f>
        <v>0</v>
      </c>
      <c r="AH363" s="618">
        <f>IF(AH$12=TRUE,(($G363*LIQUIDACION!$L$1046)*LIQUIDACION!$D$1045/IF(AND(LIQUIDACION!$D$1044&gt;LIQUIDACION!$B$1046,LIQUIDACION!$B$1046&gt;LIQUIDACION!$D$1043),366,365)),0)</f>
        <v>0</v>
      </c>
      <c r="AI363" s="618">
        <f>IF(AI$12=TRUE,(($H363*LIQUIDACION!$L$1047)*LIQUIDACION!$D$1045/IF(AND(LIQUIDACION!$D$1044&gt;LIQUIDACION!$B$1046,LIQUIDACION!$B$1046&gt;LIQUIDACION!$D$1043),366,365)),0)</f>
        <v>0</v>
      </c>
      <c r="AJ363" s="618">
        <f>IF(AJ$12=TRUE,(($I363*LIQUIDACION!$L$1047)*LIQUIDACION!$D$1045/IF(AND(LIQUIDACION!$D$1044&gt;LIQUIDACION!$B$1046,LIQUIDACION!$B$1046&gt;LIQUIDACION!$D$1043),366,365)),0)</f>
        <v>0</v>
      </c>
      <c r="AK363" s="618">
        <f>IF(AK$12=TRUE,(($J363*LIQUIDACION!$L$1047)*LIQUIDACION!$D$1045/IF(AND(LIQUIDACION!$D$1044&gt;LIQUIDACION!$B$1046,LIQUIDACION!$B$1046&gt;LIQUIDACION!$D$1043),366,365)),0)</f>
        <v>0</v>
      </c>
      <c r="AL363" s="618">
        <f>IF(AL$12=TRUE,(($K363*LIQUIDACION!$L$1047)*LIQUIDACION!$D$1045/IF(AND(LIQUIDACION!$D$1044&gt;LIQUIDACION!$B$1046,LIQUIDACION!$B$1046&gt;LIQUIDACION!$D$1043),366,365)),0)</f>
        <v>0</v>
      </c>
      <c r="AM363" s="618">
        <f>IF(AM$12=TRUE,(($L363*LIQUIDACION!$L$1047)*LIQUIDACION!$D$1045/IF(AND(LIQUIDACION!$D$1044&gt;LIQUIDACION!$B$1046,LIQUIDACION!$B$1046&gt;LIQUIDACION!$D$1043),366,365)),0)</f>
        <v>0</v>
      </c>
      <c r="AN363" s="618">
        <f>IF(AN$12=TRUE,(($M363*LIQUIDACION!$L$1047)*LIQUIDACION!$D$1045/IF(AND(LIQUIDACION!$D$1044&gt;LIQUIDACION!$B$1046,LIQUIDACION!$B$1046&gt;LIQUIDACION!$D$1043),366,365)),0)</f>
        <v>0</v>
      </c>
      <c r="AO363" s="618">
        <f>IF(AO$12=TRUE,(($N363*LIQUIDACION!$L$1047)*LIQUIDACION!$D$1045/IF(AND(LIQUIDACION!$D$1044&gt;LIQUIDACION!$B$1046,LIQUIDACION!$B$1046&gt;LIQUIDACION!$D$1043),366,365)),0)</f>
        <v>0</v>
      </c>
      <c r="AP363" s="618">
        <f>IF(AP$12=TRUE,(($O363*LIQUIDACION!$L$1047)*LIQUIDACION!$D$1045/IF(AND(LIQUIDACION!$D$1044&gt;LIQUIDACION!$B$1046,LIQUIDACION!$B$1046&gt;LIQUIDACION!$D$1043),366,365)),0)</f>
        <v>0</v>
      </c>
      <c r="AQ363" s="618">
        <f>IF(AQ$12=TRUE,(($P363*LIQUIDACION!$L$1047)*LIQUIDACION!$D$1045/IF(AND(LIQUIDACION!$D$1044&gt;LIQUIDACION!$B$1046,LIQUIDACION!$B$1046&gt;LIQUIDACION!$D$1043),366,365)),0)</f>
        <v>0</v>
      </c>
      <c r="AR363" s="618">
        <f>IF(AR$12=TRUE,(($Q363*LIQUIDACION!$L$1047)*LIQUIDACION!$D$1045/IF(AND(LIQUIDACION!$D$1044&gt;LIQUIDACION!$B$1046,LIQUIDACION!$B$1046&gt;LIQUIDACION!$D$1043),366,365)),0)</f>
        <v>0</v>
      </c>
      <c r="AS363" s="618">
        <f>IF(AS$12=TRUE,(($R363*LIQUIDACION!$L$1047)*LIQUIDACION!$D$1045/IF(AND(LIQUIDACION!$D$1044&gt;LIQUIDACION!$B$1046,LIQUIDACION!$B$1046&gt;LIQUIDACION!$D$1043),366,365)),0)</f>
        <v>0</v>
      </c>
      <c r="AT363" s="618">
        <f>IF(AT$12=TRUE,(($S363*LIQUIDACION!$L$1047)*LIQUIDACION!$D$1045/IF(AND(LIQUIDACION!$D$1044&gt;LIQUIDACION!$B$1046,LIQUIDACION!$B$1046&gt;LIQUIDACION!$D$1043),366,365)),0)</f>
        <v>0</v>
      </c>
      <c r="AU363" s="618">
        <f>IF(AU$12=TRUE,(($T363*LIQUIDACION!$L$1047)*LIQUIDACION!$D$1045/IF(AND(LIQUIDACION!$D$1044&gt;LIQUIDACION!$B$1046,LIQUIDACION!$B$1046&gt;LIQUIDACION!$D$1043),366,365)),0)</f>
        <v>0</v>
      </c>
      <c r="AV363" s="618">
        <f>IF(AV$12=TRUE,(($U363*LIQUIDACION!$L$1047)*LIQUIDACION!$D$1045/IF(AND(LIQUIDACION!$D$1044&gt;LIQUIDACION!$B$1046,LIQUIDACION!$B$1046&gt;LIQUIDACION!$D$1043),366,365)),0)</f>
        <v>0</v>
      </c>
      <c r="AW363" s="618">
        <f>IF(AW$12=TRUE,(($V363*LIQUIDACION!$L$1047)*LIQUIDACION!$D$1045/IF(AND(LIQUIDACION!$D$1044&gt;LIQUIDACION!$B$1046,LIQUIDACION!$B$1046&gt;LIQUIDACION!$D$1043),366,365)),0)</f>
        <v>0</v>
      </c>
      <c r="AX363" s="618">
        <f>IF(AX$12=TRUE,(($W363*LIQUIDACION!$L$1047)*LIQUIDACION!$D$1045/IF(AND(LIQUIDACION!$D$1044&gt;LIQUIDACION!$B$1046,LIQUIDACION!$B$1046&gt;LIQUIDACION!$D$1043),366,365)),0)</f>
        <v>0</v>
      </c>
    </row>
    <row r="364" spans="2:50" x14ac:dyDescent="0.25">
      <c r="B364" s="123">
        <v>352</v>
      </c>
      <c r="C364" s="125"/>
      <c r="D364" s="170"/>
      <c r="E364" s="170"/>
      <c r="F364" s="170"/>
      <c r="G364" s="170">
        <f t="shared" si="25"/>
        <v>0</v>
      </c>
      <c r="H364" s="170">
        <f t="shared" si="26"/>
        <v>0</v>
      </c>
      <c r="I364" s="170"/>
      <c r="J364" s="170"/>
      <c r="K364" s="170"/>
      <c r="L364" s="170"/>
      <c r="M364" s="170"/>
      <c r="N364" s="170"/>
      <c r="O364" s="170"/>
      <c r="P364" s="170"/>
      <c r="Q364" s="170"/>
      <c r="R364" s="170"/>
      <c r="S364" s="170"/>
      <c r="T364" s="170"/>
      <c r="U364" s="170"/>
      <c r="V364" s="170"/>
      <c r="W364" s="170"/>
      <c r="X364" s="170"/>
      <c r="Y364" s="170"/>
      <c r="Z364" s="170"/>
      <c r="AA364" s="170"/>
      <c r="AB364" s="415">
        <f t="shared" si="27"/>
        <v>0</v>
      </c>
      <c r="AC364" s="415">
        <f t="shared" si="28"/>
        <v>0</v>
      </c>
      <c r="AE364" s="618">
        <f>IF(AE$12=TRUE,(($D364*LIQUIDACION!$L$1046)*LIQUIDACION!$D$1045/IF(AND(LIQUIDACION!$D$1044&gt;LIQUIDACION!$B$1046,LIQUIDACION!$B$1046&gt;LIQUIDACION!$D$1043),366,365)),0)</f>
        <v>0</v>
      </c>
      <c r="AF364" s="618">
        <f>IF(AF$12=TRUE,(($E364*LIQUIDACION!$L$1046)*LIQUIDACION!$D$1045/IF(AND(LIQUIDACION!$D$1044&gt;LIQUIDACION!$B$1046,LIQUIDACION!$B$1046&gt;LIQUIDACION!$D$1043),366,365)),0)</f>
        <v>0</v>
      </c>
      <c r="AG364" s="618">
        <f>IF(AG$12=TRUE,(($F364*LIQUIDACION!$L$1046)*LIQUIDACION!$D$1045/IF(AND(LIQUIDACION!$D$1044&gt;LIQUIDACION!$B$1046,LIQUIDACION!$B$1046&gt;LIQUIDACION!$D$1043),366,365)),0)</f>
        <v>0</v>
      </c>
      <c r="AH364" s="618">
        <f>IF(AH$12=TRUE,(($G364*LIQUIDACION!$L$1046)*LIQUIDACION!$D$1045/IF(AND(LIQUIDACION!$D$1044&gt;LIQUIDACION!$B$1046,LIQUIDACION!$B$1046&gt;LIQUIDACION!$D$1043),366,365)),0)</f>
        <v>0</v>
      </c>
      <c r="AI364" s="618">
        <f>IF(AI$12=TRUE,(($H364*LIQUIDACION!$L$1047)*LIQUIDACION!$D$1045/IF(AND(LIQUIDACION!$D$1044&gt;LIQUIDACION!$B$1046,LIQUIDACION!$B$1046&gt;LIQUIDACION!$D$1043),366,365)),0)</f>
        <v>0</v>
      </c>
      <c r="AJ364" s="618">
        <f>IF(AJ$12=TRUE,(($I364*LIQUIDACION!$L$1047)*LIQUIDACION!$D$1045/IF(AND(LIQUIDACION!$D$1044&gt;LIQUIDACION!$B$1046,LIQUIDACION!$B$1046&gt;LIQUIDACION!$D$1043),366,365)),0)</f>
        <v>0</v>
      </c>
      <c r="AK364" s="618">
        <f>IF(AK$12=TRUE,(($J364*LIQUIDACION!$L$1047)*LIQUIDACION!$D$1045/IF(AND(LIQUIDACION!$D$1044&gt;LIQUIDACION!$B$1046,LIQUIDACION!$B$1046&gt;LIQUIDACION!$D$1043),366,365)),0)</f>
        <v>0</v>
      </c>
      <c r="AL364" s="618">
        <f>IF(AL$12=TRUE,(($K364*LIQUIDACION!$L$1047)*LIQUIDACION!$D$1045/IF(AND(LIQUIDACION!$D$1044&gt;LIQUIDACION!$B$1046,LIQUIDACION!$B$1046&gt;LIQUIDACION!$D$1043),366,365)),0)</f>
        <v>0</v>
      </c>
      <c r="AM364" s="618">
        <f>IF(AM$12=TRUE,(($L364*LIQUIDACION!$L$1047)*LIQUIDACION!$D$1045/IF(AND(LIQUIDACION!$D$1044&gt;LIQUIDACION!$B$1046,LIQUIDACION!$B$1046&gt;LIQUIDACION!$D$1043),366,365)),0)</f>
        <v>0</v>
      </c>
      <c r="AN364" s="618">
        <f>IF(AN$12=TRUE,(($M364*LIQUIDACION!$L$1047)*LIQUIDACION!$D$1045/IF(AND(LIQUIDACION!$D$1044&gt;LIQUIDACION!$B$1046,LIQUIDACION!$B$1046&gt;LIQUIDACION!$D$1043),366,365)),0)</f>
        <v>0</v>
      </c>
      <c r="AO364" s="618">
        <f>IF(AO$12=TRUE,(($N364*LIQUIDACION!$L$1047)*LIQUIDACION!$D$1045/IF(AND(LIQUIDACION!$D$1044&gt;LIQUIDACION!$B$1046,LIQUIDACION!$B$1046&gt;LIQUIDACION!$D$1043),366,365)),0)</f>
        <v>0</v>
      </c>
      <c r="AP364" s="618">
        <f>IF(AP$12=TRUE,(($O364*LIQUIDACION!$L$1047)*LIQUIDACION!$D$1045/IF(AND(LIQUIDACION!$D$1044&gt;LIQUIDACION!$B$1046,LIQUIDACION!$B$1046&gt;LIQUIDACION!$D$1043),366,365)),0)</f>
        <v>0</v>
      </c>
      <c r="AQ364" s="618">
        <f>IF(AQ$12=TRUE,(($P364*LIQUIDACION!$L$1047)*LIQUIDACION!$D$1045/IF(AND(LIQUIDACION!$D$1044&gt;LIQUIDACION!$B$1046,LIQUIDACION!$B$1046&gt;LIQUIDACION!$D$1043),366,365)),0)</f>
        <v>0</v>
      </c>
      <c r="AR364" s="618">
        <f>IF(AR$12=TRUE,(($Q364*LIQUIDACION!$L$1047)*LIQUIDACION!$D$1045/IF(AND(LIQUIDACION!$D$1044&gt;LIQUIDACION!$B$1046,LIQUIDACION!$B$1046&gt;LIQUIDACION!$D$1043),366,365)),0)</f>
        <v>0</v>
      </c>
      <c r="AS364" s="618">
        <f>IF(AS$12=TRUE,(($R364*LIQUIDACION!$L$1047)*LIQUIDACION!$D$1045/IF(AND(LIQUIDACION!$D$1044&gt;LIQUIDACION!$B$1046,LIQUIDACION!$B$1046&gt;LIQUIDACION!$D$1043),366,365)),0)</f>
        <v>0</v>
      </c>
      <c r="AT364" s="618">
        <f>IF(AT$12=TRUE,(($S364*LIQUIDACION!$L$1047)*LIQUIDACION!$D$1045/IF(AND(LIQUIDACION!$D$1044&gt;LIQUIDACION!$B$1046,LIQUIDACION!$B$1046&gt;LIQUIDACION!$D$1043),366,365)),0)</f>
        <v>0</v>
      </c>
      <c r="AU364" s="618">
        <f>IF(AU$12=TRUE,(($T364*LIQUIDACION!$L$1047)*LIQUIDACION!$D$1045/IF(AND(LIQUIDACION!$D$1044&gt;LIQUIDACION!$B$1046,LIQUIDACION!$B$1046&gt;LIQUIDACION!$D$1043),366,365)),0)</f>
        <v>0</v>
      </c>
      <c r="AV364" s="618">
        <f>IF(AV$12=TRUE,(($U364*LIQUIDACION!$L$1047)*LIQUIDACION!$D$1045/IF(AND(LIQUIDACION!$D$1044&gt;LIQUIDACION!$B$1046,LIQUIDACION!$B$1046&gt;LIQUIDACION!$D$1043),366,365)),0)</f>
        <v>0</v>
      </c>
      <c r="AW364" s="618">
        <f>IF(AW$12=TRUE,(($V364*LIQUIDACION!$L$1047)*LIQUIDACION!$D$1045/IF(AND(LIQUIDACION!$D$1044&gt;LIQUIDACION!$B$1046,LIQUIDACION!$B$1046&gt;LIQUIDACION!$D$1043),366,365)),0)</f>
        <v>0</v>
      </c>
      <c r="AX364" s="618">
        <f>IF(AX$12=TRUE,(($W364*LIQUIDACION!$L$1047)*LIQUIDACION!$D$1045/IF(AND(LIQUIDACION!$D$1044&gt;LIQUIDACION!$B$1046,LIQUIDACION!$B$1046&gt;LIQUIDACION!$D$1043),366,365)),0)</f>
        <v>0</v>
      </c>
    </row>
    <row r="365" spans="2:50" x14ac:dyDescent="0.25">
      <c r="B365" s="121">
        <v>353</v>
      </c>
      <c r="C365" s="125"/>
      <c r="D365" s="170"/>
      <c r="E365" s="170"/>
      <c r="F365" s="170"/>
      <c r="G365" s="170">
        <f t="shared" si="25"/>
        <v>0</v>
      </c>
      <c r="H365" s="170">
        <f t="shared" si="26"/>
        <v>0</v>
      </c>
      <c r="I365" s="170"/>
      <c r="J365" s="170"/>
      <c r="K365" s="170"/>
      <c r="L365" s="170"/>
      <c r="M365" s="170"/>
      <c r="N365" s="170"/>
      <c r="O365" s="170"/>
      <c r="P365" s="170"/>
      <c r="Q365" s="170"/>
      <c r="R365" s="170"/>
      <c r="S365" s="170"/>
      <c r="T365" s="170"/>
      <c r="U365" s="170"/>
      <c r="V365" s="170"/>
      <c r="W365" s="170"/>
      <c r="X365" s="170"/>
      <c r="Y365" s="170"/>
      <c r="Z365" s="170"/>
      <c r="AA365" s="170"/>
      <c r="AB365" s="415">
        <f t="shared" si="27"/>
        <v>0</v>
      </c>
      <c r="AC365" s="415">
        <f t="shared" si="28"/>
        <v>0</v>
      </c>
      <c r="AE365" s="618">
        <f>IF(AE$12=TRUE,(($D365*LIQUIDACION!$L$1046)*LIQUIDACION!$D$1045/IF(AND(LIQUIDACION!$D$1044&gt;LIQUIDACION!$B$1046,LIQUIDACION!$B$1046&gt;LIQUIDACION!$D$1043),366,365)),0)</f>
        <v>0</v>
      </c>
      <c r="AF365" s="618">
        <f>IF(AF$12=TRUE,(($E365*LIQUIDACION!$L$1046)*LIQUIDACION!$D$1045/IF(AND(LIQUIDACION!$D$1044&gt;LIQUIDACION!$B$1046,LIQUIDACION!$B$1046&gt;LIQUIDACION!$D$1043),366,365)),0)</f>
        <v>0</v>
      </c>
      <c r="AG365" s="618">
        <f>IF(AG$12=TRUE,(($F365*LIQUIDACION!$L$1046)*LIQUIDACION!$D$1045/IF(AND(LIQUIDACION!$D$1044&gt;LIQUIDACION!$B$1046,LIQUIDACION!$B$1046&gt;LIQUIDACION!$D$1043),366,365)),0)</f>
        <v>0</v>
      </c>
      <c r="AH365" s="618">
        <f>IF(AH$12=TRUE,(($G365*LIQUIDACION!$L$1046)*LIQUIDACION!$D$1045/IF(AND(LIQUIDACION!$D$1044&gt;LIQUIDACION!$B$1046,LIQUIDACION!$B$1046&gt;LIQUIDACION!$D$1043),366,365)),0)</f>
        <v>0</v>
      </c>
      <c r="AI365" s="618">
        <f>IF(AI$12=TRUE,(($H365*LIQUIDACION!$L$1047)*LIQUIDACION!$D$1045/IF(AND(LIQUIDACION!$D$1044&gt;LIQUIDACION!$B$1046,LIQUIDACION!$B$1046&gt;LIQUIDACION!$D$1043),366,365)),0)</f>
        <v>0</v>
      </c>
      <c r="AJ365" s="618">
        <f>IF(AJ$12=TRUE,(($I365*LIQUIDACION!$L$1047)*LIQUIDACION!$D$1045/IF(AND(LIQUIDACION!$D$1044&gt;LIQUIDACION!$B$1046,LIQUIDACION!$B$1046&gt;LIQUIDACION!$D$1043),366,365)),0)</f>
        <v>0</v>
      </c>
      <c r="AK365" s="618">
        <f>IF(AK$12=TRUE,(($J365*LIQUIDACION!$L$1047)*LIQUIDACION!$D$1045/IF(AND(LIQUIDACION!$D$1044&gt;LIQUIDACION!$B$1046,LIQUIDACION!$B$1046&gt;LIQUIDACION!$D$1043),366,365)),0)</f>
        <v>0</v>
      </c>
      <c r="AL365" s="618">
        <f>IF(AL$12=TRUE,(($K365*LIQUIDACION!$L$1047)*LIQUIDACION!$D$1045/IF(AND(LIQUIDACION!$D$1044&gt;LIQUIDACION!$B$1046,LIQUIDACION!$B$1046&gt;LIQUIDACION!$D$1043),366,365)),0)</f>
        <v>0</v>
      </c>
      <c r="AM365" s="618">
        <f>IF(AM$12=TRUE,(($L365*LIQUIDACION!$L$1047)*LIQUIDACION!$D$1045/IF(AND(LIQUIDACION!$D$1044&gt;LIQUIDACION!$B$1046,LIQUIDACION!$B$1046&gt;LIQUIDACION!$D$1043),366,365)),0)</f>
        <v>0</v>
      </c>
      <c r="AN365" s="618">
        <f>IF(AN$12=TRUE,(($M365*LIQUIDACION!$L$1047)*LIQUIDACION!$D$1045/IF(AND(LIQUIDACION!$D$1044&gt;LIQUIDACION!$B$1046,LIQUIDACION!$B$1046&gt;LIQUIDACION!$D$1043),366,365)),0)</f>
        <v>0</v>
      </c>
      <c r="AO365" s="618">
        <f>IF(AO$12=TRUE,(($N365*LIQUIDACION!$L$1047)*LIQUIDACION!$D$1045/IF(AND(LIQUIDACION!$D$1044&gt;LIQUIDACION!$B$1046,LIQUIDACION!$B$1046&gt;LIQUIDACION!$D$1043),366,365)),0)</f>
        <v>0</v>
      </c>
      <c r="AP365" s="618">
        <f>IF(AP$12=TRUE,(($O365*LIQUIDACION!$L$1047)*LIQUIDACION!$D$1045/IF(AND(LIQUIDACION!$D$1044&gt;LIQUIDACION!$B$1046,LIQUIDACION!$B$1046&gt;LIQUIDACION!$D$1043),366,365)),0)</f>
        <v>0</v>
      </c>
      <c r="AQ365" s="618">
        <f>IF(AQ$12=TRUE,(($P365*LIQUIDACION!$L$1047)*LIQUIDACION!$D$1045/IF(AND(LIQUIDACION!$D$1044&gt;LIQUIDACION!$B$1046,LIQUIDACION!$B$1046&gt;LIQUIDACION!$D$1043),366,365)),0)</f>
        <v>0</v>
      </c>
      <c r="AR365" s="618">
        <f>IF(AR$12=TRUE,(($Q365*LIQUIDACION!$L$1047)*LIQUIDACION!$D$1045/IF(AND(LIQUIDACION!$D$1044&gt;LIQUIDACION!$B$1046,LIQUIDACION!$B$1046&gt;LIQUIDACION!$D$1043),366,365)),0)</f>
        <v>0</v>
      </c>
      <c r="AS365" s="618">
        <f>IF(AS$12=TRUE,(($R365*LIQUIDACION!$L$1047)*LIQUIDACION!$D$1045/IF(AND(LIQUIDACION!$D$1044&gt;LIQUIDACION!$B$1046,LIQUIDACION!$B$1046&gt;LIQUIDACION!$D$1043),366,365)),0)</f>
        <v>0</v>
      </c>
      <c r="AT365" s="618">
        <f>IF(AT$12=TRUE,(($S365*LIQUIDACION!$L$1047)*LIQUIDACION!$D$1045/IF(AND(LIQUIDACION!$D$1044&gt;LIQUIDACION!$B$1046,LIQUIDACION!$B$1046&gt;LIQUIDACION!$D$1043),366,365)),0)</f>
        <v>0</v>
      </c>
      <c r="AU365" s="618">
        <f>IF(AU$12=TRUE,(($T365*LIQUIDACION!$L$1047)*LIQUIDACION!$D$1045/IF(AND(LIQUIDACION!$D$1044&gt;LIQUIDACION!$B$1046,LIQUIDACION!$B$1046&gt;LIQUIDACION!$D$1043),366,365)),0)</f>
        <v>0</v>
      </c>
      <c r="AV365" s="618">
        <f>IF(AV$12=TRUE,(($U365*LIQUIDACION!$L$1047)*LIQUIDACION!$D$1045/IF(AND(LIQUIDACION!$D$1044&gt;LIQUIDACION!$B$1046,LIQUIDACION!$B$1046&gt;LIQUIDACION!$D$1043),366,365)),0)</f>
        <v>0</v>
      </c>
      <c r="AW365" s="618">
        <f>IF(AW$12=TRUE,(($V365*LIQUIDACION!$L$1047)*LIQUIDACION!$D$1045/IF(AND(LIQUIDACION!$D$1044&gt;LIQUIDACION!$B$1046,LIQUIDACION!$B$1046&gt;LIQUIDACION!$D$1043),366,365)),0)</f>
        <v>0</v>
      </c>
      <c r="AX365" s="618">
        <f>IF(AX$12=TRUE,(($W365*LIQUIDACION!$L$1047)*LIQUIDACION!$D$1045/IF(AND(LIQUIDACION!$D$1044&gt;LIQUIDACION!$B$1046,LIQUIDACION!$B$1046&gt;LIQUIDACION!$D$1043),366,365)),0)</f>
        <v>0</v>
      </c>
    </row>
    <row r="366" spans="2:50" x14ac:dyDescent="0.25">
      <c r="B366" s="123">
        <v>354</v>
      </c>
      <c r="C366" s="125"/>
      <c r="D366" s="170"/>
      <c r="E366" s="170"/>
      <c r="F366" s="170"/>
      <c r="G366" s="170">
        <f t="shared" si="25"/>
        <v>0</v>
      </c>
      <c r="H366" s="170">
        <f t="shared" si="26"/>
        <v>0</v>
      </c>
      <c r="I366" s="170"/>
      <c r="J366" s="170"/>
      <c r="K366" s="170"/>
      <c r="L366" s="170"/>
      <c r="M366" s="170"/>
      <c r="N366" s="170"/>
      <c r="O366" s="170"/>
      <c r="P366" s="170"/>
      <c r="Q366" s="170"/>
      <c r="R366" s="170"/>
      <c r="S366" s="170"/>
      <c r="T366" s="170"/>
      <c r="U366" s="170"/>
      <c r="V366" s="170"/>
      <c r="W366" s="170"/>
      <c r="X366" s="170"/>
      <c r="Y366" s="170"/>
      <c r="Z366" s="170"/>
      <c r="AA366" s="170"/>
      <c r="AB366" s="415">
        <f t="shared" si="27"/>
        <v>0</v>
      </c>
      <c r="AC366" s="415">
        <f t="shared" si="28"/>
        <v>0</v>
      </c>
      <c r="AE366" s="618">
        <f>IF(AE$12=TRUE,(($D366*LIQUIDACION!$L$1046)*LIQUIDACION!$D$1045/IF(AND(LIQUIDACION!$D$1044&gt;LIQUIDACION!$B$1046,LIQUIDACION!$B$1046&gt;LIQUIDACION!$D$1043),366,365)),0)</f>
        <v>0</v>
      </c>
      <c r="AF366" s="618">
        <f>IF(AF$12=TRUE,(($E366*LIQUIDACION!$L$1046)*LIQUIDACION!$D$1045/IF(AND(LIQUIDACION!$D$1044&gt;LIQUIDACION!$B$1046,LIQUIDACION!$B$1046&gt;LIQUIDACION!$D$1043),366,365)),0)</f>
        <v>0</v>
      </c>
      <c r="AG366" s="618">
        <f>IF(AG$12=TRUE,(($F366*LIQUIDACION!$L$1046)*LIQUIDACION!$D$1045/IF(AND(LIQUIDACION!$D$1044&gt;LIQUIDACION!$B$1046,LIQUIDACION!$B$1046&gt;LIQUIDACION!$D$1043),366,365)),0)</f>
        <v>0</v>
      </c>
      <c r="AH366" s="618">
        <f>IF(AH$12=TRUE,(($G366*LIQUIDACION!$L$1046)*LIQUIDACION!$D$1045/IF(AND(LIQUIDACION!$D$1044&gt;LIQUIDACION!$B$1046,LIQUIDACION!$B$1046&gt;LIQUIDACION!$D$1043),366,365)),0)</f>
        <v>0</v>
      </c>
      <c r="AI366" s="618">
        <f>IF(AI$12=TRUE,(($H366*LIQUIDACION!$L$1047)*LIQUIDACION!$D$1045/IF(AND(LIQUIDACION!$D$1044&gt;LIQUIDACION!$B$1046,LIQUIDACION!$B$1046&gt;LIQUIDACION!$D$1043),366,365)),0)</f>
        <v>0</v>
      </c>
      <c r="AJ366" s="618">
        <f>IF(AJ$12=TRUE,(($I366*LIQUIDACION!$L$1047)*LIQUIDACION!$D$1045/IF(AND(LIQUIDACION!$D$1044&gt;LIQUIDACION!$B$1046,LIQUIDACION!$B$1046&gt;LIQUIDACION!$D$1043),366,365)),0)</f>
        <v>0</v>
      </c>
      <c r="AK366" s="618">
        <f>IF(AK$12=TRUE,(($J366*LIQUIDACION!$L$1047)*LIQUIDACION!$D$1045/IF(AND(LIQUIDACION!$D$1044&gt;LIQUIDACION!$B$1046,LIQUIDACION!$B$1046&gt;LIQUIDACION!$D$1043),366,365)),0)</f>
        <v>0</v>
      </c>
      <c r="AL366" s="618">
        <f>IF(AL$12=TRUE,(($K366*LIQUIDACION!$L$1047)*LIQUIDACION!$D$1045/IF(AND(LIQUIDACION!$D$1044&gt;LIQUIDACION!$B$1046,LIQUIDACION!$B$1046&gt;LIQUIDACION!$D$1043),366,365)),0)</f>
        <v>0</v>
      </c>
      <c r="AM366" s="618">
        <f>IF(AM$12=TRUE,(($L366*LIQUIDACION!$L$1047)*LIQUIDACION!$D$1045/IF(AND(LIQUIDACION!$D$1044&gt;LIQUIDACION!$B$1046,LIQUIDACION!$B$1046&gt;LIQUIDACION!$D$1043),366,365)),0)</f>
        <v>0</v>
      </c>
      <c r="AN366" s="618">
        <f>IF(AN$12=TRUE,(($M366*LIQUIDACION!$L$1047)*LIQUIDACION!$D$1045/IF(AND(LIQUIDACION!$D$1044&gt;LIQUIDACION!$B$1046,LIQUIDACION!$B$1046&gt;LIQUIDACION!$D$1043),366,365)),0)</f>
        <v>0</v>
      </c>
      <c r="AO366" s="618">
        <f>IF(AO$12=TRUE,(($N366*LIQUIDACION!$L$1047)*LIQUIDACION!$D$1045/IF(AND(LIQUIDACION!$D$1044&gt;LIQUIDACION!$B$1046,LIQUIDACION!$B$1046&gt;LIQUIDACION!$D$1043),366,365)),0)</f>
        <v>0</v>
      </c>
      <c r="AP366" s="618">
        <f>IF(AP$12=TRUE,(($O366*LIQUIDACION!$L$1047)*LIQUIDACION!$D$1045/IF(AND(LIQUIDACION!$D$1044&gt;LIQUIDACION!$B$1046,LIQUIDACION!$B$1046&gt;LIQUIDACION!$D$1043),366,365)),0)</f>
        <v>0</v>
      </c>
      <c r="AQ366" s="618">
        <f>IF(AQ$12=TRUE,(($P366*LIQUIDACION!$L$1047)*LIQUIDACION!$D$1045/IF(AND(LIQUIDACION!$D$1044&gt;LIQUIDACION!$B$1046,LIQUIDACION!$B$1046&gt;LIQUIDACION!$D$1043),366,365)),0)</f>
        <v>0</v>
      </c>
      <c r="AR366" s="618">
        <f>IF(AR$12=TRUE,(($Q366*LIQUIDACION!$L$1047)*LIQUIDACION!$D$1045/IF(AND(LIQUIDACION!$D$1044&gt;LIQUIDACION!$B$1046,LIQUIDACION!$B$1046&gt;LIQUIDACION!$D$1043),366,365)),0)</f>
        <v>0</v>
      </c>
      <c r="AS366" s="618">
        <f>IF(AS$12=TRUE,(($R366*LIQUIDACION!$L$1047)*LIQUIDACION!$D$1045/IF(AND(LIQUIDACION!$D$1044&gt;LIQUIDACION!$B$1046,LIQUIDACION!$B$1046&gt;LIQUIDACION!$D$1043),366,365)),0)</f>
        <v>0</v>
      </c>
      <c r="AT366" s="618">
        <f>IF(AT$12=TRUE,(($S366*LIQUIDACION!$L$1047)*LIQUIDACION!$D$1045/IF(AND(LIQUIDACION!$D$1044&gt;LIQUIDACION!$B$1046,LIQUIDACION!$B$1046&gt;LIQUIDACION!$D$1043),366,365)),0)</f>
        <v>0</v>
      </c>
      <c r="AU366" s="618">
        <f>IF(AU$12=TRUE,(($T366*LIQUIDACION!$L$1047)*LIQUIDACION!$D$1045/IF(AND(LIQUIDACION!$D$1044&gt;LIQUIDACION!$B$1046,LIQUIDACION!$B$1046&gt;LIQUIDACION!$D$1043),366,365)),0)</f>
        <v>0</v>
      </c>
      <c r="AV366" s="618">
        <f>IF(AV$12=TRUE,(($U366*LIQUIDACION!$L$1047)*LIQUIDACION!$D$1045/IF(AND(LIQUIDACION!$D$1044&gt;LIQUIDACION!$B$1046,LIQUIDACION!$B$1046&gt;LIQUIDACION!$D$1043),366,365)),0)</f>
        <v>0</v>
      </c>
      <c r="AW366" s="618">
        <f>IF(AW$12=TRUE,(($V366*LIQUIDACION!$L$1047)*LIQUIDACION!$D$1045/IF(AND(LIQUIDACION!$D$1044&gt;LIQUIDACION!$B$1046,LIQUIDACION!$B$1046&gt;LIQUIDACION!$D$1043),366,365)),0)</f>
        <v>0</v>
      </c>
      <c r="AX366" s="618">
        <f>IF(AX$12=TRUE,(($W366*LIQUIDACION!$L$1047)*LIQUIDACION!$D$1045/IF(AND(LIQUIDACION!$D$1044&gt;LIQUIDACION!$B$1046,LIQUIDACION!$B$1046&gt;LIQUIDACION!$D$1043),366,365)),0)</f>
        <v>0</v>
      </c>
    </row>
    <row r="367" spans="2:50" x14ac:dyDescent="0.25">
      <c r="B367" s="121">
        <v>355</v>
      </c>
      <c r="C367" s="125"/>
      <c r="D367" s="170"/>
      <c r="E367" s="170"/>
      <c r="F367" s="170"/>
      <c r="G367" s="170">
        <f t="shared" si="25"/>
        <v>0</v>
      </c>
      <c r="H367" s="170">
        <f t="shared" si="26"/>
        <v>0</v>
      </c>
      <c r="I367" s="170"/>
      <c r="J367" s="170"/>
      <c r="K367" s="170"/>
      <c r="L367" s="170"/>
      <c r="M367" s="170"/>
      <c r="N367" s="170"/>
      <c r="O367" s="170"/>
      <c r="P367" s="170"/>
      <c r="Q367" s="170"/>
      <c r="R367" s="170"/>
      <c r="S367" s="170"/>
      <c r="T367" s="170"/>
      <c r="U367" s="170"/>
      <c r="V367" s="170"/>
      <c r="W367" s="170"/>
      <c r="X367" s="170"/>
      <c r="Y367" s="170"/>
      <c r="Z367" s="170"/>
      <c r="AA367" s="170"/>
      <c r="AB367" s="415">
        <f t="shared" si="27"/>
        <v>0</v>
      </c>
      <c r="AC367" s="415">
        <f t="shared" si="28"/>
        <v>0</v>
      </c>
      <c r="AE367" s="618">
        <f>IF(AE$12=TRUE,(($D367*LIQUIDACION!$L$1046)*LIQUIDACION!$D$1045/IF(AND(LIQUIDACION!$D$1044&gt;LIQUIDACION!$B$1046,LIQUIDACION!$B$1046&gt;LIQUIDACION!$D$1043),366,365)),0)</f>
        <v>0</v>
      </c>
      <c r="AF367" s="618">
        <f>IF(AF$12=TRUE,(($E367*LIQUIDACION!$L$1046)*LIQUIDACION!$D$1045/IF(AND(LIQUIDACION!$D$1044&gt;LIQUIDACION!$B$1046,LIQUIDACION!$B$1046&gt;LIQUIDACION!$D$1043),366,365)),0)</f>
        <v>0</v>
      </c>
      <c r="AG367" s="618">
        <f>IF(AG$12=TRUE,(($F367*LIQUIDACION!$L$1046)*LIQUIDACION!$D$1045/IF(AND(LIQUIDACION!$D$1044&gt;LIQUIDACION!$B$1046,LIQUIDACION!$B$1046&gt;LIQUIDACION!$D$1043),366,365)),0)</f>
        <v>0</v>
      </c>
      <c r="AH367" s="618">
        <f>IF(AH$12=TRUE,(($G367*LIQUIDACION!$L$1046)*LIQUIDACION!$D$1045/IF(AND(LIQUIDACION!$D$1044&gt;LIQUIDACION!$B$1046,LIQUIDACION!$B$1046&gt;LIQUIDACION!$D$1043),366,365)),0)</f>
        <v>0</v>
      </c>
      <c r="AI367" s="618">
        <f>IF(AI$12=TRUE,(($H367*LIQUIDACION!$L$1047)*LIQUIDACION!$D$1045/IF(AND(LIQUIDACION!$D$1044&gt;LIQUIDACION!$B$1046,LIQUIDACION!$B$1046&gt;LIQUIDACION!$D$1043),366,365)),0)</f>
        <v>0</v>
      </c>
      <c r="AJ367" s="618">
        <f>IF(AJ$12=TRUE,(($I367*LIQUIDACION!$L$1047)*LIQUIDACION!$D$1045/IF(AND(LIQUIDACION!$D$1044&gt;LIQUIDACION!$B$1046,LIQUIDACION!$B$1046&gt;LIQUIDACION!$D$1043),366,365)),0)</f>
        <v>0</v>
      </c>
      <c r="AK367" s="618">
        <f>IF(AK$12=TRUE,(($J367*LIQUIDACION!$L$1047)*LIQUIDACION!$D$1045/IF(AND(LIQUIDACION!$D$1044&gt;LIQUIDACION!$B$1046,LIQUIDACION!$B$1046&gt;LIQUIDACION!$D$1043),366,365)),0)</f>
        <v>0</v>
      </c>
      <c r="AL367" s="618">
        <f>IF(AL$12=TRUE,(($K367*LIQUIDACION!$L$1047)*LIQUIDACION!$D$1045/IF(AND(LIQUIDACION!$D$1044&gt;LIQUIDACION!$B$1046,LIQUIDACION!$B$1046&gt;LIQUIDACION!$D$1043),366,365)),0)</f>
        <v>0</v>
      </c>
      <c r="AM367" s="618">
        <f>IF(AM$12=TRUE,(($L367*LIQUIDACION!$L$1047)*LIQUIDACION!$D$1045/IF(AND(LIQUIDACION!$D$1044&gt;LIQUIDACION!$B$1046,LIQUIDACION!$B$1046&gt;LIQUIDACION!$D$1043),366,365)),0)</f>
        <v>0</v>
      </c>
      <c r="AN367" s="618">
        <f>IF(AN$12=TRUE,(($M367*LIQUIDACION!$L$1047)*LIQUIDACION!$D$1045/IF(AND(LIQUIDACION!$D$1044&gt;LIQUIDACION!$B$1046,LIQUIDACION!$B$1046&gt;LIQUIDACION!$D$1043),366,365)),0)</f>
        <v>0</v>
      </c>
      <c r="AO367" s="618">
        <f>IF(AO$12=TRUE,(($N367*LIQUIDACION!$L$1047)*LIQUIDACION!$D$1045/IF(AND(LIQUIDACION!$D$1044&gt;LIQUIDACION!$B$1046,LIQUIDACION!$B$1046&gt;LIQUIDACION!$D$1043),366,365)),0)</f>
        <v>0</v>
      </c>
      <c r="AP367" s="618">
        <f>IF(AP$12=TRUE,(($O367*LIQUIDACION!$L$1047)*LIQUIDACION!$D$1045/IF(AND(LIQUIDACION!$D$1044&gt;LIQUIDACION!$B$1046,LIQUIDACION!$B$1046&gt;LIQUIDACION!$D$1043),366,365)),0)</f>
        <v>0</v>
      </c>
      <c r="AQ367" s="618">
        <f>IF(AQ$12=TRUE,(($P367*LIQUIDACION!$L$1047)*LIQUIDACION!$D$1045/IF(AND(LIQUIDACION!$D$1044&gt;LIQUIDACION!$B$1046,LIQUIDACION!$B$1046&gt;LIQUIDACION!$D$1043),366,365)),0)</f>
        <v>0</v>
      </c>
      <c r="AR367" s="618">
        <f>IF(AR$12=TRUE,(($Q367*LIQUIDACION!$L$1047)*LIQUIDACION!$D$1045/IF(AND(LIQUIDACION!$D$1044&gt;LIQUIDACION!$B$1046,LIQUIDACION!$B$1046&gt;LIQUIDACION!$D$1043),366,365)),0)</f>
        <v>0</v>
      </c>
      <c r="AS367" s="618">
        <f>IF(AS$12=TRUE,(($R367*LIQUIDACION!$L$1047)*LIQUIDACION!$D$1045/IF(AND(LIQUIDACION!$D$1044&gt;LIQUIDACION!$B$1046,LIQUIDACION!$B$1046&gt;LIQUIDACION!$D$1043),366,365)),0)</f>
        <v>0</v>
      </c>
      <c r="AT367" s="618">
        <f>IF(AT$12=TRUE,(($S367*LIQUIDACION!$L$1047)*LIQUIDACION!$D$1045/IF(AND(LIQUIDACION!$D$1044&gt;LIQUIDACION!$B$1046,LIQUIDACION!$B$1046&gt;LIQUIDACION!$D$1043),366,365)),0)</f>
        <v>0</v>
      </c>
      <c r="AU367" s="618">
        <f>IF(AU$12=TRUE,(($T367*LIQUIDACION!$L$1047)*LIQUIDACION!$D$1045/IF(AND(LIQUIDACION!$D$1044&gt;LIQUIDACION!$B$1046,LIQUIDACION!$B$1046&gt;LIQUIDACION!$D$1043),366,365)),0)</f>
        <v>0</v>
      </c>
      <c r="AV367" s="618">
        <f>IF(AV$12=TRUE,(($U367*LIQUIDACION!$L$1047)*LIQUIDACION!$D$1045/IF(AND(LIQUIDACION!$D$1044&gt;LIQUIDACION!$B$1046,LIQUIDACION!$B$1046&gt;LIQUIDACION!$D$1043),366,365)),0)</f>
        <v>0</v>
      </c>
      <c r="AW367" s="618">
        <f>IF(AW$12=TRUE,(($V367*LIQUIDACION!$L$1047)*LIQUIDACION!$D$1045/IF(AND(LIQUIDACION!$D$1044&gt;LIQUIDACION!$B$1046,LIQUIDACION!$B$1046&gt;LIQUIDACION!$D$1043),366,365)),0)</f>
        <v>0</v>
      </c>
      <c r="AX367" s="618">
        <f>IF(AX$12=TRUE,(($W367*LIQUIDACION!$L$1047)*LIQUIDACION!$D$1045/IF(AND(LIQUIDACION!$D$1044&gt;LIQUIDACION!$B$1046,LIQUIDACION!$B$1046&gt;LIQUIDACION!$D$1043),366,365)),0)</f>
        <v>0</v>
      </c>
    </row>
    <row r="368" spans="2:50" x14ac:dyDescent="0.25">
      <c r="B368" s="123">
        <v>356</v>
      </c>
      <c r="C368" s="125"/>
      <c r="D368" s="170"/>
      <c r="E368" s="170"/>
      <c r="F368" s="170"/>
      <c r="G368" s="170">
        <f t="shared" si="25"/>
        <v>0</v>
      </c>
      <c r="H368" s="170">
        <f t="shared" si="26"/>
        <v>0</v>
      </c>
      <c r="I368" s="170"/>
      <c r="J368" s="170"/>
      <c r="K368" s="170"/>
      <c r="L368" s="170"/>
      <c r="M368" s="170"/>
      <c r="N368" s="170"/>
      <c r="O368" s="170"/>
      <c r="P368" s="170"/>
      <c r="Q368" s="170"/>
      <c r="R368" s="170"/>
      <c r="S368" s="170"/>
      <c r="T368" s="170"/>
      <c r="U368" s="170"/>
      <c r="V368" s="170"/>
      <c r="W368" s="170"/>
      <c r="X368" s="170"/>
      <c r="Y368" s="170"/>
      <c r="Z368" s="170"/>
      <c r="AA368" s="170"/>
      <c r="AB368" s="415">
        <f t="shared" si="27"/>
        <v>0</v>
      </c>
      <c r="AC368" s="415">
        <f t="shared" si="28"/>
        <v>0</v>
      </c>
      <c r="AE368" s="618">
        <f>IF(AE$12=TRUE,(($D368*LIQUIDACION!$L$1046)*LIQUIDACION!$D$1045/IF(AND(LIQUIDACION!$D$1044&gt;LIQUIDACION!$B$1046,LIQUIDACION!$B$1046&gt;LIQUIDACION!$D$1043),366,365)),0)</f>
        <v>0</v>
      </c>
      <c r="AF368" s="618">
        <f>IF(AF$12=TRUE,(($E368*LIQUIDACION!$L$1046)*LIQUIDACION!$D$1045/IF(AND(LIQUIDACION!$D$1044&gt;LIQUIDACION!$B$1046,LIQUIDACION!$B$1046&gt;LIQUIDACION!$D$1043),366,365)),0)</f>
        <v>0</v>
      </c>
      <c r="AG368" s="618">
        <f>IF(AG$12=TRUE,(($F368*LIQUIDACION!$L$1046)*LIQUIDACION!$D$1045/IF(AND(LIQUIDACION!$D$1044&gt;LIQUIDACION!$B$1046,LIQUIDACION!$B$1046&gt;LIQUIDACION!$D$1043),366,365)),0)</f>
        <v>0</v>
      </c>
      <c r="AH368" s="618">
        <f>IF(AH$12=TRUE,(($G368*LIQUIDACION!$L$1046)*LIQUIDACION!$D$1045/IF(AND(LIQUIDACION!$D$1044&gt;LIQUIDACION!$B$1046,LIQUIDACION!$B$1046&gt;LIQUIDACION!$D$1043),366,365)),0)</f>
        <v>0</v>
      </c>
      <c r="AI368" s="618">
        <f>IF(AI$12=TRUE,(($H368*LIQUIDACION!$L$1047)*LIQUIDACION!$D$1045/IF(AND(LIQUIDACION!$D$1044&gt;LIQUIDACION!$B$1046,LIQUIDACION!$B$1046&gt;LIQUIDACION!$D$1043),366,365)),0)</f>
        <v>0</v>
      </c>
      <c r="AJ368" s="618">
        <f>IF(AJ$12=TRUE,(($I368*LIQUIDACION!$L$1047)*LIQUIDACION!$D$1045/IF(AND(LIQUIDACION!$D$1044&gt;LIQUIDACION!$B$1046,LIQUIDACION!$B$1046&gt;LIQUIDACION!$D$1043),366,365)),0)</f>
        <v>0</v>
      </c>
      <c r="AK368" s="618">
        <f>IF(AK$12=TRUE,(($J368*LIQUIDACION!$L$1047)*LIQUIDACION!$D$1045/IF(AND(LIQUIDACION!$D$1044&gt;LIQUIDACION!$B$1046,LIQUIDACION!$B$1046&gt;LIQUIDACION!$D$1043),366,365)),0)</f>
        <v>0</v>
      </c>
      <c r="AL368" s="618">
        <f>IF(AL$12=TRUE,(($K368*LIQUIDACION!$L$1047)*LIQUIDACION!$D$1045/IF(AND(LIQUIDACION!$D$1044&gt;LIQUIDACION!$B$1046,LIQUIDACION!$B$1046&gt;LIQUIDACION!$D$1043),366,365)),0)</f>
        <v>0</v>
      </c>
      <c r="AM368" s="618">
        <f>IF(AM$12=TRUE,(($L368*LIQUIDACION!$L$1047)*LIQUIDACION!$D$1045/IF(AND(LIQUIDACION!$D$1044&gt;LIQUIDACION!$B$1046,LIQUIDACION!$B$1046&gt;LIQUIDACION!$D$1043),366,365)),0)</f>
        <v>0</v>
      </c>
      <c r="AN368" s="618">
        <f>IF(AN$12=TRUE,(($M368*LIQUIDACION!$L$1047)*LIQUIDACION!$D$1045/IF(AND(LIQUIDACION!$D$1044&gt;LIQUIDACION!$B$1046,LIQUIDACION!$B$1046&gt;LIQUIDACION!$D$1043),366,365)),0)</f>
        <v>0</v>
      </c>
      <c r="AO368" s="618">
        <f>IF(AO$12=TRUE,(($N368*LIQUIDACION!$L$1047)*LIQUIDACION!$D$1045/IF(AND(LIQUIDACION!$D$1044&gt;LIQUIDACION!$B$1046,LIQUIDACION!$B$1046&gt;LIQUIDACION!$D$1043),366,365)),0)</f>
        <v>0</v>
      </c>
      <c r="AP368" s="618">
        <f>IF(AP$12=TRUE,(($O368*LIQUIDACION!$L$1047)*LIQUIDACION!$D$1045/IF(AND(LIQUIDACION!$D$1044&gt;LIQUIDACION!$B$1046,LIQUIDACION!$B$1046&gt;LIQUIDACION!$D$1043),366,365)),0)</f>
        <v>0</v>
      </c>
      <c r="AQ368" s="618">
        <f>IF(AQ$12=TRUE,(($P368*LIQUIDACION!$L$1047)*LIQUIDACION!$D$1045/IF(AND(LIQUIDACION!$D$1044&gt;LIQUIDACION!$B$1046,LIQUIDACION!$B$1046&gt;LIQUIDACION!$D$1043),366,365)),0)</f>
        <v>0</v>
      </c>
      <c r="AR368" s="618">
        <f>IF(AR$12=TRUE,(($Q368*LIQUIDACION!$L$1047)*LIQUIDACION!$D$1045/IF(AND(LIQUIDACION!$D$1044&gt;LIQUIDACION!$B$1046,LIQUIDACION!$B$1046&gt;LIQUIDACION!$D$1043),366,365)),0)</f>
        <v>0</v>
      </c>
      <c r="AS368" s="618">
        <f>IF(AS$12=TRUE,(($R368*LIQUIDACION!$L$1047)*LIQUIDACION!$D$1045/IF(AND(LIQUIDACION!$D$1044&gt;LIQUIDACION!$B$1046,LIQUIDACION!$B$1046&gt;LIQUIDACION!$D$1043),366,365)),0)</f>
        <v>0</v>
      </c>
      <c r="AT368" s="618">
        <f>IF(AT$12=TRUE,(($S368*LIQUIDACION!$L$1047)*LIQUIDACION!$D$1045/IF(AND(LIQUIDACION!$D$1044&gt;LIQUIDACION!$B$1046,LIQUIDACION!$B$1046&gt;LIQUIDACION!$D$1043),366,365)),0)</f>
        <v>0</v>
      </c>
      <c r="AU368" s="618">
        <f>IF(AU$12=TRUE,(($T368*LIQUIDACION!$L$1047)*LIQUIDACION!$D$1045/IF(AND(LIQUIDACION!$D$1044&gt;LIQUIDACION!$B$1046,LIQUIDACION!$B$1046&gt;LIQUIDACION!$D$1043),366,365)),0)</f>
        <v>0</v>
      </c>
      <c r="AV368" s="618">
        <f>IF(AV$12=TRUE,(($U368*LIQUIDACION!$L$1047)*LIQUIDACION!$D$1045/IF(AND(LIQUIDACION!$D$1044&gt;LIQUIDACION!$B$1046,LIQUIDACION!$B$1046&gt;LIQUIDACION!$D$1043),366,365)),0)</f>
        <v>0</v>
      </c>
      <c r="AW368" s="618">
        <f>IF(AW$12=TRUE,(($V368*LIQUIDACION!$L$1047)*LIQUIDACION!$D$1045/IF(AND(LIQUIDACION!$D$1044&gt;LIQUIDACION!$B$1046,LIQUIDACION!$B$1046&gt;LIQUIDACION!$D$1043),366,365)),0)</f>
        <v>0</v>
      </c>
      <c r="AX368" s="618">
        <f>IF(AX$12=TRUE,(($W368*LIQUIDACION!$L$1047)*LIQUIDACION!$D$1045/IF(AND(LIQUIDACION!$D$1044&gt;LIQUIDACION!$B$1046,LIQUIDACION!$B$1046&gt;LIQUIDACION!$D$1043),366,365)),0)</f>
        <v>0</v>
      </c>
    </row>
    <row r="369" spans="2:50" x14ac:dyDescent="0.25">
      <c r="B369" s="121">
        <v>357</v>
      </c>
      <c r="C369" s="125"/>
      <c r="D369" s="170"/>
      <c r="E369" s="170"/>
      <c r="F369" s="170"/>
      <c r="G369" s="170">
        <f t="shared" si="25"/>
        <v>0</v>
      </c>
      <c r="H369" s="170">
        <f t="shared" si="26"/>
        <v>0</v>
      </c>
      <c r="I369" s="170"/>
      <c r="J369" s="170"/>
      <c r="K369" s="170"/>
      <c r="L369" s="170"/>
      <c r="M369" s="170"/>
      <c r="N369" s="170"/>
      <c r="O369" s="170"/>
      <c r="P369" s="170"/>
      <c r="Q369" s="170"/>
      <c r="R369" s="170"/>
      <c r="S369" s="170"/>
      <c r="T369" s="170"/>
      <c r="U369" s="170"/>
      <c r="V369" s="170"/>
      <c r="W369" s="170"/>
      <c r="X369" s="170"/>
      <c r="Y369" s="170"/>
      <c r="Z369" s="170"/>
      <c r="AA369" s="170"/>
      <c r="AB369" s="415">
        <f t="shared" si="27"/>
        <v>0</v>
      </c>
      <c r="AC369" s="415">
        <f t="shared" si="28"/>
        <v>0</v>
      </c>
      <c r="AE369" s="618">
        <f>IF(AE$12=TRUE,(($D369*LIQUIDACION!$L$1046)*LIQUIDACION!$D$1045/IF(AND(LIQUIDACION!$D$1044&gt;LIQUIDACION!$B$1046,LIQUIDACION!$B$1046&gt;LIQUIDACION!$D$1043),366,365)),0)</f>
        <v>0</v>
      </c>
      <c r="AF369" s="618">
        <f>IF(AF$12=TRUE,(($E369*LIQUIDACION!$L$1046)*LIQUIDACION!$D$1045/IF(AND(LIQUIDACION!$D$1044&gt;LIQUIDACION!$B$1046,LIQUIDACION!$B$1046&gt;LIQUIDACION!$D$1043),366,365)),0)</f>
        <v>0</v>
      </c>
      <c r="AG369" s="618">
        <f>IF(AG$12=TRUE,(($F369*LIQUIDACION!$L$1046)*LIQUIDACION!$D$1045/IF(AND(LIQUIDACION!$D$1044&gt;LIQUIDACION!$B$1046,LIQUIDACION!$B$1046&gt;LIQUIDACION!$D$1043),366,365)),0)</f>
        <v>0</v>
      </c>
      <c r="AH369" s="618">
        <f>IF(AH$12=TRUE,(($G369*LIQUIDACION!$L$1046)*LIQUIDACION!$D$1045/IF(AND(LIQUIDACION!$D$1044&gt;LIQUIDACION!$B$1046,LIQUIDACION!$B$1046&gt;LIQUIDACION!$D$1043),366,365)),0)</f>
        <v>0</v>
      </c>
      <c r="AI369" s="618">
        <f>IF(AI$12=TRUE,(($H369*LIQUIDACION!$L$1047)*LIQUIDACION!$D$1045/IF(AND(LIQUIDACION!$D$1044&gt;LIQUIDACION!$B$1046,LIQUIDACION!$B$1046&gt;LIQUIDACION!$D$1043),366,365)),0)</f>
        <v>0</v>
      </c>
      <c r="AJ369" s="618">
        <f>IF(AJ$12=TRUE,(($I369*LIQUIDACION!$L$1047)*LIQUIDACION!$D$1045/IF(AND(LIQUIDACION!$D$1044&gt;LIQUIDACION!$B$1046,LIQUIDACION!$B$1046&gt;LIQUIDACION!$D$1043),366,365)),0)</f>
        <v>0</v>
      </c>
      <c r="AK369" s="618">
        <f>IF(AK$12=TRUE,(($J369*LIQUIDACION!$L$1047)*LIQUIDACION!$D$1045/IF(AND(LIQUIDACION!$D$1044&gt;LIQUIDACION!$B$1046,LIQUIDACION!$B$1046&gt;LIQUIDACION!$D$1043),366,365)),0)</f>
        <v>0</v>
      </c>
      <c r="AL369" s="618">
        <f>IF(AL$12=TRUE,(($K369*LIQUIDACION!$L$1047)*LIQUIDACION!$D$1045/IF(AND(LIQUIDACION!$D$1044&gt;LIQUIDACION!$B$1046,LIQUIDACION!$B$1046&gt;LIQUIDACION!$D$1043),366,365)),0)</f>
        <v>0</v>
      </c>
      <c r="AM369" s="618">
        <f>IF(AM$12=TRUE,(($L369*LIQUIDACION!$L$1047)*LIQUIDACION!$D$1045/IF(AND(LIQUIDACION!$D$1044&gt;LIQUIDACION!$B$1046,LIQUIDACION!$B$1046&gt;LIQUIDACION!$D$1043),366,365)),0)</f>
        <v>0</v>
      </c>
      <c r="AN369" s="618">
        <f>IF(AN$12=TRUE,(($M369*LIQUIDACION!$L$1047)*LIQUIDACION!$D$1045/IF(AND(LIQUIDACION!$D$1044&gt;LIQUIDACION!$B$1046,LIQUIDACION!$B$1046&gt;LIQUIDACION!$D$1043),366,365)),0)</f>
        <v>0</v>
      </c>
      <c r="AO369" s="618">
        <f>IF(AO$12=TRUE,(($N369*LIQUIDACION!$L$1047)*LIQUIDACION!$D$1045/IF(AND(LIQUIDACION!$D$1044&gt;LIQUIDACION!$B$1046,LIQUIDACION!$B$1046&gt;LIQUIDACION!$D$1043),366,365)),0)</f>
        <v>0</v>
      </c>
      <c r="AP369" s="618">
        <f>IF(AP$12=TRUE,(($O369*LIQUIDACION!$L$1047)*LIQUIDACION!$D$1045/IF(AND(LIQUIDACION!$D$1044&gt;LIQUIDACION!$B$1046,LIQUIDACION!$B$1046&gt;LIQUIDACION!$D$1043),366,365)),0)</f>
        <v>0</v>
      </c>
      <c r="AQ369" s="618">
        <f>IF(AQ$12=TRUE,(($P369*LIQUIDACION!$L$1047)*LIQUIDACION!$D$1045/IF(AND(LIQUIDACION!$D$1044&gt;LIQUIDACION!$B$1046,LIQUIDACION!$B$1046&gt;LIQUIDACION!$D$1043),366,365)),0)</f>
        <v>0</v>
      </c>
      <c r="AR369" s="618">
        <f>IF(AR$12=TRUE,(($Q369*LIQUIDACION!$L$1047)*LIQUIDACION!$D$1045/IF(AND(LIQUIDACION!$D$1044&gt;LIQUIDACION!$B$1046,LIQUIDACION!$B$1046&gt;LIQUIDACION!$D$1043),366,365)),0)</f>
        <v>0</v>
      </c>
      <c r="AS369" s="618">
        <f>IF(AS$12=TRUE,(($R369*LIQUIDACION!$L$1047)*LIQUIDACION!$D$1045/IF(AND(LIQUIDACION!$D$1044&gt;LIQUIDACION!$B$1046,LIQUIDACION!$B$1046&gt;LIQUIDACION!$D$1043),366,365)),0)</f>
        <v>0</v>
      </c>
      <c r="AT369" s="618">
        <f>IF(AT$12=TRUE,(($S369*LIQUIDACION!$L$1047)*LIQUIDACION!$D$1045/IF(AND(LIQUIDACION!$D$1044&gt;LIQUIDACION!$B$1046,LIQUIDACION!$B$1046&gt;LIQUIDACION!$D$1043),366,365)),0)</f>
        <v>0</v>
      </c>
      <c r="AU369" s="618">
        <f>IF(AU$12=TRUE,(($T369*LIQUIDACION!$L$1047)*LIQUIDACION!$D$1045/IF(AND(LIQUIDACION!$D$1044&gt;LIQUIDACION!$B$1046,LIQUIDACION!$B$1046&gt;LIQUIDACION!$D$1043),366,365)),0)</f>
        <v>0</v>
      </c>
      <c r="AV369" s="618">
        <f>IF(AV$12=TRUE,(($U369*LIQUIDACION!$L$1047)*LIQUIDACION!$D$1045/IF(AND(LIQUIDACION!$D$1044&gt;LIQUIDACION!$B$1046,LIQUIDACION!$B$1046&gt;LIQUIDACION!$D$1043),366,365)),0)</f>
        <v>0</v>
      </c>
      <c r="AW369" s="618">
        <f>IF(AW$12=TRUE,(($V369*LIQUIDACION!$L$1047)*LIQUIDACION!$D$1045/IF(AND(LIQUIDACION!$D$1044&gt;LIQUIDACION!$B$1046,LIQUIDACION!$B$1046&gt;LIQUIDACION!$D$1043),366,365)),0)</f>
        <v>0</v>
      </c>
      <c r="AX369" s="618">
        <f>IF(AX$12=TRUE,(($W369*LIQUIDACION!$L$1047)*LIQUIDACION!$D$1045/IF(AND(LIQUIDACION!$D$1044&gt;LIQUIDACION!$B$1046,LIQUIDACION!$B$1046&gt;LIQUIDACION!$D$1043),366,365)),0)</f>
        <v>0</v>
      </c>
    </row>
    <row r="370" spans="2:50" x14ac:dyDescent="0.25">
      <c r="B370" s="123">
        <v>358</v>
      </c>
      <c r="C370" s="125"/>
      <c r="D370" s="170"/>
      <c r="E370" s="170"/>
      <c r="F370" s="170"/>
      <c r="G370" s="170">
        <f t="shared" si="25"/>
        <v>0</v>
      </c>
      <c r="H370" s="170">
        <f t="shared" si="26"/>
        <v>0</v>
      </c>
      <c r="I370" s="170"/>
      <c r="J370" s="170"/>
      <c r="K370" s="170"/>
      <c r="L370" s="170"/>
      <c r="M370" s="170"/>
      <c r="N370" s="170"/>
      <c r="O370" s="170"/>
      <c r="P370" s="170"/>
      <c r="Q370" s="170"/>
      <c r="R370" s="170"/>
      <c r="S370" s="170"/>
      <c r="T370" s="170"/>
      <c r="U370" s="170"/>
      <c r="V370" s="170"/>
      <c r="W370" s="170"/>
      <c r="X370" s="170"/>
      <c r="Y370" s="170"/>
      <c r="Z370" s="170"/>
      <c r="AA370" s="170"/>
      <c r="AB370" s="415">
        <f t="shared" si="27"/>
        <v>0</v>
      </c>
      <c r="AC370" s="415">
        <f t="shared" si="28"/>
        <v>0</v>
      </c>
      <c r="AE370" s="618">
        <f>IF(AE$12=TRUE,(($D370*LIQUIDACION!$L$1046)*LIQUIDACION!$D$1045/IF(AND(LIQUIDACION!$D$1044&gt;LIQUIDACION!$B$1046,LIQUIDACION!$B$1046&gt;LIQUIDACION!$D$1043),366,365)),0)</f>
        <v>0</v>
      </c>
      <c r="AF370" s="618">
        <f>IF(AF$12=TRUE,(($E370*LIQUIDACION!$L$1046)*LIQUIDACION!$D$1045/IF(AND(LIQUIDACION!$D$1044&gt;LIQUIDACION!$B$1046,LIQUIDACION!$B$1046&gt;LIQUIDACION!$D$1043),366,365)),0)</f>
        <v>0</v>
      </c>
      <c r="AG370" s="618">
        <f>IF(AG$12=TRUE,(($F370*LIQUIDACION!$L$1046)*LIQUIDACION!$D$1045/IF(AND(LIQUIDACION!$D$1044&gt;LIQUIDACION!$B$1046,LIQUIDACION!$B$1046&gt;LIQUIDACION!$D$1043),366,365)),0)</f>
        <v>0</v>
      </c>
      <c r="AH370" s="618">
        <f>IF(AH$12=TRUE,(($G370*LIQUIDACION!$L$1046)*LIQUIDACION!$D$1045/IF(AND(LIQUIDACION!$D$1044&gt;LIQUIDACION!$B$1046,LIQUIDACION!$B$1046&gt;LIQUIDACION!$D$1043),366,365)),0)</f>
        <v>0</v>
      </c>
      <c r="AI370" s="618">
        <f>IF(AI$12=TRUE,(($H370*LIQUIDACION!$L$1047)*LIQUIDACION!$D$1045/IF(AND(LIQUIDACION!$D$1044&gt;LIQUIDACION!$B$1046,LIQUIDACION!$B$1046&gt;LIQUIDACION!$D$1043),366,365)),0)</f>
        <v>0</v>
      </c>
      <c r="AJ370" s="618">
        <f>IF(AJ$12=TRUE,(($I370*LIQUIDACION!$L$1047)*LIQUIDACION!$D$1045/IF(AND(LIQUIDACION!$D$1044&gt;LIQUIDACION!$B$1046,LIQUIDACION!$B$1046&gt;LIQUIDACION!$D$1043),366,365)),0)</f>
        <v>0</v>
      </c>
      <c r="AK370" s="618">
        <f>IF(AK$12=TRUE,(($J370*LIQUIDACION!$L$1047)*LIQUIDACION!$D$1045/IF(AND(LIQUIDACION!$D$1044&gt;LIQUIDACION!$B$1046,LIQUIDACION!$B$1046&gt;LIQUIDACION!$D$1043),366,365)),0)</f>
        <v>0</v>
      </c>
      <c r="AL370" s="618">
        <f>IF(AL$12=TRUE,(($K370*LIQUIDACION!$L$1047)*LIQUIDACION!$D$1045/IF(AND(LIQUIDACION!$D$1044&gt;LIQUIDACION!$B$1046,LIQUIDACION!$B$1046&gt;LIQUIDACION!$D$1043),366,365)),0)</f>
        <v>0</v>
      </c>
      <c r="AM370" s="618">
        <f>IF(AM$12=TRUE,(($L370*LIQUIDACION!$L$1047)*LIQUIDACION!$D$1045/IF(AND(LIQUIDACION!$D$1044&gt;LIQUIDACION!$B$1046,LIQUIDACION!$B$1046&gt;LIQUIDACION!$D$1043),366,365)),0)</f>
        <v>0</v>
      </c>
      <c r="AN370" s="618">
        <f>IF(AN$12=TRUE,(($M370*LIQUIDACION!$L$1047)*LIQUIDACION!$D$1045/IF(AND(LIQUIDACION!$D$1044&gt;LIQUIDACION!$B$1046,LIQUIDACION!$B$1046&gt;LIQUIDACION!$D$1043),366,365)),0)</f>
        <v>0</v>
      </c>
      <c r="AO370" s="618">
        <f>IF(AO$12=TRUE,(($N370*LIQUIDACION!$L$1047)*LIQUIDACION!$D$1045/IF(AND(LIQUIDACION!$D$1044&gt;LIQUIDACION!$B$1046,LIQUIDACION!$B$1046&gt;LIQUIDACION!$D$1043),366,365)),0)</f>
        <v>0</v>
      </c>
      <c r="AP370" s="618">
        <f>IF(AP$12=TRUE,(($O370*LIQUIDACION!$L$1047)*LIQUIDACION!$D$1045/IF(AND(LIQUIDACION!$D$1044&gt;LIQUIDACION!$B$1046,LIQUIDACION!$B$1046&gt;LIQUIDACION!$D$1043),366,365)),0)</f>
        <v>0</v>
      </c>
      <c r="AQ370" s="618">
        <f>IF(AQ$12=TRUE,(($P370*LIQUIDACION!$L$1047)*LIQUIDACION!$D$1045/IF(AND(LIQUIDACION!$D$1044&gt;LIQUIDACION!$B$1046,LIQUIDACION!$B$1046&gt;LIQUIDACION!$D$1043),366,365)),0)</f>
        <v>0</v>
      </c>
      <c r="AR370" s="618">
        <f>IF(AR$12=TRUE,(($Q370*LIQUIDACION!$L$1047)*LIQUIDACION!$D$1045/IF(AND(LIQUIDACION!$D$1044&gt;LIQUIDACION!$B$1046,LIQUIDACION!$B$1046&gt;LIQUIDACION!$D$1043),366,365)),0)</f>
        <v>0</v>
      </c>
      <c r="AS370" s="618">
        <f>IF(AS$12=TRUE,(($R370*LIQUIDACION!$L$1047)*LIQUIDACION!$D$1045/IF(AND(LIQUIDACION!$D$1044&gt;LIQUIDACION!$B$1046,LIQUIDACION!$B$1046&gt;LIQUIDACION!$D$1043),366,365)),0)</f>
        <v>0</v>
      </c>
      <c r="AT370" s="618">
        <f>IF(AT$12=TRUE,(($S370*LIQUIDACION!$L$1047)*LIQUIDACION!$D$1045/IF(AND(LIQUIDACION!$D$1044&gt;LIQUIDACION!$B$1046,LIQUIDACION!$B$1046&gt;LIQUIDACION!$D$1043),366,365)),0)</f>
        <v>0</v>
      </c>
      <c r="AU370" s="618">
        <f>IF(AU$12=TRUE,(($T370*LIQUIDACION!$L$1047)*LIQUIDACION!$D$1045/IF(AND(LIQUIDACION!$D$1044&gt;LIQUIDACION!$B$1046,LIQUIDACION!$B$1046&gt;LIQUIDACION!$D$1043),366,365)),0)</f>
        <v>0</v>
      </c>
      <c r="AV370" s="618">
        <f>IF(AV$12=TRUE,(($U370*LIQUIDACION!$L$1047)*LIQUIDACION!$D$1045/IF(AND(LIQUIDACION!$D$1044&gt;LIQUIDACION!$B$1046,LIQUIDACION!$B$1046&gt;LIQUIDACION!$D$1043),366,365)),0)</f>
        <v>0</v>
      </c>
      <c r="AW370" s="618">
        <f>IF(AW$12=TRUE,(($V370*LIQUIDACION!$L$1047)*LIQUIDACION!$D$1045/IF(AND(LIQUIDACION!$D$1044&gt;LIQUIDACION!$B$1046,LIQUIDACION!$B$1046&gt;LIQUIDACION!$D$1043),366,365)),0)</f>
        <v>0</v>
      </c>
      <c r="AX370" s="618">
        <f>IF(AX$12=TRUE,(($W370*LIQUIDACION!$L$1047)*LIQUIDACION!$D$1045/IF(AND(LIQUIDACION!$D$1044&gt;LIQUIDACION!$B$1046,LIQUIDACION!$B$1046&gt;LIQUIDACION!$D$1043),366,365)),0)</f>
        <v>0</v>
      </c>
    </row>
    <row r="371" spans="2:50" x14ac:dyDescent="0.25">
      <c r="B371" s="121">
        <v>359</v>
      </c>
      <c r="C371" s="125"/>
      <c r="D371" s="170"/>
      <c r="E371" s="170"/>
      <c r="F371" s="170"/>
      <c r="G371" s="170">
        <f t="shared" si="25"/>
        <v>0</v>
      </c>
      <c r="H371" s="170">
        <f t="shared" si="26"/>
        <v>0</v>
      </c>
      <c r="I371" s="170"/>
      <c r="J371" s="170"/>
      <c r="K371" s="170"/>
      <c r="L371" s="170"/>
      <c r="M371" s="170"/>
      <c r="N371" s="170"/>
      <c r="O371" s="170"/>
      <c r="P371" s="170"/>
      <c r="Q371" s="170"/>
      <c r="R371" s="170"/>
      <c r="S371" s="170"/>
      <c r="T371" s="170"/>
      <c r="U371" s="170"/>
      <c r="V371" s="170"/>
      <c r="W371" s="170"/>
      <c r="X371" s="170"/>
      <c r="Y371" s="170"/>
      <c r="Z371" s="170"/>
      <c r="AA371" s="170"/>
      <c r="AB371" s="415">
        <f t="shared" si="27"/>
        <v>0</v>
      </c>
      <c r="AC371" s="415">
        <f t="shared" si="28"/>
        <v>0</v>
      </c>
      <c r="AE371" s="618">
        <f>IF(AE$12=TRUE,(($D371*LIQUIDACION!$L$1046)*LIQUIDACION!$D$1045/IF(AND(LIQUIDACION!$D$1044&gt;LIQUIDACION!$B$1046,LIQUIDACION!$B$1046&gt;LIQUIDACION!$D$1043),366,365)),0)</f>
        <v>0</v>
      </c>
      <c r="AF371" s="618">
        <f>IF(AF$12=TRUE,(($E371*LIQUIDACION!$L$1046)*LIQUIDACION!$D$1045/IF(AND(LIQUIDACION!$D$1044&gt;LIQUIDACION!$B$1046,LIQUIDACION!$B$1046&gt;LIQUIDACION!$D$1043),366,365)),0)</f>
        <v>0</v>
      </c>
      <c r="AG371" s="618">
        <f>IF(AG$12=TRUE,(($F371*LIQUIDACION!$L$1046)*LIQUIDACION!$D$1045/IF(AND(LIQUIDACION!$D$1044&gt;LIQUIDACION!$B$1046,LIQUIDACION!$B$1046&gt;LIQUIDACION!$D$1043),366,365)),0)</f>
        <v>0</v>
      </c>
      <c r="AH371" s="618">
        <f>IF(AH$12=TRUE,(($G371*LIQUIDACION!$L$1046)*LIQUIDACION!$D$1045/IF(AND(LIQUIDACION!$D$1044&gt;LIQUIDACION!$B$1046,LIQUIDACION!$B$1046&gt;LIQUIDACION!$D$1043),366,365)),0)</f>
        <v>0</v>
      </c>
      <c r="AI371" s="618">
        <f>IF(AI$12=TRUE,(($H371*LIQUIDACION!$L$1047)*LIQUIDACION!$D$1045/IF(AND(LIQUIDACION!$D$1044&gt;LIQUIDACION!$B$1046,LIQUIDACION!$B$1046&gt;LIQUIDACION!$D$1043),366,365)),0)</f>
        <v>0</v>
      </c>
      <c r="AJ371" s="618">
        <f>IF(AJ$12=TRUE,(($I371*LIQUIDACION!$L$1047)*LIQUIDACION!$D$1045/IF(AND(LIQUIDACION!$D$1044&gt;LIQUIDACION!$B$1046,LIQUIDACION!$B$1046&gt;LIQUIDACION!$D$1043),366,365)),0)</f>
        <v>0</v>
      </c>
      <c r="AK371" s="618">
        <f>IF(AK$12=TRUE,(($J371*LIQUIDACION!$L$1047)*LIQUIDACION!$D$1045/IF(AND(LIQUIDACION!$D$1044&gt;LIQUIDACION!$B$1046,LIQUIDACION!$B$1046&gt;LIQUIDACION!$D$1043),366,365)),0)</f>
        <v>0</v>
      </c>
      <c r="AL371" s="618">
        <f>IF(AL$12=TRUE,(($K371*LIQUIDACION!$L$1047)*LIQUIDACION!$D$1045/IF(AND(LIQUIDACION!$D$1044&gt;LIQUIDACION!$B$1046,LIQUIDACION!$B$1046&gt;LIQUIDACION!$D$1043),366,365)),0)</f>
        <v>0</v>
      </c>
      <c r="AM371" s="618">
        <f>IF(AM$12=TRUE,(($L371*LIQUIDACION!$L$1047)*LIQUIDACION!$D$1045/IF(AND(LIQUIDACION!$D$1044&gt;LIQUIDACION!$B$1046,LIQUIDACION!$B$1046&gt;LIQUIDACION!$D$1043),366,365)),0)</f>
        <v>0</v>
      </c>
      <c r="AN371" s="618">
        <f>IF(AN$12=TRUE,(($M371*LIQUIDACION!$L$1047)*LIQUIDACION!$D$1045/IF(AND(LIQUIDACION!$D$1044&gt;LIQUIDACION!$B$1046,LIQUIDACION!$B$1046&gt;LIQUIDACION!$D$1043),366,365)),0)</f>
        <v>0</v>
      </c>
      <c r="AO371" s="618">
        <f>IF(AO$12=TRUE,(($N371*LIQUIDACION!$L$1047)*LIQUIDACION!$D$1045/IF(AND(LIQUIDACION!$D$1044&gt;LIQUIDACION!$B$1046,LIQUIDACION!$B$1046&gt;LIQUIDACION!$D$1043),366,365)),0)</f>
        <v>0</v>
      </c>
      <c r="AP371" s="618">
        <f>IF(AP$12=TRUE,(($O371*LIQUIDACION!$L$1047)*LIQUIDACION!$D$1045/IF(AND(LIQUIDACION!$D$1044&gt;LIQUIDACION!$B$1046,LIQUIDACION!$B$1046&gt;LIQUIDACION!$D$1043),366,365)),0)</f>
        <v>0</v>
      </c>
      <c r="AQ371" s="618">
        <f>IF(AQ$12=TRUE,(($P371*LIQUIDACION!$L$1047)*LIQUIDACION!$D$1045/IF(AND(LIQUIDACION!$D$1044&gt;LIQUIDACION!$B$1046,LIQUIDACION!$B$1046&gt;LIQUIDACION!$D$1043),366,365)),0)</f>
        <v>0</v>
      </c>
      <c r="AR371" s="618">
        <f>IF(AR$12=TRUE,(($Q371*LIQUIDACION!$L$1047)*LIQUIDACION!$D$1045/IF(AND(LIQUIDACION!$D$1044&gt;LIQUIDACION!$B$1046,LIQUIDACION!$B$1046&gt;LIQUIDACION!$D$1043),366,365)),0)</f>
        <v>0</v>
      </c>
      <c r="AS371" s="618">
        <f>IF(AS$12=TRUE,(($R371*LIQUIDACION!$L$1047)*LIQUIDACION!$D$1045/IF(AND(LIQUIDACION!$D$1044&gt;LIQUIDACION!$B$1046,LIQUIDACION!$B$1046&gt;LIQUIDACION!$D$1043),366,365)),0)</f>
        <v>0</v>
      </c>
      <c r="AT371" s="618">
        <f>IF(AT$12=TRUE,(($S371*LIQUIDACION!$L$1047)*LIQUIDACION!$D$1045/IF(AND(LIQUIDACION!$D$1044&gt;LIQUIDACION!$B$1046,LIQUIDACION!$B$1046&gt;LIQUIDACION!$D$1043),366,365)),0)</f>
        <v>0</v>
      </c>
      <c r="AU371" s="618">
        <f>IF(AU$12=TRUE,(($T371*LIQUIDACION!$L$1047)*LIQUIDACION!$D$1045/IF(AND(LIQUIDACION!$D$1044&gt;LIQUIDACION!$B$1046,LIQUIDACION!$B$1046&gt;LIQUIDACION!$D$1043),366,365)),0)</f>
        <v>0</v>
      </c>
      <c r="AV371" s="618">
        <f>IF(AV$12=TRUE,(($U371*LIQUIDACION!$L$1047)*LIQUIDACION!$D$1045/IF(AND(LIQUIDACION!$D$1044&gt;LIQUIDACION!$B$1046,LIQUIDACION!$B$1046&gt;LIQUIDACION!$D$1043),366,365)),0)</f>
        <v>0</v>
      </c>
      <c r="AW371" s="618">
        <f>IF(AW$12=TRUE,(($V371*LIQUIDACION!$L$1047)*LIQUIDACION!$D$1045/IF(AND(LIQUIDACION!$D$1044&gt;LIQUIDACION!$B$1046,LIQUIDACION!$B$1046&gt;LIQUIDACION!$D$1043),366,365)),0)</f>
        <v>0</v>
      </c>
      <c r="AX371" s="618">
        <f>IF(AX$12=TRUE,(($W371*LIQUIDACION!$L$1047)*LIQUIDACION!$D$1045/IF(AND(LIQUIDACION!$D$1044&gt;LIQUIDACION!$B$1046,LIQUIDACION!$B$1046&gt;LIQUIDACION!$D$1043),366,365)),0)</f>
        <v>0</v>
      </c>
    </row>
    <row r="372" spans="2:50" x14ac:dyDescent="0.25">
      <c r="B372" s="123">
        <v>360</v>
      </c>
      <c r="C372" s="125"/>
      <c r="D372" s="170"/>
      <c r="E372" s="170"/>
      <c r="F372" s="170"/>
      <c r="G372" s="170">
        <f t="shared" si="25"/>
        <v>0</v>
      </c>
      <c r="H372" s="170">
        <f t="shared" si="26"/>
        <v>0</v>
      </c>
      <c r="I372" s="170"/>
      <c r="J372" s="170"/>
      <c r="K372" s="170"/>
      <c r="L372" s="170"/>
      <c r="M372" s="170"/>
      <c r="N372" s="170"/>
      <c r="O372" s="170"/>
      <c r="P372" s="170"/>
      <c r="Q372" s="170"/>
      <c r="R372" s="170"/>
      <c r="S372" s="170"/>
      <c r="T372" s="170"/>
      <c r="U372" s="170"/>
      <c r="V372" s="170"/>
      <c r="W372" s="170"/>
      <c r="X372" s="170"/>
      <c r="Y372" s="170"/>
      <c r="Z372" s="170"/>
      <c r="AA372" s="170"/>
      <c r="AB372" s="415">
        <f t="shared" si="27"/>
        <v>0</v>
      </c>
      <c r="AC372" s="415">
        <f t="shared" si="28"/>
        <v>0</v>
      </c>
      <c r="AE372" s="618">
        <f>IF(AE$12=TRUE,(($D372*LIQUIDACION!$L$1046)*LIQUIDACION!$D$1045/IF(AND(LIQUIDACION!$D$1044&gt;LIQUIDACION!$B$1046,LIQUIDACION!$B$1046&gt;LIQUIDACION!$D$1043),366,365)),0)</f>
        <v>0</v>
      </c>
      <c r="AF372" s="618">
        <f>IF(AF$12=TRUE,(($E372*LIQUIDACION!$L$1046)*LIQUIDACION!$D$1045/IF(AND(LIQUIDACION!$D$1044&gt;LIQUIDACION!$B$1046,LIQUIDACION!$B$1046&gt;LIQUIDACION!$D$1043),366,365)),0)</f>
        <v>0</v>
      </c>
      <c r="AG372" s="618">
        <f>IF(AG$12=TRUE,(($F372*LIQUIDACION!$L$1046)*LIQUIDACION!$D$1045/IF(AND(LIQUIDACION!$D$1044&gt;LIQUIDACION!$B$1046,LIQUIDACION!$B$1046&gt;LIQUIDACION!$D$1043),366,365)),0)</f>
        <v>0</v>
      </c>
      <c r="AH372" s="618">
        <f>IF(AH$12=TRUE,(($G372*LIQUIDACION!$L$1046)*LIQUIDACION!$D$1045/IF(AND(LIQUIDACION!$D$1044&gt;LIQUIDACION!$B$1046,LIQUIDACION!$B$1046&gt;LIQUIDACION!$D$1043),366,365)),0)</f>
        <v>0</v>
      </c>
      <c r="AI372" s="618">
        <f>IF(AI$12=TRUE,(($H372*LIQUIDACION!$L$1047)*LIQUIDACION!$D$1045/IF(AND(LIQUIDACION!$D$1044&gt;LIQUIDACION!$B$1046,LIQUIDACION!$B$1046&gt;LIQUIDACION!$D$1043),366,365)),0)</f>
        <v>0</v>
      </c>
      <c r="AJ372" s="618">
        <f>IF(AJ$12=TRUE,(($I372*LIQUIDACION!$L$1047)*LIQUIDACION!$D$1045/IF(AND(LIQUIDACION!$D$1044&gt;LIQUIDACION!$B$1046,LIQUIDACION!$B$1046&gt;LIQUIDACION!$D$1043),366,365)),0)</f>
        <v>0</v>
      </c>
      <c r="AK372" s="618">
        <f>IF(AK$12=TRUE,(($J372*LIQUIDACION!$L$1047)*LIQUIDACION!$D$1045/IF(AND(LIQUIDACION!$D$1044&gt;LIQUIDACION!$B$1046,LIQUIDACION!$B$1046&gt;LIQUIDACION!$D$1043),366,365)),0)</f>
        <v>0</v>
      </c>
      <c r="AL372" s="618">
        <f>IF(AL$12=TRUE,(($K372*LIQUIDACION!$L$1047)*LIQUIDACION!$D$1045/IF(AND(LIQUIDACION!$D$1044&gt;LIQUIDACION!$B$1046,LIQUIDACION!$B$1046&gt;LIQUIDACION!$D$1043),366,365)),0)</f>
        <v>0</v>
      </c>
      <c r="AM372" s="618">
        <f>IF(AM$12=TRUE,(($L372*LIQUIDACION!$L$1047)*LIQUIDACION!$D$1045/IF(AND(LIQUIDACION!$D$1044&gt;LIQUIDACION!$B$1046,LIQUIDACION!$B$1046&gt;LIQUIDACION!$D$1043),366,365)),0)</f>
        <v>0</v>
      </c>
      <c r="AN372" s="618">
        <f>IF(AN$12=TRUE,(($M372*LIQUIDACION!$L$1047)*LIQUIDACION!$D$1045/IF(AND(LIQUIDACION!$D$1044&gt;LIQUIDACION!$B$1046,LIQUIDACION!$B$1046&gt;LIQUIDACION!$D$1043),366,365)),0)</f>
        <v>0</v>
      </c>
      <c r="AO372" s="618">
        <f>IF(AO$12=TRUE,(($N372*LIQUIDACION!$L$1047)*LIQUIDACION!$D$1045/IF(AND(LIQUIDACION!$D$1044&gt;LIQUIDACION!$B$1046,LIQUIDACION!$B$1046&gt;LIQUIDACION!$D$1043),366,365)),0)</f>
        <v>0</v>
      </c>
      <c r="AP372" s="618">
        <f>IF(AP$12=TRUE,(($O372*LIQUIDACION!$L$1047)*LIQUIDACION!$D$1045/IF(AND(LIQUIDACION!$D$1044&gt;LIQUIDACION!$B$1046,LIQUIDACION!$B$1046&gt;LIQUIDACION!$D$1043),366,365)),0)</f>
        <v>0</v>
      </c>
      <c r="AQ372" s="618">
        <f>IF(AQ$12=TRUE,(($P372*LIQUIDACION!$L$1047)*LIQUIDACION!$D$1045/IF(AND(LIQUIDACION!$D$1044&gt;LIQUIDACION!$B$1046,LIQUIDACION!$B$1046&gt;LIQUIDACION!$D$1043),366,365)),0)</f>
        <v>0</v>
      </c>
      <c r="AR372" s="618">
        <f>IF(AR$12=TRUE,(($Q372*LIQUIDACION!$L$1047)*LIQUIDACION!$D$1045/IF(AND(LIQUIDACION!$D$1044&gt;LIQUIDACION!$B$1046,LIQUIDACION!$B$1046&gt;LIQUIDACION!$D$1043),366,365)),0)</f>
        <v>0</v>
      </c>
      <c r="AS372" s="618">
        <f>IF(AS$12=TRUE,(($R372*LIQUIDACION!$L$1047)*LIQUIDACION!$D$1045/IF(AND(LIQUIDACION!$D$1044&gt;LIQUIDACION!$B$1046,LIQUIDACION!$B$1046&gt;LIQUIDACION!$D$1043),366,365)),0)</f>
        <v>0</v>
      </c>
      <c r="AT372" s="618">
        <f>IF(AT$12=TRUE,(($S372*LIQUIDACION!$L$1047)*LIQUIDACION!$D$1045/IF(AND(LIQUIDACION!$D$1044&gt;LIQUIDACION!$B$1046,LIQUIDACION!$B$1046&gt;LIQUIDACION!$D$1043),366,365)),0)</f>
        <v>0</v>
      </c>
      <c r="AU372" s="618">
        <f>IF(AU$12=TRUE,(($T372*LIQUIDACION!$L$1047)*LIQUIDACION!$D$1045/IF(AND(LIQUIDACION!$D$1044&gt;LIQUIDACION!$B$1046,LIQUIDACION!$B$1046&gt;LIQUIDACION!$D$1043),366,365)),0)</f>
        <v>0</v>
      </c>
      <c r="AV372" s="618">
        <f>IF(AV$12=TRUE,(($U372*LIQUIDACION!$L$1047)*LIQUIDACION!$D$1045/IF(AND(LIQUIDACION!$D$1044&gt;LIQUIDACION!$B$1046,LIQUIDACION!$B$1046&gt;LIQUIDACION!$D$1043),366,365)),0)</f>
        <v>0</v>
      </c>
      <c r="AW372" s="618">
        <f>IF(AW$12=TRUE,(($V372*LIQUIDACION!$L$1047)*LIQUIDACION!$D$1045/IF(AND(LIQUIDACION!$D$1044&gt;LIQUIDACION!$B$1046,LIQUIDACION!$B$1046&gt;LIQUIDACION!$D$1043),366,365)),0)</f>
        <v>0</v>
      </c>
      <c r="AX372" s="618">
        <f>IF(AX$12=TRUE,(($W372*LIQUIDACION!$L$1047)*LIQUIDACION!$D$1045/IF(AND(LIQUIDACION!$D$1044&gt;LIQUIDACION!$B$1046,LIQUIDACION!$B$1046&gt;LIQUIDACION!$D$1043),366,365)),0)</f>
        <v>0</v>
      </c>
    </row>
    <row r="373" spans="2:50" x14ac:dyDescent="0.25">
      <c r="B373" s="121">
        <v>361</v>
      </c>
      <c r="C373" s="125"/>
      <c r="D373" s="170"/>
      <c r="E373" s="170"/>
      <c r="F373" s="170"/>
      <c r="G373" s="170">
        <f t="shared" si="25"/>
        <v>0</v>
      </c>
      <c r="H373" s="170">
        <f t="shared" si="26"/>
        <v>0</v>
      </c>
      <c r="I373" s="170"/>
      <c r="J373" s="170"/>
      <c r="K373" s="170"/>
      <c r="L373" s="170"/>
      <c r="M373" s="170"/>
      <c r="N373" s="170"/>
      <c r="O373" s="170"/>
      <c r="P373" s="170"/>
      <c r="Q373" s="170"/>
      <c r="R373" s="170"/>
      <c r="S373" s="170"/>
      <c r="T373" s="170"/>
      <c r="U373" s="170"/>
      <c r="V373" s="170"/>
      <c r="W373" s="170"/>
      <c r="X373" s="170"/>
      <c r="Y373" s="170"/>
      <c r="Z373" s="170"/>
      <c r="AA373" s="170"/>
      <c r="AB373" s="415">
        <f t="shared" si="27"/>
        <v>0</v>
      </c>
      <c r="AC373" s="415">
        <f t="shared" si="28"/>
        <v>0</v>
      </c>
      <c r="AE373" s="618">
        <f>IF(AE$12=TRUE,(($D373*LIQUIDACION!$L$1046)*LIQUIDACION!$D$1045/IF(AND(LIQUIDACION!$D$1044&gt;LIQUIDACION!$B$1046,LIQUIDACION!$B$1046&gt;LIQUIDACION!$D$1043),366,365)),0)</f>
        <v>0</v>
      </c>
      <c r="AF373" s="618">
        <f>IF(AF$12=TRUE,(($E373*LIQUIDACION!$L$1046)*LIQUIDACION!$D$1045/IF(AND(LIQUIDACION!$D$1044&gt;LIQUIDACION!$B$1046,LIQUIDACION!$B$1046&gt;LIQUIDACION!$D$1043),366,365)),0)</f>
        <v>0</v>
      </c>
      <c r="AG373" s="618">
        <f>IF(AG$12=TRUE,(($F373*LIQUIDACION!$L$1046)*LIQUIDACION!$D$1045/IF(AND(LIQUIDACION!$D$1044&gt;LIQUIDACION!$B$1046,LIQUIDACION!$B$1046&gt;LIQUIDACION!$D$1043),366,365)),0)</f>
        <v>0</v>
      </c>
      <c r="AH373" s="618">
        <f>IF(AH$12=TRUE,(($G373*LIQUIDACION!$L$1046)*LIQUIDACION!$D$1045/IF(AND(LIQUIDACION!$D$1044&gt;LIQUIDACION!$B$1046,LIQUIDACION!$B$1046&gt;LIQUIDACION!$D$1043),366,365)),0)</f>
        <v>0</v>
      </c>
      <c r="AI373" s="618">
        <f>IF(AI$12=TRUE,(($H373*LIQUIDACION!$L$1047)*LIQUIDACION!$D$1045/IF(AND(LIQUIDACION!$D$1044&gt;LIQUIDACION!$B$1046,LIQUIDACION!$B$1046&gt;LIQUIDACION!$D$1043),366,365)),0)</f>
        <v>0</v>
      </c>
      <c r="AJ373" s="618">
        <f>IF(AJ$12=TRUE,(($I373*LIQUIDACION!$L$1047)*LIQUIDACION!$D$1045/IF(AND(LIQUIDACION!$D$1044&gt;LIQUIDACION!$B$1046,LIQUIDACION!$B$1046&gt;LIQUIDACION!$D$1043),366,365)),0)</f>
        <v>0</v>
      </c>
      <c r="AK373" s="618">
        <f>IF(AK$12=TRUE,(($J373*LIQUIDACION!$L$1047)*LIQUIDACION!$D$1045/IF(AND(LIQUIDACION!$D$1044&gt;LIQUIDACION!$B$1046,LIQUIDACION!$B$1046&gt;LIQUIDACION!$D$1043),366,365)),0)</f>
        <v>0</v>
      </c>
      <c r="AL373" s="618">
        <f>IF(AL$12=TRUE,(($K373*LIQUIDACION!$L$1047)*LIQUIDACION!$D$1045/IF(AND(LIQUIDACION!$D$1044&gt;LIQUIDACION!$B$1046,LIQUIDACION!$B$1046&gt;LIQUIDACION!$D$1043),366,365)),0)</f>
        <v>0</v>
      </c>
      <c r="AM373" s="618">
        <f>IF(AM$12=TRUE,(($L373*LIQUIDACION!$L$1047)*LIQUIDACION!$D$1045/IF(AND(LIQUIDACION!$D$1044&gt;LIQUIDACION!$B$1046,LIQUIDACION!$B$1046&gt;LIQUIDACION!$D$1043),366,365)),0)</f>
        <v>0</v>
      </c>
      <c r="AN373" s="618">
        <f>IF(AN$12=TRUE,(($M373*LIQUIDACION!$L$1047)*LIQUIDACION!$D$1045/IF(AND(LIQUIDACION!$D$1044&gt;LIQUIDACION!$B$1046,LIQUIDACION!$B$1046&gt;LIQUIDACION!$D$1043),366,365)),0)</f>
        <v>0</v>
      </c>
      <c r="AO373" s="618">
        <f>IF(AO$12=TRUE,(($N373*LIQUIDACION!$L$1047)*LIQUIDACION!$D$1045/IF(AND(LIQUIDACION!$D$1044&gt;LIQUIDACION!$B$1046,LIQUIDACION!$B$1046&gt;LIQUIDACION!$D$1043),366,365)),0)</f>
        <v>0</v>
      </c>
      <c r="AP373" s="618">
        <f>IF(AP$12=TRUE,(($O373*LIQUIDACION!$L$1047)*LIQUIDACION!$D$1045/IF(AND(LIQUIDACION!$D$1044&gt;LIQUIDACION!$B$1046,LIQUIDACION!$B$1046&gt;LIQUIDACION!$D$1043),366,365)),0)</f>
        <v>0</v>
      </c>
      <c r="AQ373" s="618">
        <f>IF(AQ$12=TRUE,(($P373*LIQUIDACION!$L$1047)*LIQUIDACION!$D$1045/IF(AND(LIQUIDACION!$D$1044&gt;LIQUIDACION!$B$1046,LIQUIDACION!$B$1046&gt;LIQUIDACION!$D$1043),366,365)),0)</f>
        <v>0</v>
      </c>
      <c r="AR373" s="618">
        <f>IF(AR$12=TRUE,(($Q373*LIQUIDACION!$L$1047)*LIQUIDACION!$D$1045/IF(AND(LIQUIDACION!$D$1044&gt;LIQUIDACION!$B$1046,LIQUIDACION!$B$1046&gt;LIQUIDACION!$D$1043),366,365)),0)</f>
        <v>0</v>
      </c>
      <c r="AS373" s="618">
        <f>IF(AS$12=TRUE,(($R373*LIQUIDACION!$L$1047)*LIQUIDACION!$D$1045/IF(AND(LIQUIDACION!$D$1044&gt;LIQUIDACION!$B$1046,LIQUIDACION!$B$1046&gt;LIQUIDACION!$D$1043),366,365)),0)</f>
        <v>0</v>
      </c>
      <c r="AT373" s="618">
        <f>IF(AT$12=TRUE,(($S373*LIQUIDACION!$L$1047)*LIQUIDACION!$D$1045/IF(AND(LIQUIDACION!$D$1044&gt;LIQUIDACION!$B$1046,LIQUIDACION!$B$1046&gt;LIQUIDACION!$D$1043),366,365)),0)</f>
        <v>0</v>
      </c>
      <c r="AU373" s="618">
        <f>IF(AU$12=TRUE,(($T373*LIQUIDACION!$L$1047)*LIQUIDACION!$D$1045/IF(AND(LIQUIDACION!$D$1044&gt;LIQUIDACION!$B$1046,LIQUIDACION!$B$1046&gt;LIQUIDACION!$D$1043),366,365)),0)</f>
        <v>0</v>
      </c>
      <c r="AV373" s="618">
        <f>IF(AV$12=TRUE,(($U373*LIQUIDACION!$L$1047)*LIQUIDACION!$D$1045/IF(AND(LIQUIDACION!$D$1044&gt;LIQUIDACION!$B$1046,LIQUIDACION!$B$1046&gt;LIQUIDACION!$D$1043),366,365)),0)</f>
        <v>0</v>
      </c>
      <c r="AW373" s="618">
        <f>IF(AW$12=TRUE,(($V373*LIQUIDACION!$L$1047)*LIQUIDACION!$D$1045/IF(AND(LIQUIDACION!$D$1044&gt;LIQUIDACION!$B$1046,LIQUIDACION!$B$1046&gt;LIQUIDACION!$D$1043),366,365)),0)</f>
        <v>0</v>
      </c>
      <c r="AX373" s="618">
        <f>IF(AX$12=TRUE,(($W373*LIQUIDACION!$L$1047)*LIQUIDACION!$D$1045/IF(AND(LIQUIDACION!$D$1044&gt;LIQUIDACION!$B$1046,LIQUIDACION!$B$1046&gt;LIQUIDACION!$D$1043),366,365)),0)</f>
        <v>0</v>
      </c>
    </row>
    <row r="374" spans="2:50" x14ac:dyDescent="0.25">
      <c r="B374" s="123">
        <v>362</v>
      </c>
      <c r="C374" s="125"/>
      <c r="D374" s="170"/>
      <c r="E374" s="170"/>
      <c r="F374" s="170"/>
      <c r="G374" s="170">
        <f t="shared" si="25"/>
        <v>0</v>
      </c>
      <c r="H374" s="170">
        <f t="shared" si="26"/>
        <v>0</v>
      </c>
      <c r="I374" s="170"/>
      <c r="J374" s="170"/>
      <c r="K374" s="170"/>
      <c r="L374" s="170"/>
      <c r="M374" s="170"/>
      <c r="N374" s="170"/>
      <c r="O374" s="170"/>
      <c r="P374" s="170"/>
      <c r="Q374" s="170"/>
      <c r="R374" s="170"/>
      <c r="S374" s="170"/>
      <c r="T374" s="170"/>
      <c r="U374" s="170"/>
      <c r="V374" s="170"/>
      <c r="W374" s="170"/>
      <c r="X374" s="170"/>
      <c r="Y374" s="170"/>
      <c r="Z374" s="170"/>
      <c r="AA374" s="170"/>
      <c r="AB374" s="415">
        <f t="shared" si="27"/>
        <v>0</v>
      </c>
      <c r="AC374" s="415">
        <f t="shared" si="28"/>
        <v>0</v>
      </c>
      <c r="AE374" s="618">
        <f>IF(AE$12=TRUE,(($D374*LIQUIDACION!$L$1046)*LIQUIDACION!$D$1045/IF(AND(LIQUIDACION!$D$1044&gt;LIQUIDACION!$B$1046,LIQUIDACION!$B$1046&gt;LIQUIDACION!$D$1043),366,365)),0)</f>
        <v>0</v>
      </c>
      <c r="AF374" s="618">
        <f>IF(AF$12=TRUE,(($E374*LIQUIDACION!$L$1046)*LIQUIDACION!$D$1045/IF(AND(LIQUIDACION!$D$1044&gt;LIQUIDACION!$B$1046,LIQUIDACION!$B$1046&gt;LIQUIDACION!$D$1043),366,365)),0)</f>
        <v>0</v>
      </c>
      <c r="AG374" s="618">
        <f>IF(AG$12=TRUE,(($F374*LIQUIDACION!$L$1046)*LIQUIDACION!$D$1045/IF(AND(LIQUIDACION!$D$1044&gt;LIQUIDACION!$B$1046,LIQUIDACION!$B$1046&gt;LIQUIDACION!$D$1043),366,365)),0)</f>
        <v>0</v>
      </c>
      <c r="AH374" s="618">
        <f>IF(AH$12=TRUE,(($G374*LIQUIDACION!$L$1046)*LIQUIDACION!$D$1045/IF(AND(LIQUIDACION!$D$1044&gt;LIQUIDACION!$B$1046,LIQUIDACION!$B$1046&gt;LIQUIDACION!$D$1043),366,365)),0)</f>
        <v>0</v>
      </c>
      <c r="AI374" s="618">
        <f>IF(AI$12=TRUE,(($H374*LIQUIDACION!$L$1047)*LIQUIDACION!$D$1045/IF(AND(LIQUIDACION!$D$1044&gt;LIQUIDACION!$B$1046,LIQUIDACION!$B$1046&gt;LIQUIDACION!$D$1043),366,365)),0)</f>
        <v>0</v>
      </c>
      <c r="AJ374" s="618">
        <f>IF(AJ$12=TRUE,(($I374*LIQUIDACION!$L$1047)*LIQUIDACION!$D$1045/IF(AND(LIQUIDACION!$D$1044&gt;LIQUIDACION!$B$1046,LIQUIDACION!$B$1046&gt;LIQUIDACION!$D$1043),366,365)),0)</f>
        <v>0</v>
      </c>
      <c r="AK374" s="618">
        <f>IF(AK$12=TRUE,(($J374*LIQUIDACION!$L$1047)*LIQUIDACION!$D$1045/IF(AND(LIQUIDACION!$D$1044&gt;LIQUIDACION!$B$1046,LIQUIDACION!$B$1046&gt;LIQUIDACION!$D$1043),366,365)),0)</f>
        <v>0</v>
      </c>
      <c r="AL374" s="618">
        <f>IF(AL$12=TRUE,(($K374*LIQUIDACION!$L$1047)*LIQUIDACION!$D$1045/IF(AND(LIQUIDACION!$D$1044&gt;LIQUIDACION!$B$1046,LIQUIDACION!$B$1046&gt;LIQUIDACION!$D$1043),366,365)),0)</f>
        <v>0</v>
      </c>
      <c r="AM374" s="618">
        <f>IF(AM$12=TRUE,(($L374*LIQUIDACION!$L$1047)*LIQUIDACION!$D$1045/IF(AND(LIQUIDACION!$D$1044&gt;LIQUIDACION!$B$1046,LIQUIDACION!$B$1046&gt;LIQUIDACION!$D$1043),366,365)),0)</f>
        <v>0</v>
      </c>
      <c r="AN374" s="618">
        <f>IF(AN$12=TRUE,(($M374*LIQUIDACION!$L$1047)*LIQUIDACION!$D$1045/IF(AND(LIQUIDACION!$D$1044&gt;LIQUIDACION!$B$1046,LIQUIDACION!$B$1046&gt;LIQUIDACION!$D$1043),366,365)),0)</f>
        <v>0</v>
      </c>
      <c r="AO374" s="618">
        <f>IF(AO$12=TRUE,(($N374*LIQUIDACION!$L$1047)*LIQUIDACION!$D$1045/IF(AND(LIQUIDACION!$D$1044&gt;LIQUIDACION!$B$1046,LIQUIDACION!$B$1046&gt;LIQUIDACION!$D$1043),366,365)),0)</f>
        <v>0</v>
      </c>
      <c r="AP374" s="618">
        <f>IF(AP$12=TRUE,(($O374*LIQUIDACION!$L$1047)*LIQUIDACION!$D$1045/IF(AND(LIQUIDACION!$D$1044&gt;LIQUIDACION!$B$1046,LIQUIDACION!$B$1046&gt;LIQUIDACION!$D$1043),366,365)),0)</f>
        <v>0</v>
      </c>
      <c r="AQ374" s="618">
        <f>IF(AQ$12=TRUE,(($P374*LIQUIDACION!$L$1047)*LIQUIDACION!$D$1045/IF(AND(LIQUIDACION!$D$1044&gt;LIQUIDACION!$B$1046,LIQUIDACION!$B$1046&gt;LIQUIDACION!$D$1043),366,365)),0)</f>
        <v>0</v>
      </c>
      <c r="AR374" s="618">
        <f>IF(AR$12=TRUE,(($Q374*LIQUIDACION!$L$1047)*LIQUIDACION!$D$1045/IF(AND(LIQUIDACION!$D$1044&gt;LIQUIDACION!$B$1046,LIQUIDACION!$B$1046&gt;LIQUIDACION!$D$1043),366,365)),0)</f>
        <v>0</v>
      </c>
      <c r="AS374" s="618">
        <f>IF(AS$12=TRUE,(($R374*LIQUIDACION!$L$1047)*LIQUIDACION!$D$1045/IF(AND(LIQUIDACION!$D$1044&gt;LIQUIDACION!$B$1046,LIQUIDACION!$B$1046&gt;LIQUIDACION!$D$1043),366,365)),0)</f>
        <v>0</v>
      </c>
      <c r="AT374" s="618">
        <f>IF(AT$12=TRUE,(($S374*LIQUIDACION!$L$1047)*LIQUIDACION!$D$1045/IF(AND(LIQUIDACION!$D$1044&gt;LIQUIDACION!$B$1046,LIQUIDACION!$B$1046&gt;LIQUIDACION!$D$1043),366,365)),0)</f>
        <v>0</v>
      </c>
      <c r="AU374" s="618">
        <f>IF(AU$12=TRUE,(($T374*LIQUIDACION!$L$1047)*LIQUIDACION!$D$1045/IF(AND(LIQUIDACION!$D$1044&gt;LIQUIDACION!$B$1046,LIQUIDACION!$B$1046&gt;LIQUIDACION!$D$1043),366,365)),0)</f>
        <v>0</v>
      </c>
      <c r="AV374" s="618">
        <f>IF(AV$12=TRUE,(($U374*LIQUIDACION!$L$1047)*LIQUIDACION!$D$1045/IF(AND(LIQUIDACION!$D$1044&gt;LIQUIDACION!$B$1046,LIQUIDACION!$B$1046&gt;LIQUIDACION!$D$1043),366,365)),0)</f>
        <v>0</v>
      </c>
      <c r="AW374" s="618">
        <f>IF(AW$12=TRUE,(($V374*LIQUIDACION!$L$1047)*LIQUIDACION!$D$1045/IF(AND(LIQUIDACION!$D$1044&gt;LIQUIDACION!$B$1046,LIQUIDACION!$B$1046&gt;LIQUIDACION!$D$1043),366,365)),0)</f>
        <v>0</v>
      </c>
      <c r="AX374" s="618">
        <f>IF(AX$12=TRUE,(($W374*LIQUIDACION!$L$1047)*LIQUIDACION!$D$1045/IF(AND(LIQUIDACION!$D$1044&gt;LIQUIDACION!$B$1046,LIQUIDACION!$B$1046&gt;LIQUIDACION!$D$1043),366,365)),0)</f>
        <v>0</v>
      </c>
    </row>
    <row r="375" spans="2:50" x14ac:dyDescent="0.25">
      <c r="B375" s="121">
        <v>363</v>
      </c>
      <c r="C375" s="125"/>
      <c r="D375" s="170"/>
      <c r="E375" s="170"/>
      <c r="F375" s="170"/>
      <c r="G375" s="170">
        <f t="shared" si="25"/>
        <v>0</v>
      </c>
      <c r="H375" s="170">
        <f t="shared" si="26"/>
        <v>0</v>
      </c>
      <c r="I375" s="170"/>
      <c r="J375" s="170"/>
      <c r="K375" s="170"/>
      <c r="L375" s="170"/>
      <c r="M375" s="170"/>
      <c r="N375" s="170"/>
      <c r="O375" s="170"/>
      <c r="P375" s="170"/>
      <c r="Q375" s="170"/>
      <c r="R375" s="170"/>
      <c r="S375" s="170"/>
      <c r="T375" s="170"/>
      <c r="U375" s="170"/>
      <c r="V375" s="170"/>
      <c r="W375" s="170"/>
      <c r="X375" s="170"/>
      <c r="Y375" s="170"/>
      <c r="Z375" s="170"/>
      <c r="AA375" s="170"/>
      <c r="AB375" s="415">
        <f t="shared" si="27"/>
        <v>0</v>
      </c>
      <c r="AC375" s="415">
        <f t="shared" si="28"/>
        <v>0</v>
      </c>
      <c r="AE375" s="618">
        <f>IF(AE$12=TRUE,(($D375*LIQUIDACION!$L$1046)*LIQUIDACION!$D$1045/IF(AND(LIQUIDACION!$D$1044&gt;LIQUIDACION!$B$1046,LIQUIDACION!$B$1046&gt;LIQUIDACION!$D$1043),366,365)),0)</f>
        <v>0</v>
      </c>
      <c r="AF375" s="618">
        <f>IF(AF$12=TRUE,(($E375*LIQUIDACION!$L$1046)*LIQUIDACION!$D$1045/IF(AND(LIQUIDACION!$D$1044&gt;LIQUIDACION!$B$1046,LIQUIDACION!$B$1046&gt;LIQUIDACION!$D$1043),366,365)),0)</f>
        <v>0</v>
      </c>
      <c r="AG375" s="618">
        <f>IF(AG$12=TRUE,(($F375*LIQUIDACION!$L$1046)*LIQUIDACION!$D$1045/IF(AND(LIQUIDACION!$D$1044&gt;LIQUIDACION!$B$1046,LIQUIDACION!$B$1046&gt;LIQUIDACION!$D$1043),366,365)),0)</f>
        <v>0</v>
      </c>
      <c r="AH375" s="618">
        <f>IF(AH$12=TRUE,(($G375*LIQUIDACION!$L$1046)*LIQUIDACION!$D$1045/IF(AND(LIQUIDACION!$D$1044&gt;LIQUIDACION!$B$1046,LIQUIDACION!$B$1046&gt;LIQUIDACION!$D$1043),366,365)),0)</f>
        <v>0</v>
      </c>
      <c r="AI375" s="618">
        <f>IF(AI$12=TRUE,(($H375*LIQUIDACION!$L$1047)*LIQUIDACION!$D$1045/IF(AND(LIQUIDACION!$D$1044&gt;LIQUIDACION!$B$1046,LIQUIDACION!$B$1046&gt;LIQUIDACION!$D$1043),366,365)),0)</f>
        <v>0</v>
      </c>
      <c r="AJ375" s="618">
        <f>IF(AJ$12=TRUE,(($I375*LIQUIDACION!$L$1047)*LIQUIDACION!$D$1045/IF(AND(LIQUIDACION!$D$1044&gt;LIQUIDACION!$B$1046,LIQUIDACION!$B$1046&gt;LIQUIDACION!$D$1043),366,365)),0)</f>
        <v>0</v>
      </c>
      <c r="AK375" s="618">
        <f>IF(AK$12=TRUE,(($J375*LIQUIDACION!$L$1047)*LIQUIDACION!$D$1045/IF(AND(LIQUIDACION!$D$1044&gt;LIQUIDACION!$B$1046,LIQUIDACION!$B$1046&gt;LIQUIDACION!$D$1043),366,365)),0)</f>
        <v>0</v>
      </c>
      <c r="AL375" s="618">
        <f>IF(AL$12=TRUE,(($K375*LIQUIDACION!$L$1047)*LIQUIDACION!$D$1045/IF(AND(LIQUIDACION!$D$1044&gt;LIQUIDACION!$B$1046,LIQUIDACION!$B$1046&gt;LIQUIDACION!$D$1043),366,365)),0)</f>
        <v>0</v>
      </c>
      <c r="AM375" s="618">
        <f>IF(AM$12=TRUE,(($L375*LIQUIDACION!$L$1047)*LIQUIDACION!$D$1045/IF(AND(LIQUIDACION!$D$1044&gt;LIQUIDACION!$B$1046,LIQUIDACION!$B$1046&gt;LIQUIDACION!$D$1043),366,365)),0)</f>
        <v>0</v>
      </c>
      <c r="AN375" s="618">
        <f>IF(AN$12=TRUE,(($M375*LIQUIDACION!$L$1047)*LIQUIDACION!$D$1045/IF(AND(LIQUIDACION!$D$1044&gt;LIQUIDACION!$B$1046,LIQUIDACION!$B$1046&gt;LIQUIDACION!$D$1043),366,365)),0)</f>
        <v>0</v>
      </c>
      <c r="AO375" s="618">
        <f>IF(AO$12=TRUE,(($N375*LIQUIDACION!$L$1047)*LIQUIDACION!$D$1045/IF(AND(LIQUIDACION!$D$1044&gt;LIQUIDACION!$B$1046,LIQUIDACION!$B$1046&gt;LIQUIDACION!$D$1043),366,365)),0)</f>
        <v>0</v>
      </c>
      <c r="AP375" s="618">
        <f>IF(AP$12=TRUE,(($O375*LIQUIDACION!$L$1047)*LIQUIDACION!$D$1045/IF(AND(LIQUIDACION!$D$1044&gt;LIQUIDACION!$B$1046,LIQUIDACION!$B$1046&gt;LIQUIDACION!$D$1043),366,365)),0)</f>
        <v>0</v>
      </c>
      <c r="AQ375" s="618">
        <f>IF(AQ$12=TRUE,(($P375*LIQUIDACION!$L$1047)*LIQUIDACION!$D$1045/IF(AND(LIQUIDACION!$D$1044&gt;LIQUIDACION!$B$1046,LIQUIDACION!$B$1046&gt;LIQUIDACION!$D$1043),366,365)),0)</f>
        <v>0</v>
      </c>
      <c r="AR375" s="618">
        <f>IF(AR$12=TRUE,(($Q375*LIQUIDACION!$L$1047)*LIQUIDACION!$D$1045/IF(AND(LIQUIDACION!$D$1044&gt;LIQUIDACION!$B$1046,LIQUIDACION!$B$1046&gt;LIQUIDACION!$D$1043),366,365)),0)</f>
        <v>0</v>
      </c>
      <c r="AS375" s="618">
        <f>IF(AS$12=TRUE,(($R375*LIQUIDACION!$L$1047)*LIQUIDACION!$D$1045/IF(AND(LIQUIDACION!$D$1044&gt;LIQUIDACION!$B$1046,LIQUIDACION!$B$1046&gt;LIQUIDACION!$D$1043),366,365)),0)</f>
        <v>0</v>
      </c>
      <c r="AT375" s="618">
        <f>IF(AT$12=TRUE,(($S375*LIQUIDACION!$L$1047)*LIQUIDACION!$D$1045/IF(AND(LIQUIDACION!$D$1044&gt;LIQUIDACION!$B$1046,LIQUIDACION!$B$1046&gt;LIQUIDACION!$D$1043),366,365)),0)</f>
        <v>0</v>
      </c>
      <c r="AU375" s="618">
        <f>IF(AU$12=TRUE,(($T375*LIQUIDACION!$L$1047)*LIQUIDACION!$D$1045/IF(AND(LIQUIDACION!$D$1044&gt;LIQUIDACION!$B$1046,LIQUIDACION!$B$1046&gt;LIQUIDACION!$D$1043),366,365)),0)</f>
        <v>0</v>
      </c>
      <c r="AV375" s="618">
        <f>IF(AV$12=TRUE,(($U375*LIQUIDACION!$L$1047)*LIQUIDACION!$D$1045/IF(AND(LIQUIDACION!$D$1044&gt;LIQUIDACION!$B$1046,LIQUIDACION!$B$1046&gt;LIQUIDACION!$D$1043),366,365)),0)</f>
        <v>0</v>
      </c>
      <c r="AW375" s="618">
        <f>IF(AW$12=TRUE,(($V375*LIQUIDACION!$L$1047)*LIQUIDACION!$D$1045/IF(AND(LIQUIDACION!$D$1044&gt;LIQUIDACION!$B$1046,LIQUIDACION!$B$1046&gt;LIQUIDACION!$D$1043),366,365)),0)</f>
        <v>0</v>
      </c>
      <c r="AX375" s="618">
        <f>IF(AX$12=TRUE,(($W375*LIQUIDACION!$L$1047)*LIQUIDACION!$D$1045/IF(AND(LIQUIDACION!$D$1044&gt;LIQUIDACION!$B$1046,LIQUIDACION!$B$1046&gt;LIQUIDACION!$D$1043),366,365)),0)</f>
        <v>0</v>
      </c>
    </row>
    <row r="376" spans="2:50" x14ac:dyDescent="0.25">
      <c r="B376" s="123">
        <v>364</v>
      </c>
      <c r="C376" s="125"/>
      <c r="D376" s="170"/>
      <c r="E376" s="170"/>
      <c r="F376" s="170"/>
      <c r="G376" s="170">
        <f t="shared" si="25"/>
        <v>0</v>
      </c>
      <c r="H376" s="170">
        <f t="shared" si="26"/>
        <v>0</v>
      </c>
      <c r="I376" s="170"/>
      <c r="J376" s="170"/>
      <c r="K376" s="170"/>
      <c r="L376" s="170"/>
      <c r="M376" s="170"/>
      <c r="N376" s="170"/>
      <c r="O376" s="170"/>
      <c r="P376" s="170"/>
      <c r="Q376" s="170"/>
      <c r="R376" s="170"/>
      <c r="S376" s="170"/>
      <c r="T376" s="170"/>
      <c r="U376" s="170"/>
      <c r="V376" s="170"/>
      <c r="W376" s="170"/>
      <c r="X376" s="170"/>
      <c r="Y376" s="170"/>
      <c r="Z376" s="170"/>
      <c r="AA376" s="170"/>
      <c r="AB376" s="415">
        <f t="shared" si="27"/>
        <v>0</v>
      </c>
      <c r="AC376" s="415">
        <f t="shared" si="28"/>
        <v>0</v>
      </c>
      <c r="AE376" s="618">
        <f>IF(AE$12=TRUE,(($D376*LIQUIDACION!$L$1046)*LIQUIDACION!$D$1045/IF(AND(LIQUIDACION!$D$1044&gt;LIQUIDACION!$B$1046,LIQUIDACION!$B$1046&gt;LIQUIDACION!$D$1043),366,365)),0)</f>
        <v>0</v>
      </c>
      <c r="AF376" s="618">
        <f>IF(AF$12=TRUE,(($E376*LIQUIDACION!$L$1046)*LIQUIDACION!$D$1045/IF(AND(LIQUIDACION!$D$1044&gt;LIQUIDACION!$B$1046,LIQUIDACION!$B$1046&gt;LIQUIDACION!$D$1043),366,365)),0)</f>
        <v>0</v>
      </c>
      <c r="AG376" s="618">
        <f>IF(AG$12=TRUE,(($F376*LIQUIDACION!$L$1046)*LIQUIDACION!$D$1045/IF(AND(LIQUIDACION!$D$1044&gt;LIQUIDACION!$B$1046,LIQUIDACION!$B$1046&gt;LIQUIDACION!$D$1043),366,365)),0)</f>
        <v>0</v>
      </c>
      <c r="AH376" s="618">
        <f>IF(AH$12=TRUE,(($G376*LIQUIDACION!$L$1046)*LIQUIDACION!$D$1045/IF(AND(LIQUIDACION!$D$1044&gt;LIQUIDACION!$B$1046,LIQUIDACION!$B$1046&gt;LIQUIDACION!$D$1043),366,365)),0)</f>
        <v>0</v>
      </c>
      <c r="AI376" s="618">
        <f>IF(AI$12=TRUE,(($H376*LIQUIDACION!$L$1047)*LIQUIDACION!$D$1045/IF(AND(LIQUIDACION!$D$1044&gt;LIQUIDACION!$B$1046,LIQUIDACION!$B$1046&gt;LIQUIDACION!$D$1043),366,365)),0)</f>
        <v>0</v>
      </c>
      <c r="AJ376" s="618">
        <f>IF(AJ$12=TRUE,(($I376*LIQUIDACION!$L$1047)*LIQUIDACION!$D$1045/IF(AND(LIQUIDACION!$D$1044&gt;LIQUIDACION!$B$1046,LIQUIDACION!$B$1046&gt;LIQUIDACION!$D$1043),366,365)),0)</f>
        <v>0</v>
      </c>
      <c r="AK376" s="618">
        <f>IF(AK$12=TRUE,(($J376*LIQUIDACION!$L$1047)*LIQUIDACION!$D$1045/IF(AND(LIQUIDACION!$D$1044&gt;LIQUIDACION!$B$1046,LIQUIDACION!$B$1046&gt;LIQUIDACION!$D$1043),366,365)),0)</f>
        <v>0</v>
      </c>
      <c r="AL376" s="618">
        <f>IF(AL$12=TRUE,(($K376*LIQUIDACION!$L$1047)*LIQUIDACION!$D$1045/IF(AND(LIQUIDACION!$D$1044&gt;LIQUIDACION!$B$1046,LIQUIDACION!$B$1046&gt;LIQUIDACION!$D$1043),366,365)),0)</f>
        <v>0</v>
      </c>
      <c r="AM376" s="618">
        <f>IF(AM$12=TRUE,(($L376*LIQUIDACION!$L$1047)*LIQUIDACION!$D$1045/IF(AND(LIQUIDACION!$D$1044&gt;LIQUIDACION!$B$1046,LIQUIDACION!$B$1046&gt;LIQUIDACION!$D$1043),366,365)),0)</f>
        <v>0</v>
      </c>
      <c r="AN376" s="618">
        <f>IF(AN$12=TRUE,(($M376*LIQUIDACION!$L$1047)*LIQUIDACION!$D$1045/IF(AND(LIQUIDACION!$D$1044&gt;LIQUIDACION!$B$1046,LIQUIDACION!$B$1046&gt;LIQUIDACION!$D$1043),366,365)),0)</f>
        <v>0</v>
      </c>
      <c r="AO376" s="618">
        <f>IF(AO$12=TRUE,(($N376*LIQUIDACION!$L$1047)*LIQUIDACION!$D$1045/IF(AND(LIQUIDACION!$D$1044&gt;LIQUIDACION!$B$1046,LIQUIDACION!$B$1046&gt;LIQUIDACION!$D$1043),366,365)),0)</f>
        <v>0</v>
      </c>
      <c r="AP376" s="618">
        <f>IF(AP$12=TRUE,(($O376*LIQUIDACION!$L$1047)*LIQUIDACION!$D$1045/IF(AND(LIQUIDACION!$D$1044&gt;LIQUIDACION!$B$1046,LIQUIDACION!$B$1046&gt;LIQUIDACION!$D$1043),366,365)),0)</f>
        <v>0</v>
      </c>
      <c r="AQ376" s="618">
        <f>IF(AQ$12=TRUE,(($P376*LIQUIDACION!$L$1047)*LIQUIDACION!$D$1045/IF(AND(LIQUIDACION!$D$1044&gt;LIQUIDACION!$B$1046,LIQUIDACION!$B$1046&gt;LIQUIDACION!$D$1043),366,365)),0)</f>
        <v>0</v>
      </c>
      <c r="AR376" s="618">
        <f>IF(AR$12=TRUE,(($Q376*LIQUIDACION!$L$1047)*LIQUIDACION!$D$1045/IF(AND(LIQUIDACION!$D$1044&gt;LIQUIDACION!$B$1046,LIQUIDACION!$B$1046&gt;LIQUIDACION!$D$1043),366,365)),0)</f>
        <v>0</v>
      </c>
      <c r="AS376" s="618">
        <f>IF(AS$12=TRUE,(($R376*LIQUIDACION!$L$1047)*LIQUIDACION!$D$1045/IF(AND(LIQUIDACION!$D$1044&gt;LIQUIDACION!$B$1046,LIQUIDACION!$B$1046&gt;LIQUIDACION!$D$1043),366,365)),0)</f>
        <v>0</v>
      </c>
      <c r="AT376" s="618">
        <f>IF(AT$12=TRUE,(($S376*LIQUIDACION!$L$1047)*LIQUIDACION!$D$1045/IF(AND(LIQUIDACION!$D$1044&gt;LIQUIDACION!$B$1046,LIQUIDACION!$B$1046&gt;LIQUIDACION!$D$1043),366,365)),0)</f>
        <v>0</v>
      </c>
      <c r="AU376" s="618">
        <f>IF(AU$12=TRUE,(($T376*LIQUIDACION!$L$1047)*LIQUIDACION!$D$1045/IF(AND(LIQUIDACION!$D$1044&gt;LIQUIDACION!$B$1046,LIQUIDACION!$B$1046&gt;LIQUIDACION!$D$1043),366,365)),0)</f>
        <v>0</v>
      </c>
      <c r="AV376" s="618">
        <f>IF(AV$12=TRUE,(($U376*LIQUIDACION!$L$1047)*LIQUIDACION!$D$1045/IF(AND(LIQUIDACION!$D$1044&gt;LIQUIDACION!$B$1046,LIQUIDACION!$B$1046&gt;LIQUIDACION!$D$1043),366,365)),0)</f>
        <v>0</v>
      </c>
      <c r="AW376" s="618">
        <f>IF(AW$12=TRUE,(($V376*LIQUIDACION!$L$1047)*LIQUIDACION!$D$1045/IF(AND(LIQUIDACION!$D$1044&gt;LIQUIDACION!$B$1046,LIQUIDACION!$B$1046&gt;LIQUIDACION!$D$1043),366,365)),0)</f>
        <v>0</v>
      </c>
      <c r="AX376" s="618">
        <f>IF(AX$12=TRUE,(($W376*LIQUIDACION!$L$1047)*LIQUIDACION!$D$1045/IF(AND(LIQUIDACION!$D$1044&gt;LIQUIDACION!$B$1046,LIQUIDACION!$B$1046&gt;LIQUIDACION!$D$1043),366,365)),0)</f>
        <v>0</v>
      </c>
    </row>
    <row r="377" spans="2:50" x14ac:dyDescent="0.25">
      <c r="B377" s="121">
        <v>365</v>
      </c>
      <c r="C377" s="125"/>
      <c r="D377" s="170"/>
      <c r="E377" s="170"/>
      <c r="F377" s="170"/>
      <c r="G377" s="170">
        <f t="shared" si="25"/>
        <v>0</v>
      </c>
      <c r="H377" s="170">
        <f t="shared" si="26"/>
        <v>0</v>
      </c>
      <c r="I377" s="170"/>
      <c r="J377" s="170"/>
      <c r="K377" s="170"/>
      <c r="L377" s="170"/>
      <c r="M377" s="170"/>
      <c r="N377" s="170"/>
      <c r="O377" s="170"/>
      <c r="P377" s="170"/>
      <c r="Q377" s="170"/>
      <c r="R377" s="170"/>
      <c r="S377" s="170"/>
      <c r="T377" s="170"/>
      <c r="U377" s="170"/>
      <c r="V377" s="170"/>
      <c r="W377" s="170"/>
      <c r="X377" s="170"/>
      <c r="Y377" s="170"/>
      <c r="Z377" s="170"/>
      <c r="AA377" s="170"/>
      <c r="AB377" s="415">
        <f t="shared" si="27"/>
        <v>0</v>
      </c>
      <c r="AC377" s="415">
        <f t="shared" si="28"/>
        <v>0</v>
      </c>
      <c r="AE377" s="618">
        <f>IF(AE$12=TRUE,(($D377*LIQUIDACION!$L$1046)*LIQUIDACION!$D$1045/IF(AND(LIQUIDACION!$D$1044&gt;LIQUIDACION!$B$1046,LIQUIDACION!$B$1046&gt;LIQUIDACION!$D$1043),366,365)),0)</f>
        <v>0</v>
      </c>
      <c r="AF377" s="618">
        <f>IF(AF$12=TRUE,(($E377*LIQUIDACION!$L$1046)*LIQUIDACION!$D$1045/IF(AND(LIQUIDACION!$D$1044&gt;LIQUIDACION!$B$1046,LIQUIDACION!$B$1046&gt;LIQUIDACION!$D$1043),366,365)),0)</f>
        <v>0</v>
      </c>
      <c r="AG377" s="618">
        <f>IF(AG$12=TRUE,(($F377*LIQUIDACION!$L$1046)*LIQUIDACION!$D$1045/IF(AND(LIQUIDACION!$D$1044&gt;LIQUIDACION!$B$1046,LIQUIDACION!$B$1046&gt;LIQUIDACION!$D$1043),366,365)),0)</f>
        <v>0</v>
      </c>
      <c r="AH377" s="618">
        <f>IF(AH$12=TRUE,(($G377*LIQUIDACION!$L$1046)*LIQUIDACION!$D$1045/IF(AND(LIQUIDACION!$D$1044&gt;LIQUIDACION!$B$1046,LIQUIDACION!$B$1046&gt;LIQUIDACION!$D$1043),366,365)),0)</f>
        <v>0</v>
      </c>
      <c r="AI377" s="618">
        <f>IF(AI$12=TRUE,(($H377*LIQUIDACION!$L$1047)*LIQUIDACION!$D$1045/IF(AND(LIQUIDACION!$D$1044&gt;LIQUIDACION!$B$1046,LIQUIDACION!$B$1046&gt;LIQUIDACION!$D$1043),366,365)),0)</f>
        <v>0</v>
      </c>
      <c r="AJ377" s="618">
        <f>IF(AJ$12=TRUE,(($I377*LIQUIDACION!$L$1047)*LIQUIDACION!$D$1045/IF(AND(LIQUIDACION!$D$1044&gt;LIQUIDACION!$B$1046,LIQUIDACION!$B$1046&gt;LIQUIDACION!$D$1043),366,365)),0)</f>
        <v>0</v>
      </c>
      <c r="AK377" s="618">
        <f>IF(AK$12=TRUE,(($J377*LIQUIDACION!$L$1047)*LIQUIDACION!$D$1045/IF(AND(LIQUIDACION!$D$1044&gt;LIQUIDACION!$B$1046,LIQUIDACION!$B$1046&gt;LIQUIDACION!$D$1043),366,365)),0)</f>
        <v>0</v>
      </c>
      <c r="AL377" s="618">
        <f>IF(AL$12=TRUE,(($K377*LIQUIDACION!$L$1047)*LIQUIDACION!$D$1045/IF(AND(LIQUIDACION!$D$1044&gt;LIQUIDACION!$B$1046,LIQUIDACION!$B$1046&gt;LIQUIDACION!$D$1043),366,365)),0)</f>
        <v>0</v>
      </c>
      <c r="AM377" s="618">
        <f>IF(AM$12=TRUE,(($L377*LIQUIDACION!$L$1047)*LIQUIDACION!$D$1045/IF(AND(LIQUIDACION!$D$1044&gt;LIQUIDACION!$B$1046,LIQUIDACION!$B$1046&gt;LIQUIDACION!$D$1043),366,365)),0)</f>
        <v>0</v>
      </c>
      <c r="AN377" s="618">
        <f>IF(AN$12=TRUE,(($M377*LIQUIDACION!$L$1047)*LIQUIDACION!$D$1045/IF(AND(LIQUIDACION!$D$1044&gt;LIQUIDACION!$B$1046,LIQUIDACION!$B$1046&gt;LIQUIDACION!$D$1043),366,365)),0)</f>
        <v>0</v>
      </c>
      <c r="AO377" s="618">
        <f>IF(AO$12=TRUE,(($N377*LIQUIDACION!$L$1047)*LIQUIDACION!$D$1045/IF(AND(LIQUIDACION!$D$1044&gt;LIQUIDACION!$B$1046,LIQUIDACION!$B$1046&gt;LIQUIDACION!$D$1043),366,365)),0)</f>
        <v>0</v>
      </c>
      <c r="AP377" s="618">
        <f>IF(AP$12=TRUE,(($O377*LIQUIDACION!$L$1047)*LIQUIDACION!$D$1045/IF(AND(LIQUIDACION!$D$1044&gt;LIQUIDACION!$B$1046,LIQUIDACION!$B$1046&gt;LIQUIDACION!$D$1043),366,365)),0)</f>
        <v>0</v>
      </c>
      <c r="AQ377" s="618">
        <f>IF(AQ$12=TRUE,(($P377*LIQUIDACION!$L$1047)*LIQUIDACION!$D$1045/IF(AND(LIQUIDACION!$D$1044&gt;LIQUIDACION!$B$1046,LIQUIDACION!$B$1046&gt;LIQUIDACION!$D$1043),366,365)),0)</f>
        <v>0</v>
      </c>
      <c r="AR377" s="618">
        <f>IF(AR$12=TRUE,(($Q377*LIQUIDACION!$L$1047)*LIQUIDACION!$D$1045/IF(AND(LIQUIDACION!$D$1044&gt;LIQUIDACION!$B$1046,LIQUIDACION!$B$1046&gt;LIQUIDACION!$D$1043),366,365)),0)</f>
        <v>0</v>
      </c>
      <c r="AS377" s="618">
        <f>IF(AS$12=TRUE,(($R377*LIQUIDACION!$L$1047)*LIQUIDACION!$D$1045/IF(AND(LIQUIDACION!$D$1044&gt;LIQUIDACION!$B$1046,LIQUIDACION!$B$1046&gt;LIQUIDACION!$D$1043),366,365)),0)</f>
        <v>0</v>
      </c>
      <c r="AT377" s="618">
        <f>IF(AT$12=TRUE,(($S377*LIQUIDACION!$L$1047)*LIQUIDACION!$D$1045/IF(AND(LIQUIDACION!$D$1044&gt;LIQUIDACION!$B$1046,LIQUIDACION!$B$1046&gt;LIQUIDACION!$D$1043),366,365)),0)</f>
        <v>0</v>
      </c>
      <c r="AU377" s="618">
        <f>IF(AU$12=TRUE,(($T377*LIQUIDACION!$L$1047)*LIQUIDACION!$D$1045/IF(AND(LIQUIDACION!$D$1044&gt;LIQUIDACION!$B$1046,LIQUIDACION!$B$1046&gt;LIQUIDACION!$D$1043),366,365)),0)</f>
        <v>0</v>
      </c>
      <c r="AV377" s="618">
        <f>IF(AV$12=TRUE,(($U377*LIQUIDACION!$L$1047)*LIQUIDACION!$D$1045/IF(AND(LIQUIDACION!$D$1044&gt;LIQUIDACION!$B$1046,LIQUIDACION!$B$1046&gt;LIQUIDACION!$D$1043),366,365)),0)</f>
        <v>0</v>
      </c>
      <c r="AW377" s="618">
        <f>IF(AW$12=TRUE,(($V377*LIQUIDACION!$L$1047)*LIQUIDACION!$D$1045/IF(AND(LIQUIDACION!$D$1044&gt;LIQUIDACION!$B$1046,LIQUIDACION!$B$1046&gt;LIQUIDACION!$D$1043),366,365)),0)</f>
        <v>0</v>
      </c>
      <c r="AX377" s="618">
        <f>IF(AX$12=TRUE,(($W377*LIQUIDACION!$L$1047)*LIQUIDACION!$D$1045/IF(AND(LIQUIDACION!$D$1044&gt;LIQUIDACION!$B$1046,LIQUIDACION!$B$1046&gt;LIQUIDACION!$D$1043),366,365)),0)</f>
        <v>0</v>
      </c>
    </row>
    <row r="378" spans="2:50" x14ac:dyDescent="0.25">
      <c r="B378" s="123">
        <v>366</v>
      </c>
      <c r="C378" s="125"/>
      <c r="D378" s="170"/>
      <c r="E378" s="170"/>
      <c r="F378" s="170"/>
      <c r="G378" s="170">
        <f t="shared" si="25"/>
        <v>0</v>
      </c>
      <c r="H378" s="170">
        <f t="shared" si="26"/>
        <v>0</v>
      </c>
      <c r="I378" s="170"/>
      <c r="J378" s="170"/>
      <c r="K378" s="170"/>
      <c r="L378" s="170"/>
      <c r="M378" s="170"/>
      <c r="N378" s="170"/>
      <c r="O378" s="170"/>
      <c r="P378" s="170"/>
      <c r="Q378" s="170"/>
      <c r="R378" s="170"/>
      <c r="S378" s="170"/>
      <c r="T378" s="170"/>
      <c r="U378" s="170"/>
      <c r="V378" s="170"/>
      <c r="W378" s="170"/>
      <c r="X378" s="170"/>
      <c r="Y378" s="170"/>
      <c r="Z378" s="170"/>
      <c r="AA378" s="170"/>
      <c r="AB378" s="415">
        <f t="shared" si="27"/>
        <v>0</v>
      </c>
      <c r="AC378" s="415">
        <f t="shared" si="28"/>
        <v>0</v>
      </c>
      <c r="AE378" s="618">
        <f>IF(AE$12=TRUE,(($D378*LIQUIDACION!$L$1046)*LIQUIDACION!$D$1045/IF(AND(LIQUIDACION!$D$1044&gt;LIQUIDACION!$B$1046,LIQUIDACION!$B$1046&gt;LIQUIDACION!$D$1043),366,365)),0)</f>
        <v>0</v>
      </c>
      <c r="AF378" s="618">
        <f>IF(AF$12=TRUE,(($E378*LIQUIDACION!$L$1046)*LIQUIDACION!$D$1045/IF(AND(LIQUIDACION!$D$1044&gt;LIQUIDACION!$B$1046,LIQUIDACION!$B$1046&gt;LIQUIDACION!$D$1043),366,365)),0)</f>
        <v>0</v>
      </c>
      <c r="AG378" s="618">
        <f>IF(AG$12=TRUE,(($F378*LIQUIDACION!$L$1046)*LIQUIDACION!$D$1045/IF(AND(LIQUIDACION!$D$1044&gt;LIQUIDACION!$B$1046,LIQUIDACION!$B$1046&gt;LIQUIDACION!$D$1043),366,365)),0)</f>
        <v>0</v>
      </c>
      <c r="AH378" s="618">
        <f>IF(AH$12=TRUE,(($G378*LIQUIDACION!$L$1046)*LIQUIDACION!$D$1045/IF(AND(LIQUIDACION!$D$1044&gt;LIQUIDACION!$B$1046,LIQUIDACION!$B$1046&gt;LIQUIDACION!$D$1043),366,365)),0)</f>
        <v>0</v>
      </c>
      <c r="AI378" s="618">
        <f>IF(AI$12=TRUE,(($H378*LIQUIDACION!$L$1047)*LIQUIDACION!$D$1045/IF(AND(LIQUIDACION!$D$1044&gt;LIQUIDACION!$B$1046,LIQUIDACION!$B$1046&gt;LIQUIDACION!$D$1043),366,365)),0)</f>
        <v>0</v>
      </c>
      <c r="AJ378" s="618">
        <f>IF(AJ$12=TRUE,(($I378*LIQUIDACION!$L$1047)*LIQUIDACION!$D$1045/IF(AND(LIQUIDACION!$D$1044&gt;LIQUIDACION!$B$1046,LIQUIDACION!$B$1046&gt;LIQUIDACION!$D$1043),366,365)),0)</f>
        <v>0</v>
      </c>
      <c r="AK378" s="618">
        <f>IF(AK$12=TRUE,(($J378*LIQUIDACION!$L$1047)*LIQUIDACION!$D$1045/IF(AND(LIQUIDACION!$D$1044&gt;LIQUIDACION!$B$1046,LIQUIDACION!$B$1046&gt;LIQUIDACION!$D$1043),366,365)),0)</f>
        <v>0</v>
      </c>
      <c r="AL378" s="618">
        <f>IF(AL$12=TRUE,(($K378*LIQUIDACION!$L$1047)*LIQUIDACION!$D$1045/IF(AND(LIQUIDACION!$D$1044&gt;LIQUIDACION!$B$1046,LIQUIDACION!$B$1046&gt;LIQUIDACION!$D$1043),366,365)),0)</f>
        <v>0</v>
      </c>
      <c r="AM378" s="618">
        <f>IF(AM$12=TRUE,(($L378*LIQUIDACION!$L$1047)*LIQUIDACION!$D$1045/IF(AND(LIQUIDACION!$D$1044&gt;LIQUIDACION!$B$1046,LIQUIDACION!$B$1046&gt;LIQUIDACION!$D$1043),366,365)),0)</f>
        <v>0</v>
      </c>
      <c r="AN378" s="618">
        <f>IF(AN$12=TRUE,(($M378*LIQUIDACION!$L$1047)*LIQUIDACION!$D$1045/IF(AND(LIQUIDACION!$D$1044&gt;LIQUIDACION!$B$1046,LIQUIDACION!$B$1046&gt;LIQUIDACION!$D$1043),366,365)),0)</f>
        <v>0</v>
      </c>
      <c r="AO378" s="618">
        <f>IF(AO$12=TRUE,(($N378*LIQUIDACION!$L$1047)*LIQUIDACION!$D$1045/IF(AND(LIQUIDACION!$D$1044&gt;LIQUIDACION!$B$1046,LIQUIDACION!$B$1046&gt;LIQUIDACION!$D$1043),366,365)),0)</f>
        <v>0</v>
      </c>
      <c r="AP378" s="618">
        <f>IF(AP$12=TRUE,(($O378*LIQUIDACION!$L$1047)*LIQUIDACION!$D$1045/IF(AND(LIQUIDACION!$D$1044&gt;LIQUIDACION!$B$1046,LIQUIDACION!$B$1046&gt;LIQUIDACION!$D$1043),366,365)),0)</f>
        <v>0</v>
      </c>
      <c r="AQ378" s="618">
        <f>IF(AQ$12=TRUE,(($P378*LIQUIDACION!$L$1047)*LIQUIDACION!$D$1045/IF(AND(LIQUIDACION!$D$1044&gt;LIQUIDACION!$B$1046,LIQUIDACION!$B$1046&gt;LIQUIDACION!$D$1043),366,365)),0)</f>
        <v>0</v>
      </c>
      <c r="AR378" s="618">
        <f>IF(AR$12=TRUE,(($Q378*LIQUIDACION!$L$1047)*LIQUIDACION!$D$1045/IF(AND(LIQUIDACION!$D$1044&gt;LIQUIDACION!$B$1046,LIQUIDACION!$B$1046&gt;LIQUIDACION!$D$1043),366,365)),0)</f>
        <v>0</v>
      </c>
      <c r="AS378" s="618">
        <f>IF(AS$12=TRUE,(($R378*LIQUIDACION!$L$1047)*LIQUIDACION!$D$1045/IF(AND(LIQUIDACION!$D$1044&gt;LIQUIDACION!$B$1046,LIQUIDACION!$B$1046&gt;LIQUIDACION!$D$1043),366,365)),0)</f>
        <v>0</v>
      </c>
      <c r="AT378" s="618">
        <f>IF(AT$12=TRUE,(($S378*LIQUIDACION!$L$1047)*LIQUIDACION!$D$1045/IF(AND(LIQUIDACION!$D$1044&gt;LIQUIDACION!$B$1046,LIQUIDACION!$B$1046&gt;LIQUIDACION!$D$1043),366,365)),0)</f>
        <v>0</v>
      </c>
      <c r="AU378" s="618">
        <f>IF(AU$12=TRUE,(($T378*LIQUIDACION!$L$1047)*LIQUIDACION!$D$1045/IF(AND(LIQUIDACION!$D$1044&gt;LIQUIDACION!$B$1046,LIQUIDACION!$B$1046&gt;LIQUIDACION!$D$1043),366,365)),0)</f>
        <v>0</v>
      </c>
      <c r="AV378" s="618">
        <f>IF(AV$12=TRUE,(($U378*LIQUIDACION!$L$1047)*LIQUIDACION!$D$1045/IF(AND(LIQUIDACION!$D$1044&gt;LIQUIDACION!$B$1046,LIQUIDACION!$B$1046&gt;LIQUIDACION!$D$1043),366,365)),0)</f>
        <v>0</v>
      </c>
      <c r="AW378" s="618">
        <f>IF(AW$12=TRUE,(($V378*LIQUIDACION!$L$1047)*LIQUIDACION!$D$1045/IF(AND(LIQUIDACION!$D$1044&gt;LIQUIDACION!$B$1046,LIQUIDACION!$B$1046&gt;LIQUIDACION!$D$1043),366,365)),0)</f>
        <v>0</v>
      </c>
      <c r="AX378" s="618">
        <f>IF(AX$12=TRUE,(($W378*LIQUIDACION!$L$1047)*LIQUIDACION!$D$1045/IF(AND(LIQUIDACION!$D$1044&gt;LIQUIDACION!$B$1046,LIQUIDACION!$B$1046&gt;LIQUIDACION!$D$1043),366,365)),0)</f>
        <v>0</v>
      </c>
    </row>
    <row r="379" spans="2:50" x14ac:dyDescent="0.25">
      <c r="B379" s="121">
        <v>367</v>
      </c>
      <c r="C379" s="125"/>
      <c r="D379" s="170"/>
      <c r="E379" s="170"/>
      <c r="F379" s="170"/>
      <c r="G379" s="170">
        <f t="shared" si="25"/>
        <v>0</v>
      </c>
      <c r="H379" s="170">
        <f t="shared" si="26"/>
        <v>0</v>
      </c>
      <c r="I379" s="170"/>
      <c r="J379" s="170"/>
      <c r="K379" s="170"/>
      <c r="L379" s="170"/>
      <c r="M379" s="170"/>
      <c r="N379" s="170"/>
      <c r="O379" s="170"/>
      <c r="P379" s="170"/>
      <c r="Q379" s="170"/>
      <c r="R379" s="170"/>
      <c r="S379" s="170"/>
      <c r="T379" s="170"/>
      <c r="U379" s="170"/>
      <c r="V379" s="170"/>
      <c r="W379" s="170"/>
      <c r="X379" s="170"/>
      <c r="Y379" s="170"/>
      <c r="Z379" s="170"/>
      <c r="AA379" s="170"/>
      <c r="AB379" s="415">
        <f t="shared" si="27"/>
        <v>0</v>
      </c>
      <c r="AC379" s="415">
        <f t="shared" si="28"/>
        <v>0</v>
      </c>
      <c r="AE379" s="618">
        <f>IF(AE$12=TRUE,(($D379*LIQUIDACION!$L$1046)*LIQUIDACION!$D$1045/IF(AND(LIQUIDACION!$D$1044&gt;LIQUIDACION!$B$1046,LIQUIDACION!$B$1046&gt;LIQUIDACION!$D$1043),366,365)),0)</f>
        <v>0</v>
      </c>
      <c r="AF379" s="618">
        <f>IF(AF$12=TRUE,(($E379*LIQUIDACION!$L$1046)*LIQUIDACION!$D$1045/IF(AND(LIQUIDACION!$D$1044&gt;LIQUIDACION!$B$1046,LIQUIDACION!$B$1046&gt;LIQUIDACION!$D$1043),366,365)),0)</f>
        <v>0</v>
      </c>
      <c r="AG379" s="618">
        <f>IF(AG$12=TRUE,(($F379*LIQUIDACION!$L$1046)*LIQUIDACION!$D$1045/IF(AND(LIQUIDACION!$D$1044&gt;LIQUIDACION!$B$1046,LIQUIDACION!$B$1046&gt;LIQUIDACION!$D$1043),366,365)),0)</f>
        <v>0</v>
      </c>
      <c r="AH379" s="618">
        <f>IF(AH$12=TRUE,(($G379*LIQUIDACION!$L$1046)*LIQUIDACION!$D$1045/IF(AND(LIQUIDACION!$D$1044&gt;LIQUIDACION!$B$1046,LIQUIDACION!$B$1046&gt;LIQUIDACION!$D$1043),366,365)),0)</f>
        <v>0</v>
      </c>
      <c r="AI379" s="618">
        <f>IF(AI$12=TRUE,(($H379*LIQUIDACION!$L$1047)*LIQUIDACION!$D$1045/IF(AND(LIQUIDACION!$D$1044&gt;LIQUIDACION!$B$1046,LIQUIDACION!$B$1046&gt;LIQUIDACION!$D$1043),366,365)),0)</f>
        <v>0</v>
      </c>
      <c r="AJ379" s="618">
        <f>IF(AJ$12=TRUE,(($I379*LIQUIDACION!$L$1047)*LIQUIDACION!$D$1045/IF(AND(LIQUIDACION!$D$1044&gt;LIQUIDACION!$B$1046,LIQUIDACION!$B$1046&gt;LIQUIDACION!$D$1043),366,365)),0)</f>
        <v>0</v>
      </c>
      <c r="AK379" s="618">
        <f>IF(AK$12=TRUE,(($J379*LIQUIDACION!$L$1047)*LIQUIDACION!$D$1045/IF(AND(LIQUIDACION!$D$1044&gt;LIQUIDACION!$B$1046,LIQUIDACION!$B$1046&gt;LIQUIDACION!$D$1043),366,365)),0)</f>
        <v>0</v>
      </c>
      <c r="AL379" s="618">
        <f>IF(AL$12=TRUE,(($K379*LIQUIDACION!$L$1047)*LIQUIDACION!$D$1045/IF(AND(LIQUIDACION!$D$1044&gt;LIQUIDACION!$B$1046,LIQUIDACION!$B$1046&gt;LIQUIDACION!$D$1043),366,365)),0)</f>
        <v>0</v>
      </c>
      <c r="AM379" s="618">
        <f>IF(AM$12=TRUE,(($L379*LIQUIDACION!$L$1047)*LIQUIDACION!$D$1045/IF(AND(LIQUIDACION!$D$1044&gt;LIQUIDACION!$B$1046,LIQUIDACION!$B$1046&gt;LIQUIDACION!$D$1043),366,365)),0)</f>
        <v>0</v>
      </c>
      <c r="AN379" s="618">
        <f>IF(AN$12=TRUE,(($M379*LIQUIDACION!$L$1047)*LIQUIDACION!$D$1045/IF(AND(LIQUIDACION!$D$1044&gt;LIQUIDACION!$B$1046,LIQUIDACION!$B$1046&gt;LIQUIDACION!$D$1043),366,365)),0)</f>
        <v>0</v>
      </c>
      <c r="AO379" s="618">
        <f>IF(AO$12=TRUE,(($N379*LIQUIDACION!$L$1047)*LIQUIDACION!$D$1045/IF(AND(LIQUIDACION!$D$1044&gt;LIQUIDACION!$B$1046,LIQUIDACION!$B$1046&gt;LIQUIDACION!$D$1043),366,365)),0)</f>
        <v>0</v>
      </c>
      <c r="AP379" s="618">
        <f>IF(AP$12=TRUE,(($O379*LIQUIDACION!$L$1047)*LIQUIDACION!$D$1045/IF(AND(LIQUIDACION!$D$1044&gt;LIQUIDACION!$B$1046,LIQUIDACION!$B$1046&gt;LIQUIDACION!$D$1043),366,365)),0)</f>
        <v>0</v>
      </c>
      <c r="AQ379" s="618">
        <f>IF(AQ$12=TRUE,(($P379*LIQUIDACION!$L$1047)*LIQUIDACION!$D$1045/IF(AND(LIQUIDACION!$D$1044&gt;LIQUIDACION!$B$1046,LIQUIDACION!$B$1046&gt;LIQUIDACION!$D$1043),366,365)),0)</f>
        <v>0</v>
      </c>
      <c r="AR379" s="618">
        <f>IF(AR$12=TRUE,(($Q379*LIQUIDACION!$L$1047)*LIQUIDACION!$D$1045/IF(AND(LIQUIDACION!$D$1044&gt;LIQUIDACION!$B$1046,LIQUIDACION!$B$1046&gt;LIQUIDACION!$D$1043),366,365)),0)</f>
        <v>0</v>
      </c>
      <c r="AS379" s="618">
        <f>IF(AS$12=TRUE,(($R379*LIQUIDACION!$L$1047)*LIQUIDACION!$D$1045/IF(AND(LIQUIDACION!$D$1044&gt;LIQUIDACION!$B$1046,LIQUIDACION!$B$1046&gt;LIQUIDACION!$D$1043),366,365)),0)</f>
        <v>0</v>
      </c>
      <c r="AT379" s="618">
        <f>IF(AT$12=TRUE,(($S379*LIQUIDACION!$L$1047)*LIQUIDACION!$D$1045/IF(AND(LIQUIDACION!$D$1044&gt;LIQUIDACION!$B$1046,LIQUIDACION!$B$1046&gt;LIQUIDACION!$D$1043),366,365)),0)</f>
        <v>0</v>
      </c>
      <c r="AU379" s="618">
        <f>IF(AU$12=TRUE,(($T379*LIQUIDACION!$L$1047)*LIQUIDACION!$D$1045/IF(AND(LIQUIDACION!$D$1044&gt;LIQUIDACION!$B$1046,LIQUIDACION!$B$1046&gt;LIQUIDACION!$D$1043),366,365)),0)</f>
        <v>0</v>
      </c>
      <c r="AV379" s="618">
        <f>IF(AV$12=TRUE,(($U379*LIQUIDACION!$L$1047)*LIQUIDACION!$D$1045/IF(AND(LIQUIDACION!$D$1044&gt;LIQUIDACION!$B$1046,LIQUIDACION!$B$1046&gt;LIQUIDACION!$D$1043),366,365)),0)</f>
        <v>0</v>
      </c>
      <c r="AW379" s="618">
        <f>IF(AW$12=TRUE,(($V379*LIQUIDACION!$L$1047)*LIQUIDACION!$D$1045/IF(AND(LIQUIDACION!$D$1044&gt;LIQUIDACION!$B$1046,LIQUIDACION!$B$1046&gt;LIQUIDACION!$D$1043),366,365)),0)</f>
        <v>0</v>
      </c>
      <c r="AX379" s="618">
        <f>IF(AX$12=TRUE,(($W379*LIQUIDACION!$L$1047)*LIQUIDACION!$D$1045/IF(AND(LIQUIDACION!$D$1044&gt;LIQUIDACION!$B$1046,LIQUIDACION!$B$1046&gt;LIQUIDACION!$D$1043),366,365)),0)</f>
        <v>0</v>
      </c>
    </row>
    <row r="380" spans="2:50" x14ac:dyDescent="0.25">
      <c r="B380" s="123">
        <v>368</v>
      </c>
      <c r="C380" s="125"/>
      <c r="D380" s="170"/>
      <c r="E380" s="170"/>
      <c r="F380" s="170"/>
      <c r="G380" s="170">
        <f t="shared" si="25"/>
        <v>0</v>
      </c>
      <c r="H380" s="170">
        <f t="shared" si="26"/>
        <v>0</v>
      </c>
      <c r="I380" s="170"/>
      <c r="J380" s="170"/>
      <c r="K380" s="170"/>
      <c r="L380" s="170"/>
      <c r="M380" s="170"/>
      <c r="N380" s="170"/>
      <c r="O380" s="170"/>
      <c r="P380" s="170"/>
      <c r="Q380" s="170"/>
      <c r="R380" s="170"/>
      <c r="S380" s="170"/>
      <c r="T380" s="170"/>
      <c r="U380" s="170"/>
      <c r="V380" s="170"/>
      <c r="W380" s="170"/>
      <c r="X380" s="170"/>
      <c r="Y380" s="170"/>
      <c r="Z380" s="170"/>
      <c r="AA380" s="170"/>
      <c r="AB380" s="415">
        <f t="shared" si="27"/>
        <v>0</v>
      </c>
      <c r="AC380" s="415">
        <f t="shared" si="28"/>
        <v>0</v>
      </c>
      <c r="AE380" s="618">
        <f>IF(AE$12=TRUE,(($D380*LIQUIDACION!$L$1046)*LIQUIDACION!$D$1045/IF(AND(LIQUIDACION!$D$1044&gt;LIQUIDACION!$B$1046,LIQUIDACION!$B$1046&gt;LIQUIDACION!$D$1043),366,365)),0)</f>
        <v>0</v>
      </c>
      <c r="AF380" s="618">
        <f>IF(AF$12=TRUE,(($E380*LIQUIDACION!$L$1046)*LIQUIDACION!$D$1045/IF(AND(LIQUIDACION!$D$1044&gt;LIQUIDACION!$B$1046,LIQUIDACION!$B$1046&gt;LIQUIDACION!$D$1043),366,365)),0)</f>
        <v>0</v>
      </c>
      <c r="AG380" s="618">
        <f>IF(AG$12=TRUE,(($F380*LIQUIDACION!$L$1046)*LIQUIDACION!$D$1045/IF(AND(LIQUIDACION!$D$1044&gt;LIQUIDACION!$B$1046,LIQUIDACION!$B$1046&gt;LIQUIDACION!$D$1043),366,365)),0)</f>
        <v>0</v>
      </c>
      <c r="AH380" s="618">
        <f>IF(AH$12=TRUE,(($G380*LIQUIDACION!$L$1046)*LIQUIDACION!$D$1045/IF(AND(LIQUIDACION!$D$1044&gt;LIQUIDACION!$B$1046,LIQUIDACION!$B$1046&gt;LIQUIDACION!$D$1043),366,365)),0)</f>
        <v>0</v>
      </c>
      <c r="AI380" s="618">
        <f>IF(AI$12=TRUE,(($H380*LIQUIDACION!$L$1047)*LIQUIDACION!$D$1045/IF(AND(LIQUIDACION!$D$1044&gt;LIQUIDACION!$B$1046,LIQUIDACION!$B$1046&gt;LIQUIDACION!$D$1043),366,365)),0)</f>
        <v>0</v>
      </c>
      <c r="AJ380" s="618">
        <f>IF(AJ$12=TRUE,(($I380*LIQUIDACION!$L$1047)*LIQUIDACION!$D$1045/IF(AND(LIQUIDACION!$D$1044&gt;LIQUIDACION!$B$1046,LIQUIDACION!$B$1046&gt;LIQUIDACION!$D$1043),366,365)),0)</f>
        <v>0</v>
      </c>
      <c r="AK380" s="618">
        <f>IF(AK$12=TRUE,(($J380*LIQUIDACION!$L$1047)*LIQUIDACION!$D$1045/IF(AND(LIQUIDACION!$D$1044&gt;LIQUIDACION!$B$1046,LIQUIDACION!$B$1046&gt;LIQUIDACION!$D$1043),366,365)),0)</f>
        <v>0</v>
      </c>
      <c r="AL380" s="618">
        <f>IF(AL$12=TRUE,(($K380*LIQUIDACION!$L$1047)*LIQUIDACION!$D$1045/IF(AND(LIQUIDACION!$D$1044&gt;LIQUIDACION!$B$1046,LIQUIDACION!$B$1046&gt;LIQUIDACION!$D$1043),366,365)),0)</f>
        <v>0</v>
      </c>
      <c r="AM380" s="618">
        <f>IF(AM$12=TRUE,(($L380*LIQUIDACION!$L$1047)*LIQUIDACION!$D$1045/IF(AND(LIQUIDACION!$D$1044&gt;LIQUIDACION!$B$1046,LIQUIDACION!$B$1046&gt;LIQUIDACION!$D$1043),366,365)),0)</f>
        <v>0</v>
      </c>
      <c r="AN380" s="618">
        <f>IF(AN$12=TRUE,(($M380*LIQUIDACION!$L$1047)*LIQUIDACION!$D$1045/IF(AND(LIQUIDACION!$D$1044&gt;LIQUIDACION!$B$1046,LIQUIDACION!$B$1046&gt;LIQUIDACION!$D$1043),366,365)),0)</f>
        <v>0</v>
      </c>
      <c r="AO380" s="618">
        <f>IF(AO$12=TRUE,(($N380*LIQUIDACION!$L$1047)*LIQUIDACION!$D$1045/IF(AND(LIQUIDACION!$D$1044&gt;LIQUIDACION!$B$1046,LIQUIDACION!$B$1046&gt;LIQUIDACION!$D$1043),366,365)),0)</f>
        <v>0</v>
      </c>
      <c r="AP380" s="618">
        <f>IF(AP$12=TRUE,(($O380*LIQUIDACION!$L$1047)*LIQUIDACION!$D$1045/IF(AND(LIQUIDACION!$D$1044&gt;LIQUIDACION!$B$1046,LIQUIDACION!$B$1046&gt;LIQUIDACION!$D$1043),366,365)),0)</f>
        <v>0</v>
      </c>
      <c r="AQ380" s="618">
        <f>IF(AQ$12=TRUE,(($P380*LIQUIDACION!$L$1047)*LIQUIDACION!$D$1045/IF(AND(LIQUIDACION!$D$1044&gt;LIQUIDACION!$B$1046,LIQUIDACION!$B$1046&gt;LIQUIDACION!$D$1043),366,365)),0)</f>
        <v>0</v>
      </c>
      <c r="AR380" s="618">
        <f>IF(AR$12=TRUE,(($Q380*LIQUIDACION!$L$1047)*LIQUIDACION!$D$1045/IF(AND(LIQUIDACION!$D$1044&gt;LIQUIDACION!$B$1046,LIQUIDACION!$B$1046&gt;LIQUIDACION!$D$1043),366,365)),0)</f>
        <v>0</v>
      </c>
      <c r="AS380" s="618">
        <f>IF(AS$12=TRUE,(($R380*LIQUIDACION!$L$1047)*LIQUIDACION!$D$1045/IF(AND(LIQUIDACION!$D$1044&gt;LIQUIDACION!$B$1046,LIQUIDACION!$B$1046&gt;LIQUIDACION!$D$1043),366,365)),0)</f>
        <v>0</v>
      </c>
      <c r="AT380" s="618">
        <f>IF(AT$12=TRUE,(($S380*LIQUIDACION!$L$1047)*LIQUIDACION!$D$1045/IF(AND(LIQUIDACION!$D$1044&gt;LIQUIDACION!$B$1046,LIQUIDACION!$B$1046&gt;LIQUIDACION!$D$1043),366,365)),0)</f>
        <v>0</v>
      </c>
      <c r="AU380" s="618">
        <f>IF(AU$12=TRUE,(($T380*LIQUIDACION!$L$1047)*LIQUIDACION!$D$1045/IF(AND(LIQUIDACION!$D$1044&gt;LIQUIDACION!$B$1046,LIQUIDACION!$B$1046&gt;LIQUIDACION!$D$1043),366,365)),0)</f>
        <v>0</v>
      </c>
      <c r="AV380" s="618">
        <f>IF(AV$12=TRUE,(($U380*LIQUIDACION!$L$1047)*LIQUIDACION!$D$1045/IF(AND(LIQUIDACION!$D$1044&gt;LIQUIDACION!$B$1046,LIQUIDACION!$B$1046&gt;LIQUIDACION!$D$1043),366,365)),0)</f>
        <v>0</v>
      </c>
      <c r="AW380" s="618">
        <f>IF(AW$12=TRUE,(($V380*LIQUIDACION!$L$1047)*LIQUIDACION!$D$1045/IF(AND(LIQUIDACION!$D$1044&gt;LIQUIDACION!$B$1046,LIQUIDACION!$B$1046&gt;LIQUIDACION!$D$1043),366,365)),0)</f>
        <v>0</v>
      </c>
      <c r="AX380" s="618">
        <f>IF(AX$12=TRUE,(($W380*LIQUIDACION!$L$1047)*LIQUIDACION!$D$1045/IF(AND(LIQUIDACION!$D$1044&gt;LIQUIDACION!$B$1046,LIQUIDACION!$B$1046&gt;LIQUIDACION!$D$1043),366,365)),0)</f>
        <v>0</v>
      </c>
    </row>
    <row r="381" spans="2:50" x14ac:dyDescent="0.25">
      <c r="B381" s="121">
        <v>369</v>
      </c>
      <c r="C381" s="125"/>
      <c r="D381" s="170"/>
      <c r="E381" s="170"/>
      <c r="F381" s="170"/>
      <c r="G381" s="170">
        <f t="shared" si="25"/>
        <v>0</v>
      </c>
      <c r="H381" s="170">
        <f t="shared" si="26"/>
        <v>0</v>
      </c>
      <c r="I381" s="170"/>
      <c r="J381" s="170"/>
      <c r="K381" s="170"/>
      <c r="L381" s="170"/>
      <c r="M381" s="170"/>
      <c r="N381" s="170"/>
      <c r="O381" s="170"/>
      <c r="P381" s="170"/>
      <c r="Q381" s="170"/>
      <c r="R381" s="170"/>
      <c r="S381" s="170"/>
      <c r="T381" s="170"/>
      <c r="U381" s="170"/>
      <c r="V381" s="170"/>
      <c r="W381" s="170"/>
      <c r="X381" s="170"/>
      <c r="Y381" s="170"/>
      <c r="Z381" s="170"/>
      <c r="AA381" s="170"/>
      <c r="AB381" s="415">
        <f t="shared" si="27"/>
        <v>0</v>
      </c>
      <c r="AC381" s="415">
        <f t="shared" si="28"/>
        <v>0</v>
      </c>
      <c r="AE381" s="618">
        <f>IF(AE$12=TRUE,(($D381*LIQUIDACION!$L$1046)*LIQUIDACION!$D$1045/IF(AND(LIQUIDACION!$D$1044&gt;LIQUIDACION!$B$1046,LIQUIDACION!$B$1046&gt;LIQUIDACION!$D$1043),366,365)),0)</f>
        <v>0</v>
      </c>
      <c r="AF381" s="618">
        <f>IF(AF$12=TRUE,(($E381*LIQUIDACION!$L$1046)*LIQUIDACION!$D$1045/IF(AND(LIQUIDACION!$D$1044&gt;LIQUIDACION!$B$1046,LIQUIDACION!$B$1046&gt;LIQUIDACION!$D$1043),366,365)),0)</f>
        <v>0</v>
      </c>
      <c r="AG381" s="618">
        <f>IF(AG$12=TRUE,(($F381*LIQUIDACION!$L$1046)*LIQUIDACION!$D$1045/IF(AND(LIQUIDACION!$D$1044&gt;LIQUIDACION!$B$1046,LIQUIDACION!$B$1046&gt;LIQUIDACION!$D$1043),366,365)),0)</f>
        <v>0</v>
      </c>
      <c r="AH381" s="618">
        <f>IF(AH$12=TRUE,(($G381*LIQUIDACION!$L$1046)*LIQUIDACION!$D$1045/IF(AND(LIQUIDACION!$D$1044&gt;LIQUIDACION!$B$1046,LIQUIDACION!$B$1046&gt;LIQUIDACION!$D$1043),366,365)),0)</f>
        <v>0</v>
      </c>
      <c r="AI381" s="618">
        <f>IF(AI$12=TRUE,(($H381*LIQUIDACION!$L$1047)*LIQUIDACION!$D$1045/IF(AND(LIQUIDACION!$D$1044&gt;LIQUIDACION!$B$1046,LIQUIDACION!$B$1046&gt;LIQUIDACION!$D$1043),366,365)),0)</f>
        <v>0</v>
      </c>
      <c r="AJ381" s="618">
        <f>IF(AJ$12=TRUE,(($I381*LIQUIDACION!$L$1047)*LIQUIDACION!$D$1045/IF(AND(LIQUIDACION!$D$1044&gt;LIQUIDACION!$B$1046,LIQUIDACION!$B$1046&gt;LIQUIDACION!$D$1043),366,365)),0)</f>
        <v>0</v>
      </c>
      <c r="AK381" s="618">
        <f>IF(AK$12=TRUE,(($J381*LIQUIDACION!$L$1047)*LIQUIDACION!$D$1045/IF(AND(LIQUIDACION!$D$1044&gt;LIQUIDACION!$B$1046,LIQUIDACION!$B$1046&gt;LIQUIDACION!$D$1043),366,365)),0)</f>
        <v>0</v>
      </c>
      <c r="AL381" s="618">
        <f>IF(AL$12=TRUE,(($K381*LIQUIDACION!$L$1047)*LIQUIDACION!$D$1045/IF(AND(LIQUIDACION!$D$1044&gt;LIQUIDACION!$B$1046,LIQUIDACION!$B$1046&gt;LIQUIDACION!$D$1043),366,365)),0)</f>
        <v>0</v>
      </c>
      <c r="AM381" s="618">
        <f>IF(AM$12=TRUE,(($L381*LIQUIDACION!$L$1047)*LIQUIDACION!$D$1045/IF(AND(LIQUIDACION!$D$1044&gt;LIQUIDACION!$B$1046,LIQUIDACION!$B$1046&gt;LIQUIDACION!$D$1043),366,365)),0)</f>
        <v>0</v>
      </c>
      <c r="AN381" s="618">
        <f>IF(AN$12=TRUE,(($M381*LIQUIDACION!$L$1047)*LIQUIDACION!$D$1045/IF(AND(LIQUIDACION!$D$1044&gt;LIQUIDACION!$B$1046,LIQUIDACION!$B$1046&gt;LIQUIDACION!$D$1043),366,365)),0)</f>
        <v>0</v>
      </c>
      <c r="AO381" s="618">
        <f>IF(AO$12=TRUE,(($N381*LIQUIDACION!$L$1047)*LIQUIDACION!$D$1045/IF(AND(LIQUIDACION!$D$1044&gt;LIQUIDACION!$B$1046,LIQUIDACION!$B$1046&gt;LIQUIDACION!$D$1043),366,365)),0)</f>
        <v>0</v>
      </c>
      <c r="AP381" s="618">
        <f>IF(AP$12=TRUE,(($O381*LIQUIDACION!$L$1047)*LIQUIDACION!$D$1045/IF(AND(LIQUIDACION!$D$1044&gt;LIQUIDACION!$B$1046,LIQUIDACION!$B$1046&gt;LIQUIDACION!$D$1043),366,365)),0)</f>
        <v>0</v>
      </c>
      <c r="AQ381" s="618">
        <f>IF(AQ$12=TRUE,(($P381*LIQUIDACION!$L$1047)*LIQUIDACION!$D$1045/IF(AND(LIQUIDACION!$D$1044&gt;LIQUIDACION!$B$1046,LIQUIDACION!$B$1046&gt;LIQUIDACION!$D$1043),366,365)),0)</f>
        <v>0</v>
      </c>
      <c r="AR381" s="618">
        <f>IF(AR$12=TRUE,(($Q381*LIQUIDACION!$L$1047)*LIQUIDACION!$D$1045/IF(AND(LIQUIDACION!$D$1044&gt;LIQUIDACION!$B$1046,LIQUIDACION!$B$1046&gt;LIQUIDACION!$D$1043),366,365)),0)</f>
        <v>0</v>
      </c>
      <c r="AS381" s="618">
        <f>IF(AS$12=TRUE,(($R381*LIQUIDACION!$L$1047)*LIQUIDACION!$D$1045/IF(AND(LIQUIDACION!$D$1044&gt;LIQUIDACION!$B$1046,LIQUIDACION!$B$1046&gt;LIQUIDACION!$D$1043),366,365)),0)</f>
        <v>0</v>
      </c>
      <c r="AT381" s="618">
        <f>IF(AT$12=TRUE,(($S381*LIQUIDACION!$L$1047)*LIQUIDACION!$D$1045/IF(AND(LIQUIDACION!$D$1044&gt;LIQUIDACION!$B$1046,LIQUIDACION!$B$1046&gt;LIQUIDACION!$D$1043),366,365)),0)</f>
        <v>0</v>
      </c>
      <c r="AU381" s="618">
        <f>IF(AU$12=TRUE,(($T381*LIQUIDACION!$L$1047)*LIQUIDACION!$D$1045/IF(AND(LIQUIDACION!$D$1044&gt;LIQUIDACION!$B$1046,LIQUIDACION!$B$1046&gt;LIQUIDACION!$D$1043),366,365)),0)</f>
        <v>0</v>
      </c>
      <c r="AV381" s="618">
        <f>IF(AV$12=TRUE,(($U381*LIQUIDACION!$L$1047)*LIQUIDACION!$D$1045/IF(AND(LIQUIDACION!$D$1044&gt;LIQUIDACION!$B$1046,LIQUIDACION!$B$1046&gt;LIQUIDACION!$D$1043),366,365)),0)</f>
        <v>0</v>
      </c>
      <c r="AW381" s="618">
        <f>IF(AW$12=TRUE,(($V381*LIQUIDACION!$L$1047)*LIQUIDACION!$D$1045/IF(AND(LIQUIDACION!$D$1044&gt;LIQUIDACION!$B$1046,LIQUIDACION!$B$1046&gt;LIQUIDACION!$D$1043),366,365)),0)</f>
        <v>0</v>
      </c>
      <c r="AX381" s="618">
        <f>IF(AX$12=TRUE,(($W381*LIQUIDACION!$L$1047)*LIQUIDACION!$D$1045/IF(AND(LIQUIDACION!$D$1044&gt;LIQUIDACION!$B$1046,LIQUIDACION!$B$1046&gt;LIQUIDACION!$D$1043),366,365)),0)</f>
        <v>0</v>
      </c>
    </row>
    <row r="382" spans="2:50" x14ac:dyDescent="0.25">
      <c r="B382" s="123">
        <v>370</v>
      </c>
      <c r="C382" s="125"/>
      <c r="D382" s="170"/>
      <c r="E382" s="170"/>
      <c r="F382" s="170"/>
      <c r="G382" s="170">
        <f t="shared" si="25"/>
        <v>0</v>
      </c>
      <c r="H382" s="170">
        <f t="shared" si="26"/>
        <v>0</v>
      </c>
      <c r="I382" s="170"/>
      <c r="J382" s="170"/>
      <c r="K382" s="170"/>
      <c r="L382" s="170"/>
      <c r="M382" s="170"/>
      <c r="N382" s="170"/>
      <c r="O382" s="170"/>
      <c r="P382" s="170"/>
      <c r="Q382" s="170"/>
      <c r="R382" s="170"/>
      <c r="S382" s="170"/>
      <c r="T382" s="170"/>
      <c r="U382" s="170"/>
      <c r="V382" s="170"/>
      <c r="W382" s="170"/>
      <c r="X382" s="170"/>
      <c r="Y382" s="170"/>
      <c r="Z382" s="170"/>
      <c r="AA382" s="170"/>
      <c r="AB382" s="415">
        <f t="shared" si="27"/>
        <v>0</v>
      </c>
      <c r="AC382" s="415">
        <f t="shared" si="28"/>
        <v>0</v>
      </c>
      <c r="AE382" s="618">
        <f>IF(AE$12=TRUE,(($D382*LIQUIDACION!$L$1046)*LIQUIDACION!$D$1045/IF(AND(LIQUIDACION!$D$1044&gt;LIQUIDACION!$B$1046,LIQUIDACION!$B$1046&gt;LIQUIDACION!$D$1043),366,365)),0)</f>
        <v>0</v>
      </c>
      <c r="AF382" s="618">
        <f>IF(AF$12=TRUE,(($E382*LIQUIDACION!$L$1046)*LIQUIDACION!$D$1045/IF(AND(LIQUIDACION!$D$1044&gt;LIQUIDACION!$B$1046,LIQUIDACION!$B$1046&gt;LIQUIDACION!$D$1043),366,365)),0)</f>
        <v>0</v>
      </c>
      <c r="AG382" s="618">
        <f>IF(AG$12=TRUE,(($F382*LIQUIDACION!$L$1046)*LIQUIDACION!$D$1045/IF(AND(LIQUIDACION!$D$1044&gt;LIQUIDACION!$B$1046,LIQUIDACION!$B$1046&gt;LIQUIDACION!$D$1043),366,365)),0)</f>
        <v>0</v>
      </c>
      <c r="AH382" s="618">
        <f>IF(AH$12=TRUE,(($G382*LIQUIDACION!$L$1046)*LIQUIDACION!$D$1045/IF(AND(LIQUIDACION!$D$1044&gt;LIQUIDACION!$B$1046,LIQUIDACION!$B$1046&gt;LIQUIDACION!$D$1043),366,365)),0)</f>
        <v>0</v>
      </c>
      <c r="AI382" s="618">
        <f>IF(AI$12=TRUE,(($H382*LIQUIDACION!$L$1047)*LIQUIDACION!$D$1045/IF(AND(LIQUIDACION!$D$1044&gt;LIQUIDACION!$B$1046,LIQUIDACION!$B$1046&gt;LIQUIDACION!$D$1043),366,365)),0)</f>
        <v>0</v>
      </c>
      <c r="AJ382" s="618">
        <f>IF(AJ$12=TRUE,(($I382*LIQUIDACION!$L$1047)*LIQUIDACION!$D$1045/IF(AND(LIQUIDACION!$D$1044&gt;LIQUIDACION!$B$1046,LIQUIDACION!$B$1046&gt;LIQUIDACION!$D$1043),366,365)),0)</f>
        <v>0</v>
      </c>
      <c r="AK382" s="618">
        <f>IF(AK$12=TRUE,(($J382*LIQUIDACION!$L$1047)*LIQUIDACION!$D$1045/IF(AND(LIQUIDACION!$D$1044&gt;LIQUIDACION!$B$1046,LIQUIDACION!$B$1046&gt;LIQUIDACION!$D$1043),366,365)),0)</f>
        <v>0</v>
      </c>
      <c r="AL382" s="618">
        <f>IF(AL$12=TRUE,(($K382*LIQUIDACION!$L$1047)*LIQUIDACION!$D$1045/IF(AND(LIQUIDACION!$D$1044&gt;LIQUIDACION!$B$1046,LIQUIDACION!$B$1046&gt;LIQUIDACION!$D$1043),366,365)),0)</f>
        <v>0</v>
      </c>
      <c r="AM382" s="618">
        <f>IF(AM$12=TRUE,(($L382*LIQUIDACION!$L$1047)*LIQUIDACION!$D$1045/IF(AND(LIQUIDACION!$D$1044&gt;LIQUIDACION!$B$1046,LIQUIDACION!$B$1046&gt;LIQUIDACION!$D$1043),366,365)),0)</f>
        <v>0</v>
      </c>
      <c r="AN382" s="618">
        <f>IF(AN$12=TRUE,(($M382*LIQUIDACION!$L$1047)*LIQUIDACION!$D$1045/IF(AND(LIQUIDACION!$D$1044&gt;LIQUIDACION!$B$1046,LIQUIDACION!$B$1046&gt;LIQUIDACION!$D$1043),366,365)),0)</f>
        <v>0</v>
      </c>
      <c r="AO382" s="618">
        <f>IF(AO$12=TRUE,(($N382*LIQUIDACION!$L$1047)*LIQUIDACION!$D$1045/IF(AND(LIQUIDACION!$D$1044&gt;LIQUIDACION!$B$1046,LIQUIDACION!$B$1046&gt;LIQUIDACION!$D$1043),366,365)),0)</f>
        <v>0</v>
      </c>
      <c r="AP382" s="618">
        <f>IF(AP$12=TRUE,(($O382*LIQUIDACION!$L$1047)*LIQUIDACION!$D$1045/IF(AND(LIQUIDACION!$D$1044&gt;LIQUIDACION!$B$1046,LIQUIDACION!$B$1046&gt;LIQUIDACION!$D$1043),366,365)),0)</f>
        <v>0</v>
      </c>
      <c r="AQ382" s="618">
        <f>IF(AQ$12=TRUE,(($P382*LIQUIDACION!$L$1047)*LIQUIDACION!$D$1045/IF(AND(LIQUIDACION!$D$1044&gt;LIQUIDACION!$B$1046,LIQUIDACION!$B$1046&gt;LIQUIDACION!$D$1043),366,365)),0)</f>
        <v>0</v>
      </c>
      <c r="AR382" s="618">
        <f>IF(AR$12=TRUE,(($Q382*LIQUIDACION!$L$1047)*LIQUIDACION!$D$1045/IF(AND(LIQUIDACION!$D$1044&gt;LIQUIDACION!$B$1046,LIQUIDACION!$B$1046&gt;LIQUIDACION!$D$1043),366,365)),0)</f>
        <v>0</v>
      </c>
      <c r="AS382" s="618">
        <f>IF(AS$12=TRUE,(($R382*LIQUIDACION!$L$1047)*LIQUIDACION!$D$1045/IF(AND(LIQUIDACION!$D$1044&gt;LIQUIDACION!$B$1046,LIQUIDACION!$B$1046&gt;LIQUIDACION!$D$1043),366,365)),0)</f>
        <v>0</v>
      </c>
      <c r="AT382" s="618">
        <f>IF(AT$12=TRUE,(($S382*LIQUIDACION!$L$1047)*LIQUIDACION!$D$1045/IF(AND(LIQUIDACION!$D$1044&gt;LIQUIDACION!$B$1046,LIQUIDACION!$B$1046&gt;LIQUIDACION!$D$1043),366,365)),0)</f>
        <v>0</v>
      </c>
      <c r="AU382" s="618">
        <f>IF(AU$12=TRUE,(($T382*LIQUIDACION!$L$1047)*LIQUIDACION!$D$1045/IF(AND(LIQUIDACION!$D$1044&gt;LIQUIDACION!$B$1046,LIQUIDACION!$B$1046&gt;LIQUIDACION!$D$1043),366,365)),0)</f>
        <v>0</v>
      </c>
      <c r="AV382" s="618">
        <f>IF(AV$12=TRUE,(($U382*LIQUIDACION!$L$1047)*LIQUIDACION!$D$1045/IF(AND(LIQUIDACION!$D$1044&gt;LIQUIDACION!$B$1046,LIQUIDACION!$B$1046&gt;LIQUIDACION!$D$1043),366,365)),0)</f>
        <v>0</v>
      </c>
      <c r="AW382" s="618">
        <f>IF(AW$12=TRUE,(($V382*LIQUIDACION!$L$1047)*LIQUIDACION!$D$1045/IF(AND(LIQUIDACION!$D$1044&gt;LIQUIDACION!$B$1046,LIQUIDACION!$B$1046&gt;LIQUIDACION!$D$1043),366,365)),0)</f>
        <v>0</v>
      </c>
      <c r="AX382" s="618">
        <f>IF(AX$12=TRUE,(($W382*LIQUIDACION!$L$1047)*LIQUIDACION!$D$1045/IF(AND(LIQUIDACION!$D$1044&gt;LIQUIDACION!$B$1046,LIQUIDACION!$B$1046&gt;LIQUIDACION!$D$1043),366,365)),0)</f>
        <v>0</v>
      </c>
    </row>
    <row r="383" spans="2:50" x14ac:dyDescent="0.25">
      <c r="B383" s="121">
        <v>371</v>
      </c>
      <c r="C383" s="125"/>
      <c r="D383" s="170"/>
      <c r="E383" s="170"/>
      <c r="F383" s="170"/>
      <c r="G383" s="170">
        <f t="shared" si="25"/>
        <v>0</v>
      </c>
      <c r="H383" s="170">
        <f t="shared" si="26"/>
        <v>0</v>
      </c>
      <c r="I383" s="170"/>
      <c r="J383" s="170"/>
      <c r="K383" s="170"/>
      <c r="L383" s="170"/>
      <c r="M383" s="170"/>
      <c r="N383" s="170"/>
      <c r="O383" s="170"/>
      <c r="P383" s="170"/>
      <c r="Q383" s="170"/>
      <c r="R383" s="170"/>
      <c r="S383" s="170"/>
      <c r="T383" s="170"/>
      <c r="U383" s="170"/>
      <c r="V383" s="170"/>
      <c r="W383" s="170"/>
      <c r="X383" s="170"/>
      <c r="Y383" s="170"/>
      <c r="Z383" s="170"/>
      <c r="AA383" s="170"/>
      <c r="AB383" s="415">
        <f t="shared" si="27"/>
        <v>0</v>
      </c>
      <c r="AC383" s="415">
        <f t="shared" si="28"/>
        <v>0</v>
      </c>
      <c r="AE383" s="618">
        <f>IF(AE$12=TRUE,(($D383*LIQUIDACION!$L$1046)*LIQUIDACION!$D$1045/IF(AND(LIQUIDACION!$D$1044&gt;LIQUIDACION!$B$1046,LIQUIDACION!$B$1046&gt;LIQUIDACION!$D$1043),366,365)),0)</f>
        <v>0</v>
      </c>
      <c r="AF383" s="618">
        <f>IF(AF$12=TRUE,(($E383*LIQUIDACION!$L$1046)*LIQUIDACION!$D$1045/IF(AND(LIQUIDACION!$D$1044&gt;LIQUIDACION!$B$1046,LIQUIDACION!$B$1046&gt;LIQUIDACION!$D$1043),366,365)),0)</f>
        <v>0</v>
      </c>
      <c r="AG383" s="618">
        <f>IF(AG$12=TRUE,(($F383*LIQUIDACION!$L$1046)*LIQUIDACION!$D$1045/IF(AND(LIQUIDACION!$D$1044&gt;LIQUIDACION!$B$1046,LIQUIDACION!$B$1046&gt;LIQUIDACION!$D$1043),366,365)),0)</f>
        <v>0</v>
      </c>
      <c r="AH383" s="618">
        <f>IF(AH$12=TRUE,(($G383*LIQUIDACION!$L$1046)*LIQUIDACION!$D$1045/IF(AND(LIQUIDACION!$D$1044&gt;LIQUIDACION!$B$1046,LIQUIDACION!$B$1046&gt;LIQUIDACION!$D$1043),366,365)),0)</f>
        <v>0</v>
      </c>
      <c r="AI383" s="618">
        <f>IF(AI$12=TRUE,(($H383*LIQUIDACION!$L$1047)*LIQUIDACION!$D$1045/IF(AND(LIQUIDACION!$D$1044&gt;LIQUIDACION!$B$1046,LIQUIDACION!$B$1046&gt;LIQUIDACION!$D$1043),366,365)),0)</f>
        <v>0</v>
      </c>
      <c r="AJ383" s="618">
        <f>IF(AJ$12=TRUE,(($I383*LIQUIDACION!$L$1047)*LIQUIDACION!$D$1045/IF(AND(LIQUIDACION!$D$1044&gt;LIQUIDACION!$B$1046,LIQUIDACION!$B$1046&gt;LIQUIDACION!$D$1043),366,365)),0)</f>
        <v>0</v>
      </c>
      <c r="AK383" s="618">
        <f>IF(AK$12=TRUE,(($J383*LIQUIDACION!$L$1047)*LIQUIDACION!$D$1045/IF(AND(LIQUIDACION!$D$1044&gt;LIQUIDACION!$B$1046,LIQUIDACION!$B$1046&gt;LIQUIDACION!$D$1043),366,365)),0)</f>
        <v>0</v>
      </c>
      <c r="AL383" s="618">
        <f>IF(AL$12=TRUE,(($K383*LIQUIDACION!$L$1047)*LIQUIDACION!$D$1045/IF(AND(LIQUIDACION!$D$1044&gt;LIQUIDACION!$B$1046,LIQUIDACION!$B$1046&gt;LIQUIDACION!$D$1043),366,365)),0)</f>
        <v>0</v>
      </c>
      <c r="AM383" s="618">
        <f>IF(AM$12=TRUE,(($L383*LIQUIDACION!$L$1047)*LIQUIDACION!$D$1045/IF(AND(LIQUIDACION!$D$1044&gt;LIQUIDACION!$B$1046,LIQUIDACION!$B$1046&gt;LIQUIDACION!$D$1043),366,365)),0)</f>
        <v>0</v>
      </c>
      <c r="AN383" s="618">
        <f>IF(AN$12=TRUE,(($M383*LIQUIDACION!$L$1047)*LIQUIDACION!$D$1045/IF(AND(LIQUIDACION!$D$1044&gt;LIQUIDACION!$B$1046,LIQUIDACION!$B$1046&gt;LIQUIDACION!$D$1043),366,365)),0)</f>
        <v>0</v>
      </c>
      <c r="AO383" s="618">
        <f>IF(AO$12=TRUE,(($N383*LIQUIDACION!$L$1047)*LIQUIDACION!$D$1045/IF(AND(LIQUIDACION!$D$1044&gt;LIQUIDACION!$B$1046,LIQUIDACION!$B$1046&gt;LIQUIDACION!$D$1043),366,365)),0)</f>
        <v>0</v>
      </c>
      <c r="AP383" s="618">
        <f>IF(AP$12=TRUE,(($O383*LIQUIDACION!$L$1047)*LIQUIDACION!$D$1045/IF(AND(LIQUIDACION!$D$1044&gt;LIQUIDACION!$B$1046,LIQUIDACION!$B$1046&gt;LIQUIDACION!$D$1043),366,365)),0)</f>
        <v>0</v>
      </c>
      <c r="AQ383" s="618">
        <f>IF(AQ$12=TRUE,(($P383*LIQUIDACION!$L$1047)*LIQUIDACION!$D$1045/IF(AND(LIQUIDACION!$D$1044&gt;LIQUIDACION!$B$1046,LIQUIDACION!$B$1046&gt;LIQUIDACION!$D$1043),366,365)),0)</f>
        <v>0</v>
      </c>
      <c r="AR383" s="618">
        <f>IF(AR$12=TRUE,(($Q383*LIQUIDACION!$L$1047)*LIQUIDACION!$D$1045/IF(AND(LIQUIDACION!$D$1044&gt;LIQUIDACION!$B$1046,LIQUIDACION!$B$1046&gt;LIQUIDACION!$D$1043),366,365)),0)</f>
        <v>0</v>
      </c>
      <c r="AS383" s="618">
        <f>IF(AS$12=TRUE,(($R383*LIQUIDACION!$L$1047)*LIQUIDACION!$D$1045/IF(AND(LIQUIDACION!$D$1044&gt;LIQUIDACION!$B$1046,LIQUIDACION!$B$1046&gt;LIQUIDACION!$D$1043),366,365)),0)</f>
        <v>0</v>
      </c>
      <c r="AT383" s="618">
        <f>IF(AT$12=TRUE,(($S383*LIQUIDACION!$L$1047)*LIQUIDACION!$D$1045/IF(AND(LIQUIDACION!$D$1044&gt;LIQUIDACION!$B$1046,LIQUIDACION!$B$1046&gt;LIQUIDACION!$D$1043),366,365)),0)</f>
        <v>0</v>
      </c>
      <c r="AU383" s="618">
        <f>IF(AU$12=TRUE,(($T383*LIQUIDACION!$L$1047)*LIQUIDACION!$D$1045/IF(AND(LIQUIDACION!$D$1044&gt;LIQUIDACION!$B$1046,LIQUIDACION!$B$1046&gt;LIQUIDACION!$D$1043),366,365)),0)</f>
        <v>0</v>
      </c>
      <c r="AV383" s="618">
        <f>IF(AV$12=TRUE,(($U383*LIQUIDACION!$L$1047)*LIQUIDACION!$D$1045/IF(AND(LIQUIDACION!$D$1044&gt;LIQUIDACION!$B$1046,LIQUIDACION!$B$1046&gt;LIQUIDACION!$D$1043),366,365)),0)</f>
        <v>0</v>
      </c>
      <c r="AW383" s="618">
        <f>IF(AW$12=TRUE,(($V383*LIQUIDACION!$L$1047)*LIQUIDACION!$D$1045/IF(AND(LIQUIDACION!$D$1044&gt;LIQUIDACION!$B$1046,LIQUIDACION!$B$1046&gt;LIQUIDACION!$D$1043),366,365)),0)</f>
        <v>0</v>
      </c>
      <c r="AX383" s="618">
        <f>IF(AX$12=TRUE,(($W383*LIQUIDACION!$L$1047)*LIQUIDACION!$D$1045/IF(AND(LIQUIDACION!$D$1044&gt;LIQUIDACION!$B$1046,LIQUIDACION!$B$1046&gt;LIQUIDACION!$D$1043),366,365)),0)</f>
        <v>0</v>
      </c>
    </row>
    <row r="384" spans="2:50" x14ac:dyDescent="0.25">
      <c r="B384" s="123">
        <v>372</v>
      </c>
      <c r="C384" s="125"/>
      <c r="D384" s="170"/>
      <c r="E384" s="170"/>
      <c r="F384" s="170"/>
      <c r="G384" s="170">
        <f t="shared" si="25"/>
        <v>0</v>
      </c>
      <c r="H384" s="170">
        <f t="shared" si="26"/>
        <v>0</v>
      </c>
      <c r="I384" s="170"/>
      <c r="J384" s="170"/>
      <c r="K384" s="170"/>
      <c r="L384" s="170"/>
      <c r="M384" s="170"/>
      <c r="N384" s="170"/>
      <c r="O384" s="170"/>
      <c r="P384" s="170"/>
      <c r="Q384" s="170"/>
      <c r="R384" s="170"/>
      <c r="S384" s="170"/>
      <c r="T384" s="170"/>
      <c r="U384" s="170"/>
      <c r="V384" s="170"/>
      <c r="W384" s="170"/>
      <c r="X384" s="170"/>
      <c r="Y384" s="170"/>
      <c r="Z384" s="170"/>
      <c r="AA384" s="170"/>
      <c r="AB384" s="415">
        <f t="shared" si="27"/>
        <v>0</v>
      </c>
      <c r="AC384" s="415">
        <f t="shared" si="28"/>
        <v>0</v>
      </c>
      <c r="AE384" s="618">
        <f>IF(AE$12=TRUE,(($D384*LIQUIDACION!$L$1046)*LIQUIDACION!$D$1045/IF(AND(LIQUIDACION!$D$1044&gt;LIQUIDACION!$B$1046,LIQUIDACION!$B$1046&gt;LIQUIDACION!$D$1043),366,365)),0)</f>
        <v>0</v>
      </c>
      <c r="AF384" s="618">
        <f>IF(AF$12=TRUE,(($E384*LIQUIDACION!$L$1046)*LIQUIDACION!$D$1045/IF(AND(LIQUIDACION!$D$1044&gt;LIQUIDACION!$B$1046,LIQUIDACION!$B$1046&gt;LIQUIDACION!$D$1043),366,365)),0)</f>
        <v>0</v>
      </c>
      <c r="AG384" s="618">
        <f>IF(AG$12=TRUE,(($F384*LIQUIDACION!$L$1046)*LIQUIDACION!$D$1045/IF(AND(LIQUIDACION!$D$1044&gt;LIQUIDACION!$B$1046,LIQUIDACION!$B$1046&gt;LIQUIDACION!$D$1043),366,365)),0)</f>
        <v>0</v>
      </c>
      <c r="AH384" s="618">
        <f>IF(AH$12=TRUE,(($G384*LIQUIDACION!$L$1046)*LIQUIDACION!$D$1045/IF(AND(LIQUIDACION!$D$1044&gt;LIQUIDACION!$B$1046,LIQUIDACION!$B$1046&gt;LIQUIDACION!$D$1043),366,365)),0)</f>
        <v>0</v>
      </c>
      <c r="AI384" s="618">
        <f>IF(AI$12=TRUE,(($H384*LIQUIDACION!$L$1047)*LIQUIDACION!$D$1045/IF(AND(LIQUIDACION!$D$1044&gt;LIQUIDACION!$B$1046,LIQUIDACION!$B$1046&gt;LIQUIDACION!$D$1043),366,365)),0)</f>
        <v>0</v>
      </c>
      <c r="AJ384" s="618">
        <f>IF(AJ$12=TRUE,(($I384*LIQUIDACION!$L$1047)*LIQUIDACION!$D$1045/IF(AND(LIQUIDACION!$D$1044&gt;LIQUIDACION!$B$1046,LIQUIDACION!$B$1046&gt;LIQUIDACION!$D$1043),366,365)),0)</f>
        <v>0</v>
      </c>
      <c r="AK384" s="618">
        <f>IF(AK$12=TRUE,(($J384*LIQUIDACION!$L$1047)*LIQUIDACION!$D$1045/IF(AND(LIQUIDACION!$D$1044&gt;LIQUIDACION!$B$1046,LIQUIDACION!$B$1046&gt;LIQUIDACION!$D$1043),366,365)),0)</f>
        <v>0</v>
      </c>
      <c r="AL384" s="618">
        <f>IF(AL$12=TRUE,(($K384*LIQUIDACION!$L$1047)*LIQUIDACION!$D$1045/IF(AND(LIQUIDACION!$D$1044&gt;LIQUIDACION!$B$1046,LIQUIDACION!$B$1046&gt;LIQUIDACION!$D$1043),366,365)),0)</f>
        <v>0</v>
      </c>
      <c r="AM384" s="618">
        <f>IF(AM$12=TRUE,(($L384*LIQUIDACION!$L$1047)*LIQUIDACION!$D$1045/IF(AND(LIQUIDACION!$D$1044&gt;LIQUIDACION!$B$1046,LIQUIDACION!$B$1046&gt;LIQUIDACION!$D$1043),366,365)),0)</f>
        <v>0</v>
      </c>
      <c r="AN384" s="618">
        <f>IF(AN$12=TRUE,(($M384*LIQUIDACION!$L$1047)*LIQUIDACION!$D$1045/IF(AND(LIQUIDACION!$D$1044&gt;LIQUIDACION!$B$1046,LIQUIDACION!$B$1046&gt;LIQUIDACION!$D$1043),366,365)),0)</f>
        <v>0</v>
      </c>
      <c r="AO384" s="618">
        <f>IF(AO$12=TRUE,(($N384*LIQUIDACION!$L$1047)*LIQUIDACION!$D$1045/IF(AND(LIQUIDACION!$D$1044&gt;LIQUIDACION!$B$1046,LIQUIDACION!$B$1046&gt;LIQUIDACION!$D$1043),366,365)),0)</f>
        <v>0</v>
      </c>
      <c r="AP384" s="618">
        <f>IF(AP$12=TRUE,(($O384*LIQUIDACION!$L$1047)*LIQUIDACION!$D$1045/IF(AND(LIQUIDACION!$D$1044&gt;LIQUIDACION!$B$1046,LIQUIDACION!$B$1046&gt;LIQUIDACION!$D$1043),366,365)),0)</f>
        <v>0</v>
      </c>
      <c r="AQ384" s="618">
        <f>IF(AQ$12=TRUE,(($P384*LIQUIDACION!$L$1047)*LIQUIDACION!$D$1045/IF(AND(LIQUIDACION!$D$1044&gt;LIQUIDACION!$B$1046,LIQUIDACION!$B$1046&gt;LIQUIDACION!$D$1043),366,365)),0)</f>
        <v>0</v>
      </c>
      <c r="AR384" s="618">
        <f>IF(AR$12=TRUE,(($Q384*LIQUIDACION!$L$1047)*LIQUIDACION!$D$1045/IF(AND(LIQUIDACION!$D$1044&gt;LIQUIDACION!$B$1046,LIQUIDACION!$B$1046&gt;LIQUIDACION!$D$1043),366,365)),0)</f>
        <v>0</v>
      </c>
      <c r="AS384" s="618">
        <f>IF(AS$12=TRUE,(($R384*LIQUIDACION!$L$1047)*LIQUIDACION!$D$1045/IF(AND(LIQUIDACION!$D$1044&gt;LIQUIDACION!$B$1046,LIQUIDACION!$B$1046&gt;LIQUIDACION!$D$1043),366,365)),0)</f>
        <v>0</v>
      </c>
      <c r="AT384" s="618">
        <f>IF(AT$12=TRUE,(($S384*LIQUIDACION!$L$1047)*LIQUIDACION!$D$1045/IF(AND(LIQUIDACION!$D$1044&gt;LIQUIDACION!$B$1046,LIQUIDACION!$B$1046&gt;LIQUIDACION!$D$1043),366,365)),0)</f>
        <v>0</v>
      </c>
      <c r="AU384" s="618">
        <f>IF(AU$12=TRUE,(($T384*LIQUIDACION!$L$1047)*LIQUIDACION!$D$1045/IF(AND(LIQUIDACION!$D$1044&gt;LIQUIDACION!$B$1046,LIQUIDACION!$B$1046&gt;LIQUIDACION!$D$1043),366,365)),0)</f>
        <v>0</v>
      </c>
      <c r="AV384" s="618">
        <f>IF(AV$12=TRUE,(($U384*LIQUIDACION!$L$1047)*LIQUIDACION!$D$1045/IF(AND(LIQUIDACION!$D$1044&gt;LIQUIDACION!$B$1046,LIQUIDACION!$B$1046&gt;LIQUIDACION!$D$1043),366,365)),0)</f>
        <v>0</v>
      </c>
      <c r="AW384" s="618">
        <f>IF(AW$12=TRUE,(($V384*LIQUIDACION!$L$1047)*LIQUIDACION!$D$1045/IF(AND(LIQUIDACION!$D$1044&gt;LIQUIDACION!$B$1046,LIQUIDACION!$B$1046&gt;LIQUIDACION!$D$1043),366,365)),0)</f>
        <v>0</v>
      </c>
      <c r="AX384" s="618">
        <f>IF(AX$12=TRUE,(($W384*LIQUIDACION!$L$1047)*LIQUIDACION!$D$1045/IF(AND(LIQUIDACION!$D$1044&gt;LIQUIDACION!$B$1046,LIQUIDACION!$B$1046&gt;LIQUIDACION!$D$1043),366,365)),0)</f>
        <v>0</v>
      </c>
    </row>
    <row r="385" spans="2:50" x14ac:dyDescent="0.25">
      <c r="B385" s="121">
        <v>373</v>
      </c>
      <c r="C385" s="125"/>
      <c r="D385" s="170"/>
      <c r="E385" s="170"/>
      <c r="F385" s="170"/>
      <c r="G385" s="170">
        <f t="shared" si="25"/>
        <v>0</v>
      </c>
      <c r="H385" s="170">
        <f t="shared" si="26"/>
        <v>0</v>
      </c>
      <c r="I385" s="170"/>
      <c r="J385" s="170"/>
      <c r="K385" s="170"/>
      <c r="L385" s="170"/>
      <c r="M385" s="170"/>
      <c r="N385" s="170"/>
      <c r="O385" s="170"/>
      <c r="P385" s="170"/>
      <c r="Q385" s="170"/>
      <c r="R385" s="170"/>
      <c r="S385" s="170"/>
      <c r="T385" s="170"/>
      <c r="U385" s="170"/>
      <c r="V385" s="170"/>
      <c r="W385" s="170"/>
      <c r="X385" s="170"/>
      <c r="Y385" s="170"/>
      <c r="Z385" s="170"/>
      <c r="AA385" s="170"/>
      <c r="AB385" s="415">
        <f t="shared" si="27"/>
        <v>0</v>
      </c>
      <c r="AC385" s="415">
        <f t="shared" si="28"/>
        <v>0</v>
      </c>
      <c r="AE385" s="618">
        <f>IF(AE$12=TRUE,(($D385*LIQUIDACION!$L$1046)*LIQUIDACION!$D$1045/IF(AND(LIQUIDACION!$D$1044&gt;LIQUIDACION!$B$1046,LIQUIDACION!$B$1046&gt;LIQUIDACION!$D$1043),366,365)),0)</f>
        <v>0</v>
      </c>
      <c r="AF385" s="618">
        <f>IF(AF$12=TRUE,(($E385*LIQUIDACION!$L$1046)*LIQUIDACION!$D$1045/IF(AND(LIQUIDACION!$D$1044&gt;LIQUIDACION!$B$1046,LIQUIDACION!$B$1046&gt;LIQUIDACION!$D$1043),366,365)),0)</f>
        <v>0</v>
      </c>
      <c r="AG385" s="618">
        <f>IF(AG$12=TRUE,(($F385*LIQUIDACION!$L$1046)*LIQUIDACION!$D$1045/IF(AND(LIQUIDACION!$D$1044&gt;LIQUIDACION!$B$1046,LIQUIDACION!$B$1046&gt;LIQUIDACION!$D$1043),366,365)),0)</f>
        <v>0</v>
      </c>
      <c r="AH385" s="618">
        <f>IF(AH$12=TRUE,(($G385*LIQUIDACION!$L$1046)*LIQUIDACION!$D$1045/IF(AND(LIQUIDACION!$D$1044&gt;LIQUIDACION!$B$1046,LIQUIDACION!$B$1046&gt;LIQUIDACION!$D$1043),366,365)),0)</f>
        <v>0</v>
      </c>
      <c r="AI385" s="618">
        <f>IF(AI$12=TRUE,(($H385*LIQUIDACION!$L$1047)*LIQUIDACION!$D$1045/IF(AND(LIQUIDACION!$D$1044&gt;LIQUIDACION!$B$1046,LIQUIDACION!$B$1046&gt;LIQUIDACION!$D$1043),366,365)),0)</f>
        <v>0</v>
      </c>
      <c r="AJ385" s="618">
        <f>IF(AJ$12=TRUE,(($I385*LIQUIDACION!$L$1047)*LIQUIDACION!$D$1045/IF(AND(LIQUIDACION!$D$1044&gt;LIQUIDACION!$B$1046,LIQUIDACION!$B$1046&gt;LIQUIDACION!$D$1043),366,365)),0)</f>
        <v>0</v>
      </c>
      <c r="AK385" s="618">
        <f>IF(AK$12=TRUE,(($J385*LIQUIDACION!$L$1047)*LIQUIDACION!$D$1045/IF(AND(LIQUIDACION!$D$1044&gt;LIQUIDACION!$B$1046,LIQUIDACION!$B$1046&gt;LIQUIDACION!$D$1043),366,365)),0)</f>
        <v>0</v>
      </c>
      <c r="AL385" s="618">
        <f>IF(AL$12=TRUE,(($K385*LIQUIDACION!$L$1047)*LIQUIDACION!$D$1045/IF(AND(LIQUIDACION!$D$1044&gt;LIQUIDACION!$B$1046,LIQUIDACION!$B$1046&gt;LIQUIDACION!$D$1043),366,365)),0)</f>
        <v>0</v>
      </c>
      <c r="AM385" s="618">
        <f>IF(AM$12=TRUE,(($L385*LIQUIDACION!$L$1047)*LIQUIDACION!$D$1045/IF(AND(LIQUIDACION!$D$1044&gt;LIQUIDACION!$B$1046,LIQUIDACION!$B$1046&gt;LIQUIDACION!$D$1043),366,365)),0)</f>
        <v>0</v>
      </c>
      <c r="AN385" s="618">
        <f>IF(AN$12=TRUE,(($M385*LIQUIDACION!$L$1047)*LIQUIDACION!$D$1045/IF(AND(LIQUIDACION!$D$1044&gt;LIQUIDACION!$B$1046,LIQUIDACION!$B$1046&gt;LIQUIDACION!$D$1043),366,365)),0)</f>
        <v>0</v>
      </c>
      <c r="AO385" s="618">
        <f>IF(AO$12=TRUE,(($N385*LIQUIDACION!$L$1047)*LIQUIDACION!$D$1045/IF(AND(LIQUIDACION!$D$1044&gt;LIQUIDACION!$B$1046,LIQUIDACION!$B$1046&gt;LIQUIDACION!$D$1043),366,365)),0)</f>
        <v>0</v>
      </c>
      <c r="AP385" s="618">
        <f>IF(AP$12=TRUE,(($O385*LIQUIDACION!$L$1047)*LIQUIDACION!$D$1045/IF(AND(LIQUIDACION!$D$1044&gt;LIQUIDACION!$B$1046,LIQUIDACION!$B$1046&gt;LIQUIDACION!$D$1043),366,365)),0)</f>
        <v>0</v>
      </c>
      <c r="AQ385" s="618">
        <f>IF(AQ$12=TRUE,(($P385*LIQUIDACION!$L$1047)*LIQUIDACION!$D$1045/IF(AND(LIQUIDACION!$D$1044&gt;LIQUIDACION!$B$1046,LIQUIDACION!$B$1046&gt;LIQUIDACION!$D$1043),366,365)),0)</f>
        <v>0</v>
      </c>
      <c r="AR385" s="618">
        <f>IF(AR$12=TRUE,(($Q385*LIQUIDACION!$L$1047)*LIQUIDACION!$D$1045/IF(AND(LIQUIDACION!$D$1044&gt;LIQUIDACION!$B$1046,LIQUIDACION!$B$1046&gt;LIQUIDACION!$D$1043),366,365)),0)</f>
        <v>0</v>
      </c>
      <c r="AS385" s="618">
        <f>IF(AS$12=TRUE,(($R385*LIQUIDACION!$L$1047)*LIQUIDACION!$D$1045/IF(AND(LIQUIDACION!$D$1044&gt;LIQUIDACION!$B$1046,LIQUIDACION!$B$1046&gt;LIQUIDACION!$D$1043),366,365)),0)</f>
        <v>0</v>
      </c>
      <c r="AT385" s="618">
        <f>IF(AT$12=TRUE,(($S385*LIQUIDACION!$L$1047)*LIQUIDACION!$D$1045/IF(AND(LIQUIDACION!$D$1044&gt;LIQUIDACION!$B$1046,LIQUIDACION!$B$1046&gt;LIQUIDACION!$D$1043),366,365)),0)</f>
        <v>0</v>
      </c>
      <c r="AU385" s="618">
        <f>IF(AU$12=TRUE,(($T385*LIQUIDACION!$L$1047)*LIQUIDACION!$D$1045/IF(AND(LIQUIDACION!$D$1044&gt;LIQUIDACION!$B$1046,LIQUIDACION!$B$1046&gt;LIQUIDACION!$D$1043),366,365)),0)</f>
        <v>0</v>
      </c>
      <c r="AV385" s="618">
        <f>IF(AV$12=TRUE,(($U385*LIQUIDACION!$L$1047)*LIQUIDACION!$D$1045/IF(AND(LIQUIDACION!$D$1044&gt;LIQUIDACION!$B$1046,LIQUIDACION!$B$1046&gt;LIQUIDACION!$D$1043),366,365)),0)</f>
        <v>0</v>
      </c>
      <c r="AW385" s="618">
        <f>IF(AW$12=TRUE,(($V385*LIQUIDACION!$L$1047)*LIQUIDACION!$D$1045/IF(AND(LIQUIDACION!$D$1044&gt;LIQUIDACION!$B$1046,LIQUIDACION!$B$1046&gt;LIQUIDACION!$D$1043),366,365)),0)</f>
        <v>0</v>
      </c>
      <c r="AX385" s="618">
        <f>IF(AX$12=TRUE,(($W385*LIQUIDACION!$L$1047)*LIQUIDACION!$D$1045/IF(AND(LIQUIDACION!$D$1044&gt;LIQUIDACION!$B$1046,LIQUIDACION!$B$1046&gt;LIQUIDACION!$D$1043),366,365)),0)</f>
        <v>0</v>
      </c>
    </row>
    <row r="386" spans="2:50" x14ac:dyDescent="0.25">
      <c r="B386" s="123">
        <v>374</v>
      </c>
      <c r="C386" s="125"/>
      <c r="D386" s="170"/>
      <c r="E386" s="170"/>
      <c r="F386" s="170"/>
      <c r="G386" s="170">
        <f t="shared" si="25"/>
        <v>0</v>
      </c>
      <c r="H386" s="170">
        <f t="shared" si="26"/>
        <v>0</v>
      </c>
      <c r="I386" s="170"/>
      <c r="J386" s="170"/>
      <c r="K386" s="170"/>
      <c r="L386" s="170"/>
      <c r="M386" s="170"/>
      <c r="N386" s="170"/>
      <c r="O386" s="170"/>
      <c r="P386" s="170"/>
      <c r="Q386" s="170"/>
      <c r="R386" s="170"/>
      <c r="S386" s="170"/>
      <c r="T386" s="170"/>
      <c r="U386" s="170"/>
      <c r="V386" s="170"/>
      <c r="W386" s="170"/>
      <c r="X386" s="170"/>
      <c r="Y386" s="170"/>
      <c r="Z386" s="170"/>
      <c r="AA386" s="170"/>
      <c r="AB386" s="415">
        <f t="shared" si="27"/>
        <v>0</v>
      </c>
      <c r="AC386" s="415">
        <f t="shared" si="28"/>
        <v>0</v>
      </c>
      <c r="AE386" s="618">
        <f>IF(AE$12=TRUE,(($D386*LIQUIDACION!$L$1046)*LIQUIDACION!$D$1045/IF(AND(LIQUIDACION!$D$1044&gt;LIQUIDACION!$B$1046,LIQUIDACION!$B$1046&gt;LIQUIDACION!$D$1043),366,365)),0)</f>
        <v>0</v>
      </c>
      <c r="AF386" s="618">
        <f>IF(AF$12=TRUE,(($E386*LIQUIDACION!$L$1046)*LIQUIDACION!$D$1045/IF(AND(LIQUIDACION!$D$1044&gt;LIQUIDACION!$B$1046,LIQUIDACION!$B$1046&gt;LIQUIDACION!$D$1043),366,365)),0)</f>
        <v>0</v>
      </c>
      <c r="AG386" s="618">
        <f>IF(AG$12=TRUE,(($F386*LIQUIDACION!$L$1046)*LIQUIDACION!$D$1045/IF(AND(LIQUIDACION!$D$1044&gt;LIQUIDACION!$B$1046,LIQUIDACION!$B$1046&gt;LIQUIDACION!$D$1043),366,365)),0)</f>
        <v>0</v>
      </c>
      <c r="AH386" s="618">
        <f>IF(AH$12=TRUE,(($G386*LIQUIDACION!$L$1046)*LIQUIDACION!$D$1045/IF(AND(LIQUIDACION!$D$1044&gt;LIQUIDACION!$B$1046,LIQUIDACION!$B$1046&gt;LIQUIDACION!$D$1043),366,365)),0)</f>
        <v>0</v>
      </c>
      <c r="AI386" s="618">
        <f>IF(AI$12=TRUE,(($H386*LIQUIDACION!$L$1047)*LIQUIDACION!$D$1045/IF(AND(LIQUIDACION!$D$1044&gt;LIQUIDACION!$B$1046,LIQUIDACION!$B$1046&gt;LIQUIDACION!$D$1043),366,365)),0)</f>
        <v>0</v>
      </c>
      <c r="AJ386" s="618">
        <f>IF(AJ$12=TRUE,(($I386*LIQUIDACION!$L$1047)*LIQUIDACION!$D$1045/IF(AND(LIQUIDACION!$D$1044&gt;LIQUIDACION!$B$1046,LIQUIDACION!$B$1046&gt;LIQUIDACION!$D$1043),366,365)),0)</f>
        <v>0</v>
      </c>
      <c r="AK386" s="618">
        <f>IF(AK$12=TRUE,(($J386*LIQUIDACION!$L$1047)*LIQUIDACION!$D$1045/IF(AND(LIQUIDACION!$D$1044&gt;LIQUIDACION!$B$1046,LIQUIDACION!$B$1046&gt;LIQUIDACION!$D$1043),366,365)),0)</f>
        <v>0</v>
      </c>
      <c r="AL386" s="618">
        <f>IF(AL$12=TRUE,(($K386*LIQUIDACION!$L$1047)*LIQUIDACION!$D$1045/IF(AND(LIQUIDACION!$D$1044&gt;LIQUIDACION!$B$1046,LIQUIDACION!$B$1046&gt;LIQUIDACION!$D$1043),366,365)),0)</f>
        <v>0</v>
      </c>
      <c r="AM386" s="618">
        <f>IF(AM$12=TRUE,(($L386*LIQUIDACION!$L$1047)*LIQUIDACION!$D$1045/IF(AND(LIQUIDACION!$D$1044&gt;LIQUIDACION!$B$1046,LIQUIDACION!$B$1046&gt;LIQUIDACION!$D$1043),366,365)),0)</f>
        <v>0</v>
      </c>
      <c r="AN386" s="618">
        <f>IF(AN$12=TRUE,(($M386*LIQUIDACION!$L$1047)*LIQUIDACION!$D$1045/IF(AND(LIQUIDACION!$D$1044&gt;LIQUIDACION!$B$1046,LIQUIDACION!$B$1046&gt;LIQUIDACION!$D$1043),366,365)),0)</f>
        <v>0</v>
      </c>
      <c r="AO386" s="618">
        <f>IF(AO$12=TRUE,(($N386*LIQUIDACION!$L$1047)*LIQUIDACION!$D$1045/IF(AND(LIQUIDACION!$D$1044&gt;LIQUIDACION!$B$1046,LIQUIDACION!$B$1046&gt;LIQUIDACION!$D$1043),366,365)),0)</f>
        <v>0</v>
      </c>
      <c r="AP386" s="618">
        <f>IF(AP$12=TRUE,(($O386*LIQUIDACION!$L$1047)*LIQUIDACION!$D$1045/IF(AND(LIQUIDACION!$D$1044&gt;LIQUIDACION!$B$1046,LIQUIDACION!$B$1046&gt;LIQUIDACION!$D$1043),366,365)),0)</f>
        <v>0</v>
      </c>
      <c r="AQ386" s="618">
        <f>IF(AQ$12=TRUE,(($P386*LIQUIDACION!$L$1047)*LIQUIDACION!$D$1045/IF(AND(LIQUIDACION!$D$1044&gt;LIQUIDACION!$B$1046,LIQUIDACION!$B$1046&gt;LIQUIDACION!$D$1043),366,365)),0)</f>
        <v>0</v>
      </c>
      <c r="AR386" s="618">
        <f>IF(AR$12=TRUE,(($Q386*LIQUIDACION!$L$1047)*LIQUIDACION!$D$1045/IF(AND(LIQUIDACION!$D$1044&gt;LIQUIDACION!$B$1046,LIQUIDACION!$B$1046&gt;LIQUIDACION!$D$1043),366,365)),0)</f>
        <v>0</v>
      </c>
      <c r="AS386" s="618">
        <f>IF(AS$12=TRUE,(($R386*LIQUIDACION!$L$1047)*LIQUIDACION!$D$1045/IF(AND(LIQUIDACION!$D$1044&gt;LIQUIDACION!$B$1046,LIQUIDACION!$B$1046&gt;LIQUIDACION!$D$1043),366,365)),0)</f>
        <v>0</v>
      </c>
      <c r="AT386" s="618">
        <f>IF(AT$12=TRUE,(($S386*LIQUIDACION!$L$1047)*LIQUIDACION!$D$1045/IF(AND(LIQUIDACION!$D$1044&gt;LIQUIDACION!$B$1046,LIQUIDACION!$B$1046&gt;LIQUIDACION!$D$1043),366,365)),0)</f>
        <v>0</v>
      </c>
      <c r="AU386" s="618">
        <f>IF(AU$12=TRUE,(($T386*LIQUIDACION!$L$1047)*LIQUIDACION!$D$1045/IF(AND(LIQUIDACION!$D$1044&gt;LIQUIDACION!$B$1046,LIQUIDACION!$B$1046&gt;LIQUIDACION!$D$1043),366,365)),0)</f>
        <v>0</v>
      </c>
      <c r="AV386" s="618">
        <f>IF(AV$12=TRUE,(($U386*LIQUIDACION!$L$1047)*LIQUIDACION!$D$1045/IF(AND(LIQUIDACION!$D$1044&gt;LIQUIDACION!$B$1046,LIQUIDACION!$B$1046&gt;LIQUIDACION!$D$1043),366,365)),0)</f>
        <v>0</v>
      </c>
      <c r="AW386" s="618">
        <f>IF(AW$12=TRUE,(($V386*LIQUIDACION!$L$1047)*LIQUIDACION!$D$1045/IF(AND(LIQUIDACION!$D$1044&gt;LIQUIDACION!$B$1046,LIQUIDACION!$B$1046&gt;LIQUIDACION!$D$1043),366,365)),0)</f>
        <v>0</v>
      </c>
      <c r="AX386" s="618">
        <f>IF(AX$12=TRUE,(($W386*LIQUIDACION!$L$1047)*LIQUIDACION!$D$1045/IF(AND(LIQUIDACION!$D$1044&gt;LIQUIDACION!$B$1046,LIQUIDACION!$B$1046&gt;LIQUIDACION!$D$1043),366,365)),0)</f>
        <v>0</v>
      </c>
    </row>
    <row r="387" spans="2:50" x14ac:dyDescent="0.25">
      <c r="B387" s="121">
        <v>375</v>
      </c>
      <c r="C387" s="125"/>
      <c r="D387" s="170"/>
      <c r="E387" s="170"/>
      <c r="F387" s="170"/>
      <c r="G387" s="170">
        <f t="shared" si="25"/>
        <v>0</v>
      </c>
      <c r="H387" s="170">
        <f t="shared" si="26"/>
        <v>0</v>
      </c>
      <c r="I387" s="170"/>
      <c r="J387" s="170"/>
      <c r="K387" s="170"/>
      <c r="L387" s="170"/>
      <c r="M387" s="170"/>
      <c r="N387" s="170"/>
      <c r="O387" s="170"/>
      <c r="P387" s="170"/>
      <c r="Q387" s="170"/>
      <c r="R387" s="170"/>
      <c r="S387" s="170"/>
      <c r="T387" s="170"/>
      <c r="U387" s="170"/>
      <c r="V387" s="170"/>
      <c r="W387" s="170"/>
      <c r="X387" s="170"/>
      <c r="Y387" s="170"/>
      <c r="Z387" s="170"/>
      <c r="AA387" s="170"/>
      <c r="AB387" s="415">
        <f t="shared" si="27"/>
        <v>0</v>
      </c>
      <c r="AC387" s="415">
        <f t="shared" si="28"/>
        <v>0</v>
      </c>
      <c r="AE387" s="618">
        <f>IF(AE$12=TRUE,(($D387*LIQUIDACION!$L$1046)*LIQUIDACION!$D$1045/IF(AND(LIQUIDACION!$D$1044&gt;LIQUIDACION!$B$1046,LIQUIDACION!$B$1046&gt;LIQUIDACION!$D$1043),366,365)),0)</f>
        <v>0</v>
      </c>
      <c r="AF387" s="618">
        <f>IF(AF$12=TRUE,(($E387*LIQUIDACION!$L$1046)*LIQUIDACION!$D$1045/IF(AND(LIQUIDACION!$D$1044&gt;LIQUIDACION!$B$1046,LIQUIDACION!$B$1046&gt;LIQUIDACION!$D$1043),366,365)),0)</f>
        <v>0</v>
      </c>
      <c r="AG387" s="618">
        <f>IF(AG$12=TRUE,(($F387*LIQUIDACION!$L$1046)*LIQUIDACION!$D$1045/IF(AND(LIQUIDACION!$D$1044&gt;LIQUIDACION!$B$1046,LIQUIDACION!$B$1046&gt;LIQUIDACION!$D$1043),366,365)),0)</f>
        <v>0</v>
      </c>
      <c r="AH387" s="618">
        <f>IF(AH$12=TRUE,(($G387*LIQUIDACION!$L$1046)*LIQUIDACION!$D$1045/IF(AND(LIQUIDACION!$D$1044&gt;LIQUIDACION!$B$1046,LIQUIDACION!$B$1046&gt;LIQUIDACION!$D$1043),366,365)),0)</f>
        <v>0</v>
      </c>
      <c r="AI387" s="618">
        <f>IF(AI$12=TRUE,(($H387*LIQUIDACION!$L$1047)*LIQUIDACION!$D$1045/IF(AND(LIQUIDACION!$D$1044&gt;LIQUIDACION!$B$1046,LIQUIDACION!$B$1046&gt;LIQUIDACION!$D$1043),366,365)),0)</f>
        <v>0</v>
      </c>
      <c r="AJ387" s="618">
        <f>IF(AJ$12=TRUE,(($I387*LIQUIDACION!$L$1047)*LIQUIDACION!$D$1045/IF(AND(LIQUIDACION!$D$1044&gt;LIQUIDACION!$B$1046,LIQUIDACION!$B$1046&gt;LIQUIDACION!$D$1043),366,365)),0)</f>
        <v>0</v>
      </c>
      <c r="AK387" s="618">
        <f>IF(AK$12=TRUE,(($J387*LIQUIDACION!$L$1047)*LIQUIDACION!$D$1045/IF(AND(LIQUIDACION!$D$1044&gt;LIQUIDACION!$B$1046,LIQUIDACION!$B$1046&gt;LIQUIDACION!$D$1043),366,365)),0)</f>
        <v>0</v>
      </c>
      <c r="AL387" s="618">
        <f>IF(AL$12=TRUE,(($K387*LIQUIDACION!$L$1047)*LIQUIDACION!$D$1045/IF(AND(LIQUIDACION!$D$1044&gt;LIQUIDACION!$B$1046,LIQUIDACION!$B$1046&gt;LIQUIDACION!$D$1043),366,365)),0)</f>
        <v>0</v>
      </c>
      <c r="AM387" s="618">
        <f>IF(AM$12=TRUE,(($L387*LIQUIDACION!$L$1047)*LIQUIDACION!$D$1045/IF(AND(LIQUIDACION!$D$1044&gt;LIQUIDACION!$B$1046,LIQUIDACION!$B$1046&gt;LIQUIDACION!$D$1043),366,365)),0)</f>
        <v>0</v>
      </c>
      <c r="AN387" s="618">
        <f>IF(AN$12=TRUE,(($M387*LIQUIDACION!$L$1047)*LIQUIDACION!$D$1045/IF(AND(LIQUIDACION!$D$1044&gt;LIQUIDACION!$B$1046,LIQUIDACION!$B$1046&gt;LIQUIDACION!$D$1043),366,365)),0)</f>
        <v>0</v>
      </c>
      <c r="AO387" s="618">
        <f>IF(AO$12=TRUE,(($N387*LIQUIDACION!$L$1047)*LIQUIDACION!$D$1045/IF(AND(LIQUIDACION!$D$1044&gt;LIQUIDACION!$B$1046,LIQUIDACION!$B$1046&gt;LIQUIDACION!$D$1043),366,365)),0)</f>
        <v>0</v>
      </c>
      <c r="AP387" s="618">
        <f>IF(AP$12=TRUE,(($O387*LIQUIDACION!$L$1047)*LIQUIDACION!$D$1045/IF(AND(LIQUIDACION!$D$1044&gt;LIQUIDACION!$B$1046,LIQUIDACION!$B$1046&gt;LIQUIDACION!$D$1043),366,365)),0)</f>
        <v>0</v>
      </c>
      <c r="AQ387" s="618">
        <f>IF(AQ$12=TRUE,(($P387*LIQUIDACION!$L$1047)*LIQUIDACION!$D$1045/IF(AND(LIQUIDACION!$D$1044&gt;LIQUIDACION!$B$1046,LIQUIDACION!$B$1046&gt;LIQUIDACION!$D$1043),366,365)),0)</f>
        <v>0</v>
      </c>
      <c r="AR387" s="618">
        <f>IF(AR$12=TRUE,(($Q387*LIQUIDACION!$L$1047)*LIQUIDACION!$D$1045/IF(AND(LIQUIDACION!$D$1044&gt;LIQUIDACION!$B$1046,LIQUIDACION!$B$1046&gt;LIQUIDACION!$D$1043),366,365)),0)</f>
        <v>0</v>
      </c>
      <c r="AS387" s="618">
        <f>IF(AS$12=TRUE,(($R387*LIQUIDACION!$L$1047)*LIQUIDACION!$D$1045/IF(AND(LIQUIDACION!$D$1044&gt;LIQUIDACION!$B$1046,LIQUIDACION!$B$1046&gt;LIQUIDACION!$D$1043),366,365)),0)</f>
        <v>0</v>
      </c>
      <c r="AT387" s="618">
        <f>IF(AT$12=TRUE,(($S387*LIQUIDACION!$L$1047)*LIQUIDACION!$D$1045/IF(AND(LIQUIDACION!$D$1044&gt;LIQUIDACION!$B$1046,LIQUIDACION!$B$1046&gt;LIQUIDACION!$D$1043),366,365)),0)</f>
        <v>0</v>
      </c>
      <c r="AU387" s="618">
        <f>IF(AU$12=TRUE,(($T387*LIQUIDACION!$L$1047)*LIQUIDACION!$D$1045/IF(AND(LIQUIDACION!$D$1044&gt;LIQUIDACION!$B$1046,LIQUIDACION!$B$1046&gt;LIQUIDACION!$D$1043),366,365)),0)</f>
        <v>0</v>
      </c>
      <c r="AV387" s="618">
        <f>IF(AV$12=TRUE,(($U387*LIQUIDACION!$L$1047)*LIQUIDACION!$D$1045/IF(AND(LIQUIDACION!$D$1044&gt;LIQUIDACION!$B$1046,LIQUIDACION!$B$1046&gt;LIQUIDACION!$D$1043),366,365)),0)</f>
        <v>0</v>
      </c>
      <c r="AW387" s="618">
        <f>IF(AW$12=TRUE,(($V387*LIQUIDACION!$L$1047)*LIQUIDACION!$D$1045/IF(AND(LIQUIDACION!$D$1044&gt;LIQUIDACION!$B$1046,LIQUIDACION!$B$1046&gt;LIQUIDACION!$D$1043),366,365)),0)</f>
        <v>0</v>
      </c>
      <c r="AX387" s="618">
        <f>IF(AX$12=TRUE,(($W387*LIQUIDACION!$L$1047)*LIQUIDACION!$D$1045/IF(AND(LIQUIDACION!$D$1044&gt;LIQUIDACION!$B$1046,LIQUIDACION!$B$1046&gt;LIQUIDACION!$D$1043),366,365)),0)</f>
        <v>0</v>
      </c>
    </row>
    <row r="388" spans="2:50" x14ac:dyDescent="0.25">
      <c r="B388" s="123">
        <v>376</v>
      </c>
      <c r="C388" s="125"/>
      <c r="D388" s="170"/>
      <c r="E388" s="170"/>
      <c r="F388" s="170"/>
      <c r="G388" s="170">
        <f t="shared" si="25"/>
        <v>0</v>
      </c>
      <c r="H388" s="170">
        <f t="shared" si="26"/>
        <v>0</v>
      </c>
      <c r="I388" s="170"/>
      <c r="J388" s="170"/>
      <c r="K388" s="170"/>
      <c r="L388" s="170"/>
      <c r="M388" s="170"/>
      <c r="N388" s="170"/>
      <c r="O388" s="170"/>
      <c r="P388" s="170"/>
      <c r="Q388" s="170"/>
      <c r="R388" s="170"/>
      <c r="S388" s="170"/>
      <c r="T388" s="170"/>
      <c r="U388" s="170"/>
      <c r="V388" s="170"/>
      <c r="W388" s="170"/>
      <c r="X388" s="170"/>
      <c r="Y388" s="170"/>
      <c r="Z388" s="170"/>
      <c r="AA388" s="170"/>
      <c r="AB388" s="415">
        <f t="shared" si="27"/>
        <v>0</v>
      </c>
      <c r="AC388" s="415">
        <f t="shared" si="28"/>
        <v>0</v>
      </c>
      <c r="AE388" s="618">
        <f>IF(AE$12=TRUE,(($D388*LIQUIDACION!$L$1046)*LIQUIDACION!$D$1045/IF(AND(LIQUIDACION!$D$1044&gt;LIQUIDACION!$B$1046,LIQUIDACION!$B$1046&gt;LIQUIDACION!$D$1043),366,365)),0)</f>
        <v>0</v>
      </c>
      <c r="AF388" s="618">
        <f>IF(AF$12=TRUE,(($E388*LIQUIDACION!$L$1046)*LIQUIDACION!$D$1045/IF(AND(LIQUIDACION!$D$1044&gt;LIQUIDACION!$B$1046,LIQUIDACION!$B$1046&gt;LIQUIDACION!$D$1043),366,365)),0)</f>
        <v>0</v>
      </c>
      <c r="AG388" s="618">
        <f>IF(AG$12=TRUE,(($F388*LIQUIDACION!$L$1046)*LIQUIDACION!$D$1045/IF(AND(LIQUIDACION!$D$1044&gt;LIQUIDACION!$B$1046,LIQUIDACION!$B$1046&gt;LIQUIDACION!$D$1043),366,365)),0)</f>
        <v>0</v>
      </c>
      <c r="AH388" s="618">
        <f>IF(AH$12=TRUE,(($G388*LIQUIDACION!$L$1046)*LIQUIDACION!$D$1045/IF(AND(LIQUIDACION!$D$1044&gt;LIQUIDACION!$B$1046,LIQUIDACION!$B$1046&gt;LIQUIDACION!$D$1043),366,365)),0)</f>
        <v>0</v>
      </c>
      <c r="AI388" s="618">
        <f>IF(AI$12=TRUE,(($H388*LIQUIDACION!$L$1047)*LIQUIDACION!$D$1045/IF(AND(LIQUIDACION!$D$1044&gt;LIQUIDACION!$B$1046,LIQUIDACION!$B$1046&gt;LIQUIDACION!$D$1043),366,365)),0)</f>
        <v>0</v>
      </c>
      <c r="AJ388" s="618">
        <f>IF(AJ$12=TRUE,(($I388*LIQUIDACION!$L$1047)*LIQUIDACION!$D$1045/IF(AND(LIQUIDACION!$D$1044&gt;LIQUIDACION!$B$1046,LIQUIDACION!$B$1046&gt;LIQUIDACION!$D$1043),366,365)),0)</f>
        <v>0</v>
      </c>
      <c r="AK388" s="618">
        <f>IF(AK$12=TRUE,(($J388*LIQUIDACION!$L$1047)*LIQUIDACION!$D$1045/IF(AND(LIQUIDACION!$D$1044&gt;LIQUIDACION!$B$1046,LIQUIDACION!$B$1046&gt;LIQUIDACION!$D$1043),366,365)),0)</f>
        <v>0</v>
      </c>
      <c r="AL388" s="618">
        <f>IF(AL$12=TRUE,(($K388*LIQUIDACION!$L$1047)*LIQUIDACION!$D$1045/IF(AND(LIQUIDACION!$D$1044&gt;LIQUIDACION!$B$1046,LIQUIDACION!$B$1046&gt;LIQUIDACION!$D$1043),366,365)),0)</f>
        <v>0</v>
      </c>
      <c r="AM388" s="618">
        <f>IF(AM$12=TRUE,(($L388*LIQUIDACION!$L$1047)*LIQUIDACION!$D$1045/IF(AND(LIQUIDACION!$D$1044&gt;LIQUIDACION!$B$1046,LIQUIDACION!$B$1046&gt;LIQUIDACION!$D$1043),366,365)),0)</f>
        <v>0</v>
      </c>
      <c r="AN388" s="618">
        <f>IF(AN$12=TRUE,(($M388*LIQUIDACION!$L$1047)*LIQUIDACION!$D$1045/IF(AND(LIQUIDACION!$D$1044&gt;LIQUIDACION!$B$1046,LIQUIDACION!$B$1046&gt;LIQUIDACION!$D$1043),366,365)),0)</f>
        <v>0</v>
      </c>
      <c r="AO388" s="618">
        <f>IF(AO$12=TRUE,(($N388*LIQUIDACION!$L$1047)*LIQUIDACION!$D$1045/IF(AND(LIQUIDACION!$D$1044&gt;LIQUIDACION!$B$1046,LIQUIDACION!$B$1046&gt;LIQUIDACION!$D$1043),366,365)),0)</f>
        <v>0</v>
      </c>
      <c r="AP388" s="618">
        <f>IF(AP$12=TRUE,(($O388*LIQUIDACION!$L$1047)*LIQUIDACION!$D$1045/IF(AND(LIQUIDACION!$D$1044&gt;LIQUIDACION!$B$1046,LIQUIDACION!$B$1046&gt;LIQUIDACION!$D$1043),366,365)),0)</f>
        <v>0</v>
      </c>
      <c r="AQ388" s="618">
        <f>IF(AQ$12=TRUE,(($P388*LIQUIDACION!$L$1047)*LIQUIDACION!$D$1045/IF(AND(LIQUIDACION!$D$1044&gt;LIQUIDACION!$B$1046,LIQUIDACION!$B$1046&gt;LIQUIDACION!$D$1043),366,365)),0)</f>
        <v>0</v>
      </c>
      <c r="AR388" s="618">
        <f>IF(AR$12=TRUE,(($Q388*LIQUIDACION!$L$1047)*LIQUIDACION!$D$1045/IF(AND(LIQUIDACION!$D$1044&gt;LIQUIDACION!$B$1046,LIQUIDACION!$B$1046&gt;LIQUIDACION!$D$1043),366,365)),0)</f>
        <v>0</v>
      </c>
      <c r="AS388" s="618">
        <f>IF(AS$12=TRUE,(($R388*LIQUIDACION!$L$1047)*LIQUIDACION!$D$1045/IF(AND(LIQUIDACION!$D$1044&gt;LIQUIDACION!$B$1046,LIQUIDACION!$B$1046&gt;LIQUIDACION!$D$1043),366,365)),0)</f>
        <v>0</v>
      </c>
      <c r="AT388" s="618">
        <f>IF(AT$12=TRUE,(($S388*LIQUIDACION!$L$1047)*LIQUIDACION!$D$1045/IF(AND(LIQUIDACION!$D$1044&gt;LIQUIDACION!$B$1046,LIQUIDACION!$B$1046&gt;LIQUIDACION!$D$1043),366,365)),0)</f>
        <v>0</v>
      </c>
      <c r="AU388" s="618">
        <f>IF(AU$12=TRUE,(($T388*LIQUIDACION!$L$1047)*LIQUIDACION!$D$1045/IF(AND(LIQUIDACION!$D$1044&gt;LIQUIDACION!$B$1046,LIQUIDACION!$B$1046&gt;LIQUIDACION!$D$1043),366,365)),0)</f>
        <v>0</v>
      </c>
      <c r="AV388" s="618">
        <f>IF(AV$12=TRUE,(($U388*LIQUIDACION!$L$1047)*LIQUIDACION!$D$1045/IF(AND(LIQUIDACION!$D$1044&gt;LIQUIDACION!$B$1046,LIQUIDACION!$B$1046&gt;LIQUIDACION!$D$1043),366,365)),0)</f>
        <v>0</v>
      </c>
      <c r="AW388" s="618">
        <f>IF(AW$12=TRUE,(($V388*LIQUIDACION!$L$1047)*LIQUIDACION!$D$1045/IF(AND(LIQUIDACION!$D$1044&gt;LIQUIDACION!$B$1046,LIQUIDACION!$B$1046&gt;LIQUIDACION!$D$1043),366,365)),0)</f>
        <v>0</v>
      </c>
      <c r="AX388" s="618">
        <f>IF(AX$12=TRUE,(($W388*LIQUIDACION!$L$1047)*LIQUIDACION!$D$1045/IF(AND(LIQUIDACION!$D$1044&gt;LIQUIDACION!$B$1046,LIQUIDACION!$B$1046&gt;LIQUIDACION!$D$1043),366,365)),0)</f>
        <v>0</v>
      </c>
    </row>
    <row r="389" spans="2:50" x14ac:dyDescent="0.25">
      <c r="B389" s="121">
        <v>377</v>
      </c>
      <c r="C389" s="125"/>
      <c r="D389" s="170"/>
      <c r="E389" s="170"/>
      <c r="F389" s="170"/>
      <c r="G389" s="170">
        <f t="shared" si="25"/>
        <v>0</v>
      </c>
      <c r="H389" s="170">
        <f t="shared" si="26"/>
        <v>0</v>
      </c>
      <c r="I389" s="170"/>
      <c r="J389" s="170"/>
      <c r="K389" s="170"/>
      <c r="L389" s="170"/>
      <c r="M389" s="170"/>
      <c r="N389" s="170"/>
      <c r="O389" s="170"/>
      <c r="P389" s="170"/>
      <c r="Q389" s="170"/>
      <c r="R389" s="170"/>
      <c r="S389" s="170"/>
      <c r="T389" s="170"/>
      <c r="U389" s="170"/>
      <c r="V389" s="170"/>
      <c r="W389" s="170"/>
      <c r="X389" s="170"/>
      <c r="Y389" s="170"/>
      <c r="Z389" s="170"/>
      <c r="AA389" s="170"/>
      <c r="AB389" s="415">
        <f t="shared" si="27"/>
        <v>0</v>
      </c>
      <c r="AC389" s="415">
        <f t="shared" si="28"/>
        <v>0</v>
      </c>
      <c r="AE389" s="618">
        <f>IF(AE$12=TRUE,(($D389*LIQUIDACION!$L$1046)*LIQUIDACION!$D$1045/IF(AND(LIQUIDACION!$D$1044&gt;LIQUIDACION!$B$1046,LIQUIDACION!$B$1046&gt;LIQUIDACION!$D$1043),366,365)),0)</f>
        <v>0</v>
      </c>
      <c r="AF389" s="618">
        <f>IF(AF$12=TRUE,(($E389*LIQUIDACION!$L$1046)*LIQUIDACION!$D$1045/IF(AND(LIQUIDACION!$D$1044&gt;LIQUIDACION!$B$1046,LIQUIDACION!$B$1046&gt;LIQUIDACION!$D$1043),366,365)),0)</f>
        <v>0</v>
      </c>
      <c r="AG389" s="618">
        <f>IF(AG$12=TRUE,(($F389*LIQUIDACION!$L$1046)*LIQUIDACION!$D$1045/IF(AND(LIQUIDACION!$D$1044&gt;LIQUIDACION!$B$1046,LIQUIDACION!$B$1046&gt;LIQUIDACION!$D$1043),366,365)),0)</f>
        <v>0</v>
      </c>
      <c r="AH389" s="618">
        <f>IF(AH$12=TRUE,(($G389*LIQUIDACION!$L$1046)*LIQUIDACION!$D$1045/IF(AND(LIQUIDACION!$D$1044&gt;LIQUIDACION!$B$1046,LIQUIDACION!$B$1046&gt;LIQUIDACION!$D$1043),366,365)),0)</f>
        <v>0</v>
      </c>
      <c r="AI389" s="618">
        <f>IF(AI$12=TRUE,(($H389*LIQUIDACION!$L$1047)*LIQUIDACION!$D$1045/IF(AND(LIQUIDACION!$D$1044&gt;LIQUIDACION!$B$1046,LIQUIDACION!$B$1046&gt;LIQUIDACION!$D$1043),366,365)),0)</f>
        <v>0</v>
      </c>
      <c r="AJ389" s="618">
        <f>IF(AJ$12=TRUE,(($I389*LIQUIDACION!$L$1047)*LIQUIDACION!$D$1045/IF(AND(LIQUIDACION!$D$1044&gt;LIQUIDACION!$B$1046,LIQUIDACION!$B$1046&gt;LIQUIDACION!$D$1043),366,365)),0)</f>
        <v>0</v>
      </c>
      <c r="AK389" s="618">
        <f>IF(AK$12=TRUE,(($J389*LIQUIDACION!$L$1047)*LIQUIDACION!$D$1045/IF(AND(LIQUIDACION!$D$1044&gt;LIQUIDACION!$B$1046,LIQUIDACION!$B$1046&gt;LIQUIDACION!$D$1043),366,365)),0)</f>
        <v>0</v>
      </c>
      <c r="AL389" s="618">
        <f>IF(AL$12=TRUE,(($K389*LIQUIDACION!$L$1047)*LIQUIDACION!$D$1045/IF(AND(LIQUIDACION!$D$1044&gt;LIQUIDACION!$B$1046,LIQUIDACION!$B$1046&gt;LIQUIDACION!$D$1043),366,365)),0)</f>
        <v>0</v>
      </c>
      <c r="AM389" s="618">
        <f>IF(AM$12=TRUE,(($L389*LIQUIDACION!$L$1047)*LIQUIDACION!$D$1045/IF(AND(LIQUIDACION!$D$1044&gt;LIQUIDACION!$B$1046,LIQUIDACION!$B$1046&gt;LIQUIDACION!$D$1043),366,365)),0)</f>
        <v>0</v>
      </c>
      <c r="AN389" s="618">
        <f>IF(AN$12=TRUE,(($M389*LIQUIDACION!$L$1047)*LIQUIDACION!$D$1045/IF(AND(LIQUIDACION!$D$1044&gt;LIQUIDACION!$B$1046,LIQUIDACION!$B$1046&gt;LIQUIDACION!$D$1043),366,365)),0)</f>
        <v>0</v>
      </c>
      <c r="AO389" s="618">
        <f>IF(AO$12=TRUE,(($N389*LIQUIDACION!$L$1047)*LIQUIDACION!$D$1045/IF(AND(LIQUIDACION!$D$1044&gt;LIQUIDACION!$B$1046,LIQUIDACION!$B$1046&gt;LIQUIDACION!$D$1043),366,365)),0)</f>
        <v>0</v>
      </c>
      <c r="AP389" s="618">
        <f>IF(AP$12=TRUE,(($O389*LIQUIDACION!$L$1047)*LIQUIDACION!$D$1045/IF(AND(LIQUIDACION!$D$1044&gt;LIQUIDACION!$B$1046,LIQUIDACION!$B$1046&gt;LIQUIDACION!$D$1043),366,365)),0)</f>
        <v>0</v>
      </c>
      <c r="AQ389" s="618">
        <f>IF(AQ$12=TRUE,(($P389*LIQUIDACION!$L$1047)*LIQUIDACION!$D$1045/IF(AND(LIQUIDACION!$D$1044&gt;LIQUIDACION!$B$1046,LIQUIDACION!$B$1046&gt;LIQUIDACION!$D$1043),366,365)),0)</f>
        <v>0</v>
      </c>
      <c r="AR389" s="618">
        <f>IF(AR$12=TRUE,(($Q389*LIQUIDACION!$L$1047)*LIQUIDACION!$D$1045/IF(AND(LIQUIDACION!$D$1044&gt;LIQUIDACION!$B$1046,LIQUIDACION!$B$1046&gt;LIQUIDACION!$D$1043),366,365)),0)</f>
        <v>0</v>
      </c>
      <c r="AS389" s="618">
        <f>IF(AS$12=TRUE,(($R389*LIQUIDACION!$L$1047)*LIQUIDACION!$D$1045/IF(AND(LIQUIDACION!$D$1044&gt;LIQUIDACION!$B$1046,LIQUIDACION!$B$1046&gt;LIQUIDACION!$D$1043),366,365)),0)</f>
        <v>0</v>
      </c>
      <c r="AT389" s="618">
        <f>IF(AT$12=TRUE,(($S389*LIQUIDACION!$L$1047)*LIQUIDACION!$D$1045/IF(AND(LIQUIDACION!$D$1044&gt;LIQUIDACION!$B$1046,LIQUIDACION!$B$1046&gt;LIQUIDACION!$D$1043),366,365)),0)</f>
        <v>0</v>
      </c>
      <c r="AU389" s="618">
        <f>IF(AU$12=TRUE,(($T389*LIQUIDACION!$L$1047)*LIQUIDACION!$D$1045/IF(AND(LIQUIDACION!$D$1044&gt;LIQUIDACION!$B$1046,LIQUIDACION!$B$1046&gt;LIQUIDACION!$D$1043),366,365)),0)</f>
        <v>0</v>
      </c>
      <c r="AV389" s="618">
        <f>IF(AV$12=TRUE,(($U389*LIQUIDACION!$L$1047)*LIQUIDACION!$D$1045/IF(AND(LIQUIDACION!$D$1044&gt;LIQUIDACION!$B$1046,LIQUIDACION!$B$1046&gt;LIQUIDACION!$D$1043),366,365)),0)</f>
        <v>0</v>
      </c>
      <c r="AW389" s="618">
        <f>IF(AW$12=TRUE,(($V389*LIQUIDACION!$L$1047)*LIQUIDACION!$D$1045/IF(AND(LIQUIDACION!$D$1044&gt;LIQUIDACION!$B$1046,LIQUIDACION!$B$1046&gt;LIQUIDACION!$D$1043),366,365)),0)</f>
        <v>0</v>
      </c>
      <c r="AX389" s="618">
        <f>IF(AX$12=TRUE,(($W389*LIQUIDACION!$L$1047)*LIQUIDACION!$D$1045/IF(AND(LIQUIDACION!$D$1044&gt;LIQUIDACION!$B$1046,LIQUIDACION!$B$1046&gt;LIQUIDACION!$D$1043),366,365)),0)</f>
        <v>0</v>
      </c>
    </row>
    <row r="390" spans="2:50" x14ac:dyDescent="0.25">
      <c r="B390" s="123">
        <v>378</v>
      </c>
      <c r="C390" s="125"/>
      <c r="D390" s="170"/>
      <c r="E390" s="170"/>
      <c r="F390" s="170"/>
      <c r="G390" s="170">
        <f t="shared" si="25"/>
        <v>0</v>
      </c>
      <c r="H390" s="170">
        <f t="shared" si="26"/>
        <v>0</v>
      </c>
      <c r="I390" s="170"/>
      <c r="J390" s="170"/>
      <c r="K390" s="170"/>
      <c r="L390" s="170"/>
      <c r="M390" s="170"/>
      <c r="N390" s="170"/>
      <c r="O390" s="170"/>
      <c r="P390" s="170"/>
      <c r="Q390" s="170"/>
      <c r="R390" s="170"/>
      <c r="S390" s="170"/>
      <c r="T390" s="170"/>
      <c r="U390" s="170"/>
      <c r="V390" s="170"/>
      <c r="W390" s="170"/>
      <c r="X390" s="170"/>
      <c r="Y390" s="170"/>
      <c r="Z390" s="170"/>
      <c r="AA390" s="170"/>
      <c r="AB390" s="415">
        <f t="shared" si="27"/>
        <v>0</v>
      </c>
      <c r="AC390" s="415">
        <f t="shared" si="28"/>
        <v>0</v>
      </c>
      <c r="AE390" s="618">
        <f>IF(AE$12=TRUE,(($D390*LIQUIDACION!$L$1046)*LIQUIDACION!$D$1045/IF(AND(LIQUIDACION!$D$1044&gt;LIQUIDACION!$B$1046,LIQUIDACION!$B$1046&gt;LIQUIDACION!$D$1043),366,365)),0)</f>
        <v>0</v>
      </c>
      <c r="AF390" s="618">
        <f>IF(AF$12=TRUE,(($E390*LIQUIDACION!$L$1046)*LIQUIDACION!$D$1045/IF(AND(LIQUIDACION!$D$1044&gt;LIQUIDACION!$B$1046,LIQUIDACION!$B$1046&gt;LIQUIDACION!$D$1043),366,365)),0)</f>
        <v>0</v>
      </c>
      <c r="AG390" s="618">
        <f>IF(AG$12=TRUE,(($F390*LIQUIDACION!$L$1046)*LIQUIDACION!$D$1045/IF(AND(LIQUIDACION!$D$1044&gt;LIQUIDACION!$B$1046,LIQUIDACION!$B$1046&gt;LIQUIDACION!$D$1043),366,365)),0)</f>
        <v>0</v>
      </c>
      <c r="AH390" s="618">
        <f>IF(AH$12=TRUE,(($G390*LIQUIDACION!$L$1046)*LIQUIDACION!$D$1045/IF(AND(LIQUIDACION!$D$1044&gt;LIQUIDACION!$B$1046,LIQUIDACION!$B$1046&gt;LIQUIDACION!$D$1043),366,365)),0)</f>
        <v>0</v>
      </c>
      <c r="AI390" s="618">
        <f>IF(AI$12=TRUE,(($H390*LIQUIDACION!$L$1047)*LIQUIDACION!$D$1045/IF(AND(LIQUIDACION!$D$1044&gt;LIQUIDACION!$B$1046,LIQUIDACION!$B$1046&gt;LIQUIDACION!$D$1043),366,365)),0)</f>
        <v>0</v>
      </c>
      <c r="AJ390" s="618">
        <f>IF(AJ$12=TRUE,(($I390*LIQUIDACION!$L$1047)*LIQUIDACION!$D$1045/IF(AND(LIQUIDACION!$D$1044&gt;LIQUIDACION!$B$1046,LIQUIDACION!$B$1046&gt;LIQUIDACION!$D$1043),366,365)),0)</f>
        <v>0</v>
      </c>
      <c r="AK390" s="618">
        <f>IF(AK$12=TRUE,(($J390*LIQUIDACION!$L$1047)*LIQUIDACION!$D$1045/IF(AND(LIQUIDACION!$D$1044&gt;LIQUIDACION!$B$1046,LIQUIDACION!$B$1046&gt;LIQUIDACION!$D$1043),366,365)),0)</f>
        <v>0</v>
      </c>
      <c r="AL390" s="618">
        <f>IF(AL$12=TRUE,(($K390*LIQUIDACION!$L$1047)*LIQUIDACION!$D$1045/IF(AND(LIQUIDACION!$D$1044&gt;LIQUIDACION!$B$1046,LIQUIDACION!$B$1046&gt;LIQUIDACION!$D$1043),366,365)),0)</f>
        <v>0</v>
      </c>
      <c r="AM390" s="618">
        <f>IF(AM$12=TRUE,(($L390*LIQUIDACION!$L$1047)*LIQUIDACION!$D$1045/IF(AND(LIQUIDACION!$D$1044&gt;LIQUIDACION!$B$1046,LIQUIDACION!$B$1046&gt;LIQUIDACION!$D$1043),366,365)),0)</f>
        <v>0</v>
      </c>
      <c r="AN390" s="618">
        <f>IF(AN$12=TRUE,(($M390*LIQUIDACION!$L$1047)*LIQUIDACION!$D$1045/IF(AND(LIQUIDACION!$D$1044&gt;LIQUIDACION!$B$1046,LIQUIDACION!$B$1046&gt;LIQUIDACION!$D$1043),366,365)),0)</f>
        <v>0</v>
      </c>
      <c r="AO390" s="618">
        <f>IF(AO$12=TRUE,(($N390*LIQUIDACION!$L$1047)*LIQUIDACION!$D$1045/IF(AND(LIQUIDACION!$D$1044&gt;LIQUIDACION!$B$1046,LIQUIDACION!$B$1046&gt;LIQUIDACION!$D$1043),366,365)),0)</f>
        <v>0</v>
      </c>
      <c r="AP390" s="618">
        <f>IF(AP$12=TRUE,(($O390*LIQUIDACION!$L$1047)*LIQUIDACION!$D$1045/IF(AND(LIQUIDACION!$D$1044&gt;LIQUIDACION!$B$1046,LIQUIDACION!$B$1046&gt;LIQUIDACION!$D$1043),366,365)),0)</f>
        <v>0</v>
      </c>
      <c r="AQ390" s="618">
        <f>IF(AQ$12=TRUE,(($P390*LIQUIDACION!$L$1047)*LIQUIDACION!$D$1045/IF(AND(LIQUIDACION!$D$1044&gt;LIQUIDACION!$B$1046,LIQUIDACION!$B$1046&gt;LIQUIDACION!$D$1043),366,365)),0)</f>
        <v>0</v>
      </c>
      <c r="AR390" s="618">
        <f>IF(AR$12=TRUE,(($Q390*LIQUIDACION!$L$1047)*LIQUIDACION!$D$1045/IF(AND(LIQUIDACION!$D$1044&gt;LIQUIDACION!$B$1046,LIQUIDACION!$B$1046&gt;LIQUIDACION!$D$1043),366,365)),0)</f>
        <v>0</v>
      </c>
      <c r="AS390" s="618">
        <f>IF(AS$12=TRUE,(($R390*LIQUIDACION!$L$1047)*LIQUIDACION!$D$1045/IF(AND(LIQUIDACION!$D$1044&gt;LIQUIDACION!$B$1046,LIQUIDACION!$B$1046&gt;LIQUIDACION!$D$1043),366,365)),0)</f>
        <v>0</v>
      </c>
      <c r="AT390" s="618">
        <f>IF(AT$12=TRUE,(($S390*LIQUIDACION!$L$1047)*LIQUIDACION!$D$1045/IF(AND(LIQUIDACION!$D$1044&gt;LIQUIDACION!$B$1046,LIQUIDACION!$B$1046&gt;LIQUIDACION!$D$1043),366,365)),0)</f>
        <v>0</v>
      </c>
      <c r="AU390" s="618">
        <f>IF(AU$12=TRUE,(($T390*LIQUIDACION!$L$1047)*LIQUIDACION!$D$1045/IF(AND(LIQUIDACION!$D$1044&gt;LIQUIDACION!$B$1046,LIQUIDACION!$B$1046&gt;LIQUIDACION!$D$1043),366,365)),0)</f>
        <v>0</v>
      </c>
      <c r="AV390" s="618">
        <f>IF(AV$12=TRUE,(($U390*LIQUIDACION!$L$1047)*LIQUIDACION!$D$1045/IF(AND(LIQUIDACION!$D$1044&gt;LIQUIDACION!$B$1046,LIQUIDACION!$B$1046&gt;LIQUIDACION!$D$1043),366,365)),0)</f>
        <v>0</v>
      </c>
      <c r="AW390" s="618">
        <f>IF(AW$12=TRUE,(($V390*LIQUIDACION!$L$1047)*LIQUIDACION!$D$1045/IF(AND(LIQUIDACION!$D$1044&gt;LIQUIDACION!$B$1046,LIQUIDACION!$B$1046&gt;LIQUIDACION!$D$1043),366,365)),0)</f>
        <v>0</v>
      </c>
      <c r="AX390" s="618">
        <f>IF(AX$12=TRUE,(($W390*LIQUIDACION!$L$1047)*LIQUIDACION!$D$1045/IF(AND(LIQUIDACION!$D$1044&gt;LIQUIDACION!$B$1046,LIQUIDACION!$B$1046&gt;LIQUIDACION!$D$1043),366,365)),0)</f>
        <v>0</v>
      </c>
    </row>
    <row r="391" spans="2:50" x14ac:dyDescent="0.25">
      <c r="B391" s="121">
        <v>379</v>
      </c>
      <c r="C391" s="125"/>
      <c r="D391" s="170"/>
      <c r="E391" s="170"/>
      <c r="F391" s="170"/>
      <c r="G391" s="170">
        <f t="shared" si="25"/>
        <v>0</v>
      </c>
      <c r="H391" s="170">
        <f t="shared" si="26"/>
        <v>0</v>
      </c>
      <c r="I391" s="170"/>
      <c r="J391" s="170"/>
      <c r="K391" s="170"/>
      <c r="L391" s="170"/>
      <c r="M391" s="170"/>
      <c r="N391" s="170"/>
      <c r="O391" s="170"/>
      <c r="P391" s="170"/>
      <c r="Q391" s="170"/>
      <c r="R391" s="170"/>
      <c r="S391" s="170"/>
      <c r="T391" s="170"/>
      <c r="U391" s="170"/>
      <c r="V391" s="170"/>
      <c r="W391" s="170"/>
      <c r="X391" s="170"/>
      <c r="Y391" s="170"/>
      <c r="Z391" s="170"/>
      <c r="AA391" s="170"/>
      <c r="AB391" s="415">
        <f t="shared" si="27"/>
        <v>0</v>
      </c>
      <c r="AC391" s="415">
        <f t="shared" si="28"/>
        <v>0</v>
      </c>
      <c r="AE391" s="618">
        <f>IF(AE$12=TRUE,(($D391*LIQUIDACION!$L$1046)*LIQUIDACION!$D$1045/IF(AND(LIQUIDACION!$D$1044&gt;LIQUIDACION!$B$1046,LIQUIDACION!$B$1046&gt;LIQUIDACION!$D$1043),366,365)),0)</f>
        <v>0</v>
      </c>
      <c r="AF391" s="618">
        <f>IF(AF$12=TRUE,(($E391*LIQUIDACION!$L$1046)*LIQUIDACION!$D$1045/IF(AND(LIQUIDACION!$D$1044&gt;LIQUIDACION!$B$1046,LIQUIDACION!$B$1046&gt;LIQUIDACION!$D$1043),366,365)),0)</f>
        <v>0</v>
      </c>
      <c r="AG391" s="618">
        <f>IF(AG$12=TRUE,(($F391*LIQUIDACION!$L$1046)*LIQUIDACION!$D$1045/IF(AND(LIQUIDACION!$D$1044&gt;LIQUIDACION!$B$1046,LIQUIDACION!$B$1046&gt;LIQUIDACION!$D$1043),366,365)),0)</f>
        <v>0</v>
      </c>
      <c r="AH391" s="618">
        <f>IF(AH$12=TRUE,(($G391*LIQUIDACION!$L$1046)*LIQUIDACION!$D$1045/IF(AND(LIQUIDACION!$D$1044&gt;LIQUIDACION!$B$1046,LIQUIDACION!$B$1046&gt;LIQUIDACION!$D$1043),366,365)),0)</f>
        <v>0</v>
      </c>
      <c r="AI391" s="618">
        <f>IF(AI$12=TRUE,(($H391*LIQUIDACION!$L$1047)*LIQUIDACION!$D$1045/IF(AND(LIQUIDACION!$D$1044&gt;LIQUIDACION!$B$1046,LIQUIDACION!$B$1046&gt;LIQUIDACION!$D$1043),366,365)),0)</f>
        <v>0</v>
      </c>
      <c r="AJ391" s="618">
        <f>IF(AJ$12=TRUE,(($I391*LIQUIDACION!$L$1047)*LIQUIDACION!$D$1045/IF(AND(LIQUIDACION!$D$1044&gt;LIQUIDACION!$B$1046,LIQUIDACION!$B$1046&gt;LIQUIDACION!$D$1043),366,365)),0)</f>
        <v>0</v>
      </c>
      <c r="AK391" s="618">
        <f>IF(AK$12=TRUE,(($J391*LIQUIDACION!$L$1047)*LIQUIDACION!$D$1045/IF(AND(LIQUIDACION!$D$1044&gt;LIQUIDACION!$B$1046,LIQUIDACION!$B$1046&gt;LIQUIDACION!$D$1043),366,365)),0)</f>
        <v>0</v>
      </c>
      <c r="AL391" s="618">
        <f>IF(AL$12=TRUE,(($K391*LIQUIDACION!$L$1047)*LIQUIDACION!$D$1045/IF(AND(LIQUIDACION!$D$1044&gt;LIQUIDACION!$B$1046,LIQUIDACION!$B$1046&gt;LIQUIDACION!$D$1043),366,365)),0)</f>
        <v>0</v>
      </c>
      <c r="AM391" s="618">
        <f>IF(AM$12=TRUE,(($L391*LIQUIDACION!$L$1047)*LIQUIDACION!$D$1045/IF(AND(LIQUIDACION!$D$1044&gt;LIQUIDACION!$B$1046,LIQUIDACION!$B$1046&gt;LIQUIDACION!$D$1043),366,365)),0)</f>
        <v>0</v>
      </c>
      <c r="AN391" s="618">
        <f>IF(AN$12=TRUE,(($M391*LIQUIDACION!$L$1047)*LIQUIDACION!$D$1045/IF(AND(LIQUIDACION!$D$1044&gt;LIQUIDACION!$B$1046,LIQUIDACION!$B$1046&gt;LIQUIDACION!$D$1043),366,365)),0)</f>
        <v>0</v>
      </c>
      <c r="AO391" s="618">
        <f>IF(AO$12=TRUE,(($N391*LIQUIDACION!$L$1047)*LIQUIDACION!$D$1045/IF(AND(LIQUIDACION!$D$1044&gt;LIQUIDACION!$B$1046,LIQUIDACION!$B$1046&gt;LIQUIDACION!$D$1043),366,365)),0)</f>
        <v>0</v>
      </c>
      <c r="AP391" s="618">
        <f>IF(AP$12=TRUE,(($O391*LIQUIDACION!$L$1047)*LIQUIDACION!$D$1045/IF(AND(LIQUIDACION!$D$1044&gt;LIQUIDACION!$B$1046,LIQUIDACION!$B$1046&gt;LIQUIDACION!$D$1043),366,365)),0)</f>
        <v>0</v>
      </c>
      <c r="AQ391" s="618">
        <f>IF(AQ$12=TRUE,(($P391*LIQUIDACION!$L$1047)*LIQUIDACION!$D$1045/IF(AND(LIQUIDACION!$D$1044&gt;LIQUIDACION!$B$1046,LIQUIDACION!$B$1046&gt;LIQUIDACION!$D$1043),366,365)),0)</f>
        <v>0</v>
      </c>
      <c r="AR391" s="618">
        <f>IF(AR$12=TRUE,(($Q391*LIQUIDACION!$L$1047)*LIQUIDACION!$D$1045/IF(AND(LIQUIDACION!$D$1044&gt;LIQUIDACION!$B$1046,LIQUIDACION!$B$1046&gt;LIQUIDACION!$D$1043),366,365)),0)</f>
        <v>0</v>
      </c>
      <c r="AS391" s="618">
        <f>IF(AS$12=TRUE,(($R391*LIQUIDACION!$L$1047)*LIQUIDACION!$D$1045/IF(AND(LIQUIDACION!$D$1044&gt;LIQUIDACION!$B$1046,LIQUIDACION!$B$1046&gt;LIQUIDACION!$D$1043),366,365)),0)</f>
        <v>0</v>
      </c>
      <c r="AT391" s="618">
        <f>IF(AT$12=TRUE,(($S391*LIQUIDACION!$L$1047)*LIQUIDACION!$D$1045/IF(AND(LIQUIDACION!$D$1044&gt;LIQUIDACION!$B$1046,LIQUIDACION!$B$1046&gt;LIQUIDACION!$D$1043),366,365)),0)</f>
        <v>0</v>
      </c>
      <c r="AU391" s="618">
        <f>IF(AU$12=TRUE,(($T391*LIQUIDACION!$L$1047)*LIQUIDACION!$D$1045/IF(AND(LIQUIDACION!$D$1044&gt;LIQUIDACION!$B$1046,LIQUIDACION!$B$1046&gt;LIQUIDACION!$D$1043),366,365)),0)</f>
        <v>0</v>
      </c>
      <c r="AV391" s="618">
        <f>IF(AV$12=TRUE,(($U391*LIQUIDACION!$L$1047)*LIQUIDACION!$D$1045/IF(AND(LIQUIDACION!$D$1044&gt;LIQUIDACION!$B$1046,LIQUIDACION!$B$1046&gt;LIQUIDACION!$D$1043),366,365)),0)</f>
        <v>0</v>
      </c>
      <c r="AW391" s="618">
        <f>IF(AW$12=TRUE,(($V391*LIQUIDACION!$L$1047)*LIQUIDACION!$D$1045/IF(AND(LIQUIDACION!$D$1044&gt;LIQUIDACION!$B$1046,LIQUIDACION!$B$1046&gt;LIQUIDACION!$D$1043),366,365)),0)</f>
        <v>0</v>
      </c>
      <c r="AX391" s="618">
        <f>IF(AX$12=TRUE,(($W391*LIQUIDACION!$L$1047)*LIQUIDACION!$D$1045/IF(AND(LIQUIDACION!$D$1044&gt;LIQUIDACION!$B$1046,LIQUIDACION!$B$1046&gt;LIQUIDACION!$D$1043),366,365)),0)</f>
        <v>0</v>
      </c>
    </row>
    <row r="392" spans="2:50" x14ac:dyDescent="0.25">
      <c r="B392" s="123">
        <v>380</v>
      </c>
      <c r="C392" s="125"/>
      <c r="D392" s="170"/>
      <c r="E392" s="170"/>
      <c r="F392" s="170"/>
      <c r="G392" s="170">
        <f t="shared" si="25"/>
        <v>0</v>
      </c>
      <c r="H392" s="170">
        <f t="shared" si="26"/>
        <v>0</v>
      </c>
      <c r="I392" s="170"/>
      <c r="J392" s="170"/>
      <c r="K392" s="170"/>
      <c r="L392" s="170"/>
      <c r="M392" s="170"/>
      <c r="N392" s="170"/>
      <c r="O392" s="170"/>
      <c r="P392" s="170"/>
      <c r="Q392" s="170"/>
      <c r="R392" s="170"/>
      <c r="S392" s="170"/>
      <c r="T392" s="170"/>
      <c r="U392" s="170"/>
      <c r="V392" s="170"/>
      <c r="W392" s="170"/>
      <c r="X392" s="170"/>
      <c r="Y392" s="170"/>
      <c r="Z392" s="170"/>
      <c r="AA392" s="170"/>
      <c r="AB392" s="415">
        <f t="shared" si="27"/>
        <v>0</v>
      </c>
      <c r="AC392" s="415">
        <f t="shared" si="28"/>
        <v>0</v>
      </c>
      <c r="AE392" s="618">
        <f>IF(AE$12=TRUE,(($D392*LIQUIDACION!$L$1046)*LIQUIDACION!$D$1045/IF(AND(LIQUIDACION!$D$1044&gt;LIQUIDACION!$B$1046,LIQUIDACION!$B$1046&gt;LIQUIDACION!$D$1043),366,365)),0)</f>
        <v>0</v>
      </c>
      <c r="AF392" s="618">
        <f>IF(AF$12=TRUE,(($E392*LIQUIDACION!$L$1046)*LIQUIDACION!$D$1045/IF(AND(LIQUIDACION!$D$1044&gt;LIQUIDACION!$B$1046,LIQUIDACION!$B$1046&gt;LIQUIDACION!$D$1043),366,365)),0)</f>
        <v>0</v>
      </c>
      <c r="AG392" s="618">
        <f>IF(AG$12=TRUE,(($F392*LIQUIDACION!$L$1046)*LIQUIDACION!$D$1045/IF(AND(LIQUIDACION!$D$1044&gt;LIQUIDACION!$B$1046,LIQUIDACION!$B$1046&gt;LIQUIDACION!$D$1043),366,365)),0)</f>
        <v>0</v>
      </c>
      <c r="AH392" s="618">
        <f>IF(AH$12=TRUE,(($G392*LIQUIDACION!$L$1046)*LIQUIDACION!$D$1045/IF(AND(LIQUIDACION!$D$1044&gt;LIQUIDACION!$B$1046,LIQUIDACION!$B$1046&gt;LIQUIDACION!$D$1043),366,365)),0)</f>
        <v>0</v>
      </c>
      <c r="AI392" s="618">
        <f>IF(AI$12=TRUE,(($H392*LIQUIDACION!$L$1047)*LIQUIDACION!$D$1045/IF(AND(LIQUIDACION!$D$1044&gt;LIQUIDACION!$B$1046,LIQUIDACION!$B$1046&gt;LIQUIDACION!$D$1043),366,365)),0)</f>
        <v>0</v>
      </c>
      <c r="AJ392" s="618">
        <f>IF(AJ$12=TRUE,(($I392*LIQUIDACION!$L$1047)*LIQUIDACION!$D$1045/IF(AND(LIQUIDACION!$D$1044&gt;LIQUIDACION!$B$1046,LIQUIDACION!$B$1046&gt;LIQUIDACION!$D$1043),366,365)),0)</f>
        <v>0</v>
      </c>
      <c r="AK392" s="618">
        <f>IF(AK$12=TRUE,(($J392*LIQUIDACION!$L$1047)*LIQUIDACION!$D$1045/IF(AND(LIQUIDACION!$D$1044&gt;LIQUIDACION!$B$1046,LIQUIDACION!$B$1046&gt;LIQUIDACION!$D$1043),366,365)),0)</f>
        <v>0</v>
      </c>
      <c r="AL392" s="618">
        <f>IF(AL$12=TRUE,(($K392*LIQUIDACION!$L$1047)*LIQUIDACION!$D$1045/IF(AND(LIQUIDACION!$D$1044&gt;LIQUIDACION!$B$1046,LIQUIDACION!$B$1046&gt;LIQUIDACION!$D$1043),366,365)),0)</f>
        <v>0</v>
      </c>
      <c r="AM392" s="618">
        <f>IF(AM$12=TRUE,(($L392*LIQUIDACION!$L$1047)*LIQUIDACION!$D$1045/IF(AND(LIQUIDACION!$D$1044&gt;LIQUIDACION!$B$1046,LIQUIDACION!$B$1046&gt;LIQUIDACION!$D$1043),366,365)),0)</f>
        <v>0</v>
      </c>
      <c r="AN392" s="618">
        <f>IF(AN$12=TRUE,(($M392*LIQUIDACION!$L$1047)*LIQUIDACION!$D$1045/IF(AND(LIQUIDACION!$D$1044&gt;LIQUIDACION!$B$1046,LIQUIDACION!$B$1046&gt;LIQUIDACION!$D$1043),366,365)),0)</f>
        <v>0</v>
      </c>
      <c r="AO392" s="618">
        <f>IF(AO$12=TRUE,(($N392*LIQUIDACION!$L$1047)*LIQUIDACION!$D$1045/IF(AND(LIQUIDACION!$D$1044&gt;LIQUIDACION!$B$1046,LIQUIDACION!$B$1046&gt;LIQUIDACION!$D$1043),366,365)),0)</f>
        <v>0</v>
      </c>
      <c r="AP392" s="618">
        <f>IF(AP$12=TRUE,(($O392*LIQUIDACION!$L$1047)*LIQUIDACION!$D$1045/IF(AND(LIQUIDACION!$D$1044&gt;LIQUIDACION!$B$1046,LIQUIDACION!$B$1046&gt;LIQUIDACION!$D$1043),366,365)),0)</f>
        <v>0</v>
      </c>
      <c r="AQ392" s="618">
        <f>IF(AQ$12=TRUE,(($P392*LIQUIDACION!$L$1047)*LIQUIDACION!$D$1045/IF(AND(LIQUIDACION!$D$1044&gt;LIQUIDACION!$B$1046,LIQUIDACION!$B$1046&gt;LIQUIDACION!$D$1043),366,365)),0)</f>
        <v>0</v>
      </c>
      <c r="AR392" s="618">
        <f>IF(AR$12=TRUE,(($Q392*LIQUIDACION!$L$1047)*LIQUIDACION!$D$1045/IF(AND(LIQUIDACION!$D$1044&gt;LIQUIDACION!$B$1046,LIQUIDACION!$B$1046&gt;LIQUIDACION!$D$1043),366,365)),0)</f>
        <v>0</v>
      </c>
      <c r="AS392" s="618">
        <f>IF(AS$12=TRUE,(($R392*LIQUIDACION!$L$1047)*LIQUIDACION!$D$1045/IF(AND(LIQUIDACION!$D$1044&gt;LIQUIDACION!$B$1046,LIQUIDACION!$B$1046&gt;LIQUIDACION!$D$1043),366,365)),0)</f>
        <v>0</v>
      </c>
      <c r="AT392" s="618">
        <f>IF(AT$12=TRUE,(($S392*LIQUIDACION!$L$1047)*LIQUIDACION!$D$1045/IF(AND(LIQUIDACION!$D$1044&gt;LIQUIDACION!$B$1046,LIQUIDACION!$B$1046&gt;LIQUIDACION!$D$1043),366,365)),0)</f>
        <v>0</v>
      </c>
      <c r="AU392" s="618">
        <f>IF(AU$12=TRUE,(($T392*LIQUIDACION!$L$1047)*LIQUIDACION!$D$1045/IF(AND(LIQUIDACION!$D$1044&gt;LIQUIDACION!$B$1046,LIQUIDACION!$B$1046&gt;LIQUIDACION!$D$1043),366,365)),0)</f>
        <v>0</v>
      </c>
      <c r="AV392" s="618">
        <f>IF(AV$12=TRUE,(($U392*LIQUIDACION!$L$1047)*LIQUIDACION!$D$1045/IF(AND(LIQUIDACION!$D$1044&gt;LIQUIDACION!$B$1046,LIQUIDACION!$B$1046&gt;LIQUIDACION!$D$1043),366,365)),0)</f>
        <v>0</v>
      </c>
      <c r="AW392" s="618">
        <f>IF(AW$12=TRUE,(($V392*LIQUIDACION!$L$1047)*LIQUIDACION!$D$1045/IF(AND(LIQUIDACION!$D$1044&gt;LIQUIDACION!$B$1046,LIQUIDACION!$B$1046&gt;LIQUIDACION!$D$1043),366,365)),0)</f>
        <v>0</v>
      </c>
      <c r="AX392" s="618">
        <f>IF(AX$12=TRUE,(($W392*LIQUIDACION!$L$1047)*LIQUIDACION!$D$1045/IF(AND(LIQUIDACION!$D$1044&gt;LIQUIDACION!$B$1046,LIQUIDACION!$B$1046&gt;LIQUIDACION!$D$1043),366,365)),0)</f>
        <v>0</v>
      </c>
    </row>
    <row r="393" spans="2:50" x14ac:dyDescent="0.25">
      <c r="B393" s="121">
        <v>381</v>
      </c>
      <c r="C393" s="125"/>
      <c r="D393" s="170"/>
      <c r="E393" s="170"/>
      <c r="F393" s="170"/>
      <c r="G393" s="170">
        <f t="shared" si="25"/>
        <v>0</v>
      </c>
      <c r="H393" s="170">
        <f t="shared" si="26"/>
        <v>0</v>
      </c>
      <c r="I393" s="170"/>
      <c r="J393" s="170"/>
      <c r="K393" s="170"/>
      <c r="L393" s="170"/>
      <c r="M393" s="170"/>
      <c r="N393" s="170"/>
      <c r="O393" s="170"/>
      <c r="P393" s="170"/>
      <c r="Q393" s="170"/>
      <c r="R393" s="170"/>
      <c r="S393" s="170"/>
      <c r="T393" s="170"/>
      <c r="U393" s="170"/>
      <c r="V393" s="170"/>
      <c r="W393" s="170"/>
      <c r="X393" s="170"/>
      <c r="Y393" s="170"/>
      <c r="Z393" s="170"/>
      <c r="AA393" s="170"/>
      <c r="AB393" s="415">
        <f t="shared" si="27"/>
        <v>0</v>
      </c>
      <c r="AC393" s="415">
        <f t="shared" si="28"/>
        <v>0</v>
      </c>
      <c r="AE393" s="618">
        <f>IF(AE$12=TRUE,(($D393*LIQUIDACION!$L$1046)*LIQUIDACION!$D$1045/IF(AND(LIQUIDACION!$D$1044&gt;LIQUIDACION!$B$1046,LIQUIDACION!$B$1046&gt;LIQUIDACION!$D$1043),366,365)),0)</f>
        <v>0</v>
      </c>
      <c r="AF393" s="618">
        <f>IF(AF$12=TRUE,(($E393*LIQUIDACION!$L$1046)*LIQUIDACION!$D$1045/IF(AND(LIQUIDACION!$D$1044&gt;LIQUIDACION!$B$1046,LIQUIDACION!$B$1046&gt;LIQUIDACION!$D$1043),366,365)),0)</f>
        <v>0</v>
      </c>
      <c r="AG393" s="618">
        <f>IF(AG$12=TRUE,(($F393*LIQUIDACION!$L$1046)*LIQUIDACION!$D$1045/IF(AND(LIQUIDACION!$D$1044&gt;LIQUIDACION!$B$1046,LIQUIDACION!$B$1046&gt;LIQUIDACION!$D$1043),366,365)),0)</f>
        <v>0</v>
      </c>
      <c r="AH393" s="618">
        <f>IF(AH$12=TRUE,(($G393*LIQUIDACION!$L$1046)*LIQUIDACION!$D$1045/IF(AND(LIQUIDACION!$D$1044&gt;LIQUIDACION!$B$1046,LIQUIDACION!$B$1046&gt;LIQUIDACION!$D$1043),366,365)),0)</f>
        <v>0</v>
      </c>
      <c r="AI393" s="618">
        <f>IF(AI$12=TRUE,(($H393*LIQUIDACION!$L$1047)*LIQUIDACION!$D$1045/IF(AND(LIQUIDACION!$D$1044&gt;LIQUIDACION!$B$1046,LIQUIDACION!$B$1046&gt;LIQUIDACION!$D$1043),366,365)),0)</f>
        <v>0</v>
      </c>
      <c r="AJ393" s="618">
        <f>IF(AJ$12=TRUE,(($I393*LIQUIDACION!$L$1047)*LIQUIDACION!$D$1045/IF(AND(LIQUIDACION!$D$1044&gt;LIQUIDACION!$B$1046,LIQUIDACION!$B$1046&gt;LIQUIDACION!$D$1043),366,365)),0)</f>
        <v>0</v>
      </c>
      <c r="AK393" s="618">
        <f>IF(AK$12=TRUE,(($J393*LIQUIDACION!$L$1047)*LIQUIDACION!$D$1045/IF(AND(LIQUIDACION!$D$1044&gt;LIQUIDACION!$B$1046,LIQUIDACION!$B$1046&gt;LIQUIDACION!$D$1043),366,365)),0)</f>
        <v>0</v>
      </c>
      <c r="AL393" s="618">
        <f>IF(AL$12=TRUE,(($K393*LIQUIDACION!$L$1047)*LIQUIDACION!$D$1045/IF(AND(LIQUIDACION!$D$1044&gt;LIQUIDACION!$B$1046,LIQUIDACION!$B$1046&gt;LIQUIDACION!$D$1043),366,365)),0)</f>
        <v>0</v>
      </c>
      <c r="AM393" s="618">
        <f>IF(AM$12=TRUE,(($L393*LIQUIDACION!$L$1047)*LIQUIDACION!$D$1045/IF(AND(LIQUIDACION!$D$1044&gt;LIQUIDACION!$B$1046,LIQUIDACION!$B$1046&gt;LIQUIDACION!$D$1043),366,365)),0)</f>
        <v>0</v>
      </c>
      <c r="AN393" s="618">
        <f>IF(AN$12=TRUE,(($M393*LIQUIDACION!$L$1047)*LIQUIDACION!$D$1045/IF(AND(LIQUIDACION!$D$1044&gt;LIQUIDACION!$B$1046,LIQUIDACION!$B$1046&gt;LIQUIDACION!$D$1043),366,365)),0)</f>
        <v>0</v>
      </c>
      <c r="AO393" s="618">
        <f>IF(AO$12=TRUE,(($N393*LIQUIDACION!$L$1047)*LIQUIDACION!$D$1045/IF(AND(LIQUIDACION!$D$1044&gt;LIQUIDACION!$B$1046,LIQUIDACION!$B$1046&gt;LIQUIDACION!$D$1043),366,365)),0)</f>
        <v>0</v>
      </c>
      <c r="AP393" s="618">
        <f>IF(AP$12=TRUE,(($O393*LIQUIDACION!$L$1047)*LIQUIDACION!$D$1045/IF(AND(LIQUIDACION!$D$1044&gt;LIQUIDACION!$B$1046,LIQUIDACION!$B$1046&gt;LIQUIDACION!$D$1043),366,365)),0)</f>
        <v>0</v>
      </c>
      <c r="AQ393" s="618">
        <f>IF(AQ$12=TRUE,(($P393*LIQUIDACION!$L$1047)*LIQUIDACION!$D$1045/IF(AND(LIQUIDACION!$D$1044&gt;LIQUIDACION!$B$1046,LIQUIDACION!$B$1046&gt;LIQUIDACION!$D$1043),366,365)),0)</f>
        <v>0</v>
      </c>
      <c r="AR393" s="618">
        <f>IF(AR$12=TRUE,(($Q393*LIQUIDACION!$L$1047)*LIQUIDACION!$D$1045/IF(AND(LIQUIDACION!$D$1044&gt;LIQUIDACION!$B$1046,LIQUIDACION!$B$1046&gt;LIQUIDACION!$D$1043),366,365)),0)</f>
        <v>0</v>
      </c>
      <c r="AS393" s="618">
        <f>IF(AS$12=TRUE,(($R393*LIQUIDACION!$L$1047)*LIQUIDACION!$D$1045/IF(AND(LIQUIDACION!$D$1044&gt;LIQUIDACION!$B$1046,LIQUIDACION!$B$1046&gt;LIQUIDACION!$D$1043),366,365)),0)</f>
        <v>0</v>
      </c>
      <c r="AT393" s="618">
        <f>IF(AT$12=TRUE,(($S393*LIQUIDACION!$L$1047)*LIQUIDACION!$D$1045/IF(AND(LIQUIDACION!$D$1044&gt;LIQUIDACION!$B$1046,LIQUIDACION!$B$1046&gt;LIQUIDACION!$D$1043),366,365)),0)</f>
        <v>0</v>
      </c>
      <c r="AU393" s="618">
        <f>IF(AU$12=TRUE,(($T393*LIQUIDACION!$L$1047)*LIQUIDACION!$D$1045/IF(AND(LIQUIDACION!$D$1044&gt;LIQUIDACION!$B$1046,LIQUIDACION!$B$1046&gt;LIQUIDACION!$D$1043),366,365)),0)</f>
        <v>0</v>
      </c>
      <c r="AV393" s="618">
        <f>IF(AV$12=TRUE,(($U393*LIQUIDACION!$L$1047)*LIQUIDACION!$D$1045/IF(AND(LIQUIDACION!$D$1044&gt;LIQUIDACION!$B$1046,LIQUIDACION!$B$1046&gt;LIQUIDACION!$D$1043),366,365)),0)</f>
        <v>0</v>
      </c>
      <c r="AW393" s="618">
        <f>IF(AW$12=TRUE,(($V393*LIQUIDACION!$L$1047)*LIQUIDACION!$D$1045/IF(AND(LIQUIDACION!$D$1044&gt;LIQUIDACION!$B$1046,LIQUIDACION!$B$1046&gt;LIQUIDACION!$D$1043),366,365)),0)</f>
        <v>0</v>
      </c>
      <c r="AX393" s="618">
        <f>IF(AX$12=TRUE,(($W393*LIQUIDACION!$L$1047)*LIQUIDACION!$D$1045/IF(AND(LIQUIDACION!$D$1044&gt;LIQUIDACION!$B$1046,LIQUIDACION!$B$1046&gt;LIQUIDACION!$D$1043),366,365)),0)</f>
        <v>0</v>
      </c>
    </row>
    <row r="394" spans="2:50" x14ac:dyDescent="0.25">
      <c r="B394" s="123">
        <v>382</v>
      </c>
      <c r="C394" s="125"/>
      <c r="D394" s="170"/>
      <c r="E394" s="170"/>
      <c r="F394" s="170"/>
      <c r="G394" s="170">
        <f t="shared" si="25"/>
        <v>0</v>
      </c>
      <c r="H394" s="170">
        <f t="shared" si="26"/>
        <v>0</v>
      </c>
      <c r="I394" s="170"/>
      <c r="J394" s="170"/>
      <c r="K394" s="170"/>
      <c r="L394" s="170"/>
      <c r="M394" s="170"/>
      <c r="N394" s="170"/>
      <c r="O394" s="170"/>
      <c r="P394" s="170"/>
      <c r="Q394" s="170"/>
      <c r="R394" s="170"/>
      <c r="S394" s="170"/>
      <c r="T394" s="170"/>
      <c r="U394" s="170"/>
      <c r="V394" s="170"/>
      <c r="W394" s="170"/>
      <c r="X394" s="170"/>
      <c r="Y394" s="170"/>
      <c r="Z394" s="170"/>
      <c r="AA394" s="170"/>
      <c r="AB394" s="415">
        <f t="shared" si="27"/>
        <v>0</v>
      </c>
      <c r="AC394" s="415">
        <f t="shared" si="28"/>
        <v>0</v>
      </c>
      <c r="AE394" s="618">
        <f>IF(AE$12=TRUE,(($D394*LIQUIDACION!$L$1046)*LIQUIDACION!$D$1045/IF(AND(LIQUIDACION!$D$1044&gt;LIQUIDACION!$B$1046,LIQUIDACION!$B$1046&gt;LIQUIDACION!$D$1043),366,365)),0)</f>
        <v>0</v>
      </c>
      <c r="AF394" s="618">
        <f>IF(AF$12=TRUE,(($E394*LIQUIDACION!$L$1046)*LIQUIDACION!$D$1045/IF(AND(LIQUIDACION!$D$1044&gt;LIQUIDACION!$B$1046,LIQUIDACION!$B$1046&gt;LIQUIDACION!$D$1043),366,365)),0)</f>
        <v>0</v>
      </c>
      <c r="AG394" s="618">
        <f>IF(AG$12=TRUE,(($F394*LIQUIDACION!$L$1046)*LIQUIDACION!$D$1045/IF(AND(LIQUIDACION!$D$1044&gt;LIQUIDACION!$B$1046,LIQUIDACION!$B$1046&gt;LIQUIDACION!$D$1043),366,365)),0)</f>
        <v>0</v>
      </c>
      <c r="AH394" s="618">
        <f>IF(AH$12=TRUE,(($G394*LIQUIDACION!$L$1046)*LIQUIDACION!$D$1045/IF(AND(LIQUIDACION!$D$1044&gt;LIQUIDACION!$B$1046,LIQUIDACION!$B$1046&gt;LIQUIDACION!$D$1043),366,365)),0)</f>
        <v>0</v>
      </c>
      <c r="AI394" s="618">
        <f>IF(AI$12=TRUE,(($H394*LIQUIDACION!$L$1047)*LIQUIDACION!$D$1045/IF(AND(LIQUIDACION!$D$1044&gt;LIQUIDACION!$B$1046,LIQUIDACION!$B$1046&gt;LIQUIDACION!$D$1043),366,365)),0)</f>
        <v>0</v>
      </c>
      <c r="AJ394" s="618">
        <f>IF(AJ$12=TRUE,(($I394*LIQUIDACION!$L$1047)*LIQUIDACION!$D$1045/IF(AND(LIQUIDACION!$D$1044&gt;LIQUIDACION!$B$1046,LIQUIDACION!$B$1046&gt;LIQUIDACION!$D$1043),366,365)),0)</f>
        <v>0</v>
      </c>
      <c r="AK394" s="618">
        <f>IF(AK$12=TRUE,(($J394*LIQUIDACION!$L$1047)*LIQUIDACION!$D$1045/IF(AND(LIQUIDACION!$D$1044&gt;LIQUIDACION!$B$1046,LIQUIDACION!$B$1046&gt;LIQUIDACION!$D$1043),366,365)),0)</f>
        <v>0</v>
      </c>
      <c r="AL394" s="618">
        <f>IF(AL$12=TRUE,(($K394*LIQUIDACION!$L$1047)*LIQUIDACION!$D$1045/IF(AND(LIQUIDACION!$D$1044&gt;LIQUIDACION!$B$1046,LIQUIDACION!$B$1046&gt;LIQUIDACION!$D$1043),366,365)),0)</f>
        <v>0</v>
      </c>
      <c r="AM394" s="618">
        <f>IF(AM$12=TRUE,(($L394*LIQUIDACION!$L$1047)*LIQUIDACION!$D$1045/IF(AND(LIQUIDACION!$D$1044&gt;LIQUIDACION!$B$1046,LIQUIDACION!$B$1046&gt;LIQUIDACION!$D$1043),366,365)),0)</f>
        <v>0</v>
      </c>
      <c r="AN394" s="618">
        <f>IF(AN$12=TRUE,(($M394*LIQUIDACION!$L$1047)*LIQUIDACION!$D$1045/IF(AND(LIQUIDACION!$D$1044&gt;LIQUIDACION!$B$1046,LIQUIDACION!$B$1046&gt;LIQUIDACION!$D$1043),366,365)),0)</f>
        <v>0</v>
      </c>
      <c r="AO394" s="618">
        <f>IF(AO$12=TRUE,(($N394*LIQUIDACION!$L$1047)*LIQUIDACION!$D$1045/IF(AND(LIQUIDACION!$D$1044&gt;LIQUIDACION!$B$1046,LIQUIDACION!$B$1046&gt;LIQUIDACION!$D$1043),366,365)),0)</f>
        <v>0</v>
      </c>
      <c r="AP394" s="618">
        <f>IF(AP$12=TRUE,(($O394*LIQUIDACION!$L$1047)*LIQUIDACION!$D$1045/IF(AND(LIQUIDACION!$D$1044&gt;LIQUIDACION!$B$1046,LIQUIDACION!$B$1046&gt;LIQUIDACION!$D$1043),366,365)),0)</f>
        <v>0</v>
      </c>
      <c r="AQ394" s="618">
        <f>IF(AQ$12=TRUE,(($P394*LIQUIDACION!$L$1047)*LIQUIDACION!$D$1045/IF(AND(LIQUIDACION!$D$1044&gt;LIQUIDACION!$B$1046,LIQUIDACION!$B$1046&gt;LIQUIDACION!$D$1043),366,365)),0)</f>
        <v>0</v>
      </c>
      <c r="AR394" s="618">
        <f>IF(AR$12=TRUE,(($Q394*LIQUIDACION!$L$1047)*LIQUIDACION!$D$1045/IF(AND(LIQUIDACION!$D$1044&gt;LIQUIDACION!$B$1046,LIQUIDACION!$B$1046&gt;LIQUIDACION!$D$1043),366,365)),0)</f>
        <v>0</v>
      </c>
      <c r="AS394" s="618">
        <f>IF(AS$12=TRUE,(($R394*LIQUIDACION!$L$1047)*LIQUIDACION!$D$1045/IF(AND(LIQUIDACION!$D$1044&gt;LIQUIDACION!$B$1046,LIQUIDACION!$B$1046&gt;LIQUIDACION!$D$1043),366,365)),0)</f>
        <v>0</v>
      </c>
      <c r="AT394" s="618">
        <f>IF(AT$12=TRUE,(($S394*LIQUIDACION!$L$1047)*LIQUIDACION!$D$1045/IF(AND(LIQUIDACION!$D$1044&gt;LIQUIDACION!$B$1046,LIQUIDACION!$B$1046&gt;LIQUIDACION!$D$1043),366,365)),0)</f>
        <v>0</v>
      </c>
      <c r="AU394" s="618">
        <f>IF(AU$12=TRUE,(($T394*LIQUIDACION!$L$1047)*LIQUIDACION!$D$1045/IF(AND(LIQUIDACION!$D$1044&gt;LIQUIDACION!$B$1046,LIQUIDACION!$B$1046&gt;LIQUIDACION!$D$1043),366,365)),0)</f>
        <v>0</v>
      </c>
      <c r="AV394" s="618">
        <f>IF(AV$12=TRUE,(($U394*LIQUIDACION!$L$1047)*LIQUIDACION!$D$1045/IF(AND(LIQUIDACION!$D$1044&gt;LIQUIDACION!$B$1046,LIQUIDACION!$B$1046&gt;LIQUIDACION!$D$1043),366,365)),0)</f>
        <v>0</v>
      </c>
      <c r="AW394" s="618">
        <f>IF(AW$12=TRUE,(($V394*LIQUIDACION!$L$1047)*LIQUIDACION!$D$1045/IF(AND(LIQUIDACION!$D$1044&gt;LIQUIDACION!$B$1046,LIQUIDACION!$B$1046&gt;LIQUIDACION!$D$1043),366,365)),0)</f>
        <v>0</v>
      </c>
      <c r="AX394" s="618">
        <f>IF(AX$12=TRUE,(($W394*LIQUIDACION!$L$1047)*LIQUIDACION!$D$1045/IF(AND(LIQUIDACION!$D$1044&gt;LIQUIDACION!$B$1046,LIQUIDACION!$B$1046&gt;LIQUIDACION!$D$1043),366,365)),0)</f>
        <v>0</v>
      </c>
    </row>
    <row r="395" spans="2:50" x14ac:dyDescent="0.25">
      <c r="B395" s="121">
        <v>383</v>
      </c>
      <c r="C395" s="125"/>
      <c r="D395" s="170"/>
      <c r="E395" s="170"/>
      <c r="F395" s="170"/>
      <c r="G395" s="170">
        <f t="shared" si="25"/>
        <v>0</v>
      </c>
      <c r="H395" s="170">
        <f t="shared" si="26"/>
        <v>0</v>
      </c>
      <c r="I395" s="170"/>
      <c r="J395" s="170"/>
      <c r="K395" s="170"/>
      <c r="L395" s="170"/>
      <c r="M395" s="170"/>
      <c r="N395" s="170"/>
      <c r="O395" s="170"/>
      <c r="P395" s="170"/>
      <c r="Q395" s="170"/>
      <c r="R395" s="170"/>
      <c r="S395" s="170"/>
      <c r="T395" s="170"/>
      <c r="U395" s="170"/>
      <c r="V395" s="170"/>
      <c r="W395" s="170"/>
      <c r="X395" s="170"/>
      <c r="Y395" s="170"/>
      <c r="Z395" s="170"/>
      <c r="AA395" s="170"/>
      <c r="AB395" s="415">
        <f t="shared" si="27"/>
        <v>0</v>
      </c>
      <c r="AC395" s="415">
        <f t="shared" si="28"/>
        <v>0</v>
      </c>
      <c r="AE395" s="618">
        <f>IF(AE$12=TRUE,(($D395*LIQUIDACION!$L$1046)*LIQUIDACION!$D$1045/IF(AND(LIQUIDACION!$D$1044&gt;LIQUIDACION!$B$1046,LIQUIDACION!$B$1046&gt;LIQUIDACION!$D$1043),366,365)),0)</f>
        <v>0</v>
      </c>
      <c r="AF395" s="618">
        <f>IF(AF$12=TRUE,(($E395*LIQUIDACION!$L$1046)*LIQUIDACION!$D$1045/IF(AND(LIQUIDACION!$D$1044&gt;LIQUIDACION!$B$1046,LIQUIDACION!$B$1046&gt;LIQUIDACION!$D$1043),366,365)),0)</f>
        <v>0</v>
      </c>
      <c r="AG395" s="618">
        <f>IF(AG$12=TRUE,(($F395*LIQUIDACION!$L$1046)*LIQUIDACION!$D$1045/IF(AND(LIQUIDACION!$D$1044&gt;LIQUIDACION!$B$1046,LIQUIDACION!$B$1046&gt;LIQUIDACION!$D$1043),366,365)),0)</f>
        <v>0</v>
      </c>
      <c r="AH395" s="618">
        <f>IF(AH$12=TRUE,(($G395*LIQUIDACION!$L$1046)*LIQUIDACION!$D$1045/IF(AND(LIQUIDACION!$D$1044&gt;LIQUIDACION!$B$1046,LIQUIDACION!$B$1046&gt;LIQUIDACION!$D$1043),366,365)),0)</f>
        <v>0</v>
      </c>
      <c r="AI395" s="618">
        <f>IF(AI$12=TRUE,(($H395*LIQUIDACION!$L$1047)*LIQUIDACION!$D$1045/IF(AND(LIQUIDACION!$D$1044&gt;LIQUIDACION!$B$1046,LIQUIDACION!$B$1046&gt;LIQUIDACION!$D$1043),366,365)),0)</f>
        <v>0</v>
      </c>
      <c r="AJ395" s="618">
        <f>IF(AJ$12=TRUE,(($I395*LIQUIDACION!$L$1047)*LIQUIDACION!$D$1045/IF(AND(LIQUIDACION!$D$1044&gt;LIQUIDACION!$B$1046,LIQUIDACION!$B$1046&gt;LIQUIDACION!$D$1043),366,365)),0)</f>
        <v>0</v>
      </c>
      <c r="AK395" s="618">
        <f>IF(AK$12=TRUE,(($J395*LIQUIDACION!$L$1047)*LIQUIDACION!$D$1045/IF(AND(LIQUIDACION!$D$1044&gt;LIQUIDACION!$B$1046,LIQUIDACION!$B$1046&gt;LIQUIDACION!$D$1043),366,365)),0)</f>
        <v>0</v>
      </c>
      <c r="AL395" s="618">
        <f>IF(AL$12=TRUE,(($K395*LIQUIDACION!$L$1047)*LIQUIDACION!$D$1045/IF(AND(LIQUIDACION!$D$1044&gt;LIQUIDACION!$B$1046,LIQUIDACION!$B$1046&gt;LIQUIDACION!$D$1043),366,365)),0)</f>
        <v>0</v>
      </c>
      <c r="AM395" s="618">
        <f>IF(AM$12=TRUE,(($L395*LIQUIDACION!$L$1047)*LIQUIDACION!$D$1045/IF(AND(LIQUIDACION!$D$1044&gt;LIQUIDACION!$B$1046,LIQUIDACION!$B$1046&gt;LIQUIDACION!$D$1043),366,365)),0)</f>
        <v>0</v>
      </c>
      <c r="AN395" s="618">
        <f>IF(AN$12=TRUE,(($M395*LIQUIDACION!$L$1047)*LIQUIDACION!$D$1045/IF(AND(LIQUIDACION!$D$1044&gt;LIQUIDACION!$B$1046,LIQUIDACION!$B$1046&gt;LIQUIDACION!$D$1043),366,365)),0)</f>
        <v>0</v>
      </c>
      <c r="AO395" s="618">
        <f>IF(AO$12=TRUE,(($N395*LIQUIDACION!$L$1047)*LIQUIDACION!$D$1045/IF(AND(LIQUIDACION!$D$1044&gt;LIQUIDACION!$B$1046,LIQUIDACION!$B$1046&gt;LIQUIDACION!$D$1043),366,365)),0)</f>
        <v>0</v>
      </c>
      <c r="AP395" s="618">
        <f>IF(AP$12=TRUE,(($O395*LIQUIDACION!$L$1047)*LIQUIDACION!$D$1045/IF(AND(LIQUIDACION!$D$1044&gt;LIQUIDACION!$B$1046,LIQUIDACION!$B$1046&gt;LIQUIDACION!$D$1043),366,365)),0)</f>
        <v>0</v>
      </c>
      <c r="AQ395" s="618">
        <f>IF(AQ$12=TRUE,(($P395*LIQUIDACION!$L$1047)*LIQUIDACION!$D$1045/IF(AND(LIQUIDACION!$D$1044&gt;LIQUIDACION!$B$1046,LIQUIDACION!$B$1046&gt;LIQUIDACION!$D$1043),366,365)),0)</f>
        <v>0</v>
      </c>
      <c r="AR395" s="618">
        <f>IF(AR$12=TRUE,(($Q395*LIQUIDACION!$L$1047)*LIQUIDACION!$D$1045/IF(AND(LIQUIDACION!$D$1044&gt;LIQUIDACION!$B$1046,LIQUIDACION!$B$1046&gt;LIQUIDACION!$D$1043),366,365)),0)</f>
        <v>0</v>
      </c>
      <c r="AS395" s="618">
        <f>IF(AS$12=TRUE,(($R395*LIQUIDACION!$L$1047)*LIQUIDACION!$D$1045/IF(AND(LIQUIDACION!$D$1044&gt;LIQUIDACION!$B$1046,LIQUIDACION!$B$1046&gt;LIQUIDACION!$D$1043),366,365)),0)</f>
        <v>0</v>
      </c>
      <c r="AT395" s="618">
        <f>IF(AT$12=TRUE,(($S395*LIQUIDACION!$L$1047)*LIQUIDACION!$D$1045/IF(AND(LIQUIDACION!$D$1044&gt;LIQUIDACION!$B$1046,LIQUIDACION!$B$1046&gt;LIQUIDACION!$D$1043),366,365)),0)</f>
        <v>0</v>
      </c>
      <c r="AU395" s="618">
        <f>IF(AU$12=TRUE,(($T395*LIQUIDACION!$L$1047)*LIQUIDACION!$D$1045/IF(AND(LIQUIDACION!$D$1044&gt;LIQUIDACION!$B$1046,LIQUIDACION!$B$1046&gt;LIQUIDACION!$D$1043),366,365)),0)</f>
        <v>0</v>
      </c>
      <c r="AV395" s="618">
        <f>IF(AV$12=TRUE,(($U395*LIQUIDACION!$L$1047)*LIQUIDACION!$D$1045/IF(AND(LIQUIDACION!$D$1044&gt;LIQUIDACION!$B$1046,LIQUIDACION!$B$1046&gt;LIQUIDACION!$D$1043),366,365)),0)</f>
        <v>0</v>
      </c>
      <c r="AW395" s="618">
        <f>IF(AW$12=TRUE,(($V395*LIQUIDACION!$L$1047)*LIQUIDACION!$D$1045/IF(AND(LIQUIDACION!$D$1044&gt;LIQUIDACION!$B$1046,LIQUIDACION!$B$1046&gt;LIQUIDACION!$D$1043),366,365)),0)</f>
        <v>0</v>
      </c>
      <c r="AX395" s="618">
        <f>IF(AX$12=TRUE,(($W395*LIQUIDACION!$L$1047)*LIQUIDACION!$D$1045/IF(AND(LIQUIDACION!$D$1044&gt;LIQUIDACION!$B$1046,LIQUIDACION!$B$1046&gt;LIQUIDACION!$D$1043),366,365)),0)</f>
        <v>0</v>
      </c>
    </row>
    <row r="396" spans="2:50" x14ac:dyDescent="0.25">
      <c r="B396" s="123">
        <v>384</v>
      </c>
      <c r="C396" s="125"/>
      <c r="D396" s="170"/>
      <c r="E396" s="170"/>
      <c r="F396" s="170"/>
      <c r="G396" s="170">
        <f t="shared" si="25"/>
        <v>0</v>
      </c>
      <c r="H396" s="170">
        <f t="shared" si="26"/>
        <v>0</v>
      </c>
      <c r="I396" s="170"/>
      <c r="J396" s="170"/>
      <c r="K396" s="170"/>
      <c r="L396" s="170"/>
      <c r="M396" s="170"/>
      <c r="N396" s="170"/>
      <c r="O396" s="170"/>
      <c r="P396" s="170"/>
      <c r="Q396" s="170"/>
      <c r="R396" s="170"/>
      <c r="S396" s="170"/>
      <c r="T396" s="170"/>
      <c r="U396" s="170"/>
      <c r="V396" s="170"/>
      <c r="W396" s="170"/>
      <c r="X396" s="170"/>
      <c r="Y396" s="170"/>
      <c r="Z396" s="170"/>
      <c r="AA396" s="170"/>
      <c r="AB396" s="415">
        <f t="shared" si="27"/>
        <v>0</v>
      </c>
      <c r="AC396" s="415">
        <f t="shared" si="28"/>
        <v>0</v>
      </c>
      <c r="AE396" s="618">
        <f>IF(AE$12=TRUE,(($D396*LIQUIDACION!$L$1046)*LIQUIDACION!$D$1045/IF(AND(LIQUIDACION!$D$1044&gt;LIQUIDACION!$B$1046,LIQUIDACION!$B$1046&gt;LIQUIDACION!$D$1043),366,365)),0)</f>
        <v>0</v>
      </c>
      <c r="AF396" s="618">
        <f>IF(AF$12=TRUE,(($E396*LIQUIDACION!$L$1046)*LIQUIDACION!$D$1045/IF(AND(LIQUIDACION!$D$1044&gt;LIQUIDACION!$B$1046,LIQUIDACION!$B$1046&gt;LIQUIDACION!$D$1043),366,365)),0)</f>
        <v>0</v>
      </c>
      <c r="AG396" s="618">
        <f>IF(AG$12=TRUE,(($F396*LIQUIDACION!$L$1046)*LIQUIDACION!$D$1045/IF(AND(LIQUIDACION!$D$1044&gt;LIQUIDACION!$B$1046,LIQUIDACION!$B$1046&gt;LIQUIDACION!$D$1043),366,365)),0)</f>
        <v>0</v>
      </c>
      <c r="AH396" s="618">
        <f>IF(AH$12=TRUE,(($G396*LIQUIDACION!$L$1046)*LIQUIDACION!$D$1045/IF(AND(LIQUIDACION!$D$1044&gt;LIQUIDACION!$B$1046,LIQUIDACION!$B$1046&gt;LIQUIDACION!$D$1043),366,365)),0)</f>
        <v>0</v>
      </c>
      <c r="AI396" s="618">
        <f>IF(AI$12=TRUE,(($H396*LIQUIDACION!$L$1047)*LIQUIDACION!$D$1045/IF(AND(LIQUIDACION!$D$1044&gt;LIQUIDACION!$B$1046,LIQUIDACION!$B$1046&gt;LIQUIDACION!$D$1043),366,365)),0)</f>
        <v>0</v>
      </c>
      <c r="AJ396" s="618">
        <f>IF(AJ$12=TRUE,(($I396*LIQUIDACION!$L$1047)*LIQUIDACION!$D$1045/IF(AND(LIQUIDACION!$D$1044&gt;LIQUIDACION!$B$1046,LIQUIDACION!$B$1046&gt;LIQUIDACION!$D$1043),366,365)),0)</f>
        <v>0</v>
      </c>
      <c r="AK396" s="618">
        <f>IF(AK$12=TRUE,(($J396*LIQUIDACION!$L$1047)*LIQUIDACION!$D$1045/IF(AND(LIQUIDACION!$D$1044&gt;LIQUIDACION!$B$1046,LIQUIDACION!$B$1046&gt;LIQUIDACION!$D$1043),366,365)),0)</f>
        <v>0</v>
      </c>
      <c r="AL396" s="618">
        <f>IF(AL$12=TRUE,(($K396*LIQUIDACION!$L$1047)*LIQUIDACION!$D$1045/IF(AND(LIQUIDACION!$D$1044&gt;LIQUIDACION!$B$1046,LIQUIDACION!$B$1046&gt;LIQUIDACION!$D$1043),366,365)),0)</f>
        <v>0</v>
      </c>
      <c r="AM396" s="618">
        <f>IF(AM$12=TRUE,(($L396*LIQUIDACION!$L$1047)*LIQUIDACION!$D$1045/IF(AND(LIQUIDACION!$D$1044&gt;LIQUIDACION!$B$1046,LIQUIDACION!$B$1046&gt;LIQUIDACION!$D$1043),366,365)),0)</f>
        <v>0</v>
      </c>
      <c r="AN396" s="618">
        <f>IF(AN$12=TRUE,(($M396*LIQUIDACION!$L$1047)*LIQUIDACION!$D$1045/IF(AND(LIQUIDACION!$D$1044&gt;LIQUIDACION!$B$1046,LIQUIDACION!$B$1046&gt;LIQUIDACION!$D$1043),366,365)),0)</f>
        <v>0</v>
      </c>
      <c r="AO396" s="618">
        <f>IF(AO$12=TRUE,(($N396*LIQUIDACION!$L$1047)*LIQUIDACION!$D$1045/IF(AND(LIQUIDACION!$D$1044&gt;LIQUIDACION!$B$1046,LIQUIDACION!$B$1046&gt;LIQUIDACION!$D$1043),366,365)),0)</f>
        <v>0</v>
      </c>
      <c r="AP396" s="618">
        <f>IF(AP$12=TRUE,(($O396*LIQUIDACION!$L$1047)*LIQUIDACION!$D$1045/IF(AND(LIQUIDACION!$D$1044&gt;LIQUIDACION!$B$1046,LIQUIDACION!$B$1046&gt;LIQUIDACION!$D$1043),366,365)),0)</f>
        <v>0</v>
      </c>
      <c r="AQ396" s="618">
        <f>IF(AQ$12=TRUE,(($P396*LIQUIDACION!$L$1047)*LIQUIDACION!$D$1045/IF(AND(LIQUIDACION!$D$1044&gt;LIQUIDACION!$B$1046,LIQUIDACION!$B$1046&gt;LIQUIDACION!$D$1043),366,365)),0)</f>
        <v>0</v>
      </c>
      <c r="AR396" s="618">
        <f>IF(AR$12=TRUE,(($Q396*LIQUIDACION!$L$1047)*LIQUIDACION!$D$1045/IF(AND(LIQUIDACION!$D$1044&gt;LIQUIDACION!$B$1046,LIQUIDACION!$B$1046&gt;LIQUIDACION!$D$1043),366,365)),0)</f>
        <v>0</v>
      </c>
      <c r="AS396" s="618">
        <f>IF(AS$12=TRUE,(($R396*LIQUIDACION!$L$1047)*LIQUIDACION!$D$1045/IF(AND(LIQUIDACION!$D$1044&gt;LIQUIDACION!$B$1046,LIQUIDACION!$B$1046&gt;LIQUIDACION!$D$1043),366,365)),0)</f>
        <v>0</v>
      </c>
      <c r="AT396" s="618">
        <f>IF(AT$12=TRUE,(($S396*LIQUIDACION!$L$1047)*LIQUIDACION!$D$1045/IF(AND(LIQUIDACION!$D$1044&gt;LIQUIDACION!$B$1046,LIQUIDACION!$B$1046&gt;LIQUIDACION!$D$1043),366,365)),0)</f>
        <v>0</v>
      </c>
      <c r="AU396" s="618">
        <f>IF(AU$12=TRUE,(($T396*LIQUIDACION!$L$1047)*LIQUIDACION!$D$1045/IF(AND(LIQUIDACION!$D$1044&gt;LIQUIDACION!$B$1046,LIQUIDACION!$B$1046&gt;LIQUIDACION!$D$1043),366,365)),0)</f>
        <v>0</v>
      </c>
      <c r="AV396" s="618">
        <f>IF(AV$12=TRUE,(($U396*LIQUIDACION!$L$1047)*LIQUIDACION!$D$1045/IF(AND(LIQUIDACION!$D$1044&gt;LIQUIDACION!$B$1046,LIQUIDACION!$B$1046&gt;LIQUIDACION!$D$1043),366,365)),0)</f>
        <v>0</v>
      </c>
      <c r="AW396" s="618">
        <f>IF(AW$12=TRUE,(($V396*LIQUIDACION!$L$1047)*LIQUIDACION!$D$1045/IF(AND(LIQUIDACION!$D$1044&gt;LIQUIDACION!$B$1046,LIQUIDACION!$B$1046&gt;LIQUIDACION!$D$1043),366,365)),0)</f>
        <v>0</v>
      </c>
      <c r="AX396" s="618">
        <f>IF(AX$12=TRUE,(($W396*LIQUIDACION!$L$1047)*LIQUIDACION!$D$1045/IF(AND(LIQUIDACION!$D$1044&gt;LIQUIDACION!$B$1046,LIQUIDACION!$B$1046&gt;LIQUIDACION!$D$1043),366,365)),0)</f>
        <v>0</v>
      </c>
    </row>
    <row r="397" spans="2:50" x14ac:dyDescent="0.25">
      <c r="B397" s="121">
        <v>385</v>
      </c>
      <c r="C397" s="125"/>
      <c r="D397" s="170"/>
      <c r="E397" s="170"/>
      <c r="F397" s="170"/>
      <c r="G397" s="170">
        <f t="shared" si="25"/>
        <v>0</v>
      </c>
      <c r="H397" s="170">
        <f t="shared" si="26"/>
        <v>0</v>
      </c>
      <c r="I397" s="170"/>
      <c r="J397" s="170"/>
      <c r="K397" s="170"/>
      <c r="L397" s="170"/>
      <c r="M397" s="170"/>
      <c r="N397" s="170"/>
      <c r="O397" s="170"/>
      <c r="P397" s="170"/>
      <c r="Q397" s="170"/>
      <c r="R397" s="170"/>
      <c r="S397" s="170"/>
      <c r="T397" s="170"/>
      <c r="U397" s="170"/>
      <c r="V397" s="170"/>
      <c r="W397" s="170"/>
      <c r="X397" s="170"/>
      <c r="Y397" s="170"/>
      <c r="Z397" s="170"/>
      <c r="AA397" s="170"/>
      <c r="AB397" s="415">
        <f t="shared" si="27"/>
        <v>0</v>
      </c>
      <c r="AC397" s="415">
        <f t="shared" si="28"/>
        <v>0</v>
      </c>
      <c r="AE397" s="618">
        <f>IF(AE$12=TRUE,(($D397*LIQUIDACION!$L$1046)*LIQUIDACION!$D$1045/IF(AND(LIQUIDACION!$D$1044&gt;LIQUIDACION!$B$1046,LIQUIDACION!$B$1046&gt;LIQUIDACION!$D$1043),366,365)),0)</f>
        <v>0</v>
      </c>
      <c r="AF397" s="618">
        <f>IF(AF$12=TRUE,(($E397*LIQUIDACION!$L$1046)*LIQUIDACION!$D$1045/IF(AND(LIQUIDACION!$D$1044&gt;LIQUIDACION!$B$1046,LIQUIDACION!$B$1046&gt;LIQUIDACION!$D$1043),366,365)),0)</f>
        <v>0</v>
      </c>
      <c r="AG397" s="618">
        <f>IF(AG$12=TRUE,(($F397*LIQUIDACION!$L$1046)*LIQUIDACION!$D$1045/IF(AND(LIQUIDACION!$D$1044&gt;LIQUIDACION!$B$1046,LIQUIDACION!$B$1046&gt;LIQUIDACION!$D$1043),366,365)),0)</f>
        <v>0</v>
      </c>
      <c r="AH397" s="618">
        <f>IF(AH$12=TRUE,(($G397*LIQUIDACION!$L$1046)*LIQUIDACION!$D$1045/IF(AND(LIQUIDACION!$D$1044&gt;LIQUIDACION!$B$1046,LIQUIDACION!$B$1046&gt;LIQUIDACION!$D$1043),366,365)),0)</f>
        <v>0</v>
      </c>
      <c r="AI397" s="618">
        <f>IF(AI$12=TRUE,(($H397*LIQUIDACION!$L$1047)*LIQUIDACION!$D$1045/IF(AND(LIQUIDACION!$D$1044&gt;LIQUIDACION!$B$1046,LIQUIDACION!$B$1046&gt;LIQUIDACION!$D$1043),366,365)),0)</f>
        <v>0</v>
      </c>
      <c r="AJ397" s="618">
        <f>IF(AJ$12=TRUE,(($I397*LIQUIDACION!$L$1047)*LIQUIDACION!$D$1045/IF(AND(LIQUIDACION!$D$1044&gt;LIQUIDACION!$B$1046,LIQUIDACION!$B$1046&gt;LIQUIDACION!$D$1043),366,365)),0)</f>
        <v>0</v>
      </c>
      <c r="AK397" s="618">
        <f>IF(AK$12=TRUE,(($J397*LIQUIDACION!$L$1047)*LIQUIDACION!$D$1045/IF(AND(LIQUIDACION!$D$1044&gt;LIQUIDACION!$B$1046,LIQUIDACION!$B$1046&gt;LIQUIDACION!$D$1043),366,365)),0)</f>
        <v>0</v>
      </c>
      <c r="AL397" s="618">
        <f>IF(AL$12=TRUE,(($K397*LIQUIDACION!$L$1047)*LIQUIDACION!$D$1045/IF(AND(LIQUIDACION!$D$1044&gt;LIQUIDACION!$B$1046,LIQUIDACION!$B$1046&gt;LIQUIDACION!$D$1043),366,365)),0)</f>
        <v>0</v>
      </c>
      <c r="AM397" s="618">
        <f>IF(AM$12=TRUE,(($L397*LIQUIDACION!$L$1047)*LIQUIDACION!$D$1045/IF(AND(LIQUIDACION!$D$1044&gt;LIQUIDACION!$B$1046,LIQUIDACION!$B$1046&gt;LIQUIDACION!$D$1043),366,365)),0)</f>
        <v>0</v>
      </c>
      <c r="AN397" s="618">
        <f>IF(AN$12=TRUE,(($M397*LIQUIDACION!$L$1047)*LIQUIDACION!$D$1045/IF(AND(LIQUIDACION!$D$1044&gt;LIQUIDACION!$B$1046,LIQUIDACION!$B$1046&gt;LIQUIDACION!$D$1043),366,365)),0)</f>
        <v>0</v>
      </c>
      <c r="AO397" s="618">
        <f>IF(AO$12=TRUE,(($N397*LIQUIDACION!$L$1047)*LIQUIDACION!$D$1045/IF(AND(LIQUIDACION!$D$1044&gt;LIQUIDACION!$B$1046,LIQUIDACION!$B$1046&gt;LIQUIDACION!$D$1043),366,365)),0)</f>
        <v>0</v>
      </c>
      <c r="AP397" s="618">
        <f>IF(AP$12=TRUE,(($O397*LIQUIDACION!$L$1047)*LIQUIDACION!$D$1045/IF(AND(LIQUIDACION!$D$1044&gt;LIQUIDACION!$B$1046,LIQUIDACION!$B$1046&gt;LIQUIDACION!$D$1043),366,365)),0)</f>
        <v>0</v>
      </c>
      <c r="AQ397" s="618">
        <f>IF(AQ$12=TRUE,(($P397*LIQUIDACION!$L$1047)*LIQUIDACION!$D$1045/IF(AND(LIQUIDACION!$D$1044&gt;LIQUIDACION!$B$1046,LIQUIDACION!$B$1046&gt;LIQUIDACION!$D$1043),366,365)),0)</f>
        <v>0</v>
      </c>
      <c r="AR397" s="618">
        <f>IF(AR$12=TRUE,(($Q397*LIQUIDACION!$L$1047)*LIQUIDACION!$D$1045/IF(AND(LIQUIDACION!$D$1044&gt;LIQUIDACION!$B$1046,LIQUIDACION!$B$1046&gt;LIQUIDACION!$D$1043),366,365)),0)</f>
        <v>0</v>
      </c>
      <c r="AS397" s="618">
        <f>IF(AS$12=TRUE,(($R397*LIQUIDACION!$L$1047)*LIQUIDACION!$D$1045/IF(AND(LIQUIDACION!$D$1044&gt;LIQUIDACION!$B$1046,LIQUIDACION!$B$1046&gt;LIQUIDACION!$D$1043),366,365)),0)</f>
        <v>0</v>
      </c>
      <c r="AT397" s="618">
        <f>IF(AT$12=TRUE,(($S397*LIQUIDACION!$L$1047)*LIQUIDACION!$D$1045/IF(AND(LIQUIDACION!$D$1044&gt;LIQUIDACION!$B$1046,LIQUIDACION!$B$1046&gt;LIQUIDACION!$D$1043),366,365)),0)</f>
        <v>0</v>
      </c>
      <c r="AU397" s="618">
        <f>IF(AU$12=TRUE,(($T397*LIQUIDACION!$L$1047)*LIQUIDACION!$D$1045/IF(AND(LIQUIDACION!$D$1044&gt;LIQUIDACION!$B$1046,LIQUIDACION!$B$1046&gt;LIQUIDACION!$D$1043),366,365)),0)</f>
        <v>0</v>
      </c>
      <c r="AV397" s="618">
        <f>IF(AV$12=TRUE,(($U397*LIQUIDACION!$L$1047)*LIQUIDACION!$D$1045/IF(AND(LIQUIDACION!$D$1044&gt;LIQUIDACION!$B$1046,LIQUIDACION!$B$1046&gt;LIQUIDACION!$D$1043),366,365)),0)</f>
        <v>0</v>
      </c>
      <c r="AW397" s="618">
        <f>IF(AW$12=TRUE,(($V397*LIQUIDACION!$L$1047)*LIQUIDACION!$D$1045/IF(AND(LIQUIDACION!$D$1044&gt;LIQUIDACION!$B$1046,LIQUIDACION!$B$1046&gt;LIQUIDACION!$D$1043),366,365)),0)</f>
        <v>0</v>
      </c>
      <c r="AX397" s="618">
        <f>IF(AX$12=TRUE,(($W397*LIQUIDACION!$L$1047)*LIQUIDACION!$D$1045/IF(AND(LIQUIDACION!$D$1044&gt;LIQUIDACION!$B$1046,LIQUIDACION!$B$1046&gt;LIQUIDACION!$D$1043),366,365)),0)</f>
        <v>0</v>
      </c>
    </row>
    <row r="398" spans="2:50" x14ac:dyDescent="0.25">
      <c r="B398" s="123">
        <v>386</v>
      </c>
      <c r="C398" s="125"/>
      <c r="D398" s="170"/>
      <c r="E398" s="170"/>
      <c r="F398" s="170"/>
      <c r="G398" s="170">
        <f t="shared" ref="G398:G461" si="29">IF($G$10&gt;0,$D398*$G$10,)</f>
        <v>0</v>
      </c>
      <c r="H398" s="170">
        <f t="shared" ref="H398:H461" si="30">IF($H$10&gt;0,$D398*$H$10,)</f>
        <v>0</v>
      </c>
      <c r="I398" s="170"/>
      <c r="J398" s="170"/>
      <c r="K398" s="170"/>
      <c r="L398" s="170"/>
      <c r="M398" s="170"/>
      <c r="N398" s="170"/>
      <c r="O398" s="170"/>
      <c r="P398" s="170"/>
      <c r="Q398" s="170"/>
      <c r="R398" s="170"/>
      <c r="S398" s="170"/>
      <c r="T398" s="170"/>
      <c r="U398" s="170"/>
      <c r="V398" s="170"/>
      <c r="W398" s="170"/>
      <c r="X398" s="170"/>
      <c r="Y398" s="170"/>
      <c r="Z398" s="170"/>
      <c r="AA398" s="170"/>
      <c r="AB398" s="415">
        <f t="shared" ref="AB398:AB461" si="31">SUM(AE398:AX398)</f>
        <v>0</v>
      </c>
      <c r="AC398" s="415">
        <f t="shared" ref="AC398:AC461" si="32">SUM(D398:AA398)</f>
        <v>0</v>
      </c>
      <c r="AE398" s="618">
        <f>IF(AE$12=TRUE,(($D398*LIQUIDACION!$L$1046)*LIQUIDACION!$D$1045/IF(AND(LIQUIDACION!$D$1044&gt;LIQUIDACION!$B$1046,LIQUIDACION!$B$1046&gt;LIQUIDACION!$D$1043),366,365)),0)</f>
        <v>0</v>
      </c>
      <c r="AF398" s="618">
        <f>IF(AF$12=TRUE,(($E398*LIQUIDACION!$L$1046)*LIQUIDACION!$D$1045/IF(AND(LIQUIDACION!$D$1044&gt;LIQUIDACION!$B$1046,LIQUIDACION!$B$1046&gt;LIQUIDACION!$D$1043),366,365)),0)</f>
        <v>0</v>
      </c>
      <c r="AG398" s="618">
        <f>IF(AG$12=TRUE,(($F398*LIQUIDACION!$L$1046)*LIQUIDACION!$D$1045/IF(AND(LIQUIDACION!$D$1044&gt;LIQUIDACION!$B$1046,LIQUIDACION!$B$1046&gt;LIQUIDACION!$D$1043),366,365)),0)</f>
        <v>0</v>
      </c>
      <c r="AH398" s="618">
        <f>IF(AH$12=TRUE,(($G398*LIQUIDACION!$L$1046)*LIQUIDACION!$D$1045/IF(AND(LIQUIDACION!$D$1044&gt;LIQUIDACION!$B$1046,LIQUIDACION!$B$1046&gt;LIQUIDACION!$D$1043),366,365)),0)</f>
        <v>0</v>
      </c>
      <c r="AI398" s="618">
        <f>IF(AI$12=TRUE,(($H398*LIQUIDACION!$L$1047)*LIQUIDACION!$D$1045/IF(AND(LIQUIDACION!$D$1044&gt;LIQUIDACION!$B$1046,LIQUIDACION!$B$1046&gt;LIQUIDACION!$D$1043),366,365)),0)</f>
        <v>0</v>
      </c>
      <c r="AJ398" s="618">
        <f>IF(AJ$12=TRUE,(($I398*LIQUIDACION!$L$1047)*LIQUIDACION!$D$1045/IF(AND(LIQUIDACION!$D$1044&gt;LIQUIDACION!$B$1046,LIQUIDACION!$B$1046&gt;LIQUIDACION!$D$1043),366,365)),0)</f>
        <v>0</v>
      </c>
      <c r="AK398" s="618">
        <f>IF(AK$12=TRUE,(($J398*LIQUIDACION!$L$1047)*LIQUIDACION!$D$1045/IF(AND(LIQUIDACION!$D$1044&gt;LIQUIDACION!$B$1046,LIQUIDACION!$B$1046&gt;LIQUIDACION!$D$1043),366,365)),0)</f>
        <v>0</v>
      </c>
      <c r="AL398" s="618">
        <f>IF(AL$12=TRUE,(($K398*LIQUIDACION!$L$1047)*LIQUIDACION!$D$1045/IF(AND(LIQUIDACION!$D$1044&gt;LIQUIDACION!$B$1046,LIQUIDACION!$B$1046&gt;LIQUIDACION!$D$1043),366,365)),0)</f>
        <v>0</v>
      </c>
      <c r="AM398" s="618">
        <f>IF(AM$12=TRUE,(($L398*LIQUIDACION!$L$1047)*LIQUIDACION!$D$1045/IF(AND(LIQUIDACION!$D$1044&gt;LIQUIDACION!$B$1046,LIQUIDACION!$B$1046&gt;LIQUIDACION!$D$1043),366,365)),0)</f>
        <v>0</v>
      </c>
      <c r="AN398" s="618">
        <f>IF(AN$12=TRUE,(($M398*LIQUIDACION!$L$1047)*LIQUIDACION!$D$1045/IF(AND(LIQUIDACION!$D$1044&gt;LIQUIDACION!$B$1046,LIQUIDACION!$B$1046&gt;LIQUIDACION!$D$1043),366,365)),0)</f>
        <v>0</v>
      </c>
      <c r="AO398" s="618">
        <f>IF(AO$12=TRUE,(($N398*LIQUIDACION!$L$1047)*LIQUIDACION!$D$1045/IF(AND(LIQUIDACION!$D$1044&gt;LIQUIDACION!$B$1046,LIQUIDACION!$B$1046&gt;LIQUIDACION!$D$1043),366,365)),0)</f>
        <v>0</v>
      </c>
      <c r="AP398" s="618">
        <f>IF(AP$12=TRUE,(($O398*LIQUIDACION!$L$1047)*LIQUIDACION!$D$1045/IF(AND(LIQUIDACION!$D$1044&gt;LIQUIDACION!$B$1046,LIQUIDACION!$B$1046&gt;LIQUIDACION!$D$1043),366,365)),0)</f>
        <v>0</v>
      </c>
      <c r="AQ398" s="618">
        <f>IF(AQ$12=TRUE,(($P398*LIQUIDACION!$L$1047)*LIQUIDACION!$D$1045/IF(AND(LIQUIDACION!$D$1044&gt;LIQUIDACION!$B$1046,LIQUIDACION!$B$1046&gt;LIQUIDACION!$D$1043),366,365)),0)</f>
        <v>0</v>
      </c>
      <c r="AR398" s="618">
        <f>IF(AR$12=TRUE,(($Q398*LIQUIDACION!$L$1047)*LIQUIDACION!$D$1045/IF(AND(LIQUIDACION!$D$1044&gt;LIQUIDACION!$B$1046,LIQUIDACION!$B$1046&gt;LIQUIDACION!$D$1043),366,365)),0)</f>
        <v>0</v>
      </c>
      <c r="AS398" s="618">
        <f>IF(AS$12=TRUE,(($R398*LIQUIDACION!$L$1047)*LIQUIDACION!$D$1045/IF(AND(LIQUIDACION!$D$1044&gt;LIQUIDACION!$B$1046,LIQUIDACION!$B$1046&gt;LIQUIDACION!$D$1043),366,365)),0)</f>
        <v>0</v>
      </c>
      <c r="AT398" s="618">
        <f>IF(AT$12=TRUE,(($S398*LIQUIDACION!$L$1047)*LIQUIDACION!$D$1045/IF(AND(LIQUIDACION!$D$1044&gt;LIQUIDACION!$B$1046,LIQUIDACION!$B$1046&gt;LIQUIDACION!$D$1043),366,365)),0)</f>
        <v>0</v>
      </c>
      <c r="AU398" s="618">
        <f>IF(AU$12=TRUE,(($T398*LIQUIDACION!$L$1047)*LIQUIDACION!$D$1045/IF(AND(LIQUIDACION!$D$1044&gt;LIQUIDACION!$B$1046,LIQUIDACION!$B$1046&gt;LIQUIDACION!$D$1043),366,365)),0)</f>
        <v>0</v>
      </c>
      <c r="AV398" s="618">
        <f>IF(AV$12=TRUE,(($U398*LIQUIDACION!$L$1047)*LIQUIDACION!$D$1045/IF(AND(LIQUIDACION!$D$1044&gt;LIQUIDACION!$B$1046,LIQUIDACION!$B$1046&gt;LIQUIDACION!$D$1043),366,365)),0)</f>
        <v>0</v>
      </c>
      <c r="AW398" s="618">
        <f>IF(AW$12=TRUE,(($V398*LIQUIDACION!$L$1047)*LIQUIDACION!$D$1045/IF(AND(LIQUIDACION!$D$1044&gt;LIQUIDACION!$B$1046,LIQUIDACION!$B$1046&gt;LIQUIDACION!$D$1043),366,365)),0)</f>
        <v>0</v>
      </c>
      <c r="AX398" s="618">
        <f>IF(AX$12=TRUE,(($W398*LIQUIDACION!$L$1047)*LIQUIDACION!$D$1045/IF(AND(LIQUIDACION!$D$1044&gt;LIQUIDACION!$B$1046,LIQUIDACION!$B$1046&gt;LIQUIDACION!$D$1043),366,365)),0)</f>
        <v>0</v>
      </c>
    </row>
    <row r="399" spans="2:50" x14ac:dyDescent="0.25">
      <c r="B399" s="121">
        <v>387</v>
      </c>
      <c r="C399" s="125"/>
      <c r="D399" s="170"/>
      <c r="E399" s="170"/>
      <c r="F399" s="170"/>
      <c r="G399" s="170">
        <f t="shared" si="29"/>
        <v>0</v>
      </c>
      <c r="H399" s="170">
        <f t="shared" si="30"/>
        <v>0</v>
      </c>
      <c r="I399" s="170"/>
      <c r="J399" s="170"/>
      <c r="K399" s="170"/>
      <c r="L399" s="170"/>
      <c r="M399" s="170"/>
      <c r="N399" s="170"/>
      <c r="O399" s="170"/>
      <c r="P399" s="170"/>
      <c r="Q399" s="170"/>
      <c r="R399" s="170"/>
      <c r="S399" s="170"/>
      <c r="T399" s="170"/>
      <c r="U399" s="170"/>
      <c r="V399" s="170"/>
      <c r="W399" s="170"/>
      <c r="X399" s="170"/>
      <c r="Y399" s="170"/>
      <c r="Z399" s="170"/>
      <c r="AA399" s="170"/>
      <c r="AB399" s="415">
        <f t="shared" si="31"/>
        <v>0</v>
      </c>
      <c r="AC399" s="415">
        <f t="shared" si="32"/>
        <v>0</v>
      </c>
      <c r="AE399" s="618">
        <f>IF(AE$12=TRUE,(($D399*LIQUIDACION!$L$1046)*LIQUIDACION!$D$1045/IF(AND(LIQUIDACION!$D$1044&gt;LIQUIDACION!$B$1046,LIQUIDACION!$B$1046&gt;LIQUIDACION!$D$1043),366,365)),0)</f>
        <v>0</v>
      </c>
      <c r="AF399" s="618">
        <f>IF(AF$12=TRUE,(($E399*LIQUIDACION!$L$1046)*LIQUIDACION!$D$1045/IF(AND(LIQUIDACION!$D$1044&gt;LIQUIDACION!$B$1046,LIQUIDACION!$B$1046&gt;LIQUIDACION!$D$1043),366,365)),0)</f>
        <v>0</v>
      </c>
      <c r="AG399" s="618">
        <f>IF(AG$12=TRUE,(($F399*LIQUIDACION!$L$1046)*LIQUIDACION!$D$1045/IF(AND(LIQUIDACION!$D$1044&gt;LIQUIDACION!$B$1046,LIQUIDACION!$B$1046&gt;LIQUIDACION!$D$1043),366,365)),0)</f>
        <v>0</v>
      </c>
      <c r="AH399" s="618">
        <f>IF(AH$12=TRUE,(($G399*LIQUIDACION!$L$1046)*LIQUIDACION!$D$1045/IF(AND(LIQUIDACION!$D$1044&gt;LIQUIDACION!$B$1046,LIQUIDACION!$B$1046&gt;LIQUIDACION!$D$1043),366,365)),0)</f>
        <v>0</v>
      </c>
      <c r="AI399" s="618">
        <f>IF(AI$12=TRUE,(($H399*LIQUIDACION!$L$1047)*LIQUIDACION!$D$1045/IF(AND(LIQUIDACION!$D$1044&gt;LIQUIDACION!$B$1046,LIQUIDACION!$B$1046&gt;LIQUIDACION!$D$1043),366,365)),0)</f>
        <v>0</v>
      </c>
      <c r="AJ399" s="618">
        <f>IF(AJ$12=TRUE,(($I399*LIQUIDACION!$L$1047)*LIQUIDACION!$D$1045/IF(AND(LIQUIDACION!$D$1044&gt;LIQUIDACION!$B$1046,LIQUIDACION!$B$1046&gt;LIQUIDACION!$D$1043),366,365)),0)</f>
        <v>0</v>
      </c>
      <c r="AK399" s="618">
        <f>IF(AK$12=TRUE,(($J399*LIQUIDACION!$L$1047)*LIQUIDACION!$D$1045/IF(AND(LIQUIDACION!$D$1044&gt;LIQUIDACION!$B$1046,LIQUIDACION!$B$1046&gt;LIQUIDACION!$D$1043),366,365)),0)</f>
        <v>0</v>
      </c>
      <c r="AL399" s="618">
        <f>IF(AL$12=TRUE,(($K399*LIQUIDACION!$L$1047)*LIQUIDACION!$D$1045/IF(AND(LIQUIDACION!$D$1044&gt;LIQUIDACION!$B$1046,LIQUIDACION!$B$1046&gt;LIQUIDACION!$D$1043),366,365)),0)</f>
        <v>0</v>
      </c>
      <c r="AM399" s="618">
        <f>IF(AM$12=TRUE,(($L399*LIQUIDACION!$L$1047)*LIQUIDACION!$D$1045/IF(AND(LIQUIDACION!$D$1044&gt;LIQUIDACION!$B$1046,LIQUIDACION!$B$1046&gt;LIQUIDACION!$D$1043),366,365)),0)</f>
        <v>0</v>
      </c>
      <c r="AN399" s="618">
        <f>IF(AN$12=TRUE,(($M399*LIQUIDACION!$L$1047)*LIQUIDACION!$D$1045/IF(AND(LIQUIDACION!$D$1044&gt;LIQUIDACION!$B$1046,LIQUIDACION!$B$1046&gt;LIQUIDACION!$D$1043),366,365)),0)</f>
        <v>0</v>
      </c>
      <c r="AO399" s="618">
        <f>IF(AO$12=TRUE,(($N399*LIQUIDACION!$L$1047)*LIQUIDACION!$D$1045/IF(AND(LIQUIDACION!$D$1044&gt;LIQUIDACION!$B$1046,LIQUIDACION!$B$1046&gt;LIQUIDACION!$D$1043),366,365)),0)</f>
        <v>0</v>
      </c>
      <c r="AP399" s="618">
        <f>IF(AP$12=TRUE,(($O399*LIQUIDACION!$L$1047)*LIQUIDACION!$D$1045/IF(AND(LIQUIDACION!$D$1044&gt;LIQUIDACION!$B$1046,LIQUIDACION!$B$1046&gt;LIQUIDACION!$D$1043),366,365)),0)</f>
        <v>0</v>
      </c>
      <c r="AQ399" s="618">
        <f>IF(AQ$12=TRUE,(($P399*LIQUIDACION!$L$1047)*LIQUIDACION!$D$1045/IF(AND(LIQUIDACION!$D$1044&gt;LIQUIDACION!$B$1046,LIQUIDACION!$B$1046&gt;LIQUIDACION!$D$1043),366,365)),0)</f>
        <v>0</v>
      </c>
      <c r="AR399" s="618">
        <f>IF(AR$12=TRUE,(($Q399*LIQUIDACION!$L$1047)*LIQUIDACION!$D$1045/IF(AND(LIQUIDACION!$D$1044&gt;LIQUIDACION!$B$1046,LIQUIDACION!$B$1046&gt;LIQUIDACION!$D$1043),366,365)),0)</f>
        <v>0</v>
      </c>
      <c r="AS399" s="618">
        <f>IF(AS$12=TRUE,(($R399*LIQUIDACION!$L$1047)*LIQUIDACION!$D$1045/IF(AND(LIQUIDACION!$D$1044&gt;LIQUIDACION!$B$1046,LIQUIDACION!$B$1046&gt;LIQUIDACION!$D$1043),366,365)),0)</f>
        <v>0</v>
      </c>
      <c r="AT399" s="618">
        <f>IF(AT$12=TRUE,(($S399*LIQUIDACION!$L$1047)*LIQUIDACION!$D$1045/IF(AND(LIQUIDACION!$D$1044&gt;LIQUIDACION!$B$1046,LIQUIDACION!$B$1046&gt;LIQUIDACION!$D$1043),366,365)),0)</f>
        <v>0</v>
      </c>
      <c r="AU399" s="618">
        <f>IF(AU$12=TRUE,(($T399*LIQUIDACION!$L$1047)*LIQUIDACION!$D$1045/IF(AND(LIQUIDACION!$D$1044&gt;LIQUIDACION!$B$1046,LIQUIDACION!$B$1046&gt;LIQUIDACION!$D$1043),366,365)),0)</f>
        <v>0</v>
      </c>
      <c r="AV399" s="618">
        <f>IF(AV$12=TRUE,(($U399*LIQUIDACION!$L$1047)*LIQUIDACION!$D$1045/IF(AND(LIQUIDACION!$D$1044&gt;LIQUIDACION!$B$1046,LIQUIDACION!$B$1046&gt;LIQUIDACION!$D$1043),366,365)),0)</f>
        <v>0</v>
      </c>
      <c r="AW399" s="618">
        <f>IF(AW$12=TRUE,(($V399*LIQUIDACION!$L$1047)*LIQUIDACION!$D$1045/IF(AND(LIQUIDACION!$D$1044&gt;LIQUIDACION!$B$1046,LIQUIDACION!$B$1046&gt;LIQUIDACION!$D$1043),366,365)),0)</f>
        <v>0</v>
      </c>
      <c r="AX399" s="618">
        <f>IF(AX$12=TRUE,(($W399*LIQUIDACION!$L$1047)*LIQUIDACION!$D$1045/IF(AND(LIQUIDACION!$D$1044&gt;LIQUIDACION!$B$1046,LIQUIDACION!$B$1046&gt;LIQUIDACION!$D$1043),366,365)),0)</f>
        <v>0</v>
      </c>
    </row>
    <row r="400" spans="2:50" x14ac:dyDescent="0.25">
      <c r="B400" s="123">
        <v>388</v>
      </c>
      <c r="C400" s="125"/>
      <c r="D400" s="170"/>
      <c r="E400" s="170"/>
      <c r="F400" s="170"/>
      <c r="G400" s="170">
        <f t="shared" si="29"/>
        <v>0</v>
      </c>
      <c r="H400" s="170">
        <f t="shared" si="30"/>
        <v>0</v>
      </c>
      <c r="I400" s="170"/>
      <c r="J400" s="170"/>
      <c r="K400" s="170"/>
      <c r="L400" s="170"/>
      <c r="M400" s="170"/>
      <c r="N400" s="170"/>
      <c r="O400" s="170"/>
      <c r="P400" s="170"/>
      <c r="Q400" s="170"/>
      <c r="R400" s="170"/>
      <c r="S400" s="170"/>
      <c r="T400" s="170"/>
      <c r="U400" s="170"/>
      <c r="V400" s="170"/>
      <c r="W400" s="170"/>
      <c r="X400" s="170"/>
      <c r="Y400" s="170"/>
      <c r="Z400" s="170"/>
      <c r="AA400" s="170"/>
      <c r="AB400" s="415">
        <f t="shared" si="31"/>
        <v>0</v>
      </c>
      <c r="AC400" s="415">
        <f t="shared" si="32"/>
        <v>0</v>
      </c>
      <c r="AE400" s="618">
        <f>IF(AE$12=TRUE,(($D400*LIQUIDACION!$L$1046)*LIQUIDACION!$D$1045/IF(AND(LIQUIDACION!$D$1044&gt;LIQUIDACION!$B$1046,LIQUIDACION!$B$1046&gt;LIQUIDACION!$D$1043),366,365)),0)</f>
        <v>0</v>
      </c>
      <c r="AF400" s="618">
        <f>IF(AF$12=TRUE,(($E400*LIQUIDACION!$L$1046)*LIQUIDACION!$D$1045/IF(AND(LIQUIDACION!$D$1044&gt;LIQUIDACION!$B$1046,LIQUIDACION!$B$1046&gt;LIQUIDACION!$D$1043),366,365)),0)</f>
        <v>0</v>
      </c>
      <c r="AG400" s="618">
        <f>IF(AG$12=TRUE,(($F400*LIQUIDACION!$L$1046)*LIQUIDACION!$D$1045/IF(AND(LIQUIDACION!$D$1044&gt;LIQUIDACION!$B$1046,LIQUIDACION!$B$1046&gt;LIQUIDACION!$D$1043),366,365)),0)</f>
        <v>0</v>
      </c>
      <c r="AH400" s="618">
        <f>IF(AH$12=TRUE,(($G400*LIQUIDACION!$L$1046)*LIQUIDACION!$D$1045/IF(AND(LIQUIDACION!$D$1044&gt;LIQUIDACION!$B$1046,LIQUIDACION!$B$1046&gt;LIQUIDACION!$D$1043),366,365)),0)</f>
        <v>0</v>
      </c>
      <c r="AI400" s="618">
        <f>IF(AI$12=TRUE,(($H400*LIQUIDACION!$L$1047)*LIQUIDACION!$D$1045/IF(AND(LIQUIDACION!$D$1044&gt;LIQUIDACION!$B$1046,LIQUIDACION!$B$1046&gt;LIQUIDACION!$D$1043),366,365)),0)</f>
        <v>0</v>
      </c>
      <c r="AJ400" s="618">
        <f>IF(AJ$12=TRUE,(($I400*LIQUIDACION!$L$1047)*LIQUIDACION!$D$1045/IF(AND(LIQUIDACION!$D$1044&gt;LIQUIDACION!$B$1046,LIQUIDACION!$B$1046&gt;LIQUIDACION!$D$1043),366,365)),0)</f>
        <v>0</v>
      </c>
      <c r="AK400" s="618">
        <f>IF(AK$12=TRUE,(($J400*LIQUIDACION!$L$1047)*LIQUIDACION!$D$1045/IF(AND(LIQUIDACION!$D$1044&gt;LIQUIDACION!$B$1046,LIQUIDACION!$B$1046&gt;LIQUIDACION!$D$1043),366,365)),0)</f>
        <v>0</v>
      </c>
      <c r="AL400" s="618">
        <f>IF(AL$12=TRUE,(($K400*LIQUIDACION!$L$1047)*LIQUIDACION!$D$1045/IF(AND(LIQUIDACION!$D$1044&gt;LIQUIDACION!$B$1046,LIQUIDACION!$B$1046&gt;LIQUIDACION!$D$1043),366,365)),0)</f>
        <v>0</v>
      </c>
      <c r="AM400" s="618">
        <f>IF(AM$12=TRUE,(($L400*LIQUIDACION!$L$1047)*LIQUIDACION!$D$1045/IF(AND(LIQUIDACION!$D$1044&gt;LIQUIDACION!$B$1046,LIQUIDACION!$B$1046&gt;LIQUIDACION!$D$1043),366,365)),0)</f>
        <v>0</v>
      </c>
      <c r="AN400" s="618">
        <f>IF(AN$12=TRUE,(($M400*LIQUIDACION!$L$1047)*LIQUIDACION!$D$1045/IF(AND(LIQUIDACION!$D$1044&gt;LIQUIDACION!$B$1046,LIQUIDACION!$B$1046&gt;LIQUIDACION!$D$1043),366,365)),0)</f>
        <v>0</v>
      </c>
      <c r="AO400" s="618">
        <f>IF(AO$12=TRUE,(($N400*LIQUIDACION!$L$1047)*LIQUIDACION!$D$1045/IF(AND(LIQUIDACION!$D$1044&gt;LIQUIDACION!$B$1046,LIQUIDACION!$B$1046&gt;LIQUIDACION!$D$1043),366,365)),0)</f>
        <v>0</v>
      </c>
      <c r="AP400" s="618">
        <f>IF(AP$12=TRUE,(($O400*LIQUIDACION!$L$1047)*LIQUIDACION!$D$1045/IF(AND(LIQUIDACION!$D$1044&gt;LIQUIDACION!$B$1046,LIQUIDACION!$B$1046&gt;LIQUIDACION!$D$1043),366,365)),0)</f>
        <v>0</v>
      </c>
      <c r="AQ400" s="618">
        <f>IF(AQ$12=TRUE,(($P400*LIQUIDACION!$L$1047)*LIQUIDACION!$D$1045/IF(AND(LIQUIDACION!$D$1044&gt;LIQUIDACION!$B$1046,LIQUIDACION!$B$1046&gt;LIQUIDACION!$D$1043),366,365)),0)</f>
        <v>0</v>
      </c>
      <c r="AR400" s="618">
        <f>IF(AR$12=TRUE,(($Q400*LIQUIDACION!$L$1047)*LIQUIDACION!$D$1045/IF(AND(LIQUIDACION!$D$1044&gt;LIQUIDACION!$B$1046,LIQUIDACION!$B$1046&gt;LIQUIDACION!$D$1043),366,365)),0)</f>
        <v>0</v>
      </c>
      <c r="AS400" s="618">
        <f>IF(AS$12=TRUE,(($R400*LIQUIDACION!$L$1047)*LIQUIDACION!$D$1045/IF(AND(LIQUIDACION!$D$1044&gt;LIQUIDACION!$B$1046,LIQUIDACION!$B$1046&gt;LIQUIDACION!$D$1043),366,365)),0)</f>
        <v>0</v>
      </c>
      <c r="AT400" s="618">
        <f>IF(AT$12=TRUE,(($S400*LIQUIDACION!$L$1047)*LIQUIDACION!$D$1045/IF(AND(LIQUIDACION!$D$1044&gt;LIQUIDACION!$B$1046,LIQUIDACION!$B$1046&gt;LIQUIDACION!$D$1043),366,365)),0)</f>
        <v>0</v>
      </c>
      <c r="AU400" s="618">
        <f>IF(AU$12=TRUE,(($T400*LIQUIDACION!$L$1047)*LIQUIDACION!$D$1045/IF(AND(LIQUIDACION!$D$1044&gt;LIQUIDACION!$B$1046,LIQUIDACION!$B$1046&gt;LIQUIDACION!$D$1043),366,365)),0)</f>
        <v>0</v>
      </c>
      <c r="AV400" s="618">
        <f>IF(AV$12=TRUE,(($U400*LIQUIDACION!$L$1047)*LIQUIDACION!$D$1045/IF(AND(LIQUIDACION!$D$1044&gt;LIQUIDACION!$B$1046,LIQUIDACION!$B$1046&gt;LIQUIDACION!$D$1043),366,365)),0)</f>
        <v>0</v>
      </c>
      <c r="AW400" s="618">
        <f>IF(AW$12=TRUE,(($V400*LIQUIDACION!$L$1047)*LIQUIDACION!$D$1045/IF(AND(LIQUIDACION!$D$1044&gt;LIQUIDACION!$B$1046,LIQUIDACION!$B$1046&gt;LIQUIDACION!$D$1043),366,365)),0)</f>
        <v>0</v>
      </c>
      <c r="AX400" s="618">
        <f>IF(AX$12=TRUE,(($W400*LIQUIDACION!$L$1047)*LIQUIDACION!$D$1045/IF(AND(LIQUIDACION!$D$1044&gt;LIQUIDACION!$B$1046,LIQUIDACION!$B$1046&gt;LIQUIDACION!$D$1043),366,365)),0)</f>
        <v>0</v>
      </c>
    </row>
    <row r="401" spans="2:50" x14ac:dyDescent="0.25">
      <c r="B401" s="121">
        <v>389</v>
      </c>
      <c r="C401" s="125"/>
      <c r="D401" s="170"/>
      <c r="E401" s="170"/>
      <c r="F401" s="170"/>
      <c r="G401" s="170">
        <f t="shared" si="29"/>
        <v>0</v>
      </c>
      <c r="H401" s="170">
        <f t="shared" si="30"/>
        <v>0</v>
      </c>
      <c r="I401" s="170"/>
      <c r="J401" s="170"/>
      <c r="K401" s="170"/>
      <c r="L401" s="170"/>
      <c r="M401" s="170"/>
      <c r="N401" s="170"/>
      <c r="O401" s="170"/>
      <c r="P401" s="170"/>
      <c r="Q401" s="170"/>
      <c r="R401" s="170"/>
      <c r="S401" s="170"/>
      <c r="T401" s="170"/>
      <c r="U401" s="170"/>
      <c r="V401" s="170"/>
      <c r="W401" s="170"/>
      <c r="X401" s="170"/>
      <c r="Y401" s="170"/>
      <c r="Z401" s="170"/>
      <c r="AA401" s="170"/>
      <c r="AB401" s="415">
        <f t="shared" si="31"/>
        <v>0</v>
      </c>
      <c r="AC401" s="415">
        <f t="shared" si="32"/>
        <v>0</v>
      </c>
      <c r="AE401" s="618">
        <f>IF(AE$12=TRUE,(($D401*LIQUIDACION!$L$1046)*LIQUIDACION!$D$1045/IF(AND(LIQUIDACION!$D$1044&gt;LIQUIDACION!$B$1046,LIQUIDACION!$B$1046&gt;LIQUIDACION!$D$1043),366,365)),0)</f>
        <v>0</v>
      </c>
      <c r="AF401" s="618">
        <f>IF(AF$12=TRUE,(($E401*LIQUIDACION!$L$1046)*LIQUIDACION!$D$1045/IF(AND(LIQUIDACION!$D$1044&gt;LIQUIDACION!$B$1046,LIQUIDACION!$B$1046&gt;LIQUIDACION!$D$1043),366,365)),0)</f>
        <v>0</v>
      </c>
      <c r="AG401" s="618">
        <f>IF(AG$12=TRUE,(($F401*LIQUIDACION!$L$1046)*LIQUIDACION!$D$1045/IF(AND(LIQUIDACION!$D$1044&gt;LIQUIDACION!$B$1046,LIQUIDACION!$B$1046&gt;LIQUIDACION!$D$1043),366,365)),0)</f>
        <v>0</v>
      </c>
      <c r="AH401" s="618">
        <f>IF(AH$12=TRUE,(($G401*LIQUIDACION!$L$1046)*LIQUIDACION!$D$1045/IF(AND(LIQUIDACION!$D$1044&gt;LIQUIDACION!$B$1046,LIQUIDACION!$B$1046&gt;LIQUIDACION!$D$1043),366,365)),0)</f>
        <v>0</v>
      </c>
      <c r="AI401" s="618">
        <f>IF(AI$12=TRUE,(($H401*LIQUIDACION!$L$1047)*LIQUIDACION!$D$1045/IF(AND(LIQUIDACION!$D$1044&gt;LIQUIDACION!$B$1046,LIQUIDACION!$B$1046&gt;LIQUIDACION!$D$1043),366,365)),0)</f>
        <v>0</v>
      </c>
      <c r="AJ401" s="618">
        <f>IF(AJ$12=TRUE,(($I401*LIQUIDACION!$L$1047)*LIQUIDACION!$D$1045/IF(AND(LIQUIDACION!$D$1044&gt;LIQUIDACION!$B$1046,LIQUIDACION!$B$1046&gt;LIQUIDACION!$D$1043),366,365)),0)</f>
        <v>0</v>
      </c>
      <c r="AK401" s="618">
        <f>IF(AK$12=TRUE,(($J401*LIQUIDACION!$L$1047)*LIQUIDACION!$D$1045/IF(AND(LIQUIDACION!$D$1044&gt;LIQUIDACION!$B$1046,LIQUIDACION!$B$1046&gt;LIQUIDACION!$D$1043),366,365)),0)</f>
        <v>0</v>
      </c>
      <c r="AL401" s="618">
        <f>IF(AL$12=TRUE,(($K401*LIQUIDACION!$L$1047)*LIQUIDACION!$D$1045/IF(AND(LIQUIDACION!$D$1044&gt;LIQUIDACION!$B$1046,LIQUIDACION!$B$1046&gt;LIQUIDACION!$D$1043),366,365)),0)</f>
        <v>0</v>
      </c>
      <c r="AM401" s="618">
        <f>IF(AM$12=TRUE,(($L401*LIQUIDACION!$L$1047)*LIQUIDACION!$D$1045/IF(AND(LIQUIDACION!$D$1044&gt;LIQUIDACION!$B$1046,LIQUIDACION!$B$1046&gt;LIQUIDACION!$D$1043),366,365)),0)</f>
        <v>0</v>
      </c>
      <c r="AN401" s="618">
        <f>IF(AN$12=TRUE,(($M401*LIQUIDACION!$L$1047)*LIQUIDACION!$D$1045/IF(AND(LIQUIDACION!$D$1044&gt;LIQUIDACION!$B$1046,LIQUIDACION!$B$1046&gt;LIQUIDACION!$D$1043),366,365)),0)</f>
        <v>0</v>
      </c>
      <c r="AO401" s="618">
        <f>IF(AO$12=TRUE,(($N401*LIQUIDACION!$L$1047)*LIQUIDACION!$D$1045/IF(AND(LIQUIDACION!$D$1044&gt;LIQUIDACION!$B$1046,LIQUIDACION!$B$1046&gt;LIQUIDACION!$D$1043),366,365)),0)</f>
        <v>0</v>
      </c>
      <c r="AP401" s="618">
        <f>IF(AP$12=TRUE,(($O401*LIQUIDACION!$L$1047)*LIQUIDACION!$D$1045/IF(AND(LIQUIDACION!$D$1044&gt;LIQUIDACION!$B$1046,LIQUIDACION!$B$1046&gt;LIQUIDACION!$D$1043),366,365)),0)</f>
        <v>0</v>
      </c>
      <c r="AQ401" s="618">
        <f>IF(AQ$12=TRUE,(($P401*LIQUIDACION!$L$1047)*LIQUIDACION!$D$1045/IF(AND(LIQUIDACION!$D$1044&gt;LIQUIDACION!$B$1046,LIQUIDACION!$B$1046&gt;LIQUIDACION!$D$1043),366,365)),0)</f>
        <v>0</v>
      </c>
      <c r="AR401" s="618">
        <f>IF(AR$12=TRUE,(($Q401*LIQUIDACION!$L$1047)*LIQUIDACION!$D$1045/IF(AND(LIQUIDACION!$D$1044&gt;LIQUIDACION!$B$1046,LIQUIDACION!$B$1046&gt;LIQUIDACION!$D$1043),366,365)),0)</f>
        <v>0</v>
      </c>
      <c r="AS401" s="618">
        <f>IF(AS$12=TRUE,(($R401*LIQUIDACION!$L$1047)*LIQUIDACION!$D$1045/IF(AND(LIQUIDACION!$D$1044&gt;LIQUIDACION!$B$1046,LIQUIDACION!$B$1046&gt;LIQUIDACION!$D$1043),366,365)),0)</f>
        <v>0</v>
      </c>
      <c r="AT401" s="618">
        <f>IF(AT$12=TRUE,(($S401*LIQUIDACION!$L$1047)*LIQUIDACION!$D$1045/IF(AND(LIQUIDACION!$D$1044&gt;LIQUIDACION!$B$1046,LIQUIDACION!$B$1046&gt;LIQUIDACION!$D$1043),366,365)),0)</f>
        <v>0</v>
      </c>
      <c r="AU401" s="618">
        <f>IF(AU$12=TRUE,(($T401*LIQUIDACION!$L$1047)*LIQUIDACION!$D$1045/IF(AND(LIQUIDACION!$D$1044&gt;LIQUIDACION!$B$1046,LIQUIDACION!$B$1046&gt;LIQUIDACION!$D$1043),366,365)),0)</f>
        <v>0</v>
      </c>
      <c r="AV401" s="618">
        <f>IF(AV$12=TRUE,(($U401*LIQUIDACION!$L$1047)*LIQUIDACION!$D$1045/IF(AND(LIQUIDACION!$D$1044&gt;LIQUIDACION!$B$1046,LIQUIDACION!$B$1046&gt;LIQUIDACION!$D$1043),366,365)),0)</f>
        <v>0</v>
      </c>
      <c r="AW401" s="618">
        <f>IF(AW$12=TRUE,(($V401*LIQUIDACION!$L$1047)*LIQUIDACION!$D$1045/IF(AND(LIQUIDACION!$D$1044&gt;LIQUIDACION!$B$1046,LIQUIDACION!$B$1046&gt;LIQUIDACION!$D$1043),366,365)),0)</f>
        <v>0</v>
      </c>
      <c r="AX401" s="618">
        <f>IF(AX$12=TRUE,(($W401*LIQUIDACION!$L$1047)*LIQUIDACION!$D$1045/IF(AND(LIQUIDACION!$D$1044&gt;LIQUIDACION!$B$1046,LIQUIDACION!$B$1046&gt;LIQUIDACION!$D$1043),366,365)),0)</f>
        <v>0</v>
      </c>
    </row>
    <row r="402" spans="2:50" x14ac:dyDescent="0.25">
      <c r="B402" s="123">
        <v>390</v>
      </c>
      <c r="C402" s="125"/>
      <c r="D402" s="170"/>
      <c r="E402" s="170"/>
      <c r="F402" s="170"/>
      <c r="G402" s="170">
        <f t="shared" si="29"/>
        <v>0</v>
      </c>
      <c r="H402" s="170">
        <f t="shared" si="30"/>
        <v>0</v>
      </c>
      <c r="I402" s="170"/>
      <c r="J402" s="170"/>
      <c r="K402" s="170"/>
      <c r="L402" s="170"/>
      <c r="M402" s="170"/>
      <c r="N402" s="170"/>
      <c r="O402" s="170"/>
      <c r="P402" s="170"/>
      <c r="Q402" s="170"/>
      <c r="R402" s="170"/>
      <c r="S402" s="170"/>
      <c r="T402" s="170"/>
      <c r="U402" s="170"/>
      <c r="V402" s="170"/>
      <c r="W402" s="170"/>
      <c r="X402" s="170"/>
      <c r="Y402" s="170"/>
      <c r="Z402" s="170"/>
      <c r="AA402" s="170"/>
      <c r="AB402" s="415">
        <f t="shared" si="31"/>
        <v>0</v>
      </c>
      <c r="AC402" s="415">
        <f t="shared" si="32"/>
        <v>0</v>
      </c>
      <c r="AE402" s="618">
        <f>IF(AE$12=TRUE,(($D402*LIQUIDACION!$L$1046)*LIQUIDACION!$D$1045/IF(AND(LIQUIDACION!$D$1044&gt;LIQUIDACION!$B$1046,LIQUIDACION!$B$1046&gt;LIQUIDACION!$D$1043),366,365)),0)</f>
        <v>0</v>
      </c>
      <c r="AF402" s="618">
        <f>IF(AF$12=TRUE,(($E402*LIQUIDACION!$L$1046)*LIQUIDACION!$D$1045/IF(AND(LIQUIDACION!$D$1044&gt;LIQUIDACION!$B$1046,LIQUIDACION!$B$1046&gt;LIQUIDACION!$D$1043),366,365)),0)</f>
        <v>0</v>
      </c>
      <c r="AG402" s="618">
        <f>IF(AG$12=TRUE,(($F402*LIQUIDACION!$L$1046)*LIQUIDACION!$D$1045/IF(AND(LIQUIDACION!$D$1044&gt;LIQUIDACION!$B$1046,LIQUIDACION!$B$1046&gt;LIQUIDACION!$D$1043),366,365)),0)</f>
        <v>0</v>
      </c>
      <c r="AH402" s="618">
        <f>IF(AH$12=TRUE,(($G402*LIQUIDACION!$L$1046)*LIQUIDACION!$D$1045/IF(AND(LIQUIDACION!$D$1044&gt;LIQUIDACION!$B$1046,LIQUIDACION!$B$1046&gt;LIQUIDACION!$D$1043),366,365)),0)</f>
        <v>0</v>
      </c>
      <c r="AI402" s="618">
        <f>IF(AI$12=TRUE,(($H402*LIQUIDACION!$L$1047)*LIQUIDACION!$D$1045/IF(AND(LIQUIDACION!$D$1044&gt;LIQUIDACION!$B$1046,LIQUIDACION!$B$1046&gt;LIQUIDACION!$D$1043),366,365)),0)</f>
        <v>0</v>
      </c>
      <c r="AJ402" s="618">
        <f>IF(AJ$12=TRUE,(($I402*LIQUIDACION!$L$1047)*LIQUIDACION!$D$1045/IF(AND(LIQUIDACION!$D$1044&gt;LIQUIDACION!$B$1046,LIQUIDACION!$B$1046&gt;LIQUIDACION!$D$1043),366,365)),0)</f>
        <v>0</v>
      </c>
      <c r="AK402" s="618">
        <f>IF(AK$12=TRUE,(($J402*LIQUIDACION!$L$1047)*LIQUIDACION!$D$1045/IF(AND(LIQUIDACION!$D$1044&gt;LIQUIDACION!$B$1046,LIQUIDACION!$B$1046&gt;LIQUIDACION!$D$1043),366,365)),0)</f>
        <v>0</v>
      </c>
      <c r="AL402" s="618">
        <f>IF(AL$12=TRUE,(($K402*LIQUIDACION!$L$1047)*LIQUIDACION!$D$1045/IF(AND(LIQUIDACION!$D$1044&gt;LIQUIDACION!$B$1046,LIQUIDACION!$B$1046&gt;LIQUIDACION!$D$1043),366,365)),0)</f>
        <v>0</v>
      </c>
      <c r="AM402" s="618">
        <f>IF(AM$12=TRUE,(($L402*LIQUIDACION!$L$1047)*LIQUIDACION!$D$1045/IF(AND(LIQUIDACION!$D$1044&gt;LIQUIDACION!$B$1046,LIQUIDACION!$B$1046&gt;LIQUIDACION!$D$1043),366,365)),0)</f>
        <v>0</v>
      </c>
      <c r="AN402" s="618">
        <f>IF(AN$12=TRUE,(($M402*LIQUIDACION!$L$1047)*LIQUIDACION!$D$1045/IF(AND(LIQUIDACION!$D$1044&gt;LIQUIDACION!$B$1046,LIQUIDACION!$B$1046&gt;LIQUIDACION!$D$1043),366,365)),0)</f>
        <v>0</v>
      </c>
      <c r="AO402" s="618">
        <f>IF(AO$12=TRUE,(($N402*LIQUIDACION!$L$1047)*LIQUIDACION!$D$1045/IF(AND(LIQUIDACION!$D$1044&gt;LIQUIDACION!$B$1046,LIQUIDACION!$B$1046&gt;LIQUIDACION!$D$1043),366,365)),0)</f>
        <v>0</v>
      </c>
      <c r="AP402" s="618">
        <f>IF(AP$12=TRUE,(($O402*LIQUIDACION!$L$1047)*LIQUIDACION!$D$1045/IF(AND(LIQUIDACION!$D$1044&gt;LIQUIDACION!$B$1046,LIQUIDACION!$B$1046&gt;LIQUIDACION!$D$1043),366,365)),0)</f>
        <v>0</v>
      </c>
      <c r="AQ402" s="618">
        <f>IF(AQ$12=TRUE,(($P402*LIQUIDACION!$L$1047)*LIQUIDACION!$D$1045/IF(AND(LIQUIDACION!$D$1044&gt;LIQUIDACION!$B$1046,LIQUIDACION!$B$1046&gt;LIQUIDACION!$D$1043),366,365)),0)</f>
        <v>0</v>
      </c>
      <c r="AR402" s="618">
        <f>IF(AR$12=TRUE,(($Q402*LIQUIDACION!$L$1047)*LIQUIDACION!$D$1045/IF(AND(LIQUIDACION!$D$1044&gt;LIQUIDACION!$B$1046,LIQUIDACION!$B$1046&gt;LIQUIDACION!$D$1043),366,365)),0)</f>
        <v>0</v>
      </c>
      <c r="AS402" s="618">
        <f>IF(AS$12=TRUE,(($R402*LIQUIDACION!$L$1047)*LIQUIDACION!$D$1045/IF(AND(LIQUIDACION!$D$1044&gt;LIQUIDACION!$B$1046,LIQUIDACION!$B$1046&gt;LIQUIDACION!$D$1043),366,365)),0)</f>
        <v>0</v>
      </c>
      <c r="AT402" s="618">
        <f>IF(AT$12=TRUE,(($S402*LIQUIDACION!$L$1047)*LIQUIDACION!$D$1045/IF(AND(LIQUIDACION!$D$1044&gt;LIQUIDACION!$B$1046,LIQUIDACION!$B$1046&gt;LIQUIDACION!$D$1043),366,365)),0)</f>
        <v>0</v>
      </c>
      <c r="AU402" s="618">
        <f>IF(AU$12=TRUE,(($T402*LIQUIDACION!$L$1047)*LIQUIDACION!$D$1045/IF(AND(LIQUIDACION!$D$1044&gt;LIQUIDACION!$B$1046,LIQUIDACION!$B$1046&gt;LIQUIDACION!$D$1043),366,365)),0)</f>
        <v>0</v>
      </c>
      <c r="AV402" s="618">
        <f>IF(AV$12=TRUE,(($U402*LIQUIDACION!$L$1047)*LIQUIDACION!$D$1045/IF(AND(LIQUIDACION!$D$1044&gt;LIQUIDACION!$B$1046,LIQUIDACION!$B$1046&gt;LIQUIDACION!$D$1043),366,365)),0)</f>
        <v>0</v>
      </c>
      <c r="AW402" s="618">
        <f>IF(AW$12=TRUE,(($V402*LIQUIDACION!$L$1047)*LIQUIDACION!$D$1045/IF(AND(LIQUIDACION!$D$1044&gt;LIQUIDACION!$B$1046,LIQUIDACION!$B$1046&gt;LIQUIDACION!$D$1043),366,365)),0)</f>
        <v>0</v>
      </c>
      <c r="AX402" s="618">
        <f>IF(AX$12=TRUE,(($W402*LIQUIDACION!$L$1047)*LIQUIDACION!$D$1045/IF(AND(LIQUIDACION!$D$1044&gt;LIQUIDACION!$B$1046,LIQUIDACION!$B$1046&gt;LIQUIDACION!$D$1043),366,365)),0)</f>
        <v>0</v>
      </c>
    </row>
    <row r="403" spans="2:50" x14ac:dyDescent="0.25">
      <c r="B403" s="121">
        <v>391</v>
      </c>
      <c r="C403" s="125"/>
      <c r="D403" s="170"/>
      <c r="E403" s="170"/>
      <c r="F403" s="170"/>
      <c r="G403" s="170">
        <f t="shared" si="29"/>
        <v>0</v>
      </c>
      <c r="H403" s="170">
        <f t="shared" si="30"/>
        <v>0</v>
      </c>
      <c r="I403" s="170"/>
      <c r="J403" s="170"/>
      <c r="K403" s="170"/>
      <c r="L403" s="170"/>
      <c r="M403" s="170"/>
      <c r="N403" s="170"/>
      <c r="O403" s="170"/>
      <c r="P403" s="170"/>
      <c r="Q403" s="170"/>
      <c r="R403" s="170"/>
      <c r="S403" s="170"/>
      <c r="T403" s="170"/>
      <c r="U403" s="170"/>
      <c r="V403" s="170"/>
      <c r="W403" s="170"/>
      <c r="X403" s="170"/>
      <c r="Y403" s="170"/>
      <c r="Z403" s="170"/>
      <c r="AA403" s="170"/>
      <c r="AB403" s="415">
        <f t="shared" si="31"/>
        <v>0</v>
      </c>
      <c r="AC403" s="415">
        <f t="shared" si="32"/>
        <v>0</v>
      </c>
      <c r="AE403" s="618">
        <f>IF(AE$12=TRUE,(($D403*LIQUIDACION!$L$1046)*LIQUIDACION!$D$1045/IF(AND(LIQUIDACION!$D$1044&gt;LIQUIDACION!$B$1046,LIQUIDACION!$B$1046&gt;LIQUIDACION!$D$1043),366,365)),0)</f>
        <v>0</v>
      </c>
      <c r="AF403" s="618">
        <f>IF(AF$12=TRUE,(($E403*LIQUIDACION!$L$1046)*LIQUIDACION!$D$1045/IF(AND(LIQUIDACION!$D$1044&gt;LIQUIDACION!$B$1046,LIQUIDACION!$B$1046&gt;LIQUIDACION!$D$1043),366,365)),0)</f>
        <v>0</v>
      </c>
      <c r="AG403" s="618">
        <f>IF(AG$12=TRUE,(($F403*LIQUIDACION!$L$1046)*LIQUIDACION!$D$1045/IF(AND(LIQUIDACION!$D$1044&gt;LIQUIDACION!$B$1046,LIQUIDACION!$B$1046&gt;LIQUIDACION!$D$1043),366,365)),0)</f>
        <v>0</v>
      </c>
      <c r="AH403" s="618">
        <f>IF(AH$12=TRUE,(($G403*LIQUIDACION!$L$1046)*LIQUIDACION!$D$1045/IF(AND(LIQUIDACION!$D$1044&gt;LIQUIDACION!$B$1046,LIQUIDACION!$B$1046&gt;LIQUIDACION!$D$1043),366,365)),0)</f>
        <v>0</v>
      </c>
      <c r="AI403" s="618">
        <f>IF(AI$12=TRUE,(($H403*LIQUIDACION!$L$1047)*LIQUIDACION!$D$1045/IF(AND(LIQUIDACION!$D$1044&gt;LIQUIDACION!$B$1046,LIQUIDACION!$B$1046&gt;LIQUIDACION!$D$1043),366,365)),0)</f>
        <v>0</v>
      </c>
      <c r="AJ403" s="618">
        <f>IF(AJ$12=TRUE,(($I403*LIQUIDACION!$L$1047)*LIQUIDACION!$D$1045/IF(AND(LIQUIDACION!$D$1044&gt;LIQUIDACION!$B$1046,LIQUIDACION!$B$1046&gt;LIQUIDACION!$D$1043),366,365)),0)</f>
        <v>0</v>
      </c>
      <c r="AK403" s="618">
        <f>IF(AK$12=TRUE,(($J403*LIQUIDACION!$L$1047)*LIQUIDACION!$D$1045/IF(AND(LIQUIDACION!$D$1044&gt;LIQUIDACION!$B$1046,LIQUIDACION!$B$1046&gt;LIQUIDACION!$D$1043),366,365)),0)</f>
        <v>0</v>
      </c>
      <c r="AL403" s="618">
        <f>IF(AL$12=TRUE,(($K403*LIQUIDACION!$L$1047)*LIQUIDACION!$D$1045/IF(AND(LIQUIDACION!$D$1044&gt;LIQUIDACION!$B$1046,LIQUIDACION!$B$1046&gt;LIQUIDACION!$D$1043),366,365)),0)</f>
        <v>0</v>
      </c>
      <c r="AM403" s="618">
        <f>IF(AM$12=TRUE,(($L403*LIQUIDACION!$L$1047)*LIQUIDACION!$D$1045/IF(AND(LIQUIDACION!$D$1044&gt;LIQUIDACION!$B$1046,LIQUIDACION!$B$1046&gt;LIQUIDACION!$D$1043),366,365)),0)</f>
        <v>0</v>
      </c>
      <c r="AN403" s="618">
        <f>IF(AN$12=TRUE,(($M403*LIQUIDACION!$L$1047)*LIQUIDACION!$D$1045/IF(AND(LIQUIDACION!$D$1044&gt;LIQUIDACION!$B$1046,LIQUIDACION!$B$1046&gt;LIQUIDACION!$D$1043),366,365)),0)</f>
        <v>0</v>
      </c>
      <c r="AO403" s="618">
        <f>IF(AO$12=TRUE,(($N403*LIQUIDACION!$L$1047)*LIQUIDACION!$D$1045/IF(AND(LIQUIDACION!$D$1044&gt;LIQUIDACION!$B$1046,LIQUIDACION!$B$1046&gt;LIQUIDACION!$D$1043),366,365)),0)</f>
        <v>0</v>
      </c>
      <c r="AP403" s="618">
        <f>IF(AP$12=TRUE,(($O403*LIQUIDACION!$L$1047)*LIQUIDACION!$D$1045/IF(AND(LIQUIDACION!$D$1044&gt;LIQUIDACION!$B$1046,LIQUIDACION!$B$1046&gt;LIQUIDACION!$D$1043),366,365)),0)</f>
        <v>0</v>
      </c>
      <c r="AQ403" s="618">
        <f>IF(AQ$12=TRUE,(($P403*LIQUIDACION!$L$1047)*LIQUIDACION!$D$1045/IF(AND(LIQUIDACION!$D$1044&gt;LIQUIDACION!$B$1046,LIQUIDACION!$B$1046&gt;LIQUIDACION!$D$1043),366,365)),0)</f>
        <v>0</v>
      </c>
      <c r="AR403" s="618">
        <f>IF(AR$12=TRUE,(($Q403*LIQUIDACION!$L$1047)*LIQUIDACION!$D$1045/IF(AND(LIQUIDACION!$D$1044&gt;LIQUIDACION!$B$1046,LIQUIDACION!$B$1046&gt;LIQUIDACION!$D$1043),366,365)),0)</f>
        <v>0</v>
      </c>
      <c r="AS403" s="618">
        <f>IF(AS$12=TRUE,(($R403*LIQUIDACION!$L$1047)*LIQUIDACION!$D$1045/IF(AND(LIQUIDACION!$D$1044&gt;LIQUIDACION!$B$1046,LIQUIDACION!$B$1046&gt;LIQUIDACION!$D$1043),366,365)),0)</f>
        <v>0</v>
      </c>
      <c r="AT403" s="618">
        <f>IF(AT$12=TRUE,(($S403*LIQUIDACION!$L$1047)*LIQUIDACION!$D$1045/IF(AND(LIQUIDACION!$D$1044&gt;LIQUIDACION!$B$1046,LIQUIDACION!$B$1046&gt;LIQUIDACION!$D$1043),366,365)),0)</f>
        <v>0</v>
      </c>
      <c r="AU403" s="618">
        <f>IF(AU$12=TRUE,(($T403*LIQUIDACION!$L$1047)*LIQUIDACION!$D$1045/IF(AND(LIQUIDACION!$D$1044&gt;LIQUIDACION!$B$1046,LIQUIDACION!$B$1046&gt;LIQUIDACION!$D$1043),366,365)),0)</f>
        <v>0</v>
      </c>
      <c r="AV403" s="618">
        <f>IF(AV$12=TRUE,(($U403*LIQUIDACION!$L$1047)*LIQUIDACION!$D$1045/IF(AND(LIQUIDACION!$D$1044&gt;LIQUIDACION!$B$1046,LIQUIDACION!$B$1046&gt;LIQUIDACION!$D$1043),366,365)),0)</f>
        <v>0</v>
      </c>
      <c r="AW403" s="618">
        <f>IF(AW$12=TRUE,(($V403*LIQUIDACION!$L$1047)*LIQUIDACION!$D$1045/IF(AND(LIQUIDACION!$D$1044&gt;LIQUIDACION!$B$1046,LIQUIDACION!$B$1046&gt;LIQUIDACION!$D$1043),366,365)),0)</f>
        <v>0</v>
      </c>
      <c r="AX403" s="618">
        <f>IF(AX$12=TRUE,(($W403*LIQUIDACION!$L$1047)*LIQUIDACION!$D$1045/IF(AND(LIQUIDACION!$D$1044&gt;LIQUIDACION!$B$1046,LIQUIDACION!$B$1046&gt;LIQUIDACION!$D$1043),366,365)),0)</f>
        <v>0</v>
      </c>
    </row>
    <row r="404" spans="2:50" x14ac:dyDescent="0.25">
      <c r="B404" s="123">
        <v>392</v>
      </c>
      <c r="C404" s="125"/>
      <c r="D404" s="170"/>
      <c r="E404" s="170"/>
      <c r="F404" s="170"/>
      <c r="G404" s="170">
        <f t="shared" si="29"/>
        <v>0</v>
      </c>
      <c r="H404" s="170">
        <f t="shared" si="30"/>
        <v>0</v>
      </c>
      <c r="I404" s="170"/>
      <c r="J404" s="170"/>
      <c r="K404" s="170"/>
      <c r="L404" s="170"/>
      <c r="M404" s="170"/>
      <c r="N404" s="170"/>
      <c r="O404" s="170"/>
      <c r="P404" s="170"/>
      <c r="Q404" s="170"/>
      <c r="R404" s="170"/>
      <c r="S404" s="170"/>
      <c r="T404" s="170"/>
      <c r="U404" s="170"/>
      <c r="V404" s="170"/>
      <c r="W404" s="170"/>
      <c r="X404" s="170"/>
      <c r="Y404" s="170"/>
      <c r="Z404" s="170"/>
      <c r="AA404" s="170"/>
      <c r="AB404" s="415">
        <f t="shared" si="31"/>
        <v>0</v>
      </c>
      <c r="AC404" s="415">
        <f t="shared" si="32"/>
        <v>0</v>
      </c>
      <c r="AE404" s="618">
        <f>IF(AE$12=TRUE,(($D404*LIQUIDACION!$L$1046)*LIQUIDACION!$D$1045/IF(AND(LIQUIDACION!$D$1044&gt;LIQUIDACION!$B$1046,LIQUIDACION!$B$1046&gt;LIQUIDACION!$D$1043),366,365)),0)</f>
        <v>0</v>
      </c>
      <c r="AF404" s="618">
        <f>IF(AF$12=TRUE,(($E404*LIQUIDACION!$L$1046)*LIQUIDACION!$D$1045/IF(AND(LIQUIDACION!$D$1044&gt;LIQUIDACION!$B$1046,LIQUIDACION!$B$1046&gt;LIQUIDACION!$D$1043),366,365)),0)</f>
        <v>0</v>
      </c>
      <c r="AG404" s="618">
        <f>IF(AG$12=TRUE,(($F404*LIQUIDACION!$L$1046)*LIQUIDACION!$D$1045/IF(AND(LIQUIDACION!$D$1044&gt;LIQUIDACION!$B$1046,LIQUIDACION!$B$1046&gt;LIQUIDACION!$D$1043),366,365)),0)</f>
        <v>0</v>
      </c>
      <c r="AH404" s="618">
        <f>IF(AH$12=TRUE,(($G404*LIQUIDACION!$L$1046)*LIQUIDACION!$D$1045/IF(AND(LIQUIDACION!$D$1044&gt;LIQUIDACION!$B$1046,LIQUIDACION!$B$1046&gt;LIQUIDACION!$D$1043),366,365)),0)</f>
        <v>0</v>
      </c>
      <c r="AI404" s="618">
        <f>IF(AI$12=TRUE,(($H404*LIQUIDACION!$L$1047)*LIQUIDACION!$D$1045/IF(AND(LIQUIDACION!$D$1044&gt;LIQUIDACION!$B$1046,LIQUIDACION!$B$1046&gt;LIQUIDACION!$D$1043),366,365)),0)</f>
        <v>0</v>
      </c>
      <c r="AJ404" s="618">
        <f>IF(AJ$12=TRUE,(($I404*LIQUIDACION!$L$1047)*LIQUIDACION!$D$1045/IF(AND(LIQUIDACION!$D$1044&gt;LIQUIDACION!$B$1046,LIQUIDACION!$B$1046&gt;LIQUIDACION!$D$1043),366,365)),0)</f>
        <v>0</v>
      </c>
      <c r="AK404" s="618">
        <f>IF(AK$12=TRUE,(($J404*LIQUIDACION!$L$1047)*LIQUIDACION!$D$1045/IF(AND(LIQUIDACION!$D$1044&gt;LIQUIDACION!$B$1046,LIQUIDACION!$B$1046&gt;LIQUIDACION!$D$1043),366,365)),0)</f>
        <v>0</v>
      </c>
      <c r="AL404" s="618">
        <f>IF(AL$12=TRUE,(($K404*LIQUIDACION!$L$1047)*LIQUIDACION!$D$1045/IF(AND(LIQUIDACION!$D$1044&gt;LIQUIDACION!$B$1046,LIQUIDACION!$B$1046&gt;LIQUIDACION!$D$1043),366,365)),0)</f>
        <v>0</v>
      </c>
      <c r="AM404" s="618">
        <f>IF(AM$12=TRUE,(($L404*LIQUIDACION!$L$1047)*LIQUIDACION!$D$1045/IF(AND(LIQUIDACION!$D$1044&gt;LIQUIDACION!$B$1046,LIQUIDACION!$B$1046&gt;LIQUIDACION!$D$1043),366,365)),0)</f>
        <v>0</v>
      </c>
      <c r="AN404" s="618">
        <f>IF(AN$12=TRUE,(($M404*LIQUIDACION!$L$1047)*LIQUIDACION!$D$1045/IF(AND(LIQUIDACION!$D$1044&gt;LIQUIDACION!$B$1046,LIQUIDACION!$B$1046&gt;LIQUIDACION!$D$1043),366,365)),0)</f>
        <v>0</v>
      </c>
      <c r="AO404" s="618">
        <f>IF(AO$12=TRUE,(($N404*LIQUIDACION!$L$1047)*LIQUIDACION!$D$1045/IF(AND(LIQUIDACION!$D$1044&gt;LIQUIDACION!$B$1046,LIQUIDACION!$B$1046&gt;LIQUIDACION!$D$1043),366,365)),0)</f>
        <v>0</v>
      </c>
      <c r="AP404" s="618">
        <f>IF(AP$12=TRUE,(($O404*LIQUIDACION!$L$1047)*LIQUIDACION!$D$1045/IF(AND(LIQUIDACION!$D$1044&gt;LIQUIDACION!$B$1046,LIQUIDACION!$B$1046&gt;LIQUIDACION!$D$1043),366,365)),0)</f>
        <v>0</v>
      </c>
      <c r="AQ404" s="618">
        <f>IF(AQ$12=TRUE,(($P404*LIQUIDACION!$L$1047)*LIQUIDACION!$D$1045/IF(AND(LIQUIDACION!$D$1044&gt;LIQUIDACION!$B$1046,LIQUIDACION!$B$1046&gt;LIQUIDACION!$D$1043),366,365)),0)</f>
        <v>0</v>
      </c>
      <c r="AR404" s="618">
        <f>IF(AR$12=TRUE,(($Q404*LIQUIDACION!$L$1047)*LIQUIDACION!$D$1045/IF(AND(LIQUIDACION!$D$1044&gt;LIQUIDACION!$B$1046,LIQUIDACION!$B$1046&gt;LIQUIDACION!$D$1043),366,365)),0)</f>
        <v>0</v>
      </c>
      <c r="AS404" s="618">
        <f>IF(AS$12=TRUE,(($R404*LIQUIDACION!$L$1047)*LIQUIDACION!$D$1045/IF(AND(LIQUIDACION!$D$1044&gt;LIQUIDACION!$B$1046,LIQUIDACION!$B$1046&gt;LIQUIDACION!$D$1043),366,365)),0)</f>
        <v>0</v>
      </c>
      <c r="AT404" s="618">
        <f>IF(AT$12=TRUE,(($S404*LIQUIDACION!$L$1047)*LIQUIDACION!$D$1045/IF(AND(LIQUIDACION!$D$1044&gt;LIQUIDACION!$B$1046,LIQUIDACION!$B$1046&gt;LIQUIDACION!$D$1043),366,365)),0)</f>
        <v>0</v>
      </c>
      <c r="AU404" s="618">
        <f>IF(AU$12=TRUE,(($T404*LIQUIDACION!$L$1047)*LIQUIDACION!$D$1045/IF(AND(LIQUIDACION!$D$1044&gt;LIQUIDACION!$B$1046,LIQUIDACION!$B$1046&gt;LIQUIDACION!$D$1043),366,365)),0)</f>
        <v>0</v>
      </c>
      <c r="AV404" s="618">
        <f>IF(AV$12=TRUE,(($U404*LIQUIDACION!$L$1047)*LIQUIDACION!$D$1045/IF(AND(LIQUIDACION!$D$1044&gt;LIQUIDACION!$B$1046,LIQUIDACION!$B$1046&gt;LIQUIDACION!$D$1043),366,365)),0)</f>
        <v>0</v>
      </c>
      <c r="AW404" s="618">
        <f>IF(AW$12=TRUE,(($V404*LIQUIDACION!$L$1047)*LIQUIDACION!$D$1045/IF(AND(LIQUIDACION!$D$1044&gt;LIQUIDACION!$B$1046,LIQUIDACION!$B$1046&gt;LIQUIDACION!$D$1043),366,365)),0)</f>
        <v>0</v>
      </c>
      <c r="AX404" s="618">
        <f>IF(AX$12=TRUE,(($W404*LIQUIDACION!$L$1047)*LIQUIDACION!$D$1045/IF(AND(LIQUIDACION!$D$1044&gt;LIQUIDACION!$B$1046,LIQUIDACION!$B$1046&gt;LIQUIDACION!$D$1043),366,365)),0)</f>
        <v>0</v>
      </c>
    </row>
    <row r="405" spans="2:50" x14ac:dyDescent="0.25">
      <c r="B405" s="121">
        <v>393</v>
      </c>
      <c r="C405" s="125"/>
      <c r="D405" s="170"/>
      <c r="E405" s="170"/>
      <c r="F405" s="170"/>
      <c r="G405" s="170">
        <f t="shared" si="29"/>
        <v>0</v>
      </c>
      <c r="H405" s="170">
        <f t="shared" si="30"/>
        <v>0</v>
      </c>
      <c r="I405" s="170"/>
      <c r="J405" s="170"/>
      <c r="K405" s="170"/>
      <c r="L405" s="170"/>
      <c r="M405" s="170"/>
      <c r="N405" s="170"/>
      <c r="O405" s="170"/>
      <c r="P405" s="170"/>
      <c r="Q405" s="170"/>
      <c r="R405" s="170"/>
      <c r="S405" s="170"/>
      <c r="T405" s="170"/>
      <c r="U405" s="170"/>
      <c r="V405" s="170"/>
      <c r="W405" s="170"/>
      <c r="X405" s="170"/>
      <c r="Y405" s="170"/>
      <c r="Z405" s="170"/>
      <c r="AA405" s="170"/>
      <c r="AB405" s="415">
        <f t="shared" si="31"/>
        <v>0</v>
      </c>
      <c r="AC405" s="415">
        <f t="shared" si="32"/>
        <v>0</v>
      </c>
      <c r="AE405" s="618">
        <f>IF(AE$12=TRUE,(($D405*LIQUIDACION!$L$1046)*LIQUIDACION!$D$1045/IF(AND(LIQUIDACION!$D$1044&gt;LIQUIDACION!$B$1046,LIQUIDACION!$B$1046&gt;LIQUIDACION!$D$1043),366,365)),0)</f>
        <v>0</v>
      </c>
      <c r="AF405" s="618">
        <f>IF(AF$12=TRUE,(($E405*LIQUIDACION!$L$1046)*LIQUIDACION!$D$1045/IF(AND(LIQUIDACION!$D$1044&gt;LIQUIDACION!$B$1046,LIQUIDACION!$B$1046&gt;LIQUIDACION!$D$1043),366,365)),0)</f>
        <v>0</v>
      </c>
      <c r="AG405" s="618">
        <f>IF(AG$12=TRUE,(($F405*LIQUIDACION!$L$1046)*LIQUIDACION!$D$1045/IF(AND(LIQUIDACION!$D$1044&gt;LIQUIDACION!$B$1046,LIQUIDACION!$B$1046&gt;LIQUIDACION!$D$1043),366,365)),0)</f>
        <v>0</v>
      </c>
      <c r="AH405" s="618">
        <f>IF(AH$12=TRUE,(($G405*LIQUIDACION!$L$1046)*LIQUIDACION!$D$1045/IF(AND(LIQUIDACION!$D$1044&gt;LIQUIDACION!$B$1046,LIQUIDACION!$B$1046&gt;LIQUIDACION!$D$1043),366,365)),0)</f>
        <v>0</v>
      </c>
      <c r="AI405" s="618">
        <f>IF(AI$12=TRUE,(($H405*LIQUIDACION!$L$1047)*LIQUIDACION!$D$1045/IF(AND(LIQUIDACION!$D$1044&gt;LIQUIDACION!$B$1046,LIQUIDACION!$B$1046&gt;LIQUIDACION!$D$1043),366,365)),0)</f>
        <v>0</v>
      </c>
      <c r="AJ405" s="618">
        <f>IF(AJ$12=TRUE,(($I405*LIQUIDACION!$L$1047)*LIQUIDACION!$D$1045/IF(AND(LIQUIDACION!$D$1044&gt;LIQUIDACION!$B$1046,LIQUIDACION!$B$1046&gt;LIQUIDACION!$D$1043),366,365)),0)</f>
        <v>0</v>
      </c>
      <c r="AK405" s="618">
        <f>IF(AK$12=TRUE,(($J405*LIQUIDACION!$L$1047)*LIQUIDACION!$D$1045/IF(AND(LIQUIDACION!$D$1044&gt;LIQUIDACION!$B$1046,LIQUIDACION!$B$1046&gt;LIQUIDACION!$D$1043),366,365)),0)</f>
        <v>0</v>
      </c>
      <c r="AL405" s="618">
        <f>IF(AL$12=TRUE,(($K405*LIQUIDACION!$L$1047)*LIQUIDACION!$D$1045/IF(AND(LIQUIDACION!$D$1044&gt;LIQUIDACION!$B$1046,LIQUIDACION!$B$1046&gt;LIQUIDACION!$D$1043),366,365)),0)</f>
        <v>0</v>
      </c>
      <c r="AM405" s="618">
        <f>IF(AM$12=TRUE,(($L405*LIQUIDACION!$L$1047)*LIQUIDACION!$D$1045/IF(AND(LIQUIDACION!$D$1044&gt;LIQUIDACION!$B$1046,LIQUIDACION!$B$1046&gt;LIQUIDACION!$D$1043),366,365)),0)</f>
        <v>0</v>
      </c>
      <c r="AN405" s="618">
        <f>IF(AN$12=TRUE,(($M405*LIQUIDACION!$L$1047)*LIQUIDACION!$D$1045/IF(AND(LIQUIDACION!$D$1044&gt;LIQUIDACION!$B$1046,LIQUIDACION!$B$1046&gt;LIQUIDACION!$D$1043),366,365)),0)</f>
        <v>0</v>
      </c>
      <c r="AO405" s="618">
        <f>IF(AO$12=TRUE,(($N405*LIQUIDACION!$L$1047)*LIQUIDACION!$D$1045/IF(AND(LIQUIDACION!$D$1044&gt;LIQUIDACION!$B$1046,LIQUIDACION!$B$1046&gt;LIQUIDACION!$D$1043),366,365)),0)</f>
        <v>0</v>
      </c>
      <c r="AP405" s="618">
        <f>IF(AP$12=TRUE,(($O405*LIQUIDACION!$L$1047)*LIQUIDACION!$D$1045/IF(AND(LIQUIDACION!$D$1044&gt;LIQUIDACION!$B$1046,LIQUIDACION!$B$1046&gt;LIQUIDACION!$D$1043),366,365)),0)</f>
        <v>0</v>
      </c>
      <c r="AQ405" s="618">
        <f>IF(AQ$12=TRUE,(($P405*LIQUIDACION!$L$1047)*LIQUIDACION!$D$1045/IF(AND(LIQUIDACION!$D$1044&gt;LIQUIDACION!$B$1046,LIQUIDACION!$B$1046&gt;LIQUIDACION!$D$1043),366,365)),0)</f>
        <v>0</v>
      </c>
      <c r="AR405" s="618">
        <f>IF(AR$12=TRUE,(($Q405*LIQUIDACION!$L$1047)*LIQUIDACION!$D$1045/IF(AND(LIQUIDACION!$D$1044&gt;LIQUIDACION!$B$1046,LIQUIDACION!$B$1046&gt;LIQUIDACION!$D$1043),366,365)),0)</f>
        <v>0</v>
      </c>
      <c r="AS405" s="618">
        <f>IF(AS$12=TRUE,(($R405*LIQUIDACION!$L$1047)*LIQUIDACION!$D$1045/IF(AND(LIQUIDACION!$D$1044&gt;LIQUIDACION!$B$1046,LIQUIDACION!$B$1046&gt;LIQUIDACION!$D$1043),366,365)),0)</f>
        <v>0</v>
      </c>
      <c r="AT405" s="618">
        <f>IF(AT$12=TRUE,(($S405*LIQUIDACION!$L$1047)*LIQUIDACION!$D$1045/IF(AND(LIQUIDACION!$D$1044&gt;LIQUIDACION!$B$1046,LIQUIDACION!$B$1046&gt;LIQUIDACION!$D$1043),366,365)),0)</f>
        <v>0</v>
      </c>
      <c r="AU405" s="618">
        <f>IF(AU$12=TRUE,(($T405*LIQUIDACION!$L$1047)*LIQUIDACION!$D$1045/IF(AND(LIQUIDACION!$D$1044&gt;LIQUIDACION!$B$1046,LIQUIDACION!$B$1046&gt;LIQUIDACION!$D$1043),366,365)),0)</f>
        <v>0</v>
      </c>
      <c r="AV405" s="618">
        <f>IF(AV$12=TRUE,(($U405*LIQUIDACION!$L$1047)*LIQUIDACION!$D$1045/IF(AND(LIQUIDACION!$D$1044&gt;LIQUIDACION!$B$1046,LIQUIDACION!$B$1046&gt;LIQUIDACION!$D$1043),366,365)),0)</f>
        <v>0</v>
      </c>
      <c r="AW405" s="618">
        <f>IF(AW$12=TRUE,(($V405*LIQUIDACION!$L$1047)*LIQUIDACION!$D$1045/IF(AND(LIQUIDACION!$D$1044&gt;LIQUIDACION!$B$1046,LIQUIDACION!$B$1046&gt;LIQUIDACION!$D$1043),366,365)),0)</f>
        <v>0</v>
      </c>
      <c r="AX405" s="618">
        <f>IF(AX$12=TRUE,(($W405*LIQUIDACION!$L$1047)*LIQUIDACION!$D$1045/IF(AND(LIQUIDACION!$D$1044&gt;LIQUIDACION!$B$1046,LIQUIDACION!$B$1046&gt;LIQUIDACION!$D$1043),366,365)),0)</f>
        <v>0</v>
      </c>
    </row>
    <row r="406" spans="2:50" x14ac:dyDescent="0.25">
      <c r="B406" s="123">
        <v>394</v>
      </c>
      <c r="C406" s="125"/>
      <c r="D406" s="170"/>
      <c r="E406" s="170"/>
      <c r="F406" s="170"/>
      <c r="G406" s="170">
        <f t="shared" si="29"/>
        <v>0</v>
      </c>
      <c r="H406" s="170">
        <f t="shared" si="30"/>
        <v>0</v>
      </c>
      <c r="I406" s="170"/>
      <c r="J406" s="170"/>
      <c r="K406" s="170"/>
      <c r="L406" s="170"/>
      <c r="M406" s="170"/>
      <c r="N406" s="170"/>
      <c r="O406" s="170"/>
      <c r="P406" s="170"/>
      <c r="Q406" s="170"/>
      <c r="R406" s="170"/>
      <c r="S406" s="170"/>
      <c r="T406" s="170"/>
      <c r="U406" s="170"/>
      <c r="V406" s="170"/>
      <c r="W406" s="170"/>
      <c r="X406" s="170"/>
      <c r="Y406" s="170"/>
      <c r="Z406" s="170"/>
      <c r="AA406" s="170"/>
      <c r="AB406" s="415">
        <f t="shared" si="31"/>
        <v>0</v>
      </c>
      <c r="AC406" s="415">
        <f t="shared" si="32"/>
        <v>0</v>
      </c>
      <c r="AE406" s="618">
        <f>IF(AE$12=TRUE,(($D406*LIQUIDACION!$L$1046)*LIQUIDACION!$D$1045/IF(AND(LIQUIDACION!$D$1044&gt;LIQUIDACION!$B$1046,LIQUIDACION!$B$1046&gt;LIQUIDACION!$D$1043),366,365)),0)</f>
        <v>0</v>
      </c>
      <c r="AF406" s="618">
        <f>IF(AF$12=TRUE,(($E406*LIQUIDACION!$L$1046)*LIQUIDACION!$D$1045/IF(AND(LIQUIDACION!$D$1044&gt;LIQUIDACION!$B$1046,LIQUIDACION!$B$1046&gt;LIQUIDACION!$D$1043),366,365)),0)</f>
        <v>0</v>
      </c>
      <c r="AG406" s="618">
        <f>IF(AG$12=TRUE,(($F406*LIQUIDACION!$L$1046)*LIQUIDACION!$D$1045/IF(AND(LIQUIDACION!$D$1044&gt;LIQUIDACION!$B$1046,LIQUIDACION!$B$1046&gt;LIQUIDACION!$D$1043),366,365)),0)</f>
        <v>0</v>
      </c>
      <c r="AH406" s="618">
        <f>IF(AH$12=TRUE,(($G406*LIQUIDACION!$L$1046)*LIQUIDACION!$D$1045/IF(AND(LIQUIDACION!$D$1044&gt;LIQUIDACION!$B$1046,LIQUIDACION!$B$1046&gt;LIQUIDACION!$D$1043),366,365)),0)</f>
        <v>0</v>
      </c>
      <c r="AI406" s="618">
        <f>IF(AI$12=TRUE,(($H406*LIQUIDACION!$L$1047)*LIQUIDACION!$D$1045/IF(AND(LIQUIDACION!$D$1044&gt;LIQUIDACION!$B$1046,LIQUIDACION!$B$1046&gt;LIQUIDACION!$D$1043),366,365)),0)</f>
        <v>0</v>
      </c>
      <c r="AJ406" s="618">
        <f>IF(AJ$12=TRUE,(($I406*LIQUIDACION!$L$1047)*LIQUIDACION!$D$1045/IF(AND(LIQUIDACION!$D$1044&gt;LIQUIDACION!$B$1046,LIQUIDACION!$B$1046&gt;LIQUIDACION!$D$1043),366,365)),0)</f>
        <v>0</v>
      </c>
      <c r="AK406" s="618">
        <f>IF(AK$12=TRUE,(($J406*LIQUIDACION!$L$1047)*LIQUIDACION!$D$1045/IF(AND(LIQUIDACION!$D$1044&gt;LIQUIDACION!$B$1046,LIQUIDACION!$B$1046&gt;LIQUIDACION!$D$1043),366,365)),0)</f>
        <v>0</v>
      </c>
      <c r="AL406" s="618">
        <f>IF(AL$12=TRUE,(($K406*LIQUIDACION!$L$1047)*LIQUIDACION!$D$1045/IF(AND(LIQUIDACION!$D$1044&gt;LIQUIDACION!$B$1046,LIQUIDACION!$B$1046&gt;LIQUIDACION!$D$1043),366,365)),0)</f>
        <v>0</v>
      </c>
      <c r="AM406" s="618">
        <f>IF(AM$12=TRUE,(($L406*LIQUIDACION!$L$1047)*LIQUIDACION!$D$1045/IF(AND(LIQUIDACION!$D$1044&gt;LIQUIDACION!$B$1046,LIQUIDACION!$B$1046&gt;LIQUIDACION!$D$1043),366,365)),0)</f>
        <v>0</v>
      </c>
      <c r="AN406" s="618">
        <f>IF(AN$12=TRUE,(($M406*LIQUIDACION!$L$1047)*LIQUIDACION!$D$1045/IF(AND(LIQUIDACION!$D$1044&gt;LIQUIDACION!$B$1046,LIQUIDACION!$B$1046&gt;LIQUIDACION!$D$1043),366,365)),0)</f>
        <v>0</v>
      </c>
      <c r="AO406" s="618">
        <f>IF(AO$12=TRUE,(($N406*LIQUIDACION!$L$1047)*LIQUIDACION!$D$1045/IF(AND(LIQUIDACION!$D$1044&gt;LIQUIDACION!$B$1046,LIQUIDACION!$B$1046&gt;LIQUIDACION!$D$1043),366,365)),0)</f>
        <v>0</v>
      </c>
      <c r="AP406" s="618">
        <f>IF(AP$12=TRUE,(($O406*LIQUIDACION!$L$1047)*LIQUIDACION!$D$1045/IF(AND(LIQUIDACION!$D$1044&gt;LIQUIDACION!$B$1046,LIQUIDACION!$B$1046&gt;LIQUIDACION!$D$1043),366,365)),0)</f>
        <v>0</v>
      </c>
      <c r="AQ406" s="618">
        <f>IF(AQ$12=TRUE,(($P406*LIQUIDACION!$L$1047)*LIQUIDACION!$D$1045/IF(AND(LIQUIDACION!$D$1044&gt;LIQUIDACION!$B$1046,LIQUIDACION!$B$1046&gt;LIQUIDACION!$D$1043),366,365)),0)</f>
        <v>0</v>
      </c>
      <c r="AR406" s="618">
        <f>IF(AR$12=TRUE,(($Q406*LIQUIDACION!$L$1047)*LIQUIDACION!$D$1045/IF(AND(LIQUIDACION!$D$1044&gt;LIQUIDACION!$B$1046,LIQUIDACION!$B$1046&gt;LIQUIDACION!$D$1043),366,365)),0)</f>
        <v>0</v>
      </c>
      <c r="AS406" s="618">
        <f>IF(AS$12=TRUE,(($R406*LIQUIDACION!$L$1047)*LIQUIDACION!$D$1045/IF(AND(LIQUIDACION!$D$1044&gt;LIQUIDACION!$B$1046,LIQUIDACION!$B$1046&gt;LIQUIDACION!$D$1043),366,365)),0)</f>
        <v>0</v>
      </c>
      <c r="AT406" s="618">
        <f>IF(AT$12=TRUE,(($S406*LIQUIDACION!$L$1047)*LIQUIDACION!$D$1045/IF(AND(LIQUIDACION!$D$1044&gt;LIQUIDACION!$B$1046,LIQUIDACION!$B$1046&gt;LIQUIDACION!$D$1043),366,365)),0)</f>
        <v>0</v>
      </c>
      <c r="AU406" s="618">
        <f>IF(AU$12=TRUE,(($T406*LIQUIDACION!$L$1047)*LIQUIDACION!$D$1045/IF(AND(LIQUIDACION!$D$1044&gt;LIQUIDACION!$B$1046,LIQUIDACION!$B$1046&gt;LIQUIDACION!$D$1043),366,365)),0)</f>
        <v>0</v>
      </c>
      <c r="AV406" s="618">
        <f>IF(AV$12=TRUE,(($U406*LIQUIDACION!$L$1047)*LIQUIDACION!$D$1045/IF(AND(LIQUIDACION!$D$1044&gt;LIQUIDACION!$B$1046,LIQUIDACION!$B$1046&gt;LIQUIDACION!$D$1043),366,365)),0)</f>
        <v>0</v>
      </c>
      <c r="AW406" s="618">
        <f>IF(AW$12=TRUE,(($V406*LIQUIDACION!$L$1047)*LIQUIDACION!$D$1045/IF(AND(LIQUIDACION!$D$1044&gt;LIQUIDACION!$B$1046,LIQUIDACION!$B$1046&gt;LIQUIDACION!$D$1043),366,365)),0)</f>
        <v>0</v>
      </c>
      <c r="AX406" s="618">
        <f>IF(AX$12=TRUE,(($W406*LIQUIDACION!$L$1047)*LIQUIDACION!$D$1045/IF(AND(LIQUIDACION!$D$1044&gt;LIQUIDACION!$B$1046,LIQUIDACION!$B$1046&gt;LIQUIDACION!$D$1043),366,365)),0)</f>
        <v>0</v>
      </c>
    </row>
    <row r="407" spans="2:50" x14ac:dyDescent="0.25">
      <c r="B407" s="121">
        <v>395</v>
      </c>
      <c r="C407" s="125"/>
      <c r="D407" s="170"/>
      <c r="E407" s="170"/>
      <c r="F407" s="170"/>
      <c r="G407" s="170">
        <f t="shared" si="29"/>
        <v>0</v>
      </c>
      <c r="H407" s="170">
        <f t="shared" si="30"/>
        <v>0</v>
      </c>
      <c r="I407" s="170"/>
      <c r="J407" s="170"/>
      <c r="K407" s="170"/>
      <c r="L407" s="170"/>
      <c r="M407" s="170"/>
      <c r="N407" s="170"/>
      <c r="O407" s="170"/>
      <c r="P407" s="170"/>
      <c r="Q407" s="170"/>
      <c r="R407" s="170"/>
      <c r="S407" s="170"/>
      <c r="T407" s="170"/>
      <c r="U407" s="170"/>
      <c r="V407" s="170"/>
      <c r="W407" s="170"/>
      <c r="X407" s="170"/>
      <c r="Y407" s="170"/>
      <c r="Z407" s="170"/>
      <c r="AA407" s="170"/>
      <c r="AB407" s="415">
        <f t="shared" si="31"/>
        <v>0</v>
      </c>
      <c r="AC407" s="415">
        <f t="shared" si="32"/>
        <v>0</v>
      </c>
      <c r="AE407" s="618">
        <f>IF(AE$12=TRUE,(($D407*LIQUIDACION!$L$1046)*LIQUIDACION!$D$1045/IF(AND(LIQUIDACION!$D$1044&gt;LIQUIDACION!$B$1046,LIQUIDACION!$B$1046&gt;LIQUIDACION!$D$1043),366,365)),0)</f>
        <v>0</v>
      </c>
      <c r="AF407" s="618">
        <f>IF(AF$12=TRUE,(($E407*LIQUIDACION!$L$1046)*LIQUIDACION!$D$1045/IF(AND(LIQUIDACION!$D$1044&gt;LIQUIDACION!$B$1046,LIQUIDACION!$B$1046&gt;LIQUIDACION!$D$1043),366,365)),0)</f>
        <v>0</v>
      </c>
      <c r="AG407" s="618">
        <f>IF(AG$12=TRUE,(($F407*LIQUIDACION!$L$1046)*LIQUIDACION!$D$1045/IF(AND(LIQUIDACION!$D$1044&gt;LIQUIDACION!$B$1046,LIQUIDACION!$B$1046&gt;LIQUIDACION!$D$1043),366,365)),0)</f>
        <v>0</v>
      </c>
      <c r="AH407" s="618">
        <f>IF(AH$12=TRUE,(($G407*LIQUIDACION!$L$1046)*LIQUIDACION!$D$1045/IF(AND(LIQUIDACION!$D$1044&gt;LIQUIDACION!$B$1046,LIQUIDACION!$B$1046&gt;LIQUIDACION!$D$1043),366,365)),0)</f>
        <v>0</v>
      </c>
      <c r="AI407" s="618">
        <f>IF(AI$12=TRUE,(($H407*LIQUIDACION!$L$1047)*LIQUIDACION!$D$1045/IF(AND(LIQUIDACION!$D$1044&gt;LIQUIDACION!$B$1046,LIQUIDACION!$B$1046&gt;LIQUIDACION!$D$1043),366,365)),0)</f>
        <v>0</v>
      </c>
      <c r="AJ407" s="618">
        <f>IF(AJ$12=TRUE,(($I407*LIQUIDACION!$L$1047)*LIQUIDACION!$D$1045/IF(AND(LIQUIDACION!$D$1044&gt;LIQUIDACION!$B$1046,LIQUIDACION!$B$1046&gt;LIQUIDACION!$D$1043),366,365)),0)</f>
        <v>0</v>
      </c>
      <c r="AK407" s="618">
        <f>IF(AK$12=TRUE,(($J407*LIQUIDACION!$L$1047)*LIQUIDACION!$D$1045/IF(AND(LIQUIDACION!$D$1044&gt;LIQUIDACION!$B$1046,LIQUIDACION!$B$1046&gt;LIQUIDACION!$D$1043),366,365)),0)</f>
        <v>0</v>
      </c>
      <c r="AL407" s="618">
        <f>IF(AL$12=TRUE,(($K407*LIQUIDACION!$L$1047)*LIQUIDACION!$D$1045/IF(AND(LIQUIDACION!$D$1044&gt;LIQUIDACION!$B$1046,LIQUIDACION!$B$1046&gt;LIQUIDACION!$D$1043),366,365)),0)</f>
        <v>0</v>
      </c>
      <c r="AM407" s="618">
        <f>IF(AM$12=TRUE,(($L407*LIQUIDACION!$L$1047)*LIQUIDACION!$D$1045/IF(AND(LIQUIDACION!$D$1044&gt;LIQUIDACION!$B$1046,LIQUIDACION!$B$1046&gt;LIQUIDACION!$D$1043),366,365)),0)</f>
        <v>0</v>
      </c>
      <c r="AN407" s="618">
        <f>IF(AN$12=TRUE,(($M407*LIQUIDACION!$L$1047)*LIQUIDACION!$D$1045/IF(AND(LIQUIDACION!$D$1044&gt;LIQUIDACION!$B$1046,LIQUIDACION!$B$1046&gt;LIQUIDACION!$D$1043),366,365)),0)</f>
        <v>0</v>
      </c>
      <c r="AO407" s="618">
        <f>IF(AO$12=TRUE,(($N407*LIQUIDACION!$L$1047)*LIQUIDACION!$D$1045/IF(AND(LIQUIDACION!$D$1044&gt;LIQUIDACION!$B$1046,LIQUIDACION!$B$1046&gt;LIQUIDACION!$D$1043),366,365)),0)</f>
        <v>0</v>
      </c>
      <c r="AP407" s="618">
        <f>IF(AP$12=TRUE,(($O407*LIQUIDACION!$L$1047)*LIQUIDACION!$D$1045/IF(AND(LIQUIDACION!$D$1044&gt;LIQUIDACION!$B$1046,LIQUIDACION!$B$1046&gt;LIQUIDACION!$D$1043),366,365)),0)</f>
        <v>0</v>
      </c>
      <c r="AQ407" s="618">
        <f>IF(AQ$12=TRUE,(($P407*LIQUIDACION!$L$1047)*LIQUIDACION!$D$1045/IF(AND(LIQUIDACION!$D$1044&gt;LIQUIDACION!$B$1046,LIQUIDACION!$B$1046&gt;LIQUIDACION!$D$1043),366,365)),0)</f>
        <v>0</v>
      </c>
      <c r="AR407" s="618">
        <f>IF(AR$12=TRUE,(($Q407*LIQUIDACION!$L$1047)*LIQUIDACION!$D$1045/IF(AND(LIQUIDACION!$D$1044&gt;LIQUIDACION!$B$1046,LIQUIDACION!$B$1046&gt;LIQUIDACION!$D$1043),366,365)),0)</f>
        <v>0</v>
      </c>
      <c r="AS407" s="618">
        <f>IF(AS$12=TRUE,(($R407*LIQUIDACION!$L$1047)*LIQUIDACION!$D$1045/IF(AND(LIQUIDACION!$D$1044&gt;LIQUIDACION!$B$1046,LIQUIDACION!$B$1046&gt;LIQUIDACION!$D$1043),366,365)),0)</f>
        <v>0</v>
      </c>
      <c r="AT407" s="618">
        <f>IF(AT$12=TRUE,(($S407*LIQUIDACION!$L$1047)*LIQUIDACION!$D$1045/IF(AND(LIQUIDACION!$D$1044&gt;LIQUIDACION!$B$1046,LIQUIDACION!$B$1046&gt;LIQUIDACION!$D$1043),366,365)),0)</f>
        <v>0</v>
      </c>
      <c r="AU407" s="618">
        <f>IF(AU$12=TRUE,(($T407*LIQUIDACION!$L$1047)*LIQUIDACION!$D$1045/IF(AND(LIQUIDACION!$D$1044&gt;LIQUIDACION!$B$1046,LIQUIDACION!$B$1046&gt;LIQUIDACION!$D$1043),366,365)),0)</f>
        <v>0</v>
      </c>
      <c r="AV407" s="618">
        <f>IF(AV$12=TRUE,(($U407*LIQUIDACION!$L$1047)*LIQUIDACION!$D$1045/IF(AND(LIQUIDACION!$D$1044&gt;LIQUIDACION!$B$1046,LIQUIDACION!$B$1046&gt;LIQUIDACION!$D$1043),366,365)),0)</f>
        <v>0</v>
      </c>
      <c r="AW407" s="618">
        <f>IF(AW$12=TRUE,(($V407*LIQUIDACION!$L$1047)*LIQUIDACION!$D$1045/IF(AND(LIQUIDACION!$D$1044&gt;LIQUIDACION!$B$1046,LIQUIDACION!$B$1046&gt;LIQUIDACION!$D$1043),366,365)),0)</f>
        <v>0</v>
      </c>
      <c r="AX407" s="618">
        <f>IF(AX$12=TRUE,(($W407*LIQUIDACION!$L$1047)*LIQUIDACION!$D$1045/IF(AND(LIQUIDACION!$D$1044&gt;LIQUIDACION!$B$1046,LIQUIDACION!$B$1046&gt;LIQUIDACION!$D$1043),366,365)),0)</f>
        <v>0</v>
      </c>
    </row>
    <row r="408" spans="2:50" x14ac:dyDescent="0.25">
      <c r="B408" s="123">
        <v>396</v>
      </c>
      <c r="C408" s="125"/>
      <c r="D408" s="170"/>
      <c r="E408" s="170"/>
      <c r="F408" s="170"/>
      <c r="G408" s="170">
        <f t="shared" si="29"/>
        <v>0</v>
      </c>
      <c r="H408" s="170">
        <f t="shared" si="30"/>
        <v>0</v>
      </c>
      <c r="I408" s="170"/>
      <c r="J408" s="170"/>
      <c r="K408" s="170"/>
      <c r="L408" s="170"/>
      <c r="M408" s="170"/>
      <c r="N408" s="170"/>
      <c r="O408" s="170"/>
      <c r="P408" s="170"/>
      <c r="Q408" s="170"/>
      <c r="R408" s="170"/>
      <c r="S408" s="170"/>
      <c r="T408" s="170"/>
      <c r="U408" s="170"/>
      <c r="V408" s="170"/>
      <c r="W408" s="170"/>
      <c r="X408" s="170"/>
      <c r="Y408" s="170"/>
      <c r="Z408" s="170"/>
      <c r="AA408" s="170"/>
      <c r="AB408" s="415">
        <f t="shared" si="31"/>
        <v>0</v>
      </c>
      <c r="AC408" s="415">
        <f t="shared" si="32"/>
        <v>0</v>
      </c>
      <c r="AE408" s="618">
        <f>IF(AE$12=TRUE,(($D408*LIQUIDACION!$L$1046)*LIQUIDACION!$D$1045/IF(AND(LIQUIDACION!$D$1044&gt;LIQUIDACION!$B$1046,LIQUIDACION!$B$1046&gt;LIQUIDACION!$D$1043),366,365)),0)</f>
        <v>0</v>
      </c>
      <c r="AF408" s="618">
        <f>IF(AF$12=TRUE,(($E408*LIQUIDACION!$L$1046)*LIQUIDACION!$D$1045/IF(AND(LIQUIDACION!$D$1044&gt;LIQUIDACION!$B$1046,LIQUIDACION!$B$1046&gt;LIQUIDACION!$D$1043),366,365)),0)</f>
        <v>0</v>
      </c>
      <c r="AG408" s="618">
        <f>IF(AG$12=TRUE,(($F408*LIQUIDACION!$L$1046)*LIQUIDACION!$D$1045/IF(AND(LIQUIDACION!$D$1044&gt;LIQUIDACION!$B$1046,LIQUIDACION!$B$1046&gt;LIQUIDACION!$D$1043),366,365)),0)</f>
        <v>0</v>
      </c>
      <c r="AH408" s="618">
        <f>IF(AH$12=TRUE,(($G408*LIQUIDACION!$L$1046)*LIQUIDACION!$D$1045/IF(AND(LIQUIDACION!$D$1044&gt;LIQUIDACION!$B$1046,LIQUIDACION!$B$1046&gt;LIQUIDACION!$D$1043),366,365)),0)</f>
        <v>0</v>
      </c>
      <c r="AI408" s="618">
        <f>IF(AI$12=TRUE,(($H408*LIQUIDACION!$L$1047)*LIQUIDACION!$D$1045/IF(AND(LIQUIDACION!$D$1044&gt;LIQUIDACION!$B$1046,LIQUIDACION!$B$1046&gt;LIQUIDACION!$D$1043),366,365)),0)</f>
        <v>0</v>
      </c>
      <c r="AJ408" s="618">
        <f>IF(AJ$12=TRUE,(($I408*LIQUIDACION!$L$1047)*LIQUIDACION!$D$1045/IF(AND(LIQUIDACION!$D$1044&gt;LIQUIDACION!$B$1046,LIQUIDACION!$B$1046&gt;LIQUIDACION!$D$1043),366,365)),0)</f>
        <v>0</v>
      </c>
      <c r="AK408" s="618">
        <f>IF(AK$12=TRUE,(($J408*LIQUIDACION!$L$1047)*LIQUIDACION!$D$1045/IF(AND(LIQUIDACION!$D$1044&gt;LIQUIDACION!$B$1046,LIQUIDACION!$B$1046&gt;LIQUIDACION!$D$1043),366,365)),0)</f>
        <v>0</v>
      </c>
      <c r="AL408" s="618">
        <f>IF(AL$12=TRUE,(($K408*LIQUIDACION!$L$1047)*LIQUIDACION!$D$1045/IF(AND(LIQUIDACION!$D$1044&gt;LIQUIDACION!$B$1046,LIQUIDACION!$B$1046&gt;LIQUIDACION!$D$1043),366,365)),0)</f>
        <v>0</v>
      </c>
      <c r="AM408" s="618">
        <f>IF(AM$12=TRUE,(($L408*LIQUIDACION!$L$1047)*LIQUIDACION!$D$1045/IF(AND(LIQUIDACION!$D$1044&gt;LIQUIDACION!$B$1046,LIQUIDACION!$B$1046&gt;LIQUIDACION!$D$1043),366,365)),0)</f>
        <v>0</v>
      </c>
      <c r="AN408" s="618">
        <f>IF(AN$12=TRUE,(($M408*LIQUIDACION!$L$1047)*LIQUIDACION!$D$1045/IF(AND(LIQUIDACION!$D$1044&gt;LIQUIDACION!$B$1046,LIQUIDACION!$B$1046&gt;LIQUIDACION!$D$1043),366,365)),0)</f>
        <v>0</v>
      </c>
      <c r="AO408" s="618">
        <f>IF(AO$12=TRUE,(($N408*LIQUIDACION!$L$1047)*LIQUIDACION!$D$1045/IF(AND(LIQUIDACION!$D$1044&gt;LIQUIDACION!$B$1046,LIQUIDACION!$B$1046&gt;LIQUIDACION!$D$1043),366,365)),0)</f>
        <v>0</v>
      </c>
      <c r="AP408" s="618">
        <f>IF(AP$12=TRUE,(($O408*LIQUIDACION!$L$1047)*LIQUIDACION!$D$1045/IF(AND(LIQUIDACION!$D$1044&gt;LIQUIDACION!$B$1046,LIQUIDACION!$B$1046&gt;LIQUIDACION!$D$1043),366,365)),0)</f>
        <v>0</v>
      </c>
      <c r="AQ408" s="618">
        <f>IF(AQ$12=TRUE,(($P408*LIQUIDACION!$L$1047)*LIQUIDACION!$D$1045/IF(AND(LIQUIDACION!$D$1044&gt;LIQUIDACION!$B$1046,LIQUIDACION!$B$1046&gt;LIQUIDACION!$D$1043),366,365)),0)</f>
        <v>0</v>
      </c>
      <c r="AR408" s="618">
        <f>IF(AR$12=TRUE,(($Q408*LIQUIDACION!$L$1047)*LIQUIDACION!$D$1045/IF(AND(LIQUIDACION!$D$1044&gt;LIQUIDACION!$B$1046,LIQUIDACION!$B$1046&gt;LIQUIDACION!$D$1043),366,365)),0)</f>
        <v>0</v>
      </c>
      <c r="AS408" s="618">
        <f>IF(AS$12=TRUE,(($R408*LIQUIDACION!$L$1047)*LIQUIDACION!$D$1045/IF(AND(LIQUIDACION!$D$1044&gt;LIQUIDACION!$B$1046,LIQUIDACION!$B$1046&gt;LIQUIDACION!$D$1043),366,365)),0)</f>
        <v>0</v>
      </c>
      <c r="AT408" s="618">
        <f>IF(AT$12=TRUE,(($S408*LIQUIDACION!$L$1047)*LIQUIDACION!$D$1045/IF(AND(LIQUIDACION!$D$1044&gt;LIQUIDACION!$B$1046,LIQUIDACION!$B$1046&gt;LIQUIDACION!$D$1043),366,365)),0)</f>
        <v>0</v>
      </c>
      <c r="AU408" s="618">
        <f>IF(AU$12=TRUE,(($T408*LIQUIDACION!$L$1047)*LIQUIDACION!$D$1045/IF(AND(LIQUIDACION!$D$1044&gt;LIQUIDACION!$B$1046,LIQUIDACION!$B$1046&gt;LIQUIDACION!$D$1043),366,365)),0)</f>
        <v>0</v>
      </c>
      <c r="AV408" s="618">
        <f>IF(AV$12=TRUE,(($U408*LIQUIDACION!$L$1047)*LIQUIDACION!$D$1045/IF(AND(LIQUIDACION!$D$1044&gt;LIQUIDACION!$B$1046,LIQUIDACION!$B$1046&gt;LIQUIDACION!$D$1043),366,365)),0)</f>
        <v>0</v>
      </c>
      <c r="AW408" s="618">
        <f>IF(AW$12=TRUE,(($V408*LIQUIDACION!$L$1047)*LIQUIDACION!$D$1045/IF(AND(LIQUIDACION!$D$1044&gt;LIQUIDACION!$B$1046,LIQUIDACION!$B$1046&gt;LIQUIDACION!$D$1043),366,365)),0)</f>
        <v>0</v>
      </c>
      <c r="AX408" s="618">
        <f>IF(AX$12=TRUE,(($W408*LIQUIDACION!$L$1047)*LIQUIDACION!$D$1045/IF(AND(LIQUIDACION!$D$1044&gt;LIQUIDACION!$B$1046,LIQUIDACION!$B$1046&gt;LIQUIDACION!$D$1043),366,365)),0)</f>
        <v>0</v>
      </c>
    </row>
    <row r="409" spans="2:50" x14ac:dyDescent="0.25">
      <c r="B409" s="121">
        <v>397</v>
      </c>
      <c r="C409" s="125"/>
      <c r="D409" s="170"/>
      <c r="E409" s="170"/>
      <c r="F409" s="170"/>
      <c r="G409" s="170">
        <f t="shared" si="29"/>
        <v>0</v>
      </c>
      <c r="H409" s="170">
        <f t="shared" si="30"/>
        <v>0</v>
      </c>
      <c r="I409" s="170"/>
      <c r="J409" s="170"/>
      <c r="K409" s="170"/>
      <c r="L409" s="170"/>
      <c r="M409" s="170"/>
      <c r="N409" s="170"/>
      <c r="O409" s="170"/>
      <c r="P409" s="170"/>
      <c r="Q409" s="170"/>
      <c r="R409" s="170"/>
      <c r="S409" s="170"/>
      <c r="T409" s="170"/>
      <c r="U409" s="170"/>
      <c r="V409" s="170"/>
      <c r="W409" s="170"/>
      <c r="X409" s="170"/>
      <c r="Y409" s="170"/>
      <c r="Z409" s="170"/>
      <c r="AA409" s="170"/>
      <c r="AB409" s="415">
        <f t="shared" si="31"/>
        <v>0</v>
      </c>
      <c r="AC409" s="415">
        <f t="shared" si="32"/>
        <v>0</v>
      </c>
      <c r="AE409" s="618">
        <f>IF(AE$12=TRUE,(($D409*LIQUIDACION!$L$1046)*LIQUIDACION!$D$1045/IF(AND(LIQUIDACION!$D$1044&gt;LIQUIDACION!$B$1046,LIQUIDACION!$B$1046&gt;LIQUIDACION!$D$1043),366,365)),0)</f>
        <v>0</v>
      </c>
      <c r="AF409" s="618">
        <f>IF(AF$12=TRUE,(($E409*LIQUIDACION!$L$1046)*LIQUIDACION!$D$1045/IF(AND(LIQUIDACION!$D$1044&gt;LIQUIDACION!$B$1046,LIQUIDACION!$B$1046&gt;LIQUIDACION!$D$1043),366,365)),0)</f>
        <v>0</v>
      </c>
      <c r="AG409" s="618">
        <f>IF(AG$12=TRUE,(($F409*LIQUIDACION!$L$1046)*LIQUIDACION!$D$1045/IF(AND(LIQUIDACION!$D$1044&gt;LIQUIDACION!$B$1046,LIQUIDACION!$B$1046&gt;LIQUIDACION!$D$1043),366,365)),0)</f>
        <v>0</v>
      </c>
      <c r="AH409" s="618">
        <f>IF(AH$12=TRUE,(($G409*LIQUIDACION!$L$1046)*LIQUIDACION!$D$1045/IF(AND(LIQUIDACION!$D$1044&gt;LIQUIDACION!$B$1046,LIQUIDACION!$B$1046&gt;LIQUIDACION!$D$1043),366,365)),0)</f>
        <v>0</v>
      </c>
      <c r="AI409" s="618">
        <f>IF(AI$12=TRUE,(($H409*LIQUIDACION!$L$1047)*LIQUIDACION!$D$1045/IF(AND(LIQUIDACION!$D$1044&gt;LIQUIDACION!$B$1046,LIQUIDACION!$B$1046&gt;LIQUIDACION!$D$1043),366,365)),0)</f>
        <v>0</v>
      </c>
      <c r="AJ409" s="618">
        <f>IF(AJ$12=TRUE,(($I409*LIQUIDACION!$L$1047)*LIQUIDACION!$D$1045/IF(AND(LIQUIDACION!$D$1044&gt;LIQUIDACION!$B$1046,LIQUIDACION!$B$1046&gt;LIQUIDACION!$D$1043),366,365)),0)</f>
        <v>0</v>
      </c>
      <c r="AK409" s="618">
        <f>IF(AK$12=TRUE,(($J409*LIQUIDACION!$L$1047)*LIQUIDACION!$D$1045/IF(AND(LIQUIDACION!$D$1044&gt;LIQUIDACION!$B$1046,LIQUIDACION!$B$1046&gt;LIQUIDACION!$D$1043),366,365)),0)</f>
        <v>0</v>
      </c>
      <c r="AL409" s="618">
        <f>IF(AL$12=TRUE,(($K409*LIQUIDACION!$L$1047)*LIQUIDACION!$D$1045/IF(AND(LIQUIDACION!$D$1044&gt;LIQUIDACION!$B$1046,LIQUIDACION!$B$1046&gt;LIQUIDACION!$D$1043),366,365)),0)</f>
        <v>0</v>
      </c>
      <c r="AM409" s="618">
        <f>IF(AM$12=TRUE,(($L409*LIQUIDACION!$L$1047)*LIQUIDACION!$D$1045/IF(AND(LIQUIDACION!$D$1044&gt;LIQUIDACION!$B$1046,LIQUIDACION!$B$1046&gt;LIQUIDACION!$D$1043),366,365)),0)</f>
        <v>0</v>
      </c>
      <c r="AN409" s="618">
        <f>IF(AN$12=TRUE,(($M409*LIQUIDACION!$L$1047)*LIQUIDACION!$D$1045/IF(AND(LIQUIDACION!$D$1044&gt;LIQUIDACION!$B$1046,LIQUIDACION!$B$1046&gt;LIQUIDACION!$D$1043),366,365)),0)</f>
        <v>0</v>
      </c>
      <c r="AO409" s="618">
        <f>IF(AO$12=TRUE,(($N409*LIQUIDACION!$L$1047)*LIQUIDACION!$D$1045/IF(AND(LIQUIDACION!$D$1044&gt;LIQUIDACION!$B$1046,LIQUIDACION!$B$1046&gt;LIQUIDACION!$D$1043),366,365)),0)</f>
        <v>0</v>
      </c>
      <c r="AP409" s="618">
        <f>IF(AP$12=TRUE,(($O409*LIQUIDACION!$L$1047)*LIQUIDACION!$D$1045/IF(AND(LIQUIDACION!$D$1044&gt;LIQUIDACION!$B$1046,LIQUIDACION!$B$1046&gt;LIQUIDACION!$D$1043),366,365)),0)</f>
        <v>0</v>
      </c>
      <c r="AQ409" s="618">
        <f>IF(AQ$12=TRUE,(($P409*LIQUIDACION!$L$1047)*LIQUIDACION!$D$1045/IF(AND(LIQUIDACION!$D$1044&gt;LIQUIDACION!$B$1046,LIQUIDACION!$B$1046&gt;LIQUIDACION!$D$1043),366,365)),0)</f>
        <v>0</v>
      </c>
      <c r="AR409" s="618">
        <f>IF(AR$12=TRUE,(($Q409*LIQUIDACION!$L$1047)*LIQUIDACION!$D$1045/IF(AND(LIQUIDACION!$D$1044&gt;LIQUIDACION!$B$1046,LIQUIDACION!$B$1046&gt;LIQUIDACION!$D$1043),366,365)),0)</f>
        <v>0</v>
      </c>
      <c r="AS409" s="618">
        <f>IF(AS$12=TRUE,(($R409*LIQUIDACION!$L$1047)*LIQUIDACION!$D$1045/IF(AND(LIQUIDACION!$D$1044&gt;LIQUIDACION!$B$1046,LIQUIDACION!$B$1046&gt;LIQUIDACION!$D$1043),366,365)),0)</f>
        <v>0</v>
      </c>
      <c r="AT409" s="618">
        <f>IF(AT$12=TRUE,(($S409*LIQUIDACION!$L$1047)*LIQUIDACION!$D$1045/IF(AND(LIQUIDACION!$D$1044&gt;LIQUIDACION!$B$1046,LIQUIDACION!$B$1046&gt;LIQUIDACION!$D$1043),366,365)),0)</f>
        <v>0</v>
      </c>
      <c r="AU409" s="618">
        <f>IF(AU$12=TRUE,(($T409*LIQUIDACION!$L$1047)*LIQUIDACION!$D$1045/IF(AND(LIQUIDACION!$D$1044&gt;LIQUIDACION!$B$1046,LIQUIDACION!$B$1046&gt;LIQUIDACION!$D$1043),366,365)),0)</f>
        <v>0</v>
      </c>
      <c r="AV409" s="618">
        <f>IF(AV$12=TRUE,(($U409*LIQUIDACION!$L$1047)*LIQUIDACION!$D$1045/IF(AND(LIQUIDACION!$D$1044&gt;LIQUIDACION!$B$1046,LIQUIDACION!$B$1046&gt;LIQUIDACION!$D$1043),366,365)),0)</f>
        <v>0</v>
      </c>
      <c r="AW409" s="618">
        <f>IF(AW$12=TRUE,(($V409*LIQUIDACION!$L$1047)*LIQUIDACION!$D$1045/IF(AND(LIQUIDACION!$D$1044&gt;LIQUIDACION!$B$1046,LIQUIDACION!$B$1046&gt;LIQUIDACION!$D$1043),366,365)),0)</f>
        <v>0</v>
      </c>
      <c r="AX409" s="618">
        <f>IF(AX$12=TRUE,(($W409*LIQUIDACION!$L$1047)*LIQUIDACION!$D$1045/IF(AND(LIQUIDACION!$D$1044&gt;LIQUIDACION!$B$1046,LIQUIDACION!$B$1046&gt;LIQUIDACION!$D$1043),366,365)),0)</f>
        <v>0</v>
      </c>
    </row>
    <row r="410" spans="2:50" x14ac:dyDescent="0.25">
      <c r="B410" s="123">
        <v>398</v>
      </c>
      <c r="C410" s="125"/>
      <c r="D410" s="170"/>
      <c r="E410" s="170"/>
      <c r="F410" s="170"/>
      <c r="G410" s="170">
        <f t="shared" si="29"/>
        <v>0</v>
      </c>
      <c r="H410" s="170">
        <f t="shared" si="30"/>
        <v>0</v>
      </c>
      <c r="I410" s="170"/>
      <c r="J410" s="170"/>
      <c r="K410" s="170"/>
      <c r="L410" s="170"/>
      <c r="M410" s="170"/>
      <c r="N410" s="170"/>
      <c r="O410" s="170"/>
      <c r="P410" s="170"/>
      <c r="Q410" s="170"/>
      <c r="R410" s="170"/>
      <c r="S410" s="170"/>
      <c r="T410" s="170"/>
      <c r="U410" s="170"/>
      <c r="V410" s="170"/>
      <c r="W410" s="170"/>
      <c r="X410" s="170"/>
      <c r="Y410" s="170"/>
      <c r="Z410" s="170"/>
      <c r="AA410" s="170"/>
      <c r="AB410" s="415">
        <f t="shared" si="31"/>
        <v>0</v>
      </c>
      <c r="AC410" s="415">
        <f t="shared" si="32"/>
        <v>0</v>
      </c>
      <c r="AE410" s="618">
        <f>IF(AE$12=TRUE,(($D410*LIQUIDACION!$L$1046)*LIQUIDACION!$D$1045/IF(AND(LIQUIDACION!$D$1044&gt;LIQUIDACION!$B$1046,LIQUIDACION!$B$1046&gt;LIQUIDACION!$D$1043),366,365)),0)</f>
        <v>0</v>
      </c>
      <c r="AF410" s="618">
        <f>IF(AF$12=TRUE,(($E410*LIQUIDACION!$L$1046)*LIQUIDACION!$D$1045/IF(AND(LIQUIDACION!$D$1044&gt;LIQUIDACION!$B$1046,LIQUIDACION!$B$1046&gt;LIQUIDACION!$D$1043),366,365)),0)</f>
        <v>0</v>
      </c>
      <c r="AG410" s="618">
        <f>IF(AG$12=TRUE,(($F410*LIQUIDACION!$L$1046)*LIQUIDACION!$D$1045/IF(AND(LIQUIDACION!$D$1044&gt;LIQUIDACION!$B$1046,LIQUIDACION!$B$1046&gt;LIQUIDACION!$D$1043),366,365)),0)</f>
        <v>0</v>
      </c>
      <c r="AH410" s="618">
        <f>IF(AH$12=TRUE,(($G410*LIQUIDACION!$L$1046)*LIQUIDACION!$D$1045/IF(AND(LIQUIDACION!$D$1044&gt;LIQUIDACION!$B$1046,LIQUIDACION!$B$1046&gt;LIQUIDACION!$D$1043),366,365)),0)</f>
        <v>0</v>
      </c>
      <c r="AI410" s="618">
        <f>IF(AI$12=TRUE,(($H410*LIQUIDACION!$L$1047)*LIQUIDACION!$D$1045/IF(AND(LIQUIDACION!$D$1044&gt;LIQUIDACION!$B$1046,LIQUIDACION!$B$1046&gt;LIQUIDACION!$D$1043),366,365)),0)</f>
        <v>0</v>
      </c>
      <c r="AJ410" s="618">
        <f>IF(AJ$12=TRUE,(($I410*LIQUIDACION!$L$1047)*LIQUIDACION!$D$1045/IF(AND(LIQUIDACION!$D$1044&gt;LIQUIDACION!$B$1046,LIQUIDACION!$B$1046&gt;LIQUIDACION!$D$1043),366,365)),0)</f>
        <v>0</v>
      </c>
      <c r="AK410" s="618">
        <f>IF(AK$12=TRUE,(($J410*LIQUIDACION!$L$1047)*LIQUIDACION!$D$1045/IF(AND(LIQUIDACION!$D$1044&gt;LIQUIDACION!$B$1046,LIQUIDACION!$B$1046&gt;LIQUIDACION!$D$1043),366,365)),0)</f>
        <v>0</v>
      </c>
      <c r="AL410" s="618">
        <f>IF(AL$12=TRUE,(($K410*LIQUIDACION!$L$1047)*LIQUIDACION!$D$1045/IF(AND(LIQUIDACION!$D$1044&gt;LIQUIDACION!$B$1046,LIQUIDACION!$B$1046&gt;LIQUIDACION!$D$1043),366,365)),0)</f>
        <v>0</v>
      </c>
      <c r="AM410" s="618">
        <f>IF(AM$12=TRUE,(($L410*LIQUIDACION!$L$1047)*LIQUIDACION!$D$1045/IF(AND(LIQUIDACION!$D$1044&gt;LIQUIDACION!$B$1046,LIQUIDACION!$B$1046&gt;LIQUIDACION!$D$1043),366,365)),0)</f>
        <v>0</v>
      </c>
      <c r="AN410" s="618">
        <f>IF(AN$12=TRUE,(($M410*LIQUIDACION!$L$1047)*LIQUIDACION!$D$1045/IF(AND(LIQUIDACION!$D$1044&gt;LIQUIDACION!$B$1046,LIQUIDACION!$B$1046&gt;LIQUIDACION!$D$1043),366,365)),0)</f>
        <v>0</v>
      </c>
      <c r="AO410" s="618">
        <f>IF(AO$12=TRUE,(($N410*LIQUIDACION!$L$1047)*LIQUIDACION!$D$1045/IF(AND(LIQUIDACION!$D$1044&gt;LIQUIDACION!$B$1046,LIQUIDACION!$B$1046&gt;LIQUIDACION!$D$1043),366,365)),0)</f>
        <v>0</v>
      </c>
      <c r="AP410" s="618">
        <f>IF(AP$12=TRUE,(($O410*LIQUIDACION!$L$1047)*LIQUIDACION!$D$1045/IF(AND(LIQUIDACION!$D$1044&gt;LIQUIDACION!$B$1046,LIQUIDACION!$B$1046&gt;LIQUIDACION!$D$1043),366,365)),0)</f>
        <v>0</v>
      </c>
      <c r="AQ410" s="618">
        <f>IF(AQ$12=TRUE,(($P410*LIQUIDACION!$L$1047)*LIQUIDACION!$D$1045/IF(AND(LIQUIDACION!$D$1044&gt;LIQUIDACION!$B$1046,LIQUIDACION!$B$1046&gt;LIQUIDACION!$D$1043),366,365)),0)</f>
        <v>0</v>
      </c>
      <c r="AR410" s="618">
        <f>IF(AR$12=TRUE,(($Q410*LIQUIDACION!$L$1047)*LIQUIDACION!$D$1045/IF(AND(LIQUIDACION!$D$1044&gt;LIQUIDACION!$B$1046,LIQUIDACION!$B$1046&gt;LIQUIDACION!$D$1043),366,365)),0)</f>
        <v>0</v>
      </c>
      <c r="AS410" s="618">
        <f>IF(AS$12=TRUE,(($R410*LIQUIDACION!$L$1047)*LIQUIDACION!$D$1045/IF(AND(LIQUIDACION!$D$1044&gt;LIQUIDACION!$B$1046,LIQUIDACION!$B$1046&gt;LIQUIDACION!$D$1043),366,365)),0)</f>
        <v>0</v>
      </c>
      <c r="AT410" s="618">
        <f>IF(AT$12=TRUE,(($S410*LIQUIDACION!$L$1047)*LIQUIDACION!$D$1045/IF(AND(LIQUIDACION!$D$1044&gt;LIQUIDACION!$B$1046,LIQUIDACION!$B$1046&gt;LIQUIDACION!$D$1043),366,365)),0)</f>
        <v>0</v>
      </c>
      <c r="AU410" s="618">
        <f>IF(AU$12=TRUE,(($T410*LIQUIDACION!$L$1047)*LIQUIDACION!$D$1045/IF(AND(LIQUIDACION!$D$1044&gt;LIQUIDACION!$B$1046,LIQUIDACION!$B$1046&gt;LIQUIDACION!$D$1043),366,365)),0)</f>
        <v>0</v>
      </c>
      <c r="AV410" s="618">
        <f>IF(AV$12=TRUE,(($U410*LIQUIDACION!$L$1047)*LIQUIDACION!$D$1045/IF(AND(LIQUIDACION!$D$1044&gt;LIQUIDACION!$B$1046,LIQUIDACION!$B$1046&gt;LIQUIDACION!$D$1043),366,365)),0)</f>
        <v>0</v>
      </c>
      <c r="AW410" s="618">
        <f>IF(AW$12=TRUE,(($V410*LIQUIDACION!$L$1047)*LIQUIDACION!$D$1045/IF(AND(LIQUIDACION!$D$1044&gt;LIQUIDACION!$B$1046,LIQUIDACION!$B$1046&gt;LIQUIDACION!$D$1043),366,365)),0)</f>
        <v>0</v>
      </c>
      <c r="AX410" s="618">
        <f>IF(AX$12=TRUE,(($W410*LIQUIDACION!$L$1047)*LIQUIDACION!$D$1045/IF(AND(LIQUIDACION!$D$1044&gt;LIQUIDACION!$B$1046,LIQUIDACION!$B$1046&gt;LIQUIDACION!$D$1043),366,365)),0)</f>
        <v>0</v>
      </c>
    </row>
    <row r="411" spans="2:50" x14ac:dyDescent="0.25">
      <c r="B411" s="121">
        <v>399</v>
      </c>
      <c r="C411" s="125"/>
      <c r="D411" s="170"/>
      <c r="E411" s="170"/>
      <c r="F411" s="170"/>
      <c r="G411" s="170">
        <f t="shared" si="29"/>
        <v>0</v>
      </c>
      <c r="H411" s="170">
        <f t="shared" si="30"/>
        <v>0</v>
      </c>
      <c r="I411" s="170"/>
      <c r="J411" s="170"/>
      <c r="K411" s="170"/>
      <c r="L411" s="170"/>
      <c r="M411" s="170"/>
      <c r="N411" s="170"/>
      <c r="O411" s="170"/>
      <c r="P411" s="170"/>
      <c r="Q411" s="170"/>
      <c r="R411" s="170"/>
      <c r="S411" s="170"/>
      <c r="T411" s="170"/>
      <c r="U411" s="170"/>
      <c r="V411" s="170"/>
      <c r="W411" s="170"/>
      <c r="X411" s="170"/>
      <c r="Y411" s="170"/>
      <c r="Z411" s="170"/>
      <c r="AA411" s="170"/>
      <c r="AB411" s="415">
        <f t="shared" si="31"/>
        <v>0</v>
      </c>
      <c r="AC411" s="415">
        <f t="shared" si="32"/>
        <v>0</v>
      </c>
      <c r="AE411" s="618">
        <f>IF(AE$12=TRUE,(($D411*LIQUIDACION!$L$1046)*LIQUIDACION!$D$1045/IF(AND(LIQUIDACION!$D$1044&gt;LIQUIDACION!$B$1046,LIQUIDACION!$B$1046&gt;LIQUIDACION!$D$1043),366,365)),0)</f>
        <v>0</v>
      </c>
      <c r="AF411" s="618">
        <f>IF(AF$12=TRUE,(($E411*LIQUIDACION!$L$1046)*LIQUIDACION!$D$1045/IF(AND(LIQUIDACION!$D$1044&gt;LIQUIDACION!$B$1046,LIQUIDACION!$B$1046&gt;LIQUIDACION!$D$1043),366,365)),0)</f>
        <v>0</v>
      </c>
      <c r="AG411" s="618">
        <f>IF(AG$12=TRUE,(($F411*LIQUIDACION!$L$1046)*LIQUIDACION!$D$1045/IF(AND(LIQUIDACION!$D$1044&gt;LIQUIDACION!$B$1046,LIQUIDACION!$B$1046&gt;LIQUIDACION!$D$1043),366,365)),0)</f>
        <v>0</v>
      </c>
      <c r="AH411" s="618">
        <f>IF(AH$12=TRUE,(($G411*LIQUIDACION!$L$1046)*LIQUIDACION!$D$1045/IF(AND(LIQUIDACION!$D$1044&gt;LIQUIDACION!$B$1046,LIQUIDACION!$B$1046&gt;LIQUIDACION!$D$1043),366,365)),0)</f>
        <v>0</v>
      </c>
      <c r="AI411" s="618">
        <f>IF(AI$12=TRUE,(($H411*LIQUIDACION!$L$1047)*LIQUIDACION!$D$1045/IF(AND(LIQUIDACION!$D$1044&gt;LIQUIDACION!$B$1046,LIQUIDACION!$B$1046&gt;LIQUIDACION!$D$1043),366,365)),0)</f>
        <v>0</v>
      </c>
      <c r="AJ411" s="618">
        <f>IF(AJ$12=TRUE,(($I411*LIQUIDACION!$L$1047)*LIQUIDACION!$D$1045/IF(AND(LIQUIDACION!$D$1044&gt;LIQUIDACION!$B$1046,LIQUIDACION!$B$1046&gt;LIQUIDACION!$D$1043),366,365)),0)</f>
        <v>0</v>
      </c>
      <c r="AK411" s="618">
        <f>IF(AK$12=TRUE,(($J411*LIQUIDACION!$L$1047)*LIQUIDACION!$D$1045/IF(AND(LIQUIDACION!$D$1044&gt;LIQUIDACION!$B$1046,LIQUIDACION!$B$1046&gt;LIQUIDACION!$D$1043),366,365)),0)</f>
        <v>0</v>
      </c>
      <c r="AL411" s="618">
        <f>IF(AL$12=TRUE,(($K411*LIQUIDACION!$L$1047)*LIQUIDACION!$D$1045/IF(AND(LIQUIDACION!$D$1044&gt;LIQUIDACION!$B$1046,LIQUIDACION!$B$1046&gt;LIQUIDACION!$D$1043),366,365)),0)</f>
        <v>0</v>
      </c>
      <c r="AM411" s="618">
        <f>IF(AM$12=TRUE,(($L411*LIQUIDACION!$L$1047)*LIQUIDACION!$D$1045/IF(AND(LIQUIDACION!$D$1044&gt;LIQUIDACION!$B$1046,LIQUIDACION!$B$1046&gt;LIQUIDACION!$D$1043),366,365)),0)</f>
        <v>0</v>
      </c>
      <c r="AN411" s="618">
        <f>IF(AN$12=TRUE,(($M411*LIQUIDACION!$L$1047)*LIQUIDACION!$D$1045/IF(AND(LIQUIDACION!$D$1044&gt;LIQUIDACION!$B$1046,LIQUIDACION!$B$1046&gt;LIQUIDACION!$D$1043),366,365)),0)</f>
        <v>0</v>
      </c>
      <c r="AO411" s="618">
        <f>IF(AO$12=TRUE,(($N411*LIQUIDACION!$L$1047)*LIQUIDACION!$D$1045/IF(AND(LIQUIDACION!$D$1044&gt;LIQUIDACION!$B$1046,LIQUIDACION!$B$1046&gt;LIQUIDACION!$D$1043),366,365)),0)</f>
        <v>0</v>
      </c>
      <c r="AP411" s="618">
        <f>IF(AP$12=TRUE,(($O411*LIQUIDACION!$L$1047)*LIQUIDACION!$D$1045/IF(AND(LIQUIDACION!$D$1044&gt;LIQUIDACION!$B$1046,LIQUIDACION!$B$1046&gt;LIQUIDACION!$D$1043),366,365)),0)</f>
        <v>0</v>
      </c>
      <c r="AQ411" s="618">
        <f>IF(AQ$12=TRUE,(($P411*LIQUIDACION!$L$1047)*LIQUIDACION!$D$1045/IF(AND(LIQUIDACION!$D$1044&gt;LIQUIDACION!$B$1046,LIQUIDACION!$B$1046&gt;LIQUIDACION!$D$1043),366,365)),0)</f>
        <v>0</v>
      </c>
      <c r="AR411" s="618">
        <f>IF(AR$12=TRUE,(($Q411*LIQUIDACION!$L$1047)*LIQUIDACION!$D$1045/IF(AND(LIQUIDACION!$D$1044&gt;LIQUIDACION!$B$1046,LIQUIDACION!$B$1046&gt;LIQUIDACION!$D$1043),366,365)),0)</f>
        <v>0</v>
      </c>
      <c r="AS411" s="618">
        <f>IF(AS$12=TRUE,(($R411*LIQUIDACION!$L$1047)*LIQUIDACION!$D$1045/IF(AND(LIQUIDACION!$D$1044&gt;LIQUIDACION!$B$1046,LIQUIDACION!$B$1046&gt;LIQUIDACION!$D$1043),366,365)),0)</f>
        <v>0</v>
      </c>
      <c r="AT411" s="618">
        <f>IF(AT$12=TRUE,(($S411*LIQUIDACION!$L$1047)*LIQUIDACION!$D$1045/IF(AND(LIQUIDACION!$D$1044&gt;LIQUIDACION!$B$1046,LIQUIDACION!$B$1046&gt;LIQUIDACION!$D$1043),366,365)),0)</f>
        <v>0</v>
      </c>
      <c r="AU411" s="618">
        <f>IF(AU$12=TRUE,(($T411*LIQUIDACION!$L$1047)*LIQUIDACION!$D$1045/IF(AND(LIQUIDACION!$D$1044&gt;LIQUIDACION!$B$1046,LIQUIDACION!$B$1046&gt;LIQUIDACION!$D$1043),366,365)),0)</f>
        <v>0</v>
      </c>
      <c r="AV411" s="618">
        <f>IF(AV$12=TRUE,(($U411*LIQUIDACION!$L$1047)*LIQUIDACION!$D$1045/IF(AND(LIQUIDACION!$D$1044&gt;LIQUIDACION!$B$1046,LIQUIDACION!$B$1046&gt;LIQUIDACION!$D$1043),366,365)),0)</f>
        <v>0</v>
      </c>
      <c r="AW411" s="618">
        <f>IF(AW$12=TRUE,(($V411*LIQUIDACION!$L$1047)*LIQUIDACION!$D$1045/IF(AND(LIQUIDACION!$D$1044&gt;LIQUIDACION!$B$1046,LIQUIDACION!$B$1046&gt;LIQUIDACION!$D$1043),366,365)),0)</f>
        <v>0</v>
      </c>
      <c r="AX411" s="618">
        <f>IF(AX$12=TRUE,(($W411*LIQUIDACION!$L$1047)*LIQUIDACION!$D$1045/IF(AND(LIQUIDACION!$D$1044&gt;LIQUIDACION!$B$1046,LIQUIDACION!$B$1046&gt;LIQUIDACION!$D$1043),366,365)),0)</f>
        <v>0</v>
      </c>
    </row>
    <row r="412" spans="2:50" x14ac:dyDescent="0.25">
      <c r="B412" s="123">
        <v>400</v>
      </c>
      <c r="C412" s="125"/>
      <c r="D412" s="170"/>
      <c r="E412" s="170"/>
      <c r="F412" s="170"/>
      <c r="G412" s="170">
        <f t="shared" si="29"/>
        <v>0</v>
      </c>
      <c r="H412" s="170">
        <f t="shared" si="30"/>
        <v>0</v>
      </c>
      <c r="I412" s="170"/>
      <c r="J412" s="170"/>
      <c r="K412" s="170"/>
      <c r="L412" s="170"/>
      <c r="M412" s="170"/>
      <c r="N412" s="170"/>
      <c r="O412" s="170"/>
      <c r="P412" s="170"/>
      <c r="Q412" s="170"/>
      <c r="R412" s="170"/>
      <c r="S412" s="170"/>
      <c r="T412" s="170"/>
      <c r="U412" s="170"/>
      <c r="V412" s="170"/>
      <c r="W412" s="170"/>
      <c r="X412" s="170"/>
      <c r="Y412" s="170"/>
      <c r="Z412" s="170"/>
      <c r="AA412" s="170"/>
      <c r="AB412" s="415">
        <f t="shared" si="31"/>
        <v>0</v>
      </c>
      <c r="AC412" s="415">
        <f t="shared" si="32"/>
        <v>0</v>
      </c>
      <c r="AE412" s="618">
        <f>IF(AE$12=TRUE,(($D412*LIQUIDACION!$L$1046)*LIQUIDACION!$D$1045/IF(AND(LIQUIDACION!$D$1044&gt;LIQUIDACION!$B$1046,LIQUIDACION!$B$1046&gt;LIQUIDACION!$D$1043),366,365)),0)</f>
        <v>0</v>
      </c>
      <c r="AF412" s="618">
        <f>IF(AF$12=TRUE,(($E412*LIQUIDACION!$L$1046)*LIQUIDACION!$D$1045/IF(AND(LIQUIDACION!$D$1044&gt;LIQUIDACION!$B$1046,LIQUIDACION!$B$1046&gt;LIQUIDACION!$D$1043),366,365)),0)</f>
        <v>0</v>
      </c>
      <c r="AG412" s="618">
        <f>IF(AG$12=TRUE,(($F412*LIQUIDACION!$L$1046)*LIQUIDACION!$D$1045/IF(AND(LIQUIDACION!$D$1044&gt;LIQUIDACION!$B$1046,LIQUIDACION!$B$1046&gt;LIQUIDACION!$D$1043),366,365)),0)</f>
        <v>0</v>
      </c>
      <c r="AH412" s="618">
        <f>IF(AH$12=TRUE,(($G412*LIQUIDACION!$L$1046)*LIQUIDACION!$D$1045/IF(AND(LIQUIDACION!$D$1044&gt;LIQUIDACION!$B$1046,LIQUIDACION!$B$1046&gt;LIQUIDACION!$D$1043),366,365)),0)</f>
        <v>0</v>
      </c>
      <c r="AI412" s="618">
        <f>IF(AI$12=TRUE,(($H412*LIQUIDACION!$L$1047)*LIQUIDACION!$D$1045/IF(AND(LIQUIDACION!$D$1044&gt;LIQUIDACION!$B$1046,LIQUIDACION!$B$1046&gt;LIQUIDACION!$D$1043),366,365)),0)</f>
        <v>0</v>
      </c>
      <c r="AJ412" s="618">
        <f>IF(AJ$12=TRUE,(($I412*LIQUIDACION!$L$1047)*LIQUIDACION!$D$1045/IF(AND(LIQUIDACION!$D$1044&gt;LIQUIDACION!$B$1046,LIQUIDACION!$B$1046&gt;LIQUIDACION!$D$1043),366,365)),0)</f>
        <v>0</v>
      </c>
      <c r="AK412" s="618">
        <f>IF(AK$12=TRUE,(($J412*LIQUIDACION!$L$1047)*LIQUIDACION!$D$1045/IF(AND(LIQUIDACION!$D$1044&gt;LIQUIDACION!$B$1046,LIQUIDACION!$B$1046&gt;LIQUIDACION!$D$1043),366,365)),0)</f>
        <v>0</v>
      </c>
      <c r="AL412" s="618">
        <f>IF(AL$12=TRUE,(($K412*LIQUIDACION!$L$1047)*LIQUIDACION!$D$1045/IF(AND(LIQUIDACION!$D$1044&gt;LIQUIDACION!$B$1046,LIQUIDACION!$B$1046&gt;LIQUIDACION!$D$1043),366,365)),0)</f>
        <v>0</v>
      </c>
      <c r="AM412" s="618">
        <f>IF(AM$12=TRUE,(($L412*LIQUIDACION!$L$1047)*LIQUIDACION!$D$1045/IF(AND(LIQUIDACION!$D$1044&gt;LIQUIDACION!$B$1046,LIQUIDACION!$B$1046&gt;LIQUIDACION!$D$1043),366,365)),0)</f>
        <v>0</v>
      </c>
      <c r="AN412" s="618">
        <f>IF(AN$12=TRUE,(($M412*LIQUIDACION!$L$1047)*LIQUIDACION!$D$1045/IF(AND(LIQUIDACION!$D$1044&gt;LIQUIDACION!$B$1046,LIQUIDACION!$B$1046&gt;LIQUIDACION!$D$1043),366,365)),0)</f>
        <v>0</v>
      </c>
      <c r="AO412" s="618">
        <f>IF(AO$12=TRUE,(($N412*LIQUIDACION!$L$1047)*LIQUIDACION!$D$1045/IF(AND(LIQUIDACION!$D$1044&gt;LIQUIDACION!$B$1046,LIQUIDACION!$B$1046&gt;LIQUIDACION!$D$1043),366,365)),0)</f>
        <v>0</v>
      </c>
      <c r="AP412" s="618">
        <f>IF(AP$12=TRUE,(($O412*LIQUIDACION!$L$1047)*LIQUIDACION!$D$1045/IF(AND(LIQUIDACION!$D$1044&gt;LIQUIDACION!$B$1046,LIQUIDACION!$B$1046&gt;LIQUIDACION!$D$1043),366,365)),0)</f>
        <v>0</v>
      </c>
      <c r="AQ412" s="618">
        <f>IF(AQ$12=TRUE,(($P412*LIQUIDACION!$L$1047)*LIQUIDACION!$D$1045/IF(AND(LIQUIDACION!$D$1044&gt;LIQUIDACION!$B$1046,LIQUIDACION!$B$1046&gt;LIQUIDACION!$D$1043),366,365)),0)</f>
        <v>0</v>
      </c>
      <c r="AR412" s="618">
        <f>IF(AR$12=TRUE,(($Q412*LIQUIDACION!$L$1047)*LIQUIDACION!$D$1045/IF(AND(LIQUIDACION!$D$1044&gt;LIQUIDACION!$B$1046,LIQUIDACION!$B$1046&gt;LIQUIDACION!$D$1043),366,365)),0)</f>
        <v>0</v>
      </c>
      <c r="AS412" s="618">
        <f>IF(AS$12=TRUE,(($R412*LIQUIDACION!$L$1047)*LIQUIDACION!$D$1045/IF(AND(LIQUIDACION!$D$1044&gt;LIQUIDACION!$B$1046,LIQUIDACION!$B$1046&gt;LIQUIDACION!$D$1043),366,365)),0)</f>
        <v>0</v>
      </c>
      <c r="AT412" s="618">
        <f>IF(AT$12=TRUE,(($S412*LIQUIDACION!$L$1047)*LIQUIDACION!$D$1045/IF(AND(LIQUIDACION!$D$1044&gt;LIQUIDACION!$B$1046,LIQUIDACION!$B$1046&gt;LIQUIDACION!$D$1043),366,365)),0)</f>
        <v>0</v>
      </c>
      <c r="AU412" s="618">
        <f>IF(AU$12=TRUE,(($T412*LIQUIDACION!$L$1047)*LIQUIDACION!$D$1045/IF(AND(LIQUIDACION!$D$1044&gt;LIQUIDACION!$B$1046,LIQUIDACION!$B$1046&gt;LIQUIDACION!$D$1043),366,365)),0)</f>
        <v>0</v>
      </c>
      <c r="AV412" s="618">
        <f>IF(AV$12=TRUE,(($U412*LIQUIDACION!$L$1047)*LIQUIDACION!$D$1045/IF(AND(LIQUIDACION!$D$1044&gt;LIQUIDACION!$B$1046,LIQUIDACION!$B$1046&gt;LIQUIDACION!$D$1043),366,365)),0)</f>
        <v>0</v>
      </c>
      <c r="AW412" s="618">
        <f>IF(AW$12=TRUE,(($V412*LIQUIDACION!$L$1047)*LIQUIDACION!$D$1045/IF(AND(LIQUIDACION!$D$1044&gt;LIQUIDACION!$B$1046,LIQUIDACION!$B$1046&gt;LIQUIDACION!$D$1043),366,365)),0)</f>
        <v>0</v>
      </c>
      <c r="AX412" s="618">
        <f>IF(AX$12=TRUE,(($W412*LIQUIDACION!$L$1047)*LIQUIDACION!$D$1045/IF(AND(LIQUIDACION!$D$1044&gt;LIQUIDACION!$B$1046,LIQUIDACION!$B$1046&gt;LIQUIDACION!$D$1043),366,365)),0)</f>
        <v>0</v>
      </c>
    </row>
    <row r="413" spans="2:50" x14ac:dyDescent="0.25">
      <c r="B413" s="121">
        <v>401</v>
      </c>
      <c r="C413" s="125"/>
      <c r="D413" s="170"/>
      <c r="E413" s="170"/>
      <c r="F413" s="170"/>
      <c r="G413" s="170">
        <f t="shared" si="29"/>
        <v>0</v>
      </c>
      <c r="H413" s="170">
        <f t="shared" si="30"/>
        <v>0</v>
      </c>
      <c r="I413" s="170"/>
      <c r="J413" s="170"/>
      <c r="K413" s="170"/>
      <c r="L413" s="170"/>
      <c r="M413" s="170"/>
      <c r="N413" s="170"/>
      <c r="O413" s="170"/>
      <c r="P413" s="170"/>
      <c r="Q413" s="170"/>
      <c r="R413" s="170"/>
      <c r="S413" s="170"/>
      <c r="T413" s="170"/>
      <c r="U413" s="170"/>
      <c r="V413" s="170"/>
      <c r="W413" s="170"/>
      <c r="X413" s="170"/>
      <c r="Y413" s="170"/>
      <c r="Z413" s="170"/>
      <c r="AA413" s="170"/>
      <c r="AB413" s="415">
        <f t="shared" si="31"/>
        <v>0</v>
      </c>
      <c r="AC413" s="415">
        <f t="shared" si="32"/>
        <v>0</v>
      </c>
      <c r="AE413" s="618">
        <f>IF(AE$12=TRUE,(($D413*LIQUIDACION!$L$1046)*LIQUIDACION!$D$1045/IF(AND(LIQUIDACION!$D$1044&gt;LIQUIDACION!$B$1046,LIQUIDACION!$B$1046&gt;LIQUIDACION!$D$1043),366,365)),0)</f>
        <v>0</v>
      </c>
      <c r="AF413" s="618">
        <f>IF(AF$12=TRUE,(($E413*LIQUIDACION!$L$1046)*LIQUIDACION!$D$1045/IF(AND(LIQUIDACION!$D$1044&gt;LIQUIDACION!$B$1046,LIQUIDACION!$B$1046&gt;LIQUIDACION!$D$1043),366,365)),0)</f>
        <v>0</v>
      </c>
      <c r="AG413" s="618">
        <f>IF(AG$12=TRUE,(($F413*LIQUIDACION!$L$1046)*LIQUIDACION!$D$1045/IF(AND(LIQUIDACION!$D$1044&gt;LIQUIDACION!$B$1046,LIQUIDACION!$B$1046&gt;LIQUIDACION!$D$1043),366,365)),0)</f>
        <v>0</v>
      </c>
      <c r="AH413" s="618">
        <f>IF(AH$12=TRUE,(($G413*LIQUIDACION!$L$1046)*LIQUIDACION!$D$1045/IF(AND(LIQUIDACION!$D$1044&gt;LIQUIDACION!$B$1046,LIQUIDACION!$B$1046&gt;LIQUIDACION!$D$1043),366,365)),0)</f>
        <v>0</v>
      </c>
      <c r="AI413" s="618">
        <f>IF(AI$12=TRUE,(($H413*LIQUIDACION!$L$1047)*LIQUIDACION!$D$1045/IF(AND(LIQUIDACION!$D$1044&gt;LIQUIDACION!$B$1046,LIQUIDACION!$B$1046&gt;LIQUIDACION!$D$1043),366,365)),0)</f>
        <v>0</v>
      </c>
      <c r="AJ413" s="618">
        <f>IF(AJ$12=TRUE,(($I413*LIQUIDACION!$L$1047)*LIQUIDACION!$D$1045/IF(AND(LIQUIDACION!$D$1044&gt;LIQUIDACION!$B$1046,LIQUIDACION!$B$1046&gt;LIQUIDACION!$D$1043),366,365)),0)</f>
        <v>0</v>
      </c>
      <c r="AK413" s="618">
        <f>IF(AK$12=TRUE,(($J413*LIQUIDACION!$L$1047)*LIQUIDACION!$D$1045/IF(AND(LIQUIDACION!$D$1044&gt;LIQUIDACION!$B$1046,LIQUIDACION!$B$1046&gt;LIQUIDACION!$D$1043),366,365)),0)</f>
        <v>0</v>
      </c>
      <c r="AL413" s="618">
        <f>IF(AL$12=TRUE,(($K413*LIQUIDACION!$L$1047)*LIQUIDACION!$D$1045/IF(AND(LIQUIDACION!$D$1044&gt;LIQUIDACION!$B$1046,LIQUIDACION!$B$1046&gt;LIQUIDACION!$D$1043),366,365)),0)</f>
        <v>0</v>
      </c>
      <c r="AM413" s="618">
        <f>IF(AM$12=TRUE,(($L413*LIQUIDACION!$L$1047)*LIQUIDACION!$D$1045/IF(AND(LIQUIDACION!$D$1044&gt;LIQUIDACION!$B$1046,LIQUIDACION!$B$1046&gt;LIQUIDACION!$D$1043),366,365)),0)</f>
        <v>0</v>
      </c>
      <c r="AN413" s="618">
        <f>IF(AN$12=TRUE,(($M413*LIQUIDACION!$L$1047)*LIQUIDACION!$D$1045/IF(AND(LIQUIDACION!$D$1044&gt;LIQUIDACION!$B$1046,LIQUIDACION!$B$1046&gt;LIQUIDACION!$D$1043),366,365)),0)</f>
        <v>0</v>
      </c>
      <c r="AO413" s="618">
        <f>IF(AO$12=TRUE,(($N413*LIQUIDACION!$L$1047)*LIQUIDACION!$D$1045/IF(AND(LIQUIDACION!$D$1044&gt;LIQUIDACION!$B$1046,LIQUIDACION!$B$1046&gt;LIQUIDACION!$D$1043),366,365)),0)</f>
        <v>0</v>
      </c>
      <c r="AP413" s="618">
        <f>IF(AP$12=TRUE,(($O413*LIQUIDACION!$L$1047)*LIQUIDACION!$D$1045/IF(AND(LIQUIDACION!$D$1044&gt;LIQUIDACION!$B$1046,LIQUIDACION!$B$1046&gt;LIQUIDACION!$D$1043),366,365)),0)</f>
        <v>0</v>
      </c>
      <c r="AQ413" s="618">
        <f>IF(AQ$12=TRUE,(($P413*LIQUIDACION!$L$1047)*LIQUIDACION!$D$1045/IF(AND(LIQUIDACION!$D$1044&gt;LIQUIDACION!$B$1046,LIQUIDACION!$B$1046&gt;LIQUIDACION!$D$1043),366,365)),0)</f>
        <v>0</v>
      </c>
      <c r="AR413" s="618">
        <f>IF(AR$12=TRUE,(($Q413*LIQUIDACION!$L$1047)*LIQUIDACION!$D$1045/IF(AND(LIQUIDACION!$D$1044&gt;LIQUIDACION!$B$1046,LIQUIDACION!$B$1046&gt;LIQUIDACION!$D$1043),366,365)),0)</f>
        <v>0</v>
      </c>
      <c r="AS413" s="618">
        <f>IF(AS$12=TRUE,(($R413*LIQUIDACION!$L$1047)*LIQUIDACION!$D$1045/IF(AND(LIQUIDACION!$D$1044&gt;LIQUIDACION!$B$1046,LIQUIDACION!$B$1046&gt;LIQUIDACION!$D$1043),366,365)),0)</f>
        <v>0</v>
      </c>
      <c r="AT413" s="618">
        <f>IF(AT$12=TRUE,(($S413*LIQUIDACION!$L$1047)*LIQUIDACION!$D$1045/IF(AND(LIQUIDACION!$D$1044&gt;LIQUIDACION!$B$1046,LIQUIDACION!$B$1046&gt;LIQUIDACION!$D$1043),366,365)),0)</f>
        <v>0</v>
      </c>
      <c r="AU413" s="618">
        <f>IF(AU$12=TRUE,(($T413*LIQUIDACION!$L$1047)*LIQUIDACION!$D$1045/IF(AND(LIQUIDACION!$D$1044&gt;LIQUIDACION!$B$1046,LIQUIDACION!$B$1046&gt;LIQUIDACION!$D$1043),366,365)),0)</f>
        <v>0</v>
      </c>
      <c r="AV413" s="618">
        <f>IF(AV$12=TRUE,(($U413*LIQUIDACION!$L$1047)*LIQUIDACION!$D$1045/IF(AND(LIQUIDACION!$D$1044&gt;LIQUIDACION!$B$1046,LIQUIDACION!$B$1046&gt;LIQUIDACION!$D$1043),366,365)),0)</f>
        <v>0</v>
      </c>
      <c r="AW413" s="618">
        <f>IF(AW$12=TRUE,(($V413*LIQUIDACION!$L$1047)*LIQUIDACION!$D$1045/IF(AND(LIQUIDACION!$D$1044&gt;LIQUIDACION!$B$1046,LIQUIDACION!$B$1046&gt;LIQUIDACION!$D$1043),366,365)),0)</f>
        <v>0</v>
      </c>
      <c r="AX413" s="618">
        <f>IF(AX$12=TRUE,(($W413*LIQUIDACION!$L$1047)*LIQUIDACION!$D$1045/IF(AND(LIQUIDACION!$D$1044&gt;LIQUIDACION!$B$1046,LIQUIDACION!$B$1046&gt;LIQUIDACION!$D$1043),366,365)),0)</f>
        <v>0</v>
      </c>
    </row>
    <row r="414" spans="2:50" x14ac:dyDescent="0.25">
      <c r="B414" s="123">
        <v>402</v>
      </c>
      <c r="C414" s="125"/>
      <c r="D414" s="170"/>
      <c r="E414" s="170"/>
      <c r="F414" s="170"/>
      <c r="G414" s="170">
        <f t="shared" si="29"/>
        <v>0</v>
      </c>
      <c r="H414" s="170">
        <f t="shared" si="30"/>
        <v>0</v>
      </c>
      <c r="I414" s="170"/>
      <c r="J414" s="170"/>
      <c r="K414" s="170"/>
      <c r="L414" s="170"/>
      <c r="M414" s="170"/>
      <c r="N414" s="170"/>
      <c r="O414" s="170"/>
      <c r="P414" s="170"/>
      <c r="Q414" s="170"/>
      <c r="R414" s="170"/>
      <c r="S414" s="170"/>
      <c r="T414" s="170"/>
      <c r="U414" s="170"/>
      <c r="V414" s="170"/>
      <c r="W414" s="170"/>
      <c r="X414" s="170"/>
      <c r="Y414" s="170"/>
      <c r="Z414" s="170"/>
      <c r="AA414" s="170"/>
      <c r="AB414" s="415">
        <f t="shared" si="31"/>
        <v>0</v>
      </c>
      <c r="AC414" s="415">
        <f t="shared" si="32"/>
        <v>0</v>
      </c>
      <c r="AE414" s="618">
        <f>IF(AE$12=TRUE,(($D414*LIQUIDACION!$L$1046)*LIQUIDACION!$D$1045/IF(AND(LIQUIDACION!$D$1044&gt;LIQUIDACION!$B$1046,LIQUIDACION!$B$1046&gt;LIQUIDACION!$D$1043),366,365)),0)</f>
        <v>0</v>
      </c>
      <c r="AF414" s="618">
        <f>IF(AF$12=TRUE,(($E414*LIQUIDACION!$L$1046)*LIQUIDACION!$D$1045/IF(AND(LIQUIDACION!$D$1044&gt;LIQUIDACION!$B$1046,LIQUIDACION!$B$1046&gt;LIQUIDACION!$D$1043),366,365)),0)</f>
        <v>0</v>
      </c>
      <c r="AG414" s="618">
        <f>IF(AG$12=TRUE,(($F414*LIQUIDACION!$L$1046)*LIQUIDACION!$D$1045/IF(AND(LIQUIDACION!$D$1044&gt;LIQUIDACION!$B$1046,LIQUIDACION!$B$1046&gt;LIQUIDACION!$D$1043),366,365)),0)</f>
        <v>0</v>
      </c>
      <c r="AH414" s="618">
        <f>IF(AH$12=TRUE,(($G414*LIQUIDACION!$L$1046)*LIQUIDACION!$D$1045/IF(AND(LIQUIDACION!$D$1044&gt;LIQUIDACION!$B$1046,LIQUIDACION!$B$1046&gt;LIQUIDACION!$D$1043),366,365)),0)</f>
        <v>0</v>
      </c>
      <c r="AI414" s="618">
        <f>IF(AI$12=TRUE,(($H414*LIQUIDACION!$L$1047)*LIQUIDACION!$D$1045/IF(AND(LIQUIDACION!$D$1044&gt;LIQUIDACION!$B$1046,LIQUIDACION!$B$1046&gt;LIQUIDACION!$D$1043),366,365)),0)</f>
        <v>0</v>
      </c>
      <c r="AJ414" s="618">
        <f>IF(AJ$12=TRUE,(($I414*LIQUIDACION!$L$1047)*LIQUIDACION!$D$1045/IF(AND(LIQUIDACION!$D$1044&gt;LIQUIDACION!$B$1046,LIQUIDACION!$B$1046&gt;LIQUIDACION!$D$1043),366,365)),0)</f>
        <v>0</v>
      </c>
      <c r="AK414" s="618">
        <f>IF(AK$12=TRUE,(($J414*LIQUIDACION!$L$1047)*LIQUIDACION!$D$1045/IF(AND(LIQUIDACION!$D$1044&gt;LIQUIDACION!$B$1046,LIQUIDACION!$B$1046&gt;LIQUIDACION!$D$1043),366,365)),0)</f>
        <v>0</v>
      </c>
      <c r="AL414" s="618">
        <f>IF(AL$12=TRUE,(($K414*LIQUIDACION!$L$1047)*LIQUIDACION!$D$1045/IF(AND(LIQUIDACION!$D$1044&gt;LIQUIDACION!$B$1046,LIQUIDACION!$B$1046&gt;LIQUIDACION!$D$1043),366,365)),0)</f>
        <v>0</v>
      </c>
      <c r="AM414" s="618">
        <f>IF(AM$12=TRUE,(($L414*LIQUIDACION!$L$1047)*LIQUIDACION!$D$1045/IF(AND(LIQUIDACION!$D$1044&gt;LIQUIDACION!$B$1046,LIQUIDACION!$B$1046&gt;LIQUIDACION!$D$1043),366,365)),0)</f>
        <v>0</v>
      </c>
      <c r="AN414" s="618">
        <f>IF(AN$12=TRUE,(($M414*LIQUIDACION!$L$1047)*LIQUIDACION!$D$1045/IF(AND(LIQUIDACION!$D$1044&gt;LIQUIDACION!$B$1046,LIQUIDACION!$B$1046&gt;LIQUIDACION!$D$1043),366,365)),0)</f>
        <v>0</v>
      </c>
      <c r="AO414" s="618">
        <f>IF(AO$12=TRUE,(($N414*LIQUIDACION!$L$1047)*LIQUIDACION!$D$1045/IF(AND(LIQUIDACION!$D$1044&gt;LIQUIDACION!$B$1046,LIQUIDACION!$B$1046&gt;LIQUIDACION!$D$1043),366,365)),0)</f>
        <v>0</v>
      </c>
      <c r="AP414" s="618">
        <f>IF(AP$12=TRUE,(($O414*LIQUIDACION!$L$1047)*LIQUIDACION!$D$1045/IF(AND(LIQUIDACION!$D$1044&gt;LIQUIDACION!$B$1046,LIQUIDACION!$B$1046&gt;LIQUIDACION!$D$1043),366,365)),0)</f>
        <v>0</v>
      </c>
      <c r="AQ414" s="618">
        <f>IF(AQ$12=TRUE,(($P414*LIQUIDACION!$L$1047)*LIQUIDACION!$D$1045/IF(AND(LIQUIDACION!$D$1044&gt;LIQUIDACION!$B$1046,LIQUIDACION!$B$1046&gt;LIQUIDACION!$D$1043),366,365)),0)</f>
        <v>0</v>
      </c>
      <c r="AR414" s="618">
        <f>IF(AR$12=TRUE,(($Q414*LIQUIDACION!$L$1047)*LIQUIDACION!$D$1045/IF(AND(LIQUIDACION!$D$1044&gt;LIQUIDACION!$B$1046,LIQUIDACION!$B$1046&gt;LIQUIDACION!$D$1043),366,365)),0)</f>
        <v>0</v>
      </c>
      <c r="AS414" s="618">
        <f>IF(AS$12=TRUE,(($R414*LIQUIDACION!$L$1047)*LIQUIDACION!$D$1045/IF(AND(LIQUIDACION!$D$1044&gt;LIQUIDACION!$B$1046,LIQUIDACION!$B$1046&gt;LIQUIDACION!$D$1043),366,365)),0)</f>
        <v>0</v>
      </c>
      <c r="AT414" s="618">
        <f>IF(AT$12=TRUE,(($S414*LIQUIDACION!$L$1047)*LIQUIDACION!$D$1045/IF(AND(LIQUIDACION!$D$1044&gt;LIQUIDACION!$B$1046,LIQUIDACION!$B$1046&gt;LIQUIDACION!$D$1043),366,365)),0)</f>
        <v>0</v>
      </c>
      <c r="AU414" s="618">
        <f>IF(AU$12=TRUE,(($T414*LIQUIDACION!$L$1047)*LIQUIDACION!$D$1045/IF(AND(LIQUIDACION!$D$1044&gt;LIQUIDACION!$B$1046,LIQUIDACION!$B$1046&gt;LIQUIDACION!$D$1043),366,365)),0)</f>
        <v>0</v>
      </c>
      <c r="AV414" s="618">
        <f>IF(AV$12=TRUE,(($U414*LIQUIDACION!$L$1047)*LIQUIDACION!$D$1045/IF(AND(LIQUIDACION!$D$1044&gt;LIQUIDACION!$B$1046,LIQUIDACION!$B$1046&gt;LIQUIDACION!$D$1043),366,365)),0)</f>
        <v>0</v>
      </c>
      <c r="AW414" s="618">
        <f>IF(AW$12=TRUE,(($V414*LIQUIDACION!$L$1047)*LIQUIDACION!$D$1045/IF(AND(LIQUIDACION!$D$1044&gt;LIQUIDACION!$B$1046,LIQUIDACION!$B$1046&gt;LIQUIDACION!$D$1043),366,365)),0)</f>
        <v>0</v>
      </c>
      <c r="AX414" s="618">
        <f>IF(AX$12=TRUE,(($W414*LIQUIDACION!$L$1047)*LIQUIDACION!$D$1045/IF(AND(LIQUIDACION!$D$1044&gt;LIQUIDACION!$B$1046,LIQUIDACION!$B$1046&gt;LIQUIDACION!$D$1043),366,365)),0)</f>
        <v>0</v>
      </c>
    </row>
    <row r="415" spans="2:50" x14ac:dyDescent="0.25">
      <c r="B415" s="121">
        <v>403</v>
      </c>
      <c r="C415" s="125"/>
      <c r="D415" s="170"/>
      <c r="E415" s="170"/>
      <c r="F415" s="170"/>
      <c r="G415" s="170">
        <f t="shared" si="29"/>
        <v>0</v>
      </c>
      <c r="H415" s="170">
        <f t="shared" si="30"/>
        <v>0</v>
      </c>
      <c r="I415" s="170"/>
      <c r="J415" s="170"/>
      <c r="K415" s="170"/>
      <c r="L415" s="170"/>
      <c r="M415" s="170"/>
      <c r="N415" s="170"/>
      <c r="O415" s="170"/>
      <c r="P415" s="170"/>
      <c r="Q415" s="170"/>
      <c r="R415" s="170"/>
      <c r="S415" s="170"/>
      <c r="T415" s="170"/>
      <c r="U415" s="170"/>
      <c r="V415" s="170"/>
      <c r="W415" s="170"/>
      <c r="X415" s="170"/>
      <c r="Y415" s="170"/>
      <c r="Z415" s="170"/>
      <c r="AA415" s="170"/>
      <c r="AB415" s="415">
        <f t="shared" si="31"/>
        <v>0</v>
      </c>
      <c r="AC415" s="415">
        <f t="shared" si="32"/>
        <v>0</v>
      </c>
      <c r="AE415" s="618">
        <f>IF(AE$12=TRUE,(($D415*LIQUIDACION!$L$1046)*LIQUIDACION!$D$1045/IF(AND(LIQUIDACION!$D$1044&gt;LIQUIDACION!$B$1046,LIQUIDACION!$B$1046&gt;LIQUIDACION!$D$1043),366,365)),0)</f>
        <v>0</v>
      </c>
      <c r="AF415" s="618">
        <f>IF(AF$12=TRUE,(($E415*LIQUIDACION!$L$1046)*LIQUIDACION!$D$1045/IF(AND(LIQUIDACION!$D$1044&gt;LIQUIDACION!$B$1046,LIQUIDACION!$B$1046&gt;LIQUIDACION!$D$1043),366,365)),0)</f>
        <v>0</v>
      </c>
      <c r="AG415" s="618">
        <f>IF(AG$12=TRUE,(($F415*LIQUIDACION!$L$1046)*LIQUIDACION!$D$1045/IF(AND(LIQUIDACION!$D$1044&gt;LIQUIDACION!$B$1046,LIQUIDACION!$B$1046&gt;LIQUIDACION!$D$1043),366,365)),0)</f>
        <v>0</v>
      </c>
      <c r="AH415" s="618">
        <f>IF(AH$12=TRUE,(($G415*LIQUIDACION!$L$1046)*LIQUIDACION!$D$1045/IF(AND(LIQUIDACION!$D$1044&gt;LIQUIDACION!$B$1046,LIQUIDACION!$B$1046&gt;LIQUIDACION!$D$1043),366,365)),0)</f>
        <v>0</v>
      </c>
      <c r="AI415" s="618">
        <f>IF(AI$12=TRUE,(($H415*LIQUIDACION!$L$1047)*LIQUIDACION!$D$1045/IF(AND(LIQUIDACION!$D$1044&gt;LIQUIDACION!$B$1046,LIQUIDACION!$B$1046&gt;LIQUIDACION!$D$1043),366,365)),0)</f>
        <v>0</v>
      </c>
      <c r="AJ415" s="618">
        <f>IF(AJ$12=TRUE,(($I415*LIQUIDACION!$L$1047)*LIQUIDACION!$D$1045/IF(AND(LIQUIDACION!$D$1044&gt;LIQUIDACION!$B$1046,LIQUIDACION!$B$1046&gt;LIQUIDACION!$D$1043),366,365)),0)</f>
        <v>0</v>
      </c>
      <c r="AK415" s="618">
        <f>IF(AK$12=TRUE,(($J415*LIQUIDACION!$L$1047)*LIQUIDACION!$D$1045/IF(AND(LIQUIDACION!$D$1044&gt;LIQUIDACION!$B$1046,LIQUIDACION!$B$1046&gt;LIQUIDACION!$D$1043),366,365)),0)</f>
        <v>0</v>
      </c>
      <c r="AL415" s="618">
        <f>IF(AL$12=TRUE,(($K415*LIQUIDACION!$L$1047)*LIQUIDACION!$D$1045/IF(AND(LIQUIDACION!$D$1044&gt;LIQUIDACION!$B$1046,LIQUIDACION!$B$1046&gt;LIQUIDACION!$D$1043),366,365)),0)</f>
        <v>0</v>
      </c>
      <c r="AM415" s="618">
        <f>IF(AM$12=TRUE,(($L415*LIQUIDACION!$L$1047)*LIQUIDACION!$D$1045/IF(AND(LIQUIDACION!$D$1044&gt;LIQUIDACION!$B$1046,LIQUIDACION!$B$1046&gt;LIQUIDACION!$D$1043),366,365)),0)</f>
        <v>0</v>
      </c>
      <c r="AN415" s="618">
        <f>IF(AN$12=TRUE,(($M415*LIQUIDACION!$L$1047)*LIQUIDACION!$D$1045/IF(AND(LIQUIDACION!$D$1044&gt;LIQUIDACION!$B$1046,LIQUIDACION!$B$1046&gt;LIQUIDACION!$D$1043),366,365)),0)</f>
        <v>0</v>
      </c>
      <c r="AO415" s="618">
        <f>IF(AO$12=TRUE,(($N415*LIQUIDACION!$L$1047)*LIQUIDACION!$D$1045/IF(AND(LIQUIDACION!$D$1044&gt;LIQUIDACION!$B$1046,LIQUIDACION!$B$1046&gt;LIQUIDACION!$D$1043),366,365)),0)</f>
        <v>0</v>
      </c>
      <c r="AP415" s="618">
        <f>IF(AP$12=TRUE,(($O415*LIQUIDACION!$L$1047)*LIQUIDACION!$D$1045/IF(AND(LIQUIDACION!$D$1044&gt;LIQUIDACION!$B$1046,LIQUIDACION!$B$1046&gt;LIQUIDACION!$D$1043),366,365)),0)</f>
        <v>0</v>
      </c>
      <c r="AQ415" s="618">
        <f>IF(AQ$12=TRUE,(($P415*LIQUIDACION!$L$1047)*LIQUIDACION!$D$1045/IF(AND(LIQUIDACION!$D$1044&gt;LIQUIDACION!$B$1046,LIQUIDACION!$B$1046&gt;LIQUIDACION!$D$1043),366,365)),0)</f>
        <v>0</v>
      </c>
      <c r="AR415" s="618">
        <f>IF(AR$12=TRUE,(($Q415*LIQUIDACION!$L$1047)*LIQUIDACION!$D$1045/IF(AND(LIQUIDACION!$D$1044&gt;LIQUIDACION!$B$1046,LIQUIDACION!$B$1046&gt;LIQUIDACION!$D$1043),366,365)),0)</f>
        <v>0</v>
      </c>
      <c r="AS415" s="618">
        <f>IF(AS$12=TRUE,(($R415*LIQUIDACION!$L$1047)*LIQUIDACION!$D$1045/IF(AND(LIQUIDACION!$D$1044&gt;LIQUIDACION!$B$1046,LIQUIDACION!$B$1046&gt;LIQUIDACION!$D$1043),366,365)),0)</f>
        <v>0</v>
      </c>
      <c r="AT415" s="618">
        <f>IF(AT$12=TRUE,(($S415*LIQUIDACION!$L$1047)*LIQUIDACION!$D$1045/IF(AND(LIQUIDACION!$D$1044&gt;LIQUIDACION!$B$1046,LIQUIDACION!$B$1046&gt;LIQUIDACION!$D$1043),366,365)),0)</f>
        <v>0</v>
      </c>
      <c r="AU415" s="618">
        <f>IF(AU$12=TRUE,(($T415*LIQUIDACION!$L$1047)*LIQUIDACION!$D$1045/IF(AND(LIQUIDACION!$D$1044&gt;LIQUIDACION!$B$1046,LIQUIDACION!$B$1046&gt;LIQUIDACION!$D$1043),366,365)),0)</f>
        <v>0</v>
      </c>
      <c r="AV415" s="618">
        <f>IF(AV$12=TRUE,(($U415*LIQUIDACION!$L$1047)*LIQUIDACION!$D$1045/IF(AND(LIQUIDACION!$D$1044&gt;LIQUIDACION!$B$1046,LIQUIDACION!$B$1046&gt;LIQUIDACION!$D$1043),366,365)),0)</f>
        <v>0</v>
      </c>
      <c r="AW415" s="618">
        <f>IF(AW$12=TRUE,(($V415*LIQUIDACION!$L$1047)*LIQUIDACION!$D$1045/IF(AND(LIQUIDACION!$D$1044&gt;LIQUIDACION!$B$1046,LIQUIDACION!$B$1046&gt;LIQUIDACION!$D$1043),366,365)),0)</f>
        <v>0</v>
      </c>
      <c r="AX415" s="618">
        <f>IF(AX$12=TRUE,(($W415*LIQUIDACION!$L$1047)*LIQUIDACION!$D$1045/IF(AND(LIQUIDACION!$D$1044&gt;LIQUIDACION!$B$1046,LIQUIDACION!$B$1046&gt;LIQUIDACION!$D$1043),366,365)),0)</f>
        <v>0</v>
      </c>
    </row>
    <row r="416" spans="2:50" x14ac:dyDescent="0.25">
      <c r="B416" s="123">
        <v>404</v>
      </c>
      <c r="C416" s="125"/>
      <c r="D416" s="170"/>
      <c r="E416" s="170"/>
      <c r="F416" s="170"/>
      <c r="G416" s="170">
        <f t="shared" si="29"/>
        <v>0</v>
      </c>
      <c r="H416" s="170">
        <f t="shared" si="30"/>
        <v>0</v>
      </c>
      <c r="I416" s="170"/>
      <c r="J416" s="170"/>
      <c r="K416" s="170"/>
      <c r="L416" s="170"/>
      <c r="M416" s="170"/>
      <c r="N416" s="170"/>
      <c r="O416" s="170"/>
      <c r="P416" s="170"/>
      <c r="Q416" s="170"/>
      <c r="R416" s="170"/>
      <c r="S416" s="170"/>
      <c r="T416" s="170"/>
      <c r="U416" s="170"/>
      <c r="V416" s="170"/>
      <c r="W416" s="170"/>
      <c r="X416" s="170"/>
      <c r="Y416" s="170"/>
      <c r="Z416" s="170"/>
      <c r="AA416" s="170"/>
      <c r="AB416" s="415">
        <f t="shared" si="31"/>
        <v>0</v>
      </c>
      <c r="AC416" s="415">
        <f t="shared" si="32"/>
        <v>0</v>
      </c>
      <c r="AE416" s="618">
        <f>IF(AE$12=TRUE,(($D416*LIQUIDACION!$L$1046)*LIQUIDACION!$D$1045/IF(AND(LIQUIDACION!$D$1044&gt;LIQUIDACION!$B$1046,LIQUIDACION!$B$1046&gt;LIQUIDACION!$D$1043),366,365)),0)</f>
        <v>0</v>
      </c>
      <c r="AF416" s="618">
        <f>IF(AF$12=TRUE,(($E416*LIQUIDACION!$L$1046)*LIQUIDACION!$D$1045/IF(AND(LIQUIDACION!$D$1044&gt;LIQUIDACION!$B$1046,LIQUIDACION!$B$1046&gt;LIQUIDACION!$D$1043),366,365)),0)</f>
        <v>0</v>
      </c>
      <c r="AG416" s="618">
        <f>IF(AG$12=TRUE,(($F416*LIQUIDACION!$L$1046)*LIQUIDACION!$D$1045/IF(AND(LIQUIDACION!$D$1044&gt;LIQUIDACION!$B$1046,LIQUIDACION!$B$1046&gt;LIQUIDACION!$D$1043),366,365)),0)</f>
        <v>0</v>
      </c>
      <c r="AH416" s="618">
        <f>IF(AH$12=TRUE,(($G416*LIQUIDACION!$L$1046)*LIQUIDACION!$D$1045/IF(AND(LIQUIDACION!$D$1044&gt;LIQUIDACION!$B$1046,LIQUIDACION!$B$1046&gt;LIQUIDACION!$D$1043),366,365)),0)</f>
        <v>0</v>
      </c>
      <c r="AI416" s="618">
        <f>IF(AI$12=TRUE,(($H416*LIQUIDACION!$L$1047)*LIQUIDACION!$D$1045/IF(AND(LIQUIDACION!$D$1044&gt;LIQUIDACION!$B$1046,LIQUIDACION!$B$1046&gt;LIQUIDACION!$D$1043),366,365)),0)</f>
        <v>0</v>
      </c>
      <c r="AJ416" s="618">
        <f>IF(AJ$12=TRUE,(($I416*LIQUIDACION!$L$1047)*LIQUIDACION!$D$1045/IF(AND(LIQUIDACION!$D$1044&gt;LIQUIDACION!$B$1046,LIQUIDACION!$B$1046&gt;LIQUIDACION!$D$1043),366,365)),0)</f>
        <v>0</v>
      </c>
      <c r="AK416" s="618">
        <f>IF(AK$12=TRUE,(($J416*LIQUIDACION!$L$1047)*LIQUIDACION!$D$1045/IF(AND(LIQUIDACION!$D$1044&gt;LIQUIDACION!$B$1046,LIQUIDACION!$B$1046&gt;LIQUIDACION!$D$1043),366,365)),0)</f>
        <v>0</v>
      </c>
      <c r="AL416" s="618">
        <f>IF(AL$12=TRUE,(($K416*LIQUIDACION!$L$1047)*LIQUIDACION!$D$1045/IF(AND(LIQUIDACION!$D$1044&gt;LIQUIDACION!$B$1046,LIQUIDACION!$B$1046&gt;LIQUIDACION!$D$1043),366,365)),0)</f>
        <v>0</v>
      </c>
      <c r="AM416" s="618">
        <f>IF(AM$12=TRUE,(($L416*LIQUIDACION!$L$1047)*LIQUIDACION!$D$1045/IF(AND(LIQUIDACION!$D$1044&gt;LIQUIDACION!$B$1046,LIQUIDACION!$B$1046&gt;LIQUIDACION!$D$1043),366,365)),0)</f>
        <v>0</v>
      </c>
      <c r="AN416" s="618">
        <f>IF(AN$12=TRUE,(($M416*LIQUIDACION!$L$1047)*LIQUIDACION!$D$1045/IF(AND(LIQUIDACION!$D$1044&gt;LIQUIDACION!$B$1046,LIQUIDACION!$B$1046&gt;LIQUIDACION!$D$1043),366,365)),0)</f>
        <v>0</v>
      </c>
      <c r="AO416" s="618">
        <f>IF(AO$12=TRUE,(($N416*LIQUIDACION!$L$1047)*LIQUIDACION!$D$1045/IF(AND(LIQUIDACION!$D$1044&gt;LIQUIDACION!$B$1046,LIQUIDACION!$B$1046&gt;LIQUIDACION!$D$1043),366,365)),0)</f>
        <v>0</v>
      </c>
      <c r="AP416" s="618">
        <f>IF(AP$12=TRUE,(($O416*LIQUIDACION!$L$1047)*LIQUIDACION!$D$1045/IF(AND(LIQUIDACION!$D$1044&gt;LIQUIDACION!$B$1046,LIQUIDACION!$B$1046&gt;LIQUIDACION!$D$1043),366,365)),0)</f>
        <v>0</v>
      </c>
      <c r="AQ416" s="618">
        <f>IF(AQ$12=TRUE,(($P416*LIQUIDACION!$L$1047)*LIQUIDACION!$D$1045/IF(AND(LIQUIDACION!$D$1044&gt;LIQUIDACION!$B$1046,LIQUIDACION!$B$1046&gt;LIQUIDACION!$D$1043),366,365)),0)</f>
        <v>0</v>
      </c>
      <c r="AR416" s="618">
        <f>IF(AR$12=TRUE,(($Q416*LIQUIDACION!$L$1047)*LIQUIDACION!$D$1045/IF(AND(LIQUIDACION!$D$1044&gt;LIQUIDACION!$B$1046,LIQUIDACION!$B$1046&gt;LIQUIDACION!$D$1043),366,365)),0)</f>
        <v>0</v>
      </c>
      <c r="AS416" s="618">
        <f>IF(AS$12=TRUE,(($R416*LIQUIDACION!$L$1047)*LIQUIDACION!$D$1045/IF(AND(LIQUIDACION!$D$1044&gt;LIQUIDACION!$B$1046,LIQUIDACION!$B$1046&gt;LIQUIDACION!$D$1043),366,365)),0)</f>
        <v>0</v>
      </c>
      <c r="AT416" s="618">
        <f>IF(AT$12=TRUE,(($S416*LIQUIDACION!$L$1047)*LIQUIDACION!$D$1045/IF(AND(LIQUIDACION!$D$1044&gt;LIQUIDACION!$B$1046,LIQUIDACION!$B$1046&gt;LIQUIDACION!$D$1043),366,365)),0)</f>
        <v>0</v>
      </c>
      <c r="AU416" s="618">
        <f>IF(AU$12=TRUE,(($T416*LIQUIDACION!$L$1047)*LIQUIDACION!$D$1045/IF(AND(LIQUIDACION!$D$1044&gt;LIQUIDACION!$B$1046,LIQUIDACION!$B$1046&gt;LIQUIDACION!$D$1043),366,365)),0)</f>
        <v>0</v>
      </c>
      <c r="AV416" s="618">
        <f>IF(AV$12=TRUE,(($U416*LIQUIDACION!$L$1047)*LIQUIDACION!$D$1045/IF(AND(LIQUIDACION!$D$1044&gt;LIQUIDACION!$B$1046,LIQUIDACION!$B$1046&gt;LIQUIDACION!$D$1043),366,365)),0)</f>
        <v>0</v>
      </c>
      <c r="AW416" s="618">
        <f>IF(AW$12=TRUE,(($V416*LIQUIDACION!$L$1047)*LIQUIDACION!$D$1045/IF(AND(LIQUIDACION!$D$1044&gt;LIQUIDACION!$B$1046,LIQUIDACION!$B$1046&gt;LIQUIDACION!$D$1043),366,365)),0)</f>
        <v>0</v>
      </c>
      <c r="AX416" s="618">
        <f>IF(AX$12=TRUE,(($W416*LIQUIDACION!$L$1047)*LIQUIDACION!$D$1045/IF(AND(LIQUIDACION!$D$1044&gt;LIQUIDACION!$B$1046,LIQUIDACION!$B$1046&gt;LIQUIDACION!$D$1043),366,365)),0)</f>
        <v>0</v>
      </c>
    </row>
    <row r="417" spans="2:50" x14ac:dyDescent="0.25">
      <c r="B417" s="121">
        <v>405</v>
      </c>
      <c r="C417" s="125"/>
      <c r="D417" s="170"/>
      <c r="E417" s="170"/>
      <c r="F417" s="170"/>
      <c r="G417" s="170">
        <f t="shared" si="29"/>
        <v>0</v>
      </c>
      <c r="H417" s="170">
        <f t="shared" si="30"/>
        <v>0</v>
      </c>
      <c r="I417" s="170"/>
      <c r="J417" s="170"/>
      <c r="K417" s="170"/>
      <c r="L417" s="170"/>
      <c r="M417" s="170"/>
      <c r="N417" s="170"/>
      <c r="O417" s="170"/>
      <c r="P417" s="170"/>
      <c r="Q417" s="170"/>
      <c r="R417" s="170"/>
      <c r="S417" s="170"/>
      <c r="T417" s="170"/>
      <c r="U417" s="170"/>
      <c r="V417" s="170"/>
      <c r="W417" s="170"/>
      <c r="X417" s="170"/>
      <c r="Y417" s="170"/>
      <c r="Z417" s="170"/>
      <c r="AA417" s="170"/>
      <c r="AB417" s="415">
        <f t="shared" si="31"/>
        <v>0</v>
      </c>
      <c r="AC417" s="415">
        <f t="shared" si="32"/>
        <v>0</v>
      </c>
      <c r="AE417" s="618">
        <f>IF(AE$12=TRUE,(($D417*LIQUIDACION!$L$1046)*LIQUIDACION!$D$1045/IF(AND(LIQUIDACION!$D$1044&gt;LIQUIDACION!$B$1046,LIQUIDACION!$B$1046&gt;LIQUIDACION!$D$1043),366,365)),0)</f>
        <v>0</v>
      </c>
      <c r="AF417" s="618">
        <f>IF(AF$12=TRUE,(($E417*LIQUIDACION!$L$1046)*LIQUIDACION!$D$1045/IF(AND(LIQUIDACION!$D$1044&gt;LIQUIDACION!$B$1046,LIQUIDACION!$B$1046&gt;LIQUIDACION!$D$1043),366,365)),0)</f>
        <v>0</v>
      </c>
      <c r="AG417" s="618">
        <f>IF(AG$12=TRUE,(($F417*LIQUIDACION!$L$1046)*LIQUIDACION!$D$1045/IF(AND(LIQUIDACION!$D$1044&gt;LIQUIDACION!$B$1046,LIQUIDACION!$B$1046&gt;LIQUIDACION!$D$1043),366,365)),0)</f>
        <v>0</v>
      </c>
      <c r="AH417" s="618">
        <f>IF(AH$12=TRUE,(($G417*LIQUIDACION!$L$1046)*LIQUIDACION!$D$1045/IF(AND(LIQUIDACION!$D$1044&gt;LIQUIDACION!$B$1046,LIQUIDACION!$B$1046&gt;LIQUIDACION!$D$1043),366,365)),0)</f>
        <v>0</v>
      </c>
      <c r="AI417" s="618">
        <f>IF(AI$12=TRUE,(($H417*LIQUIDACION!$L$1047)*LIQUIDACION!$D$1045/IF(AND(LIQUIDACION!$D$1044&gt;LIQUIDACION!$B$1046,LIQUIDACION!$B$1046&gt;LIQUIDACION!$D$1043),366,365)),0)</f>
        <v>0</v>
      </c>
      <c r="AJ417" s="618">
        <f>IF(AJ$12=TRUE,(($I417*LIQUIDACION!$L$1047)*LIQUIDACION!$D$1045/IF(AND(LIQUIDACION!$D$1044&gt;LIQUIDACION!$B$1046,LIQUIDACION!$B$1046&gt;LIQUIDACION!$D$1043),366,365)),0)</f>
        <v>0</v>
      </c>
      <c r="AK417" s="618">
        <f>IF(AK$12=TRUE,(($J417*LIQUIDACION!$L$1047)*LIQUIDACION!$D$1045/IF(AND(LIQUIDACION!$D$1044&gt;LIQUIDACION!$B$1046,LIQUIDACION!$B$1046&gt;LIQUIDACION!$D$1043),366,365)),0)</f>
        <v>0</v>
      </c>
      <c r="AL417" s="618">
        <f>IF(AL$12=TRUE,(($K417*LIQUIDACION!$L$1047)*LIQUIDACION!$D$1045/IF(AND(LIQUIDACION!$D$1044&gt;LIQUIDACION!$B$1046,LIQUIDACION!$B$1046&gt;LIQUIDACION!$D$1043),366,365)),0)</f>
        <v>0</v>
      </c>
      <c r="AM417" s="618">
        <f>IF(AM$12=TRUE,(($L417*LIQUIDACION!$L$1047)*LIQUIDACION!$D$1045/IF(AND(LIQUIDACION!$D$1044&gt;LIQUIDACION!$B$1046,LIQUIDACION!$B$1046&gt;LIQUIDACION!$D$1043),366,365)),0)</f>
        <v>0</v>
      </c>
      <c r="AN417" s="618">
        <f>IF(AN$12=TRUE,(($M417*LIQUIDACION!$L$1047)*LIQUIDACION!$D$1045/IF(AND(LIQUIDACION!$D$1044&gt;LIQUIDACION!$B$1046,LIQUIDACION!$B$1046&gt;LIQUIDACION!$D$1043),366,365)),0)</f>
        <v>0</v>
      </c>
      <c r="AO417" s="618">
        <f>IF(AO$12=TRUE,(($N417*LIQUIDACION!$L$1047)*LIQUIDACION!$D$1045/IF(AND(LIQUIDACION!$D$1044&gt;LIQUIDACION!$B$1046,LIQUIDACION!$B$1046&gt;LIQUIDACION!$D$1043),366,365)),0)</f>
        <v>0</v>
      </c>
      <c r="AP417" s="618">
        <f>IF(AP$12=TRUE,(($O417*LIQUIDACION!$L$1047)*LIQUIDACION!$D$1045/IF(AND(LIQUIDACION!$D$1044&gt;LIQUIDACION!$B$1046,LIQUIDACION!$B$1046&gt;LIQUIDACION!$D$1043),366,365)),0)</f>
        <v>0</v>
      </c>
      <c r="AQ417" s="618">
        <f>IF(AQ$12=TRUE,(($P417*LIQUIDACION!$L$1047)*LIQUIDACION!$D$1045/IF(AND(LIQUIDACION!$D$1044&gt;LIQUIDACION!$B$1046,LIQUIDACION!$B$1046&gt;LIQUIDACION!$D$1043),366,365)),0)</f>
        <v>0</v>
      </c>
      <c r="AR417" s="618">
        <f>IF(AR$12=TRUE,(($Q417*LIQUIDACION!$L$1047)*LIQUIDACION!$D$1045/IF(AND(LIQUIDACION!$D$1044&gt;LIQUIDACION!$B$1046,LIQUIDACION!$B$1046&gt;LIQUIDACION!$D$1043),366,365)),0)</f>
        <v>0</v>
      </c>
      <c r="AS417" s="618">
        <f>IF(AS$12=TRUE,(($R417*LIQUIDACION!$L$1047)*LIQUIDACION!$D$1045/IF(AND(LIQUIDACION!$D$1044&gt;LIQUIDACION!$B$1046,LIQUIDACION!$B$1046&gt;LIQUIDACION!$D$1043),366,365)),0)</f>
        <v>0</v>
      </c>
      <c r="AT417" s="618">
        <f>IF(AT$12=TRUE,(($S417*LIQUIDACION!$L$1047)*LIQUIDACION!$D$1045/IF(AND(LIQUIDACION!$D$1044&gt;LIQUIDACION!$B$1046,LIQUIDACION!$B$1046&gt;LIQUIDACION!$D$1043),366,365)),0)</f>
        <v>0</v>
      </c>
      <c r="AU417" s="618">
        <f>IF(AU$12=TRUE,(($T417*LIQUIDACION!$L$1047)*LIQUIDACION!$D$1045/IF(AND(LIQUIDACION!$D$1044&gt;LIQUIDACION!$B$1046,LIQUIDACION!$B$1046&gt;LIQUIDACION!$D$1043),366,365)),0)</f>
        <v>0</v>
      </c>
      <c r="AV417" s="618">
        <f>IF(AV$12=TRUE,(($U417*LIQUIDACION!$L$1047)*LIQUIDACION!$D$1045/IF(AND(LIQUIDACION!$D$1044&gt;LIQUIDACION!$B$1046,LIQUIDACION!$B$1046&gt;LIQUIDACION!$D$1043),366,365)),0)</f>
        <v>0</v>
      </c>
      <c r="AW417" s="618">
        <f>IF(AW$12=TRUE,(($V417*LIQUIDACION!$L$1047)*LIQUIDACION!$D$1045/IF(AND(LIQUIDACION!$D$1044&gt;LIQUIDACION!$B$1046,LIQUIDACION!$B$1046&gt;LIQUIDACION!$D$1043),366,365)),0)</f>
        <v>0</v>
      </c>
      <c r="AX417" s="618">
        <f>IF(AX$12=TRUE,(($W417*LIQUIDACION!$L$1047)*LIQUIDACION!$D$1045/IF(AND(LIQUIDACION!$D$1044&gt;LIQUIDACION!$B$1046,LIQUIDACION!$B$1046&gt;LIQUIDACION!$D$1043),366,365)),0)</f>
        <v>0</v>
      </c>
    </row>
    <row r="418" spans="2:50" x14ac:dyDescent="0.25">
      <c r="B418" s="123">
        <v>406</v>
      </c>
      <c r="C418" s="125"/>
      <c r="D418" s="170"/>
      <c r="E418" s="170"/>
      <c r="F418" s="170"/>
      <c r="G418" s="170">
        <f t="shared" si="29"/>
        <v>0</v>
      </c>
      <c r="H418" s="170">
        <f t="shared" si="30"/>
        <v>0</v>
      </c>
      <c r="I418" s="170"/>
      <c r="J418" s="170"/>
      <c r="K418" s="170"/>
      <c r="L418" s="170"/>
      <c r="M418" s="170"/>
      <c r="N418" s="170"/>
      <c r="O418" s="170"/>
      <c r="P418" s="170"/>
      <c r="Q418" s="170"/>
      <c r="R418" s="170"/>
      <c r="S418" s="170"/>
      <c r="T418" s="170"/>
      <c r="U418" s="170"/>
      <c r="V418" s="170"/>
      <c r="W418" s="170"/>
      <c r="X418" s="170"/>
      <c r="Y418" s="170"/>
      <c r="Z418" s="170"/>
      <c r="AA418" s="170"/>
      <c r="AB418" s="415">
        <f t="shared" si="31"/>
        <v>0</v>
      </c>
      <c r="AC418" s="415">
        <f t="shared" si="32"/>
        <v>0</v>
      </c>
      <c r="AE418" s="618">
        <f>IF(AE$12=TRUE,(($D418*LIQUIDACION!$L$1046)*LIQUIDACION!$D$1045/IF(AND(LIQUIDACION!$D$1044&gt;LIQUIDACION!$B$1046,LIQUIDACION!$B$1046&gt;LIQUIDACION!$D$1043),366,365)),0)</f>
        <v>0</v>
      </c>
      <c r="AF418" s="618">
        <f>IF(AF$12=TRUE,(($E418*LIQUIDACION!$L$1046)*LIQUIDACION!$D$1045/IF(AND(LIQUIDACION!$D$1044&gt;LIQUIDACION!$B$1046,LIQUIDACION!$B$1046&gt;LIQUIDACION!$D$1043),366,365)),0)</f>
        <v>0</v>
      </c>
      <c r="AG418" s="618">
        <f>IF(AG$12=TRUE,(($F418*LIQUIDACION!$L$1046)*LIQUIDACION!$D$1045/IF(AND(LIQUIDACION!$D$1044&gt;LIQUIDACION!$B$1046,LIQUIDACION!$B$1046&gt;LIQUIDACION!$D$1043),366,365)),0)</f>
        <v>0</v>
      </c>
      <c r="AH418" s="618">
        <f>IF(AH$12=TRUE,(($G418*LIQUIDACION!$L$1046)*LIQUIDACION!$D$1045/IF(AND(LIQUIDACION!$D$1044&gt;LIQUIDACION!$B$1046,LIQUIDACION!$B$1046&gt;LIQUIDACION!$D$1043),366,365)),0)</f>
        <v>0</v>
      </c>
      <c r="AI418" s="618">
        <f>IF(AI$12=TRUE,(($H418*LIQUIDACION!$L$1047)*LIQUIDACION!$D$1045/IF(AND(LIQUIDACION!$D$1044&gt;LIQUIDACION!$B$1046,LIQUIDACION!$B$1046&gt;LIQUIDACION!$D$1043),366,365)),0)</f>
        <v>0</v>
      </c>
      <c r="AJ418" s="618">
        <f>IF(AJ$12=TRUE,(($I418*LIQUIDACION!$L$1047)*LIQUIDACION!$D$1045/IF(AND(LIQUIDACION!$D$1044&gt;LIQUIDACION!$B$1046,LIQUIDACION!$B$1046&gt;LIQUIDACION!$D$1043),366,365)),0)</f>
        <v>0</v>
      </c>
      <c r="AK418" s="618">
        <f>IF(AK$12=TRUE,(($J418*LIQUIDACION!$L$1047)*LIQUIDACION!$D$1045/IF(AND(LIQUIDACION!$D$1044&gt;LIQUIDACION!$B$1046,LIQUIDACION!$B$1046&gt;LIQUIDACION!$D$1043),366,365)),0)</f>
        <v>0</v>
      </c>
      <c r="AL418" s="618">
        <f>IF(AL$12=TRUE,(($K418*LIQUIDACION!$L$1047)*LIQUIDACION!$D$1045/IF(AND(LIQUIDACION!$D$1044&gt;LIQUIDACION!$B$1046,LIQUIDACION!$B$1046&gt;LIQUIDACION!$D$1043),366,365)),0)</f>
        <v>0</v>
      </c>
      <c r="AM418" s="618">
        <f>IF(AM$12=TRUE,(($L418*LIQUIDACION!$L$1047)*LIQUIDACION!$D$1045/IF(AND(LIQUIDACION!$D$1044&gt;LIQUIDACION!$B$1046,LIQUIDACION!$B$1046&gt;LIQUIDACION!$D$1043),366,365)),0)</f>
        <v>0</v>
      </c>
      <c r="AN418" s="618">
        <f>IF(AN$12=TRUE,(($M418*LIQUIDACION!$L$1047)*LIQUIDACION!$D$1045/IF(AND(LIQUIDACION!$D$1044&gt;LIQUIDACION!$B$1046,LIQUIDACION!$B$1046&gt;LIQUIDACION!$D$1043),366,365)),0)</f>
        <v>0</v>
      </c>
      <c r="AO418" s="618">
        <f>IF(AO$12=TRUE,(($N418*LIQUIDACION!$L$1047)*LIQUIDACION!$D$1045/IF(AND(LIQUIDACION!$D$1044&gt;LIQUIDACION!$B$1046,LIQUIDACION!$B$1046&gt;LIQUIDACION!$D$1043),366,365)),0)</f>
        <v>0</v>
      </c>
      <c r="AP418" s="618">
        <f>IF(AP$12=TRUE,(($O418*LIQUIDACION!$L$1047)*LIQUIDACION!$D$1045/IF(AND(LIQUIDACION!$D$1044&gt;LIQUIDACION!$B$1046,LIQUIDACION!$B$1046&gt;LIQUIDACION!$D$1043),366,365)),0)</f>
        <v>0</v>
      </c>
      <c r="AQ418" s="618">
        <f>IF(AQ$12=TRUE,(($P418*LIQUIDACION!$L$1047)*LIQUIDACION!$D$1045/IF(AND(LIQUIDACION!$D$1044&gt;LIQUIDACION!$B$1046,LIQUIDACION!$B$1046&gt;LIQUIDACION!$D$1043),366,365)),0)</f>
        <v>0</v>
      </c>
      <c r="AR418" s="618">
        <f>IF(AR$12=TRUE,(($Q418*LIQUIDACION!$L$1047)*LIQUIDACION!$D$1045/IF(AND(LIQUIDACION!$D$1044&gt;LIQUIDACION!$B$1046,LIQUIDACION!$B$1046&gt;LIQUIDACION!$D$1043),366,365)),0)</f>
        <v>0</v>
      </c>
      <c r="AS418" s="618">
        <f>IF(AS$12=TRUE,(($R418*LIQUIDACION!$L$1047)*LIQUIDACION!$D$1045/IF(AND(LIQUIDACION!$D$1044&gt;LIQUIDACION!$B$1046,LIQUIDACION!$B$1046&gt;LIQUIDACION!$D$1043),366,365)),0)</f>
        <v>0</v>
      </c>
      <c r="AT418" s="618">
        <f>IF(AT$12=TRUE,(($S418*LIQUIDACION!$L$1047)*LIQUIDACION!$D$1045/IF(AND(LIQUIDACION!$D$1044&gt;LIQUIDACION!$B$1046,LIQUIDACION!$B$1046&gt;LIQUIDACION!$D$1043),366,365)),0)</f>
        <v>0</v>
      </c>
      <c r="AU418" s="618">
        <f>IF(AU$12=TRUE,(($T418*LIQUIDACION!$L$1047)*LIQUIDACION!$D$1045/IF(AND(LIQUIDACION!$D$1044&gt;LIQUIDACION!$B$1046,LIQUIDACION!$B$1046&gt;LIQUIDACION!$D$1043),366,365)),0)</f>
        <v>0</v>
      </c>
      <c r="AV418" s="618">
        <f>IF(AV$12=TRUE,(($U418*LIQUIDACION!$L$1047)*LIQUIDACION!$D$1045/IF(AND(LIQUIDACION!$D$1044&gt;LIQUIDACION!$B$1046,LIQUIDACION!$B$1046&gt;LIQUIDACION!$D$1043),366,365)),0)</f>
        <v>0</v>
      </c>
      <c r="AW418" s="618">
        <f>IF(AW$12=TRUE,(($V418*LIQUIDACION!$L$1047)*LIQUIDACION!$D$1045/IF(AND(LIQUIDACION!$D$1044&gt;LIQUIDACION!$B$1046,LIQUIDACION!$B$1046&gt;LIQUIDACION!$D$1043),366,365)),0)</f>
        <v>0</v>
      </c>
      <c r="AX418" s="618">
        <f>IF(AX$12=TRUE,(($W418*LIQUIDACION!$L$1047)*LIQUIDACION!$D$1045/IF(AND(LIQUIDACION!$D$1044&gt;LIQUIDACION!$B$1046,LIQUIDACION!$B$1046&gt;LIQUIDACION!$D$1043),366,365)),0)</f>
        <v>0</v>
      </c>
    </row>
    <row r="419" spans="2:50" x14ac:dyDescent="0.25">
      <c r="B419" s="121">
        <v>407</v>
      </c>
      <c r="C419" s="125"/>
      <c r="D419" s="170"/>
      <c r="E419" s="170"/>
      <c r="F419" s="170"/>
      <c r="G419" s="170">
        <f t="shared" si="29"/>
        <v>0</v>
      </c>
      <c r="H419" s="170">
        <f t="shared" si="30"/>
        <v>0</v>
      </c>
      <c r="I419" s="170"/>
      <c r="J419" s="170"/>
      <c r="K419" s="170"/>
      <c r="L419" s="170"/>
      <c r="M419" s="170"/>
      <c r="N419" s="170"/>
      <c r="O419" s="170"/>
      <c r="P419" s="170"/>
      <c r="Q419" s="170"/>
      <c r="R419" s="170"/>
      <c r="S419" s="170"/>
      <c r="T419" s="170"/>
      <c r="U419" s="170"/>
      <c r="V419" s="170"/>
      <c r="W419" s="170"/>
      <c r="X419" s="170"/>
      <c r="Y419" s="170"/>
      <c r="Z419" s="170"/>
      <c r="AA419" s="170"/>
      <c r="AB419" s="415">
        <f t="shared" si="31"/>
        <v>0</v>
      </c>
      <c r="AC419" s="415">
        <f t="shared" si="32"/>
        <v>0</v>
      </c>
      <c r="AE419" s="618">
        <f>IF(AE$12=TRUE,(($D419*LIQUIDACION!$L$1046)*LIQUIDACION!$D$1045/IF(AND(LIQUIDACION!$D$1044&gt;LIQUIDACION!$B$1046,LIQUIDACION!$B$1046&gt;LIQUIDACION!$D$1043),366,365)),0)</f>
        <v>0</v>
      </c>
      <c r="AF419" s="618">
        <f>IF(AF$12=TRUE,(($E419*LIQUIDACION!$L$1046)*LIQUIDACION!$D$1045/IF(AND(LIQUIDACION!$D$1044&gt;LIQUIDACION!$B$1046,LIQUIDACION!$B$1046&gt;LIQUIDACION!$D$1043),366,365)),0)</f>
        <v>0</v>
      </c>
      <c r="AG419" s="618">
        <f>IF(AG$12=TRUE,(($F419*LIQUIDACION!$L$1046)*LIQUIDACION!$D$1045/IF(AND(LIQUIDACION!$D$1044&gt;LIQUIDACION!$B$1046,LIQUIDACION!$B$1046&gt;LIQUIDACION!$D$1043),366,365)),0)</f>
        <v>0</v>
      </c>
      <c r="AH419" s="618">
        <f>IF(AH$12=TRUE,(($G419*LIQUIDACION!$L$1046)*LIQUIDACION!$D$1045/IF(AND(LIQUIDACION!$D$1044&gt;LIQUIDACION!$B$1046,LIQUIDACION!$B$1046&gt;LIQUIDACION!$D$1043),366,365)),0)</f>
        <v>0</v>
      </c>
      <c r="AI419" s="618">
        <f>IF(AI$12=TRUE,(($H419*LIQUIDACION!$L$1047)*LIQUIDACION!$D$1045/IF(AND(LIQUIDACION!$D$1044&gt;LIQUIDACION!$B$1046,LIQUIDACION!$B$1046&gt;LIQUIDACION!$D$1043),366,365)),0)</f>
        <v>0</v>
      </c>
      <c r="AJ419" s="618">
        <f>IF(AJ$12=TRUE,(($I419*LIQUIDACION!$L$1047)*LIQUIDACION!$D$1045/IF(AND(LIQUIDACION!$D$1044&gt;LIQUIDACION!$B$1046,LIQUIDACION!$B$1046&gt;LIQUIDACION!$D$1043),366,365)),0)</f>
        <v>0</v>
      </c>
      <c r="AK419" s="618">
        <f>IF(AK$12=TRUE,(($J419*LIQUIDACION!$L$1047)*LIQUIDACION!$D$1045/IF(AND(LIQUIDACION!$D$1044&gt;LIQUIDACION!$B$1046,LIQUIDACION!$B$1046&gt;LIQUIDACION!$D$1043),366,365)),0)</f>
        <v>0</v>
      </c>
      <c r="AL419" s="618">
        <f>IF(AL$12=TRUE,(($K419*LIQUIDACION!$L$1047)*LIQUIDACION!$D$1045/IF(AND(LIQUIDACION!$D$1044&gt;LIQUIDACION!$B$1046,LIQUIDACION!$B$1046&gt;LIQUIDACION!$D$1043),366,365)),0)</f>
        <v>0</v>
      </c>
      <c r="AM419" s="618">
        <f>IF(AM$12=TRUE,(($L419*LIQUIDACION!$L$1047)*LIQUIDACION!$D$1045/IF(AND(LIQUIDACION!$D$1044&gt;LIQUIDACION!$B$1046,LIQUIDACION!$B$1046&gt;LIQUIDACION!$D$1043),366,365)),0)</f>
        <v>0</v>
      </c>
      <c r="AN419" s="618">
        <f>IF(AN$12=TRUE,(($M419*LIQUIDACION!$L$1047)*LIQUIDACION!$D$1045/IF(AND(LIQUIDACION!$D$1044&gt;LIQUIDACION!$B$1046,LIQUIDACION!$B$1046&gt;LIQUIDACION!$D$1043),366,365)),0)</f>
        <v>0</v>
      </c>
      <c r="AO419" s="618">
        <f>IF(AO$12=TRUE,(($N419*LIQUIDACION!$L$1047)*LIQUIDACION!$D$1045/IF(AND(LIQUIDACION!$D$1044&gt;LIQUIDACION!$B$1046,LIQUIDACION!$B$1046&gt;LIQUIDACION!$D$1043),366,365)),0)</f>
        <v>0</v>
      </c>
      <c r="AP419" s="618">
        <f>IF(AP$12=TRUE,(($O419*LIQUIDACION!$L$1047)*LIQUIDACION!$D$1045/IF(AND(LIQUIDACION!$D$1044&gt;LIQUIDACION!$B$1046,LIQUIDACION!$B$1046&gt;LIQUIDACION!$D$1043),366,365)),0)</f>
        <v>0</v>
      </c>
      <c r="AQ419" s="618">
        <f>IF(AQ$12=TRUE,(($P419*LIQUIDACION!$L$1047)*LIQUIDACION!$D$1045/IF(AND(LIQUIDACION!$D$1044&gt;LIQUIDACION!$B$1046,LIQUIDACION!$B$1046&gt;LIQUIDACION!$D$1043),366,365)),0)</f>
        <v>0</v>
      </c>
      <c r="AR419" s="618">
        <f>IF(AR$12=TRUE,(($Q419*LIQUIDACION!$L$1047)*LIQUIDACION!$D$1045/IF(AND(LIQUIDACION!$D$1044&gt;LIQUIDACION!$B$1046,LIQUIDACION!$B$1046&gt;LIQUIDACION!$D$1043),366,365)),0)</f>
        <v>0</v>
      </c>
      <c r="AS419" s="618">
        <f>IF(AS$12=TRUE,(($R419*LIQUIDACION!$L$1047)*LIQUIDACION!$D$1045/IF(AND(LIQUIDACION!$D$1044&gt;LIQUIDACION!$B$1046,LIQUIDACION!$B$1046&gt;LIQUIDACION!$D$1043),366,365)),0)</f>
        <v>0</v>
      </c>
      <c r="AT419" s="618">
        <f>IF(AT$12=TRUE,(($S419*LIQUIDACION!$L$1047)*LIQUIDACION!$D$1045/IF(AND(LIQUIDACION!$D$1044&gt;LIQUIDACION!$B$1046,LIQUIDACION!$B$1046&gt;LIQUIDACION!$D$1043),366,365)),0)</f>
        <v>0</v>
      </c>
      <c r="AU419" s="618">
        <f>IF(AU$12=TRUE,(($T419*LIQUIDACION!$L$1047)*LIQUIDACION!$D$1045/IF(AND(LIQUIDACION!$D$1044&gt;LIQUIDACION!$B$1046,LIQUIDACION!$B$1046&gt;LIQUIDACION!$D$1043),366,365)),0)</f>
        <v>0</v>
      </c>
      <c r="AV419" s="618">
        <f>IF(AV$12=TRUE,(($U419*LIQUIDACION!$L$1047)*LIQUIDACION!$D$1045/IF(AND(LIQUIDACION!$D$1044&gt;LIQUIDACION!$B$1046,LIQUIDACION!$B$1046&gt;LIQUIDACION!$D$1043),366,365)),0)</f>
        <v>0</v>
      </c>
      <c r="AW419" s="618">
        <f>IF(AW$12=TRUE,(($V419*LIQUIDACION!$L$1047)*LIQUIDACION!$D$1045/IF(AND(LIQUIDACION!$D$1044&gt;LIQUIDACION!$B$1046,LIQUIDACION!$B$1046&gt;LIQUIDACION!$D$1043),366,365)),0)</f>
        <v>0</v>
      </c>
      <c r="AX419" s="618">
        <f>IF(AX$12=TRUE,(($W419*LIQUIDACION!$L$1047)*LIQUIDACION!$D$1045/IF(AND(LIQUIDACION!$D$1044&gt;LIQUIDACION!$B$1046,LIQUIDACION!$B$1046&gt;LIQUIDACION!$D$1043),366,365)),0)</f>
        <v>0</v>
      </c>
    </row>
    <row r="420" spans="2:50" x14ac:dyDescent="0.25">
      <c r="B420" s="123">
        <v>408</v>
      </c>
      <c r="C420" s="125"/>
      <c r="D420" s="170"/>
      <c r="E420" s="170"/>
      <c r="F420" s="170"/>
      <c r="G420" s="170">
        <f t="shared" si="29"/>
        <v>0</v>
      </c>
      <c r="H420" s="170">
        <f t="shared" si="30"/>
        <v>0</v>
      </c>
      <c r="I420" s="170"/>
      <c r="J420" s="170"/>
      <c r="K420" s="170"/>
      <c r="L420" s="170"/>
      <c r="M420" s="170"/>
      <c r="N420" s="170"/>
      <c r="O420" s="170"/>
      <c r="P420" s="170"/>
      <c r="Q420" s="170"/>
      <c r="R420" s="170"/>
      <c r="S420" s="170"/>
      <c r="T420" s="170"/>
      <c r="U420" s="170"/>
      <c r="V420" s="170"/>
      <c r="W420" s="170"/>
      <c r="X420" s="170"/>
      <c r="Y420" s="170"/>
      <c r="Z420" s="170"/>
      <c r="AA420" s="170"/>
      <c r="AB420" s="415">
        <f t="shared" si="31"/>
        <v>0</v>
      </c>
      <c r="AC420" s="415">
        <f t="shared" si="32"/>
        <v>0</v>
      </c>
      <c r="AE420" s="618">
        <f>IF(AE$12=TRUE,(($D420*LIQUIDACION!$L$1046)*LIQUIDACION!$D$1045/IF(AND(LIQUIDACION!$D$1044&gt;LIQUIDACION!$B$1046,LIQUIDACION!$B$1046&gt;LIQUIDACION!$D$1043),366,365)),0)</f>
        <v>0</v>
      </c>
      <c r="AF420" s="618">
        <f>IF(AF$12=TRUE,(($E420*LIQUIDACION!$L$1046)*LIQUIDACION!$D$1045/IF(AND(LIQUIDACION!$D$1044&gt;LIQUIDACION!$B$1046,LIQUIDACION!$B$1046&gt;LIQUIDACION!$D$1043),366,365)),0)</f>
        <v>0</v>
      </c>
      <c r="AG420" s="618">
        <f>IF(AG$12=TRUE,(($F420*LIQUIDACION!$L$1046)*LIQUIDACION!$D$1045/IF(AND(LIQUIDACION!$D$1044&gt;LIQUIDACION!$B$1046,LIQUIDACION!$B$1046&gt;LIQUIDACION!$D$1043),366,365)),0)</f>
        <v>0</v>
      </c>
      <c r="AH420" s="618">
        <f>IF(AH$12=TRUE,(($G420*LIQUIDACION!$L$1046)*LIQUIDACION!$D$1045/IF(AND(LIQUIDACION!$D$1044&gt;LIQUIDACION!$B$1046,LIQUIDACION!$B$1046&gt;LIQUIDACION!$D$1043),366,365)),0)</f>
        <v>0</v>
      </c>
      <c r="AI420" s="618">
        <f>IF(AI$12=TRUE,(($H420*LIQUIDACION!$L$1047)*LIQUIDACION!$D$1045/IF(AND(LIQUIDACION!$D$1044&gt;LIQUIDACION!$B$1046,LIQUIDACION!$B$1046&gt;LIQUIDACION!$D$1043),366,365)),0)</f>
        <v>0</v>
      </c>
      <c r="AJ420" s="618">
        <f>IF(AJ$12=TRUE,(($I420*LIQUIDACION!$L$1047)*LIQUIDACION!$D$1045/IF(AND(LIQUIDACION!$D$1044&gt;LIQUIDACION!$B$1046,LIQUIDACION!$B$1046&gt;LIQUIDACION!$D$1043),366,365)),0)</f>
        <v>0</v>
      </c>
      <c r="AK420" s="618">
        <f>IF(AK$12=TRUE,(($J420*LIQUIDACION!$L$1047)*LIQUIDACION!$D$1045/IF(AND(LIQUIDACION!$D$1044&gt;LIQUIDACION!$B$1046,LIQUIDACION!$B$1046&gt;LIQUIDACION!$D$1043),366,365)),0)</f>
        <v>0</v>
      </c>
      <c r="AL420" s="618">
        <f>IF(AL$12=TRUE,(($K420*LIQUIDACION!$L$1047)*LIQUIDACION!$D$1045/IF(AND(LIQUIDACION!$D$1044&gt;LIQUIDACION!$B$1046,LIQUIDACION!$B$1046&gt;LIQUIDACION!$D$1043),366,365)),0)</f>
        <v>0</v>
      </c>
      <c r="AM420" s="618">
        <f>IF(AM$12=TRUE,(($L420*LIQUIDACION!$L$1047)*LIQUIDACION!$D$1045/IF(AND(LIQUIDACION!$D$1044&gt;LIQUIDACION!$B$1046,LIQUIDACION!$B$1046&gt;LIQUIDACION!$D$1043),366,365)),0)</f>
        <v>0</v>
      </c>
      <c r="AN420" s="618">
        <f>IF(AN$12=TRUE,(($M420*LIQUIDACION!$L$1047)*LIQUIDACION!$D$1045/IF(AND(LIQUIDACION!$D$1044&gt;LIQUIDACION!$B$1046,LIQUIDACION!$B$1046&gt;LIQUIDACION!$D$1043),366,365)),0)</f>
        <v>0</v>
      </c>
      <c r="AO420" s="618">
        <f>IF(AO$12=TRUE,(($N420*LIQUIDACION!$L$1047)*LIQUIDACION!$D$1045/IF(AND(LIQUIDACION!$D$1044&gt;LIQUIDACION!$B$1046,LIQUIDACION!$B$1046&gt;LIQUIDACION!$D$1043),366,365)),0)</f>
        <v>0</v>
      </c>
      <c r="AP420" s="618">
        <f>IF(AP$12=TRUE,(($O420*LIQUIDACION!$L$1047)*LIQUIDACION!$D$1045/IF(AND(LIQUIDACION!$D$1044&gt;LIQUIDACION!$B$1046,LIQUIDACION!$B$1046&gt;LIQUIDACION!$D$1043),366,365)),0)</f>
        <v>0</v>
      </c>
      <c r="AQ420" s="618">
        <f>IF(AQ$12=TRUE,(($P420*LIQUIDACION!$L$1047)*LIQUIDACION!$D$1045/IF(AND(LIQUIDACION!$D$1044&gt;LIQUIDACION!$B$1046,LIQUIDACION!$B$1046&gt;LIQUIDACION!$D$1043),366,365)),0)</f>
        <v>0</v>
      </c>
      <c r="AR420" s="618">
        <f>IF(AR$12=TRUE,(($Q420*LIQUIDACION!$L$1047)*LIQUIDACION!$D$1045/IF(AND(LIQUIDACION!$D$1044&gt;LIQUIDACION!$B$1046,LIQUIDACION!$B$1046&gt;LIQUIDACION!$D$1043),366,365)),0)</f>
        <v>0</v>
      </c>
      <c r="AS420" s="618">
        <f>IF(AS$12=TRUE,(($R420*LIQUIDACION!$L$1047)*LIQUIDACION!$D$1045/IF(AND(LIQUIDACION!$D$1044&gt;LIQUIDACION!$B$1046,LIQUIDACION!$B$1046&gt;LIQUIDACION!$D$1043),366,365)),0)</f>
        <v>0</v>
      </c>
      <c r="AT420" s="618">
        <f>IF(AT$12=TRUE,(($S420*LIQUIDACION!$L$1047)*LIQUIDACION!$D$1045/IF(AND(LIQUIDACION!$D$1044&gt;LIQUIDACION!$B$1046,LIQUIDACION!$B$1046&gt;LIQUIDACION!$D$1043),366,365)),0)</f>
        <v>0</v>
      </c>
      <c r="AU420" s="618">
        <f>IF(AU$12=TRUE,(($T420*LIQUIDACION!$L$1047)*LIQUIDACION!$D$1045/IF(AND(LIQUIDACION!$D$1044&gt;LIQUIDACION!$B$1046,LIQUIDACION!$B$1046&gt;LIQUIDACION!$D$1043),366,365)),0)</f>
        <v>0</v>
      </c>
      <c r="AV420" s="618">
        <f>IF(AV$12=TRUE,(($U420*LIQUIDACION!$L$1047)*LIQUIDACION!$D$1045/IF(AND(LIQUIDACION!$D$1044&gt;LIQUIDACION!$B$1046,LIQUIDACION!$B$1046&gt;LIQUIDACION!$D$1043),366,365)),0)</f>
        <v>0</v>
      </c>
      <c r="AW420" s="618">
        <f>IF(AW$12=TRUE,(($V420*LIQUIDACION!$L$1047)*LIQUIDACION!$D$1045/IF(AND(LIQUIDACION!$D$1044&gt;LIQUIDACION!$B$1046,LIQUIDACION!$B$1046&gt;LIQUIDACION!$D$1043),366,365)),0)</f>
        <v>0</v>
      </c>
      <c r="AX420" s="618">
        <f>IF(AX$12=TRUE,(($W420*LIQUIDACION!$L$1047)*LIQUIDACION!$D$1045/IF(AND(LIQUIDACION!$D$1044&gt;LIQUIDACION!$B$1046,LIQUIDACION!$B$1046&gt;LIQUIDACION!$D$1043),366,365)),0)</f>
        <v>0</v>
      </c>
    </row>
    <row r="421" spans="2:50" x14ac:dyDescent="0.25">
      <c r="B421" s="121">
        <v>409</v>
      </c>
      <c r="C421" s="125"/>
      <c r="D421" s="170"/>
      <c r="E421" s="170"/>
      <c r="F421" s="170"/>
      <c r="G421" s="170">
        <f t="shared" si="29"/>
        <v>0</v>
      </c>
      <c r="H421" s="170">
        <f t="shared" si="30"/>
        <v>0</v>
      </c>
      <c r="I421" s="170"/>
      <c r="J421" s="170"/>
      <c r="K421" s="170"/>
      <c r="L421" s="170"/>
      <c r="M421" s="170"/>
      <c r="N421" s="170"/>
      <c r="O421" s="170"/>
      <c r="P421" s="170"/>
      <c r="Q421" s="170"/>
      <c r="R421" s="170"/>
      <c r="S421" s="170"/>
      <c r="T421" s="170"/>
      <c r="U421" s="170"/>
      <c r="V421" s="170"/>
      <c r="W421" s="170"/>
      <c r="X421" s="170"/>
      <c r="Y421" s="170"/>
      <c r="Z421" s="170"/>
      <c r="AA421" s="170"/>
      <c r="AB421" s="415">
        <f t="shared" si="31"/>
        <v>0</v>
      </c>
      <c r="AC421" s="415">
        <f t="shared" si="32"/>
        <v>0</v>
      </c>
      <c r="AE421" s="618">
        <f>IF(AE$12=TRUE,(($D421*LIQUIDACION!$L$1046)*LIQUIDACION!$D$1045/IF(AND(LIQUIDACION!$D$1044&gt;LIQUIDACION!$B$1046,LIQUIDACION!$B$1046&gt;LIQUIDACION!$D$1043),366,365)),0)</f>
        <v>0</v>
      </c>
      <c r="AF421" s="618">
        <f>IF(AF$12=TRUE,(($E421*LIQUIDACION!$L$1046)*LIQUIDACION!$D$1045/IF(AND(LIQUIDACION!$D$1044&gt;LIQUIDACION!$B$1046,LIQUIDACION!$B$1046&gt;LIQUIDACION!$D$1043),366,365)),0)</f>
        <v>0</v>
      </c>
      <c r="AG421" s="618">
        <f>IF(AG$12=TRUE,(($F421*LIQUIDACION!$L$1046)*LIQUIDACION!$D$1045/IF(AND(LIQUIDACION!$D$1044&gt;LIQUIDACION!$B$1046,LIQUIDACION!$B$1046&gt;LIQUIDACION!$D$1043),366,365)),0)</f>
        <v>0</v>
      </c>
      <c r="AH421" s="618">
        <f>IF(AH$12=TRUE,(($G421*LIQUIDACION!$L$1046)*LIQUIDACION!$D$1045/IF(AND(LIQUIDACION!$D$1044&gt;LIQUIDACION!$B$1046,LIQUIDACION!$B$1046&gt;LIQUIDACION!$D$1043),366,365)),0)</f>
        <v>0</v>
      </c>
      <c r="AI421" s="618">
        <f>IF(AI$12=TRUE,(($H421*LIQUIDACION!$L$1047)*LIQUIDACION!$D$1045/IF(AND(LIQUIDACION!$D$1044&gt;LIQUIDACION!$B$1046,LIQUIDACION!$B$1046&gt;LIQUIDACION!$D$1043),366,365)),0)</f>
        <v>0</v>
      </c>
      <c r="AJ421" s="618">
        <f>IF(AJ$12=TRUE,(($I421*LIQUIDACION!$L$1047)*LIQUIDACION!$D$1045/IF(AND(LIQUIDACION!$D$1044&gt;LIQUIDACION!$B$1046,LIQUIDACION!$B$1046&gt;LIQUIDACION!$D$1043),366,365)),0)</f>
        <v>0</v>
      </c>
      <c r="AK421" s="618">
        <f>IF(AK$12=TRUE,(($J421*LIQUIDACION!$L$1047)*LIQUIDACION!$D$1045/IF(AND(LIQUIDACION!$D$1044&gt;LIQUIDACION!$B$1046,LIQUIDACION!$B$1046&gt;LIQUIDACION!$D$1043),366,365)),0)</f>
        <v>0</v>
      </c>
      <c r="AL421" s="618">
        <f>IF(AL$12=TRUE,(($K421*LIQUIDACION!$L$1047)*LIQUIDACION!$D$1045/IF(AND(LIQUIDACION!$D$1044&gt;LIQUIDACION!$B$1046,LIQUIDACION!$B$1046&gt;LIQUIDACION!$D$1043),366,365)),0)</f>
        <v>0</v>
      </c>
      <c r="AM421" s="618">
        <f>IF(AM$12=TRUE,(($L421*LIQUIDACION!$L$1047)*LIQUIDACION!$D$1045/IF(AND(LIQUIDACION!$D$1044&gt;LIQUIDACION!$B$1046,LIQUIDACION!$B$1046&gt;LIQUIDACION!$D$1043),366,365)),0)</f>
        <v>0</v>
      </c>
      <c r="AN421" s="618">
        <f>IF(AN$12=TRUE,(($M421*LIQUIDACION!$L$1047)*LIQUIDACION!$D$1045/IF(AND(LIQUIDACION!$D$1044&gt;LIQUIDACION!$B$1046,LIQUIDACION!$B$1046&gt;LIQUIDACION!$D$1043),366,365)),0)</f>
        <v>0</v>
      </c>
      <c r="AO421" s="618">
        <f>IF(AO$12=TRUE,(($N421*LIQUIDACION!$L$1047)*LIQUIDACION!$D$1045/IF(AND(LIQUIDACION!$D$1044&gt;LIQUIDACION!$B$1046,LIQUIDACION!$B$1046&gt;LIQUIDACION!$D$1043),366,365)),0)</f>
        <v>0</v>
      </c>
      <c r="AP421" s="618">
        <f>IF(AP$12=TRUE,(($O421*LIQUIDACION!$L$1047)*LIQUIDACION!$D$1045/IF(AND(LIQUIDACION!$D$1044&gt;LIQUIDACION!$B$1046,LIQUIDACION!$B$1046&gt;LIQUIDACION!$D$1043),366,365)),0)</f>
        <v>0</v>
      </c>
      <c r="AQ421" s="618">
        <f>IF(AQ$12=TRUE,(($P421*LIQUIDACION!$L$1047)*LIQUIDACION!$D$1045/IF(AND(LIQUIDACION!$D$1044&gt;LIQUIDACION!$B$1046,LIQUIDACION!$B$1046&gt;LIQUIDACION!$D$1043),366,365)),0)</f>
        <v>0</v>
      </c>
      <c r="AR421" s="618">
        <f>IF(AR$12=TRUE,(($Q421*LIQUIDACION!$L$1047)*LIQUIDACION!$D$1045/IF(AND(LIQUIDACION!$D$1044&gt;LIQUIDACION!$B$1046,LIQUIDACION!$B$1046&gt;LIQUIDACION!$D$1043),366,365)),0)</f>
        <v>0</v>
      </c>
      <c r="AS421" s="618">
        <f>IF(AS$12=TRUE,(($R421*LIQUIDACION!$L$1047)*LIQUIDACION!$D$1045/IF(AND(LIQUIDACION!$D$1044&gt;LIQUIDACION!$B$1046,LIQUIDACION!$B$1046&gt;LIQUIDACION!$D$1043),366,365)),0)</f>
        <v>0</v>
      </c>
      <c r="AT421" s="618">
        <f>IF(AT$12=TRUE,(($S421*LIQUIDACION!$L$1047)*LIQUIDACION!$D$1045/IF(AND(LIQUIDACION!$D$1044&gt;LIQUIDACION!$B$1046,LIQUIDACION!$B$1046&gt;LIQUIDACION!$D$1043),366,365)),0)</f>
        <v>0</v>
      </c>
      <c r="AU421" s="618">
        <f>IF(AU$12=TRUE,(($T421*LIQUIDACION!$L$1047)*LIQUIDACION!$D$1045/IF(AND(LIQUIDACION!$D$1044&gt;LIQUIDACION!$B$1046,LIQUIDACION!$B$1046&gt;LIQUIDACION!$D$1043),366,365)),0)</f>
        <v>0</v>
      </c>
      <c r="AV421" s="618">
        <f>IF(AV$12=TRUE,(($U421*LIQUIDACION!$L$1047)*LIQUIDACION!$D$1045/IF(AND(LIQUIDACION!$D$1044&gt;LIQUIDACION!$B$1046,LIQUIDACION!$B$1046&gt;LIQUIDACION!$D$1043),366,365)),0)</f>
        <v>0</v>
      </c>
      <c r="AW421" s="618">
        <f>IF(AW$12=TRUE,(($V421*LIQUIDACION!$L$1047)*LIQUIDACION!$D$1045/IF(AND(LIQUIDACION!$D$1044&gt;LIQUIDACION!$B$1046,LIQUIDACION!$B$1046&gt;LIQUIDACION!$D$1043),366,365)),0)</f>
        <v>0</v>
      </c>
      <c r="AX421" s="618">
        <f>IF(AX$12=TRUE,(($W421*LIQUIDACION!$L$1047)*LIQUIDACION!$D$1045/IF(AND(LIQUIDACION!$D$1044&gt;LIQUIDACION!$B$1046,LIQUIDACION!$B$1046&gt;LIQUIDACION!$D$1043),366,365)),0)</f>
        <v>0</v>
      </c>
    </row>
    <row r="422" spans="2:50" x14ac:dyDescent="0.25">
      <c r="B422" s="123">
        <v>410</v>
      </c>
      <c r="C422" s="125"/>
      <c r="D422" s="170"/>
      <c r="E422" s="170"/>
      <c r="F422" s="170"/>
      <c r="G422" s="170">
        <f t="shared" si="29"/>
        <v>0</v>
      </c>
      <c r="H422" s="170">
        <f t="shared" si="30"/>
        <v>0</v>
      </c>
      <c r="I422" s="170"/>
      <c r="J422" s="170"/>
      <c r="K422" s="170"/>
      <c r="L422" s="170"/>
      <c r="M422" s="170"/>
      <c r="N422" s="170"/>
      <c r="O422" s="170"/>
      <c r="P422" s="170"/>
      <c r="Q422" s="170"/>
      <c r="R422" s="170"/>
      <c r="S422" s="170"/>
      <c r="T422" s="170"/>
      <c r="U422" s="170"/>
      <c r="V422" s="170"/>
      <c r="W422" s="170"/>
      <c r="X422" s="170"/>
      <c r="Y422" s="170"/>
      <c r="Z422" s="170"/>
      <c r="AA422" s="170"/>
      <c r="AB422" s="415">
        <f t="shared" si="31"/>
        <v>0</v>
      </c>
      <c r="AC422" s="415">
        <f t="shared" si="32"/>
        <v>0</v>
      </c>
      <c r="AE422" s="618">
        <f>IF(AE$12=TRUE,(($D422*LIQUIDACION!$L$1046)*LIQUIDACION!$D$1045/IF(AND(LIQUIDACION!$D$1044&gt;LIQUIDACION!$B$1046,LIQUIDACION!$B$1046&gt;LIQUIDACION!$D$1043),366,365)),0)</f>
        <v>0</v>
      </c>
      <c r="AF422" s="618">
        <f>IF(AF$12=TRUE,(($E422*LIQUIDACION!$L$1046)*LIQUIDACION!$D$1045/IF(AND(LIQUIDACION!$D$1044&gt;LIQUIDACION!$B$1046,LIQUIDACION!$B$1046&gt;LIQUIDACION!$D$1043),366,365)),0)</f>
        <v>0</v>
      </c>
      <c r="AG422" s="618">
        <f>IF(AG$12=TRUE,(($F422*LIQUIDACION!$L$1046)*LIQUIDACION!$D$1045/IF(AND(LIQUIDACION!$D$1044&gt;LIQUIDACION!$B$1046,LIQUIDACION!$B$1046&gt;LIQUIDACION!$D$1043),366,365)),0)</f>
        <v>0</v>
      </c>
      <c r="AH422" s="618">
        <f>IF(AH$12=TRUE,(($G422*LIQUIDACION!$L$1046)*LIQUIDACION!$D$1045/IF(AND(LIQUIDACION!$D$1044&gt;LIQUIDACION!$B$1046,LIQUIDACION!$B$1046&gt;LIQUIDACION!$D$1043),366,365)),0)</f>
        <v>0</v>
      </c>
      <c r="AI422" s="618">
        <f>IF(AI$12=TRUE,(($H422*LIQUIDACION!$L$1047)*LIQUIDACION!$D$1045/IF(AND(LIQUIDACION!$D$1044&gt;LIQUIDACION!$B$1046,LIQUIDACION!$B$1046&gt;LIQUIDACION!$D$1043),366,365)),0)</f>
        <v>0</v>
      </c>
      <c r="AJ422" s="618">
        <f>IF(AJ$12=TRUE,(($I422*LIQUIDACION!$L$1047)*LIQUIDACION!$D$1045/IF(AND(LIQUIDACION!$D$1044&gt;LIQUIDACION!$B$1046,LIQUIDACION!$B$1046&gt;LIQUIDACION!$D$1043),366,365)),0)</f>
        <v>0</v>
      </c>
      <c r="AK422" s="618">
        <f>IF(AK$12=TRUE,(($J422*LIQUIDACION!$L$1047)*LIQUIDACION!$D$1045/IF(AND(LIQUIDACION!$D$1044&gt;LIQUIDACION!$B$1046,LIQUIDACION!$B$1046&gt;LIQUIDACION!$D$1043),366,365)),0)</f>
        <v>0</v>
      </c>
      <c r="AL422" s="618">
        <f>IF(AL$12=TRUE,(($K422*LIQUIDACION!$L$1047)*LIQUIDACION!$D$1045/IF(AND(LIQUIDACION!$D$1044&gt;LIQUIDACION!$B$1046,LIQUIDACION!$B$1046&gt;LIQUIDACION!$D$1043),366,365)),0)</f>
        <v>0</v>
      </c>
      <c r="AM422" s="618">
        <f>IF(AM$12=TRUE,(($L422*LIQUIDACION!$L$1047)*LIQUIDACION!$D$1045/IF(AND(LIQUIDACION!$D$1044&gt;LIQUIDACION!$B$1046,LIQUIDACION!$B$1046&gt;LIQUIDACION!$D$1043),366,365)),0)</f>
        <v>0</v>
      </c>
      <c r="AN422" s="618">
        <f>IF(AN$12=TRUE,(($M422*LIQUIDACION!$L$1047)*LIQUIDACION!$D$1045/IF(AND(LIQUIDACION!$D$1044&gt;LIQUIDACION!$B$1046,LIQUIDACION!$B$1046&gt;LIQUIDACION!$D$1043),366,365)),0)</f>
        <v>0</v>
      </c>
      <c r="AO422" s="618">
        <f>IF(AO$12=TRUE,(($N422*LIQUIDACION!$L$1047)*LIQUIDACION!$D$1045/IF(AND(LIQUIDACION!$D$1044&gt;LIQUIDACION!$B$1046,LIQUIDACION!$B$1046&gt;LIQUIDACION!$D$1043),366,365)),0)</f>
        <v>0</v>
      </c>
      <c r="AP422" s="618">
        <f>IF(AP$12=TRUE,(($O422*LIQUIDACION!$L$1047)*LIQUIDACION!$D$1045/IF(AND(LIQUIDACION!$D$1044&gt;LIQUIDACION!$B$1046,LIQUIDACION!$B$1046&gt;LIQUIDACION!$D$1043),366,365)),0)</f>
        <v>0</v>
      </c>
      <c r="AQ422" s="618">
        <f>IF(AQ$12=TRUE,(($P422*LIQUIDACION!$L$1047)*LIQUIDACION!$D$1045/IF(AND(LIQUIDACION!$D$1044&gt;LIQUIDACION!$B$1046,LIQUIDACION!$B$1046&gt;LIQUIDACION!$D$1043),366,365)),0)</f>
        <v>0</v>
      </c>
      <c r="AR422" s="618">
        <f>IF(AR$12=TRUE,(($Q422*LIQUIDACION!$L$1047)*LIQUIDACION!$D$1045/IF(AND(LIQUIDACION!$D$1044&gt;LIQUIDACION!$B$1046,LIQUIDACION!$B$1046&gt;LIQUIDACION!$D$1043),366,365)),0)</f>
        <v>0</v>
      </c>
      <c r="AS422" s="618">
        <f>IF(AS$12=TRUE,(($R422*LIQUIDACION!$L$1047)*LIQUIDACION!$D$1045/IF(AND(LIQUIDACION!$D$1044&gt;LIQUIDACION!$B$1046,LIQUIDACION!$B$1046&gt;LIQUIDACION!$D$1043),366,365)),0)</f>
        <v>0</v>
      </c>
      <c r="AT422" s="618">
        <f>IF(AT$12=TRUE,(($S422*LIQUIDACION!$L$1047)*LIQUIDACION!$D$1045/IF(AND(LIQUIDACION!$D$1044&gt;LIQUIDACION!$B$1046,LIQUIDACION!$B$1046&gt;LIQUIDACION!$D$1043),366,365)),0)</f>
        <v>0</v>
      </c>
      <c r="AU422" s="618">
        <f>IF(AU$12=TRUE,(($T422*LIQUIDACION!$L$1047)*LIQUIDACION!$D$1045/IF(AND(LIQUIDACION!$D$1044&gt;LIQUIDACION!$B$1046,LIQUIDACION!$B$1046&gt;LIQUIDACION!$D$1043),366,365)),0)</f>
        <v>0</v>
      </c>
      <c r="AV422" s="618">
        <f>IF(AV$12=TRUE,(($U422*LIQUIDACION!$L$1047)*LIQUIDACION!$D$1045/IF(AND(LIQUIDACION!$D$1044&gt;LIQUIDACION!$B$1046,LIQUIDACION!$B$1046&gt;LIQUIDACION!$D$1043),366,365)),0)</f>
        <v>0</v>
      </c>
      <c r="AW422" s="618">
        <f>IF(AW$12=TRUE,(($V422*LIQUIDACION!$L$1047)*LIQUIDACION!$D$1045/IF(AND(LIQUIDACION!$D$1044&gt;LIQUIDACION!$B$1046,LIQUIDACION!$B$1046&gt;LIQUIDACION!$D$1043),366,365)),0)</f>
        <v>0</v>
      </c>
      <c r="AX422" s="618">
        <f>IF(AX$12=TRUE,(($W422*LIQUIDACION!$L$1047)*LIQUIDACION!$D$1045/IF(AND(LIQUIDACION!$D$1044&gt;LIQUIDACION!$B$1046,LIQUIDACION!$B$1046&gt;LIQUIDACION!$D$1043),366,365)),0)</f>
        <v>0</v>
      </c>
    </row>
    <row r="423" spans="2:50" x14ac:dyDescent="0.25">
      <c r="B423" s="121">
        <v>411</v>
      </c>
      <c r="C423" s="125"/>
      <c r="D423" s="170"/>
      <c r="E423" s="170"/>
      <c r="F423" s="170"/>
      <c r="G423" s="170">
        <f t="shared" si="29"/>
        <v>0</v>
      </c>
      <c r="H423" s="170">
        <f t="shared" si="30"/>
        <v>0</v>
      </c>
      <c r="I423" s="170"/>
      <c r="J423" s="170"/>
      <c r="K423" s="170"/>
      <c r="L423" s="170"/>
      <c r="M423" s="170"/>
      <c r="N423" s="170"/>
      <c r="O423" s="170"/>
      <c r="P423" s="170"/>
      <c r="Q423" s="170"/>
      <c r="R423" s="170"/>
      <c r="S423" s="170"/>
      <c r="T423" s="170"/>
      <c r="U423" s="170"/>
      <c r="V423" s="170"/>
      <c r="W423" s="170"/>
      <c r="X423" s="170"/>
      <c r="Y423" s="170"/>
      <c r="Z423" s="170"/>
      <c r="AA423" s="170"/>
      <c r="AB423" s="415">
        <f t="shared" si="31"/>
        <v>0</v>
      </c>
      <c r="AC423" s="415">
        <f t="shared" si="32"/>
        <v>0</v>
      </c>
      <c r="AE423" s="618">
        <f>IF(AE$12=TRUE,(($D423*LIQUIDACION!$L$1046)*LIQUIDACION!$D$1045/IF(AND(LIQUIDACION!$D$1044&gt;LIQUIDACION!$B$1046,LIQUIDACION!$B$1046&gt;LIQUIDACION!$D$1043),366,365)),0)</f>
        <v>0</v>
      </c>
      <c r="AF423" s="618">
        <f>IF(AF$12=TRUE,(($E423*LIQUIDACION!$L$1046)*LIQUIDACION!$D$1045/IF(AND(LIQUIDACION!$D$1044&gt;LIQUIDACION!$B$1046,LIQUIDACION!$B$1046&gt;LIQUIDACION!$D$1043),366,365)),0)</f>
        <v>0</v>
      </c>
      <c r="AG423" s="618">
        <f>IF(AG$12=TRUE,(($F423*LIQUIDACION!$L$1046)*LIQUIDACION!$D$1045/IF(AND(LIQUIDACION!$D$1044&gt;LIQUIDACION!$B$1046,LIQUIDACION!$B$1046&gt;LIQUIDACION!$D$1043),366,365)),0)</f>
        <v>0</v>
      </c>
      <c r="AH423" s="618">
        <f>IF(AH$12=TRUE,(($G423*LIQUIDACION!$L$1046)*LIQUIDACION!$D$1045/IF(AND(LIQUIDACION!$D$1044&gt;LIQUIDACION!$B$1046,LIQUIDACION!$B$1046&gt;LIQUIDACION!$D$1043),366,365)),0)</f>
        <v>0</v>
      </c>
      <c r="AI423" s="618">
        <f>IF(AI$12=TRUE,(($H423*LIQUIDACION!$L$1047)*LIQUIDACION!$D$1045/IF(AND(LIQUIDACION!$D$1044&gt;LIQUIDACION!$B$1046,LIQUIDACION!$B$1046&gt;LIQUIDACION!$D$1043),366,365)),0)</f>
        <v>0</v>
      </c>
      <c r="AJ423" s="618">
        <f>IF(AJ$12=TRUE,(($I423*LIQUIDACION!$L$1047)*LIQUIDACION!$D$1045/IF(AND(LIQUIDACION!$D$1044&gt;LIQUIDACION!$B$1046,LIQUIDACION!$B$1046&gt;LIQUIDACION!$D$1043),366,365)),0)</f>
        <v>0</v>
      </c>
      <c r="AK423" s="618">
        <f>IF(AK$12=TRUE,(($J423*LIQUIDACION!$L$1047)*LIQUIDACION!$D$1045/IF(AND(LIQUIDACION!$D$1044&gt;LIQUIDACION!$B$1046,LIQUIDACION!$B$1046&gt;LIQUIDACION!$D$1043),366,365)),0)</f>
        <v>0</v>
      </c>
      <c r="AL423" s="618">
        <f>IF(AL$12=TRUE,(($K423*LIQUIDACION!$L$1047)*LIQUIDACION!$D$1045/IF(AND(LIQUIDACION!$D$1044&gt;LIQUIDACION!$B$1046,LIQUIDACION!$B$1046&gt;LIQUIDACION!$D$1043),366,365)),0)</f>
        <v>0</v>
      </c>
      <c r="AM423" s="618">
        <f>IF(AM$12=TRUE,(($L423*LIQUIDACION!$L$1047)*LIQUIDACION!$D$1045/IF(AND(LIQUIDACION!$D$1044&gt;LIQUIDACION!$B$1046,LIQUIDACION!$B$1046&gt;LIQUIDACION!$D$1043),366,365)),0)</f>
        <v>0</v>
      </c>
      <c r="AN423" s="618">
        <f>IF(AN$12=TRUE,(($M423*LIQUIDACION!$L$1047)*LIQUIDACION!$D$1045/IF(AND(LIQUIDACION!$D$1044&gt;LIQUIDACION!$B$1046,LIQUIDACION!$B$1046&gt;LIQUIDACION!$D$1043),366,365)),0)</f>
        <v>0</v>
      </c>
      <c r="AO423" s="618">
        <f>IF(AO$12=TRUE,(($N423*LIQUIDACION!$L$1047)*LIQUIDACION!$D$1045/IF(AND(LIQUIDACION!$D$1044&gt;LIQUIDACION!$B$1046,LIQUIDACION!$B$1046&gt;LIQUIDACION!$D$1043),366,365)),0)</f>
        <v>0</v>
      </c>
      <c r="AP423" s="618">
        <f>IF(AP$12=TRUE,(($O423*LIQUIDACION!$L$1047)*LIQUIDACION!$D$1045/IF(AND(LIQUIDACION!$D$1044&gt;LIQUIDACION!$B$1046,LIQUIDACION!$B$1046&gt;LIQUIDACION!$D$1043),366,365)),0)</f>
        <v>0</v>
      </c>
      <c r="AQ423" s="618">
        <f>IF(AQ$12=TRUE,(($P423*LIQUIDACION!$L$1047)*LIQUIDACION!$D$1045/IF(AND(LIQUIDACION!$D$1044&gt;LIQUIDACION!$B$1046,LIQUIDACION!$B$1046&gt;LIQUIDACION!$D$1043),366,365)),0)</f>
        <v>0</v>
      </c>
      <c r="AR423" s="618">
        <f>IF(AR$12=TRUE,(($Q423*LIQUIDACION!$L$1047)*LIQUIDACION!$D$1045/IF(AND(LIQUIDACION!$D$1044&gt;LIQUIDACION!$B$1046,LIQUIDACION!$B$1046&gt;LIQUIDACION!$D$1043),366,365)),0)</f>
        <v>0</v>
      </c>
      <c r="AS423" s="618">
        <f>IF(AS$12=TRUE,(($R423*LIQUIDACION!$L$1047)*LIQUIDACION!$D$1045/IF(AND(LIQUIDACION!$D$1044&gt;LIQUIDACION!$B$1046,LIQUIDACION!$B$1046&gt;LIQUIDACION!$D$1043),366,365)),0)</f>
        <v>0</v>
      </c>
      <c r="AT423" s="618">
        <f>IF(AT$12=TRUE,(($S423*LIQUIDACION!$L$1047)*LIQUIDACION!$D$1045/IF(AND(LIQUIDACION!$D$1044&gt;LIQUIDACION!$B$1046,LIQUIDACION!$B$1046&gt;LIQUIDACION!$D$1043),366,365)),0)</f>
        <v>0</v>
      </c>
      <c r="AU423" s="618">
        <f>IF(AU$12=TRUE,(($T423*LIQUIDACION!$L$1047)*LIQUIDACION!$D$1045/IF(AND(LIQUIDACION!$D$1044&gt;LIQUIDACION!$B$1046,LIQUIDACION!$B$1046&gt;LIQUIDACION!$D$1043),366,365)),0)</f>
        <v>0</v>
      </c>
      <c r="AV423" s="618">
        <f>IF(AV$12=TRUE,(($U423*LIQUIDACION!$L$1047)*LIQUIDACION!$D$1045/IF(AND(LIQUIDACION!$D$1044&gt;LIQUIDACION!$B$1046,LIQUIDACION!$B$1046&gt;LIQUIDACION!$D$1043),366,365)),0)</f>
        <v>0</v>
      </c>
      <c r="AW423" s="618">
        <f>IF(AW$12=TRUE,(($V423*LIQUIDACION!$L$1047)*LIQUIDACION!$D$1045/IF(AND(LIQUIDACION!$D$1044&gt;LIQUIDACION!$B$1046,LIQUIDACION!$B$1046&gt;LIQUIDACION!$D$1043),366,365)),0)</f>
        <v>0</v>
      </c>
      <c r="AX423" s="618">
        <f>IF(AX$12=TRUE,(($W423*LIQUIDACION!$L$1047)*LIQUIDACION!$D$1045/IF(AND(LIQUIDACION!$D$1044&gt;LIQUIDACION!$B$1046,LIQUIDACION!$B$1046&gt;LIQUIDACION!$D$1043),366,365)),0)</f>
        <v>0</v>
      </c>
    </row>
    <row r="424" spans="2:50" x14ac:dyDescent="0.25">
      <c r="B424" s="123">
        <v>412</v>
      </c>
      <c r="C424" s="125"/>
      <c r="D424" s="170"/>
      <c r="E424" s="170"/>
      <c r="F424" s="170"/>
      <c r="G424" s="170">
        <f t="shared" si="29"/>
        <v>0</v>
      </c>
      <c r="H424" s="170">
        <f t="shared" si="30"/>
        <v>0</v>
      </c>
      <c r="I424" s="170"/>
      <c r="J424" s="170"/>
      <c r="K424" s="170"/>
      <c r="L424" s="170"/>
      <c r="M424" s="170"/>
      <c r="N424" s="170"/>
      <c r="O424" s="170"/>
      <c r="P424" s="170"/>
      <c r="Q424" s="170"/>
      <c r="R424" s="170"/>
      <c r="S424" s="170"/>
      <c r="T424" s="170"/>
      <c r="U424" s="170"/>
      <c r="V424" s="170"/>
      <c r="W424" s="170"/>
      <c r="X424" s="170"/>
      <c r="Y424" s="170"/>
      <c r="Z424" s="170"/>
      <c r="AA424" s="170"/>
      <c r="AB424" s="415">
        <f t="shared" si="31"/>
        <v>0</v>
      </c>
      <c r="AC424" s="415">
        <f t="shared" si="32"/>
        <v>0</v>
      </c>
      <c r="AE424" s="618">
        <f>IF(AE$12=TRUE,(($D424*LIQUIDACION!$L$1046)*LIQUIDACION!$D$1045/IF(AND(LIQUIDACION!$D$1044&gt;LIQUIDACION!$B$1046,LIQUIDACION!$B$1046&gt;LIQUIDACION!$D$1043),366,365)),0)</f>
        <v>0</v>
      </c>
      <c r="AF424" s="618">
        <f>IF(AF$12=TRUE,(($E424*LIQUIDACION!$L$1046)*LIQUIDACION!$D$1045/IF(AND(LIQUIDACION!$D$1044&gt;LIQUIDACION!$B$1046,LIQUIDACION!$B$1046&gt;LIQUIDACION!$D$1043),366,365)),0)</f>
        <v>0</v>
      </c>
      <c r="AG424" s="618">
        <f>IF(AG$12=TRUE,(($F424*LIQUIDACION!$L$1046)*LIQUIDACION!$D$1045/IF(AND(LIQUIDACION!$D$1044&gt;LIQUIDACION!$B$1046,LIQUIDACION!$B$1046&gt;LIQUIDACION!$D$1043),366,365)),0)</f>
        <v>0</v>
      </c>
      <c r="AH424" s="618">
        <f>IF(AH$12=TRUE,(($G424*LIQUIDACION!$L$1046)*LIQUIDACION!$D$1045/IF(AND(LIQUIDACION!$D$1044&gt;LIQUIDACION!$B$1046,LIQUIDACION!$B$1046&gt;LIQUIDACION!$D$1043),366,365)),0)</f>
        <v>0</v>
      </c>
      <c r="AI424" s="618">
        <f>IF(AI$12=TRUE,(($H424*LIQUIDACION!$L$1047)*LIQUIDACION!$D$1045/IF(AND(LIQUIDACION!$D$1044&gt;LIQUIDACION!$B$1046,LIQUIDACION!$B$1046&gt;LIQUIDACION!$D$1043),366,365)),0)</f>
        <v>0</v>
      </c>
      <c r="AJ424" s="618">
        <f>IF(AJ$12=TRUE,(($I424*LIQUIDACION!$L$1047)*LIQUIDACION!$D$1045/IF(AND(LIQUIDACION!$D$1044&gt;LIQUIDACION!$B$1046,LIQUIDACION!$B$1046&gt;LIQUIDACION!$D$1043),366,365)),0)</f>
        <v>0</v>
      </c>
      <c r="AK424" s="618">
        <f>IF(AK$12=TRUE,(($J424*LIQUIDACION!$L$1047)*LIQUIDACION!$D$1045/IF(AND(LIQUIDACION!$D$1044&gt;LIQUIDACION!$B$1046,LIQUIDACION!$B$1046&gt;LIQUIDACION!$D$1043),366,365)),0)</f>
        <v>0</v>
      </c>
      <c r="AL424" s="618">
        <f>IF(AL$12=TRUE,(($K424*LIQUIDACION!$L$1047)*LIQUIDACION!$D$1045/IF(AND(LIQUIDACION!$D$1044&gt;LIQUIDACION!$B$1046,LIQUIDACION!$B$1046&gt;LIQUIDACION!$D$1043),366,365)),0)</f>
        <v>0</v>
      </c>
      <c r="AM424" s="618">
        <f>IF(AM$12=TRUE,(($L424*LIQUIDACION!$L$1047)*LIQUIDACION!$D$1045/IF(AND(LIQUIDACION!$D$1044&gt;LIQUIDACION!$B$1046,LIQUIDACION!$B$1046&gt;LIQUIDACION!$D$1043),366,365)),0)</f>
        <v>0</v>
      </c>
      <c r="AN424" s="618">
        <f>IF(AN$12=TRUE,(($M424*LIQUIDACION!$L$1047)*LIQUIDACION!$D$1045/IF(AND(LIQUIDACION!$D$1044&gt;LIQUIDACION!$B$1046,LIQUIDACION!$B$1046&gt;LIQUIDACION!$D$1043),366,365)),0)</f>
        <v>0</v>
      </c>
      <c r="AO424" s="618">
        <f>IF(AO$12=TRUE,(($N424*LIQUIDACION!$L$1047)*LIQUIDACION!$D$1045/IF(AND(LIQUIDACION!$D$1044&gt;LIQUIDACION!$B$1046,LIQUIDACION!$B$1046&gt;LIQUIDACION!$D$1043),366,365)),0)</f>
        <v>0</v>
      </c>
      <c r="AP424" s="618">
        <f>IF(AP$12=TRUE,(($O424*LIQUIDACION!$L$1047)*LIQUIDACION!$D$1045/IF(AND(LIQUIDACION!$D$1044&gt;LIQUIDACION!$B$1046,LIQUIDACION!$B$1046&gt;LIQUIDACION!$D$1043),366,365)),0)</f>
        <v>0</v>
      </c>
      <c r="AQ424" s="618">
        <f>IF(AQ$12=TRUE,(($P424*LIQUIDACION!$L$1047)*LIQUIDACION!$D$1045/IF(AND(LIQUIDACION!$D$1044&gt;LIQUIDACION!$B$1046,LIQUIDACION!$B$1046&gt;LIQUIDACION!$D$1043),366,365)),0)</f>
        <v>0</v>
      </c>
      <c r="AR424" s="618">
        <f>IF(AR$12=TRUE,(($Q424*LIQUIDACION!$L$1047)*LIQUIDACION!$D$1045/IF(AND(LIQUIDACION!$D$1044&gt;LIQUIDACION!$B$1046,LIQUIDACION!$B$1046&gt;LIQUIDACION!$D$1043),366,365)),0)</f>
        <v>0</v>
      </c>
      <c r="AS424" s="618">
        <f>IF(AS$12=TRUE,(($R424*LIQUIDACION!$L$1047)*LIQUIDACION!$D$1045/IF(AND(LIQUIDACION!$D$1044&gt;LIQUIDACION!$B$1046,LIQUIDACION!$B$1046&gt;LIQUIDACION!$D$1043),366,365)),0)</f>
        <v>0</v>
      </c>
      <c r="AT424" s="618">
        <f>IF(AT$12=TRUE,(($S424*LIQUIDACION!$L$1047)*LIQUIDACION!$D$1045/IF(AND(LIQUIDACION!$D$1044&gt;LIQUIDACION!$B$1046,LIQUIDACION!$B$1046&gt;LIQUIDACION!$D$1043),366,365)),0)</f>
        <v>0</v>
      </c>
      <c r="AU424" s="618">
        <f>IF(AU$12=TRUE,(($T424*LIQUIDACION!$L$1047)*LIQUIDACION!$D$1045/IF(AND(LIQUIDACION!$D$1044&gt;LIQUIDACION!$B$1046,LIQUIDACION!$B$1046&gt;LIQUIDACION!$D$1043),366,365)),0)</f>
        <v>0</v>
      </c>
      <c r="AV424" s="618">
        <f>IF(AV$12=TRUE,(($U424*LIQUIDACION!$L$1047)*LIQUIDACION!$D$1045/IF(AND(LIQUIDACION!$D$1044&gt;LIQUIDACION!$B$1046,LIQUIDACION!$B$1046&gt;LIQUIDACION!$D$1043),366,365)),0)</f>
        <v>0</v>
      </c>
      <c r="AW424" s="618">
        <f>IF(AW$12=TRUE,(($V424*LIQUIDACION!$L$1047)*LIQUIDACION!$D$1045/IF(AND(LIQUIDACION!$D$1044&gt;LIQUIDACION!$B$1046,LIQUIDACION!$B$1046&gt;LIQUIDACION!$D$1043),366,365)),0)</f>
        <v>0</v>
      </c>
      <c r="AX424" s="618">
        <f>IF(AX$12=TRUE,(($W424*LIQUIDACION!$L$1047)*LIQUIDACION!$D$1045/IF(AND(LIQUIDACION!$D$1044&gt;LIQUIDACION!$B$1046,LIQUIDACION!$B$1046&gt;LIQUIDACION!$D$1043),366,365)),0)</f>
        <v>0</v>
      </c>
    </row>
    <row r="425" spans="2:50" x14ac:dyDescent="0.25">
      <c r="B425" s="121">
        <v>413</v>
      </c>
      <c r="C425" s="125"/>
      <c r="D425" s="170"/>
      <c r="E425" s="170"/>
      <c r="F425" s="170"/>
      <c r="G425" s="170">
        <f t="shared" si="29"/>
        <v>0</v>
      </c>
      <c r="H425" s="170">
        <f t="shared" si="30"/>
        <v>0</v>
      </c>
      <c r="I425" s="170"/>
      <c r="J425" s="170"/>
      <c r="K425" s="170"/>
      <c r="L425" s="170"/>
      <c r="M425" s="170"/>
      <c r="N425" s="170"/>
      <c r="O425" s="170"/>
      <c r="P425" s="170"/>
      <c r="Q425" s="170"/>
      <c r="R425" s="170"/>
      <c r="S425" s="170"/>
      <c r="T425" s="170"/>
      <c r="U425" s="170"/>
      <c r="V425" s="170"/>
      <c r="W425" s="170"/>
      <c r="X425" s="170"/>
      <c r="Y425" s="170"/>
      <c r="Z425" s="170"/>
      <c r="AA425" s="170"/>
      <c r="AB425" s="415">
        <f t="shared" si="31"/>
        <v>0</v>
      </c>
      <c r="AC425" s="415">
        <f t="shared" si="32"/>
        <v>0</v>
      </c>
      <c r="AE425" s="618">
        <f>IF(AE$12=TRUE,(($D425*LIQUIDACION!$L$1046)*LIQUIDACION!$D$1045/IF(AND(LIQUIDACION!$D$1044&gt;LIQUIDACION!$B$1046,LIQUIDACION!$B$1046&gt;LIQUIDACION!$D$1043),366,365)),0)</f>
        <v>0</v>
      </c>
      <c r="AF425" s="618">
        <f>IF(AF$12=TRUE,(($E425*LIQUIDACION!$L$1046)*LIQUIDACION!$D$1045/IF(AND(LIQUIDACION!$D$1044&gt;LIQUIDACION!$B$1046,LIQUIDACION!$B$1046&gt;LIQUIDACION!$D$1043),366,365)),0)</f>
        <v>0</v>
      </c>
      <c r="AG425" s="618">
        <f>IF(AG$12=TRUE,(($F425*LIQUIDACION!$L$1046)*LIQUIDACION!$D$1045/IF(AND(LIQUIDACION!$D$1044&gt;LIQUIDACION!$B$1046,LIQUIDACION!$B$1046&gt;LIQUIDACION!$D$1043),366,365)),0)</f>
        <v>0</v>
      </c>
      <c r="AH425" s="618">
        <f>IF(AH$12=TRUE,(($G425*LIQUIDACION!$L$1046)*LIQUIDACION!$D$1045/IF(AND(LIQUIDACION!$D$1044&gt;LIQUIDACION!$B$1046,LIQUIDACION!$B$1046&gt;LIQUIDACION!$D$1043),366,365)),0)</f>
        <v>0</v>
      </c>
      <c r="AI425" s="618">
        <f>IF(AI$12=TRUE,(($H425*LIQUIDACION!$L$1047)*LIQUIDACION!$D$1045/IF(AND(LIQUIDACION!$D$1044&gt;LIQUIDACION!$B$1046,LIQUIDACION!$B$1046&gt;LIQUIDACION!$D$1043),366,365)),0)</f>
        <v>0</v>
      </c>
      <c r="AJ425" s="618">
        <f>IF(AJ$12=TRUE,(($I425*LIQUIDACION!$L$1047)*LIQUIDACION!$D$1045/IF(AND(LIQUIDACION!$D$1044&gt;LIQUIDACION!$B$1046,LIQUIDACION!$B$1046&gt;LIQUIDACION!$D$1043),366,365)),0)</f>
        <v>0</v>
      </c>
      <c r="AK425" s="618">
        <f>IF(AK$12=TRUE,(($J425*LIQUIDACION!$L$1047)*LIQUIDACION!$D$1045/IF(AND(LIQUIDACION!$D$1044&gt;LIQUIDACION!$B$1046,LIQUIDACION!$B$1046&gt;LIQUIDACION!$D$1043),366,365)),0)</f>
        <v>0</v>
      </c>
      <c r="AL425" s="618">
        <f>IF(AL$12=TRUE,(($K425*LIQUIDACION!$L$1047)*LIQUIDACION!$D$1045/IF(AND(LIQUIDACION!$D$1044&gt;LIQUIDACION!$B$1046,LIQUIDACION!$B$1046&gt;LIQUIDACION!$D$1043),366,365)),0)</f>
        <v>0</v>
      </c>
      <c r="AM425" s="618">
        <f>IF(AM$12=TRUE,(($L425*LIQUIDACION!$L$1047)*LIQUIDACION!$D$1045/IF(AND(LIQUIDACION!$D$1044&gt;LIQUIDACION!$B$1046,LIQUIDACION!$B$1046&gt;LIQUIDACION!$D$1043),366,365)),0)</f>
        <v>0</v>
      </c>
      <c r="AN425" s="618">
        <f>IF(AN$12=TRUE,(($M425*LIQUIDACION!$L$1047)*LIQUIDACION!$D$1045/IF(AND(LIQUIDACION!$D$1044&gt;LIQUIDACION!$B$1046,LIQUIDACION!$B$1046&gt;LIQUIDACION!$D$1043),366,365)),0)</f>
        <v>0</v>
      </c>
      <c r="AO425" s="618">
        <f>IF(AO$12=TRUE,(($N425*LIQUIDACION!$L$1047)*LIQUIDACION!$D$1045/IF(AND(LIQUIDACION!$D$1044&gt;LIQUIDACION!$B$1046,LIQUIDACION!$B$1046&gt;LIQUIDACION!$D$1043),366,365)),0)</f>
        <v>0</v>
      </c>
      <c r="AP425" s="618">
        <f>IF(AP$12=TRUE,(($O425*LIQUIDACION!$L$1047)*LIQUIDACION!$D$1045/IF(AND(LIQUIDACION!$D$1044&gt;LIQUIDACION!$B$1046,LIQUIDACION!$B$1046&gt;LIQUIDACION!$D$1043),366,365)),0)</f>
        <v>0</v>
      </c>
      <c r="AQ425" s="618">
        <f>IF(AQ$12=TRUE,(($P425*LIQUIDACION!$L$1047)*LIQUIDACION!$D$1045/IF(AND(LIQUIDACION!$D$1044&gt;LIQUIDACION!$B$1046,LIQUIDACION!$B$1046&gt;LIQUIDACION!$D$1043),366,365)),0)</f>
        <v>0</v>
      </c>
      <c r="AR425" s="618">
        <f>IF(AR$12=TRUE,(($Q425*LIQUIDACION!$L$1047)*LIQUIDACION!$D$1045/IF(AND(LIQUIDACION!$D$1044&gt;LIQUIDACION!$B$1046,LIQUIDACION!$B$1046&gt;LIQUIDACION!$D$1043),366,365)),0)</f>
        <v>0</v>
      </c>
      <c r="AS425" s="618">
        <f>IF(AS$12=TRUE,(($R425*LIQUIDACION!$L$1047)*LIQUIDACION!$D$1045/IF(AND(LIQUIDACION!$D$1044&gt;LIQUIDACION!$B$1046,LIQUIDACION!$B$1046&gt;LIQUIDACION!$D$1043),366,365)),0)</f>
        <v>0</v>
      </c>
      <c r="AT425" s="618">
        <f>IF(AT$12=TRUE,(($S425*LIQUIDACION!$L$1047)*LIQUIDACION!$D$1045/IF(AND(LIQUIDACION!$D$1044&gt;LIQUIDACION!$B$1046,LIQUIDACION!$B$1046&gt;LIQUIDACION!$D$1043),366,365)),0)</f>
        <v>0</v>
      </c>
      <c r="AU425" s="618">
        <f>IF(AU$12=TRUE,(($T425*LIQUIDACION!$L$1047)*LIQUIDACION!$D$1045/IF(AND(LIQUIDACION!$D$1044&gt;LIQUIDACION!$B$1046,LIQUIDACION!$B$1046&gt;LIQUIDACION!$D$1043),366,365)),0)</f>
        <v>0</v>
      </c>
      <c r="AV425" s="618">
        <f>IF(AV$12=TRUE,(($U425*LIQUIDACION!$L$1047)*LIQUIDACION!$D$1045/IF(AND(LIQUIDACION!$D$1044&gt;LIQUIDACION!$B$1046,LIQUIDACION!$B$1046&gt;LIQUIDACION!$D$1043),366,365)),0)</f>
        <v>0</v>
      </c>
      <c r="AW425" s="618">
        <f>IF(AW$12=TRUE,(($V425*LIQUIDACION!$L$1047)*LIQUIDACION!$D$1045/IF(AND(LIQUIDACION!$D$1044&gt;LIQUIDACION!$B$1046,LIQUIDACION!$B$1046&gt;LIQUIDACION!$D$1043),366,365)),0)</f>
        <v>0</v>
      </c>
      <c r="AX425" s="618">
        <f>IF(AX$12=TRUE,(($W425*LIQUIDACION!$L$1047)*LIQUIDACION!$D$1045/IF(AND(LIQUIDACION!$D$1044&gt;LIQUIDACION!$B$1046,LIQUIDACION!$B$1046&gt;LIQUIDACION!$D$1043),366,365)),0)</f>
        <v>0</v>
      </c>
    </row>
    <row r="426" spans="2:50" x14ac:dyDescent="0.25">
      <c r="B426" s="123">
        <v>414</v>
      </c>
      <c r="C426" s="125"/>
      <c r="D426" s="170"/>
      <c r="E426" s="170"/>
      <c r="F426" s="170"/>
      <c r="G426" s="170">
        <f t="shared" si="29"/>
        <v>0</v>
      </c>
      <c r="H426" s="170">
        <f t="shared" si="30"/>
        <v>0</v>
      </c>
      <c r="I426" s="170"/>
      <c r="J426" s="170"/>
      <c r="K426" s="170"/>
      <c r="L426" s="170"/>
      <c r="M426" s="170"/>
      <c r="N426" s="170"/>
      <c r="O426" s="170"/>
      <c r="P426" s="170"/>
      <c r="Q426" s="170"/>
      <c r="R426" s="170"/>
      <c r="S426" s="170"/>
      <c r="T426" s="170"/>
      <c r="U426" s="170"/>
      <c r="V426" s="170"/>
      <c r="W426" s="170"/>
      <c r="X426" s="170"/>
      <c r="Y426" s="170"/>
      <c r="Z426" s="170"/>
      <c r="AA426" s="170"/>
      <c r="AB426" s="415">
        <f t="shared" si="31"/>
        <v>0</v>
      </c>
      <c r="AC426" s="415">
        <f t="shared" si="32"/>
        <v>0</v>
      </c>
      <c r="AE426" s="618">
        <f>IF(AE$12=TRUE,(($D426*LIQUIDACION!$L$1046)*LIQUIDACION!$D$1045/IF(AND(LIQUIDACION!$D$1044&gt;LIQUIDACION!$B$1046,LIQUIDACION!$B$1046&gt;LIQUIDACION!$D$1043),366,365)),0)</f>
        <v>0</v>
      </c>
      <c r="AF426" s="618">
        <f>IF(AF$12=TRUE,(($E426*LIQUIDACION!$L$1046)*LIQUIDACION!$D$1045/IF(AND(LIQUIDACION!$D$1044&gt;LIQUIDACION!$B$1046,LIQUIDACION!$B$1046&gt;LIQUIDACION!$D$1043),366,365)),0)</f>
        <v>0</v>
      </c>
      <c r="AG426" s="618">
        <f>IF(AG$12=TRUE,(($F426*LIQUIDACION!$L$1046)*LIQUIDACION!$D$1045/IF(AND(LIQUIDACION!$D$1044&gt;LIQUIDACION!$B$1046,LIQUIDACION!$B$1046&gt;LIQUIDACION!$D$1043),366,365)),0)</f>
        <v>0</v>
      </c>
      <c r="AH426" s="618">
        <f>IF(AH$12=TRUE,(($G426*LIQUIDACION!$L$1046)*LIQUIDACION!$D$1045/IF(AND(LIQUIDACION!$D$1044&gt;LIQUIDACION!$B$1046,LIQUIDACION!$B$1046&gt;LIQUIDACION!$D$1043),366,365)),0)</f>
        <v>0</v>
      </c>
      <c r="AI426" s="618">
        <f>IF(AI$12=TRUE,(($H426*LIQUIDACION!$L$1047)*LIQUIDACION!$D$1045/IF(AND(LIQUIDACION!$D$1044&gt;LIQUIDACION!$B$1046,LIQUIDACION!$B$1046&gt;LIQUIDACION!$D$1043),366,365)),0)</f>
        <v>0</v>
      </c>
      <c r="AJ426" s="618">
        <f>IF(AJ$12=TRUE,(($I426*LIQUIDACION!$L$1047)*LIQUIDACION!$D$1045/IF(AND(LIQUIDACION!$D$1044&gt;LIQUIDACION!$B$1046,LIQUIDACION!$B$1046&gt;LIQUIDACION!$D$1043),366,365)),0)</f>
        <v>0</v>
      </c>
      <c r="AK426" s="618">
        <f>IF(AK$12=TRUE,(($J426*LIQUIDACION!$L$1047)*LIQUIDACION!$D$1045/IF(AND(LIQUIDACION!$D$1044&gt;LIQUIDACION!$B$1046,LIQUIDACION!$B$1046&gt;LIQUIDACION!$D$1043),366,365)),0)</f>
        <v>0</v>
      </c>
      <c r="AL426" s="618">
        <f>IF(AL$12=TRUE,(($K426*LIQUIDACION!$L$1047)*LIQUIDACION!$D$1045/IF(AND(LIQUIDACION!$D$1044&gt;LIQUIDACION!$B$1046,LIQUIDACION!$B$1046&gt;LIQUIDACION!$D$1043),366,365)),0)</f>
        <v>0</v>
      </c>
      <c r="AM426" s="618">
        <f>IF(AM$12=TRUE,(($L426*LIQUIDACION!$L$1047)*LIQUIDACION!$D$1045/IF(AND(LIQUIDACION!$D$1044&gt;LIQUIDACION!$B$1046,LIQUIDACION!$B$1046&gt;LIQUIDACION!$D$1043),366,365)),0)</f>
        <v>0</v>
      </c>
      <c r="AN426" s="618">
        <f>IF(AN$12=TRUE,(($M426*LIQUIDACION!$L$1047)*LIQUIDACION!$D$1045/IF(AND(LIQUIDACION!$D$1044&gt;LIQUIDACION!$B$1046,LIQUIDACION!$B$1046&gt;LIQUIDACION!$D$1043),366,365)),0)</f>
        <v>0</v>
      </c>
      <c r="AO426" s="618">
        <f>IF(AO$12=TRUE,(($N426*LIQUIDACION!$L$1047)*LIQUIDACION!$D$1045/IF(AND(LIQUIDACION!$D$1044&gt;LIQUIDACION!$B$1046,LIQUIDACION!$B$1046&gt;LIQUIDACION!$D$1043),366,365)),0)</f>
        <v>0</v>
      </c>
      <c r="AP426" s="618">
        <f>IF(AP$12=TRUE,(($O426*LIQUIDACION!$L$1047)*LIQUIDACION!$D$1045/IF(AND(LIQUIDACION!$D$1044&gt;LIQUIDACION!$B$1046,LIQUIDACION!$B$1046&gt;LIQUIDACION!$D$1043),366,365)),0)</f>
        <v>0</v>
      </c>
      <c r="AQ426" s="618">
        <f>IF(AQ$12=TRUE,(($P426*LIQUIDACION!$L$1047)*LIQUIDACION!$D$1045/IF(AND(LIQUIDACION!$D$1044&gt;LIQUIDACION!$B$1046,LIQUIDACION!$B$1046&gt;LIQUIDACION!$D$1043),366,365)),0)</f>
        <v>0</v>
      </c>
      <c r="AR426" s="618">
        <f>IF(AR$12=TRUE,(($Q426*LIQUIDACION!$L$1047)*LIQUIDACION!$D$1045/IF(AND(LIQUIDACION!$D$1044&gt;LIQUIDACION!$B$1046,LIQUIDACION!$B$1046&gt;LIQUIDACION!$D$1043),366,365)),0)</f>
        <v>0</v>
      </c>
      <c r="AS426" s="618">
        <f>IF(AS$12=TRUE,(($R426*LIQUIDACION!$L$1047)*LIQUIDACION!$D$1045/IF(AND(LIQUIDACION!$D$1044&gt;LIQUIDACION!$B$1046,LIQUIDACION!$B$1046&gt;LIQUIDACION!$D$1043),366,365)),0)</f>
        <v>0</v>
      </c>
      <c r="AT426" s="618">
        <f>IF(AT$12=TRUE,(($S426*LIQUIDACION!$L$1047)*LIQUIDACION!$D$1045/IF(AND(LIQUIDACION!$D$1044&gt;LIQUIDACION!$B$1046,LIQUIDACION!$B$1046&gt;LIQUIDACION!$D$1043),366,365)),0)</f>
        <v>0</v>
      </c>
      <c r="AU426" s="618">
        <f>IF(AU$12=TRUE,(($T426*LIQUIDACION!$L$1047)*LIQUIDACION!$D$1045/IF(AND(LIQUIDACION!$D$1044&gt;LIQUIDACION!$B$1046,LIQUIDACION!$B$1046&gt;LIQUIDACION!$D$1043),366,365)),0)</f>
        <v>0</v>
      </c>
      <c r="AV426" s="618">
        <f>IF(AV$12=TRUE,(($U426*LIQUIDACION!$L$1047)*LIQUIDACION!$D$1045/IF(AND(LIQUIDACION!$D$1044&gt;LIQUIDACION!$B$1046,LIQUIDACION!$B$1046&gt;LIQUIDACION!$D$1043),366,365)),0)</f>
        <v>0</v>
      </c>
      <c r="AW426" s="618">
        <f>IF(AW$12=TRUE,(($V426*LIQUIDACION!$L$1047)*LIQUIDACION!$D$1045/IF(AND(LIQUIDACION!$D$1044&gt;LIQUIDACION!$B$1046,LIQUIDACION!$B$1046&gt;LIQUIDACION!$D$1043),366,365)),0)</f>
        <v>0</v>
      </c>
      <c r="AX426" s="618">
        <f>IF(AX$12=TRUE,(($W426*LIQUIDACION!$L$1047)*LIQUIDACION!$D$1045/IF(AND(LIQUIDACION!$D$1044&gt;LIQUIDACION!$B$1046,LIQUIDACION!$B$1046&gt;LIQUIDACION!$D$1043),366,365)),0)</f>
        <v>0</v>
      </c>
    </row>
    <row r="427" spans="2:50" x14ac:dyDescent="0.25">
      <c r="B427" s="121">
        <v>415</v>
      </c>
      <c r="C427" s="125"/>
      <c r="D427" s="170"/>
      <c r="E427" s="170"/>
      <c r="F427" s="170"/>
      <c r="G427" s="170">
        <f t="shared" si="29"/>
        <v>0</v>
      </c>
      <c r="H427" s="170">
        <f t="shared" si="30"/>
        <v>0</v>
      </c>
      <c r="I427" s="170"/>
      <c r="J427" s="170"/>
      <c r="K427" s="170"/>
      <c r="L427" s="170"/>
      <c r="M427" s="170"/>
      <c r="N427" s="170"/>
      <c r="O427" s="170"/>
      <c r="P427" s="170"/>
      <c r="Q427" s="170"/>
      <c r="R427" s="170"/>
      <c r="S427" s="170"/>
      <c r="T427" s="170"/>
      <c r="U427" s="170"/>
      <c r="V427" s="170"/>
      <c r="W427" s="170"/>
      <c r="X427" s="170"/>
      <c r="Y427" s="170"/>
      <c r="Z427" s="170"/>
      <c r="AA427" s="170"/>
      <c r="AB427" s="415">
        <f t="shared" si="31"/>
        <v>0</v>
      </c>
      <c r="AC427" s="415">
        <f t="shared" si="32"/>
        <v>0</v>
      </c>
      <c r="AE427" s="618">
        <f>IF(AE$12=TRUE,(($D427*LIQUIDACION!$L$1046)*LIQUIDACION!$D$1045/IF(AND(LIQUIDACION!$D$1044&gt;LIQUIDACION!$B$1046,LIQUIDACION!$B$1046&gt;LIQUIDACION!$D$1043),366,365)),0)</f>
        <v>0</v>
      </c>
      <c r="AF427" s="618">
        <f>IF(AF$12=TRUE,(($E427*LIQUIDACION!$L$1046)*LIQUIDACION!$D$1045/IF(AND(LIQUIDACION!$D$1044&gt;LIQUIDACION!$B$1046,LIQUIDACION!$B$1046&gt;LIQUIDACION!$D$1043),366,365)),0)</f>
        <v>0</v>
      </c>
      <c r="AG427" s="618">
        <f>IF(AG$12=TRUE,(($F427*LIQUIDACION!$L$1046)*LIQUIDACION!$D$1045/IF(AND(LIQUIDACION!$D$1044&gt;LIQUIDACION!$B$1046,LIQUIDACION!$B$1046&gt;LIQUIDACION!$D$1043),366,365)),0)</f>
        <v>0</v>
      </c>
      <c r="AH427" s="618">
        <f>IF(AH$12=TRUE,(($G427*LIQUIDACION!$L$1046)*LIQUIDACION!$D$1045/IF(AND(LIQUIDACION!$D$1044&gt;LIQUIDACION!$B$1046,LIQUIDACION!$B$1046&gt;LIQUIDACION!$D$1043),366,365)),0)</f>
        <v>0</v>
      </c>
      <c r="AI427" s="618">
        <f>IF(AI$12=TRUE,(($H427*LIQUIDACION!$L$1047)*LIQUIDACION!$D$1045/IF(AND(LIQUIDACION!$D$1044&gt;LIQUIDACION!$B$1046,LIQUIDACION!$B$1046&gt;LIQUIDACION!$D$1043),366,365)),0)</f>
        <v>0</v>
      </c>
      <c r="AJ427" s="618">
        <f>IF(AJ$12=TRUE,(($I427*LIQUIDACION!$L$1047)*LIQUIDACION!$D$1045/IF(AND(LIQUIDACION!$D$1044&gt;LIQUIDACION!$B$1046,LIQUIDACION!$B$1046&gt;LIQUIDACION!$D$1043),366,365)),0)</f>
        <v>0</v>
      </c>
      <c r="AK427" s="618">
        <f>IF(AK$12=TRUE,(($J427*LIQUIDACION!$L$1047)*LIQUIDACION!$D$1045/IF(AND(LIQUIDACION!$D$1044&gt;LIQUIDACION!$B$1046,LIQUIDACION!$B$1046&gt;LIQUIDACION!$D$1043),366,365)),0)</f>
        <v>0</v>
      </c>
      <c r="AL427" s="618">
        <f>IF(AL$12=TRUE,(($K427*LIQUIDACION!$L$1047)*LIQUIDACION!$D$1045/IF(AND(LIQUIDACION!$D$1044&gt;LIQUIDACION!$B$1046,LIQUIDACION!$B$1046&gt;LIQUIDACION!$D$1043),366,365)),0)</f>
        <v>0</v>
      </c>
      <c r="AM427" s="618">
        <f>IF(AM$12=TRUE,(($L427*LIQUIDACION!$L$1047)*LIQUIDACION!$D$1045/IF(AND(LIQUIDACION!$D$1044&gt;LIQUIDACION!$B$1046,LIQUIDACION!$B$1046&gt;LIQUIDACION!$D$1043),366,365)),0)</f>
        <v>0</v>
      </c>
      <c r="AN427" s="618">
        <f>IF(AN$12=TRUE,(($M427*LIQUIDACION!$L$1047)*LIQUIDACION!$D$1045/IF(AND(LIQUIDACION!$D$1044&gt;LIQUIDACION!$B$1046,LIQUIDACION!$B$1046&gt;LIQUIDACION!$D$1043),366,365)),0)</f>
        <v>0</v>
      </c>
      <c r="AO427" s="618">
        <f>IF(AO$12=TRUE,(($N427*LIQUIDACION!$L$1047)*LIQUIDACION!$D$1045/IF(AND(LIQUIDACION!$D$1044&gt;LIQUIDACION!$B$1046,LIQUIDACION!$B$1046&gt;LIQUIDACION!$D$1043),366,365)),0)</f>
        <v>0</v>
      </c>
      <c r="AP427" s="618">
        <f>IF(AP$12=TRUE,(($O427*LIQUIDACION!$L$1047)*LIQUIDACION!$D$1045/IF(AND(LIQUIDACION!$D$1044&gt;LIQUIDACION!$B$1046,LIQUIDACION!$B$1046&gt;LIQUIDACION!$D$1043),366,365)),0)</f>
        <v>0</v>
      </c>
      <c r="AQ427" s="618">
        <f>IF(AQ$12=TRUE,(($P427*LIQUIDACION!$L$1047)*LIQUIDACION!$D$1045/IF(AND(LIQUIDACION!$D$1044&gt;LIQUIDACION!$B$1046,LIQUIDACION!$B$1046&gt;LIQUIDACION!$D$1043),366,365)),0)</f>
        <v>0</v>
      </c>
      <c r="AR427" s="618">
        <f>IF(AR$12=TRUE,(($Q427*LIQUIDACION!$L$1047)*LIQUIDACION!$D$1045/IF(AND(LIQUIDACION!$D$1044&gt;LIQUIDACION!$B$1046,LIQUIDACION!$B$1046&gt;LIQUIDACION!$D$1043),366,365)),0)</f>
        <v>0</v>
      </c>
      <c r="AS427" s="618">
        <f>IF(AS$12=TRUE,(($R427*LIQUIDACION!$L$1047)*LIQUIDACION!$D$1045/IF(AND(LIQUIDACION!$D$1044&gt;LIQUIDACION!$B$1046,LIQUIDACION!$B$1046&gt;LIQUIDACION!$D$1043),366,365)),0)</f>
        <v>0</v>
      </c>
      <c r="AT427" s="618">
        <f>IF(AT$12=TRUE,(($S427*LIQUIDACION!$L$1047)*LIQUIDACION!$D$1045/IF(AND(LIQUIDACION!$D$1044&gt;LIQUIDACION!$B$1046,LIQUIDACION!$B$1046&gt;LIQUIDACION!$D$1043),366,365)),0)</f>
        <v>0</v>
      </c>
      <c r="AU427" s="618">
        <f>IF(AU$12=TRUE,(($T427*LIQUIDACION!$L$1047)*LIQUIDACION!$D$1045/IF(AND(LIQUIDACION!$D$1044&gt;LIQUIDACION!$B$1046,LIQUIDACION!$B$1046&gt;LIQUIDACION!$D$1043),366,365)),0)</f>
        <v>0</v>
      </c>
      <c r="AV427" s="618">
        <f>IF(AV$12=TRUE,(($U427*LIQUIDACION!$L$1047)*LIQUIDACION!$D$1045/IF(AND(LIQUIDACION!$D$1044&gt;LIQUIDACION!$B$1046,LIQUIDACION!$B$1046&gt;LIQUIDACION!$D$1043),366,365)),0)</f>
        <v>0</v>
      </c>
      <c r="AW427" s="618">
        <f>IF(AW$12=TRUE,(($V427*LIQUIDACION!$L$1047)*LIQUIDACION!$D$1045/IF(AND(LIQUIDACION!$D$1044&gt;LIQUIDACION!$B$1046,LIQUIDACION!$B$1046&gt;LIQUIDACION!$D$1043),366,365)),0)</f>
        <v>0</v>
      </c>
      <c r="AX427" s="618">
        <f>IF(AX$12=TRUE,(($W427*LIQUIDACION!$L$1047)*LIQUIDACION!$D$1045/IF(AND(LIQUIDACION!$D$1044&gt;LIQUIDACION!$B$1046,LIQUIDACION!$B$1046&gt;LIQUIDACION!$D$1043),366,365)),0)</f>
        <v>0</v>
      </c>
    </row>
    <row r="428" spans="2:50" x14ac:dyDescent="0.25">
      <c r="B428" s="123">
        <v>416</v>
      </c>
      <c r="C428" s="125"/>
      <c r="D428" s="170"/>
      <c r="E428" s="170"/>
      <c r="F428" s="170"/>
      <c r="G428" s="170">
        <f t="shared" si="29"/>
        <v>0</v>
      </c>
      <c r="H428" s="170">
        <f t="shared" si="30"/>
        <v>0</v>
      </c>
      <c r="I428" s="170"/>
      <c r="J428" s="170"/>
      <c r="K428" s="170"/>
      <c r="L428" s="170"/>
      <c r="M428" s="170"/>
      <c r="N428" s="170"/>
      <c r="O428" s="170"/>
      <c r="P428" s="170"/>
      <c r="Q428" s="170"/>
      <c r="R428" s="170"/>
      <c r="S428" s="170"/>
      <c r="T428" s="170"/>
      <c r="U428" s="170"/>
      <c r="V428" s="170"/>
      <c r="W428" s="170"/>
      <c r="X428" s="170"/>
      <c r="Y428" s="170"/>
      <c r="Z428" s="170"/>
      <c r="AA428" s="170"/>
      <c r="AB428" s="415">
        <f t="shared" si="31"/>
        <v>0</v>
      </c>
      <c r="AC428" s="415">
        <f t="shared" si="32"/>
        <v>0</v>
      </c>
      <c r="AE428" s="618">
        <f>IF(AE$12=TRUE,(($D428*LIQUIDACION!$L$1046)*LIQUIDACION!$D$1045/IF(AND(LIQUIDACION!$D$1044&gt;LIQUIDACION!$B$1046,LIQUIDACION!$B$1046&gt;LIQUIDACION!$D$1043),366,365)),0)</f>
        <v>0</v>
      </c>
      <c r="AF428" s="618">
        <f>IF(AF$12=TRUE,(($E428*LIQUIDACION!$L$1046)*LIQUIDACION!$D$1045/IF(AND(LIQUIDACION!$D$1044&gt;LIQUIDACION!$B$1046,LIQUIDACION!$B$1046&gt;LIQUIDACION!$D$1043),366,365)),0)</f>
        <v>0</v>
      </c>
      <c r="AG428" s="618">
        <f>IF(AG$12=TRUE,(($F428*LIQUIDACION!$L$1046)*LIQUIDACION!$D$1045/IF(AND(LIQUIDACION!$D$1044&gt;LIQUIDACION!$B$1046,LIQUIDACION!$B$1046&gt;LIQUIDACION!$D$1043),366,365)),0)</f>
        <v>0</v>
      </c>
      <c r="AH428" s="618">
        <f>IF(AH$12=TRUE,(($G428*LIQUIDACION!$L$1046)*LIQUIDACION!$D$1045/IF(AND(LIQUIDACION!$D$1044&gt;LIQUIDACION!$B$1046,LIQUIDACION!$B$1046&gt;LIQUIDACION!$D$1043),366,365)),0)</f>
        <v>0</v>
      </c>
      <c r="AI428" s="618">
        <f>IF(AI$12=TRUE,(($H428*LIQUIDACION!$L$1047)*LIQUIDACION!$D$1045/IF(AND(LIQUIDACION!$D$1044&gt;LIQUIDACION!$B$1046,LIQUIDACION!$B$1046&gt;LIQUIDACION!$D$1043),366,365)),0)</f>
        <v>0</v>
      </c>
      <c r="AJ428" s="618">
        <f>IF(AJ$12=TRUE,(($I428*LIQUIDACION!$L$1047)*LIQUIDACION!$D$1045/IF(AND(LIQUIDACION!$D$1044&gt;LIQUIDACION!$B$1046,LIQUIDACION!$B$1046&gt;LIQUIDACION!$D$1043),366,365)),0)</f>
        <v>0</v>
      </c>
      <c r="AK428" s="618">
        <f>IF(AK$12=TRUE,(($J428*LIQUIDACION!$L$1047)*LIQUIDACION!$D$1045/IF(AND(LIQUIDACION!$D$1044&gt;LIQUIDACION!$B$1046,LIQUIDACION!$B$1046&gt;LIQUIDACION!$D$1043),366,365)),0)</f>
        <v>0</v>
      </c>
      <c r="AL428" s="618">
        <f>IF(AL$12=TRUE,(($K428*LIQUIDACION!$L$1047)*LIQUIDACION!$D$1045/IF(AND(LIQUIDACION!$D$1044&gt;LIQUIDACION!$B$1046,LIQUIDACION!$B$1046&gt;LIQUIDACION!$D$1043),366,365)),0)</f>
        <v>0</v>
      </c>
      <c r="AM428" s="618">
        <f>IF(AM$12=TRUE,(($L428*LIQUIDACION!$L$1047)*LIQUIDACION!$D$1045/IF(AND(LIQUIDACION!$D$1044&gt;LIQUIDACION!$B$1046,LIQUIDACION!$B$1046&gt;LIQUIDACION!$D$1043),366,365)),0)</f>
        <v>0</v>
      </c>
      <c r="AN428" s="618">
        <f>IF(AN$12=TRUE,(($M428*LIQUIDACION!$L$1047)*LIQUIDACION!$D$1045/IF(AND(LIQUIDACION!$D$1044&gt;LIQUIDACION!$B$1046,LIQUIDACION!$B$1046&gt;LIQUIDACION!$D$1043),366,365)),0)</f>
        <v>0</v>
      </c>
      <c r="AO428" s="618">
        <f>IF(AO$12=TRUE,(($N428*LIQUIDACION!$L$1047)*LIQUIDACION!$D$1045/IF(AND(LIQUIDACION!$D$1044&gt;LIQUIDACION!$B$1046,LIQUIDACION!$B$1046&gt;LIQUIDACION!$D$1043),366,365)),0)</f>
        <v>0</v>
      </c>
      <c r="AP428" s="618">
        <f>IF(AP$12=TRUE,(($O428*LIQUIDACION!$L$1047)*LIQUIDACION!$D$1045/IF(AND(LIQUIDACION!$D$1044&gt;LIQUIDACION!$B$1046,LIQUIDACION!$B$1046&gt;LIQUIDACION!$D$1043),366,365)),0)</f>
        <v>0</v>
      </c>
      <c r="AQ428" s="618">
        <f>IF(AQ$12=TRUE,(($P428*LIQUIDACION!$L$1047)*LIQUIDACION!$D$1045/IF(AND(LIQUIDACION!$D$1044&gt;LIQUIDACION!$B$1046,LIQUIDACION!$B$1046&gt;LIQUIDACION!$D$1043),366,365)),0)</f>
        <v>0</v>
      </c>
      <c r="AR428" s="618">
        <f>IF(AR$12=TRUE,(($Q428*LIQUIDACION!$L$1047)*LIQUIDACION!$D$1045/IF(AND(LIQUIDACION!$D$1044&gt;LIQUIDACION!$B$1046,LIQUIDACION!$B$1046&gt;LIQUIDACION!$D$1043),366,365)),0)</f>
        <v>0</v>
      </c>
      <c r="AS428" s="618">
        <f>IF(AS$12=TRUE,(($R428*LIQUIDACION!$L$1047)*LIQUIDACION!$D$1045/IF(AND(LIQUIDACION!$D$1044&gt;LIQUIDACION!$B$1046,LIQUIDACION!$B$1046&gt;LIQUIDACION!$D$1043),366,365)),0)</f>
        <v>0</v>
      </c>
      <c r="AT428" s="618">
        <f>IF(AT$12=TRUE,(($S428*LIQUIDACION!$L$1047)*LIQUIDACION!$D$1045/IF(AND(LIQUIDACION!$D$1044&gt;LIQUIDACION!$B$1046,LIQUIDACION!$B$1046&gt;LIQUIDACION!$D$1043),366,365)),0)</f>
        <v>0</v>
      </c>
      <c r="AU428" s="618">
        <f>IF(AU$12=TRUE,(($T428*LIQUIDACION!$L$1047)*LIQUIDACION!$D$1045/IF(AND(LIQUIDACION!$D$1044&gt;LIQUIDACION!$B$1046,LIQUIDACION!$B$1046&gt;LIQUIDACION!$D$1043),366,365)),0)</f>
        <v>0</v>
      </c>
      <c r="AV428" s="618">
        <f>IF(AV$12=TRUE,(($U428*LIQUIDACION!$L$1047)*LIQUIDACION!$D$1045/IF(AND(LIQUIDACION!$D$1044&gt;LIQUIDACION!$B$1046,LIQUIDACION!$B$1046&gt;LIQUIDACION!$D$1043),366,365)),0)</f>
        <v>0</v>
      </c>
      <c r="AW428" s="618">
        <f>IF(AW$12=TRUE,(($V428*LIQUIDACION!$L$1047)*LIQUIDACION!$D$1045/IF(AND(LIQUIDACION!$D$1044&gt;LIQUIDACION!$B$1046,LIQUIDACION!$B$1046&gt;LIQUIDACION!$D$1043),366,365)),0)</f>
        <v>0</v>
      </c>
      <c r="AX428" s="618">
        <f>IF(AX$12=TRUE,(($W428*LIQUIDACION!$L$1047)*LIQUIDACION!$D$1045/IF(AND(LIQUIDACION!$D$1044&gt;LIQUIDACION!$B$1046,LIQUIDACION!$B$1046&gt;LIQUIDACION!$D$1043),366,365)),0)</f>
        <v>0</v>
      </c>
    </row>
    <row r="429" spans="2:50" x14ac:dyDescent="0.25">
      <c r="B429" s="121">
        <v>417</v>
      </c>
      <c r="C429" s="125"/>
      <c r="D429" s="170"/>
      <c r="E429" s="170"/>
      <c r="F429" s="170"/>
      <c r="G429" s="170">
        <f t="shared" si="29"/>
        <v>0</v>
      </c>
      <c r="H429" s="170">
        <f t="shared" si="30"/>
        <v>0</v>
      </c>
      <c r="I429" s="170"/>
      <c r="J429" s="170"/>
      <c r="K429" s="170"/>
      <c r="L429" s="170"/>
      <c r="M429" s="170"/>
      <c r="N429" s="170"/>
      <c r="O429" s="170"/>
      <c r="P429" s="170"/>
      <c r="Q429" s="170"/>
      <c r="R429" s="170"/>
      <c r="S429" s="170"/>
      <c r="T429" s="170"/>
      <c r="U429" s="170"/>
      <c r="V429" s="170"/>
      <c r="W429" s="170"/>
      <c r="X429" s="170"/>
      <c r="Y429" s="170"/>
      <c r="Z429" s="170"/>
      <c r="AA429" s="170"/>
      <c r="AB429" s="415">
        <f t="shared" si="31"/>
        <v>0</v>
      </c>
      <c r="AC429" s="415">
        <f t="shared" si="32"/>
        <v>0</v>
      </c>
      <c r="AE429" s="618">
        <f>IF(AE$12=TRUE,(($D429*LIQUIDACION!$L$1046)*LIQUIDACION!$D$1045/IF(AND(LIQUIDACION!$D$1044&gt;LIQUIDACION!$B$1046,LIQUIDACION!$B$1046&gt;LIQUIDACION!$D$1043),366,365)),0)</f>
        <v>0</v>
      </c>
      <c r="AF429" s="618">
        <f>IF(AF$12=TRUE,(($E429*LIQUIDACION!$L$1046)*LIQUIDACION!$D$1045/IF(AND(LIQUIDACION!$D$1044&gt;LIQUIDACION!$B$1046,LIQUIDACION!$B$1046&gt;LIQUIDACION!$D$1043),366,365)),0)</f>
        <v>0</v>
      </c>
      <c r="AG429" s="618">
        <f>IF(AG$12=TRUE,(($F429*LIQUIDACION!$L$1046)*LIQUIDACION!$D$1045/IF(AND(LIQUIDACION!$D$1044&gt;LIQUIDACION!$B$1046,LIQUIDACION!$B$1046&gt;LIQUIDACION!$D$1043),366,365)),0)</f>
        <v>0</v>
      </c>
      <c r="AH429" s="618">
        <f>IF(AH$12=TRUE,(($G429*LIQUIDACION!$L$1046)*LIQUIDACION!$D$1045/IF(AND(LIQUIDACION!$D$1044&gt;LIQUIDACION!$B$1046,LIQUIDACION!$B$1046&gt;LIQUIDACION!$D$1043),366,365)),0)</f>
        <v>0</v>
      </c>
      <c r="AI429" s="618">
        <f>IF(AI$12=TRUE,(($H429*LIQUIDACION!$L$1047)*LIQUIDACION!$D$1045/IF(AND(LIQUIDACION!$D$1044&gt;LIQUIDACION!$B$1046,LIQUIDACION!$B$1046&gt;LIQUIDACION!$D$1043),366,365)),0)</f>
        <v>0</v>
      </c>
      <c r="AJ429" s="618">
        <f>IF(AJ$12=TRUE,(($I429*LIQUIDACION!$L$1047)*LIQUIDACION!$D$1045/IF(AND(LIQUIDACION!$D$1044&gt;LIQUIDACION!$B$1046,LIQUIDACION!$B$1046&gt;LIQUIDACION!$D$1043),366,365)),0)</f>
        <v>0</v>
      </c>
      <c r="AK429" s="618">
        <f>IF(AK$12=TRUE,(($J429*LIQUIDACION!$L$1047)*LIQUIDACION!$D$1045/IF(AND(LIQUIDACION!$D$1044&gt;LIQUIDACION!$B$1046,LIQUIDACION!$B$1046&gt;LIQUIDACION!$D$1043),366,365)),0)</f>
        <v>0</v>
      </c>
      <c r="AL429" s="618">
        <f>IF(AL$12=TRUE,(($K429*LIQUIDACION!$L$1047)*LIQUIDACION!$D$1045/IF(AND(LIQUIDACION!$D$1044&gt;LIQUIDACION!$B$1046,LIQUIDACION!$B$1046&gt;LIQUIDACION!$D$1043),366,365)),0)</f>
        <v>0</v>
      </c>
      <c r="AM429" s="618">
        <f>IF(AM$12=TRUE,(($L429*LIQUIDACION!$L$1047)*LIQUIDACION!$D$1045/IF(AND(LIQUIDACION!$D$1044&gt;LIQUIDACION!$B$1046,LIQUIDACION!$B$1046&gt;LIQUIDACION!$D$1043),366,365)),0)</f>
        <v>0</v>
      </c>
      <c r="AN429" s="618">
        <f>IF(AN$12=TRUE,(($M429*LIQUIDACION!$L$1047)*LIQUIDACION!$D$1045/IF(AND(LIQUIDACION!$D$1044&gt;LIQUIDACION!$B$1046,LIQUIDACION!$B$1046&gt;LIQUIDACION!$D$1043),366,365)),0)</f>
        <v>0</v>
      </c>
      <c r="AO429" s="618">
        <f>IF(AO$12=TRUE,(($N429*LIQUIDACION!$L$1047)*LIQUIDACION!$D$1045/IF(AND(LIQUIDACION!$D$1044&gt;LIQUIDACION!$B$1046,LIQUIDACION!$B$1046&gt;LIQUIDACION!$D$1043),366,365)),0)</f>
        <v>0</v>
      </c>
      <c r="AP429" s="618">
        <f>IF(AP$12=TRUE,(($O429*LIQUIDACION!$L$1047)*LIQUIDACION!$D$1045/IF(AND(LIQUIDACION!$D$1044&gt;LIQUIDACION!$B$1046,LIQUIDACION!$B$1046&gt;LIQUIDACION!$D$1043),366,365)),0)</f>
        <v>0</v>
      </c>
      <c r="AQ429" s="618">
        <f>IF(AQ$12=TRUE,(($P429*LIQUIDACION!$L$1047)*LIQUIDACION!$D$1045/IF(AND(LIQUIDACION!$D$1044&gt;LIQUIDACION!$B$1046,LIQUIDACION!$B$1046&gt;LIQUIDACION!$D$1043),366,365)),0)</f>
        <v>0</v>
      </c>
      <c r="AR429" s="618">
        <f>IF(AR$12=TRUE,(($Q429*LIQUIDACION!$L$1047)*LIQUIDACION!$D$1045/IF(AND(LIQUIDACION!$D$1044&gt;LIQUIDACION!$B$1046,LIQUIDACION!$B$1046&gt;LIQUIDACION!$D$1043),366,365)),0)</f>
        <v>0</v>
      </c>
      <c r="AS429" s="618">
        <f>IF(AS$12=TRUE,(($R429*LIQUIDACION!$L$1047)*LIQUIDACION!$D$1045/IF(AND(LIQUIDACION!$D$1044&gt;LIQUIDACION!$B$1046,LIQUIDACION!$B$1046&gt;LIQUIDACION!$D$1043),366,365)),0)</f>
        <v>0</v>
      </c>
      <c r="AT429" s="618">
        <f>IF(AT$12=TRUE,(($S429*LIQUIDACION!$L$1047)*LIQUIDACION!$D$1045/IF(AND(LIQUIDACION!$D$1044&gt;LIQUIDACION!$B$1046,LIQUIDACION!$B$1046&gt;LIQUIDACION!$D$1043),366,365)),0)</f>
        <v>0</v>
      </c>
      <c r="AU429" s="618">
        <f>IF(AU$12=TRUE,(($T429*LIQUIDACION!$L$1047)*LIQUIDACION!$D$1045/IF(AND(LIQUIDACION!$D$1044&gt;LIQUIDACION!$B$1046,LIQUIDACION!$B$1046&gt;LIQUIDACION!$D$1043),366,365)),0)</f>
        <v>0</v>
      </c>
      <c r="AV429" s="618">
        <f>IF(AV$12=TRUE,(($U429*LIQUIDACION!$L$1047)*LIQUIDACION!$D$1045/IF(AND(LIQUIDACION!$D$1044&gt;LIQUIDACION!$B$1046,LIQUIDACION!$B$1046&gt;LIQUIDACION!$D$1043),366,365)),0)</f>
        <v>0</v>
      </c>
      <c r="AW429" s="618">
        <f>IF(AW$12=TRUE,(($V429*LIQUIDACION!$L$1047)*LIQUIDACION!$D$1045/IF(AND(LIQUIDACION!$D$1044&gt;LIQUIDACION!$B$1046,LIQUIDACION!$B$1046&gt;LIQUIDACION!$D$1043),366,365)),0)</f>
        <v>0</v>
      </c>
      <c r="AX429" s="618">
        <f>IF(AX$12=TRUE,(($W429*LIQUIDACION!$L$1047)*LIQUIDACION!$D$1045/IF(AND(LIQUIDACION!$D$1044&gt;LIQUIDACION!$B$1046,LIQUIDACION!$B$1046&gt;LIQUIDACION!$D$1043),366,365)),0)</f>
        <v>0</v>
      </c>
    </row>
    <row r="430" spans="2:50" x14ac:dyDescent="0.25">
      <c r="B430" s="123">
        <v>418</v>
      </c>
      <c r="C430" s="125"/>
      <c r="D430" s="170"/>
      <c r="E430" s="170"/>
      <c r="F430" s="170"/>
      <c r="G430" s="170">
        <f t="shared" si="29"/>
        <v>0</v>
      </c>
      <c r="H430" s="170">
        <f t="shared" si="30"/>
        <v>0</v>
      </c>
      <c r="I430" s="170"/>
      <c r="J430" s="170"/>
      <c r="K430" s="170"/>
      <c r="L430" s="170"/>
      <c r="M430" s="170"/>
      <c r="N430" s="170"/>
      <c r="O430" s="170"/>
      <c r="P430" s="170"/>
      <c r="Q430" s="170"/>
      <c r="R430" s="170"/>
      <c r="S430" s="170"/>
      <c r="T430" s="170"/>
      <c r="U430" s="170"/>
      <c r="V430" s="170"/>
      <c r="W430" s="170"/>
      <c r="X430" s="170"/>
      <c r="Y430" s="170"/>
      <c r="Z430" s="170"/>
      <c r="AA430" s="170"/>
      <c r="AB430" s="415">
        <f t="shared" si="31"/>
        <v>0</v>
      </c>
      <c r="AC430" s="415">
        <f t="shared" si="32"/>
        <v>0</v>
      </c>
      <c r="AE430" s="618">
        <f>IF(AE$12=TRUE,(($D430*LIQUIDACION!$L$1046)*LIQUIDACION!$D$1045/IF(AND(LIQUIDACION!$D$1044&gt;LIQUIDACION!$B$1046,LIQUIDACION!$B$1046&gt;LIQUIDACION!$D$1043),366,365)),0)</f>
        <v>0</v>
      </c>
      <c r="AF430" s="618">
        <f>IF(AF$12=TRUE,(($E430*LIQUIDACION!$L$1046)*LIQUIDACION!$D$1045/IF(AND(LIQUIDACION!$D$1044&gt;LIQUIDACION!$B$1046,LIQUIDACION!$B$1046&gt;LIQUIDACION!$D$1043),366,365)),0)</f>
        <v>0</v>
      </c>
      <c r="AG430" s="618">
        <f>IF(AG$12=TRUE,(($F430*LIQUIDACION!$L$1046)*LIQUIDACION!$D$1045/IF(AND(LIQUIDACION!$D$1044&gt;LIQUIDACION!$B$1046,LIQUIDACION!$B$1046&gt;LIQUIDACION!$D$1043),366,365)),0)</f>
        <v>0</v>
      </c>
      <c r="AH430" s="618">
        <f>IF(AH$12=TRUE,(($G430*LIQUIDACION!$L$1046)*LIQUIDACION!$D$1045/IF(AND(LIQUIDACION!$D$1044&gt;LIQUIDACION!$B$1046,LIQUIDACION!$B$1046&gt;LIQUIDACION!$D$1043),366,365)),0)</f>
        <v>0</v>
      </c>
      <c r="AI430" s="618">
        <f>IF(AI$12=TRUE,(($H430*LIQUIDACION!$L$1047)*LIQUIDACION!$D$1045/IF(AND(LIQUIDACION!$D$1044&gt;LIQUIDACION!$B$1046,LIQUIDACION!$B$1046&gt;LIQUIDACION!$D$1043),366,365)),0)</f>
        <v>0</v>
      </c>
      <c r="AJ430" s="618">
        <f>IF(AJ$12=TRUE,(($I430*LIQUIDACION!$L$1047)*LIQUIDACION!$D$1045/IF(AND(LIQUIDACION!$D$1044&gt;LIQUIDACION!$B$1046,LIQUIDACION!$B$1046&gt;LIQUIDACION!$D$1043),366,365)),0)</f>
        <v>0</v>
      </c>
      <c r="AK430" s="618">
        <f>IF(AK$12=TRUE,(($J430*LIQUIDACION!$L$1047)*LIQUIDACION!$D$1045/IF(AND(LIQUIDACION!$D$1044&gt;LIQUIDACION!$B$1046,LIQUIDACION!$B$1046&gt;LIQUIDACION!$D$1043),366,365)),0)</f>
        <v>0</v>
      </c>
      <c r="AL430" s="618">
        <f>IF(AL$12=TRUE,(($K430*LIQUIDACION!$L$1047)*LIQUIDACION!$D$1045/IF(AND(LIQUIDACION!$D$1044&gt;LIQUIDACION!$B$1046,LIQUIDACION!$B$1046&gt;LIQUIDACION!$D$1043),366,365)),0)</f>
        <v>0</v>
      </c>
      <c r="AM430" s="618">
        <f>IF(AM$12=TRUE,(($L430*LIQUIDACION!$L$1047)*LIQUIDACION!$D$1045/IF(AND(LIQUIDACION!$D$1044&gt;LIQUIDACION!$B$1046,LIQUIDACION!$B$1046&gt;LIQUIDACION!$D$1043),366,365)),0)</f>
        <v>0</v>
      </c>
      <c r="AN430" s="618">
        <f>IF(AN$12=TRUE,(($M430*LIQUIDACION!$L$1047)*LIQUIDACION!$D$1045/IF(AND(LIQUIDACION!$D$1044&gt;LIQUIDACION!$B$1046,LIQUIDACION!$B$1046&gt;LIQUIDACION!$D$1043),366,365)),0)</f>
        <v>0</v>
      </c>
      <c r="AO430" s="618">
        <f>IF(AO$12=TRUE,(($N430*LIQUIDACION!$L$1047)*LIQUIDACION!$D$1045/IF(AND(LIQUIDACION!$D$1044&gt;LIQUIDACION!$B$1046,LIQUIDACION!$B$1046&gt;LIQUIDACION!$D$1043),366,365)),0)</f>
        <v>0</v>
      </c>
      <c r="AP430" s="618">
        <f>IF(AP$12=TRUE,(($O430*LIQUIDACION!$L$1047)*LIQUIDACION!$D$1045/IF(AND(LIQUIDACION!$D$1044&gt;LIQUIDACION!$B$1046,LIQUIDACION!$B$1046&gt;LIQUIDACION!$D$1043),366,365)),0)</f>
        <v>0</v>
      </c>
      <c r="AQ430" s="618">
        <f>IF(AQ$12=TRUE,(($P430*LIQUIDACION!$L$1047)*LIQUIDACION!$D$1045/IF(AND(LIQUIDACION!$D$1044&gt;LIQUIDACION!$B$1046,LIQUIDACION!$B$1046&gt;LIQUIDACION!$D$1043),366,365)),0)</f>
        <v>0</v>
      </c>
      <c r="AR430" s="618">
        <f>IF(AR$12=TRUE,(($Q430*LIQUIDACION!$L$1047)*LIQUIDACION!$D$1045/IF(AND(LIQUIDACION!$D$1044&gt;LIQUIDACION!$B$1046,LIQUIDACION!$B$1046&gt;LIQUIDACION!$D$1043),366,365)),0)</f>
        <v>0</v>
      </c>
      <c r="AS430" s="618">
        <f>IF(AS$12=TRUE,(($R430*LIQUIDACION!$L$1047)*LIQUIDACION!$D$1045/IF(AND(LIQUIDACION!$D$1044&gt;LIQUIDACION!$B$1046,LIQUIDACION!$B$1046&gt;LIQUIDACION!$D$1043),366,365)),0)</f>
        <v>0</v>
      </c>
      <c r="AT430" s="618">
        <f>IF(AT$12=TRUE,(($S430*LIQUIDACION!$L$1047)*LIQUIDACION!$D$1045/IF(AND(LIQUIDACION!$D$1044&gt;LIQUIDACION!$B$1046,LIQUIDACION!$B$1046&gt;LIQUIDACION!$D$1043),366,365)),0)</f>
        <v>0</v>
      </c>
      <c r="AU430" s="618">
        <f>IF(AU$12=TRUE,(($T430*LIQUIDACION!$L$1047)*LIQUIDACION!$D$1045/IF(AND(LIQUIDACION!$D$1044&gt;LIQUIDACION!$B$1046,LIQUIDACION!$B$1046&gt;LIQUIDACION!$D$1043),366,365)),0)</f>
        <v>0</v>
      </c>
      <c r="AV430" s="618">
        <f>IF(AV$12=TRUE,(($U430*LIQUIDACION!$L$1047)*LIQUIDACION!$D$1045/IF(AND(LIQUIDACION!$D$1044&gt;LIQUIDACION!$B$1046,LIQUIDACION!$B$1046&gt;LIQUIDACION!$D$1043),366,365)),0)</f>
        <v>0</v>
      </c>
      <c r="AW430" s="618">
        <f>IF(AW$12=TRUE,(($V430*LIQUIDACION!$L$1047)*LIQUIDACION!$D$1045/IF(AND(LIQUIDACION!$D$1044&gt;LIQUIDACION!$B$1046,LIQUIDACION!$B$1046&gt;LIQUIDACION!$D$1043),366,365)),0)</f>
        <v>0</v>
      </c>
      <c r="AX430" s="618">
        <f>IF(AX$12=TRUE,(($W430*LIQUIDACION!$L$1047)*LIQUIDACION!$D$1045/IF(AND(LIQUIDACION!$D$1044&gt;LIQUIDACION!$B$1046,LIQUIDACION!$B$1046&gt;LIQUIDACION!$D$1043),366,365)),0)</f>
        <v>0</v>
      </c>
    </row>
    <row r="431" spans="2:50" x14ac:dyDescent="0.25">
      <c r="B431" s="121">
        <v>419</v>
      </c>
      <c r="C431" s="125"/>
      <c r="D431" s="170"/>
      <c r="E431" s="170"/>
      <c r="F431" s="170"/>
      <c r="G431" s="170">
        <f t="shared" si="29"/>
        <v>0</v>
      </c>
      <c r="H431" s="170">
        <f t="shared" si="30"/>
        <v>0</v>
      </c>
      <c r="I431" s="170"/>
      <c r="J431" s="170"/>
      <c r="K431" s="170"/>
      <c r="L431" s="170"/>
      <c r="M431" s="170"/>
      <c r="N431" s="170"/>
      <c r="O431" s="170"/>
      <c r="P431" s="170"/>
      <c r="Q431" s="170"/>
      <c r="R431" s="170"/>
      <c r="S431" s="170"/>
      <c r="T431" s="170"/>
      <c r="U431" s="170"/>
      <c r="V431" s="170"/>
      <c r="W431" s="170"/>
      <c r="X431" s="170"/>
      <c r="Y431" s="170"/>
      <c r="Z431" s="170"/>
      <c r="AA431" s="170"/>
      <c r="AB431" s="415">
        <f t="shared" si="31"/>
        <v>0</v>
      </c>
      <c r="AC431" s="415">
        <f t="shared" si="32"/>
        <v>0</v>
      </c>
      <c r="AE431" s="618">
        <f>IF(AE$12=TRUE,(($D431*LIQUIDACION!$L$1046)*LIQUIDACION!$D$1045/IF(AND(LIQUIDACION!$D$1044&gt;LIQUIDACION!$B$1046,LIQUIDACION!$B$1046&gt;LIQUIDACION!$D$1043),366,365)),0)</f>
        <v>0</v>
      </c>
      <c r="AF431" s="618">
        <f>IF(AF$12=TRUE,(($E431*LIQUIDACION!$L$1046)*LIQUIDACION!$D$1045/IF(AND(LIQUIDACION!$D$1044&gt;LIQUIDACION!$B$1046,LIQUIDACION!$B$1046&gt;LIQUIDACION!$D$1043),366,365)),0)</f>
        <v>0</v>
      </c>
      <c r="AG431" s="618">
        <f>IF(AG$12=TRUE,(($F431*LIQUIDACION!$L$1046)*LIQUIDACION!$D$1045/IF(AND(LIQUIDACION!$D$1044&gt;LIQUIDACION!$B$1046,LIQUIDACION!$B$1046&gt;LIQUIDACION!$D$1043),366,365)),0)</f>
        <v>0</v>
      </c>
      <c r="AH431" s="618">
        <f>IF(AH$12=TRUE,(($G431*LIQUIDACION!$L$1046)*LIQUIDACION!$D$1045/IF(AND(LIQUIDACION!$D$1044&gt;LIQUIDACION!$B$1046,LIQUIDACION!$B$1046&gt;LIQUIDACION!$D$1043),366,365)),0)</f>
        <v>0</v>
      </c>
      <c r="AI431" s="618">
        <f>IF(AI$12=TRUE,(($H431*LIQUIDACION!$L$1047)*LIQUIDACION!$D$1045/IF(AND(LIQUIDACION!$D$1044&gt;LIQUIDACION!$B$1046,LIQUIDACION!$B$1046&gt;LIQUIDACION!$D$1043),366,365)),0)</f>
        <v>0</v>
      </c>
      <c r="AJ431" s="618">
        <f>IF(AJ$12=TRUE,(($I431*LIQUIDACION!$L$1047)*LIQUIDACION!$D$1045/IF(AND(LIQUIDACION!$D$1044&gt;LIQUIDACION!$B$1046,LIQUIDACION!$B$1046&gt;LIQUIDACION!$D$1043),366,365)),0)</f>
        <v>0</v>
      </c>
      <c r="AK431" s="618">
        <f>IF(AK$12=TRUE,(($J431*LIQUIDACION!$L$1047)*LIQUIDACION!$D$1045/IF(AND(LIQUIDACION!$D$1044&gt;LIQUIDACION!$B$1046,LIQUIDACION!$B$1046&gt;LIQUIDACION!$D$1043),366,365)),0)</f>
        <v>0</v>
      </c>
      <c r="AL431" s="618">
        <f>IF(AL$12=TRUE,(($K431*LIQUIDACION!$L$1047)*LIQUIDACION!$D$1045/IF(AND(LIQUIDACION!$D$1044&gt;LIQUIDACION!$B$1046,LIQUIDACION!$B$1046&gt;LIQUIDACION!$D$1043),366,365)),0)</f>
        <v>0</v>
      </c>
      <c r="AM431" s="618">
        <f>IF(AM$12=TRUE,(($L431*LIQUIDACION!$L$1047)*LIQUIDACION!$D$1045/IF(AND(LIQUIDACION!$D$1044&gt;LIQUIDACION!$B$1046,LIQUIDACION!$B$1046&gt;LIQUIDACION!$D$1043),366,365)),0)</f>
        <v>0</v>
      </c>
      <c r="AN431" s="618">
        <f>IF(AN$12=TRUE,(($M431*LIQUIDACION!$L$1047)*LIQUIDACION!$D$1045/IF(AND(LIQUIDACION!$D$1044&gt;LIQUIDACION!$B$1046,LIQUIDACION!$B$1046&gt;LIQUIDACION!$D$1043),366,365)),0)</f>
        <v>0</v>
      </c>
      <c r="AO431" s="618">
        <f>IF(AO$12=TRUE,(($N431*LIQUIDACION!$L$1047)*LIQUIDACION!$D$1045/IF(AND(LIQUIDACION!$D$1044&gt;LIQUIDACION!$B$1046,LIQUIDACION!$B$1046&gt;LIQUIDACION!$D$1043),366,365)),0)</f>
        <v>0</v>
      </c>
      <c r="AP431" s="618">
        <f>IF(AP$12=TRUE,(($O431*LIQUIDACION!$L$1047)*LIQUIDACION!$D$1045/IF(AND(LIQUIDACION!$D$1044&gt;LIQUIDACION!$B$1046,LIQUIDACION!$B$1046&gt;LIQUIDACION!$D$1043),366,365)),0)</f>
        <v>0</v>
      </c>
      <c r="AQ431" s="618">
        <f>IF(AQ$12=TRUE,(($P431*LIQUIDACION!$L$1047)*LIQUIDACION!$D$1045/IF(AND(LIQUIDACION!$D$1044&gt;LIQUIDACION!$B$1046,LIQUIDACION!$B$1046&gt;LIQUIDACION!$D$1043),366,365)),0)</f>
        <v>0</v>
      </c>
      <c r="AR431" s="618">
        <f>IF(AR$12=TRUE,(($Q431*LIQUIDACION!$L$1047)*LIQUIDACION!$D$1045/IF(AND(LIQUIDACION!$D$1044&gt;LIQUIDACION!$B$1046,LIQUIDACION!$B$1046&gt;LIQUIDACION!$D$1043),366,365)),0)</f>
        <v>0</v>
      </c>
      <c r="AS431" s="618">
        <f>IF(AS$12=TRUE,(($R431*LIQUIDACION!$L$1047)*LIQUIDACION!$D$1045/IF(AND(LIQUIDACION!$D$1044&gt;LIQUIDACION!$B$1046,LIQUIDACION!$B$1046&gt;LIQUIDACION!$D$1043),366,365)),0)</f>
        <v>0</v>
      </c>
      <c r="AT431" s="618">
        <f>IF(AT$12=TRUE,(($S431*LIQUIDACION!$L$1047)*LIQUIDACION!$D$1045/IF(AND(LIQUIDACION!$D$1044&gt;LIQUIDACION!$B$1046,LIQUIDACION!$B$1046&gt;LIQUIDACION!$D$1043),366,365)),0)</f>
        <v>0</v>
      </c>
      <c r="AU431" s="618">
        <f>IF(AU$12=TRUE,(($T431*LIQUIDACION!$L$1047)*LIQUIDACION!$D$1045/IF(AND(LIQUIDACION!$D$1044&gt;LIQUIDACION!$B$1046,LIQUIDACION!$B$1046&gt;LIQUIDACION!$D$1043),366,365)),0)</f>
        <v>0</v>
      </c>
      <c r="AV431" s="618">
        <f>IF(AV$12=TRUE,(($U431*LIQUIDACION!$L$1047)*LIQUIDACION!$D$1045/IF(AND(LIQUIDACION!$D$1044&gt;LIQUIDACION!$B$1046,LIQUIDACION!$B$1046&gt;LIQUIDACION!$D$1043),366,365)),0)</f>
        <v>0</v>
      </c>
      <c r="AW431" s="618">
        <f>IF(AW$12=TRUE,(($V431*LIQUIDACION!$L$1047)*LIQUIDACION!$D$1045/IF(AND(LIQUIDACION!$D$1044&gt;LIQUIDACION!$B$1046,LIQUIDACION!$B$1046&gt;LIQUIDACION!$D$1043),366,365)),0)</f>
        <v>0</v>
      </c>
      <c r="AX431" s="618">
        <f>IF(AX$12=TRUE,(($W431*LIQUIDACION!$L$1047)*LIQUIDACION!$D$1045/IF(AND(LIQUIDACION!$D$1044&gt;LIQUIDACION!$B$1046,LIQUIDACION!$B$1046&gt;LIQUIDACION!$D$1043),366,365)),0)</f>
        <v>0</v>
      </c>
    </row>
    <row r="432" spans="2:50" x14ac:dyDescent="0.25">
      <c r="B432" s="123">
        <v>420</v>
      </c>
      <c r="C432" s="125"/>
      <c r="D432" s="170"/>
      <c r="E432" s="170"/>
      <c r="F432" s="170"/>
      <c r="G432" s="170">
        <f t="shared" si="29"/>
        <v>0</v>
      </c>
      <c r="H432" s="170">
        <f t="shared" si="30"/>
        <v>0</v>
      </c>
      <c r="I432" s="170"/>
      <c r="J432" s="170"/>
      <c r="K432" s="170"/>
      <c r="L432" s="170"/>
      <c r="M432" s="170"/>
      <c r="N432" s="170"/>
      <c r="O432" s="170"/>
      <c r="P432" s="170"/>
      <c r="Q432" s="170"/>
      <c r="R432" s="170"/>
      <c r="S432" s="170"/>
      <c r="T432" s="170"/>
      <c r="U432" s="170"/>
      <c r="V432" s="170"/>
      <c r="W432" s="170"/>
      <c r="X432" s="170"/>
      <c r="Y432" s="170"/>
      <c r="Z432" s="170"/>
      <c r="AA432" s="170"/>
      <c r="AB432" s="415">
        <f t="shared" si="31"/>
        <v>0</v>
      </c>
      <c r="AC432" s="415">
        <f t="shared" si="32"/>
        <v>0</v>
      </c>
      <c r="AE432" s="618">
        <f>IF(AE$12=TRUE,(($D432*LIQUIDACION!$L$1046)*LIQUIDACION!$D$1045/IF(AND(LIQUIDACION!$D$1044&gt;LIQUIDACION!$B$1046,LIQUIDACION!$B$1046&gt;LIQUIDACION!$D$1043),366,365)),0)</f>
        <v>0</v>
      </c>
      <c r="AF432" s="618">
        <f>IF(AF$12=TRUE,(($E432*LIQUIDACION!$L$1046)*LIQUIDACION!$D$1045/IF(AND(LIQUIDACION!$D$1044&gt;LIQUIDACION!$B$1046,LIQUIDACION!$B$1046&gt;LIQUIDACION!$D$1043),366,365)),0)</f>
        <v>0</v>
      </c>
      <c r="AG432" s="618">
        <f>IF(AG$12=TRUE,(($F432*LIQUIDACION!$L$1046)*LIQUIDACION!$D$1045/IF(AND(LIQUIDACION!$D$1044&gt;LIQUIDACION!$B$1046,LIQUIDACION!$B$1046&gt;LIQUIDACION!$D$1043),366,365)),0)</f>
        <v>0</v>
      </c>
      <c r="AH432" s="618">
        <f>IF(AH$12=TRUE,(($G432*LIQUIDACION!$L$1046)*LIQUIDACION!$D$1045/IF(AND(LIQUIDACION!$D$1044&gt;LIQUIDACION!$B$1046,LIQUIDACION!$B$1046&gt;LIQUIDACION!$D$1043),366,365)),0)</f>
        <v>0</v>
      </c>
      <c r="AI432" s="618">
        <f>IF(AI$12=TRUE,(($H432*LIQUIDACION!$L$1047)*LIQUIDACION!$D$1045/IF(AND(LIQUIDACION!$D$1044&gt;LIQUIDACION!$B$1046,LIQUIDACION!$B$1046&gt;LIQUIDACION!$D$1043),366,365)),0)</f>
        <v>0</v>
      </c>
      <c r="AJ432" s="618">
        <f>IF(AJ$12=TRUE,(($I432*LIQUIDACION!$L$1047)*LIQUIDACION!$D$1045/IF(AND(LIQUIDACION!$D$1044&gt;LIQUIDACION!$B$1046,LIQUIDACION!$B$1046&gt;LIQUIDACION!$D$1043),366,365)),0)</f>
        <v>0</v>
      </c>
      <c r="AK432" s="618">
        <f>IF(AK$12=TRUE,(($J432*LIQUIDACION!$L$1047)*LIQUIDACION!$D$1045/IF(AND(LIQUIDACION!$D$1044&gt;LIQUIDACION!$B$1046,LIQUIDACION!$B$1046&gt;LIQUIDACION!$D$1043),366,365)),0)</f>
        <v>0</v>
      </c>
      <c r="AL432" s="618">
        <f>IF(AL$12=TRUE,(($K432*LIQUIDACION!$L$1047)*LIQUIDACION!$D$1045/IF(AND(LIQUIDACION!$D$1044&gt;LIQUIDACION!$B$1046,LIQUIDACION!$B$1046&gt;LIQUIDACION!$D$1043),366,365)),0)</f>
        <v>0</v>
      </c>
      <c r="AM432" s="618">
        <f>IF(AM$12=TRUE,(($L432*LIQUIDACION!$L$1047)*LIQUIDACION!$D$1045/IF(AND(LIQUIDACION!$D$1044&gt;LIQUIDACION!$B$1046,LIQUIDACION!$B$1046&gt;LIQUIDACION!$D$1043),366,365)),0)</f>
        <v>0</v>
      </c>
      <c r="AN432" s="618">
        <f>IF(AN$12=TRUE,(($M432*LIQUIDACION!$L$1047)*LIQUIDACION!$D$1045/IF(AND(LIQUIDACION!$D$1044&gt;LIQUIDACION!$B$1046,LIQUIDACION!$B$1046&gt;LIQUIDACION!$D$1043),366,365)),0)</f>
        <v>0</v>
      </c>
      <c r="AO432" s="618">
        <f>IF(AO$12=TRUE,(($N432*LIQUIDACION!$L$1047)*LIQUIDACION!$D$1045/IF(AND(LIQUIDACION!$D$1044&gt;LIQUIDACION!$B$1046,LIQUIDACION!$B$1046&gt;LIQUIDACION!$D$1043),366,365)),0)</f>
        <v>0</v>
      </c>
      <c r="AP432" s="618">
        <f>IF(AP$12=TRUE,(($O432*LIQUIDACION!$L$1047)*LIQUIDACION!$D$1045/IF(AND(LIQUIDACION!$D$1044&gt;LIQUIDACION!$B$1046,LIQUIDACION!$B$1046&gt;LIQUIDACION!$D$1043),366,365)),0)</f>
        <v>0</v>
      </c>
      <c r="AQ432" s="618">
        <f>IF(AQ$12=TRUE,(($P432*LIQUIDACION!$L$1047)*LIQUIDACION!$D$1045/IF(AND(LIQUIDACION!$D$1044&gt;LIQUIDACION!$B$1046,LIQUIDACION!$B$1046&gt;LIQUIDACION!$D$1043),366,365)),0)</f>
        <v>0</v>
      </c>
      <c r="AR432" s="618">
        <f>IF(AR$12=TRUE,(($Q432*LIQUIDACION!$L$1047)*LIQUIDACION!$D$1045/IF(AND(LIQUIDACION!$D$1044&gt;LIQUIDACION!$B$1046,LIQUIDACION!$B$1046&gt;LIQUIDACION!$D$1043),366,365)),0)</f>
        <v>0</v>
      </c>
      <c r="AS432" s="618">
        <f>IF(AS$12=TRUE,(($R432*LIQUIDACION!$L$1047)*LIQUIDACION!$D$1045/IF(AND(LIQUIDACION!$D$1044&gt;LIQUIDACION!$B$1046,LIQUIDACION!$B$1046&gt;LIQUIDACION!$D$1043),366,365)),0)</f>
        <v>0</v>
      </c>
      <c r="AT432" s="618">
        <f>IF(AT$12=TRUE,(($S432*LIQUIDACION!$L$1047)*LIQUIDACION!$D$1045/IF(AND(LIQUIDACION!$D$1044&gt;LIQUIDACION!$B$1046,LIQUIDACION!$B$1046&gt;LIQUIDACION!$D$1043),366,365)),0)</f>
        <v>0</v>
      </c>
      <c r="AU432" s="618">
        <f>IF(AU$12=TRUE,(($T432*LIQUIDACION!$L$1047)*LIQUIDACION!$D$1045/IF(AND(LIQUIDACION!$D$1044&gt;LIQUIDACION!$B$1046,LIQUIDACION!$B$1046&gt;LIQUIDACION!$D$1043),366,365)),0)</f>
        <v>0</v>
      </c>
      <c r="AV432" s="618">
        <f>IF(AV$12=TRUE,(($U432*LIQUIDACION!$L$1047)*LIQUIDACION!$D$1045/IF(AND(LIQUIDACION!$D$1044&gt;LIQUIDACION!$B$1046,LIQUIDACION!$B$1046&gt;LIQUIDACION!$D$1043),366,365)),0)</f>
        <v>0</v>
      </c>
      <c r="AW432" s="618">
        <f>IF(AW$12=TRUE,(($V432*LIQUIDACION!$L$1047)*LIQUIDACION!$D$1045/IF(AND(LIQUIDACION!$D$1044&gt;LIQUIDACION!$B$1046,LIQUIDACION!$B$1046&gt;LIQUIDACION!$D$1043),366,365)),0)</f>
        <v>0</v>
      </c>
      <c r="AX432" s="618">
        <f>IF(AX$12=TRUE,(($W432*LIQUIDACION!$L$1047)*LIQUIDACION!$D$1045/IF(AND(LIQUIDACION!$D$1044&gt;LIQUIDACION!$B$1046,LIQUIDACION!$B$1046&gt;LIQUIDACION!$D$1043),366,365)),0)</f>
        <v>0</v>
      </c>
    </row>
    <row r="433" spans="2:50" x14ac:dyDescent="0.25">
      <c r="B433" s="121">
        <v>421</v>
      </c>
      <c r="C433" s="125"/>
      <c r="D433" s="170"/>
      <c r="E433" s="170"/>
      <c r="F433" s="170"/>
      <c r="G433" s="170">
        <f t="shared" si="29"/>
        <v>0</v>
      </c>
      <c r="H433" s="170">
        <f t="shared" si="30"/>
        <v>0</v>
      </c>
      <c r="I433" s="170"/>
      <c r="J433" s="170"/>
      <c r="K433" s="170"/>
      <c r="L433" s="170"/>
      <c r="M433" s="170"/>
      <c r="N433" s="170"/>
      <c r="O433" s="170"/>
      <c r="P433" s="170"/>
      <c r="Q433" s="170"/>
      <c r="R433" s="170"/>
      <c r="S433" s="170"/>
      <c r="T433" s="170"/>
      <c r="U433" s="170"/>
      <c r="V433" s="170"/>
      <c r="W433" s="170"/>
      <c r="X433" s="170"/>
      <c r="Y433" s="170"/>
      <c r="Z433" s="170"/>
      <c r="AA433" s="170"/>
      <c r="AB433" s="415">
        <f t="shared" si="31"/>
        <v>0</v>
      </c>
      <c r="AC433" s="415">
        <f t="shared" si="32"/>
        <v>0</v>
      </c>
      <c r="AE433" s="618">
        <f>IF(AE$12=TRUE,(($D433*LIQUIDACION!$L$1046)*LIQUIDACION!$D$1045/IF(AND(LIQUIDACION!$D$1044&gt;LIQUIDACION!$B$1046,LIQUIDACION!$B$1046&gt;LIQUIDACION!$D$1043),366,365)),0)</f>
        <v>0</v>
      </c>
      <c r="AF433" s="618">
        <f>IF(AF$12=TRUE,(($E433*LIQUIDACION!$L$1046)*LIQUIDACION!$D$1045/IF(AND(LIQUIDACION!$D$1044&gt;LIQUIDACION!$B$1046,LIQUIDACION!$B$1046&gt;LIQUIDACION!$D$1043),366,365)),0)</f>
        <v>0</v>
      </c>
      <c r="AG433" s="618">
        <f>IF(AG$12=TRUE,(($F433*LIQUIDACION!$L$1046)*LIQUIDACION!$D$1045/IF(AND(LIQUIDACION!$D$1044&gt;LIQUIDACION!$B$1046,LIQUIDACION!$B$1046&gt;LIQUIDACION!$D$1043),366,365)),0)</f>
        <v>0</v>
      </c>
      <c r="AH433" s="618">
        <f>IF(AH$12=TRUE,(($G433*LIQUIDACION!$L$1046)*LIQUIDACION!$D$1045/IF(AND(LIQUIDACION!$D$1044&gt;LIQUIDACION!$B$1046,LIQUIDACION!$B$1046&gt;LIQUIDACION!$D$1043),366,365)),0)</f>
        <v>0</v>
      </c>
      <c r="AI433" s="618">
        <f>IF(AI$12=TRUE,(($H433*LIQUIDACION!$L$1047)*LIQUIDACION!$D$1045/IF(AND(LIQUIDACION!$D$1044&gt;LIQUIDACION!$B$1046,LIQUIDACION!$B$1046&gt;LIQUIDACION!$D$1043),366,365)),0)</f>
        <v>0</v>
      </c>
      <c r="AJ433" s="618">
        <f>IF(AJ$12=TRUE,(($I433*LIQUIDACION!$L$1047)*LIQUIDACION!$D$1045/IF(AND(LIQUIDACION!$D$1044&gt;LIQUIDACION!$B$1046,LIQUIDACION!$B$1046&gt;LIQUIDACION!$D$1043),366,365)),0)</f>
        <v>0</v>
      </c>
      <c r="AK433" s="618">
        <f>IF(AK$12=TRUE,(($J433*LIQUIDACION!$L$1047)*LIQUIDACION!$D$1045/IF(AND(LIQUIDACION!$D$1044&gt;LIQUIDACION!$B$1046,LIQUIDACION!$B$1046&gt;LIQUIDACION!$D$1043),366,365)),0)</f>
        <v>0</v>
      </c>
      <c r="AL433" s="618">
        <f>IF(AL$12=TRUE,(($K433*LIQUIDACION!$L$1047)*LIQUIDACION!$D$1045/IF(AND(LIQUIDACION!$D$1044&gt;LIQUIDACION!$B$1046,LIQUIDACION!$B$1046&gt;LIQUIDACION!$D$1043),366,365)),0)</f>
        <v>0</v>
      </c>
      <c r="AM433" s="618">
        <f>IF(AM$12=TRUE,(($L433*LIQUIDACION!$L$1047)*LIQUIDACION!$D$1045/IF(AND(LIQUIDACION!$D$1044&gt;LIQUIDACION!$B$1046,LIQUIDACION!$B$1046&gt;LIQUIDACION!$D$1043),366,365)),0)</f>
        <v>0</v>
      </c>
      <c r="AN433" s="618">
        <f>IF(AN$12=TRUE,(($M433*LIQUIDACION!$L$1047)*LIQUIDACION!$D$1045/IF(AND(LIQUIDACION!$D$1044&gt;LIQUIDACION!$B$1046,LIQUIDACION!$B$1046&gt;LIQUIDACION!$D$1043),366,365)),0)</f>
        <v>0</v>
      </c>
      <c r="AO433" s="618">
        <f>IF(AO$12=TRUE,(($N433*LIQUIDACION!$L$1047)*LIQUIDACION!$D$1045/IF(AND(LIQUIDACION!$D$1044&gt;LIQUIDACION!$B$1046,LIQUIDACION!$B$1046&gt;LIQUIDACION!$D$1043),366,365)),0)</f>
        <v>0</v>
      </c>
      <c r="AP433" s="618">
        <f>IF(AP$12=TRUE,(($O433*LIQUIDACION!$L$1047)*LIQUIDACION!$D$1045/IF(AND(LIQUIDACION!$D$1044&gt;LIQUIDACION!$B$1046,LIQUIDACION!$B$1046&gt;LIQUIDACION!$D$1043),366,365)),0)</f>
        <v>0</v>
      </c>
      <c r="AQ433" s="618">
        <f>IF(AQ$12=TRUE,(($P433*LIQUIDACION!$L$1047)*LIQUIDACION!$D$1045/IF(AND(LIQUIDACION!$D$1044&gt;LIQUIDACION!$B$1046,LIQUIDACION!$B$1046&gt;LIQUIDACION!$D$1043),366,365)),0)</f>
        <v>0</v>
      </c>
      <c r="AR433" s="618">
        <f>IF(AR$12=TRUE,(($Q433*LIQUIDACION!$L$1047)*LIQUIDACION!$D$1045/IF(AND(LIQUIDACION!$D$1044&gt;LIQUIDACION!$B$1046,LIQUIDACION!$B$1046&gt;LIQUIDACION!$D$1043),366,365)),0)</f>
        <v>0</v>
      </c>
      <c r="AS433" s="618">
        <f>IF(AS$12=TRUE,(($R433*LIQUIDACION!$L$1047)*LIQUIDACION!$D$1045/IF(AND(LIQUIDACION!$D$1044&gt;LIQUIDACION!$B$1046,LIQUIDACION!$B$1046&gt;LIQUIDACION!$D$1043),366,365)),0)</f>
        <v>0</v>
      </c>
      <c r="AT433" s="618">
        <f>IF(AT$12=TRUE,(($S433*LIQUIDACION!$L$1047)*LIQUIDACION!$D$1045/IF(AND(LIQUIDACION!$D$1044&gt;LIQUIDACION!$B$1046,LIQUIDACION!$B$1046&gt;LIQUIDACION!$D$1043),366,365)),0)</f>
        <v>0</v>
      </c>
      <c r="AU433" s="618">
        <f>IF(AU$12=TRUE,(($T433*LIQUIDACION!$L$1047)*LIQUIDACION!$D$1045/IF(AND(LIQUIDACION!$D$1044&gt;LIQUIDACION!$B$1046,LIQUIDACION!$B$1046&gt;LIQUIDACION!$D$1043),366,365)),0)</f>
        <v>0</v>
      </c>
      <c r="AV433" s="618">
        <f>IF(AV$12=TRUE,(($U433*LIQUIDACION!$L$1047)*LIQUIDACION!$D$1045/IF(AND(LIQUIDACION!$D$1044&gt;LIQUIDACION!$B$1046,LIQUIDACION!$B$1046&gt;LIQUIDACION!$D$1043),366,365)),0)</f>
        <v>0</v>
      </c>
      <c r="AW433" s="618">
        <f>IF(AW$12=TRUE,(($V433*LIQUIDACION!$L$1047)*LIQUIDACION!$D$1045/IF(AND(LIQUIDACION!$D$1044&gt;LIQUIDACION!$B$1046,LIQUIDACION!$B$1046&gt;LIQUIDACION!$D$1043),366,365)),0)</f>
        <v>0</v>
      </c>
      <c r="AX433" s="618">
        <f>IF(AX$12=TRUE,(($W433*LIQUIDACION!$L$1047)*LIQUIDACION!$D$1045/IF(AND(LIQUIDACION!$D$1044&gt;LIQUIDACION!$B$1046,LIQUIDACION!$B$1046&gt;LIQUIDACION!$D$1043),366,365)),0)</f>
        <v>0</v>
      </c>
    </row>
    <row r="434" spans="2:50" x14ac:dyDescent="0.25">
      <c r="B434" s="123">
        <v>422</v>
      </c>
      <c r="C434" s="125"/>
      <c r="D434" s="170"/>
      <c r="E434" s="170"/>
      <c r="F434" s="170"/>
      <c r="G434" s="170">
        <f t="shared" si="29"/>
        <v>0</v>
      </c>
      <c r="H434" s="170">
        <f t="shared" si="30"/>
        <v>0</v>
      </c>
      <c r="I434" s="170"/>
      <c r="J434" s="170"/>
      <c r="K434" s="170"/>
      <c r="L434" s="170"/>
      <c r="M434" s="170"/>
      <c r="N434" s="170"/>
      <c r="O434" s="170"/>
      <c r="P434" s="170"/>
      <c r="Q434" s="170"/>
      <c r="R434" s="170"/>
      <c r="S434" s="170"/>
      <c r="T434" s="170"/>
      <c r="U434" s="170"/>
      <c r="V434" s="170"/>
      <c r="W434" s="170"/>
      <c r="X434" s="170"/>
      <c r="Y434" s="170"/>
      <c r="Z434" s="170"/>
      <c r="AA434" s="170"/>
      <c r="AB434" s="415">
        <f t="shared" si="31"/>
        <v>0</v>
      </c>
      <c r="AC434" s="415">
        <f t="shared" si="32"/>
        <v>0</v>
      </c>
      <c r="AE434" s="618">
        <f>IF(AE$12=TRUE,(($D434*LIQUIDACION!$L$1046)*LIQUIDACION!$D$1045/IF(AND(LIQUIDACION!$D$1044&gt;LIQUIDACION!$B$1046,LIQUIDACION!$B$1046&gt;LIQUIDACION!$D$1043),366,365)),0)</f>
        <v>0</v>
      </c>
      <c r="AF434" s="618">
        <f>IF(AF$12=TRUE,(($E434*LIQUIDACION!$L$1046)*LIQUIDACION!$D$1045/IF(AND(LIQUIDACION!$D$1044&gt;LIQUIDACION!$B$1046,LIQUIDACION!$B$1046&gt;LIQUIDACION!$D$1043),366,365)),0)</f>
        <v>0</v>
      </c>
      <c r="AG434" s="618">
        <f>IF(AG$12=TRUE,(($F434*LIQUIDACION!$L$1046)*LIQUIDACION!$D$1045/IF(AND(LIQUIDACION!$D$1044&gt;LIQUIDACION!$B$1046,LIQUIDACION!$B$1046&gt;LIQUIDACION!$D$1043),366,365)),0)</f>
        <v>0</v>
      </c>
      <c r="AH434" s="618">
        <f>IF(AH$12=TRUE,(($G434*LIQUIDACION!$L$1046)*LIQUIDACION!$D$1045/IF(AND(LIQUIDACION!$D$1044&gt;LIQUIDACION!$B$1046,LIQUIDACION!$B$1046&gt;LIQUIDACION!$D$1043),366,365)),0)</f>
        <v>0</v>
      </c>
      <c r="AI434" s="618">
        <f>IF(AI$12=TRUE,(($H434*LIQUIDACION!$L$1047)*LIQUIDACION!$D$1045/IF(AND(LIQUIDACION!$D$1044&gt;LIQUIDACION!$B$1046,LIQUIDACION!$B$1046&gt;LIQUIDACION!$D$1043),366,365)),0)</f>
        <v>0</v>
      </c>
      <c r="AJ434" s="618">
        <f>IF(AJ$12=TRUE,(($I434*LIQUIDACION!$L$1047)*LIQUIDACION!$D$1045/IF(AND(LIQUIDACION!$D$1044&gt;LIQUIDACION!$B$1046,LIQUIDACION!$B$1046&gt;LIQUIDACION!$D$1043),366,365)),0)</f>
        <v>0</v>
      </c>
      <c r="AK434" s="618">
        <f>IF(AK$12=TRUE,(($J434*LIQUIDACION!$L$1047)*LIQUIDACION!$D$1045/IF(AND(LIQUIDACION!$D$1044&gt;LIQUIDACION!$B$1046,LIQUIDACION!$B$1046&gt;LIQUIDACION!$D$1043),366,365)),0)</f>
        <v>0</v>
      </c>
      <c r="AL434" s="618">
        <f>IF(AL$12=TRUE,(($K434*LIQUIDACION!$L$1047)*LIQUIDACION!$D$1045/IF(AND(LIQUIDACION!$D$1044&gt;LIQUIDACION!$B$1046,LIQUIDACION!$B$1046&gt;LIQUIDACION!$D$1043),366,365)),0)</f>
        <v>0</v>
      </c>
      <c r="AM434" s="618">
        <f>IF(AM$12=TRUE,(($L434*LIQUIDACION!$L$1047)*LIQUIDACION!$D$1045/IF(AND(LIQUIDACION!$D$1044&gt;LIQUIDACION!$B$1046,LIQUIDACION!$B$1046&gt;LIQUIDACION!$D$1043),366,365)),0)</f>
        <v>0</v>
      </c>
      <c r="AN434" s="618">
        <f>IF(AN$12=TRUE,(($M434*LIQUIDACION!$L$1047)*LIQUIDACION!$D$1045/IF(AND(LIQUIDACION!$D$1044&gt;LIQUIDACION!$B$1046,LIQUIDACION!$B$1046&gt;LIQUIDACION!$D$1043),366,365)),0)</f>
        <v>0</v>
      </c>
      <c r="AO434" s="618">
        <f>IF(AO$12=TRUE,(($N434*LIQUIDACION!$L$1047)*LIQUIDACION!$D$1045/IF(AND(LIQUIDACION!$D$1044&gt;LIQUIDACION!$B$1046,LIQUIDACION!$B$1046&gt;LIQUIDACION!$D$1043),366,365)),0)</f>
        <v>0</v>
      </c>
      <c r="AP434" s="618">
        <f>IF(AP$12=TRUE,(($O434*LIQUIDACION!$L$1047)*LIQUIDACION!$D$1045/IF(AND(LIQUIDACION!$D$1044&gt;LIQUIDACION!$B$1046,LIQUIDACION!$B$1046&gt;LIQUIDACION!$D$1043),366,365)),0)</f>
        <v>0</v>
      </c>
      <c r="AQ434" s="618">
        <f>IF(AQ$12=TRUE,(($P434*LIQUIDACION!$L$1047)*LIQUIDACION!$D$1045/IF(AND(LIQUIDACION!$D$1044&gt;LIQUIDACION!$B$1046,LIQUIDACION!$B$1046&gt;LIQUIDACION!$D$1043),366,365)),0)</f>
        <v>0</v>
      </c>
      <c r="AR434" s="618">
        <f>IF(AR$12=TRUE,(($Q434*LIQUIDACION!$L$1047)*LIQUIDACION!$D$1045/IF(AND(LIQUIDACION!$D$1044&gt;LIQUIDACION!$B$1046,LIQUIDACION!$B$1046&gt;LIQUIDACION!$D$1043),366,365)),0)</f>
        <v>0</v>
      </c>
      <c r="AS434" s="618">
        <f>IF(AS$12=TRUE,(($R434*LIQUIDACION!$L$1047)*LIQUIDACION!$D$1045/IF(AND(LIQUIDACION!$D$1044&gt;LIQUIDACION!$B$1046,LIQUIDACION!$B$1046&gt;LIQUIDACION!$D$1043),366,365)),0)</f>
        <v>0</v>
      </c>
      <c r="AT434" s="618">
        <f>IF(AT$12=TRUE,(($S434*LIQUIDACION!$L$1047)*LIQUIDACION!$D$1045/IF(AND(LIQUIDACION!$D$1044&gt;LIQUIDACION!$B$1046,LIQUIDACION!$B$1046&gt;LIQUIDACION!$D$1043),366,365)),0)</f>
        <v>0</v>
      </c>
      <c r="AU434" s="618">
        <f>IF(AU$12=TRUE,(($T434*LIQUIDACION!$L$1047)*LIQUIDACION!$D$1045/IF(AND(LIQUIDACION!$D$1044&gt;LIQUIDACION!$B$1046,LIQUIDACION!$B$1046&gt;LIQUIDACION!$D$1043),366,365)),0)</f>
        <v>0</v>
      </c>
      <c r="AV434" s="618">
        <f>IF(AV$12=TRUE,(($U434*LIQUIDACION!$L$1047)*LIQUIDACION!$D$1045/IF(AND(LIQUIDACION!$D$1044&gt;LIQUIDACION!$B$1046,LIQUIDACION!$B$1046&gt;LIQUIDACION!$D$1043),366,365)),0)</f>
        <v>0</v>
      </c>
      <c r="AW434" s="618">
        <f>IF(AW$12=TRUE,(($V434*LIQUIDACION!$L$1047)*LIQUIDACION!$D$1045/IF(AND(LIQUIDACION!$D$1044&gt;LIQUIDACION!$B$1046,LIQUIDACION!$B$1046&gt;LIQUIDACION!$D$1043),366,365)),0)</f>
        <v>0</v>
      </c>
      <c r="AX434" s="618">
        <f>IF(AX$12=TRUE,(($W434*LIQUIDACION!$L$1047)*LIQUIDACION!$D$1045/IF(AND(LIQUIDACION!$D$1044&gt;LIQUIDACION!$B$1046,LIQUIDACION!$B$1046&gt;LIQUIDACION!$D$1043),366,365)),0)</f>
        <v>0</v>
      </c>
    </row>
    <row r="435" spans="2:50" x14ac:dyDescent="0.25">
      <c r="B435" s="121">
        <v>423</v>
      </c>
      <c r="C435" s="125"/>
      <c r="D435" s="170"/>
      <c r="E435" s="170"/>
      <c r="F435" s="170"/>
      <c r="G435" s="170">
        <f t="shared" si="29"/>
        <v>0</v>
      </c>
      <c r="H435" s="170">
        <f t="shared" si="30"/>
        <v>0</v>
      </c>
      <c r="I435" s="170"/>
      <c r="J435" s="170"/>
      <c r="K435" s="170"/>
      <c r="L435" s="170"/>
      <c r="M435" s="170"/>
      <c r="N435" s="170"/>
      <c r="O435" s="170"/>
      <c r="P435" s="170"/>
      <c r="Q435" s="170"/>
      <c r="R435" s="170"/>
      <c r="S435" s="170"/>
      <c r="T435" s="170"/>
      <c r="U435" s="170"/>
      <c r="V435" s="170"/>
      <c r="W435" s="170"/>
      <c r="X435" s="170"/>
      <c r="Y435" s="170"/>
      <c r="Z435" s="170"/>
      <c r="AA435" s="170"/>
      <c r="AB435" s="415">
        <f t="shared" si="31"/>
        <v>0</v>
      </c>
      <c r="AC435" s="415">
        <f t="shared" si="32"/>
        <v>0</v>
      </c>
      <c r="AE435" s="618">
        <f>IF(AE$12=TRUE,(($D435*LIQUIDACION!$L$1046)*LIQUIDACION!$D$1045/IF(AND(LIQUIDACION!$D$1044&gt;LIQUIDACION!$B$1046,LIQUIDACION!$B$1046&gt;LIQUIDACION!$D$1043),366,365)),0)</f>
        <v>0</v>
      </c>
      <c r="AF435" s="618">
        <f>IF(AF$12=TRUE,(($E435*LIQUIDACION!$L$1046)*LIQUIDACION!$D$1045/IF(AND(LIQUIDACION!$D$1044&gt;LIQUIDACION!$B$1046,LIQUIDACION!$B$1046&gt;LIQUIDACION!$D$1043),366,365)),0)</f>
        <v>0</v>
      </c>
      <c r="AG435" s="618">
        <f>IF(AG$12=TRUE,(($F435*LIQUIDACION!$L$1046)*LIQUIDACION!$D$1045/IF(AND(LIQUIDACION!$D$1044&gt;LIQUIDACION!$B$1046,LIQUIDACION!$B$1046&gt;LIQUIDACION!$D$1043),366,365)),0)</f>
        <v>0</v>
      </c>
      <c r="AH435" s="618">
        <f>IF(AH$12=TRUE,(($G435*LIQUIDACION!$L$1046)*LIQUIDACION!$D$1045/IF(AND(LIQUIDACION!$D$1044&gt;LIQUIDACION!$B$1046,LIQUIDACION!$B$1046&gt;LIQUIDACION!$D$1043),366,365)),0)</f>
        <v>0</v>
      </c>
      <c r="AI435" s="618">
        <f>IF(AI$12=TRUE,(($H435*LIQUIDACION!$L$1047)*LIQUIDACION!$D$1045/IF(AND(LIQUIDACION!$D$1044&gt;LIQUIDACION!$B$1046,LIQUIDACION!$B$1046&gt;LIQUIDACION!$D$1043),366,365)),0)</f>
        <v>0</v>
      </c>
      <c r="AJ435" s="618">
        <f>IF(AJ$12=TRUE,(($I435*LIQUIDACION!$L$1047)*LIQUIDACION!$D$1045/IF(AND(LIQUIDACION!$D$1044&gt;LIQUIDACION!$B$1046,LIQUIDACION!$B$1046&gt;LIQUIDACION!$D$1043),366,365)),0)</f>
        <v>0</v>
      </c>
      <c r="AK435" s="618">
        <f>IF(AK$12=TRUE,(($J435*LIQUIDACION!$L$1047)*LIQUIDACION!$D$1045/IF(AND(LIQUIDACION!$D$1044&gt;LIQUIDACION!$B$1046,LIQUIDACION!$B$1046&gt;LIQUIDACION!$D$1043),366,365)),0)</f>
        <v>0</v>
      </c>
      <c r="AL435" s="618">
        <f>IF(AL$12=TRUE,(($K435*LIQUIDACION!$L$1047)*LIQUIDACION!$D$1045/IF(AND(LIQUIDACION!$D$1044&gt;LIQUIDACION!$B$1046,LIQUIDACION!$B$1046&gt;LIQUIDACION!$D$1043),366,365)),0)</f>
        <v>0</v>
      </c>
      <c r="AM435" s="618">
        <f>IF(AM$12=TRUE,(($L435*LIQUIDACION!$L$1047)*LIQUIDACION!$D$1045/IF(AND(LIQUIDACION!$D$1044&gt;LIQUIDACION!$B$1046,LIQUIDACION!$B$1046&gt;LIQUIDACION!$D$1043),366,365)),0)</f>
        <v>0</v>
      </c>
      <c r="AN435" s="618">
        <f>IF(AN$12=TRUE,(($M435*LIQUIDACION!$L$1047)*LIQUIDACION!$D$1045/IF(AND(LIQUIDACION!$D$1044&gt;LIQUIDACION!$B$1046,LIQUIDACION!$B$1046&gt;LIQUIDACION!$D$1043),366,365)),0)</f>
        <v>0</v>
      </c>
      <c r="AO435" s="618">
        <f>IF(AO$12=TRUE,(($N435*LIQUIDACION!$L$1047)*LIQUIDACION!$D$1045/IF(AND(LIQUIDACION!$D$1044&gt;LIQUIDACION!$B$1046,LIQUIDACION!$B$1046&gt;LIQUIDACION!$D$1043),366,365)),0)</f>
        <v>0</v>
      </c>
      <c r="AP435" s="618">
        <f>IF(AP$12=TRUE,(($O435*LIQUIDACION!$L$1047)*LIQUIDACION!$D$1045/IF(AND(LIQUIDACION!$D$1044&gt;LIQUIDACION!$B$1046,LIQUIDACION!$B$1046&gt;LIQUIDACION!$D$1043),366,365)),0)</f>
        <v>0</v>
      </c>
      <c r="AQ435" s="618">
        <f>IF(AQ$12=TRUE,(($P435*LIQUIDACION!$L$1047)*LIQUIDACION!$D$1045/IF(AND(LIQUIDACION!$D$1044&gt;LIQUIDACION!$B$1046,LIQUIDACION!$B$1046&gt;LIQUIDACION!$D$1043),366,365)),0)</f>
        <v>0</v>
      </c>
      <c r="AR435" s="618">
        <f>IF(AR$12=TRUE,(($Q435*LIQUIDACION!$L$1047)*LIQUIDACION!$D$1045/IF(AND(LIQUIDACION!$D$1044&gt;LIQUIDACION!$B$1046,LIQUIDACION!$B$1046&gt;LIQUIDACION!$D$1043),366,365)),0)</f>
        <v>0</v>
      </c>
      <c r="AS435" s="618">
        <f>IF(AS$12=TRUE,(($R435*LIQUIDACION!$L$1047)*LIQUIDACION!$D$1045/IF(AND(LIQUIDACION!$D$1044&gt;LIQUIDACION!$B$1046,LIQUIDACION!$B$1046&gt;LIQUIDACION!$D$1043),366,365)),0)</f>
        <v>0</v>
      </c>
      <c r="AT435" s="618">
        <f>IF(AT$12=TRUE,(($S435*LIQUIDACION!$L$1047)*LIQUIDACION!$D$1045/IF(AND(LIQUIDACION!$D$1044&gt;LIQUIDACION!$B$1046,LIQUIDACION!$B$1046&gt;LIQUIDACION!$D$1043),366,365)),0)</f>
        <v>0</v>
      </c>
      <c r="AU435" s="618">
        <f>IF(AU$12=TRUE,(($T435*LIQUIDACION!$L$1047)*LIQUIDACION!$D$1045/IF(AND(LIQUIDACION!$D$1044&gt;LIQUIDACION!$B$1046,LIQUIDACION!$B$1046&gt;LIQUIDACION!$D$1043),366,365)),0)</f>
        <v>0</v>
      </c>
      <c r="AV435" s="618">
        <f>IF(AV$12=TRUE,(($U435*LIQUIDACION!$L$1047)*LIQUIDACION!$D$1045/IF(AND(LIQUIDACION!$D$1044&gt;LIQUIDACION!$B$1046,LIQUIDACION!$B$1046&gt;LIQUIDACION!$D$1043),366,365)),0)</f>
        <v>0</v>
      </c>
      <c r="AW435" s="618">
        <f>IF(AW$12=TRUE,(($V435*LIQUIDACION!$L$1047)*LIQUIDACION!$D$1045/IF(AND(LIQUIDACION!$D$1044&gt;LIQUIDACION!$B$1046,LIQUIDACION!$B$1046&gt;LIQUIDACION!$D$1043),366,365)),0)</f>
        <v>0</v>
      </c>
      <c r="AX435" s="618">
        <f>IF(AX$12=TRUE,(($W435*LIQUIDACION!$L$1047)*LIQUIDACION!$D$1045/IF(AND(LIQUIDACION!$D$1044&gt;LIQUIDACION!$B$1046,LIQUIDACION!$B$1046&gt;LIQUIDACION!$D$1043),366,365)),0)</f>
        <v>0</v>
      </c>
    </row>
    <row r="436" spans="2:50" x14ac:dyDescent="0.25">
      <c r="B436" s="123">
        <v>424</v>
      </c>
      <c r="C436" s="125"/>
      <c r="D436" s="170"/>
      <c r="E436" s="170"/>
      <c r="F436" s="170"/>
      <c r="G436" s="170">
        <f t="shared" si="29"/>
        <v>0</v>
      </c>
      <c r="H436" s="170">
        <f t="shared" si="30"/>
        <v>0</v>
      </c>
      <c r="I436" s="170"/>
      <c r="J436" s="170"/>
      <c r="K436" s="170"/>
      <c r="L436" s="170"/>
      <c r="M436" s="170"/>
      <c r="N436" s="170"/>
      <c r="O436" s="170"/>
      <c r="P436" s="170"/>
      <c r="Q436" s="170"/>
      <c r="R436" s="170"/>
      <c r="S436" s="170"/>
      <c r="T436" s="170"/>
      <c r="U436" s="170"/>
      <c r="V436" s="170"/>
      <c r="W436" s="170"/>
      <c r="X436" s="170"/>
      <c r="Y436" s="170"/>
      <c r="Z436" s="170"/>
      <c r="AA436" s="170"/>
      <c r="AB436" s="415">
        <f t="shared" si="31"/>
        <v>0</v>
      </c>
      <c r="AC436" s="415">
        <f t="shared" si="32"/>
        <v>0</v>
      </c>
      <c r="AE436" s="618">
        <f>IF(AE$12=TRUE,(($D436*LIQUIDACION!$L$1046)*LIQUIDACION!$D$1045/IF(AND(LIQUIDACION!$D$1044&gt;LIQUIDACION!$B$1046,LIQUIDACION!$B$1046&gt;LIQUIDACION!$D$1043),366,365)),0)</f>
        <v>0</v>
      </c>
      <c r="AF436" s="618">
        <f>IF(AF$12=TRUE,(($E436*LIQUIDACION!$L$1046)*LIQUIDACION!$D$1045/IF(AND(LIQUIDACION!$D$1044&gt;LIQUIDACION!$B$1046,LIQUIDACION!$B$1046&gt;LIQUIDACION!$D$1043),366,365)),0)</f>
        <v>0</v>
      </c>
      <c r="AG436" s="618">
        <f>IF(AG$12=TRUE,(($F436*LIQUIDACION!$L$1046)*LIQUIDACION!$D$1045/IF(AND(LIQUIDACION!$D$1044&gt;LIQUIDACION!$B$1046,LIQUIDACION!$B$1046&gt;LIQUIDACION!$D$1043),366,365)),0)</f>
        <v>0</v>
      </c>
      <c r="AH436" s="618">
        <f>IF(AH$12=TRUE,(($G436*LIQUIDACION!$L$1046)*LIQUIDACION!$D$1045/IF(AND(LIQUIDACION!$D$1044&gt;LIQUIDACION!$B$1046,LIQUIDACION!$B$1046&gt;LIQUIDACION!$D$1043),366,365)),0)</f>
        <v>0</v>
      </c>
      <c r="AI436" s="618">
        <f>IF(AI$12=TRUE,(($H436*LIQUIDACION!$L$1047)*LIQUIDACION!$D$1045/IF(AND(LIQUIDACION!$D$1044&gt;LIQUIDACION!$B$1046,LIQUIDACION!$B$1046&gt;LIQUIDACION!$D$1043),366,365)),0)</f>
        <v>0</v>
      </c>
      <c r="AJ436" s="618">
        <f>IF(AJ$12=TRUE,(($I436*LIQUIDACION!$L$1047)*LIQUIDACION!$D$1045/IF(AND(LIQUIDACION!$D$1044&gt;LIQUIDACION!$B$1046,LIQUIDACION!$B$1046&gt;LIQUIDACION!$D$1043),366,365)),0)</f>
        <v>0</v>
      </c>
      <c r="AK436" s="618">
        <f>IF(AK$12=TRUE,(($J436*LIQUIDACION!$L$1047)*LIQUIDACION!$D$1045/IF(AND(LIQUIDACION!$D$1044&gt;LIQUIDACION!$B$1046,LIQUIDACION!$B$1046&gt;LIQUIDACION!$D$1043),366,365)),0)</f>
        <v>0</v>
      </c>
      <c r="AL436" s="618">
        <f>IF(AL$12=TRUE,(($K436*LIQUIDACION!$L$1047)*LIQUIDACION!$D$1045/IF(AND(LIQUIDACION!$D$1044&gt;LIQUIDACION!$B$1046,LIQUIDACION!$B$1046&gt;LIQUIDACION!$D$1043),366,365)),0)</f>
        <v>0</v>
      </c>
      <c r="AM436" s="618">
        <f>IF(AM$12=TRUE,(($L436*LIQUIDACION!$L$1047)*LIQUIDACION!$D$1045/IF(AND(LIQUIDACION!$D$1044&gt;LIQUIDACION!$B$1046,LIQUIDACION!$B$1046&gt;LIQUIDACION!$D$1043),366,365)),0)</f>
        <v>0</v>
      </c>
      <c r="AN436" s="618">
        <f>IF(AN$12=TRUE,(($M436*LIQUIDACION!$L$1047)*LIQUIDACION!$D$1045/IF(AND(LIQUIDACION!$D$1044&gt;LIQUIDACION!$B$1046,LIQUIDACION!$B$1046&gt;LIQUIDACION!$D$1043),366,365)),0)</f>
        <v>0</v>
      </c>
      <c r="AO436" s="618">
        <f>IF(AO$12=TRUE,(($N436*LIQUIDACION!$L$1047)*LIQUIDACION!$D$1045/IF(AND(LIQUIDACION!$D$1044&gt;LIQUIDACION!$B$1046,LIQUIDACION!$B$1046&gt;LIQUIDACION!$D$1043),366,365)),0)</f>
        <v>0</v>
      </c>
      <c r="AP436" s="618">
        <f>IF(AP$12=TRUE,(($O436*LIQUIDACION!$L$1047)*LIQUIDACION!$D$1045/IF(AND(LIQUIDACION!$D$1044&gt;LIQUIDACION!$B$1046,LIQUIDACION!$B$1046&gt;LIQUIDACION!$D$1043),366,365)),0)</f>
        <v>0</v>
      </c>
      <c r="AQ436" s="618">
        <f>IF(AQ$12=TRUE,(($P436*LIQUIDACION!$L$1047)*LIQUIDACION!$D$1045/IF(AND(LIQUIDACION!$D$1044&gt;LIQUIDACION!$B$1046,LIQUIDACION!$B$1046&gt;LIQUIDACION!$D$1043),366,365)),0)</f>
        <v>0</v>
      </c>
      <c r="AR436" s="618">
        <f>IF(AR$12=TRUE,(($Q436*LIQUIDACION!$L$1047)*LIQUIDACION!$D$1045/IF(AND(LIQUIDACION!$D$1044&gt;LIQUIDACION!$B$1046,LIQUIDACION!$B$1046&gt;LIQUIDACION!$D$1043),366,365)),0)</f>
        <v>0</v>
      </c>
      <c r="AS436" s="618">
        <f>IF(AS$12=TRUE,(($R436*LIQUIDACION!$L$1047)*LIQUIDACION!$D$1045/IF(AND(LIQUIDACION!$D$1044&gt;LIQUIDACION!$B$1046,LIQUIDACION!$B$1046&gt;LIQUIDACION!$D$1043),366,365)),0)</f>
        <v>0</v>
      </c>
      <c r="AT436" s="618">
        <f>IF(AT$12=TRUE,(($S436*LIQUIDACION!$L$1047)*LIQUIDACION!$D$1045/IF(AND(LIQUIDACION!$D$1044&gt;LIQUIDACION!$B$1046,LIQUIDACION!$B$1046&gt;LIQUIDACION!$D$1043),366,365)),0)</f>
        <v>0</v>
      </c>
      <c r="AU436" s="618">
        <f>IF(AU$12=TRUE,(($T436*LIQUIDACION!$L$1047)*LIQUIDACION!$D$1045/IF(AND(LIQUIDACION!$D$1044&gt;LIQUIDACION!$B$1046,LIQUIDACION!$B$1046&gt;LIQUIDACION!$D$1043),366,365)),0)</f>
        <v>0</v>
      </c>
      <c r="AV436" s="618">
        <f>IF(AV$12=TRUE,(($U436*LIQUIDACION!$L$1047)*LIQUIDACION!$D$1045/IF(AND(LIQUIDACION!$D$1044&gt;LIQUIDACION!$B$1046,LIQUIDACION!$B$1046&gt;LIQUIDACION!$D$1043),366,365)),0)</f>
        <v>0</v>
      </c>
      <c r="AW436" s="618">
        <f>IF(AW$12=TRUE,(($V436*LIQUIDACION!$L$1047)*LIQUIDACION!$D$1045/IF(AND(LIQUIDACION!$D$1044&gt;LIQUIDACION!$B$1046,LIQUIDACION!$B$1046&gt;LIQUIDACION!$D$1043),366,365)),0)</f>
        <v>0</v>
      </c>
      <c r="AX436" s="618">
        <f>IF(AX$12=TRUE,(($W436*LIQUIDACION!$L$1047)*LIQUIDACION!$D$1045/IF(AND(LIQUIDACION!$D$1044&gt;LIQUIDACION!$B$1046,LIQUIDACION!$B$1046&gt;LIQUIDACION!$D$1043),366,365)),0)</f>
        <v>0</v>
      </c>
    </row>
    <row r="437" spans="2:50" x14ac:dyDescent="0.25">
      <c r="B437" s="121">
        <v>425</v>
      </c>
      <c r="C437" s="125"/>
      <c r="D437" s="170"/>
      <c r="E437" s="170"/>
      <c r="F437" s="170"/>
      <c r="G437" s="170">
        <f t="shared" si="29"/>
        <v>0</v>
      </c>
      <c r="H437" s="170">
        <f t="shared" si="30"/>
        <v>0</v>
      </c>
      <c r="I437" s="170"/>
      <c r="J437" s="170"/>
      <c r="K437" s="170"/>
      <c r="L437" s="170"/>
      <c r="M437" s="170"/>
      <c r="N437" s="170"/>
      <c r="O437" s="170"/>
      <c r="P437" s="170"/>
      <c r="Q437" s="170"/>
      <c r="R437" s="170"/>
      <c r="S437" s="170"/>
      <c r="T437" s="170"/>
      <c r="U437" s="170"/>
      <c r="V437" s="170"/>
      <c r="W437" s="170"/>
      <c r="X437" s="170"/>
      <c r="Y437" s="170"/>
      <c r="Z437" s="170"/>
      <c r="AA437" s="170"/>
      <c r="AB437" s="415">
        <f t="shared" si="31"/>
        <v>0</v>
      </c>
      <c r="AC437" s="415">
        <f t="shared" si="32"/>
        <v>0</v>
      </c>
      <c r="AE437" s="618">
        <f>IF(AE$12=TRUE,(($D437*LIQUIDACION!$L$1046)*LIQUIDACION!$D$1045/IF(AND(LIQUIDACION!$D$1044&gt;LIQUIDACION!$B$1046,LIQUIDACION!$B$1046&gt;LIQUIDACION!$D$1043),366,365)),0)</f>
        <v>0</v>
      </c>
      <c r="AF437" s="618">
        <f>IF(AF$12=TRUE,(($E437*LIQUIDACION!$L$1046)*LIQUIDACION!$D$1045/IF(AND(LIQUIDACION!$D$1044&gt;LIQUIDACION!$B$1046,LIQUIDACION!$B$1046&gt;LIQUIDACION!$D$1043),366,365)),0)</f>
        <v>0</v>
      </c>
      <c r="AG437" s="618">
        <f>IF(AG$12=TRUE,(($F437*LIQUIDACION!$L$1046)*LIQUIDACION!$D$1045/IF(AND(LIQUIDACION!$D$1044&gt;LIQUIDACION!$B$1046,LIQUIDACION!$B$1046&gt;LIQUIDACION!$D$1043),366,365)),0)</f>
        <v>0</v>
      </c>
      <c r="AH437" s="618">
        <f>IF(AH$12=TRUE,(($G437*LIQUIDACION!$L$1046)*LIQUIDACION!$D$1045/IF(AND(LIQUIDACION!$D$1044&gt;LIQUIDACION!$B$1046,LIQUIDACION!$B$1046&gt;LIQUIDACION!$D$1043),366,365)),0)</f>
        <v>0</v>
      </c>
      <c r="AI437" s="618">
        <f>IF(AI$12=TRUE,(($H437*LIQUIDACION!$L$1047)*LIQUIDACION!$D$1045/IF(AND(LIQUIDACION!$D$1044&gt;LIQUIDACION!$B$1046,LIQUIDACION!$B$1046&gt;LIQUIDACION!$D$1043),366,365)),0)</f>
        <v>0</v>
      </c>
      <c r="AJ437" s="618">
        <f>IF(AJ$12=TRUE,(($I437*LIQUIDACION!$L$1047)*LIQUIDACION!$D$1045/IF(AND(LIQUIDACION!$D$1044&gt;LIQUIDACION!$B$1046,LIQUIDACION!$B$1046&gt;LIQUIDACION!$D$1043),366,365)),0)</f>
        <v>0</v>
      </c>
      <c r="AK437" s="618">
        <f>IF(AK$12=TRUE,(($J437*LIQUIDACION!$L$1047)*LIQUIDACION!$D$1045/IF(AND(LIQUIDACION!$D$1044&gt;LIQUIDACION!$B$1046,LIQUIDACION!$B$1046&gt;LIQUIDACION!$D$1043),366,365)),0)</f>
        <v>0</v>
      </c>
      <c r="AL437" s="618">
        <f>IF(AL$12=TRUE,(($K437*LIQUIDACION!$L$1047)*LIQUIDACION!$D$1045/IF(AND(LIQUIDACION!$D$1044&gt;LIQUIDACION!$B$1046,LIQUIDACION!$B$1046&gt;LIQUIDACION!$D$1043),366,365)),0)</f>
        <v>0</v>
      </c>
      <c r="AM437" s="618">
        <f>IF(AM$12=TRUE,(($L437*LIQUIDACION!$L$1047)*LIQUIDACION!$D$1045/IF(AND(LIQUIDACION!$D$1044&gt;LIQUIDACION!$B$1046,LIQUIDACION!$B$1046&gt;LIQUIDACION!$D$1043),366,365)),0)</f>
        <v>0</v>
      </c>
      <c r="AN437" s="618">
        <f>IF(AN$12=TRUE,(($M437*LIQUIDACION!$L$1047)*LIQUIDACION!$D$1045/IF(AND(LIQUIDACION!$D$1044&gt;LIQUIDACION!$B$1046,LIQUIDACION!$B$1046&gt;LIQUIDACION!$D$1043),366,365)),0)</f>
        <v>0</v>
      </c>
      <c r="AO437" s="618">
        <f>IF(AO$12=TRUE,(($N437*LIQUIDACION!$L$1047)*LIQUIDACION!$D$1045/IF(AND(LIQUIDACION!$D$1044&gt;LIQUIDACION!$B$1046,LIQUIDACION!$B$1046&gt;LIQUIDACION!$D$1043),366,365)),0)</f>
        <v>0</v>
      </c>
      <c r="AP437" s="618">
        <f>IF(AP$12=TRUE,(($O437*LIQUIDACION!$L$1047)*LIQUIDACION!$D$1045/IF(AND(LIQUIDACION!$D$1044&gt;LIQUIDACION!$B$1046,LIQUIDACION!$B$1046&gt;LIQUIDACION!$D$1043),366,365)),0)</f>
        <v>0</v>
      </c>
      <c r="AQ437" s="618">
        <f>IF(AQ$12=TRUE,(($P437*LIQUIDACION!$L$1047)*LIQUIDACION!$D$1045/IF(AND(LIQUIDACION!$D$1044&gt;LIQUIDACION!$B$1046,LIQUIDACION!$B$1046&gt;LIQUIDACION!$D$1043),366,365)),0)</f>
        <v>0</v>
      </c>
      <c r="AR437" s="618">
        <f>IF(AR$12=TRUE,(($Q437*LIQUIDACION!$L$1047)*LIQUIDACION!$D$1045/IF(AND(LIQUIDACION!$D$1044&gt;LIQUIDACION!$B$1046,LIQUIDACION!$B$1046&gt;LIQUIDACION!$D$1043),366,365)),0)</f>
        <v>0</v>
      </c>
      <c r="AS437" s="618">
        <f>IF(AS$12=TRUE,(($R437*LIQUIDACION!$L$1047)*LIQUIDACION!$D$1045/IF(AND(LIQUIDACION!$D$1044&gt;LIQUIDACION!$B$1046,LIQUIDACION!$B$1046&gt;LIQUIDACION!$D$1043),366,365)),0)</f>
        <v>0</v>
      </c>
      <c r="AT437" s="618">
        <f>IF(AT$12=TRUE,(($S437*LIQUIDACION!$L$1047)*LIQUIDACION!$D$1045/IF(AND(LIQUIDACION!$D$1044&gt;LIQUIDACION!$B$1046,LIQUIDACION!$B$1046&gt;LIQUIDACION!$D$1043),366,365)),0)</f>
        <v>0</v>
      </c>
      <c r="AU437" s="618">
        <f>IF(AU$12=TRUE,(($T437*LIQUIDACION!$L$1047)*LIQUIDACION!$D$1045/IF(AND(LIQUIDACION!$D$1044&gt;LIQUIDACION!$B$1046,LIQUIDACION!$B$1046&gt;LIQUIDACION!$D$1043),366,365)),0)</f>
        <v>0</v>
      </c>
      <c r="AV437" s="618">
        <f>IF(AV$12=TRUE,(($U437*LIQUIDACION!$L$1047)*LIQUIDACION!$D$1045/IF(AND(LIQUIDACION!$D$1044&gt;LIQUIDACION!$B$1046,LIQUIDACION!$B$1046&gt;LIQUIDACION!$D$1043),366,365)),0)</f>
        <v>0</v>
      </c>
      <c r="AW437" s="618">
        <f>IF(AW$12=TRUE,(($V437*LIQUIDACION!$L$1047)*LIQUIDACION!$D$1045/IF(AND(LIQUIDACION!$D$1044&gt;LIQUIDACION!$B$1046,LIQUIDACION!$B$1046&gt;LIQUIDACION!$D$1043),366,365)),0)</f>
        <v>0</v>
      </c>
      <c r="AX437" s="618">
        <f>IF(AX$12=TRUE,(($W437*LIQUIDACION!$L$1047)*LIQUIDACION!$D$1045/IF(AND(LIQUIDACION!$D$1044&gt;LIQUIDACION!$B$1046,LIQUIDACION!$B$1046&gt;LIQUIDACION!$D$1043),366,365)),0)</f>
        <v>0</v>
      </c>
    </row>
    <row r="438" spans="2:50" x14ac:dyDescent="0.25">
      <c r="B438" s="123">
        <v>426</v>
      </c>
      <c r="C438" s="125"/>
      <c r="D438" s="170"/>
      <c r="E438" s="170"/>
      <c r="F438" s="170"/>
      <c r="G438" s="170">
        <f t="shared" si="29"/>
        <v>0</v>
      </c>
      <c r="H438" s="170">
        <f t="shared" si="30"/>
        <v>0</v>
      </c>
      <c r="I438" s="170"/>
      <c r="J438" s="170"/>
      <c r="K438" s="170"/>
      <c r="L438" s="170"/>
      <c r="M438" s="170"/>
      <c r="N438" s="170"/>
      <c r="O438" s="170"/>
      <c r="P438" s="170"/>
      <c r="Q438" s="170"/>
      <c r="R438" s="170"/>
      <c r="S438" s="170"/>
      <c r="T438" s="170"/>
      <c r="U438" s="170"/>
      <c r="V438" s="170"/>
      <c r="W438" s="170"/>
      <c r="X438" s="170"/>
      <c r="Y438" s="170"/>
      <c r="Z438" s="170"/>
      <c r="AA438" s="170"/>
      <c r="AB438" s="415">
        <f t="shared" si="31"/>
        <v>0</v>
      </c>
      <c r="AC438" s="415">
        <f t="shared" si="32"/>
        <v>0</v>
      </c>
      <c r="AE438" s="618">
        <f>IF(AE$12=TRUE,(($D438*LIQUIDACION!$L$1046)*LIQUIDACION!$D$1045/IF(AND(LIQUIDACION!$D$1044&gt;LIQUIDACION!$B$1046,LIQUIDACION!$B$1046&gt;LIQUIDACION!$D$1043),366,365)),0)</f>
        <v>0</v>
      </c>
      <c r="AF438" s="618">
        <f>IF(AF$12=TRUE,(($E438*LIQUIDACION!$L$1046)*LIQUIDACION!$D$1045/IF(AND(LIQUIDACION!$D$1044&gt;LIQUIDACION!$B$1046,LIQUIDACION!$B$1046&gt;LIQUIDACION!$D$1043),366,365)),0)</f>
        <v>0</v>
      </c>
      <c r="AG438" s="618">
        <f>IF(AG$12=TRUE,(($F438*LIQUIDACION!$L$1046)*LIQUIDACION!$D$1045/IF(AND(LIQUIDACION!$D$1044&gt;LIQUIDACION!$B$1046,LIQUIDACION!$B$1046&gt;LIQUIDACION!$D$1043),366,365)),0)</f>
        <v>0</v>
      </c>
      <c r="AH438" s="618">
        <f>IF(AH$12=TRUE,(($G438*LIQUIDACION!$L$1046)*LIQUIDACION!$D$1045/IF(AND(LIQUIDACION!$D$1044&gt;LIQUIDACION!$B$1046,LIQUIDACION!$B$1046&gt;LIQUIDACION!$D$1043),366,365)),0)</f>
        <v>0</v>
      </c>
      <c r="AI438" s="618">
        <f>IF(AI$12=TRUE,(($H438*LIQUIDACION!$L$1047)*LIQUIDACION!$D$1045/IF(AND(LIQUIDACION!$D$1044&gt;LIQUIDACION!$B$1046,LIQUIDACION!$B$1046&gt;LIQUIDACION!$D$1043),366,365)),0)</f>
        <v>0</v>
      </c>
      <c r="AJ438" s="618">
        <f>IF(AJ$12=TRUE,(($I438*LIQUIDACION!$L$1047)*LIQUIDACION!$D$1045/IF(AND(LIQUIDACION!$D$1044&gt;LIQUIDACION!$B$1046,LIQUIDACION!$B$1046&gt;LIQUIDACION!$D$1043),366,365)),0)</f>
        <v>0</v>
      </c>
      <c r="AK438" s="618">
        <f>IF(AK$12=TRUE,(($J438*LIQUIDACION!$L$1047)*LIQUIDACION!$D$1045/IF(AND(LIQUIDACION!$D$1044&gt;LIQUIDACION!$B$1046,LIQUIDACION!$B$1046&gt;LIQUIDACION!$D$1043),366,365)),0)</f>
        <v>0</v>
      </c>
      <c r="AL438" s="618">
        <f>IF(AL$12=TRUE,(($K438*LIQUIDACION!$L$1047)*LIQUIDACION!$D$1045/IF(AND(LIQUIDACION!$D$1044&gt;LIQUIDACION!$B$1046,LIQUIDACION!$B$1046&gt;LIQUIDACION!$D$1043),366,365)),0)</f>
        <v>0</v>
      </c>
      <c r="AM438" s="618">
        <f>IF(AM$12=TRUE,(($L438*LIQUIDACION!$L$1047)*LIQUIDACION!$D$1045/IF(AND(LIQUIDACION!$D$1044&gt;LIQUIDACION!$B$1046,LIQUIDACION!$B$1046&gt;LIQUIDACION!$D$1043),366,365)),0)</f>
        <v>0</v>
      </c>
      <c r="AN438" s="618">
        <f>IF(AN$12=TRUE,(($M438*LIQUIDACION!$L$1047)*LIQUIDACION!$D$1045/IF(AND(LIQUIDACION!$D$1044&gt;LIQUIDACION!$B$1046,LIQUIDACION!$B$1046&gt;LIQUIDACION!$D$1043),366,365)),0)</f>
        <v>0</v>
      </c>
      <c r="AO438" s="618">
        <f>IF(AO$12=TRUE,(($N438*LIQUIDACION!$L$1047)*LIQUIDACION!$D$1045/IF(AND(LIQUIDACION!$D$1044&gt;LIQUIDACION!$B$1046,LIQUIDACION!$B$1046&gt;LIQUIDACION!$D$1043),366,365)),0)</f>
        <v>0</v>
      </c>
      <c r="AP438" s="618">
        <f>IF(AP$12=TRUE,(($O438*LIQUIDACION!$L$1047)*LIQUIDACION!$D$1045/IF(AND(LIQUIDACION!$D$1044&gt;LIQUIDACION!$B$1046,LIQUIDACION!$B$1046&gt;LIQUIDACION!$D$1043),366,365)),0)</f>
        <v>0</v>
      </c>
      <c r="AQ438" s="618">
        <f>IF(AQ$12=TRUE,(($P438*LIQUIDACION!$L$1047)*LIQUIDACION!$D$1045/IF(AND(LIQUIDACION!$D$1044&gt;LIQUIDACION!$B$1046,LIQUIDACION!$B$1046&gt;LIQUIDACION!$D$1043),366,365)),0)</f>
        <v>0</v>
      </c>
      <c r="AR438" s="618">
        <f>IF(AR$12=TRUE,(($Q438*LIQUIDACION!$L$1047)*LIQUIDACION!$D$1045/IF(AND(LIQUIDACION!$D$1044&gt;LIQUIDACION!$B$1046,LIQUIDACION!$B$1046&gt;LIQUIDACION!$D$1043),366,365)),0)</f>
        <v>0</v>
      </c>
      <c r="AS438" s="618">
        <f>IF(AS$12=TRUE,(($R438*LIQUIDACION!$L$1047)*LIQUIDACION!$D$1045/IF(AND(LIQUIDACION!$D$1044&gt;LIQUIDACION!$B$1046,LIQUIDACION!$B$1046&gt;LIQUIDACION!$D$1043),366,365)),0)</f>
        <v>0</v>
      </c>
      <c r="AT438" s="618">
        <f>IF(AT$12=TRUE,(($S438*LIQUIDACION!$L$1047)*LIQUIDACION!$D$1045/IF(AND(LIQUIDACION!$D$1044&gt;LIQUIDACION!$B$1046,LIQUIDACION!$B$1046&gt;LIQUIDACION!$D$1043),366,365)),0)</f>
        <v>0</v>
      </c>
      <c r="AU438" s="618">
        <f>IF(AU$12=TRUE,(($T438*LIQUIDACION!$L$1047)*LIQUIDACION!$D$1045/IF(AND(LIQUIDACION!$D$1044&gt;LIQUIDACION!$B$1046,LIQUIDACION!$B$1046&gt;LIQUIDACION!$D$1043),366,365)),0)</f>
        <v>0</v>
      </c>
      <c r="AV438" s="618">
        <f>IF(AV$12=TRUE,(($U438*LIQUIDACION!$L$1047)*LIQUIDACION!$D$1045/IF(AND(LIQUIDACION!$D$1044&gt;LIQUIDACION!$B$1046,LIQUIDACION!$B$1046&gt;LIQUIDACION!$D$1043),366,365)),0)</f>
        <v>0</v>
      </c>
      <c r="AW438" s="618">
        <f>IF(AW$12=TRUE,(($V438*LIQUIDACION!$L$1047)*LIQUIDACION!$D$1045/IF(AND(LIQUIDACION!$D$1044&gt;LIQUIDACION!$B$1046,LIQUIDACION!$B$1046&gt;LIQUIDACION!$D$1043),366,365)),0)</f>
        <v>0</v>
      </c>
      <c r="AX438" s="618">
        <f>IF(AX$12=TRUE,(($W438*LIQUIDACION!$L$1047)*LIQUIDACION!$D$1045/IF(AND(LIQUIDACION!$D$1044&gt;LIQUIDACION!$B$1046,LIQUIDACION!$B$1046&gt;LIQUIDACION!$D$1043),366,365)),0)</f>
        <v>0</v>
      </c>
    </row>
    <row r="439" spans="2:50" x14ac:dyDescent="0.25">
      <c r="B439" s="121">
        <v>427</v>
      </c>
      <c r="C439" s="125"/>
      <c r="D439" s="170"/>
      <c r="E439" s="170"/>
      <c r="F439" s="170"/>
      <c r="G439" s="170">
        <f t="shared" si="29"/>
        <v>0</v>
      </c>
      <c r="H439" s="170">
        <f t="shared" si="30"/>
        <v>0</v>
      </c>
      <c r="I439" s="170"/>
      <c r="J439" s="170"/>
      <c r="K439" s="170"/>
      <c r="L439" s="170"/>
      <c r="M439" s="170"/>
      <c r="N439" s="170"/>
      <c r="O439" s="170"/>
      <c r="P439" s="170"/>
      <c r="Q439" s="170"/>
      <c r="R439" s="170"/>
      <c r="S439" s="170"/>
      <c r="T439" s="170"/>
      <c r="U439" s="170"/>
      <c r="V439" s="170"/>
      <c r="W439" s="170"/>
      <c r="X439" s="170"/>
      <c r="Y439" s="170"/>
      <c r="Z439" s="170"/>
      <c r="AA439" s="170"/>
      <c r="AB439" s="415">
        <f t="shared" si="31"/>
        <v>0</v>
      </c>
      <c r="AC439" s="415">
        <f t="shared" si="32"/>
        <v>0</v>
      </c>
      <c r="AE439" s="618">
        <f>IF(AE$12=TRUE,(($D439*LIQUIDACION!$L$1046)*LIQUIDACION!$D$1045/IF(AND(LIQUIDACION!$D$1044&gt;LIQUIDACION!$B$1046,LIQUIDACION!$B$1046&gt;LIQUIDACION!$D$1043),366,365)),0)</f>
        <v>0</v>
      </c>
      <c r="AF439" s="618">
        <f>IF(AF$12=TRUE,(($E439*LIQUIDACION!$L$1046)*LIQUIDACION!$D$1045/IF(AND(LIQUIDACION!$D$1044&gt;LIQUIDACION!$B$1046,LIQUIDACION!$B$1046&gt;LIQUIDACION!$D$1043),366,365)),0)</f>
        <v>0</v>
      </c>
      <c r="AG439" s="618">
        <f>IF(AG$12=TRUE,(($F439*LIQUIDACION!$L$1046)*LIQUIDACION!$D$1045/IF(AND(LIQUIDACION!$D$1044&gt;LIQUIDACION!$B$1046,LIQUIDACION!$B$1046&gt;LIQUIDACION!$D$1043),366,365)),0)</f>
        <v>0</v>
      </c>
      <c r="AH439" s="618">
        <f>IF(AH$12=TRUE,(($G439*LIQUIDACION!$L$1046)*LIQUIDACION!$D$1045/IF(AND(LIQUIDACION!$D$1044&gt;LIQUIDACION!$B$1046,LIQUIDACION!$B$1046&gt;LIQUIDACION!$D$1043),366,365)),0)</f>
        <v>0</v>
      </c>
      <c r="AI439" s="618">
        <f>IF(AI$12=TRUE,(($H439*LIQUIDACION!$L$1047)*LIQUIDACION!$D$1045/IF(AND(LIQUIDACION!$D$1044&gt;LIQUIDACION!$B$1046,LIQUIDACION!$B$1046&gt;LIQUIDACION!$D$1043),366,365)),0)</f>
        <v>0</v>
      </c>
      <c r="AJ439" s="618">
        <f>IF(AJ$12=TRUE,(($I439*LIQUIDACION!$L$1047)*LIQUIDACION!$D$1045/IF(AND(LIQUIDACION!$D$1044&gt;LIQUIDACION!$B$1046,LIQUIDACION!$B$1046&gt;LIQUIDACION!$D$1043),366,365)),0)</f>
        <v>0</v>
      </c>
      <c r="AK439" s="618">
        <f>IF(AK$12=TRUE,(($J439*LIQUIDACION!$L$1047)*LIQUIDACION!$D$1045/IF(AND(LIQUIDACION!$D$1044&gt;LIQUIDACION!$B$1046,LIQUIDACION!$B$1046&gt;LIQUIDACION!$D$1043),366,365)),0)</f>
        <v>0</v>
      </c>
      <c r="AL439" s="618">
        <f>IF(AL$12=TRUE,(($K439*LIQUIDACION!$L$1047)*LIQUIDACION!$D$1045/IF(AND(LIQUIDACION!$D$1044&gt;LIQUIDACION!$B$1046,LIQUIDACION!$B$1046&gt;LIQUIDACION!$D$1043),366,365)),0)</f>
        <v>0</v>
      </c>
      <c r="AM439" s="618">
        <f>IF(AM$12=TRUE,(($L439*LIQUIDACION!$L$1047)*LIQUIDACION!$D$1045/IF(AND(LIQUIDACION!$D$1044&gt;LIQUIDACION!$B$1046,LIQUIDACION!$B$1046&gt;LIQUIDACION!$D$1043),366,365)),0)</f>
        <v>0</v>
      </c>
      <c r="AN439" s="618">
        <f>IF(AN$12=TRUE,(($M439*LIQUIDACION!$L$1047)*LIQUIDACION!$D$1045/IF(AND(LIQUIDACION!$D$1044&gt;LIQUIDACION!$B$1046,LIQUIDACION!$B$1046&gt;LIQUIDACION!$D$1043),366,365)),0)</f>
        <v>0</v>
      </c>
      <c r="AO439" s="618">
        <f>IF(AO$12=TRUE,(($N439*LIQUIDACION!$L$1047)*LIQUIDACION!$D$1045/IF(AND(LIQUIDACION!$D$1044&gt;LIQUIDACION!$B$1046,LIQUIDACION!$B$1046&gt;LIQUIDACION!$D$1043),366,365)),0)</f>
        <v>0</v>
      </c>
      <c r="AP439" s="618">
        <f>IF(AP$12=TRUE,(($O439*LIQUIDACION!$L$1047)*LIQUIDACION!$D$1045/IF(AND(LIQUIDACION!$D$1044&gt;LIQUIDACION!$B$1046,LIQUIDACION!$B$1046&gt;LIQUIDACION!$D$1043),366,365)),0)</f>
        <v>0</v>
      </c>
      <c r="AQ439" s="618">
        <f>IF(AQ$12=TRUE,(($P439*LIQUIDACION!$L$1047)*LIQUIDACION!$D$1045/IF(AND(LIQUIDACION!$D$1044&gt;LIQUIDACION!$B$1046,LIQUIDACION!$B$1046&gt;LIQUIDACION!$D$1043),366,365)),0)</f>
        <v>0</v>
      </c>
      <c r="AR439" s="618">
        <f>IF(AR$12=TRUE,(($Q439*LIQUIDACION!$L$1047)*LIQUIDACION!$D$1045/IF(AND(LIQUIDACION!$D$1044&gt;LIQUIDACION!$B$1046,LIQUIDACION!$B$1046&gt;LIQUIDACION!$D$1043),366,365)),0)</f>
        <v>0</v>
      </c>
      <c r="AS439" s="618">
        <f>IF(AS$12=TRUE,(($R439*LIQUIDACION!$L$1047)*LIQUIDACION!$D$1045/IF(AND(LIQUIDACION!$D$1044&gt;LIQUIDACION!$B$1046,LIQUIDACION!$B$1046&gt;LIQUIDACION!$D$1043),366,365)),0)</f>
        <v>0</v>
      </c>
      <c r="AT439" s="618">
        <f>IF(AT$12=TRUE,(($S439*LIQUIDACION!$L$1047)*LIQUIDACION!$D$1045/IF(AND(LIQUIDACION!$D$1044&gt;LIQUIDACION!$B$1046,LIQUIDACION!$B$1046&gt;LIQUIDACION!$D$1043),366,365)),0)</f>
        <v>0</v>
      </c>
      <c r="AU439" s="618">
        <f>IF(AU$12=TRUE,(($T439*LIQUIDACION!$L$1047)*LIQUIDACION!$D$1045/IF(AND(LIQUIDACION!$D$1044&gt;LIQUIDACION!$B$1046,LIQUIDACION!$B$1046&gt;LIQUIDACION!$D$1043),366,365)),0)</f>
        <v>0</v>
      </c>
      <c r="AV439" s="618">
        <f>IF(AV$12=TRUE,(($U439*LIQUIDACION!$L$1047)*LIQUIDACION!$D$1045/IF(AND(LIQUIDACION!$D$1044&gt;LIQUIDACION!$B$1046,LIQUIDACION!$B$1046&gt;LIQUIDACION!$D$1043),366,365)),0)</f>
        <v>0</v>
      </c>
      <c r="AW439" s="618">
        <f>IF(AW$12=TRUE,(($V439*LIQUIDACION!$L$1047)*LIQUIDACION!$D$1045/IF(AND(LIQUIDACION!$D$1044&gt;LIQUIDACION!$B$1046,LIQUIDACION!$B$1046&gt;LIQUIDACION!$D$1043),366,365)),0)</f>
        <v>0</v>
      </c>
      <c r="AX439" s="618">
        <f>IF(AX$12=TRUE,(($W439*LIQUIDACION!$L$1047)*LIQUIDACION!$D$1045/IF(AND(LIQUIDACION!$D$1044&gt;LIQUIDACION!$B$1046,LIQUIDACION!$B$1046&gt;LIQUIDACION!$D$1043),366,365)),0)</f>
        <v>0</v>
      </c>
    </row>
    <row r="440" spans="2:50" x14ac:dyDescent="0.25">
      <c r="B440" s="123">
        <v>428</v>
      </c>
      <c r="C440" s="125"/>
      <c r="D440" s="170"/>
      <c r="E440" s="170"/>
      <c r="F440" s="170"/>
      <c r="G440" s="170">
        <f t="shared" si="29"/>
        <v>0</v>
      </c>
      <c r="H440" s="170">
        <f t="shared" si="30"/>
        <v>0</v>
      </c>
      <c r="I440" s="170"/>
      <c r="J440" s="170"/>
      <c r="K440" s="170"/>
      <c r="L440" s="170"/>
      <c r="M440" s="170"/>
      <c r="N440" s="170"/>
      <c r="O440" s="170"/>
      <c r="P440" s="170"/>
      <c r="Q440" s="170"/>
      <c r="R440" s="170"/>
      <c r="S440" s="170"/>
      <c r="T440" s="170"/>
      <c r="U440" s="170"/>
      <c r="V440" s="170"/>
      <c r="W440" s="170"/>
      <c r="X440" s="170"/>
      <c r="Y440" s="170"/>
      <c r="Z440" s="170"/>
      <c r="AA440" s="170"/>
      <c r="AB440" s="415">
        <f t="shared" si="31"/>
        <v>0</v>
      </c>
      <c r="AC440" s="415">
        <f t="shared" si="32"/>
        <v>0</v>
      </c>
      <c r="AE440" s="618">
        <f>IF(AE$12=TRUE,(($D440*LIQUIDACION!$L$1046)*LIQUIDACION!$D$1045/IF(AND(LIQUIDACION!$D$1044&gt;LIQUIDACION!$B$1046,LIQUIDACION!$B$1046&gt;LIQUIDACION!$D$1043),366,365)),0)</f>
        <v>0</v>
      </c>
      <c r="AF440" s="618">
        <f>IF(AF$12=TRUE,(($E440*LIQUIDACION!$L$1046)*LIQUIDACION!$D$1045/IF(AND(LIQUIDACION!$D$1044&gt;LIQUIDACION!$B$1046,LIQUIDACION!$B$1046&gt;LIQUIDACION!$D$1043),366,365)),0)</f>
        <v>0</v>
      </c>
      <c r="AG440" s="618">
        <f>IF(AG$12=TRUE,(($F440*LIQUIDACION!$L$1046)*LIQUIDACION!$D$1045/IF(AND(LIQUIDACION!$D$1044&gt;LIQUIDACION!$B$1046,LIQUIDACION!$B$1046&gt;LIQUIDACION!$D$1043),366,365)),0)</f>
        <v>0</v>
      </c>
      <c r="AH440" s="618">
        <f>IF(AH$12=TRUE,(($G440*LIQUIDACION!$L$1046)*LIQUIDACION!$D$1045/IF(AND(LIQUIDACION!$D$1044&gt;LIQUIDACION!$B$1046,LIQUIDACION!$B$1046&gt;LIQUIDACION!$D$1043),366,365)),0)</f>
        <v>0</v>
      </c>
      <c r="AI440" s="618">
        <f>IF(AI$12=TRUE,(($H440*LIQUIDACION!$L$1047)*LIQUIDACION!$D$1045/IF(AND(LIQUIDACION!$D$1044&gt;LIQUIDACION!$B$1046,LIQUIDACION!$B$1046&gt;LIQUIDACION!$D$1043),366,365)),0)</f>
        <v>0</v>
      </c>
      <c r="AJ440" s="618">
        <f>IF(AJ$12=TRUE,(($I440*LIQUIDACION!$L$1047)*LIQUIDACION!$D$1045/IF(AND(LIQUIDACION!$D$1044&gt;LIQUIDACION!$B$1046,LIQUIDACION!$B$1046&gt;LIQUIDACION!$D$1043),366,365)),0)</f>
        <v>0</v>
      </c>
      <c r="AK440" s="618">
        <f>IF(AK$12=TRUE,(($J440*LIQUIDACION!$L$1047)*LIQUIDACION!$D$1045/IF(AND(LIQUIDACION!$D$1044&gt;LIQUIDACION!$B$1046,LIQUIDACION!$B$1046&gt;LIQUIDACION!$D$1043),366,365)),0)</f>
        <v>0</v>
      </c>
      <c r="AL440" s="618">
        <f>IF(AL$12=TRUE,(($K440*LIQUIDACION!$L$1047)*LIQUIDACION!$D$1045/IF(AND(LIQUIDACION!$D$1044&gt;LIQUIDACION!$B$1046,LIQUIDACION!$B$1046&gt;LIQUIDACION!$D$1043),366,365)),0)</f>
        <v>0</v>
      </c>
      <c r="AM440" s="618">
        <f>IF(AM$12=TRUE,(($L440*LIQUIDACION!$L$1047)*LIQUIDACION!$D$1045/IF(AND(LIQUIDACION!$D$1044&gt;LIQUIDACION!$B$1046,LIQUIDACION!$B$1046&gt;LIQUIDACION!$D$1043),366,365)),0)</f>
        <v>0</v>
      </c>
      <c r="AN440" s="618">
        <f>IF(AN$12=TRUE,(($M440*LIQUIDACION!$L$1047)*LIQUIDACION!$D$1045/IF(AND(LIQUIDACION!$D$1044&gt;LIQUIDACION!$B$1046,LIQUIDACION!$B$1046&gt;LIQUIDACION!$D$1043),366,365)),0)</f>
        <v>0</v>
      </c>
      <c r="AO440" s="618">
        <f>IF(AO$12=TRUE,(($N440*LIQUIDACION!$L$1047)*LIQUIDACION!$D$1045/IF(AND(LIQUIDACION!$D$1044&gt;LIQUIDACION!$B$1046,LIQUIDACION!$B$1046&gt;LIQUIDACION!$D$1043),366,365)),0)</f>
        <v>0</v>
      </c>
      <c r="AP440" s="618">
        <f>IF(AP$12=TRUE,(($O440*LIQUIDACION!$L$1047)*LIQUIDACION!$D$1045/IF(AND(LIQUIDACION!$D$1044&gt;LIQUIDACION!$B$1046,LIQUIDACION!$B$1046&gt;LIQUIDACION!$D$1043),366,365)),0)</f>
        <v>0</v>
      </c>
      <c r="AQ440" s="618">
        <f>IF(AQ$12=TRUE,(($P440*LIQUIDACION!$L$1047)*LIQUIDACION!$D$1045/IF(AND(LIQUIDACION!$D$1044&gt;LIQUIDACION!$B$1046,LIQUIDACION!$B$1046&gt;LIQUIDACION!$D$1043),366,365)),0)</f>
        <v>0</v>
      </c>
      <c r="AR440" s="618">
        <f>IF(AR$12=TRUE,(($Q440*LIQUIDACION!$L$1047)*LIQUIDACION!$D$1045/IF(AND(LIQUIDACION!$D$1044&gt;LIQUIDACION!$B$1046,LIQUIDACION!$B$1046&gt;LIQUIDACION!$D$1043),366,365)),0)</f>
        <v>0</v>
      </c>
      <c r="AS440" s="618">
        <f>IF(AS$12=TRUE,(($R440*LIQUIDACION!$L$1047)*LIQUIDACION!$D$1045/IF(AND(LIQUIDACION!$D$1044&gt;LIQUIDACION!$B$1046,LIQUIDACION!$B$1046&gt;LIQUIDACION!$D$1043),366,365)),0)</f>
        <v>0</v>
      </c>
      <c r="AT440" s="618">
        <f>IF(AT$12=TRUE,(($S440*LIQUIDACION!$L$1047)*LIQUIDACION!$D$1045/IF(AND(LIQUIDACION!$D$1044&gt;LIQUIDACION!$B$1046,LIQUIDACION!$B$1046&gt;LIQUIDACION!$D$1043),366,365)),0)</f>
        <v>0</v>
      </c>
      <c r="AU440" s="618">
        <f>IF(AU$12=TRUE,(($T440*LIQUIDACION!$L$1047)*LIQUIDACION!$D$1045/IF(AND(LIQUIDACION!$D$1044&gt;LIQUIDACION!$B$1046,LIQUIDACION!$B$1046&gt;LIQUIDACION!$D$1043),366,365)),0)</f>
        <v>0</v>
      </c>
      <c r="AV440" s="618">
        <f>IF(AV$12=TRUE,(($U440*LIQUIDACION!$L$1047)*LIQUIDACION!$D$1045/IF(AND(LIQUIDACION!$D$1044&gt;LIQUIDACION!$B$1046,LIQUIDACION!$B$1046&gt;LIQUIDACION!$D$1043),366,365)),0)</f>
        <v>0</v>
      </c>
      <c r="AW440" s="618">
        <f>IF(AW$12=TRUE,(($V440*LIQUIDACION!$L$1047)*LIQUIDACION!$D$1045/IF(AND(LIQUIDACION!$D$1044&gt;LIQUIDACION!$B$1046,LIQUIDACION!$B$1046&gt;LIQUIDACION!$D$1043),366,365)),0)</f>
        <v>0</v>
      </c>
      <c r="AX440" s="618">
        <f>IF(AX$12=TRUE,(($W440*LIQUIDACION!$L$1047)*LIQUIDACION!$D$1045/IF(AND(LIQUIDACION!$D$1044&gt;LIQUIDACION!$B$1046,LIQUIDACION!$B$1046&gt;LIQUIDACION!$D$1043),366,365)),0)</f>
        <v>0</v>
      </c>
    </row>
    <row r="441" spans="2:50" x14ac:dyDescent="0.25">
      <c r="B441" s="121">
        <v>429</v>
      </c>
      <c r="C441" s="125"/>
      <c r="D441" s="170"/>
      <c r="E441" s="170"/>
      <c r="F441" s="170"/>
      <c r="G441" s="170">
        <f t="shared" si="29"/>
        <v>0</v>
      </c>
      <c r="H441" s="170">
        <f t="shared" si="30"/>
        <v>0</v>
      </c>
      <c r="I441" s="170"/>
      <c r="J441" s="170"/>
      <c r="K441" s="170"/>
      <c r="L441" s="170"/>
      <c r="M441" s="170"/>
      <c r="N441" s="170"/>
      <c r="O441" s="170"/>
      <c r="P441" s="170"/>
      <c r="Q441" s="170"/>
      <c r="R441" s="170"/>
      <c r="S441" s="170"/>
      <c r="T441" s="170"/>
      <c r="U441" s="170"/>
      <c r="V441" s="170"/>
      <c r="W441" s="170"/>
      <c r="X441" s="170"/>
      <c r="Y441" s="170"/>
      <c r="Z441" s="170"/>
      <c r="AA441" s="170"/>
      <c r="AB441" s="415">
        <f t="shared" si="31"/>
        <v>0</v>
      </c>
      <c r="AC441" s="415">
        <f t="shared" si="32"/>
        <v>0</v>
      </c>
      <c r="AE441" s="618">
        <f>IF(AE$12=TRUE,(($D441*LIQUIDACION!$L$1046)*LIQUIDACION!$D$1045/IF(AND(LIQUIDACION!$D$1044&gt;LIQUIDACION!$B$1046,LIQUIDACION!$B$1046&gt;LIQUIDACION!$D$1043),366,365)),0)</f>
        <v>0</v>
      </c>
      <c r="AF441" s="618">
        <f>IF(AF$12=TRUE,(($E441*LIQUIDACION!$L$1046)*LIQUIDACION!$D$1045/IF(AND(LIQUIDACION!$D$1044&gt;LIQUIDACION!$B$1046,LIQUIDACION!$B$1046&gt;LIQUIDACION!$D$1043),366,365)),0)</f>
        <v>0</v>
      </c>
      <c r="AG441" s="618">
        <f>IF(AG$12=TRUE,(($F441*LIQUIDACION!$L$1046)*LIQUIDACION!$D$1045/IF(AND(LIQUIDACION!$D$1044&gt;LIQUIDACION!$B$1046,LIQUIDACION!$B$1046&gt;LIQUIDACION!$D$1043),366,365)),0)</f>
        <v>0</v>
      </c>
      <c r="AH441" s="618">
        <f>IF(AH$12=TRUE,(($G441*LIQUIDACION!$L$1046)*LIQUIDACION!$D$1045/IF(AND(LIQUIDACION!$D$1044&gt;LIQUIDACION!$B$1046,LIQUIDACION!$B$1046&gt;LIQUIDACION!$D$1043),366,365)),0)</f>
        <v>0</v>
      </c>
      <c r="AI441" s="618">
        <f>IF(AI$12=TRUE,(($H441*LIQUIDACION!$L$1047)*LIQUIDACION!$D$1045/IF(AND(LIQUIDACION!$D$1044&gt;LIQUIDACION!$B$1046,LIQUIDACION!$B$1046&gt;LIQUIDACION!$D$1043),366,365)),0)</f>
        <v>0</v>
      </c>
      <c r="AJ441" s="618">
        <f>IF(AJ$12=TRUE,(($I441*LIQUIDACION!$L$1047)*LIQUIDACION!$D$1045/IF(AND(LIQUIDACION!$D$1044&gt;LIQUIDACION!$B$1046,LIQUIDACION!$B$1046&gt;LIQUIDACION!$D$1043),366,365)),0)</f>
        <v>0</v>
      </c>
      <c r="AK441" s="618">
        <f>IF(AK$12=TRUE,(($J441*LIQUIDACION!$L$1047)*LIQUIDACION!$D$1045/IF(AND(LIQUIDACION!$D$1044&gt;LIQUIDACION!$B$1046,LIQUIDACION!$B$1046&gt;LIQUIDACION!$D$1043),366,365)),0)</f>
        <v>0</v>
      </c>
      <c r="AL441" s="618">
        <f>IF(AL$12=TRUE,(($K441*LIQUIDACION!$L$1047)*LIQUIDACION!$D$1045/IF(AND(LIQUIDACION!$D$1044&gt;LIQUIDACION!$B$1046,LIQUIDACION!$B$1046&gt;LIQUIDACION!$D$1043),366,365)),0)</f>
        <v>0</v>
      </c>
      <c r="AM441" s="618">
        <f>IF(AM$12=TRUE,(($L441*LIQUIDACION!$L$1047)*LIQUIDACION!$D$1045/IF(AND(LIQUIDACION!$D$1044&gt;LIQUIDACION!$B$1046,LIQUIDACION!$B$1046&gt;LIQUIDACION!$D$1043),366,365)),0)</f>
        <v>0</v>
      </c>
      <c r="AN441" s="618">
        <f>IF(AN$12=TRUE,(($M441*LIQUIDACION!$L$1047)*LIQUIDACION!$D$1045/IF(AND(LIQUIDACION!$D$1044&gt;LIQUIDACION!$B$1046,LIQUIDACION!$B$1046&gt;LIQUIDACION!$D$1043),366,365)),0)</f>
        <v>0</v>
      </c>
      <c r="AO441" s="618">
        <f>IF(AO$12=TRUE,(($N441*LIQUIDACION!$L$1047)*LIQUIDACION!$D$1045/IF(AND(LIQUIDACION!$D$1044&gt;LIQUIDACION!$B$1046,LIQUIDACION!$B$1046&gt;LIQUIDACION!$D$1043),366,365)),0)</f>
        <v>0</v>
      </c>
      <c r="AP441" s="618">
        <f>IF(AP$12=TRUE,(($O441*LIQUIDACION!$L$1047)*LIQUIDACION!$D$1045/IF(AND(LIQUIDACION!$D$1044&gt;LIQUIDACION!$B$1046,LIQUIDACION!$B$1046&gt;LIQUIDACION!$D$1043),366,365)),0)</f>
        <v>0</v>
      </c>
      <c r="AQ441" s="618">
        <f>IF(AQ$12=TRUE,(($P441*LIQUIDACION!$L$1047)*LIQUIDACION!$D$1045/IF(AND(LIQUIDACION!$D$1044&gt;LIQUIDACION!$B$1046,LIQUIDACION!$B$1046&gt;LIQUIDACION!$D$1043),366,365)),0)</f>
        <v>0</v>
      </c>
      <c r="AR441" s="618">
        <f>IF(AR$12=TRUE,(($Q441*LIQUIDACION!$L$1047)*LIQUIDACION!$D$1045/IF(AND(LIQUIDACION!$D$1044&gt;LIQUIDACION!$B$1046,LIQUIDACION!$B$1046&gt;LIQUIDACION!$D$1043),366,365)),0)</f>
        <v>0</v>
      </c>
      <c r="AS441" s="618">
        <f>IF(AS$12=TRUE,(($R441*LIQUIDACION!$L$1047)*LIQUIDACION!$D$1045/IF(AND(LIQUIDACION!$D$1044&gt;LIQUIDACION!$B$1046,LIQUIDACION!$B$1046&gt;LIQUIDACION!$D$1043),366,365)),0)</f>
        <v>0</v>
      </c>
      <c r="AT441" s="618">
        <f>IF(AT$12=TRUE,(($S441*LIQUIDACION!$L$1047)*LIQUIDACION!$D$1045/IF(AND(LIQUIDACION!$D$1044&gt;LIQUIDACION!$B$1046,LIQUIDACION!$B$1046&gt;LIQUIDACION!$D$1043),366,365)),0)</f>
        <v>0</v>
      </c>
      <c r="AU441" s="618">
        <f>IF(AU$12=TRUE,(($T441*LIQUIDACION!$L$1047)*LIQUIDACION!$D$1045/IF(AND(LIQUIDACION!$D$1044&gt;LIQUIDACION!$B$1046,LIQUIDACION!$B$1046&gt;LIQUIDACION!$D$1043),366,365)),0)</f>
        <v>0</v>
      </c>
      <c r="AV441" s="618">
        <f>IF(AV$12=TRUE,(($U441*LIQUIDACION!$L$1047)*LIQUIDACION!$D$1045/IF(AND(LIQUIDACION!$D$1044&gt;LIQUIDACION!$B$1046,LIQUIDACION!$B$1046&gt;LIQUIDACION!$D$1043),366,365)),0)</f>
        <v>0</v>
      </c>
      <c r="AW441" s="618">
        <f>IF(AW$12=TRUE,(($V441*LIQUIDACION!$L$1047)*LIQUIDACION!$D$1045/IF(AND(LIQUIDACION!$D$1044&gt;LIQUIDACION!$B$1046,LIQUIDACION!$B$1046&gt;LIQUIDACION!$D$1043),366,365)),0)</f>
        <v>0</v>
      </c>
      <c r="AX441" s="618">
        <f>IF(AX$12=TRUE,(($W441*LIQUIDACION!$L$1047)*LIQUIDACION!$D$1045/IF(AND(LIQUIDACION!$D$1044&gt;LIQUIDACION!$B$1046,LIQUIDACION!$B$1046&gt;LIQUIDACION!$D$1043),366,365)),0)</f>
        <v>0</v>
      </c>
    </row>
    <row r="442" spans="2:50" x14ac:dyDescent="0.25">
      <c r="B442" s="123">
        <v>430</v>
      </c>
      <c r="C442" s="125"/>
      <c r="D442" s="170"/>
      <c r="E442" s="170"/>
      <c r="F442" s="170"/>
      <c r="G442" s="170">
        <f t="shared" si="29"/>
        <v>0</v>
      </c>
      <c r="H442" s="170">
        <f t="shared" si="30"/>
        <v>0</v>
      </c>
      <c r="I442" s="170"/>
      <c r="J442" s="170"/>
      <c r="K442" s="170"/>
      <c r="L442" s="170"/>
      <c r="M442" s="170"/>
      <c r="N442" s="170"/>
      <c r="O442" s="170"/>
      <c r="P442" s="170"/>
      <c r="Q442" s="170"/>
      <c r="R442" s="170"/>
      <c r="S442" s="170"/>
      <c r="T442" s="170"/>
      <c r="U442" s="170"/>
      <c r="V442" s="170"/>
      <c r="W442" s="170"/>
      <c r="X442" s="170"/>
      <c r="Y442" s="170"/>
      <c r="Z442" s="170"/>
      <c r="AA442" s="170"/>
      <c r="AB442" s="415">
        <f t="shared" si="31"/>
        <v>0</v>
      </c>
      <c r="AC442" s="415">
        <f t="shared" si="32"/>
        <v>0</v>
      </c>
      <c r="AE442" s="618">
        <f>IF(AE$12=TRUE,(($D442*LIQUIDACION!$L$1046)*LIQUIDACION!$D$1045/IF(AND(LIQUIDACION!$D$1044&gt;LIQUIDACION!$B$1046,LIQUIDACION!$B$1046&gt;LIQUIDACION!$D$1043),366,365)),0)</f>
        <v>0</v>
      </c>
      <c r="AF442" s="618">
        <f>IF(AF$12=TRUE,(($E442*LIQUIDACION!$L$1046)*LIQUIDACION!$D$1045/IF(AND(LIQUIDACION!$D$1044&gt;LIQUIDACION!$B$1046,LIQUIDACION!$B$1046&gt;LIQUIDACION!$D$1043),366,365)),0)</f>
        <v>0</v>
      </c>
      <c r="AG442" s="618">
        <f>IF(AG$12=TRUE,(($F442*LIQUIDACION!$L$1046)*LIQUIDACION!$D$1045/IF(AND(LIQUIDACION!$D$1044&gt;LIQUIDACION!$B$1046,LIQUIDACION!$B$1046&gt;LIQUIDACION!$D$1043),366,365)),0)</f>
        <v>0</v>
      </c>
      <c r="AH442" s="618">
        <f>IF(AH$12=TRUE,(($G442*LIQUIDACION!$L$1046)*LIQUIDACION!$D$1045/IF(AND(LIQUIDACION!$D$1044&gt;LIQUIDACION!$B$1046,LIQUIDACION!$B$1046&gt;LIQUIDACION!$D$1043),366,365)),0)</f>
        <v>0</v>
      </c>
      <c r="AI442" s="618">
        <f>IF(AI$12=TRUE,(($H442*LIQUIDACION!$L$1047)*LIQUIDACION!$D$1045/IF(AND(LIQUIDACION!$D$1044&gt;LIQUIDACION!$B$1046,LIQUIDACION!$B$1046&gt;LIQUIDACION!$D$1043),366,365)),0)</f>
        <v>0</v>
      </c>
      <c r="AJ442" s="618">
        <f>IF(AJ$12=TRUE,(($I442*LIQUIDACION!$L$1047)*LIQUIDACION!$D$1045/IF(AND(LIQUIDACION!$D$1044&gt;LIQUIDACION!$B$1046,LIQUIDACION!$B$1046&gt;LIQUIDACION!$D$1043),366,365)),0)</f>
        <v>0</v>
      </c>
      <c r="AK442" s="618">
        <f>IF(AK$12=TRUE,(($J442*LIQUIDACION!$L$1047)*LIQUIDACION!$D$1045/IF(AND(LIQUIDACION!$D$1044&gt;LIQUIDACION!$B$1046,LIQUIDACION!$B$1046&gt;LIQUIDACION!$D$1043),366,365)),0)</f>
        <v>0</v>
      </c>
      <c r="AL442" s="618">
        <f>IF(AL$12=TRUE,(($K442*LIQUIDACION!$L$1047)*LIQUIDACION!$D$1045/IF(AND(LIQUIDACION!$D$1044&gt;LIQUIDACION!$B$1046,LIQUIDACION!$B$1046&gt;LIQUIDACION!$D$1043),366,365)),0)</f>
        <v>0</v>
      </c>
      <c r="AM442" s="618">
        <f>IF(AM$12=TRUE,(($L442*LIQUIDACION!$L$1047)*LIQUIDACION!$D$1045/IF(AND(LIQUIDACION!$D$1044&gt;LIQUIDACION!$B$1046,LIQUIDACION!$B$1046&gt;LIQUIDACION!$D$1043),366,365)),0)</f>
        <v>0</v>
      </c>
      <c r="AN442" s="618">
        <f>IF(AN$12=TRUE,(($M442*LIQUIDACION!$L$1047)*LIQUIDACION!$D$1045/IF(AND(LIQUIDACION!$D$1044&gt;LIQUIDACION!$B$1046,LIQUIDACION!$B$1046&gt;LIQUIDACION!$D$1043),366,365)),0)</f>
        <v>0</v>
      </c>
      <c r="AO442" s="618">
        <f>IF(AO$12=TRUE,(($N442*LIQUIDACION!$L$1047)*LIQUIDACION!$D$1045/IF(AND(LIQUIDACION!$D$1044&gt;LIQUIDACION!$B$1046,LIQUIDACION!$B$1046&gt;LIQUIDACION!$D$1043),366,365)),0)</f>
        <v>0</v>
      </c>
      <c r="AP442" s="618">
        <f>IF(AP$12=TRUE,(($O442*LIQUIDACION!$L$1047)*LIQUIDACION!$D$1045/IF(AND(LIQUIDACION!$D$1044&gt;LIQUIDACION!$B$1046,LIQUIDACION!$B$1046&gt;LIQUIDACION!$D$1043),366,365)),0)</f>
        <v>0</v>
      </c>
      <c r="AQ442" s="618">
        <f>IF(AQ$12=TRUE,(($P442*LIQUIDACION!$L$1047)*LIQUIDACION!$D$1045/IF(AND(LIQUIDACION!$D$1044&gt;LIQUIDACION!$B$1046,LIQUIDACION!$B$1046&gt;LIQUIDACION!$D$1043),366,365)),0)</f>
        <v>0</v>
      </c>
      <c r="AR442" s="618">
        <f>IF(AR$12=TRUE,(($Q442*LIQUIDACION!$L$1047)*LIQUIDACION!$D$1045/IF(AND(LIQUIDACION!$D$1044&gt;LIQUIDACION!$B$1046,LIQUIDACION!$B$1046&gt;LIQUIDACION!$D$1043),366,365)),0)</f>
        <v>0</v>
      </c>
      <c r="AS442" s="618">
        <f>IF(AS$12=TRUE,(($R442*LIQUIDACION!$L$1047)*LIQUIDACION!$D$1045/IF(AND(LIQUIDACION!$D$1044&gt;LIQUIDACION!$B$1046,LIQUIDACION!$B$1046&gt;LIQUIDACION!$D$1043),366,365)),0)</f>
        <v>0</v>
      </c>
      <c r="AT442" s="618">
        <f>IF(AT$12=TRUE,(($S442*LIQUIDACION!$L$1047)*LIQUIDACION!$D$1045/IF(AND(LIQUIDACION!$D$1044&gt;LIQUIDACION!$B$1046,LIQUIDACION!$B$1046&gt;LIQUIDACION!$D$1043),366,365)),0)</f>
        <v>0</v>
      </c>
      <c r="AU442" s="618">
        <f>IF(AU$12=TRUE,(($T442*LIQUIDACION!$L$1047)*LIQUIDACION!$D$1045/IF(AND(LIQUIDACION!$D$1044&gt;LIQUIDACION!$B$1046,LIQUIDACION!$B$1046&gt;LIQUIDACION!$D$1043),366,365)),0)</f>
        <v>0</v>
      </c>
      <c r="AV442" s="618">
        <f>IF(AV$12=TRUE,(($U442*LIQUIDACION!$L$1047)*LIQUIDACION!$D$1045/IF(AND(LIQUIDACION!$D$1044&gt;LIQUIDACION!$B$1046,LIQUIDACION!$B$1046&gt;LIQUIDACION!$D$1043),366,365)),0)</f>
        <v>0</v>
      </c>
      <c r="AW442" s="618">
        <f>IF(AW$12=TRUE,(($V442*LIQUIDACION!$L$1047)*LIQUIDACION!$D$1045/IF(AND(LIQUIDACION!$D$1044&gt;LIQUIDACION!$B$1046,LIQUIDACION!$B$1046&gt;LIQUIDACION!$D$1043),366,365)),0)</f>
        <v>0</v>
      </c>
      <c r="AX442" s="618">
        <f>IF(AX$12=TRUE,(($W442*LIQUIDACION!$L$1047)*LIQUIDACION!$D$1045/IF(AND(LIQUIDACION!$D$1044&gt;LIQUIDACION!$B$1046,LIQUIDACION!$B$1046&gt;LIQUIDACION!$D$1043),366,365)),0)</f>
        <v>0</v>
      </c>
    </row>
    <row r="443" spans="2:50" x14ac:dyDescent="0.25">
      <c r="B443" s="121">
        <v>431</v>
      </c>
      <c r="C443" s="125"/>
      <c r="D443" s="170"/>
      <c r="E443" s="170"/>
      <c r="F443" s="170"/>
      <c r="G443" s="170">
        <f t="shared" si="29"/>
        <v>0</v>
      </c>
      <c r="H443" s="170">
        <f t="shared" si="30"/>
        <v>0</v>
      </c>
      <c r="I443" s="170"/>
      <c r="J443" s="170"/>
      <c r="K443" s="170"/>
      <c r="L443" s="170"/>
      <c r="M443" s="170"/>
      <c r="N443" s="170"/>
      <c r="O443" s="170"/>
      <c r="P443" s="170"/>
      <c r="Q443" s="170"/>
      <c r="R443" s="170"/>
      <c r="S443" s="170"/>
      <c r="T443" s="170"/>
      <c r="U443" s="170"/>
      <c r="V443" s="170"/>
      <c r="W443" s="170"/>
      <c r="X443" s="170"/>
      <c r="Y443" s="170"/>
      <c r="Z443" s="170"/>
      <c r="AA443" s="170"/>
      <c r="AB443" s="415">
        <f t="shared" si="31"/>
        <v>0</v>
      </c>
      <c r="AC443" s="415">
        <f t="shared" si="32"/>
        <v>0</v>
      </c>
      <c r="AE443" s="618">
        <f>IF(AE$12=TRUE,(($D443*LIQUIDACION!$L$1046)*LIQUIDACION!$D$1045/IF(AND(LIQUIDACION!$D$1044&gt;LIQUIDACION!$B$1046,LIQUIDACION!$B$1046&gt;LIQUIDACION!$D$1043),366,365)),0)</f>
        <v>0</v>
      </c>
      <c r="AF443" s="618">
        <f>IF(AF$12=TRUE,(($E443*LIQUIDACION!$L$1046)*LIQUIDACION!$D$1045/IF(AND(LIQUIDACION!$D$1044&gt;LIQUIDACION!$B$1046,LIQUIDACION!$B$1046&gt;LIQUIDACION!$D$1043),366,365)),0)</f>
        <v>0</v>
      </c>
      <c r="AG443" s="618">
        <f>IF(AG$12=TRUE,(($F443*LIQUIDACION!$L$1046)*LIQUIDACION!$D$1045/IF(AND(LIQUIDACION!$D$1044&gt;LIQUIDACION!$B$1046,LIQUIDACION!$B$1046&gt;LIQUIDACION!$D$1043),366,365)),0)</f>
        <v>0</v>
      </c>
      <c r="AH443" s="618">
        <f>IF(AH$12=TRUE,(($G443*LIQUIDACION!$L$1046)*LIQUIDACION!$D$1045/IF(AND(LIQUIDACION!$D$1044&gt;LIQUIDACION!$B$1046,LIQUIDACION!$B$1046&gt;LIQUIDACION!$D$1043),366,365)),0)</f>
        <v>0</v>
      </c>
      <c r="AI443" s="618">
        <f>IF(AI$12=TRUE,(($H443*LIQUIDACION!$L$1047)*LIQUIDACION!$D$1045/IF(AND(LIQUIDACION!$D$1044&gt;LIQUIDACION!$B$1046,LIQUIDACION!$B$1046&gt;LIQUIDACION!$D$1043),366,365)),0)</f>
        <v>0</v>
      </c>
      <c r="AJ443" s="618">
        <f>IF(AJ$12=TRUE,(($I443*LIQUIDACION!$L$1047)*LIQUIDACION!$D$1045/IF(AND(LIQUIDACION!$D$1044&gt;LIQUIDACION!$B$1046,LIQUIDACION!$B$1046&gt;LIQUIDACION!$D$1043),366,365)),0)</f>
        <v>0</v>
      </c>
      <c r="AK443" s="618">
        <f>IF(AK$12=TRUE,(($J443*LIQUIDACION!$L$1047)*LIQUIDACION!$D$1045/IF(AND(LIQUIDACION!$D$1044&gt;LIQUIDACION!$B$1046,LIQUIDACION!$B$1046&gt;LIQUIDACION!$D$1043),366,365)),0)</f>
        <v>0</v>
      </c>
      <c r="AL443" s="618">
        <f>IF(AL$12=TRUE,(($K443*LIQUIDACION!$L$1047)*LIQUIDACION!$D$1045/IF(AND(LIQUIDACION!$D$1044&gt;LIQUIDACION!$B$1046,LIQUIDACION!$B$1046&gt;LIQUIDACION!$D$1043),366,365)),0)</f>
        <v>0</v>
      </c>
      <c r="AM443" s="618">
        <f>IF(AM$12=TRUE,(($L443*LIQUIDACION!$L$1047)*LIQUIDACION!$D$1045/IF(AND(LIQUIDACION!$D$1044&gt;LIQUIDACION!$B$1046,LIQUIDACION!$B$1046&gt;LIQUIDACION!$D$1043),366,365)),0)</f>
        <v>0</v>
      </c>
      <c r="AN443" s="618">
        <f>IF(AN$12=TRUE,(($M443*LIQUIDACION!$L$1047)*LIQUIDACION!$D$1045/IF(AND(LIQUIDACION!$D$1044&gt;LIQUIDACION!$B$1046,LIQUIDACION!$B$1046&gt;LIQUIDACION!$D$1043),366,365)),0)</f>
        <v>0</v>
      </c>
      <c r="AO443" s="618">
        <f>IF(AO$12=TRUE,(($N443*LIQUIDACION!$L$1047)*LIQUIDACION!$D$1045/IF(AND(LIQUIDACION!$D$1044&gt;LIQUIDACION!$B$1046,LIQUIDACION!$B$1046&gt;LIQUIDACION!$D$1043),366,365)),0)</f>
        <v>0</v>
      </c>
      <c r="AP443" s="618">
        <f>IF(AP$12=TRUE,(($O443*LIQUIDACION!$L$1047)*LIQUIDACION!$D$1045/IF(AND(LIQUIDACION!$D$1044&gt;LIQUIDACION!$B$1046,LIQUIDACION!$B$1046&gt;LIQUIDACION!$D$1043),366,365)),0)</f>
        <v>0</v>
      </c>
      <c r="AQ443" s="618">
        <f>IF(AQ$12=TRUE,(($P443*LIQUIDACION!$L$1047)*LIQUIDACION!$D$1045/IF(AND(LIQUIDACION!$D$1044&gt;LIQUIDACION!$B$1046,LIQUIDACION!$B$1046&gt;LIQUIDACION!$D$1043),366,365)),0)</f>
        <v>0</v>
      </c>
      <c r="AR443" s="618">
        <f>IF(AR$12=TRUE,(($Q443*LIQUIDACION!$L$1047)*LIQUIDACION!$D$1045/IF(AND(LIQUIDACION!$D$1044&gt;LIQUIDACION!$B$1046,LIQUIDACION!$B$1046&gt;LIQUIDACION!$D$1043),366,365)),0)</f>
        <v>0</v>
      </c>
      <c r="AS443" s="618">
        <f>IF(AS$12=TRUE,(($R443*LIQUIDACION!$L$1047)*LIQUIDACION!$D$1045/IF(AND(LIQUIDACION!$D$1044&gt;LIQUIDACION!$B$1046,LIQUIDACION!$B$1046&gt;LIQUIDACION!$D$1043),366,365)),0)</f>
        <v>0</v>
      </c>
      <c r="AT443" s="618">
        <f>IF(AT$12=TRUE,(($S443*LIQUIDACION!$L$1047)*LIQUIDACION!$D$1045/IF(AND(LIQUIDACION!$D$1044&gt;LIQUIDACION!$B$1046,LIQUIDACION!$B$1046&gt;LIQUIDACION!$D$1043),366,365)),0)</f>
        <v>0</v>
      </c>
      <c r="AU443" s="618">
        <f>IF(AU$12=TRUE,(($T443*LIQUIDACION!$L$1047)*LIQUIDACION!$D$1045/IF(AND(LIQUIDACION!$D$1044&gt;LIQUIDACION!$B$1046,LIQUIDACION!$B$1046&gt;LIQUIDACION!$D$1043),366,365)),0)</f>
        <v>0</v>
      </c>
      <c r="AV443" s="618">
        <f>IF(AV$12=TRUE,(($U443*LIQUIDACION!$L$1047)*LIQUIDACION!$D$1045/IF(AND(LIQUIDACION!$D$1044&gt;LIQUIDACION!$B$1046,LIQUIDACION!$B$1046&gt;LIQUIDACION!$D$1043),366,365)),0)</f>
        <v>0</v>
      </c>
      <c r="AW443" s="618">
        <f>IF(AW$12=TRUE,(($V443*LIQUIDACION!$L$1047)*LIQUIDACION!$D$1045/IF(AND(LIQUIDACION!$D$1044&gt;LIQUIDACION!$B$1046,LIQUIDACION!$B$1046&gt;LIQUIDACION!$D$1043),366,365)),0)</f>
        <v>0</v>
      </c>
      <c r="AX443" s="618">
        <f>IF(AX$12=TRUE,(($W443*LIQUIDACION!$L$1047)*LIQUIDACION!$D$1045/IF(AND(LIQUIDACION!$D$1044&gt;LIQUIDACION!$B$1046,LIQUIDACION!$B$1046&gt;LIQUIDACION!$D$1043),366,365)),0)</f>
        <v>0</v>
      </c>
    </row>
    <row r="444" spans="2:50" x14ac:dyDescent="0.25">
      <c r="B444" s="123">
        <v>432</v>
      </c>
      <c r="C444" s="125"/>
      <c r="D444" s="170"/>
      <c r="E444" s="170"/>
      <c r="F444" s="170"/>
      <c r="G444" s="170">
        <f t="shared" si="29"/>
        <v>0</v>
      </c>
      <c r="H444" s="170">
        <f t="shared" si="30"/>
        <v>0</v>
      </c>
      <c r="I444" s="170"/>
      <c r="J444" s="170"/>
      <c r="K444" s="170"/>
      <c r="L444" s="170"/>
      <c r="M444" s="170"/>
      <c r="N444" s="170"/>
      <c r="O444" s="170"/>
      <c r="P444" s="170"/>
      <c r="Q444" s="170"/>
      <c r="R444" s="170"/>
      <c r="S444" s="170"/>
      <c r="T444" s="170"/>
      <c r="U444" s="170"/>
      <c r="V444" s="170"/>
      <c r="W444" s="170"/>
      <c r="X444" s="170"/>
      <c r="Y444" s="170"/>
      <c r="Z444" s="170"/>
      <c r="AA444" s="170"/>
      <c r="AB444" s="415">
        <f t="shared" si="31"/>
        <v>0</v>
      </c>
      <c r="AC444" s="415">
        <f t="shared" si="32"/>
        <v>0</v>
      </c>
      <c r="AE444" s="618">
        <f>IF(AE$12=TRUE,(($D444*LIQUIDACION!$L$1046)*LIQUIDACION!$D$1045/IF(AND(LIQUIDACION!$D$1044&gt;LIQUIDACION!$B$1046,LIQUIDACION!$B$1046&gt;LIQUIDACION!$D$1043),366,365)),0)</f>
        <v>0</v>
      </c>
      <c r="AF444" s="618">
        <f>IF(AF$12=TRUE,(($E444*LIQUIDACION!$L$1046)*LIQUIDACION!$D$1045/IF(AND(LIQUIDACION!$D$1044&gt;LIQUIDACION!$B$1046,LIQUIDACION!$B$1046&gt;LIQUIDACION!$D$1043),366,365)),0)</f>
        <v>0</v>
      </c>
      <c r="AG444" s="618">
        <f>IF(AG$12=TRUE,(($F444*LIQUIDACION!$L$1046)*LIQUIDACION!$D$1045/IF(AND(LIQUIDACION!$D$1044&gt;LIQUIDACION!$B$1046,LIQUIDACION!$B$1046&gt;LIQUIDACION!$D$1043),366,365)),0)</f>
        <v>0</v>
      </c>
      <c r="AH444" s="618">
        <f>IF(AH$12=TRUE,(($G444*LIQUIDACION!$L$1046)*LIQUIDACION!$D$1045/IF(AND(LIQUIDACION!$D$1044&gt;LIQUIDACION!$B$1046,LIQUIDACION!$B$1046&gt;LIQUIDACION!$D$1043),366,365)),0)</f>
        <v>0</v>
      </c>
      <c r="AI444" s="618">
        <f>IF(AI$12=TRUE,(($H444*LIQUIDACION!$L$1047)*LIQUIDACION!$D$1045/IF(AND(LIQUIDACION!$D$1044&gt;LIQUIDACION!$B$1046,LIQUIDACION!$B$1046&gt;LIQUIDACION!$D$1043),366,365)),0)</f>
        <v>0</v>
      </c>
      <c r="AJ444" s="618">
        <f>IF(AJ$12=TRUE,(($I444*LIQUIDACION!$L$1047)*LIQUIDACION!$D$1045/IF(AND(LIQUIDACION!$D$1044&gt;LIQUIDACION!$B$1046,LIQUIDACION!$B$1046&gt;LIQUIDACION!$D$1043),366,365)),0)</f>
        <v>0</v>
      </c>
      <c r="AK444" s="618">
        <f>IF(AK$12=TRUE,(($J444*LIQUIDACION!$L$1047)*LIQUIDACION!$D$1045/IF(AND(LIQUIDACION!$D$1044&gt;LIQUIDACION!$B$1046,LIQUIDACION!$B$1046&gt;LIQUIDACION!$D$1043),366,365)),0)</f>
        <v>0</v>
      </c>
      <c r="AL444" s="618">
        <f>IF(AL$12=TRUE,(($K444*LIQUIDACION!$L$1047)*LIQUIDACION!$D$1045/IF(AND(LIQUIDACION!$D$1044&gt;LIQUIDACION!$B$1046,LIQUIDACION!$B$1046&gt;LIQUIDACION!$D$1043),366,365)),0)</f>
        <v>0</v>
      </c>
      <c r="AM444" s="618">
        <f>IF(AM$12=TRUE,(($L444*LIQUIDACION!$L$1047)*LIQUIDACION!$D$1045/IF(AND(LIQUIDACION!$D$1044&gt;LIQUIDACION!$B$1046,LIQUIDACION!$B$1046&gt;LIQUIDACION!$D$1043),366,365)),0)</f>
        <v>0</v>
      </c>
      <c r="AN444" s="618">
        <f>IF(AN$12=TRUE,(($M444*LIQUIDACION!$L$1047)*LIQUIDACION!$D$1045/IF(AND(LIQUIDACION!$D$1044&gt;LIQUIDACION!$B$1046,LIQUIDACION!$B$1046&gt;LIQUIDACION!$D$1043),366,365)),0)</f>
        <v>0</v>
      </c>
      <c r="AO444" s="618">
        <f>IF(AO$12=TRUE,(($N444*LIQUIDACION!$L$1047)*LIQUIDACION!$D$1045/IF(AND(LIQUIDACION!$D$1044&gt;LIQUIDACION!$B$1046,LIQUIDACION!$B$1046&gt;LIQUIDACION!$D$1043),366,365)),0)</f>
        <v>0</v>
      </c>
      <c r="AP444" s="618">
        <f>IF(AP$12=TRUE,(($O444*LIQUIDACION!$L$1047)*LIQUIDACION!$D$1045/IF(AND(LIQUIDACION!$D$1044&gt;LIQUIDACION!$B$1046,LIQUIDACION!$B$1046&gt;LIQUIDACION!$D$1043),366,365)),0)</f>
        <v>0</v>
      </c>
      <c r="AQ444" s="618">
        <f>IF(AQ$12=TRUE,(($P444*LIQUIDACION!$L$1047)*LIQUIDACION!$D$1045/IF(AND(LIQUIDACION!$D$1044&gt;LIQUIDACION!$B$1046,LIQUIDACION!$B$1046&gt;LIQUIDACION!$D$1043),366,365)),0)</f>
        <v>0</v>
      </c>
      <c r="AR444" s="618">
        <f>IF(AR$12=TRUE,(($Q444*LIQUIDACION!$L$1047)*LIQUIDACION!$D$1045/IF(AND(LIQUIDACION!$D$1044&gt;LIQUIDACION!$B$1046,LIQUIDACION!$B$1046&gt;LIQUIDACION!$D$1043),366,365)),0)</f>
        <v>0</v>
      </c>
      <c r="AS444" s="618">
        <f>IF(AS$12=TRUE,(($R444*LIQUIDACION!$L$1047)*LIQUIDACION!$D$1045/IF(AND(LIQUIDACION!$D$1044&gt;LIQUIDACION!$B$1046,LIQUIDACION!$B$1046&gt;LIQUIDACION!$D$1043),366,365)),0)</f>
        <v>0</v>
      </c>
      <c r="AT444" s="618">
        <f>IF(AT$12=TRUE,(($S444*LIQUIDACION!$L$1047)*LIQUIDACION!$D$1045/IF(AND(LIQUIDACION!$D$1044&gt;LIQUIDACION!$B$1046,LIQUIDACION!$B$1046&gt;LIQUIDACION!$D$1043),366,365)),0)</f>
        <v>0</v>
      </c>
      <c r="AU444" s="618">
        <f>IF(AU$12=TRUE,(($T444*LIQUIDACION!$L$1047)*LIQUIDACION!$D$1045/IF(AND(LIQUIDACION!$D$1044&gt;LIQUIDACION!$B$1046,LIQUIDACION!$B$1046&gt;LIQUIDACION!$D$1043),366,365)),0)</f>
        <v>0</v>
      </c>
      <c r="AV444" s="618">
        <f>IF(AV$12=TRUE,(($U444*LIQUIDACION!$L$1047)*LIQUIDACION!$D$1045/IF(AND(LIQUIDACION!$D$1044&gt;LIQUIDACION!$B$1046,LIQUIDACION!$B$1046&gt;LIQUIDACION!$D$1043),366,365)),0)</f>
        <v>0</v>
      </c>
      <c r="AW444" s="618">
        <f>IF(AW$12=TRUE,(($V444*LIQUIDACION!$L$1047)*LIQUIDACION!$D$1045/IF(AND(LIQUIDACION!$D$1044&gt;LIQUIDACION!$B$1046,LIQUIDACION!$B$1046&gt;LIQUIDACION!$D$1043),366,365)),0)</f>
        <v>0</v>
      </c>
      <c r="AX444" s="618">
        <f>IF(AX$12=TRUE,(($W444*LIQUIDACION!$L$1047)*LIQUIDACION!$D$1045/IF(AND(LIQUIDACION!$D$1044&gt;LIQUIDACION!$B$1046,LIQUIDACION!$B$1046&gt;LIQUIDACION!$D$1043),366,365)),0)</f>
        <v>0</v>
      </c>
    </row>
    <row r="445" spans="2:50" x14ac:dyDescent="0.25">
      <c r="B445" s="121">
        <v>433</v>
      </c>
      <c r="C445" s="125"/>
      <c r="D445" s="170"/>
      <c r="E445" s="170"/>
      <c r="F445" s="170"/>
      <c r="G445" s="170">
        <f t="shared" si="29"/>
        <v>0</v>
      </c>
      <c r="H445" s="170">
        <f t="shared" si="30"/>
        <v>0</v>
      </c>
      <c r="I445" s="170"/>
      <c r="J445" s="170"/>
      <c r="K445" s="170"/>
      <c r="L445" s="170"/>
      <c r="M445" s="170"/>
      <c r="N445" s="170"/>
      <c r="O445" s="170"/>
      <c r="P445" s="170"/>
      <c r="Q445" s="170"/>
      <c r="R445" s="170"/>
      <c r="S445" s="170"/>
      <c r="T445" s="170"/>
      <c r="U445" s="170"/>
      <c r="V445" s="170"/>
      <c r="W445" s="170"/>
      <c r="X445" s="170"/>
      <c r="Y445" s="170"/>
      <c r="Z445" s="170"/>
      <c r="AA445" s="170"/>
      <c r="AB445" s="415">
        <f t="shared" si="31"/>
        <v>0</v>
      </c>
      <c r="AC445" s="415">
        <f t="shared" si="32"/>
        <v>0</v>
      </c>
      <c r="AE445" s="618">
        <f>IF(AE$12=TRUE,(($D445*LIQUIDACION!$L$1046)*LIQUIDACION!$D$1045/IF(AND(LIQUIDACION!$D$1044&gt;LIQUIDACION!$B$1046,LIQUIDACION!$B$1046&gt;LIQUIDACION!$D$1043),366,365)),0)</f>
        <v>0</v>
      </c>
      <c r="AF445" s="618">
        <f>IF(AF$12=TRUE,(($E445*LIQUIDACION!$L$1046)*LIQUIDACION!$D$1045/IF(AND(LIQUIDACION!$D$1044&gt;LIQUIDACION!$B$1046,LIQUIDACION!$B$1046&gt;LIQUIDACION!$D$1043),366,365)),0)</f>
        <v>0</v>
      </c>
      <c r="AG445" s="618">
        <f>IF(AG$12=TRUE,(($F445*LIQUIDACION!$L$1046)*LIQUIDACION!$D$1045/IF(AND(LIQUIDACION!$D$1044&gt;LIQUIDACION!$B$1046,LIQUIDACION!$B$1046&gt;LIQUIDACION!$D$1043),366,365)),0)</f>
        <v>0</v>
      </c>
      <c r="AH445" s="618">
        <f>IF(AH$12=TRUE,(($G445*LIQUIDACION!$L$1046)*LIQUIDACION!$D$1045/IF(AND(LIQUIDACION!$D$1044&gt;LIQUIDACION!$B$1046,LIQUIDACION!$B$1046&gt;LIQUIDACION!$D$1043),366,365)),0)</f>
        <v>0</v>
      </c>
      <c r="AI445" s="618">
        <f>IF(AI$12=TRUE,(($H445*LIQUIDACION!$L$1047)*LIQUIDACION!$D$1045/IF(AND(LIQUIDACION!$D$1044&gt;LIQUIDACION!$B$1046,LIQUIDACION!$B$1046&gt;LIQUIDACION!$D$1043),366,365)),0)</f>
        <v>0</v>
      </c>
      <c r="AJ445" s="618">
        <f>IF(AJ$12=TRUE,(($I445*LIQUIDACION!$L$1047)*LIQUIDACION!$D$1045/IF(AND(LIQUIDACION!$D$1044&gt;LIQUIDACION!$B$1046,LIQUIDACION!$B$1046&gt;LIQUIDACION!$D$1043),366,365)),0)</f>
        <v>0</v>
      </c>
      <c r="AK445" s="618">
        <f>IF(AK$12=TRUE,(($J445*LIQUIDACION!$L$1047)*LIQUIDACION!$D$1045/IF(AND(LIQUIDACION!$D$1044&gt;LIQUIDACION!$B$1046,LIQUIDACION!$B$1046&gt;LIQUIDACION!$D$1043),366,365)),0)</f>
        <v>0</v>
      </c>
      <c r="AL445" s="618">
        <f>IF(AL$12=TRUE,(($K445*LIQUIDACION!$L$1047)*LIQUIDACION!$D$1045/IF(AND(LIQUIDACION!$D$1044&gt;LIQUIDACION!$B$1046,LIQUIDACION!$B$1046&gt;LIQUIDACION!$D$1043),366,365)),0)</f>
        <v>0</v>
      </c>
      <c r="AM445" s="618">
        <f>IF(AM$12=TRUE,(($L445*LIQUIDACION!$L$1047)*LIQUIDACION!$D$1045/IF(AND(LIQUIDACION!$D$1044&gt;LIQUIDACION!$B$1046,LIQUIDACION!$B$1046&gt;LIQUIDACION!$D$1043),366,365)),0)</f>
        <v>0</v>
      </c>
      <c r="AN445" s="618">
        <f>IF(AN$12=TRUE,(($M445*LIQUIDACION!$L$1047)*LIQUIDACION!$D$1045/IF(AND(LIQUIDACION!$D$1044&gt;LIQUIDACION!$B$1046,LIQUIDACION!$B$1046&gt;LIQUIDACION!$D$1043),366,365)),0)</f>
        <v>0</v>
      </c>
      <c r="AO445" s="618">
        <f>IF(AO$12=TRUE,(($N445*LIQUIDACION!$L$1047)*LIQUIDACION!$D$1045/IF(AND(LIQUIDACION!$D$1044&gt;LIQUIDACION!$B$1046,LIQUIDACION!$B$1046&gt;LIQUIDACION!$D$1043),366,365)),0)</f>
        <v>0</v>
      </c>
      <c r="AP445" s="618">
        <f>IF(AP$12=TRUE,(($O445*LIQUIDACION!$L$1047)*LIQUIDACION!$D$1045/IF(AND(LIQUIDACION!$D$1044&gt;LIQUIDACION!$B$1046,LIQUIDACION!$B$1046&gt;LIQUIDACION!$D$1043),366,365)),0)</f>
        <v>0</v>
      </c>
      <c r="AQ445" s="618">
        <f>IF(AQ$12=TRUE,(($P445*LIQUIDACION!$L$1047)*LIQUIDACION!$D$1045/IF(AND(LIQUIDACION!$D$1044&gt;LIQUIDACION!$B$1046,LIQUIDACION!$B$1046&gt;LIQUIDACION!$D$1043),366,365)),0)</f>
        <v>0</v>
      </c>
      <c r="AR445" s="618">
        <f>IF(AR$12=TRUE,(($Q445*LIQUIDACION!$L$1047)*LIQUIDACION!$D$1045/IF(AND(LIQUIDACION!$D$1044&gt;LIQUIDACION!$B$1046,LIQUIDACION!$B$1046&gt;LIQUIDACION!$D$1043),366,365)),0)</f>
        <v>0</v>
      </c>
      <c r="AS445" s="618">
        <f>IF(AS$12=TRUE,(($R445*LIQUIDACION!$L$1047)*LIQUIDACION!$D$1045/IF(AND(LIQUIDACION!$D$1044&gt;LIQUIDACION!$B$1046,LIQUIDACION!$B$1046&gt;LIQUIDACION!$D$1043),366,365)),0)</f>
        <v>0</v>
      </c>
      <c r="AT445" s="618">
        <f>IF(AT$12=TRUE,(($S445*LIQUIDACION!$L$1047)*LIQUIDACION!$D$1045/IF(AND(LIQUIDACION!$D$1044&gt;LIQUIDACION!$B$1046,LIQUIDACION!$B$1046&gt;LIQUIDACION!$D$1043),366,365)),0)</f>
        <v>0</v>
      </c>
      <c r="AU445" s="618">
        <f>IF(AU$12=TRUE,(($T445*LIQUIDACION!$L$1047)*LIQUIDACION!$D$1045/IF(AND(LIQUIDACION!$D$1044&gt;LIQUIDACION!$B$1046,LIQUIDACION!$B$1046&gt;LIQUIDACION!$D$1043),366,365)),0)</f>
        <v>0</v>
      </c>
      <c r="AV445" s="618">
        <f>IF(AV$12=TRUE,(($U445*LIQUIDACION!$L$1047)*LIQUIDACION!$D$1045/IF(AND(LIQUIDACION!$D$1044&gt;LIQUIDACION!$B$1046,LIQUIDACION!$B$1046&gt;LIQUIDACION!$D$1043),366,365)),0)</f>
        <v>0</v>
      </c>
      <c r="AW445" s="618">
        <f>IF(AW$12=TRUE,(($V445*LIQUIDACION!$L$1047)*LIQUIDACION!$D$1045/IF(AND(LIQUIDACION!$D$1044&gt;LIQUIDACION!$B$1046,LIQUIDACION!$B$1046&gt;LIQUIDACION!$D$1043),366,365)),0)</f>
        <v>0</v>
      </c>
      <c r="AX445" s="618">
        <f>IF(AX$12=TRUE,(($W445*LIQUIDACION!$L$1047)*LIQUIDACION!$D$1045/IF(AND(LIQUIDACION!$D$1044&gt;LIQUIDACION!$B$1046,LIQUIDACION!$B$1046&gt;LIQUIDACION!$D$1043),366,365)),0)</f>
        <v>0</v>
      </c>
    </row>
    <row r="446" spans="2:50" x14ac:dyDescent="0.25">
      <c r="B446" s="123">
        <v>434</v>
      </c>
      <c r="C446" s="125"/>
      <c r="D446" s="170"/>
      <c r="E446" s="170"/>
      <c r="F446" s="170"/>
      <c r="G446" s="170">
        <f t="shared" si="29"/>
        <v>0</v>
      </c>
      <c r="H446" s="170">
        <f t="shared" si="30"/>
        <v>0</v>
      </c>
      <c r="I446" s="170"/>
      <c r="J446" s="170"/>
      <c r="K446" s="170"/>
      <c r="L446" s="170"/>
      <c r="M446" s="170"/>
      <c r="N446" s="170"/>
      <c r="O446" s="170"/>
      <c r="P446" s="170"/>
      <c r="Q446" s="170"/>
      <c r="R446" s="170"/>
      <c r="S446" s="170"/>
      <c r="T446" s="170"/>
      <c r="U446" s="170"/>
      <c r="V446" s="170"/>
      <c r="W446" s="170"/>
      <c r="X446" s="170"/>
      <c r="Y446" s="170"/>
      <c r="Z446" s="170"/>
      <c r="AA446" s="170"/>
      <c r="AB446" s="415">
        <f t="shared" si="31"/>
        <v>0</v>
      </c>
      <c r="AC446" s="415">
        <f t="shared" si="32"/>
        <v>0</v>
      </c>
      <c r="AE446" s="618">
        <f>IF(AE$12=TRUE,(($D446*LIQUIDACION!$L$1046)*LIQUIDACION!$D$1045/IF(AND(LIQUIDACION!$D$1044&gt;LIQUIDACION!$B$1046,LIQUIDACION!$B$1046&gt;LIQUIDACION!$D$1043),366,365)),0)</f>
        <v>0</v>
      </c>
      <c r="AF446" s="618">
        <f>IF(AF$12=TRUE,(($E446*LIQUIDACION!$L$1046)*LIQUIDACION!$D$1045/IF(AND(LIQUIDACION!$D$1044&gt;LIQUIDACION!$B$1046,LIQUIDACION!$B$1046&gt;LIQUIDACION!$D$1043),366,365)),0)</f>
        <v>0</v>
      </c>
      <c r="AG446" s="618">
        <f>IF(AG$12=TRUE,(($F446*LIQUIDACION!$L$1046)*LIQUIDACION!$D$1045/IF(AND(LIQUIDACION!$D$1044&gt;LIQUIDACION!$B$1046,LIQUIDACION!$B$1046&gt;LIQUIDACION!$D$1043),366,365)),0)</f>
        <v>0</v>
      </c>
      <c r="AH446" s="618">
        <f>IF(AH$12=TRUE,(($G446*LIQUIDACION!$L$1046)*LIQUIDACION!$D$1045/IF(AND(LIQUIDACION!$D$1044&gt;LIQUIDACION!$B$1046,LIQUIDACION!$B$1046&gt;LIQUIDACION!$D$1043),366,365)),0)</f>
        <v>0</v>
      </c>
      <c r="AI446" s="618">
        <f>IF(AI$12=TRUE,(($H446*LIQUIDACION!$L$1047)*LIQUIDACION!$D$1045/IF(AND(LIQUIDACION!$D$1044&gt;LIQUIDACION!$B$1046,LIQUIDACION!$B$1046&gt;LIQUIDACION!$D$1043),366,365)),0)</f>
        <v>0</v>
      </c>
      <c r="AJ446" s="618">
        <f>IF(AJ$12=TRUE,(($I446*LIQUIDACION!$L$1047)*LIQUIDACION!$D$1045/IF(AND(LIQUIDACION!$D$1044&gt;LIQUIDACION!$B$1046,LIQUIDACION!$B$1046&gt;LIQUIDACION!$D$1043),366,365)),0)</f>
        <v>0</v>
      </c>
      <c r="AK446" s="618">
        <f>IF(AK$12=TRUE,(($J446*LIQUIDACION!$L$1047)*LIQUIDACION!$D$1045/IF(AND(LIQUIDACION!$D$1044&gt;LIQUIDACION!$B$1046,LIQUIDACION!$B$1046&gt;LIQUIDACION!$D$1043),366,365)),0)</f>
        <v>0</v>
      </c>
      <c r="AL446" s="618">
        <f>IF(AL$12=TRUE,(($K446*LIQUIDACION!$L$1047)*LIQUIDACION!$D$1045/IF(AND(LIQUIDACION!$D$1044&gt;LIQUIDACION!$B$1046,LIQUIDACION!$B$1046&gt;LIQUIDACION!$D$1043),366,365)),0)</f>
        <v>0</v>
      </c>
      <c r="AM446" s="618">
        <f>IF(AM$12=TRUE,(($L446*LIQUIDACION!$L$1047)*LIQUIDACION!$D$1045/IF(AND(LIQUIDACION!$D$1044&gt;LIQUIDACION!$B$1046,LIQUIDACION!$B$1046&gt;LIQUIDACION!$D$1043),366,365)),0)</f>
        <v>0</v>
      </c>
      <c r="AN446" s="618">
        <f>IF(AN$12=TRUE,(($M446*LIQUIDACION!$L$1047)*LIQUIDACION!$D$1045/IF(AND(LIQUIDACION!$D$1044&gt;LIQUIDACION!$B$1046,LIQUIDACION!$B$1046&gt;LIQUIDACION!$D$1043),366,365)),0)</f>
        <v>0</v>
      </c>
      <c r="AO446" s="618">
        <f>IF(AO$12=TRUE,(($N446*LIQUIDACION!$L$1047)*LIQUIDACION!$D$1045/IF(AND(LIQUIDACION!$D$1044&gt;LIQUIDACION!$B$1046,LIQUIDACION!$B$1046&gt;LIQUIDACION!$D$1043),366,365)),0)</f>
        <v>0</v>
      </c>
      <c r="AP446" s="618">
        <f>IF(AP$12=TRUE,(($O446*LIQUIDACION!$L$1047)*LIQUIDACION!$D$1045/IF(AND(LIQUIDACION!$D$1044&gt;LIQUIDACION!$B$1046,LIQUIDACION!$B$1046&gt;LIQUIDACION!$D$1043),366,365)),0)</f>
        <v>0</v>
      </c>
      <c r="AQ446" s="618">
        <f>IF(AQ$12=TRUE,(($P446*LIQUIDACION!$L$1047)*LIQUIDACION!$D$1045/IF(AND(LIQUIDACION!$D$1044&gt;LIQUIDACION!$B$1046,LIQUIDACION!$B$1046&gt;LIQUIDACION!$D$1043),366,365)),0)</f>
        <v>0</v>
      </c>
      <c r="AR446" s="618">
        <f>IF(AR$12=TRUE,(($Q446*LIQUIDACION!$L$1047)*LIQUIDACION!$D$1045/IF(AND(LIQUIDACION!$D$1044&gt;LIQUIDACION!$B$1046,LIQUIDACION!$B$1046&gt;LIQUIDACION!$D$1043),366,365)),0)</f>
        <v>0</v>
      </c>
      <c r="AS446" s="618">
        <f>IF(AS$12=TRUE,(($R446*LIQUIDACION!$L$1047)*LIQUIDACION!$D$1045/IF(AND(LIQUIDACION!$D$1044&gt;LIQUIDACION!$B$1046,LIQUIDACION!$B$1046&gt;LIQUIDACION!$D$1043),366,365)),0)</f>
        <v>0</v>
      </c>
      <c r="AT446" s="618">
        <f>IF(AT$12=TRUE,(($S446*LIQUIDACION!$L$1047)*LIQUIDACION!$D$1045/IF(AND(LIQUIDACION!$D$1044&gt;LIQUIDACION!$B$1046,LIQUIDACION!$B$1046&gt;LIQUIDACION!$D$1043),366,365)),0)</f>
        <v>0</v>
      </c>
      <c r="AU446" s="618">
        <f>IF(AU$12=TRUE,(($T446*LIQUIDACION!$L$1047)*LIQUIDACION!$D$1045/IF(AND(LIQUIDACION!$D$1044&gt;LIQUIDACION!$B$1046,LIQUIDACION!$B$1046&gt;LIQUIDACION!$D$1043),366,365)),0)</f>
        <v>0</v>
      </c>
      <c r="AV446" s="618">
        <f>IF(AV$12=TRUE,(($U446*LIQUIDACION!$L$1047)*LIQUIDACION!$D$1045/IF(AND(LIQUIDACION!$D$1044&gt;LIQUIDACION!$B$1046,LIQUIDACION!$B$1046&gt;LIQUIDACION!$D$1043),366,365)),0)</f>
        <v>0</v>
      </c>
      <c r="AW446" s="618">
        <f>IF(AW$12=TRUE,(($V446*LIQUIDACION!$L$1047)*LIQUIDACION!$D$1045/IF(AND(LIQUIDACION!$D$1044&gt;LIQUIDACION!$B$1046,LIQUIDACION!$B$1046&gt;LIQUIDACION!$D$1043),366,365)),0)</f>
        <v>0</v>
      </c>
      <c r="AX446" s="618">
        <f>IF(AX$12=TRUE,(($W446*LIQUIDACION!$L$1047)*LIQUIDACION!$D$1045/IF(AND(LIQUIDACION!$D$1044&gt;LIQUIDACION!$B$1046,LIQUIDACION!$B$1046&gt;LIQUIDACION!$D$1043),366,365)),0)</f>
        <v>0</v>
      </c>
    </row>
    <row r="447" spans="2:50" x14ac:dyDescent="0.25">
      <c r="B447" s="121">
        <v>435</v>
      </c>
      <c r="C447" s="125"/>
      <c r="D447" s="170"/>
      <c r="E447" s="170"/>
      <c r="F447" s="170"/>
      <c r="G447" s="170">
        <f t="shared" si="29"/>
        <v>0</v>
      </c>
      <c r="H447" s="170">
        <f t="shared" si="30"/>
        <v>0</v>
      </c>
      <c r="I447" s="170"/>
      <c r="J447" s="170"/>
      <c r="K447" s="170"/>
      <c r="L447" s="170"/>
      <c r="M447" s="170"/>
      <c r="N447" s="170"/>
      <c r="O447" s="170"/>
      <c r="P447" s="170"/>
      <c r="Q447" s="170"/>
      <c r="R447" s="170"/>
      <c r="S447" s="170"/>
      <c r="T447" s="170"/>
      <c r="U447" s="170"/>
      <c r="V447" s="170"/>
      <c r="W447" s="170"/>
      <c r="X447" s="170"/>
      <c r="Y447" s="170"/>
      <c r="Z447" s="170"/>
      <c r="AA447" s="170"/>
      <c r="AB447" s="415">
        <f t="shared" si="31"/>
        <v>0</v>
      </c>
      <c r="AC447" s="415">
        <f t="shared" si="32"/>
        <v>0</v>
      </c>
      <c r="AE447" s="618">
        <f>IF(AE$12=TRUE,(($D447*LIQUIDACION!$L$1046)*LIQUIDACION!$D$1045/IF(AND(LIQUIDACION!$D$1044&gt;LIQUIDACION!$B$1046,LIQUIDACION!$B$1046&gt;LIQUIDACION!$D$1043),366,365)),0)</f>
        <v>0</v>
      </c>
      <c r="AF447" s="618">
        <f>IF(AF$12=TRUE,(($E447*LIQUIDACION!$L$1046)*LIQUIDACION!$D$1045/IF(AND(LIQUIDACION!$D$1044&gt;LIQUIDACION!$B$1046,LIQUIDACION!$B$1046&gt;LIQUIDACION!$D$1043),366,365)),0)</f>
        <v>0</v>
      </c>
      <c r="AG447" s="618">
        <f>IF(AG$12=TRUE,(($F447*LIQUIDACION!$L$1046)*LIQUIDACION!$D$1045/IF(AND(LIQUIDACION!$D$1044&gt;LIQUIDACION!$B$1046,LIQUIDACION!$B$1046&gt;LIQUIDACION!$D$1043),366,365)),0)</f>
        <v>0</v>
      </c>
      <c r="AH447" s="618">
        <f>IF(AH$12=TRUE,(($G447*LIQUIDACION!$L$1046)*LIQUIDACION!$D$1045/IF(AND(LIQUIDACION!$D$1044&gt;LIQUIDACION!$B$1046,LIQUIDACION!$B$1046&gt;LIQUIDACION!$D$1043),366,365)),0)</f>
        <v>0</v>
      </c>
      <c r="AI447" s="618">
        <f>IF(AI$12=TRUE,(($H447*LIQUIDACION!$L$1047)*LIQUIDACION!$D$1045/IF(AND(LIQUIDACION!$D$1044&gt;LIQUIDACION!$B$1046,LIQUIDACION!$B$1046&gt;LIQUIDACION!$D$1043),366,365)),0)</f>
        <v>0</v>
      </c>
      <c r="AJ447" s="618">
        <f>IF(AJ$12=TRUE,(($I447*LIQUIDACION!$L$1047)*LIQUIDACION!$D$1045/IF(AND(LIQUIDACION!$D$1044&gt;LIQUIDACION!$B$1046,LIQUIDACION!$B$1046&gt;LIQUIDACION!$D$1043),366,365)),0)</f>
        <v>0</v>
      </c>
      <c r="AK447" s="618">
        <f>IF(AK$12=TRUE,(($J447*LIQUIDACION!$L$1047)*LIQUIDACION!$D$1045/IF(AND(LIQUIDACION!$D$1044&gt;LIQUIDACION!$B$1046,LIQUIDACION!$B$1046&gt;LIQUIDACION!$D$1043),366,365)),0)</f>
        <v>0</v>
      </c>
      <c r="AL447" s="618">
        <f>IF(AL$12=TRUE,(($K447*LIQUIDACION!$L$1047)*LIQUIDACION!$D$1045/IF(AND(LIQUIDACION!$D$1044&gt;LIQUIDACION!$B$1046,LIQUIDACION!$B$1046&gt;LIQUIDACION!$D$1043),366,365)),0)</f>
        <v>0</v>
      </c>
      <c r="AM447" s="618">
        <f>IF(AM$12=TRUE,(($L447*LIQUIDACION!$L$1047)*LIQUIDACION!$D$1045/IF(AND(LIQUIDACION!$D$1044&gt;LIQUIDACION!$B$1046,LIQUIDACION!$B$1046&gt;LIQUIDACION!$D$1043),366,365)),0)</f>
        <v>0</v>
      </c>
      <c r="AN447" s="618">
        <f>IF(AN$12=TRUE,(($M447*LIQUIDACION!$L$1047)*LIQUIDACION!$D$1045/IF(AND(LIQUIDACION!$D$1044&gt;LIQUIDACION!$B$1046,LIQUIDACION!$B$1046&gt;LIQUIDACION!$D$1043),366,365)),0)</f>
        <v>0</v>
      </c>
      <c r="AO447" s="618">
        <f>IF(AO$12=TRUE,(($N447*LIQUIDACION!$L$1047)*LIQUIDACION!$D$1045/IF(AND(LIQUIDACION!$D$1044&gt;LIQUIDACION!$B$1046,LIQUIDACION!$B$1046&gt;LIQUIDACION!$D$1043),366,365)),0)</f>
        <v>0</v>
      </c>
      <c r="AP447" s="618">
        <f>IF(AP$12=TRUE,(($O447*LIQUIDACION!$L$1047)*LIQUIDACION!$D$1045/IF(AND(LIQUIDACION!$D$1044&gt;LIQUIDACION!$B$1046,LIQUIDACION!$B$1046&gt;LIQUIDACION!$D$1043),366,365)),0)</f>
        <v>0</v>
      </c>
      <c r="AQ447" s="618">
        <f>IF(AQ$12=TRUE,(($P447*LIQUIDACION!$L$1047)*LIQUIDACION!$D$1045/IF(AND(LIQUIDACION!$D$1044&gt;LIQUIDACION!$B$1046,LIQUIDACION!$B$1046&gt;LIQUIDACION!$D$1043),366,365)),0)</f>
        <v>0</v>
      </c>
      <c r="AR447" s="618">
        <f>IF(AR$12=TRUE,(($Q447*LIQUIDACION!$L$1047)*LIQUIDACION!$D$1045/IF(AND(LIQUIDACION!$D$1044&gt;LIQUIDACION!$B$1046,LIQUIDACION!$B$1046&gt;LIQUIDACION!$D$1043),366,365)),0)</f>
        <v>0</v>
      </c>
      <c r="AS447" s="618">
        <f>IF(AS$12=TRUE,(($R447*LIQUIDACION!$L$1047)*LIQUIDACION!$D$1045/IF(AND(LIQUIDACION!$D$1044&gt;LIQUIDACION!$B$1046,LIQUIDACION!$B$1046&gt;LIQUIDACION!$D$1043),366,365)),0)</f>
        <v>0</v>
      </c>
      <c r="AT447" s="618">
        <f>IF(AT$12=TRUE,(($S447*LIQUIDACION!$L$1047)*LIQUIDACION!$D$1045/IF(AND(LIQUIDACION!$D$1044&gt;LIQUIDACION!$B$1046,LIQUIDACION!$B$1046&gt;LIQUIDACION!$D$1043),366,365)),0)</f>
        <v>0</v>
      </c>
      <c r="AU447" s="618">
        <f>IF(AU$12=TRUE,(($T447*LIQUIDACION!$L$1047)*LIQUIDACION!$D$1045/IF(AND(LIQUIDACION!$D$1044&gt;LIQUIDACION!$B$1046,LIQUIDACION!$B$1046&gt;LIQUIDACION!$D$1043),366,365)),0)</f>
        <v>0</v>
      </c>
      <c r="AV447" s="618">
        <f>IF(AV$12=TRUE,(($U447*LIQUIDACION!$L$1047)*LIQUIDACION!$D$1045/IF(AND(LIQUIDACION!$D$1044&gt;LIQUIDACION!$B$1046,LIQUIDACION!$B$1046&gt;LIQUIDACION!$D$1043),366,365)),0)</f>
        <v>0</v>
      </c>
      <c r="AW447" s="618">
        <f>IF(AW$12=TRUE,(($V447*LIQUIDACION!$L$1047)*LIQUIDACION!$D$1045/IF(AND(LIQUIDACION!$D$1044&gt;LIQUIDACION!$B$1046,LIQUIDACION!$B$1046&gt;LIQUIDACION!$D$1043),366,365)),0)</f>
        <v>0</v>
      </c>
      <c r="AX447" s="618">
        <f>IF(AX$12=TRUE,(($W447*LIQUIDACION!$L$1047)*LIQUIDACION!$D$1045/IF(AND(LIQUIDACION!$D$1044&gt;LIQUIDACION!$B$1046,LIQUIDACION!$B$1046&gt;LIQUIDACION!$D$1043),366,365)),0)</f>
        <v>0</v>
      </c>
    </row>
    <row r="448" spans="2:50" x14ac:dyDescent="0.25">
      <c r="B448" s="123">
        <v>436</v>
      </c>
      <c r="C448" s="125"/>
      <c r="D448" s="170"/>
      <c r="E448" s="170"/>
      <c r="F448" s="170"/>
      <c r="G448" s="170">
        <f t="shared" si="29"/>
        <v>0</v>
      </c>
      <c r="H448" s="170">
        <f t="shared" si="30"/>
        <v>0</v>
      </c>
      <c r="I448" s="170"/>
      <c r="J448" s="170"/>
      <c r="K448" s="170"/>
      <c r="L448" s="170"/>
      <c r="M448" s="170"/>
      <c r="N448" s="170"/>
      <c r="O448" s="170"/>
      <c r="P448" s="170"/>
      <c r="Q448" s="170"/>
      <c r="R448" s="170"/>
      <c r="S448" s="170"/>
      <c r="T448" s="170"/>
      <c r="U448" s="170"/>
      <c r="V448" s="170"/>
      <c r="W448" s="170"/>
      <c r="X448" s="170"/>
      <c r="Y448" s="170"/>
      <c r="Z448" s="170"/>
      <c r="AA448" s="170"/>
      <c r="AB448" s="415">
        <f t="shared" si="31"/>
        <v>0</v>
      </c>
      <c r="AC448" s="415">
        <f t="shared" si="32"/>
        <v>0</v>
      </c>
      <c r="AE448" s="618">
        <f>IF(AE$12=TRUE,(($D448*LIQUIDACION!$L$1046)*LIQUIDACION!$D$1045/IF(AND(LIQUIDACION!$D$1044&gt;LIQUIDACION!$B$1046,LIQUIDACION!$B$1046&gt;LIQUIDACION!$D$1043),366,365)),0)</f>
        <v>0</v>
      </c>
      <c r="AF448" s="618">
        <f>IF(AF$12=TRUE,(($E448*LIQUIDACION!$L$1046)*LIQUIDACION!$D$1045/IF(AND(LIQUIDACION!$D$1044&gt;LIQUIDACION!$B$1046,LIQUIDACION!$B$1046&gt;LIQUIDACION!$D$1043),366,365)),0)</f>
        <v>0</v>
      </c>
      <c r="AG448" s="618">
        <f>IF(AG$12=TRUE,(($F448*LIQUIDACION!$L$1046)*LIQUIDACION!$D$1045/IF(AND(LIQUIDACION!$D$1044&gt;LIQUIDACION!$B$1046,LIQUIDACION!$B$1046&gt;LIQUIDACION!$D$1043),366,365)),0)</f>
        <v>0</v>
      </c>
      <c r="AH448" s="618">
        <f>IF(AH$12=TRUE,(($G448*LIQUIDACION!$L$1046)*LIQUIDACION!$D$1045/IF(AND(LIQUIDACION!$D$1044&gt;LIQUIDACION!$B$1046,LIQUIDACION!$B$1046&gt;LIQUIDACION!$D$1043),366,365)),0)</f>
        <v>0</v>
      </c>
      <c r="AI448" s="618">
        <f>IF(AI$12=TRUE,(($H448*LIQUIDACION!$L$1047)*LIQUIDACION!$D$1045/IF(AND(LIQUIDACION!$D$1044&gt;LIQUIDACION!$B$1046,LIQUIDACION!$B$1046&gt;LIQUIDACION!$D$1043),366,365)),0)</f>
        <v>0</v>
      </c>
      <c r="AJ448" s="618">
        <f>IF(AJ$12=TRUE,(($I448*LIQUIDACION!$L$1047)*LIQUIDACION!$D$1045/IF(AND(LIQUIDACION!$D$1044&gt;LIQUIDACION!$B$1046,LIQUIDACION!$B$1046&gt;LIQUIDACION!$D$1043),366,365)),0)</f>
        <v>0</v>
      </c>
      <c r="AK448" s="618">
        <f>IF(AK$12=TRUE,(($J448*LIQUIDACION!$L$1047)*LIQUIDACION!$D$1045/IF(AND(LIQUIDACION!$D$1044&gt;LIQUIDACION!$B$1046,LIQUIDACION!$B$1046&gt;LIQUIDACION!$D$1043),366,365)),0)</f>
        <v>0</v>
      </c>
      <c r="AL448" s="618">
        <f>IF(AL$12=TRUE,(($K448*LIQUIDACION!$L$1047)*LIQUIDACION!$D$1045/IF(AND(LIQUIDACION!$D$1044&gt;LIQUIDACION!$B$1046,LIQUIDACION!$B$1046&gt;LIQUIDACION!$D$1043),366,365)),0)</f>
        <v>0</v>
      </c>
      <c r="AM448" s="618">
        <f>IF(AM$12=TRUE,(($L448*LIQUIDACION!$L$1047)*LIQUIDACION!$D$1045/IF(AND(LIQUIDACION!$D$1044&gt;LIQUIDACION!$B$1046,LIQUIDACION!$B$1046&gt;LIQUIDACION!$D$1043),366,365)),0)</f>
        <v>0</v>
      </c>
      <c r="AN448" s="618">
        <f>IF(AN$12=TRUE,(($M448*LIQUIDACION!$L$1047)*LIQUIDACION!$D$1045/IF(AND(LIQUIDACION!$D$1044&gt;LIQUIDACION!$B$1046,LIQUIDACION!$B$1046&gt;LIQUIDACION!$D$1043),366,365)),0)</f>
        <v>0</v>
      </c>
      <c r="AO448" s="618">
        <f>IF(AO$12=TRUE,(($N448*LIQUIDACION!$L$1047)*LIQUIDACION!$D$1045/IF(AND(LIQUIDACION!$D$1044&gt;LIQUIDACION!$B$1046,LIQUIDACION!$B$1046&gt;LIQUIDACION!$D$1043),366,365)),0)</f>
        <v>0</v>
      </c>
      <c r="AP448" s="618">
        <f>IF(AP$12=TRUE,(($O448*LIQUIDACION!$L$1047)*LIQUIDACION!$D$1045/IF(AND(LIQUIDACION!$D$1044&gt;LIQUIDACION!$B$1046,LIQUIDACION!$B$1046&gt;LIQUIDACION!$D$1043),366,365)),0)</f>
        <v>0</v>
      </c>
      <c r="AQ448" s="618">
        <f>IF(AQ$12=TRUE,(($P448*LIQUIDACION!$L$1047)*LIQUIDACION!$D$1045/IF(AND(LIQUIDACION!$D$1044&gt;LIQUIDACION!$B$1046,LIQUIDACION!$B$1046&gt;LIQUIDACION!$D$1043),366,365)),0)</f>
        <v>0</v>
      </c>
      <c r="AR448" s="618">
        <f>IF(AR$12=TRUE,(($Q448*LIQUIDACION!$L$1047)*LIQUIDACION!$D$1045/IF(AND(LIQUIDACION!$D$1044&gt;LIQUIDACION!$B$1046,LIQUIDACION!$B$1046&gt;LIQUIDACION!$D$1043),366,365)),0)</f>
        <v>0</v>
      </c>
      <c r="AS448" s="618">
        <f>IF(AS$12=TRUE,(($R448*LIQUIDACION!$L$1047)*LIQUIDACION!$D$1045/IF(AND(LIQUIDACION!$D$1044&gt;LIQUIDACION!$B$1046,LIQUIDACION!$B$1046&gt;LIQUIDACION!$D$1043),366,365)),0)</f>
        <v>0</v>
      </c>
      <c r="AT448" s="618">
        <f>IF(AT$12=TRUE,(($S448*LIQUIDACION!$L$1047)*LIQUIDACION!$D$1045/IF(AND(LIQUIDACION!$D$1044&gt;LIQUIDACION!$B$1046,LIQUIDACION!$B$1046&gt;LIQUIDACION!$D$1043),366,365)),0)</f>
        <v>0</v>
      </c>
      <c r="AU448" s="618">
        <f>IF(AU$12=TRUE,(($T448*LIQUIDACION!$L$1047)*LIQUIDACION!$D$1045/IF(AND(LIQUIDACION!$D$1044&gt;LIQUIDACION!$B$1046,LIQUIDACION!$B$1046&gt;LIQUIDACION!$D$1043),366,365)),0)</f>
        <v>0</v>
      </c>
      <c r="AV448" s="618">
        <f>IF(AV$12=TRUE,(($U448*LIQUIDACION!$L$1047)*LIQUIDACION!$D$1045/IF(AND(LIQUIDACION!$D$1044&gt;LIQUIDACION!$B$1046,LIQUIDACION!$B$1046&gt;LIQUIDACION!$D$1043),366,365)),0)</f>
        <v>0</v>
      </c>
      <c r="AW448" s="618">
        <f>IF(AW$12=TRUE,(($V448*LIQUIDACION!$L$1047)*LIQUIDACION!$D$1045/IF(AND(LIQUIDACION!$D$1044&gt;LIQUIDACION!$B$1046,LIQUIDACION!$B$1046&gt;LIQUIDACION!$D$1043),366,365)),0)</f>
        <v>0</v>
      </c>
      <c r="AX448" s="618">
        <f>IF(AX$12=TRUE,(($W448*LIQUIDACION!$L$1047)*LIQUIDACION!$D$1045/IF(AND(LIQUIDACION!$D$1044&gt;LIQUIDACION!$B$1046,LIQUIDACION!$B$1046&gt;LIQUIDACION!$D$1043),366,365)),0)</f>
        <v>0</v>
      </c>
    </row>
    <row r="449" spans="2:50" x14ac:dyDescent="0.25">
      <c r="B449" s="121">
        <v>437</v>
      </c>
      <c r="C449" s="125"/>
      <c r="D449" s="170"/>
      <c r="E449" s="170"/>
      <c r="F449" s="170"/>
      <c r="G449" s="170">
        <f t="shared" si="29"/>
        <v>0</v>
      </c>
      <c r="H449" s="170">
        <f t="shared" si="30"/>
        <v>0</v>
      </c>
      <c r="I449" s="170"/>
      <c r="J449" s="170"/>
      <c r="K449" s="170"/>
      <c r="L449" s="170"/>
      <c r="M449" s="170"/>
      <c r="N449" s="170"/>
      <c r="O449" s="170"/>
      <c r="P449" s="170"/>
      <c r="Q449" s="170"/>
      <c r="R449" s="170"/>
      <c r="S449" s="170"/>
      <c r="T449" s="170"/>
      <c r="U449" s="170"/>
      <c r="V449" s="170"/>
      <c r="W449" s="170"/>
      <c r="X449" s="170"/>
      <c r="Y449" s="170"/>
      <c r="Z449" s="170"/>
      <c r="AA449" s="170"/>
      <c r="AB449" s="415">
        <f t="shared" si="31"/>
        <v>0</v>
      </c>
      <c r="AC449" s="415">
        <f t="shared" si="32"/>
        <v>0</v>
      </c>
      <c r="AE449" s="618">
        <f>IF(AE$12=TRUE,(($D449*LIQUIDACION!$L$1046)*LIQUIDACION!$D$1045/IF(AND(LIQUIDACION!$D$1044&gt;LIQUIDACION!$B$1046,LIQUIDACION!$B$1046&gt;LIQUIDACION!$D$1043),366,365)),0)</f>
        <v>0</v>
      </c>
      <c r="AF449" s="618">
        <f>IF(AF$12=TRUE,(($E449*LIQUIDACION!$L$1046)*LIQUIDACION!$D$1045/IF(AND(LIQUIDACION!$D$1044&gt;LIQUIDACION!$B$1046,LIQUIDACION!$B$1046&gt;LIQUIDACION!$D$1043),366,365)),0)</f>
        <v>0</v>
      </c>
      <c r="AG449" s="618">
        <f>IF(AG$12=TRUE,(($F449*LIQUIDACION!$L$1046)*LIQUIDACION!$D$1045/IF(AND(LIQUIDACION!$D$1044&gt;LIQUIDACION!$B$1046,LIQUIDACION!$B$1046&gt;LIQUIDACION!$D$1043),366,365)),0)</f>
        <v>0</v>
      </c>
      <c r="AH449" s="618">
        <f>IF(AH$12=TRUE,(($G449*LIQUIDACION!$L$1046)*LIQUIDACION!$D$1045/IF(AND(LIQUIDACION!$D$1044&gt;LIQUIDACION!$B$1046,LIQUIDACION!$B$1046&gt;LIQUIDACION!$D$1043),366,365)),0)</f>
        <v>0</v>
      </c>
      <c r="AI449" s="618">
        <f>IF(AI$12=TRUE,(($H449*LIQUIDACION!$L$1047)*LIQUIDACION!$D$1045/IF(AND(LIQUIDACION!$D$1044&gt;LIQUIDACION!$B$1046,LIQUIDACION!$B$1046&gt;LIQUIDACION!$D$1043),366,365)),0)</f>
        <v>0</v>
      </c>
      <c r="AJ449" s="618">
        <f>IF(AJ$12=TRUE,(($I449*LIQUIDACION!$L$1047)*LIQUIDACION!$D$1045/IF(AND(LIQUIDACION!$D$1044&gt;LIQUIDACION!$B$1046,LIQUIDACION!$B$1046&gt;LIQUIDACION!$D$1043),366,365)),0)</f>
        <v>0</v>
      </c>
      <c r="AK449" s="618">
        <f>IF(AK$12=TRUE,(($J449*LIQUIDACION!$L$1047)*LIQUIDACION!$D$1045/IF(AND(LIQUIDACION!$D$1044&gt;LIQUIDACION!$B$1046,LIQUIDACION!$B$1046&gt;LIQUIDACION!$D$1043),366,365)),0)</f>
        <v>0</v>
      </c>
      <c r="AL449" s="618">
        <f>IF(AL$12=TRUE,(($K449*LIQUIDACION!$L$1047)*LIQUIDACION!$D$1045/IF(AND(LIQUIDACION!$D$1044&gt;LIQUIDACION!$B$1046,LIQUIDACION!$B$1046&gt;LIQUIDACION!$D$1043),366,365)),0)</f>
        <v>0</v>
      </c>
      <c r="AM449" s="618">
        <f>IF(AM$12=TRUE,(($L449*LIQUIDACION!$L$1047)*LIQUIDACION!$D$1045/IF(AND(LIQUIDACION!$D$1044&gt;LIQUIDACION!$B$1046,LIQUIDACION!$B$1046&gt;LIQUIDACION!$D$1043),366,365)),0)</f>
        <v>0</v>
      </c>
      <c r="AN449" s="618">
        <f>IF(AN$12=TRUE,(($M449*LIQUIDACION!$L$1047)*LIQUIDACION!$D$1045/IF(AND(LIQUIDACION!$D$1044&gt;LIQUIDACION!$B$1046,LIQUIDACION!$B$1046&gt;LIQUIDACION!$D$1043),366,365)),0)</f>
        <v>0</v>
      </c>
      <c r="AO449" s="618">
        <f>IF(AO$12=TRUE,(($N449*LIQUIDACION!$L$1047)*LIQUIDACION!$D$1045/IF(AND(LIQUIDACION!$D$1044&gt;LIQUIDACION!$B$1046,LIQUIDACION!$B$1046&gt;LIQUIDACION!$D$1043),366,365)),0)</f>
        <v>0</v>
      </c>
      <c r="AP449" s="618">
        <f>IF(AP$12=TRUE,(($O449*LIQUIDACION!$L$1047)*LIQUIDACION!$D$1045/IF(AND(LIQUIDACION!$D$1044&gt;LIQUIDACION!$B$1046,LIQUIDACION!$B$1046&gt;LIQUIDACION!$D$1043),366,365)),0)</f>
        <v>0</v>
      </c>
      <c r="AQ449" s="618">
        <f>IF(AQ$12=TRUE,(($P449*LIQUIDACION!$L$1047)*LIQUIDACION!$D$1045/IF(AND(LIQUIDACION!$D$1044&gt;LIQUIDACION!$B$1046,LIQUIDACION!$B$1046&gt;LIQUIDACION!$D$1043),366,365)),0)</f>
        <v>0</v>
      </c>
      <c r="AR449" s="618">
        <f>IF(AR$12=TRUE,(($Q449*LIQUIDACION!$L$1047)*LIQUIDACION!$D$1045/IF(AND(LIQUIDACION!$D$1044&gt;LIQUIDACION!$B$1046,LIQUIDACION!$B$1046&gt;LIQUIDACION!$D$1043),366,365)),0)</f>
        <v>0</v>
      </c>
      <c r="AS449" s="618">
        <f>IF(AS$12=TRUE,(($R449*LIQUIDACION!$L$1047)*LIQUIDACION!$D$1045/IF(AND(LIQUIDACION!$D$1044&gt;LIQUIDACION!$B$1046,LIQUIDACION!$B$1046&gt;LIQUIDACION!$D$1043),366,365)),0)</f>
        <v>0</v>
      </c>
      <c r="AT449" s="618">
        <f>IF(AT$12=TRUE,(($S449*LIQUIDACION!$L$1047)*LIQUIDACION!$D$1045/IF(AND(LIQUIDACION!$D$1044&gt;LIQUIDACION!$B$1046,LIQUIDACION!$B$1046&gt;LIQUIDACION!$D$1043),366,365)),0)</f>
        <v>0</v>
      </c>
      <c r="AU449" s="618">
        <f>IF(AU$12=TRUE,(($T449*LIQUIDACION!$L$1047)*LIQUIDACION!$D$1045/IF(AND(LIQUIDACION!$D$1044&gt;LIQUIDACION!$B$1046,LIQUIDACION!$B$1046&gt;LIQUIDACION!$D$1043),366,365)),0)</f>
        <v>0</v>
      </c>
      <c r="AV449" s="618">
        <f>IF(AV$12=TRUE,(($U449*LIQUIDACION!$L$1047)*LIQUIDACION!$D$1045/IF(AND(LIQUIDACION!$D$1044&gt;LIQUIDACION!$B$1046,LIQUIDACION!$B$1046&gt;LIQUIDACION!$D$1043),366,365)),0)</f>
        <v>0</v>
      </c>
      <c r="AW449" s="618">
        <f>IF(AW$12=TRUE,(($V449*LIQUIDACION!$L$1047)*LIQUIDACION!$D$1045/IF(AND(LIQUIDACION!$D$1044&gt;LIQUIDACION!$B$1046,LIQUIDACION!$B$1046&gt;LIQUIDACION!$D$1043),366,365)),0)</f>
        <v>0</v>
      </c>
      <c r="AX449" s="618">
        <f>IF(AX$12=TRUE,(($W449*LIQUIDACION!$L$1047)*LIQUIDACION!$D$1045/IF(AND(LIQUIDACION!$D$1044&gt;LIQUIDACION!$B$1046,LIQUIDACION!$B$1046&gt;LIQUIDACION!$D$1043),366,365)),0)</f>
        <v>0</v>
      </c>
    </row>
    <row r="450" spans="2:50" x14ac:dyDescent="0.25">
      <c r="B450" s="123">
        <v>438</v>
      </c>
      <c r="C450" s="125"/>
      <c r="D450" s="170"/>
      <c r="E450" s="170"/>
      <c r="F450" s="170"/>
      <c r="G450" s="170">
        <f t="shared" si="29"/>
        <v>0</v>
      </c>
      <c r="H450" s="170">
        <f t="shared" si="30"/>
        <v>0</v>
      </c>
      <c r="I450" s="170"/>
      <c r="J450" s="170"/>
      <c r="K450" s="170"/>
      <c r="L450" s="170"/>
      <c r="M450" s="170"/>
      <c r="N450" s="170"/>
      <c r="O450" s="170"/>
      <c r="P450" s="170"/>
      <c r="Q450" s="170"/>
      <c r="R450" s="170"/>
      <c r="S450" s="170"/>
      <c r="T450" s="170"/>
      <c r="U450" s="170"/>
      <c r="V450" s="170"/>
      <c r="W450" s="170"/>
      <c r="X450" s="170"/>
      <c r="Y450" s="170"/>
      <c r="Z450" s="170"/>
      <c r="AA450" s="170"/>
      <c r="AB450" s="415">
        <f t="shared" si="31"/>
        <v>0</v>
      </c>
      <c r="AC450" s="415">
        <f t="shared" si="32"/>
        <v>0</v>
      </c>
      <c r="AE450" s="618">
        <f>IF(AE$12=TRUE,(($D450*LIQUIDACION!$L$1046)*LIQUIDACION!$D$1045/IF(AND(LIQUIDACION!$D$1044&gt;LIQUIDACION!$B$1046,LIQUIDACION!$B$1046&gt;LIQUIDACION!$D$1043),366,365)),0)</f>
        <v>0</v>
      </c>
      <c r="AF450" s="618">
        <f>IF(AF$12=TRUE,(($E450*LIQUIDACION!$L$1046)*LIQUIDACION!$D$1045/IF(AND(LIQUIDACION!$D$1044&gt;LIQUIDACION!$B$1046,LIQUIDACION!$B$1046&gt;LIQUIDACION!$D$1043),366,365)),0)</f>
        <v>0</v>
      </c>
      <c r="AG450" s="618">
        <f>IF(AG$12=TRUE,(($F450*LIQUIDACION!$L$1046)*LIQUIDACION!$D$1045/IF(AND(LIQUIDACION!$D$1044&gt;LIQUIDACION!$B$1046,LIQUIDACION!$B$1046&gt;LIQUIDACION!$D$1043),366,365)),0)</f>
        <v>0</v>
      </c>
      <c r="AH450" s="618">
        <f>IF(AH$12=TRUE,(($G450*LIQUIDACION!$L$1046)*LIQUIDACION!$D$1045/IF(AND(LIQUIDACION!$D$1044&gt;LIQUIDACION!$B$1046,LIQUIDACION!$B$1046&gt;LIQUIDACION!$D$1043),366,365)),0)</f>
        <v>0</v>
      </c>
      <c r="AI450" s="618">
        <f>IF(AI$12=TRUE,(($H450*LIQUIDACION!$L$1047)*LIQUIDACION!$D$1045/IF(AND(LIQUIDACION!$D$1044&gt;LIQUIDACION!$B$1046,LIQUIDACION!$B$1046&gt;LIQUIDACION!$D$1043),366,365)),0)</f>
        <v>0</v>
      </c>
      <c r="AJ450" s="618">
        <f>IF(AJ$12=TRUE,(($I450*LIQUIDACION!$L$1047)*LIQUIDACION!$D$1045/IF(AND(LIQUIDACION!$D$1044&gt;LIQUIDACION!$B$1046,LIQUIDACION!$B$1046&gt;LIQUIDACION!$D$1043),366,365)),0)</f>
        <v>0</v>
      </c>
      <c r="AK450" s="618">
        <f>IF(AK$12=TRUE,(($J450*LIQUIDACION!$L$1047)*LIQUIDACION!$D$1045/IF(AND(LIQUIDACION!$D$1044&gt;LIQUIDACION!$B$1046,LIQUIDACION!$B$1046&gt;LIQUIDACION!$D$1043),366,365)),0)</f>
        <v>0</v>
      </c>
      <c r="AL450" s="618">
        <f>IF(AL$12=TRUE,(($K450*LIQUIDACION!$L$1047)*LIQUIDACION!$D$1045/IF(AND(LIQUIDACION!$D$1044&gt;LIQUIDACION!$B$1046,LIQUIDACION!$B$1046&gt;LIQUIDACION!$D$1043),366,365)),0)</f>
        <v>0</v>
      </c>
      <c r="AM450" s="618">
        <f>IF(AM$12=TRUE,(($L450*LIQUIDACION!$L$1047)*LIQUIDACION!$D$1045/IF(AND(LIQUIDACION!$D$1044&gt;LIQUIDACION!$B$1046,LIQUIDACION!$B$1046&gt;LIQUIDACION!$D$1043),366,365)),0)</f>
        <v>0</v>
      </c>
      <c r="AN450" s="618">
        <f>IF(AN$12=TRUE,(($M450*LIQUIDACION!$L$1047)*LIQUIDACION!$D$1045/IF(AND(LIQUIDACION!$D$1044&gt;LIQUIDACION!$B$1046,LIQUIDACION!$B$1046&gt;LIQUIDACION!$D$1043),366,365)),0)</f>
        <v>0</v>
      </c>
      <c r="AO450" s="618">
        <f>IF(AO$12=TRUE,(($N450*LIQUIDACION!$L$1047)*LIQUIDACION!$D$1045/IF(AND(LIQUIDACION!$D$1044&gt;LIQUIDACION!$B$1046,LIQUIDACION!$B$1046&gt;LIQUIDACION!$D$1043),366,365)),0)</f>
        <v>0</v>
      </c>
      <c r="AP450" s="618">
        <f>IF(AP$12=TRUE,(($O450*LIQUIDACION!$L$1047)*LIQUIDACION!$D$1045/IF(AND(LIQUIDACION!$D$1044&gt;LIQUIDACION!$B$1046,LIQUIDACION!$B$1046&gt;LIQUIDACION!$D$1043),366,365)),0)</f>
        <v>0</v>
      </c>
      <c r="AQ450" s="618">
        <f>IF(AQ$12=TRUE,(($P450*LIQUIDACION!$L$1047)*LIQUIDACION!$D$1045/IF(AND(LIQUIDACION!$D$1044&gt;LIQUIDACION!$B$1046,LIQUIDACION!$B$1046&gt;LIQUIDACION!$D$1043),366,365)),0)</f>
        <v>0</v>
      </c>
      <c r="AR450" s="618">
        <f>IF(AR$12=TRUE,(($Q450*LIQUIDACION!$L$1047)*LIQUIDACION!$D$1045/IF(AND(LIQUIDACION!$D$1044&gt;LIQUIDACION!$B$1046,LIQUIDACION!$B$1046&gt;LIQUIDACION!$D$1043),366,365)),0)</f>
        <v>0</v>
      </c>
      <c r="AS450" s="618">
        <f>IF(AS$12=TRUE,(($R450*LIQUIDACION!$L$1047)*LIQUIDACION!$D$1045/IF(AND(LIQUIDACION!$D$1044&gt;LIQUIDACION!$B$1046,LIQUIDACION!$B$1046&gt;LIQUIDACION!$D$1043),366,365)),0)</f>
        <v>0</v>
      </c>
      <c r="AT450" s="618">
        <f>IF(AT$12=TRUE,(($S450*LIQUIDACION!$L$1047)*LIQUIDACION!$D$1045/IF(AND(LIQUIDACION!$D$1044&gt;LIQUIDACION!$B$1046,LIQUIDACION!$B$1046&gt;LIQUIDACION!$D$1043),366,365)),0)</f>
        <v>0</v>
      </c>
      <c r="AU450" s="618">
        <f>IF(AU$12=TRUE,(($T450*LIQUIDACION!$L$1047)*LIQUIDACION!$D$1045/IF(AND(LIQUIDACION!$D$1044&gt;LIQUIDACION!$B$1046,LIQUIDACION!$B$1046&gt;LIQUIDACION!$D$1043),366,365)),0)</f>
        <v>0</v>
      </c>
      <c r="AV450" s="618">
        <f>IF(AV$12=TRUE,(($U450*LIQUIDACION!$L$1047)*LIQUIDACION!$D$1045/IF(AND(LIQUIDACION!$D$1044&gt;LIQUIDACION!$B$1046,LIQUIDACION!$B$1046&gt;LIQUIDACION!$D$1043),366,365)),0)</f>
        <v>0</v>
      </c>
      <c r="AW450" s="618">
        <f>IF(AW$12=TRUE,(($V450*LIQUIDACION!$L$1047)*LIQUIDACION!$D$1045/IF(AND(LIQUIDACION!$D$1044&gt;LIQUIDACION!$B$1046,LIQUIDACION!$B$1046&gt;LIQUIDACION!$D$1043),366,365)),0)</f>
        <v>0</v>
      </c>
      <c r="AX450" s="618">
        <f>IF(AX$12=TRUE,(($W450*LIQUIDACION!$L$1047)*LIQUIDACION!$D$1045/IF(AND(LIQUIDACION!$D$1044&gt;LIQUIDACION!$B$1046,LIQUIDACION!$B$1046&gt;LIQUIDACION!$D$1043),366,365)),0)</f>
        <v>0</v>
      </c>
    </row>
    <row r="451" spans="2:50" x14ac:dyDescent="0.25">
      <c r="B451" s="121">
        <v>439</v>
      </c>
      <c r="C451" s="125"/>
      <c r="D451" s="170"/>
      <c r="E451" s="170"/>
      <c r="F451" s="170"/>
      <c r="G451" s="170">
        <f t="shared" si="29"/>
        <v>0</v>
      </c>
      <c r="H451" s="170">
        <f t="shared" si="30"/>
        <v>0</v>
      </c>
      <c r="I451" s="170"/>
      <c r="J451" s="170"/>
      <c r="K451" s="170"/>
      <c r="L451" s="170"/>
      <c r="M451" s="170"/>
      <c r="N451" s="170"/>
      <c r="O451" s="170"/>
      <c r="P451" s="170"/>
      <c r="Q451" s="170"/>
      <c r="R451" s="170"/>
      <c r="S451" s="170"/>
      <c r="T451" s="170"/>
      <c r="U451" s="170"/>
      <c r="V451" s="170"/>
      <c r="W451" s="170"/>
      <c r="X451" s="170"/>
      <c r="Y451" s="170"/>
      <c r="Z451" s="170"/>
      <c r="AA451" s="170"/>
      <c r="AB451" s="415">
        <f t="shared" si="31"/>
        <v>0</v>
      </c>
      <c r="AC451" s="415">
        <f t="shared" si="32"/>
        <v>0</v>
      </c>
      <c r="AE451" s="618">
        <f>IF(AE$12=TRUE,(($D451*LIQUIDACION!$L$1046)*LIQUIDACION!$D$1045/IF(AND(LIQUIDACION!$D$1044&gt;LIQUIDACION!$B$1046,LIQUIDACION!$B$1046&gt;LIQUIDACION!$D$1043),366,365)),0)</f>
        <v>0</v>
      </c>
      <c r="AF451" s="618">
        <f>IF(AF$12=TRUE,(($E451*LIQUIDACION!$L$1046)*LIQUIDACION!$D$1045/IF(AND(LIQUIDACION!$D$1044&gt;LIQUIDACION!$B$1046,LIQUIDACION!$B$1046&gt;LIQUIDACION!$D$1043),366,365)),0)</f>
        <v>0</v>
      </c>
      <c r="AG451" s="618">
        <f>IF(AG$12=TRUE,(($F451*LIQUIDACION!$L$1046)*LIQUIDACION!$D$1045/IF(AND(LIQUIDACION!$D$1044&gt;LIQUIDACION!$B$1046,LIQUIDACION!$B$1046&gt;LIQUIDACION!$D$1043),366,365)),0)</f>
        <v>0</v>
      </c>
      <c r="AH451" s="618">
        <f>IF(AH$12=TRUE,(($G451*LIQUIDACION!$L$1046)*LIQUIDACION!$D$1045/IF(AND(LIQUIDACION!$D$1044&gt;LIQUIDACION!$B$1046,LIQUIDACION!$B$1046&gt;LIQUIDACION!$D$1043),366,365)),0)</f>
        <v>0</v>
      </c>
      <c r="AI451" s="618">
        <f>IF(AI$12=TRUE,(($H451*LIQUIDACION!$L$1047)*LIQUIDACION!$D$1045/IF(AND(LIQUIDACION!$D$1044&gt;LIQUIDACION!$B$1046,LIQUIDACION!$B$1046&gt;LIQUIDACION!$D$1043),366,365)),0)</f>
        <v>0</v>
      </c>
      <c r="AJ451" s="618">
        <f>IF(AJ$12=TRUE,(($I451*LIQUIDACION!$L$1047)*LIQUIDACION!$D$1045/IF(AND(LIQUIDACION!$D$1044&gt;LIQUIDACION!$B$1046,LIQUIDACION!$B$1046&gt;LIQUIDACION!$D$1043),366,365)),0)</f>
        <v>0</v>
      </c>
      <c r="AK451" s="618">
        <f>IF(AK$12=TRUE,(($J451*LIQUIDACION!$L$1047)*LIQUIDACION!$D$1045/IF(AND(LIQUIDACION!$D$1044&gt;LIQUIDACION!$B$1046,LIQUIDACION!$B$1046&gt;LIQUIDACION!$D$1043),366,365)),0)</f>
        <v>0</v>
      </c>
      <c r="AL451" s="618">
        <f>IF(AL$12=TRUE,(($K451*LIQUIDACION!$L$1047)*LIQUIDACION!$D$1045/IF(AND(LIQUIDACION!$D$1044&gt;LIQUIDACION!$B$1046,LIQUIDACION!$B$1046&gt;LIQUIDACION!$D$1043),366,365)),0)</f>
        <v>0</v>
      </c>
      <c r="AM451" s="618">
        <f>IF(AM$12=TRUE,(($L451*LIQUIDACION!$L$1047)*LIQUIDACION!$D$1045/IF(AND(LIQUIDACION!$D$1044&gt;LIQUIDACION!$B$1046,LIQUIDACION!$B$1046&gt;LIQUIDACION!$D$1043),366,365)),0)</f>
        <v>0</v>
      </c>
      <c r="AN451" s="618">
        <f>IF(AN$12=TRUE,(($M451*LIQUIDACION!$L$1047)*LIQUIDACION!$D$1045/IF(AND(LIQUIDACION!$D$1044&gt;LIQUIDACION!$B$1046,LIQUIDACION!$B$1046&gt;LIQUIDACION!$D$1043),366,365)),0)</f>
        <v>0</v>
      </c>
      <c r="AO451" s="618">
        <f>IF(AO$12=TRUE,(($N451*LIQUIDACION!$L$1047)*LIQUIDACION!$D$1045/IF(AND(LIQUIDACION!$D$1044&gt;LIQUIDACION!$B$1046,LIQUIDACION!$B$1046&gt;LIQUIDACION!$D$1043),366,365)),0)</f>
        <v>0</v>
      </c>
      <c r="AP451" s="618">
        <f>IF(AP$12=TRUE,(($O451*LIQUIDACION!$L$1047)*LIQUIDACION!$D$1045/IF(AND(LIQUIDACION!$D$1044&gt;LIQUIDACION!$B$1046,LIQUIDACION!$B$1046&gt;LIQUIDACION!$D$1043),366,365)),0)</f>
        <v>0</v>
      </c>
      <c r="AQ451" s="618">
        <f>IF(AQ$12=TRUE,(($P451*LIQUIDACION!$L$1047)*LIQUIDACION!$D$1045/IF(AND(LIQUIDACION!$D$1044&gt;LIQUIDACION!$B$1046,LIQUIDACION!$B$1046&gt;LIQUIDACION!$D$1043),366,365)),0)</f>
        <v>0</v>
      </c>
      <c r="AR451" s="618">
        <f>IF(AR$12=TRUE,(($Q451*LIQUIDACION!$L$1047)*LIQUIDACION!$D$1045/IF(AND(LIQUIDACION!$D$1044&gt;LIQUIDACION!$B$1046,LIQUIDACION!$B$1046&gt;LIQUIDACION!$D$1043),366,365)),0)</f>
        <v>0</v>
      </c>
      <c r="AS451" s="618">
        <f>IF(AS$12=TRUE,(($R451*LIQUIDACION!$L$1047)*LIQUIDACION!$D$1045/IF(AND(LIQUIDACION!$D$1044&gt;LIQUIDACION!$B$1046,LIQUIDACION!$B$1046&gt;LIQUIDACION!$D$1043),366,365)),0)</f>
        <v>0</v>
      </c>
      <c r="AT451" s="618">
        <f>IF(AT$12=TRUE,(($S451*LIQUIDACION!$L$1047)*LIQUIDACION!$D$1045/IF(AND(LIQUIDACION!$D$1044&gt;LIQUIDACION!$B$1046,LIQUIDACION!$B$1046&gt;LIQUIDACION!$D$1043),366,365)),0)</f>
        <v>0</v>
      </c>
      <c r="AU451" s="618">
        <f>IF(AU$12=TRUE,(($T451*LIQUIDACION!$L$1047)*LIQUIDACION!$D$1045/IF(AND(LIQUIDACION!$D$1044&gt;LIQUIDACION!$B$1046,LIQUIDACION!$B$1046&gt;LIQUIDACION!$D$1043),366,365)),0)</f>
        <v>0</v>
      </c>
      <c r="AV451" s="618">
        <f>IF(AV$12=TRUE,(($U451*LIQUIDACION!$L$1047)*LIQUIDACION!$D$1045/IF(AND(LIQUIDACION!$D$1044&gt;LIQUIDACION!$B$1046,LIQUIDACION!$B$1046&gt;LIQUIDACION!$D$1043),366,365)),0)</f>
        <v>0</v>
      </c>
      <c r="AW451" s="618">
        <f>IF(AW$12=TRUE,(($V451*LIQUIDACION!$L$1047)*LIQUIDACION!$D$1045/IF(AND(LIQUIDACION!$D$1044&gt;LIQUIDACION!$B$1046,LIQUIDACION!$B$1046&gt;LIQUIDACION!$D$1043),366,365)),0)</f>
        <v>0</v>
      </c>
      <c r="AX451" s="618">
        <f>IF(AX$12=TRUE,(($W451*LIQUIDACION!$L$1047)*LIQUIDACION!$D$1045/IF(AND(LIQUIDACION!$D$1044&gt;LIQUIDACION!$B$1046,LIQUIDACION!$B$1046&gt;LIQUIDACION!$D$1043),366,365)),0)</f>
        <v>0</v>
      </c>
    </row>
    <row r="452" spans="2:50" x14ac:dyDescent="0.25">
      <c r="B452" s="123">
        <v>440</v>
      </c>
      <c r="C452" s="125"/>
      <c r="D452" s="170"/>
      <c r="E452" s="170"/>
      <c r="F452" s="170"/>
      <c r="G452" s="170">
        <f t="shared" si="29"/>
        <v>0</v>
      </c>
      <c r="H452" s="170">
        <f t="shared" si="30"/>
        <v>0</v>
      </c>
      <c r="I452" s="170"/>
      <c r="J452" s="170"/>
      <c r="K452" s="170"/>
      <c r="L452" s="170"/>
      <c r="M452" s="170"/>
      <c r="N452" s="170"/>
      <c r="O452" s="170"/>
      <c r="P452" s="170"/>
      <c r="Q452" s="170"/>
      <c r="R452" s="170"/>
      <c r="S452" s="170"/>
      <c r="T452" s="170"/>
      <c r="U452" s="170"/>
      <c r="V452" s="170"/>
      <c r="W452" s="170"/>
      <c r="X452" s="170"/>
      <c r="Y452" s="170"/>
      <c r="Z452" s="170"/>
      <c r="AA452" s="170"/>
      <c r="AB452" s="415">
        <f t="shared" si="31"/>
        <v>0</v>
      </c>
      <c r="AC452" s="415">
        <f t="shared" si="32"/>
        <v>0</v>
      </c>
      <c r="AE452" s="618">
        <f>IF(AE$12=TRUE,(($D452*LIQUIDACION!$L$1046)*LIQUIDACION!$D$1045/IF(AND(LIQUIDACION!$D$1044&gt;LIQUIDACION!$B$1046,LIQUIDACION!$B$1046&gt;LIQUIDACION!$D$1043),366,365)),0)</f>
        <v>0</v>
      </c>
      <c r="AF452" s="618">
        <f>IF(AF$12=TRUE,(($E452*LIQUIDACION!$L$1046)*LIQUIDACION!$D$1045/IF(AND(LIQUIDACION!$D$1044&gt;LIQUIDACION!$B$1046,LIQUIDACION!$B$1046&gt;LIQUIDACION!$D$1043),366,365)),0)</f>
        <v>0</v>
      </c>
      <c r="AG452" s="618">
        <f>IF(AG$12=TRUE,(($F452*LIQUIDACION!$L$1046)*LIQUIDACION!$D$1045/IF(AND(LIQUIDACION!$D$1044&gt;LIQUIDACION!$B$1046,LIQUIDACION!$B$1046&gt;LIQUIDACION!$D$1043),366,365)),0)</f>
        <v>0</v>
      </c>
      <c r="AH452" s="618">
        <f>IF(AH$12=TRUE,(($G452*LIQUIDACION!$L$1046)*LIQUIDACION!$D$1045/IF(AND(LIQUIDACION!$D$1044&gt;LIQUIDACION!$B$1046,LIQUIDACION!$B$1046&gt;LIQUIDACION!$D$1043),366,365)),0)</f>
        <v>0</v>
      </c>
      <c r="AI452" s="618">
        <f>IF(AI$12=TRUE,(($H452*LIQUIDACION!$L$1047)*LIQUIDACION!$D$1045/IF(AND(LIQUIDACION!$D$1044&gt;LIQUIDACION!$B$1046,LIQUIDACION!$B$1046&gt;LIQUIDACION!$D$1043),366,365)),0)</f>
        <v>0</v>
      </c>
      <c r="AJ452" s="618">
        <f>IF(AJ$12=TRUE,(($I452*LIQUIDACION!$L$1047)*LIQUIDACION!$D$1045/IF(AND(LIQUIDACION!$D$1044&gt;LIQUIDACION!$B$1046,LIQUIDACION!$B$1046&gt;LIQUIDACION!$D$1043),366,365)),0)</f>
        <v>0</v>
      </c>
      <c r="AK452" s="618">
        <f>IF(AK$12=TRUE,(($J452*LIQUIDACION!$L$1047)*LIQUIDACION!$D$1045/IF(AND(LIQUIDACION!$D$1044&gt;LIQUIDACION!$B$1046,LIQUIDACION!$B$1046&gt;LIQUIDACION!$D$1043),366,365)),0)</f>
        <v>0</v>
      </c>
      <c r="AL452" s="618">
        <f>IF(AL$12=TRUE,(($K452*LIQUIDACION!$L$1047)*LIQUIDACION!$D$1045/IF(AND(LIQUIDACION!$D$1044&gt;LIQUIDACION!$B$1046,LIQUIDACION!$B$1046&gt;LIQUIDACION!$D$1043),366,365)),0)</f>
        <v>0</v>
      </c>
      <c r="AM452" s="618">
        <f>IF(AM$12=TRUE,(($L452*LIQUIDACION!$L$1047)*LIQUIDACION!$D$1045/IF(AND(LIQUIDACION!$D$1044&gt;LIQUIDACION!$B$1046,LIQUIDACION!$B$1046&gt;LIQUIDACION!$D$1043),366,365)),0)</f>
        <v>0</v>
      </c>
      <c r="AN452" s="618">
        <f>IF(AN$12=TRUE,(($M452*LIQUIDACION!$L$1047)*LIQUIDACION!$D$1045/IF(AND(LIQUIDACION!$D$1044&gt;LIQUIDACION!$B$1046,LIQUIDACION!$B$1046&gt;LIQUIDACION!$D$1043),366,365)),0)</f>
        <v>0</v>
      </c>
      <c r="AO452" s="618">
        <f>IF(AO$12=TRUE,(($N452*LIQUIDACION!$L$1047)*LIQUIDACION!$D$1045/IF(AND(LIQUIDACION!$D$1044&gt;LIQUIDACION!$B$1046,LIQUIDACION!$B$1046&gt;LIQUIDACION!$D$1043),366,365)),0)</f>
        <v>0</v>
      </c>
      <c r="AP452" s="618">
        <f>IF(AP$12=TRUE,(($O452*LIQUIDACION!$L$1047)*LIQUIDACION!$D$1045/IF(AND(LIQUIDACION!$D$1044&gt;LIQUIDACION!$B$1046,LIQUIDACION!$B$1046&gt;LIQUIDACION!$D$1043),366,365)),0)</f>
        <v>0</v>
      </c>
      <c r="AQ452" s="618">
        <f>IF(AQ$12=TRUE,(($P452*LIQUIDACION!$L$1047)*LIQUIDACION!$D$1045/IF(AND(LIQUIDACION!$D$1044&gt;LIQUIDACION!$B$1046,LIQUIDACION!$B$1046&gt;LIQUIDACION!$D$1043),366,365)),0)</f>
        <v>0</v>
      </c>
      <c r="AR452" s="618">
        <f>IF(AR$12=TRUE,(($Q452*LIQUIDACION!$L$1047)*LIQUIDACION!$D$1045/IF(AND(LIQUIDACION!$D$1044&gt;LIQUIDACION!$B$1046,LIQUIDACION!$B$1046&gt;LIQUIDACION!$D$1043),366,365)),0)</f>
        <v>0</v>
      </c>
      <c r="AS452" s="618">
        <f>IF(AS$12=TRUE,(($R452*LIQUIDACION!$L$1047)*LIQUIDACION!$D$1045/IF(AND(LIQUIDACION!$D$1044&gt;LIQUIDACION!$B$1046,LIQUIDACION!$B$1046&gt;LIQUIDACION!$D$1043),366,365)),0)</f>
        <v>0</v>
      </c>
      <c r="AT452" s="618">
        <f>IF(AT$12=TRUE,(($S452*LIQUIDACION!$L$1047)*LIQUIDACION!$D$1045/IF(AND(LIQUIDACION!$D$1044&gt;LIQUIDACION!$B$1046,LIQUIDACION!$B$1046&gt;LIQUIDACION!$D$1043),366,365)),0)</f>
        <v>0</v>
      </c>
      <c r="AU452" s="618">
        <f>IF(AU$12=TRUE,(($T452*LIQUIDACION!$L$1047)*LIQUIDACION!$D$1045/IF(AND(LIQUIDACION!$D$1044&gt;LIQUIDACION!$B$1046,LIQUIDACION!$B$1046&gt;LIQUIDACION!$D$1043),366,365)),0)</f>
        <v>0</v>
      </c>
      <c r="AV452" s="618">
        <f>IF(AV$12=TRUE,(($U452*LIQUIDACION!$L$1047)*LIQUIDACION!$D$1045/IF(AND(LIQUIDACION!$D$1044&gt;LIQUIDACION!$B$1046,LIQUIDACION!$B$1046&gt;LIQUIDACION!$D$1043),366,365)),0)</f>
        <v>0</v>
      </c>
      <c r="AW452" s="618">
        <f>IF(AW$12=TRUE,(($V452*LIQUIDACION!$L$1047)*LIQUIDACION!$D$1045/IF(AND(LIQUIDACION!$D$1044&gt;LIQUIDACION!$B$1046,LIQUIDACION!$B$1046&gt;LIQUIDACION!$D$1043),366,365)),0)</f>
        <v>0</v>
      </c>
      <c r="AX452" s="618">
        <f>IF(AX$12=TRUE,(($W452*LIQUIDACION!$L$1047)*LIQUIDACION!$D$1045/IF(AND(LIQUIDACION!$D$1044&gt;LIQUIDACION!$B$1046,LIQUIDACION!$B$1046&gt;LIQUIDACION!$D$1043),366,365)),0)</f>
        <v>0</v>
      </c>
    </row>
    <row r="453" spans="2:50" x14ac:dyDescent="0.25">
      <c r="B453" s="121">
        <v>441</v>
      </c>
      <c r="C453" s="125"/>
      <c r="D453" s="170"/>
      <c r="E453" s="170"/>
      <c r="F453" s="170"/>
      <c r="G453" s="170">
        <f t="shared" si="29"/>
        <v>0</v>
      </c>
      <c r="H453" s="170">
        <f t="shared" si="30"/>
        <v>0</v>
      </c>
      <c r="I453" s="170"/>
      <c r="J453" s="170"/>
      <c r="K453" s="170"/>
      <c r="L453" s="170"/>
      <c r="M453" s="170"/>
      <c r="N453" s="170"/>
      <c r="O453" s="170"/>
      <c r="P453" s="170"/>
      <c r="Q453" s="170"/>
      <c r="R453" s="170"/>
      <c r="S453" s="170"/>
      <c r="T453" s="170"/>
      <c r="U453" s="170"/>
      <c r="V453" s="170"/>
      <c r="W453" s="170"/>
      <c r="X453" s="170"/>
      <c r="Y453" s="170"/>
      <c r="Z453" s="170"/>
      <c r="AA453" s="170"/>
      <c r="AB453" s="415">
        <f t="shared" si="31"/>
        <v>0</v>
      </c>
      <c r="AC453" s="415">
        <f t="shared" si="32"/>
        <v>0</v>
      </c>
      <c r="AE453" s="618">
        <f>IF(AE$12=TRUE,(($D453*LIQUIDACION!$L$1046)*LIQUIDACION!$D$1045/IF(AND(LIQUIDACION!$D$1044&gt;LIQUIDACION!$B$1046,LIQUIDACION!$B$1046&gt;LIQUIDACION!$D$1043),366,365)),0)</f>
        <v>0</v>
      </c>
      <c r="AF453" s="618">
        <f>IF(AF$12=TRUE,(($E453*LIQUIDACION!$L$1046)*LIQUIDACION!$D$1045/IF(AND(LIQUIDACION!$D$1044&gt;LIQUIDACION!$B$1046,LIQUIDACION!$B$1046&gt;LIQUIDACION!$D$1043),366,365)),0)</f>
        <v>0</v>
      </c>
      <c r="AG453" s="618">
        <f>IF(AG$12=TRUE,(($F453*LIQUIDACION!$L$1046)*LIQUIDACION!$D$1045/IF(AND(LIQUIDACION!$D$1044&gt;LIQUIDACION!$B$1046,LIQUIDACION!$B$1046&gt;LIQUIDACION!$D$1043),366,365)),0)</f>
        <v>0</v>
      </c>
      <c r="AH453" s="618">
        <f>IF(AH$12=TRUE,(($G453*LIQUIDACION!$L$1046)*LIQUIDACION!$D$1045/IF(AND(LIQUIDACION!$D$1044&gt;LIQUIDACION!$B$1046,LIQUIDACION!$B$1046&gt;LIQUIDACION!$D$1043),366,365)),0)</f>
        <v>0</v>
      </c>
      <c r="AI453" s="618">
        <f>IF(AI$12=TRUE,(($H453*LIQUIDACION!$L$1047)*LIQUIDACION!$D$1045/IF(AND(LIQUIDACION!$D$1044&gt;LIQUIDACION!$B$1046,LIQUIDACION!$B$1046&gt;LIQUIDACION!$D$1043),366,365)),0)</f>
        <v>0</v>
      </c>
      <c r="AJ453" s="618">
        <f>IF(AJ$12=TRUE,(($I453*LIQUIDACION!$L$1047)*LIQUIDACION!$D$1045/IF(AND(LIQUIDACION!$D$1044&gt;LIQUIDACION!$B$1046,LIQUIDACION!$B$1046&gt;LIQUIDACION!$D$1043),366,365)),0)</f>
        <v>0</v>
      </c>
      <c r="AK453" s="618">
        <f>IF(AK$12=TRUE,(($J453*LIQUIDACION!$L$1047)*LIQUIDACION!$D$1045/IF(AND(LIQUIDACION!$D$1044&gt;LIQUIDACION!$B$1046,LIQUIDACION!$B$1046&gt;LIQUIDACION!$D$1043),366,365)),0)</f>
        <v>0</v>
      </c>
      <c r="AL453" s="618">
        <f>IF(AL$12=TRUE,(($K453*LIQUIDACION!$L$1047)*LIQUIDACION!$D$1045/IF(AND(LIQUIDACION!$D$1044&gt;LIQUIDACION!$B$1046,LIQUIDACION!$B$1046&gt;LIQUIDACION!$D$1043),366,365)),0)</f>
        <v>0</v>
      </c>
      <c r="AM453" s="618">
        <f>IF(AM$12=TRUE,(($L453*LIQUIDACION!$L$1047)*LIQUIDACION!$D$1045/IF(AND(LIQUIDACION!$D$1044&gt;LIQUIDACION!$B$1046,LIQUIDACION!$B$1046&gt;LIQUIDACION!$D$1043),366,365)),0)</f>
        <v>0</v>
      </c>
      <c r="AN453" s="618">
        <f>IF(AN$12=TRUE,(($M453*LIQUIDACION!$L$1047)*LIQUIDACION!$D$1045/IF(AND(LIQUIDACION!$D$1044&gt;LIQUIDACION!$B$1046,LIQUIDACION!$B$1046&gt;LIQUIDACION!$D$1043),366,365)),0)</f>
        <v>0</v>
      </c>
      <c r="AO453" s="618">
        <f>IF(AO$12=TRUE,(($N453*LIQUIDACION!$L$1047)*LIQUIDACION!$D$1045/IF(AND(LIQUIDACION!$D$1044&gt;LIQUIDACION!$B$1046,LIQUIDACION!$B$1046&gt;LIQUIDACION!$D$1043),366,365)),0)</f>
        <v>0</v>
      </c>
      <c r="AP453" s="618">
        <f>IF(AP$12=TRUE,(($O453*LIQUIDACION!$L$1047)*LIQUIDACION!$D$1045/IF(AND(LIQUIDACION!$D$1044&gt;LIQUIDACION!$B$1046,LIQUIDACION!$B$1046&gt;LIQUIDACION!$D$1043),366,365)),0)</f>
        <v>0</v>
      </c>
      <c r="AQ453" s="618">
        <f>IF(AQ$12=TRUE,(($P453*LIQUIDACION!$L$1047)*LIQUIDACION!$D$1045/IF(AND(LIQUIDACION!$D$1044&gt;LIQUIDACION!$B$1046,LIQUIDACION!$B$1046&gt;LIQUIDACION!$D$1043),366,365)),0)</f>
        <v>0</v>
      </c>
      <c r="AR453" s="618">
        <f>IF(AR$12=TRUE,(($Q453*LIQUIDACION!$L$1047)*LIQUIDACION!$D$1045/IF(AND(LIQUIDACION!$D$1044&gt;LIQUIDACION!$B$1046,LIQUIDACION!$B$1046&gt;LIQUIDACION!$D$1043),366,365)),0)</f>
        <v>0</v>
      </c>
      <c r="AS453" s="618">
        <f>IF(AS$12=TRUE,(($R453*LIQUIDACION!$L$1047)*LIQUIDACION!$D$1045/IF(AND(LIQUIDACION!$D$1044&gt;LIQUIDACION!$B$1046,LIQUIDACION!$B$1046&gt;LIQUIDACION!$D$1043),366,365)),0)</f>
        <v>0</v>
      </c>
      <c r="AT453" s="618">
        <f>IF(AT$12=TRUE,(($S453*LIQUIDACION!$L$1047)*LIQUIDACION!$D$1045/IF(AND(LIQUIDACION!$D$1044&gt;LIQUIDACION!$B$1046,LIQUIDACION!$B$1046&gt;LIQUIDACION!$D$1043),366,365)),0)</f>
        <v>0</v>
      </c>
      <c r="AU453" s="618">
        <f>IF(AU$12=TRUE,(($T453*LIQUIDACION!$L$1047)*LIQUIDACION!$D$1045/IF(AND(LIQUIDACION!$D$1044&gt;LIQUIDACION!$B$1046,LIQUIDACION!$B$1046&gt;LIQUIDACION!$D$1043),366,365)),0)</f>
        <v>0</v>
      </c>
      <c r="AV453" s="618">
        <f>IF(AV$12=TRUE,(($U453*LIQUIDACION!$L$1047)*LIQUIDACION!$D$1045/IF(AND(LIQUIDACION!$D$1044&gt;LIQUIDACION!$B$1046,LIQUIDACION!$B$1046&gt;LIQUIDACION!$D$1043),366,365)),0)</f>
        <v>0</v>
      </c>
      <c r="AW453" s="618">
        <f>IF(AW$12=TRUE,(($V453*LIQUIDACION!$L$1047)*LIQUIDACION!$D$1045/IF(AND(LIQUIDACION!$D$1044&gt;LIQUIDACION!$B$1046,LIQUIDACION!$B$1046&gt;LIQUIDACION!$D$1043),366,365)),0)</f>
        <v>0</v>
      </c>
      <c r="AX453" s="618">
        <f>IF(AX$12=TRUE,(($W453*LIQUIDACION!$L$1047)*LIQUIDACION!$D$1045/IF(AND(LIQUIDACION!$D$1044&gt;LIQUIDACION!$B$1046,LIQUIDACION!$B$1046&gt;LIQUIDACION!$D$1043),366,365)),0)</f>
        <v>0</v>
      </c>
    </row>
    <row r="454" spans="2:50" x14ac:dyDescent="0.25">
      <c r="B454" s="123">
        <v>442</v>
      </c>
      <c r="C454" s="125"/>
      <c r="D454" s="170"/>
      <c r="E454" s="170"/>
      <c r="F454" s="170"/>
      <c r="G454" s="170">
        <f t="shared" si="29"/>
        <v>0</v>
      </c>
      <c r="H454" s="170">
        <f t="shared" si="30"/>
        <v>0</v>
      </c>
      <c r="I454" s="170"/>
      <c r="J454" s="170"/>
      <c r="K454" s="170"/>
      <c r="L454" s="170"/>
      <c r="M454" s="170"/>
      <c r="N454" s="170"/>
      <c r="O454" s="170"/>
      <c r="P454" s="170"/>
      <c r="Q454" s="170"/>
      <c r="R454" s="170"/>
      <c r="S454" s="170"/>
      <c r="T454" s="170"/>
      <c r="U454" s="170"/>
      <c r="V454" s="170"/>
      <c r="W454" s="170"/>
      <c r="X454" s="170"/>
      <c r="Y454" s="170"/>
      <c r="Z454" s="170"/>
      <c r="AA454" s="170"/>
      <c r="AB454" s="415">
        <f t="shared" si="31"/>
        <v>0</v>
      </c>
      <c r="AC454" s="415">
        <f t="shared" si="32"/>
        <v>0</v>
      </c>
      <c r="AE454" s="618">
        <f>IF(AE$12=TRUE,(($D454*LIQUIDACION!$L$1046)*LIQUIDACION!$D$1045/IF(AND(LIQUIDACION!$D$1044&gt;LIQUIDACION!$B$1046,LIQUIDACION!$B$1046&gt;LIQUIDACION!$D$1043),366,365)),0)</f>
        <v>0</v>
      </c>
      <c r="AF454" s="618">
        <f>IF(AF$12=TRUE,(($E454*LIQUIDACION!$L$1046)*LIQUIDACION!$D$1045/IF(AND(LIQUIDACION!$D$1044&gt;LIQUIDACION!$B$1046,LIQUIDACION!$B$1046&gt;LIQUIDACION!$D$1043),366,365)),0)</f>
        <v>0</v>
      </c>
      <c r="AG454" s="618">
        <f>IF(AG$12=TRUE,(($F454*LIQUIDACION!$L$1046)*LIQUIDACION!$D$1045/IF(AND(LIQUIDACION!$D$1044&gt;LIQUIDACION!$B$1046,LIQUIDACION!$B$1046&gt;LIQUIDACION!$D$1043),366,365)),0)</f>
        <v>0</v>
      </c>
      <c r="AH454" s="618">
        <f>IF(AH$12=TRUE,(($G454*LIQUIDACION!$L$1046)*LIQUIDACION!$D$1045/IF(AND(LIQUIDACION!$D$1044&gt;LIQUIDACION!$B$1046,LIQUIDACION!$B$1046&gt;LIQUIDACION!$D$1043),366,365)),0)</f>
        <v>0</v>
      </c>
      <c r="AI454" s="618">
        <f>IF(AI$12=TRUE,(($H454*LIQUIDACION!$L$1047)*LIQUIDACION!$D$1045/IF(AND(LIQUIDACION!$D$1044&gt;LIQUIDACION!$B$1046,LIQUIDACION!$B$1046&gt;LIQUIDACION!$D$1043),366,365)),0)</f>
        <v>0</v>
      </c>
      <c r="AJ454" s="618">
        <f>IF(AJ$12=TRUE,(($I454*LIQUIDACION!$L$1047)*LIQUIDACION!$D$1045/IF(AND(LIQUIDACION!$D$1044&gt;LIQUIDACION!$B$1046,LIQUIDACION!$B$1046&gt;LIQUIDACION!$D$1043),366,365)),0)</f>
        <v>0</v>
      </c>
      <c r="AK454" s="618">
        <f>IF(AK$12=TRUE,(($J454*LIQUIDACION!$L$1047)*LIQUIDACION!$D$1045/IF(AND(LIQUIDACION!$D$1044&gt;LIQUIDACION!$B$1046,LIQUIDACION!$B$1046&gt;LIQUIDACION!$D$1043),366,365)),0)</f>
        <v>0</v>
      </c>
      <c r="AL454" s="618">
        <f>IF(AL$12=TRUE,(($K454*LIQUIDACION!$L$1047)*LIQUIDACION!$D$1045/IF(AND(LIQUIDACION!$D$1044&gt;LIQUIDACION!$B$1046,LIQUIDACION!$B$1046&gt;LIQUIDACION!$D$1043),366,365)),0)</f>
        <v>0</v>
      </c>
      <c r="AM454" s="618">
        <f>IF(AM$12=TRUE,(($L454*LIQUIDACION!$L$1047)*LIQUIDACION!$D$1045/IF(AND(LIQUIDACION!$D$1044&gt;LIQUIDACION!$B$1046,LIQUIDACION!$B$1046&gt;LIQUIDACION!$D$1043),366,365)),0)</f>
        <v>0</v>
      </c>
      <c r="AN454" s="618">
        <f>IF(AN$12=TRUE,(($M454*LIQUIDACION!$L$1047)*LIQUIDACION!$D$1045/IF(AND(LIQUIDACION!$D$1044&gt;LIQUIDACION!$B$1046,LIQUIDACION!$B$1046&gt;LIQUIDACION!$D$1043),366,365)),0)</f>
        <v>0</v>
      </c>
      <c r="AO454" s="618">
        <f>IF(AO$12=TRUE,(($N454*LIQUIDACION!$L$1047)*LIQUIDACION!$D$1045/IF(AND(LIQUIDACION!$D$1044&gt;LIQUIDACION!$B$1046,LIQUIDACION!$B$1046&gt;LIQUIDACION!$D$1043),366,365)),0)</f>
        <v>0</v>
      </c>
      <c r="AP454" s="618">
        <f>IF(AP$12=TRUE,(($O454*LIQUIDACION!$L$1047)*LIQUIDACION!$D$1045/IF(AND(LIQUIDACION!$D$1044&gt;LIQUIDACION!$B$1046,LIQUIDACION!$B$1046&gt;LIQUIDACION!$D$1043),366,365)),0)</f>
        <v>0</v>
      </c>
      <c r="AQ454" s="618">
        <f>IF(AQ$12=TRUE,(($P454*LIQUIDACION!$L$1047)*LIQUIDACION!$D$1045/IF(AND(LIQUIDACION!$D$1044&gt;LIQUIDACION!$B$1046,LIQUIDACION!$B$1046&gt;LIQUIDACION!$D$1043),366,365)),0)</f>
        <v>0</v>
      </c>
      <c r="AR454" s="618">
        <f>IF(AR$12=TRUE,(($Q454*LIQUIDACION!$L$1047)*LIQUIDACION!$D$1045/IF(AND(LIQUIDACION!$D$1044&gt;LIQUIDACION!$B$1046,LIQUIDACION!$B$1046&gt;LIQUIDACION!$D$1043),366,365)),0)</f>
        <v>0</v>
      </c>
      <c r="AS454" s="618">
        <f>IF(AS$12=TRUE,(($R454*LIQUIDACION!$L$1047)*LIQUIDACION!$D$1045/IF(AND(LIQUIDACION!$D$1044&gt;LIQUIDACION!$B$1046,LIQUIDACION!$B$1046&gt;LIQUIDACION!$D$1043),366,365)),0)</f>
        <v>0</v>
      </c>
      <c r="AT454" s="618">
        <f>IF(AT$12=TRUE,(($S454*LIQUIDACION!$L$1047)*LIQUIDACION!$D$1045/IF(AND(LIQUIDACION!$D$1044&gt;LIQUIDACION!$B$1046,LIQUIDACION!$B$1046&gt;LIQUIDACION!$D$1043),366,365)),0)</f>
        <v>0</v>
      </c>
      <c r="AU454" s="618">
        <f>IF(AU$12=TRUE,(($T454*LIQUIDACION!$L$1047)*LIQUIDACION!$D$1045/IF(AND(LIQUIDACION!$D$1044&gt;LIQUIDACION!$B$1046,LIQUIDACION!$B$1046&gt;LIQUIDACION!$D$1043),366,365)),0)</f>
        <v>0</v>
      </c>
      <c r="AV454" s="618">
        <f>IF(AV$12=TRUE,(($U454*LIQUIDACION!$L$1047)*LIQUIDACION!$D$1045/IF(AND(LIQUIDACION!$D$1044&gt;LIQUIDACION!$B$1046,LIQUIDACION!$B$1046&gt;LIQUIDACION!$D$1043),366,365)),0)</f>
        <v>0</v>
      </c>
      <c r="AW454" s="618">
        <f>IF(AW$12=TRUE,(($V454*LIQUIDACION!$L$1047)*LIQUIDACION!$D$1045/IF(AND(LIQUIDACION!$D$1044&gt;LIQUIDACION!$B$1046,LIQUIDACION!$B$1046&gt;LIQUIDACION!$D$1043),366,365)),0)</f>
        <v>0</v>
      </c>
      <c r="AX454" s="618">
        <f>IF(AX$12=TRUE,(($W454*LIQUIDACION!$L$1047)*LIQUIDACION!$D$1045/IF(AND(LIQUIDACION!$D$1044&gt;LIQUIDACION!$B$1046,LIQUIDACION!$B$1046&gt;LIQUIDACION!$D$1043),366,365)),0)</f>
        <v>0</v>
      </c>
    </row>
    <row r="455" spans="2:50" x14ac:dyDescent="0.25">
      <c r="B455" s="121">
        <v>443</v>
      </c>
      <c r="C455" s="125"/>
      <c r="D455" s="170"/>
      <c r="E455" s="170"/>
      <c r="F455" s="170"/>
      <c r="G455" s="170">
        <f t="shared" si="29"/>
        <v>0</v>
      </c>
      <c r="H455" s="170">
        <f t="shared" si="30"/>
        <v>0</v>
      </c>
      <c r="I455" s="170"/>
      <c r="J455" s="170"/>
      <c r="K455" s="170"/>
      <c r="L455" s="170"/>
      <c r="M455" s="170"/>
      <c r="N455" s="170"/>
      <c r="O455" s="170"/>
      <c r="P455" s="170"/>
      <c r="Q455" s="170"/>
      <c r="R455" s="170"/>
      <c r="S455" s="170"/>
      <c r="T455" s="170"/>
      <c r="U455" s="170"/>
      <c r="V455" s="170"/>
      <c r="W455" s="170"/>
      <c r="X455" s="170"/>
      <c r="Y455" s="170"/>
      <c r="Z455" s="170"/>
      <c r="AA455" s="170"/>
      <c r="AB455" s="415">
        <f t="shared" si="31"/>
        <v>0</v>
      </c>
      <c r="AC455" s="415">
        <f t="shared" si="32"/>
        <v>0</v>
      </c>
      <c r="AE455" s="618">
        <f>IF(AE$12=TRUE,(($D455*LIQUIDACION!$L$1046)*LIQUIDACION!$D$1045/IF(AND(LIQUIDACION!$D$1044&gt;LIQUIDACION!$B$1046,LIQUIDACION!$B$1046&gt;LIQUIDACION!$D$1043),366,365)),0)</f>
        <v>0</v>
      </c>
      <c r="AF455" s="618">
        <f>IF(AF$12=TRUE,(($E455*LIQUIDACION!$L$1046)*LIQUIDACION!$D$1045/IF(AND(LIQUIDACION!$D$1044&gt;LIQUIDACION!$B$1046,LIQUIDACION!$B$1046&gt;LIQUIDACION!$D$1043),366,365)),0)</f>
        <v>0</v>
      </c>
      <c r="AG455" s="618">
        <f>IF(AG$12=TRUE,(($F455*LIQUIDACION!$L$1046)*LIQUIDACION!$D$1045/IF(AND(LIQUIDACION!$D$1044&gt;LIQUIDACION!$B$1046,LIQUIDACION!$B$1046&gt;LIQUIDACION!$D$1043),366,365)),0)</f>
        <v>0</v>
      </c>
      <c r="AH455" s="618">
        <f>IF(AH$12=TRUE,(($G455*LIQUIDACION!$L$1046)*LIQUIDACION!$D$1045/IF(AND(LIQUIDACION!$D$1044&gt;LIQUIDACION!$B$1046,LIQUIDACION!$B$1046&gt;LIQUIDACION!$D$1043),366,365)),0)</f>
        <v>0</v>
      </c>
      <c r="AI455" s="618">
        <f>IF(AI$12=TRUE,(($H455*LIQUIDACION!$L$1047)*LIQUIDACION!$D$1045/IF(AND(LIQUIDACION!$D$1044&gt;LIQUIDACION!$B$1046,LIQUIDACION!$B$1046&gt;LIQUIDACION!$D$1043),366,365)),0)</f>
        <v>0</v>
      </c>
      <c r="AJ455" s="618">
        <f>IF(AJ$12=TRUE,(($I455*LIQUIDACION!$L$1047)*LIQUIDACION!$D$1045/IF(AND(LIQUIDACION!$D$1044&gt;LIQUIDACION!$B$1046,LIQUIDACION!$B$1046&gt;LIQUIDACION!$D$1043),366,365)),0)</f>
        <v>0</v>
      </c>
      <c r="AK455" s="618">
        <f>IF(AK$12=TRUE,(($J455*LIQUIDACION!$L$1047)*LIQUIDACION!$D$1045/IF(AND(LIQUIDACION!$D$1044&gt;LIQUIDACION!$B$1046,LIQUIDACION!$B$1046&gt;LIQUIDACION!$D$1043),366,365)),0)</f>
        <v>0</v>
      </c>
      <c r="AL455" s="618">
        <f>IF(AL$12=TRUE,(($K455*LIQUIDACION!$L$1047)*LIQUIDACION!$D$1045/IF(AND(LIQUIDACION!$D$1044&gt;LIQUIDACION!$B$1046,LIQUIDACION!$B$1046&gt;LIQUIDACION!$D$1043),366,365)),0)</f>
        <v>0</v>
      </c>
      <c r="AM455" s="618">
        <f>IF(AM$12=TRUE,(($L455*LIQUIDACION!$L$1047)*LIQUIDACION!$D$1045/IF(AND(LIQUIDACION!$D$1044&gt;LIQUIDACION!$B$1046,LIQUIDACION!$B$1046&gt;LIQUIDACION!$D$1043),366,365)),0)</f>
        <v>0</v>
      </c>
      <c r="AN455" s="618">
        <f>IF(AN$12=TRUE,(($M455*LIQUIDACION!$L$1047)*LIQUIDACION!$D$1045/IF(AND(LIQUIDACION!$D$1044&gt;LIQUIDACION!$B$1046,LIQUIDACION!$B$1046&gt;LIQUIDACION!$D$1043),366,365)),0)</f>
        <v>0</v>
      </c>
      <c r="AO455" s="618">
        <f>IF(AO$12=TRUE,(($N455*LIQUIDACION!$L$1047)*LIQUIDACION!$D$1045/IF(AND(LIQUIDACION!$D$1044&gt;LIQUIDACION!$B$1046,LIQUIDACION!$B$1046&gt;LIQUIDACION!$D$1043),366,365)),0)</f>
        <v>0</v>
      </c>
      <c r="AP455" s="618">
        <f>IF(AP$12=TRUE,(($O455*LIQUIDACION!$L$1047)*LIQUIDACION!$D$1045/IF(AND(LIQUIDACION!$D$1044&gt;LIQUIDACION!$B$1046,LIQUIDACION!$B$1046&gt;LIQUIDACION!$D$1043),366,365)),0)</f>
        <v>0</v>
      </c>
      <c r="AQ455" s="618">
        <f>IF(AQ$12=TRUE,(($P455*LIQUIDACION!$L$1047)*LIQUIDACION!$D$1045/IF(AND(LIQUIDACION!$D$1044&gt;LIQUIDACION!$B$1046,LIQUIDACION!$B$1046&gt;LIQUIDACION!$D$1043),366,365)),0)</f>
        <v>0</v>
      </c>
      <c r="AR455" s="618">
        <f>IF(AR$12=TRUE,(($Q455*LIQUIDACION!$L$1047)*LIQUIDACION!$D$1045/IF(AND(LIQUIDACION!$D$1044&gt;LIQUIDACION!$B$1046,LIQUIDACION!$B$1046&gt;LIQUIDACION!$D$1043),366,365)),0)</f>
        <v>0</v>
      </c>
      <c r="AS455" s="618">
        <f>IF(AS$12=TRUE,(($R455*LIQUIDACION!$L$1047)*LIQUIDACION!$D$1045/IF(AND(LIQUIDACION!$D$1044&gt;LIQUIDACION!$B$1046,LIQUIDACION!$B$1046&gt;LIQUIDACION!$D$1043),366,365)),0)</f>
        <v>0</v>
      </c>
      <c r="AT455" s="618">
        <f>IF(AT$12=TRUE,(($S455*LIQUIDACION!$L$1047)*LIQUIDACION!$D$1045/IF(AND(LIQUIDACION!$D$1044&gt;LIQUIDACION!$B$1046,LIQUIDACION!$B$1046&gt;LIQUIDACION!$D$1043),366,365)),0)</f>
        <v>0</v>
      </c>
      <c r="AU455" s="618">
        <f>IF(AU$12=TRUE,(($T455*LIQUIDACION!$L$1047)*LIQUIDACION!$D$1045/IF(AND(LIQUIDACION!$D$1044&gt;LIQUIDACION!$B$1046,LIQUIDACION!$B$1046&gt;LIQUIDACION!$D$1043),366,365)),0)</f>
        <v>0</v>
      </c>
      <c r="AV455" s="618">
        <f>IF(AV$12=TRUE,(($U455*LIQUIDACION!$L$1047)*LIQUIDACION!$D$1045/IF(AND(LIQUIDACION!$D$1044&gt;LIQUIDACION!$B$1046,LIQUIDACION!$B$1046&gt;LIQUIDACION!$D$1043),366,365)),0)</f>
        <v>0</v>
      </c>
      <c r="AW455" s="618">
        <f>IF(AW$12=TRUE,(($V455*LIQUIDACION!$L$1047)*LIQUIDACION!$D$1045/IF(AND(LIQUIDACION!$D$1044&gt;LIQUIDACION!$B$1046,LIQUIDACION!$B$1046&gt;LIQUIDACION!$D$1043),366,365)),0)</f>
        <v>0</v>
      </c>
      <c r="AX455" s="618">
        <f>IF(AX$12=TRUE,(($W455*LIQUIDACION!$L$1047)*LIQUIDACION!$D$1045/IF(AND(LIQUIDACION!$D$1044&gt;LIQUIDACION!$B$1046,LIQUIDACION!$B$1046&gt;LIQUIDACION!$D$1043),366,365)),0)</f>
        <v>0</v>
      </c>
    </row>
    <row r="456" spans="2:50" x14ac:dyDescent="0.25">
      <c r="B456" s="123">
        <v>444</v>
      </c>
      <c r="C456" s="125"/>
      <c r="D456" s="170"/>
      <c r="E456" s="170"/>
      <c r="F456" s="170"/>
      <c r="G456" s="170">
        <f t="shared" si="29"/>
        <v>0</v>
      </c>
      <c r="H456" s="170">
        <f t="shared" si="30"/>
        <v>0</v>
      </c>
      <c r="I456" s="170"/>
      <c r="J456" s="170"/>
      <c r="K456" s="170"/>
      <c r="L456" s="170"/>
      <c r="M456" s="170"/>
      <c r="N456" s="170"/>
      <c r="O456" s="170"/>
      <c r="P456" s="170"/>
      <c r="Q456" s="170"/>
      <c r="R456" s="170"/>
      <c r="S456" s="170"/>
      <c r="T456" s="170"/>
      <c r="U456" s="170"/>
      <c r="V456" s="170"/>
      <c r="W456" s="170"/>
      <c r="X456" s="170"/>
      <c r="Y456" s="170"/>
      <c r="Z456" s="170"/>
      <c r="AA456" s="170"/>
      <c r="AB456" s="415">
        <f t="shared" si="31"/>
        <v>0</v>
      </c>
      <c r="AC456" s="415">
        <f t="shared" si="32"/>
        <v>0</v>
      </c>
      <c r="AE456" s="618">
        <f>IF(AE$12=TRUE,(($D456*LIQUIDACION!$L$1046)*LIQUIDACION!$D$1045/IF(AND(LIQUIDACION!$D$1044&gt;LIQUIDACION!$B$1046,LIQUIDACION!$B$1046&gt;LIQUIDACION!$D$1043),366,365)),0)</f>
        <v>0</v>
      </c>
      <c r="AF456" s="618">
        <f>IF(AF$12=TRUE,(($E456*LIQUIDACION!$L$1046)*LIQUIDACION!$D$1045/IF(AND(LIQUIDACION!$D$1044&gt;LIQUIDACION!$B$1046,LIQUIDACION!$B$1046&gt;LIQUIDACION!$D$1043),366,365)),0)</f>
        <v>0</v>
      </c>
      <c r="AG456" s="618">
        <f>IF(AG$12=TRUE,(($F456*LIQUIDACION!$L$1046)*LIQUIDACION!$D$1045/IF(AND(LIQUIDACION!$D$1044&gt;LIQUIDACION!$B$1046,LIQUIDACION!$B$1046&gt;LIQUIDACION!$D$1043),366,365)),0)</f>
        <v>0</v>
      </c>
      <c r="AH456" s="618">
        <f>IF(AH$12=TRUE,(($G456*LIQUIDACION!$L$1046)*LIQUIDACION!$D$1045/IF(AND(LIQUIDACION!$D$1044&gt;LIQUIDACION!$B$1046,LIQUIDACION!$B$1046&gt;LIQUIDACION!$D$1043),366,365)),0)</f>
        <v>0</v>
      </c>
      <c r="AI456" s="618">
        <f>IF(AI$12=TRUE,(($H456*LIQUIDACION!$L$1047)*LIQUIDACION!$D$1045/IF(AND(LIQUIDACION!$D$1044&gt;LIQUIDACION!$B$1046,LIQUIDACION!$B$1046&gt;LIQUIDACION!$D$1043),366,365)),0)</f>
        <v>0</v>
      </c>
      <c r="AJ456" s="618">
        <f>IF(AJ$12=TRUE,(($I456*LIQUIDACION!$L$1047)*LIQUIDACION!$D$1045/IF(AND(LIQUIDACION!$D$1044&gt;LIQUIDACION!$B$1046,LIQUIDACION!$B$1046&gt;LIQUIDACION!$D$1043),366,365)),0)</f>
        <v>0</v>
      </c>
      <c r="AK456" s="618">
        <f>IF(AK$12=TRUE,(($J456*LIQUIDACION!$L$1047)*LIQUIDACION!$D$1045/IF(AND(LIQUIDACION!$D$1044&gt;LIQUIDACION!$B$1046,LIQUIDACION!$B$1046&gt;LIQUIDACION!$D$1043),366,365)),0)</f>
        <v>0</v>
      </c>
      <c r="AL456" s="618">
        <f>IF(AL$12=TRUE,(($K456*LIQUIDACION!$L$1047)*LIQUIDACION!$D$1045/IF(AND(LIQUIDACION!$D$1044&gt;LIQUIDACION!$B$1046,LIQUIDACION!$B$1046&gt;LIQUIDACION!$D$1043),366,365)),0)</f>
        <v>0</v>
      </c>
      <c r="AM456" s="618">
        <f>IF(AM$12=TRUE,(($L456*LIQUIDACION!$L$1047)*LIQUIDACION!$D$1045/IF(AND(LIQUIDACION!$D$1044&gt;LIQUIDACION!$B$1046,LIQUIDACION!$B$1046&gt;LIQUIDACION!$D$1043),366,365)),0)</f>
        <v>0</v>
      </c>
      <c r="AN456" s="618">
        <f>IF(AN$12=TRUE,(($M456*LIQUIDACION!$L$1047)*LIQUIDACION!$D$1045/IF(AND(LIQUIDACION!$D$1044&gt;LIQUIDACION!$B$1046,LIQUIDACION!$B$1046&gt;LIQUIDACION!$D$1043),366,365)),0)</f>
        <v>0</v>
      </c>
      <c r="AO456" s="618">
        <f>IF(AO$12=TRUE,(($N456*LIQUIDACION!$L$1047)*LIQUIDACION!$D$1045/IF(AND(LIQUIDACION!$D$1044&gt;LIQUIDACION!$B$1046,LIQUIDACION!$B$1046&gt;LIQUIDACION!$D$1043),366,365)),0)</f>
        <v>0</v>
      </c>
      <c r="AP456" s="618">
        <f>IF(AP$12=TRUE,(($O456*LIQUIDACION!$L$1047)*LIQUIDACION!$D$1045/IF(AND(LIQUIDACION!$D$1044&gt;LIQUIDACION!$B$1046,LIQUIDACION!$B$1046&gt;LIQUIDACION!$D$1043),366,365)),0)</f>
        <v>0</v>
      </c>
      <c r="AQ456" s="618">
        <f>IF(AQ$12=TRUE,(($P456*LIQUIDACION!$L$1047)*LIQUIDACION!$D$1045/IF(AND(LIQUIDACION!$D$1044&gt;LIQUIDACION!$B$1046,LIQUIDACION!$B$1046&gt;LIQUIDACION!$D$1043),366,365)),0)</f>
        <v>0</v>
      </c>
      <c r="AR456" s="618">
        <f>IF(AR$12=TRUE,(($Q456*LIQUIDACION!$L$1047)*LIQUIDACION!$D$1045/IF(AND(LIQUIDACION!$D$1044&gt;LIQUIDACION!$B$1046,LIQUIDACION!$B$1046&gt;LIQUIDACION!$D$1043),366,365)),0)</f>
        <v>0</v>
      </c>
      <c r="AS456" s="618">
        <f>IF(AS$12=TRUE,(($R456*LIQUIDACION!$L$1047)*LIQUIDACION!$D$1045/IF(AND(LIQUIDACION!$D$1044&gt;LIQUIDACION!$B$1046,LIQUIDACION!$B$1046&gt;LIQUIDACION!$D$1043),366,365)),0)</f>
        <v>0</v>
      </c>
      <c r="AT456" s="618">
        <f>IF(AT$12=TRUE,(($S456*LIQUIDACION!$L$1047)*LIQUIDACION!$D$1045/IF(AND(LIQUIDACION!$D$1044&gt;LIQUIDACION!$B$1046,LIQUIDACION!$B$1046&gt;LIQUIDACION!$D$1043),366,365)),0)</f>
        <v>0</v>
      </c>
      <c r="AU456" s="618">
        <f>IF(AU$12=TRUE,(($T456*LIQUIDACION!$L$1047)*LIQUIDACION!$D$1045/IF(AND(LIQUIDACION!$D$1044&gt;LIQUIDACION!$B$1046,LIQUIDACION!$B$1046&gt;LIQUIDACION!$D$1043),366,365)),0)</f>
        <v>0</v>
      </c>
      <c r="AV456" s="618">
        <f>IF(AV$12=TRUE,(($U456*LIQUIDACION!$L$1047)*LIQUIDACION!$D$1045/IF(AND(LIQUIDACION!$D$1044&gt;LIQUIDACION!$B$1046,LIQUIDACION!$B$1046&gt;LIQUIDACION!$D$1043),366,365)),0)</f>
        <v>0</v>
      </c>
      <c r="AW456" s="618">
        <f>IF(AW$12=TRUE,(($V456*LIQUIDACION!$L$1047)*LIQUIDACION!$D$1045/IF(AND(LIQUIDACION!$D$1044&gt;LIQUIDACION!$B$1046,LIQUIDACION!$B$1046&gt;LIQUIDACION!$D$1043),366,365)),0)</f>
        <v>0</v>
      </c>
      <c r="AX456" s="618">
        <f>IF(AX$12=TRUE,(($W456*LIQUIDACION!$L$1047)*LIQUIDACION!$D$1045/IF(AND(LIQUIDACION!$D$1044&gt;LIQUIDACION!$B$1046,LIQUIDACION!$B$1046&gt;LIQUIDACION!$D$1043),366,365)),0)</f>
        <v>0</v>
      </c>
    </row>
    <row r="457" spans="2:50" x14ac:dyDescent="0.25">
      <c r="B457" s="121">
        <v>445</v>
      </c>
      <c r="C457" s="125"/>
      <c r="D457" s="170"/>
      <c r="E457" s="170"/>
      <c r="F457" s="170"/>
      <c r="G457" s="170">
        <f t="shared" si="29"/>
        <v>0</v>
      </c>
      <c r="H457" s="170">
        <f t="shared" si="30"/>
        <v>0</v>
      </c>
      <c r="I457" s="170"/>
      <c r="J457" s="170"/>
      <c r="K457" s="170"/>
      <c r="L457" s="170"/>
      <c r="M457" s="170"/>
      <c r="N457" s="170"/>
      <c r="O457" s="170"/>
      <c r="P457" s="170"/>
      <c r="Q457" s="170"/>
      <c r="R457" s="170"/>
      <c r="S457" s="170"/>
      <c r="T457" s="170"/>
      <c r="U457" s="170"/>
      <c r="V457" s="170"/>
      <c r="W457" s="170"/>
      <c r="X457" s="170"/>
      <c r="Y457" s="170"/>
      <c r="Z457" s="170"/>
      <c r="AA457" s="170"/>
      <c r="AB457" s="415">
        <f t="shared" si="31"/>
        <v>0</v>
      </c>
      <c r="AC457" s="415">
        <f t="shared" si="32"/>
        <v>0</v>
      </c>
      <c r="AE457" s="618">
        <f>IF(AE$12=TRUE,(($D457*LIQUIDACION!$L$1046)*LIQUIDACION!$D$1045/IF(AND(LIQUIDACION!$D$1044&gt;LIQUIDACION!$B$1046,LIQUIDACION!$B$1046&gt;LIQUIDACION!$D$1043),366,365)),0)</f>
        <v>0</v>
      </c>
      <c r="AF457" s="618">
        <f>IF(AF$12=TRUE,(($E457*LIQUIDACION!$L$1046)*LIQUIDACION!$D$1045/IF(AND(LIQUIDACION!$D$1044&gt;LIQUIDACION!$B$1046,LIQUIDACION!$B$1046&gt;LIQUIDACION!$D$1043),366,365)),0)</f>
        <v>0</v>
      </c>
      <c r="AG457" s="618">
        <f>IF(AG$12=TRUE,(($F457*LIQUIDACION!$L$1046)*LIQUIDACION!$D$1045/IF(AND(LIQUIDACION!$D$1044&gt;LIQUIDACION!$B$1046,LIQUIDACION!$B$1046&gt;LIQUIDACION!$D$1043),366,365)),0)</f>
        <v>0</v>
      </c>
      <c r="AH457" s="618">
        <f>IF(AH$12=TRUE,(($G457*LIQUIDACION!$L$1046)*LIQUIDACION!$D$1045/IF(AND(LIQUIDACION!$D$1044&gt;LIQUIDACION!$B$1046,LIQUIDACION!$B$1046&gt;LIQUIDACION!$D$1043),366,365)),0)</f>
        <v>0</v>
      </c>
      <c r="AI457" s="618">
        <f>IF(AI$12=TRUE,(($H457*LIQUIDACION!$L$1047)*LIQUIDACION!$D$1045/IF(AND(LIQUIDACION!$D$1044&gt;LIQUIDACION!$B$1046,LIQUIDACION!$B$1046&gt;LIQUIDACION!$D$1043),366,365)),0)</f>
        <v>0</v>
      </c>
      <c r="AJ457" s="618">
        <f>IF(AJ$12=TRUE,(($I457*LIQUIDACION!$L$1047)*LIQUIDACION!$D$1045/IF(AND(LIQUIDACION!$D$1044&gt;LIQUIDACION!$B$1046,LIQUIDACION!$B$1046&gt;LIQUIDACION!$D$1043),366,365)),0)</f>
        <v>0</v>
      </c>
      <c r="AK457" s="618">
        <f>IF(AK$12=TRUE,(($J457*LIQUIDACION!$L$1047)*LIQUIDACION!$D$1045/IF(AND(LIQUIDACION!$D$1044&gt;LIQUIDACION!$B$1046,LIQUIDACION!$B$1046&gt;LIQUIDACION!$D$1043),366,365)),0)</f>
        <v>0</v>
      </c>
      <c r="AL457" s="618">
        <f>IF(AL$12=TRUE,(($K457*LIQUIDACION!$L$1047)*LIQUIDACION!$D$1045/IF(AND(LIQUIDACION!$D$1044&gt;LIQUIDACION!$B$1046,LIQUIDACION!$B$1046&gt;LIQUIDACION!$D$1043),366,365)),0)</f>
        <v>0</v>
      </c>
      <c r="AM457" s="618">
        <f>IF(AM$12=TRUE,(($L457*LIQUIDACION!$L$1047)*LIQUIDACION!$D$1045/IF(AND(LIQUIDACION!$D$1044&gt;LIQUIDACION!$B$1046,LIQUIDACION!$B$1046&gt;LIQUIDACION!$D$1043),366,365)),0)</f>
        <v>0</v>
      </c>
      <c r="AN457" s="618">
        <f>IF(AN$12=TRUE,(($M457*LIQUIDACION!$L$1047)*LIQUIDACION!$D$1045/IF(AND(LIQUIDACION!$D$1044&gt;LIQUIDACION!$B$1046,LIQUIDACION!$B$1046&gt;LIQUIDACION!$D$1043),366,365)),0)</f>
        <v>0</v>
      </c>
      <c r="AO457" s="618">
        <f>IF(AO$12=TRUE,(($N457*LIQUIDACION!$L$1047)*LIQUIDACION!$D$1045/IF(AND(LIQUIDACION!$D$1044&gt;LIQUIDACION!$B$1046,LIQUIDACION!$B$1046&gt;LIQUIDACION!$D$1043),366,365)),0)</f>
        <v>0</v>
      </c>
      <c r="AP457" s="618">
        <f>IF(AP$12=TRUE,(($O457*LIQUIDACION!$L$1047)*LIQUIDACION!$D$1045/IF(AND(LIQUIDACION!$D$1044&gt;LIQUIDACION!$B$1046,LIQUIDACION!$B$1046&gt;LIQUIDACION!$D$1043),366,365)),0)</f>
        <v>0</v>
      </c>
      <c r="AQ457" s="618">
        <f>IF(AQ$12=TRUE,(($P457*LIQUIDACION!$L$1047)*LIQUIDACION!$D$1045/IF(AND(LIQUIDACION!$D$1044&gt;LIQUIDACION!$B$1046,LIQUIDACION!$B$1046&gt;LIQUIDACION!$D$1043),366,365)),0)</f>
        <v>0</v>
      </c>
      <c r="AR457" s="618">
        <f>IF(AR$12=TRUE,(($Q457*LIQUIDACION!$L$1047)*LIQUIDACION!$D$1045/IF(AND(LIQUIDACION!$D$1044&gt;LIQUIDACION!$B$1046,LIQUIDACION!$B$1046&gt;LIQUIDACION!$D$1043),366,365)),0)</f>
        <v>0</v>
      </c>
      <c r="AS457" s="618">
        <f>IF(AS$12=TRUE,(($R457*LIQUIDACION!$L$1047)*LIQUIDACION!$D$1045/IF(AND(LIQUIDACION!$D$1044&gt;LIQUIDACION!$B$1046,LIQUIDACION!$B$1046&gt;LIQUIDACION!$D$1043),366,365)),0)</f>
        <v>0</v>
      </c>
      <c r="AT457" s="618">
        <f>IF(AT$12=TRUE,(($S457*LIQUIDACION!$L$1047)*LIQUIDACION!$D$1045/IF(AND(LIQUIDACION!$D$1044&gt;LIQUIDACION!$B$1046,LIQUIDACION!$B$1046&gt;LIQUIDACION!$D$1043),366,365)),0)</f>
        <v>0</v>
      </c>
      <c r="AU457" s="618">
        <f>IF(AU$12=TRUE,(($T457*LIQUIDACION!$L$1047)*LIQUIDACION!$D$1045/IF(AND(LIQUIDACION!$D$1044&gt;LIQUIDACION!$B$1046,LIQUIDACION!$B$1046&gt;LIQUIDACION!$D$1043),366,365)),0)</f>
        <v>0</v>
      </c>
      <c r="AV457" s="618">
        <f>IF(AV$12=TRUE,(($U457*LIQUIDACION!$L$1047)*LIQUIDACION!$D$1045/IF(AND(LIQUIDACION!$D$1044&gt;LIQUIDACION!$B$1046,LIQUIDACION!$B$1046&gt;LIQUIDACION!$D$1043),366,365)),0)</f>
        <v>0</v>
      </c>
      <c r="AW457" s="618">
        <f>IF(AW$12=TRUE,(($V457*LIQUIDACION!$L$1047)*LIQUIDACION!$D$1045/IF(AND(LIQUIDACION!$D$1044&gt;LIQUIDACION!$B$1046,LIQUIDACION!$B$1046&gt;LIQUIDACION!$D$1043),366,365)),0)</f>
        <v>0</v>
      </c>
      <c r="AX457" s="618">
        <f>IF(AX$12=TRUE,(($W457*LIQUIDACION!$L$1047)*LIQUIDACION!$D$1045/IF(AND(LIQUIDACION!$D$1044&gt;LIQUIDACION!$B$1046,LIQUIDACION!$B$1046&gt;LIQUIDACION!$D$1043),366,365)),0)</f>
        <v>0</v>
      </c>
    </row>
    <row r="458" spans="2:50" x14ac:dyDescent="0.25">
      <c r="B458" s="123">
        <v>446</v>
      </c>
      <c r="C458" s="125"/>
      <c r="D458" s="170"/>
      <c r="E458" s="170"/>
      <c r="F458" s="170"/>
      <c r="G458" s="170">
        <f t="shared" si="29"/>
        <v>0</v>
      </c>
      <c r="H458" s="170">
        <f t="shared" si="30"/>
        <v>0</v>
      </c>
      <c r="I458" s="170"/>
      <c r="J458" s="170"/>
      <c r="K458" s="170"/>
      <c r="L458" s="170"/>
      <c r="M458" s="170"/>
      <c r="N458" s="170"/>
      <c r="O458" s="170"/>
      <c r="P458" s="170"/>
      <c r="Q458" s="170"/>
      <c r="R458" s="170"/>
      <c r="S458" s="170"/>
      <c r="T458" s="170"/>
      <c r="U458" s="170"/>
      <c r="V458" s="170"/>
      <c r="W458" s="170"/>
      <c r="X458" s="170"/>
      <c r="Y458" s="170"/>
      <c r="Z458" s="170"/>
      <c r="AA458" s="170"/>
      <c r="AB458" s="415">
        <f t="shared" si="31"/>
        <v>0</v>
      </c>
      <c r="AC458" s="415">
        <f t="shared" si="32"/>
        <v>0</v>
      </c>
      <c r="AE458" s="618">
        <f>IF(AE$12=TRUE,(($D458*LIQUIDACION!$L$1046)*LIQUIDACION!$D$1045/IF(AND(LIQUIDACION!$D$1044&gt;LIQUIDACION!$B$1046,LIQUIDACION!$B$1046&gt;LIQUIDACION!$D$1043),366,365)),0)</f>
        <v>0</v>
      </c>
      <c r="AF458" s="618">
        <f>IF(AF$12=TRUE,(($E458*LIQUIDACION!$L$1046)*LIQUIDACION!$D$1045/IF(AND(LIQUIDACION!$D$1044&gt;LIQUIDACION!$B$1046,LIQUIDACION!$B$1046&gt;LIQUIDACION!$D$1043),366,365)),0)</f>
        <v>0</v>
      </c>
      <c r="AG458" s="618">
        <f>IF(AG$12=TRUE,(($F458*LIQUIDACION!$L$1046)*LIQUIDACION!$D$1045/IF(AND(LIQUIDACION!$D$1044&gt;LIQUIDACION!$B$1046,LIQUIDACION!$B$1046&gt;LIQUIDACION!$D$1043),366,365)),0)</f>
        <v>0</v>
      </c>
      <c r="AH458" s="618">
        <f>IF(AH$12=TRUE,(($G458*LIQUIDACION!$L$1046)*LIQUIDACION!$D$1045/IF(AND(LIQUIDACION!$D$1044&gt;LIQUIDACION!$B$1046,LIQUIDACION!$B$1046&gt;LIQUIDACION!$D$1043),366,365)),0)</f>
        <v>0</v>
      </c>
      <c r="AI458" s="618">
        <f>IF(AI$12=TRUE,(($H458*LIQUIDACION!$L$1047)*LIQUIDACION!$D$1045/IF(AND(LIQUIDACION!$D$1044&gt;LIQUIDACION!$B$1046,LIQUIDACION!$B$1046&gt;LIQUIDACION!$D$1043),366,365)),0)</f>
        <v>0</v>
      </c>
      <c r="AJ458" s="618">
        <f>IF(AJ$12=TRUE,(($I458*LIQUIDACION!$L$1047)*LIQUIDACION!$D$1045/IF(AND(LIQUIDACION!$D$1044&gt;LIQUIDACION!$B$1046,LIQUIDACION!$B$1046&gt;LIQUIDACION!$D$1043),366,365)),0)</f>
        <v>0</v>
      </c>
      <c r="AK458" s="618">
        <f>IF(AK$12=TRUE,(($J458*LIQUIDACION!$L$1047)*LIQUIDACION!$D$1045/IF(AND(LIQUIDACION!$D$1044&gt;LIQUIDACION!$B$1046,LIQUIDACION!$B$1046&gt;LIQUIDACION!$D$1043),366,365)),0)</f>
        <v>0</v>
      </c>
      <c r="AL458" s="618">
        <f>IF(AL$12=TRUE,(($K458*LIQUIDACION!$L$1047)*LIQUIDACION!$D$1045/IF(AND(LIQUIDACION!$D$1044&gt;LIQUIDACION!$B$1046,LIQUIDACION!$B$1046&gt;LIQUIDACION!$D$1043),366,365)),0)</f>
        <v>0</v>
      </c>
      <c r="AM458" s="618">
        <f>IF(AM$12=TRUE,(($L458*LIQUIDACION!$L$1047)*LIQUIDACION!$D$1045/IF(AND(LIQUIDACION!$D$1044&gt;LIQUIDACION!$B$1046,LIQUIDACION!$B$1046&gt;LIQUIDACION!$D$1043),366,365)),0)</f>
        <v>0</v>
      </c>
      <c r="AN458" s="618">
        <f>IF(AN$12=TRUE,(($M458*LIQUIDACION!$L$1047)*LIQUIDACION!$D$1045/IF(AND(LIQUIDACION!$D$1044&gt;LIQUIDACION!$B$1046,LIQUIDACION!$B$1046&gt;LIQUIDACION!$D$1043),366,365)),0)</f>
        <v>0</v>
      </c>
      <c r="AO458" s="618">
        <f>IF(AO$12=TRUE,(($N458*LIQUIDACION!$L$1047)*LIQUIDACION!$D$1045/IF(AND(LIQUIDACION!$D$1044&gt;LIQUIDACION!$B$1046,LIQUIDACION!$B$1046&gt;LIQUIDACION!$D$1043),366,365)),0)</f>
        <v>0</v>
      </c>
      <c r="AP458" s="618">
        <f>IF(AP$12=TRUE,(($O458*LIQUIDACION!$L$1047)*LIQUIDACION!$D$1045/IF(AND(LIQUIDACION!$D$1044&gt;LIQUIDACION!$B$1046,LIQUIDACION!$B$1046&gt;LIQUIDACION!$D$1043),366,365)),0)</f>
        <v>0</v>
      </c>
      <c r="AQ458" s="618">
        <f>IF(AQ$12=TRUE,(($P458*LIQUIDACION!$L$1047)*LIQUIDACION!$D$1045/IF(AND(LIQUIDACION!$D$1044&gt;LIQUIDACION!$B$1046,LIQUIDACION!$B$1046&gt;LIQUIDACION!$D$1043),366,365)),0)</f>
        <v>0</v>
      </c>
      <c r="AR458" s="618">
        <f>IF(AR$12=TRUE,(($Q458*LIQUIDACION!$L$1047)*LIQUIDACION!$D$1045/IF(AND(LIQUIDACION!$D$1044&gt;LIQUIDACION!$B$1046,LIQUIDACION!$B$1046&gt;LIQUIDACION!$D$1043),366,365)),0)</f>
        <v>0</v>
      </c>
      <c r="AS458" s="618">
        <f>IF(AS$12=TRUE,(($R458*LIQUIDACION!$L$1047)*LIQUIDACION!$D$1045/IF(AND(LIQUIDACION!$D$1044&gt;LIQUIDACION!$B$1046,LIQUIDACION!$B$1046&gt;LIQUIDACION!$D$1043),366,365)),0)</f>
        <v>0</v>
      </c>
      <c r="AT458" s="618">
        <f>IF(AT$12=TRUE,(($S458*LIQUIDACION!$L$1047)*LIQUIDACION!$D$1045/IF(AND(LIQUIDACION!$D$1044&gt;LIQUIDACION!$B$1046,LIQUIDACION!$B$1046&gt;LIQUIDACION!$D$1043),366,365)),0)</f>
        <v>0</v>
      </c>
      <c r="AU458" s="618">
        <f>IF(AU$12=TRUE,(($T458*LIQUIDACION!$L$1047)*LIQUIDACION!$D$1045/IF(AND(LIQUIDACION!$D$1044&gt;LIQUIDACION!$B$1046,LIQUIDACION!$B$1046&gt;LIQUIDACION!$D$1043),366,365)),0)</f>
        <v>0</v>
      </c>
      <c r="AV458" s="618">
        <f>IF(AV$12=TRUE,(($U458*LIQUIDACION!$L$1047)*LIQUIDACION!$D$1045/IF(AND(LIQUIDACION!$D$1044&gt;LIQUIDACION!$B$1046,LIQUIDACION!$B$1046&gt;LIQUIDACION!$D$1043),366,365)),0)</f>
        <v>0</v>
      </c>
      <c r="AW458" s="618">
        <f>IF(AW$12=TRUE,(($V458*LIQUIDACION!$L$1047)*LIQUIDACION!$D$1045/IF(AND(LIQUIDACION!$D$1044&gt;LIQUIDACION!$B$1046,LIQUIDACION!$B$1046&gt;LIQUIDACION!$D$1043),366,365)),0)</f>
        <v>0</v>
      </c>
      <c r="AX458" s="618">
        <f>IF(AX$12=TRUE,(($W458*LIQUIDACION!$L$1047)*LIQUIDACION!$D$1045/IF(AND(LIQUIDACION!$D$1044&gt;LIQUIDACION!$B$1046,LIQUIDACION!$B$1046&gt;LIQUIDACION!$D$1043),366,365)),0)</f>
        <v>0</v>
      </c>
    </row>
    <row r="459" spans="2:50" x14ac:dyDescent="0.25">
      <c r="B459" s="121">
        <v>447</v>
      </c>
      <c r="C459" s="125"/>
      <c r="D459" s="170"/>
      <c r="E459" s="170"/>
      <c r="F459" s="170"/>
      <c r="G459" s="170">
        <f t="shared" si="29"/>
        <v>0</v>
      </c>
      <c r="H459" s="170">
        <f t="shared" si="30"/>
        <v>0</v>
      </c>
      <c r="I459" s="170"/>
      <c r="J459" s="170"/>
      <c r="K459" s="170"/>
      <c r="L459" s="170"/>
      <c r="M459" s="170"/>
      <c r="N459" s="170"/>
      <c r="O459" s="170"/>
      <c r="P459" s="170"/>
      <c r="Q459" s="170"/>
      <c r="R459" s="170"/>
      <c r="S459" s="170"/>
      <c r="T459" s="170"/>
      <c r="U459" s="170"/>
      <c r="V459" s="170"/>
      <c r="W459" s="170"/>
      <c r="X459" s="170"/>
      <c r="Y459" s="170"/>
      <c r="Z459" s="170"/>
      <c r="AA459" s="170"/>
      <c r="AB459" s="415">
        <f t="shared" si="31"/>
        <v>0</v>
      </c>
      <c r="AC459" s="415">
        <f t="shared" si="32"/>
        <v>0</v>
      </c>
      <c r="AE459" s="618">
        <f>IF(AE$12=TRUE,(($D459*LIQUIDACION!$L$1046)*LIQUIDACION!$D$1045/IF(AND(LIQUIDACION!$D$1044&gt;LIQUIDACION!$B$1046,LIQUIDACION!$B$1046&gt;LIQUIDACION!$D$1043),366,365)),0)</f>
        <v>0</v>
      </c>
      <c r="AF459" s="618">
        <f>IF(AF$12=TRUE,(($E459*LIQUIDACION!$L$1046)*LIQUIDACION!$D$1045/IF(AND(LIQUIDACION!$D$1044&gt;LIQUIDACION!$B$1046,LIQUIDACION!$B$1046&gt;LIQUIDACION!$D$1043),366,365)),0)</f>
        <v>0</v>
      </c>
      <c r="AG459" s="618">
        <f>IF(AG$12=TRUE,(($F459*LIQUIDACION!$L$1046)*LIQUIDACION!$D$1045/IF(AND(LIQUIDACION!$D$1044&gt;LIQUIDACION!$B$1046,LIQUIDACION!$B$1046&gt;LIQUIDACION!$D$1043),366,365)),0)</f>
        <v>0</v>
      </c>
      <c r="AH459" s="618">
        <f>IF(AH$12=TRUE,(($G459*LIQUIDACION!$L$1046)*LIQUIDACION!$D$1045/IF(AND(LIQUIDACION!$D$1044&gt;LIQUIDACION!$B$1046,LIQUIDACION!$B$1046&gt;LIQUIDACION!$D$1043),366,365)),0)</f>
        <v>0</v>
      </c>
      <c r="AI459" s="618">
        <f>IF(AI$12=TRUE,(($H459*LIQUIDACION!$L$1047)*LIQUIDACION!$D$1045/IF(AND(LIQUIDACION!$D$1044&gt;LIQUIDACION!$B$1046,LIQUIDACION!$B$1046&gt;LIQUIDACION!$D$1043),366,365)),0)</f>
        <v>0</v>
      </c>
      <c r="AJ459" s="618">
        <f>IF(AJ$12=TRUE,(($I459*LIQUIDACION!$L$1047)*LIQUIDACION!$D$1045/IF(AND(LIQUIDACION!$D$1044&gt;LIQUIDACION!$B$1046,LIQUIDACION!$B$1046&gt;LIQUIDACION!$D$1043),366,365)),0)</f>
        <v>0</v>
      </c>
      <c r="AK459" s="618">
        <f>IF(AK$12=TRUE,(($J459*LIQUIDACION!$L$1047)*LIQUIDACION!$D$1045/IF(AND(LIQUIDACION!$D$1044&gt;LIQUIDACION!$B$1046,LIQUIDACION!$B$1046&gt;LIQUIDACION!$D$1043),366,365)),0)</f>
        <v>0</v>
      </c>
      <c r="AL459" s="618">
        <f>IF(AL$12=TRUE,(($K459*LIQUIDACION!$L$1047)*LIQUIDACION!$D$1045/IF(AND(LIQUIDACION!$D$1044&gt;LIQUIDACION!$B$1046,LIQUIDACION!$B$1046&gt;LIQUIDACION!$D$1043),366,365)),0)</f>
        <v>0</v>
      </c>
      <c r="AM459" s="618">
        <f>IF(AM$12=TRUE,(($L459*LIQUIDACION!$L$1047)*LIQUIDACION!$D$1045/IF(AND(LIQUIDACION!$D$1044&gt;LIQUIDACION!$B$1046,LIQUIDACION!$B$1046&gt;LIQUIDACION!$D$1043),366,365)),0)</f>
        <v>0</v>
      </c>
      <c r="AN459" s="618">
        <f>IF(AN$12=TRUE,(($M459*LIQUIDACION!$L$1047)*LIQUIDACION!$D$1045/IF(AND(LIQUIDACION!$D$1044&gt;LIQUIDACION!$B$1046,LIQUIDACION!$B$1046&gt;LIQUIDACION!$D$1043),366,365)),0)</f>
        <v>0</v>
      </c>
      <c r="AO459" s="618">
        <f>IF(AO$12=TRUE,(($N459*LIQUIDACION!$L$1047)*LIQUIDACION!$D$1045/IF(AND(LIQUIDACION!$D$1044&gt;LIQUIDACION!$B$1046,LIQUIDACION!$B$1046&gt;LIQUIDACION!$D$1043),366,365)),0)</f>
        <v>0</v>
      </c>
      <c r="AP459" s="618">
        <f>IF(AP$12=TRUE,(($O459*LIQUIDACION!$L$1047)*LIQUIDACION!$D$1045/IF(AND(LIQUIDACION!$D$1044&gt;LIQUIDACION!$B$1046,LIQUIDACION!$B$1046&gt;LIQUIDACION!$D$1043),366,365)),0)</f>
        <v>0</v>
      </c>
      <c r="AQ459" s="618">
        <f>IF(AQ$12=TRUE,(($P459*LIQUIDACION!$L$1047)*LIQUIDACION!$D$1045/IF(AND(LIQUIDACION!$D$1044&gt;LIQUIDACION!$B$1046,LIQUIDACION!$B$1046&gt;LIQUIDACION!$D$1043),366,365)),0)</f>
        <v>0</v>
      </c>
      <c r="AR459" s="618">
        <f>IF(AR$12=TRUE,(($Q459*LIQUIDACION!$L$1047)*LIQUIDACION!$D$1045/IF(AND(LIQUIDACION!$D$1044&gt;LIQUIDACION!$B$1046,LIQUIDACION!$B$1046&gt;LIQUIDACION!$D$1043),366,365)),0)</f>
        <v>0</v>
      </c>
      <c r="AS459" s="618">
        <f>IF(AS$12=TRUE,(($R459*LIQUIDACION!$L$1047)*LIQUIDACION!$D$1045/IF(AND(LIQUIDACION!$D$1044&gt;LIQUIDACION!$B$1046,LIQUIDACION!$B$1046&gt;LIQUIDACION!$D$1043),366,365)),0)</f>
        <v>0</v>
      </c>
      <c r="AT459" s="618">
        <f>IF(AT$12=TRUE,(($S459*LIQUIDACION!$L$1047)*LIQUIDACION!$D$1045/IF(AND(LIQUIDACION!$D$1044&gt;LIQUIDACION!$B$1046,LIQUIDACION!$B$1046&gt;LIQUIDACION!$D$1043),366,365)),0)</f>
        <v>0</v>
      </c>
      <c r="AU459" s="618">
        <f>IF(AU$12=TRUE,(($T459*LIQUIDACION!$L$1047)*LIQUIDACION!$D$1045/IF(AND(LIQUIDACION!$D$1044&gt;LIQUIDACION!$B$1046,LIQUIDACION!$B$1046&gt;LIQUIDACION!$D$1043),366,365)),0)</f>
        <v>0</v>
      </c>
      <c r="AV459" s="618">
        <f>IF(AV$12=TRUE,(($U459*LIQUIDACION!$L$1047)*LIQUIDACION!$D$1045/IF(AND(LIQUIDACION!$D$1044&gt;LIQUIDACION!$B$1046,LIQUIDACION!$B$1046&gt;LIQUIDACION!$D$1043),366,365)),0)</f>
        <v>0</v>
      </c>
      <c r="AW459" s="618">
        <f>IF(AW$12=TRUE,(($V459*LIQUIDACION!$L$1047)*LIQUIDACION!$D$1045/IF(AND(LIQUIDACION!$D$1044&gt;LIQUIDACION!$B$1046,LIQUIDACION!$B$1046&gt;LIQUIDACION!$D$1043),366,365)),0)</f>
        <v>0</v>
      </c>
      <c r="AX459" s="618">
        <f>IF(AX$12=TRUE,(($W459*LIQUIDACION!$L$1047)*LIQUIDACION!$D$1045/IF(AND(LIQUIDACION!$D$1044&gt;LIQUIDACION!$B$1046,LIQUIDACION!$B$1046&gt;LIQUIDACION!$D$1043),366,365)),0)</f>
        <v>0</v>
      </c>
    </row>
    <row r="460" spans="2:50" x14ac:dyDescent="0.25">
      <c r="B460" s="123">
        <v>448</v>
      </c>
      <c r="C460" s="125"/>
      <c r="D460" s="170"/>
      <c r="E460" s="170"/>
      <c r="F460" s="170"/>
      <c r="G460" s="170">
        <f t="shared" si="29"/>
        <v>0</v>
      </c>
      <c r="H460" s="170">
        <f t="shared" si="30"/>
        <v>0</v>
      </c>
      <c r="I460" s="170"/>
      <c r="J460" s="170"/>
      <c r="K460" s="170"/>
      <c r="L460" s="170"/>
      <c r="M460" s="170"/>
      <c r="N460" s="170"/>
      <c r="O460" s="170"/>
      <c r="P460" s="170"/>
      <c r="Q460" s="170"/>
      <c r="R460" s="170"/>
      <c r="S460" s="170"/>
      <c r="T460" s="170"/>
      <c r="U460" s="170"/>
      <c r="V460" s="170"/>
      <c r="W460" s="170"/>
      <c r="X460" s="170"/>
      <c r="Y460" s="170"/>
      <c r="Z460" s="170"/>
      <c r="AA460" s="170"/>
      <c r="AB460" s="415">
        <f t="shared" si="31"/>
        <v>0</v>
      </c>
      <c r="AC460" s="415">
        <f t="shared" si="32"/>
        <v>0</v>
      </c>
      <c r="AE460" s="618">
        <f>IF(AE$12=TRUE,(($D460*LIQUIDACION!$L$1046)*LIQUIDACION!$D$1045/IF(AND(LIQUIDACION!$D$1044&gt;LIQUIDACION!$B$1046,LIQUIDACION!$B$1046&gt;LIQUIDACION!$D$1043),366,365)),0)</f>
        <v>0</v>
      </c>
      <c r="AF460" s="618">
        <f>IF(AF$12=TRUE,(($E460*LIQUIDACION!$L$1046)*LIQUIDACION!$D$1045/IF(AND(LIQUIDACION!$D$1044&gt;LIQUIDACION!$B$1046,LIQUIDACION!$B$1046&gt;LIQUIDACION!$D$1043),366,365)),0)</f>
        <v>0</v>
      </c>
      <c r="AG460" s="618">
        <f>IF(AG$12=TRUE,(($F460*LIQUIDACION!$L$1046)*LIQUIDACION!$D$1045/IF(AND(LIQUIDACION!$D$1044&gt;LIQUIDACION!$B$1046,LIQUIDACION!$B$1046&gt;LIQUIDACION!$D$1043),366,365)),0)</f>
        <v>0</v>
      </c>
      <c r="AH460" s="618">
        <f>IF(AH$12=TRUE,(($G460*LIQUIDACION!$L$1046)*LIQUIDACION!$D$1045/IF(AND(LIQUIDACION!$D$1044&gt;LIQUIDACION!$B$1046,LIQUIDACION!$B$1046&gt;LIQUIDACION!$D$1043),366,365)),0)</f>
        <v>0</v>
      </c>
      <c r="AI460" s="618">
        <f>IF(AI$12=TRUE,(($H460*LIQUIDACION!$L$1047)*LIQUIDACION!$D$1045/IF(AND(LIQUIDACION!$D$1044&gt;LIQUIDACION!$B$1046,LIQUIDACION!$B$1046&gt;LIQUIDACION!$D$1043),366,365)),0)</f>
        <v>0</v>
      </c>
      <c r="AJ460" s="618">
        <f>IF(AJ$12=TRUE,(($I460*LIQUIDACION!$L$1047)*LIQUIDACION!$D$1045/IF(AND(LIQUIDACION!$D$1044&gt;LIQUIDACION!$B$1046,LIQUIDACION!$B$1046&gt;LIQUIDACION!$D$1043),366,365)),0)</f>
        <v>0</v>
      </c>
      <c r="AK460" s="618">
        <f>IF(AK$12=TRUE,(($J460*LIQUIDACION!$L$1047)*LIQUIDACION!$D$1045/IF(AND(LIQUIDACION!$D$1044&gt;LIQUIDACION!$B$1046,LIQUIDACION!$B$1046&gt;LIQUIDACION!$D$1043),366,365)),0)</f>
        <v>0</v>
      </c>
      <c r="AL460" s="618">
        <f>IF(AL$12=TRUE,(($K460*LIQUIDACION!$L$1047)*LIQUIDACION!$D$1045/IF(AND(LIQUIDACION!$D$1044&gt;LIQUIDACION!$B$1046,LIQUIDACION!$B$1046&gt;LIQUIDACION!$D$1043),366,365)),0)</f>
        <v>0</v>
      </c>
      <c r="AM460" s="618">
        <f>IF(AM$12=TRUE,(($L460*LIQUIDACION!$L$1047)*LIQUIDACION!$D$1045/IF(AND(LIQUIDACION!$D$1044&gt;LIQUIDACION!$B$1046,LIQUIDACION!$B$1046&gt;LIQUIDACION!$D$1043),366,365)),0)</f>
        <v>0</v>
      </c>
      <c r="AN460" s="618">
        <f>IF(AN$12=TRUE,(($M460*LIQUIDACION!$L$1047)*LIQUIDACION!$D$1045/IF(AND(LIQUIDACION!$D$1044&gt;LIQUIDACION!$B$1046,LIQUIDACION!$B$1046&gt;LIQUIDACION!$D$1043),366,365)),0)</f>
        <v>0</v>
      </c>
      <c r="AO460" s="618">
        <f>IF(AO$12=TRUE,(($N460*LIQUIDACION!$L$1047)*LIQUIDACION!$D$1045/IF(AND(LIQUIDACION!$D$1044&gt;LIQUIDACION!$B$1046,LIQUIDACION!$B$1046&gt;LIQUIDACION!$D$1043),366,365)),0)</f>
        <v>0</v>
      </c>
      <c r="AP460" s="618">
        <f>IF(AP$12=TRUE,(($O460*LIQUIDACION!$L$1047)*LIQUIDACION!$D$1045/IF(AND(LIQUIDACION!$D$1044&gt;LIQUIDACION!$B$1046,LIQUIDACION!$B$1046&gt;LIQUIDACION!$D$1043),366,365)),0)</f>
        <v>0</v>
      </c>
      <c r="AQ460" s="618">
        <f>IF(AQ$12=TRUE,(($P460*LIQUIDACION!$L$1047)*LIQUIDACION!$D$1045/IF(AND(LIQUIDACION!$D$1044&gt;LIQUIDACION!$B$1046,LIQUIDACION!$B$1046&gt;LIQUIDACION!$D$1043),366,365)),0)</f>
        <v>0</v>
      </c>
      <c r="AR460" s="618">
        <f>IF(AR$12=TRUE,(($Q460*LIQUIDACION!$L$1047)*LIQUIDACION!$D$1045/IF(AND(LIQUIDACION!$D$1044&gt;LIQUIDACION!$B$1046,LIQUIDACION!$B$1046&gt;LIQUIDACION!$D$1043),366,365)),0)</f>
        <v>0</v>
      </c>
      <c r="AS460" s="618">
        <f>IF(AS$12=TRUE,(($R460*LIQUIDACION!$L$1047)*LIQUIDACION!$D$1045/IF(AND(LIQUIDACION!$D$1044&gt;LIQUIDACION!$B$1046,LIQUIDACION!$B$1046&gt;LIQUIDACION!$D$1043),366,365)),0)</f>
        <v>0</v>
      </c>
      <c r="AT460" s="618">
        <f>IF(AT$12=TRUE,(($S460*LIQUIDACION!$L$1047)*LIQUIDACION!$D$1045/IF(AND(LIQUIDACION!$D$1044&gt;LIQUIDACION!$B$1046,LIQUIDACION!$B$1046&gt;LIQUIDACION!$D$1043),366,365)),0)</f>
        <v>0</v>
      </c>
      <c r="AU460" s="618">
        <f>IF(AU$12=TRUE,(($T460*LIQUIDACION!$L$1047)*LIQUIDACION!$D$1045/IF(AND(LIQUIDACION!$D$1044&gt;LIQUIDACION!$B$1046,LIQUIDACION!$B$1046&gt;LIQUIDACION!$D$1043),366,365)),0)</f>
        <v>0</v>
      </c>
      <c r="AV460" s="618">
        <f>IF(AV$12=TRUE,(($U460*LIQUIDACION!$L$1047)*LIQUIDACION!$D$1045/IF(AND(LIQUIDACION!$D$1044&gt;LIQUIDACION!$B$1046,LIQUIDACION!$B$1046&gt;LIQUIDACION!$D$1043),366,365)),0)</f>
        <v>0</v>
      </c>
      <c r="AW460" s="618">
        <f>IF(AW$12=TRUE,(($V460*LIQUIDACION!$L$1047)*LIQUIDACION!$D$1045/IF(AND(LIQUIDACION!$D$1044&gt;LIQUIDACION!$B$1046,LIQUIDACION!$B$1046&gt;LIQUIDACION!$D$1043),366,365)),0)</f>
        <v>0</v>
      </c>
      <c r="AX460" s="618">
        <f>IF(AX$12=TRUE,(($W460*LIQUIDACION!$L$1047)*LIQUIDACION!$D$1045/IF(AND(LIQUIDACION!$D$1044&gt;LIQUIDACION!$B$1046,LIQUIDACION!$B$1046&gt;LIQUIDACION!$D$1043),366,365)),0)</f>
        <v>0</v>
      </c>
    </row>
    <row r="461" spans="2:50" x14ac:dyDescent="0.25">
      <c r="B461" s="121">
        <v>449</v>
      </c>
      <c r="C461" s="125"/>
      <c r="D461" s="170"/>
      <c r="E461" s="170"/>
      <c r="F461" s="170"/>
      <c r="G461" s="170">
        <f t="shared" si="29"/>
        <v>0</v>
      </c>
      <c r="H461" s="170">
        <f t="shared" si="30"/>
        <v>0</v>
      </c>
      <c r="I461" s="170"/>
      <c r="J461" s="170"/>
      <c r="K461" s="170"/>
      <c r="L461" s="170"/>
      <c r="M461" s="170"/>
      <c r="N461" s="170"/>
      <c r="O461" s="170"/>
      <c r="P461" s="170"/>
      <c r="Q461" s="170"/>
      <c r="R461" s="170"/>
      <c r="S461" s="170"/>
      <c r="T461" s="170"/>
      <c r="U461" s="170"/>
      <c r="V461" s="170"/>
      <c r="W461" s="170"/>
      <c r="X461" s="170"/>
      <c r="Y461" s="170"/>
      <c r="Z461" s="170"/>
      <c r="AA461" s="170"/>
      <c r="AB461" s="415">
        <f t="shared" si="31"/>
        <v>0</v>
      </c>
      <c r="AC461" s="415">
        <f t="shared" si="32"/>
        <v>0</v>
      </c>
      <c r="AE461" s="618">
        <f>IF(AE$12=TRUE,(($D461*LIQUIDACION!$L$1046)*LIQUIDACION!$D$1045/IF(AND(LIQUIDACION!$D$1044&gt;LIQUIDACION!$B$1046,LIQUIDACION!$B$1046&gt;LIQUIDACION!$D$1043),366,365)),0)</f>
        <v>0</v>
      </c>
      <c r="AF461" s="618">
        <f>IF(AF$12=TRUE,(($E461*LIQUIDACION!$L$1046)*LIQUIDACION!$D$1045/IF(AND(LIQUIDACION!$D$1044&gt;LIQUIDACION!$B$1046,LIQUIDACION!$B$1046&gt;LIQUIDACION!$D$1043),366,365)),0)</f>
        <v>0</v>
      </c>
      <c r="AG461" s="618">
        <f>IF(AG$12=TRUE,(($F461*LIQUIDACION!$L$1046)*LIQUIDACION!$D$1045/IF(AND(LIQUIDACION!$D$1044&gt;LIQUIDACION!$B$1046,LIQUIDACION!$B$1046&gt;LIQUIDACION!$D$1043),366,365)),0)</f>
        <v>0</v>
      </c>
      <c r="AH461" s="618">
        <f>IF(AH$12=TRUE,(($G461*LIQUIDACION!$L$1046)*LIQUIDACION!$D$1045/IF(AND(LIQUIDACION!$D$1044&gt;LIQUIDACION!$B$1046,LIQUIDACION!$B$1046&gt;LIQUIDACION!$D$1043),366,365)),0)</f>
        <v>0</v>
      </c>
      <c r="AI461" s="618">
        <f>IF(AI$12=TRUE,(($H461*LIQUIDACION!$L$1047)*LIQUIDACION!$D$1045/IF(AND(LIQUIDACION!$D$1044&gt;LIQUIDACION!$B$1046,LIQUIDACION!$B$1046&gt;LIQUIDACION!$D$1043),366,365)),0)</f>
        <v>0</v>
      </c>
      <c r="AJ461" s="618">
        <f>IF(AJ$12=TRUE,(($I461*LIQUIDACION!$L$1047)*LIQUIDACION!$D$1045/IF(AND(LIQUIDACION!$D$1044&gt;LIQUIDACION!$B$1046,LIQUIDACION!$B$1046&gt;LIQUIDACION!$D$1043),366,365)),0)</f>
        <v>0</v>
      </c>
      <c r="AK461" s="618">
        <f>IF(AK$12=TRUE,(($J461*LIQUIDACION!$L$1047)*LIQUIDACION!$D$1045/IF(AND(LIQUIDACION!$D$1044&gt;LIQUIDACION!$B$1046,LIQUIDACION!$B$1046&gt;LIQUIDACION!$D$1043),366,365)),0)</f>
        <v>0</v>
      </c>
      <c r="AL461" s="618">
        <f>IF(AL$12=TRUE,(($K461*LIQUIDACION!$L$1047)*LIQUIDACION!$D$1045/IF(AND(LIQUIDACION!$D$1044&gt;LIQUIDACION!$B$1046,LIQUIDACION!$B$1046&gt;LIQUIDACION!$D$1043),366,365)),0)</f>
        <v>0</v>
      </c>
      <c r="AM461" s="618">
        <f>IF(AM$12=TRUE,(($L461*LIQUIDACION!$L$1047)*LIQUIDACION!$D$1045/IF(AND(LIQUIDACION!$D$1044&gt;LIQUIDACION!$B$1046,LIQUIDACION!$B$1046&gt;LIQUIDACION!$D$1043),366,365)),0)</f>
        <v>0</v>
      </c>
      <c r="AN461" s="618">
        <f>IF(AN$12=TRUE,(($M461*LIQUIDACION!$L$1047)*LIQUIDACION!$D$1045/IF(AND(LIQUIDACION!$D$1044&gt;LIQUIDACION!$B$1046,LIQUIDACION!$B$1046&gt;LIQUIDACION!$D$1043),366,365)),0)</f>
        <v>0</v>
      </c>
      <c r="AO461" s="618">
        <f>IF(AO$12=TRUE,(($N461*LIQUIDACION!$L$1047)*LIQUIDACION!$D$1045/IF(AND(LIQUIDACION!$D$1044&gt;LIQUIDACION!$B$1046,LIQUIDACION!$B$1046&gt;LIQUIDACION!$D$1043),366,365)),0)</f>
        <v>0</v>
      </c>
      <c r="AP461" s="618">
        <f>IF(AP$12=TRUE,(($O461*LIQUIDACION!$L$1047)*LIQUIDACION!$D$1045/IF(AND(LIQUIDACION!$D$1044&gt;LIQUIDACION!$B$1046,LIQUIDACION!$B$1046&gt;LIQUIDACION!$D$1043),366,365)),0)</f>
        <v>0</v>
      </c>
      <c r="AQ461" s="618">
        <f>IF(AQ$12=TRUE,(($P461*LIQUIDACION!$L$1047)*LIQUIDACION!$D$1045/IF(AND(LIQUIDACION!$D$1044&gt;LIQUIDACION!$B$1046,LIQUIDACION!$B$1046&gt;LIQUIDACION!$D$1043),366,365)),0)</f>
        <v>0</v>
      </c>
      <c r="AR461" s="618">
        <f>IF(AR$12=TRUE,(($Q461*LIQUIDACION!$L$1047)*LIQUIDACION!$D$1045/IF(AND(LIQUIDACION!$D$1044&gt;LIQUIDACION!$B$1046,LIQUIDACION!$B$1046&gt;LIQUIDACION!$D$1043),366,365)),0)</f>
        <v>0</v>
      </c>
      <c r="AS461" s="618">
        <f>IF(AS$12=TRUE,(($R461*LIQUIDACION!$L$1047)*LIQUIDACION!$D$1045/IF(AND(LIQUIDACION!$D$1044&gt;LIQUIDACION!$B$1046,LIQUIDACION!$B$1046&gt;LIQUIDACION!$D$1043),366,365)),0)</f>
        <v>0</v>
      </c>
      <c r="AT461" s="618">
        <f>IF(AT$12=TRUE,(($S461*LIQUIDACION!$L$1047)*LIQUIDACION!$D$1045/IF(AND(LIQUIDACION!$D$1044&gt;LIQUIDACION!$B$1046,LIQUIDACION!$B$1046&gt;LIQUIDACION!$D$1043),366,365)),0)</f>
        <v>0</v>
      </c>
      <c r="AU461" s="618">
        <f>IF(AU$12=TRUE,(($T461*LIQUIDACION!$L$1047)*LIQUIDACION!$D$1045/IF(AND(LIQUIDACION!$D$1044&gt;LIQUIDACION!$B$1046,LIQUIDACION!$B$1046&gt;LIQUIDACION!$D$1043),366,365)),0)</f>
        <v>0</v>
      </c>
      <c r="AV461" s="618">
        <f>IF(AV$12=TRUE,(($U461*LIQUIDACION!$L$1047)*LIQUIDACION!$D$1045/IF(AND(LIQUIDACION!$D$1044&gt;LIQUIDACION!$B$1046,LIQUIDACION!$B$1046&gt;LIQUIDACION!$D$1043),366,365)),0)</f>
        <v>0</v>
      </c>
      <c r="AW461" s="618">
        <f>IF(AW$12=TRUE,(($V461*LIQUIDACION!$L$1047)*LIQUIDACION!$D$1045/IF(AND(LIQUIDACION!$D$1044&gt;LIQUIDACION!$B$1046,LIQUIDACION!$B$1046&gt;LIQUIDACION!$D$1043),366,365)),0)</f>
        <v>0</v>
      </c>
      <c r="AX461" s="618">
        <f>IF(AX$12=TRUE,(($W461*LIQUIDACION!$L$1047)*LIQUIDACION!$D$1045/IF(AND(LIQUIDACION!$D$1044&gt;LIQUIDACION!$B$1046,LIQUIDACION!$B$1046&gt;LIQUIDACION!$D$1043),366,365)),0)</f>
        <v>0</v>
      </c>
    </row>
    <row r="462" spans="2:50" x14ac:dyDescent="0.25">
      <c r="B462" s="123">
        <v>450</v>
      </c>
      <c r="C462" s="125"/>
      <c r="D462" s="170"/>
      <c r="E462" s="170"/>
      <c r="F462" s="170"/>
      <c r="G462" s="170">
        <f t="shared" ref="G462:G525" si="33">IF($G$10&gt;0,$D462*$G$10,)</f>
        <v>0</v>
      </c>
      <c r="H462" s="170">
        <f t="shared" ref="H462:H525" si="34">IF($H$10&gt;0,$D462*$H$10,)</f>
        <v>0</v>
      </c>
      <c r="I462" s="170"/>
      <c r="J462" s="170"/>
      <c r="K462" s="170"/>
      <c r="L462" s="170"/>
      <c r="M462" s="170"/>
      <c r="N462" s="170"/>
      <c r="O462" s="170"/>
      <c r="P462" s="170"/>
      <c r="Q462" s="170"/>
      <c r="R462" s="170"/>
      <c r="S462" s="170"/>
      <c r="T462" s="170"/>
      <c r="U462" s="170"/>
      <c r="V462" s="170"/>
      <c r="W462" s="170"/>
      <c r="X462" s="170"/>
      <c r="Y462" s="170"/>
      <c r="Z462" s="170"/>
      <c r="AA462" s="170"/>
      <c r="AB462" s="415">
        <f t="shared" ref="AB462:AB525" si="35">SUM(AE462:AX462)</f>
        <v>0</v>
      </c>
      <c r="AC462" s="415">
        <f t="shared" ref="AC462:AC525" si="36">SUM(D462:AA462)</f>
        <v>0</v>
      </c>
      <c r="AE462" s="618">
        <f>IF(AE$12=TRUE,(($D462*LIQUIDACION!$L$1046)*LIQUIDACION!$D$1045/IF(AND(LIQUIDACION!$D$1044&gt;LIQUIDACION!$B$1046,LIQUIDACION!$B$1046&gt;LIQUIDACION!$D$1043),366,365)),0)</f>
        <v>0</v>
      </c>
      <c r="AF462" s="618">
        <f>IF(AF$12=TRUE,(($E462*LIQUIDACION!$L$1046)*LIQUIDACION!$D$1045/IF(AND(LIQUIDACION!$D$1044&gt;LIQUIDACION!$B$1046,LIQUIDACION!$B$1046&gt;LIQUIDACION!$D$1043),366,365)),0)</f>
        <v>0</v>
      </c>
      <c r="AG462" s="618">
        <f>IF(AG$12=TRUE,(($F462*LIQUIDACION!$L$1046)*LIQUIDACION!$D$1045/IF(AND(LIQUIDACION!$D$1044&gt;LIQUIDACION!$B$1046,LIQUIDACION!$B$1046&gt;LIQUIDACION!$D$1043),366,365)),0)</f>
        <v>0</v>
      </c>
      <c r="AH462" s="618">
        <f>IF(AH$12=TRUE,(($G462*LIQUIDACION!$L$1046)*LIQUIDACION!$D$1045/IF(AND(LIQUIDACION!$D$1044&gt;LIQUIDACION!$B$1046,LIQUIDACION!$B$1046&gt;LIQUIDACION!$D$1043),366,365)),0)</f>
        <v>0</v>
      </c>
      <c r="AI462" s="618">
        <f>IF(AI$12=TRUE,(($H462*LIQUIDACION!$L$1047)*LIQUIDACION!$D$1045/IF(AND(LIQUIDACION!$D$1044&gt;LIQUIDACION!$B$1046,LIQUIDACION!$B$1046&gt;LIQUIDACION!$D$1043),366,365)),0)</f>
        <v>0</v>
      </c>
      <c r="AJ462" s="618">
        <f>IF(AJ$12=TRUE,(($I462*LIQUIDACION!$L$1047)*LIQUIDACION!$D$1045/IF(AND(LIQUIDACION!$D$1044&gt;LIQUIDACION!$B$1046,LIQUIDACION!$B$1046&gt;LIQUIDACION!$D$1043),366,365)),0)</f>
        <v>0</v>
      </c>
      <c r="AK462" s="618">
        <f>IF(AK$12=TRUE,(($J462*LIQUIDACION!$L$1047)*LIQUIDACION!$D$1045/IF(AND(LIQUIDACION!$D$1044&gt;LIQUIDACION!$B$1046,LIQUIDACION!$B$1046&gt;LIQUIDACION!$D$1043),366,365)),0)</f>
        <v>0</v>
      </c>
      <c r="AL462" s="618">
        <f>IF(AL$12=TRUE,(($K462*LIQUIDACION!$L$1047)*LIQUIDACION!$D$1045/IF(AND(LIQUIDACION!$D$1044&gt;LIQUIDACION!$B$1046,LIQUIDACION!$B$1046&gt;LIQUIDACION!$D$1043),366,365)),0)</f>
        <v>0</v>
      </c>
      <c r="AM462" s="618">
        <f>IF(AM$12=TRUE,(($L462*LIQUIDACION!$L$1047)*LIQUIDACION!$D$1045/IF(AND(LIQUIDACION!$D$1044&gt;LIQUIDACION!$B$1046,LIQUIDACION!$B$1046&gt;LIQUIDACION!$D$1043),366,365)),0)</f>
        <v>0</v>
      </c>
      <c r="AN462" s="618">
        <f>IF(AN$12=TRUE,(($M462*LIQUIDACION!$L$1047)*LIQUIDACION!$D$1045/IF(AND(LIQUIDACION!$D$1044&gt;LIQUIDACION!$B$1046,LIQUIDACION!$B$1046&gt;LIQUIDACION!$D$1043),366,365)),0)</f>
        <v>0</v>
      </c>
      <c r="AO462" s="618">
        <f>IF(AO$12=TRUE,(($N462*LIQUIDACION!$L$1047)*LIQUIDACION!$D$1045/IF(AND(LIQUIDACION!$D$1044&gt;LIQUIDACION!$B$1046,LIQUIDACION!$B$1046&gt;LIQUIDACION!$D$1043),366,365)),0)</f>
        <v>0</v>
      </c>
      <c r="AP462" s="618">
        <f>IF(AP$12=TRUE,(($O462*LIQUIDACION!$L$1047)*LIQUIDACION!$D$1045/IF(AND(LIQUIDACION!$D$1044&gt;LIQUIDACION!$B$1046,LIQUIDACION!$B$1046&gt;LIQUIDACION!$D$1043),366,365)),0)</f>
        <v>0</v>
      </c>
      <c r="AQ462" s="618">
        <f>IF(AQ$12=TRUE,(($P462*LIQUIDACION!$L$1047)*LIQUIDACION!$D$1045/IF(AND(LIQUIDACION!$D$1044&gt;LIQUIDACION!$B$1046,LIQUIDACION!$B$1046&gt;LIQUIDACION!$D$1043),366,365)),0)</f>
        <v>0</v>
      </c>
      <c r="AR462" s="618">
        <f>IF(AR$12=TRUE,(($Q462*LIQUIDACION!$L$1047)*LIQUIDACION!$D$1045/IF(AND(LIQUIDACION!$D$1044&gt;LIQUIDACION!$B$1046,LIQUIDACION!$B$1046&gt;LIQUIDACION!$D$1043),366,365)),0)</f>
        <v>0</v>
      </c>
      <c r="AS462" s="618">
        <f>IF(AS$12=TRUE,(($R462*LIQUIDACION!$L$1047)*LIQUIDACION!$D$1045/IF(AND(LIQUIDACION!$D$1044&gt;LIQUIDACION!$B$1046,LIQUIDACION!$B$1046&gt;LIQUIDACION!$D$1043),366,365)),0)</f>
        <v>0</v>
      </c>
      <c r="AT462" s="618">
        <f>IF(AT$12=TRUE,(($S462*LIQUIDACION!$L$1047)*LIQUIDACION!$D$1045/IF(AND(LIQUIDACION!$D$1044&gt;LIQUIDACION!$B$1046,LIQUIDACION!$B$1046&gt;LIQUIDACION!$D$1043),366,365)),0)</f>
        <v>0</v>
      </c>
      <c r="AU462" s="618">
        <f>IF(AU$12=TRUE,(($T462*LIQUIDACION!$L$1047)*LIQUIDACION!$D$1045/IF(AND(LIQUIDACION!$D$1044&gt;LIQUIDACION!$B$1046,LIQUIDACION!$B$1046&gt;LIQUIDACION!$D$1043),366,365)),0)</f>
        <v>0</v>
      </c>
      <c r="AV462" s="618">
        <f>IF(AV$12=TRUE,(($U462*LIQUIDACION!$L$1047)*LIQUIDACION!$D$1045/IF(AND(LIQUIDACION!$D$1044&gt;LIQUIDACION!$B$1046,LIQUIDACION!$B$1046&gt;LIQUIDACION!$D$1043),366,365)),0)</f>
        <v>0</v>
      </c>
      <c r="AW462" s="618">
        <f>IF(AW$12=TRUE,(($V462*LIQUIDACION!$L$1047)*LIQUIDACION!$D$1045/IF(AND(LIQUIDACION!$D$1044&gt;LIQUIDACION!$B$1046,LIQUIDACION!$B$1046&gt;LIQUIDACION!$D$1043),366,365)),0)</f>
        <v>0</v>
      </c>
      <c r="AX462" s="618">
        <f>IF(AX$12=TRUE,(($W462*LIQUIDACION!$L$1047)*LIQUIDACION!$D$1045/IF(AND(LIQUIDACION!$D$1044&gt;LIQUIDACION!$B$1046,LIQUIDACION!$B$1046&gt;LIQUIDACION!$D$1043),366,365)),0)</f>
        <v>0</v>
      </c>
    </row>
    <row r="463" spans="2:50" x14ac:dyDescent="0.25">
      <c r="B463" s="121">
        <v>451</v>
      </c>
      <c r="C463" s="125"/>
      <c r="D463" s="170"/>
      <c r="E463" s="170"/>
      <c r="F463" s="170"/>
      <c r="G463" s="170">
        <f t="shared" si="33"/>
        <v>0</v>
      </c>
      <c r="H463" s="170">
        <f t="shared" si="34"/>
        <v>0</v>
      </c>
      <c r="I463" s="170"/>
      <c r="J463" s="170"/>
      <c r="K463" s="170"/>
      <c r="L463" s="170"/>
      <c r="M463" s="170"/>
      <c r="N463" s="170"/>
      <c r="O463" s="170"/>
      <c r="P463" s="170"/>
      <c r="Q463" s="170"/>
      <c r="R463" s="170"/>
      <c r="S463" s="170"/>
      <c r="T463" s="170"/>
      <c r="U463" s="170"/>
      <c r="V463" s="170"/>
      <c r="W463" s="170"/>
      <c r="X463" s="170"/>
      <c r="Y463" s="170"/>
      <c r="Z463" s="170"/>
      <c r="AA463" s="170"/>
      <c r="AB463" s="415">
        <f t="shared" si="35"/>
        <v>0</v>
      </c>
      <c r="AC463" s="415">
        <f t="shared" si="36"/>
        <v>0</v>
      </c>
      <c r="AE463" s="618">
        <f>IF(AE$12=TRUE,(($D463*LIQUIDACION!$L$1046)*LIQUIDACION!$D$1045/IF(AND(LIQUIDACION!$D$1044&gt;LIQUIDACION!$B$1046,LIQUIDACION!$B$1046&gt;LIQUIDACION!$D$1043),366,365)),0)</f>
        <v>0</v>
      </c>
      <c r="AF463" s="618">
        <f>IF(AF$12=TRUE,(($E463*LIQUIDACION!$L$1046)*LIQUIDACION!$D$1045/IF(AND(LIQUIDACION!$D$1044&gt;LIQUIDACION!$B$1046,LIQUIDACION!$B$1046&gt;LIQUIDACION!$D$1043),366,365)),0)</f>
        <v>0</v>
      </c>
      <c r="AG463" s="618">
        <f>IF(AG$12=TRUE,(($F463*LIQUIDACION!$L$1046)*LIQUIDACION!$D$1045/IF(AND(LIQUIDACION!$D$1044&gt;LIQUIDACION!$B$1046,LIQUIDACION!$B$1046&gt;LIQUIDACION!$D$1043),366,365)),0)</f>
        <v>0</v>
      </c>
      <c r="AH463" s="618">
        <f>IF(AH$12=TRUE,(($G463*LIQUIDACION!$L$1046)*LIQUIDACION!$D$1045/IF(AND(LIQUIDACION!$D$1044&gt;LIQUIDACION!$B$1046,LIQUIDACION!$B$1046&gt;LIQUIDACION!$D$1043),366,365)),0)</f>
        <v>0</v>
      </c>
      <c r="AI463" s="618">
        <f>IF(AI$12=TRUE,(($H463*LIQUIDACION!$L$1047)*LIQUIDACION!$D$1045/IF(AND(LIQUIDACION!$D$1044&gt;LIQUIDACION!$B$1046,LIQUIDACION!$B$1046&gt;LIQUIDACION!$D$1043),366,365)),0)</f>
        <v>0</v>
      </c>
      <c r="AJ463" s="618">
        <f>IF(AJ$12=TRUE,(($I463*LIQUIDACION!$L$1047)*LIQUIDACION!$D$1045/IF(AND(LIQUIDACION!$D$1044&gt;LIQUIDACION!$B$1046,LIQUIDACION!$B$1046&gt;LIQUIDACION!$D$1043),366,365)),0)</f>
        <v>0</v>
      </c>
      <c r="AK463" s="618">
        <f>IF(AK$12=TRUE,(($J463*LIQUIDACION!$L$1047)*LIQUIDACION!$D$1045/IF(AND(LIQUIDACION!$D$1044&gt;LIQUIDACION!$B$1046,LIQUIDACION!$B$1046&gt;LIQUIDACION!$D$1043),366,365)),0)</f>
        <v>0</v>
      </c>
      <c r="AL463" s="618">
        <f>IF(AL$12=TRUE,(($K463*LIQUIDACION!$L$1047)*LIQUIDACION!$D$1045/IF(AND(LIQUIDACION!$D$1044&gt;LIQUIDACION!$B$1046,LIQUIDACION!$B$1046&gt;LIQUIDACION!$D$1043),366,365)),0)</f>
        <v>0</v>
      </c>
      <c r="AM463" s="618">
        <f>IF(AM$12=TRUE,(($L463*LIQUIDACION!$L$1047)*LIQUIDACION!$D$1045/IF(AND(LIQUIDACION!$D$1044&gt;LIQUIDACION!$B$1046,LIQUIDACION!$B$1046&gt;LIQUIDACION!$D$1043),366,365)),0)</f>
        <v>0</v>
      </c>
      <c r="AN463" s="618">
        <f>IF(AN$12=TRUE,(($M463*LIQUIDACION!$L$1047)*LIQUIDACION!$D$1045/IF(AND(LIQUIDACION!$D$1044&gt;LIQUIDACION!$B$1046,LIQUIDACION!$B$1046&gt;LIQUIDACION!$D$1043),366,365)),0)</f>
        <v>0</v>
      </c>
      <c r="AO463" s="618">
        <f>IF(AO$12=TRUE,(($N463*LIQUIDACION!$L$1047)*LIQUIDACION!$D$1045/IF(AND(LIQUIDACION!$D$1044&gt;LIQUIDACION!$B$1046,LIQUIDACION!$B$1046&gt;LIQUIDACION!$D$1043),366,365)),0)</f>
        <v>0</v>
      </c>
      <c r="AP463" s="618">
        <f>IF(AP$12=TRUE,(($O463*LIQUIDACION!$L$1047)*LIQUIDACION!$D$1045/IF(AND(LIQUIDACION!$D$1044&gt;LIQUIDACION!$B$1046,LIQUIDACION!$B$1046&gt;LIQUIDACION!$D$1043),366,365)),0)</f>
        <v>0</v>
      </c>
      <c r="AQ463" s="618">
        <f>IF(AQ$12=TRUE,(($P463*LIQUIDACION!$L$1047)*LIQUIDACION!$D$1045/IF(AND(LIQUIDACION!$D$1044&gt;LIQUIDACION!$B$1046,LIQUIDACION!$B$1046&gt;LIQUIDACION!$D$1043),366,365)),0)</f>
        <v>0</v>
      </c>
      <c r="AR463" s="618">
        <f>IF(AR$12=TRUE,(($Q463*LIQUIDACION!$L$1047)*LIQUIDACION!$D$1045/IF(AND(LIQUIDACION!$D$1044&gt;LIQUIDACION!$B$1046,LIQUIDACION!$B$1046&gt;LIQUIDACION!$D$1043),366,365)),0)</f>
        <v>0</v>
      </c>
      <c r="AS463" s="618">
        <f>IF(AS$12=TRUE,(($R463*LIQUIDACION!$L$1047)*LIQUIDACION!$D$1045/IF(AND(LIQUIDACION!$D$1044&gt;LIQUIDACION!$B$1046,LIQUIDACION!$B$1046&gt;LIQUIDACION!$D$1043),366,365)),0)</f>
        <v>0</v>
      </c>
      <c r="AT463" s="618">
        <f>IF(AT$12=TRUE,(($S463*LIQUIDACION!$L$1047)*LIQUIDACION!$D$1045/IF(AND(LIQUIDACION!$D$1044&gt;LIQUIDACION!$B$1046,LIQUIDACION!$B$1046&gt;LIQUIDACION!$D$1043),366,365)),0)</f>
        <v>0</v>
      </c>
      <c r="AU463" s="618">
        <f>IF(AU$12=TRUE,(($T463*LIQUIDACION!$L$1047)*LIQUIDACION!$D$1045/IF(AND(LIQUIDACION!$D$1044&gt;LIQUIDACION!$B$1046,LIQUIDACION!$B$1046&gt;LIQUIDACION!$D$1043),366,365)),0)</f>
        <v>0</v>
      </c>
      <c r="AV463" s="618">
        <f>IF(AV$12=TRUE,(($U463*LIQUIDACION!$L$1047)*LIQUIDACION!$D$1045/IF(AND(LIQUIDACION!$D$1044&gt;LIQUIDACION!$B$1046,LIQUIDACION!$B$1046&gt;LIQUIDACION!$D$1043),366,365)),0)</f>
        <v>0</v>
      </c>
      <c r="AW463" s="618">
        <f>IF(AW$12=TRUE,(($V463*LIQUIDACION!$L$1047)*LIQUIDACION!$D$1045/IF(AND(LIQUIDACION!$D$1044&gt;LIQUIDACION!$B$1046,LIQUIDACION!$B$1046&gt;LIQUIDACION!$D$1043),366,365)),0)</f>
        <v>0</v>
      </c>
      <c r="AX463" s="618">
        <f>IF(AX$12=TRUE,(($W463*LIQUIDACION!$L$1047)*LIQUIDACION!$D$1045/IF(AND(LIQUIDACION!$D$1044&gt;LIQUIDACION!$B$1046,LIQUIDACION!$B$1046&gt;LIQUIDACION!$D$1043),366,365)),0)</f>
        <v>0</v>
      </c>
    </row>
    <row r="464" spans="2:50" x14ac:dyDescent="0.25">
      <c r="B464" s="123">
        <v>452</v>
      </c>
      <c r="C464" s="125"/>
      <c r="D464" s="170"/>
      <c r="E464" s="170"/>
      <c r="F464" s="170"/>
      <c r="G464" s="170">
        <f t="shared" si="33"/>
        <v>0</v>
      </c>
      <c r="H464" s="170">
        <f t="shared" si="34"/>
        <v>0</v>
      </c>
      <c r="I464" s="170"/>
      <c r="J464" s="170"/>
      <c r="K464" s="170"/>
      <c r="L464" s="170"/>
      <c r="M464" s="170"/>
      <c r="N464" s="170"/>
      <c r="O464" s="170"/>
      <c r="P464" s="170"/>
      <c r="Q464" s="170"/>
      <c r="R464" s="170"/>
      <c r="S464" s="170"/>
      <c r="T464" s="170"/>
      <c r="U464" s="170"/>
      <c r="V464" s="170"/>
      <c r="W464" s="170"/>
      <c r="X464" s="170"/>
      <c r="Y464" s="170"/>
      <c r="Z464" s="170"/>
      <c r="AA464" s="170"/>
      <c r="AB464" s="415">
        <f t="shared" si="35"/>
        <v>0</v>
      </c>
      <c r="AC464" s="415">
        <f t="shared" si="36"/>
        <v>0</v>
      </c>
      <c r="AE464" s="618">
        <f>IF(AE$12=TRUE,(($D464*LIQUIDACION!$L$1046)*LIQUIDACION!$D$1045/IF(AND(LIQUIDACION!$D$1044&gt;LIQUIDACION!$B$1046,LIQUIDACION!$B$1046&gt;LIQUIDACION!$D$1043),366,365)),0)</f>
        <v>0</v>
      </c>
      <c r="AF464" s="618">
        <f>IF(AF$12=TRUE,(($E464*LIQUIDACION!$L$1046)*LIQUIDACION!$D$1045/IF(AND(LIQUIDACION!$D$1044&gt;LIQUIDACION!$B$1046,LIQUIDACION!$B$1046&gt;LIQUIDACION!$D$1043),366,365)),0)</f>
        <v>0</v>
      </c>
      <c r="AG464" s="618">
        <f>IF(AG$12=TRUE,(($F464*LIQUIDACION!$L$1046)*LIQUIDACION!$D$1045/IF(AND(LIQUIDACION!$D$1044&gt;LIQUIDACION!$B$1046,LIQUIDACION!$B$1046&gt;LIQUIDACION!$D$1043),366,365)),0)</f>
        <v>0</v>
      </c>
      <c r="AH464" s="618">
        <f>IF(AH$12=TRUE,(($G464*LIQUIDACION!$L$1046)*LIQUIDACION!$D$1045/IF(AND(LIQUIDACION!$D$1044&gt;LIQUIDACION!$B$1046,LIQUIDACION!$B$1046&gt;LIQUIDACION!$D$1043),366,365)),0)</f>
        <v>0</v>
      </c>
      <c r="AI464" s="618">
        <f>IF(AI$12=TRUE,(($H464*LIQUIDACION!$L$1047)*LIQUIDACION!$D$1045/IF(AND(LIQUIDACION!$D$1044&gt;LIQUIDACION!$B$1046,LIQUIDACION!$B$1046&gt;LIQUIDACION!$D$1043),366,365)),0)</f>
        <v>0</v>
      </c>
      <c r="AJ464" s="618">
        <f>IF(AJ$12=TRUE,(($I464*LIQUIDACION!$L$1047)*LIQUIDACION!$D$1045/IF(AND(LIQUIDACION!$D$1044&gt;LIQUIDACION!$B$1046,LIQUIDACION!$B$1046&gt;LIQUIDACION!$D$1043),366,365)),0)</f>
        <v>0</v>
      </c>
      <c r="AK464" s="618">
        <f>IF(AK$12=TRUE,(($J464*LIQUIDACION!$L$1047)*LIQUIDACION!$D$1045/IF(AND(LIQUIDACION!$D$1044&gt;LIQUIDACION!$B$1046,LIQUIDACION!$B$1046&gt;LIQUIDACION!$D$1043),366,365)),0)</f>
        <v>0</v>
      </c>
      <c r="AL464" s="618">
        <f>IF(AL$12=TRUE,(($K464*LIQUIDACION!$L$1047)*LIQUIDACION!$D$1045/IF(AND(LIQUIDACION!$D$1044&gt;LIQUIDACION!$B$1046,LIQUIDACION!$B$1046&gt;LIQUIDACION!$D$1043),366,365)),0)</f>
        <v>0</v>
      </c>
      <c r="AM464" s="618">
        <f>IF(AM$12=TRUE,(($L464*LIQUIDACION!$L$1047)*LIQUIDACION!$D$1045/IF(AND(LIQUIDACION!$D$1044&gt;LIQUIDACION!$B$1046,LIQUIDACION!$B$1046&gt;LIQUIDACION!$D$1043),366,365)),0)</f>
        <v>0</v>
      </c>
      <c r="AN464" s="618">
        <f>IF(AN$12=TRUE,(($M464*LIQUIDACION!$L$1047)*LIQUIDACION!$D$1045/IF(AND(LIQUIDACION!$D$1044&gt;LIQUIDACION!$B$1046,LIQUIDACION!$B$1046&gt;LIQUIDACION!$D$1043),366,365)),0)</f>
        <v>0</v>
      </c>
      <c r="AO464" s="618">
        <f>IF(AO$12=TRUE,(($N464*LIQUIDACION!$L$1047)*LIQUIDACION!$D$1045/IF(AND(LIQUIDACION!$D$1044&gt;LIQUIDACION!$B$1046,LIQUIDACION!$B$1046&gt;LIQUIDACION!$D$1043),366,365)),0)</f>
        <v>0</v>
      </c>
      <c r="AP464" s="618">
        <f>IF(AP$12=TRUE,(($O464*LIQUIDACION!$L$1047)*LIQUIDACION!$D$1045/IF(AND(LIQUIDACION!$D$1044&gt;LIQUIDACION!$B$1046,LIQUIDACION!$B$1046&gt;LIQUIDACION!$D$1043),366,365)),0)</f>
        <v>0</v>
      </c>
      <c r="AQ464" s="618">
        <f>IF(AQ$12=TRUE,(($P464*LIQUIDACION!$L$1047)*LIQUIDACION!$D$1045/IF(AND(LIQUIDACION!$D$1044&gt;LIQUIDACION!$B$1046,LIQUIDACION!$B$1046&gt;LIQUIDACION!$D$1043),366,365)),0)</f>
        <v>0</v>
      </c>
      <c r="AR464" s="618">
        <f>IF(AR$12=TRUE,(($Q464*LIQUIDACION!$L$1047)*LIQUIDACION!$D$1045/IF(AND(LIQUIDACION!$D$1044&gt;LIQUIDACION!$B$1046,LIQUIDACION!$B$1046&gt;LIQUIDACION!$D$1043),366,365)),0)</f>
        <v>0</v>
      </c>
      <c r="AS464" s="618">
        <f>IF(AS$12=TRUE,(($R464*LIQUIDACION!$L$1047)*LIQUIDACION!$D$1045/IF(AND(LIQUIDACION!$D$1044&gt;LIQUIDACION!$B$1046,LIQUIDACION!$B$1046&gt;LIQUIDACION!$D$1043),366,365)),0)</f>
        <v>0</v>
      </c>
      <c r="AT464" s="618">
        <f>IF(AT$12=TRUE,(($S464*LIQUIDACION!$L$1047)*LIQUIDACION!$D$1045/IF(AND(LIQUIDACION!$D$1044&gt;LIQUIDACION!$B$1046,LIQUIDACION!$B$1046&gt;LIQUIDACION!$D$1043),366,365)),0)</f>
        <v>0</v>
      </c>
      <c r="AU464" s="618">
        <f>IF(AU$12=TRUE,(($T464*LIQUIDACION!$L$1047)*LIQUIDACION!$D$1045/IF(AND(LIQUIDACION!$D$1044&gt;LIQUIDACION!$B$1046,LIQUIDACION!$B$1046&gt;LIQUIDACION!$D$1043),366,365)),0)</f>
        <v>0</v>
      </c>
      <c r="AV464" s="618">
        <f>IF(AV$12=TRUE,(($U464*LIQUIDACION!$L$1047)*LIQUIDACION!$D$1045/IF(AND(LIQUIDACION!$D$1044&gt;LIQUIDACION!$B$1046,LIQUIDACION!$B$1046&gt;LIQUIDACION!$D$1043),366,365)),0)</f>
        <v>0</v>
      </c>
      <c r="AW464" s="618">
        <f>IF(AW$12=TRUE,(($V464*LIQUIDACION!$L$1047)*LIQUIDACION!$D$1045/IF(AND(LIQUIDACION!$D$1044&gt;LIQUIDACION!$B$1046,LIQUIDACION!$B$1046&gt;LIQUIDACION!$D$1043),366,365)),0)</f>
        <v>0</v>
      </c>
      <c r="AX464" s="618">
        <f>IF(AX$12=TRUE,(($W464*LIQUIDACION!$L$1047)*LIQUIDACION!$D$1045/IF(AND(LIQUIDACION!$D$1044&gt;LIQUIDACION!$B$1046,LIQUIDACION!$B$1046&gt;LIQUIDACION!$D$1043),366,365)),0)</f>
        <v>0</v>
      </c>
    </row>
    <row r="465" spans="2:50" x14ac:dyDescent="0.25">
      <c r="B465" s="121">
        <v>453</v>
      </c>
      <c r="C465" s="125"/>
      <c r="D465" s="170"/>
      <c r="E465" s="170"/>
      <c r="F465" s="170"/>
      <c r="G465" s="170">
        <f t="shared" si="33"/>
        <v>0</v>
      </c>
      <c r="H465" s="170">
        <f t="shared" si="34"/>
        <v>0</v>
      </c>
      <c r="I465" s="170"/>
      <c r="J465" s="170"/>
      <c r="K465" s="170"/>
      <c r="L465" s="170"/>
      <c r="M465" s="170"/>
      <c r="N465" s="170"/>
      <c r="O465" s="170"/>
      <c r="P465" s="170"/>
      <c r="Q465" s="170"/>
      <c r="R465" s="170"/>
      <c r="S465" s="170"/>
      <c r="T465" s="170"/>
      <c r="U465" s="170"/>
      <c r="V465" s="170"/>
      <c r="W465" s="170"/>
      <c r="X465" s="170"/>
      <c r="Y465" s="170"/>
      <c r="Z465" s="170"/>
      <c r="AA465" s="170"/>
      <c r="AB465" s="415">
        <f t="shared" si="35"/>
        <v>0</v>
      </c>
      <c r="AC465" s="415">
        <f t="shared" si="36"/>
        <v>0</v>
      </c>
      <c r="AE465" s="618">
        <f>IF(AE$12=TRUE,(($D465*LIQUIDACION!$L$1046)*LIQUIDACION!$D$1045/IF(AND(LIQUIDACION!$D$1044&gt;LIQUIDACION!$B$1046,LIQUIDACION!$B$1046&gt;LIQUIDACION!$D$1043),366,365)),0)</f>
        <v>0</v>
      </c>
      <c r="AF465" s="618">
        <f>IF(AF$12=TRUE,(($E465*LIQUIDACION!$L$1046)*LIQUIDACION!$D$1045/IF(AND(LIQUIDACION!$D$1044&gt;LIQUIDACION!$B$1046,LIQUIDACION!$B$1046&gt;LIQUIDACION!$D$1043),366,365)),0)</f>
        <v>0</v>
      </c>
      <c r="AG465" s="618">
        <f>IF(AG$12=TRUE,(($F465*LIQUIDACION!$L$1046)*LIQUIDACION!$D$1045/IF(AND(LIQUIDACION!$D$1044&gt;LIQUIDACION!$B$1046,LIQUIDACION!$B$1046&gt;LIQUIDACION!$D$1043),366,365)),0)</f>
        <v>0</v>
      </c>
      <c r="AH465" s="618">
        <f>IF(AH$12=TRUE,(($G465*LIQUIDACION!$L$1046)*LIQUIDACION!$D$1045/IF(AND(LIQUIDACION!$D$1044&gt;LIQUIDACION!$B$1046,LIQUIDACION!$B$1046&gt;LIQUIDACION!$D$1043),366,365)),0)</f>
        <v>0</v>
      </c>
      <c r="AI465" s="618">
        <f>IF(AI$12=TRUE,(($H465*LIQUIDACION!$L$1047)*LIQUIDACION!$D$1045/IF(AND(LIQUIDACION!$D$1044&gt;LIQUIDACION!$B$1046,LIQUIDACION!$B$1046&gt;LIQUIDACION!$D$1043),366,365)),0)</f>
        <v>0</v>
      </c>
      <c r="AJ465" s="618">
        <f>IF(AJ$12=TRUE,(($I465*LIQUIDACION!$L$1047)*LIQUIDACION!$D$1045/IF(AND(LIQUIDACION!$D$1044&gt;LIQUIDACION!$B$1046,LIQUIDACION!$B$1046&gt;LIQUIDACION!$D$1043),366,365)),0)</f>
        <v>0</v>
      </c>
      <c r="AK465" s="618">
        <f>IF(AK$12=TRUE,(($J465*LIQUIDACION!$L$1047)*LIQUIDACION!$D$1045/IF(AND(LIQUIDACION!$D$1044&gt;LIQUIDACION!$B$1046,LIQUIDACION!$B$1046&gt;LIQUIDACION!$D$1043),366,365)),0)</f>
        <v>0</v>
      </c>
      <c r="AL465" s="618">
        <f>IF(AL$12=TRUE,(($K465*LIQUIDACION!$L$1047)*LIQUIDACION!$D$1045/IF(AND(LIQUIDACION!$D$1044&gt;LIQUIDACION!$B$1046,LIQUIDACION!$B$1046&gt;LIQUIDACION!$D$1043),366,365)),0)</f>
        <v>0</v>
      </c>
      <c r="AM465" s="618">
        <f>IF(AM$12=TRUE,(($L465*LIQUIDACION!$L$1047)*LIQUIDACION!$D$1045/IF(AND(LIQUIDACION!$D$1044&gt;LIQUIDACION!$B$1046,LIQUIDACION!$B$1046&gt;LIQUIDACION!$D$1043),366,365)),0)</f>
        <v>0</v>
      </c>
      <c r="AN465" s="618">
        <f>IF(AN$12=TRUE,(($M465*LIQUIDACION!$L$1047)*LIQUIDACION!$D$1045/IF(AND(LIQUIDACION!$D$1044&gt;LIQUIDACION!$B$1046,LIQUIDACION!$B$1046&gt;LIQUIDACION!$D$1043),366,365)),0)</f>
        <v>0</v>
      </c>
      <c r="AO465" s="618">
        <f>IF(AO$12=TRUE,(($N465*LIQUIDACION!$L$1047)*LIQUIDACION!$D$1045/IF(AND(LIQUIDACION!$D$1044&gt;LIQUIDACION!$B$1046,LIQUIDACION!$B$1046&gt;LIQUIDACION!$D$1043),366,365)),0)</f>
        <v>0</v>
      </c>
      <c r="AP465" s="618">
        <f>IF(AP$12=TRUE,(($O465*LIQUIDACION!$L$1047)*LIQUIDACION!$D$1045/IF(AND(LIQUIDACION!$D$1044&gt;LIQUIDACION!$B$1046,LIQUIDACION!$B$1046&gt;LIQUIDACION!$D$1043),366,365)),0)</f>
        <v>0</v>
      </c>
      <c r="AQ465" s="618">
        <f>IF(AQ$12=TRUE,(($P465*LIQUIDACION!$L$1047)*LIQUIDACION!$D$1045/IF(AND(LIQUIDACION!$D$1044&gt;LIQUIDACION!$B$1046,LIQUIDACION!$B$1046&gt;LIQUIDACION!$D$1043),366,365)),0)</f>
        <v>0</v>
      </c>
      <c r="AR465" s="618">
        <f>IF(AR$12=TRUE,(($Q465*LIQUIDACION!$L$1047)*LIQUIDACION!$D$1045/IF(AND(LIQUIDACION!$D$1044&gt;LIQUIDACION!$B$1046,LIQUIDACION!$B$1046&gt;LIQUIDACION!$D$1043),366,365)),0)</f>
        <v>0</v>
      </c>
      <c r="AS465" s="618">
        <f>IF(AS$12=TRUE,(($R465*LIQUIDACION!$L$1047)*LIQUIDACION!$D$1045/IF(AND(LIQUIDACION!$D$1044&gt;LIQUIDACION!$B$1046,LIQUIDACION!$B$1046&gt;LIQUIDACION!$D$1043),366,365)),0)</f>
        <v>0</v>
      </c>
      <c r="AT465" s="618">
        <f>IF(AT$12=TRUE,(($S465*LIQUIDACION!$L$1047)*LIQUIDACION!$D$1045/IF(AND(LIQUIDACION!$D$1044&gt;LIQUIDACION!$B$1046,LIQUIDACION!$B$1046&gt;LIQUIDACION!$D$1043),366,365)),0)</f>
        <v>0</v>
      </c>
      <c r="AU465" s="618">
        <f>IF(AU$12=TRUE,(($T465*LIQUIDACION!$L$1047)*LIQUIDACION!$D$1045/IF(AND(LIQUIDACION!$D$1044&gt;LIQUIDACION!$B$1046,LIQUIDACION!$B$1046&gt;LIQUIDACION!$D$1043),366,365)),0)</f>
        <v>0</v>
      </c>
      <c r="AV465" s="618">
        <f>IF(AV$12=TRUE,(($U465*LIQUIDACION!$L$1047)*LIQUIDACION!$D$1045/IF(AND(LIQUIDACION!$D$1044&gt;LIQUIDACION!$B$1046,LIQUIDACION!$B$1046&gt;LIQUIDACION!$D$1043),366,365)),0)</f>
        <v>0</v>
      </c>
      <c r="AW465" s="618">
        <f>IF(AW$12=TRUE,(($V465*LIQUIDACION!$L$1047)*LIQUIDACION!$D$1045/IF(AND(LIQUIDACION!$D$1044&gt;LIQUIDACION!$B$1046,LIQUIDACION!$B$1046&gt;LIQUIDACION!$D$1043),366,365)),0)</f>
        <v>0</v>
      </c>
      <c r="AX465" s="618">
        <f>IF(AX$12=TRUE,(($W465*LIQUIDACION!$L$1047)*LIQUIDACION!$D$1045/IF(AND(LIQUIDACION!$D$1044&gt;LIQUIDACION!$B$1046,LIQUIDACION!$B$1046&gt;LIQUIDACION!$D$1043),366,365)),0)</f>
        <v>0</v>
      </c>
    </row>
    <row r="466" spans="2:50" x14ac:dyDescent="0.25">
      <c r="B466" s="123">
        <v>454</v>
      </c>
      <c r="C466" s="125"/>
      <c r="D466" s="170"/>
      <c r="E466" s="170"/>
      <c r="F466" s="170"/>
      <c r="G466" s="170">
        <f t="shared" si="33"/>
        <v>0</v>
      </c>
      <c r="H466" s="170">
        <f t="shared" si="34"/>
        <v>0</v>
      </c>
      <c r="I466" s="170"/>
      <c r="J466" s="170"/>
      <c r="K466" s="170"/>
      <c r="L466" s="170"/>
      <c r="M466" s="170"/>
      <c r="N466" s="170"/>
      <c r="O466" s="170"/>
      <c r="P466" s="170"/>
      <c r="Q466" s="170"/>
      <c r="R466" s="170"/>
      <c r="S466" s="170"/>
      <c r="T466" s="170"/>
      <c r="U466" s="170"/>
      <c r="V466" s="170"/>
      <c r="W466" s="170"/>
      <c r="X466" s="170"/>
      <c r="Y466" s="170"/>
      <c r="Z466" s="170"/>
      <c r="AA466" s="170"/>
      <c r="AB466" s="415">
        <f t="shared" si="35"/>
        <v>0</v>
      </c>
      <c r="AC466" s="415">
        <f t="shared" si="36"/>
        <v>0</v>
      </c>
      <c r="AE466" s="618">
        <f>IF(AE$12=TRUE,(($D466*LIQUIDACION!$L$1046)*LIQUIDACION!$D$1045/IF(AND(LIQUIDACION!$D$1044&gt;LIQUIDACION!$B$1046,LIQUIDACION!$B$1046&gt;LIQUIDACION!$D$1043),366,365)),0)</f>
        <v>0</v>
      </c>
      <c r="AF466" s="618">
        <f>IF(AF$12=TRUE,(($E466*LIQUIDACION!$L$1046)*LIQUIDACION!$D$1045/IF(AND(LIQUIDACION!$D$1044&gt;LIQUIDACION!$B$1046,LIQUIDACION!$B$1046&gt;LIQUIDACION!$D$1043),366,365)),0)</f>
        <v>0</v>
      </c>
      <c r="AG466" s="618">
        <f>IF(AG$12=TRUE,(($F466*LIQUIDACION!$L$1046)*LIQUIDACION!$D$1045/IF(AND(LIQUIDACION!$D$1044&gt;LIQUIDACION!$B$1046,LIQUIDACION!$B$1046&gt;LIQUIDACION!$D$1043),366,365)),0)</f>
        <v>0</v>
      </c>
      <c r="AH466" s="618">
        <f>IF(AH$12=TRUE,(($G466*LIQUIDACION!$L$1046)*LIQUIDACION!$D$1045/IF(AND(LIQUIDACION!$D$1044&gt;LIQUIDACION!$B$1046,LIQUIDACION!$B$1046&gt;LIQUIDACION!$D$1043),366,365)),0)</f>
        <v>0</v>
      </c>
      <c r="AI466" s="618">
        <f>IF(AI$12=TRUE,(($H466*LIQUIDACION!$L$1047)*LIQUIDACION!$D$1045/IF(AND(LIQUIDACION!$D$1044&gt;LIQUIDACION!$B$1046,LIQUIDACION!$B$1046&gt;LIQUIDACION!$D$1043),366,365)),0)</f>
        <v>0</v>
      </c>
      <c r="AJ466" s="618">
        <f>IF(AJ$12=TRUE,(($I466*LIQUIDACION!$L$1047)*LIQUIDACION!$D$1045/IF(AND(LIQUIDACION!$D$1044&gt;LIQUIDACION!$B$1046,LIQUIDACION!$B$1046&gt;LIQUIDACION!$D$1043),366,365)),0)</f>
        <v>0</v>
      </c>
      <c r="AK466" s="618">
        <f>IF(AK$12=TRUE,(($J466*LIQUIDACION!$L$1047)*LIQUIDACION!$D$1045/IF(AND(LIQUIDACION!$D$1044&gt;LIQUIDACION!$B$1046,LIQUIDACION!$B$1046&gt;LIQUIDACION!$D$1043),366,365)),0)</f>
        <v>0</v>
      </c>
      <c r="AL466" s="618">
        <f>IF(AL$12=TRUE,(($K466*LIQUIDACION!$L$1047)*LIQUIDACION!$D$1045/IF(AND(LIQUIDACION!$D$1044&gt;LIQUIDACION!$B$1046,LIQUIDACION!$B$1046&gt;LIQUIDACION!$D$1043),366,365)),0)</f>
        <v>0</v>
      </c>
      <c r="AM466" s="618">
        <f>IF(AM$12=TRUE,(($L466*LIQUIDACION!$L$1047)*LIQUIDACION!$D$1045/IF(AND(LIQUIDACION!$D$1044&gt;LIQUIDACION!$B$1046,LIQUIDACION!$B$1046&gt;LIQUIDACION!$D$1043),366,365)),0)</f>
        <v>0</v>
      </c>
      <c r="AN466" s="618">
        <f>IF(AN$12=TRUE,(($M466*LIQUIDACION!$L$1047)*LIQUIDACION!$D$1045/IF(AND(LIQUIDACION!$D$1044&gt;LIQUIDACION!$B$1046,LIQUIDACION!$B$1046&gt;LIQUIDACION!$D$1043),366,365)),0)</f>
        <v>0</v>
      </c>
      <c r="AO466" s="618">
        <f>IF(AO$12=TRUE,(($N466*LIQUIDACION!$L$1047)*LIQUIDACION!$D$1045/IF(AND(LIQUIDACION!$D$1044&gt;LIQUIDACION!$B$1046,LIQUIDACION!$B$1046&gt;LIQUIDACION!$D$1043),366,365)),0)</f>
        <v>0</v>
      </c>
      <c r="AP466" s="618">
        <f>IF(AP$12=TRUE,(($O466*LIQUIDACION!$L$1047)*LIQUIDACION!$D$1045/IF(AND(LIQUIDACION!$D$1044&gt;LIQUIDACION!$B$1046,LIQUIDACION!$B$1046&gt;LIQUIDACION!$D$1043),366,365)),0)</f>
        <v>0</v>
      </c>
      <c r="AQ466" s="618">
        <f>IF(AQ$12=TRUE,(($P466*LIQUIDACION!$L$1047)*LIQUIDACION!$D$1045/IF(AND(LIQUIDACION!$D$1044&gt;LIQUIDACION!$B$1046,LIQUIDACION!$B$1046&gt;LIQUIDACION!$D$1043),366,365)),0)</f>
        <v>0</v>
      </c>
      <c r="AR466" s="618">
        <f>IF(AR$12=TRUE,(($Q466*LIQUIDACION!$L$1047)*LIQUIDACION!$D$1045/IF(AND(LIQUIDACION!$D$1044&gt;LIQUIDACION!$B$1046,LIQUIDACION!$B$1046&gt;LIQUIDACION!$D$1043),366,365)),0)</f>
        <v>0</v>
      </c>
      <c r="AS466" s="618">
        <f>IF(AS$12=TRUE,(($R466*LIQUIDACION!$L$1047)*LIQUIDACION!$D$1045/IF(AND(LIQUIDACION!$D$1044&gt;LIQUIDACION!$B$1046,LIQUIDACION!$B$1046&gt;LIQUIDACION!$D$1043),366,365)),0)</f>
        <v>0</v>
      </c>
      <c r="AT466" s="618">
        <f>IF(AT$12=TRUE,(($S466*LIQUIDACION!$L$1047)*LIQUIDACION!$D$1045/IF(AND(LIQUIDACION!$D$1044&gt;LIQUIDACION!$B$1046,LIQUIDACION!$B$1046&gt;LIQUIDACION!$D$1043),366,365)),0)</f>
        <v>0</v>
      </c>
      <c r="AU466" s="618">
        <f>IF(AU$12=TRUE,(($T466*LIQUIDACION!$L$1047)*LIQUIDACION!$D$1045/IF(AND(LIQUIDACION!$D$1044&gt;LIQUIDACION!$B$1046,LIQUIDACION!$B$1046&gt;LIQUIDACION!$D$1043),366,365)),0)</f>
        <v>0</v>
      </c>
      <c r="AV466" s="618">
        <f>IF(AV$12=TRUE,(($U466*LIQUIDACION!$L$1047)*LIQUIDACION!$D$1045/IF(AND(LIQUIDACION!$D$1044&gt;LIQUIDACION!$B$1046,LIQUIDACION!$B$1046&gt;LIQUIDACION!$D$1043),366,365)),0)</f>
        <v>0</v>
      </c>
      <c r="AW466" s="618">
        <f>IF(AW$12=TRUE,(($V466*LIQUIDACION!$L$1047)*LIQUIDACION!$D$1045/IF(AND(LIQUIDACION!$D$1044&gt;LIQUIDACION!$B$1046,LIQUIDACION!$B$1046&gt;LIQUIDACION!$D$1043),366,365)),0)</f>
        <v>0</v>
      </c>
      <c r="AX466" s="618">
        <f>IF(AX$12=TRUE,(($W466*LIQUIDACION!$L$1047)*LIQUIDACION!$D$1045/IF(AND(LIQUIDACION!$D$1044&gt;LIQUIDACION!$B$1046,LIQUIDACION!$B$1046&gt;LIQUIDACION!$D$1043),366,365)),0)</f>
        <v>0</v>
      </c>
    </row>
    <row r="467" spans="2:50" x14ac:dyDescent="0.25">
      <c r="B467" s="121">
        <v>455</v>
      </c>
      <c r="C467" s="125"/>
      <c r="D467" s="170"/>
      <c r="E467" s="170"/>
      <c r="F467" s="170"/>
      <c r="G467" s="170">
        <f t="shared" si="33"/>
        <v>0</v>
      </c>
      <c r="H467" s="170">
        <f t="shared" si="34"/>
        <v>0</v>
      </c>
      <c r="I467" s="170"/>
      <c r="J467" s="170"/>
      <c r="K467" s="170"/>
      <c r="L467" s="170"/>
      <c r="M467" s="170"/>
      <c r="N467" s="170"/>
      <c r="O467" s="170"/>
      <c r="P467" s="170"/>
      <c r="Q467" s="170"/>
      <c r="R467" s="170"/>
      <c r="S467" s="170"/>
      <c r="T467" s="170"/>
      <c r="U467" s="170"/>
      <c r="V467" s="170"/>
      <c r="W467" s="170"/>
      <c r="X467" s="170"/>
      <c r="Y467" s="170"/>
      <c r="Z467" s="170"/>
      <c r="AA467" s="170"/>
      <c r="AB467" s="415">
        <f t="shared" si="35"/>
        <v>0</v>
      </c>
      <c r="AC467" s="415">
        <f t="shared" si="36"/>
        <v>0</v>
      </c>
      <c r="AE467" s="618">
        <f>IF(AE$12=TRUE,(($D467*LIQUIDACION!$L$1046)*LIQUIDACION!$D$1045/IF(AND(LIQUIDACION!$D$1044&gt;LIQUIDACION!$B$1046,LIQUIDACION!$B$1046&gt;LIQUIDACION!$D$1043),366,365)),0)</f>
        <v>0</v>
      </c>
      <c r="AF467" s="618">
        <f>IF(AF$12=TRUE,(($E467*LIQUIDACION!$L$1046)*LIQUIDACION!$D$1045/IF(AND(LIQUIDACION!$D$1044&gt;LIQUIDACION!$B$1046,LIQUIDACION!$B$1046&gt;LIQUIDACION!$D$1043),366,365)),0)</f>
        <v>0</v>
      </c>
      <c r="AG467" s="618">
        <f>IF(AG$12=TRUE,(($F467*LIQUIDACION!$L$1046)*LIQUIDACION!$D$1045/IF(AND(LIQUIDACION!$D$1044&gt;LIQUIDACION!$B$1046,LIQUIDACION!$B$1046&gt;LIQUIDACION!$D$1043),366,365)),0)</f>
        <v>0</v>
      </c>
      <c r="AH467" s="618">
        <f>IF(AH$12=TRUE,(($G467*LIQUIDACION!$L$1046)*LIQUIDACION!$D$1045/IF(AND(LIQUIDACION!$D$1044&gt;LIQUIDACION!$B$1046,LIQUIDACION!$B$1046&gt;LIQUIDACION!$D$1043),366,365)),0)</f>
        <v>0</v>
      </c>
      <c r="AI467" s="618">
        <f>IF(AI$12=TRUE,(($H467*LIQUIDACION!$L$1047)*LIQUIDACION!$D$1045/IF(AND(LIQUIDACION!$D$1044&gt;LIQUIDACION!$B$1046,LIQUIDACION!$B$1046&gt;LIQUIDACION!$D$1043),366,365)),0)</f>
        <v>0</v>
      </c>
      <c r="AJ467" s="618">
        <f>IF(AJ$12=TRUE,(($I467*LIQUIDACION!$L$1047)*LIQUIDACION!$D$1045/IF(AND(LIQUIDACION!$D$1044&gt;LIQUIDACION!$B$1046,LIQUIDACION!$B$1046&gt;LIQUIDACION!$D$1043),366,365)),0)</f>
        <v>0</v>
      </c>
      <c r="AK467" s="618">
        <f>IF(AK$12=TRUE,(($J467*LIQUIDACION!$L$1047)*LIQUIDACION!$D$1045/IF(AND(LIQUIDACION!$D$1044&gt;LIQUIDACION!$B$1046,LIQUIDACION!$B$1046&gt;LIQUIDACION!$D$1043),366,365)),0)</f>
        <v>0</v>
      </c>
      <c r="AL467" s="618">
        <f>IF(AL$12=TRUE,(($K467*LIQUIDACION!$L$1047)*LIQUIDACION!$D$1045/IF(AND(LIQUIDACION!$D$1044&gt;LIQUIDACION!$B$1046,LIQUIDACION!$B$1046&gt;LIQUIDACION!$D$1043),366,365)),0)</f>
        <v>0</v>
      </c>
      <c r="AM467" s="618">
        <f>IF(AM$12=TRUE,(($L467*LIQUIDACION!$L$1047)*LIQUIDACION!$D$1045/IF(AND(LIQUIDACION!$D$1044&gt;LIQUIDACION!$B$1046,LIQUIDACION!$B$1046&gt;LIQUIDACION!$D$1043),366,365)),0)</f>
        <v>0</v>
      </c>
      <c r="AN467" s="618">
        <f>IF(AN$12=TRUE,(($M467*LIQUIDACION!$L$1047)*LIQUIDACION!$D$1045/IF(AND(LIQUIDACION!$D$1044&gt;LIQUIDACION!$B$1046,LIQUIDACION!$B$1046&gt;LIQUIDACION!$D$1043),366,365)),0)</f>
        <v>0</v>
      </c>
      <c r="AO467" s="618">
        <f>IF(AO$12=TRUE,(($N467*LIQUIDACION!$L$1047)*LIQUIDACION!$D$1045/IF(AND(LIQUIDACION!$D$1044&gt;LIQUIDACION!$B$1046,LIQUIDACION!$B$1046&gt;LIQUIDACION!$D$1043),366,365)),0)</f>
        <v>0</v>
      </c>
      <c r="AP467" s="618">
        <f>IF(AP$12=TRUE,(($O467*LIQUIDACION!$L$1047)*LIQUIDACION!$D$1045/IF(AND(LIQUIDACION!$D$1044&gt;LIQUIDACION!$B$1046,LIQUIDACION!$B$1046&gt;LIQUIDACION!$D$1043),366,365)),0)</f>
        <v>0</v>
      </c>
      <c r="AQ467" s="618">
        <f>IF(AQ$12=TRUE,(($P467*LIQUIDACION!$L$1047)*LIQUIDACION!$D$1045/IF(AND(LIQUIDACION!$D$1044&gt;LIQUIDACION!$B$1046,LIQUIDACION!$B$1046&gt;LIQUIDACION!$D$1043),366,365)),0)</f>
        <v>0</v>
      </c>
      <c r="AR467" s="618">
        <f>IF(AR$12=TRUE,(($Q467*LIQUIDACION!$L$1047)*LIQUIDACION!$D$1045/IF(AND(LIQUIDACION!$D$1044&gt;LIQUIDACION!$B$1046,LIQUIDACION!$B$1046&gt;LIQUIDACION!$D$1043),366,365)),0)</f>
        <v>0</v>
      </c>
      <c r="AS467" s="618">
        <f>IF(AS$12=TRUE,(($R467*LIQUIDACION!$L$1047)*LIQUIDACION!$D$1045/IF(AND(LIQUIDACION!$D$1044&gt;LIQUIDACION!$B$1046,LIQUIDACION!$B$1046&gt;LIQUIDACION!$D$1043),366,365)),0)</f>
        <v>0</v>
      </c>
      <c r="AT467" s="618">
        <f>IF(AT$12=TRUE,(($S467*LIQUIDACION!$L$1047)*LIQUIDACION!$D$1045/IF(AND(LIQUIDACION!$D$1044&gt;LIQUIDACION!$B$1046,LIQUIDACION!$B$1046&gt;LIQUIDACION!$D$1043),366,365)),0)</f>
        <v>0</v>
      </c>
      <c r="AU467" s="618">
        <f>IF(AU$12=TRUE,(($T467*LIQUIDACION!$L$1047)*LIQUIDACION!$D$1045/IF(AND(LIQUIDACION!$D$1044&gt;LIQUIDACION!$B$1046,LIQUIDACION!$B$1046&gt;LIQUIDACION!$D$1043),366,365)),0)</f>
        <v>0</v>
      </c>
      <c r="AV467" s="618">
        <f>IF(AV$12=TRUE,(($U467*LIQUIDACION!$L$1047)*LIQUIDACION!$D$1045/IF(AND(LIQUIDACION!$D$1044&gt;LIQUIDACION!$B$1046,LIQUIDACION!$B$1046&gt;LIQUIDACION!$D$1043),366,365)),0)</f>
        <v>0</v>
      </c>
      <c r="AW467" s="618">
        <f>IF(AW$12=TRUE,(($V467*LIQUIDACION!$L$1047)*LIQUIDACION!$D$1045/IF(AND(LIQUIDACION!$D$1044&gt;LIQUIDACION!$B$1046,LIQUIDACION!$B$1046&gt;LIQUIDACION!$D$1043),366,365)),0)</f>
        <v>0</v>
      </c>
      <c r="AX467" s="618">
        <f>IF(AX$12=TRUE,(($W467*LIQUIDACION!$L$1047)*LIQUIDACION!$D$1045/IF(AND(LIQUIDACION!$D$1044&gt;LIQUIDACION!$B$1046,LIQUIDACION!$B$1046&gt;LIQUIDACION!$D$1043),366,365)),0)</f>
        <v>0</v>
      </c>
    </row>
    <row r="468" spans="2:50" x14ac:dyDescent="0.25">
      <c r="B468" s="123">
        <v>456</v>
      </c>
      <c r="C468" s="125"/>
      <c r="D468" s="170"/>
      <c r="E468" s="170"/>
      <c r="F468" s="170"/>
      <c r="G468" s="170">
        <f t="shared" si="33"/>
        <v>0</v>
      </c>
      <c r="H468" s="170">
        <f t="shared" si="34"/>
        <v>0</v>
      </c>
      <c r="I468" s="170"/>
      <c r="J468" s="170"/>
      <c r="K468" s="170"/>
      <c r="L468" s="170"/>
      <c r="M468" s="170"/>
      <c r="N468" s="170"/>
      <c r="O468" s="170"/>
      <c r="P468" s="170"/>
      <c r="Q468" s="170"/>
      <c r="R468" s="170"/>
      <c r="S468" s="170"/>
      <c r="T468" s="170"/>
      <c r="U468" s="170"/>
      <c r="V468" s="170"/>
      <c r="W468" s="170"/>
      <c r="X468" s="170"/>
      <c r="Y468" s="170"/>
      <c r="Z468" s="170"/>
      <c r="AA468" s="170"/>
      <c r="AB468" s="415">
        <f t="shared" si="35"/>
        <v>0</v>
      </c>
      <c r="AC468" s="415">
        <f t="shared" si="36"/>
        <v>0</v>
      </c>
      <c r="AE468" s="618">
        <f>IF(AE$12=TRUE,(($D468*LIQUIDACION!$L$1046)*LIQUIDACION!$D$1045/IF(AND(LIQUIDACION!$D$1044&gt;LIQUIDACION!$B$1046,LIQUIDACION!$B$1046&gt;LIQUIDACION!$D$1043),366,365)),0)</f>
        <v>0</v>
      </c>
      <c r="AF468" s="618">
        <f>IF(AF$12=TRUE,(($E468*LIQUIDACION!$L$1046)*LIQUIDACION!$D$1045/IF(AND(LIQUIDACION!$D$1044&gt;LIQUIDACION!$B$1046,LIQUIDACION!$B$1046&gt;LIQUIDACION!$D$1043),366,365)),0)</f>
        <v>0</v>
      </c>
      <c r="AG468" s="618">
        <f>IF(AG$12=TRUE,(($F468*LIQUIDACION!$L$1046)*LIQUIDACION!$D$1045/IF(AND(LIQUIDACION!$D$1044&gt;LIQUIDACION!$B$1046,LIQUIDACION!$B$1046&gt;LIQUIDACION!$D$1043),366,365)),0)</f>
        <v>0</v>
      </c>
      <c r="AH468" s="618">
        <f>IF(AH$12=TRUE,(($G468*LIQUIDACION!$L$1046)*LIQUIDACION!$D$1045/IF(AND(LIQUIDACION!$D$1044&gt;LIQUIDACION!$B$1046,LIQUIDACION!$B$1046&gt;LIQUIDACION!$D$1043),366,365)),0)</f>
        <v>0</v>
      </c>
      <c r="AI468" s="618">
        <f>IF(AI$12=TRUE,(($H468*LIQUIDACION!$L$1047)*LIQUIDACION!$D$1045/IF(AND(LIQUIDACION!$D$1044&gt;LIQUIDACION!$B$1046,LIQUIDACION!$B$1046&gt;LIQUIDACION!$D$1043),366,365)),0)</f>
        <v>0</v>
      </c>
      <c r="AJ468" s="618">
        <f>IF(AJ$12=TRUE,(($I468*LIQUIDACION!$L$1047)*LIQUIDACION!$D$1045/IF(AND(LIQUIDACION!$D$1044&gt;LIQUIDACION!$B$1046,LIQUIDACION!$B$1046&gt;LIQUIDACION!$D$1043),366,365)),0)</f>
        <v>0</v>
      </c>
      <c r="AK468" s="618">
        <f>IF(AK$12=TRUE,(($J468*LIQUIDACION!$L$1047)*LIQUIDACION!$D$1045/IF(AND(LIQUIDACION!$D$1044&gt;LIQUIDACION!$B$1046,LIQUIDACION!$B$1046&gt;LIQUIDACION!$D$1043),366,365)),0)</f>
        <v>0</v>
      </c>
      <c r="AL468" s="618">
        <f>IF(AL$12=TRUE,(($K468*LIQUIDACION!$L$1047)*LIQUIDACION!$D$1045/IF(AND(LIQUIDACION!$D$1044&gt;LIQUIDACION!$B$1046,LIQUIDACION!$B$1046&gt;LIQUIDACION!$D$1043),366,365)),0)</f>
        <v>0</v>
      </c>
      <c r="AM468" s="618">
        <f>IF(AM$12=TRUE,(($L468*LIQUIDACION!$L$1047)*LIQUIDACION!$D$1045/IF(AND(LIQUIDACION!$D$1044&gt;LIQUIDACION!$B$1046,LIQUIDACION!$B$1046&gt;LIQUIDACION!$D$1043),366,365)),0)</f>
        <v>0</v>
      </c>
      <c r="AN468" s="618">
        <f>IF(AN$12=TRUE,(($M468*LIQUIDACION!$L$1047)*LIQUIDACION!$D$1045/IF(AND(LIQUIDACION!$D$1044&gt;LIQUIDACION!$B$1046,LIQUIDACION!$B$1046&gt;LIQUIDACION!$D$1043),366,365)),0)</f>
        <v>0</v>
      </c>
      <c r="AO468" s="618">
        <f>IF(AO$12=TRUE,(($N468*LIQUIDACION!$L$1047)*LIQUIDACION!$D$1045/IF(AND(LIQUIDACION!$D$1044&gt;LIQUIDACION!$B$1046,LIQUIDACION!$B$1046&gt;LIQUIDACION!$D$1043),366,365)),0)</f>
        <v>0</v>
      </c>
      <c r="AP468" s="618">
        <f>IF(AP$12=TRUE,(($O468*LIQUIDACION!$L$1047)*LIQUIDACION!$D$1045/IF(AND(LIQUIDACION!$D$1044&gt;LIQUIDACION!$B$1046,LIQUIDACION!$B$1046&gt;LIQUIDACION!$D$1043),366,365)),0)</f>
        <v>0</v>
      </c>
      <c r="AQ468" s="618">
        <f>IF(AQ$12=TRUE,(($P468*LIQUIDACION!$L$1047)*LIQUIDACION!$D$1045/IF(AND(LIQUIDACION!$D$1044&gt;LIQUIDACION!$B$1046,LIQUIDACION!$B$1046&gt;LIQUIDACION!$D$1043),366,365)),0)</f>
        <v>0</v>
      </c>
      <c r="AR468" s="618">
        <f>IF(AR$12=TRUE,(($Q468*LIQUIDACION!$L$1047)*LIQUIDACION!$D$1045/IF(AND(LIQUIDACION!$D$1044&gt;LIQUIDACION!$B$1046,LIQUIDACION!$B$1046&gt;LIQUIDACION!$D$1043),366,365)),0)</f>
        <v>0</v>
      </c>
      <c r="AS468" s="618">
        <f>IF(AS$12=TRUE,(($R468*LIQUIDACION!$L$1047)*LIQUIDACION!$D$1045/IF(AND(LIQUIDACION!$D$1044&gt;LIQUIDACION!$B$1046,LIQUIDACION!$B$1046&gt;LIQUIDACION!$D$1043),366,365)),0)</f>
        <v>0</v>
      </c>
      <c r="AT468" s="618">
        <f>IF(AT$12=TRUE,(($S468*LIQUIDACION!$L$1047)*LIQUIDACION!$D$1045/IF(AND(LIQUIDACION!$D$1044&gt;LIQUIDACION!$B$1046,LIQUIDACION!$B$1046&gt;LIQUIDACION!$D$1043),366,365)),0)</f>
        <v>0</v>
      </c>
      <c r="AU468" s="618">
        <f>IF(AU$12=TRUE,(($T468*LIQUIDACION!$L$1047)*LIQUIDACION!$D$1045/IF(AND(LIQUIDACION!$D$1044&gt;LIQUIDACION!$B$1046,LIQUIDACION!$B$1046&gt;LIQUIDACION!$D$1043),366,365)),0)</f>
        <v>0</v>
      </c>
      <c r="AV468" s="618">
        <f>IF(AV$12=TRUE,(($U468*LIQUIDACION!$L$1047)*LIQUIDACION!$D$1045/IF(AND(LIQUIDACION!$D$1044&gt;LIQUIDACION!$B$1046,LIQUIDACION!$B$1046&gt;LIQUIDACION!$D$1043),366,365)),0)</f>
        <v>0</v>
      </c>
      <c r="AW468" s="618">
        <f>IF(AW$12=TRUE,(($V468*LIQUIDACION!$L$1047)*LIQUIDACION!$D$1045/IF(AND(LIQUIDACION!$D$1044&gt;LIQUIDACION!$B$1046,LIQUIDACION!$B$1046&gt;LIQUIDACION!$D$1043),366,365)),0)</f>
        <v>0</v>
      </c>
      <c r="AX468" s="618">
        <f>IF(AX$12=TRUE,(($W468*LIQUIDACION!$L$1047)*LIQUIDACION!$D$1045/IF(AND(LIQUIDACION!$D$1044&gt;LIQUIDACION!$B$1046,LIQUIDACION!$B$1046&gt;LIQUIDACION!$D$1043),366,365)),0)</f>
        <v>0</v>
      </c>
    </row>
    <row r="469" spans="2:50" x14ac:dyDescent="0.25">
      <c r="B469" s="121">
        <v>457</v>
      </c>
      <c r="C469" s="125"/>
      <c r="D469" s="170"/>
      <c r="E469" s="170"/>
      <c r="F469" s="170"/>
      <c r="G469" s="170">
        <f t="shared" si="33"/>
        <v>0</v>
      </c>
      <c r="H469" s="170">
        <f t="shared" si="34"/>
        <v>0</v>
      </c>
      <c r="I469" s="170"/>
      <c r="J469" s="170"/>
      <c r="K469" s="170"/>
      <c r="L469" s="170"/>
      <c r="M469" s="170"/>
      <c r="N469" s="170"/>
      <c r="O469" s="170"/>
      <c r="P469" s="170"/>
      <c r="Q469" s="170"/>
      <c r="R469" s="170"/>
      <c r="S469" s="170"/>
      <c r="T469" s="170"/>
      <c r="U469" s="170"/>
      <c r="V469" s="170"/>
      <c r="W469" s="170"/>
      <c r="X469" s="170"/>
      <c r="Y469" s="170"/>
      <c r="Z469" s="170"/>
      <c r="AA469" s="170"/>
      <c r="AB469" s="415">
        <f t="shared" si="35"/>
        <v>0</v>
      </c>
      <c r="AC469" s="415">
        <f t="shared" si="36"/>
        <v>0</v>
      </c>
      <c r="AE469" s="618">
        <f>IF(AE$12=TRUE,(($D469*LIQUIDACION!$L$1046)*LIQUIDACION!$D$1045/IF(AND(LIQUIDACION!$D$1044&gt;LIQUIDACION!$B$1046,LIQUIDACION!$B$1046&gt;LIQUIDACION!$D$1043),366,365)),0)</f>
        <v>0</v>
      </c>
      <c r="AF469" s="618">
        <f>IF(AF$12=TRUE,(($E469*LIQUIDACION!$L$1046)*LIQUIDACION!$D$1045/IF(AND(LIQUIDACION!$D$1044&gt;LIQUIDACION!$B$1046,LIQUIDACION!$B$1046&gt;LIQUIDACION!$D$1043),366,365)),0)</f>
        <v>0</v>
      </c>
      <c r="AG469" s="618">
        <f>IF(AG$12=TRUE,(($F469*LIQUIDACION!$L$1046)*LIQUIDACION!$D$1045/IF(AND(LIQUIDACION!$D$1044&gt;LIQUIDACION!$B$1046,LIQUIDACION!$B$1046&gt;LIQUIDACION!$D$1043),366,365)),0)</f>
        <v>0</v>
      </c>
      <c r="AH469" s="618">
        <f>IF(AH$12=TRUE,(($G469*LIQUIDACION!$L$1046)*LIQUIDACION!$D$1045/IF(AND(LIQUIDACION!$D$1044&gt;LIQUIDACION!$B$1046,LIQUIDACION!$B$1046&gt;LIQUIDACION!$D$1043),366,365)),0)</f>
        <v>0</v>
      </c>
      <c r="AI469" s="618">
        <f>IF(AI$12=TRUE,(($H469*LIQUIDACION!$L$1047)*LIQUIDACION!$D$1045/IF(AND(LIQUIDACION!$D$1044&gt;LIQUIDACION!$B$1046,LIQUIDACION!$B$1046&gt;LIQUIDACION!$D$1043),366,365)),0)</f>
        <v>0</v>
      </c>
      <c r="AJ469" s="618">
        <f>IF(AJ$12=TRUE,(($I469*LIQUIDACION!$L$1047)*LIQUIDACION!$D$1045/IF(AND(LIQUIDACION!$D$1044&gt;LIQUIDACION!$B$1046,LIQUIDACION!$B$1046&gt;LIQUIDACION!$D$1043),366,365)),0)</f>
        <v>0</v>
      </c>
      <c r="AK469" s="618">
        <f>IF(AK$12=TRUE,(($J469*LIQUIDACION!$L$1047)*LIQUIDACION!$D$1045/IF(AND(LIQUIDACION!$D$1044&gt;LIQUIDACION!$B$1046,LIQUIDACION!$B$1046&gt;LIQUIDACION!$D$1043),366,365)),0)</f>
        <v>0</v>
      </c>
      <c r="AL469" s="618">
        <f>IF(AL$12=TRUE,(($K469*LIQUIDACION!$L$1047)*LIQUIDACION!$D$1045/IF(AND(LIQUIDACION!$D$1044&gt;LIQUIDACION!$B$1046,LIQUIDACION!$B$1046&gt;LIQUIDACION!$D$1043),366,365)),0)</f>
        <v>0</v>
      </c>
      <c r="AM469" s="618">
        <f>IF(AM$12=TRUE,(($L469*LIQUIDACION!$L$1047)*LIQUIDACION!$D$1045/IF(AND(LIQUIDACION!$D$1044&gt;LIQUIDACION!$B$1046,LIQUIDACION!$B$1046&gt;LIQUIDACION!$D$1043),366,365)),0)</f>
        <v>0</v>
      </c>
      <c r="AN469" s="618">
        <f>IF(AN$12=TRUE,(($M469*LIQUIDACION!$L$1047)*LIQUIDACION!$D$1045/IF(AND(LIQUIDACION!$D$1044&gt;LIQUIDACION!$B$1046,LIQUIDACION!$B$1046&gt;LIQUIDACION!$D$1043),366,365)),0)</f>
        <v>0</v>
      </c>
      <c r="AO469" s="618">
        <f>IF(AO$12=TRUE,(($N469*LIQUIDACION!$L$1047)*LIQUIDACION!$D$1045/IF(AND(LIQUIDACION!$D$1044&gt;LIQUIDACION!$B$1046,LIQUIDACION!$B$1046&gt;LIQUIDACION!$D$1043),366,365)),0)</f>
        <v>0</v>
      </c>
      <c r="AP469" s="618">
        <f>IF(AP$12=TRUE,(($O469*LIQUIDACION!$L$1047)*LIQUIDACION!$D$1045/IF(AND(LIQUIDACION!$D$1044&gt;LIQUIDACION!$B$1046,LIQUIDACION!$B$1046&gt;LIQUIDACION!$D$1043),366,365)),0)</f>
        <v>0</v>
      </c>
      <c r="AQ469" s="618">
        <f>IF(AQ$12=TRUE,(($P469*LIQUIDACION!$L$1047)*LIQUIDACION!$D$1045/IF(AND(LIQUIDACION!$D$1044&gt;LIQUIDACION!$B$1046,LIQUIDACION!$B$1046&gt;LIQUIDACION!$D$1043),366,365)),0)</f>
        <v>0</v>
      </c>
      <c r="AR469" s="618">
        <f>IF(AR$12=TRUE,(($Q469*LIQUIDACION!$L$1047)*LIQUIDACION!$D$1045/IF(AND(LIQUIDACION!$D$1044&gt;LIQUIDACION!$B$1046,LIQUIDACION!$B$1046&gt;LIQUIDACION!$D$1043),366,365)),0)</f>
        <v>0</v>
      </c>
      <c r="AS469" s="618">
        <f>IF(AS$12=TRUE,(($R469*LIQUIDACION!$L$1047)*LIQUIDACION!$D$1045/IF(AND(LIQUIDACION!$D$1044&gt;LIQUIDACION!$B$1046,LIQUIDACION!$B$1046&gt;LIQUIDACION!$D$1043),366,365)),0)</f>
        <v>0</v>
      </c>
      <c r="AT469" s="618">
        <f>IF(AT$12=TRUE,(($S469*LIQUIDACION!$L$1047)*LIQUIDACION!$D$1045/IF(AND(LIQUIDACION!$D$1044&gt;LIQUIDACION!$B$1046,LIQUIDACION!$B$1046&gt;LIQUIDACION!$D$1043),366,365)),0)</f>
        <v>0</v>
      </c>
      <c r="AU469" s="618">
        <f>IF(AU$12=TRUE,(($T469*LIQUIDACION!$L$1047)*LIQUIDACION!$D$1045/IF(AND(LIQUIDACION!$D$1044&gt;LIQUIDACION!$B$1046,LIQUIDACION!$B$1046&gt;LIQUIDACION!$D$1043),366,365)),0)</f>
        <v>0</v>
      </c>
      <c r="AV469" s="618">
        <f>IF(AV$12=TRUE,(($U469*LIQUIDACION!$L$1047)*LIQUIDACION!$D$1045/IF(AND(LIQUIDACION!$D$1044&gt;LIQUIDACION!$B$1046,LIQUIDACION!$B$1046&gt;LIQUIDACION!$D$1043),366,365)),0)</f>
        <v>0</v>
      </c>
      <c r="AW469" s="618">
        <f>IF(AW$12=TRUE,(($V469*LIQUIDACION!$L$1047)*LIQUIDACION!$D$1045/IF(AND(LIQUIDACION!$D$1044&gt;LIQUIDACION!$B$1046,LIQUIDACION!$B$1046&gt;LIQUIDACION!$D$1043),366,365)),0)</f>
        <v>0</v>
      </c>
      <c r="AX469" s="618">
        <f>IF(AX$12=TRUE,(($W469*LIQUIDACION!$L$1047)*LIQUIDACION!$D$1045/IF(AND(LIQUIDACION!$D$1044&gt;LIQUIDACION!$B$1046,LIQUIDACION!$B$1046&gt;LIQUIDACION!$D$1043),366,365)),0)</f>
        <v>0</v>
      </c>
    </row>
    <row r="470" spans="2:50" x14ac:dyDescent="0.25">
      <c r="B470" s="123">
        <v>458</v>
      </c>
      <c r="C470" s="125"/>
      <c r="D470" s="170"/>
      <c r="E470" s="170"/>
      <c r="F470" s="170"/>
      <c r="G470" s="170">
        <f t="shared" si="33"/>
        <v>0</v>
      </c>
      <c r="H470" s="170">
        <f t="shared" si="34"/>
        <v>0</v>
      </c>
      <c r="I470" s="170"/>
      <c r="J470" s="170"/>
      <c r="K470" s="170"/>
      <c r="L470" s="170"/>
      <c r="M470" s="170"/>
      <c r="N470" s="170"/>
      <c r="O470" s="170"/>
      <c r="P470" s="170"/>
      <c r="Q470" s="170"/>
      <c r="R470" s="170"/>
      <c r="S470" s="170"/>
      <c r="T470" s="170"/>
      <c r="U470" s="170"/>
      <c r="V470" s="170"/>
      <c r="W470" s="170"/>
      <c r="X470" s="170"/>
      <c r="Y470" s="170"/>
      <c r="Z470" s="170"/>
      <c r="AA470" s="170"/>
      <c r="AB470" s="415">
        <f t="shared" si="35"/>
        <v>0</v>
      </c>
      <c r="AC470" s="415">
        <f t="shared" si="36"/>
        <v>0</v>
      </c>
      <c r="AE470" s="618">
        <f>IF(AE$12=TRUE,(($D470*LIQUIDACION!$L$1046)*LIQUIDACION!$D$1045/IF(AND(LIQUIDACION!$D$1044&gt;LIQUIDACION!$B$1046,LIQUIDACION!$B$1046&gt;LIQUIDACION!$D$1043),366,365)),0)</f>
        <v>0</v>
      </c>
      <c r="AF470" s="618">
        <f>IF(AF$12=TRUE,(($E470*LIQUIDACION!$L$1046)*LIQUIDACION!$D$1045/IF(AND(LIQUIDACION!$D$1044&gt;LIQUIDACION!$B$1046,LIQUIDACION!$B$1046&gt;LIQUIDACION!$D$1043),366,365)),0)</f>
        <v>0</v>
      </c>
      <c r="AG470" s="618">
        <f>IF(AG$12=TRUE,(($F470*LIQUIDACION!$L$1046)*LIQUIDACION!$D$1045/IF(AND(LIQUIDACION!$D$1044&gt;LIQUIDACION!$B$1046,LIQUIDACION!$B$1046&gt;LIQUIDACION!$D$1043),366,365)),0)</f>
        <v>0</v>
      </c>
      <c r="AH470" s="618">
        <f>IF(AH$12=TRUE,(($G470*LIQUIDACION!$L$1046)*LIQUIDACION!$D$1045/IF(AND(LIQUIDACION!$D$1044&gt;LIQUIDACION!$B$1046,LIQUIDACION!$B$1046&gt;LIQUIDACION!$D$1043),366,365)),0)</f>
        <v>0</v>
      </c>
      <c r="AI470" s="618">
        <f>IF(AI$12=TRUE,(($H470*LIQUIDACION!$L$1047)*LIQUIDACION!$D$1045/IF(AND(LIQUIDACION!$D$1044&gt;LIQUIDACION!$B$1046,LIQUIDACION!$B$1046&gt;LIQUIDACION!$D$1043),366,365)),0)</f>
        <v>0</v>
      </c>
      <c r="AJ470" s="618">
        <f>IF(AJ$12=TRUE,(($I470*LIQUIDACION!$L$1047)*LIQUIDACION!$D$1045/IF(AND(LIQUIDACION!$D$1044&gt;LIQUIDACION!$B$1046,LIQUIDACION!$B$1046&gt;LIQUIDACION!$D$1043),366,365)),0)</f>
        <v>0</v>
      </c>
      <c r="AK470" s="618">
        <f>IF(AK$12=TRUE,(($J470*LIQUIDACION!$L$1047)*LIQUIDACION!$D$1045/IF(AND(LIQUIDACION!$D$1044&gt;LIQUIDACION!$B$1046,LIQUIDACION!$B$1046&gt;LIQUIDACION!$D$1043),366,365)),0)</f>
        <v>0</v>
      </c>
      <c r="AL470" s="618">
        <f>IF(AL$12=TRUE,(($K470*LIQUIDACION!$L$1047)*LIQUIDACION!$D$1045/IF(AND(LIQUIDACION!$D$1044&gt;LIQUIDACION!$B$1046,LIQUIDACION!$B$1046&gt;LIQUIDACION!$D$1043),366,365)),0)</f>
        <v>0</v>
      </c>
      <c r="AM470" s="618">
        <f>IF(AM$12=TRUE,(($L470*LIQUIDACION!$L$1047)*LIQUIDACION!$D$1045/IF(AND(LIQUIDACION!$D$1044&gt;LIQUIDACION!$B$1046,LIQUIDACION!$B$1046&gt;LIQUIDACION!$D$1043),366,365)),0)</f>
        <v>0</v>
      </c>
      <c r="AN470" s="618">
        <f>IF(AN$12=TRUE,(($M470*LIQUIDACION!$L$1047)*LIQUIDACION!$D$1045/IF(AND(LIQUIDACION!$D$1044&gt;LIQUIDACION!$B$1046,LIQUIDACION!$B$1046&gt;LIQUIDACION!$D$1043),366,365)),0)</f>
        <v>0</v>
      </c>
      <c r="AO470" s="618">
        <f>IF(AO$12=TRUE,(($N470*LIQUIDACION!$L$1047)*LIQUIDACION!$D$1045/IF(AND(LIQUIDACION!$D$1044&gt;LIQUIDACION!$B$1046,LIQUIDACION!$B$1046&gt;LIQUIDACION!$D$1043),366,365)),0)</f>
        <v>0</v>
      </c>
      <c r="AP470" s="618">
        <f>IF(AP$12=TRUE,(($O470*LIQUIDACION!$L$1047)*LIQUIDACION!$D$1045/IF(AND(LIQUIDACION!$D$1044&gt;LIQUIDACION!$B$1046,LIQUIDACION!$B$1046&gt;LIQUIDACION!$D$1043),366,365)),0)</f>
        <v>0</v>
      </c>
      <c r="AQ470" s="618">
        <f>IF(AQ$12=TRUE,(($P470*LIQUIDACION!$L$1047)*LIQUIDACION!$D$1045/IF(AND(LIQUIDACION!$D$1044&gt;LIQUIDACION!$B$1046,LIQUIDACION!$B$1046&gt;LIQUIDACION!$D$1043),366,365)),0)</f>
        <v>0</v>
      </c>
      <c r="AR470" s="618">
        <f>IF(AR$12=TRUE,(($Q470*LIQUIDACION!$L$1047)*LIQUIDACION!$D$1045/IF(AND(LIQUIDACION!$D$1044&gt;LIQUIDACION!$B$1046,LIQUIDACION!$B$1046&gt;LIQUIDACION!$D$1043),366,365)),0)</f>
        <v>0</v>
      </c>
      <c r="AS470" s="618">
        <f>IF(AS$12=TRUE,(($R470*LIQUIDACION!$L$1047)*LIQUIDACION!$D$1045/IF(AND(LIQUIDACION!$D$1044&gt;LIQUIDACION!$B$1046,LIQUIDACION!$B$1046&gt;LIQUIDACION!$D$1043),366,365)),0)</f>
        <v>0</v>
      </c>
      <c r="AT470" s="618">
        <f>IF(AT$12=TRUE,(($S470*LIQUIDACION!$L$1047)*LIQUIDACION!$D$1045/IF(AND(LIQUIDACION!$D$1044&gt;LIQUIDACION!$B$1046,LIQUIDACION!$B$1046&gt;LIQUIDACION!$D$1043),366,365)),0)</f>
        <v>0</v>
      </c>
      <c r="AU470" s="618">
        <f>IF(AU$12=TRUE,(($T470*LIQUIDACION!$L$1047)*LIQUIDACION!$D$1045/IF(AND(LIQUIDACION!$D$1044&gt;LIQUIDACION!$B$1046,LIQUIDACION!$B$1046&gt;LIQUIDACION!$D$1043),366,365)),0)</f>
        <v>0</v>
      </c>
      <c r="AV470" s="618">
        <f>IF(AV$12=TRUE,(($U470*LIQUIDACION!$L$1047)*LIQUIDACION!$D$1045/IF(AND(LIQUIDACION!$D$1044&gt;LIQUIDACION!$B$1046,LIQUIDACION!$B$1046&gt;LIQUIDACION!$D$1043),366,365)),0)</f>
        <v>0</v>
      </c>
      <c r="AW470" s="618">
        <f>IF(AW$12=TRUE,(($V470*LIQUIDACION!$L$1047)*LIQUIDACION!$D$1045/IF(AND(LIQUIDACION!$D$1044&gt;LIQUIDACION!$B$1046,LIQUIDACION!$B$1046&gt;LIQUIDACION!$D$1043),366,365)),0)</f>
        <v>0</v>
      </c>
      <c r="AX470" s="618">
        <f>IF(AX$12=TRUE,(($W470*LIQUIDACION!$L$1047)*LIQUIDACION!$D$1045/IF(AND(LIQUIDACION!$D$1044&gt;LIQUIDACION!$B$1046,LIQUIDACION!$B$1046&gt;LIQUIDACION!$D$1043),366,365)),0)</f>
        <v>0</v>
      </c>
    </row>
    <row r="471" spans="2:50" x14ac:dyDescent="0.25">
      <c r="B471" s="121">
        <v>459</v>
      </c>
      <c r="C471" s="125"/>
      <c r="D471" s="170"/>
      <c r="E471" s="170"/>
      <c r="F471" s="170"/>
      <c r="G471" s="170">
        <f t="shared" si="33"/>
        <v>0</v>
      </c>
      <c r="H471" s="170">
        <f t="shared" si="34"/>
        <v>0</v>
      </c>
      <c r="I471" s="170"/>
      <c r="J471" s="170"/>
      <c r="K471" s="170"/>
      <c r="L471" s="170"/>
      <c r="M471" s="170"/>
      <c r="N471" s="170"/>
      <c r="O471" s="170"/>
      <c r="P471" s="170"/>
      <c r="Q471" s="170"/>
      <c r="R471" s="170"/>
      <c r="S471" s="170"/>
      <c r="T471" s="170"/>
      <c r="U471" s="170"/>
      <c r="V471" s="170"/>
      <c r="W471" s="170"/>
      <c r="X471" s="170"/>
      <c r="Y471" s="170"/>
      <c r="Z471" s="170"/>
      <c r="AA471" s="170"/>
      <c r="AB471" s="415">
        <f t="shared" si="35"/>
        <v>0</v>
      </c>
      <c r="AC471" s="415">
        <f t="shared" si="36"/>
        <v>0</v>
      </c>
      <c r="AE471" s="618">
        <f>IF(AE$12=TRUE,(($D471*LIQUIDACION!$L$1046)*LIQUIDACION!$D$1045/IF(AND(LIQUIDACION!$D$1044&gt;LIQUIDACION!$B$1046,LIQUIDACION!$B$1046&gt;LIQUIDACION!$D$1043),366,365)),0)</f>
        <v>0</v>
      </c>
      <c r="AF471" s="618">
        <f>IF(AF$12=TRUE,(($E471*LIQUIDACION!$L$1046)*LIQUIDACION!$D$1045/IF(AND(LIQUIDACION!$D$1044&gt;LIQUIDACION!$B$1046,LIQUIDACION!$B$1046&gt;LIQUIDACION!$D$1043),366,365)),0)</f>
        <v>0</v>
      </c>
      <c r="AG471" s="618">
        <f>IF(AG$12=TRUE,(($F471*LIQUIDACION!$L$1046)*LIQUIDACION!$D$1045/IF(AND(LIQUIDACION!$D$1044&gt;LIQUIDACION!$B$1046,LIQUIDACION!$B$1046&gt;LIQUIDACION!$D$1043),366,365)),0)</f>
        <v>0</v>
      </c>
      <c r="AH471" s="618">
        <f>IF(AH$12=TRUE,(($G471*LIQUIDACION!$L$1046)*LIQUIDACION!$D$1045/IF(AND(LIQUIDACION!$D$1044&gt;LIQUIDACION!$B$1046,LIQUIDACION!$B$1046&gt;LIQUIDACION!$D$1043),366,365)),0)</f>
        <v>0</v>
      </c>
      <c r="AI471" s="618">
        <f>IF(AI$12=TRUE,(($H471*LIQUIDACION!$L$1047)*LIQUIDACION!$D$1045/IF(AND(LIQUIDACION!$D$1044&gt;LIQUIDACION!$B$1046,LIQUIDACION!$B$1046&gt;LIQUIDACION!$D$1043),366,365)),0)</f>
        <v>0</v>
      </c>
      <c r="AJ471" s="618">
        <f>IF(AJ$12=TRUE,(($I471*LIQUIDACION!$L$1047)*LIQUIDACION!$D$1045/IF(AND(LIQUIDACION!$D$1044&gt;LIQUIDACION!$B$1046,LIQUIDACION!$B$1046&gt;LIQUIDACION!$D$1043),366,365)),0)</f>
        <v>0</v>
      </c>
      <c r="AK471" s="618">
        <f>IF(AK$12=TRUE,(($J471*LIQUIDACION!$L$1047)*LIQUIDACION!$D$1045/IF(AND(LIQUIDACION!$D$1044&gt;LIQUIDACION!$B$1046,LIQUIDACION!$B$1046&gt;LIQUIDACION!$D$1043),366,365)),0)</f>
        <v>0</v>
      </c>
      <c r="AL471" s="618">
        <f>IF(AL$12=TRUE,(($K471*LIQUIDACION!$L$1047)*LIQUIDACION!$D$1045/IF(AND(LIQUIDACION!$D$1044&gt;LIQUIDACION!$B$1046,LIQUIDACION!$B$1046&gt;LIQUIDACION!$D$1043),366,365)),0)</f>
        <v>0</v>
      </c>
      <c r="AM471" s="618">
        <f>IF(AM$12=TRUE,(($L471*LIQUIDACION!$L$1047)*LIQUIDACION!$D$1045/IF(AND(LIQUIDACION!$D$1044&gt;LIQUIDACION!$B$1046,LIQUIDACION!$B$1046&gt;LIQUIDACION!$D$1043),366,365)),0)</f>
        <v>0</v>
      </c>
      <c r="AN471" s="618">
        <f>IF(AN$12=TRUE,(($M471*LIQUIDACION!$L$1047)*LIQUIDACION!$D$1045/IF(AND(LIQUIDACION!$D$1044&gt;LIQUIDACION!$B$1046,LIQUIDACION!$B$1046&gt;LIQUIDACION!$D$1043),366,365)),0)</f>
        <v>0</v>
      </c>
      <c r="AO471" s="618">
        <f>IF(AO$12=TRUE,(($N471*LIQUIDACION!$L$1047)*LIQUIDACION!$D$1045/IF(AND(LIQUIDACION!$D$1044&gt;LIQUIDACION!$B$1046,LIQUIDACION!$B$1046&gt;LIQUIDACION!$D$1043),366,365)),0)</f>
        <v>0</v>
      </c>
      <c r="AP471" s="618">
        <f>IF(AP$12=TRUE,(($O471*LIQUIDACION!$L$1047)*LIQUIDACION!$D$1045/IF(AND(LIQUIDACION!$D$1044&gt;LIQUIDACION!$B$1046,LIQUIDACION!$B$1046&gt;LIQUIDACION!$D$1043),366,365)),0)</f>
        <v>0</v>
      </c>
      <c r="AQ471" s="618">
        <f>IF(AQ$12=TRUE,(($P471*LIQUIDACION!$L$1047)*LIQUIDACION!$D$1045/IF(AND(LIQUIDACION!$D$1044&gt;LIQUIDACION!$B$1046,LIQUIDACION!$B$1046&gt;LIQUIDACION!$D$1043),366,365)),0)</f>
        <v>0</v>
      </c>
      <c r="AR471" s="618">
        <f>IF(AR$12=TRUE,(($Q471*LIQUIDACION!$L$1047)*LIQUIDACION!$D$1045/IF(AND(LIQUIDACION!$D$1044&gt;LIQUIDACION!$B$1046,LIQUIDACION!$B$1046&gt;LIQUIDACION!$D$1043),366,365)),0)</f>
        <v>0</v>
      </c>
      <c r="AS471" s="618">
        <f>IF(AS$12=TRUE,(($R471*LIQUIDACION!$L$1047)*LIQUIDACION!$D$1045/IF(AND(LIQUIDACION!$D$1044&gt;LIQUIDACION!$B$1046,LIQUIDACION!$B$1046&gt;LIQUIDACION!$D$1043),366,365)),0)</f>
        <v>0</v>
      </c>
      <c r="AT471" s="618">
        <f>IF(AT$12=TRUE,(($S471*LIQUIDACION!$L$1047)*LIQUIDACION!$D$1045/IF(AND(LIQUIDACION!$D$1044&gt;LIQUIDACION!$B$1046,LIQUIDACION!$B$1046&gt;LIQUIDACION!$D$1043),366,365)),0)</f>
        <v>0</v>
      </c>
      <c r="AU471" s="618">
        <f>IF(AU$12=TRUE,(($T471*LIQUIDACION!$L$1047)*LIQUIDACION!$D$1045/IF(AND(LIQUIDACION!$D$1044&gt;LIQUIDACION!$B$1046,LIQUIDACION!$B$1046&gt;LIQUIDACION!$D$1043),366,365)),0)</f>
        <v>0</v>
      </c>
      <c r="AV471" s="618">
        <f>IF(AV$12=TRUE,(($U471*LIQUIDACION!$L$1047)*LIQUIDACION!$D$1045/IF(AND(LIQUIDACION!$D$1044&gt;LIQUIDACION!$B$1046,LIQUIDACION!$B$1046&gt;LIQUIDACION!$D$1043),366,365)),0)</f>
        <v>0</v>
      </c>
      <c r="AW471" s="618">
        <f>IF(AW$12=TRUE,(($V471*LIQUIDACION!$L$1047)*LIQUIDACION!$D$1045/IF(AND(LIQUIDACION!$D$1044&gt;LIQUIDACION!$B$1046,LIQUIDACION!$B$1046&gt;LIQUIDACION!$D$1043),366,365)),0)</f>
        <v>0</v>
      </c>
      <c r="AX471" s="618">
        <f>IF(AX$12=TRUE,(($W471*LIQUIDACION!$L$1047)*LIQUIDACION!$D$1045/IF(AND(LIQUIDACION!$D$1044&gt;LIQUIDACION!$B$1046,LIQUIDACION!$B$1046&gt;LIQUIDACION!$D$1043),366,365)),0)</f>
        <v>0</v>
      </c>
    </row>
    <row r="472" spans="2:50" x14ac:dyDescent="0.25">
      <c r="B472" s="123">
        <v>460</v>
      </c>
      <c r="C472" s="125"/>
      <c r="D472" s="170"/>
      <c r="E472" s="170"/>
      <c r="F472" s="170"/>
      <c r="G472" s="170">
        <f t="shared" si="33"/>
        <v>0</v>
      </c>
      <c r="H472" s="170">
        <f t="shared" si="34"/>
        <v>0</v>
      </c>
      <c r="I472" s="170"/>
      <c r="J472" s="170"/>
      <c r="K472" s="170"/>
      <c r="L472" s="170"/>
      <c r="M472" s="170"/>
      <c r="N472" s="170"/>
      <c r="O472" s="170"/>
      <c r="P472" s="170"/>
      <c r="Q472" s="170"/>
      <c r="R472" s="170"/>
      <c r="S472" s="170"/>
      <c r="T472" s="170"/>
      <c r="U472" s="170"/>
      <c r="V472" s="170"/>
      <c r="W472" s="170"/>
      <c r="X472" s="170"/>
      <c r="Y472" s="170"/>
      <c r="Z472" s="170"/>
      <c r="AA472" s="170"/>
      <c r="AB472" s="415">
        <f t="shared" si="35"/>
        <v>0</v>
      </c>
      <c r="AC472" s="415">
        <f t="shared" si="36"/>
        <v>0</v>
      </c>
      <c r="AE472" s="618">
        <f>IF(AE$12=TRUE,(($D472*LIQUIDACION!$L$1046)*LIQUIDACION!$D$1045/IF(AND(LIQUIDACION!$D$1044&gt;LIQUIDACION!$B$1046,LIQUIDACION!$B$1046&gt;LIQUIDACION!$D$1043),366,365)),0)</f>
        <v>0</v>
      </c>
      <c r="AF472" s="618">
        <f>IF(AF$12=TRUE,(($E472*LIQUIDACION!$L$1046)*LIQUIDACION!$D$1045/IF(AND(LIQUIDACION!$D$1044&gt;LIQUIDACION!$B$1046,LIQUIDACION!$B$1046&gt;LIQUIDACION!$D$1043),366,365)),0)</f>
        <v>0</v>
      </c>
      <c r="AG472" s="618">
        <f>IF(AG$12=TRUE,(($F472*LIQUIDACION!$L$1046)*LIQUIDACION!$D$1045/IF(AND(LIQUIDACION!$D$1044&gt;LIQUIDACION!$B$1046,LIQUIDACION!$B$1046&gt;LIQUIDACION!$D$1043),366,365)),0)</f>
        <v>0</v>
      </c>
      <c r="AH472" s="618">
        <f>IF(AH$12=TRUE,(($G472*LIQUIDACION!$L$1046)*LIQUIDACION!$D$1045/IF(AND(LIQUIDACION!$D$1044&gt;LIQUIDACION!$B$1046,LIQUIDACION!$B$1046&gt;LIQUIDACION!$D$1043),366,365)),0)</f>
        <v>0</v>
      </c>
      <c r="AI472" s="618">
        <f>IF(AI$12=TRUE,(($H472*LIQUIDACION!$L$1047)*LIQUIDACION!$D$1045/IF(AND(LIQUIDACION!$D$1044&gt;LIQUIDACION!$B$1046,LIQUIDACION!$B$1046&gt;LIQUIDACION!$D$1043),366,365)),0)</f>
        <v>0</v>
      </c>
      <c r="AJ472" s="618">
        <f>IF(AJ$12=TRUE,(($I472*LIQUIDACION!$L$1047)*LIQUIDACION!$D$1045/IF(AND(LIQUIDACION!$D$1044&gt;LIQUIDACION!$B$1046,LIQUIDACION!$B$1046&gt;LIQUIDACION!$D$1043),366,365)),0)</f>
        <v>0</v>
      </c>
      <c r="AK472" s="618">
        <f>IF(AK$12=TRUE,(($J472*LIQUIDACION!$L$1047)*LIQUIDACION!$D$1045/IF(AND(LIQUIDACION!$D$1044&gt;LIQUIDACION!$B$1046,LIQUIDACION!$B$1046&gt;LIQUIDACION!$D$1043),366,365)),0)</f>
        <v>0</v>
      </c>
      <c r="AL472" s="618">
        <f>IF(AL$12=TRUE,(($K472*LIQUIDACION!$L$1047)*LIQUIDACION!$D$1045/IF(AND(LIQUIDACION!$D$1044&gt;LIQUIDACION!$B$1046,LIQUIDACION!$B$1046&gt;LIQUIDACION!$D$1043),366,365)),0)</f>
        <v>0</v>
      </c>
      <c r="AM472" s="618">
        <f>IF(AM$12=TRUE,(($L472*LIQUIDACION!$L$1047)*LIQUIDACION!$D$1045/IF(AND(LIQUIDACION!$D$1044&gt;LIQUIDACION!$B$1046,LIQUIDACION!$B$1046&gt;LIQUIDACION!$D$1043),366,365)),0)</f>
        <v>0</v>
      </c>
      <c r="AN472" s="618">
        <f>IF(AN$12=TRUE,(($M472*LIQUIDACION!$L$1047)*LIQUIDACION!$D$1045/IF(AND(LIQUIDACION!$D$1044&gt;LIQUIDACION!$B$1046,LIQUIDACION!$B$1046&gt;LIQUIDACION!$D$1043),366,365)),0)</f>
        <v>0</v>
      </c>
      <c r="AO472" s="618">
        <f>IF(AO$12=TRUE,(($N472*LIQUIDACION!$L$1047)*LIQUIDACION!$D$1045/IF(AND(LIQUIDACION!$D$1044&gt;LIQUIDACION!$B$1046,LIQUIDACION!$B$1046&gt;LIQUIDACION!$D$1043),366,365)),0)</f>
        <v>0</v>
      </c>
      <c r="AP472" s="618">
        <f>IF(AP$12=TRUE,(($O472*LIQUIDACION!$L$1047)*LIQUIDACION!$D$1045/IF(AND(LIQUIDACION!$D$1044&gt;LIQUIDACION!$B$1046,LIQUIDACION!$B$1046&gt;LIQUIDACION!$D$1043),366,365)),0)</f>
        <v>0</v>
      </c>
      <c r="AQ472" s="618">
        <f>IF(AQ$12=TRUE,(($P472*LIQUIDACION!$L$1047)*LIQUIDACION!$D$1045/IF(AND(LIQUIDACION!$D$1044&gt;LIQUIDACION!$B$1046,LIQUIDACION!$B$1046&gt;LIQUIDACION!$D$1043),366,365)),0)</f>
        <v>0</v>
      </c>
      <c r="AR472" s="618">
        <f>IF(AR$12=TRUE,(($Q472*LIQUIDACION!$L$1047)*LIQUIDACION!$D$1045/IF(AND(LIQUIDACION!$D$1044&gt;LIQUIDACION!$B$1046,LIQUIDACION!$B$1046&gt;LIQUIDACION!$D$1043),366,365)),0)</f>
        <v>0</v>
      </c>
      <c r="AS472" s="618">
        <f>IF(AS$12=TRUE,(($R472*LIQUIDACION!$L$1047)*LIQUIDACION!$D$1045/IF(AND(LIQUIDACION!$D$1044&gt;LIQUIDACION!$B$1046,LIQUIDACION!$B$1046&gt;LIQUIDACION!$D$1043),366,365)),0)</f>
        <v>0</v>
      </c>
      <c r="AT472" s="618">
        <f>IF(AT$12=TRUE,(($S472*LIQUIDACION!$L$1047)*LIQUIDACION!$D$1045/IF(AND(LIQUIDACION!$D$1044&gt;LIQUIDACION!$B$1046,LIQUIDACION!$B$1046&gt;LIQUIDACION!$D$1043),366,365)),0)</f>
        <v>0</v>
      </c>
      <c r="AU472" s="618">
        <f>IF(AU$12=TRUE,(($T472*LIQUIDACION!$L$1047)*LIQUIDACION!$D$1045/IF(AND(LIQUIDACION!$D$1044&gt;LIQUIDACION!$B$1046,LIQUIDACION!$B$1046&gt;LIQUIDACION!$D$1043),366,365)),0)</f>
        <v>0</v>
      </c>
      <c r="AV472" s="618">
        <f>IF(AV$12=TRUE,(($U472*LIQUIDACION!$L$1047)*LIQUIDACION!$D$1045/IF(AND(LIQUIDACION!$D$1044&gt;LIQUIDACION!$B$1046,LIQUIDACION!$B$1046&gt;LIQUIDACION!$D$1043),366,365)),0)</f>
        <v>0</v>
      </c>
      <c r="AW472" s="618">
        <f>IF(AW$12=TRUE,(($V472*LIQUIDACION!$L$1047)*LIQUIDACION!$D$1045/IF(AND(LIQUIDACION!$D$1044&gt;LIQUIDACION!$B$1046,LIQUIDACION!$B$1046&gt;LIQUIDACION!$D$1043),366,365)),0)</f>
        <v>0</v>
      </c>
      <c r="AX472" s="618">
        <f>IF(AX$12=TRUE,(($W472*LIQUIDACION!$L$1047)*LIQUIDACION!$D$1045/IF(AND(LIQUIDACION!$D$1044&gt;LIQUIDACION!$B$1046,LIQUIDACION!$B$1046&gt;LIQUIDACION!$D$1043),366,365)),0)</f>
        <v>0</v>
      </c>
    </row>
    <row r="473" spans="2:50" x14ac:dyDescent="0.25">
      <c r="B473" s="121">
        <v>461</v>
      </c>
      <c r="C473" s="125"/>
      <c r="D473" s="170"/>
      <c r="E473" s="170"/>
      <c r="F473" s="170"/>
      <c r="G473" s="170">
        <f t="shared" si="33"/>
        <v>0</v>
      </c>
      <c r="H473" s="170">
        <f t="shared" si="34"/>
        <v>0</v>
      </c>
      <c r="I473" s="170"/>
      <c r="J473" s="170"/>
      <c r="K473" s="170"/>
      <c r="L473" s="170"/>
      <c r="M473" s="170"/>
      <c r="N473" s="170"/>
      <c r="O473" s="170"/>
      <c r="P473" s="170"/>
      <c r="Q473" s="170"/>
      <c r="R473" s="170"/>
      <c r="S473" s="170"/>
      <c r="T473" s="170"/>
      <c r="U473" s="170"/>
      <c r="V473" s="170"/>
      <c r="W473" s="170"/>
      <c r="X473" s="170"/>
      <c r="Y473" s="170"/>
      <c r="Z473" s="170"/>
      <c r="AA473" s="170"/>
      <c r="AB473" s="415">
        <f t="shared" si="35"/>
        <v>0</v>
      </c>
      <c r="AC473" s="415">
        <f t="shared" si="36"/>
        <v>0</v>
      </c>
      <c r="AE473" s="618">
        <f>IF(AE$12=TRUE,(($D473*LIQUIDACION!$L$1046)*LIQUIDACION!$D$1045/IF(AND(LIQUIDACION!$D$1044&gt;LIQUIDACION!$B$1046,LIQUIDACION!$B$1046&gt;LIQUIDACION!$D$1043),366,365)),0)</f>
        <v>0</v>
      </c>
      <c r="AF473" s="618">
        <f>IF(AF$12=TRUE,(($E473*LIQUIDACION!$L$1046)*LIQUIDACION!$D$1045/IF(AND(LIQUIDACION!$D$1044&gt;LIQUIDACION!$B$1046,LIQUIDACION!$B$1046&gt;LIQUIDACION!$D$1043),366,365)),0)</f>
        <v>0</v>
      </c>
      <c r="AG473" s="618">
        <f>IF(AG$12=TRUE,(($F473*LIQUIDACION!$L$1046)*LIQUIDACION!$D$1045/IF(AND(LIQUIDACION!$D$1044&gt;LIQUIDACION!$B$1046,LIQUIDACION!$B$1046&gt;LIQUIDACION!$D$1043),366,365)),0)</f>
        <v>0</v>
      </c>
      <c r="AH473" s="618">
        <f>IF(AH$12=TRUE,(($G473*LIQUIDACION!$L$1046)*LIQUIDACION!$D$1045/IF(AND(LIQUIDACION!$D$1044&gt;LIQUIDACION!$B$1046,LIQUIDACION!$B$1046&gt;LIQUIDACION!$D$1043),366,365)),0)</f>
        <v>0</v>
      </c>
      <c r="AI473" s="618">
        <f>IF(AI$12=TRUE,(($H473*LIQUIDACION!$L$1047)*LIQUIDACION!$D$1045/IF(AND(LIQUIDACION!$D$1044&gt;LIQUIDACION!$B$1046,LIQUIDACION!$B$1046&gt;LIQUIDACION!$D$1043),366,365)),0)</f>
        <v>0</v>
      </c>
      <c r="AJ473" s="618">
        <f>IF(AJ$12=TRUE,(($I473*LIQUIDACION!$L$1047)*LIQUIDACION!$D$1045/IF(AND(LIQUIDACION!$D$1044&gt;LIQUIDACION!$B$1046,LIQUIDACION!$B$1046&gt;LIQUIDACION!$D$1043),366,365)),0)</f>
        <v>0</v>
      </c>
      <c r="AK473" s="618">
        <f>IF(AK$12=TRUE,(($J473*LIQUIDACION!$L$1047)*LIQUIDACION!$D$1045/IF(AND(LIQUIDACION!$D$1044&gt;LIQUIDACION!$B$1046,LIQUIDACION!$B$1046&gt;LIQUIDACION!$D$1043),366,365)),0)</f>
        <v>0</v>
      </c>
      <c r="AL473" s="618">
        <f>IF(AL$12=TRUE,(($K473*LIQUIDACION!$L$1047)*LIQUIDACION!$D$1045/IF(AND(LIQUIDACION!$D$1044&gt;LIQUIDACION!$B$1046,LIQUIDACION!$B$1046&gt;LIQUIDACION!$D$1043),366,365)),0)</f>
        <v>0</v>
      </c>
      <c r="AM473" s="618">
        <f>IF(AM$12=TRUE,(($L473*LIQUIDACION!$L$1047)*LIQUIDACION!$D$1045/IF(AND(LIQUIDACION!$D$1044&gt;LIQUIDACION!$B$1046,LIQUIDACION!$B$1046&gt;LIQUIDACION!$D$1043),366,365)),0)</f>
        <v>0</v>
      </c>
      <c r="AN473" s="618">
        <f>IF(AN$12=TRUE,(($M473*LIQUIDACION!$L$1047)*LIQUIDACION!$D$1045/IF(AND(LIQUIDACION!$D$1044&gt;LIQUIDACION!$B$1046,LIQUIDACION!$B$1046&gt;LIQUIDACION!$D$1043),366,365)),0)</f>
        <v>0</v>
      </c>
      <c r="AO473" s="618">
        <f>IF(AO$12=TRUE,(($N473*LIQUIDACION!$L$1047)*LIQUIDACION!$D$1045/IF(AND(LIQUIDACION!$D$1044&gt;LIQUIDACION!$B$1046,LIQUIDACION!$B$1046&gt;LIQUIDACION!$D$1043),366,365)),0)</f>
        <v>0</v>
      </c>
      <c r="AP473" s="618">
        <f>IF(AP$12=TRUE,(($O473*LIQUIDACION!$L$1047)*LIQUIDACION!$D$1045/IF(AND(LIQUIDACION!$D$1044&gt;LIQUIDACION!$B$1046,LIQUIDACION!$B$1046&gt;LIQUIDACION!$D$1043),366,365)),0)</f>
        <v>0</v>
      </c>
      <c r="AQ473" s="618">
        <f>IF(AQ$12=TRUE,(($P473*LIQUIDACION!$L$1047)*LIQUIDACION!$D$1045/IF(AND(LIQUIDACION!$D$1044&gt;LIQUIDACION!$B$1046,LIQUIDACION!$B$1046&gt;LIQUIDACION!$D$1043),366,365)),0)</f>
        <v>0</v>
      </c>
      <c r="AR473" s="618">
        <f>IF(AR$12=TRUE,(($Q473*LIQUIDACION!$L$1047)*LIQUIDACION!$D$1045/IF(AND(LIQUIDACION!$D$1044&gt;LIQUIDACION!$B$1046,LIQUIDACION!$B$1046&gt;LIQUIDACION!$D$1043),366,365)),0)</f>
        <v>0</v>
      </c>
      <c r="AS473" s="618">
        <f>IF(AS$12=TRUE,(($R473*LIQUIDACION!$L$1047)*LIQUIDACION!$D$1045/IF(AND(LIQUIDACION!$D$1044&gt;LIQUIDACION!$B$1046,LIQUIDACION!$B$1046&gt;LIQUIDACION!$D$1043),366,365)),0)</f>
        <v>0</v>
      </c>
      <c r="AT473" s="618">
        <f>IF(AT$12=TRUE,(($S473*LIQUIDACION!$L$1047)*LIQUIDACION!$D$1045/IF(AND(LIQUIDACION!$D$1044&gt;LIQUIDACION!$B$1046,LIQUIDACION!$B$1046&gt;LIQUIDACION!$D$1043),366,365)),0)</f>
        <v>0</v>
      </c>
      <c r="AU473" s="618">
        <f>IF(AU$12=TRUE,(($T473*LIQUIDACION!$L$1047)*LIQUIDACION!$D$1045/IF(AND(LIQUIDACION!$D$1044&gt;LIQUIDACION!$B$1046,LIQUIDACION!$B$1046&gt;LIQUIDACION!$D$1043),366,365)),0)</f>
        <v>0</v>
      </c>
      <c r="AV473" s="618">
        <f>IF(AV$12=TRUE,(($U473*LIQUIDACION!$L$1047)*LIQUIDACION!$D$1045/IF(AND(LIQUIDACION!$D$1044&gt;LIQUIDACION!$B$1046,LIQUIDACION!$B$1046&gt;LIQUIDACION!$D$1043),366,365)),0)</f>
        <v>0</v>
      </c>
      <c r="AW473" s="618">
        <f>IF(AW$12=TRUE,(($V473*LIQUIDACION!$L$1047)*LIQUIDACION!$D$1045/IF(AND(LIQUIDACION!$D$1044&gt;LIQUIDACION!$B$1046,LIQUIDACION!$B$1046&gt;LIQUIDACION!$D$1043),366,365)),0)</f>
        <v>0</v>
      </c>
      <c r="AX473" s="618">
        <f>IF(AX$12=TRUE,(($W473*LIQUIDACION!$L$1047)*LIQUIDACION!$D$1045/IF(AND(LIQUIDACION!$D$1044&gt;LIQUIDACION!$B$1046,LIQUIDACION!$B$1046&gt;LIQUIDACION!$D$1043),366,365)),0)</f>
        <v>0</v>
      </c>
    </row>
    <row r="474" spans="2:50" x14ac:dyDescent="0.25">
      <c r="B474" s="123">
        <v>462</v>
      </c>
      <c r="C474" s="125"/>
      <c r="D474" s="170"/>
      <c r="E474" s="170"/>
      <c r="F474" s="170"/>
      <c r="G474" s="170">
        <f t="shared" si="33"/>
        <v>0</v>
      </c>
      <c r="H474" s="170">
        <f t="shared" si="34"/>
        <v>0</v>
      </c>
      <c r="I474" s="170"/>
      <c r="J474" s="170"/>
      <c r="K474" s="170"/>
      <c r="L474" s="170"/>
      <c r="M474" s="170"/>
      <c r="N474" s="170"/>
      <c r="O474" s="170"/>
      <c r="P474" s="170"/>
      <c r="Q474" s="170"/>
      <c r="R474" s="170"/>
      <c r="S474" s="170"/>
      <c r="T474" s="170"/>
      <c r="U474" s="170"/>
      <c r="V474" s="170"/>
      <c r="W474" s="170"/>
      <c r="X474" s="170"/>
      <c r="Y474" s="170"/>
      <c r="Z474" s="170"/>
      <c r="AA474" s="170"/>
      <c r="AB474" s="415">
        <f t="shared" si="35"/>
        <v>0</v>
      </c>
      <c r="AC474" s="415">
        <f t="shared" si="36"/>
        <v>0</v>
      </c>
      <c r="AE474" s="618">
        <f>IF(AE$12=TRUE,(($D474*LIQUIDACION!$L$1046)*LIQUIDACION!$D$1045/IF(AND(LIQUIDACION!$D$1044&gt;LIQUIDACION!$B$1046,LIQUIDACION!$B$1046&gt;LIQUIDACION!$D$1043),366,365)),0)</f>
        <v>0</v>
      </c>
      <c r="AF474" s="618">
        <f>IF(AF$12=TRUE,(($E474*LIQUIDACION!$L$1046)*LIQUIDACION!$D$1045/IF(AND(LIQUIDACION!$D$1044&gt;LIQUIDACION!$B$1046,LIQUIDACION!$B$1046&gt;LIQUIDACION!$D$1043),366,365)),0)</f>
        <v>0</v>
      </c>
      <c r="AG474" s="618">
        <f>IF(AG$12=TRUE,(($F474*LIQUIDACION!$L$1046)*LIQUIDACION!$D$1045/IF(AND(LIQUIDACION!$D$1044&gt;LIQUIDACION!$B$1046,LIQUIDACION!$B$1046&gt;LIQUIDACION!$D$1043),366,365)),0)</f>
        <v>0</v>
      </c>
      <c r="AH474" s="618">
        <f>IF(AH$12=TRUE,(($G474*LIQUIDACION!$L$1046)*LIQUIDACION!$D$1045/IF(AND(LIQUIDACION!$D$1044&gt;LIQUIDACION!$B$1046,LIQUIDACION!$B$1046&gt;LIQUIDACION!$D$1043),366,365)),0)</f>
        <v>0</v>
      </c>
      <c r="AI474" s="618">
        <f>IF(AI$12=TRUE,(($H474*LIQUIDACION!$L$1047)*LIQUIDACION!$D$1045/IF(AND(LIQUIDACION!$D$1044&gt;LIQUIDACION!$B$1046,LIQUIDACION!$B$1046&gt;LIQUIDACION!$D$1043),366,365)),0)</f>
        <v>0</v>
      </c>
      <c r="AJ474" s="618">
        <f>IF(AJ$12=TRUE,(($I474*LIQUIDACION!$L$1047)*LIQUIDACION!$D$1045/IF(AND(LIQUIDACION!$D$1044&gt;LIQUIDACION!$B$1046,LIQUIDACION!$B$1046&gt;LIQUIDACION!$D$1043),366,365)),0)</f>
        <v>0</v>
      </c>
      <c r="AK474" s="618">
        <f>IF(AK$12=TRUE,(($J474*LIQUIDACION!$L$1047)*LIQUIDACION!$D$1045/IF(AND(LIQUIDACION!$D$1044&gt;LIQUIDACION!$B$1046,LIQUIDACION!$B$1046&gt;LIQUIDACION!$D$1043),366,365)),0)</f>
        <v>0</v>
      </c>
      <c r="AL474" s="618">
        <f>IF(AL$12=TRUE,(($K474*LIQUIDACION!$L$1047)*LIQUIDACION!$D$1045/IF(AND(LIQUIDACION!$D$1044&gt;LIQUIDACION!$B$1046,LIQUIDACION!$B$1046&gt;LIQUIDACION!$D$1043),366,365)),0)</f>
        <v>0</v>
      </c>
      <c r="AM474" s="618">
        <f>IF(AM$12=TRUE,(($L474*LIQUIDACION!$L$1047)*LIQUIDACION!$D$1045/IF(AND(LIQUIDACION!$D$1044&gt;LIQUIDACION!$B$1046,LIQUIDACION!$B$1046&gt;LIQUIDACION!$D$1043),366,365)),0)</f>
        <v>0</v>
      </c>
      <c r="AN474" s="618">
        <f>IF(AN$12=TRUE,(($M474*LIQUIDACION!$L$1047)*LIQUIDACION!$D$1045/IF(AND(LIQUIDACION!$D$1044&gt;LIQUIDACION!$B$1046,LIQUIDACION!$B$1046&gt;LIQUIDACION!$D$1043),366,365)),0)</f>
        <v>0</v>
      </c>
      <c r="AO474" s="618">
        <f>IF(AO$12=TRUE,(($N474*LIQUIDACION!$L$1047)*LIQUIDACION!$D$1045/IF(AND(LIQUIDACION!$D$1044&gt;LIQUIDACION!$B$1046,LIQUIDACION!$B$1046&gt;LIQUIDACION!$D$1043),366,365)),0)</f>
        <v>0</v>
      </c>
      <c r="AP474" s="618">
        <f>IF(AP$12=TRUE,(($O474*LIQUIDACION!$L$1047)*LIQUIDACION!$D$1045/IF(AND(LIQUIDACION!$D$1044&gt;LIQUIDACION!$B$1046,LIQUIDACION!$B$1046&gt;LIQUIDACION!$D$1043),366,365)),0)</f>
        <v>0</v>
      </c>
      <c r="AQ474" s="618">
        <f>IF(AQ$12=TRUE,(($P474*LIQUIDACION!$L$1047)*LIQUIDACION!$D$1045/IF(AND(LIQUIDACION!$D$1044&gt;LIQUIDACION!$B$1046,LIQUIDACION!$B$1046&gt;LIQUIDACION!$D$1043),366,365)),0)</f>
        <v>0</v>
      </c>
      <c r="AR474" s="618">
        <f>IF(AR$12=TRUE,(($Q474*LIQUIDACION!$L$1047)*LIQUIDACION!$D$1045/IF(AND(LIQUIDACION!$D$1044&gt;LIQUIDACION!$B$1046,LIQUIDACION!$B$1046&gt;LIQUIDACION!$D$1043),366,365)),0)</f>
        <v>0</v>
      </c>
      <c r="AS474" s="618">
        <f>IF(AS$12=TRUE,(($R474*LIQUIDACION!$L$1047)*LIQUIDACION!$D$1045/IF(AND(LIQUIDACION!$D$1044&gt;LIQUIDACION!$B$1046,LIQUIDACION!$B$1046&gt;LIQUIDACION!$D$1043),366,365)),0)</f>
        <v>0</v>
      </c>
      <c r="AT474" s="618">
        <f>IF(AT$12=TRUE,(($S474*LIQUIDACION!$L$1047)*LIQUIDACION!$D$1045/IF(AND(LIQUIDACION!$D$1044&gt;LIQUIDACION!$B$1046,LIQUIDACION!$B$1046&gt;LIQUIDACION!$D$1043),366,365)),0)</f>
        <v>0</v>
      </c>
      <c r="AU474" s="618">
        <f>IF(AU$12=TRUE,(($T474*LIQUIDACION!$L$1047)*LIQUIDACION!$D$1045/IF(AND(LIQUIDACION!$D$1044&gt;LIQUIDACION!$B$1046,LIQUIDACION!$B$1046&gt;LIQUIDACION!$D$1043),366,365)),0)</f>
        <v>0</v>
      </c>
      <c r="AV474" s="618">
        <f>IF(AV$12=TRUE,(($U474*LIQUIDACION!$L$1047)*LIQUIDACION!$D$1045/IF(AND(LIQUIDACION!$D$1044&gt;LIQUIDACION!$B$1046,LIQUIDACION!$B$1046&gt;LIQUIDACION!$D$1043),366,365)),0)</f>
        <v>0</v>
      </c>
      <c r="AW474" s="618">
        <f>IF(AW$12=TRUE,(($V474*LIQUIDACION!$L$1047)*LIQUIDACION!$D$1045/IF(AND(LIQUIDACION!$D$1044&gt;LIQUIDACION!$B$1046,LIQUIDACION!$B$1046&gt;LIQUIDACION!$D$1043),366,365)),0)</f>
        <v>0</v>
      </c>
      <c r="AX474" s="618">
        <f>IF(AX$12=TRUE,(($W474*LIQUIDACION!$L$1047)*LIQUIDACION!$D$1045/IF(AND(LIQUIDACION!$D$1044&gt;LIQUIDACION!$B$1046,LIQUIDACION!$B$1046&gt;LIQUIDACION!$D$1043),366,365)),0)</f>
        <v>0</v>
      </c>
    </row>
    <row r="475" spans="2:50" x14ac:dyDescent="0.25">
      <c r="B475" s="121">
        <v>463</v>
      </c>
      <c r="C475" s="125"/>
      <c r="D475" s="170"/>
      <c r="E475" s="170"/>
      <c r="F475" s="170"/>
      <c r="G475" s="170">
        <f t="shared" si="33"/>
        <v>0</v>
      </c>
      <c r="H475" s="170">
        <f t="shared" si="34"/>
        <v>0</v>
      </c>
      <c r="I475" s="170"/>
      <c r="J475" s="170"/>
      <c r="K475" s="170"/>
      <c r="L475" s="170"/>
      <c r="M475" s="170"/>
      <c r="N475" s="170"/>
      <c r="O475" s="170"/>
      <c r="P475" s="170"/>
      <c r="Q475" s="170"/>
      <c r="R475" s="170"/>
      <c r="S475" s="170"/>
      <c r="T475" s="170"/>
      <c r="U475" s="170"/>
      <c r="V475" s="170"/>
      <c r="W475" s="170"/>
      <c r="X475" s="170"/>
      <c r="Y475" s="170"/>
      <c r="Z475" s="170"/>
      <c r="AA475" s="170"/>
      <c r="AB475" s="415">
        <f t="shared" si="35"/>
        <v>0</v>
      </c>
      <c r="AC475" s="415">
        <f t="shared" si="36"/>
        <v>0</v>
      </c>
      <c r="AE475" s="618">
        <f>IF(AE$12=TRUE,(($D475*LIQUIDACION!$L$1046)*LIQUIDACION!$D$1045/IF(AND(LIQUIDACION!$D$1044&gt;LIQUIDACION!$B$1046,LIQUIDACION!$B$1046&gt;LIQUIDACION!$D$1043),366,365)),0)</f>
        <v>0</v>
      </c>
      <c r="AF475" s="618">
        <f>IF(AF$12=TRUE,(($E475*LIQUIDACION!$L$1046)*LIQUIDACION!$D$1045/IF(AND(LIQUIDACION!$D$1044&gt;LIQUIDACION!$B$1046,LIQUIDACION!$B$1046&gt;LIQUIDACION!$D$1043),366,365)),0)</f>
        <v>0</v>
      </c>
      <c r="AG475" s="618">
        <f>IF(AG$12=TRUE,(($F475*LIQUIDACION!$L$1046)*LIQUIDACION!$D$1045/IF(AND(LIQUIDACION!$D$1044&gt;LIQUIDACION!$B$1046,LIQUIDACION!$B$1046&gt;LIQUIDACION!$D$1043),366,365)),0)</f>
        <v>0</v>
      </c>
      <c r="AH475" s="618">
        <f>IF(AH$12=TRUE,(($G475*LIQUIDACION!$L$1046)*LIQUIDACION!$D$1045/IF(AND(LIQUIDACION!$D$1044&gt;LIQUIDACION!$B$1046,LIQUIDACION!$B$1046&gt;LIQUIDACION!$D$1043),366,365)),0)</f>
        <v>0</v>
      </c>
      <c r="AI475" s="618">
        <f>IF(AI$12=TRUE,(($H475*LIQUIDACION!$L$1047)*LIQUIDACION!$D$1045/IF(AND(LIQUIDACION!$D$1044&gt;LIQUIDACION!$B$1046,LIQUIDACION!$B$1046&gt;LIQUIDACION!$D$1043),366,365)),0)</f>
        <v>0</v>
      </c>
      <c r="AJ475" s="618">
        <f>IF(AJ$12=TRUE,(($I475*LIQUIDACION!$L$1047)*LIQUIDACION!$D$1045/IF(AND(LIQUIDACION!$D$1044&gt;LIQUIDACION!$B$1046,LIQUIDACION!$B$1046&gt;LIQUIDACION!$D$1043),366,365)),0)</f>
        <v>0</v>
      </c>
      <c r="AK475" s="618">
        <f>IF(AK$12=TRUE,(($J475*LIQUIDACION!$L$1047)*LIQUIDACION!$D$1045/IF(AND(LIQUIDACION!$D$1044&gt;LIQUIDACION!$B$1046,LIQUIDACION!$B$1046&gt;LIQUIDACION!$D$1043),366,365)),0)</f>
        <v>0</v>
      </c>
      <c r="AL475" s="618">
        <f>IF(AL$12=TRUE,(($K475*LIQUIDACION!$L$1047)*LIQUIDACION!$D$1045/IF(AND(LIQUIDACION!$D$1044&gt;LIQUIDACION!$B$1046,LIQUIDACION!$B$1046&gt;LIQUIDACION!$D$1043),366,365)),0)</f>
        <v>0</v>
      </c>
      <c r="AM475" s="618">
        <f>IF(AM$12=TRUE,(($L475*LIQUIDACION!$L$1047)*LIQUIDACION!$D$1045/IF(AND(LIQUIDACION!$D$1044&gt;LIQUIDACION!$B$1046,LIQUIDACION!$B$1046&gt;LIQUIDACION!$D$1043),366,365)),0)</f>
        <v>0</v>
      </c>
      <c r="AN475" s="618">
        <f>IF(AN$12=TRUE,(($M475*LIQUIDACION!$L$1047)*LIQUIDACION!$D$1045/IF(AND(LIQUIDACION!$D$1044&gt;LIQUIDACION!$B$1046,LIQUIDACION!$B$1046&gt;LIQUIDACION!$D$1043),366,365)),0)</f>
        <v>0</v>
      </c>
      <c r="AO475" s="618">
        <f>IF(AO$12=TRUE,(($N475*LIQUIDACION!$L$1047)*LIQUIDACION!$D$1045/IF(AND(LIQUIDACION!$D$1044&gt;LIQUIDACION!$B$1046,LIQUIDACION!$B$1046&gt;LIQUIDACION!$D$1043),366,365)),0)</f>
        <v>0</v>
      </c>
      <c r="AP475" s="618">
        <f>IF(AP$12=TRUE,(($O475*LIQUIDACION!$L$1047)*LIQUIDACION!$D$1045/IF(AND(LIQUIDACION!$D$1044&gt;LIQUIDACION!$B$1046,LIQUIDACION!$B$1046&gt;LIQUIDACION!$D$1043),366,365)),0)</f>
        <v>0</v>
      </c>
      <c r="AQ475" s="618">
        <f>IF(AQ$12=TRUE,(($P475*LIQUIDACION!$L$1047)*LIQUIDACION!$D$1045/IF(AND(LIQUIDACION!$D$1044&gt;LIQUIDACION!$B$1046,LIQUIDACION!$B$1046&gt;LIQUIDACION!$D$1043),366,365)),0)</f>
        <v>0</v>
      </c>
      <c r="AR475" s="618">
        <f>IF(AR$12=TRUE,(($Q475*LIQUIDACION!$L$1047)*LIQUIDACION!$D$1045/IF(AND(LIQUIDACION!$D$1044&gt;LIQUIDACION!$B$1046,LIQUIDACION!$B$1046&gt;LIQUIDACION!$D$1043),366,365)),0)</f>
        <v>0</v>
      </c>
      <c r="AS475" s="618">
        <f>IF(AS$12=TRUE,(($R475*LIQUIDACION!$L$1047)*LIQUIDACION!$D$1045/IF(AND(LIQUIDACION!$D$1044&gt;LIQUIDACION!$B$1046,LIQUIDACION!$B$1046&gt;LIQUIDACION!$D$1043),366,365)),0)</f>
        <v>0</v>
      </c>
      <c r="AT475" s="618">
        <f>IF(AT$12=TRUE,(($S475*LIQUIDACION!$L$1047)*LIQUIDACION!$D$1045/IF(AND(LIQUIDACION!$D$1044&gt;LIQUIDACION!$B$1046,LIQUIDACION!$B$1046&gt;LIQUIDACION!$D$1043),366,365)),0)</f>
        <v>0</v>
      </c>
      <c r="AU475" s="618">
        <f>IF(AU$12=TRUE,(($T475*LIQUIDACION!$L$1047)*LIQUIDACION!$D$1045/IF(AND(LIQUIDACION!$D$1044&gt;LIQUIDACION!$B$1046,LIQUIDACION!$B$1046&gt;LIQUIDACION!$D$1043),366,365)),0)</f>
        <v>0</v>
      </c>
      <c r="AV475" s="618">
        <f>IF(AV$12=TRUE,(($U475*LIQUIDACION!$L$1047)*LIQUIDACION!$D$1045/IF(AND(LIQUIDACION!$D$1044&gt;LIQUIDACION!$B$1046,LIQUIDACION!$B$1046&gt;LIQUIDACION!$D$1043),366,365)),0)</f>
        <v>0</v>
      </c>
      <c r="AW475" s="618">
        <f>IF(AW$12=TRUE,(($V475*LIQUIDACION!$L$1047)*LIQUIDACION!$D$1045/IF(AND(LIQUIDACION!$D$1044&gt;LIQUIDACION!$B$1046,LIQUIDACION!$B$1046&gt;LIQUIDACION!$D$1043),366,365)),0)</f>
        <v>0</v>
      </c>
      <c r="AX475" s="618">
        <f>IF(AX$12=TRUE,(($W475*LIQUIDACION!$L$1047)*LIQUIDACION!$D$1045/IF(AND(LIQUIDACION!$D$1044&gt;LIQUIDACION!$B$1046,LIQUIDACION!$B$1046&gt;LIQUIDACION!$D$1043),366,365)),0)</f>
        <v>0</v>
      </c>
    </row>
    <row r="476" spans="2:50" x14ac:dyDescent="0.25">
      <c r="B476" s="123">
        <v>464</v>
      </c>
      <c r="C476" s="125"/>
      <c r="D476" s="170"/>
      <c r="E476" s="170"/>
      <c r="F476" s="170"/>
      <c r="G476" s="170">
        <f t="shared" si="33"/>
        <v>0</v>
      </c>
      <c r="H476" s="170">
        <f t="shared" si="34"/>
        <v>0</v>
      </c>
      <c r="I476" s="170"/>
      <c r="J476" s="170"/>
      <c r="K476" s="170"/>
      <c r="L476" s="170"/>
      <c r="M476" s="170"/>
      <c r="N476" s="170"/>
      <c r="O476" s="170"/>
      <c r="P476" s="170"/>
      <c r="Q476" s="170"/>
      <c r="R476" s="170"/>
      <c r="S476" s="170"/>
      <c r="T476" s="170"/>
      <c r="U476" s="170"/>
      <c r="V476" s="170"/>
      <c r="W476" s="170"/>
      <c r="X476" s="170"/>
      <c r="Y476" s="170"/>
      <c r="Z476" s="170"/>
      <c r="AA476" s="170"/>
      <c r="AB476" s="415">
        <f t="shared" si="35"/>
        <v>0</v>
      </c>
      <c r="AC476" s="415">
        <f t="shared" si="36"/>
        <v>0</v>
      </c>
      <c r="AE476" s="618">
        <f>IF(AE$12=TRUE,(($D476*LIQUIDACION!$L$1046)*LIQUIDACION!$D$1045/IF(AND(LIQUIDACION!$D$1044&gt;LIQUIDACION!$B$1046,LIQUIDACION!$B$1046&gt;LIQUIDACION!$D$1043),366,365)),0)</f>
        <v>0</v>
      </c>
      <c r="AF476" s="618">
        <f>IF(AF$12=TRUE,(($E476*LIQUIDACION!$L$1046)*LIQUIDACION!$D$1045/IF(AND(LIQUIDACION!$D$1044&gt;LIQUIDACION!$B$1046,LIQUIDACION!$B$1046&gt;LIQUIDACION!$D$1043),366,365)),0)</f>
        <v>0</v>
      </c>
      <c r="AG476" s="618">
        <f>IF(AG$12=TRUE,(($F476*LIQUIDACION!$L$1046)*LIQUIDACION!$D$1045/IF(AND(LIQUIDACION!$D$1044&gt;LIQUIDACION!$B$1046,LIQUIDACION!$B$1046&gt;LIQUIDACION!$D$1043),366,365)),0)</f>
        <v>0</v>
      </c>
      <c r="AH476" s="618">
        <f>IF(AH$12=TRUE,(($G476*LIQUIDACION!$L$1046)*LIQUIDACION!$D$1045/IF(AND(LIQUIDACION!$D$1044&gt;LIQUIDACION!$B$1046,LIQUIDACION!$B$1046&gt;LIQUIDACION!$D$1043),366,365)),0)</f>
        <v>0</v>
      </c>
      <c r="AI476" s="618">
        <f>IF(AI$12=TRUE,(($H476*LIQUIDACION!$L$1047)*LIQUIDACION!$D$1045/IF(AND(LIQUIDACION!$D$1044&gt;LIQUIDACION!$B$1046,LIQUIDACION!$B$1046&gt;LIQUIDACION!$D$1043),366,365)),0)</f>
        <v>0</v>
      </c>
      <c r="AJ476" s="618">
        <f>IF(AJ$12=TRUE,(($I476*LIQUIDACION!$L$1047)*LIQUIDACION!$D$1045/IF(AND(LIQUIDACION!$D$1044&gt;LIQUIDACION!$B$1046,LIQUIDACION!$B$1046&gt;LIQUIDACION!$D$1043),366,365)),0)</f>
        <v>0</v>
      </c>
      <c r="AK476" s="618">
        <f>IF(AK$12=TRUE,(($J476*LIQUIDACION!$L$1047)*LIQUIDACION!$D$1045/IF(AND(LIQUIDACION!$D$1044&gt;LIQUIDACION!$B$1046,LIQUIDACION!$B$1046&gt;LIQUIDACION!$D$1043),366,365)),0)</f>
        <v>0</v>
      </c>
      <c r="AL476" s="618">
        <f>IF(AL$12=TRUE,(($K476*LIQUIDACION!$L$1047)*LIQUIDACION!$D$1045/IF(AND(LIQUIDACION!$D$1044&gt;LIQUIDACION!$B$1046,LIQUIDACION!$B$1046&gt;LIQUIDACION!$D$1043),366,365)),0)</f>
        <v>0</v>
      </c>
      <c r="AM476" s="618">
        <f>IF(AM$12=TRUE,(($L476*LIQUIDACION!$L$1047)*LIQUIDACION!$D$1045/IF(AND(LIQUIDACION!$D$1044&gt;LIQUIDACION!$B$1046,LIQUIDACION!$B$1046&gt;LIQUIDACION!$D$1043),366,365)),0)</f>
        <v>0</v>
      </c>
      <c r="AN476" s="618">
        <f>IF(AN$12=TRUE,(($M476*LIQUIDACION!$L$1047)*LIQUIDACION!$D$1045/IF(AND(LIQUIDACION!$D$1044&gt;LIQUIDACION!$B$1046,LIQUIDACION!$B$1046&gt;LIQUIDACION!$D$1043),366,365)),0)</f>
        <v>0</v>
      </c>
      <c r="AO476" s="618">
        <f>IF(AO$12=TRUE,(($N476*LIQUIDACION!$L$1047)*LIQUIDACION!$D$1045/IF(AND(LIQUIDACION!$D$1044&gt;LIQUIDACION!$B$1046,LIQUIDACION!$B$1046&gt;LIQUIDACION!$D$1043),366,365)),0)</f>
        <v>0</v>
      </c>
      <c r="AP476" s="618">
        <f>IF(AP$12=TRUE,(($O476*LIQUIDACION!$L$1047)*LIQUIDACION!$D$1045/IF(AND(LIQUIDACION!$D$1044&gt;LIQUIDACION!$B$1046,LIQUIDACION!$B$1046&gt;LIQUIDACION!$D$1043),366,365)),0)</f>
        <v>0</v>
      </c>
      <c r="AQ476" s="618">
        <f>IF(AQ$12=TRUE,(($P476*LIQUIDACION!$L$1047)*LIQUIDACION!$D$1045/IF(AND(LIQUIDACION!$D$1044&gt;LIQUIDACION!$B$1046,LIQUIDACION!$B$1046&gt;LIQUIDACION!$D$1043),366,365)),0)</f>
        <v>0</v>
      </c>
      <c r="AR476" s="618">
        <f>IF(AR$12=TRUE,(($Q476*LIQUIDACION!$L$1047)*LIQUIDACION!$D$1045/IF(AND(LIQUIDACION!$D$1044&gt;LIQUIDACION!$B$1046,LIQUIDACION!$B$1046&gt;LIQUIDACION!$D$1043),366,365)),0)</f>
        <v>0</v>
      </c>
      <c r="AS476" s="618">
        <f>IF(AS$12=TRUE,(($R476*LIQUIDACION!$L$1047)*LIQUIDACION!$D$1045/IF(AND(LIQUIDACION!$D$1044&gt;LIQUIDACION!$B$1046,LIQUIDACION!$B$1046&gt;LIQUIDACION!$D$1043),366,365)),0)</f>
        <v>0</v>
      </c>
      <c r="AT476" s="618">
        <f>IF(AT$12=TRUE,(($S476*LIQUIDACION!$L$1047)*LIQUIDACION!$D$1045/IF(AND(LIQUIDACION!$D$1044&gt;LIQUIDACION!$B$1046,LIQUIDACION!$B$1046&gt;LIQUIDACION!$D$1043),366,365)),0)</f>
        <v>0</v>
      </c>
      <c r="AU476" s="618">
        <f>IF(AU$12=TRUE,(($T476*LIQUIDACION!$L$1047)*LIQUIDACION!$D$1045/IF(AND(LIQUIDACION!$D$1044&gt;LIQUIDACION!$B$1046,LIQUIDACION!$B$1046&gt;LIQUIDACION!$D$1043),366,365)),0)</f>
        <v>0</v>
      </c>
      <c r="AV476" s="618">
        <f>IF(AV$12=TRUE,(($U476*LIQUIDACION!$L$1047)*LIQUIDACION!$D$1045/IF(AND(LIQUIDACION!$D$1044&gt;LIQUIDACION!$B$1046,LIQUIDACION!$B$1046&gt;LIQUIDACION!$D$1043),366,365)),0)</f>
        <v>0</v>
      </c>
      <c r="AW476" s="618">
        <f>IF(AW$12=TRUE,(($V476*LIQUIDACION!$L$1047)*LIQUIDACION!$D$1045/IF(AND(LIQUIDACION!$D$1044&gt;LIQUIDACION!$B$1046,LIQUIDACION!$B$1046&gt;LIQUIDACION!$D$1043),366,365)),0)</f>
        <v>0</v>
      </c>
      <c r="AX476" s="618">
        <f>IF(AX$12=TRUE,(($W476*LIQUIDACION!$L$1047)*LIQUIDACION!$D$1045/IF(AND(LIQUIDACION!$D$1044&gt;LIQUIDACION!$B$1046,LIQUIDACION!$B$1046&gt;LIQUIDACION!$D$1043),366,365)),0)</f>
        <v>0</v>
      </c>
    </row>
    <row r="477" spans="2:50" x14ac:dyDescent="0.25">
      <c r="B477" s="121">
        <v>465</v>
      </c>
      <c r="C477" s="125"/>
      <c r="D477" s="170"/>
      <c r="E477" s="170"/>
      <c r="F477" s="170"/>
      <c r="G477" s="170">
        <f t="shared" si="33"/>
        <v>0</v>
      </c>
      <c r="H477" s="170">
        <f t="shared" si="34"/>
        <v>0</v>
      </c>
      <c r="I477" s="170"/>
      <c r="J477" s="170"/>
      <c r="K477" s="170"/>
      <c r="L477" s="170"/>
      <c r="M477" s="170"/>
      <c r="N477" s="170"/>
      <c r="O477" s="170"/>
      <c r="P477" s="170"/>
      <c r="Q477" s="170"/>
      <c r="R477" s="170"/>
      <c r="S477" s="170"/>
      <c r="T477" s="170"/>
      <c r="U477" s="170"/>
      <c r="V477" s="170"/>
      <c r="W477" s="170"/>
      <c r="X477" s="170"/>
      <c r="Y477" s="170"/>
      <c r="Z477" s="170"/>
      <c r="AA477" s="170"/>
      <c r="AB477" s="415">
        <f t="shared" si="35"/>
        <v>0</v>
      </c>
      <c r="AC477" s="415">
        <f t="shared" si="36"/>
        <v>0</v>
      </c>
      <c r="AE477" s="618">
        <f>IF(AE$12=TRUE,(($D477*LIQUIDACION!$L$1046)*LIQUIDACION!$D$1045/IF(AND(LIQUIDACION!$D$1044&gt;LIQUIDACION!$B$1046,LIQUIDACION!$B$1046&gt;LIQUIDACION!$D$1043),366,365)),0)</f>
        <v>0</v>
      </c>
      <c r="AF477" s="618">
        <f>IF(AF$12=TRUE,(($E477*LIQUIDACION!$L$1046)*LIQUIDACION!$D$1045/IF(AND(LIQUIDACION!$D$1044&gt;LIQUIDACION!$B$1046,LIQUIDACION!$B$1046&gt;LIQUIDACION!$D$1043),366,365)),0)</f>
        <v>0</v>
      </c>
      <c r="AG477" s="618">
        <f>IF(AG$12=TRUE,(($F477*LIQUIDACION!$L$1046)*LIQUIDACION!$D$1045/IF(AND(LIQUIDACION!$D$1044&gt;LIQUIDACION!$B$1046,LIQUIDACION!$B$1046&gt;LIQUIDACION!$D$1043),366,365)),0)</f>
        <v>0</v>
      </c>
      <c r="AH477" s="618">
        <f>IF(AH$12=TRUE,(($G477*LIQUIDACION!$L$1046)*LIQUIDACION!$D$1045/IF(AND(LIQUIDACION!$D$1044&gt;LIQUIDACION!$B$1046,LIQUIDACION!$B$1046&gt;LIQUIDACION!$D$1043),366,365)),0)</f>
        <v>0</v>
      </c>
      <c r="AI477" s="618">
        <f>IF(AI$12=TRUE,(($H477*LIQUIDACION!$L$1047)*LIQUIDACION!$D$1045/IF(AND(LIQUIDACION!$D$1044&gt;LIQUIDACION!$B$1046,LIQUIDACION!$B$1046&gt;LIQUIDACION!$D$1043),366,365)),0)</f>
        <v>0</v>
      </c>
      <c r="AJ477" s="618">
        <f>IF(AJ$12=TRUE,(($I477*LIQUIDACION!$L$1047)*LIQUIDACION!$D$1045/IF(AND(LIQUIDACION!$D$1044&gt;LIQUIDACION!$B$1046,LIQUIDACION!$B$1046&gt;LIQUIDACION!$D$1043),366,365)),0)</f>
        <v>0</v>
      </c>
      <c r="AK477" s="618">
        <f>IF(AK$12=TRUE,(($J477*LIQUIDACION!$L$1047)*LIQUIDACION!$D$1045/IF(AND(LIQUIDACION!$D$1044&gt;LIQUIDACION!$B$1046,LIQUIDACION!$B$1046&gt;LIQUIDACION!$D$1043),366,365)),0)</f>
        <v>0</v>
      </c>
      <c r="AL477" s="618">
        <f>IF(AL$12=TRUE,(($K477*LIQUIDACION!$L$1047)*LIQUIDACION!$D$1045/IF(AND(LIQUIDACION!$D$1044&gt;LIQUIDACION!$B$1046,LIQUIDACION!$B$1046&gt;LIQUIDACION!$D$1043),366,365)),0)</f>
        <v>0</v>
      </c>
      <c r="AM477" s="618">
        <f>IF(AM$12=TRUE,(($L477*LIQUIDACION!$L$1047)*LIQUIDACION!$D$1045/IF(AND(LIQUIDACION!$D$1044&gt;LIQUIDACION!$B$1046,LIQUIDACION!$B$1046&gt;LIQUIDACION!$D$1043),366,365)),0)</f>
        <v>0</v>
      </c>
      <c r="AN477" s="618">
        <f>IF(AN$12=TRUE,(($M477*LIQUIDACION!$L$1047)*LIQUIDACION!$D$1045/IF(AND(LIQUIDACION!$D$1044&gt;LIQUIDACION!$B$1046,LIQUIDACION!$B$1046&gt;LIQUIDACION!$D$1043),366,365)),0)</f>
        <v>0</v>
      </c>
      <c r="AO477" s="618">
        <f>IF(AO$12=TRUE,(($N477*LIQUIDACION!$L$1047)*LIQUIDACION!$D$1045/IF(AND(LIQUIDACION!$D$1044&gt;LIQUIDACION!$B$1046,LIQUIDACION!$B$1046&gt;LIQUIDACION!$D$1043),366,365)),0)</f>
        <v>0</v>
      </c>
      <c r="AP477" s="618">
        <f>IF(AP$12=TRUE,(($O477*LIQUIDACION!$L$1047)*LIQUIDACION!$D$1045/IF(AND(LIQUIDACION!$D$1044&gt;LIQUIDACION!$B$1046,LIQUIDACION!$B$1046&gt;LIQUIDACION!$D$1043),366,365)),0)</f>
        <v>0</v>
      </c>
      <c r="AQ477" s="618">
        <f>IF(AQ$12=TRUE,(($P477*LIQUIDACION!$L$1047)*LIQUIDACION!$D$1045/IF(AND(LIQUIDACION!$D$1044&gt;LIQUIDACION!$B$1046,LIQUIDACION!$B$1046&gt;LIQUIDACION!$D$1043),366,365)),0)</f>
        <v>0</v>
      </c>
      <c r="AR477" s="618">
        <f>IF(AR$12=TRUE,(($Q477*LIQUIDACION!$L$1047)*LIQUIDACION!$D$1045/IF(AND(LIQUIDACION!$D$1044&gt;LIQUIDACION!$B$1046,LIQUIDACION!$B$1046&gt;LIQUIDACION!$D$1043),366,365)),0)</f>
        <v>0</v>
      </c>
      <c r="AS477" s="618">
        <f>IF(AS$12=TRUE,(($R477*LIQUIDACION!$L$1047)*LIQUIDACION!$D$1045/IF(AND(LIQUIDACION!$D$1044&gt;LIQUIDACION!$B$1046,LIQUIDACION!$B$1046&gt;LIQUIDACION!$D$1043),366,365)),0)</f>
        <v>0</v>
      </c>
      <c r="AT477" s="618">
        <f>IF(AT$12=TRUE,(($S477*LIQUIDACION!$L$1047)*LIQUIDACION!$D$1045/IF(AND(LIQUIDACION!$D$1044&gt;LIQUIDACION!$B$1046,LIQUIDACION!$B$1046&gt;LIQUIDACION!$D$1043),366,365)),0)</f>
        <v>0</v>
      </c>
      <c r="AU477" s="618">
        <f>IF(AU$12=TRUE,(($T477*LIQUIDACION!$L$1047)*LIQUIDACION!$D$1045/IF(AND(LIQUIDACION!$D$1044&gt;LIQUIDACION!$B$1046,LIQUIDACION!$B$1046&gt;LIQUIDACION!$D$1043),366,365)),0)</f>
        <v>0</v>
      </c>
      <c r="AV477" s="618">
        <f>IF(AV$12=TRUE,(($U477*LIQUIDACION!$L$1047)*LIQUIDACION!$D$1045/IF(AND(LIQUIDACION!$D$1044&gt;LIQUIDACION!$B$1046,LIQUIDACION!$B$1046&gt;LIQUIDACION!$D$1043),366,365)),0)</f>
        <v>0</v>
      </c>
      <c r="AW477" s="618">
        <f>IF(AW$12=TRUE,(($V477*LIQUIDACION!$L$1047)*LIQUIDACION!$D$1045/IF(AND(LIQUIDACION!$D$1044&gt;LIQUIDACION!$B$1046,LIQUIDACION!$B$1046&gt;LIQUIDACION!$D$1043),366,365)),0)</f>
        <v>0</v>
      </c>
      <c r="AX477" s="618">
        <f>IF(AX$12=TRUE,(($W477*LIQUIDACION!$L$1047)*LIQUIDACION!$D$1045/IF(AND(LIQUIDACION!$D$1044&gt;LIQUIDACION!$B$1046,LIQUIDACION!$B$1046&gt;LIQUIDACION!$D$1043),366,365)),0)</f>
        <v>0</v>
      </c>
    </row>
    <row r="478" spans="2:50" x14ac:dyDescent="0.25">
      <c r="B478" s="123">
        <v>466</v>
      </c>
      <c r="C478" s="125"/>
      <c r="D478" s="170"/>
      <c r="E478" s="170"/>
      <c r="F478" s="170"/>
      <c r="G478" s="170">
        <f t="shared" si="33"/>
        <v>0</v>
      </c>
      <c r="H478" s="170">
        <f t="shared" si="34"/>
        <v>0</v>
      </c>
      <c r="I478" s="170"/>
      <c r="J478" s="170"/>
      <c r="K478" s="170"/>
      <c r="L478" s="170"/>
      <c r="M478" s="170"/>
      <c r="N478" s="170"/>
      <c r="O478" s="170"/>
      <c r="P478" s="170"/>
      <c r="Q478" s="170"/>
      <c r="R478" s="170"/>
      <c r="S478" s="170"/>
      <c r="T478" s="170"/>
      <c r="U478" s="170"/>
      <c r="V478" s="170"/>
      <c r="W478" s="170"/>
      <c r="X478" s="170"/>
      <c r="Y478" s="170"/>
      <c r="Z478" s="170"/>
      <c r="AA478" s="170"/>
      <c r="AB478" s="415">
        <f t="shared" si="35"/>
        <v>0</v>
      </c>
      <c r="AC478" s="415">
        <f t="shared" si="36"/>
        <v>0</v>
      </c>
      <c r="AE478" s="618">
        <f>IF(AE$12=TRUE,(($D478*LIQUIDACION!$L$1046)*LIQUIDACION!$D$1045/IF(AND(LIQUIDACION!$D$1044&gt;LIQUIDACION!$B$1046,LIQUIDACION!$B$1046&gt;LIQUIDACION!$D$1043),366,365)),0)</f>
        <v>0</v>
      </c>
      <c r="AF478" s="618">
        <f>IF(AF$12=TRUE,(($E478*LIQUIDACION!$L$1046)*LIQUIDACION!$D$1045/IF(AND(LIQUIDACION!$D$1044&gt;LIQUIDACION!$B$1046,LIQUIDACION!$B$1046&gt;LIQUIDACION!$D$1043),366,365)),0)</f>
        <v>0</v>
      </c>
      <c r="AG478" s="618">
        <f>IF(AG$12=TRUE,(($F478*LIQUIDACION!$L$1046)*LIQUIDACION!$D$1045/IF(AND(LIQUIDACION!$D$1044&gt;LIQUIDACION!$B$1046,LIQUIDACION!$B$1046&gt;LIQUIDACION!$D$1043),366,365)),0)</f>
        <v>0</v>
      </c>
      <c r="AH478" s="618">
        <f>IF(AH$12=TRUE,(($G478*LIQUIDACION!$L$1046)*LIQUIDACION!$D$1045/IF(AND(LIQUIDACION!$D$1044&gt;LIQUIDACION!$B$1046,LIQUIDACION!$B$1046&gt;LIQUIDACION!$D$1043),366,365)),0)</f>
        <v>0</v>
      </c>
      <c r="AI478" s="618">
        <f>IF(AI$12=TRUE,(($H478*LIQUIDACION!$L$1047)*LIQUIDACION!$D$1045/IF(AND(LIQUIDACION!$D$1044&gt;LIQUIDACION!$B$1046,LIQUIDACION!$B$1046&gt;LIQUIDACION!$D$1043),366,365)),0)</f>
        <v>0</v>
      </c>
      <c r="AJ478" s="618">
        <f>IF(AJ$12=TRUE,(($I478*LIQUIDACION!$L$1047)*LIQUIDACION!$D$1045/IF(AND(LIQUIDACION!$D$1044&gt;LIQUIDACION!$B$1046,LIQUIDACION!$B$1046&gt;LIQUIDACION!$D$1043),366,365)),0)</f>
        <v>0</v>
      </c>
      <c r="AK478" s="618">
        <f>IF(AK$12=TRUE,(($J478*LIQUIDACION!$L$1047)*LIQUIDACION!$D$1045/IF(AND(LIQUIDACION!$D$1044&gt;LIQUIDACION!$B$1046,LIQUIDACION!$B$1046&gt;LIQUIDACION!$D$1043),366,365)),0)</f>
        <v>0</v>
      </c>
      <c r="AL478" s="618">
        <f>IF(AL$12=TRUE,(($K478*LIQUIDACION!$L$1047)*LIQUIDACION!$D$1045/IF(AND(LIQUIDACION!$D$1044&gt;LIQUIDACION!$B$1046,LIQUIDACION!$B$1046&gt;LIQUIDACION!$D$1043),366,365)),0)</f>
        <v>0</v>
      </c>
      <c r="AM478" s="618">
        <f>IF(AM$12=TRUE,(($L478*LIQUIDACION!$L$1047)*LIQUIDACION!$D$1045/IF(AND(LIQUIDACION!$D$1044&gt;LIQUIDACION!$B$1046,LIQUIDACION!$B$1046&gt;LIQUIDACION!$D$1043),366,365)),0)</f>
        <v>0</v>
      </c>
      <c r="AN478" s="618">
        <f>IF(AN$12=TRUE,(($M478*LIQUIDACION!$L$1047)*LIQUIDACION!$D$1045/IF(AND(LIQUIDACION!$D$1044&gt;LIQUIDACION!$B$1046,LIQUIDACION!$B$1046&gt;LIQUIDACION!$D$1043),366,365)),0)</f>
        <v>0</v>
      </c>
      <c r="AO478" s="618">
        <f>IF(AO$12=TRUE,(($N478*LIQUIDACION!$L$1047)*LIQUIDACION!$D$1045/IF(AND(LIQUIDACION!$D$1044&gt;LIQUIDACION!$B$1046,LIQUIDACION!$B$1046&gt;LIQUIDACION!$D$1043),366,365)),0)</f>
        <v>0</v>
      </c>
      <c r="AP478" s="618">
        <f>IF(AP$12=TRUE,(($O478*LIQUIDACION!$L$1047)*LIQUIDACION!$D$1045/IF(AND(LIQUIDACION!$D$1044&gt;LIQUIDACION!$B$1046,LIQUIDACION!$B$1046&gt;LIQUIDACION!$D$1043),366,365)),0)</f>
        <v>0</v>
      </c>
      <c r="AQ478" s="618">
        <f>IF(AQ$12=TRUE,(($P478*LIQUIDACION!$L$1047)*LIQUIDACION!$D$1045/IF(AND(LIQUIDACION!$D$1044&gt;LIQUIDACION!$B$1046,LIQUIDACION!$B$1046&gt;LIQUIDACION!$D$1043),366,365)),0)</f>
        <v>0</v>
      </c>
      <c r="AR478" s="618">
        <f>IF(AR$12=TRUE,(($Q478*LIQUIDACION!$L$1047)*LIQUIDACION!$D$1045/IF(AND(LIQUIDACION!$D$1044&gt;LIQUIDACION!$B$1046,LIQUIDACION!$B$1046&gt;LIQUIDACION!$D$1043),366,365)),0)</f>
        <v>0</v>
      </c>
      <c r="AS478" s="618">
        <f>IF(AS$12=TRUE,(($R478*LIQUIDACION!$L$1047)*LIQUIDACION!$D$1045/IF(AND(LIQUIDACION!$D$1044&gt;LIQUIDACION!$B$1046,LIQUIDACION!$B$1046&gt;LIQUIDACION!$D$1043),366,365)),0)</f>
        <v>0</v>
      </c>
      <c r="AT478" s="618">
        <f>IF(AT$12=TRUE,(($S478*LIQUIDACION!$L$1047)*LIQUIDACION!$D$1045/IF(AND(LIQUIDACION!$D$1044&gt;LIQUIDACION!$B$1046,LIQUIDACION!$B$1046&gt;LIQUIDACION!$D$1043),366,365)),0)</f>
        <v>0</v>
      </c>
      <c r="AU478" s="618">
        <f>IF(AU$12=TRUE,(($T478*LIQUIDACION!$L$1047)*LIQUIDACION!$D$1045/IF(AND(LIQUIDACION!$D$1044&gt;LIQUIDACION!$B$1046,LIQUIDACION!$B$1046&gt;LIQUIDACION!$D$1043),366,365)),0)</f>
        <v>0</v>
      </c>
      <c r="AV478" s="618">
        <f>IF(AV$12=TRUE,(($U478*LIQUIDACION!$L$1047)*LIQUIDACION!$D$1045/IF(AND(LIQUIDACION!$D$1044&gt;LIQUIDACION!$B$1046,LIQUIDACION!$B$1046&gt;LIQUIDACION!$D$1043),366,365)),0)</f>
        <v>0</v>
      </c>
      <c r="AW478" s="618">
        <f>IF(AW$12=TRUE,(($V478*LIQUIDACION!$L$1047)*LIQUIDACION!$D$1045/IF(AND(LIQUIDACION!$D$1044&gt;LIQUIDACION!$B$1046,LIQUIDACION!$B$1046&gt;LIQUIDACION!$D$1043),366,365)),0)</f>
        <v>0</v>
      </c>
      <c r="AX478" s="618">
        <f>IF(AX$12=TRUE,(($W478*LIQUIDACION!$L$1047)*LIQUIDACION!$D$1045/IF(AND(LIQUIDACION!$D$1044&gt;LIQUIDACION!$B$1046,LIQUIDACION!$B$1046&gt;LIQUIDACION!$D$1043),366,365)),0)</f>
        <v>0</v>
      </c>
    </row>
    <row r="479" spans="2:50" x14ac:dyDescent="0.25">
      <c r="B479" s="121">
        <v>467</v>
      </c>
      <c r="C479" s="125"/>
      <c r="D479" s="170"/>
      <c r="E479" s="170"/>
      <c r="F479" s="170"/>
      <c r="G479" s="170">
        <f t="shared" si="33"/>
        <v>0</v>
      </c>
      <c r="H479" s="170">
        <f t="shared" si="34"/>
        <v>0</v>
      </c>
      <c r="I479" s="170"/>
      <c r="J479" s="170"/>
      <c r="K479" s="170"/>
      <c r="L479" s="170"/>
      <c r="M479" s="170"/>
      <c r="N479" s="170"/>
      <c r="O479" s="170"/>
      <c r="P479" s="170"/>
      <c r="Q479" s="170"/>
      <c r="R479" s="170"/>
      <c r="S479" s="170"/>
      <c r="T479" s="170"/>
      <c r="U479" s="170"/>
      <c r="V479" s="170"/>
      <c r="W479" s="170"/>
      <c r="X479" s="170"/>
      <c r="Y479" s="170"/>
      <c r="Z479" s="170"/>
      <c r="AA479" s="170"/>
      <c r="AB479" s="415">
        <f t="shared" si="35"/>
        <v>0</v>
      </c>
      <c r="AC479" s="415">
        <f t="shared" si="36"/>
        <v>0</v>
      </c>
      <c r="AE479" s="618">
        <f>IF(AE$12=TRUE,(($D479*LIQUIDACION!$L$1046)*LIQUIDACION!$D$1045/IF(AND(LIQUIDACION!$D$1044&gt;LIQUIDACION!$B$1046,LIQUIDACION!$B$1046&gt;LIQUIDACION!$D$1043),366,365)),0)</f>
        <v>0</v>
      </c>
      <c r="AF479" s="618">
        <f>IF(AF$12=TRUE,(($E479*LIQUIDACION!$L$1046)*LIQUIDACION!$D$1045/IF(AND(LIQUIDACION!$D$1044&gt;LIQUIDACION!$B$1046,LIQUIDACION!$B$1046&gt;LIQUIDACION!$D$1043),366,365)),0)</f>
        <v>0</v>
      </c>
      <c r="AG479" s="618">
        <f>IF(AG$12=TRUE,(($F479*LIQUIDACION!$L$1046)*LIQUIDACION!$D$1045/IF(AND(LIQUIDACION!$D$1044&gt;LIQUIDACION!$B$1046,LIQUIDACION!$B$1046&gt;LIQUIDACION!$D$1043),366,365)),0)</f>
        <v>0</v>
      </c>
      <c r="AH479" s="618">
        <f>IF(AH$12=TRUE,(($G479*LIQUIDACION!$L$1046)*LIQUIDACION!$D$1045/IF(AND(LIQUIDACION!$D$1044&gt;LIQUIDACION!$B$1046,LIQUIDACION!$B$1046&gt;LIQUIDACION!$D$1043),366,365)),0)</f>
        <v>0</v>
      </c>
      <c r="AI479" s="618">
        <f>IF(AI$12=TRUE,(($H479*LIQUIDACION!$L$1047)*LIQUIDACION!$D$1045/IF(AND(LIQUIDACION!$D$1044&gt;LIQUIDACION!$B$1046,LIQUIDACION!$B$1046&gt;LIQUIDACION!$D$1043),366,365)),0)</f>
        <v>0</v>
      </c>
      <c r="AJ479" s="618">
        <f>IF(AJ$12=TRUE,(($I479*LIQUIDACION!$L$1047)*LIQUIDACION!$D$1045/IF(AND(LIQUIDACION!$D$1044&gt;LIQUIDACION!$B$1046,LIQUIDACION!$B$1046&gt;LIQUIDACION!$D$1043),366,365)),0)</f>
        <v>0</v>
      </c>
      <c r="AK479" s="618">
        <f>IF(AK$12=TRUE,(($J479*LIQUIDACION!$L$1047)*LIQUIDACION!$D$1045/IF(AND(LIQUIDACION!$D$1044&gt;LIQUIDACION!$B$1046,LIQUIDACION!$B$1046&gt;LIQUIDACION!$D$1043),366,365)),0)</f>
        <v>0</v>
      </c>
      <c r="AL479" s="618">
        <f>IF(AL$12=TRUE,(($K479*LIQUIDACION!$L$1047)*LIQUIDACION!$D$1045/IF(AND(LIQUIDACION!$D$1044&gt;LIQUIDACION!$B$1046,LIQUIDACION!$B$1046&gt;LIQUIDACION!$D$1043),366,365)),0)</f>
        <v>0</v>
      </c>
      <c r="AM479" s="618">
        <f>IF(AM$12=TRUE,(($L479*LIQUIDACION!$L$1047)*LIQUIDACION!$D$1045/IF(AND(LIQUIDACION!$D$1044&gt;LIQUIDACION!$B$1046,LIQUIDACION!$B$1046&gt;LIQUIDACION!$D$1043),366,365)),0)</f>
        <v>0</v>
      </c>
      <c r="AN479" s="618">
        <f>IF(AN$12=TRUE,(($M479*LIQUIDACION!$L$1047)*LIQUIDACION!$D$1045/IF(AND(LIQUIDACION!$D$1044&gt;LIQUIDACION!$B$1046,LIQUIDACION!$B$1046&gt;LIQUIDACION!$D$1043),366,365)),0)</f>
        <v>0</v>
      </c>
      <c r="AO479" s="618">
        <f>IF(AO$12=TRUE,(($N479*LIQUIDACION!$L$1047)*LIQUIDACION!$D$1045/IF(AND(LIQUIDACION!$D$1044&gt;LIQUIDACION!$B$1046,LIQUIDACION!$B$1046&gt;LIQUIDACION!$D$1043),366,365)),0)</f>
        <v>0</v>
      </c>
      <c r="AP479" s="618">
        <f>IF(AP$12=TRUE,(($O479*LIQUIDACION!$L$1047)*LIQUIDACION!$D$1045/IF(AND(LIQUIDACION!$D$1044&gt;LIQUIDACION!$B$1046,LIQUIDACION!$B$1046&gt;LIQUIDACION!$D$1043),366,365)),0)</f>
        <v>0</v>
      </c>
      <c r="AQ479" s="618">
        <f>IF(AQ$12=TRUE,(($P479*LIQUIDACION!$L$1047)*LIQUIDACION!$D$1045/IF(AND(LIQUIDACION!$D$1044&gt;LIQUIDACION!$B$1046,LIQUIDACION!$B$1046&gt;LIQUIDACION!$D$1043),366,365)),0)</f>
        <v>0</v>
      </c>
      <c r="AR479" s="618">
        <f>IF(AR$12=TRUE,(($Q479*LIQUIDACION!$L$1047)*LIQUIDACION!$D$1045/IF(AND(LIQUIDACION!$D$1044&gt;LIQUIDACION!$B$1046,LIQUIDACION!$B$1046&gt;LIQUIDACION!$D$1043),366,365)),0)</f>
        <v>0</v>
      </c>
      <c r="AS479" s="618">
        <f>IF(AS$12=TRUE,(($R479*LIQUIDACION!$L$1047)*LIQUIDACION!$D$1045/IF(AND(LIQUIDACION!$D$1044&gt;LIQUIDACION!$B$1046,LIQUIDACION!$B$1046&gt;LIQUIDACION!$D$1043),366,365)),0)</f>
        <v>0</v>
      </c>
      <c r="AT479" s="618">
        <f>IF(AT$12=TRUE,(($S479*LIQUIDACION!$L$1047)*LIQUIDACION!$D$1045/IF(AND(LIQUIDACION!$D$1044&gt;LIQUIDACION!$B$1046,LIQUIDACION!$B$1046&gt;LIQUIDACION!$D$1043),366,365)),0)</f>
        <v>0</v>
      </c>
      <c r="AU479" s="618">
        <f>IF(AU$12=TRUE,(($T479*LIQUIDACION!$L$1047)*LIQUIDACION!$D$1045/IF(AND(LIQUIDACION!$D$1044&gt;LIQUIDACION!$B$1046,LIQUIDACION!$B$1046&gt;LIQUIDACION!$D$1043),366,365)),0)</f>
        <v>0</v>
      </c>
      <c r="AV479" s="618">
        <f>IF(AV$12=TRUE,(($U479*LIQUIDACION!$L$1047)*LIQUIDACION!$D$1045/IF(AND(LIQUIDACION!$D$1044&gt;LIQUIDACION!$B$1046,LIQUIDACION!$B$1046&gt;LIQUIDACION!$D$1043),366,365)),0)</f>
        <v>0</v>
      </c>
      <c r="AW479" s="618">
        <f>IF(AW$12=TRUE,(($V479*LIQUIDACION!$L$1047)*LIQUIDACION!$D$1045/IF(AND(LIQUIDACION!$D$1044&gt;LIQUIDACION!$B$1046,LIQUIDACION!$B$1046&gt;LIQUIDACION!$D$1043),366,365)),0)</f>
        <v>0</v>
      </c>
      <c r="AX479" s="618">
        <f>IF(AX$12=TRUE,(($W479*LIQUIDACION!$L$1047)*LIQUIDACION!$D$1045/IF(AND(LIQUIDACION!$D$1044&gt;LIQUIDACION!$B$1046,LIQUIDACION!$B$1046&gt;LIQUIDACION!$D$1043),366,365)),0)</f>
        <v>0</v>
      </c>
    </row>
    <row r="480" spans="2:50" x14ac:dyDescent="0.25">
      <c r="B480" s="123">
        <v>468</v>
      </c>
      <c r="C480" s="125"/>
      <c r="D480" s="170"/>
      <c r="E480" s="170"/>
      <c r="F480" s="170"/>
      <c r="G480" s="170">
        <f t="shared" si="33"/>
        <v>0</v>
      </c>
      <c r="H480" s="170">
        <f t="shared" si="34"/>
        <v>0</v>
      </c>
      <c r="I480" s="170"/>
      <c r="J480" s="170"/>
      <c r="K480" s="170"/>
      <c r="L480" s="170"/>
      <c r="M480" s="170"/>
      <c r="N480" s="170"/>
      <c r="O480" s="170"/>
      <c r="P480" s="170"/>
      <c r="Q480" s="170"/>
      <c r="R480" s="170"/>
      <c r="S480" s="170"/>
      <c r="T480" s="170"/>
      <c r="U480" s="170"/>
      <c r="V480" s="170"/>
      <c r="W480" s="170"/>
      <c r="X480" s="170"/>
      <c r="Y480" s="170"/>
      <c r="Z480" s="170"/>
      <c r="AA480" s="170"/>
      <c r="AB480" s="415">
        <f t="shared" si="35"/>
        <v>0</v>
      </c>
      <c r="AC480" s="415">
        <f t="shared" si="36"/>
        <v>0</v>
      </c>
      <c r="AE480" s="618">
        <f>IF(AE$12=TRUE,(($D480*LIQUIDACION!$L$1046)*LIQUIDACION!$D$1045/IF(AND(LIQUIDACION!$D$1044&gt;LIQUIDACION!$B$1046,LIQUIDACION!$B$1046&gt;LIQUIDACION!$D$1043),366,365)),0)</f>
        <v>0</v>
      </c>
      <c r="AF480" s="618">
        <f>IF(AF$12=TRUE,(($E480*LIQUIDACION!$L$1046)*LIQUIDACION!$D$1045/IF(AND(LIQUIDACION!$D$1044&gt;LIQUIDACION!$B$1046,LIQUIDACION!$B$1046&gt;LIQUIDACION!$D$1043),366,365)),0)</f>
        <v>0</v>
      </c>
      <c r="AG480" s="618">
        <f>IF(AG$12=TRUE,(($F480*LIQUIDACION!$L$1046)*LIQUIDACION!$D$1045/IF(AND(LIQUIDACION!$D$1044&gt;LIQUIDACION!$B$1046,LIQUIDACION!$B$1046&gt;LIQUIDACION!$D$1043),366,365)),0)</f>
        <v>0</v>
      </c>
      <c r="AH480" s="618">
        <f>IF(AH$12=TRUE,(($G480*LIQUIDACION!$L$1046)*LIQUIDACION!$D$1045/IF(AND(LIQUIDACION!$D$1044&gt;LIQUIDACION!$B$1046,LIQUIDACION!$B$1046&gt;LIQUIDACION!$D$1043),366,365)),0)</f>
        <v>0</v>
      </c>
      <c r="AI480" s="618">
        <f>IF(AI$12=TRUE,(($H480*LIQUIDACION!$L$1047)*LIQUIDACION!$D$1045/IF(AND(LIQUIDACION!$D$1044&gt;LIQUIDACION!$B$1046,LIQUIDACION!$B$1046&gt;LIQUIDACION!$D$1043),366,365)),0)</f>
        <v>0</v>
      </c>
      <c r="AJ480" s="618">
        <f>IF(AJ$12=TRUE,(($I480*LIQUIDACION!$L$1047)*LIQUIDACION!$D$1045/IF(AND(LIQUIDACION!$D$1044&gt;LIQUIDACION!$B$1046,LIQUIDACION!$B$1046&gt;LIQUIDACION!$D$1043),366,365)),0)</f>
        <v>0</v>
      </c>
      <c r="AK480" s="618">
        <f>IF(AK$12=TRUE,(($J480*LIQUIDACION!$L$1047)*LIQUIDACION!$D$1045/IF(AND(LIQUIDACION!$D$1044&gt;LIQUIDACION!$B$1046,LIQUIDACION!$B$1046&gt;LIQUIDACION!$D$1043),366,365)),0)</f>
        <v>0</v>
      </c>
      <c r="AL480" s="618">
        <f>IF(AL$12=TRUE,(($K480*LIQUIDACION!$L$1047)*LIQUIDACION!$D$1045/IF(AND(LIQUIDACION!$D$1044&gt;LIQUIDACION!$B$1046,LIQUIDACION!$B$1046&gt;LIQUIDACION!$D$1043),366,365)),0)</f>
        <v>0</v>
      </c>
      <c r="AM480" s="618">
        <f>IF(AM$12=TRUE,(($L480*LIQUIDACION!$L$1047)*LIQUIDACION!$D$1045/IF(AND(LIQUIDACION!$D$1044&gt;LIQUIDACION!$B$1046,LIQUIDACION!$B$1046&gt;LIQUIDACION!$D$1043),366,365)),0)</f>
        <v>0</v>
      </c>
      <c r="AN480" s="618">
        <f>IF(AN$12=TRUE,(($M480*LIQUIDACION!$L$1047)*LIQUIDACION!$D$1045/IF(AND(LIQUIDACION!$D$1044&gt;LIQUIDACION!$B$1046,LIQUIDACION!$B$1046&gt;LIQUIDACION!$D$1043),366,365)),0)</f>
        <v>0</v>
      </c>
      <c r="AO480" s="618">
        <f>IF(AO$12=TRUE,(($N480*LIQUIDACION!$L$1047)*LIQUIDACION!$D$1045/IF(AND(LIQUIDACION!$D$1044&gt;LIQUIDACION!$B$1046,LIQUIDACION!$B$1046&gt;LIQUIDACION!$D$1043),366,365)),0)</f>
        <v>0</v>
      </c>
      <c r="AP480" s="618">
        <f>IF(AP$12=TRUE,(($O480*LIQUIDACION!$L$1047)*LIQUIDACION!$D$1045/IF(AND(LIQUIDACION!$D$1044&gt;LIQUIDACION!$B$1046,LIQUIDACION!$B$1046&gt;LIQUIDACION!$D$1043),366,365)),0)</f>
        <v>0</v>
      </c>
      <c r="AQ480" s="618">
        <f>IF(AQ$12=TRUE,(($P480*LIQUIDACION!$L$1047)*LIQUIDACION!$D$1045/IF(AND(LIQUIDACION!$D$1044&gt;LIQUIDACION!$B$1046,LIQUIDACION!$B$1046&gt;LIQUIDACION!$D$1043),366,365)),0)</f>
        <v>0</v>
      </c>
      <c r="AR480" s="618">
        <f>IF(AR$12=TRUE,(($Q480*LIQUIDACION!$L$1047)*LIQUIDACION!$D$1045/IF(AND(LIQUIDACION!$D$1044&gt;LIQUIDACION!$B$1046,LIQUIDACION!$B$1046&gt;LIQUIDACION!$D$1043),366,365)),0)</f>
        <v>0</v>
      </c>
      <c r="AS480" s="618">
        <f>IF(AS$12=TRUE,(($R480*LIQUIDACION!$L$1047)*LIQUIDACION!$D$1045/IF(AND(LIQUIDACION!$D$1044&gt;LIQUIDACION!$B$1046,LIQUIDACION!$B$1046&gt;LIQUIDACION!$D$1043),366,365)),0)</f>
        <v>0</v>
      </c>
      <c r="AT480" s="618">
        <f>IF(AT$12=TRUE,(($S480*LIQUIDACION!$L$1047)*LIQUIDACION!$D$1045/IF(AND(LIQUIDACION!$D$1044&gt;LIQUIDACION!$B$1046,LIQUIDACION!$B$1046&gt;LIQUIDACION!$D$1043),366,365)),0)</f>
        <v>0</v>
      </c>
      <c r="AU480" s="618">
        <f>IF(AU$12=TRUE,(($T480*LIQUIDACION!$L$1047)*LIQUIDACION!$D$1045/IF(AND(LIQUIDACION!$D$1044&gt;LIQUIDACION!$B$1046,LIQUIDACION!$B$1046&gt;LIQUIDACION!$D$1043),366,365)),0)</f>
        <v>0</v>
      </c>
      <c r="AV480" s="618">
        <f>IF(AV$12=TRUE,(($U480*LIQUIDACION!$L$1047)*LIQUIDACION!$D$1045/IF(AND(LIQUIDACION!$D$1044&gt;LIQUIDACION!$B$1046,LIQUIDACION!$B$1046&gt;LIQUIDACION!$D$1043),366,365)),0)</f>
        <v>0</v>
      </c>
      <c r="AW480" s="618">
        <f>IF(AW$12=TRUE,(($V480*LIQUIDACION!$L$1047)*LIQUIDACION!$D$1045/IF(AND(LIQUIDACION!$D$1044&gt;LIQUIDACION!$B$1046,LIQUIDACION!$B$1046&gt;LIQUIDACION!$D$1043),366,365)),0)</f>
        <v>0</v>
      </c>
      <c r="AX480" s="618">
        <f>IF(AX$12=TRUE,(($W480*LIQUIDACION!$L$1047)*LIQUIDACION!$D$1045/IF(AND(LIQUIDACION!$D$1044&gt;LIQUIDACION!$B$1046,LIQUIDACION!$B$1046&gt;LIQUIDACION!$D$1043),366,365)),0)</f>
        <v>0</v>
      </c>
    </row>
    <row r="481" spans="2:50" x14ac:dyDescent="0.25">
      <c r="B481" s="121">
        <v>469</v>
      </c>
      <c r="C481" s="125"/>
      <c r="D481" s="170"/>
      <c r="E481" s="170"/>
      <c r="F481" s="170"/>
      <c r="G481" s="170">
        <f t="shared" si="33"/>
        <v>0</v>
      </c>
      <c r="H481" s="170">
        <f t="shared" si="34"/>
        <v>0</v>
      </c>
      <c r="I481" s="170"/>
      <c r="J481" s="170"/>
      <c r="K481" s="170"/>
      <c r="L481" s="170"/>
      <c r="M481" s="170"/>
      <c r="N481" s="170"/>
      <c r="O481" s="170"/>
      <c r="P481" s="170"/>
      <c r="Q481" s="170"/>
      <c r="R481" s="170"/>
      <c r="S481" s="170"/>
      <c r="T481" s="170"/>
      <c r="U481" s="170"/>
      <c r="V481" s="170"/>
      <c r="W481" s="170"/>
      <c r="X481" s="170"/>
      <c r="Y481" s="170"/>
      <c r="Z481" s="170"/>
      <c r="AA481" s="170"/>
      <c r="AB481" s="415">
        <f t="shared" si="35"/>
        <v>0</v>
      </c>
      <c r="AC481" s="415">
        <f t="shared" si="36"/>
        <v>0</v>
      </c>
      <c r="AE481" s="618">
        <f>IF(AE$12=TRUE,(($D481*LIQUIDACION!$L$1046)*LIQUIDACION!$D$1045/IF(AND(LIQUIDACION!$D$1044&gt;LIQUIDACION!$B$1046,LIQUIDACION!$B$1046&gt;LIQUIDACION!$D$1043),366,365)),0)</f>
        <v>0</v>
      </c>
      <c r="AF481" s="618">
        <f>IF(AF$12=TRUE,(($E481*LIQUIDACION!$L$1046)*LIQUIDACION!$D$1045/IF(AND(LIQUIDACION!$D$1044&gt;LIQUIDACION!$B$1046,LIQUIDACION!$B$1046&gt;LIQUIDACION!$D$1043),366,365)),0)</f>
        <v>0</v>
      </c>
      <c r="AG481" s="618">
        <f>IF(AG$12=TRUE,(($F481*LIQUIDACION!$L$1046)*LIQUIDACION!$D$1045/IF(AND(LIQUIDACION!$D$1044&gt;LIQUIDACION!$B$1046,LIQUIDACION!$B$1046&gt;LIQUIDACION!$D$1043),366,365)),0)</f>
        <v>0</v>
      </c>
      <c r="AH481" s="618">
        <f>IF(AH$12=TRUE,(($G481*LIQUIDACION!$L$1046)*LIQUIDACION!$D$1045/IF(AND(LIQUIDACION!$D$1044&gt;LIQUIDACION!$B$1046,LIQUIDACION!$B$1046&gt;LIQUIDACION!$D$1043),366,365)),0)</f>
        <v>0</v>
      </c>
      <c r="AI481" s="618">
        <f>IF(AI$12=TRUE,(($H481*LIQUIDACION!$L$1047)*LIQUIDACION!$D$1045/IF(AND(LIQUIDACION!$D$1044&gt;LIQUIDACION!$B$1046,LIQUIDACION!$B$1046&gt;LIQUIDACION!$D$1043),366,365)),0)</f>
        <v>0</v>
      </c>
      <c r="AJ481" s="618">
        <f>IF(AJ$12=TRUE,(($I481*LIQUIDACION!$L$1047)*LIQUIDACION!$D$1045/IF(AND(LIQUIDACION!$D$1044&gt;LIQUIDACION!$B$1046,LIQUIDACION!$B$1046&gt;LIQUIDACION!$D$1043),366,365)),0)</f>
        <v>0</v>
      </c>
      <c r="AK481" s="618">
        <f>IF(AK$12=TRUE,(($J481*LIQUIDACION!$L$1047)*LIQUIDACION!$D$1045/IF(AND(LIQUIDACION!$D$1044&gt;LIQUIDACION!$B$1046,LIQUIDACION!$B$1046&gt;LIQUIDACION!$D$1043),366,365)),0)</f>
        <v>0</v>
      </c>
      <c r="AL481" s="618">
        <f>IF(AL$12=TRUE,(($K481*LIQUIDACION!$L$1047)*LIQUIDACION!$D$1045/IF(AND(LIQUIDACION!$D$1044&gt;LIQUIDACION!$B$1046,LIQUIDACION!$B$1046&gt;LIQUIDACION!$D$1043),366,365)),0)</f>
        <v>0</v>
      </c>
      <c r="AM481" s="618">
        <f>IF(AM$12=TRUE,(($L481*LIQUIDACION!$L$1047)*LIQUIDACION!$D$1045/IF(AND(LIQUIDACION!$D$1044&gt;LIQUIDACION!$B$1046,LIQUIDACION!$B$1046&gt;LIQUIDACION!$D$1043),366,365)),0)</f>
        <v>0</v>
      </c>
      <c r="AN481" s="618">
        <f>IF(AN$12=TRUE,(($M481*LIQUIDACION!$L$1047)*LIQUIDACION!$D$1045/IF(AND(LIQUIDACION!$D$1044&gt;LIQUIDACION!$B$1046,LIQUIDACION!$B$1046&gt;LIQUIDACION!$D$1043),366,365)),0)</f>
        <v>0</v>
      </c>
      <c r="AO481" s="618">
        <f>IF(AO$12=TRUE,(($N481*LIQUIDACION!$L$1047)*LIQUIDACION!$D$1045/IF(AND(LIQUIDACION!$D$1044&gt;LIQUIDACION!$B$1046,LIQUIDACION!$B$1046&gt;LIQUIDACION!$D$1043),366,365)),0)</f>
        <v>0</v>
      </c>
      <c r="AP481" s="618">
        <f>IF(AP$12=TRUE,(($O481*LIQUIDACION!$L$1047)*LIQUIDACION!$D$1045/IF(AND(LIQUIDACION!$D$1044&gt;LIQUIDACION!$B$1046,LIQUIDACION!$B$1046&gt;LIQUIDACION!$D$1043),366,365)),0)</f>
        <v>0</v>
      </c>
      <c r="AQ481" s="618">
        <f>IF(AQ$12=TRUE,(($P481*LIQUIDACION!$L$1047)*LIQUIDACION!$D$1045/IF(AND(LIQUIDACION!$D$1044&gt;LIQUIDACION!$B$1046,LIQUIDACION!$B$1046&gt;LIQUIDACION!$D$1043),366,365)),0)</f>
        <v>0</v>
      </c>
      <c r="AR481" s="618">
        <f>IF(AR$12=TRUE,(($Q481*LIQUIDACION!$L$1047)*LIQUIDACION!$D$1045/IF(AND(LIQUIDACION!$D$1044&gt;LIQUIDACION!$B$1046,LIQUIDACION!$B$1046&gt;LIQUIDACION!$D$1043),366,365)),0)</f>
        <v>0</v>
      </c>
      <c r="AS481" s="618">
        <f>IF(AS$12=TRUE,(($R481*LIQUIDACION!$L$1047)*LIQUIDACION!$D$1045/IF(AND(LIQUIDACION!$D$1044&gt;LIQUIDACION!$B$1046,LIQUIDACION!$B$1046&gt;LIQUIDACION!$D$1043),366,365)),0)</f>
        <v>0</v>
      </c>
      <c r="AT481" s="618">
        <f>IF(AT$12=TRUE,(($S481*LIQUIDACION!$L$1047)*LIQUIDACION!$D$1045/IF(AND(LIQUIDACION!$D$1044&gt;LIQUIDACION!$B$1046,LIQUIDACION!$B$1046&gt;LIQUIDACION!$D$1043),366,365)),0)</f>
        <v>0</v>
      </c>
      <c r="AU481" s="618">
        <f>IF(AU$12=TRUE,(($T481*LIQUIDACION!$L$1047)*LIQUIDACION!$D$1045/IF(AND(LIQUIDACION!$D$1044&gt;LIQUIDACION!$B$1046,LIQUIDACION!$B$1046&gt;LIQUIDACION!$D$1043),366,365)),0)</f>
        <v>0</v>
      </c>
      <c r="AV481" s="618">
        <f>IF(AV$12=TRUE,(($U481*LIQUIDACION!$L$1047)*LIQUIDACION!$D$1045/IF(AND(LIQUIDACION!$D$1044&gt;LIQUIDACION!$B$1046,LIQUIDACION!$B$1046&gt;LIQUIDACION!$D$1043),366,365)),0)</f>
        <v>0</v>
      </c>
      <c r="AW481" s="618">
        <f>IF(AW$12=TRUE,(($V481*LIQUIDACION!$L$1047)*LIQUIDACION!$D$1045/IF(AND(LIQUIDACION!$D$1044&gt;LIQUIDACION!$B$1046,LIQUIDACION!$B$1046&gt;LIQUIDACION!$D$1043),366,365)),0)</f>
        <v>0</v>
      </c>
      <c r="AX481" s="618">
        <f>IF(AX$12=TRUE,(($W481*LIQUIDACION!$L$1047)*LIQUIDACION!$D$1045/IF(AND(LIQUIDACION!$D$1044&gt;LIQUIDACION!$B$1046,LIQUIDACION!$B$1046&gt;LIQUIDACION!$D$1043),366,365)),0)</f>
        <v>0</v>
      </c>
    </row>
    <row r="482" spans="2:50" x14ac:dyDescent="0.25">
      <c r="B482" s="123">
        <v>470</v>
      </c>
      <c r="C482" s="125"/>
      <c r="D482" s="170"/>
      <c r="E482" s="170"/>
      <c r="F482" s="170"/>
      <c r="G482" s="170">
        <f t="shared" si="33"/>
        <v>0</v>
      </c>
      <c r="H482" s="170">
        <f t="shared" si="34"/>
        <v>0</v>
      </c>
      <c r="I482" s="170"/>
      <c r="J482" s="170"/>
      <c r="K482" s="170"/>
      <c r="L482" s="170"/>
      <c r="M482" s="170"/>
      <c r="N482" s="170"/>
      <c r="O482" s="170"/>
      <c r="P482" s="170"/>
      <c r="Q482" s="170"/>
      <c r="R482" s="170"/>
      <c r="S482" s="170"/>
      <c r="T482" s="170"/>
      <c r="U482" s="170"/>
      <c r="V482" s="170"/>
      <c r="W482" s="170"/>
      <c r="X482" s="170"/>
      <c r="Y482" s="170"/>
      <c r="Z482" s="170"/>
      <c r="AA482" s="170"/>
      <c r="AB482" s="415">
        <f t="shared" si="35"/>
        <v>0</v>
      </c>
      <c r="AC482" s="415">
        <f t="shared" si="36"/>
        <v>0</v>
      </c>
      <c r="AE482" s="618">
        <f>IF(AE$12=TRUE,(($D482*LIQUIDACION!$L$1046)*LIQUIDACION!$D$1045/IF(AND(LIQUIDACION!$D$1044&gt;LIQUIDACION!$B$1046,LIQUIDACION!$B$1046&gt;LIQUIDACION!$D$1043),366,365)),0)</f>
        <v>0</v>
      </c>
      <c r="AF482" s="618">
        <f>IF(AF$12=TRUE,(($E482*LIQUIDACION!$L$1046)*LIQUIDACION!$D$1045/IF(AND(LIQUIDACION!$D$1044&gt;LIQUIDACION!$B$1046,LIQUIDACION!$B$1046&gt;LIQUIDACION!$D$1043),366,365)),0)</f>
        <v>0</v>
      </c>
      <c r="AG482" s="618">
        <f>IF(AG$12=TRUE,(($F482*LIQUIDACION!$L$1046)*LIQUIDACION!$D$1045/IF(AND(LIQUIDACION!$D$1044&gt;LIQUIDACION!$B$1046,LIQUIDACION!$B$1046&gt;LIQUIDACION!$D$1043),366,365)),0)</f>
        <v>0</v>
      </c>
      <c r="AH482" s="618">
        <f>IF(AH$12=TRUE,(($G482*LIQUIDACION!$L$1046)*LIQUIDACION!$D$1045/IF(AND(LIQUIDACION!$D$1044&gt;LIQUIDACION!$B$1046,LIQUIDACION!$B$1046&gt;LIQUIDACION!$D$1043),366,365)),0)</f>
        <v>0</v>
      </c>
      <c r="AI482" s="618">
        <f>IF(AI$12=TRUE,(($H482*LIQUIDACION!$L$1047)*LIQUIDACION!$D$1045/IF(AND(LIQUIDACION!$D$1044&gt;LIQUIDACION!$B$1046,LIQUIDACION!$B$1046&gt;LIQUIDACION!$D$1043),366,365)),0)</f>
        <v>0</v>
      </c>
      <c r="AJ482" s="618">
        <f>IF(AJ$12=TRUE,(($I482*LIQUIDACION!$L$1047)*LIQUIDACION!$D$1045/IF(AND(LIQUIDACION!$D$1044&gt;LIQUIDACION!$B$1046,LIQUIDACION!$B$1046&gt;LIQUIDACION!$D$1043),366,365)),0)</f>
        <v>0</v>
      </c>
      <c r="AK482" s="618">
        <f>IF(AK$12=TRUE,(($J482*LIQUIDACION!$L$1047)*LIQUIDACION!$D$1045/IF(AND(LIQUIDACION!$D$1044&gt;LIQUIDACION!$B$1046,LIQUIDACION!$B$1046&gt;LIQUIDACION!$D$1043),366,365)),0)</f>
        <v>0</v>
      </c>
      <c r="AL482" s="618">
        <f>IF(AL$12=TRUE,(($K482*LIQUIDACION!$L$1047)*LIQUIDACION!$D$1045/IF(AND(LIQUIDACION!$D$1044&gt;LIQUIDACION!$B$1046,LIQUIDACION!$B$1046&gt;LIQUIDACION!$D$1043),366,365)),0)</f>
        <v>0</v>
      </c>
      <c r="AM482" s="618">
        <f>IF(AM$12=TRUE,(($L482*LIQUIDACION!$L$1047)*LIQUIDACION!$D$1045/IF(AND(LIQUIDACION!$D$1044&gt;LIQUIDACION!$B$1046,LIQUIDACION!$B$1046&gt;LIQUIDACION!$D$1043),366,365)),0)</f>
        <v>0</v>
      </c>
      <c r="AN482" s="618">
        <f>IF(AN$12=TRUE,(($M482*LIQUIDACION!$L$1047)*LIQUIDACION!$D$1045/IF(AND(LIQUIDACION!$D$1044&gt;LIQUIDACION!$B$1046,LIQUIDACION!$B$1046&gt;LIQUIDACION!$D$1043),366,365)),0)</f>
        <v>0</v>
      </c>
      <c r="AO482" s="618">
        <f>IF(AO$12=TRUE,(($N482*LIQUIDACION!$L$1047)*LIQUIDACION!$D$1045/IF(AND(LIQUIDACION!$D$1044&gt;LIQUIDACION!$B$1046,LIQUIDACION!$B$1046&gt;LIQUIDACION!$D$1043),366,365)),0)</f>
        <v>0</v>
      </c>
      <c r="AP482" s="618">
        <f>IF(AP$12=TRUE,(($O482*LIQUIDACION!$L$1047)*LIQUIDACION!$D$1045/IF(AND(LIQUIDACION!$D$1044&gt;LIQUIDACION!$B$1046,LIQUIDACION!$B$1046&gt;LIQUIDACION!$D$1043),366,365)),0)</f>
        <v>0</v>
      </c>
      <c r="AQ482" s="618">
        <f>IF(AQ$12=TRUE,(($P482*LIQUIDACION!$L$1047)*LIQUIDACION!$D$1045/IF(AND(LIQUIDACION!$D$1044&gt;LIQUIDACION!$B$1046,LIQUIDACION!$B$1046&gt;LIQUIDACION!$D$1043),366,365)),0)</f>
        <v>0</v>
      </c>
      <c r="AR482" s="618">
        <f>IF(AR$12=TRUE,(($Q482*LIQUIDACION!$L$1047)*LIQUIDACION!$D$1045/IF(AND(LIQUIDACION!$D$1044&gt;LIQUIDACION!$B$1046,LIQUIDACION!$B$1046&gt;LIQUIDACION!$D$1043),366,365)),0)</f>
        <v>0</v>
      </c>
      <c r="AS482" s="618">
        <f>IF(AS$12=TRUE,(($R482*LIQUIDACION!$L$1047)*LIQUIDACION!$D$1045/IF(AND(LIQUIDACION!$D$1044&gt;LIQUIDACION!$B$1046,LIQUIDACION!$B$1046&gt;LIQUIDACION!$D$1043),366,365)),0)</f>
        <v>0</v>
      </c>
      <c r="AT482" s="618">
        <f>IF(AT$12=TRUE,(($S482*LIQUIDACION!$L$1047)*LIQUIDACION!$D$1045/IF(AND(LIQUIDACION!$D$1044&gt;LIQUIDACION!$B$1046,LIQUIDACION!$B$1046&gt;LIQUIDACION!$D$1043),366,365)),0)</f>
        <v>0</v>
      </c>
      <c r="AU482" s="618">
        <f>IF(AU$12=TRUE,(($T482*LIQUIDACION!$L$1047)*LIQUIDACION!$D$1045/IF(AND(LIQUIDACION!$D$1044&gt;LIQUIDACION!$B$1046,LIQUIDACION!$B$1046&gt;LIQUIDACION!$D$1043),366,365)),0)</f>
        <v>0</v>
      </c>
      <c r="AV482" s="618">
        <f>IF(AV$12=TRUE,(($U482*LIQUIDACION!$L$1047)*LIQUIDACION!$D$1045/IF(AND(LIQUIDACION!$D$1044&gt;LIQUIDACION!$B$1046,LIQUIDACION!$B$1046&gt;LIQUIDACION!$D$1043),366,365)),0)</f>
        <v>0</v>
      </c>
      <c r="AW482" s="618">
        <f>IF(AW$12=TRUE,(($V482*LIQUIDACION!$L$1047)*LIQUIDACION!$D$1045/IF(AND(LIQUIDACION!$D$1044&gt;LIQUIDACION!$B$1046,LIQUIDACION!$B$1046&gt;LIQUIDACION!$D$1043),366,365)),0)</f>
        <v>0</v>
      </c>
      <c r="AX482" s="618">
        <f>IF(AX$12=TRUE,(($W482*LIQUIDACION!$L$1047)*LIQUIDACION!$D$1045/IF(AND(LIQUIDACION!$D$1044&gt;LIQUIDACION!$B$1046,LIQUIDACION!$B$1046&gt;LIQUIDACION!$D$1043),366,365)),0)</f>
        <v>0</v>
      </c>
    </row>
    <row r="483" spans="2:50" x14ac:dyDescent="0.25">
      <c r="B483" s="121">
        <v>471</v>
      </c>
      <c r="C483" s="125"/>
      <c r="D483" s="170"/>
      <c r="E483" s="170"/>
      <c r="F483" s="170"/>
      <c r="G483" s="170">
        <f t="shared" si="33"/>
        <v>0</v>
      </c>
      <c r="H483" s="170">
        <f t="shared" si="34"/>
        <v>0</v>
      </c>
      <c r="I483" s="170"/>
      <c r="J483" s="170"/>
      <c r="K483" s="170"/>
      <c r="L483" s="170"/>
      <c r="M483" s="170"/>
      <c r="N483" s="170"/>
      <c r="O483" s="170"/>
      <c r="P483" s="170"/>
      <c r="Q483" s="170"/>
      <c r="R483" s="170"/>
      <c r="S483" s="170"/>
      <c r="T483" s="170"/>
      <c r="U483" s="170"/>
      <c r="V483" s="170"/>
      <c r="W483" s="170"/>
      <c r="X483" s="170"/>
      <c r="Y483" s="170"/>
      <c r="Z483" s="170"/>
      <c r="AA483" s="170"/>
      <c r="AB483" s="415">
        <f t="shared" si="35"/>
        <v>0</v>
      </c>
      <c r="AC483" s="415">
        <f t="shared" si="36"/>
        <v>0</v>
      </c>
      <c r="AE483" s="618">
        <f>IF(AE$12=TRUE,(($D483*LIQUIDACION!$L$1046)*LIQUIDACION!$D$1045/IF(AND(LIQUIDACION!$D$1044&gt;LIQUIDACION!$B$1046,LIQUIDACION!$B$1046&gt;LIQUIDACION!$D$1043),366,365)),0)</f>
        <v>0</v>
      </c>
      <c r="AF483" s="618">
        <f>IF(AF$12=TRUE,(($E483*LIQUIDACION!$L$1046)*LIQUIDACION!$D$1045/IF(AND(LIQUIDACION!$D$1044&gt;LIQUIDACION!$B$1046,LIQUIDACION!$B$1046&gt;LIQUIDACION!$D$1043),366,365)),0)</f>
        <v>0</v>
      </c>
      <c r="AG483" s="618">
        <f>IF(AG$12=TRUE,(($F483*LIQUIDACION!$L$1046)*LIQUIDACION!$D$1045/IF(AND(LIQUIDACION!$D$1044&gt;LIQUIDACION!$B$1046,LIQUIDACION!$B$1046&gt;LIQUIDACION!$D$1043),366,365)),0)</f>
        <v>0</v>
      </c>
      <c r="AH483" s="618">
        <f>IF(AH$12=TRUE,(($G483*LIQUIDACION!$L$1046)*LIQUIDACION!$D$1045/IF(AND(LIQUIDACION!$D$1044&gt;LIQUIDACION!$B$1046,LIQUIDACION!$B$1046&gt;LIQUIDACION!$D$1043),366,365)),0)</f>
        <v>0</v>
      </c>
      <c r="AI483" s="618">
        <f>IF(AI$12=TRUE,(($H483*LIQUIDACION!$L$1047)*LIQUIDACION!$D$1045/IF(AND(LIQUIDACION!$D$1044&gt;LIQUIDACION!$B$1046,LIQUIDACION!$B$1046&gt;LIQUIDACION!$D$1043),366,365)),0)</f>
        <v>0</v>
      </c>
      <c r="AJ483" s="618">
        <f>IF(AJ$12=TRUE,(($I483*LIQUIDACION!$L$1047)*LIQUIDACION!$D$1045/IF(AND(LIQUIDACION!$D$1044&gt;LIQUIDACION!$B$1046,LIQUIDACION!$B$1046&gt;LIQUIDACION!$D$1043),366,365)),0)</f>
        <v>0</v>
      </c>
      <c r="AK483" s="618">
        <f>IF(AK$12=TRUE,(($J483*LIQUIDACION!$L$1047)*LIQUIDACION!$D$1045/IF(AND(LIQUIDACION!$D$1044&gt;LIQUIDACION!$B$1046,LIQUIDACION!$B$1046&gt;LIQUIDACION!$D$1043),366,365)),0)</f>
        <v>0</v>
      </c>
      <c r="AL483" s="618">
        <f>IF(AL$12=TRUE,(($K483*LIQUIDACION!$L$1047)*LIQUIDACION!$D$1045/IF(AND(LIQUIDACION!$D$1044&gt;LIQUIDACION!$B$1046,LIQUIDACION!$B$1046&gt;LIQUIDACION!$D$1043),366,365)),0)</f>
        <v>0</v>
      </c>
      <c r="AM483" s="618">
        <f>IF(AM$12=TRUE,(($L483*LIQUIDACION!$L$1047)*LIQUIDACION!$D$1045/IF(AND(LIQUIDACION!$D$1044&gt;LIQUIDACION!$B$1046,LIQUIDACION!$B$1046&gt;LIQUIDACION!$D$1043),366,365)),0)</f>
        <v>0</v>
      </c>
      <c r="AN483" s="618">
        <f>IF(AN$12=TRUE,(($M483*LIQUIDACION!$L$1047)*LIQUIDACION!$D$1045/IF(AND(LIQUIDACION!$D$1044&gt;LIQUIDACION!$B$1046,LIQUIDACION!$B$1046&gt;LIQUIDACION!$D$1043),366,365)),0)</f>
        <v>0</v>
      </c>
      <c r="AO483" s="618">
        <f>IF(AO$12=TRUE,(($N483*LIQUIDACION!$L$1047)*LIQUIDACION!$D$1045/IF(AND(LIQUIDACION!$D$1044&gt;LIQUIDACION!$B$1046,LIQUIDACION!$B$1046&gt;LIQUIDACION!$D$1043),366,365)),0)</f>
        <v>0</v>
      </c>
      <c r="AP483" s="618">
        <f>IF(AP$12=TRUE,(($O483*LIQUIDACION!$L$1047)*LIQUIDACION!$D$1045/IF(AND(LIQUIDACION!$D$1044&gt;LIQUIDACION!$B$1046,LIQUIDACION!$B$1046&gt;LIQUIDACION!$D$1043),366,365)),0)</f>
        <v>0</v>
      </c>
      <c r="AQ483" s="618">
        <f>IF(AQ$12=TRUE,(($P483*LIQUIDACION!$L$1047)*LIQUIDACION!$D$1045/IF(AND(LIQUIDACION!$D$1044&gt;LIQUIDACION!$B$1046,LIQUIDACION!$B$1046&gt;LIQUIDACION!$D$1043),366,365)),0)</f>
        <v>0</v>
      </c>
      <c r="AR483" s="618">
        <f>IF(AR$12=TRUE,(($Q483*LIQUIDACION!$L$1047)*LIQUIDACION!$D$1045/IF(AND(LIQUIDACION!$D$1044&gt;LIQUIDACION!$B$1046,LIQUIDACION!$B$1046&gt;LIQUIDACION!$D$1043),366,365)),0)</f>
        <v>0</v>
      </c>
      <c r="AS483" s="618">
        <f>IF(AS$12=TRUE,(($R483*LIQUIDACION!$L$1047)*LIQUIDACION!$D$1045/IF(AND(LIQUIDACION!$D$1044&gt;LIQUIDACION!$B$1046,LIQUIDACION!$B$1046&gt;LIQUIDACION!$D$1043),366,365)),0)</f>
        <v>0</v>
      </c>
      <c r="AT483" s="618">
        <f>IF(AT$12=TRUE,(($S483*LIQUIDACION!$L$1047)*LIQUIDACION!$D$1045/IF(AND(LIQUIDACION!$D$1044&gt;LIQUIDACION!$B$1046,LIQUIDACION!$B$1046&gt;LIQUIDACION!$D$1043),366,365)),0)</f>
        <v>0</v>
      </c>
      <c r="AU483" s="618">
        <f>IF(AU$12=TRUE,(($T483*LIQUIDACION!$L$1047)*LIQUIDACION!$D$1045/IF(AND(LIQUIDACION!$D$1044&gt;LIQUIDACION!$B$1046,LIQUIDACION!$B$1046&gt;LIQUIDACION!$D$1043),366,365)),0)</f>
        <v>0</v>
      </c>
      <c r="AV483" s="618">
        <f>IF(AV$12=TRUE,(($U483*LIQUIDACION!$L$1047)*LIQUIDACION!$D$1045/IF(AND(LIQUIDACION!$D$1044&gt;LIQUIDACION!$B$1046,LIQUIDACION!$B$1046&gt;LIQUIDACION!$D$1043),366,365)),0)</f>
        <v>0</v>
      </c>
      <c r="AW483" s="618">
        <f>IF(AW$12=TRUE,(($V483*LIQUIDACION!$L$1047)*LIQUIDACION!$D$1045/IF(AND(LIQUIDACION!$D$1044&gt;LIQUIDACION!$B$1046,LIQUIDACION!$B$1046&gt;LIQUIDACION!$D$1043),366,365)),0)</f>
        <v>0</v>
      </c>
      <c r="AX483" s="618">
        <f>IF(AX$12=TRUE,(($W483*LIQUIDACION!$L$1047)*LIQUIDACION!$D$1045/IF(AND(LIQUIDACION!$D$1044&gt;LIQUIDACION!$B$1046,LIQUIDACION!$B$1046&gt;LIQUIDACION!$D$1043),366,365)),0)</f>
        <v>0</v>
      </c>
    </row>
    <row r="484" spans="2:50" x14ac:dyDescent="0.25">
      <c r="B484" s="123">
        <v>472</v>
      </c>
      <c r="C484" s="125"/>
      <c r="D484" s="170"/>
      <c r="E484" s="170"/>
      <c r="F484" s="170"/>
      <c r="G484" s="170">
        <f t="shared" si="33"/>
        <v>0</v>
      </c>
      <c r="H484" s="170">
        <f t="shared" si="34"/>
        <v>0</v>
      </c>
      <c r="I484" s="170"/>
      <c r="J484" s="170"/>
      <c r="K484" s="170"/>
      <c r="L484" s="170"/>
      <c r="M484" s="170"/>
      <c r="N484" s="170"/>
      <c r="O484" s="170"/>
      <c r="P484" s="170"/>
      <c r="Q484" s="170"/>
      <c r="R484" s="170"/>
      <c r="S484" s="170"/>
      <c r="T484" s="170"/>
      <c r="U484" s="170"/>
      <c r="V484" s="170"/>
      <c r="W484" s="170"/>
      <c r="X484" s="170"/>
      <c r="Y484" s="170"/>
      <c r="Z484" s="170"/>
      <c r="AA484" s="170"/>
      <c r="AB484" s="415">
        <f t="shared" si="35"/>
        <v>0</v>
      </c>
      <c r="AC484" s="415">
        <f t="shared" si="36"/>
        <v>0</v>
      </c>
      <c r="AE484" s="618">
        <f>IF(AE$12=TRUE,(($D484*LIQUIDACION!$L$1046)*LIQUIDACION!$D$1045/IF(AND(LIQUIDACION!$D$1044&gt;LIQUIDACION!$B$1046,LIQUIDACION!$B$1046&gt;LIQUIDACION!$D$1043),366,365)),0)</f>
        <v>0</v>
      </c>
      <c r="AF484" s="618">
        <f>IF(AF$12=TRUE,(($E484*LIQUIDACION!$L$1046)*LIQUIDACION!$D$1045/IF(AND(LIQUIDACION!$D$1044&gt;LIQUIDACION!$B$1046,LIQUIDACION!$B$1046&gt;LIQUIDACION!$D$1043),366,365)),0)</f>
        <v>0</v>
      </c>
      <c r="AG484" s="618">
        <f>IF(AG$12=TRUE,(($F484*LIQUIDACION!$L$1046)*LIQUIDACION!$D$1045/IF(AND(LIQUIDACION!$D$1044&gt;LIQUIDACION!$B$1046,LIQUIDACION!$B$1046&gt;LIQUIDACION!$D$1043),366,365)),0)</f>
        <v>0</v>
      </c>
      <c r="AH484" s="618">
        <f>IF(AH$12=TRUE,(($G484*LIQUIDACION!$L$1046)*LIQUIDACION!$D$1045/IF(AND(LIQUIDACION!$D$1044&gt;LIQUIDACION!$B$1046,LIQUIDACION!$B$1046&gt;LIQUIDACION!$D$1043),366,365)),0)</f>
        <v>0</v>
      </c>
      <c r="AI484" s="618">
        <f>IF(AI$12=TRUE,(($H484*LIQUIDACION!$L$1047)*LIQUIDACION!$D$1045/IF(AND(LIQUIDACION!$D$1044&gt;LIQUIDACION!$B$1046,LIQUIDACION!$B$1046&gt;LIQUIDACION!$D$1043),366,365)),0)</f>
        <v>0</v>
      </c>
      <c r="AJ484" s="618">
        <f>IF(AJ$12=TRUE,(($I484*LIQUIDACION!$L$1047)*LIQUIDACION!$D$1045/IF(AND(LIQUIDACION!$D$1044&gt;LIQUIDACION!$B$1046,LIQUIDACION!$B$1046&gt;LIQUIDACION!$D$1043),366,365)),0)</f>
        <v>0</v>
      </c>
      <c r="AK484" s="618">
        <f>IF(AK$12=TRUE,(($J484*LIQUIDACION!$L$1047)*LIQUIDACION!$D$1045/IF(AND(LIQUIDACION!$D$1044&gt;LIQUIDACION!$B$1046,LIQUIDACION!$B$1046&gt;LIQUIDACION!$D$1043),366,365)),0)</f>
        <v>0</v>
      </c>
      <c r="AL484" s="618">
        <f>IF(AL$12=TRUE,(($K484*LIQUIDACION!$L$1047)*LIQUIDACION!$D$1045/IF(AND(LIQUIDACION!$D$1044&gt;LIQUIDACION!$B$1046,LIQUIDACION!$B$1046&gt;LIQUIDACION!$D$1043),366,365)),0)</f>
        <v>0</v>
      </c>
      <c r="AM484" s="618">
        <f>IF(AM$12=TRUE,(($L484*LIQUIDACION!$L$1047)*LIQUIDACION!$D$1045/IF(AND(LIQUIDACION!$D$1044&gt;LIQUIDACION!$B$1046,LIQUIDACION!$B$1046&gt;LIQUIDACION!$D$1043),366,365)),0)</f>
        <v>0</v>
      </c>
      <c r="AN484" s="618">
        <f>IF(AN$12=TRUE,(($M484*LIQUIDACION!$L$1047)*LIQUIDACION!$D$1045/IF(AND(LIQUIDACION!$D$1044&gt;LIQUIDACION!$B$1046,LIQUIDACION!$B$1046&gt;LIQUIDACION!$D$1043),366,365)),0)</f>
        <v>0</v>
      </c>
      <c r="AO484" s="618">
        <f>IF(AO$12=TRUE,(($N484*LIQUIDACION!$L$1047)*LIQUIDACION!$D$1045/IF(AND(LIQUIDACION!$D$1044&gt;LIQUIDACION!$B$1046,LIQUIDACION!$B$1046&gt;LIQUIDACION!$D$1043),366,365)),0)</f>
        <v>0</v>
      </c>
      <c r="AP484" s="618">
        <f>IF(AP$12=TRUE,(($O484*LIQUIDACION!$L$1047)*LIQUIDACION!$D$1045/IF(AND(LIQUIDACION!$D$1044&gt;LIQUIDACION!$B$1046,LIQUIDACION!$B$1046&gt;LIQUIDACION!$D$1043),366,365)),0)</f>
        <v>0</v>
      </c>
      <c r="AQ484" s="618">
        <f>IF(AQ$12=TRUE,(($P484*LIQUIDACION!$L$1047)*LIQUIDACION!$D$1045/IF(AND(LIQUIDACION!$D$1044&gt;LIQUIDACION!$B$1046,LIQUIDACION!$B$1046&gt;LIQUIDACION!$D$1043),366,365)),0)</f>
        <v>0</v>
      </c>
      <c r="AR484" s="618">
        <f>IF(AR$12=TRUE,(($Q484*LIQUIDACION!$L$1047)*LIQUIDACION!$D$1045/IF(AND(LIQUIDACION!$D$1044&gt;LIQUIDACION!$B$1046,LIQUIDACION!$B$1046&gt;LIQUIDACION!$D$1043),366,365)),0)</f>
        <v>0</v>
      </c>
      <c r="AS484" s="618">
        <f>IF(AS$12=TRUE,(($R484*LIQUIDACION!$L$1047)*LIQUIDACION!$D$1045/IF(AND(LIQUIDACION!$D$1044&gt;LIQUIDACION!$B$1046,LIQUIDACION!$B$1046&gt;LIQUIDACION!$D$1043),366,365)),0)</f>
        <v>0</v>
      </c>
      <c r="AT484" s="618">
        <f>IF(AT$12=TRUE,(($S484*LIQUIDACION!$L$1047)*LIQUIDACION!$D$1045/IF(AND(LIQUIDACION!$D$1044&gt;LIQUIDACION!$B$1046,LIQUIDACION!$B$1046&gt;LIQUIDACION!$D$1043),366,365)),0)</f>
        <v>0</v>
      </c>
      <c r="AU484" s="618">
        <f>IF(AU$12=TRUE,(($T484*LIQUIDACION!$L$1047)*LIQUIDACION!$D$1045/IF(AND(LIQUIDACION!$D$1044&gt;LIQUIDACION!$B$1046,LIQUIDACION!$B$1046&gt;LIQUIDACION!$D$1043),366,365)),0)</f>
        <v>0</v>
      </c>
      <c r="AV484" s="618">
        <f>IF(AV$12=TRUE,(($U484*LIQUIDACION!$L$1047)*LIQUIDACION!$D$1045/IF(AND(LIQUIDACION!$D$1044&gt;LIQUIDACION!$B$1046,LIQUIDACION!$B$1046&gt;LIQUIDACION!$D$1043),366,365)),0)</f>
        <v>0</v>
      </c>
      <c r="AW484" s="618">
        <f>IF(AW$12=TRUE,(($V484*LIQUIDACION!$L$1047)*LIQUIDACION!$D$1045/IF(AND(LIQUIDACION!$D$1044&gt;LIQUIDACION!$B$1046,LIQUIDACION!$B$1046&gt;LIQUIDACION!$D$1043),366,365)),0)</f>
        <v>0</v>
      </c>
      <c r="AX484" s="618">
        <f>IF(AX$12=TRUE,(($W484*LIQUIDACION!$L$1047)*LIQUIDACION!$D$1045/IF(AND(LIQUIDACION!$D$1044&gt;LIQUIDACION!$B$1046,LIQUIDACION!$B$1046&gt;LIQUIDACION!$D$1043),366,365)),0)</f>
        <v>0</v>
      </c>
    </row>
    <row r="485" spans="2:50" x14ac:dyDescent="0.25">
      <c r="B485" s="121">
        <v>473</v>
      </c>
      <c r="C485" s="125"/>
      <c r="D485" s="170"/>
      <c r="E485" s="170"/>
      <c r="F485" s="170"/>
      <c r="G485" s="170">
        <f t="shared" si="33"/>
        <v>0</v>
      </c>
      <c r="H485" s="170">
        <f t="shared" si="34"/>
        <v>0</v>
      </c>
      <c r="I485" s="170"/>
      <c r="J485" s="170"/>
      <c r="K485" s="170"/>
      <c r="L485" s="170"/>
      <c r="M485" s="170"/>
      <c r="N485" s="170"/>
      <c r="O485" s="170"/>
      <c r="P485" s="170"/>
      <c r="Q485" s="170"/>
      <c r="R485" s="170"/>
      <c r="S485" s="170"/>
      <c r="T485" s="170"/>
      <c r="U485" s="170"/>
      <c r="V485" s="170"/>
      <c r="W485" s="170"/>
      <c r="X485" s="170"/>
      <c r="Y485" s="170"/>
      <c r="Z485" s="170"/>
      <c r="AA485" s="170"/>
      <c r="AB485" s="415">
        <f t="shared" si="35"/>
        <v>0</v>
      </c>
      <c r="AC485" s="415">
        <f t="shared" si="36"/>
        <v>0</v>
      </c>
      <c r="AE485" s="618">
        <f>IF(AE$12=TRUE,(($D485*LIQUIDACION!$L$1046)*LIQUIDACION!$D$1045/IF(AND(LIQUIDACION!$D$1044&gt;LIQUIDACION!$B$1046,LIQUIDACION!$B$1046&gt;LIQUIDACION!$D$1043),366,365)),0)</f>
        <v>0</v>
      </c>
      <c r="AF485" s="618">
        <f>IF(AF$12=TRUE,(($E485*LIQUIDACION!$L$1046)*LIQUIDACION!$D$1045/IF(AND(LIQUIDACION!$D$1044&gt;LIQUIDACION!$B$1046,LIQUIDACION!$B$1046&gt;LIQUIDACION!$D$1043),366,365)),0)</f>
        <v>0</v>
      </c>
      <c r="AG485" s="618">
        <f>IF(AG$12=TRUE,(($F485*LIQUIDACION!$L$1046)*LIQUIDACION!$D$1045/IF(AND(LIQUIDACION!$D$1044&gt;LIQUIDACION!$B$1046,LIQUIDACION!$B$1046&gt;LIQUIDACION!$D$1043),366,365)),0)</f>
        <v>0</v>
      </c>
      <c r="AH485" s="618">
        <f>IF(AH$12=TRUE,(($G485*LIQUIDACION!$L$1046)*LIQUIDACION!$D$1045/IF(AND(LIQUIDACION!$D$1044&gt;LIQUIDACION!$B$1046,LIQUIDACION!$B$1046&gt;LIQUIDACION!$D$1043),366,365)),0)</f>
        <v>0</v>
      </c>
      <c r="AI485" s="618">
        <f>IF(AI$12=TRUE,(($H485*LIQUIDACION!$L$1047)*LIQUIDACION!$D$1045/IF(AND(LIQUIDACION!$D$1044&gt;LIQUIDACION!$B$1046,LIQUIDACION!$B$1046&gt;LIQUIDACION!$D$1043),366,365)),0)</f>
        <v>0</v>
      </c>
      <c r="AJ485" s="618">
        <f>IF(AJ$12=TRUE,(($I485*LIQUIDACION!$L$1047)*LIQUIDACION!$D$1045/IF(AND(LIQUIDACION!$D$1044&gt;LIQUIDACION!$B$1046,LIQUIDACION!$B$1046&gt;LIQUIDACION!$D$1043),366,365)),0)</f>
        <v>0</v>
      </c>
      <c r="AK485" s="618">
        <f>IF(AK$12=TRUE,(($J485*LIQUIDACION!$L$1047)*LIQUIDACION!$D$1045/IF(AND(LIQUIDACION!$D$1044&gt;LIQUIDACION!$B$1046,LIQUIDACION!$B$1046&gt;LIQUIDACION!$D$1043),366,365)),0)</f>
        <v>0</v>
      </c>
      <c r="AL485" s="618">
        <f>IF(AL$12=TRUE,(($K485*LIQUIDACION!$L$1047)*LIQUIDACION!$D$1045/IF(AND(LIQUIDACION!$D$1044&gt;LIQUIDACION!$B$1046,LIQUIDACION!$B$1046&gt;LIQUIDACION!$D$1043),366,365)),0)</f>
        <v>0</v>
      </c>
      <c r="AM485" s="618">
        <f>IF(AM$12=TRUE,(($L485*LIQUIDACION!$L$1047)*LIQUIDACION!$D$1045/IF(AND(LIQUIDACION!$D$1044&gt;LIQUIDACION!$B$1046,LIQUIDACION!$B$1046&gt;LIQUIDACION!$D$1043),366,365)),0)</f>
        <v>0</v>
      </c>
      <c r="AN485" s="618">
        <f>IF(AN$12=TRUE,(($M485*LIQUIDACION!$L$1047)*LIQUIDACION!$D$1045/IF(AND(LIQUIDACION!$D$1044&gt;LIQUIDACION!$B$1046,LIQUIDACION!$B$1046&gt;LIQUIDACION!$D$1043),366,365)),0)</f>
        <v>0</v>
      </c>
      <c r="AO485" s="618">
        <f>IF(AO$12=TRUE,(($N485*LIQUIDACION!$L$1047)*LIQUIDACION!$D$1045/IF(AND(LIQUIDACION!$D$1044&gt;LIQUIDACION!$B$1046,LIQUIDACION!$B$1046&gt;LIQUIDACION!$D$1043),366,365)),0)</f>
        <v>0</v>
      </c>
      <c r="AP485" s="618">
        <f>IF(AP$12=TRUE,(($O485*LIQUIDACION!$L$1047)*LIQUIDACION!$D$1045/IF(AND(LIQUIDACION!$D$1044&gt;LIQUIDACION!$B$1046,LIQUIDACION!$B$1046&gt;LIQUIDACION!$D$1043),366,365)),0)</f>
        <v>0</v>
      </c>
      <c r="AQ485" s="618">
        <f>IF(AQ$12=TRUE,(($P485*LIQUIDACION!$L$1047)*LIQUIDACION!$D$1045/IF(AND(LIQUIDACION!$D$1044&gt;LIQUIDACION!$B$1046,LIQUIDACION!$B$1046&gt;LIQUIDACION!$D$1043),366,365)),0)</f>
        <v>0</v>
      </c>
      <c r="AR485" s="618">
        <f>IF(AR$12=TRUE,(($Q485*LIQUIDACION!$L$1047)*LIQUIDACION!$D$1045/IF(AND(LIQUIDACION!$D$1044&gt;LIQUIDACION!$B$1046,LIQUIDACION!$B$1046&gt;LIQUIDACION!$D$1043),366,365)),0)</f>
        <v>0</v>
      </c>
      <c r="AS485" s="618">
        <f>IF(AS$12=TRUE,(($R485*LIQUIDACION!$L$1047)*LIQUIDACION!$D$1045/IF(AND(LIQUIDACION!$D$1044&gt;LIQUIDACION!$B$1046,LIQUIDACION!$B$1046&gt;LIQUIDACION!$D$1043),366,365)),0)</f>
        <v>0</v>
      </c>
      <c r="AT485" s="618">
        <f>IF(AT$12=TRUE,(($S485*LIQUIDACION!$L$1047)*LIQUIDACION!$D$1045/IF(AND(LIQUIDACION!$D$1044&gt;LIQUIDACION!$B$1046,LIQUIDACION!$B$1046&gt;LIQUIDACION!$D$1043),366,365)),0)</f>
        <v>0</v>
      </c>
      <c r="AU485" s="618">
        <f>IF(AU$12=TRUE,(($T485*LIQUIDACION!$L$1047)*LIQUIDACION!$D$1045/IF(AND(LIQUIDACION!$D$1044&gt;LIQUIDACION!$B$1046,LIQUIDACION!$B$1046&gt;LIQUIDACION!$D$1043),366,365)),0)</f>
        <v>0</v>
      </c>
      <c r="AV485" s="618">
        <f>IF(AV$12=TRUE,(($U485*LIQUIDACION!$L$1047)*LIQUIDACION!$D$1045/IF(AND(LIQUIDACION!$D$1044&gt;LIQUIDACION!$B$1046,LIQUIDACION!$B$1046&gt;LIQUIDACION!$D$1043),366,365)),0)</f>
        <v>0</v>
      </c>
      <c r="AW485" s="618">
        <f>IF(AW$12=TRUE,(($V485*LIQUIDACION!$L$1047)*LIQUIDACION!$D$1045/IF(AND(LIQUIDACION!$D$1044&gt;LIQUIDACION!$B$1046,LIQUIDACION!$B$1046&gt;LIQUIDACION!$D$1043),366,365)),0)</f>
        <v>0</v>
      </c>
      <c r="AX485" s="618">
        <f>IF(AX$12=TRUE,(($W485*LIQUIDACION!$L$1047)*LIQUIDACION!$D$1045/IF(AND(LIQUIDACION!$D$1044&gt;LIQUIDACION!$B$1046,LIQUIDACION!$B$1046&gt;LIQUIDACION!$D$1043),366,365)),0)</f>
        <v>0</v>
      </c>
    </row>
    <row r="486" spans="2:50" x14ac:dyDescent="0.25">
      <c r="B486" s="123">
        <v>474</v>
      </c>
      <c r="C486" s="125"/>
      <c r="D486" s="170"/>
      <c r="E486" s="170"/>
      <c r="F486" s="170"/>
      <c r="G486" s="170">
        <f t="shared" si="33"/>
        <v>0</v>
      </c>
      <c r="H486" s="170">
        <f t="shared" si="34"/>
        <v>0</v>
      </c>
      <c r="I486" s="170"/>
      <c r="J486" s="170"/>
      <c r="K486" s="170"/>
      <c r="L486" s="170"/>
      <c r="M486" s="170"/>
      <c r="N486" s="170"/>
      <c r="O486" s="170"/>
      <c r="P486" s="170"/>
      <c r="Q486" s="170"/>
      <c r="R486" s="170"/>
      <c r="S486" s="170"/>
      <c r="T486" s="170"/>
      <c r="U486" s="170"/>
      <c r="V486" s="170"/>
      <c r="W486" s="170"/>
      <c r="X486" s="170"/>
      <c r="Y486" s="170"/>
      <c r="Z486" s="170"/>
      <c r="AA486" s="170"/>
      <c r="AB486" s="415">
        <f t="shared" si="35"/>
        <v>0</v>
      </c>
      <c r="AC486" s="415">
        <f t="shared" si="36"/>
        <v>0</v>
      </c>
      <c r="AE486" s="618">
        <f>IF(AE$12=TRUE,(($D486*LIQUIDACION!$L$1046)*LIQUIDACION!$D$1045/IF(AND(LIQUIDACION!$D$1044&gt;LIQUIDACION!$B$1046,LIQUIDACION!$B$1046&gt;LIQUIDACION!$D$1043),366,365)),0)</f>
        <v>0</v>
      </c>
      <c r="AF486" s="618">
        <f>IF(AF$12=TRUE,(($E486*LIQUIDACION!$L$1046)*LIQUIDACION!$D$1045/IF(AND(LIQUIDACION!$D$1044&gt;LIQUIDACION!$B$1046,LIQUIDACION!$B$1046&gt;LIQUIDACION!$D$1043),366,365)),0)</f>
        <v>0</v>
      </c>
      <c r="AG486" s="618">
        <f>IF(AG$12=TRUE,(($F486*LIQUIDACION!$L$1046)*LIQUIDACION!$D$1045/IF(AND(LIQUIDACION!$D$1044&gt;LIQUIDACION!$B$1046,LIQUIDACION!$B$1046&gt;LIQUIDACION!$D$1043),366,365)),0)</f>
        <v>0</v>
      </c>
      <c r="AH486" s="618">
        <f>IF(AH$12=TRUE,(($G486*LIQUIDACION!$L$1046)*LIQUIDACION!$D$1045/IF(AND(LIQUIDACION!$D$1044&gt;LIQUIDACION!$B$1046,LIQUIDACION!$B$1046&gt;LIQUIDACION!$D$1043),366,365)),0)</f>
        <v>0</v>
      </c>
      <c r="AI486" s="618">
        <f>IF(AI$12=TRUE,(($H486*LIQUIDACION!$L$1047)*LIQUIDACION!$D$1045/IF(AND(LIQUIDACION!$D$1044&gt;LIQUIDACION!$B$1046,LIQUIDACION!$B$1046&gt;LIQUIDACION!$D$1043),366,365)),0)</f>
        <v>0</v>
      </c>
      <c r="AJ486" s="618">
        <f>IF(AJ$12=TRUE,(($I486*LIQUIDACION!$L$1047)*LIQUIDACION!$D$1045/IF(AND(LIQUIDACION!$D$1044&gt;LIQUIDACION!$B$1046,LIQUIDACION!$B$1046&gt;LIQUIDACION!$D$1043),366,365)),0)</f>
        <v>0</v>
      </c>
      <c r="AK486" s="618">
        <f>IF(AK$12=TRUE,(($J486*LIQUIDACION!$L$1047)*LIQUIDACION!$D$1045/IF(AND(LIQUIDACION!$D$1044&gt;LIQUIDACION!$B$1046,LIQUIDACION!$B$1046&gt;LIQUIDACION!$D$1043),366,365)),0)</f>
        <v>0</v>
      </c>
      <c r="AL486" s="618">
        <f>IF(AL$12=TRUE,(($K486*LIQUIDACION!$L$1047)*LIQUIDACION!$D$1045/IF(AND(LIQUIDACION!$D$1044&gt;LIQUIDACION!$B$1046,LIQUIDACION!$B$1046&gt;LIQUIDACION!$D$1043),366,365)),0)</f>
        <v>0</v>
      </c>
      <c r="AM486" s="618">
        <f>IF(AM$12=TRUE,(($L486*LIQUIDACION!$L$1047)*LIQUIDACION!$D$1045/IF(AND(LIQUIDACION!$D$1044&gt;LIQUIDACION!$B$1046,LIQUIDACION!$B$1046&gt;LIQUIDACION!$D$1043),366,365)),0)</f>
        <v>0</v>
      </c>
      <c r="AN486" s="618">
        <f>IF(AN$12=TRUE,(($M486*LIQUIDACION!$L$1047)*LIQUIDACION!$D$1045/IF(AND(LIQUIDACION!$D$1044&gt;LIQUIDACION!$B$1046,LIQUIDACION!$B$1046&gt;LIQUIDACION!$D$1043),366,365)),0)</f>
        <v>0</v>
      </c>
      <c r="AO486" s="618">
        <f>IF(AO$12=TRUE,(($N486*LIQUIDACION!$L$1047)*LIQUIDACION!$D$1045/IF(AND(LIQUIDACION!$D$1044&gt;LIQUIDACION!$B$1046,LIQUIDACION!$B$1046&gt;LIQUIDACION!$D$1043),366,365)),0)</f>
        <v>0</v>
      </c>
      <c r="AP486" s="618">
        <f>IF(AP$12=TRUE,(($O486*LIQUIDACION!$L$1047)*LIQUIDACION!$D$1045/IF(AND(LIQUIDACION!$D$1044&gt;LIQUIDACION!$B$1046,LIQUIDACION!$B$1046&gt;LIQUIDACION!$D$1043),366,365)),0)</f>
        <v>0</v>
      </c>
      <c r="AQ486" s="618">
        <f>IF(AQ$12=TRUE,(($P486*LIQUIDACION!$L$1047)*LIQUIDACION!$D$1045/IF(AND(LIQUIDACION!$D$1044&gt;LIQUIDACION!$B$1046,LIQUIDACION!$B$1046&gt;LIQUIDACION!$D$1043),366,365)),0)</f>
        <v>0</v>
      </c>
      <c r="AR486" s="618">
        <f>IF(AR$12=TRUE,(($Q486*LIQUIDACION!$L$1047)*LIQUIDACION!$D$1045/IF(AND(LIQUIDACION!$D$1044&gt;LIQUIDACION!$B$1046,LIQUIDACION!$B$1046&gt;LIQUIDACION!$D$1043),366,365)),0)</f>
        <v>0</v>
      </c>
      <c r="AS486" s="618">
        <f>IF(AS$12=TRUE,(($R486*LIQUIDACION!$L$1047)*LIQUIDACION!$D$1045/IF(AND(LIQUIDACION!$D$1044&gt;LIQUIDACION!$B$1046,LIQUIDACION!$B$1046&gt;LIQUIDACION!$D$1043),366,365)),0)</f>
        <v>0</v>
      </c>
      <c r="AT486" s="618">
        <f>IF(AT$12=TRUE,(($S486*LIQUIDACION!$L$1047)*LIQUIDACION!$D$1045/IF(AND(LIQUIDACION!$D$1044&gt;LIQUIDACION!$B$1046,LIQUIDACION!$B$1046&gt;LIQUIDACION!$D$1043),366,365)),0)</f>
        <v>0</v>
      </c>
      <c r="AU486" s="618">
        <f>IF(AU$12=TRUE,(($T486*LIQUIDACION!$L$1047)*LIQUIDACION!$D$1045/IF(AND(LIQUIDACION!$D$1044&gt;LIQUIDACION!$B$1046,LIQUIDACION!$B$1046&gt;LIQUIDACION!$D$1043),366,365)),0)</f>
        <v>0</v>
      </c>
      <c r="AV486" s="618">
        <f>IF(AV$12=TRUE,(($U486*LIQUIDACION!$L$1047)*LIQUIDACION!$D$1045/IF(AND(LIQUIDACION!$D$1044&gt;LIQUIDACION!$B$1046,LIQUIDACION!$B$1046&gt;LIQUIDACION!$D$1043),366,365)),0)</f>
        <v>0</v>
      </c>
      <c r="AW486" s="618">
        <f>IF(AW$12=TRUE,(($V486*LIQUIDACION!$L$1047)*LIQUIDACION!$D$1045/IF(AND(LIQUIDACION!$D$1044&gt;LIQUIDACION!$B$1046,LIQUIDACION!$B$1046&gt;LIQUIDACION!$D$1043),366,365)),0)</f>
        <v>0</v>
      </c>
      <c r="AX486" s="618">
        <f>IF(AX$12=TRUE,(($W486*LIQUIDACION!$L$1047)*LIQUIDACION!$D$1045/IF(AND(LIQUIDACION!$D$1044&gt;LIQUIDACION!$B$1046,LIQUIDACION!$B$1046&gt;LIQUIDACION!$D$1043),366,365)),0)</f>
        <v>0</v>
      </c>
    </row>
    <row r="487" spans="2:50" x14ac:dyDescent="0.25">
      <c r="B487" s="121">
        <v>475</v>
      </c>
      <c r="C487" s="125"/>
      <c r="D487" s="170"/>
      <c r="E487" s="170"/>
      <c r="F487" s="170"/>
      <c r="G487" s="170">
        <f t="shared" si="33"/>
        <v>0</v>
      </c>
      <c r="H487" s="170">
        <f t="shared" si="34"/>
        <v>0</v>
      </c>
      <c r="I487" s="170"/>
      <c r="J487" s="170"/>
      <c r="K487" s="170"/>
      <c r="L487" s="170"/>
      <c r="M487" s="170"/>
      <c r="N487" s="170"/>
      <c r="O487" s="170"/>
      <c r="P487" s="170"/>
      <c r="Q487" s="170"/>
      <c r="R487" s="170"/>
      <c r="S487" s="170"/>
      <c r="T487" s="170"/>
      <c r="U487" s="170"/>
      <c r="V487" s="170"/>
      <c r="W487" s="170"/>
      <c r="X487" s="170"/>
      <c r="Y487" s="170"/>
      <c r="Z487" s="170"/>
      <c r="AA487" s="170"/>
      <c r="AB487" s="415">
        <f t="shared" si="35"/>
        <v>0</v>
      </c>
      <c r="AC487" s="415">
        <f t="shared" si="36"/>
        <v>0</v>
      </c>
      <c r="AE487" s="618">
        <f>IF(AE$12=TRUE,(($D487*LIQUIDACION!$L$1046)*LIQUIDACION!$D$1045/IF(AND(LIQUIDACION!$D$1044&gt;LIQUIDACION!$B$1046,LIQUIDACION!$B$1046&gt;LIQUIDACION!$D$1043),366,365)),0)</f>
        <v>0</v>
      </c>
      <c r="AF487" s="618">
        <f>IF(AF$12=TRUE,(($E487*LIQUIDACION!$L$1046)*LIQUIDACION!$D$1045/IF(AND(LIQUIDACION!$D$1044&gt;LIQUIDACION!$B$1046,LIQUIDACION!$B$1046&gt;LIQUIDACION!$D$1043),366,365)),0)</f>
        <v>0</v>
      </c>
      <c r="AG487" s="618">
        <f>IF(AG$12=TRUE,(($F487*LIQUIDACION!$L$1046)*LIQUIDACION!$D$1045/IF(AND(LIQUIDACION!$D$1044&gt;LIQUIDACION!$B$1046,LIQUIDACION!$B$1046&gt;LIQUIDACION!$D$1043),366,365)),0)</f>
        <v>0</v>
      </c>
      <c r="AH487" s="618">
        <f>IF(AH$12=TRUE,(($G487*LIQUIDACION!$L$1046)*LIQUIDACION!$D$1045/IF(AND(LIQUIDACION!$D$1044&gt;LIQUIDACION!$B$1046,LIQUIDACION!$B$1046&gt;LIQUIDACION!$D$1043),366,365)),0)</f>
        <v>0</v>
      </c>
      <c r="AI487" s="618">
        <f>IF(AI$12=TRUE,(($H487*LIQUIDACION!$L$1047)*LIQUIDACION!$D$1045/IF(AND(LIQUIDACION!$D$1044&gt;LIQUIDACION!$B$1046,LIQUIDACION!$B$1046&gt;LIQUIDACION!$D$1043),366,365)),0)</f>
        <v>0</v>
      </c>
      <c r="AJ487" s="618">
        <f>IF(AJ$12=TRUE,(($I487*LIQUIDACION!$L$1047)*LIQUIDACION!$D$1045/IF(AND(LIQUIDACION!$D$1044&gt;LIQUIDACION!$B$1046,LIQUIDACION!$B$1046&gt;LIQUIDACION!$D$1043),366,365)),0)</f>
        <v>0</v>
      </c>
      <c r="AK487" s="618">
        <f>IF(AK$12=TRUE,(($J487*LIQUIDACION!$L$1047)*LIQUIDACION!$D$1045/IF(AND(LIQUIDACION!$D$1044&gt;LIQUIDACION!$B$1046,LIQUIDACION!$B$1046&gt;LIQUIDACION!$D$1043),366,365)),0)</f>
        <v>0</v>
      </c>
      <c r="AL487" s="618">
        <f>IF(AL$12=TRUE,(($K487*LIQUIDACION!$L$1047)*LIQUIDACION!$D$1045/IF(AND(LIQUIDACION!$D$1044&gt;LIQUIDACION!$B$1046,LIQUIDACION!$B$1046&gt;LIQUIDACION!$D$1043),366,365)),0)</f>
        <v>0</v>
      </c>
      <c r="AM487" s="618">
        <f>IF(AM$12=TRUE,(($L487*LIQUIDACION!$L$1047)*LIQUIDACION!$D$1045/IF(AND(LIQUIDACION!$D$1044&gt;LIQUIDACION!$B$1046,LIQUIDACION!$B$1046&gt;LIQUIDACION!$D$1043),366,365)),0)</f>
        <v>0</v>
      </c>
      <c r="AN487" s="618">
        <f>IF(AN$12=TRUE,(($M487*LIQUIDACION!$L$1047)*LIQUIDACION!$D$1045/IF(AND(LIQUIDACION!$D$1044&gt;LIQUIDACION!$B$1046,LIQUIDACION!$B$1046&gt;LIQUIDACION!$D$1043),366,365)),0)</f>
        <v>0</v>
      </c>
      <c r="AO487" s="618">
        <f>IF(AO$12=TRUE,(($N487*LIQUIDACION!$L$1047)*LIQUIDACION!$D$1045/IF(AND(LIQUIDACION!$D$1044&gt;LIQUIDACION!$B$1046,LIQUIDACION!$B$1046&gt;LIQUIDACION!$D$1043),366,365)),0)</f>
        <v>0</v>
      </c>
      <c r="AP487" s="618">
        <f>IF(AP$12=TRUE,(($O487*LIQUIDACION!$L$1047)*LIQUIDACION!$D$1045/IF(AND(LIQUIDACION!$D$1044&gt;LIQUIDACION!$B$1046,LIQUIDACION!$B$1046&gt;LIQUIDACION!$D$1043),366,365)),0)</f>
        <v>0</v>
      </c>
      <c r="AQ487" s="618">
        <f>IF(AQ$12=TRUE,(($P487*LIQUIDACION!$L$1047)*LIQUIDACION!$D$1045/IF(AND(LIQUIDACION!$D$1044&gt;LIQUIDACION!$B$1046,LIQUIDACION!$B$1046&gt;LIQUIDACION!$D$1043),366,365)),0)</f>
        <v>0</v>
      </c>
      <c r="AR487" s="618">
        <f>IF(AR$12=TRUE,(($Q487*LIQUIDACION!$L$1047)*LIQUIDACION!$D$1045/IF(AND(LIQUIDACION!$D$1044&gt;LIQUIDACION!$B$1046,LIQUIDACION!$B$1046&gt;LIQUIDACION!$D$1043),366,365)),0)</f>
        <v>0</v>
      </c>
      <c r="AS487" s="618">
        <f>IF(AS$12=TRUE,(($R487*LIQUIDACION!$L$1047)*LIQUIDACION!$D$1045/IF(AND(LIQUIDACION!$D$1044&gt;LIQUIDACION!$B$1046,LIQUIDACION!$B$1046&gt;LIQUIDACION!$D$1043),366,365)),0)</f>
        <v>0</v>
      </c>
      <c r="AT487" s="618">
        <f>IF(AT$12=TRUE,(($S487*LIQUIDACION!$L$1047)*LIQUIDACION!$D$1045/IF(AND(LIQUIDACION!$D$1044&gt;LIQUIDACION!$B$1046,LIQUIDACION!$B$1046&gt;LIQUIDACION!$D$1043),366,365)),0)</f>
        <v>0</v>
      </c>
      <c r="AU487" s="618">
        <f>IF(AU$12=TRUE,(($T487*LIQUIDACION!$L$1047)*LIQUIDACION!$D$1045/IF(AND(LIQUIDACION!$D$1044&gt;LIQUIDACION!$B$1046,LIQUIDACION!$B$1046&gt;LIQUIDACION!$D$1043),366,365)),0)</f>
        <v>0</v>
      </c>
      <c r="AV487" s="618">
        <f>IF(AV$12=TRUE,(($U487*LIQUIDACION!$L$1047)*LIQUIDACION!$D$1045/IF(AND(LIQUIDACION!$D$1044&gt;LIQUIDACION!$B$1046,LIQUIDACION!$B$1046&gt;LIQUIDACION!$D$1043),366,365)),0)</f>
        <v>0</v>
      </c>
      <c r="AW487" s="618">
        <f>IF(AW$12=TRUE,(($V487*LIQUIDACION!$L$1047)*LIQUIDACION!$D$1045/IF(AND(LIQUIDACION!$D$1044&gt;LIQUIDACION!$B$1046,LIQUIDACION!$B$1046&gt;LIQUIDACION!$D$1043),366,365)),0)</f>
        <v>0</v>
      </c>
      <c r="AX487" s="618">
        <f>IF(AX$12=TRUE,(($W487*LIQUIDACION!$L$1047)*LIQUIDACION!$D$1045/IF(AND(LIQUIDACION!$D$1044&gt;LIQUIDACION!$B$1046,LIQUIDACION!$B$1046&gt;LIQUIDACION!$D$1043),366,365)),0)</f>
        <v>0</v>
      </c>
    </row>
    <row r="488" spans="2:50" x14ac:dyDescent="0.25">
      <c r="B488" s="123">
        <v>476</v>
      </c>
      <c r="C488" s="125"/>
      <c r="D488" s="170"/>
      <c r="E488" s="170"/>
      <c r="F488" s="170"/>
      <c r="G488" s="170">
        <f t="shared" si="33"/>
        <v>0</v>
      </c>
      <c r="H488" s="170">
        <f t="shared" si="34"/>
        <v>0</v>
      </c>
      <c r="I488" s="170"/>
      <c r="J488" s="170"/>
      <c r="K488" s="170"/>
      <c r="L488" s="170"/>
      <c r="M488" s="170"/>
      <c r="N488" s="170"/>
      <c r="O488" s="170"/>
      <c r="P488" s="170"/>
      <c r="Q488" s="170"/>
      <c r="R488" s="170"/>
      <c r="S488" s="170"/>
      <c r="T488" s="170"/>
      <c r="U488" s="170"/>
      <c r="V488" s="170"/>
      <c r="W488" s="170"/>
      <c r="X488" s="170"/>
      <c r="Y488" s="170"/>
      <c r="Z488" s="170"/>
      <c r="AA488" s="170"/>
      <c r="AB488" s="415">
        <f t="shared" si="35"/>
        <v>0</v>
      </c>
      <c r="AC488" s="415">
        <f t="shared" si="36"/>
        <v>0</v>
      </c>
      <c r="AE488" s="618">
        <f>IF(AE$12=TRUE,(($D488*LIQUIDACION!$L$1046)*LIQUIDACION!$D$1045/IF(AND(LIQUIDACION!$D$1044&gt;LIQUIDACION!$B$1046,LIQUIDACION!$B$1046&gt;LIQUIDACION!$D$1043),366,365)),0)</f>
        <v>0</v>
      </c>
      <c r="AF488" s="618">
        <f>IF(AF$12=TRUE,(($E488*LIQUIDACION!$L$1046)*LIQUIDACION!$D$1045/IF(AND(LIQUIDACION!$D$1044&gt;LIQUIDACION!$B$1046,LIQUIDACION!$B$1046&gt;LIQUIDACION!$D$1043),366,365)),0)</f>
        <v>0</v>
      </c>
      <c r="AG488" s="618">
        <f>IF(AG$12=TRUE,(($F488*LIQUIDACION!$L$1046)*LIQUIDACION!$D$1045/IF(AND(LIQUIDACION!$D$1044&gt;LIQUIDACION!$B$1046,LIQUIDACION!$B$1046&gt;LIQUIDACION!$D$1043),366,365)),0)</f>
        <v>0</v>
      </c>
      <c r="AH488" s="618">
        <f>IF(AH$12=TRUE,(($G488*LIQUIDACION!$L$1046)*LIQUIDACION!$D$1045/IF(AND(LIQUIDACION!$D$1044&gt;LIQUIDACION!$B$1046,LIQUIDACION!$B$1046&gt;LIQUIDACION!$D$1043),366,365)),0)</f>
        <v>0</v>
      </c>
      <c r="AI488" s="618">
        <f>IF(AI$12=TRUE,(($H488*LIQUIDACION!$L$1047)*LIQUIDACION!$D$1045/IF(AND(LIQUIDACION!$D$1044&gt;LIQUIDACION!$B$1046,LIQUIDACION!$B$1046&gt;LIQUIDACION!$D$1043),366,365)),0)</f>
        <v>0</v>
      </c>
      <c r="AJ488" s="618">
        <f>IF(AJ$12=TRUE,(($I488*LIQUIDACION!$L$1047)*LIQUIDACION!$D$1045/IF(AND(LIQUIDACION!$D$1044&gt;LIQUIDACION!$B$1046,LIQUIDACION!$B$1046&gt;LIQUIDACION!$D$1043),366,365)),0)</f>
        <v>0</v>
      </c>
      <c r="AK488" s="618">
        <f>IF(AK$12=TRUE,(($J488*LIQUIDACION!$L$1047)*LIQUIDACION!$D$1045/IF(AND(LIQUIDACION!$D$1044&gt;LIQUIDACION!$B$1046,LIQUIDACION!$B$1046&gt;LIQUIDACION!$D$1043),366,365)),0)</f>
        <v>0</v>
      </c>
      <c r="AL488" s="618">
        <f>IF(AL$12=TRUE,(($K488*LIQUIDACION!$L$1047)*LIQUIDACION!$D$1045/IF(AND(LIQUIDACION!$D$1044&gt;LIQUIDACION!$B$1046,LIQUIDACION!$B$1046&gt;LIQUIDACION!$D$1043),366,365)),0)</f>
        <v>0</v>
      </c>
      <c r="AM488" s="618">
        <f>IF(AM$12=TRUE,(($L488*LIQUIDACION!$L$1047)*LIQUIDACION!$D$1045/IF(AND(LIQUIDACION!$D$1044&gt;LIQUIDACION!$B$1046,LIQUIDACION!$B$1046&gt;LIQUIDACION!$D$1043),366,365)),0)</f>
        <v>0</v>
      </c>
      <c r="AN488" s="618">
        <f>IF(AN$12=TRUE,(($M488*LIQUIDACION!$L$1047)*LIQUIDACION!$D$1045/IF(AND(LIQUIDACION!$D$1044&gt;LIQUIDACION!$B$1046,LIQUIDACION!$B$1046&gt;LIQUIDACION!$D$1043),366,365)),0)</f>
        <v>0</v>
      </c>
      <c r="AO488" s="618">
        <f>IF(AO$12=TRUE,(($N488*LIQUIDACION!$L$1047)*LIQUIDACION!$D$1045/IF(AND(LIQUIDACION!$D$1044&gt;LIQUIDACION!$B$1046,LIQUIDACION!$B$1046&gt;LIQUIDACION!$D$1043),366,365)),0)</f>
        <v>0</v>
      </c>
      <c r="AP488" s="618">
        <f>IF(AP$12=TRUE,(($O488*LIQUIDACION!$L$1047)*LIQUIDACION!$D$1045/IF(AND(LIQUIDACION!$D$1044&gt;LIQUIDACION!$B$1046,LIQUIDACION!$B$1046&gt;LIQUIDACION!$D$1043),366,365)),0)</f>
        <v>0</v>
      </c>
      <c r="AQ488" s="618">
        <f>IF(AQ$12=TRUE,(($P488*LIQUIDACION!$L$1047)*LIQUIDACION!$D$1045/IF(AND(LIQUIDACION!$D$1044&gt;LIQUIDACION!$B$1046,LIQUIDACION!$B$1046&gt;LIQUIDACION!$D$1043),366,365)),0)</f>
        <v>0</v>
      </c>
      <c r="AR488" s="618">
        <f>IF(AR$12=TRUE,(($Q488*LIQUIDACION!$L$1047)*LIQUIDACION!$D$1045/IF(AND(LIQUIDACION!$D$1044&gt;LIQUIDACION!$B$1046,LIQUIDACION!$B$1046&gt;LIQUIDACION!$D$1043),366,365)),0)</f>
        <v>0</v>
      </c>
      <c r="AS488" s="618">
        <f>IF(AS$12=TRUE,(($R488*LIQUIDACION!$L$1047)*LIQUIDACION!$D$1045/IF(AND(LIQUIDACION!$D$1044&gt;LIQUIDACION!$B$1046,LIQUIDACION!$B$1046&gt;LIQUIDACION!$D$1043),366,365)),0)</f>
        <v>0</v>
      </c>
      <c r="AT488" s="618">
        <f>IF(AT$12=TRUE,(($S488*LIQUIDACION!$L$1047)*LIQUIDACION!$D$1045/IF(AND(LIQUIDACION!$D$1044&gt;LIQUIDACION!$B$1046,LIQUIDACION!$B$1046&gt;LIQUIDACION!$D$1043),366,365)),0)</f>
        <v>0</v>
      </c>
      <c r="AU488" s="618">
        <f>IF(AU$12=TRUE,(($T488*LIQUIDACION!$L$1047)*LIQUIDACION!$D$1045/IF(AND(LIQUIDACION!$D$1044&gt;LIQUIDACION!$B$1046,LIQUIDACION!$B$1046&gt;LIQUIDACION!$D$1043),366,365)),0)</f>
        <v>0</v>
      </c>
      <c r="AV488" s="618">
        <f>IF(AV$12=TRUE,(($U488*LIQUIDACION!$L$1047)*LIQUIDACION!$D$1045/IF(AND(LIQUIDACION!$D$1044&gt;LIQUIDACION!$B$1046,LIQUIDACION!$B$1046&gt;LIQUIDACION!$D$1043),366,365)),0)</f>
        <v>0</v>
      </c>
      <c r="AW488" s="618">
        <f>IF(AW$12=TRUE,(($V488*LIQUIDACION!$L$1047)*LIQUIDACION!$D$1045/IF(AND(LIQUIDACION!$D$1044&gt;LIQUIDACION!$B$1046,LIQUIDACION!$B$1046&gt;LIQUIDACION!$D$1043),366,365)),0)</f>
        <v>0</v>
      </c>
      <c r="AX488" s="618">
        <f>IF(AX$12=TRUE,(($W488*LIQUIDACION!$L$1047)*LIQUIDACION!$D$1045/IF(AND(LIQUIDACION!$D$1044&gt;LIQUIDACION!$B$1046,LIQUIDACION!$B$1046&gt;LIQUIDACION!$D$1043),366,365)),0)</f>
        <v>0</v>
      </c>
    </row>
    <row r="489" spans="2:50" x14ac:dyDescent="0.25">
      <c r="B489" s="121">
        <v>477</v>
      </c>
      <c r="C489" s="125"/>
      <c r="D489" s="170"/>
      <c r="E489" s="170"/>
      <c r="F489" s="170"/>
      <c r="G489" s="170">
        <f t="shared" si="33"/>
        <v>0</v>
      </c>
      <c r="H489" s="170">
        <f t="shared" si="34"/>
        <v>0</v>
      </c>
      <c r="I489" s="170"/>
      <c r="J489" s="170"/>
      <c r="K489" s="170"/>
      <c r="L489" s="170"/>
      <c r="M489" s="170"/>
      <c r="N489" s="170"/>
      <c r="O489" s="170"/>
      <c r="P489" s="170"/>
      <c r="Q489" s="170"/>
      <c r="R489" s="170"/>
      <c r="S489" s="170"/>
      <c r="T489" s="170"/>
      <c r="U489" s="170"/>
      <c r="V489" s="170"/>
      <c r="W489" s="170"/>
      <c r="X489" s="170"/>
      <c r="Y489" s="170"/>
      <c r="Z489" s="170"/>
      <c r="AA489" s="170"/>
      <c r="AB489" s="415">
        <f t="shared" si="35"/>
        <v>0</v>
      </c>
      <c r="AC489" s="415">
        <f t="shared" si="36"/>
        <v>0</v>
      </c>
      <c r="AE489" s="618">
        <f>IF(AE$12=TRUE,(($D489*LIQUIDACION!$L$1046)*LIQUIDACION!$D$1045/IF(AND(LIQUIDACION!$D$1044&gt;LIQUIDACION!$B$1046,LIQUIDACION!$B$1046&gt;LIQUIDACION!$D$1043),366,365)),0)</f>
        <v>0</v>
      </c>
      <c r="AF489" s="618">
        <f>IF(AF$12=TRUE,(($E489*LIQUIDACION!$L$1046)*LIQUIDACION!$D$1045/IF(AND(LIQUIDACION!$D$1044&gt;LIQUIDACION!$B$1046,LIQUIDACION!$B$1046&gt;LIQUIDACION!$D$1043),366,365)),0)</f>
        <v>0</v>
      </c>
      <c r="AG489" s="618">
        <f>IF(AG$12=TRUE,(($F489*LIQUIDACION!$L$1046)*LIQUIDACION!$D$1045/IF(AND(LIQUIDACION!$D$1044&gt;LIQUIDACION!$B$1046,LIQUIDACION!$B$1046&gt;LIQUIDACION!$D$1043),366,365)),0)</f>
        <v>0</v>
      </c>
      <c r="AH489" s="618">
        <f>IF(AH$12=TRUE,(($G489*LIQUIDACION!$L$1046)*LIQUIDACION!$D$1045/IF(AND(LIQUIDACION!$D$1044&gt;LIQUIDACION!$B$1046,LIQUIDACION!$B$1046&gt;LIQUIDACION!$D$1043),366,365)),0)</f>
        <v>0</v>
      </c>
      <c r="AI489" s="618">
        <f>IF(AI$12=TRUE,(($H489*LIQUIDACION!$L$1047)*LIQUIDACION!$D$1045/IF(AND(LIQUIDACION!$D$1044&gt;LIQUIDACION!$B$1046,LIQUIDACION!$B$1046&gt;LIQUIDACION!$D$1043),366,365)),0)</f>
        <v>0</v>
      </c>
      <c r="AJ489" s="618">
        <f>IF(AJ$12=TRUE,(($I489*LIQUIDACION!$L$1047)*LIQUIDACION!$D$1045/IF(AND(LIQUIDACION!$D$1044&gt;LIQUIDACION!$B$1046,LIQUIDACION!$B$1046&gt;LIQUIDACION!$D$1043),366,365)),0)</f>
        <v>0</v>
      </c>
      <c r="AK489" s="618">
        <f>IF(AK$12=TRUE,(($J489*LIQUIDACION!$L$1047)*LIQUIDACION!$D$1045/IF(AND(LIQUIDACION!$D$1044&gt;LIQUIDACION!$B$1046,LIQUIDACION!$B$1046&gt;LIQUIDACION!$D$1043),366,365)),0)</f>
        <v>0</v>
      </c>
      <c r="AL489" s="618">
        <f>IF(AL$12=TRUE,(($K489*LIQUIDACION!$L$1047)*LIQUIDACION!$D$1045/IF(AND(LIQUIDACION!$D$1044&gt;LIQUIDACION!$B$1046,LIQUIDACION!$B$1046&gt;LIQUIDACION!$D$1043),366,365)),0)</f>
        <v>0</v>
      </c>
      <c r="AM489" s="618">
        <f>IF(AM$12=TRUE,(($L489*LIQUIDACION!$L$1047)*LIQUIDACION!$D$1045/IF(AND(LIQUIDACION!$D$1044&gt;LIQUIDACION!$B$1046,LIQUIDACION!$B$1046&gt;LIQUIDACION!$D$1043),366,365)),0)</f>
        <v>0</v>
      </c>
      <c r="AN489" s="618">
        <f>IF(AN$12=TRUE,(($M489*LIQUIDACION!$L$1047)*LIQUIDACION!$D$1045/IF(AND(LIQUIDACION!$D$1044&gt;LIQUIDACION!$B$1046,LIQUIDACION!$B$1046&gt;LIQUIDACION!$D$1043),366,365)),0)</f>
        <v>0</v>
      </c>
      <c r="AO489" s="618">
        <f>IF(AO$12=TRUE,(($N489*LIQUIDACION!$L$1047)*LIQUIDACION!$D$1045/IF(AND(LIQUIDACION!$D$1044&gt;LIQUIDACION!$B$1046,LIQUIDACION!$B$1046&gt;LIQUIDACION!$D$1043),366,365)),0)</f>
        <v>0</v>
      </c>
      <c r="AP489" s="618">
        <f>IF(AP$12=TRUE,(($O489*LIQUIDACION!$L$1047)*LIQUIDACION!$D$1045/IF(AND(LIQUIDACION!$D$1044&gt;LIQUIDACION!$B$1046,LIQUIDACION!$B$1046&gt;LIQUIDACION!$D$1043),366,365)),0)</f>
        <v>0</v>
      </c>
      <c r="AQ489" s="618">
        <f>IF(AQ$12=TRUE,(($P489*LIQUIDACION!$L$1047)*LIQUIDACION!$D$1045/IF(AND(LIQUIDACION!$D$1044&gt;LIQUIDACION!$B$1046,LIQUIDACION!$B$1046&gt;LIQUIDACION!$D$1043),366,365)),0)</f>
        <v>0</v>
      </c>
      <c r="AR489" s="618">
        <f>IF(AR$12=TRUE,(($Q489*LIQUIDACION!$L$1047)*LIQUIDACION!$D$1045/IF(AND(LIQUIDACION!$D$1044&gt;LIQUIDACION!$B$1046,LIQUIDACION!$B$1046&gt;LIQUIDACION!$D$1043),366,365)),0)</f>
        <v>0</v>
      </c>
      <c r="AS489" s="618">
        <f>IF(AS$12=TRUE,(($R489*LIQUIDACION!$L$1047)*LIQUIDACION!$D$1045/IF(AND(LIQUIDACION!$D$1044&gt;LIQUIDACION!$B$1046,LIQUIDACION!$B$1046&gt;LIQUIDACION!$D$1043),366,365)),0)</f>
        <v>0</v>
      </c>
      <c r="AT489" s="618">
        <f>IF(AT$12=TRUE,(($S489*LIQUIDACION!$L$1047)*LIQUIDACION!$D$1045/IF(AND(LIQUIDACION!$D$1044&gt;LIQUIDACION!$B$1046,LIQUIDACION!$B$1046&gt;LIQUIDACION!$D$1043),366,365)),0)</f>
        <v>0</v>
      </c>
      <c r="AU489" s="618">
        <f>IF(AU$12=TRUE,(($T489*LIQUIDACION!$L$1047)*LIQUIDACION!$D$1045/IF(AND(LIQUIDACION!$D$1044&gt;LIQUIDACION!$B$1046,LIQUIDACION!$B$1046&gt;LIQUIDACION!$D$1043),366,365)),0)</f>
        <v>0</v>
      </c>
      <c r="AV489" s="618">
        <f>IF(AV$12=TRUE,(($U489*LIQUIDACION!$L$1047)*LIQUIDACION!$D$1045/IF(AND(LIQUIDACION!$D$1044&gt;LIQUIDACION!$B$1046,LIQUIDACION!$B$1046&gt;LIQUIDACION!$D$1043),366,365)),0)</f>
        <v>0</v>
      </c>
      <c r="AW489" s="618">
        <f>IF(AW$12=TRUE,(($V489*LIQUIDACION!$L$1047)*LIQUIDACION!$D$1045/IF(AND(LIQUIDACION!$D$1044&gt;LIQUIDACION!$B$1046,LIQUIDACION!$B$1046&gt;LIQUIDACION!$D$1043),366,365)),0)</f>
        <v>0</v>
      </c>
      <c r="AX489" s="618">
        <f>IF(AX$12=TRUE,(($W489*LIQUIDACION!$L$1047)*LIQUIDACION!$D$1045/IF(AND(LIQUIDACION!$D$1044&gt;LIQUIDACION!$B$1046,LIQUIDACION!$B$1046&gt;LIQUIDACION!$D$1043),366,365)),0)</f>
        <v>0</v>
      </c>
    </row>
    <row r="490" spans="2:50" x14ac:dyDescent="0.25">
      <c r="B490" s="123">
        <v>478</v>
      </c>
      <c r="C490" s="125"/>
      <c r="D490" s="170"/>
      <c r="E490" s="170"/>
      <c r="F490" s="170"/>
      <c r="G490" s="170">
        <f t="shared" si="33"/>
        <v>0</v>
      </c>
      <c r="H490" s="170">
        <f t="shared" si="34"/>
        <v>0</v>
      </c>
      <c r="I490" s="170"/>
      <c r="J490" s="170"/>
      <c r="K490" s="170"/>
      <c r="L490" s="170"/>
      <c r="M490" s="170"/>
      <c r="N490" s="170"/>
      <c r="O490" s="170"/>
      <c r="P490" s="170"/>
      <c r="Q490" s="170"/>
      <c r="R490" s="170"/>
      <c r="S490" s="170"/>
      <c r="T490" s="170"/>
      <c r="U490" s="170"/>
      <c r="V490" s="170"/>
      <c r="W490" s="170"/>
      <c r="X490" s="170"/>
      <c r="Y490" s="170"/>
      <c r="Z490" s="170"/>
      <c r="AA490" s="170"/>
      <c r="AB490" s="415">
        <f t="shared" si="35"/>
        <v>0</v>
      </c>
      <c r="AC490" s="415">
        <f t="shared" si="36"/>
        <v>0</v>
      </c>
      <c r="AE490" s="618">
        <f>IF(AE$12=TRUE,(($D490*LIQUIDACION!$L$1046)*LIQUIDACION!$D$1045/IF(AND(LIQUIDACION!$D$1044&gt;LIQUIDACION!$B$1046,LIQUIDACION!$B$1046&gt;LIQUIDACION!$D$1043),366,365)),0)</f>
        <v>0</v>
      </c>
      <c r="AF490" s="618">
        <f>IF(AF$12=TRUE,(($E490*LIQUIDACION!$L$1046)*LIQUIDACION!$D$1045/IF(AND(LIQUIDACION!$D$1044&gt;LIQUIDACION!$B$1046,LIQUIDACION!$B$1046&gt;LIQUIDACION!$D$1043),366,365)),0)</f>
        <v>0</v>
      </c>
      <c r="AG490" s="618">
        <f>IF(AG$12=TRUE,(($F490*LIQUIDACION!$L$1046)*LIQUIDACION!$D$1045/IF(AND(LIQUIDACION!$D$1044&gt;LIQUIDACION!$B$1046,LIQUIDACION!$B$1046&gt;LIQUIDACION!$D$1043),366,365)),0)</f>
        <v>0</v>
      </c>
      <c r="AH490" s="618">
        <f>IF(AH$12=TRUE,(($G490*LIQUIDACION!$L$1046)*LIQUIDACION!$D$1045/IF(AND(LIQUIDACION!$D$1044&gt;LIQUIDACION!$B$1046,LIQUIDACION!$B$1046&gt;LIQUIDACION!$D$1043),366,365)),0)</f>
        <v>0</v>
      </c>
      <c r="AI490" s="618">
        <f>IF(AI$12=TRUE,(($H490*LIQUIDACION!$L$1047)*LIQUIDACION!$D$1045/IF(AND(LIQUIDACION!$D$1044&gt;LIQUIDACION!$B$1046,LIQUIDACION!$B$1046&gt;LIQUIDACION!$D$1043),366,365)),0)</f>
        <v>0</v>
      </c>
      <c r="AJ490" s="618">
        <f>IF(AJ$12=TRUE,(($I490*LIQUIDACION!$L$1047)*LIQUIDACION!$D$1045/IF(AND(LIQUIDACION!$D$1044&gt;LIQUIDACION!$B$1046,LIQUIDACION!$B$1046&gt;LIQUIDACION!$D$1043),366,365)),0)</f>
        <v>0</v>
      </c>
      <c r="AK490" s="618">
        <f>IF(AK$12=TRUE,(($J490*LIQUIDACION!$L$1047)*LIQUIDACION!$D$1045/IF(AND(LIQUIDACION!$D$1044&gt;LIQUIDACION!$B$1046,LIQUIDACION!$B$1046&gt;LIQUIDACION!$D$1043),366,365)),0)</f>
        <v>0</v>
      </c>
      <c r="AL490" s="618">
        <f>IF(AL$12=TRUE,(($K490*LIQUIDACION!$L$1047)*LIQUIDACION!$D$1045/IF(AND(LIQUIDACION!$D$1044&gt;LIQUIDACION!$B$1046,LIQUIDACION!$B$1046&gt;LIQUIDACION!$D$1043),366,365)),0)</f>
        <v>0</v>
      </c>
      <c r="AM490" s="618">
        <f>IF(AM$12=TRUE,(($L490*LIQUIDACION!$L$1047)*LIQUIDACION!$D$1045/IF(AND(LIQUIDACION!$D$1044&gt;LIQUIDACION!$B$1046,LIQUIDACION!$B$1046&gt;LIQUIDACION!$D$1043),366,365)),0)</f>
        <v>0</v>
      </c>
      <c r="AN490" s="618">
        <f>IF(AN$12=TRUE,(($M490*LIQUIDACION!$L$1047)*LIQUIDACION!$D$1045/IF(AND(LIQUIDACION!$D$1044&gt;LIQUIDACION!$B$1046,LIQUIDACION!$B$1046&gt;LIQUIDACION!$D$1043),366,365)),0)</f>
        <v>0</v>
      </c>
      <c r="AO490" s="618">
        <f>IF(AO$12=TRUE,(($N490*LIQUIDACION!$L$1047)*LIQUIDACION!$D$1045/IF(AND(LIQUIDACION!$D$1044&gt;LIQUIDACION!$B$1046,LIQUIDACION!$B$1046&gt;LIQUIDACION!$D$1043),366,365)),0)</f>
        <v>0</v>
      </c>
      <c r="AP490" s="618">
        <f>IF(AP$12=TRUE,(($O490*LIQUIDACION!$L$1047)*LIQUIDACION!$D$1045/IF(AND(LIQUIDACION!$D$1044&gt;LIQUIDACION!$B$1046,LIQUIDACION!$B$1046&gt;LIQUIDACION!$D$1043),366,365)),0)</f>
        <v>0</v>
      </c>
      <c r="AQ490" s="618">
        <f>IF(AQ$12=TRUE,(($P490*LIQUIDACION!$L$1047)*LIQUIDACION!$D$1045/IF(AND(LIQUIDACION!$D$1044&gt;LIQUIDACION!$B$1046,LIQUIDACION!$B$1046&gt;LIQUIDACION!$D$1043),366,365)),0)</f>
        <v>0</v>
      </c>
      <c r="AR490" s="618">
        <f>IF(AR$12=TRUE,(($Q490*LIQUIDACION!$L$1047)*LIQUIDACION!$D$1045/IF(AND(LIQUIDACION!$D$1044&gt;LIQUIDACION!$B$1046,LIQUIDACION!$B$1046&gt;LIQUIDACION!$D$1043),366,365)),0)</f>
        <v>0</v>
      </c>
      <c r="AS490" s="618">
        <f>IF(AS$12=TRUE,(($R490*LIQUIDACION!$L$1047)*LIQUIDACION!$D$1045/IF(AND(LIQUIDACION!$D$1044&gt;LIQUIDACION!$B$1046,LIQUIDACION!$B$1046&gt;LIQUIDACION!$D$1043),366,365)),0)</f>
        <v>0</v>
      </c>
      <c r="AT490" s="618">
        <f>IF(AT$12=TRUE,(($S490*LIQUIDACION!$L$1047)*LIQUIDACION!$D$1045/IF(AND(LIQUIDACION!$D$1044&gt;LIQUIDACION!$B$1046,LIQUIDACION!$B$1046&gt;LIQUIDACION!$D$1043),366,365)),0)</f>
        <v>0</v>
      </c>
      <c r="AU490" s="618">
        <f>IF(AU$12=TRUE,(($T490*LIQUIDACION!$L$1047)*LIQUIDACION!$D$1045/IF(AND(LIQUIDACION!$D$1044&gt;LIQUIDACION!$B$1046,LIQUIDACION!$B$1046&gt;LIQUIDACION!$D$1043),366,365)),0)</f>
        <v>0</v>
      </c>
      <c r="AV490" s="618">
        <f>IF(AV$12=TRUE,(($U490*LIQUIDACION!$L$1047)*LIQUIDACION!$D$1045/IF(AND(LIQUIDACION!$D$1044&gt;LIQUIDACION!$B$1046,LIQUIDACION!$B$1046&gt;LIQUIDACION!$D$1043),366,365)),0)</f>
        <v>0</v>
      </c>
      <c r="AW490" s="618">
        <f>IF(AW$12=TRUE,(($V490*LIQUIDACION!$L$1047)*LIQUIDACION!$D$1045/IF(AND(LIQUIDACION!$D$1044&gt;LIQUIDACION!$B$1046,LIQUIDACION!$B$1046&gt;LIQUIDACION!$D$1043),366,365)),0)</f>
        <v>0</v>
      </c>
      <c r="AX490" s="618">
        <f>IF(AX$12=TRUE,(($W490*LIQUIDACION!$L$1047)*LIQUIDACION!$D$1045/IF(AND(LIQUIDACION!$D$1044&gt;LIQUIDACION!$B$1046,LIQUIDACION!$B$1046&gt;LIQUIDACION!$D$1043),366,365)),0)</f>
        <v>0</v>
      </c>
    </row>
    <row r="491" spans="2:50" x14ac:dyDescent="0.25">
      <c r="B491" s="121">
        <v>479</v>
      </c>
      <c r="C491" s="125"/>
      <c r="D491" s="170"/>
      <c r="E491" s="170"/>
      <c r="F491" s="170"/>
      <c r="G491" s="170">
        <f t="shared" si="33"/>
        <v>0</v>
      </c>
      <c r="H491" s="170">
        <f t="shared" si="34"/>
        <v>0</v>
      </c>
      <c r="I491" s="170"/>
      <c r="J491" s="170"/>
      <c r="K491" s="170"/>
      <c r="L491" s="170"/>
      <c r="M491" s="170"/>
      <c r="N491" s="170"/>
      <c r="O491" s="170"/>
      <c r="P491" s="170"/>
      <c r="Q491" s="170"/>
      <c r="R491" s="170"/>
      <c r="S491" s="170"/>
      <c r="T491" s="170"/>
      <c r="U491" s="170"/>
      <c r="V491" s="170"/>
      <c r="W491" s="170"/>
      <c r="X491" s="170"/>
      <c r="Y491" s="170"/>
      <c r="Z491" s="170"/>
      <c r="AA491" s="170"/>
      <c r="AB491" s="415">
        <f t="shared" si="35"/>
        <v>0</v>
      </c>
      <c r="AC491" s="415">
        <f t="shared" si="36"/>
        <v>0</v>
      </c>
      <c r="AE491" s="618">
        <f>IF(AE$12=TRUE,(($D491*LIQUIDACION!$L$1046)*LIQUIDACION!$D$1045/IF(AND(LIQUIDACION!$D$1044&gt;LIQUIDACION!$B$1046,LIQUIDACION!$B$1046&gt;LIQUIDACION!$D$1043),366,365)),0)</f>
        <v>0</v>
      </c>
      <c r="AF491" s="618">
        <f>IF(AF$12=TRUE,(($E491*LIQUIDACION!$L$1046)*LIQUIDACION!$D$1045/IF(AND(LIQUIDACION!$D$1044&gt;LIQUIDACION!$B$1046,LIQUIDACION!$B$1046&gt;LIQUIDACION!$D$1043),366,365)),0)</f>
        <v>0</v>
      </c>
      <c r="AG491" s="618">
        <f>IF(AG$12=TRUE,(($F491*LIQUIDACION!$L$1046)*LIQUIDACION!$D$1045/IF(AND(LIQUIDACION!$D$1044&gt;LIQUIDACION!$B$1046,LIQUIDACION!$B$1046&gt;LIQUIDACION!$D$1043),366,365)),0)</f>
        <v>0</v>
      </c>
      <c r="AH491" s="618">
        <f>IF(AH$12=TRUE,(($G491*LIQUIDACION!$L$1046)*LIQUIDACION!$D$1045/IF(AND(LIQUIDACION!$D$1044&gt;LIQUIDACION!$B$1046,LIQUIDACION!$B$1046&gt;LIQUIDACION!$D$1043),366,365)),0)</f>
        <v>0</v>
      </c>
      <c r="AI491" s="618">
        <f>IF(AI$12=TRUE,(($H491*LIQUIDACION!$L$1047)*LIQUIDACION!$D$1045/IF(AND(LIQUIDACION!$D$1044&gt;LIQUIDACION!$B$1046,LIQUIDACION!$B$1046&gt;LIQUIDACION!$D$1043),366,365)),0)</f>
        <v>0</v>
      </c>
      <c r="AJ491" s="618">
        <f>IF(AJ$12=TRUE,(($I491*LIQUIDACION!$L$1047)*LIQUIDACION!$D$1045/IF(AND(LIQUIDACION!$D$1044&gt;LIQUIDACION!$B$1046,LIQUIDACION!$B$1046&gt;LIQUIDACION!$D$1043),366,365)),0)</f>
        <v>0</v>
      </c>
      <c r="AK491" s="618">
        <f>IF(AK$12=TRUE,(($J491*LIQUIDACION!$L$1047)*LIQUIDACION!$D$1045/IF(AND(LIQUIDACION!$D$1044&gt;LIQUIDACION!$B$1046,LIQUIDACION!$B$1046&gt;LIQUIDACION!$D$1043),366,365)),0)</f>
        <v>0</v>
      </c>
      <c r="AL491" s="618">
        <f>IF(AL$12=TRUE,(($K491*LIQUIDACION!$L$1047)*LIQUIDACION!$D$1045/IF(AND(LIQUIDACION!$D$1044&gt;LIQUIDACION!$B$1046,LIQUIDACION!$B$1046&gt;LIQUIDACION!$D$1043),366,365)),0)</f>
        <v>0</v>
      </c>
      <c r="AM491" s="618">
        <f>IF(AM$12=TRUE,(($L491*LIQUIDACION!$L$1047)*LIQUIDACION!$D$1045/IF(AND(LIQUIDACION!$D$1044&gt;LIQUIDACION!$B$1046,LIQUIDACION!$B$1046&gt;LIQUIDACION!$D$1043),366,365)),0)</f>
        <v>0</v>
      </c>
      <c r="AN491" s="618">
        <f>IF(AN$12=TRUE,(($M491*LIQUIDACION!$L$1047)*LIQUIDACION!$D$1045/IF(AND(LIQUIDACION!$D$1044&gt;LIQUIDACION!$B$1046,LIQUIDACION!$B$1046&gt;LIQUIDACION!$D$1043),366,365)),0)</f>
        <v>0</v>
      </c>
      <c r="AO491" s="618">
        <f>IF(AO$12=TRUE,(($N491*LIQUIDACION!$L$1047)*LIQUIDACION!$D$1045/IF(AND(LIQUIDACION!$D$1044&gt;LIQUIDACION!$B$1046,LIQUIDACION!$B$1046&gt;LIQUIDACION!$D$1043),366,365)),0)</f>
        <v>0</v>
      </c>
      <c r="AP491" s="618">
        <f>IF(AP$12=TRUE,(($O491*LIQUIDACION!$L$1047)*LIQUIDACION!$D$1045/IF(AND(LIQUIDACION!$D$1044&gt;LIQUIDACION!$B$1046,LIQUIDACION!$B$1046&gt;LIQUIDACION!$D$1043),366,365)),0)</f>
        <v>0</v>
      </c>
      <c r="AQ491" s="618">
        <f>IF(AQ$12=TRUE,(($P491*LIQUIDACION!$L$1047)*LIQUIDACION!$D$1045/IF(AND(LIQUIDACION!$D$1044&gt;LIQUIDACION!$B$1046,LIQUIDACION!$B$1046&gt;LIQUIDACION!$D$1043),366,365)),0)</f>
        <v>0</v>
      </c>
      <c r="AR491" s="618">
        <f>IF(AR$12=TRUE,(($Q491*LIQUIDACION!$L$1047)*LIQUIDACION!$D$1045/IF(AND(LIQUIDACION!$D$1044&gt;LIQUIDACION!$B$1046,LIQUIDACION!$B$1046&gt;LIQUIDACION!$D$1043),366,365)),0)</f>
        <v>0</v>
      </c>
      <c r="AS491" s="618">
        <f>IF(AS$12=TRUE,(($R491*LIQUIDACION!$L$1047)*LIQUIDACION!$D$1045/IF(AND(LIQUIDACION!$D$1044&gt;LIQUIDACION!$B$1046,LIQUIDACION!$B$1046&gt;LIQUIDACION!$D$1043),366,365)),0)</f>
        <v>0</v>
      </c>
      <c r="AT491" s="618">
        <f>IF(AT$12=TRUE,(($S491*LIQUIDACION!$L$1047)*LIQUIDACION!$D$1045/IF(AND(LIQUIDACION!$D$1044&gt;LIQUIDACION!$B$1046,LIQUIDACION!$B$1046&gt;LIQUIDACION!$D$1043),366,365)),0)</f>
        <v>0</v>
      </c>
      <c r="AU491" s="618">
        <f>IF(AU$12=TRUE,(($T491*LIQUIDACION!$L$1047)*LIQUIDACION!$D$1045/IF(AND(LIQUIDACION!$D$1044&gt;LIQUIDACION!$B$1046,LIQUIDACION!$B$1046&gt;LIQUIDACION!$D$1043),366,365)),0)</f>
        <v>0</v>
      </c>
      <c r="AV491" s="618">
        <f>IF(AV$12=TRUE,(($U491*LIQUIDACION!$L$1047)*LIQUIDACION!$D$1045/IF(AND(LIQUIDACION!$D$1044&gt;LIQUIDACION!$B$1046,LIQUIDACION!$B$1046&gt;LIQUIDACION!$D$1043),366,365)),0)</f>
        <v>0</v>
      </c>
      <c r="AW491" s="618">
        <f>IF(AW$12=TRUE,(($V491*LIQUIDACION!$L$1047)*LIQUIDACION!$D$1045/IF(AND(LIQUIDACION!$D$1044&gt;LIQUIDACION!$B$1046,LIQUIDACION!$B$1046&gt;LIQUIDACION!$D$1043),366,365)),0)</f>
        <v>0</v>
      </c>
      <c r="AX491" s="618">
        <f>IF(AX$12=TRUE,(($W491*LIQUIDACION!$L$1047)*LIQUIDACION!$D$1045/IF(AND(LIQUIDACION!$D$1044&gt;LIQUIDACION!$B$1046,LIQUIDACION!$B$1046&gt;LIQUIDACION!$D$1043),366,365)),0)</f>
        <v>0</v>
      </c>
    </row>
    <row r="492" spans="2:50" x14ac:dyDescent="0.25">
      <c r="B492" s="123">
        <v>480</v>
      </c>
      <c r="C492" s="125"/>
      <c r="D492" s="170"/>
      <c r="E492" s="170"/>
      <c r="F492" s="170"/>
      <c r="G492" s="170">
        <f t="shared" si="33"/>
        <v>0</v>
      </c>
      <c r="H492" s="170">
        <f t="shared" si="34"/>
        <v>0</v>
      </c>
      <c r="I492" s="170"/>
      <c r="J492" s="170"/>
      <c r="K492" s="170"/>
      <c r="L492" s="170"/>
      <c r="M492" s="170"/>
      <c r="N492" s="170"/>
      <c r="O492" s="170"/>
      <c r="P492" s="170"/>
      <c r="Q492" s="170"/>
      <c r="R492" s="170"/>
      <c r="S492" s="170"/>
      <c r="T492" s="170"/>
      <c r="U492" s="170"/>
      <c r="V492" s="170"/>
      <c r="W492" s="170"/>
      <c r="X492" s="170"/>
      <c r="Y492" s="170"/>
      <c r="Z492" s="170"/>
      <c r="AA492" s="170"/>
      <c r="AB492" s="415">
        <f t="shared" si="35"/>
        <v>0</v>
      </c>
      <c r="AC492" s="415">
        <f t="shared" si="36"/>
        <v>0</v>
      </c>
      <c r="AE492" s="618">
        <f>IF(AE$12=TRUE,(($D492*LIQUIDACION!$L$1046)*LIQUIDACION!$D$1045/IF(AND(LIQUIDACION!$D$1044&gt;LIQUIDACION!$B$1046,LIQUIDACION!$B$1046&gt;LIQUIDACION!$D$1043),366,365)),0)</f>
        <v>0</v>
      </c>
      <c r="AF492" s="618">
        <f>IF(AF$12=TRUE,(($E492*LIQUIDACION!$L$1046)*LIQUIDACION!$D$1045/IF(AND(LIQUIDACION!$D$1044&gt;LIQUIDACION!$B$1046,LIQUIDACION!$B$1046&gt;LIQUIDACION!$D$1043),366,365)),0)</f>
        <v>0</v>
      </c>
      <c r="AG492" s="618">
        <f>IF(AG$12=TRUE,(($F492*LIQUIDACION!$L$1046)*LIQUIDACION!$D$1045/IF(AND(LIQUIDACION!$D$1044&gt;LIQUIDACION!$B$1046,LIQUIDACION!$B$1046&gt;LIQUIDACION!$D$1043),366,365)),0)</f>
        <v>0</v>
      </c>
      <c r="AH492" s="618">
        <f>IF(AH$12=TRUE,(($G492*LIQUIDACION!$L$1046)*LIQUIDACION!$D$1045/IF(AND(LIQUIDACION!$D$1044&gt;LIQUIDACION!$B$1046,LIQUIDACION!$B$1046&gt;LIQUIDACION!$D$1043),366,365)),0)</f>
        <v>0</v>
      </c>
      <c r="AI492" s="618">
        <f>IF(AI$12=TRUE,(($H492*LIQUIDACION!$L$1047)*LIQUIDACION!$D$1045/IF(AND(LIQUIDACION!$D$1044&gt;LIQUIDACION!$B$1046,LIQUIDACION!$B$1046&gt;LIQUIDACION!$D$1043),366,365)),0)</f>
        <v>0</v>
      </c>
      <c r="AJ492" s="618">
        <f>IF(AJ$12=TRUE,(($I492*LIQUIDACION!$L$1047)*LIQUIDACION!$D$1045/IF(AND(LIQUIDACION!$D$1044&gt;LIQUIDACION!$B$1046,LIQUIDACION!$B$1046&gt;LIQUIDACION!$D$1043),366,365)),0)</f>
        <v>0</v>
      </c>
      <c r="AK492" s="618">
        <f>IF(AK$12=TRUE,(($J492*LIQUIDACION!$L$1047)*LIQUIDACION!$D$1045/IF(AND(LIQUIDACION!$D$1044&gt;LIQUIDACION!$B$1046,LIQUIDACION!$B$1046&gt;LIQUIDACION!$D$1043),366,365)),0)</f>
        <v>0</v>
      </c>
      <c r="AL492" s="618">
        <f>IF(AL$12=TRUE,(($K492*LIQUIDACION!$L$1047)*LIQUIDACION!$D$1045/IF(AND(LIQUIDACION!$D$1044&gt;LIQUIDACION!$B$1046,LIQUIDACION!$B$1046&gt;LIQUIDACION!$D$1043),366,365)),0)</f>
        <v>0</v>
      </c>
      <c r="AM492" s="618">
        <f>IF(AM$12=TRUE,(($L492*LIQUIDACION!$L$1047)*LIQUIDACION!$D$1045/IF(AND(LIQUIDACION!$D$1044&gt;LIQUIDACION!$B$1046,LIQUIDACION!$B$1046&gt;LIQUIDACION!$D$1043),366,365)),0)</f>
        <v>0</v>
      </c>
      <c r="AN492" s="618">
        <f>IF(AN$12=TRUE,(($M492*LIQUIDACION!$L$1047)*LIQUIDACION!$D$1045/IF(AND(LIQUIDACION!$D$1044&gt;LIQUIDACION!$B$1046,LIQUIDACION!$B$1046&gt;LIQUIDACION!$D$1043),366,365)),0)</f>
        <v>0</v>
      </c>
      <c r="AO492" s="618">
        <f>IF(AO$12=TRUE,(($N492*LIQUIDACION!$L$1047)*LIQUIDACION!$D$1045/IF(AND(LIQUIDACION!$D$1044&gt;LIQUIDACION!$B$1046,LIQUIDACION!$B$1046&gt;LIQUIDACION!$D$1043),366,365)),0)</f>
        <v>0</v>
      </c>
      <c r="AP492" s="618">
        <f>IF(AP$12=TRUE,(($O492*LIQUIDACION!$L$1047)*LIQUIDACION!$D$1045/IF(AND(LIQUIDACION!$D$1044&gt;LIQUIDACION!$B$1046,LIQUIDACION!$B$1046&gt;LIQUIDACION!$D$1043),366,365)),0)</f>
        <v>0</v>
      </c>
      <c r="AQ492" s="618">
        <f>IF(AQ$12=TRUE,(($P492*LIQUIDACION!$L$1047)*LIQUIDACION!$D$1045/IF(AND(LIQUIDACION!$D$1044&gt;LIQUIDACION!$B$1046,LIQUIDACION!$B$1046&gt;LIQUIDACION!$D$1043),366,365)),0)</f>
        <v>0</v>
      </c>
      <c r="AR492" s="618">
        <f>IF(AR$12=TRUE,(($Q492*LIQUIDACION!$L$1047)*LIQUIDACION!$D$1045/IF(AND(LIQUIDACION!$D$1044&gt;LIQUIDACION!$B$1046,LIQUIDACION!$B$1046&gt;LIQUIDACION!$D$1043),366,365)),0)</f>
        <v>0</v>
      </c>
      <c r="AS492" s="618">
        <f>IF(AS$12=TRUE,(($R492*LIQUIDACION!$L$1047)*LIQUIDACION!$D$1045/IF(AND(LIQUIDACION!$D$1044&gt;LIQUIDACION!$B$1046,LIQUIDACION!$B$1046&gt;LIQUIDACION!$D$1043),366,365)),0)</f>
        <v>0</v>
      </c>
      <c r="AT492" s="618">
        <f>IF(AT$12=TRUE,(($S492*LIQUIDACION!$L$1047)*LIQUIDACION!$D$1045/IF(AND(LIQUIDACION!$D$1044&gt;LIQUIDACION!$B$1046,LIQUIDACION!$B$1046&gt;LIQUIDACION!$D$1043),366,365)),0)</f>
        <v>0</v>
      </c>
      <c r="AU492" s="618">
        <f>IF(AU$12=TRUE,(($T492*LIQUIDACION!$L$1047)*LIQUIDACION!$D$1045/IF(AND(LIQUIDACION!$D$1044&gt;LIQUIDACION!$B$1046,LIQUIDACION!$B$1046&gt;LIQUIDACION!$D$1043),366,365)),0)</f>
        <v>0</v>
      </c>
      <c r="AV492" s="618">
        <f>IF(AV$12=TRUE,(($U492*LIQUIDACION!$L$1047)*LIQUIDACION!$D$1045/IF(AND(LIQUIDACION!$D$1044&gt;LIQUIDACION!$B$1046,LIQUIDACION!$B$1046&gt;LIQUIDACION!$D$1043),366,365)),0)</f>
        <v>0</v>
      </c>
      <c r="AW492" s="618">
        <f>IF(AW$12=TRUE,(($V492*LIQUIDACION!$L$1047)*LIQUIDACION!$D$1045/IF(AND(LIQUIDACION!$D$1044&gt;LIQUIDACION!$B$1046,LIQUIDACION!$B$1046&gt;LIQUIDACION!$D$1043),366,365)),0)</f>
        <v>0</v>
      </c>
      <c r="AX492" s="618">
        <f>IF(AX$12=TRUE,(($W492*LIQUIDACION!$L$1047)*LIQUIDACION!$D$1045/IF(AND(LIQUIDACION!$D$1044&gt;LIQUIDACION!$B$1046,LIQUIDACION!$B$1046&gt;LIQUIDACION!$D$1043),366,365)),0)</f>
        <v>0</v>
      </c>
    </row>
    <row r="493" spans="2:50" x14ac:dyDescent="0.25">
      <c r="B493" s="121">
        <v>481</v>
      </c>
      <c r="C493" s="125"/>
      <c r="D493" s="170"/>
      <c r="E493" s="170"/>
      <c r="F493" s="170"/>
      <c r="G493" s="170">
        <f t="shared" si="33"/>
        <v>0</v>
      </c>
      <c r="H493" s="170">
        <f t="shared" si="34"/>
        <v>0</v>
      </c>
      <c r="I493" s="170"/>
      <c r="J493" s="170"/>
      <c r="K493" s="170"/>
      <c r="L493" s="170"/>
      <c r="M493" s="170"/>
      <c r="N493" s="170"/>
      <c r="O493" s="170"/>
      <c r="P493" s="170"/>
      <c r="Q493" s="170"/>
      <c r="R493" s="170"/>
      <c r="S493" s="170"/>
      <c r="T493" s="170"/>
      <c r="U493" s="170"/>
      <c r="V493" s="170"/>
      <c r="W493" s="170"/>
      <c r="X493" s="170"/>
      <c r="Y493" s="170"/>
      <c r="Z493" s="170"/>
      <c r="AA493" s="170"/>
      <c r="AB493" s="415">
        <f t="shared" si="35"/>
        <v>0</v>
      </c>
      <c r="AC493" s="415">
        <f t="shared" si="36"/>
        <v>0</v>
      </c>
      <c r="AE493" s="618">
        <f>IF(AE$12=TRUE,(($D493*LIQUIDACION!$L$1046)*LIQUIDACION!$D$1045/IF(AND(LIQUIDACION!$D$1044&gt;LIQUIDACION!$B$1046,LIQUIDACION!$B$1046&gt;LIQUIDACION!$D$1043),366,365)),0)</f>
        <v>0</v>
      </c>
      <c r="AF493" s="618">
        <f>IF(AF$12=TRUE,(($E493*LIQUIDACION!$L$1046)*LIQUIDACION!$D$1045/IF(AND(LIQUIDACION!$D$1044&gt;LIQUIDACION!$B$1046,LIQUIDACION!$B$1046&gt;LIQUIDACION!$D$1043),366,365)),0)</f>
        <v>0</v>
      </c>
      <c r="AG493" s="618">
        <f>IF(AG$12=TRUE,(($F493*LIQUIDACION!$L$1046)*LIQUIDACION!$D$1045/IF(AND(LIQUIDACION!$D$1044&gt;LIQUIDACION!$B$1046,LIQUIDACION!$B$1046&gt;LIQUIDACION!$D$1043),366,365)),0)</f>
        <v>0</v>
      </c>
      <c r="AH493" s="618">
        <f>IF(AH$12=TRUE,(($G493*LIQUIDACION!$L$1046)*LIQUIDACION!$D$1045/IF(AND(LIQUIDACION!$D$1044&gt;LIQUIDACION!$B$1046,LIQUIDACION!$B$1046&gt;LIQUIDACION!$D$1043),366,365)),0)</f>
        <v>0</v>
      </c>
      <c r="AI493" s="618">
        <f>IF(AI$12=TRUE,(($H493*LIQUIDACION!$L$1047)*LIQUIDACION!$D$1045/IF(AND(LIQUIDACION!$D$1044&gt;LIQUIDACION!$B$1046,LIQUIDACION!$B$1046&gt;LIQUIDACION!$D$1043),366,365)),0)</f>
        <v>0</v>
      </c>
      <c r="AJ493" s="618">
        <f>IF(AJ$12=TRUE,(($I493*LIQUIDACION!$L$1047)*LIQUIDACION!$D$1045/IF(AND(LIQUIDACION!$D$1044&gt;LIQUIDACION!$B$1046,LIQUIDACION!$B$1046&gt;LIQUIDACION!$D$1043),366,365)),0)</f>
        <v>0</v>
      </c>
      <c r="AK493" s="618">
        <f>IF(AK$12=TRUE,(($J493*LIQUIDACION!$L$1047)*LIQUIDACION!$D$1045/IF(AND(LIQUIDACION!$D$1044&gt;LIQUIDACION!$B$1046,LIQUIDACION!$B$1046&gt;LIQUIDACION!$D$1043),366,365)),0)</f>
        <v>0</v>
      </c>
      <c r="AL493" s="618">
        <f>IF(AL$12=TRUE,(($K493*LIQUIDACION!$L$1047)*LIQUIDACION!$D$1045/IF(AND(LIQUIDACION!$D$1044&gt;LIQUIDACION!$B$1046,LIQUIDACION!$B$1046&gt;LIQUIDACION!$D$1043),366,365)),0)</f>
        <v>0</v>
      </c>
      <c r="AM493" s="618">
        <f>IF(AM$12=TRUE,(($L493*LIQUIDACION!$L$1047)*LIQUIDACION!$D$1045/IF(AND(LIQUIDACION!$D$1044&gt;LIQUIDACION!$B$1046,LIQUIDACION!$B$1046&gt;LIQUIDACION!$D$1043),366,365)),0)</f>
        <v>0</v>
      </c>
      <c r="AN493" s="618">
        <f>IF(AN$12=TRUE,(($M493*LIQUIDACION!$L$1047)*LIQUIDACION!$D$1045/IF(AND(LIQUIDACION!$D$1044&gt;LIQUIDACION!$B$1046,LIQUIDACION!$B$1046&gt;LIQUIDACION!$D$1043),366,365)),0)</f>
        <v>0</v>
      </c>
      <c r="AO493" s="618">
        <f>IF(AO$12=TRUE,(($N493*LIQUIDACION!$L$1047)*LIQUIDACION!$D$1045/IF(AND(LIQUIDACION!$D$1044&gt;LIQUIDACION!$B$1046,LIQUIDACION!$B$1046&gt;LIQUIDACION!$D$1043),366,365)),0)</f>
        <v>0</v>
      </c>
      <c r="AP493" s="618">
        <f>IF(AP$12=TRUE,(($O493*LIQUIDACION!$L$1047)*LIQUIDACION!$D$1045/IF(AND(LIQUIDACION!$D$1044&gt;LIQUIDACION!$B$1046,LIQUIDACION!$B$1046&gt;LIQUIDACION!$D$1043),366,365)),0)</f>
        <v>0</v>
      </c>
      <c r="AQ493" s="618">
        <f>IF(AQ$12=TRUE,(($P493*LIQUIDACION!$L$1047)*LIQUIDACION!$D$1045/IF(AND(LIQUIDACION!$D$1044&gt;LIQUIDACION!$B$1046,LIQUIDACION!$B$1046&gt;LIQUIDACION!$D$1043),366,365)),0)</f>
        <v>0</v>
      </c>
      <c r="AR493" s="618">
        <f>IF(AR$12=TRUE,(($Q493*LIQUIDACION!$L$1047)*LIQUIDACION!$D$1045/IF(AND(LIQUIDACION!$D$1044&gt;LIQUIDACION!$B$1046,LIQUIDACION!$B$1046&gt;LIQUIDACION!$D$1043),366,365)),0)</f>
        <v>0</v>
      </c>
      <c r="AS493" s="618">
        <f>IF(AS$12=TRUE,(($R493*LIQUIDACION!$L$1047)*LIQUIDACION!$D$1045/IF(AND(LIQUIDACION!$D$1044&gt;LIQUIDACION!$B$1046,LIQUIDACION!$B$1046&gt;LIQUIDACION!$D$1043),366,365)),0)</f>
        <v>0</v>
      </c>
      <c r="AT493" s="618">
        <f>IF(AT$12=TRUE,(($S493*LIQUIDACION!$L$1047)*LIQUIDACION!$D$1045/IF(AND(LIQUIDACION!$D$1044&gt;LIQUIDACION!$B$1046,LIQUIDACION!$B$1046&gt;LIQUIDACION!$D$1043),366,365)),0)</f>
        <v>0</v>
      </c>
      <c r="AU493" s="618">
        <f>IF(AU$12=TRUE,(($T493*LIQUIDACION!$L$1047)*LIQUIDACION!$D$1045/IF(AND(LIQUIDACION!$D$1044&gt;LIQUIDACION!$B$1046,LIQUIDACION!$B$1046&gt;LIQUIDACION!$D$1043),366,365)),0)</f>
        <v>0</v>
      </c>
      <c r="AV493" s="618">
        <f>IF(AV$12=TRUE,(($U493*LIQUIDACION!$L$1047)*LIQUIDACION!$D$1045/IF(AND(LIQUIDACION!$D$1044&gt;LIQUIDACION!$B$1046,LIQUIDACION!$B$1046&gt;LIQUIDACION!$D$1043),366,365)),0)</f>
        <v>0</v>
      </c>
      <c r="AW493" s="618">
        <f>IF(AW$12=TRUE,(($V493*LIQUIDACION!$L$1047)*LIQUIDACION!$D$1045/IF(AND(LIQUIDACION!$D$1044&gt;LIQUIDACION!$B$1046,LIQUIDACION!$B$1046&gt;LIQUIDACION!$D$1043),366,365)),0)</f>
        <v>0</v>
      </c>
      <c r="AX493" s="618">
        <f>IF(AX$12=TRUE,(($W493*LIQUIDACION!$L$1047)*LIQUIDACION!$D$1045/IF(AND(LIQUIDACION!$D$1044&gt;LIQUIDACION!$B$1046,LIQUIDACION!$B$1046&gt;LIQUIDACION!$D$1043),366,365)),0)</f>
        <v>0</v>
      </c>
    </row>
    <row r="494" spans="2:50" x14ac:dyDescent="0.25">
      <c r="B494" s="123">
        <v>482</v>
      </c>
      <c r="C494" s="125"/>
      <c r="D494" s="170"/>
      <c r="E494" s="170"/>
      <c r="F494" s="170"/>
      <c r="G494" s="170">
        <f t="shared" si="33"/>
        <v>0</v>
      </c>
      <c r="H494" s="170">
        <f t="shared" si="34"/>
        <v>0</v>
      </c>
      <c r="I494" s="170"/>
      <c r="J494" s="170"/>
      <c r="K494" s="170"/>
      <c r="L494" s="170"/>
      <c r="M494" s="170"/>
      <c r="N494" s="170"/>
      <c r="O494" s="170"/>
      <c r="P494" s="170"/>
      <c r="Q494" s="170"/>
      <c r="R494" s="170"/>
      <c r="S494" s="170"/>
      <c r="T494" s="170"/>
      <c r="U494" s="170"/>
      <c r="V494" s="170"/>
      <c r="W494" s="170"/>
      <c r="X494" s="170"/>
      <c r="Y494" s="170"/>
      <c r="Z494" s="170"/>
      <c r="AA494" s="170"/>
      <c r="AB494" s="415">
        <f t="shared" si="35"/>
        <v>0</v>
      </c>
      <c r="AC494" s="415">
        <f t="shared" si="36"/>
        <v>0</v>
      </c>
      <c r="AE494" s="618">
        <f>IF(AE$12=TRUE,(($D494*LIQUIDACION!$L$1046)*LIQUIDACION!$D$1045/IF(AND(LIQUIDACION!$D$1044&gt;LIQUIDACION!$B$1046,LIQUIDACION!$B$1046&gt;LIQUIDACION!$D$1043),366,365)),0)</f>
        <v>0</v>
      </c>
      <c r="AF494" s="618">
        <f>IF(AF$12=TRUE,(($E494*LIQUIDACION!$L$1046)*LIQUIDACION!$D$1045/IF(AND(LIQUIDACION!$D$1044&gt;LIQUIDACION!$B$1046,LIQUIDACION!$B$1046&gt;LIQUIDACION!$D$1043),366,365)),0)</f>
        <v>0</v>
      </c>
      <c r="AG494" s="618">
        <f>IF(AG$12=TRUE,(($F494*LIQUIDACION!$L$1046)*LIQUIDACION!$D$1045/IF(AND(LIQUIDACION!$D$1044&gt;LIQUIDACION!$B$1046,LIQUIDACION!$B$1046&gt;LIQUIDACION!$D$1043),366,365)),0)</f>
        <v>0</v>
      </c>
      <c r="AH494" s="618">
        <f>IF(AH$12=TRUE,(($G494*LIQUIDACION!$L$1046)*LIQUIDACION!$D$1045/IF(AND(LIQUIDACION!$D$1044&gt;LIQUIDACION!$B$1046,LIQUIDACION!$B$1046&gt;LIQUIDACION!$D$1043),366,365)),0)</f>
        <v>0</v>
      </c>
      <c r="AI494" s="618">
        <f>IF(AI$12=TRUE,(($H494*LIQUIDACION!$L$1047)*LIQUIDACION!$D$1045/IF(AND(LIQUIDACION!$D$1044&gt;LIQUIDACION!$B$1046,LIQUIDACION!$B$1046&gt;LIQUIDACION!$D$1043),366,365)),0)</f>
        <v>0</v>
      </c>
      <c r="AJ494" s="618">
        <f>IF(AJ$12=TRUE,(($I494*LIQUIDACION!$L$1047)*LIQUIDACION!$D$1045/IF(AND(LIQUIDACION!$D$1044&gt;LIQUIDACION!$B$1046,LIQUIDACION!$B$1046&gt;LIQUIDACION!$D$1043),366,365)),0)</f>
        <v>0</v>
      </c>
      <c r="AK494" s="618">
        <f>IF(AK$12=TRUE,(($J494*LIQUIDACION!$L$1047)*LIQUIDACION!$D$1045/IF(AND(LIQUIDACION!$D$1044&gt;LIQUIDACION!$B$1046,LIQUIDACION!$B$1046&gt;LIQUIDACION!$D$1043),366,365)),0)</f>
        <v>0</v>
      </c>
      <c r="AL494" s="618">
        <f>IF(AL$12=TRUE,(($K494*LIQUIDACION!$L$1047)*LIQUIDACION!$D$1045/IF(AND(LIQUIDACION!$D$1044&gt;LIQUIDACION!$B$1046,LIQUIDACION!$B$1046&gt;LIQUIDACION!$D$1043),366,365)),0)</f>
        <v>0</v>
      </c>
      <c r="AM494" s="618">
        <f>IF(AM$12=TRUE,(($L494*LIQUIDACION!$L$1047)*LIQUIDACION!$D$1045/IF(AND(LIQUIDACION!$D$1044&gt;LIQUIDACION!$B$1046,LIQUIDACION!$B$1046&gt;LIQUIDACION!$D$1043),366,365)),0)</f>
        <v>0</v>
      </c>
      <c r="AN494" s="618">
        <f>IF(AN$12=TRUE,(($M494*LIQUIDACION!$L$1047)*LIQUIDACION!$D$1045/IF(AND(LIQUIDACION!$D$1044&gt;LIQUIDACION!$B$1046,LIQUIDACION!$B$1046&gt;LIQUIDACION!$D$1043),366,365)),0)</f>
        <v>0</v>
      </c>
      <c r="AO494" s="618">
        <f>IF(AO$12=TRUE,(($N494*LIQUIDACION!$L$1047)*LIQUIDACION!$D$1045/IF(AND(LIQUIDACION!$D$1044&gt;LIQUIDACION!$B$1046,LIQUIDACION!$B$1046&gt;LIQUIDACION!$D$1043),366,365)),0)</f>
        <v>0</v>
      </c>
      <c r="AP494" s="618">
        <f>IF(AP$12=TRUE,(($O494*LIQUIDACION!$L$1047)*LIQUIDACION!$D$1045/IF(AND(LIQUIDACION!$D$1044&gt;LIQUIDACION!$B$1046,LIQUIDACION!$B$1046&gt;LIQUIDACION!$D$1043),366,365)),0)</f>
        <v>0</v>
      </c>
      <c r="AQ494" s="618">
        <f>IF(AQ$12=TRUE,(($P494*LIQUIDACION!$L$1047)*LIQUIDACION!$D$1045/IF(AND(LIQUIDACION!$D$1044&gt;LIQUIDACION!$B$1046,LIQUIDACION!$B$1046&gt;LIQUIDACION!$D$1043),366,365)),0)</f>
        <v>0</v>
      </c>
      <c r="AR494" s="618">
        <f>IF(AR$12=TRUE,(($Q494*LIQUIDACION!$L$1047)*LIQUIDACION!$D$1045/IF(AND(LIQUIDACION!$D$1044&gt;LIQUIDACION!$B$1046,LIQUIDACION!$B$1046&gt;LIQUIDACION!$D$1043),366,365)),0)</f>
        <v>0</v>
      </c>
      <c r="AS494" s="618">
        <f>IF(AS$12=TRUE,(($R494*LIQUIDACION!$L$1047)*LIQUIDACION!$D$1045/IF(AND(LIQUIDACION!$D$1044&gt;LIQUIDACION!$B$1046,LIQUIDACION!$B$1046&gt;LIQUIDACION!$D$1043),366,365)),0)</f>
        <v>0</v>
      </c>
      <c r="AT494" s="618">
        <f>IF(AT$12=TRUE,(($S494*LIQUIDACION!$L$1047)*LIQUIDACION!$D$1045/IF(AND(LIQUIDACION!$D$1044&gt;LIQUIDACION!$B$1046,LIQUIDACION!$B$1046&gt;LIQUIDACION!$D$1043),366,365)),0)</f>
        <v>0</v>
      </c>
      <c r="AU494" s="618">
        <f>IF(AU$12=TRUE,(($T494*LIQUIDACION!$L$1047)*LIQUIDACION!$D$1045/IF(AND(LIQUIDACION!$D$1044&gt;LIQUIDACION!$B$1046,LIQUIDACION!$B$1046&gt;LIQUIDACION!$D$1043),366,365)),0)</f>
        <v>0</v>
      </c>
      <c r="AV494" s="618">
        <f>IF(AV$12=TRUE,(($U494*LIQUIDACION!$L$1047)*LIQUIDACION!$D$1045/IF(AND(LIQUIDACION!$D$1044&gt;LIQUIDACION!$B$1046,LIQUIDACION!$B$1046&gt;LIQUIDACION!$D$1043),366,365)),0)</f>
        <v>0</v>
      </c>
      <c r="AW494" s="618">
        <f>IF(AW$12=TRUE,(($V494*LIQUIDACION!$L$1047)*LIQUIDACION!$D$1045/IF(AND(LIQUIDACION!$D$1044&gt;LIQUIDACION!$B$1046,LIQUIDACION!$B$1046&gt;LIQUIDACION!$D$1043),366,365)),0)</f>
        <v>0</v>
      </c>
      <c r="AX494" s="618">
        <f>IF(AX$12=TRUE,(($W494*LIQUIDACION!$L$1047)*LIQUIDACION!$D$1045/IF(AND(LIQUIDACION!$D$1044&gt;LIQUIDACION!$B$1046,LIQUIDACION!$B$1046&gt;LIQUIDACION!$D$1043),366,365)),0)</f>
        <v>0</v>
      </c>
    </row>
    <row r="495" spans="2:50" x14ac:dyDescent="0.25">
      <c r="B495" s="121">
        <v>483</v>
      </c>
      <c r="C495" s="125"/>
      <c r="D495" s="170"/>
      <c r="E495" s="170"/>
      <c r="F495" s="170"/>
      <c r="G495" s="170">
        <f t="shared" si="33"/>
        <v>0</v>
      </c>
      <c r="H495" s="170">
        <f t="shared" si="34"/>
        <v>0</v>
      </c>
      <c r="I495" s="170"/>
      <c r="J495" s="170"/>
      <c r="K495" s="170"/>
      <c r="L495" s="170"/>
      <c r="M495" s="170"/>
      <c r="N495" s="170"/>
      <c r="O495" s="170"/>
      <c r="P495" s="170"/>
      <c r="Q495" s="170"/>
      <c r="R495" s="170"/>
      <c r="S495" s="170"/>
      <c r="T495" s="170"/>
      <c r="U495" s="170"/>
      <c r="V495" s="170"/>
      <c r="W495" s="170"/>
      <c r="X495" s="170"/>
      <c r="Y495" s="170"/>
      <c r="Z495" s="170"/>
      <c r="AA495" s="170"/>
      <c r="AB495" s="415">
        <f t="shared" si="35"/>
        <v>0</v>
      </c>
      <c r="AC495" s="415">
        <f t="shared" si="36"/>
        <v>0</v>
      </c>
      <c r="AE495" s="618">
        <f>IF(AE$12=TRUE,(($D495*LIQUIDACION!$L$1046)*LIQUIDACION!$D$1045/IF(AND(LIQUIDACION!$D$1044&gt;LIQUIDACION!$B$1046,LIQUIDACION!$B$1046&gt;LIQUIDACION!$D$1043),366,365)),0)</f>
        <v>0</v>
      </c>
      <c r="AF495" s="618">
        <f>IF(AF$12=TRUE,(($E495*LIQUIDACION!$L$1046)*LIQUIDACION!$D$1045/IF(AND(LIQUIDACION!$D$1044&gt;LIQUIDACION!$B$1046,LIQUIDACION!$B$1046&gt;LIQUIDACION!$D$1043),366,365)),0)</f>
        <v>0</v>
      </c>
      <c r="AG495" s="618">
        <f>IF(AG$12=TRUE,(($F495*LIQUIDACION!$L$1046)*LIQUIDACION!$D$1045/IF(AND(LIQUIDACION!$D$1044&gt;LIQUIDACION!$B$1046,LIQUIDACION!$B$1046&gt;LIQUIDACION!$D$1043),366,365)),0)</f>
        <v>0</v>
      </c>
      <c r="AH495" s="618">
        <f>IF(AH$12=TRUE,(($G495*LIQUIDACION!$L$1046)*LIQUIDACION!$D$1045/IF(AND(LIQUIDACION!$D$1044&gt;LIQUIDACION!$B$1046,LIQUIDACION!$B$1046&gt;LIQUIDACION!$D$1043),366,365)),0)</f>
        <v>0</v>
      </c>
      <c r="AI495" s="618">
        <f>IF(AI$12=TRUE,(($H495*LIQUIDACION!$L$1047)*LIQUIDACION!$D$1045/IF(AND(LIQUIDACION!$D$1044&gt;LIQUIDACION!$B$1046,LIQUIDACION!$B$1046&gt;LIQUIDACION!$D$1043),366,365)),0)</f>
        <v>0</v>
      </c>
      <c r="AJ495" s="618">
        <f>IF(AJ$12=TRUE,(($I495*LIQUIDACION!$L$1047)*LIQUIDACION!$D$1045/IF(AND(LIQUIDACION!$D$1044&gt;LIQUIDACION!$B$1046,LIQUIDACION!$B$1046&gt;LIQUIDACION!$D$1043),366,365)),0)</f>
        <v>0</v>
      </c>
      <c r="AK495" s="618">
        <f>IF(AK$12=TRUE,(($J495*LIQUIDACION!$L$1047)*LIQUIDACION!$D$1045/IF(AND(LIQUIDACION!$D$1044&gt;LIQUIDACION!$B$1046,LIQUIDACION!$B$1046&gt;LIQUIDACION!$D$1043),366,365)),0)</f>
        <v>0</v>
      </c>
      <c r="AL495" s="618">
        <f>IF(AL$12=TRUE,(($K495*LIQUIDACION!$L$1047)*LIQUIDACION!$D$1045/IF(AND(LIQUIDACION!$D$1044&gt;LIQUIDACION!$B$1046,LIQUIDACION!$B$1046&gt;LIQUIDACION!$D$1043),366,365)),0)</f>
        <v>0</v>
      </c>
      <c r="AM495" s="618">
        <f>IF(AM$12=TRUE,(($L495*LIQUIDACION!$L$1047)*LIQUIDACION!$D$1045/IF(AND(LIQUIDACION!$D$1044&gt;LIQUIDACION!$B$1046,LIQUIDACION!$B$1046&gt;LIQUIDACION!$D$1043),366,365)),0)</f>
        <v>0</v>
      </c>
      <c r="AN495" s="618">
        <f>IF(AN$12=TRUE,(($M495*LIQUIDACION!$L$1047)*LIQUIDACION!$D$1045/IF(AND(LIQUIDACION!$D$1044&gt;LIQUIDACION!$B$1046,LIQUIDACION!$B$1046&gt;LIQUIDACION!$D$1043),366,365)),0)</f>
        <v>0</v>
      </c>
      <c r="AO495" s="618">
        <f>IF(AO$12=TRUE,(($N495*LIQUIDACION!$L$1047)*LIQUIDACION!$D$1045/IF(AND(LIQUIDACION!$D$1044&gt;LIQUIDACION!$B$1046,LIQUIDACION!$B$1046&gt;LIQUIDACION!$D$1043),366,365)),0)</f>
        <v>0</v>
      </c>
      <c r="AP495" s="618">
        <f>IF(AP$12=TRUE,(($O495*LIQUIDACION!$L$1047)*LIQUIDACION!$D$1045/IF(AND(LIQUIDACION!$D$1044&gt;LIQUIDACION!$B$1046,LIQUIDACION!$B$1046&gt;LIQUIDACION!$D$1043),366,365)),0)</f>
        <v>0</v>
      </c>
      <c r="AQ495" s="618">
        <f>IF(AQ$12=TRUE,(($P495*LIQUIDACION!$L$1047)*LIQUIDACION!$D$1045/IF(AND(LIQUIDACION!$D$1044&gt;LIQUIDACION!$B$1046,LIQUIDACION!$B$1046&gt;LIQUIDACION!$D$1043),366,365)),0)</f>
        <v>0</v>
      </c>
      <c r="AR495" s="618">
        <f>IF(AR$12=TRUE,(($Q495*LIQUIDACION!$L$1047)*LIQUIDACION!$D$1045/IF(AND(LIQUIDACION!$D$1044&gt;LIQUIDACION!$B$1046,LIQUIDACION!$B$1046&gt;LIQUIDACION!$D$1043),366,365)),0)</f>
        <v>0</v>
      </c>
      <c r="AS495" s="618">
        <f>IF(AS$12=TRUE,(($R495*LIQUIDACION!$L$1047)*LIQUIDACION!$D$1045/IF(AND(LIQUIDACION!$D$1044&gt;LIQUIDACION!$B$1046,LIQUIDACION!$B$1046&gt;LIQUIDACION!$D$1043),366,365)),0)</f>
        <v>0</v>
      </c>
      <c r="AT495" s="618">
        <f>IF(AT$12=TRUE,(($S495*LIQUIDACION!$L$1047)*LIQUIDACION!$D$1045/IF(AND(LIQUIDACION!$D$1044&gt;LIQUIDACION!$B$1046,LIQUIDACION!$B$1046&gt;LIQUIDACION!$D$1043),366,365)),0)</f>
        <v>0</v>
      </c>
      <c r="AU495" s="618">
        <f>IF(AU$12=TRUE,(($T495*LIQUIDACION!$L$1047)*LIQUIDACION!$D$1045/IF(AND(LIQUIDACION!$D$1044&gt;LIQUIDACION!$B$1046,LIQUIDACION!$B$1046&gt;LIQUIDACION!$D$1043),366,365)),0)</f>
        <v>0</v>
      </c>
      <c r="AV495" s="618">
        <f>IF(AV$12=TRUE,(($U495*LIQUIDACION!$L$1047)*LIQUIDACION!$D$1045/IF(AND(LIQUIDACION!$D$1044&gt;LIQUIDACION!$B$1046,LIQUIDACION!$B$1046&gt;LIQUIDACION!$D$1043),366,365)),0)</f>
        <v>0</v>
      </c>
      <c r="AW495" s="618">
        <f>IF(AW$12=TRUE,(($V495*LIQUIDACION!$L$1047)*LIQUIDACION!$D$1045/IF(AND(LIQUIDACION!$D$1044&gt;LIQUIDACION!$B$1046,LIQUIDACION!$B$1046&gt;LIQUIDACION!$D$1043),366,365)),0)</f>
        <v>0</v>
      </c>
      <c r="AX495" s="618">
        <f>IF(AX$12=TRUE,(($W495*LIQUIDACION!$L$1047)*LIQUIDACION!$D$1045/IF(AND(LIQUIDACION!$D$1044&gt;LIQUIDACION!$B$1046,LIQUIDACION!$B$1046&gt;LIQUIDACION!$D$1043),366,365)),0)</f>
        <v>0</v>
      </c>
    </row>
    <row r="496" spans="2:50" x14ac:dyDescent="0.25">
      <c r="B496" s="123">
        <v>484</v>
      </c>
      <c r="C496" s="125"/>
      <c r="D496" s="170"/>
      <c r="E496" s="170"/>
      <c r="F496" s="170"/>
      <c r="G496" s="170">
        <f t="shared" si="33"/>
        <v>0</v>
      </c>
      <c r="H496" s="170">
        <f t="shared" si="34"/>
        <v>0</v>
      </c>
      <c r="I496" s="170"/>
      <c r="J496" s="170"/>
      <c r="K496" s="170"/>
      <c r="L496" s="170"/>
      <c r="M496" s="170"/>
      <c r="N496" s="170"/>
      <c r="O496" s="170"/>
      <c r="P496" s="170"/>
      <c r="Q496" s="170"/>
      <c r="R496" s="170"/>
      <c r="S496" s="170"/>
      <c r="T496" s="170"/>
      <c r="U496" s="170"/>
      <c r="V496" s="170"/>
      <c r="W496" s="170"/>
      <c r="X496" s="170"/>
      <c r="Y496" s="170"/>
      <c r="Z496" s="170"/>
      <c r="AA496" s="170"/>
      <c r="AB496" s="415">
        <f t="shared" si="35"/>
        <v>0</v>
      </c>
      <c r="AC496" s="415">
        <f t="shared" si="36"/>
        <v>0</v>
      </c>
      <c r="AE496" s="618">
        <f>IF(AE$12=TRUE,(($D496*LIQUIDACION!$L$1046)*LIQUIDACION!$D$1045/IF(AND(LIQUIDACION!$D$1044&gt;LIQUIDACION!$B$1046,LIQUIDACION!$B$1046&gt;LIQUIDACION!$D$1043),366,365)),0)</f>
        <v>0</v>
      </c>
      <c r="AF496" s="618">
        <f>IF(AF$12=TRUE,(($E496*LIQUIDACION!$L$1046)*LIQUIDACION!$D$1045/IF(AND(LIQUIDACION!$D$1044&gt;LIQUIDACION!$B$1046,LIQUIDACION!$B$1046&gt;LIQUIDACION!$D$1043),366,365)),0)</f>
        <v>0</v>
      </c>
      <c r="AG496" s="618">
        <f>IF(AG$12=TRUE,(($F496*LIQUIDACION!$L$1046)*LIQUIDACION!$D$1045/IF(AND(LIQUIDACION!$D$1044&gt;LIQUIDACION!$B$1046,LIQUIDACION!$B$1046&gt;LIQUIDACION!$D$1043),366,365)),0)</f>
        <v>0</v>
      </c>
      <c r="AH496" s="618">
        <f>IF(AH$12=TRUE,(($G496*LIQUIDACION!$L$1046)*LIQUIDACION!$D$1045/IF(AND(LIQUIDACION!$D$1044&gt;LIQUIDACION!$B$1046,LIQUIDACION!$B$1046&gt;LIQUIDACION!$D$1043),366,365)),0)</f>
        <v>0</v>
      </c>
      <c r="AI496" s="618">
        <f>IF(AI$12=TRUE,(($H496*LIQUIDACION!$L$1047)*LIQUIDACION!$D$1045/IF(AND(LIQUIDACION!$D$1044&gt;LIQUIDACION!$B$1046,LIQUIDACION!$B$1046&gt;LIQUIDACION!$D$1043),366,365)),0)</f>
        <v>0</v>
      </c>
      <c r="AJ496" s="618">
        <f>IF(AJ$12=TRUE,(($I496*LIQUIDACION!$L$1047)*LIQUIDACION!$D$1045/IF(AND(LIQUIDACION!$D$1044&gt;LIQUIDACION!$B$1046,LIQUIDACION!$B$1046&gt;LIQUIDACION!$D$1043),366,365)),0)</f>
        <v>0</v>
      </c>
      <c r="AK496" s="618">
        <f>IF(AK$12=TRUE,(($J496*LIQUIDACION!$L$1047)*LIQUIDACION!$D$1045/IF(AND(LIQUIDACION!$D$1044&gt;LIQUIDACION!$B$1046,LIQUIDACION!$B$1046&gt;LIQUIDACION!$D$1043),366,365)),0)</f>
        <v>0</v>
      </c>
      <c r="AL496" s="618">
        <f>IF(AL$12=TRUE,(($K496*LIQUIDACION!$L$1047)*LIQUIDACION!$D$1045/IF(AND(LIQUIDACION!$D$1044&gt;LIQUIDACION!$B$1046,LIQUIDACION!$B$1046&gt;LIQUIDACION!$D$1043),366,365)),0)</f>
        <v>0</v>
      </c>
      <c r="AM496" s="618">
        <f>IF(AM$12=TRUE,(($L496*LIQUIDACION!$L$1047)*LIQUIDACION!$D$1045/IF(AND(LIQUIDACION!$D$1044&gt;LIQUIDACION!$B$1046,LIQUIDACION!$B$1046&gt;LIQUIDACION!$D$1043),366,365)),0)</f>
        <v>0</v>
      </c>
      <c r="AN496" s="618">
        <f>IF(AN$12=TRUE,(($M496*LIQUIDACION!$L$1047)*LIQUIDACION!$D$1045/IF(AND(LIQUIDACION!$D$1044&gt;LIQUIDACION!$B$1046,LIQUIDACION!$B$1046&gt;LIQUIDACION!$D$1043),366,365)),0)</f>
        <v>0</v>
      </c>
      <c r="AO496" s="618">
        <f>IF(AO$12=TRUE,(($N496*LIQUIDACION!$L$1047)*LIQUIDACION!$D$1045/IF(AND(LIQUIDACION!$D$1044&gt;LIQUIDACION!$B$1046,LIQUIDACION!$B$1046&gt;LIQUIDACION!$D$1043),366,365)),0)</f>
        <v>0</v>
      </c>
      <c r="AP496" s="618">
        <f>IF(AP$12=TRUE,(($O496*LIQUIDACION!$L$1047)*LIQUIDACION!$D$1045/IF(AND(LIQUIDACION!$D$1044&gt;LIQUIDACION!$B$1046,LIQUIDACION!$B$1046&gt;LIQUIDACION!$D$1043),366,365)),0)</f>
        <v>0</v>
      </c>
      <c r="AQ496" s="618">
        <f>IF(AQ$12=TRUE,(($P496*LIQUIDACION!$L$1047)*LIQUIDACION!$D$1045/IF(AND(LIQUIDACION!$D$1044&gt;LIQUIDACION!$B$1046,LIQUIDACION!$B$1046&gt;LIQUIDACION!$D$1043),366,365)),0)</f>
        <v>0</v>
      </c>
      <c r="AR496" s="618">
        <f>IF(AR$12=TRUE,(($Q496*LIQUIDACION!$L$1047)*LIQUIDACION!$D$1045/IF(AND(LIQUIDACION!$D$1044&gt;LIQUIDACION!$B$1046,LIQUIDACION!$B$1046&gt;LIQUIDACION!$D$1043),366,365)),0)</f>
        <v>0</v>
      </c>
      <c r="AS496" s="618">
        <f>IF(AS$12=TRUE,(($R496*LIQUIDACION!$L$1047)*LIQUIDACION!$D$1045/IF(AND(LIQUIDACION!$D$1044&gt;LIQUIDACION!$B$1046,LIQUIDACION!$B$1046&gt;LIQUIDACION!$D$1043),366,365)),0)</f>
        <v>0</v>
      </c>
      <c r="AT496" s="618">
        <f>IF(AT$12=TRUE,(($S496*LIQUIDACION!$L$1047)*LIQUIDACION!$D$1045/IF(AND(LIQUIDACION!$D$1044&gt;LIQUIDACION!$B$1046,LIQUIDACION!$B$1046&gt;LIQUIDACION!$D$1043),366,365)),0)</f>
        <v>0</v>
      </c>
      <c r="AU496" s="618">
        <f>IF(AU$12=TRUE,(($T496*LIQUIDACION!$L$1047)*LIQUIDACION!$D$1045/IF(AND(LIQUIDACION!$D$1044&gt;LIQUIDACION!$B$1046,LIQUIDACION!$B$1046&gt;LIQUIDACION!$D$1043),366,365)),0)</f>
        <v>0</v>
      </c>
      <c r="AV496" s="618">
        <f>IF(AV$12=TRUE,(($U496*LIQUIDACION!$L$1047)*LIQUIDACION!$D$1045/IF(AND(LIQUIDACION!$D$1044&gt;LIQUIDACION!$B$1046,LIQUIDACION!$B$1046&gt;LIQUIDACION!$D$1043),366,365)),0)</f>
        <v>0</v>
      </c>
      <c r="AW496" s="618">
        <f>IF(AW$12=TRUE,(($V496*LIQUIDACION!$L$1047)*LIQUIDACION!$D$1045/IF(AND(LIQUIDACION!$D$1044&gt;LIQUIDACION!$B$1046,LIQUIDACION!$B$1046&gt;LIQUIDACION!$D$1043),366,365)),0)</f>
        <v>0</v>
      </c>
      <c r="AX496" s="618">
        <f>IF(AX$12=TRUE,(($W496*LIQUIDACION!$L$1047)*LIQUIDACION!$D$1045/IF(AND(LIQUIDACION!$D$1044&gt;LIQUIDACION!$B$1046,LIQUIDACION!$B$1046&gt;LIQUIDACION!$D$1043),366,365)),0)</f>
        <v>0</v>
      </c>
    </row>
    <row r="497" spans="2:50" x14ac:dyDescent="0.25">
      <c r="B497" s="121">
        <v>485</v>
      </c>
      <c r="C497" s="125"/>
      <c r="D497" s="170"/>
      <c r="E497" s="170"/>
      <c r="F497" s="170"/>
      <c r="G497" s="170">
        <f t="shared" si="33"/>
        <v>0</v>
      </c>
      <c r="H497" s="170">
        <f t="shared" si="34"/>
        <v>0</v>
      </c>
      <c r="I497" s="170"/>
      <c r="J497" s="170"/>
      <c r="K497" s="170"/>
      <c r="L497" s="170"/>
      <c r="M497" s="170"/>
      <c r="N497" s="170"/>
      <c r="O497" s="170"/>
      <c r="P497" s="170"/>
      <c r="Q497" s="170"/>
      <c r="R497" s="170"/>
      <c r="S497" s="170"/>
      <c r="T497" s="170"/>
      <c r="U497" s="170"/>
      <c r="V497" s="170"/>
      <c r="W497" s="170"/>
      <c r="X497" s="170"/>
      <c r="Y497" s="170"/>
      <c r="Z497" s="170"/>
      <c r="AA497" s="170"/>
      <c r="AB497" s="415">
        <f t="shared" si="35"/>
        <v>0</v>
      </c>
      <c r="AC497" s="415">
        <f t="shared" si="36"/>
        <v>0</v>
      </c>
      <c r="AE497" s="618">
        <f>IF(AE$12=TRUE,(($D497*LIQUIDACION!$L$1046)*LIQUIDACION!$D$1045/IF(AND(LIQUIDACION!$D$1044&gt;LIQUIDACION!$B$1046,LIQUIDACION!$B$1046&gt;LIQUIDACION!$D$1043),366,365)),0)</f>
        <v>0</v>
      </c>
      <c r="AF497" s="618">
        <f>IF(AF$12=TRUE,(($E497*LIQUIDACION!$L$1046)*LIQUIDACION!$D$1045/IF(AND(LIQUIDACION!$D$1044&gt;LIQUIDACION!$B$1046,LIQUIDACION!$B$1046&gt;LIQUIDACION!$D$1043),366,365)),0)</f>
        <v>0</v>
      </c>
      <c r="AG497" s="618">
        <f>IF(AG$12=TRUE,(($F497*LIQUIDACION!$L$1046)*LIQUIDACION!$D$1045/IF(AND(LIQUIDACION!$D$1044&gt;LIQUIDACION!$B$1046,LIQUIDACION!$B$1046&gt;LIQUIDACION!$D$1043),366,365)),0)</f>
        <v>0</v>
      </c>
      <c r="AH497" s="618">
        <f>IF(AH$12=TRUE,(($G497*LIQUIDACION!$L$1046)*LIQUIDACION!$D$1045/IF(AND(LIQUIDACION!$D$1044&gt;LIQUIDACION!$B$1046,LIQUIDACION!$B$1046&gt;LIQUIDACION!$D$1043),366,365)),0)</f>
        <v>0</v>
      </c>
      <c r="AI497" s="618">
        <f>IF(AI$12=TRUE,(($H497*LIQUIDACION!$L$1047)*LIQUIDACION!$D$1045/IF(AND(LIQUIDACION!$D$1044&gt;LIQUIDACION!$B$1046,LIQUIDACION!$B$1046&gt;LIQUIDACION!$D$1043),366,365)),0)</f>
        <v>0</v>
      </c>
      <c r="AJ497" s="618">
        <f>IF(AJ$12=TRUE,(($I497*LIQUIDACION!$L$1047)*LIQUIDACION!$D$1045/IF(AND(LIQUIDACION!$D$1044&gt;LIQUIDACION!$B$1046,LIQUIDACION!$B$1046&gt;LIQUIDACION!$D$1043),366,365)),0)</f>
        <v>0</v>
      </c>
      <c r="AK497" s="618">
        <f>IF(AK$12=TRUE,(($J497*LIQUIDACION!$L$1047)*LIQUIDACION!$D$1045/IF(AND(LIQUIDACION!$D$1044&gt;LIQUIDACION!$B$1046,LIQUIDACION!$B$1046&gt;LIQUIDACION!$D$1043),366,365)),0)</f>
        <v>0</v>
      </c>
      <c r="AL497" s="618">
        <f>IF(AL$12=TRUE,(($K497*LIQUIDACION!$L$1047)*LIQUIDACION!$D$1045/IF(AND(LIQUIDACION!$D$1044&gt;LIQUIDACION!$B$1046,LIQUIDACION!$B$1046&gt;LIQUIDACION!$D$1043),366,365)),0)</f>
        <v>0</v>
      </c>
      <c r="AM497" s="618">
        <f>IF(AM$12=TRUE,(($L497*LIQUIDACION!$L$1047)*LIQUIDACION!$D$1045/IF(AND(LIQUIDACION!$D$1044&gt;LIQUIDACION!$B$1046,LIQUIDACION!$B$1046&gt;LIQUIDACION!$D$1043),366,365)),0)</f>
        <v>0</v>
      </c>
      <c r="AN497" s="618">
        <f>IF(AN$12=TRUE,(($M497*LIQUIDACION!$L$1047)*LIQUIDACION!$D$1045/IF(AND(LIQUIDACION!$D$1044&gt;LIQUIDACION!$B$1046,LIQUIDACION!$B$1046&gt;LIQUIDACION!$D$1043),366,365)),0)</f>
        <v>0</v>
      </c>
      <c r="AO497" s="618">
        <f>IF(AO$12=TRUE,(($N497*LIQUIDACION!$L$1047)*LIQUIDACION!$D$1045/IF(AND(LIQUIDACION!$D$1044&gt;LIQUIDACION!$B$1046,LIQUIDACION!$B$1046&gt;LIQUIDACION!$D$1043),366,365)),0)</f>
        <v>0</v>
      </c>
      <c r="AP497" s="618">
        <f>IF(AP$12=TRUE,(($O497*LIQUIDACION!$L$1047)*LIQUIDACION!$D$1045/IF(AND(LIQUIDACION!$D$1044&gt;LIQUIDACION!$B$1046,LIQUIDACION!$B$1046&gt;LIQUIDACION!$D$1043),366,365)),0)</f>
        <v>0</v>
      </c>
      <c r="AQ497" s="618">
        <f>IF(AQ$12=TRUE,(($P497*LIQUIDACION!$L$1047)*LIQUIDACION!$D$1045/IF(AND(LIQUIDACION!$D$1044&gt;LIQUIDACION!$B$1046,LIQUIDACION!$B$1046&gt;LIQUIDACION!$D$1043),366,365)),0)</f>
        <v>0</v>
      </c>
      <c r="AR497" s="618">
        <f>IF(AR$12=TRUE,(($Q497*LIQUIDACION!$L$1047)*LIQUIDACION!$D$1045/IF(AND(LIQUIDACION!$D$1044&gt;LIQUIDACION!$B$1046,LIQUIDACION!$B$1046&gt;LIQUIDACION!$D$1043),366,365)),0)</f>
        <v>0</v>
      </c>
      <c r="AS497" s="618">
        <f>IF(AS$12=TRUE,(($R497*LIQUIDACION!$L$1047)*LIQUIDACION!$D$1045/IF(AND(LIQUIDACION!$D$1044&gt;LIQUIDACION!$B$1046,LIQUIDACION!$B$1046&gt;LIQUIDACION!$D$1043),366,365)),0)</f>
        <v>0</v>
      </c>
      <c r="AT497" s="618">
        <f>IF(AT$12=TRUE,(($S497*LIQUIDACION!$L$1047)*LIQUIDACION!$D$1045/IF(AND(LIQUIDACION!$D$1044&gt;LIQUIDACION!$B$1046,LIQUIDACION!$B$1046&gt;LIQUIDACION!$D$1043),366,365)),0)</f>
        <v>0</v>
      </c>
      <c r="AU497" s="618">
        <f>IF(AU$12=TRUE,(($T497*LIQUIDACION!$L$1047)*LIQUIDACION!$D$1045/IF(AND(LIQUIDACION!$D$1044&gt;LIQUIDACION!$B$1046,LIQUIDACION!$B$1046&gt;LIQUIDACION!$D$1043),366,365)),0)</f>
        <v>0</v>
      </c>
      <c r="AV497" s="618">
        <f>IF(AV$12=TRUE,(($U497*LIQUIDACION!$L$1047)*LIQUIDACION!$D$1045/IF(AND(LIQUIDACION!$D$1044&gt;LIQUIDACION!$B$1046,LIQUIDACION!$B$1046&gt;LIQUIDACION!$D$1043),366,365)),0)</f>
        <v>0</v>
      </c>
      <c r="AW497" s="618">
        <f>IF(AW$12=TRUE,(($V497*LIQUIDACION!$L$1047)*LIQUIDACION!$D$1045/IF(AND(LIQUIDACION!$D$1044&gt;LIQUIDACION!$B$1046,LIQUIDACION!$B$1046&gt;LIQUIDACION!$D$1043),366,365)),0)</f>
        <v>0</v>
      </c>
      <c r="AX497" s="618">
        <f>IF(AX$12=TRUE,(($W497*LIQUIDACION!$L$1047)*LIQUIDACION!$D$1045/IF(AND(LIQUIDACION!$D$1044&gt;LIQUIDACION!$B$1046,LIQUIDACION!$B$1046&gt;LIQUIDACION!$D$1043),366,365)),0)</f>
        <v>0</v>
      </c>
    </row>
    <row r="498" spans="2:50" x14ac:dyDescent="0.25">
      <c r="B498" s="123">
        <v>486</v>
      </c>
      <c r="C498" s="125"/>
      <c r="D498" s="170"/>
      <c r="E498" s="170"/>
      <c r="F498" s="170"/>
      <c r="G498" s="170">
        <f t="shared" si="33"/>
        <v>0</v>
      </c>
      <c r="H498" s="170">
        <f t="shared" si="34"/>
        <v>0</v>
      </c>
      <c r="I498" s="170"/>
      <c r="J498" s="170"/>
      <c r="K498" s="170"/>
      <c r="L498" s="170"/>
      <c r="M498" s="170"/>
      <c r="N498" s="170"/>
      <c r="O498" s="170"/>
      <c r="P498" s="170"/>
      <c r="Q498" s="170"/>
      <c r="R498" s="170"/>
      <c r="S498" s="170"/>
      <c r="T498" s="170"/>
      <c r="U498" s="170"/>
      <c r="V498" s="170"/>
      <c r="W498" s="170"/>
      <c r="X498" s="170"/>
      <c r="Y498" s="170"/>
      <c r="Z498" s="170"/>
      <c r="AA498" s="170"/>
      <c r="AB498" s="415">
        <f t="shared" si="35"/>
        <v>0</v>
      </c>
      <c r="AC498" s="415">
        <f t="shared" si="36"/>
        <v>0</v>
      </c>
      <c r="AE498" s="618">
        <f>IF(AE$12=TRUE,(($D498*LIQUIDACION!$L$1046)*LIQUIDACION!$D$1045/IF(AND(LIQUIDACION!$D$1044&gt;LIQUIDACION!$B$1046,LIQUIDACION!$B$1046&gt;LIQUIDACION!$D$1043),366,365)),0)</f>
        <v>0</v>
      </c>
      <c r="AF498" s="618">
        <f>IF(AF$12=TRUE,(($E498*LIQUIDACION!$L$1046)*LIQUIDACION!$D$1045/IF(AND(LIQUIDACION!$D$1044&gt;LIQUIDACION!$B$1046,LIQUIDACION!$B$1046&gt;LIQUIDACION!$D$1043),366,365)),0)</f>
        <v>0</v>
      </c>
      <c r="AG498" s="618">
        <f>IF(AG$12=TRUE,(($F498*LIQUIDACION!$L$1046)*LIQUIDACION!$D$1045/IF(AND(LIQUIDACION!$D$1044&gt;LIQUIDACION!$B$1046,LIQUIDACION!$B$1046&gt;LIQUIDACION!$D$1043),366,365)),0)</f>
        <v>0</v>
      </c>
      <c r="AH498" s="618">
        <f>IF(AH$12=TRUE,(($G498*LIQUIDACION!$L$1046)*LIQUIDACION!$D$1045/IF(AND(LIQUIDACION!$D$1044&gt;LIQUIDACION!$B$1046,LIQUIDACION!$B$1046&gt;LIQUIDACION!$D$1043),366,365)),0)</f>
        <v>0</v>
      </c>
      <c r="AI498" s="618">
        <f>IF(AI$12=TRUE,(($H498*LIQUIDACION!$L$1047)*LIQUIDACION!$D$1045/IF(AND(LIQUIDACION!$D$1044&gt;LIQUIDACION!$B$1046,LIQUIDACION!$B$1046&gt;LIQUIDACION!$D$1043),366,365)),0)</f>
        <v>0</v>
      </c>
      <c r="AJ498" s="618">
        <f>IF(AJ$12=TRUE,(($I498*LIQUIDACION!$L$1047)*LIQUIDACION!$D$1045/IF(AND(LIQUIDACION!$D$1044&gt;LIQUIDACION!$B$1046,LIQUIDACION!$B$1046&gt;LIQUIDACION!$D$1043),366,365)),0)</f>
        <v>0</v>
      </c>
      <c r="AK498" s="618">
        <f>IF(AK$12=TRUE,(($J498*LIQUIDACION!$L$1047)*LIQUIDACION!$D$1045/IF(AND(LIQUIDACION!$D$1044&gt;LIQUIDACION!$B$1046,LIQUIDACION!$B$1046&gt;LIQUIDACION!$D$1043),366,365)),0)</f>
        <v>0</v>
      </c>
      <c r="AL498" s="618">
        <f>IF(AL$12=TRUE,(($K498*LIQUIDACION!$L$1047)*LIQUIDACION!$D$1045/IF(AND(LIQUIDACION!$D$1044&gt;LIQUIDACION!$B$1046,LIQUIDACION!$B$1046&gt;LIQUIDACION!$D$1043),366,365)),0)</f>
        <v>0</v>
      </c>
      <c r="AM498" s="618">
        <f>IF(AM$12=TRUE,(($L498*LIQUIDACION!$L$1047)*LIQUIDACION!$D$1045/IF(AND(LIQUIDACION!$D$1044&gt;LIQUIDACION!$B$1046,LIQUIDACION!$B$1046&gt;LIQUIDACION!$D$1043),366,365)),0)</f>
        <v>0</v>
      </c>
      <c r="AN498" s="618">
        <f>IF(AN$12=TRUE,(($M498*LIQUIDACION!$L$1047)*LIQUIDACION!$D$1045/IF(AND(LIQUIDACION!$D$1044&gt;LIQUIDACION!$B$1046,LIQUIDACION!$B$1046&gt;LIQUIDACION!$D$1043),366,365)),0)</f>
        <v>0</v>
      </c>
      <c r="AO498" s="618">
        <f>IF(AO$12=TRUE,(($N498*LIQUIDACION!$L$1047)*LIQUIDACION!$D$1045/IF(AND(LIQUIDACION!$D$1044&gt;LIQUIDACION!$B$1046,LIQUIDACION!$B$1046&gt;LIQUIDACION!$D$1043),366,365)),0)</f>
        <v>0</v>
      </c>
      <c r="AP498" s="618">
        <f>IF(AP$12=TRUE,(($O498*LIQUIDACION!$L$1047)*LIQUIDACION!$D$1045/IF(AND(LIQUIDACION!$D$1044&gt;LIQUIDACION!$B$1046,LIQUIDACION!$B$1046&gt;LIQUIDACION!$D$1043),366,365)),0)</f>
        <v>0</v>
      </c>
      <c r="AQ498" s="618">
        <f>IF(AQ$12=TRUE,(($P498*LIQUIDACION!$L$1047)*LIQUIDACION!$D$1045/IF(AND(LIQUIDACION!$D$1044&gt;LIQUIDACION!$B$1046,LIQUIDACION!$B$1046&gt;LIQUIDACION!$D$1043),366,365)),0)</f>
        <v>0</v>
      </c>
      <c r="AR498" s="618">
        <f>IF(AR$12=TRUE,(($Q498*LIQUIDACION!$L$1047)*LIQUIDACION!$D$1045/IF(AND(LIQUIDACION!$D$1044&gt;LIQUIDACION!$B$1046,LIQUIDACION!$B$1046&gt;LIQUIDACION!$D$1043),366,365)),0)</f>
        <v>0</v>
      </c>
      <c r="AS498" s="618">
        <f>IF(AS$12=TRUE,(($R498*LIQUIDACION!$L$1047)*LIQUIDACION!$D$1045/IF(AND(LIQUIDACION!$D$1044&gt;LIQUIDACION!$B$1046,LIQUIDACION!$B$1046&gt;LIQUIDACION!$D$1043),366,365)),0)</f>
        <v>0</v>
      </c>
      <c r="AT498" s="618">
        <f>IF(AT$12=TRUE,(($S498*LIQUIDACION!$L$1047)*LIQUIDACION!$D$1045/IF(AND(LIQUIDACION!$D$1044&gt;LIQUIDACION!$B$1046,LIQUIDACION!$B$1046&gt;LIQUIDACION!$D$1043),366,365)),0)</f>
        <v>0</v>
      </c>
      <c r="AU498" s="618">
        <f>IF(AU$12=TRUE,(($T498*LIQUIDACION!$L$1047)*LIQUIDACION!$D$1045/IF(AND(LIQUIDACION!$D$1044&gt;LIQUIDACION!$B$1046,LIQUIDACION!$B$1046&gt;LIQUIDACION!$D$1043),366,365)),0)</f>
        <v>0</v>
      </c>
      <c r="AV498" s="618">
        <f>IF(AV$12=TRUE,(($U498*LIQUIDACION!$L$1047)*LIQUIDACION!$D$1045/IF(AND(LIQUIDACION!$D$1044&gt;LIQUIDACION!$B$1046,LIQUIDACION!$B$1046&gt;LIQUIDACION!$D$1043),366,365)),0)</f>
        <v>0</v>
      </c>
      <c r="AW498" s="618">
        <f>IF(AW$12=TRUE,(($V498*LIQUIDACION!$L$1047)*LIQUIDACION!$D$1045/IF(AND(LIQUIDACION!$D$1044&gt;LIQUIDACION!$B$1046,LIQUIDACION!$B$1046&gt;LIQUIDACION!$D$1043),366,365)),0)</f>
        <v>0</v>
      </c>
      <c r="AX498" s="618">
        <f>IF(AX$12=TRUE,(($W498*LIQUIDACION!$L$1047)*LIQUIDACION!$D$1045/IF(AND(LIQUIDACION!$D$1044&gt;LIQUIDACION!$B$1046,LIQUIDACION!$B$1046&gt;LIQUIDACION!$D$1043),366,365)),0)</f>
        <v>0</v>
      </c>
    </row>
    <row r="499" spans="2:50" x14ac:dyDescent="0.25">
      <c r="B499" s="121">
        <v>487</v>
      </c>
      <c r="C499" s="125"/>
      <c r="D499" s="170"/>
      <c r="E499" s="170"/>
      <c r="F499" s="170"/>
      <c r="G499" s="170">
        <f t="shared" si="33"/>
        <v>0</v>
      </c>
      <c r="H499" s="170">
        <f t="shared" si="34"/>
        <v>0</v>
      </c>
      <c r="I499" s="170"/>
      <c r="J499" s="170"/>
      <c r="K499" s="170"/>
      <c r="L499" s="170"/>
      <c r="M499" s="170"/>
      <c r="N499" s="170"/>
      <c r="O499" s="170"/>
      <c r="P499" s="170"/>
      <c r="Q499" s="170"/>
      <c r="R499" s="170"/>
      <c r="S499" s="170"/>
      <c r="T499" s="170"/>
      <c r="U499" s="170"/>
      <c r="V499" s="170"/>
      <c r="W499" s="170"/>
      <c r="X499" s="170"/>
      <c r="Y499" s="170"/>
      <c r="Z499" s="170"/>
      <c r="AA499" s="170"/>
      <c r="AB499" s="415">
        <f t="shared" si="35"/>
        <v>0</v>
      </c>
      <c r="AC499" s="415">
        <f t="shared" si="36"/>
        <v>0</v>
      </c>
      <c r="AE499" s="618">
        <f>IF(AE$12=TRUE,(($D499*LIQUIDACION!$L$1046)*LIQUIDACION!$D$1045/IF(AND(LIQUIDACION!$D$1044&gt;LIQUIDACION!$B$1046,LIQUIDACION!$B$1046&gt;LIQUIDACION!$D$1043),366,365)),0)</f>
        <v>0</v>
      </c>
      <c r="AF499" s="618">
        <f>IF(AF$12=TRUE,(($E499*LIQUIDACION!$L$1046)*LIQUIDACION!$D$1045/IF(AND(LIQUIDACION!$D$1044&gt;LIQUIDACION!$B$1046,LIQUIDACION!$B$1046&gt;LIQUIDACION!$D$1043),366,365)),0)</f>
        <v>0</v>
      </c>
      <c r="AG499" s="618">
        <f>IF(AG$12=TRUE,(($F499*LIQUIDACION!$L$1046)*LIQUIDACION!$D$1045/IF(AND(LIQUIDACION!$D$1044&gt;LIQUIDACION!$B$1046,LIQUIDACION!$B$1046&gt;LIQUIDACION!$D$1043),366,365)),0)</f>
        <v>0</v>
      </c>
      <c r="AH499" s="618">
        <f>IF(AH$12=TRUE,(($G499*LIQUIDACION!$L$1046)*LIQUIDACION!$D$1045/IF(AND(LIQUIDACION!$D$1044&gt;LIQUIDACION!$B$1046,LIQUIDACION!$B$1046&gt;LIQUIDACION!$D$1043),366,365)),0)</f>
        <v>0</v>
      </c>
      <c r="AI499" s="618">
        <f>IF(AI$12=TRUE,(($H499*LIQUIDACION!$L$1047)*LIQUIDACION!$D$1045/IF(AND(LIQUIDACION!$D$1044&gt;LIQUIDACION!$B$1046,LIQUIDACION!$B$1046&gt;LIQUIDACION!$D$1043),366,365)),0)</f>
        <v>0</v>
      </c>
      <c r="AJ499" s="618">
        <f>IF(AJ$12=TRUE,(($I499*LIQUIDACION!$L$1047)*LIQUIDACION!$D$1045/IF(AND(LIQUIDACION!$D$1044&gt;LIQUIDACION!$B$1046,LIQUIDACION!$B$1046&gt;LIQUIDACION!$D$1043),366,365)),0)</f>
        <v>0</v>
      </c>
      <c r="AK499" s="618">
        <f>IF(AK$12=TRUE,(($J499*LIQUIDACION!$L$1047)*LIQUIDACION!$D$1045/IF(AND(LIQUIDACION!$D$1044&gt;LIQUIDACION!$B$1046,LIQUIDACION!$B$1046&gt;LIQUIDACION!$D$1043),366,365)),0)</f>
        <v>0</v>
      </c>
      <c r="AL499" s="618">
        <f>IF(AL$12=TRUE,(($K499*LIQUIDACION!$L$1047)*LIQUIDACION!$D$1045/IF(AND(LIQUIDACION!$D$1044&gt;LIQUIDACION!$B$1046,LIQUIDACION!$B$1046&gt;LIQUIDACION!$D$1043),366,365)),0)</f>
        <v>0</v>
      </c>
      <c r="AM499" s="618">
        <f>IF(AM$12=TRUE,(($L499*LIQUIDACION!$L$1047)*LIQUIDACION!$D$1045/IF(AND(LIQUIDACION!$D$1044&gt;LIQUIDACION!$B$1046,LIQUIDACION!$B$1046&gt;LIQUIDACION!$D$1043),366,365)),0)</f>
        <v>0</v>
      </c>
      <c r="AN499" s="618">
        <f>IF(AN$12=TRUE,(($M499*LIQUIDACION!$L$1047)*LIQUIDACION!$D$1045/IF(AND(LIQUIDACION!$D$1044&gt;LIQUIDACION!$B$1046,LIQUIDACION!$B$1046&gt;LIQUIDACION!$D$1043),366,365)),0)</f>
        <v>0</v>
      </c>
      <c r="AO499" s="618">
        <f>IF(AO$12=TRUE,(($N499*LIQUIDACION!$L$1047)*LIQUIDACION!$D$1045/IF(AND(LIQUIDACION!$D$1044&gt;LIQUIDACION!$B$1046,LIQUIDACION!$B$1046&gt;LIQUIDACION!$D$1043),366,365)),0)</f>
        <v>0</v>
      </c>
      <c r="AP499" s="618">
        <f>IF(AP$12=TRUE,(($O499*LIQUIDACION!$L$1047)*LIQUIDACION!$D$1045/IF(AND(LIQUIDACION!$D$1044&gt;LIQUIDACION!$B$1046,LIQUIDACION!$B$1046&gt;LIQUIDACION!$D$1043),366,365)),0)</f>
        <v>0</v>
      </c>
      <c r="AQ499" s="618">
        <f>IF(AQ$12=TRUE,(($P499*LIQUIDACION!$L$1047)*LIQUIDACION!$D$1045/IF(AND(LIQUIDACION!$D$1044&gt;LIQUIDACION!$B$1046,LIQUIDACION!$B$1046&gt;LIQUIDACION!$D$1043),366,365)),0)</f>
        <v>0</v>
      </c>
      <c r="AR499" s="618">
        <f>IF(AR$12=TRUE,(($Q499*LIQUIDACION!$L$1047)*LIQUIDACION!$D$1045/IF(AND(LIQUIDACION!$D$1044&gt;LIQUIDACION!$B$1046,LIQUIDACION!$B$1046&gt;LIQUIDACION!$D$1043),366,365)),0)</f>
        <v>0</v>
      </c>
      <c r="AS499" s="618">
        <f>IF(AS$12=TRUE,(($R499*LIQUIDACION!$L$1047)*LIQUIDACION!$D$1045/IF(AND(LIQUIDACION!$D$1044&gt;LIQUIDACION!$B$1046,LIQUIDACION!$B$1046&gt;LIQUIDACION!$D$1043),366,365)),0)</f>
        <v>0</v>
      </c>
      <c r="AT499" s="618">
        <f>IF(AT$12=TRUE,(($S499*LIQUIDACION!$L$1047)*LIQUIDACION!$D$1045/IF(AND(LIQUIDACION!$D$1044&gt;LIQUIDACION!$B$1046,LIQUIDACION!$B$1046&gt;LIQUIDACION!$D$1043),366,365)),0)</f>
        <v>0</v>
      </c>
      <c r="AU499" s="618">
        <f>IF(AU$12=TRUE,(($T499*LIQUIDACION!$L$1047)*LIQUIDACION!$D$1045/IF(AND(LIQUIDACION!$D$1044&gt;LIQUIDACION!$B$1046,LIQUIDACION!$B$1046&gt;LIQUIDACION!$D$1043),366,365)),0)</f>
        <v>0</v>
      </c>
      <c r="AV499" s="618">
        <f>IF(AV$12=TRUE,(($U499*LIQUIDACION!$L$1047)*LIQUIDACION!$D$1045/IF(AND(LIQUIDACION!$D$1044&gt;LIQUIDACION!$B$1046,LIQUIDACION!$B$1046&gt;LIQUIDACION!$D$1043),366,365)),0)</f>
        <v>0</v>
      </c>
      <c r="AW499" s="618">
        <f>IF(AW$12=TRUE,(($V499*LIQUIDACION!$L$1047)*LIQUIDACION!$D$1045/IF(AND(LIQUIDACION!$D$1044&gt;LIQUIDACION!$B$1046,LIQUIDACION!$B$1046&gt;LIQUIDACION!$D$1043),366,365)),0)</f>
        <v>0</v>
      </c>
      <c r="AX499" s="618">
        <f>IF(AX$12=TRUE,(($W499*LIQUIDACION!$L$1047)*LIQUIDACION!$D$1045/IF(AND(LIQUIDACION!$D$1044&gt;LIQUIDACION!$B$1046,LIQUIDACION!$B$1046&gt;LIQUIDACION!$D$1043),366,365)),0)</f>
        <v>0</v>
      </c>
    </row>
    <row r="500" spans="2:50" x14ac:dyDescent="0.25">
      <c r="B500" s="123">
        <v>488</v>
      </c>
      <c r="C500" s="125"/>
      <c r="D500" s="170"/>
      <c r="E500" s="170"/>
      <c r="F500" s="170"/>
      <c r="G500" s="170">
        <f t="shared" si="33"/>
        <v>0</v>
      </c>
      <c r="H500" s="170">
        <f t="shared" si="34"/>
        <v>0</v>
      </c>
      <c r="I500" s="170"/>
      <c r="J500" s="170"/>
      <c r="K500" s="170"/>
      <c r="L500" s="170"/>
      <c r="M500" s="170"/>
      <c r="N500" s="170"/>
      <c r="O500" s="170"/>
      <c r="P500" s="170"/>
      <c r="Q500" s="170"/>
      <c r="R500" s="170"/>
      <c r="S500" s="170"/>
      <c r="T500" s="170"/>
      <c r="U500" s="170"/>
      <c r="V500" s="170"/>
      <c r="W500" s="170"/>
      <c r="X500" s="170"/>
      <c r="Y500" s="170"/>
      <c r="Z500" s="170"/>
      <c r="AA500" s="170"/>
      <c r="AB500" s="415">
        <f t="shared" si="35"/>
        <v>0</v>
      </c>
      <c r="AC500" s="415">
        <f t="shared" si="36"/>
        <v>0</v>
      </c>
      <c r="AE500" s="618">
        <f>IF(AE$12=TRUE,(($D500*LIQUIDACION!$L$1046)*LIQUIDACION!$D$1045/IF(AND(LIQUIDACION!$D$1044&gt;LIQUIDACION!$B$1046,LIQUIDACION!$B$1046&gt;LIQUIDACION!$D$1043),366,365)),0)</f>
        <v>0</v>
      </c>
      <c r="AF500" s="618">
        <f>IF(AF$12=TRUE,(($E500*LIQUIDACION!$L$1046)*LIQUIDACION!$D$1045/IF(AND(LIQUIDACION!$D$1044&gt;LIQUIDACION!$B$1046,LIQUIDACION!$B$1046&gt;LIQUIDACION!$D$1043),366,365)),0)</f>
        <v>0</v>
      </c>
      <c r="AG500" s="618">
        <f>IF(AG$12=TRUE,(($F500*LIQUIDACION!$L$1046)*LIQUIDACION!$D$1045/IF(AND(LIQUIDACION!$D$1044&gt;LIQUIDACION!$B$1046,LIQUIDACION!$B$1046&gt;LIQUIDACION!$D$1043),366,365)),0)</f>
        <v>0</v>
      </c>
      <c r="AH500" s="618">
        <f>IF(AH$12=TRUE,(($G500*LIQUIDACION!$L$1046)*LIQUIDACION!$D$1045/IF(AND(LIQUIDACION!$D$1044&gt;LIQUIDACION!$B$1046,LIQUIDACION!$B$1046&gt;LIQUIDACION!$D$1043),366,365)),0)</f>
        <v>0</v>
      </c>
      <c r="AI500" s="618">
        <f>IF(AI$12=TRUE,(($H500*LIQUIDACION!$L$1047)*LIQUIDACION!$D$1045/IF(AND(LIQUIDACION!$D$1044&gt;LIQUIDACION!$B$1046,LIQUIDACION!$B$1046&gt;LIQUIDACION!$D$1043),366,365)),0)</f>
        <v>0</v>
      </c>
      <c r="AJ500" s="618">
        <f>IF(AJ$12=TRUE,(($I500*LIQUIDACION!$L$1047)*LIQUIDACION!$D$1045/IF(AND(LIQUIDACION!$D$1044&gt;LIQUIDACION!$B$1046,LIQUIDACION!$B$1046&gt;LIQUIDACION!$D$1043),366,365)),0)</f>
        <v>0</v>
      </c>
      <c r="AK500" s="618">
        <f>IF(AK$12=TRUE,(($J500*LIQUIDACION!$L$1047)*LIQUIDACION!$D$1045/IF(AND(LIQUIDACION!$D$1044&gt;LIQUIDACION!$B$1046,LIQUIDACION!$B$1046&gt;LIQUIDACION!$D$1043),366,365)),0)</f>
        <v>0</v>
      </c>
      <c r="AL500" s="618">
        <f>IF(AL$12=TRUE,(($K500*LIQUIDACION!$L$1047)*LIQUIDACION!$D$1045/IF(AND(LIQUIDACION!$D$1044&gt;LIQUIDACION!$B$1046,LIQUIDACION!$B$1046&gt;LIQUIDACION!$D$1043),366,365)),0)</f>
        <v>0</v>
      </c>
      <c r="AM500" s="618">
        <f>IF(AM$12=TRUE,(($L500*LIQUIDACION!$L$1047)*LIQUIDACION!$D$1045/IF(AND(LIQUIDACION!$D$1044&gt;LIQUIDACION!$B$1046,LIQUIDACION!$B$1046&gt;LIQUIDACION!$D$1043),366,365)),0)</f>
        <v>0</v>
      </c>
      <c r="AN500" s="618">
        <f>IF(AN$12=TRUE,(($M500*LIQUIDACION!$L$1047)*LIQUIDACION!$D$1045/IF(AND(LIQUIDACION!$D$1044&gt;LIQUIDACION!$B$1046,LIQUIDACION!$B$1046&gt;LIQUIDACION!$D$1043),366,365)),0)</f>
        <v>0</v>
      </c>
      <c r="AO500" s="618">
        <f>IF(AO$12=TRUE,(($N500*LIQUIDACION!$L$1047)*LIQUIDACION!$D$1045/IF(AND(LIQUIDACION!$D$1044&gt;LIQUIDACION!$B$1046,LIQUIDACION!$B$1046&gt;LIQUIDACION!$D$1043),366,365)),0)</f>
        <v>0</v>
      </c>
      <c r="AP500" s="618">
        <f>IF(AP$12=TRUE,(($O500*LIQUIDACION!$L$1047)*LIQUIDACION!$D$1045/IF(AND(LIQUIDACION!$D$1044&gt;LIQUIDACION!$B$1046,LIQUIDACION!$B$1046&gt;LIQUIDACION!$D$1043),366,365)),0)</f>
        <v>0</v>
      </c>
      <c r="AQ500" s="618">
        <f>IF(AQ$12=TRUE,(($P500*LIQUIDACION!$L$1047)*LIQUIDACION!$D$1045/IF(AND(LIQUIDACION!$D$1044&gt;LIQUIDACION!$B$1046,LIQUIDACION!$B$1046&gt;LIQUIDACION!$D$1043),366,365)),0)</f>
        <v>0</v>
      </c>
      <c r="AR500" s="618">
        <f>IF(AR$12=TRUE,(($Q500*LIQUIDACION!$L$1047)*LIQUIDACION!$D$1045/IF(AND(LIQUIDACION!$D$1044&gt;LIQUIDACION!$B$1046,LIQUIDACION!$B$1046&gt;LIQUIDACION!$D$1043),366,365)),0)</f>
        <v>0</v>
      </c>
      <c r="AS500" s="618">
        <f>IF(AS$12=TRUE,(($R500*LIQUIDACION!$L$1047)*LIQUIDACION!$D$1045/IF(AND(LIQUIDACION!$D$1044&gt;LIQUIDACION!$B$1046,LIQUIDACION!$B$1046&gt;LIQUIDACION!$D$1043),366,365)),0)</f>
        <v>0</v>
      </c>
      <c r="AT500" s="618">
        <f>IF(AT$12=TRUE,(($S500*LIQUIDACION!$L$1047)*LIQUIDACION!$D$1045/IF(AND(LIQUIDACION!$D$1044&gt;LIQUIDACION!$B$1046,LIQUIDACION!$B$1046&gt;LIQUIDACION!$D$1043),366,365)),0)</f>
        <v>0</v>
      </c>
      <c r="AU500" s="618">
        <f>IF(AU$12=TRUE,(($T500*LIQUIDACION!$L$1047)*LIQUIDACION!$D$1045/IF(AND(LIQUIDACION!$D$1044&gt;LIQUIDACION!$B$1046,LIQUIDACION!$B$1046&gt;LIQUIDACION!$D$1043),366,365)),0)</f>
        <v>0</v>
      </c>
      <c r="AV500" s="618">
        <f>IF(AV$12=TRUE,(($U500*LIQUIDACION!$L$1047)*LIQUIDACION!$D$1045/IF(AND(LIQUIDACION!$D$1044&gt;LIQUIDACION!$B$1046,LIQUIDACION!$B$1046&gt;LIQUIDACION!$D$1043),366,365)),0)</f>
        <v>0</v>
      </c>
      <c r="AW500" s="618">
        <f>IF(AW$12=TRUE,(($V500*LIQUIDACION!$L$1047)*LIQUIDACION!$D$1045/IF(AND(LIQUIDACION!$D$1044&gt;LIQUIDACION!$B$1046,LIQUIDACION!$B$1046&gt;LIQUIDACION!$D$1043),366,365)),0)</f>
        <v>0</v>
      </c>
      <c r="AX500" s="618">
        <f>IF(AX$12=TRUE,(($W500*LIQUIDACION!$L$1047)*LIQUIDACION!$D$1045/IF(AND(LIQUIDACION!$D$1044&gt;LIQUIDACION!$B$1046,LIQUIDACION!$B$1046&gt;LIQUIDACION!$D$1043),366,365)),0)</f>
        <v>0</v>
      </c>
    </row>
    <row r="501" spans="2:50" x14ac:dyDescent="0.25">
      <c r="B501" s="121">
        <v>489</v>
      </c>
      <c r="C501" s="125"/>
      <c r="D501" s="170"/>
      <c r="E501" s="170"/>
      <c r="F501" s="170"/>
      <c r="G501" s="170">
        <f t="shared" si="33"/>
        <v>0</v>
      </c>
      <c r="H501" s="170">
        <f t="shared" si="34"/>
        <v>0</v>
      </c>
      <c r="I501" s="170"/>
      <c r="J501" s="170"/>
      <c r="K501" s="170"/>
      <c r="L501" s="170"/>
      <c r="M501" s="170"/>
      <c r="N501" s="170"/>
      <c r="O501" s="170"/>
      <c r="P501" s="170"/>
      <c r="Q501" s="170"/>
      <c r="R501" s="170"/>
      <c r="S501" s="170"/>
      <c r="T501" s="170"/>
      <c r="U501" s="170"/>
      <c r="V501" s="170"/>
      <c r="W501" s="170"/>
      <c r="X501" s="170"/>
      <c r="Y501" s="170"/>
      <c r="Z501" s="170"/>
      <c r="AA501" s="170"/>
      <c r="AB501" s="415">
        <f t="shared" si="35"/>
        <v>0</v>
      </c>
      <c r="AC501" s="415">
        <f t="shared" si="36"/>
        <v>0</v>
      </c>
      <c r="AE501" s="618">
        <f>IF(AE$12=TRUE,(($D501*LIQUIDACION!$L$1046)*LIQUIDACION!$D$1045/IF(AND(LIQUIDACION!$D$1044&gt;LIQUIDACION!$B$1046,LIQUIDACION!$B$1046&gt;LIQUIDACION!$D$1043),366,365)),0)</f>
        <v>0</v>
      </c>
      <c r="AF501" s="618">
        <f>IF(AF$12=TRUE,(($E501*LIQUIDACION!$L$1046)*LIQUIDACION!$D$1045/IF(AND(LIQUIDACION!$D$1044&gt;LIQUIDACION!$B$1046,LIQUIDACION!$B$1046&gt;LIQUIDACION!$D$1043),366,365)),0)</f>
        <v>0</v>
      </c>
      <c r="AG501" s="618">
        <f>IF(AG$12=TRUE,(($F501*LIQUIDACION!$L$1046)*LIQUIDACION!$D$1045/IF(AND(LIQUIDACION!$D$1044&gt;LIQUIDACION!$B$1046,LIQUIDACION!$B$1046&gt;LIQUIDACION!$D$1043),366,365)),0)</f>
        <v>0</v>
      </c>
      <c r="AH501" s="618">
        <f>IF(AH$12=TRUE,(($G501*LIQUIDACION!$L$1046)*LIQUIDACION!$D$1045/IF(AND(LIQUIDACION!$D$1044&gt;LIQUIDACION!$B$1046,LIQUIDACION!$B$1046&gt;LIQUIDACION!$D$1043),366,365)),0)</f>
        <v>0</v>
      </c>
      <c r="AI501" s="618">
        <f>IF(AI$12=TRUE,(($H501*LIQUIDACION!$L$1047)*LIQUIDACION!$D$1045/IF(AND(LIQUIDACION!$D$1044&gt;LIQUIDACION!$B$1046,LIQUIDACION!$B$1046&gt;LIQUIDACION!$D$1043),366,365)),0)</f>
        <v>0</v>
      </c>
      <c r="AJ501" s="618">
        <f>IF(AJ$12=TRUE,(($I501*LIQUIDACION!$L$1047)*LIQUIDACION!$D$1045/IF(AND(LIQUIDACION!$D$1044&gt;LIQUIDACION!$B$1046,LIQUIDACION!$B$1046&gt;LIQUIDACION!$D$1043),366,365)),0)</f>
        <v>0</v>
      </c>
      <c r="AK501" s="618">
        <f>IF(AK$12=TRUE,(($J501*LIQUIDACION!$L$1047)*LIQUIDACION!$D$1045/IF(AND(LIQUIDACION!$D$1044&gt;LIQUIDACION!$B$1046,LIQUIDACION!$B$1046&gt;LIQUIDACION!$D$1043),366,365)),0)</f>
        <v>0</v>
      </c>
      <c r="AL501" s="618">
        <f>IF(AL$12=TRUE,(($K501*LIQUIDACION!$L$1047)*LIQUIDACION!$D$1045/IF(AND(LIQUIDACION!$D$1044&gt;LIQUIDACION!$B$1046,LIQUIDACION!$B$1046&gt;LIQUIDACION!$D$1043),366,365)),0)</f>
        <v>0</v>
      </c>
      <c r="AM501" s="618">
        <f>IF(AM$12=TRUE,(($L501*LIQUIDACION!$L$1047)*LIQUIDACION!$D$1045/IF(AND(LIQUIDACION!$D$1044&gt;LIQUIDACION!$B$1046,LIQUIDACION!$B$1046&gt;LIQUIDACION!$D$1043),366,365)),0)</f>
        <v>0</v>
      </c>
      <c r="AN501" s="618">
        <f>IF(AN$12=TRUE,(($M501*LIQUIDACION!$L$1047)*LIQUIDACION!$D$1045/IF(AND(LIQUIDACION!$D$1044&gt;LIQUIDACION!$B$1046,LIQUIDACION!$B$1046&gt;LIQUIDACION!$D$1043),366,365)),0)</f>
        <v>0</v>
      </c>
      <c r="AO501" s="618">
        <f>IF(AO$12=TRUE,(($N501*LIQUIDACION!$L$1047)*LIQUIDACION!$D$1045/IF(AND(LIQUIDACION!$D$1044&gt;LIQUIDACION!$B$1046,LIQUIDACION!$B$1046&gt;LIQUIDACION!$D$1043),366,365)),0)</f>
        <v>0</v>
      </c>
      <c r="AP501" s="618">
        <f>IF(AP$12=TRUE,(($O501*LIQUIDACION!$L$1047)*LIQUIDACION!$D$1045/IF(AND(LIQUIDACION!$D$1044&gt;LIQUIDACION!$B$1046,LIQUIDACION!$B$1046&gt;LIQUIDACION!$D$1043),366,365)),0)</f>
        <v>0</v>
      </c>
      <c r="AQ501" s="618">
        <f>IF(AQ$12=TRUE,(($P501*LIQUIDACION!$L$1047)*LIQUIDACION!$D$1045/IF(AND(LIQUIDACION!$D$1044&gt;LIQUIDACION!$B$1046,LIQUIDACION!$B$1046&gt;LIQUIDACION!$D$1043),366,365)),0)</f>
        <v>0</v>
      </c>
      <c r="AR501" s="618">
        <f>IF(AR$12=TRUE,(($Q501*LIQUIDACION!$L$1047)*LIQUIDACION!$D$1045/IF(AND(LIQUIDACION!$D$1044&gt;LIQUIDACION!$B$1046,LIQUIDACION!$B$1046&gt;LIQUIDACION!$D$1043),366,365)),0)</f>
        <v>0</v>
      </c>
      <c r="AS501" s="618">
        <f>IF(AS$12=TRUE,(($R501*LIQUIDACION!$L$1047)*LIQUIDACION!$D$1045/IF(AND(LIQUIDACION!$D$1044&gt;LIQUIDACION!$B$1046,LIQUIDACION!$B$1046&gt;LIQUIDACION!$D$1043),366,365)),0)</f>
        <v>0</v>
      </c>
      <c r="AT501" s="618">
        <f>IF(AT$12=TRUE,(($S501*LIQUIDACION!$L$1047)*LIQUIDACION!$D$1045/IF(AND(LIQUIDACION!$D$1044&gt;LIQUIDACION!$B$1046,LIQUIDACION!$B$1046&gt;LIQUIDACION!$D$1043),366,365)),0)</f>
        <v>0</v>
      </c>
      <c r="AU501" s="618">
        <f>IF(AU$12=TRUE,(($T501*LIQUIDACION!$L$1047)*LIQUIDACION!$D$1045/IF(AND(LIQUIDACION!$D$1044&gt;LIQUIDACION!$B$1046,LIQUIDACION!$B$1046&gt;LIQUIDACION!$D$1043),366,365)),0)</f>
        <v>0</v>
      </c>
      <c r="AV501" s="618">
        <f>IF(AV$12=TRUE,(($U501*LIQUIDACION!$L$1047)*LIQUIDACION!$D$1045/IF(AND(LIQUIDACION!$D$1044&gt;LIQUIDACION!$B$1046,LIQUIDACION!$B$1046&gt;LIQUIDACION!$D$1043),366,365)),0)</f>
        <v>0</v>
      </c>
      <c r="AW501" s="618">
        <f>IF(AW$12=TRUE,(($V501*LIQUIDACION!$L$1047)*LIQUIDACION!$D$1045/IF(AND(LIQUIDACION!$D$1044&gt;LIQUIDACION!$B$1046,LIQUIDACION!$B$1046&gt;LIQUIDACION!$D$1043),366,365)),0)</f>
        <v>0</v>
      </c>
      <c r="AX501" s="618">
        <f>IF(AX$12=TRUE,(($W501*LIQUIDACION!$L$1047)*LIQUIDACION!$D$1045/IF(AND(LIQUIDACION!$D$1044&gt;LIQUIDACION!$B$1046,LIQUIDACION!$B$1046&gt;LIQUIDACION!$D$1043),366,365)),0)</f>
        <v>0</v>
      </c>
    </row>
    <row r="502" spans="2:50" x14ac:dyDescent="0.25">
      <c r="B502" s="123">
        <v>490</v>
      </c>
      <c r="C502" s="125"/>
      <c r="D502" s="170"/>
      <c r="E502" s="170"/>
      <c r="F502" s="170"/>
      <c r="G502" s="170">
        <f t="shared" si="33"/>
        <v>0</v>
      </c>
      <c r="H502" s="170">
        <f t="shared" si="34"/>
        <v>0</v>
      </c>
      <c r="I502" s="170"/>
      <c r="J502" s="170"/>
      <c r="K502" s="170"/>
      <c r="L502" s="170"/>
      <c r="M502" s="170"/>
      <c r="N502" s="170"/>
      <c r="O502" s="170"/>
      <c r="P502" s="170"/>
      <c r="Q502" s="170"/>
      <c r="R502" s="170"/>
      <c r="S502" s="170"/>
      <c r="T502" s="170"/>
      <c r="U502" s="170"/>
      <c r="V502" s="170"/>
      <c r="W502" s="170"/>
      <c r="X502" s="170"/>
      <c r="Y502" s="170"/>
      <c r="Z502" s="170"/>
      <c r="AA502" s="170"/>
      <c r="AB502" s="415">
        <f t="shared" si="35"/>
        <v>0</v>
      </c>
      <c r="AC502" s="415">
        <f t="shared" si="36"/>
        <v>0</v>
      </c>
      <c r="AE502" s="618">
        <f>IF(AE$12=TRUE,(($D502*LIQUIDACION!$L$1046)*LIQUIDACION!$D$1045/IF(AND(LIQUIDACION!$D$1044&gt;LIQUIDACION!$B$1046,LIQUIDACION!$B$1046&gt;LIQUIDACION!$D$1043),366,365)),0)</f>
        <v>0</v>
      </c>
      <c r="AF502" s="618">
        <f>IF(AF$12=TRUE,(($E502*LIQUIDACION!$L$1046)*LIQUIDACION!$D$1045/IF(AND(LIQUIDACION!$D$1044&gt;LIQUIDACION!$B$1046,LIQUIDACION!$B$1046&gt;LIQUIDACION!$D$1043),366,365)),0)</f>
        <v>0</v>
      </c>
      <c r="AG502" s="618">
        <f>IF(AG$12=TRUE,(($F502*LIQUIDACION!$L$1046)*LIQUIDACION!$D$1045/IF(AND(LIQUIDACION!$D$1044&gt;LIQUIDACION!$B$1046,LIQUIDACION!$B$1046&gt;LIQUIDACION!$D$1043),366,365)),0)</f>
        <v>0</v>
      </c>
      <c r="AH502" s="618">
        <f>IF(AH$12=TRUE,(($G502*LIQUIDACION!$L$1046)*LIQUIDACION!$D$1045/IF(AND(LIQUIDACION!$D$1044&gt;LIQUIDACION!$B$1046,LIQUIDACION!$B$1046&gt;LIQUIDACION!$D$1043),366,365)),0)</f>
        <v>0</v>
      </c>
      <c r="AI502" s="618">
        <f>IF(AI$12=TRUE,(($H502*LIQUIDACION!$L$1047)*LIQUIDACION!$D$1045/IF(AND(LIQUIDACION!$D$1044&gt;LIQUIDACION!$B$1046,LIQUIDACION!$B$1046&gt;LIQUIDACION!$D$1043),366,365)),0)</f>
        <v>0</v>
      </c>
      <c r="AJ502" s="618">
        <f>IF(AJ$12=TRUE,(($I502*LIQUIDACION!$L$1047)*LIQUIDACION!$D$1045/IF(AND(LIQUIDACION!$D$1044&gt;LIQUIDACION!$B$1046,LIQUIDACION!$B$1046&gt;LIQUIDACION!$D$1043),366,365)),0)</f>
        <v>0</v>
      </c>
      <c r="AK502" s="618">
        <f>IF(AK$12=TRUE,(($J502*LIQUIDACION!$L$1047)*LIQUIDACION!$D$1045/IF(AND(LIQUIDACION!$D$1044&gt;LIQUIDACION!$B$1046,LIQUIDACION!$B$1046&gt;LIQUIDACION!$D$1043),366,365)),0)</f>
        <v>0</v>
      </c>
      <c r="AL502" s="618">
        <f>IF(AL$12=TRUE,(($K502*LIQUIDACION!$L$1047)*LIQUIDACION!$D$1045/IF(AND(LIQUIDACION!$D$1044&gt;LIQUIDACION!$B$1046,LIQUIDACION!$B$1046&gt;LIQUIDACION!$D$1043),366,365)),0)</f>
        <v>0</v>
      </c>
      <c r="AM502" s="618">
        <f>IF(AM$12=TRUE,(($L502*LIQUIDACION!$L$1047)*LIQUIDACION!$D$1045/IF(AND(LIQUIDACION!$D$1044&gt;LIQUIDACION!$B$1046,LIQUIDACION!$B$1046&gt;LIQUIDACION!$D$1043),366,365)),0)</f>
        <v>0</v>
      </c>
      <c r="AN502" s="618">
        <f>IF(AN$12=TRUE,(($M502*LIQUIDACION!$L$1047)*LIQUIDACION!$D$1045/IF(AND(LIQUIDACION!$D$1044&gt;LIQUIDACION!$B$1046,LIQUIDACION!$B$1046&gt;LIQUIDACION!$D$1043),366,365)),0)</f>
        <v>0</v>
      </c>
      <c r="AO502" s="618">
        <f>IF(AO$12=TRUE,(($N502*LIQUIDACION!$L$1047)*LIQUIDACION!$D$1045/IF(AND(LIQUIDACION!$D$1044&gt;LIQUIDACION!$B$1046,LIQUIDACION!$B$1046&gt;LIQUIDACION!$D$1043),366,365)),0)</f>
        <v>0</v>
      </c>
      <c r="AP502" s="618">
        <f>IF(AP$12=TRUE,(($O502*LIQUIDACION!$L$1047)*LIQUIDACION!$D$1045/IF(AND(LIQUIDACION!$D$1044&gt;LIQUIDACION!$B$1046,LIQUIDACION!$B$1046&gt;LIQUIDACION!$D$1043),366,365)),0)</f>
        <v>0</v>
      </c>
      <c r="AQ502" s="618">
        <f>IF(AQ$12=TRUE,(($P502*LIQUIDACION!$L$1047)*LIQUIDACION!$D$1045/IF(AND(LIQUIDACION!$D$1044&gt;LIQUIDACION!$B$1046,LIQUIDACION!$B$1046&gt;LIQUIDACION!$D$1043),366,365)),0)</f>
        <v>0</v>
      </c>
      <c r="AR502" s="618">
        <f>IF(AR$12=TRUE,(($Q502*LIQUIDACION!$L$1047)*LIQUIDACION!$D$1045/IF(AND(LIQUIDACION!$D$1044&gt;LIQUIDACION!$B$1046,LIQUIDACION!$B$1046&gt;LIQUIDACION!$D$1043),366,365)),0)</f>
        <v>0</v>
      </c>
      <c r="AS502" s="618">
        <f>IF(AS$12=TRUE,(($R502*LIQUIDACION!$L$1047)*LIQUIDACION!$D$1045/IF(AND(LIQUIDACION!$D$1044&gt;LIQUIDACION!$B$1046,LIQUIDACION!$B$1046&gt;LIQUIDACION!$D$1043),366,365)),0)</f>
        <v>0</v>
      </c>
      <c r="AT502" s="618">
        <f>IF(AT$12=TRUE,(($S502*LIQUIDACION!$L$1047)*LIQUIDACION!$D$1045/IF(AND(LIQUIDACION!$D$1044&gt;LIQUIDACION!$B$1046,LIQUIDACION!$B$1046&gt;LIQUIDACION!$D$1043),366,365)),0)</f>
        <v>0</v>
      </c>
      <c r="AU502" s="618">
        <f>IF(AU$12=TRUE,(($T502*LIQUIDACION!$L$1047)*LIQUIDACION!$D$1045/IF(AND(LIQUIDACION!$D$1044&gt;LIQUIDACION!$B$1046,LIQUIDACION!$B$1046&gt;LIQUIDACION!$D$1043),366,365)),0)</f>
        <v>0</v>
      </c>
      <c r="AV502" s="618">
        <f>IF(AV$12=TRUE,(($U502*LIQUIDACION!$L$1047)*LIQUIDACION!$D$1045/IF(AND(LIQUIDACION!$D$1044&gt;LIQUIDACION!$B$1046,LIQUIDACION!$B$1046&gt;LIQUIDACION!$D$1043),366,365)),0)</f>
        <v>0</v>
      </c>
      <c r="AW502" s="618">
        <f>IF(AW$12=TRUE,(($V502*LIQUIDACION!$L$1047)*LIQUIDACION!$D$1045/IF(AND(LIQUIDACION!$D$1044&gt;LIQUIDACION!$B$1046,LIQUIDACION!$B$1046&gt;LIQUIDACION!$D$1043),366,365)),0)</f>
        <v>0</v>
      </c>
      <c r="AX502" s="618">
        <f>IF(AX$12=TRUE,(($W502*LIQUIDACION!$L$1047)*LIQUIDACION!$D$1045/IF(AND(LIQUIDACION!$D$1044&gt;LIQUIDACION!$B$1046,LIQUIDACION!$B$1046&gt;LIQUIDACION!$D$1043),366,365)),0)</f>
        <v>0</v>
      </c>
    </row>
    <row r="503" spans="2:50" x14ac:dyDescent="0.25">
      <c r="B503" s="121">
        <v>491</v>
      </c>
      <c r="C503" s="125"/>
      <c r="D503" s="170"/>
      <c r="E503" s="170"/>
      <c r="F503" s="170"/>
      <c r="G503" s="170">
        <f t="shared" si="33"/>
        <v>0</v>
      </c>
      <c r="H503" s="170">
        <f t="shared" si="34"/>
        <v>0</v>
      </c>
      <c r="I503" s="170"/>
      <c r="J503" s="170"/>
      <c r="K503" s="170"/>
      <c r="L503" s="170"/>
      <c r="M503" s="170"/>
      <c r="N503" s="170"/>
      <c r="O503" s="170"/>
      <c r="P503" s="170"/>
      <c r="Q503" s="170"/>
      <c r="R503" s="170"/>
      <c r="S503" s="170"/>
      <c r="T503" s="170"/>
      <c r="U503" s="170"/>
      <c r="V503" s="170"/>
      <c r="W503" s="170"/>
      <c r="X503" s="170"/>
      <c r="Y503" s="170"/>
      <c r="Z503" s="170"/>
      <c r="AA503" s="170"/>
      <c r="AB503" s="415">
        <f t="shared" si="35"/>
        <v>0</v>
      </c>
      <c r="AC503" s="415">
        <f t="shared" si="36"/>
        <v>0</v>
      </c>
      <c r="AE503" s="618">
        <f>IF(AE$12=TRUE,(($D503*LIQUIDACION!$L$1046)*LIQUIDACION!$D$1045/IF(AND(LIQUIDACION!$D$1044&gt;LIQUIDACION!$B$1046,LIQUIDACION!$B$1046&gt;LIQUIDACION!$D$1043),366,365)),0)</f>
        <v>0</v>
      </c>
      <c r="AF503" s="618">
        <f>IF(AF$12=TRUE,(($E503*LIQUIDACION!$L$1046)*LIQUIDACION!$D$1045/IF(AND(LIQUIDACION!$D$1044&gt;LIQUIDACION!$B$1046,LIQUIDACION!$B$1046&gt;LIQUIDACION!$D$1043),366,365)),0)</f>
        <v>0</v>
      </c>
      <c r="AG503" s="618">
        <f>IF(AG$12=TRUE,(($F503*LIQUIDACION!$L$1046)*LIQUIDACION!$D$1045/IF(AND(LIQUIDACION!$D$1044&gt;LIQUIDACION!$B$1046,LIQUIDACION!$B$1046&gt;LIQUIDACION!$D$1043),366,365)),0)</f>
        <v>0</v>
      </c>
      <c r="AH503" s="618">
        <f>IF(AH$12=TRUE,(($G503*LIQUIDACION!$L$1046)*LIQUIDACION!$D$1045/IF(AND(LIQUIDACION!$D$1044&gt;LIQUIDACION!$B$1046,LIQUIDACION!$B$1046&gt;LIQUIDACION!$D$1043),366,365)),0)</f>
        <v>0</v>
      </c>
      <c r="AI503" s="618">
        <f>IF(AI$12=TRUE,(($H503*LIQUIDACION!$L$1047)*LIQUIDACION!$D$1045/IF(AND(LIQUIDACION!$D$1044&gt;LIQUIDACION!$B$1046,LIQUIDACION!$B$1046&gt;LIQUIDACION!$D$1043),366,365)),0)</f>
        <v>0</v>
      </c>
      <c r="AJ503" s="618">
        <f>IF(AJ$12=TRUE,(($I503*LIQUIDACION!$L$1047)*LIQUIDACION!$D$1045/IF(AND(LIQUIDACION!$D$1044&gt;LIQUIDACION!$B$1046,LIQUIDACION!$B$1046&gt;LIQUIDACION!$D$1043),366,365)),0)</f>
        <v>0</v>
      </c>
      <c r="AK503" s="618">
        <f>IF(AK$12=TRUE,(($J503*LIQUIDACION!$L$1047)*LIQUIDACION!$D$1045/IF(AND(LIQUIDACION!$D$1044&gt;LIQUIDACION!$B$1046,LIQUIDACION!$B$1046&gt;LIQUIDACION!$D$1043),366,365)),0)</f>
        <v>0</v>
      </c>
      <c r="AL503" s="618">
        <f>IF(AL$12=TRUE,(($K503*LIQUIDACION!$L$1047)*LIQUIDACION!$D$1045/IF(AND(LIQUIDACION!$D$1044&gt;LIQUIDACION!$B$1046,LIQUIDACION!$B$1046&gt;LIQUIDACION!$D$1043),366,365)),0)</f>
        <v>0</v>
      </c>
      <c r="AM503" s="618">
        <f>IF(AM$12=TRUE,(($L503*LIQUIDACION!$L$1047)*LIQUIDACION!$D$1045/IF(AND(LIQUIDACION!$D$1044&gt;LIQUIDACION!$B$1046,LIQUIDACION!$B$1046&gt;LIQUIDACION!$D$1043),366,365)),0)</f>
        <v>0</v>
      </c>
      <c r="AN503" s="618">
        <f>IF(AN$12=TRUE,(($M503*LIQUIDACION!$L$1047)*LIQUIDACION!$D$1045/IF(AND(LIQUIDACION!$D$1044&gt;LIQUIDACION!$B$1046,LIQUIDACION!$B$1046&gt;LIQUIDACION!$D$1043),366,365)),0)</f>
        <v>0</v>
      </c>
      <c r="AO503" s="618">
        <f>IF(AO$12=TRUE,(($N503*LIQUIDACION!$L$1047)*LIQUIDACION!$D$1045/IF(AND(LIQUIDACION!$D$1044&gt;LIQUIDACION!$B$1046,LIQUIDACION!$B$1046&gt;LIQUIDACION!$D$1043),366,365)),0)</f>
        <v>0</v>
      </c>
      <c r="AP503" s="618">
        <f>IF(AP$12=TRUE,(($O503*LIQUIDACION!$L$1047)*LIQUIDACION!$D$1045/IF(AND(LIQUIDACION!$D$1044&gt;LIQUIDACION!$B$1046,LIQUIDACION!$B$1046&gt;LIQUIDACION!$D$1043),366,365)),0)</f>
        <v>0</v>
      </c>
      <c r="AQ503" s="618">
        <f>IF(AQ$12=TRUE,(($P503*LIQUIDACION!$L$1047)*LIQUIDACION!$D$1045/IF(AND(LIQUIDACION!$D$1044&gt;LIQUIDACION!$B$1046,LIQUIDACION!$B$1046&gt;LIQUIDACION!$D$1043),366,365)),0)</f>
        <v>0</v>
      </c>
      <c r="AR503" s="618">
        <f>IF(AR$12=TRUE,(($Q503*LIQUIDACION!$L$1047)*LIQUIDACION!$D$1045/IF(AND(LIQUIDACION!$D$1044&gt;LIQUIDACION!$B$1046,LIQUIDACION!$B$1046&gt;LIQUIDACION!$D$1043),366,365)),0)</f>
        <v>0</v>
      </c>
      <c r="AS503" s="618">
        <f>IF(AS$12=TRUE,(($R503*LIQUIDACION!$L$1047)*LIQUIDACION!$D$1045/IF(AND(LIQUIDACION!$D$1044&gt;LIQUIDACION!$B$1046,LIQUIDACION!$B$1046&gt;LIQUIDACION!$D$1043),366,365)),0)</f>
        <v>0</v>
      </c>
      <c r="AT503" s="618">
        <f>IF(AT$12=TRUE,(($S503*LIQUIDACION!$L$1047)*LIQUIDACION!$D$1045/IF(AND(LIQUIDACION!$D$1044&gt;LIQUIDACION!$B$1046,LIQUIDACION!$B$1046&gt;LIQUIDACION!$D$1043),366,365)),0)</f>
        <v>0</v>
      </c>
      <c r="AU503" s="618">
        <f>IF(AU$12=TRUE,(($T503*LIQUIDACION!$L$1047)*LIQUIDACION!$D$1045/IF(AND(LIQUIDACION!$D$1044&gt;LIQUIDACION!$B$1046,LIQUIDACION!$B$1046&gt;LIQUIDACION!$D$1043),366,365)),0)</f>
        <v>0</v>
      </c>
      <c r="AV503" s="618">
        <f>IF(AV$12=TRUE,(($U503*LIQUIDACION!$L$1047)*LIQUIDACION!$D$1045/IF(AND(LIQUIDACION!$D$1044&gt;LIQUIDACION!$B$1046,LIQUIDACION!$B$1046&gt;LIQUIDACION!$D$1043),366,365)),0)</f>
        <v>0</v>
      </c>
      <c r="AW503" s="618">
        <f>IF(AW$12=TRUE,(($V503*LIQUIDACION!$L$1047)*LIQUIDACION!$D$1045/IF(AND(LIQUIDACION!$D$1044&gt;LIQUIDACION!$B$1046,LIQUIDACION!$B$1046&gt;LIQUIDACION!$D$1043),366,365)),0)</f>
        <v>0</v>
      </c>
      <c r="AX503" s="618">
        <f>IF(AX$12=TRUE,(($W503*LIQUIDACION!$L$1047)*LIQUIDACION!$D$1045/IF(AND(LIQUIDACION!$D$1044&gt;LIQUIDACION!$B$1046,LIQUIDACION!$B$1046&gt;LIQUIDACION!$D$1043),366,365)),0)</f>
        <v>0</v>
      </c>
    </row>
    <row r="504" spans="2:50" x14ac:dyDescent="0.25">
      <c r="B504" s="123">
        <v>492</v>
      </c>
      <c r="C504" s="125"/>
      <c r="D504" s="170"/>
      <c r="E504" s="170"/>
      <c r="F504" s="170"/>
      <c r="G504" s="170">
        <f t="shared" si="33"/>
        <v>0</v>
      </c>
      <c r="H504" s="170">
        <f t="shared" si="34"/>
        <v>0</v>
      </c>
      <c r="I504" s="170"/>
      <c r="J504" s="170"/>
      <c r="K504" s="170"/>
      <c r="L504" s="170"/>
      <c r="M504" s="170"/>
      <c r="N504" s="170"/>
      <c r="O504" s="170"/>
      <c r="P504" s="170"/>
      <c r="Q504" s="170"/>
      <c r="R504" s="170"/>
      <c r="S504" s="170"/>
      <c r="T504" s="170"/>
      <c r="U504" s="170"/>
      <c r="V504" s="170"/>
      <c r="W504" s="170"/>
      <c r="X504" s="170"/>
      <c r="Y504" s="170"/>
      <c r="Z504" s="170"/>
      <c r="AA504" s="170"/>
      <c r="AB504" s="415">
        <f t="shared" si="35"/>
        <v>0</v>
      </c>
      <c r="AC504" s="415">
        <f t="shared" si="36"/>
        <v>0</v>
      </c>
      <c r="AE504" s="618">
        <f>IF(AE$12=TRUE,(($D504*LIQUIDACION!$L$1046)*LIQUIDACION!$D$1045/IF(AND(LIQUIDACION!$D$1044&gt;LIQUIDACION!$B$1046,LIQUIDACION!$B$1046&gt;LIQUIDACION!$D$1043),366,365)),0)</f>
        <v>0</v>
      </c>
      <c r="AF504" s="618">
        <f>IF(AF$12=TRUE,(($E504*LIQUIDACION!$L$1046)*LIQUIDACION!$D$1045/IF(AND(LIQUIDACION!$D$1044&gt;LIQUIDACION!$B$1046,LIQUIDACION!$B$1046&gt;LIQUIDACION!$D$1043),366,365)),0)</f>
        <v>0</v>
      </c>
      <c r="AG504" s="618">
        <f>IF(AG$12=TRUE,(($F504*LIQUIDACION!$L$1046)*LIQUIDACION!$D$1045/IF(AND(LIQUIDACION!$D$1044&gt;LIQUIDACION!$B$1046,LIQUIDACION!$B$1046&gt;LIQUIDACION!$D$1043),366,365)),0)</f>
        <v>0</v>
      </c>
      <c r="AH504" s="618">
        <f>IF(AH$12=TRUE,(($G504*LIQUIDACION!$L$1046)*LIQUIDACION!$D$1045/IF(AND(LIQUIDACION!$D$1044&gt;LIQUIDACION!$B$1046,LIQUIDACION!$B$1046&gt;LIQUIDACION!$D$1043),366,365)),0)</f>
        <v>0</v>
      </c>
      <c r="AI504" s="618">
        <f>IF(AI$12=TRUE,(($H504*LIQUIDACION!$L$1047)*LIQUIDACION!$D$1045/IF(AND(LIQUIDACION!$D$1044&gt;LIQUIDACION!$B$1046,LIQUIDACION!$B$1046&gt;LIQUIDACION!$D$1043),366,365)),0)</f>
        <v>0</v>
      </c>
      <c r="AJ504" s="618">
        <f>IF(AJ$12=TRUE,(($I504*LIQUIDACION!$L$1047)*LIQUIDACION!$D$1045/IF(AND(LIQUIDACION!$D$1044&gt;LIQUIDACION!$B$1046,LIQUIDACION!$B$1046&gt;LIQUIDACION!$D$1043),366,365)),0)</f>
        <v>0</v>
      </c>
      <c r="AK504" s="618">
        <f>IF(AK$12=TRUE,(($J504*LIQUIDACION!$L$1047)*LIQUIDACION!$D$1045/IF(AND(LIQUIDACION!$D$1044&gt;LIQUIDACION!$B$1046,LIQUIDACION!$B$1046&gt;LIQUIDACION!$D$1043),366,365)),0)</f>
        <v>0</v>
      </c>
      <c r="AL504" s="618">
        <f>IF(AL$12=TRUE,(($K504*LIQUIDACION!$L$1047)*LIQUIDACION!$D$1045/IF(AND(LIQUIDACION!$D$1044&gt;LIQUIDACION!$B$1046,LIQUIDACION!$B$1046&gt;LIQUIDACION!$D$1043),366,365)),0)</f>
        <v>0</v>
      </c>
      <c r="AM504" s="618">
        <f>IF(AM$12=TRUE,(($L504*LIQUIDACION!$L$1047)*LIQUIDACION!$D$1045/IF(AND(LIQUIDACION!$D$1044&gt;LIQUIDACION!$B$1046,LIQUIDACION!$B$1046&gt;LIQUIDACION!$D$1043),366,365)),0)</f>
        <v>0</v>
      </c>
      <c r="AN504" s="618">
        <f>IF(AN$12=TRUE,(($M504*LIQUIDACION!$L$1047)*LIQUIDACION!$D$1045/IF(AND(LIQUIDACION!$D$1044&gt;LIQUIDACION!$B$1046,LIQUIDACION!$B$1046&gt;LIQUIDACION!$D$1043),366,365)),0)</f>
        <v>0</v>
      </c>
      <c r="AO504" s="618">
        <f>IF(AO$12=TRUE,(($N504*LIQUIDACION!$L$1047)*LIQUIDACION!$D$1045/IF(AND(LIQUIDACION!$D$1044&gt;LIQUIDACION!$B$1046,LIQUIDACION!$B$1046&gt;LIQUIDACION!$D$1043),366,365)),0)</f>
        <v>0</v>
      </c>
      <c r="AP504" s="618">
        <f>IF(AP$12=TRUE,(($O504*LIQUIDACION!$L$1047)*LIQUIDACION!$D$1045/IF(AND(LIQUIDACION!$D$1044&gt;LIQUIDACION!$B$1046,LIQUIDACION!$B$1046&gt;LIQUIDACION!$D$1043),366,365)),0)</f>
        <v>0</v>
      </c>
      <c r="AQ504" s="618">
        <f>IF(AQ$12=TRUE,(($P504*LIQUIDACION!$L$1047)*LIQUIDACION!$D$1045/IF(AND(LIQUIDACION!$D$1044&gt;LIQUIDACION!$B$1046,LIQUIDACION!$B$1046&gt;LIQUIDACION!$D$1043),366,365)),0)</f>
        <v>0</v>
      </c>
      <c r="AR504" s="618">
        <f>IF(AR$12=TRUE,(($Q504*LIQUIDACION!$L$1047)*LIQUIDACION!$D$1045/IF(AND(LIQUIDACION!$D$1044&gt;LIQUIDACION!$B$1046,LIQUIDACION!$B$1046&gt;LIQUIDACION!$D$1043),366,365)),0)</f>
        <v>0</v>
      </c>
      <c r="AS504" s="618">
        <f>IF(AS$12=TRUE,(($R504*LIQUIDACION!$L$1047)*LIQUIDACION!$D$1045/IF(AND(LIQUIDACION!$D$1044&gt;LIQUIDACION!$B$1046,LIQUIDACION!$B$1046&gt;LIQUIDACION!$D$1043),366,365)),0)</f>
        <v>0</v>
      </c>
      <c r="AT504" s="618">
        <f>IF(AT$12=TRUE,(($S504*LIQUIDACION!$L$1047)*LIQUIDACION!$D$1045/IF(AND(LIQUIDACION!$D$1044&gt;LIQUIDACION!$B$1046,LIQUIDACION!$B$1046&gt;LIQUIDACION!$D$1043),366,365)),0)</f>
        <v>0</v>
      </c>
      <c r="AU504" s="618">
        <f>IF(AU$12=TRUE,(($T504*LIQUIDACION!$L$1047)*LIQUIDACION!$D$1045/IF(AND(LIQUIDACION!$D$1044&gt;LIQUIDACION!$B$1046,LIQUIDACION!$B$1046&gt;LIQUIDACION!$D$1043),366,365)),0)</f>
        <v>0</v>
      </c>
      <c r="AV504" s="618">
        <f>IF(AV$12=TRUE,(($U504*LIQUIDACION!$L$1047)*LIQUIDACION!$D$1045/IF(AND(LIQUIDACION!$D$1044&gt;LIQUIDACION!$B$1046,LIQUIDACION!$B$1046&gt;LIQUIDACION!$D$1043),366,365)),0)</f>
        <v>0</v>
      </c>
      <c r="AW504" s="618">
        <f>IF(AW$12=TRUE,(($V504*LIQUIDACION!$L$1047)*LIQUIDACION!$D$1045/IF(AND(LIQUIDACION!$D$1044&gt;LIQUIDACION!$B$1046,LIQUIDACION!$B$1046&gt;LIQUIDACION!$D$1043),366,365)),0)</f>
        <v>0</v>
      </c>
      <c r="AX504" s="618">
        <f>IF(AX$12=TRUE,(($W504*LIQUIDACION!$L$1047)*LIQUIDACION!$D$1045/IF(AND(LIQUIDACION!$D$1044&gt;LIQUIDACION!$B$1046,LIQUIDACION!$B$1046&gt;LIQUIDACION!$D$1043),366,365)),0)</f>
        <v>0</v>
      </c>
    </row>
    <row r="505" spans="2:50" x14ac:dyDescent="0.25">
      <c r="B505" s="121">
        <v>493</v>
      </c>
      <c r="C505" s="125"/>
      <c r="D505" s="170"/>
      <c r="E505" s="170"/>
      <c r="F505" s="170"/>
      <c r="G505" s="170">
        <f t="shared" si="33"/>
        <v>0</v>
      </c>
      <c r="H505" s="170">
        <f t="shared" si="34"/>
        <v>0</v>
      </c>
      <c r="I505" s="170"/>
      <c r="J505" s="170"/>
      <c r="K505" s="170"/>
      <c r="L505" s="170"/>
      <c r="M505" s="170"/>
      <c r="N505" s="170"/>
      <c r="O505" s="170"/>
      <c r="P505" s="170"/>
      <c r="Q505" s="170"/>
      <c r="R505" s="170"/>
      <c r="S505" s="170"/>
      <c r="T505" s="170"/>
      <c r="U505" s="170"/>
      <c r="V505" s="170"/>
      <c r="W505" s="170"/>
      <c r="X505" s="170"/>
      <c r="Y505" s="170"/>
      <c r="Z505" s="170"/>
      <c r="AA505" s="170"/>
      <c r="AB505" s="415">
        <f t="shared" si="35"/>
        <v>0</v>
      </c>
      <c r="AC505" s="415">
        <f t="shared" si="36"/>
        <v>0</v>
      </c>
      <c r="AE505" s="618">
        <f>IF(AE$12=TRUE,(($D505*LIQUIDACION!$L$1046)*LIQUIDACION!$D$1045/IF(AND(LIQUIDACION!$D$1044&gt;LIQUIDACION!$B$1046,LIQUIDACION!$B$1046&gt;LIQUIDACION!$D$1043),366,365)),0)</f>
        <v>0</v>
      </c>
      <c r="AF505" s="618">
        <f>IF(AF$12=TRUE,(($E505*LIQUIDACION!$L$1046)*LIQUIDACION!$D$1045/IF(AND(LIQUIDACION!$D$1044&gt;LIQUIDACION!$B$1046,LIQUIDACION!$B$1046&gt;LIQUIDACION!$D$1043),366,365)),0)</f>
        <v>0</v>
      </c>
      <c r="AG505" s="618">
        <f>IF(AG$12=TRUE,(($F505*LIQUIDACION!$L$1046)*LIQUIDACION!$D$1045/IF(AND(LIQUIDACION!$D$1044&gt;LIQUIDACION!$B$1046,LIQUIDACION!$B$1046&gt;LIQUIDACION!$D$1043),366,365)),0)</f>
        <v>0</v>
      </c>
      <c r="AH505" s="618">
        <f>IF(AH$12=TRUE,(($G505*LIQUIDACION!$L$1046)*LIQUIDACION!$D$1045/IF(AND(LIQUIDACION!$D$1044&gt;LIQUIDACION!$B$1046,LIQUIDACION!$B$1046&gt;LIQUIDACION!$D$1043),366,365)),0)</f>
        <v>0</v>
      </c>
      <c r="AI505" s="618">
        <f>IF(AI$12=TRUE,(($H505*LIQUIDACION!$L$1047)*LIQUIDACION!$D$1045/IF(AND(LIQUIDACION!$D$1044&gt;LIQUIDACION!$B$1046,LIQUIDACION!$B$1046&gt;LIQUIDACION!$D$1043),366,365)),0)</f>
        <v>0</v>
      </c>
      <c r="AJ505" s="618">
        <f>IF(AJ$12=TRUE,(($I505*LIQUIDACION!$L$1047)*LIQUIDACION!$D$1045/IF(AND(LIQUIDACION!$D$1044&gt;LIQUIDACION!$B$1046,LIQUIDACION!$B$1046&gt;LIQUIDACION!$D$1043),366,365)),0)</f>
        <v>0</v>
      </c>
      <c r="AK505" s="618">
        <f>IF(AK$12=TRUE,(($J505*LIQUIDACION!$L$1047)*LIQUIDACION!$D$1045/IF(AND(LIQUIDACION!$D$1044&gt;LIQUIDACION!$B$1046,LIQUIDACION!$B$1046&gt;LIQUIDACION!$D$1043),366,365)),0)</f>
        <v>0</v>
      </c>
      <c r="AL505" s="618">
        <f>IF(AL$12=TRUE,(($K505*LIQUIDACION!$L$1047)*LIQUIDACION!$D$1045/IF(AND(LIQUIDACION!$D$1044&gt;LIQUIDACION!$B$1046,LIQUIDACION!$B$1046&gt;LIQUIDACION!$D$1043),366,365)),0)</f>
        <v>0</v>
      </c>
      <c r="AM505" s="618">
        <f>IF(AM$12=TRUE,(($L505*LIQUIDACION!$L$1047)*LIQUIDACION!$D$1045/IF(AND(LIQUIDACION!$D$1044&gt;LIQUIDACION!$B$1046,LIQUIDACION!$B$1046&gt;LIQUIDACION!$D$1043),366,365)),0)</f>
        <v>0</v>
      </c>
      <c r="AN505" s="618">
        <f>IF(AN$12=TRUE,(($M505*LIQUIDACION!$L$1047)*LIQUIDACION!$D$1045/IF(AND(LIQUIDACION!$D$1044&gt;LIQUIDACION!$B$1046,LIQUIDACION!$B$1046&gt;LIQUIDACION!$D$1043),366,365)),0)</f>
        <v>0</v>
      </c>
      <c r="AO505" s="618">
        <f>IF(AO$12=TRUE,(($N505*LIQUIDACION!$L$1047)*LIQUIDACION!$D$1045/IF(AND(LIQUIDACION!$D$1044&gt;LIQUIDACION!$B$1046,LIQUIDACION!$B$1046&gt;LIQUIDACION!$D$1043),366,365)),0)</f>
        <v>0</v>
      </c>
      <c r="AP505" s="618">
        <f>IF(AP$12=TRUE,(($O505*LIQUIDACION!$L$1047)*LIQUIDACION!$D$1045/IF(AND(LIQUIDACION!$D$1044&gt;LIQUIDACION!$B$1046,LIQUIDACION!$B$1046&gt;LIQUIDACION!$D$1043),366,365)),0)</f>
        <v>0</v>
      </c>
      <c r="AQ505" s="618">
        <f>IF(AQ$12=TRUE,(($P505*LIQUIDACION!$L$1047)*LIQUIDACION!$D$1045/IF(AND(LIQUIDACION!$D$1044&gt;LIQUIDACION!$B$1046,LIQUIDACION!$B$1046&gt;LIQUIDACION!$D$1043),366,365)),0)</f>
        <v>0</v>
      </c>
      <c r="AR505" s="618">
        <f>IF(AR$12=TRUE,(($Q505*LIQUIDACION!$L$1047)*LIQUIDACION!$D$1045/IF(AND(LIQUIDACION!$D$1044&gt;LIQUIDACION!$B$1046,LIQUIDACION!$B$1046&gt;LIQUIDACION!$D$1043),366,365)),0)</f>
        <v>0</v>
      </c>
      <c r="AS505" s="618">
        <f>IF(AS$12=TRUE,(($R505*LIQUIDACION!$L$1047)*LIQUIDACION!$D$1045/IF(AND(LIQUIDACION!$D$1044&gt;LIQUIDACION!$B$1046,LIQUIDACION!$B$1046&gt;LIQUIDACION!$D$1043),366,365)),0)</f>
        <v>0</v>
      </c>
      <c r="AT505" s="618">
        <f>IF(AT$12=TRUE,(($S505*LIQUIDACION!$L$1047)*LIQUIDACION!$D$1045/IF(AND(LIQUIDACION!$D$1044&gt;LIQUIDACION!$B$1046,LIQUIDACION!$B$1046&gt;LIQUIDACION!$D$1043),366,365)),0)</f>
        <v>0</v>
      </c>
      <c r="AU505" s="618">
        <f>IF(AU$12=TRUE,(($T505*LIQUIDACION!$L$1047)*LIQUIDACION!$D$1045/IF(AND(LIQUIDACION!$D$1044&gt;LIQUIDACION!$B$1046,LIQUIDACION!$B$1046&gt;LIQUIDACION!$D$1043),366,365)),0)</f>
        <v>0</v>
      </c>
      <c r="AV505" s="618">
        <f>IF(AV$12=TRUE,(($U505*LIQUIDACION!$L$1047)*LIQUIDACION!$D$1045/IF(AND(LIQUIDACION!$D$1044&gt;LIQUIDACION!$B$1046,LIQUIDACION!$B$1046&gt;LIQUIDACION!$D$1043),366,365)),0)</f>
        <v>0</v>
      </c>
      <c r="AW505" s="618">
        <f>IF(AW$12=TRUE,(($V505*LIQUIDACION!$L$1047)*LIQUIDACION!$D$1045/IF(AND(LIQUIDACION!$D$1044&gt;LIQUIDACION!$B$1046,LIQUIDACION!$B$1046&gt;LIQUIDACION!$D$1043),366,365)),0)</f>
        <v>0</v>
      </c>
      <c r="AX505" s="618">
        <f>IF(AX$12=TRUE,(($W505*LIQUIDACION!$L$1047)*LIQUIDACION!$D$1045/IF(AND(LIQUIDACION!$D$1044&gt;LIQUIDACION!$B$1046,LIQUIDACION!$B$1046&gt;LIQUIDACION!$D$1043),366,365)),0)</f>
        <v>0</v>
      </c>
    </row>
    <row r="506" spans="2:50" x14ac:dyDescent="0.25">
      <c r="B506" s="123">
        <v>494</v>
      </c>
      <c r="C506" s="125"/>
      <c r="D506" s="170"/>
      <c r="E506" s="170"/>
      <c r="F506" s="170"/>
      <c r="G506" s="170">
        <f t="shared" si="33"/>
        <v>0</v>
      </c>
      <c r="H506" s="170">
        <f t="shared" si="34"/>
        <v>0</v>
      </c>
      <c r="I506" s="170"/>
      <c r="J506" s="170"/>
      <c r="K506" s="170"/>
      <c r="L506" s="170"/>
      <c r="M506" s="170"/>
      <c r="N506" s="170"/>
      <c r="O506" s="170"/>
      <c r="P506" s="170"/>
      <c r="Q506" s="170"/>
      <c r="R506" s="170"/>
      <c r="S506" s="170"/>
      <c r="T506" s="170"/>
      <c r="U506" s="170"/>
      <c r="V506" s="170"/>
      <c r="W506" s="170"/>
      <c r="X506" s="170"/>
      <c r="Y506" s="170"/>
      <c r="Z506" s="170"/>
      <c r="AA506" s="170"/>
      <c r="AB506" s="415">
        <f t="shared" si="35"/>
        <v>0</v>
      </c>
      <c r="AC506" s="415">
        <f t="shared" si="36"/>
        <v>0</v>
      </c>
      <c r="AE506" s="618">
        <f>IF(AE$12=TRUE,(($D506*LIQUIDACION!$L$1046)*LIQUIDACION!$D$1045/IF(AND(LIQUIDACION!$D$1044&gt;LIQUIDACION!$B$1046,LIQUIDACION!$B$1046&gt;LIQUIDACION!$D$1043),366,365)),0)</f>
        <v>0</v>
      </c>
      <c r="AF506" s="618">
        <f>IF(AF$12=TRUE,(($E506*LIQUIDACION!$L$1046)*LIQUIDACION!$D$1045/IF(AND(LIQUIDACION!$D$1044&gt;LIQUIDACION!$B$1046,LIQUIDACION!$B$1046&gt;LIQUIDACION!$D$1043),366,365)),0)</f>
        <v>0</v>
      </c>
      <c r="AG506" s="618">
        <f>IF(AG$12=TRUE,(($F506*LIQUIDACION!$L$1046)*LIQUIDACION!$D$1045/IF(AND(LIQUIDACION!$D$1044&gt;LIQUIDACION!$B$1046,LIQUIDACION!$B$1046&gt;LIQUIDACION!$D$1043),366,365)),0)</f>
        <v>0</v>
      </c>
      <c r="AH506" s="618">
        <f>IF(AH$12=TRUE,(($G506*LIQUIDACION!$L$1046)*LIQUIDACION!$D$1045/IF(AND(LIQUIDACION!$D$1044&gt;LIQUIDACION!$B$1046,LIQUIDACION!$B$1046&gt;LIQUIDACION!$D$1043),366,365)),0)</f>
        <v>0</v>
      </c>
      <c r="AI506" s="618">
        <f>IF(AI$12=TRUE,(($H506*LIQUIDACION!$L$1047)*LIQUIDACION!$D$1045/IF(AND(LIQUIDACION!$D$1044&gt;LIQUIDACION!$B$1046,LIQUIDACION!$B$1046&gt;LIQUIDACION!$D$1043),366,365)),0)</f>
        <v>0</v>
      </c>
      <c r="AJ506" s="618">
        <f>IF(AJ$12=TRUE,(($I506*LIQUIDACION!$L$1047)*LIQUIDACION!$D$1045/IF(AND(LIQUIDACION!$D$1044&gt;LIQUIDACION!$B$1046,LIQUIDACION!$B$1046&gt;LIQUIDACION!$D$1043),366,365)),0)</f>
        <v>0</v>
      </c>
      <c r="AK506" s="618">
        <f>IF(AK$12=TRUE,(($J506*LIQUIDACION!$L$1047)*LIQUIDACION!$D$1045/IF(AND(LIQUIDACION!$D$1044&gt;LIQUIDACION!$B$1046,LIQUIDACION!$B$1046&gt;LIQUIDACION!$D$1043),366,365)),0)</f>
        <v>0</v>
      </c>
      <c r="AL506" s="618">
        <f>IF(AL$12=TRUE,(($K506*LIQUIDACION!$L$1047)*LIQUIDACION!$D$1045/IF(AND(LIQUIDACION!$D$1044&gt;LIQUIDACION!$B$1046,LIQUIDACION!$B$1046&gt;LIQUIDACION!$D$1043),366,365)),0)</f>
        <v>0</v>
      </c>
      <c r="AM506" s="618">
        <f>IF(AM$12=TRUE,(($L506*LIQUIDACION!$L$1047)*LIQUIDACION!$D$1045/IF(AND(LIQUIDACION!$D$1044&gt;LIQUIDACION!$B$1046,LIQUIDACION!$B$1046&gt;LIQUIDACION!$D$1043),366,365)),0)</f>
        <v>0</v>
      </c>
      <c r="AN506" s="618">
        <f>IF(AN$12=TRUE,(($M506*LIQUIDACION!$L$1047)*LIQUIDACION!$D$1045/IF(AND(LIQUIDACION!$D$1044&gt;LIQUIDACION!$B$1046,LIQUIDACION!$B$1046&gt;LIQUIDACION!$D$1043),366,365)),0)</f>
        <v>0</v>
      </c>
      <c r="AO506" s="618">
        <f>IF(AO$12=TRUE,(($N506*LIQUIDACION!$L$1047)*LIQUIDACION!$D$1045/IF(AND(LIQUIDACION!$D$1044&gt;LIQUIDACION!$B$1046,LIQUIDACION!$B$1046&gt;LIQUIDACION!$D$1043),366,365)),0)</f>
        <v>0</v>
      </c>
      <c r="AP506" s="618">
        <f>IF(AP$12=TRUE,(($O506*LIQUIDACION!$L$1047)*LIQUIDACION!$D$1045/IF(AND(LIQUIDACION!$D$1044&gt;LIQUIDACION!$B$1046,LIQUIDACION!$B$1046&gt;LIQUIDACION!$D$1043),366,365)),0)</f>
        <v>0</v>
      </c>
      <c r="AQ506" s="618">
        <f>IF(AQ$12=TRUE,(($P506*LIQUIDACION!$L$1047)*LIQUIDACION!$D$1045/IF(AND(LIQUIDACION!$D$1044&gt;LIQUIDACION!$B$1046,LIQUIDACION!$B$1046&gt;LIQUIDACION!$D$1043),366,365)),0)</f>
        <v>0</v>
      </c>
      <c r="AR506" s="618">
        <f>IF(AR$12=TRUE,(($Q506*LIQUIDACION!$L$1047)*LIQUIDACION!$D$1045/IF(AND(LIQUIDACION!$D$1044&gt;LIQUIDACION!$B$1046,LIQUIDACION!$B$1046&gt;LIQUIDACION!$D$1043),366,365)),0)</f>
        <v>0</v>
      </c>
      <c r="AS506" s="618">
        <f>IF(AS$12=TRUE,(($R506*LIQUIDACION!$L$1047)*LIQUIDACION!$D$1045/IF(AND(LIQUIDACION!$D$1044&gt;LIQUIDACION!$B$1046,LIQUIDACION!$B$1046&gt;LIQUIDACION!$D$1043),366,365)),0)</f>
        <v>0</v>
      </c>
      <c r="AT506" s="618">
        <f>IF(AT$12=TRUE,(($S506*LIQUIDACION!$L$1047)*LIQUIDACION!$D$1045/IF(AND(LIQUIDACION!$D$1044&gt;LIQUIDACION!$B$1046,LIQUIDACION!$B$1046&gt;LIQUIDACION!$D$1043),366,365)),0)</f>
        <v>0</v>
      </c>
      <c r="AU506" s="618">
        <f>IF(AU$12=TRUE,(($T506*LIQUIDACION!$L$1047)*LIQUIDACION!$D$1045/IF(AND(LIQUIDACION!$D$1044&gt;LIQUIDACION!$B$1046,LIQUIDACION!$B$1046&gt;LIQUIDACION!$D$1043),366,365)),0)</f>
        <v>0</v>
      </c>
      <c r="AV506" s="618">
        <f>IF(AV$12=TRUE,(($U506*LIQUIDACION!$L$1047)*LIQUIDACION!$D$1045/IF(AND(LIQUIDACION!$D$1044&gt;LIQUIDACION!$B$1046,LIQUIDACION!$B$1046&gt;LIQUIDACION!$D$1043),366,365)),0)</f>
        <v>0</v>
      </c>
      <c r="AW506" s="618">
        <f>IF(AW$12=TRUE,(($V506*LIQUIDACION!$L$1047)*LIQUIDACION!$D$1045/IF(AND(LIQUIDACION!$D$1044&gt;LIQUIDACION!$B$1046,LIQUIDACION!$B$1046&gt;LIQUIDACION!$D$1043),366,365)),0)</f>
        <v>0</v>
      </c>
      <c r="AX506" s="618">
        <f>IF(AX$12=TRUE,(($W506*LIQUIDACION!$L$1047)*LIQUIDACION!$D$1045/IF(AND(LIQUIDACION!$D$1044&gt;LIQUIDACION!$B$1046,LIQUIDACION!$B$1046&gt;LIQUIDACION!$D$1043),366,365)),0)</f>
        <v>0</v>
      </c>
    </row>
    <row r="507" spans="2:50" x14ac:dyDescent="0.25">
      <c r="B507" s="121">
        <v>495</v>
      </c>
      <c r="C507" s="125"/>
      <c r="D507" s="170"/>
      <c r="E507" s="170"/>
      <c r="F507" s="170"/>
      <c r="G507" s="170">
        <f t="shared" si="33"/>
        <v>0</v>
      </c>
      <c r="H507" s="170">
        <f t="shared" si="34"/>
        <v>0</v>
      </c>
      <c r="I507" s="170"/>
      <c r="J507" s="170"/>
      <c r="K507" s="170"/>
      <c r="L507" s="170"/>
      <c r="M507" s="170"/>
      <c r="N507" s="170"/>
      <c r="O507" s="170"/>
      <c r="P507" s="170"/>
      <c r="Q507" s="170"/>
      <c r="R507" s="170"/>
      <c r="S507" s="170"/>
      <c r="T507" s="170"/>
      <c r="U507" s="170"/>
      <c r="V507" s="170"/>
      <c r="W507" s="170"/>
      <c r="X507" s="170"/>
      <c r="Y507" s="170"/>
      <c r="Z507" s="170"/>
      <c r="AA507" s="170"/>
      <c r="AB507" s="415">
        <f t="shared" si="35"/>
        <v>0</v>
      </c>
      <c r="AC507" s="415">
        <f t="shared" si="36"/>
        <v>0</v>
      </c>
      <c r="AE507" s="618">
        <f>IF(AE$12=TRUE,(($D507*LIQUIDACION!$L$1046)*LIQUIDACION!$D$1045/IF(AND(LIQUIDACION!$D$1044&gt;LIQUIDACION!$B$1046,LIQUIDACION!$B$1046&gt;LIQUIDACION!$D$1043),366,365)),0)</f>
        <v>0</v>
      </c>
      <c r="AF507" s="618">
        <f>IF(AF$12=TRUE,(($E507*LIQUIDACION!$L$1046)*LIQUIDACION!$D$1045/IF(AND(LIQUIDACION!$D$1044&gt;LIQUIDACION!$B$1046,LIQUIDACION!$B$1046&gt;LIQUIDACION!$D$1043),366,365)),0)</f>
        <v>0</v>
      </c>
      <c r="AG507" s="618">
        <f>IF(AG$12=TRUE,(($F507*LIQUIDACION!$L$1046)*LIQUIDACION!$D$1045/IF(AND(LIQUIDACION!$D$1044&gt;LIQUIDACION!$B$1046,LIQUIDACION!$B$1046&gt;LIQUIDACION!$D$1043),366,365)),0)</f>
        <v>0</v>
      </c>
      <c r="AH507" s="618">
        <f>IF(AH$12=TRUE,(($G507*LIQUIDACION!$L$1046)*LIQUIDACION!$D$1045/IF(AND(LIQUIDACION!$D$1044&gt;LIQUIDACION!$B$1046,LIQUIDACION!$B$1046&gt;LIQUIDACION!$D$1043),366,365)),0)</f>
        <v>0</v>
      </c>
      <c r="AI507" s="618">
        <f>IF(AI$12=TRUE,(($H507*LIQUIDACION!$L$1047)*LIQUIDACION!$D$1045/IF(AND(LIQUIDACION!$D$1044&gt;LIQUIDACION!$B$1046,LIQUIDACION!$B$1046&gt;LIQUIDACION!$D$1043),366,365)),0)</f>
        <v>0</v>
      </c>
      <c r="AJ507" s="618">
        <f>IF(AJ$12=TRUE,(($I507*LIQUIDACION!$L$1047)*LIQUIDACION!$D$1045/IF(AND(LIQUIDACION!$D$1044&gt;LIQUIDACION!$B$1046,LIQUIDACION!$B$1046&gt;LIQUIDACION!$D$1043),366,365)),0)</f>
        <v>0</v>
      </c>
      <c r="AK507" s="618">
        <f>IF(AK$12=TRUE,(($J507*LIQUIDACION!$L$1047)*LIQUIDACION!$D$1045/IF(AND(LIQUIDACION!$D$1044&gt;LIQUIDACION!$B$1046,LIQUIDACION!$B$1046&gt;LIQUIDACION!$D$1043),366,365)),0)</f>
        <v>0</v>
      </c>
      <c r="AL507" s="618">
        <f>IF(AL$12=TRUE,(($K507*LIQUIDACION!$L$1047)*LIQUIDACION!$D$1045/IF(AND(LIQUIDACION!$D$1044&gt;LIQUIDACION!$B$1046,LIQUIDACION!$B$1046&gt;LIQUIDACION!$D$1043),366,365)),0)</f>
        <v>0</v>
      </c>
      <c r="AM507" s="618">
        <f>IF(AM$12=TRUE,(($L507*LIQUIDACION!$L$1047)*LIQUIDACION!$D$1045/IF(AND(LIQUIDACION!$D$1044&gt;LIQUIDACION!$B$1046,LIQUIDACION!$B$1046&gt;LIQUIDACION!$D$1043),366,365)),0)</f>
        <v>0</v>
      </c>
      <c r="AN507" s="618">
        <f>IF(AN$12=TRUE,(($M507*LIQUIDACION!$L$1047)*LIQUIDACION!$D$1045/IF(AND(LIQUIDACION!$D$1044&gt;LIQUIDACION!$B$1046,LIQUIDACION!$B$1046&gt;LIQUIDACION!$D$1043),366,365)),0)</f>
        <v>0</v>
      </c>
      <c r="AO507" s="618">
        <f>IF(AO$12=TRUE,(($N507*LIQUIDACION!$L$1047)*LIQUIDACION!$D$1045/IF(AND(LIQUIDACION!$D$1044&gt;LIQUIDACION!$B$1046,LIQUIDACION!$B$1046&gt;LIQUIDACION!$D$1043),366,365)),0)</f>
        <v>0</v>
      </c>
      <c r="AP507" s="618">
        <f>IF(AP$12=TRUE,(($O507*LIQUIDACION!$L$1047)*LIQUIDACION!$D$1045/IF(AND(LIQUIDACION!$D$1044&gt;LIQUIDACION!$B$1046,LIQUIDACION!$B$1046&gt;LIQUIDACION!$D$1043),366,365)),0)</f>
        <v>0</v>
      </c>
      <c r="AQ507" s="618">
        <f>IF(AQ$12=TRUE,(($P507*LIQUIDACION!$L$1047)*LIQUIDACION!$D$1045/IF(AND(LIQUIDACION!$D$1044&gt;LIQUIDACION!$B$1046,LIQUIDACION!$B$1046&gt;LIQUIDACION!$D$1043),366,365)),0)</f>
        <v>0</v>
      </c>
      <c r="AR507" s="618">
        <f>IF(AR$12=TRUE,(($Q507*LIQUIDACION!$L$1047)*LIQUIDACION!$D$1045/IF(AND(LIQUIDACION!$D$1044&gt;LIQUIDACION!$B$1046,LIQUIDACION!$B$1046&gt;LIQUIDACION!$D$1043),366,365)),0)</f>
        <v>0</v>
      </c>
      <c r="AS507" s="618">
        <f>IF(AS$12=TRUE,(($R507*LIQUIDACION!$L$1047)*LIQUIDACION!$D$1045/IF(AND(LIQUIDACION!$D$1044&gt;LIQUIDACION!$B$1046,LIQUIDACION!$B$1046&gt;LIQUIDACION!$D$1043),366,365)),0)</f>
        <v>0</v>
      </c>
      <c r="AT507" s="618">
        <f>IF(AT$12=TRUE,(($S507*LIQUIDACION!$L$1047)*LIQUIDACION!$D$1045/IF(AND(LIQUIDACION!$D$1044&gt;LIQUIDACION!$B$1046,LIQUIDACION!$B$1046&gt;LIQUIDACION!$D$1043),366,365)),0)</f>
        <v>0</v>
      </c>
      <c r="AU507" s="618">
        <f>IF(AU$12=TRUE,(($T507*LIQUIDACION!$L$1047)*LIQUIDACION!$D$1045/IF(AND(LIQUIDACION!$D$1044&gt;LIQUIDACION!$B$1046,LIQUIDACION!$B$1046&gt;LIQUIDACION!$D$1043),366,365)),0)</f>
        <v>0</v>
      </c>
      <c r="AV507" s="618">
        <f>IF(AV$12=TRUE,(($U507*LIQUIDACION!$L$1047)*LIQUIDACION!$D$1045/IF(AND(LIQUIDACION!$D$1044&gt;LIQUIDACION!$B$1046,LIQUIDACION!$B$1046&gt;LIQUIDACION!$D$1043),366,365)),0)</f>
        <v>0</v>
      </c>
      <c r="AW507" s="618">
        <f>IF(AW$12=TRUE,(($V507*LIQUIDACION!$L$1047)*LIQUIDACION!$D$1045/IF(AND(LIQUIDACION!$D$1044&gt;LIQUIDACION!$B$1046,LIQUIDACION!$B$1046&gt;LIQUIDACION!$D$1043),366,365)),0)</f>
        <v>0</v>
      </c>
      <c r="AX507" s="618">
        <f>IF(AX$12=TRUE,(($W507*LIQUIDACION!$L$1047)*LIQUIDACION!$D$1045/IF(AND(LIQUIDACION!$D$1044&gt;LIQUIDACION!$B$1046,LIQUIDACION!$B$1046&gt;LIQUIDACION!$D$1043),366,365)),0)</f>
        <v>0</v>
      </c>
    </row>
    <row r="508" spans="2:50" x14ac:dyDescent="0.25">
      <c r="B508" s="123">
        <v>496</v>
      </c>
      <c r="C508" s="125"/>
      <c r="D508" s="170"/>
      <c r="E508" s="170"/>
      <c r="F508" s="170"/>
      <c r="G508" s="170">
        <f t="shared" si="33"/>
        <v>0</v>
      </c>
      <c r="H508" s="170">
        <f t="shared" si="34"/>
        <v>0</v>
      </c>
      <c r="I508" s="170"/>
      <c r="J508" s="170"/>
      <c r="K508" s="170"/>
      <c r="L508" s="170"/>
      <c r="M508" s="170"/>
      <c r="N508" s="170"/>
      <c r="O508" s="170"/>
      <c r="P508" s="170"/>
      <c r="Q508" s="170"/>
      <c r="R508" s="170"/>
      <c r="S508" s="170"/>
      <c r="T508" s="170"/>
      <c r="U508" s="170"/>
      <c r="V508" s="170"/>
      <c r="W508" s="170"/>
      <c r="X508" s="170"/>
      <c r="Y508" s="170"/>
      <c r="Z508" s="170"/>
      <c r="AA508" s="170"/>
      <c r="AB508" s="415">
        <f t="shared" si="35"/>
        <v>0</v>
      </c>
      <c r="AC508" s="415">
        <f t="shared" si="36"/>
        <v>0</v>
      </c>
      <c r="AE508" s="618">
        <f>IF(AE$12=TRUE,(($D508*LIQUIDACION!$L$1046)*LIQUIDACION!$D$1045/IF(AND(LIQUIDACION!$D$1044&gt;LIQUIDACION!$B$1046,LIQUIDACION!$B$1046&gt;LIQUIDACION!$D$1043),366,365)),0)</f>
        <v>0</v>
      </c>
      <c r="AF508" s="618">
        <f>IF(AF$12=TRUE,(($E508*LIQUIDACION!$L$1046)*LIQUIDACION!$D$1045/IF(AND(LIQUIDACION!$D$1044&gt;LIQUIDACION!$B$1046,LIQUIDACION!$B$1046&gt;LIQUIDACION!$D$1043),366,365)),0)</f>
        <v>0</v>
      </c>
      <c r="AG508" s="618">
        <f>IF(AG$12=TRUE,(($F508*LIQUIDACION!$L$1046)*LIQUIDACION!$D$1045/IF(AND(LIQUIDACION!$D$1044&gt;LIQUIDACION!$B$1046,LIQUIDACION!$B$1046&gt;LIQUIDACION!$D$1043),366,365)),0)</f>
        <v>0</v>
      </c>
      <c r="AH508" s="618">
        <f>IF(AH$12=TRUE,(($G508*LIQUIDACION!$L$1046)*LIQUIDACION!$D$1045/IF(AND(LIQUIDACION!$D$1044&gt;LIQUIDACION!$B$1046,LIQUIDACION!$B$1046&gt;LIQUIDACION!$D$1043),366,365)),0)</f>
        <v>0</v>
      </c>
      <c r="AI508" s="618">
        <f>IF(AI$12=TRUE,(($H508*LIQUIDACION!$L$1047)*LIQUIDACION!$D$1045/IF(AND(LIQUIDACION!$D$1044&gt;LIQUIDACION!$B$1046,LIQUIDACION!$B$1046&gt;LIQUIDACION!$D$1043),366,365)),0)</f>
        <v>0</v>
      </c>
      <c r="AJ508" s="618">
        <f>IF(AJ$12=TRUE,(($I508*LIQUIDACION!$L$1047)*LIQUIDACION!$D$1045/IF(AND(LIQUIDACION!$D$1044&gt;LIQUIDACION!$B$1046,LIQUIDACION!$B$1046&gt;LIQUIDACION!$D$1043),366,365)),0)</f>
        <v>0</v>
      </c>
      <c r="AK508" s="618">
        <f>IF(AK$12=TRUE,(($J508*LIQUIDACION!$L$1047)*LIQUIDACION!$D$1045/IF(AND(LIQUIDACION!$D$1044&gt;LIQUIDACION!$B$1046,LIQUIDACION!$B$1046&gt;LIQUIDACION!$D$1043),366,365)),0)</f>
        <v>0</v>
      </c>
      <c r="AL508" s="618">
        <f>IF(AL$12=TRUE,(($K508*LIQUIDACION!$L$1047)*LIQUIDACION!$D$1045/IF(AND(LIQUIDACION!$D$1044&gt;LIQUIDACION!$B$1046,LIQUIDACION!$B$1046&gt;LIQUIDACION!$D$1043),366,365)),0)</f>
        <v>0</v>
      </c>
      <c r="AM508" s="618">
        <f>IF(AM$12=TRUE,(($L508*LIQUIDACION!$L$1047)*LIQUIDACION!$D$1045/IF(AND(LIQUIDACION!$D$1044&gt;LIQUIDACION!$B$1046,LIQUIDACION!$B$1046&gt;LIQUIDACION!$D$1043),366,365)),0)</f>
        <v>0</v>
      </c>
      <c r="AN508" s="618">
        <f>IF(AN$12=TRUE,(($M508*LIQUIDACION!$L$1047)*LIQUIDACION!$D$1045/IF(AND(LIQUIDACION!$D$1044&gt;LIQUIDACION!$B$1046,LIQUIDACION!$B$1046&gt;LIQUIDACION!$D$1043),366,365)),0)</f>
        <v>0</v>
      </c>
      <c r="AO508" s="618">
        <f>IF(AO$12=TRUE,(($N508*LIQUIDACION!$L$1047)*LIQUIDACION!$D$1045/IF(AND(LIQUIDACION!$D$1044&gt;LIQUIDACION!$B$1046,LIQUIDACION!$B$1046&gt;LIQUIDACION!$D$1043),366,365)),0)</f>
        <v>0</v>
      </c>
      <c r="AP508" s="618">
        <f>IF(AP$12=TRUE,(($O508*LIQUIDACION!$L$1047)*LIQUIDACION!$D$1045/IF(AND(LIQUIDACION!$D$1044&gt;LIQUIDACION!$B$1046,LIQUIDACION!$B$1046&gt;LIQUIDACION!$D$1043),366,365)),0)</f>
        <v>0</v>
      </c>
      <c r="AQ508" s="618">
        <f>IF(AQ$12=TRUE,(($P508*LIQUIDACION!$L$1047)*LIQUIDACION!$D$1045/IF(AND(LIQUIDACION!$D$1044&gt;LIQUIDACION!$B$1046,LIQUIDACION!$B$1046&gt;LIQUIDACION!$D$1043),366,365)),0)</f>
        <v>0</v>
      </c>
      <c r="AR508" s="618">
        <f>IF(AR$12=TRUE,(($Q508*LIQUIDACION!$L$1047)*LIQUIDACION!$D$1045/IF(AND(LIQUIDACION!$D$1044&gt;LIQUIDACION!$B$1046,LIQUIDACION!$B$1046&gt;LIQUIDACION!$D$1043),366,365)),0)</f>
        <v>0</v>
      </c>
      <c r="AS508" s="618">
        <f>IF(AS$12=TRUE,(($R508*LIQUIDACION!$L$1047)*LIQUIDACION!$D$1045/IF(AND(LIQUIDACION!$D$1044&gt;LIQUIDACION!$B$1046,LIQUIDACION!$B$1046&gt;LIQUIDACION!$D$1043),366,365)),0)</f>
        <v>0</v>
      </c>
      <c r="AT508" s="618">
        <f>IF(AT$12=TRUE,(($S508*LIQUIDACION!$L$1047)*LIQUIDACION!$D$1045/IF(AND(LIQUIDACION!$D$1044&gt;LIQUIDACION!$B$1046,LIQUIDACION!$B$1046&gt;LIQUIDACION!$D$1043),366,365)),0)</f>
        <v>0</v>
      </c>
      <c r="AU508" s="618">
        <f>IF(AU$12=TRUE,(($T508*LIQUIDACION!$L$1047)*LIQUIDACION!$D$1045/IF(AND(LIQUIDACION!$D$1044&gt;LIQUIDACION!$B$1046,LIQUIDACION!$B$1046&gt;LIQUIDACION!$D$1043),366,365)),0)</f>
        <v>0</v>
      </c>
      <c r="AV508" s="618">
        <f>IF(AV$12=TRUE,(($U508*LIQUIDACION!$L$1047)*LIQUIDACION!$D$1045/IF(AND(LIQUIDACION!$D$1044&gt;LIQUIDACION!$B$1046,LIQUIDACION!$B$1046&gt;LIQUIDACION!$D$1043),366,365)),0)</f>
        <v>0</v>
      </c>
      <c r="AW508" s="618">
        <f>IF(AW$12=TRUE,(($V508*LIQUIDACION!$L$1047)*LIQUIDACION!$D$1045/IF(AND(LIQUIDACION!$D$1044&gt;LIQUIDACION!$B$1046,LIQUIDACION!$B$1046&gt;LIQUIDACION!$D$1043),366,365)),0)</f>
        <v>0</v>
      </c>
      <c r="AX508" s="618">
        <f>IF(AX$12=TRUE,(($W508*LIQUIDACION!$L$1047)*LIQUIDACION!$D$1045/IF(AND(LIQUIDACION!$D$1044&gt;LIQUIDACION!$B$1046,LIQUIDACION!$B$1046&gt;LIQUIDACION!$D$1043),366,365)),0)</f>
        <v>0</v>
      </c>
    </row>
    <row r="509" spans="2:50" x14ac:dyDescent="0.25">
      <c r="B509" s="121">
        <v>497</v>
      </c>
      <c r="C509" s="125"/>
      <c r="D509" s="170"/>
      <c r="E509" s="170"/>
      <c r="F509" s="170"/>
      <c r="G509" s="170">
        <f t="shared" si="33"/>
        <v>0</v>
      </c>
      <c r="H509" s="170">
        <f t="shared" si="34"/>
        <v>0</v>
      </c>
      <c r="I509" s="170"/>
      <c r="J509" s="170"/>
      <c r="K509" s="170"/>
      <c r="L509" s="170"/>
      <c r="M509" s="170"/>
      <c r="N509" s="170"/>
      <c r="O509" s="170"/>
      <c r="P509" s="170"/>
      <c r="Q509" s="170"/>
      <c r="R509" s="170"/>
      <c r="S509" s="170"/>
      <c r="T509" s="170"/>
      <c r="U509" s="170"/>
      <c r="V509" s="170"/>
      <c r="W509" s="170"/>
      <c r="X509" s="170"/>
      <c r="Y509" s="170"/>
      <c r="Z509" s="170"/>
      <c r="AA509" s="170"/>
      <c r="AB509" s="415">
        <f t="shared" si="35"/>
        <v>0</v>
      </c>
      <c r="AC509" s="415">
        <f t="shared" si="36"/>
        <v>0</v>
      </c>
      <c r="AE509" s="618">
        <f>IF(AE$12=TRUE,(($D509*LIQUIDACION!$L$1046)*LIQUIDACION!$D$1045/IF(AND(LIQUIDACION!$D$1044&gt;LIQUIDACION!$B$1046,LIQUIDACION!$B$1046&gt;LIQUIDACION!$D$1043),366,365)),0)</f>
        <v>0</v>
      </c>
      <c r="AF509" s="618">
        <f>IF(AF$12=TRUE,(($E509*LIQUIDACION!$L$1046)*LIQUIDACION!$D$1045/IF(AND(LIQUIDACION!$D$1044&gt;LIQUIDACION!$B$1046,LIQUIDACION!$B$1046&gt;LIQUIDACION!$D$1043),366,365)),0)</f>
        <v>0</v>
      </c>
      <c r="AG509" s="618">
        <f>IF(AG$12=TRUE,(($F509*LIQUIDACION!$L$1046)*LIQUIDACION!$D$1045/IF(AND(LIQUIDACION!$D$1044&gt;LIQUIDACION!$B$1046,LIQUIDACION!$B$1046&gt;LIQUIDACION!$D$1043),366,365)),0)</f>
        <v>0</v>
      </c>
      <c r="AH509" s="618">
        <f>IF(AH$12=TRUE,(($G509*LIQUIDACION!$L$1046)*LIQUIDACION!$D$1045/IF(AND(LIQUIDACION!$D$1044&gt;LIQUIDACION!$B$1046,LIQUIDACION!$B$1046&gt;LIQUIDACION!$D$1043),366,365)),0)</f>
        <v>0</v>
      </c>
      <c r="AI509" s="618">
        <f>IF(AI$12=TRUE,(($H509*LIQUIDACION!$L$1047)*LIQUIDACION!$D$1045/IF(AND(LIQUIDACION!$D$1044&gt;LIQUIDACION!$B$1046,LIQUIDACION!$B$1046&gt;LIQUIDACION!$D$1043),366,365)),0)</f>
        <v>0</v>
      </c>
      <c r="AJ509" s="618">
        <f>IF(AJ$12=TRUE,(($I509*LIQUIDACION!$L$1047)*LIQUIDACION!$D$1045/IF(AND(LIQUIDACION!$D$1044&gt;LIQUIDACION!$B$1046,LIQUIDACION!$B$1046&gt;LIQUIDACION!$D$1043),366,365)),0)</f>
        <v>0</v>
      </c>
      <c r="AK509" s="618">
        <f>IF(AK$12=TRUE,(($J509*LIQUIDACION!$L$1047)*LIQUIDACION!$D$1045/IF(AND(LIQUIDACION!$D$1044&gt;LIQUIDACION!$B$1046,LIQUIDACION!$B$1046&gt;LIQUIDACION!$D$1043),366,365)),0)</f>
        <v>0</v>
      </c>
      <c r="AL509" s="618">
        <f>IF(AL$12=TRUE,(($K509*LIQUIDACION!$L$1047)*LIQUIDACION!$D$1045/IF(AND(LIQUIDACION!$D$1044&gt;LIQUIDACION!$B$1046,LIQUIDACION!$B$1046&gt;LIQUIDACION!$D$1043),366,365)),0)</f>
        <v>0</v>
      </c>
      <c r="AM509" s="618">
        <f>IF(AM$12=TRUE,(($L509*LIQUIDACION!$L$1047)*LIQUIDACION!$D$1045/IF(AND(LIQUIDACION!$D$1044&gt;LIQUIDACION!$B$1046,LIQUIDACION!$B$1046&gt;LIQUIDACION!$D$1043),366,365)),0)</f>
        <v>0</v>
      </c>
      <c r="AN509" s="618">
        <f>IF(AN$12=TRUE,(($M509*LIQUIDACION!$L$1047)*LIQUIDACION!$D$1045/IF(AND(LIQUIDACION!$D$1044&gt;LIQUIDACION!$B$1046,LIQUIDACION!$B$1046&gt;LIQUIDACION!$D$1043),366,365)),0)</f>
        <v>0</v>
      </c>
      <c r="AO509" s="618">
        <f>IF(AO$12=TRUE,(($N509*LIQUIDACION!$L$1047)*LIQUIDACION!$D$1045/IF(AND(LIQUIDACION!$D$1044&gt;LIQUIDACION!$B$1046,LIQUIDACION!$B$1046&gt;LIQUIDACION!$D$1043),366,365)),0)</f>
        <v>0</v>
      </c>
      <c r="AP509" s="618">
        <f>IF(AP$12=TRUE,(($O509*LIQUIDACION!$L$1047)*LIQUIDACION!$D$1045/IF(AND(LIQUIDACION!$D$1044&gt;LIQUIDACION!$B$1046,LIQUIDACION!$B$1046&gt;LIQUIDACION!$D$1043),366,365)),0)</f>
        <v>0</v>
      </c>
      <c r="AQ509" s="618">
        <f>IF(AQ$12=TRUE,(($P509*LIQUIDACION!$L$1047)*LIQUIDACION!$D$1045/IF(AND(LIQUIDACION!$D$1044&gt;LIQUIDACION!$B$1046,LIQUIDACION!$B$1046&gt;LIQUIDACION!$D$1043),366,365)),0)</f>
        <v>0</v>
      </c>
      <c r="AR509" s="618">
        <f>IF(AR$12=TRUE,(($Q509*LIQUIDACION!$L$1047)*LIQUIDACION!$D$1045/IF(AND(LIQUIDACION!$D$1044&gt;LIQUIDACION!$B$1046,LIQUIDACION!$B$1046&gt;LIQUIDACION!$D$1043),366,365)),0)</f>
        <v>0</v>
      </c>
      <c r="AS509" s="618">
        <f>IF(AS$12=TRUE,(($R509*LIQUIDACION!$L$1047)*LIQUIDACION!$D$1045/IF(AND(LIQUIDACION!$D$1044&gt;LIQUIDACION!$B$1046,LIQUIDACION!$B$1046&gt;LIQUIDACION!$D$1043),366,365)),0)</f>
        <v>0</v>
      </c>
      <c r="AT509" s="618">
        <f>IF(AT$12=TRUE,(($S509*LIQUIDACION!$L$1047)*LIQUIDACION!$D$1045/IF(AND(LIQUIDACION!$D$1044&gt;LIQUIDACION!$B$1046,LIQUIDACION!$B$1046&gt;LIQUIDACION!$D$1043),366,365)),0)</f>
        <v>0</v>
      </c>
      <c r="AU509" s="618">
        <f>IF(AU$12=TRUE,(($T509*LIQUIDACION!$L$1047)*LIQUIDACION!$D$1045/IF(AND(LIQUIDACION!$D$1044&gt;LIQUIDACION!$B$1046,LIQUIDACION!$B$1046&gt;LIQUIDACION!$D$1043),366,365)),0)</f>
        <v>0</v>
      </c>
      <c r="AV509" s="618">
        <f>IF(AV$12=TRUE,(($U509*LIQUIDACION!$L$1047)*LIQUIDACION!$D$1045/IF(AND(LIQUIDACION!$D$1044&gt;LIQUIDACION!$B$1046,LIQUIDACION!$B$1046&gt;LIQUIDACION!$D$1043),366,365)),0)</f>
        <v>0</v>
      </c>
      <c r="AW509" s="618">
        <f>IF(AW$12=TRUE,(($V509*LIQUIDACION!$L$1047)*LIQUIDACION!$D$1045/IF(AND(LIQUIDACION!$D$1044&gt;LIQUIDACION!$B$1046,LIQUIDACION!$B$1046&gt;LIQUIDACION!$D$1043),366,365)),0)</f>
        <v>0</v>
      </c>
      <c r="AX509" s="618">
        <f>IF(AX$12=TRUE,(($W509*LIQUIDACION!$L$1047)*LIQUIDACION!$D$1045/IF(AND(LIQUIDACION!$D$1044&gt;LIQUIDACION!$B$1046,LIQUIDACION!$B$1046&gt;LIQUIDACION!$D$1043),366,365)),0)</f>
        <v>0</v>
      </c>
    </row>
    <row r="510" spans="2:50" x14ac:dyDescent="0.25">
      <c r="B510" s="123">
        <v>498</v>
      </c>
      <c r="C510" s="125"/>
      <c r="D510" s="170"/>
      <c r="E510" s="170"/>
      <c r="F510" s="170"/>
      <c r="G510" s="170">
        <f t="shared" si="33"/>
        <v>0</v>
      </c>
      <c r="H510" s="170">
        <f t="shared" si="34"/>
        <v>0</v>
      </c>
      <c r="I510" s="170"/>
      <c r="J510" s="170"/>
      <c r="K510" s="170"/>
      <c r="L510" s="170"/>
      <c r="M510" s="170"/>
      <c r="N510" s="170"/>
      <c r="O510" s="170"/>
      <c r="P510" s="170"/>
      <c r="Q510" s="170"/>
      <c r="R510" s="170"/>
      <c r="S510" s="170"/>
      <c r="T510" s="170"/>
      <c r="U510" s="170"/>
      <c r="V510" s="170"/>
      <c r="W510" s="170"/>
      <c r="X510" s="170"/>
      <c r="Y510" s="170"/>
      <c r="Z510" s="170"/>
      <c r="AA510" s="170"/>
      <c r="AB510" s="415">
        <f t="shared" si="35"/>
        <v>0</v>
      </c>
      <c r="AC510" s="415">
        <f t="shared" si="36"/>
        <v>0</v>
      </c>
      <c r="AE510" s="618">
        <f>IF(AE$12=TRUE,(($D510*LIQUIDACION!$L$1046)*LIQUIDACION!$D$1045/IF(AND(LIQUIDACION!$D$1044&gt;LIQUIDACION!$B$1046,LIQUIDACION!$B$1046&gt;LIQUIDACION!$D$1043),366,365)),0)</f>
        <v>0</v>
      </c>
      <c r="AF510" s="618">
        <f>IF(AF$12=TRUE,(($E510*LIQUIDACION!$L$1046)*LIQUIDACION!$D$1045/IF(AND(LIQUIDACION!$D$1044&gt;LIQUIDACION!$B$1046,LIQUIDACION!$B$1046&gt;LIQUIDACION!$D$1043),366,365)),0)</f>
        <v>0</v>
      </c>
      <c r="AG510" s="618">
        <f>IF(AG$12=TRUE,(($F510*LIQUIDACION!$L$1046)*LIQUIDACION!$D$1045/IF(AND(LIQUIDACION!$D$1044&gt;LIQUIDACION!$B$1046,LIQUIDACION!$B$1046&gt;LIQUIDACION!$D$1043),366,365)),0)</f>
        <v>0</v>
      </c>
      <c r="AH510" s="618">
        <f>IF(AH$12=TRUE,(($G510*LIQUIDACION!$L$1046)*LIQUIDACION!$D$1045/IF(AND(LIQUIDACION!$D$1044&gt;LIQUIDACION!$B$1046,LIQUIDACION!$B$1046&gt;LIQUIDACION!$D$1043),366,365)),0)</f>
        <v>0</v>
      </c>
      <c r="AI510" s="618">
        <f>IF(AI$12=TRUE,(($H510*LIQUIDACION!$L$1047)*LIQUIDACION!$D$1045/IF(AND(LIQUIDACION!$D$1044&gt;LIQUIDACION!$B$1046,LIQUIDACION!$B$1046&gt;LIQUIDACION!$D$1043),366,365)),0)</f>
        <v>0</v>
      </c>
      <c r="AJ510" s="618">
        <f>IF(AJ$12=TRUE,(($I510*LIQUIDACION!$L$1047)*LIQUIDACION!$D$1045/IF(AND(LIQUIDACION!$D$1044&gt;LIQUIDACION!$B$1046,LIQUIDACION!$B$1046&gt;LIQUIDACION!$D$1043),366,365)),0)</f>
        <v>0</v>
      </c>
      <c r="AK510" s="618">
        <f>IF(AK$12=TRUE,(($J510*LIQUIDACION!$L$1047)*LIQUIDACION!$D$1045/IF(AND(LIQUIDACION!$D$1044&gt;LIQUIDACION!$B$1046,LIQUIDACION!$B$1046&gt;LIQUIDACION!$D$1043),366,365)),0)</f>
        <v>0</v>
      </c>
      <c r="AL510" s="618">
        <f>IF(AL$12=TRUE,(($K510*LIQUIDACION!$L$1047)*LIQUIDACION!$D$1045/IF(AND(LIQUIDACION!$D$1044&gt;LIQUIDACION!$B$1046,LIQUIDACION!$B$1046&gt;LIQUIDACION!$D$1043),366,365)),0)</f>
        <v>0</v>
      </c>
      <c r="AM510" s="618">
        <f>IF(AM$12=TRUE,(($L510*LIQUIDACION!$L$1047)*LIQUIDACION!$D$1045/IF(AND(LIQUIDACION!$D$1044&gt;LIQUIDACION!$B$1046,LIQUIDACION!$B$1046&gt;LIQUIDACION!$D$1043),366,365)),0)</f>
        <v>0</v>
      </c>
      <c r="AN510" s="618">
        <f>IF(AN$12=TRUE,(($M510*LIQUIDACION!$L$1047)*LIQUIDACION!$D$1045/IF(AND(LIQUIDACION!$D$1044&gt;LIQUIDACION!$B$1046,LIQUIDACION!$B$1046&gt;LIQUIDACION!$D$1043),366,365)),0)</f>
        <v>0</v>
      </c>
      <c r="AO510" s="618">
        <f>IF(AO$12=TRUE,(($N510*LIQUIDACION!$L$1047)*LIQUIDACION!$D$1045/IF(AND(LIQUIDACION!$D$1044&gt;LIQUIDACION!$B$1046,LIQUIDACION!$B$1046&gt;LIQUIDACION!$D$1043),366,365)),0)</f>
        <v>0</v>
      </c>
      <c r="AP510" s="618">
        <f>IF(AP$12=TRUE,(($O510*LIQUIDACION!$L$1047)*LIQUIDACION!$D$1045/IF(AND(LIQUIDACION!$D$1044&gt;LIQUIDACION!$B$1046,LIQUIDACION!$B$1046&gt;LIQUIDACION!$D$1043),366,365)),0)</f>
        <v>0</v>
      </c>
      <c r="AQ510" s="618">
        <f>IF(AQ$12=TRUE,(($P510*LIQUIDACION!$L$1047)*LIQUIDACION!$D$1045/IF(AND(LIQUIDACION!$D$1044&gt;LIQUIDACION!$B$1046,LIQUIDACION!$B$1046&gt;LIQUIDACION!$D$1043),366,365)),0)</f>
        <v>0</v>
      </c>
      <c r="AR510" s="618">
        <f>IF(AR$12=TRUE,(($Q510*LIQUIDACION!$L$1047)*LIQUIDACION!$D$1045/IF(AND(LIQUIDACION!$D$1044&gt;LIQUIDACION!$B$1046,LIQUIDACION!$B$1046&gt;LIQUIDACION!$D$1043),366,365)),0)</f>
        <v>0</v>
      </c>
      <c r="AS510" s="618">
        <f>IF(AS$12=TRUE,(($R510*LIQUIDACION!$L$1047)*LIQUIDACION!$D$1045/IF(AND(LIQUIDACION!$D$1044&gt;LIQUIDACION!$B$1046,LIQUIDACION!$B$1046&gt;LIQUIDACION!$D$1043),366,365)),0)</f>
        <v>0</v>
      </c>
      <c r="AT510" s="618">
        <f>IF(AT$12=TRUE,(($S510*LIQUIDACION!$L$1047)*LIQUIDACION!$D$1045/IF(AND(LIQUIDACION!$D$1044&gt;LIQUIDACION!$B$1046,LIQUIDACION!$B$1046&gt;LIQUIDACION!$D$1043),366,365)),0)</f>
        <v>0</v>
      </c>
      <c r="AU510" s="618">
        <f>IF(AU$12=TRUE,(($T510*LIQUIDACION!$L$1047)*LIQUIDACION!$D$1045/IF(AND(LIQUIDACION!$D$1044&gt;LIQUIDACION!$B$1046,LIQUIDACION!$B$1046&gt;LIQUIDACION!$D$1043),366,365)),0)</f>
        <v>0</v>
      </c>
      <c r="AV510" s="618">
        <f>IF(AV$12=TRUE,(($U510*LIQUIDACION!$L$1047)*LIQUIDACION!$D$1045/IF(AND(LIQUIDACION!$D$1044&gt;LIQUIDACION!$B$1046,LIQUIDACION!$B$1046&gt;LIQUIDACION!$D$1043),366,365)),0)</f>
        <v>0</v>
      </c>
      <c r="AW510" s="618">
        <f>IF(AW$12=TRUE,(($V510*LIQUIDACION!$L$1047)*LIQUIDACION!$D$1045/IF(AND(LIQUIDACION!$D$1044&gt;LIQUIDACION!$B$1046,LIQUIDACION!$B$1046&gt;LIQUIDACION!$D$1043),366,365)),0)</f>
        <v>0</v>
      </c>
      <c r="AX510" s="618">
        <f>IF(AX$12=TRUE,(($W510*LIQUIDACION!$L$1047)*LIQUIDACION!$D$1045/IF(AND(LIQUIDACION!$D$1044&gt;LIQUIDACION!$B$1046,LIQUIDACION!$B$1046&gt;LIQUIDACION!$D$1043),366,365)),0)</f>
        <v>0</v>
      </c>
    </row>
    <row r="511" spans="2:50" x14ac:dyDescent="0.25">
      <c r="B511" s="121">
        <v>499</v>
      </c>
      <c r="C511" s="125"/>
      <c r="D511" s="170"/>
      <c r="E511" s="170"/>
      <c r="F511" s="170"/>
      <c r="G511" s="170">
        <f t="shared" si="33"/>
        <v>0</v>
      </c>
      <c r="H511" s="170">
        <f t="shared" si="34"/>
        <v>0</v>
      </c>
      <c r="I511" s="170"/>
      <c r="J511" s="170"/>
      <c r="K511" s="170"/>
      <c r="L511" s="170"/>
      <c r="M511" s="170"/>
      <c r="N511" s="170"/>
      <c r="O511" s="170"/>
      <c r="P511" s="170"/>
      <c r="Q511" s="170"/>
      <c r="R511" s="170"/>
      <c r="S511" s="170"/>
      <c r="T511" s="170"/>
      <c r="U511" s="170"/>
      <c r="V511" s="170"/>
      <c r="W511" s="170"/>
      <c r="X511" s="170"/>
      <c r="Y511" s="170"/>
      <c r="Z511" s="170"/>
      <c r="AA511" s="170"/>
      <c r="AB511" s="415">
        <f t="shared" si="35"/>
        <v>0</v>
      </c>
      <c r="AC511" s="415">
        <f t="shared" si="36"/>
        <v>0</v>
      </c>
      <c r="AE511" s="618">
        <f>IF(AE$12=TRUE,(($D511*LIQUIDACION!$L$1046)*LIQUIDACION!$D$1045/IF(AND(LIQUIDACION!$D$1044&gt;LIQUIDACION!$B$1046,LIQUIDACION!$B$1046&gt;LIQUIDACION!$D$1043),366,365)),0)</f>
        <v>0</v>
      </c>
      <c r="AF511" s="618">
        <f>IF(AF$12=TRUE,(($E511*LIQUIDACION!$L$1046)*LIQUIDACION!$D$1045/IF(AND(LIQUIDACION!$D$1044&gt;LIQUIDACION!$B$1046,LIQUIDACION!$B$1046&gt;LIQUIDACION!$D$1043),366,365)),0)</f>
        <v>0</v>
      </c>
      <c r="AG511" s="618">
        <f>IF(AG$12=TRUE,(($F511*LIQUIDACION!$L$1046)*LIQUIDACION!$D$1045/IF(AND(LIQUIDACION!$D$1044&gt;LIQUIDACION!$B$1046,LIQUIDACION!$B$1046&gt;LIQUIDACION!$D$1043),366,365)),0)</f>
        <v>0</v>
      </c>
      <c r="AH511" s="618">
        <f>IF(AH$12=TRUE,(($G511*LIQUIDACION!$L$1046)*LIQUIDACION!$D$1045/IF(AND(LIQUIDACION!$D$1044&gt;LIQUIDACION!$B$1046,LIQUIDACION!$B$1046&gt;LIQUIDACION!$D$1043),366,365)),0)</f>
        <v>0</v>
      </c>
      <c r="AI511" s="618">
        <f>IF(AI$12=TRUE,(($H511*LIQUIDACION!$L$1047)*LIQUIDACION!$D$1045/IF(AND(LIQUIDACION!$D$1044&gt;LIQUIDACION!$B$1046,LIQUIDACION!$B$1046&gt;LIQUIDACION!$D$1043),366,365)),0)</f>
        <v>0</v>
      </c>
      <c r="AJ511" s="618">
        <f>IF(AJ$12=TRUE,(($I511*LIQUIDACION!$L$1047)*LIQUIDACION!$D$1045/IF(AND(LIQUIDACION!$D$1044&gt;LIQUIDACION!$B$1046,LIQUIDACION!$B$1046&gt;LIQUIDACION!$D$1043),366,365)),0)</f>
        <v>0</v>
      </c>
      <c r="AK511" s="618">
        <f>IF(AK$12=TRUE,(($J511*LIQUIDACION!$L$1047)*LIQUIDACION!$D$1045/IF(AND(LIQUIDACION!$D$1044&gt;LIQUIDACION!$B$1046,LIQUIDACION!$B$1046&gt;LIQUIDACION!$D$1043),366,365)),0)</f>
        <v>0</v>
      </c>
      <c r="AL511" s="618">
        <f>IF(AL$12=TRUE,(($K511*LIQUIDACION!$L$1047)*LIQUIDACION!$D$1045/IF(AND(LIQUIDACION!$D$1044&gt;LIQUIDACION!$B$1046,LIQUIDACION!$B$1046&gt;LIQUIDACION!$D$1043),366,365)),0)</f>
        <v>0</v>
      </c>
      <c r="AM511" s="618">
        <f>IF(AM$12=TRUE,(($L511*LIQUIDACION!$L$1047)*LIQUIDACION!$D$1045/IF(AND(LIQUIDACION!$D$1044&gt;LIQUIDACION!$B$1046,LIQUIDACION!$B$1046&gt;LIQUIDACION!$D$1043),366,365)),0)</f>
        <v>0</v>
      </c>
      <c r="AN511" s="618">
        <f>IF(AN$12=TRUE,(($M511*LIQUIDACION!$L$1047)*LIQUIDACION!$D$1045/IF(AND(LIQUIDACION!$D$1044&gt;LIQUIDACION!$B$1046,LIQUIDACION!$B$1046&gt;LIQUIDACION!$D$1043),366,365)),0)</f>
        <v>0</v>
      </c>
      <c r="AO511" s="618">
        <f>IF(AO$12=TRUE,(($N511*LIQUIDACION!$L$1047)*LIQUIDACION!$D$1045/IF(AND(LIQUIDACION!$D$1044&gt;LIQUIDACION!$B$1046,LIQUIDACION!$B$1046&gt;LIQUIDACION!$D$1043),366,365)),0)</f>
        <v>0</v>
      </c>
      <c r="AP511" s="618">
        <f>IF(AP$12=TRUE,(($O511*LIQUIDACION!$L$1047)*LIQUIDACION!$D$1045/IF(AND(LIQUIDACION!$D$1044&gt;LIQUIDACION!$B$1046,LIQUIDACION!$B$1046&gt;LIQUIDACION!$D$1043),366,365)),0)</f>
        <v>0</v>
      </c>
      <c r="AQ511" s="618">
        <f>IF(AQ$12=TRUE,(($P511*LIQUIDACION!$L$1047)*LIQUIDACION!$D$1045/IF(AND(LIQUIDACION!$D$1044&gt;LIQUIDACION!$B$1046,LIQUIDACION!$B$1046&gt;LIQUIDACION!$D$1043),366,365)),0)</f>
        <v>0</v>
      </c>
      <c r="AR511" s="618">
        <f>IF(AR$12=TRUE,(($Q511*LIQUIDACION!$L$1047)*LIQUIDACION!$D$1045/IF(AND(LIQUIDACION!$D$1044&gt;LIQUIDACION!$B$1046,LIQUIDACION!$B$1046&gt;LIQUIDACION!$D$1043),366,365)),0)</f>
        <v>0</v>
      </c>
      <c r="AS511" s="618">
        <f>IF(AS$12=TRUE,(($R511*LIQUIDACION!$L$1047)*LIQUIDACION!$D$1045/IF(AND(LIQUIDACION!$D$1044&gt;LIQUIDACION!$B$1046,LIQUIDACION!$B$1046&gt;LIQUIDACION!$D$1043),366,365)),0)</f>
        <v>0</v>
      </c>
      <c r="AT511" s="618">
        <f>IF(AT$12=TRUE,(($S511*LIQUIDACION!$L$1047)*LIQUIDACION!$D$1045/IF(AND(LIQUIDACION!$D$1044&gt;LIQUIDACION!$B$1046,LIQUIDACION!$B$1046&gt;LIQUIDACION!$D$1043),366,365)),0)</f>
        <v>0</v>
      </c>
      <c r="AU511" s="618">
        <f>IF(AU$12=TRUE,(($T511*LIQUIDACION!$L$1047)*LIQUIDACION!$D$1045/IF(AND(LIQUIDACION!$D$1044&gt;LIQUIDACION!$B$1046,LIQUIDACION!$B$1046&gt;LIQUIDACION!$D$1043),366,365)),0)</f>
        <v>0</v>
      </c>
      <c r="AV511" s="618">
        <f>IF(AV$12=TRUE,(($U511*LIQUIDACION!$L$1047)*LIQUIDACION!$D$1045/IF(AND(LIQUIDACION!$D$1044&gt;LIQUIDACION!$B$1046,LIQUIDACION!$B$1046&gt;LIQUIDACION!$D$1043),366,365)),0)</f>
        <v>0</v>
      </c>
      <c r="AW511" s="618">
        <f>IF(AW$12=TRUE,(($V511*LIQUIDACION!$L$1047)*LIQUIDACION!$D$1045/IF(AND(LIQUIDACION!$D$1044&gt;LIQUIDACION!$B$1046,LIQUIDACION!$B$1046&gt;LIQUIDACION!$D$1043),366,365)),0)</f>
        <v>0</v>
      </c>
      <c r="AX511" s="618">
        <f>IF(AX$12=TRUE,(($W511*LIQUIDACION!$L$1047)*LIQUIDACION!$D$1045/IF(AND(LIQUIDACION!$D$1044&gt;LIQUIDACION!$B$1046,LIQUIDACION!$B$1046&gt;LIQUIDACION!$D$1043),366,365)),0)</f>
        <v>0</v>
      </c>
    </row>
    <row r="512" spans="2:50" x14ac:dyDescent="0.25">
      <c r="B512" s="123">
        <v>500</v>
      </c>
      <c r="C512" s="125"/>
      <c r="D512" s="170"/>
      <c r="E512" s="170"/>
      <c r="F512" s="170"/>
      <c r="G512" s="170">
        <f t="shared" si="33"/>
        <v>0</v>
      </c>
      <c r="H512" s="170">
        <f t="shared" si="34"/>
        <v>0</v>
      </c>
      <c r="I512" s="170"/>
      <c r="J512" s="170"/>
      <c r="K512" s="170"/>
      <c r="L512" s="170"/>
      <c r="M512" s="170"/>
      <c r="N512" s="170"/>
      <c r="O512" s="170"/>
      <c r="P512" s="170"/>
      <c r="Q512" s="170"/>
      <c r="R512" s="170"/>
      <c r="S512" s="170"/>
      <c r="T512" s="170"/>
      <c r="U512" s="170"/>
      <c r="V512" s="170"/>
      <c r="W512" s="170"/>
      <c r="X512" s="170"/>
      <c r="Y512" s="170"/>
      <c r="Z512" s="170"/>
      <c r="AA512" s="170"/>
      <c r="AB512" s="415">
        <f t="shared" si="35"/>
        <v>0</v>
      </c>
      <c r="AC512" s="415">
        <f t="shared" si="36"/>
        <v>0</v>
      </c>
      <c r="AE512" s="618">
        <f>IF(AE$12=TRUE,(($D512*LIQUIDACION!$L$1046)*LIQUIDACION!$D$1045/IF(AND(LIQUIDACION!$D$1044&gt;LIQUIDACION!$B$1046,LIQUIDACION!$B$1046&gt;LIQUIDACION!$D$1043),366,365)),0)</f>
        <v>0</v>
      </c>
      <c r="AF512" s="618">
        <f>IF(AF$12=TRUE,(($E512*LIQUIDACION!$L$1046)*LIQUIDACION!$D$1045/IF(AND(LIQUIDACION!$D$1044&gt;LIQUIDACION!$B$1046,LIQUIDACION!$B$1046&gt;LIQUIDACION!$D$1043),366,365)),0)</f>
        <v>0</v>
      </c>
      <c r="AG512" s="618">
        <f>IF(AG$12=TRUE,(($F512*LIQUIDACION!$L$1046)*LIQUIDACION!$D$1045/IF(AND(LIQUIDACION!$D$1044&gt;LIQUIDACION!$B$1046,LIQUIDACION!$B$1046&gt;LIQUIDACION!$D$1043),366,365)),0)</f>
        <v>0</v>
      </c>
      <c r="AH512" s="618">
        <f>IF(AH$12=TRUE,(($G512*LIQUIDACION!$L$1046)*LIQUIDACION!$D$1045/IF(AND(LIQUIDACION!$D$1044&gt;LIQUIDACION!$B$1046,LIQUIDACION!$B$1046&gt;LIQUIDACION!$D$1043),366,365)),0)</f>
        <v>0</v>
      </c>
      <c r="AI512" s="618">
        <f>IF(AI$12=TRUE,(($H512*LIQUIDACION!$L$1047)*LIQUIDACION!$D$1045/IF(AND(LIQUIDACION!$D$1044&gt;LIQUIDACION!$B$1046,LIQUIDACION!$B$1046&gt;LIQUIDACION!$D$1043),366,365)),0)</f>
        <v>0</v>
      </c>
      <c r="AJ512" s="618">
        <f>IF(AJ$12=TRUE,(($I512*LIQUIDACION!$L$1047)*LIQUIDACION!$D$1045/IF(AND(LIQUIDACION!$D$1044&gt;LIQUIDACION!$B$1046,LIQUIDACION!$B$1046&gt;LIQUIDACION!$D$1043),366,365)),0)</f>
        <v>0</v>
      </c>
      <c r="AK512" s="618">
        <f>IF(AK$12=TRUE,(($J512*LIQUIDACION!$L$1047)*LIQUIDACION!$D$1045/IF(AND(LIQUIDACION!$D$1044&gt;LIQUIDACION!$B$1046,LIQUIDACION!$B$1046&gt;LIQUIDACION!$D$1043),366,365)),0)</f>
        <v>0</v>
      </c>
      <c r="AL512" s="618">
        <f>IF(AL$12=TRUE,(($K512*LIQUIDACION!$L$1047)*LIQUIDACION!$D$1045/IF(AND(LIQUIDACION!$D$1044&gt;LIQUIDACION!$B$1046,LIQUIDACION!$B$1046&gt;LIQUIDACION!$D$1043),366,365)),0)</f>
        <v>0</v>
      </c>
      <c r="AM512" s="618">
        <f>IF(AM$12=TRUE,(($L512*LIQUIDACION!$L$1047)*LIQUIDACION!$D$1045/IF(AND(LIQUIDACION!$D$1044&gt;LIQUIDACION!$B$1046,LIQUIDACION!$B$1046&gt;LIQUIDACION!$D$1043),366,365)),0)</f>
        <v>0</v>
      </c>
      <c r="AN512" s="618">
        <f>IF(AN$12=TRUE,(($M512*LIQUIDACION!$L$1047)*LIQUIDACION!$D$1045/IF(AND(LIQUIDACION!$D$1044&gt;LIQUIDACION!$B$1046,LIQUIDACION!$B$1046&gt;LIQUIDACION!$D$1043),366,365)),0)</f>
        <v>0</v>
      </c>
      <c r="AO512" s="618">
        <f>IF(AO$12=TRUE,(($N512*LIQUIDACION!$L$1047)*LIQUIDACION!$D$1045/IF(AND(LIQUIDACION!$D$1044&gt;LIQUIDACION!$B$1046,LIQUIDACION!$B$1046&gt;LIQUIDACION!$D$1043),366,365)),0)</f>
        <v>0</v>
      </c>
      <c r="AP512" s="618">
        <f>IF(AP$12=TRUE,(($O512*LIQUIDACION!$L$1047)*LIQUIDACION!$D$1045/IF(AND(LIQUIDACION!$D$1044&gt;LIQUIDACION!$B$1046,LIQUIDACION!$B$1046&gt;LIQUIDACION!$D$1043),366,365)),0)</f>
        <v>0</v>
      </c>
      <c r="AQ512" s="618">
        <f>IF(AQ$12=TRUE,(($P512*LIQUIDACION!$L$1047)*LIQUIDACION!$D$1045/IF(AND(LIQUIDACION!$D$1044&gt;LIQUIDACION!$B$1046,LIQUIDACION!$B$1046&gt;LIQUIDACION!$D$1043),366,365)),0)</f>
        <v>0</v>
      </c>
      <c r="AR512" s="618">
        <f>IF(AR$12=TRUE,(($Q512*LIQUIDACION!$L$1047)*LIQUIDACION!$D$1045/IF(AND(LIQUIDACION!$D$1044&gt;LIQUIDACION!$B$1046,LIQUIDACION!$B$1046&gt;LIQUIDACION!$D$1043),366,365)),0)</f>
        <v>0</v>
      </c>
      <c r="AS512" s="618">
        <f>IF(AS$12=TRUE,(($R512*LIQUIDACION!$L$1047)*LIQUIDACION!$D$1045/IF(AND(LIQUIDACION!$D$1044&gt;LIQUIDACION!$B$1046,LIQUIDACION!$B$1046&gt;LIQUIDACION!$D$1043),366,365)),0)</f>
        <v>0</v>
      </c>
      <c r="AT512" s="618">
        <f>IF(AT$12=TRUE,(($S512*LIQUIDACION!$L$1047)*LIQUIDACION!$D$1045/IF(AND(LIQUIDACION!$D$1044&gt;LIQUIDACION!$B$1046,LIQUIDACION!$B$1046&gt;LIQUIDACION!$D$1043),366,365)),0)</f>
        <v>0</v>
      </c>
      <c r="AU512" s="618">
        <f>IF(AU$12=TRUE,(($T512*LIQUIDACION!$L$1047)*LIQUIDACION!$D$1045/IF(AND(LIQUIDACION!$D$1044&gt;LIQUIDACION!$B$1046,LIQUIDACION!$B$1046&gt;LIQUIDACION!$D$1043),366,365)),0)</f>
        <v>0</v>
      </c>
      <c r="AV512" s="618">
        <f>IF(AV$12=TRUE,(($U512*LIQUIDACION!$L$1047)*LIQUIDACION!$D$1045/IF(AND(LIQUIDACION!$D$1044&gt;LIQUIDACION!$B$1046,LIQUIDACION!$B$1046&gt;LIQUIDACION!$D$1043),366,365)),0)</f>
        <v>0</v>
      </c>
      <c r="AW512" s="618">
        <f>IF(AW$12=TRUE,(($V512*LIQUIDACION!$L$1047)*LIQUIDACION!$D$1045/IF(AND(LIQUIDACION!$D$1044&gt;LIQUIDACION!$B$1046,LIQUIDACION!$B$1046&gt;LIQUIDACION!$D$1043),366,365)),0)</f>
        <v>0</v>
      </c>
      <c r="AX512" s="618">
        <f>IF(AX$12=TRUE,(($W512*LIQUIDACION!$L$1047)*LIQUIDACION!$D$1045/IF(AND(LIQUIDACION!$D$1044&gt;LIQUIDACION!$B$1046,LIQUIDACION!$B$1046&gt;LIQUIDACION!$D$1043),366,365)),0)</f>
        <v>0</v>
      </c>
    </row>
    <row r="513" spans="2:50" x14ac:dyDescent="0.25">
      <c r="B513" s="121">
        <v>501</v>
      </c>
      <c r="C513" s="125"/>
      <c r="D513" s="170"/>
      <c r="E513" s="170"/>
      <c r="F513" s="170"/>
      <c r="G513" s="170">
        <f t="shared" si="33"/>
        <v>0</v>
      </c>
      <c r="H513" s="170">
        <f t="shared" si="34"/>
        <v>0</v>
      </c>
      <c r="I513" s="170"/>
      <c r="J513" s="170"/>
      <c r="K513" s="170"/>
      <c r="L513" s="170"/>
      <c r="M513" s="170"/>
      <c r="N513" s="170"/>
      <c r="O513" s="170"/>
      <c r="P513" s="170"/>
      <c r="Q513" s="170"/>
      <c r="R513" s="170"/>
      <c r="S513" s="170"/>
      <c r="T513" s="170"/>
      <c r="U513" s="170"/>
      <c r="V513" s="170"/>
      <c r="W513" s="170"/>
      <c r="X513" s="170"/>
      <c r="Y513" s="170"/>
      <c r="Z513" s="170"/>
      <c r="AA513" s="170"/>
      <c r="AB513" s="415">
        <f t="shared" si="35"/>
        <v>0</v>
      </c>
      <c r="AC513" s="415">
        <f t="shared" si="36"/>
        <v>0</v>
      </c>
      <c r="AE513" s="618">
        <f>IF(AE$12=TRUE,(($D513*LIQUIDACION!$L$1046)*LIQUIDACION!$D$1045/IF(AND(LIQUIDACION!$D$1044&gt;LIQUIDACION!$B$1046,LIQUIDACION!$B$1046&gt;LIQUIDACION!$D$1043),366,365)),0)</f>
        <v>0</v>
      </c>
      <c r="AF513" s="618">
        <f>IF(AF$12=TRUE,(($E513*LIQUIDACION!$L$1046)*LIQUIDACION!$D$1045/IF(AND(LIQUIDACION!$D$1044&gt;LIQUIDACION!$B$1046,LIQUIDACION!$B$1046&gt;LIQUIDACION!$D$1043),366,365)),0)</f>
        <v>0</v>
      </c>
      <c r="AG513" s="618">
        <f>IF(AG$12=TRUE,(($F513*LIQUIDACION!$L$1046)*LIQUIDACION!$D$1045/IF(AND(LIQUIDACION!$D$1044&gt;LIQUIDACION!$B$1046,LIQUIDACION!$B$1046&gt;LIQUIDACION!$D$1043),366,365)),0)</f>
        <v>0</v>
      </c>
      <c r="AH513" s="618">
        <f>IF(AH$12=TRUE,(($G513*LIQUIDACION!$L$1046)*LIQUIDACION!$D$1045/IF(AND(LIQUIDACION!$D$1044&gt;LIQUIDACION!$B$1046,LIQUIDACION!$B$1046&gt;LIQUIDACION!$D$1043),366,365)),0)</f>
        <v>0</v>
      </c>
      <c r="AI513" s="618">
        <f>IF(AI$12=TRUE,(($H513*LIQUIDACION!$L$1047)*LIQUIDACION!$D$1045/IF(AND(LIQUIDACION!$D$1044&gt;LIQUIDACION!$B$1046,LIQUIDACION!$B$1046&gt;LIQUIDACION!$D$1043),366,365)),0)</f>
        <v>0</v>
      </c>
      <c r="AJ513" s="618">
        <f>IF(AJ$12=TRUE,(($I513*LIQUIDACION!$L$1047)*LIQUIDACION!$D$1045/IF(AND(LIQUIDACION!$D$1044&gt;LIQUIDACION!$B$1046,LIQUIDACION!$B$1046&gt;LIQUIDACION!$D$1043),366,365)),0)</f>
        <v>0</v>
      </c>
      <c r="AK513" s="618">
        <f>IF(AK$12=TRUE,(($J513*LIQUIDACION!$L$1047)*LIQUIDACION!$D$1045/IF(AND(LIQUIDACION!$D$1044&gt;LIQUIDACION!$B$1046,LIQUIDACION!$B$1046&gt;LIQUIDACION!$D$1043),366,365)),0)</f>
        <v>0</v>
      </c>
      <c r="AL513" s="618">
        <f>IF(AL$12=TRUE,(($K513*LIQUIDACION!$L$1047)*LIQUIDACION!$D$1045/IF(AND(LIQUIDACION!$D$1044&gt;LIQUIDACION!$B$1046,LIQUIDACION!$B$1046&gt;LIQUIDACION!$D$1043),366,365)),0)</f>
        <v>0</v>
      </c>
      <c r="AM513" s="618">
        <f>IF(AM$12=TRUE,(($L513*LIQUIDACION!$L$1047)*LIQUIDACION!$D$1045/IF(AND(LIQUIDACION!$D$1044&gt;LIQUIDACION!$B$1046,LIQUIDACION!$B$1046&gt;LIQUIDACION!$D$1043),366,365)),0)</f>
        <v>0</v>
      </c>
      <c r="AN513" s="618">
        <f>IF(AN$12=TRUE,(($M513*LIQUIDACION!$L$1047)*LIQUIDACION!$D$1045/IF(AND(LIQUIDACION!$D$1044&gt;LIQUIDACION!$B$1046,LIQUIDACION!$B$1046&gt;LIQUIDACION!$D$1043),366,365)),0)</f>
        <v>0</v>
      </c>
      <c r="AO513" s="618">
        <f>IF(AO$12=TRUE,(($N513*LIQUIDACION!$L$1047)*LIQUIDACION!$D$1045/IF(AND(LIQUIDACION!$D$1044&gt;LIQUIDACION!$B$1046,LIQUIDACION!$B$1046&gt;LIQUIDACION!$D$1043),366,365)),0)</f>
        <v>0</v>
      </c>
      <c r="AP513" s="618">
        <f>IF(AP$12=TRUE,(($O513*LIQUIDACION!$L$1047)*LIQUIDACION!$D$1045/IF(AND(LIQUIDACION!$D$1044&gt;LIQUIDACION!$B$1046,LIQUIDACION!$B$1046&gt;LIQUIDACION!$D$1043),366,365)),0)</f>
        <v>0</v>
      </c>
      <c r="AQ513" s="618">
        <f>IF(AQ$12=TRUE,(($P513*LIQUIDACION!$L$1047)*LIQUIDACION!$D$1045/IF(AND(LIQUIDACION!$D$1044&gt;LIQUIDACION!$B$1046,LIQUIDACION!$B$1046&gt;LIQUIDACION!$D$1043),366,365)),0)</f>
        <v>0</v>
      </c>
      <c r="AR513" s="618">
        <f>IF(AR$12=TRUE,(($Q513*LIQUIDACION!$L$1047)*LIQUIDACION!$D$1045/IF(AND(LIQUIDACION!$D$1044&gt;LIQUIDACION!$B$1046,LIQUIDACION!$B$1046&gt;LIQUIDACION!$D$1043),366,365)),0)</f>
        <v>0</v>
      </c>
      <c r="AS513" s="618">
        <f>IF(AS$12=TRUE,(($R513*LIQUIDACION!$L$1047)*LIQUIDACION!$D$1045/IF(AND(LIQUIDACION!$D$1044&gt;LIQUIDACION!$B$1046,LIQUIDACION!$B$1046&gt;LIQUIDACION!$D$1043),366,365)),0)</f>
        <v>0</v>
      </c>
      <c r="AT513" s="618">
        <f>IF(AT$12=TRUE,(($S513*LIQUIDACION!$L$1047)*LIQUIDACION!$D$1045/IF(AND(LIQUIDACION!$D$1044&gt;LIQUIDACION!$B$1046,LIQUIDACION!$B$1046&gt;LIQUIDACION!$D$1043),366,365)),0)</f>
        <v>0</v>
      </c>
      <c r="AU513" s="618">
        <f>IF(AU$12=TRUE,(($T513*LIQUIDACION!$L$1047)*LIQUIDACION!$D$1045/IF(AND(LIQUIDACION!$D$1044&gt;LIQUIDACION!$B$1046,LIQUIDACION!$B$1046&gt;LIQUIDACION!$D$1043),366,365)),0)</f>
        <v>0</v>
      </c>
      <c r="AV513" s="618">
        <f>IF(AV$12=TRUE,(($U513*LIQUIDACION!$L$1047)*LIQUIDACION!$D$1045/IF(AND(LIQUIDACION!$D$1044&gt;LIQUIDACION!$B$1046,LIQUIDACION!$B$1046&gt;LIQUIDACION!$D$1043),366,365)),0)</f>
        <v>0</v>
      </c>
      <c r="AW513" s="618">
        <f>IF(AW$12=TRUE,(($V513*LIQUIDACION!$L$1047)*LIQUIDACION!$D$1045/IF(AND(LIQUIDACION!$D$1044&gt;LIQUIDACION!$B$1046,LIQUIDACION!$B$1046&gt;LIQUIDACION!$D$1043),366,365)),0)</f>
        <v>0</v>
      </c>
      <c r="AX513" s="618">
        <f>IF(AX$12=TRUE,(($W513*LIQUIDACION!$L$1047)*LIQUIDACION!$D$1045/IF(AND(LIQUIDACION!$D$1044&gt;LIQUIDACION!$B$1046,LIQUIDACION!$B$1046&gt;LIQUIDACION!$D$1043),366,365)),0)</f>
        <v>0</v>
      </c>
    </row>
    <row r="514" spans="2:50" x14ac:dyDescent="0.25">
      <c r="B514" s="123">
        <v>502</v>
      </c>
      <c r="C514" s="125"/>
      <c r="D514" s="170"/>
      <c r="E514" s="170"/>
      <c r="F514" s="170"/>
      <c r="G514" s="170">
        <f t="shared" si="33"/>
        <v>0</v>
      </c>
      <c r="H514" s="170">
        <f t="shared" si="34"/>
        <v>0</v>
      </c>
      <c r="I514" s="170"/>
      <c r="J514" s="170"/>
      <c r="K514" s="170"/>
      <c r="L514" s="170"/>
      <c r="M514" s="170"/>
      <c r="N514" s="170"/>
      <c r="O514" s="170"/>
      <c r="P514" s="170"/>
      <c r="Q514" s="170"/>
      <c r="R514" s="170"/>
      <c r="S514" s="170"/>
      <c r="T514" s="170"/>
      <c r="U514" s="170"/>
      <c r="V514" s="170"/>
      <c r="W514" s="170"/>
      <c r="X514" s="170"/>
      <c r="Y514" s="170"/>
      <c r="Z514" s="170"/>
      <c r="AA514" s="170"/>
      <c r="AB514" s="415">
        <f t="shared" si="35"/>
        <v>0</v>
      </c>
      <c r="AC514" s="415">
        <f t="shared" si="36"/>
        <v>0</v>
      </c>
      <c r="AE514" s="618">
        <f>IF(AE$12=TRUE,(($D514*LIQUIDACION!$L$1046)*LIQUIDACION!$D$1045/IF(AND(LIQUIDACION!$D$1044&gt;LIQUIDACION!$B$1046,LIQUIDACION!$B$1046&gt;LIQUIDACION!$D$1043),366,365)),0)</f>
        <v>0</v>
      </c>
      <c r="AF514" s="618">
        <f>IF(AF$12=TRUE,(($E514*LIQUIDACION!$L$1046)*LIQUIDACION!$D$1045/IF(AND(LIQUIDACION!$D$1044&gt;LIQUIDACION!$B$1046,LIQUIDACION!$B$1046&gt;LIQUIDACION!$D$1043),366,365)),0)</f>
        <v>0</v>
      </c>
      <c r="AG514" s="618">
        <f>IF(AG$12=TRUE,(($F514*LIQUIDACION!$L$1046)*LIQUIDACION!$D$1045/IF(AND(LIQUIDACION!$D$1044&gt;LIQUIDACION!$B$1046,LIQUIDACION!$B$1046&gt;LIQUIDACION!$D$1043),366,365)),0)</f>
        <v>0</v>
      </c>
      <c r="AH514" s="618">
        <f>IF(AH$12=TRUE,(($G514*LIQUIDACION!$L$1046)*LIQUIDACION!$D$1045/IF(AND(LIQUIDACION!$D$1044&gt;LIQUIDACION!$B$1046,LIQUIDACION!$B$1046&gt;LIQUIDACION!$D$1043),366,365)),0)</f>
        <v>0</v>
      </c>
      <c r="AI514" s="618">
        <f>IF(AI$12=TRUE,(($H514*LIQUIDACION!$L$1047)*LIQUIDACION!$D$1045/IF(AND(LIQUIDACION!$D$1044&gt;LIQUIDACION!$B$1046,LIQUIDACION!$B$1046&gt;LIQUIDACION!$D$1043),366,365)),0)</f>
        <v>0</v>
      </c>
      <c r="AJ514" s="618">
        <f>IF(AJ$12=TRUE,(($I514*LIQUIDACION!$L$1047)*LIQUIDACION!$D$1045/IF(AND(LIQUIDACION!$D$1044&gt;LIQUIDACION!$B$1046,LIQUIDACION!$B$1046&gt;LIQUIDACION!$D$1043),366,365)),0)</f>
        <v>0</v>
      </c>
      <c r="AK514" s="618">
        <f>IF(AK$12=TRUE,(($J514*LIQUIDACION!$L$1047)*LIQUIDACION!$D$1045/IF(AND(LIQUIDACION!$D$1044&gt;LIQUIDACION!$B$1046,LIQUIDACION!$B$1046&gt;LIQUIDACION!$D$1043),366,365)),0)</f>
        <v>0</v>
      </c>
      <c r="AL514" s="618">
        <f>IF(AL$12=TRUE,(($K514*LIQUIDACION!$L$1047)*LIQUIDACION!$D$1045/IF(AND(LIQUIDACION!$D$1044&gt;LIQUIDACION!$B$1046,LIQUIDACION!$B$1046&gt;LIQUIDACION!$D$1043),366,365)),0)</f>
        <v>0</v>
      </c>
      <c r="AM514" s="618">
        <f>IF(AM$12=TRUE,(($L514*LIQUIDACION!$L$1047)*LIQUIDACION!$D$1045/IF(AND(LIQUIDACION!$D$1044&gt;LIQUIDACION!$B$1046,LIQUIDACION!$B$1046&gt;LIQUIDACION!$D$1043),366,365)),0)</f>
        <v>0</v>
      </c>
      <c r="AN514" s="618">
        <f>IF(AN$12=TRUE,(($M514*LIQUIDACION!$L$1047)*LIQUIDACION!$D$1045/IF(AND(LIQUIDACION!$D$1044&gt;LIQUIDACION!$B$1046,LIQUIDACION!$B$1046&gt;LIQUIDACION!$D$1043),366,365)),0)</f>
        <v>0</v>
      </c>
      <c r="AO514" s="618">
        <f>IF(AO$12=TRUE,(($N514*LIQUIDACION!$L$1047)*LIQUIDACION!$D$1045/IF(AND(LIQUIDACION!$D$1044&gt;LIQUIDACION!$B$1046,LIQUIDACION!$B$1046&gt;LIQUIDACION!$D$1043),366,365)),0)</f>
        <v>0</v>
      </c>
      <c r="AP514" s="618">
        <f>IF(AP$12=TRUE,(($O514*LIQUIDACION!$L$1047)*LIQUIDACION!$D$1045/IF(AND(LIQUIDACION!$D$1044&gt;LIQUIDACION!$B$1046,LIQUIDACION!$B$1046&gt;LIQUIDACION!$D$1043),366,365)),0)</f>
        <v>0</v>
      </c>
      <c r="AQ514" s="618">
        <f>IF(AQ$12=TRUE,(($P514*LIQUIDACION!$L$1047)*LIQUIDACION!$D$1045/IF(AND(LIQUIDACION!$D$1044&gt;LIQUIDACION!$B$1046,LIQUIDACION!$B$1046&gt;LIQUIDACION!$D$1043),366,365)),0)</f>
        <v>0</v>
      </c>
      <c r="AR514" s="618">
        <f>IF(AR$12=TRUE,(($Q514*LIQUIDACION!$L$1047)*LIQUIDACION!$D$1045/IF(AND(LIQUIDACION!$D$1044&gt;LIQUIDACION!$B$1046,LIQUIDACION!$B$1046&gt;LIQUIDACION!$D$1043),366,365)),0)</f>
        <v>0</v>
      </c>
      <c r="AS514" s="618">
        <f>IF(AS$12=TRUE,(($R514*LIQUIDACION!$L$1047)*LIQUIDACION!$D$1045/IF(AND(LIQUIDACION!$D$1044&gt;LIQUIDACION!$B$1046,LIQUIDACION!$B$1046&gt;LIQUIDACION!$D$1043),366,365)),0)</f>
        <v>0</v>
      </c>
      <c r="AT514" s="618">
        <f>IF(AT$12=TRUE,(($S514*LIQUIDACION!$L$1047)*LIQUIDACION!$D$1045/IF(AND(LIQUIDACION!$D$1044&gt;LIQUIDACION!$B$1046,LIQUIDACION!$B$1046&gt;LIQUIDACION!$D$1043),366,365)),0)</f>
        <v>0</v>
      </c>
      <c r="AU514" s="618">
        <f>IF(AU$12=TRUE,(($T514*LIQUIDACION!$L$1047)*LIQUIDACION!$D$1045/IF(AND(LIQUIDACION!$D$1044&gt;LIQUIDACION!$B$1046,LIQUIDACION!$B$1046&gt;LIQUIDACION!$D$1043),366,365)),0)</f>
        <v>0</v>
      </c>
      <c r="AV514" s="618">
        <f>IF(AV$12=TRUE,(($U514*LIQUIDACION!$L$1047)*LIQUIDACION!$D$1045/IF(AND(LIQUIDACION!$D$1044&gt;LIQUIDACION!$B$1046,LIQUIDACION!$B$1046&gt;LIQUIDACION!$D$1043),366,365)),0)</f>
        <v>0</v>
      </c>
      <c r="AW514" s="618">
        <f>IF(AW$12=TRUE,(($V514*LIQUIDACION!$L$1047)*LIQUIDACION!$D$1045/IF(AND(LIQUIDACION!$D$1044&gt;LIQUIDACION!$B$1046,LIQUIDACION!$B$1046&gt;LIQUIDACION!$D$1043),366,365)),0)</f>
        <v>0</v>
      </c>
      <c r="AX514" s="618">
        <f>IF(AX$12=TRUE,(($W514*LIQUIDACION!$L$1047)*LIQUIDACION!$D$1045/IF(AND(LIQUIDACION!$D$1044&gt;LIQUIDACION!$B$1046,LIQUIDACION!$B$1046&gt;LIQUIDACION!$D$1043),366,365)),0)</f>
        <v>0</v>
      </c>
    </row>
    <row r="515" spans="2:50" x14ac:dyDescent="0.25">
      <c r="B515" s="121">
        <v>503</v>
      </c>
      <c r="C515" s="125"/>
      <c r="D515" s="170"/>
      <c r="E515" s="170"/>
      <c r="F515" s="170"/>
      <c r="G515" s="170">
        <f t="shared" si="33"/>
        <v>0</v>
      </c>
      <c r="H515" s="170">
        <f t="shared" si="34"/>
        <v>0</v>
      </c>
      <c r="I515" s="170"/>
      <c r="J515" s="170"/>
      <c r="K515" s="170"/>
      <c r="L515" s="170"/>
      <c r="M515" s="170"/>
      <c r="N515" s="170"/>
      <c r="O515" s="170"/>
      <c r="P515" s="170"/>
      <c r="Q515" s="170"/>
      <c r="R515" s="170"/>
      <c r="S515" s="170"/>
      <c r="T515" s="170"/>
      <c r="U515" s="170"/>
      <c r="V515" s="170"/>
      <c r="W515" s="170"/>
      <c r="X515" s="170"/>
      <c r="Y515" s="170"/>
      <c r="Z515" s="170"/>
      <c r="AA515" s="170"/>
      <c r="AB515" s="415">
        <f t="shared" si="35"/>
        <v>0</v>
      </c>
      <c r="AC515" s="415">
        <f t="shared" si="36"/>
        <v>0</v>
      </c>
      <c r="AE515" s="618">
        <f>IF(AE$12=TRUE,(($D515*LIQUIDACION!$L$1046)*LIQUIDACION!$D$1045/IF(AND(LIQUIDACION!$D$1044&gt;LIQUIDACION!$B$1046,LIQUIDACION!$B$1046&gt;LIQUIDACION!$D$1043),366,365)),0)</f>
        <v>0</v>
      </c>
      <c r="AF515" s="618">
        <f>IF(AF$12=TRUE,(($E515*LIQUIDACION!$L$1046)*LIQUIDACION!$D$1045/IF(AND(LIQUIDACION!$D$1044&gt;LIQUIDACION!$B$1046,LIQUIDACION!$B$1046&gt;LIQUIDACION!$D$1043),366,365)),0)</f>
        <v>0</v>
      </c>
      <c r="AG515" s="618">
        <f>IF(AG$12=TRUE,(($F515*LIQUIDACION!$L$1046)*LIQUIDACION!$D$1045/IF(AND(LIQUIDACION!$D$1044&gt;LIQUIDACION!$B$1046,LIQUIDACION!$B$1046&gt;LIQUIDACION!$D$1043),366,365)),0)</f>
        <v>0</v>
      </c>
      <c r="AH515" s="618">
        <f>IF(AH$12=TRUE,(($G515*LIQUIDACION!$L$1046)*LIQUIDACION!$D$1045/IF(AND(LIQUIDACION!$D$1044&gt;LIQUIDACION!$B$1046,LIQUIDACION!$B$1046&gt;LIQUIDACION!$D$1043),366,365)),0)</f>
        <v>0</v>
      </c>
      <c r="AI515" s="618">
        <f>IF(AI$12=TRUE,(($H515*LIQUIDACION!$L$1047)*LIQUIDACION!$D$1045/IF(AND(LIQUIDACION!$D$1044&gt;LIQUIDACION!$B$1046,LIQUIDACION!$B$1046&gt;LIQUIDACION!$D$1043),366,365)),0)</f>
        <v>0</v>
      </c>
      <c r="AJ515" s="618">
        <f>IF(AJ$12=TRUE,(($I515*LIQUIDACION!$L$1047)*LIQUIDACION!$D$1045/IF(AND(LIQUIDACION!$D$1044&gt;LIQUIDACION!$B$1046,LIQUIDACION!$B$1046&gt;LIQUIDACION!$D$1043),366,365)),0)</f>
        <v>0</v>
      </c>
      <c r="AK515" s="618">
        <f>IF(AK$12=TRUE,(($J515*LIQUIDACION!$L$1047)*LIQUIDACION!$D$1045/IF(AND(LIQUIDACION!$D$1044&gt;LIQUIDACION!$B$1046,LIQUIDACION!$B$1046&gt;LIQUIDACION!$D$1043),366,365)),0)</f>
        <v>0</v>
      </c>
      <c r="AL515" s="618">
        <f>IF(AL$12=TRUE,(($K515*LIQUIDACION!$L$1047)*LIQUIDACION!$D$1045/IF(AND(LIQUIDACION!$D$1044&gt;LIQUIDACION!$B$1046,LIQUIDACION!$B$1046&gt;LIQUIDACION!$D$1043),366,365)),0)</f>
        <v>0</v>
      </c>
      <c r="AM515" s="618">
        <f>IF(AM$12=TRUE,(($L515*LIQUIDACION!$L$1047)*LIQUIDACION!$D$1045/IF(AND(LIQUIDACION!$D$1044&gt;LIQUIDACION!$B$1046,LIQUIDACION!$B$1046&gt;LIQUIDACION!$D$1043),366,365)),0)</f>
        <v>0</v>
      </c>
      <c r="AN515" s="618">
        <f>IF(AN$12=TRUE,(($M515*LIQUIDACION!$L$1047)*LIQUIDACION!$D$1045/IF(AND(LIQUIDACION!$D$1044&gt;LIQUIDACION!$B$1046,LIQUIDACION!$B$1046&gt;LIQUIDACION!$D$1043),366,365)),0)</f>
        <v>0</v>
      </c>
      <c r="AO515" s="618">
        <f>IF(AO$12=TRUE,(($N515*LIQUIDACION!$L$1047)*LIQUIDACION!$D$1045/IF(AND(LIQUIDACION!$D$1044&gt;LIQUIDACION!$B$1046,LIQUIDACION!$B$1046&gt;LIQUIDACION!$D$1043),366,365)),0)</f>
        <v>0</v>
      </c>
      <c r="AP515" s="618">
        <f>IF(AP$12=TRUE,(($O515*LIQUIDACION!$L$1047)*LIQUIDACION!$D$1045/IF(AND(LIQUIDACION!$D$1044&gt;LIQUIDACION!$B$1046,LIQUIDACION!$B$1046&gt;LIQUIDACION!$D$1043),366,365)),0)</f>
        <v>0</v>
      </c>
      <c r="AQ515" s="618">
        <f>IF(AQ$12=TRUE,(($P515*LIQUIDACION!$L$1047)*LIQUIDACION!$D$1045/IF(AND(LIQUIDACION!$D$1044&gt;LIQUIDACION!$B$1046,LIQUIDACION!$B$1046&gt;LIQUIDACION!$D$1043),366,365)),0)</f>
        <v>0</v>
      </c>
      <c r="AR515" s="618">
        <f>IF(AR$12=TRUE,(($Q515*LIQUIDACION!$L$1047)*LIQUIDACION!$D$1045/IF(AND(LIQUIDACION!$D$1044&gt;LIQUIDACION!$B$1046,LIQUIDACION!$B$1046&gt;LIQUIDACION!$D$1043),366,365)),0)</f>
        <v>0</v>
      </c>
      <c r="AS515" s="618">
        <f>IF(AS$12=TRUE,(($R515*LIQUIDACION!$L$1047)*LIQUIDACION!$D$1045/IF(AND(LIQUIDACION!$D$1044&gt;LIQUIDACION!$B$1046,LIQUIDACION!$B$1046&gt;LIQUIDACION!$D$1043),366,365)),0)</f>
        <v>0</v>
      </c>
      <c r="AT515" s="618">
        <f>IF(AT$12=TRUE,(($S515*LIQUIDACION!$L$1047)*LIQUIDACION!$D$1045/IF(AND(LIQUIDACION!$D$1044&gt;LIQUIDACION!$B$1046,LIQUIDACION!$B$1046&gt;LIQUIDACION!$D$1043),366,365)),0)</f>
        <v>0</v>
      </c>
      <c r="AU515" s="618">
        <f>IF(AU$12=TRUE,(($T515*LIQUIDACION!$L$1047)*LIQUIDACION!$D$1045/IF(AND(LIQUIDACION!$D$1044&gt;LIQUIDACION!$B$1046,LIQUIDACION!$B$1046&gt;LIQUIDACION!$D$1043),366,365)),0)</f>
        <v>0</v>
      </c>
      <c r="AV515" s="618">
        <f>IF(AV$12=TRUE,(($U515*LIQUIDACION!$L$1047)*LIQUIDACION!$D$1045/IF(AND(LIQUIDACION!$D$1044&gt;LIQUIDACION!$B$1046,LIQUIDACION!$B$1046&gt;LIQUIDACION!$D$1043),366,365)),0)</f>
        <v>0</v>
      </c>
      <c r="AW515" s="618">
        <f>IF(AW$12=TRUE,(($V515*LIQUIDACION!$L$1047)*LIQUIDACION!$D$1045/IF(AND(LIQUIDACION!$D$1044&gt;LIQUIDACION!$B$1046,LIQUIDACION!$B$1046&gt;LIQUIDACION!$D$1043),366,365)),0)</f>
        <v>0</v>
      </c>
      <c r="AX515" s="618">
        <f>IF(AX$12=TRUE,(($W515*LIQUIDACION!$L$1047)*LIQUIDACION!$D$1045/IF(AND(LIQUIDACION!$D$1044&gt;LIQUIDACION!$B$1046,LIQUIDACION!$B$1046&gt;LIQUIDACION!$D$1043),366,365)),0)</f>
        <v>0</v>
      </c>
    </row>
    <row r="516" spans="2:50" x14ac:dyDescent="0.25">
      <c r="B516" s="123">
        <v>504</v>
      </c>
      <c r="C516" s="125"/>
      <c r="D516" s="170"/>
      <c r="E516" s="170"/>
      <c r="F516" s="170"/>
      <c r="G516" s="170">
        <f t="shared" si="33"/>
        <v>0</v>
      </c>
      <c r="H516" s="170">
        <f t="shared" si="34"/>
        <v>0</v>
      </c>
      <c r="I516" s="170"/>
      <c r="J516" s="170"/>
      <c r="K516" s="170"/>
      <c r="L516" s="170"/>
      <c r="M516" s="170"/>
      <c r="N516" s="170"/>
      <c r="O516" s="170"/>
      <c r="P516" s="170"/>
      <c r="Q516" s="170"/>
      <c r="R516" s="170"/>
      <c r="S516" s="170"/>
      <c r="T516" s="170"/>
      <c r="U516" s="170"/>
      <c r="V516" s="170"/>
      <c r="W516" s="170"/>
      <c r="X516" s="170"/>
      <c r="Y516" s="170"/>
      <c r="Z516" s="170"/>
      <c r="AA516" s="170"/>
      <c r="AB516" s="415">
        <f t="shared" si="35"/>
        <v>0</v>
      </c>
      <c r="AC516" s="415">
        <f t="shared" si="36"/>
        <v>0</v>
      </c>
      <c r="AE516" s="618">
        <f>IF(AE$12=TRUE,(($D516*LIQUIDACION!$L$1046)*LIQUIDACION!$D$1045/IF(AND(LIQUIDACION!$D$1044&gt;LIQUIDACION!$B$1046,LIQUIDACION!$B$1046&gt;LIQUIDACION!$D$1043),366,365)),0)</f>
        <v>0</v>
      </c>
      <c r="AF516" s="618">
        <f>IF(AF$12=TRUE,(($E516*LIQUIDACION!$L$1046)*LIQUIDACION!$D$1045/IF(AND(LIQUIDACION!$D$1044&gt;LIQUIDACION!$B$1046,LIQUIDACION!$B$1046&gt;LIQUIDACION!$D$1043),366,365)),0)</f>
        <v>0</v>
      </c>
      <c r="AG516" s="618">
        <f>IF(AG$12=TRUE,(($F516*LIQUIDACION!$L$1046)*LIQUIDACION!$D$1045/IF(AND(LIQUIDACION!$D$1044&gt;LIQUIDACION!$B$1046,LIQUIDACION!$B$1046&gt;LIQUIDACION!$D$1043),366,365)),0)</f>
        <v>0</v>
      </c>
      <c r="AH516" s="618">
        <f>IF(AH$12=TRUE,(($G516*LIQUIDACION!$L$1046)*LIQUIDACION!$D$1045/IF(AND(LIQUIDACION!$D$1044&gt;LIQUIDACION!$B$1046,LIQUIDACION!$B$1046&gt;LIQUIDACION!$D$1043),366,365)),0)</f>
        <v>0</v>
      </c>
      <c r="AI516" s="618">
        <f>IF(AI$12=TRUE,(($H516*LIQUIDACION!$L$1047)*LIQUIDACION!$D$1045/IF(AND(LIQUIDACION!$D$1044&gt;LIQUIDACION!$B$1046,LIQUIDACION!$B$1046&gt;LIQUIDACION!$D$1043),366,365)),0)</f>
        <v>0</v>
      </c>
      <c r="AJ516" s="618">
        <f>IF(AJ$12=TRUE,(($I516*LIQUIDACION!$L$1047)*LIQUIDACION!$D$1045/IF(AND(LIQUIDACION!$D$1044&gt;LIQUIDACION!$B$1046,LIQUIDACION!$B$1046&gt;LIQUIDACION!$D$1043),366,365)),0)</f>
        <v>0</v>
      </c>
      <c r="AK516" s="618">
        <f>IF(AK$12=TRUE,(($J516*LIQUIDACION!$L$1047)*LIQUIDACION!$D$1045/IF(AND(LIQUIDACION!$D$1044&gt;LIQUIDACION!$B$1046,LIQUIDACION!$B$1046&gt;LIQUIDACION!$D$1043),366,365)),0)</f>
        <v>0</v>
      </c>
      <c r="AL516" s="618">
        <f>IF(AL$12=TRUE,(($K516*LIQUIDACION!$L$1047)*LIQUIDACION!$D$1045/IF(AND(LIQUIDACION!$D$1044&gt;LIQUIDACION!$B$1046,LIQUIDACION!$B$1046&gt;LIQUIDACION!$D$1043),366,365)),0)</f>
        <v>0</v>
      </c>
      <c r="AM516" s="618">
        <f>IF(AM$12=TRUE,(($L516*LIQUIDACION!$L$1047)*LIQUIDACION!$D$1045/IF(AND(LIQUIDACION!$D$1044&gt;LIQUIDACION!$B$1046,LIQUIDACION!$B$1046&gt;LIQUIDACION!$D$1043),366,365)),0)</f>
        <v>0</v>
      </c>
      <c r="AN516" s="618">
        <f>IF(AN$12=TRUE,(($M516*LIQUIDACION!$L$1047)*LIQUIDACION!$D$1045/IF(AND(LIQUIDACION!$D$1044&gt;LIQUIDACION!$B$1046,LIQUIDACION!$B$1046&gt;LIQUIDACION!$D$1043),366,365)),0)</f>
        <v>0</v>
      </c>
      <c r="AO516" s="618">
        <f>IF(AO$12=TRUE,(($N516*LIQUIDACION!$L$1047)*LIQUIDACION!$D$1045/IF(AND(LIQUIDACION!$D$1044&gt;LIQUIDACION!$B$1046,LIQUIDACION!$B$1046&gt;LIQUIDACION!$D$1043),366,365)),0)</f>
        <v>0</v>
      </c>
      <c r="AP516" s="618">
        <f>IF(AP$12=TRUE,(($O516*LIQUIDACION!$L$1047)*LIQUIDACION!$D$1045/IF(AND(LIQUIDACION!$D$1044&gt;LIQUIDACION!$B$1046,LIQUIDACION!$B$1046&gt;LIQUIDACION!$D$1043),366,365)),0)</f>
        <v>0</v>
      </c>
      <c r="AQ516" s="618">
        <f>IF(AQ$12=TRUE,(($P516*LIQUIDACION!$L$1047)*LIQUIDACION!$D$1045/IF(AND(LIQUIDACION!$D$1044&gt;LIQUIDACION!$B$1046,LIQUIDACION!$B$1046&gt;LIQUIDACION!$D$1043),366,365)),0)</f>
        <v>0</v>
      </c>
      <c r="AR516" s="618">
        <f>IF(AR$12=TRUE,(($Q516*LIQUIDACION!$L$1047)*LIQUIDACION!$D$1045/IF(AND(LIQUIDACION!$D$1044&gt;LIQUIDACION!$B$1046,LIQUIDACION!$B$1046&gt;LIQUIDACION!$D$1043),366,365)),0)</f>
        <v>0</v>
      </c>
      <c r="AS516" s="618">
        <f>IF(AS$12=TRUE,(($R516*LIQUIDACION!$L$1047)*LIQUIDACION!$D$1045/IF(AND(LIQUIDACION!$D$1044&gt;LIQUIDACION!$B$1046,LIQUIDACION!$B$1046&gt;LIQUIDACION!$D$1043),366,365)),0)</f>
        <v>0</v>
      </c>
      <c r="AT516" s="618">
        <f>IF(AT$12=TRUE,(($S516*LIQUIDACION!$L$1047)*LIQUIDACION!$D$1045/IF(AND(LIQUIDACION!$D$1044&gt;LIQUIDACION!$B$1046,LIQUIDACION!$B$1046&gt;LIQUIDACION!$D$1043),366,365)),0)</f>
        <v>0</v>
      </c>
      <c r="AU516" s="618">
        <f>IF(AU$12=TRUE,(($T516*LIQUIDACION!$L$1047)*LIQUIDACION!$D$1045/IF(AND(LIQUIDACION!$D$1044&gt;LIQUIDACION!$B$1046,LIQUIDACION!$B$1046&gt;LIQUIDACION!$D$1043),366,365)),0)</f>
        <v>0</v>
      </c>
      <c r="AV516" s="618">
        <f>IF(AV$12=TRUE,(($U516*LIQUIDACION!$L$1047)*LIQUIDACION!$D$1045/IF(AND(LIQUIDACION!$D$1044&gt;LIQUIDACION!$B$1046,LIQUIDACION!$B$1046&gt;LIQUIDACION!$D$1043),366,365)),0)</f>
        <v>0</v>
      </c>
      <c r="AW516" s="618">
        <f>IF(AW$12=TRUE,(($V516*LIQUIDACION!$L$1047)*LIQUIDACION!$D$1045/IF(AND(LIQUIDACION!$D$1044&gt;LIQUIDACION!$B$1046,LIQUIDACION!$B$1046&gt;LIQUIDACION!$D$1043),366,365)),0)</f>
        <v>0</v>
      </c>
      <c r="AX516" s="618">
        <f>IF(AX$12=TRUE,(($W516*LIQUIDACION!$L$1047)*LIQUIDACION!$D$1045/IF(AND(LIQUIDACION!$D$1044&gt;LIQUIDACION!$B$1046,LIQUIDACION!$B$1046&gt;LIQUIDACION!$D$1043),366,365)),0)</f>
        <v>0</v>
      </c>
    </row>
    <row r="517" spans="2:50" x14ac:dyDescent="0.25">
      <c r="B517" s="121">
        <v>505</v>
      </c>
      <c r="C517" s="125"/>
      <c r="D517" s="170"/>
      <c r="E517" s="170"/>
      <c r="F517" s="170"/>
      <c r="G517" s="170">
        <f t="shared" si="33"/>
        <v>0</v>
      </c>
      <c r="H517" s="170">
        <f t="shared" si="34"/>
        <v>0</v>
      </c>
      <c r="I517" s="170"/>
      <c r="J517" s="170"/>
      <c r="K517" s="170"/>
      <c r="L517" s="170"/>
      <c r="M517" s="170"/>
      <c r="N517" s="170"/>
      <c r="O517" s="170"/>
      <c r="P517" s="170"/>
      <c r="Q517" s="170"/>
      <c r="R517" s="170"/>
      <c r="S517" s="170"/>
      <c r="T517" s="170"/>
      <c r="U517" s="170"/>
      <c r="V517" s="170"/>
      <c r="W517" s="170"/>
      <c r="X517" s="170"/>
      <c r="Y517" s="170"/>
      <c r="Z517" s="170"/>
      <c r="AA517" s="170"/>
      <c r="AB517" s="415">
        <f t="shared" si="35"/>
        <v>0</v>
      </c>
      <c r="AC517" s="415">
        <f t="shared" si="36"/>
        <v>0</v>
      </c>
      <c r="AE517" s="618">
        <f>IF(AE$12=TRUE,(($D517*LIQUIDACION!$L$1046)*LIQUIDACION!$D$1045/IF(AND(LIQUIDACION!$D$1044&gt;LIQUIDACION!$B$1046,LIQUIDACION!$B$1046&gt;LIQUIDACION!$D$1043),366,365)),0)</f>
        <v>0</v>
      </c>
      <c r="AF517" s="618">
        <f>IF(AF$12=TRUE,(($E517*LIQUIDACION!$L$1046)*LIQUIDACION!$D$1045/IF(AND(LIQUIDACION!$D$1044&gt;LIQUIDACION!$B$1046,LIQUIDACION!$B$1046&gt;LIQUIDACION!$D$1043),366,365)),0)</f>
        <v>0</v>
      </c>
      <c r="AG517" s="618">
        <f>IF(AG$12=TRUE,(($F517*LIQUIDACION!$L$1046)*LIQUIDACION!$D$1045/IF(AND(LIQUIDACION!$D$1044&gt;LIQUIDACION!$B$1046,LIQUIDACION!$B$1046&gt;LIQUIDACION!$D$1043),366,365)),0)</f>
        <v>0</v>
      </c>
      <c r="AH517" s="618">
        <f>IF(AH$12=TRUE,(($G517*LIQUIDACION!$L$1046)*LIQUIDACION!$D$1045/IF(AND(LIQUIDACION!$D$1044&gt;LIQUIDACION!$B$1046,LIQUIDACION!$B$1046&gt;LIQUIDACION!$D$1043),366,365)),0)</f>
        <v>0</v>
      </c>
      <c r="AI517" s="618">
        <f>IF(AI$12=TRUE,(($H517*LIQUIDACION!$L$1047)*LIQUIDACION!$D$1045/IF(AND(LIQUIDACION!$D$1044&gt;LIQUIDACION!$B$1046,LIQUIDACION!$B$1046&gt;LIQUIDACION!$D$1043),366,365)),0)</f>
        <v>0</v>
      </c>
      <c r="AJ517" s="618">
        <f>IF(AJ$12=TRUE,(($I517*LIQUIDACION!$L$1047)*LIQUIDACION!$D$1045/IF(AND(LIQUIDACION!$D$1044&gt;LIQUIDACION!$B$1046,LIQUIDACION!$B$1046&gt;LIQUIDACION!$D$1043),366,365)),0)</f>
        <v>0</v>
      </c>
      <c r="AK517" s="618">
        <f>IF(AK$12=TRUE,(($J517*LIQUIDACION!$L$1047)*LIQUIDACION!$D$1045/IF(AND(LIQUIDACION!$D$1044&gt;LIQUIDACION!$B$1046,LIQUIDACION!$B$1046&gt;LIQUIDACION!$D$1043),366,365)),0)</f>
        <v>0</v>
      </c>
      <c r="AL517" s="618">
        <f>IF(AL$12=TRUE,(($K517*LIQUIDACION!$L$1047)*LIQUIDACION!$D$1045/IF(AND(LIQUIDACION!$D$1044&gt;LIQUIDACION!$B$1046,LIQUIDACION!$B$1046&gt;LIQUIDACION!$D$1043),366,365)),0)</f>
        <v>0</v>
      </c>
      <c r="AM517" s="618">
        <f>IF(AM$12=TRUE,(($L517*LIQUIDACION!$L$1047)*LIQUIDACION!$D$1045/IF(AND(LIQUIDACION!$D$1044&gt;LIQUIDACION!$B$1046,LIQUIDACION!$B$1046&gt;LIQUIDACION!$D$1043),366,365)),0)</f>
        <v>0</v>
      </c>
      <c r="AN517" s="618">
        <f>IF(AN$12=TRUE,(($M517*LIQUIDACION!$L$1047)*LIQUIDACION!$D$1045/IF(AND(LIQUIDACION!$D$1044&gt;LIQUIDACION!$B$1046,LIQUIDACION!$B$1046&gt;LIQUIDACION!$D$1043),366,365)),0)</f>
        <v>0</v>
      </c>
      <c r="AO517" s="618">
        <f>IF(AO$12=TRUE,(($N517*LIQUIDACION!$L$1047)*LIQUIDACION!$D$1045/IF(AND(LIQUIDACION!$D$1044&gt;LIQUIDACION!$B$1046,LIQUIDACION!$B$1046&gt;LIQUIDACION!$D$1043),366,365)),0)</f>
        <v>0</v>
      </c>
      <c r="AP517" s="618">
        <f>IF(AP$12=TRUE,(($O517*LIQUIDACION!$L$1047)*LIQUIDACION!$D$1045/IF(AND(LIQUIDACION!$D$1044&gt;LIQUIDACION!$B$1046,LIQUIDACION!$B$1046&gt;LIQUIDACION!$D$1043),366,365)),0)</f>
        <v>0</v>
      </c>
      <c r="AQ517" s="618">
        <f>IF(AQ$12=TRUE,(($P517*LIQUIDACION!$L$1047)*LIQUIDACION!$D$1045/IF(AND(LIQUIDACION!$D$1044&gt;LIQUIDACION!$B$1046,LIQUIDACION!$B$1046&gt;LIQUIDACION!$D$1043),366,365)),0)</f>
        <v>0</v>
      </c>
      <c r="AR517" s="618">
        <f>IF(AR$12=TRUE,(($Q517*LIQUIDACION!$L$1047)*LIQUIDACION!$D$1045/IF(AND(LIQUIDACION!$D$1044&gt;LIQUIDACION!$B$1046,LIQUIDACION!$B$1046&gt;LIQUIDACION!$D$1043),366,365)),0)</f>
        <v>0</v>
      </c>
      <c r="AS517" s="618">
        <f>IF(AS$12=TRUE,(($R517*LIQUIDACION!$L$1047)*LIQUIDACION!$D$1045/IF(AND(LIQUIDACION!$D$1044&gt;LIQUIDACION!$B$1046,LIQUIDACION!$B$1046&gt;LIQUIDACION!$D$1043),366,365)),0)</f>
        <v>0</v>
      </c>
      <c r="AT517" s="618">
        <f>IF(AT$12=TRUE,(($S517*LIQUIDACION!$L$1047)*LIQUIDACION!$D$1045/IF(AND(LIQUIDACION!$D$1044&gt;LIQUIDACION!$B$1046,LIQUIDACION!$B$1046&gt;LIQUIDACION!$D$1043),366,365)),0)</f>
        <v>0</v>
      </c>
      <c r="AU517" s="618">
        <f>IF(AU$12=TRUE,(($T517*LIQUIDACION!$L$1047)*LIQUIDACION!$D$1045/IF(AND(LIQUIDACION!$D$1044&gt;LIQUIDACION!$B$1046,LIQUIDACION!$B$1046&gt;LIQUIDACION!$D$1043),366,365)),0)</f>
        <v>0</v>
      </c>
      <c r="AV517" s="618">
        <f>IF(AV$12=TRUE,(($U517*LIQUIDACION!$L$1047)*LIQUIDACION!$D$1045/IF(AND(LIQUIDACION!$D$1044&gt;LIQUIDACION!$B$1046,LIQUIDACION!$B$1046&gt;LIQUIDACION!$D$1043),366,365)),0)</f>
        <v>0</v>
      </c>
      <c r="AW517" s="618">
        <f>IF(AW$12=TRUE,(($V517*LIQUIDACION!$L$1047)*LIQUIDACION!$D$1045/IF(AND(LIQUIDACION!$D$1044&gt;LIQUIDACION!$B$1046,LIQUIDACION!$B$1046&gt;LIQUIDACION!$D$1043),366,365)),0)</f>
        <v>0</v>
      </c>
      <c r="AX517" s="618">
        <f>IF(AX$12=TRUE,(($W517*LIQUIDACION!$L$1047)*LIQUIDACION!$D$1045/IF(AND(LIQUIDACION!$D$1044&gt;LIQUIDACION!$B$1046,LIQUIDACION!$B$1046&gt;LIQUIDACION!$D$1043),366,365)),0)</f>
        <v>0</v>
      </c>
    </row>
    <row r="518" spans="2:50" x14ac:dyDescent="0.25">
      <c r="B518" s="123">
        <v>506</v>
      </c>
      <c r="C518" s="125"/>
      <c r="D518" s="170"/>
      <c r="E518" s="170"/>
      <c r="F518" s="170"/>
      <c r="G518" s="170">
        <f t="shared" si="33"/>
        <v>0</v>
      </c>
      <c r="H518" s="170">
        <f t="shared" si="34"/>
        <v>0</v>
      </c>
      <c r="I518" s="170"/>
      <c r="J518" s="170"/>
      <c r="K518" s="170"/>
      <c r="L518" s="170"/>
      <c r="M518" s="170"/>
      <c r="N518" s="170"/>
      <c r="O518" s="170"/>
      <c r="P518" s="170"/>
      <c r="Q518" s="170"/>
      <c r="R518" s="170"/>
      <c r="S518" s="170"/>
      <c r="T518" s="170"/>
      <c r="U518" s="170"/>
      <c r="V518" s="170"/>
      <c r="W518" s="170"/>
      <c r="X518" s="170"/>
      <c r="Y518" s="170"/>
      <c r="Z518" s="170"/>
      <c r="AA518" s="170"/>
      <c r="AB518" s="415">
        <f t="shared" si="35"/>
        <v>0</v>
      </c>
      <c r="AC518" s="415">
        <f t="shared" si="36"/>
        <v>0</v>
      </c>
      <c r="AE518" s="618">
        <f>IF(AE$12=TRUE,(($D518*LIQUIDACION!$L$1046)*LIQUIDACION!$D$1045/IF(AND(LIQUIDACION!$D$1044&gt;LIQUIDACION!$B$1046,LIQUIDACION!$B$1046&gt;LIQUIDACION!$D$1043),366,365)),0)</f>
        <v>0</v>
      </c>
      <c r="AF518" s="618">
        <f>IF(AF$12=TRUE,(($E518*LIQUIDACION!$L$1046)*LIQUIDACION!$D$1045/IF(AND(LIQUIDACION!$D$1044&gt;LIQUIDACION!$B$1046,LIQUIDACION!$B$1046&gt;LIQUIDACION!$D$1043),366,365)),0)</f>
        <v>0</v>
      </c>
      <c r="AG518" s="618">
        <f>IF(AG$12=TRUE,(($F518*LIQUIDACION!$L$1046)*LIQUIDACION!$D$1045/IF(AND(LIQUIDACION!$D$1044&gt;LIQUIDACION!$B$1046,LIQUIDACION!$B$1046&gt;LIQUIDACION!$D$1043),366,365)),0)</f>
        <v>0</v>
      </c>
      <c r="AH518" s="618">
        <f>IF(AH$12=TRUE,(($G518*LIQUIDACION!$L$1046)*LIQUIDACION!$D$1045/IF(AND(LIQUIDACION!$D$1044&gt;LIQUIDACION!$B$1046,LIQUIDACION!$B$1046&gt;LIQUIDACION!$D$1043),366,365)),0)</f>
        <v>0</v>
      </c>
      <c r="AI518" s="618">
        <f>IF(AI$12=TRUE,(($H518*LIQUIDACION!$L$1047)*LIQUIDACION!$D$1045/IF(AND(LIQUIDACION!$D$1044&gt;LIQUIDACION!$B$1046,LIQUIDACION!$B$1046&gt;LIQUIDACION!$D$1043),366,365)),0)</f>
        <v>0</v>
      </c>
      <c r="AJ518" s="618">
        <f>IF(AJ$12=TRUE,(($I518*LIQUIDACION!$L$1047)*LIQUIDACION!$D$1045/IF(AND(LIQUIDACION!$D$1044&gt;LIQUIDACION!$B$1046,LIQUIDACION!$B$1046&gt;LIQUIDACION!$D$1043),366,365)),0)</f>
        <v>0</v>
      </c>
      <c r="AK518" s="618">
        <f>IF(AK$12=TRUE,(($J518*LIQUIDACION!$L$1047)*LIQUIDACION!$D$1045/IF(AND(LIQUIDACION!$D$1044&gt;LIQUIDACION!$B$1046,LIQUIDACION!$B$1046&gt;LIQUIDACION!$D$1043),366,365)),0)</f>
        <v>0</v>
      </c>
      <c r="AL518" s="618">
        <f>IF(AL$12=TRUE,(($K518*LIQUIDACION!$L$1047)*LIQUIDACION!$D$1045/IF(AND(LIQUIDACION!$D$1044&gt;LIQUIDACION!$B$1046,LIQUIDACION!$B$1046&gt;LIQUIDACION!$D$1043),366,365)),0)</f>
        <v>0</v>
      </c>
      <c r="AM518" s="618">
        <f>IF(AM$12=TRUE,(($L518*LIQUIDACION!$L$1047)*LIQUIDACION!$D$1045/IF(AND(LIQUIDACION!$D$1044&gt;LIQUIDACION!$B$1046,LIQUIDACION!$B$1046&gt;LIQUIDACION!$D$1043),366,365)),0)</f>
        <v>0</v>
      </c>
      <c r="AN518" s="618">
        <f>IF(AN$12=TRUE,(($M518*LIQUIDACION!$L$1047)*LIQUIDACION!$D$1045/IF(AND(LIQUIDACION!$D$1044&gt;LIQUIDACION!$B$1046,LIQUIDACION!$B$1046&gt;LIQUIDACION!$D$1043),366,365)),0)</f>
        <v>0</v>
      </c>
      <c r="AO518" s="618">
        <f>IF(AO$12=TRUE,(($N518*LIQUIDACION!$L$1047)*LIQUIDACION!$D$1045/IF(AND(LIQUIDACION!$D$1044&gt;LIQUIDACION!$B$1046,LIQUIDACION!$B$1046&gt;LIQUIDACION!$D$1043),366,365)),0)</f>
        <v>0</v>
      </c>
      <c r="AP518" s="618">
        <f>IF(AP$12=TRUE,(($O518*LIQUIDACION!$L$1047)*LIQUIDACION!$D$1045/IF(AND(LIQUIDACION!$D$1044&gt;LIQUIDACION!$B$1046,LIQUIDACION!$B$1046&gt;LIQUIDACION!$D$1043),366,365)),0)</f>
        <v>0</v>
      </c>
      <c r="AQ518" s="618">
        <f>IF(AQ$12=TRUE,(($P518*LIQUIDACION!$L$1047)*LIQUIDACION!$D$1045/IF(AND(LIQUIDACION!$D$1044&gt;LIQUIDACION!$B$1046,LIQUIDACION!$B$1046&gt;LIQUIDACION!$D$1043),366,365)),0)</f>
        <v>0</v>
      </c>
      <c r="AR518" s="618">
        <f>IF(AR$12=TRUE,(($Q518*LIQUIDACION!$L$1047)*LIQUIDACION!$D$1045/IF(AND(LIQUIDACION!$D$1044&gt;LIQUIDACION!$B$1046,LIQUIDACION!$B$1046&gt;LIQUIDACION!$D$1043),366,365)),0)</f>
        <v>0</v>
      </c>
      <c r="AS518" s="618">
        <f>IF(AS$12=TRUE,(($R518*LIQUIDACION!$L$1047)*LIQUIDACION!$D$1045/IF(AND(LIQUIDACION!$D$1044&gt;LIQUIDACION!$B$1046,LIQUIDACION!$B$1046&gt;LIQUIDACION!$D$1043),366,365)),0)</f>
        <v>0</v>
      </c>
      <c r="AT518" s="618">
        <f>IF(AT$12=TRUE,(($S518*LIQUIDACION!$L$1047)*LIQUIDACION!$D$1045/IF(AND(LIQUIDACION!$D$1044&gt;LIQUIDACION!$B$1046,LIQUIDACION!$B$1046&gt;LIQUIDACION!$D$1043),366,365)),0)</f>
        <v>0</v>
      </c>
      <c r="AU518" s="618">
        <f>IF(AU$12=TRUE,(($T518*LIQUIDACION!$L$1047)*LIQUIDACION!$D$1045/IF(AND(LIQUIDACION!$D$1044&gt;LIQUIDACION!$B$1046,LIQUIDACION!$B$1046&gt;LIQUIDACION!$D$1043),366,365)),0)</f>
        <v>0</v>
      </c>
      <c r="AV518" s="618">
        <f>IF(AV$12=TRUE,(($U518*LIQUIDACION!$L$1047)*LIQUIDACION!$D$1045/IF(AND(LIQUIDACION!$D$1044&gt;LIQUIDACION!$B$1046,LIQUIDACION!$B$1046&gt;LIQUIDACION!$D$1043),366,365)),0)</f>
        <v>0</v>
      </c>
      <c r="AW518" s="618">
        <f>IF(AW$12=TRUE,(($V518*LIQUIDACION!$L$1047)*LIQUIDACION!$D$1045/IF(AND(LIQUIDACION!$D$1044&gt;LIQUIDACION!$B$1046,LIQUIDACION!$B$1046&gt;LIQUIDACION!$D$1043),366,365)),0)</f>
        <v>0</v>
      </c>
      <c r="AX518" s="618">
        <f>IF(AX$12=TRUE,(($W518*LIQUIDACION!$L$1047)*LIQUIDACION!$D$1045/IF(AND(LIQUIDACION!$D$1044&gt;LIQUIDACION!$B$1046,LIQUIDACION!$B$1046&gt;LIQUIDACION!$D$1043),366,365)),0)</f>
        <v>0</v>
      </c>
    </row>
    <row r="519" spans="2:50" x14ac:dyDescent="0.25">
      <c r="B519" s="121">
        <v>507</v>
      </c>
      <c r="C519" s="125"/>
      <c r="D519" s="170"/>
      <c r="E519" s="170"/>
      <c r="F519" s="170"/>
      <c r="G519" s="170">
        <f t="shared" si="33"/>
        <v>0</v>
      </c>
      <c r="H519" s="170">
        <f t="shared" si="34"/>
        <v>0</v>
      </c>
      <c r="I519" s="170"/>
      <c r="J519" s="170"/>
      <c r="K519" s="170"/>
      <c r="L519" s="170"/>
      <c r="M519" s="170"/>
      <c r="N519" s="170"/>
      <c r="O519" s="170"/>
      <c r="P519" s="170"/>
      <c r="Q519" s="170"/>
      <c r="R519" s="170"/>
      <c r="S519" s="170"/>
      <c r="T519" s="170"/>
      <c r="U519" s="170"/>
      <c r="V519" s="170"/>
      <c r="W519" s="170"/>
      <c r="X519" s="170"/>
      <c r="Y519" s="170"/>
      <c r="Z519" s="170"/>
      <c r="AA519" s="170"/>
      <c r="AB519" s="415">
        <f t="shared" si="35"/>
        <v>0</v>
      </c>
      <c r="AC519" s="415">
        <f t="shared" si="36"/>
        <v>0</v>
      </c>
      <c r="AE519" s="618">
        <f>IF(AE$12=TRUE,(($D519*LIQUIDACION!$L$1046)*LIQUIDACION!$D$1045/IF(AND(LIQUIDACION!$D$1044&gt;LIQUIDACION!$B$1046,LIQUIDACION!$B$1046&gt;LIQUIDACION!$D$1043),366,365)),0)</f>
        <v>0</v>
      </c>
      <c r="AF519" s="618">
        <f>IF(AF$12=TRUE,(($E519*LIQUIDACION!$L$1046)*LIQUIDACION!$D$1045/IF(AND(LIQUIDACION!$D$1044&gt;LIQUIDACION!$B$1046,LIQUIDACION!$B$1046&gt;LIQUIDACION!$D$1043),366,365)),0)</f>
        <v>0</v>
      </c>
      <c r="AG519" s="618">
        <f>IF(AG$12=TRUE,(($F519*LIQUIDACION!$L$1046)*LIQUIDACION!$D$1045/IF(AND(LIQUIDACION!$D$1044&gt;LIQUIDACION!$B$1046,LIQUIDACION!$B$1046&gt;LIQUIDACION!$D$1043),366,365)),0)</f>
        <v>0</v>
      </c>
      <c r="AH519" s="618">
        <f>IF(AH$12=TRUE,(($G519*LIQUIDACION!$L$1046)*LIQUIDACION!$D$1045/IF(AND(LIQUIDACION!$D$1044&gt;LIQUIDACION!$B$1046,LIQUIDACION!$B$1046&gt;LIQUIDACION!$D$1043),366,365)),0)</f>
        <v>0</v>
      </c>
      <c r="AI519" s="618">
        <f>IF(AI$12=TRUE,(($H519*LIQUIDACION!$L$1047)*LIQUIDACION!$D$1045/IF(AND(LIQUIDACION!$D$1044&gt;LIQUIDACION!$B$1046,LIQUIDACION!$B$1046&gt;LIQUIDACION!$D$1043),366,365)),0)</f>
        <v>0</v>
      </c>
      <c r="AJ519" s="618">
        <f>IF(AJ$12=TRUE,(($I519*LIQUIDACION!$L$1047)*LIQUIDACION!$D$1045/IF(AND(LIQUIDACION!$D$1044&gt;LIQUIDACION!$B$1046,LIQUIDACION!$B$1046&gt;LIQUIDACION!$D$1043),366,365)),0)</f>
        <v>0</v>
      </c>
      <c r="AK519" s="618">
        <f>IF(AK$12=TRUE,(($J519*LIQUIDACION!$L$1047)*LIQUIDACION!$D$1045/IF(AND(LIQUIDACION!$D$1044&gt;LIQUIDACION!$B$1046,LIQUIDACION!$B$1046&gt;LIQUIDACION!$D$1043),366,365)),0)</f>
        <v>0</v>
      </c>
      <c r="AL519" s="618">
        <f>IF(AL$12=TRUE,(($K519*LIQUIDACION!$L$1047)*LIQUIDACION!$D$1045/IF(AND(LIQUIDACION!$D$1044&gt;LIQUIDACION!$B$1046,LIQUIDACION!$B$1046&gt;LIQUIDACION!$D$1043),366,365)),0)</f>
        <v>0</v>
      </c>
      <c r="AM519" s="618">
        <f>IF(AM$12=TRUE,(($L519*LIQUIDACION!$L$1047)*LIQUIDACION!$D$1045/IF(AND(LIQUIDACION!$D$1044&gt;LIQUIDACION!$B$1046,LIQUIDACION!$B$1046&gt;LIQUIDACION!$D$1043),366,365)),0)</f>
        <v>0</v>
      </c>
      <c r="AN519" s="618">
        <f>IF(AN$12=TRUE,(($M519*LIQUIDACION!$L$1047)*LIQUIDACION!$D$1045/IF(AND(LIQUIDACION!$D$1044&gt;LIQUIDACION!$B$1046,LIQUIDACION!$B$1046&gt;LIQUIDACION!$D$1043),366,365)),0)</f>
        <v>0</v>
      </c>
      <c r="AO519" s="618">
        <f>IF(AO$12=TRUE,(($N519*LIQUIDACION!$L$1047)*LIQUIDACION!$D$1045/IF(AND(LIQUIDACION!$D$1044&gt;LIQUIDACION!$B$1046,LIQUIDACION!$B$1046&gt;LIQUIDACION!$D$1043),366,365)),0)</f>
        <v>0</v>
      </c>
      <c r="AP519" s="618">
        <f>IF(AP$12=TRUE,(($O519*LIQUIDACION!$L$1047)*LIQUIDACION!$D$1045/IF(AND(LIQUIDACION!$D$1044&gt;LIQUIDACION!$B$1046,LIQUIDACION!$B$1046&gt;LIQUIDACION!$D$1043),366,365)),0)</f>
        <v>0</v>
      </c>
      <c r="AQ519" s="618">
        <f>IF(AQ$12=TRUE,(($P519*LIQUIDACION!$L$1047)*LIQUIDACION!$D$1045/IF(AND(LIQUIDACION!$D$1044&gt;LIQUIDACION!$B$1046,LIQUIDACION!$B$1046&gt;LIQUIDACION!$D$1043),366,365)),0)</f>
        <v>0</v>
      </c>
      <c r="AR519" s="618">
        <f>IF(AR$12=TRUE,(($Q519*LIQUIDACION!$L$1047)*LIQUIDACION!$D$1045/IF(AND(LIQUIDACION!$D$1044&gt;LIQUIDACION!$B$1046,LIQUIDACION!$B$1046&gt;LIQUIDACION!$D$1043),366,365)),0)</f>
        <v>0</v>
      </c>
      <c r="AS519" s="618">
        <f>IF(AS$12=TRUE,(($R519*LIQUIDACION!$L$1047)*LIQUIDACION!$D$1045/IF(AND(LIQUIDACION!$D$1044&gt;LIQUIDACION!$B$1046,LIQUIDACION!$B$1046&gt;LIQUIDACION!$D$1043),366,365)),0)</f>
        <v>0</v>
      </c>
      <c r="AT519" s="618">
        <f>IF(AT$12=TRUE,(($S519*LIQUIDACION!$L$1047)*LIQUIDACION!$D$1045/IF(AND(LIQUIDACION!$D$1044&gt;LIQUIDACION!$B$1046,LIQUIDACION!$B$1046&gt;LIQUIDACION!$D$1043),366,365)),0)</f>
        <v>0</v>
      </c>
      <c r="AU519" s="618">
        <f>IF(AU$12=TRUE,(($T519*LIQUIDACION!$L$1047)*LIQUIDACION!$D$1045/IF(AND(LIQUIDACION!$D$1044&gt;LIQUIDACION!$B$1046,LIQUIDACION!$B$1046&gt;LIQUIDACION!$D$1043),366,365)),0)</f>
        <v>0</v>
      </c>
      <c r="AV519" s="618">
        <f>IF(AV$12=TRUE,(($U519*LIQUIDACION!$L$1047)*LIQUIDACION!$D$1045/IF(AND(LIQUIDACION!$D$1044&gt;LIQUIDACION!$B$1046,LIQUIDACION!$B$1046&gt;LIQUIDACION!$D$1043),366,365)),0)</f>
        <v>0</v>
      </c>
      <c r="AW519" s="618">
        <f>IF(AW$12=TRUE,(($V519*LIQUIDACION!$L$1047)*LIQUIDACION!$D$1045/IF(AND(LIQUIDACION!$D$1044&gt;LIQUIDACION!$B$1046,LIQUIDACION!$B$1046&gt;LIQUIDACION!$D$1043),366,365)),0)</f>
        <v>0</v>
      </c>
      <c r="AX519" s="618">
        <f>IF(AX$12=TRUE,(($W519*LIQUIDACION!$L$1047)*LIQUIDACION!$D$1045/IF(AND(LIQUIDACION!$D$1044&gt;LIQUIDACION!$B$1046,LIQUIDACION!$B$1046&gt;LIQUIDACION!$D$1043),366,365)),0)</f>
        <v>0</v>
      </c>
    </row>
    <row r="520" spans="2:50" x14ac:dyDescent="0.25">
      <c r="B520" s="123">
        <v>508</v>
      </c>
      <c r="C520" s="125"/>
      <c r="D520" s="170"/>
      <c r="E520" s="170"/>
      <c r="F520" s="170"/>
      <c r="G520" s="170">
        <f t="shared" si="33"/>
        <v>0</v>
      </c>
      <c r="H520" s="170">
        <f t="shared" si="34"/>
        <v>0</v>
      </c>
      <c r="I520" s="170"/>
      <c r="J520" s="170"/>
      <c r="K520" s="170"/>
      <c r="L520" s="170"/>
      <c r="M520" s="170"/>
      <c r="N520" s="170"/>
      <c r="O520" s="170"/>
      <c r="P520" s="170"/>
      <c r="Q520" s="170"/>
      <c r="R520" s="170"/>
      <c r="S520" s="170"/>
      <c r="T520" s="170"/>
      <c r="U520" s="170"/>
      <c r="V520" s="170"/>
      <c r="W520" s="170"/>
      <c r="X520" s="170"/>
      <c r="Y520" s="170"/>
      <c r="Z520" s="170"/>
      <c r="AA520" s="170"/>
      <c r="AB520" s="415">
        <f t="shared" si="35"/>
        <v>0</v>
      </c>
      <c r="AC520" s="415">
        <f t="shared" si="36"/>
        <v>0</v>
      </c>
      <c r="AE520" s="618">
        <f>IF(AE$12=TRUE,(($D520*LIQUIDACION!$L$1046)*LIQUIDACION!$D$1045/IF(AND(LIQUIDACION!$D$1044&gt;LIQUIDACION!$B$1046,LIQUIDACION!$B$1046&gt;LIQUIDACION!$D$1043),366,365)),0)</f>
        <v>0</v>
      </c>
      <c r="AF520" s="618">
        <f>IF(AF$12=TRUE,(($E520*LIQUIDACION!$L$1046)*LIQUIDACION!$D$1045/IF(AND(LIQUIDACION!$D$1044&gt;LIQUIDACION!$B$1046,LIQUIDACION!$B$1046&gt;LIQUIDACION!$D$1043),366,365)),0)</f>
        <v>0</v>
      </c>
      <c r="AG520" s="618">
        <f>IF(AG$12=TRUE,(($F520*LIQUIDACION!$L$1046)*LIQUIDACION!$D$1045/IF(AND(LIQUIDACION!$D$1044&gt;LIQUIDACION!$B$1046,LIQUIDACION!$B$1046&gt;LIQUIDACION!$D$1043),366,365)),0)</f>
        <v>0</v>
      </c>
      <c r="AH520" s="618">
        <f>IF(AH$12=TRUE,(($G520*LIQUIDACION!$L$1046)*LIQUIDACION!$D$1045/IF(AND(LIQUIDACION!$D$1044&gt;LIQUIDACION!$B$1046,LIQUIDACION!$B$1046&gt;LIQUIDACION!$D$1043),366,365)),0)</f>
        <v>0</v>
      </c>
      <c r="AI520" s="618">
        <f>IF(AI$12=TRUE,(($H520*LIQUIDACION!$L$1047)*LIQUIDACION!$D$1045/IF(AND(LIQUIDACION!$D$1044&gt;LIQUIDACION!$B$1046,LIQUIDACION!$B$1046&gt;LIQUIDACION!$D$1043),366,365)),0)</f>
        <v>0</v>
      </c>
      <c r="AJ520" s="618">
        <f>IF(AJ$12=TRUE,(($I520*LIQUIDACION!$L$1047)*LIQUIDACION!$D$1045/IF(AND(LIQUIDACION!$D$1044&gt;LIQUIDACION!$B$1046,LIQUIDACION!$B$1046&gt;LIQUIDACION!$D$1043),366,365)),0)</f>
        <v>0</v>
      </c>
      <c r="AK520" s="618">
        <f>IF(AK$12=TRUE,(($J520*LIQUIDACION!$L$1047)*LIQUIDACION!$D$1045/IF(AND(LIQUIDACION!$D$1044&gt;LIQUIDACION!$B$1046,LIQUIDACION!$B$1046&gt;LIQUIDACION!$D$1043),366,365)),0)</f>
        <v>0</v>
      </c>
      <c r="AL520" s="618">
        <f>IF(AL$12=TRUE,(($K520*LIQUIDACION!$L$1047)*LIQUIDACION!$D$1045/IF(AND(LIQUIDACION!$D$1044&gt;LIQUIDACION!$B$1046,LIQUIDACION!$B$1046&gt;LIQUIDACION!$D$1043),366,365)),0)</f>
        <v>0</v>
      </c>
      <c r="AM520" s="618">
        <f>IF(AM$12=TRUE,(($L520*LIQUIDACION!$L$1047)*LIQUIDACION!$D$1045/IF(AND(LIQUIDACION!$D$1044&gt;LIQUIDACION!$B$1046,LIQUIDACION!$B$1046&gt;LIQUIDACION!$D$1043),366,365)),0)</f>
        <v>0</v>
      </c>
      <c r="AN520" s="618">
        <f>IF(AN$12=TRUE,(($M520*LIQUIDACION!$L$1047)*LIQUIDACION!$D$1045/IF(AND(LIQUIDACION!$D$1044&gt;LIQUIDACION!$B$1046,LIQUIDACION!$B$1046&gt;LIQUIDACION!$D$1043),366,365)),0)</f>
        <v>0</v>
      </c>
      <c r="AO520" s="618">
        <f>IF(AO$12=TRUE,(($N520*LIQUIDACION!$L$1047)*LIQUIDACION!$D$1045/IF(AND(LIQUIDACION!$D$1044&gt;LIQUIDACION!$B$1046,LIQUIDACION!$B$1046&gt;LIQUIDACION!$D$1043),366,365)),0)</f>
        <v>0</v>
      </c>
      <c r="AP520" s="618">
        <f>IF(AP$12=TRUE,(($O520*LIQUIDACION!$L$1047)*LIQUIDACION!$D$1045/IF(AND(LIQUIDACION!$D$1044&gt;LIQUIDACION!$B$1046,LIQUIDACION!$B$1046&gt;LIQUIDACION!$D$1043),366,365)),0)</f>
        <v>0</v>
      </c>
      <c r="AQ520" s="618">
        <f>IF(AQ$12=TRUE,(($P520*LIQUIDACION!$L$1047)*LIQUIDACION!$D$1045/IF(AND(LIQUIDACION!$D$1044&gt;LIQUIDACION!$B$1046,LIQUIDACION!$B$1046&gt;LIQUIDACION!$D$1043),366,365)),0)</f>
        <v>0</v>
      </c>
      <c r="AR520" s="618">
        <f>IF(AR$12=TRUE,(($Q520*LIQUIDACION!$L$1047)*LIQUIDACION!$D$1045/IF(AND(LIQUIDACION!$D$1044&gt;LIQUIDACION!$B$1046,LIQUIDACION!$B$1046&gt;LIQUIDACION!$D$1043),366,365)),0)</f>
        <v>0</v>
      </c>
      <c r="AS520" s="618">
        <f>IF(AS$12=TRUE,(($R520*LIQUIDACION!$L$1047)*LIQUIDACION!$D$1045/IF(AND(LIQUIDACION!$D$1044&gt;LIQUIDACION!$B$1046,LIQUIDACION!$B$1046&gt;LIQUIDACION!$D$1043),366,365)),0)</f>
        <v>0</v>
      </c>
      <c r="AT520" s="618">
        <f>IF(AT$12=TRUE,(($S520*LIQUIDACION!$L$1047)*LIQUIDACION!$D$1045/IF(AND(LIQUIDACION!$D$1044&gt;LIQUIDACION!$B$1046,LIQUIDACION!$B$1046&gt;LIQUIDACION!$D$1043),366,365)),0)</f>
        <v>0</v>
      </c>
      <c r="AU520" s="618">
        <f>IF(AU$12=TRUE,(($T520*LIQUIDACION!$L$1047)*LIQUIDACION!$D$1045/IF(AND(LIQUIDACION!$D$1044&gt;LIQUIDACION!$B$1046,LIQUIDACION!$B$1046&gt;LIQUIDACION!$D$1043),366,365)),0)</f>
        <v>0</v>
      </c>
      <c r="AV520" s="618">
        <f>IF(AV$12=TRUE,(($U520*LIQUIDACION!$L$1047)*LIQUIDACION!$D$1045/IF(AND(LIQUIDACION!$D$1044&gt;LIQUIDACION!$B$1046,LIQUIDACION!$B$1046&gt;LIQUIDACION!$D$1043),366,365)),0)</f>
        <v>0</v>
      </c>
      <c r="AW520" s="618">
        <f>IF(AW$12=TRUE,(($V520*LIQUIDACION!$L$1047)*LIQUIDACION!$D$1045/IF(AND(LIQUIDACION!$D$1044&gt;LIQUIDACION!$B$1046,LIQUIDACION!$B$1046&gt;LIQUIDACION!$D$1043),366,365)),0)</f>
        <v>0</v>
      </c>
      <c r="AX520" s="618">
        <f>IF(AX$12=TRUE,(($W520*LIQUIDACION!$L$1047)*LIQUIDACION!$D$1045/IF(AND(LIQUIDACION!$D$1044&gt;LIQUIDACION!$B$1046,LIQUIDACION!$B$1046&gt;LIQUIDACION!$D$1043),366,365)),0)</f>
        <v>0</v>
      </c>
    </row>
    <row r="521" spans="2:50" x14ac:dyDescent="0.25">
      <c r="B521" s="121">
        <v>509</v>
      </c>
      <c r="C521" s="125"/>
      <c r="D521" s="170"/>
      <c r="E521" s="170"/>
      <c r="F521" s="170"/>
      <c r="G521" s="170">
        <f t="shared" si="33"/>
        <v>0</v>
      </c>
      <c r="H521" s="170">
        <f t="shared" si="34"/>
        <v>0</v>
      </c>
      <c r="I521" s="170"/>
      <c r="J521" s="170"/>
      <c r="K521" s="170"/>
      <c r="L521" s="170"/>
      <c r="M521" s="170"/>
      <c r="N521" s="170"/>
      <c r="O521" s="170"/>
      <c r="P521" s="170"/>
      <c r="Q521" s="170"/>
      <c r="R521" s="170"/>
      <c r="S521" s="170"/>
      <c r="T521" s="170"/>
      <c r="U521" s="170"/>
      <c r="V521" s="170"/>
      <c r="W521" s="170"/>
      <c r="X521" s="170"/>
      <c r="Y521" s="170"/>
      <c r="Z521" s="170"/>
      <c r="AA521" s="170"/>
      <c r="AB521" s="415">
        <f t="shared" si="35"/>
        <v>0</v>
      </c>
      <c r="AC521" s="415">
        <f t="shared" si="36"/>
        <v>0</v>
      </c>
      <c r="AE521" s="618">
        <f>IF(AE$12=TRUE,(($D521*LIQUIDACION!$L$1046)*LIQUIDACION!$D$1045/IF(AND(LIQUIDACION!$D$1044&gt;LIQUIDACION!$B$1046,LIQUIDACION!$B$1046&gt;LIQUIDACION!$D$1043),366,365)),0)</f>
        <v>0</v>
      </c>
      <c r="AF521" s="618">
        <f>IF(AF$12=TRUE,(($E521*LIQUIDACION!$L$1046)*LIQUIDACION!$D$1045/IF(AND(LIQUIDACION!$D$1044&gt;LIQUIDACION!$B$1046,LIQUIDACION!$B$1046&gt;LIQUIDACION!$D$1043),366,365)),0)</f>
        <v>0</v>
      </c>
      <c r="AG521" s="618">
        <f>IF(AG$12=TRUE,(($F521*LIQUIDACION!$L$1046)*LIQUIDACION!$D$1045/IF(AND(LIQUIDACION!$D$1044&gt;LIQUIDACION!$B$1046,LIQUIDACION!$B$1046&gt;LIQUIDACION!$D$1043),366,365)),0)</f>
        <v>0</v>
      </c>
      <c r="AH521" s="618">
        <f>IF(AH$12=TRUE,(($G521*LIQUIDACION!$L$1046)*LIQUIDACION!$D$1045/IF(AND(LIQUIDACION!$D$1044&gt;LIQUIDACION!$B$1046,LIQUIDACION!$B$1046&gt;LIQUIDACION!$D$1043),366,365)),0)</f>
        <v>0</v>
      </c>
      <c r="AI521" s="618">
        <f>IF(AI$12=TRUE,(($H521*LIQUIDACION!$L$1047)*LIQUIDACION!$D$1045/IF(AND(LIQUIDACION!$D$1044&gt;LIQUIDACION!$B$1046,LIQUIDACION!$B$1046&gt;LIQUIDACION!$D$1043),366,365)),0)</f>
        <v>0</v>
      </c>
      <c r="AJ521" s="618">
        <f>IF(AJ$12=TRUE,(($I521*LIQUIDACION!$L$1047)*LIQUIDACION!$D$1045/IF(AND(LIQUIDACION!$D$1044&gt;LIQUIDACION!$B$1046,LIQUIDACION!$B$1046&gt;LIQUIDACION!$D$1043),366,365)),0)</f>
        <v>0</v>
      </c>
      <c r="AK521" s="618">
        <f>IF(AK$12=TRUE,(($J521*LIQUIDACION!$L$1047)*LIQUIDACION!$D$1045/IF(AND(LIQUIDACION!$D$1044&gt;LIQUIDACION!$B$1046,LIQUIDACION!$B$1046&gt;LIQUIDACION!$D$1043),366,365)),0)</f>
        <v>0</v>
      </c>
      <c r="AL521" s="618">
        <f>IF(AL$12=TRUE,(($K521*LIQUIDACION!$L$1047)*LIQUIDACION!$D$1045/IF(AND(LIQUIDACION!$D$1044&gt;LIQUIDACION!$B$1046,LIQUIDACION!$B$1046&gt;LIQUIDACION!$D$1043),366,365)),0)</f>
        <v>0</v>
      </c>
      <c r="AM521" s="618">
        <f>IF(AM$12=TRUE,(($L521*LIQUIDACION!$L$1047)*LIQUIDACION!$D$1045/IF(AND(LIQUIDACION!$D$1044&gt;LIQUIDACION!$B$1046,LIQUIDACION!$B$1046&gt;LIQUIDACION!$D$1043),366,365)),0)</f>
        <v>0</v>
      </c>
      <c r="AN521" s="618">
        <f>IF(AN$12=TRUE,(($M521*LIQUIDACION!$L$1047)*LIQUIDACION!$D$1045/IF(AND(LIQUIDACION!$D$1044&gt;LIQUIDACION!$B$1046,LIQUIDACION!$B$1046&gt;LIQUIDACION!$D$1043),366,365)),0)</f>
        <v>0</v>
      </c>
      <c r="AO521" s="618">
        <f>IF(AO$12=TRUE,(($N521*LIQUIDACION!$L$1047)*LIQUIDACION!$D$1045/IF(AND(LIQUIDACION!$D$1044&gt;LIQUIDACION!$B$1046,LIQUIDACION!$B$1046&gt;LIQUIDACION!$D$1043),366,365)),0)</f>
        <v>0</v>
      </c>
      <c r="AP521" s="618">
        <f>IF(AP$12=TRUE,(($O521*LIQUIDACION!$L$1047)*LIQUIDACION!$D$1045/IF(AND(LIQUIDACION!$D$1044&gt;LIQUIDACION!$B$1046,LIQUIDACION!$B$1046&gt;LIQUIDACION!$D$1043),366,365)),0)</f>
        <v>0</v>
      </c>
      <c r="AQ521" s="618">
        <f>IF(AQ$12=TRUE,(($P521*LIQUIDACION!$L$1047)*LIQUIDACION!$D$1045/IF(AND(LIQUIDACION!$D$1044&gt;LIQUIDACION!$B$1046,LIQUIDACION!$B$1046&gt;LIQUIDACION!$D$1043),366,365)),0)</f>
        <v>0</v>
      </c>
      <c r="AR521" s="618">
        <f>IF(AR$12=TRUE,(($Q521*LIQUIDACION!$L$1047)*LIQUIDACION!$D$1045/IF(AND(LIQUIDACION!$D$1044&gt;LIQUIDACION!$B$1046,LIQUIDACION!$B$1046&gt;LIQUIDACION!$D$1043),366,365)),0)</f>
        <v>0</v>
      </c>
      <c r="AS521" s="618">
        <f>IF(AS$12=TRUE,(($R521*LIQUIDACION!$L$1047)*LIQUIDACION!$D$1045/IF(AND(LIQUIDACION!$D$1044&gt;LIQUIDACION!$B$1046,LIQUIDACION!$B$1046&gt;LIQUIDACION!$D$1043),366,365)),0)</f>
        <v>0</v>
      </c>
      <c r="AT521" s="618">
        <f>IF(AT$12=TRUE,(($S521*LIQUIDACION!$L$1047)*LIQUIDACION!$D$1045/IF(AND(LIQUIDACION!$D$1044&gt;LIQUIDACION!$B$1046,LIQUIDACION!$B$1046&gt;LIQUIDACION!$D$1043),366,365)),0)</f>
        <v>0</v>
      </c>
      <c r="AU521" s="618">
        <f>IF(AU$12=TRUE,(($T521*LIQUIDACION!$L$1047)*LIQUIDACION!$D$1045/IF(AND(LIQUIDACION!$D$1044&gt;LIQUIDACION!$B$1046,LIQUIDACION!$B$1046&gt;LIQUIDACION!$D$1043),366,365)),0)</f>
        <v>0</v>
      </c>
      <c r="AV521" s="618">
        <f>IF(AV$12=TRUE,(($U521*LIQUIDACION!$L$1047)*LIQUIDACION!$D$1045/IF(AND(LIQUIDACION!$D$1044&gt;LIQUIDACION!$B$1046,LIQUIDACION!$B$1046&gt;LIQUIDACION!$D$1043),366,365)),0)</f>
        <v>0</v>
      </c>
      <c r="AW521" s="618">
        <f>IF(AW$12=TRUE,(($V521*LIQUIDACION!$L$1047)*LIQUIDACION!$D$1045/IF(AND(LIQUIDACION!$D$1044&gt;LIQUIDACION!$B$1046,LIQUIDACION!$B$1046&gt;LIQUIDACION!$D$1043),366,365)),0)</f>
        <v>0</v>
      </c>
      <c r="AX521" s="618">
        <f>IF(AX$12=TRUE,(($W521*LIQUIDACION!$L$1047)*LIQUIDACION!$D$1045/IF(AND(LIQUIDACION!$D$1044&gt;LIQUIDACION!$B$1046,LIQUIDACION!$B$1046&gt;LIQUIDACION!$D$1043),366,365)),0)</f>
        <v>0</v>
      </c>
    </row>
    <row r="522" spans="2:50" x14ac:dyDescent="0.25">
      <c r="B522" s="123">
        <v>510</v>
      </c>
      <c r="C522" s="125"/>
      <c r="D522" s="170"/>
      <c r="E522" s="170"/>
      <c r="F522" s="170"/>
      <c r="G522" s="170">
        <f t="shared" si="33"/>
        <v>0</v>
      </c>
      <c r="H522" s="170">
        <f t="shared" si="34"/>
        <v>0</v>
      </c>
      <c r="I522" s="170"/>
      <c r="J522" s="170"/>
      <c r="K522" s="170"/>
      <c r="L522" s="170"/>
      <c r="M522" s="170"/>
      <c r="N522" s="170"/>
      <c r="O522" s="170"/>
      <c r="P522" s="170"/>
      <c r="Q522" s="170"/>
      <c r="R522" s="170"/>
      <c r="S522" s="170"/>
      <c r="T522" s="170"/>
      <c r="U522" s="170"/>
      <c r="V522" s="170"/>
      <c r="W522" s="170"/>
      <c r="X522" s="170"/>
      <c r="Y522" s="170"/>
      <c r="Z522" s="170"/>
      <c r="AA522" s="170"/>
      <c r="AB522" s="415">
        <f t="shared" si="35"/>
        <v>0</v>
      </c>
      <c r="AC522" s="415">
        <f t="shared" si="36"/>
        <v>0</v>
      </c>
      <c r="AE522" s="618">
        <f>IF(AE$12=TRUE,(($D522*LIQUIDACION!$L$1046)*LIQUIDACION!$D$1045/IF(AND(LIQUIDACION!$D$1044&gt;LIQUIDACION!$B$1046,LIQUIDACION!$B$1046&gt;LIQUIDACION!$D$1043),366,365)),0)</f>
        <v>0</v>
      </c>
      <c r="AF522" s="618">
        <f>IF(AF$12=TRUE,(($E522*LIQUIDACION!$L$1046)*LIQUIDACION!$D$1045/IF(AND(LIQUIDACION!$D$1044&gt;LIQUIDACION!$B$1046,LIQUIDACION!$B$1046&gt;LIQUIDACION!$D$1043),366,365)),0)</f>
        <v>0</v>
      </c>
      <c r="AG522" s="618">
        <f>IF(AG$12=TRUE,(($F522*LIQUIDACION!$L$1046)*LIQUIDACION!$D$1045/IF(AND(LIQUIDACION!$D$1044&gt;LIQUIDACION!$B$1046,LIQUIDACION!$B$1046&gt;LIQUIDACION!$D$1043),366,365)),0)</f>
        <v>0</v>
      </c>
      <c r="AH522" s="618">
        <f>IF(AH$12=TRUE,(($G522*LIQUIDACION!$L$1046)*LIQUIDACION!$D$1045/IF(AND(LIQUIDACION!$D$1044&gt;LIQUIDACION!$B$1046,LIQUIDACION!$B$1046&gt;LIQUIDACION!$D$1043),366,365)),0)</f>
        <v>0</v>
      </c>
      <c r="AI522" s="618">
        <f>IF(AI$12=TRUE,(($H522*LIQUIDACION!$L$1047)*LIQUIDACION!$D$1045/IF(AND(LIQUIDACION!$D$1044&gt;LIQUIDACION!$B$1046,LIQUIDACION!$B$1046&gt;LIQUIDACION!$D$1043),366,365)),0)</f>
        <v>0</v>
      </c>
      <c r="AJ522" s="618">
        <f>IF(AJ$12=TRUE,(($I522*LIQUIDACION!$L$1047)*LIQUIDACION!$D$1045/IF(AND(LIQUIDACION!$D$1044&gt;LIQUIDACION!$B$1046,LIQUIDACION!$B$1046&gt;LIQUIDACION!$D$1043),366,365)),0)</f>
        <v>0</v>
      </c>
      <c r="AK522" s="618">
        <f>IF(AK$12=TRUE,(($J522*LIQUIDACION!$L$1047)*LIQUIDACION!$D$1045/IF(AND(LIQUIDACION!$D$1044&gt;LIQUIDACION!$B$1046,LIQUIDACION!$B$1046&gt;LIQUIDACION!$D$1043),366,365)),0)</f>
        <v>0</v>
      </c>
      <c r="AL522" s="618">
        <f>IF(AL$12=TRUE,(($K522*LIQUIDACION!$L$1047)*LIQUIDACION!$D$1045/IF(AND(LIQUIDACION!$D$1044&gt;LIQUIDACION!$B$1046,LIQUIDACION!$B$1046&gt;LIQUIDACION!$D$1043),366,365)),0)</f>
        <v>0</v>
      </c>
      <c r="AM522" s="618">
        <f>IF(AM$12=TRUE,(($L522*LIQUIDACION!$L$1047)*LIQUIDACION!$D$1045/IF(AND(LIQUIDACION!$D$1044&gt;LIQUIDACION!$B$1046,LIQUIDACION!$B$1046&gt;LIQUIDACION!$D$1043),366,365)),0)</f>
        <v>0</v>
      </c>
      <c r="AN522" s="618">
        <f>IF(AN$12=TRUE,(($M522*LIQUIDACION!$L$1047)*LIQUIDACION!$D$1045/IF(AND(LIQUIDACION!$D$1044&gt;LIQUIDACION!$B$1046,LIQUIDACION!$B$1046&gt;LIQUIDACION!$D$1043),366,365)),0)</f>
        <v>0</v>
      </c>
      <c r="AO522" s="618">
        <f>IF(AO$12=TRUE,(($N522*LIQUIDACION!$L$1047)*LIQUIDACION!$D$1045/IF(AND(LIQUIDACION!$D$1044&gt;LIQUIDACION!$B$1046,LIQUIDACION!$B$1046&gt;LIQUIDACION!$D$1043),366,365)),0)</f>
        <v>0</v>
      </c>
      <c r="AP522" s="618">
        <f>IF(AP$12=TRUE,(($O522*LIQUIDACION!$L$1047)*LIQUIDACION!$D$1045/IF(AND(LIQUIDACION!$D$1044&gt;LIQUIDACION!$B$1046,LIQUIDACION!$B$1046&gt;LIQUIDACION!$D$1043),366,365)),0)</f>
        <v>0</v>
      </c>
      <c r="AQ522" s="618">
        <f>IF(AQ$12=TRUE,(($P522*LIQUIDACION!$L$1047)*LIQUIDACION!$D$1045/IF(AND(LIQUIDACION!$D$1044&gt;LIQUIDACION!$B$1046,LIQUIDACION!$B$1046&gt;LIQUIDACION!$D$1043),366,365)),0)</f>
        <v>0</v>
      </c>
      <c r="AR522" s="618">
        <f>IF(AR$12=TRUE,(($Q522*LIQUIDACION!$L$1047)*LIQUIDACION!$D$1045/IF(AND(LIQUIDACION!$D$1044&gt;LIQUIDACION!$B$1046,LIQUIDACION!$B$1046&gt;LIQUIDACION!$D$1043),366,365)),0)</f>
        <v>0</v>
      </c>
      <c r="AS522" s="618">
        <f>IF(AS$12=TRUE,(($R522*LIQUIDACION!$L$1047)*LIQUIDACION!$D$1045/IF(AND(LIQUIDACION!$D$1044&gt;LIQUIDACION!$B$1046,LIQUIDACION!$B$1046&gt;LIQUIDACION!$D$1043),366,365)),0)</f>
        <v>0</v>
      </c>
      <c r="AT522" s="618">
        <f>IF(AT$12=TRUE,(($S522*LIQUIDACION!$L$1047)*LIQUIDACION!$D$1045/IF(AND(LIQUIDACION!$D$1044&gt;LIQUIDACION!$B$1046,LIQUIDACION!$B$1046&gt;LIQUIDACION!$D$1043),366,365)),0)</f>
        <v>0</v>
      </c>
      <c r="AU522" s="618">
        <f>IF(AU$12=TRUE,(($T522*LIQUIDACION!$L$1047)*LIQUIDACION!$D$1045/IF(AND(LIQUIDACION!$D$1044&gt;LIQUIDACION!$B$1046,LIQUIDACION!$B$1046&gt;LIQUIDACION!$D$1043),366,365)),0)</f>
        <v>0</v>
      </c>
      <c r="AV522" s="618">
        <f>IF(AV$12=TRUE,(($U522*LIQUIDACION!$L$1047)*LIQUIDACION!$D$1045/IF(AND(LIQUIDACION!$D$1044&gt;LIQUIDACION!$B$1046,LIQUIDACION!$B$1046&gt;LIQUIDACION!$D$1043),366,365)),0)</f>
        <v>0</v>
      </c>
      <c r="AW522" s="618">
        <f>IF(AW$12=TRUE,(($V522*LIQUIDACION!$L$1047)*LIQUIDACION!$D$1045/IF(AND(LIQUIDACION!$D$1044&gt;LIQUIDACION!$B$1046,LIQUIDACION!$B$1046&gt;LIQUIDACION!$D$1043),366,365)),0)</f>
        <v>0</v>
      </c>
      <c r="AX522" s="618">
        <f>IF(AX$12=TRUE,(($W522*LIQUIDACION!$L$1047)*LIQUIDACION!$D$1045/IF(AND(LIQUIDACION!$D$1044&gt;LIQUIDACION!$B$1046,LIQUIDACION!$B$1046&gt;LIQUIDACION!$D$1043),366,365)),0)</f>
        <v>0</v>
      </c>
    </row>
    <row r="523" spans="2:50" x14ac:dyDescent="0.25">
      <c r="B523" s="121">
        <v>511</v>
      </c>
      <c r="C523" s="125"/>
      <c r="D523" s="170"/>
      <c r="E523" s="170"/>
      <c r="F523" s="170"/>
      <c r="G523" s="170">
        <f t="shared" si="33"/>
        <v>0</v>
      </c>
      <c r="H523" s="170">
        <f t="shared" si="34"/>
        <v>0</v>
      </c>
      <c r="I523" s="170"/>
      <c r="J523" s="170"/>
      <c r="K523" s="170"/>
      <c r="L523" s="170"/>
      <c r="M523" s="170"/>
      <c r="N523" s="170"/>
      <c r="O523" s="170"/>
      <c r="P523" s="170"/>
      <c r="Q523" s="170"/>
      <c r="R523" s="170"/>
      <c r="S523" s="170"/>
      <c r="T523" s="170"/>
      <c r="U523" s="170"/>
      <c r="V523" s="170"/>
      <c r="W523" s="170"/>
      <c r="X523" s="170"/>
      <c r="Y523" s="170"/>
      <c r="Z523" s="170"/>
      <c r="AA523" s="170"/>
      <c r="AB523" s="415">
        <f t="shared" si="35"/>
        <v>0</v>
      </c>
      <c r="AC523" s="415">
        <f t="shared" si="36"/>
        <v>0</v>
      </c>
      <c r="AE523" s="618">
        <f>IF(AE$12=TRUE,(($D523*LIQUIDACION!$L$1046)*LIQUIDACION!$D$1045/IF(AND(LIQUIDACION!$D$1044&gt;LIQUIDACION!$B$1046,LIQUIDACION!$B$1046&gt;LIQUIDACION!$D$1043),366,365)),0)</f>
        <v>0</v>
      </c>
      <c r="AF523" s="618">
        <f>IF(AF$12=TRUE,(($E523*LIQUIDACION!$L$1046)*LIQUIDACION!$D$1045/IF(AND(LIQUIDACION!$D$1044&gt;LIQUIDACION!$B$1046,LIQUIDACION!$B$1046&gt;LIQUIDACION!$D$1043),366,365)),0)</f>
        <v>0</v>
      </c>
      <c r="AG523" s="618">
        <f>IF(AG$12=TRUE,(($F523*LIQUIDACION!$L$1046)*LIQUIDACION!$D$1045/IF(AND(LIQUIDACION!$D$1044&gt;LIQUIDACION!$B$1046,LIQUIDACION!$B$1046&gt;LIQUIDACION!$D$1043),366,365)),0)</f>
        <v>0</v>
      </c>
      <c r="AH523" s="618">
        <f>IF(AH$12=TRUE,(($G523*LIQUIDACION!$L$1046)*LIQUIDACION!$D$1045/IF(AND(LIQUIDACION!$D$1044&gt;LIQUIDACION!$B$1046,LIQUIDACION!$B$1046&gt;LIQUIDACION!$D$1043),366,365)),0)</f>
        <v>0</v>
      </c>
      <c r="AI523" s="618">
        <f>IF(AI$12=TRUE,(($H523*LIQUIDACION!$L$1047)*LIQUIDACION!$D$1045/IF(AND(LIQUIDACION!$D$1044&gt;LIQUIDACION!$B$1046,LIQUIDACION!$B$1046&gt;LIQUIDACION!$D$1043),366,365)),0)</f>
        <v>0</v>
      </c>
      <c r="AJ523" s="618">
        <f>IF(AJ$12=TRUE,(($I523*LIQUIDACION!$L$1047)*LIQUIDACION!$D$1045/IF(AND(LIQUIDACION!$D$1044&gt;LIQUIDACION!$B$1046,LIQUIDACION!$B$1046&gt;LIQUIDACION!$D$1043),366,365)),0)</f>
        <v>0</v>
      </c>
      <c r="AK523" s="618">
        <f>IF(AK$12=TRUE,(($J523*LIQUIDACION!$L$1047)*LIQUIDACION!$D$1045/IF(AND(LIQUIDACION!$D$1044&gt;LIQUIDACION!$B$1046,LIQUIDACION!$B$1046&gt;LIQUIDACION!$D$1043),366,365)),0)</f>
        <v>0</v>
      </c>
      <c r="AL523" s="618">
        <f>IF(AL$12=TRUE,(($K523*LIQUIDACION!$L$1047)*LIQUIDACION!$D$1045/IF(AND(LIQUIDACION!$D$1044&gt;LIQUIDACION!$B$1046,LIQUIDACION!$B$1046&gt;LIQUIDACION!$D$1043),366,365)),0)</f>
        <v>0</v>
      </c>
      <c r="AM523" s="618">
        <f>IF(AM$12=TRUE,(($L523*LIQUIDACION!$L$1047)*LIQUIDACION!$D$1045/IF(AND(LIQUIDACION!$D$1044&gt;LIQUIDACION!$B$1046,LIQUIDACION!$B$1046&gt;LIQUIDACION!$D$1043),366,365)),0)</f>
        <v>0</v>
      </c>
      <c r="AN523" s="618">
        <f>IF(AN$12=TRUE,(($M523*LIQUIDACION!$L$1047)*LIQUIDACION!$D$1045/IF(AND(LIQUIDACION!$D$1044&gt;LIQUIDACION!$B$1046,LIQUIDACION!$B$1046&gt;LIQUIDACION!$D$1043),366,365)),0)</f>
        <v>0</v>
      </c>
      <c r="AO523" s="618">
        <f>IF(AO$12=TRUE,(($N523*LIQUIDACION!$L$1047)*LIQUIDACION!$D$1045/IF(AND(LIQUIDACION!$D$1044&gt;LIQUIDACION!$B$1046,LIQUIDACION!$B$1046&gt;LIQUIDACION!$D$1043),366,365)),0)</f>
        <v>0</v>
      </c>
      <c r="AP523" s="618">
        <f>IF(AP$12=TRUE,(($O523*LIQUIDACION!$L$1047)*LIQUIDACION!$D$1045/IF(AND(LIQUIDACION!$D$1044&gt;LIQUIDACION!$B$1046,LIQUIDACION!$B$1046&gt;LIQUIDACION!$D$1043),366,365)),0)</f>
        <v>0</v>
      </c>
      <c r="AQ523" s="618">
        <f>IF(AQ$12=TRUE,(($P523*LIQUIDACION!$L$1047)*LIQUIDACION!$D$1045/IF(AND(LIQUIDACION!$D$1044&gt;LIQUIDACION!$B$1046,LIQUIDACION!$B$1046&gt;LIQUIDACION!$D$1043),366,365)),0)</f>
        <v>0</v>
      </c>
      <c r="AR523" s="618">
        <f>IF(AR$12=TRUE,(($Q523*LIQUIDACION!$L$1047)*LIQUIDACION!$D$1045/IF(AND(LIQUIDACION!$D$1044&gt;LIQUIDACION!$B$1046,LIQUIDACION!$B$1046&gt;LIQUIDACION!$D$1043),366,365)),0)</f>
        <v>0</v>
      </c>
      <c r="AS523" s="618">
        <f>IF(AS$12=TRUE,(($R523*LIQUIDACION!$L$1047)*LIQUIDACION!$D$1045/IF(AND(LIQUIDACION!$D$1044&gt;LIQUIDACION!$B$1046,LIQUIDACION!$B$1046&gt;LIQUIDACION!$D$1043),366,365)),0)</f>
        <v>0</v>
      </c>
      <c r="AT523" s="618">
        <f>IF(AT$12=TRUE,(($S523*LIQUIDACION!$L$1047)*LIQUIDACION!$D$1045/IF(AND(LIQUIDACION!$D$1044&gt;LIQUIDACION!$B$1046,LIQUIDACION!$B$1046&gt;LIQUIDACION!$D$1043),366,365)),0)</f>
        <v>0</v>
      </c>
      <c r="AU523" s="618">
        <f>IF(AU$12=TRUE,(($T523*LIQUIDACION!$L$1047)*LIQUIDACION!$D$1045/IF(AND(LIQUIDACION!$D$1044&gt;LIQUIDACION!$B$1046,LIQUIDACION!$B$1046&gt;LIQUIDACION!$D$1043),366,365)),0)</f>
        <v>0</v>
      </c>
      <c r="AV523" s="618">
        <f>IF(AV$12=TRUE,(($U523*LIQUIDACION!$L$1047)*LIQUIDACION!$D$1045/IF(AND(LIQUIDACION!$D$1044&gt;LIQUIDACION!$B$1046,LIQUIDACION!$B$1046&gt;LIQUIDACION!$D$1043),366,365)),0)</f>
        <v>0</v>
      </c>
      <c r="AW523" s="618">
        <f>IF(AW$12=TRUE,(($V523*LIQUIDACION!$L$1047)*LIQUIDACION!$D$1045/IF(AND(LIQUIDACION!$D$1044&gt;LIQUIDACION!$B$1046,LIQUIDACION!$B$1046&gt;LIQUIDACION!$D$1043),366,365)),0)</f>
        <v>0</v>
      </c>
      <c r="AX523" s="618">
        <f>IF(AX$12=TRUE,(($W523*LIQUIDACION!$L$1047)*LIQUIDACION!$D$1045/IF(AND(LIQUIDACION!$D$1044&gt;LIQUIDACION!$B$1046,LIQUIDACION!$B$1046&gt;LIQUIDACION!$D$1043),366,365)),0)</f>
        <v>0</v>
      </c>
    </row>
    <row r="524" spans="2:50" x14ac:dyDescent="0.25">
      <c r="B524" s="123">
        <v>512</v>
      </c>
      <c r="C524" s="125"/>
      <c r="D524" s="170"/>
      <c r="E524" s="170"/>
      <c r="F524" s="170"/>
      <c r="G524" s="170">
        <f t="shared" si="33"/>
        <v>0</v>
      </c>
      <c r="H524" s="170">
        <f t="shared" si="34"/>
        <v>0</v>
      </c>
      <c r="I524" s="170"/>
      <c r="J524" s="170"/>
      <c r="K524" s="170"/>
      <c r="L524" s="170"/>
      <c r="M524" s="170"/>
      <c r="N524" s="170"/>
      <c r="O524" s="170"/>
      <c r="P524" s="170"/>
      <c r="Q524" s="170"/>
      <c r="R524" s="170"/>
      <c r="S524" s="170"/>
      <c r="T524" s="170"/>
      <c r="U524" s="170"/>
      <c r="V524" s="170"/>
      <c r="W524" s="170"/>
      <c r="X524" s="170"/>
      <c r="Y524" s="170"/>
      <c r="Z524" s="170"/>
      <c r="AA524" s="170"/>
      <c r="AB524" s="415">
        <f t="shared" si="35"/>
        <v>0</v>
      </c>
      <c r="AC524" s="415">
        <f t="shared" si="36"/>
        <v>0</v>
      </c>
      <c r="AE524" s="618">
        <f>IF(AE$12=TRUE,(($D524*LIQUIDACION!$L$1046)*LIQUIDACION!$D$1045/IF(AND(LIQUIDACION!$D$1044&gt;LIQUIDACION!$B$1046,LIQUIDACION!$B$1046&gt;LIQUIDACION!$D$1043),366,365)),0)</f>
        <v>0</v>
      </c>
      <c r="AF524" s="618">
        <f>IF(AF$12=TRUE,(($E524*LIQUIDACION!$L$1046)*LIQUIDACION!$D$1045/IF(AND(LIQUIDACION!$D$1044&gt;LIQUIDACION!$B$1046,LIQUIDACION!$B$1046&gt;LIQUIDACION!$D$1043),366,365)),0)</f>
        <v>0</v>
      </c>
      <c r="AG524" s="618">
        <f>IF(AG$12=TRUE,(($F524*LIQUIDACION!$L$1046)*LIQUIDACION!$D$1045/IF(AND(LIQUIDACION!$D$1044&gt;LIQUIDACION!$B$1046,LIQUIDACION!$B$1046&gt;LIQUIDACION!$D$1043),366,365)),0)</f>
        <v>0</v>
      </c>
      <c r="AH524" s="618">
        <f>IF(AH$12=TRUE,(($G524*LIQUIDACION!$L$1046)*LIQUIDACION!$D$1045/IF(AND(LIQUIDACION!$D$1044&gt;LIQUIDACION!$B$1046,LIQUIDACION!$B$1046&gt;LIQUIDACION!$D$1043),366,365)),0)</f>
        <v>0</v>
      </c>
      <c r="AI524" s="618">
        <f>IF(AI$12=TRUE,(($H524*LIQUIDACION!$L$1047)*LIQUIDACION!$D$1045/IF(AND(LIQUIDACION!$D$1044&gt;LIQUIDACION!$B$1046,LIQUIDACION!$B$1046&gt;LIQUIDACION!$D$1043),366,365)),0)</f>
        <v>0</v>
      </c>
      <c r="AJ524" s="618">
        <f>IF(AJ$12=TRUE,(($I524*LIQUIDACION!$L$1047)*LIQUIDACION!$D$1045/IF(AND(LIQUIDACION!$D$1044&gt;LIQUIDACION!$B$1046,LIQUIDACION!$B$1046&gt;LIQUIDACION!$D$1043),366,365)),0)</f>
        <v>0</v>
      </c>
      <c r="AK524" s="618">
        <f>IF(AK$12=TRUE,(($J524*LIQUIDACION!$L$1047)*LIQUIDACION!$D$1045/IF(AND(LIQUIDACION!$D$1044&gt;LIQUIDACION!$B$1046,LIQUIDACION!$B$1046&gt;LIQUIDACION!$D$1043),366,365)),0)</f>
        <v>0</v>
      </c>
      <c r="AL524" s="618">
        <f>IF(AL$12=TRUE,(($K524*LIQUIDACION!$L$1047)*LIQUIDACION!$D$1045/IF(AND(LIQUIDACION!$D$1044&gt;LIQUIDACION!$B$1046,LIQUIDACION!$B$1046&gt;LIQUIDACION!$D$1043),366,365)),0)</f>
        <v>0</v>
      </c>
      <c r="AM524" s="618">
        <f>IF(AM$12=TRUE,(($L524*LIQUIDACION!$L$1047)*LIQUIDACION!$D$1045/IF(AND(LIQUIDACION!$D$1044&gt;LIQUIDACION!$B$1046,LIQUIDACION!$B$1046&gt;LIQUIDACION!$D$1043),366,365)),0)</f>
        <v>0</v>
      </c>
      <c r="AN524" s="618">
        <f>IF(AN$12=TRUE,(($M524*LIQUIDACION!$L$1047)*LIQUIDACION!$D$1045/IF(AND(LIQUIDACION!$D$1044&gt;LIQUIDACION!$B$1046,LIQUIDACION!$B$1046&gt;LIQUIDACION!$D$1043),366,365)),0)</f>
        <v>0</v>
      </c>
      <c r="AO524" s="618">
        <f>IF(AO$12=TRUE,(($N524*LIQUIDACION!$L$1047)*LIQUIDACION!$D$1045/IF(AND(LIQUIDACION!$D$1044&gt;LIQUIDACION!$B$1046,LIQUIDACION!$B$1046&gt;LIQUIDACION!$D$1043),366,365)),0)</f>
        <v>0</v>
      </c>
      <c r="AP524" s="618">
        <f>IF(AP$12=TRUE,(($O524*LIQUIDACION!$L$1047)*LIQUIDACION!$D$1045/IF(AND(LIQUIDACION!$D$1044&gt;LIQUIDACION!$B$1046,LIQUIDACION!$B$1046&gt;LIQUIDACION!$D$1043),366,365)),0)</f>
        <v>0</v>
      </c>
      <c r="AQ524" s="618">
        <f>IF(AQ$12=TRUE,(($P524*LIQUIDACION!$L$1047)*LIQUIDACION!$D$1045/IF(AND(LIQUIDACION!$D$1044&gt;LIQUIDACION!$B$1046,LIQUIDACION!$B$1046&gt;LIQUIDACION!$D$1043),366,365)),0)</f>
        <v>0</v>
      </c>
      <c r="AR524" s="618">
        <f>IF(AR$12=TRUE,(($Q524*LIQUIDACION!$L$1047)*LIQUIDACION!$D$1045/IF(AND(LIQUIDACION!$D$1044&gt;LIQUIDACION!$B$1046,LIQUIDACION!$B$1046&gt;LIQUIDACION!$D$1043),366,365)),0)</f>
        <v>0</v>
      </c>
      <c r="AS524" s="618">
        <f>IF(AS$12=TRUE,(($R524*LIQUIDACION!$L$1047)*LIQUIDACION!$D$1045/IF(AND(LIQUIDACION!$D$1044&gt;LIQUIDACION!$B$1046,LIQUIDACION!$B$1046&gt;LIQUIDACION!$D$1043),366,365)),0)</f>
        <v>0</v>
      </c>
      <c r="AT524" s="618">
        <f>IF(AT$12=TRUE,(($S524*LIQUIDACION!$L$1047)*LIQUIDACION!$D$1045/IF(AND(LIQUIDACION!$D$1044&gt;LIQUIDACION!$B$1046,LIQUIDACION!$B$1046&gt;LIQUIDACION!$D$1043),366,365)),0)</f>
        <v>0</v>
      </c>
      <c r="AU524" s="618">
        <f>IF(AU$12=TRUE,(($T524*LIQUIDACION!$L$1047)*LIQUIDACION!$D$1045/IF(AND(LIQUIDACION!$D$1044&gt;LIQUIDACION!$B$1046,LIQUIDACION!$B$1046&gt;LIQUIDACION!$D$1043),366,365)),0)</f>
        <v>0</v>
      </c>
      <c r="AV524" s="618">
        <f>IF(AV$12=TRUE,(($U524*LIQUIDACION!$L$1047)*LIQUIDACION!$D$1045/IF(AND(LIQUIDACION!$D$1044&gt;LIQUIDACION!$B$1046,LIQUIDACION!$B$1046&gt;LIQUIDACION!$D$1043),366,365)),0)</f>
        <v>0</v>
      </c>
      <c r="AW524" s="618">
        <f>IF(AW$12=TRUE,(($V524*LIQUIDACION!$L$1047)*LIQUIDACION!$D$1045/IF(AND(LIQUIDACION!$D$1044&gt;LIQUIDACION!$B$1046,LIQUIDACION!$B$1046&gt;LIQUIDACION!$D$1043),366,365)),0)</f>
        <v>0</v>
      </c>
      <c r="AX524" s="618">
        <f>IF(AX$12=TRUE,(($W524*LIQUIDACION!$L$1047)*LIQUIDACION!$D$1045/IF(AND(LIQUIDACION!$D$1044&gt;LIQUIDACION!$B$1046,LIQUIDACION!$B$1046&gt;LIQUIDACION!$D$1043),366,365)),0)</f>
        <v>0</v>
      </c>
    </row>
    <row r="525" spans="2:50" x14ac:dyDescent="0.25">
      <c r="B525" s="121">
        <v>513</v>
      </c>
      <c r="C525" s="125"/>
      <c r="D525" s="170"/>
      <c r="E525" s="170"/>
      <c r="F525" s="170"/>
      <c r="G525" s="170">
        <f t="shared" si="33"/>
        <v>0</v>
      </c>
      <c r="H525" s="170">
        <f t="shared" si="34"/>
        <v>0</v>
      </c>
      <c r="I525" s="170"/>
      <c r="J525" s="170"/>
      <c r="K525" s="170"/>
      <c r="L525" s="170"/>
      <c r="M525" s="170"/>
      <c r="N525" s="170"/>
      <c r="O525" s="170"/>
      <c r="P525" s="170"/>
      <c r="Q525" s="170"/>
      <c r="R525" s="170"/>
      <c r="S525" s="170"/>
      <c r="T525" s="170"/>
      <c r="U525" s="170"/>
      <c r="V525" s="170"/>
      <c r="W525" s="170"/>
      <c r="X525" s="170"/>
      <c r="Y525" s="170"/>
      <c r="Z525" s="170"/>
      <c r="AA525" s="170"/>
      <c r="AB525" s="415">
        <f t="shared" si="35"/>
        <v>0</v>
      </c>
      <c r="AC525" s="415">
        <f t="shared" si="36"/>
        <v>0</v>
      </c>
      <c r="AE525" s="618">
        <f>IF(AE$12=TRUE,(($D525*LIQUIDACION!$L$1046)*LIQUIDACION!$D$1045/IF(AND(LIQUIDACION!$D$1044&gt;LIQUIDACION!$B$1046,LIQUIDACION!$B$1046&gt;LIQUIDACION!$D$1043),366,365)),0)</f>
        <v>0</v>
      </c>
      <c r="AF525" s="618">
        <f>IF(AF$12=TRUE,(($E525*LIQUIDACION!$L$1046)*LIQUIDACION!$D$1045/IF(AND(LIQUIDACION!$D$1044&gt;LIQUIDACION!$B$1046,LIQUIDACION!$B$1046&gt;LIQUIDACION!$D$1043),366,365)),0)</f>
        <v>0</v>
      </c>
      <c r="AG525" s="618">
        <f>IF(AG$12=TRUE,(($F525*LIQUIDACION!$L$1046)*LIQUIDACION!$D$1045/IF(AND(LIQUIDACION!$D$1044&gt;LIQUIDACION!$B$1046,LIQUIDACION!$B$1046&gt;LIQUIDACION!$D$1043),366,365)),0)</f>
        <v>0</v>
      </c>
      <c r="AH525" s="618">
        <f>IF(AH$12=TRUE,(($G525*LIQUIDACION!$L$1046)*LIQUIDACION!$D$1045/IF(AND(LIQUIDACION!$D$1044&gt;LIQUIDACION!$B$1046,LIQUIDACION!$B$1046&gt;LIQUIDACION!$D$1043),366,365)),0)</f>
        <v>0</v>
      </c>
      <c r="AI525" s="618">
        <f>IF(AI$12=TRUE,(($H525*LIQUIDACION!$L$1047)*LIQUIDACION!$D$1045/IF(AND(LIQUIDACION!$D$1044&gt;LIQUIDACION!$B$1046,LIQUIDACION!$B$1046&gt;LIQUIDACION!$D$1043),366,365)),0)</f>
        <v>0</v>
      </c>
      <c r="AJ525" s="618">
        <f>IF(AJ$12=TRUE,(($I525*LIQUIDACION!$L$1047)*LIQUIDACION!$D$1045/IF(AND(LIQUIDACION!$D$1044&gt;LIQUIDACION!$B$1046,LIQUIDACION!$B$1046&gt;LIQUIDACION!$D$1043),366,365)),0)</f>
        <v>0</v>
      </c>
      <c r="AK525" s="618">
        <f>IF(AK$12=TRUE,(($J525*LIQUIDACION!$L$1047)*LIQUIDACION!$D$1045/IF(AND(LIQUIDACION!$D$1044&gt;LIQUIDACION!$B$1046,LIQUIDACION!$B$1046&gt;LIQUIDACION!$D$1043),366,365)),0)</f>
        <v>0</v>
      </c>
      <c r="AL525" s="618">
        <f>IF(AL$12=TRUE,(($K525*LIQUIDACION!$L$1047)*LIQUIDACION!$D$1045/IF(AND(LIQUIDACION!$D$1044&gt;LIQUIDACION!$B$1046,LIQUIDACION!$B$1046&gt;LIQUIDACION!$D$1043),366,365)),0)</f>
        <v>0</v>
      </c>
      <c r="AM525" s="618">
        <f>IF(AM$12=TRUE,(($L525*LIQUIDACION!$L$1047)*LIQUIDACION!$D$1045/IF(AND(LIQUIDACION!$D$1044&gt;LIQUIDACION!$B$1046,LIQUIDACION!$B$1046&gt;LIQUIDACION!$D$1043),366,365)),0)</f>
        <v>0</v>
      </c>
      <c r="AN525" s="618">
        <f>IF(AN$12=TRUE,(($M525*LIQUIDACION!$L$1047)*LIQUIDACION!$D$1045/IF(AND(LIQUIDACION!$D$1044&gt;LIQUIDACION!$B$1046,LIQUIDACION!$B$1046&gt;LIQUIDACION!$D$1043),366,365)),0)</f>
        <v>0</v>
      </c>
      <c r="AO525" s="618">
        <f>IF(AO$12=TRUE,(($N525*LIQUIDACION!$L$1047)*LIQUIDACION!$D$1045/IF(AND(LIQUIDACION!$D$1044&gt;LIQUIDACION!$B$1046,LIQUIDACION!$B$1046&gt;LIQUIDACION!$D$1043),366,365)),0)</f>
        <v>0</v>
      </c>
      <c r="AP525" s="618">
        <f>IF(AP$12=TRUE,(($O525*LIQUIDACION!$L$1047)*LIQUIDACION!$D$1045/IF(AND(LIQUIDACION!$D$1044&gt;LIQUIDACION!$B$1046,LIQUIDACION!$B$1046&gt;LIQUIDACION!$D$1043),366,365)),0)</f>
        <v>0</v>
      </c>
      <c r="AQ525" s="618">
        <f>IF(AQ$12=TRUE,(($P525*LIQUIDACION!$L$1047)*LIQUIDACION!$D$1045/IF(AND(LIQUIDACION!$D$1044&gt;LIQUIDACION!$B$1046,LIQUIDACION!$B$1046&gt;LIQUIDACION!$D$1043),366,365)),0)</f>
        <v>0</v>
      </c>
      <c r="AR525" s="618">
        <f>IF(AR$12=TRUE,(($Q525*LIQUIDACION!$L$1047)*LIQUIDACION!$D$1045/IF(AND(LIQUIDACION!$D$1044&gt;LIQUIDACION!$B$1046,LIQUIDACION!$B$1046&gt;LIQUIDACION!$D$1043),366,365)),0)</f>
        <v>0</v>
      </c>
      <c r="AS525" s="618">
        <f>IF(AS$12=TRUE,(($R525*LIQUIDACION!$L$1047)*LIQUIDACION!$D$1045/IF(AND(LIQUIDACION!$D$1044&gt;LIQUIDACION!$B$1046,LIQUIDACION!$B$1046&gt;LIQUIDACION!$D$1043),366,365)),0)</f>
        <v>0</v>
      </c>
      <c r="AT525" s="618">
        <f>IF(AT$12=TRUE,(($S525*LIQUIDACION!$L$1047)*LIQUIDACION!$D$1045/IF(AND(LIQUIDACION!$D$1044&gt;LIQUIDACION!$B$1046,LIQUIDACION!$B$1046&gt;LIQUIDACION!$D$1043),366,365)),0)</f>
        <v>0</v>
      </c>
      <c r="AU525" s="618">
        <f>IF(AU$12=TRUE,(($T525*LIQUIDACION!$L$1047)*LIQUIDACION!$D$1045/IF(AND(LIQUIDACION!$D$1044&gt;LIQUIDACION!$B$1046,LIQUIDACION!$B$1046&gt;LIQUIDACION!$D$1043),366,365)),0)</f>
        <v>0</v>
      </c>
      <c r="AV525" s="618">
        <f>IF(AV$12=TRUE,(($U525*LIQUIDACION!$L$1047)*LIQUIDACION!$D$1045/IF(AND(LIQUIDACION!$D$1044&gt;LIQUIDACION!$B$1046,LIQUIDACION!$B$1046&gt;LIQUIDACION!$D$1043),366,365)),0)</f>
        <v>0</v>
      </c>
      <c r="AW525" s="618">
        <f>IF(AW$12=TRUE,(($V525*LIQUIDACION!$L$1047)*LIQUIDACION!$D$1045/IF(AND(LIQUIDACION!$D$1044&gt;LIQUIDACION!$B$1046,LIQUIDACION!$B$1046&gt;LIQUIDACION!$D$1043),366,365)),0)</f>
        <v>0</v>
      </c>
      <c r="AX525" s="618">
        <f>IF(AX$12=TRUE,(($W525*LIQUIDACION!$L$1047)*LIQUIDACION!$D$1045/IF(AND(LIQUIDACION!$D$1044&gt;LIQUIDACION!$B$1046,LIQUIDACION!$B$1046&gt;LIQUIDACION!$D$1043),366,365)),0)</f>
        <v>0</v>
      </c>
    </row>
    <row r="526" spans="2:50" x14ac:dyDescent="0.25">
      <c r="B526" s="123">
        <v>514</v>
      </c>
      <c r="C526" s="125"/>
      <c r="D526" s="170"/>
      <c r="E526" s="170"/>
      <c r="F526" s="170"/>
      <c r="G526" s="170">
        <f t="shared" ref="G526:G589" si="37">IF($G$10&gt;0,$D526*$G$10,)</f>
        <v>0</v>
      </c>
      <c r="H526" s="170">
        <f t="shared" ref="H526:H589" si="38">IF($H$10&gt;0,$D526*$H$10,)</f>
        <v>0</v>
      </c>
      <c r="I526" s="170"/>
      <c r="J526" s="170"/>
      <c r="K526" s="170"/>
      <c r="L526" s="170"/>
      <c r="M526" s="170"/>
      <c r="N526" s="170"/>
      <c r="O526" s="170"/>
      <c r="P526" s="170"/>
      <c r="Q526" s="170"/>
      <c r="R526" s="170"/>
      <c r="S526" s="170"/>
      <c r="T526" s="170"/>
      <c r="U526" s="170"/>
      <c r="V526" s="170"/>
      <c r="W526" s="170"/>
      <c r="X526" s="170"/>
      <c r="Y526" s="170"/>
      <c r="Z526" s="170"/>
      <c r="AA526" s="170"/>
      <c r="AB526" s="415">
        <f t="shared" ref="AB526:AB589" si="39">SUM(AE526:AX526)</f>
        <v>0</v>
      </c>
      <c r="AC526" s="415">
        <f t="shared" ref="AC526:AC589" si="40">SUM(D526:AA526)</f>
        <v>0</v>
      </c>
      <c r="AE526" s="618">
        <f>IF(AE$12=TRUE,(($D526*LIQUIDACION!$L$1046)*LIQUIDACION!$D$1045/IF(AND(LIQUIDACION!$D$1044&gt;LIQUIDACION!$B$1046,LIQUIDACION!$B$1046&gt;LIQUIDACION!$D$1043),366,365)),0)</f>
        <v>0</v>
      </c>
      <c r="AF526" s="618">
        <f>IF(AF$12=TRUE,(($E526*LIQUIDACION!$L$1046)*LIQUIDACION!$D$1045/IF(AND(LIQUIDACION!$D$1044&gt;LIQUIDACION!$B$1046,LIQUIDACION!$B$1046&gt;LIQUIDACION!$D$1043),366,365)),0)</f>
        <v>0</v>
      </c>
      <c r="AG526" s="618">
        <f>IF(AG$12=TRUE,(($F526*LIQUIDACION!$L$1046)*LIQUIDACION!$D$1045/IF(AND(LIQUIDACION!$D$1044&gt;LIQUIDACION!$B$1046,LIQUIDACION!$B$1046&gt;LIQUIDACION!$D$1043),366,365)),0)</f>
        <v>0</v>
      </c>
      <c r="AH526" s="618">
        <f>IF(AH$12=TRUE,(($G526*LIQUIDACION!$L$1046)*LIQUIDACION!$D$1045/IF(AND(LIQUIDACION!$D$1044&gt;LIQUIDACION!$B$1046,LIQUIDACION!$B$1046&gt;LIQUIDACION!$D$1043),366,365)),0)</f>
        <v>0</v>
      </c>
      <c r="AI526" s="618">
        <f>IF(AI$12=TRUE,(($H526*LIQUIDACION!$L$1047)*LIQUIDACION!$D$1045/IF(AND(LIQUIDACION!$D$1044&gt;LIQUIDACION!$B$1046,LIQUIDACION!$B$1046&gt;LIQUIDACION!$D$1043),366,365)),0)</f>
        <v>0</v>
      </c>
      <c r="AJ526" s="618">
        <f>IF(AJ$12=TRUE,(($I526*LIQUIDACION!$L$1047)*LIQUIDACION!$D$1045/IF(AND(LIQUIDACION!$D$1044&gt;LIQUIDACION!$B$1046,LIQUIDACION!$B$1046&gt;LIQUIDACION!$D$1043),366,365)),0)</f>
        <v>0</v>
      </c>
      <c r="AK526" s="618">
        <f>IF(AK$12=TRUE,(($J526*LIQUIDACION!$L$1047)*LIQUIDACION!$D$1045/IF(AND(LIQUIDACION!$D$1044&gt;LIQUIDACION!$B$1046,LIQUIDACION!$B$1046&gt;LIQUIDACION!$D$1043),366,365)),0)</f>
        <v>0</v>
      </c>
      <c r="AL526" s="618">
        <f>IF(AL$12=TRUE,(($K526*LIQUIDACION!$L$1047)*LIQUIDACION!$D$1045/IF(AND(LIQUIDACION!$D$1044&gt;LIQUIDACION!$B$1046,LIQUIDACION!$B$1046&gt;LIQUIDACION!$D$1043),366,365)),0)</f>
        <v>0</v>
      </c>
      <c r="AM526" s="618">
        <f>IF(AM$12=TRUE,(($L526*LIQUIDACION!$L$1047)*LIQUIDACION!$D$1045/IF(AND(LIQUIDACION!$D$1044&gt;LIQUIDACION!$B$1046,LIQUIDACION!$B$1046&gt;LIQUIDACION!$D$1043),366,365)),0)</f>
        <v>0</v>
      </c>
      <c r="AN526" s="618">
        <f>IF(AN$12=TRUE,(($M526*LIQUIDACION!$L$1047)*LIQUIDACION!$D$1045/IF(AND(LIQUIDACION!$D$1044&gt;LIQUIDACION!$B$1046,LIQUIDACION!$B$1046&gt;LIQUIDACION!$D$1043),366,365)),0)</f>
        <v>0</v>
      </c>
      <c r="AO526" s="618">
        <f>IF(AO$12=TRUE,(($N526*LIQUIDACION!$L$1047)*LIQUIDACION!$D$1045/IF(AND(LIQUIDACION!$D$1044&gt;LIQUIDACION!$B$1046,LIQUIDACION!$B$1046&gt;LIQUIDACION!$D$1043),366,365)),0)</f>
        <v>0</v>
      </c>
      <c r="AP526" s="618">
        <f>IF(AP$12=TRUE,(($O526*LIQUIDACION!$L$1047)*LIQUIDACION!$D$1045/IF(AND(LIQUIDACION!$D$1044&gt;LIQUIDACION!$B$1046,LIQUIDACION!$B$1046&gt;LIQUIDACION!$D$1043),366,365)),0)</f>
        <v>0</v>
      </c>
      <c r="AQ526" s="618">
        <f>IF(AQ$12=TRUE,(($P526*LIQUIDACION!$L$1047)*LIQUIDACION!$D$1045/IF(AND(LIQUIDACION!$D$1044&gt;LIQUIDACION!$B$1046,LIQUIDACION!$B$1046&gt;LIQUIDACION!$D$1043),366,365)),0)</f>
        <v>0</v>
      </c>
      <c r="AR526" s="618">
        <f>IF(AR$12=TRUE,(($Q526*LIQUIDACION!$L$1047)*LIQUIDACION!$D$1045/IF(AND(LIQUIDACION!$D$1044&gt;LIQUIDACION!$B$1046,LIQUIDACION!$B$1046&gt;LIQUIDACION!$D$1043),366,365)),0)</f>
        <v>0</v>
      </c>
      <c r="AS526" s="618">
        <f>IF(AS$12=TRUE,(($R526*LIQUIDACION!$L$1047)*LIQUIDACION!$D$1045/IF(AND(LIQUIDACION!$D$1044&gt;LIQUIDACION!$B$1046,LIQUIDACION!$B$1046&gt;LIQUIDACION!$D$1043),366,365)),0)</f>
        <v>0</v>
      </c>
      <c r="AT526" s="618">
        <f>IF(AT$12=TRUE,(($S526*LIQUIDACION!$L$1047)*LIQUIDACION!$D$1045/IF(AND(LIQUIDACION!$D$1044&gt;LIQUIDACION!$B$1046,LIQUIDACION!$B$1046&gt;LIQUIDACION!$D$1043),366,365)),0)</f>
        <v>0</v>
      </c>
      <c r="AU526" s="618">
        <f>IF(AU$12=TRUE,(($T526*LIQUIDACION!$L$1047)*LIQUIDACION!$D$1045/IF(AND(LIQUIDACION!$D$1044&gt;LIQUIDACION!$B$1046,LIQUIDACION!$B$1046&gt;LIQUIDACION!$D$1043),366,365)),0)</f>
        <v>0</v>
      </c>
      <c r="AV526" s="618">
        <f>IF(AV$12=TRUE,(($U526*LIQUIDACION!$L$1047)*LIQUIDACION!$D$1045/IF(AND(LIQUIDACION!$D$1044&gt;LIQUIDACION!$B$1046,LIQUIDACION!$B$1046&gt;LIQUIDACION!$D$1043),366,365)),0)</f>
        <v>0</v>
      </c>
      <c r="AW526" s="618">
        <f>IF(AW$12=TRUE,(($V526*LIQUIDACION!$L$1047)*LIQUIDACION!$D$1045/IF(AND(LIQUIDACION!$D$1044&gt;LIQUIDACION!$B$1046,LIQUIDACION!$B$1046&gt;LIQUIDACION!$D$1043),366,365)),0)</f>
        <v>0</v>
      </c>
      <c r="AX526" s="618">
        <f>IF(AX$12=TRUE,(($W526*LIQUIDACION!$L$1047)*LIQUIDACION!$D$1045/IF(AND(LIQUIDACION!$D$1044&gt;LIQUIDACION!$B$1046,LIQUIDACION!$B$1046&gt;LIQUIDACION!$D$1043),366,365)),0)</f>
        <v>0</v>
      </c>
    </row>
    <row r="527" spans="2:50" x14ac:dyDescent="0.25">
      <c r="B527" s="121">
        <v>515</v>
      </c>
      <c r="C527" s="125"/>
      <c r="D527" s="170"/>
      <c r="E527" s="170"/>
      <c r="F527" s="170"/>
      <c r="G527" s="170">
        <f t="shared" si="37"/>
        <v>0</v>
      </c>
      <c r="H527" s="170">
        <f t="shared" si="38"/>
        <v>0</v>
      </c>
      <c r="I527" s="170"/>
      <c r="J527" s="170"/>
      <c r="K527" s="170"/>
      <c r="L527" s="170"/>
      <c r="M527" s="170"/>
      <c r="N527" s="170"/>
      <c r="O527" s="170"/>
      <c r="P527" s="170"/>
      <c r="Q527" s="170"/>
      <c r="R527" s="170"/>
      <c r="S527" s="170"/>
      <c r="T527" s="170"/>
      <c r="U527" s="170"/>
      <c r="V527" s="170"/>
      <c r="W527" s="170"/>
      <c r="X527" s="170"/>
      <c r="Y527" s="170"/>
      <c r="Z527" s="170"/>
      <c r="AA527" s="170"/>
      <c r="AB527" s="415">
        <f t="shared" si="39"/>
        <v>0</v>
      </c>
      <c r="AC527" s="415">
        <f t="shared" si="40"/>
        <v>0</v>
      </c>
      <c r="AE527" s="618">
        <f>IF(AE$12=TRUE,(($D527*LIQUIDACION!$L$1046)*LIQUIDACION!$D$1045/IF(AND(LIQUIDACION!$D$1044&gt;LIQUIDACION!$B$1046,LIQUIDACION!$B$1046&gt;LIQUIDACION!$D$1043),366,365)),0)</f>
        <v>0</v>
      </c>
      <c r="AF527" s="618">
        <f>IF(AF$12=TRUE,(($E527*LIQUIDACION!$L$1046)*LIQUIDACION!$D$1045/IF(AND(LIQUIDACION!$D$1044&gt;LIQUIDACION!$B$1046,LIQUIDACION!$B$1046&gt;LIQUIDACION!$D$1043),366,365)),0)</f>
        <v>0</v>
      </c>
      <c r="AG527" s="618">
        <f>IF(AG$12=TRUE,(($F527*LIQUIDACION!$L$1046)*LIQUIDACION!$D$1045/IF(AND(LIQUIDACION!$D$1044&gt;LIQUIDACION!$B$1046,LIQUIDACION!$B$1046&gt;LIQUIDACION!$D$1043),366,365)),0)</f>
        <v>0</v>
      </c>
      <c r="AH527" s="618">
        <f>IF(AH$12=TRUE,(($G527*LIQUIDACION!$L$1046)*LIQUIDACION!$D$1045/IF(AND(LIQUIDACION!$D$1044&gt;LIQUIDACION!$B$1046,LIQUIDACION!$B$1046&gt;LIQUIDACION!$D$1043),366,365)),0)</f>
        <v>0</v>
      </c>
      <c r="AI527" s="618">
        <f>IF(AI$12=TRUE,(($H527*LIQUIDACION!$L$1047)*LIQUIDACION!$D$1045/IF(AND(LIQUIDACION!$D$1044&gt;LIQUIDACION!$B$1046,LIQUIDACION!$B$1046&gt;LIQUIDACION!$D$1043),366,365)),0)</f>
        <v>0</v>
      </c>
      <c r="AJ527" s="618">
        <f>IF(AJ$12=TRUE,(($I527*LIQUIDACION!$L$1047)*LIQUIDACION!$D$1045/IF(AND(LIQUIDACION!$D$1044&gt;LIQUIDACION!$B$1046,LIQUIDACION!$B$1046&gt;LIQUIDACION!$D$1043),366,365)),0)</f>
        <v>0</v>
      </c>
      <c r="AK527" s="618">
        <f>IF(AK$12=TRUE,(($J527*LIQUIDACION!$L$1047)*LIQUIDACION!$D$1045/IF(AND(LIQUIDACION!$D$1044&gt;LIQUIDACION!$B$1046,LIQUIDACION!$B$1046&gt;LIQUIDACION!$D$1043),366,365)),0)</f>
        <v>0</v>
      </c>
      <c r="AL527" s="618">
        <f>IF(AL$12=TRUE,(($K527*LIQUIDACION!$L$1047)*LIQUIDACION!$D$1045/IF(AND(LIQUIDACION!$D$1044&gt;LIQUIDACION!$B$1046,LIQUIDACION!$B$1046&gt;LIQUIDACION!$D$1043),366,365)),0)</f>
        <v>0</v>
      </c>
      <c r="AM527" s="618">
        <f>IF(AM$12=TRUE,(($L527*LIQUIDACION!$L$1047)*LIQUIDACION!$D$1045/IF(AND(LIQUIDACION!$D$1044&gt;LIQUIDACION!$B$1046,LIQUIDACION!$B$1046&gt;LIQUIDACION!$D$1043),366,365)),0)</f>
        <v>0</v>
      </c>
      <c r="AN527" s="618">
        <f>IF(AN$12=TRUE,(($M527*LIQUIDACION!$L$1047)*LIQUIDACION!$D$1045/IF(AND(LIQUIDACION!$D$1044&gt;LIQUIDACION!$B$1046,LIQUIDACION!$B$1046&gt;LIQUIDACION!$D$1043),366,365)),0)</f>
        <v>0</v>
      </c>
      <c r="AO527" s="618">
        <f>IF(AO$12=TRUE,(($N527*LIQUIDACION!$L$1047)*LIQUIDACION!$D$1045/IF(AND(LIQUIDACION!$D$1044&gt;LIQUIDACION!$B$1046,LIQUIDACION!$B$1046&gt;LIQUIDACION!$D$1043),366,365)),0)</f>
        <v>0</v>
      </c>
      <c r="AP527" s="618">
        <f>IF(AP$12=TRUE,(($O527*LIQUIDACION!$L$1047)*LIQUIDACION!$D$1045/IF(AND(LIQUIDACION!$D$1044&gt;LIQUIDACION!$B$1046,LIQUIDACION!$B$1046&gt;LIQUIDACION!$D$1043),366,365)),0)</f>
        <v>0</v>
      </c>
      <c r="AQ527" s="618">
        <f>IF(AQ$12=TRUE,(($P527*LIQUIDACION!$L$1047)*LIQUIDACION!$D$1045/IF(AND(LIQUIDACION!$D$1044&gt;LIQUIDACION!$B$1046,LIQUIDACION!$B$1046&gt;LIQUIDACION!$D$1043),366,365)),0)</f>
        <v>0</v>
      </c>
      <c r="AR527" s="618">
        <f>IF(AR$12=TRUE,(($Q527*LIQUIDACION!$L$1047)*LIQUIDACION!$D$1045/IF(AND(LIQUIDACION!$D$1044&gt;LIQUIDACION!$B$1046,LIQUIDACION!$B$1046&gt;LIQUIDACION!$D$1043),366,365)),0)</f>
        <v>0</v>
      </c>
      <c r="AS527" s="618">
        <f>IF(AS$12=TRUE,(($R527*LIQUIDACION!$L$1047)*LIQUIDACION!$D$1045/IF(AND(LIQUIDACION!$D$1044&gt;LIQUIDACION!$B$1046,LIQUIDACION!$B$1046&gt;LIQUIDACION!$D$1043),366,365)),0)</f>
        <v>0</v>
      </c>
      <c r="AT527" s="618">
        <f>IF(AT$12=TRUE,(($S527*LIQUIDACION!$L$1047)*LIQUIDACION!$D$1045/IF(AND(LIQUIDACION!$D$1044&gt;LIQUIDACION!$B$1046,LIQUIDACION!$B$1046&gt;LIQUIDACION!$D$1043),366,365)),0)</f>
        <v>0</v>
      </c>
      <c r="AU527" s="618">
        <f>IF(AU$12=TRUE,(($T527*LIQUIDACION!$L$1047)*LIQUIDACION!$D$1045/IF(AND(LIQUIDACION!$D$1044&gt;LIQUIDACION!$B$1046,LIQUIDACION!$B$1046&gt;LIQUIDACION!$D$1043),366,365)),0)</f>
        <v>0</v>
      </c>
      <c r="AV527" s="618">
        <f>IF(AV$12=TRUE,(($U527*LIQUIDACION!$L$1047)*LIQUIDACION!$D$1045/IF(AND(LIQUIDACION!$D$1044&gt;LIQUIDACION!$B$1046,LIQUIDACION!$B$1046&gt;LIQUIDACION!$D$1043),366,365)),0)</f>
        <v>0</v>
      </c>
      <c r="AW527" s="618">
        <f>IF(AW$12=TRUE,(($V527*LIQUIDACION!$L$1047)*LIQUIDACION!$D$1045/IF(AND(LIQUIDACION!$D$1044&gt;LIQUIDACION!$B$1046,LIQUIDACION!$B$1046&gt;LIQUIDACION!$D$1043),366,365)),0)</f>
        <v>0</v>
      </c>
      <c r="AX527" s="618">
        <f>IF(AX$12=TRUE,(($W527*LIQUIDACION!$L$1047)*LIQUIDACION!$D$1045/IF(AND(LIQUIDACION!$D$1044&gt;LIQUIDACION!$B$1046,LIQUIDACION!$B$1046&gt;LIQUIDACION!$D$1043),366,365)),0)</f>
        <v>0</v>
      </c>
    </row>
    <row r="528" spans="2:50" x14ac:dyDescent="0.25">
      <c r="B528" s="123">
        <v>516</v>
      </c>
      <c r="C528" s="125"/>
      <c r="D528" s="170"/>
      <c r="E528" s="170"/>
      <c r="F528" s="170"/>
      <c r="G528" s="170">
        <f t="shared" si="37"/>
        <v>0</v>
      </c>
      <c r="H528" s="170">
        <f t="shared" si="38"/>
        <v>0</v>
      </c>
      <c r="I528" s="170"/>
      <c r="J528" s="170"/>
      <c r="K528" s="170"/>
      <c r="L528" s="170"/>
      <c r="M528" s="170"/>
      <c r="N528" s="170"/>
      <c r="O528" s="170"/>
      <c r="P528" s="170"/>
      <c r="Q528" s="170"/>
      <c r="R528" s="170"/>
      <c r="S528" s="170"/>
      <c r="T528" s="170"/>
      <c r="U528" s="170"/>
      <c r="V528" s="170"/>
      <c r="W528" s="170"/>
      <c r="X528" s="170"/>
      <c r="Y528" s="170"/>
      <c r="Z528" s="170"/>
      <c r="AA528" s="170"/>
      <c r="AB528" s="415">
        <f t="shared" si="39"/>
        <v>0</v>
      </c>
      <c r="AC528" s="415">
        <f t="shared" si="40"/>
        <v>0</v>
      </c>
      <c r="AE528" s="618">
        <f>IF(AE$12=TRUE,(($D528*LIQUIDACION!$L$1046)*LIQUIDACION!$D$1045/IF(AND(LIQUIDACION!$D$1044&gt;LIQUIDACION!$B$1046,LIQUIDACION!$B$1046&gt;LIQUIDACION!$D$1043),366,365)),0)</f>
        <v>0</v>
      </c>
      <c r="AF528" s="618">
        <f>IF(AF$12=TRUE,(($E528*LIQUIDACION!$L$1046)*LIQUIDACION!$D$1045/IF(AND(LIQUIDACION!$D$1044&gt;LIQUIDACION!$B$1046,LIQUIDACION!$B$1046&gt;LIQUIDACION!$D$1043),366,365)),0)</f>
        <v>0</v>
      </c>
      <c r="AG528" s="618">
        <f>IF(AG$12=TRUE,(($F528*LIQUIDACION!$L$1046)*LIQUIDACION!$D$1045/IF(AND(LIQUIDACION!$D$1044&gt;LIQUIDACION!$B$1046,LIQUIDACION!$B$1046&gt;LIQUIDACION!$D$1043),366,365)),0)</f>
        <v>0</v>
      </c>
      <c r="AH528" s="618">
        <f>IF(AH$12=TRUE,(($G528*LIQUIDACION!$L$1046)*LIQUIDACION!$D$1045/IF(AND(LIQUIDACION!$D$1044&gt;LIQUIDACION!$B$1046,LIQUIDACION!$B$1046&gt;LIQUIDACION!$D$1043),366,365)),0)</f>
        <v>0</v>
      </c>
      <c r="AI528" s="618">
        <f>IF(AI$12=TRUE,(($H528*LIQUIDACION!$L$1047)*LIQUIDACION!$D$1045/IF(AND(LIQUIDACION!$D$1044&gt;LIQUIDACION!$B$1046,LIQUIDACION!$B$1046&gt;LIQUIDACION!$D$1043),366,365)),0)</f>
        <v>0</v>
      </c>
      <c r="AJ528" s="618">
        <f>IF(AJ$12=TRUE,(($I528*LIQUIDACION!$L$1047)*LIQUIDACION!$D$1045/IF(AND(LIQUIDACION!$D$1044&gt;LIQUIDACION!$B$1046,LIQUIDACION!$B$1046&gt;LIQUIDACION!$D$1043),366,365)),0)</f>
        <v>0</v>
      </c>
      <c r="AK528" s="618">
        <f>IF(AK$12=TRUE,(($J528*LIQUIDACION!$L$1047)*LIQUIDACION!$D$1045/IF(AND(LIQUIDACION!$D$1044&gt;LIQUIDACION!$B$1046,LIQUIDACION!$B$1046&gt;LIQUIDACION!$D$1043),366,365)),0)</f>
        <v>0</v>
      </c>
      <c r="AL528" s="618">
        <f>IF(AL$12=TRUE,(($K528*LIQUIDACION!$L$1047)*LIQUIDACION!$D$1045/IF(AND(LIQUIDACION!$D$1044&gt;LIQUIDACION!$B$1046,LIQUIDACION!$B$1046&gt;LIQUIDACION!$D$1043),366,365)),0)</f>
        <v>0</v>
      </c>
      <c r="AM528" s="618">
        <f>IF(AM$12=TRUE,(($L528*LIQUIDACION!$L$1047)*LIQUIDACION!$D$1045/IF(AND(LIQUIDACION!$D$1044&gt;LIQUIDACION!$B$1046,LIQUIDACION!$B$1046&gt;LIQUIDACION!$D$1043),366,365)),0)</f>
        <v>0</v>
      </c>
      <c r="AN528" s="618">
        <f>IF(AN$12=TRUE,(($M528*LIQUIDACION!$L$1047)*LIQUIDACION!$D$1045/IF(AND(LIQUIDACION!$D$1044&gt;LIQUIDACION!$B$1046,LIQUIDACION!$B$1046&gt;LIQUIDACION!$D$1043),366,365)),0)</f>
        <v>0</v>
      </c>
      <c r="AO528" s="618">
        <f>IF(AO$12=TRUE,(($N528*LIQUIDACION!$L$1047)*LIQUIDACION!$D$1045/IF(AND(LIQUIDACION!$D$1044&gt;LIQUIDACION!$B$1046,LIQUIDACION!$B$1046&gt;LIQUIDACION!$D$1043),366,365)),0)</f>
        <v>0</v>
      </c>
      <c r="AP528" s="618">
        <f>IF(AP$12=TRUE,(($O528*LIQUIDACION!$L$1047)*LIQUIDACION!$D$1045/IF(AND(LIQUIDACION!$D$1044&gt;LIQUIDACION!$B$1046,LIQUIDACION!$B$1046&gt;LIQUIDACION!$D$1043),366,365)),0)</f>
        <v>0</v>
      </c>
      <c r="AQ528" s="618">
        <f>IF(AQ$12=TRUE,(($P528*LIQUIDACION!$L$1047)*LIQUIDACION!$D$1045/IF(AND(LIQUIDACION!$D$1044&gt;LIQUIDACION!$B$1046,LIQUIDACION!$B$1046&gt;LIQUIDACION!$D$1043),366,365)),0)</f>
        <v>0</v>
      </c>
      <c r="AR528" s="618">
        <f>IF(AR$12=TRUE,(($Q528*LIQUIDACION!$L$1047)*LIQUIDACION!$D$1045/IF(AND(LIQUIDACION!$D$1044&gt;LIQUIDACION!$B$1046,LIQUIDACION!$B$1046&gt;LIQUIDACION!$D$1043),366,365)),0)</f>
        <v>0</v>
      </c>
      <c r="AS528" s="618">
        <f>IF(AS$12=TRUE,(($R528*LIQUIDACION!$L$1047)*LIQUIDACION!$D$1045/IF(AND(LIQUIDACION!$D$1044&gt;LIQUIDACION!$B$1046,LIQUIDACION!$B$1046&gt;LIQUIDACION!$D$1043),366,365)),0)</f>
        <v>0</v>
      </c>
      <c r="AT528" s="618">
        <f>IF(AT$12=TRUE,(($S528*LIQUIDACION!$L$1047)*LIQUIDACION!$D$1045/IF(AND(LIQUIDACION!$D$1044&gt;LIQUIDACION!$B$1046,LIQUIDACION!$B$1046&gt;LIQUIDACION!$D$1043),366,365)),0)</f>
        <v>0</v>
      </c>
      <c r="AU528" s="618">
        <f>IF(AU$12=TRUE,(($T528*LIQUIDACION!$L$1047)*LIQUIDACION!$D$1045/IF(AND(LIQUIDACION!$D$1044&gt;LIQUIDACION!$B$1046,LIQUIDACION!$B$1046&gt;LIQUIDACION!$D$1043),366,365)),0)</f>
        <v>0</v>
      </c>
      <c r="AV528" s="618">
        <f>IF(AV$12=TRUE,(($U528*LIQUIDACION!$L$1047)*LIQUIDACION!$D$1045/IF(AND(LIQUIDACION!$D$1044&gt;LIQUIDACION!$B$1046,LIQUIDACION!$B$1046&gt;LIQUIDACION!$D$1043),366,365)),0)</f>
        <v>0</v>
      </c>
      <c r="AW528" s="618">
        <f>IF(AW$12=TRUE,(($V528*LIQUIDACION!$L$1047)*LIQUIDACION!$D$1045/IF(AND(LIQUIDACION!$D$1044&gt;LIQUIDACION!$B$1046,LIQUIDACION!$B$1046&gt;LIQUIDACION!$D$1043),366,365)),0)</f>
        <v>0</v>
      </c>
      <c r="AX528" s="618">
        <f>IF(AX$12=TRUE,(($W528*LIQUIDACION!$L$1047)*LIQUIDACION!$D$1045/IF(AND(LIQUIDACION!$D$1044&gt;LIQUIDACION!$B$1046,LIQUIDACION!$B$1046&gt;LIQUIDACION!$D$1043),366,365)),0)</f>
        <v>0</v>
      </c>
    </row>
    <row r="529" spans="2:50" x14ac:dyDescent="0.25">
      <c r="B529" s="121">
        <v>517</v>
      </c>
      <c r="C529" s="125"/>
      <c r="D529" s="170"/>
      <c r="E529" s="170"/>
      <c r="F529" s="170"/>
      <c r="G529" s="170">
        <f t="shared" si="37"/>
        <v>0</v>
      </c>
      <c r="H529" s="170">
        <f t="shared" si="38"/>
        <v>0</v>
      </c>
      <c r="I529" s="170"/>
      <c r="J529" s="170"/>
      <c r="K529" s="170"/>
      <c r="L529" s="170"/>
      <c r="M529" s="170"/>
      <c r="N529" s="170"/>
      <c r="O529" s="170"/>
      <c r="P529" s="170"/>
      <c r="Q529" s="170"/>
      <c r="R529" s="170"/>
      <c r="S529" s="170"/>
      <c r="T529" s="170"/>
      <c r="U529" s="170"/>
      <c r="V529" s="170"/>
      <c r="W529" s="170"/>
      <c r="X529" s="170"/>
      <c r="Y529" s="170"/>
      <c r="Z529" s="170"/>
      <c r="AA529" s="170"/>
      <c r="AB529" s="415">
        <f t="shared" si="39"/>
        <v>0</v>
      </c>
      <c r="AC529" s="415">
        <f t="shared" si="40"/>
        <v>0</v>
      </c>
      <c r="AE529" s="618">
        <f>IF(AE$12=TRUE,(($D529*LIQUIDACION!$L$1046)*LIQUIDACION!$D$1045/IF(AND(LIQUIDACION!$D$1044&gt;LIQUIDACION!$B$1046,LIQUIDACION!$B$1046&gt;LIQUIDACION!$D$1043),366,365)),0)</f>
        <v>0</v>
      </c>
      <c r="AF529" s="618">
        <f>IF(AF$12=TRUE,(($E529*LIQUIDACION!$L$1046)*LIQUIDACION!$D$1045/IF(AND(LIQUIDACION!$D$1044&gt;LIQUIDACION!$B$1046,LIQUIDACION!$B$1046&gt;LIQUIDACION!$D$1043),366,365)),0)</f>
        <v>0</v>
      </c>
      <c r="AG529" s="618">
        <f>IF(AG$12=TRUE,(($F529*LIQUIDACION!$L$1046)*LIQUIDACION!$D$1045/IF(AND(LIQUIDACION!$D$1044&gt;LIQUIDACION!$B$1046,LIQUIDACION!$B$1046&gt;LIQUIDACION!$D$1043),366,365)),0)</f>
        <v>0</v>
      </c>
      <c r="AH529" s="618">
        <f>IF(AH$12=TRUE,(($G529*LIQUIDACION!$L$1046)*LIQUIDACION!$D$1045/IF(AND(LIQUIDACION!$D$1044&gt;LIQUIDACION!$B$1046,LIQUIDACION!$B$1046&gt;LIQUIDACION!$D$1043),366,365)),0)</f>
        <v>0</v>
      </c>
      <c r="AI529" s="618">
        <f>IF(AI$12=TRUE,(($H529*LIQUIDACION!$L$1047)*LIQUIDACION!$D$1045/IF(AND(LIQUIDACION!$D$1044&gt;LIQUIDACION!$B$1046,LIQUIDACION!$B$1046&gt;LIQUIDACION!$D$1043),366,365)),0)</f>
        <v>0</v>
      </c>
      <c r="AJ529" s="618">
        <f>IF(AJ$12=TRUE,(($I529*LIQUIDACION!$L$1047)*LIQUIDACION!$D$1045/IF(AND(LIQUIDACION!$D$1044&gt;LIQUIDACION!$B$1046,LIQUIDACION!$B$1046&gt;LIQUIDACION!$D$1043),366,365)),0)</f>
        <v>0</v>
      </c>
      <c r="AK529" s="618">
        <f>IF(AK$12=TRUE,(($J529*LIQUIDACION!$L$1047)*LIQUIDACION!$D$1045/IF(AND(LIQUIDACION!$D$1044&gt;LIQUIDACION!$B$1046,LIQUIDACION!$B$1046&gt;LIQUIDACION!$D$1043),366,365)),0)</f>
        <v>0</v>
      </c>
      <c r="AL529" s="618">
        <f>IF(AL$12=TRUE,(($K529*LIQUIDACION!$L$1047)*LIQUIDACION!$D$1045/IF(AND(LIQUIDACION!$D$1044&gt;LIQUIDACION!$B$1046,LIQUIDACION!$B$1046&gt;LIQUIDACION!$D$1043),366,365)),0)</f>
        <v>0</v>
      </c>
      <c r="AM529" s="618">
        <f>IF(AM$12=TRUE,(($L529*LIQUIDACION!$L$1047)*LIQUIDACION!$D$1045/IF(AND(LIQUIDACION!$D$1044&gt;LIQUIDACION!$B$1046,LIQUIDACION!$B$1046&gt;LIQUIDACION!$D$1043),366,365)),0)</f>
        <v>0</v>
      </c>
      <c r="AN529" s="618">
        <f>IF(AN$12=TRUE,(($M529*LIQUIDACION!$L$1047)*LIQUIDACION!$D$1045/IF(AND(LIQUIDACION!$D$1044&gt;LIQUIDACION!$B$1046,LIQUIDACION!$B$1046&gt;LIQUIDACION!$D$1043),366,365)),0)</f>
        <v>0</v>
      </c>
      <c r="AO529" s="618">
        <f>IF(AO$12=TRUE,(($N529*LIQUIDACION!$L$1047)*LIQUIDACION!$D$1045/IF(AND(LIQUIDACION!$D$1044&gt;LIQUIDACION!$B$1046,LIQUIDACION!$B$1046&gt;LIQUIDACION!$D$1043),366,365)),0)</f>
        <v>0</v>
      </c>
      <c r="AP529" s="618">
        <f>IF(AP$12=TRUE,(($O529*LIQUIDACION!$L$1047)*LIQUIDACION!$D$1045/IF(AND(LIQUIDACION!$D$1044&gt;LIQUIDACION!$B$1046,LIQUIDACION!$B$1046&gt;LIQUIDACION!$D$1043),366,365)),0)</f>
        <v>0</v>
      </c>
      <c r="AQ529" s="618">
        <f>IF(AQ$12=TRUE,(($P529*LIQUIDACION!$L$1047)*LIQUIDACION!$D$1045/IF(AND(LIQUIDACION!$D$1044&gt;LIQUIDACION!$B$1046,LIQUIDACION!$B$1046&gt;LIQUIDACION!$D$1043),366,365)),0)</f>
        <v>0</v>
      </c>
      <c r="AR529" s="618">
        <f>IF(AR$12=TRUE,(($Q529*LIQUIDACION!$L$1047)*LIQUIDACION!$D$1045/IF(AND(LIQUIDACION!$D$1044&gt;LIQUIDACION!$B$1046,LIQUIDACION!$B$1046&gt;LIQUIDACION!$D$1043),366,365)),0)</f>
        <v>0</v>
      </c>
      <c r="AS529" s="618">
        <f>IF(AS$12=TRUE,(($R529*LIQUIDACION!$L$1047)*LIQUIDACION!$D$1045/IF(AND(LIQUIDACION!$D$1044&gt;LIQUIDACION!$B$1046,LIQUIDACION!$B$1046&gt;LIQUIDACION!$D$1043),366,365)),0)</f>
        <v>0</v>
      </c>
      <c r="AT529" s="618">
        <f>IF(AT$12=TRUE,(($S529*LIQUIDACION!$L$1047)*LIQUIDACION!$D$1045/IF(AND(LIQUIDACION!$D$1044&gt;LIQUIDACION!$B$1046,LIQUIDACION!$B$1046&gt;LIQUIDACION!$D$1043),366,365)),0)</f>
        <v>0</v>
      </c>
      <c r="AU529" s="618">
        <f>IF(AU$12=TRUE,(($T529*LIQUIDACION!$L$1047)*LIQUIDACION!$D$1045/IF(AND(LIQUIDACION!$D$1044&gt;LIQUIDACION!$B$1046,LIQUIDACION!$B$1046&gt;LIQUIDACION!$D$1043),366,365)),0)</f>
        <v>0</v>
      </c>
      <c r="AV529" s="618">
        <f>IF(AV$12=TRUE,(($U529*LIQUIDACION!$L$1047)*LIQUIDACION!$D$1045/IF(AND(LIQUIDACION!$D$1044&gt;LIQUIDACION!$B$1046,LIQUIDACION!$B$1046&gt;LIQUIDACION!$D$1043),366,365)),0)</f>
        <v>0</v>
      </c>
      <c r="AW529" s="618">
        <f>IF(AW$12=TRUE,(($V529*LIQUIDACION!$L$1047)*LIQUIDACION!$D$1045/IF(AND(LIQUIDACION!$D$1044&gt;LIQUIDACION!$B$1046,LIQUIDACION!$B$1046&gt;LIQUIDACION!$D$1043),366,365)),0)</f>
        <v>0</v>
      </c>
      <c r="AX529" s="618">
        <f>IF(AX$12=TRUE,(($W529*LIQUIDACION!$L$1047)*LIQUIDACION!$D$1045/IF(AND(LIQUIDACION!$D$1044&gt;LIQUIDACION!$B$1046,LIQUIDACION!$B$1046&gt;LIQUIDACION!$D$1043),366,365)),0)</f>
        <v>0</v>
      </c>
    </row>
    <row r="530" spans="2:50" x14ac:dyDescent="0.25">
      <c r="B530" s="123">
        <v>518</v>
      </c>
      <c r="C530" s="125"/>
      <c r="D530" s="170"/>
      <c r="E530" s="170"/>
      <c r="F530" s="170"/>
      <c r="G530" s="170">
        <f t="shared" si="37"/>
        <v>0</v>
      </c>
      <c r="H530" s="170">
        <f t="shared" si="38"/>
        <v>0</v>
      </c>
      <c r="I530" s="170"/>
      <c r="J530" s="170"/>
      <c r="K530" s="170"/>
      <c r="L530" s="170"/>
      <c r="M530" s="170"/>
      <c r="N530" s="170"/>
      <c r="O530" s="170"/>
      <c r="P530" s="170"/>
      <c r="Q530" s="170"/>
      <c r="R530" s="170"/>
      <c r="S530" s="170"/>
      <c r="T530" s="170"/>
      <c r="U530" s="170"/>
      <c r="V530" s="170"/>
      <c r="W530" s="170"/>
      <c r="X530" s="170"/>
      <c r="Y530" s="170"/>
      <c r="Z530" s="170"/>
      <c r="AA530" s="170"/>
      <c r="AB530" s="415">
        <f t="shared" si="39"/>
        <v>0</v>
      </c>
      <c r="AC530" s="415">
        <f t="shared" si="40"/>
        <v>0</v>
      </c>
      <c r="AE530" s="618">
        <f>IF(AE$12=TRUE,(($D530*LIQUIDACION!$L$1046)*LIQUIDACION!$D$1045/IF(AND(LIQUIDACION!$D$1044&gt;LIQUIDACION!$B$1046,LIQUIDACION!$B$1046&gt;LIQUIDACION!$D$1043),366,365)),0)</f>
        <v>0</v>
      </c>
      <c r="AF530" s="618">
        <f>IF(AF$12=TRUE,(($E530*LIQUIDACION!$L$1046)*LIQUIDACION!$D$1045/IF(AND(LIQUIDACION!$D$1044&gt;LIQUIDACION!$B$1046,LIQUIDACION!$B$1046&gt;LIQUIDACION!$D$1043),366,365)),0)</f>
        <v>0</v>
      </c>
      <c r="AG530" s="618">
        <f>IF(AG$12=TRUE,(($F530*LIQUIDACION!$L$1046)*LIQUIDACION!$D$1045/IF(AND(LIQUIDACION!$D$1044&gt;LIQUIDACION!$B$1046,LIQUIDACION!$B$1046&gt;LIQUIDACION!$D$1043),366,365)),0)</f>
        <v>0</v>
      </c>
      <c r="AH530" s="618">
        <f>IF(AH$12=TRUE,(($G530*LIQUIDACION!$L$1046)*LIQUIDACION!$D$1045/IF(AND(LIQUIDACION!$D$1044&gt;LIQUIDACION!$B$1046,LIQUIDACION!$B$1046&gt;LIQUIDACION!$D$1043),366,365)),0)</f>
        <v>0</v>
      </c>
      <c r="AI530" s="618">
        <f>IF(AI$12=TRUE,(($H530*LIQUIDACION!$L$1047)*LIQUIDACION!$D$1045/IF(AND(LIQUIDACION!$D$1044&gt;LIQUIDACION!$B$1046,LIQUIDACION!$B$1046&gt;LIQUIDACION!$D$1043),366,365)),0)</f>
        <v>0</v>
      </c>
      <c r="AJ530" s="618">
        <f>IF(AJ$12=TRUE,(($I530*LIQUIDACION!$L$1047)*LIQUIDACION!$D$1045/IF(AND(LIQUIDACION!$D$1044&gt;LIQUIDACION!$B$1046,LIQUIDACION!$B$1046&gt;LIQUIDACION!$D$1043),366,365)),0)</f>
        <v>0</v>
      </c>
      <c r="AK530" s="618">
        <f>IF(AK$12=TRUE,(($J530*LIQUIDACION!$L$1047)*LIQUIDACION!$D$1045/IF(AND(LIQUIDACION!$D$1044&gt;LIQUIDACION!$B$1046,LIQUIDACION!$B$1046&gt;LIQUIDACION!$D$1043),366,365)),0)</f>
        <v>0</v>
      </c>
      <c r="AL530" s="618">
        <f>IF(AL$12=TRUE,(($K530*LIQUIDACION!$L$1047)*LIQUIDACION!$D$1045/IF(AND(LIQUIDACION!$D$1044&gt;LIQUIDACION!$B$1046,LIQUIDACION!$B$1046&gt;LIQUIDACION!$D$1043),366,365)),0)</f>
        <v>0</v>
      </c>
      <c r="AM530" s="618">
        <f>IF(AM$12=TRUE,(($L530*LIQUIDACION!$L$1047)*LIQUIDACION!$D$1045/IF(AND(LIQUIDACION!$D$1044&gt;LIQUIDACION!$B$1046,LIQUIDACION!$B$1046&gt;LIQUIDACION!$D$1043),366,365)),0)</f>
        <v>0</v>
      </c>
      <c r="AN530" s="618">
        <f>IF(AN$12=TRUE,(($M530*LIQUIDACION!$L$1047)*LIQUIDACION!$D$1045/IF(AND(LIQUIDACION!$D$1044&gt;LIQUIDACION!$B$1046,LIQUIDACION!$B$1046&gt;LIQUIDACION!$D$1043),366,365)),0)</f>
        <v>0</v>
      </c>
      <c r="AO530" s="618">
        <f>IF(AO$12=TRUE,(($N530*LIQUIDACION!$L$1047)*LIQUIDACION!$D$1045/IF(AND(LIQUIDACION!$D$1044&gt;LIQUIDACION!$B$1046,LIQUIDACION!$B$1046&gt;LIQUIDACION!$D$1043),366,365)),0)</f>
        <v>0</v>
      </c>
      <c r="AP530" s="618">
        <f>IF(AP$12=TRUE,(($O530*LIQUIDACION!$L$1047)*LIQUIDACION!$D$1045/IF(AND(LIQUIDACION!$D$1044&gt;LIQUIDACION!$B$1046,LIQUIDACION!$B$1046&gt;LIQUIDACION!$D$1043),366,365)),0)</f>
        <v>0</v>
      </c>
      <c r="AQ530" s="618">
        <f>IF(AQ$12=TRUE,(($P530*LIQUIDACION!$L$1047)*LIQUIDACION!$D$1045/IF(AND(LIQUIDACION!$D$1044&gt;LIQUIDACION!$B$1046,LIQUIDACION!$B$1046&gt;LIQUIDACION!$D$1043),366,365)),0)</f>
        <v>0</v>
      </c>
      <c r="AR530" s="618">
        <f>IF(AR$12=TRUE,(($Q530*LIQUIDACION!$L$1047)*LIQUIDACION!$D$1045/IF(AND(LIQUIDACION!$D$1044&gt;LIQUIDACION!$B$1046,LIQUIDACION!$B$1046&gt;LIQUIDACION!$D$1043),366,365)),0)</f>
        <v>0</v>
      </c>
      <c r="AS530" s="618">
        <f>IF(AS$12=TRUE,(($R530*LIQUIDACION!$L$1047)*LIQUIDACION!$D$1045/IF(AND(LIQUIDACION!$D$1044&gt;LIQUIDACION!$B$1046,LIQUIDACION!$B$1046&gt;LIQUIDACION!$D$1043),366,365)),0)</f>
        <v>0</v>
      </c>
      <c r="AT530" s="618">
        <f>IF(AT$12=TRUE,(($S530*LIQUIDACION!$L$1047)*LIQUIDACION!$D$1045/IF(AND(LIQUIDACION!$D$1044&gt;LIQUIDACION!$B$1046,LIQUIDACION!$B$1046&gt;LIQUIDACION!$D$1043),366,365)),0)</f>
        <v>0</v>
      </c>
      <c r="AU530" s="618">
        <f>IF(AU$12=TRUE,(($T530*LIQUIDACION!$L$1047)*LIQUIDACION!$D$1045/IF(AND(LIQUIDACION!$D$1044&gt;LIQUIDACION!$B$1046,LIQUIDACION!$B$1046&gt;LIQUIDACION!$D$1043),366,365)),0)</f>
        <v>0</v>
      </c>
      <c r="AV530" s="618">
        <f>IF(AV$12=TRUE,(($U530*LIQUIDACION!$L$1047)*LIQUIDACION!$D$1045/IF(AND(LIQUIDACION!$D$1044&gt;LIQUIDACION!$B$1046,LIQUIDACION!$B$1046&gt;LIQUIDACION!$D$1043),366,365)),0)</f>
        <v>0</v>
      </c>
      <c r="AW530" s="618">
        <f>IF(AW$12=TRUE,(($V530*LIQUIDACION!$L$1047)*LIQUIDACION!$D$1045/IF(AND(LIQUIDACION!$D$1044&gt;LIQUIDACION!$B$1046,LIQUIDACION!$B$1046&gt;LIQUIDACION!$D$1043),366,365)),0)</f>
        <v>0</v>
      </c>
      <c r="AX530" s="618">
        <f>IF(AX$12=TRUE,(($W530*LIQUIDACION!$L$1047)*LIQUIDACION!$D$1045/IF(AND(LIQUIDACION!$D$1044&gt;LIQUIDACION!$B$1046,LIQUIDACION!$B$1046&gt;LIQUIDACION!$D$1043),366,365)),0)</f>
        <v>0</v>
      </c>
    </row>
    <row r="531" spans="2:50" x14ac:dyDescent="0.25">
      <c r="B531" s="121">
        <v>519</v>
      </c>
      <c r="C531" s="125"/>
      <c r="D531" s="170"/>
      <c r="E531" s="170"/>
      <c r="F531" s="170"/>
      <c r="G531" s="170">
        <f t="shared" si="37"/>
        <v>0</v>
      </c>
      <c r="H531" s="170">
        <f t="shared" si="38"/>
        <v>0</v>
      </c>
      <c r="I531" s="170"/>
      <c r="J531" s="170"/>
      <c r="K531" s="170"/>
      <c r="L531" s="170"/>
      <c r="M531" s="170"/>
      <c r="N531" s="170"/>
      <c r="O531" s="170"/>
      <c r="P531" s="170"/>
      <c r="Q531" s="170"/>
      <c r="R531" s="170"/>
      <c r="S531" s="170"/>
      <c r="T531" s="170"/>
      <c r="U531" s="170"/>
      <c r="V531" s="170"/>
      <c r="W531" s="170"/>
      <c r="X531" s="170"/>
      <c r="Y531" s="170"/>
      <c r="Z531" s="170"/>
      <c r="AA531" s="170"/>
      <c r="AB531" s="415">
        <f t="shared" si="39"/>
        <v>0</v>
      </c>
      <c r="AC531" s="415">
        <f t="shared" si="40"/>
        <v>0</v>
      </c>
      <c r="AE531" s="618">
        <f>IF(AE$12=TRUE,(($D531*LIQUIDACION!$L$1046)*LIQUIDACION!$D$1045/IF(AND(LIQUIDACION!$D$1044&gt;LIQUIDACION!$B$1046,LIQUIDACION!$B$1046&gt;LIQUIDACION!$D$1043),366,365)),0)</f>
        <v>0</v>
      </c>
      <c r="AF531" s="618">
        <f>IF(AF$12=TRUE,(($E531*LIQUIDACION!$L$1046)*LIQUIDACION!$D$1045/IF(AND(LIQUIDACION!$D$1044&gt;LIQUIDACION!$B$1046,LIQUIDACION!$B$1046&gt;LIQUIDACION!$D$1043),366,365)),0)</f>
        <v>0</v>
      </c>
      <c r="AG531" s="618">
        <f>IF(AG$12=TRUE,(($F531*LIQUIDACION!$L$1046)*LIQUIDACION!$D$1045/IF(AND(LIQUIDACION!$D$1044&gt;LIQUIDACION!$B$1046,LIQUIDACION!$B$1046&gt;LIQUIDACION!$D$1043),366,365)),0)</f>
        <v>0</v>
      </c>
      <c r="AH531" s="618">
        <f>IF(AH$12=TRUE,(($G531*LIQUIDACION!$L$1046)*LIQUIDACION!$D$1045/IF(AND(LIQUIDACION!$D$1044&gt;LIQUIDACION!$B$1046,LIQUIDACION!$B$1046&gt;LIQUIDACION!$D$1043),366,365)),0)</f>
        <v>0</v>
      </c>
      <c r="AI531" s="618">
        <f>IF(AI$12=TRUE,(($H531*LIQUIDACION!$L$1047)*LIQUIDACION!$D$1045/IF(AND(LIQUIDACION!$D$1044&gt;LIQUIDACION!$B$1046,LIQUIDACION!$B$1046&gt;LIQUIDACION!$D$1043),366,365)),0)</f>
        <v>0</v>
      </c>
      <c r="AJ531" s="618">
        <f>IF(AJ$12=TRUE,(($I531*LIQUIDACION!$L$1047)*LIQUIDACION!$D$1045/IF(AND(LIQUIDACION!$D$1044&gt;LIQUIDACION!$B$1046,LIQUIDACION!$B$1046&gt;LIQUIDACION!$D$1043),366,365)),0)</f>
        <v>0</v>
      </c>
      <c r="AK531" s="618">
        <f>IF(AK$12=TRUE,(($J531*LIQUIDACION!$L$1047)*LIQUIDACION!$D$1045/IF(AND(LIQUIDACION!$D$1044&gt;LIQUIDACION!$B$1046,LIQUIDACION!$B$1046&gt;LIQUIDACION!$D$1043),366,365)),0)</f>
        <v>0</v>
      </c>
      <c r="AL531" s="618">
        <f>IF(AL$12=TRUE,(($K531*LIQUIDACION!$L$1047)*LIQUIDACION!$D$1045/IF(AND(LIQUIDACION!$D$1044&gt;LIQUIDACION!$B$1046,LIQUIDACION!$B$1046&gt;LIQUIDACION!$D$1043),366,365)),0)</f>
        <v>0</v>
      </c>
      <c r="AM531" s="618">
        <f>IF(AM$12=TRUE,(($L531*LIQUIDACION!$L$1047)*LIQUIDACION!$D$1045/IF(AND(LIQUIDACION!$D$1044&gt;LIQUIDACION!$B$1046,LIQUIDACION!$B$1046&gt;LIQUIDACION!$D$1043),366,365)),0)</f>
        <v>0</v>
      </c>
      <c r="AN531" s="618">
        <f>IF(AN$12=TRUE,(($M531*LIQUIDACION!$L$1047)*LIQUIDACION!$D$1045/IF(AND(LIQUIDACION!$D$1044&gt;LIQUIDACION!$B$1046,LIQUIDACION!$B$1046&gt;LIQUIDACION!$D$1043),366,365)),0)</f>
        <v>0</v>
      </c>
      <c r="AO531" s="618">
        <f>IF(AO$12=TRUE,(($N531*LIQUIDACION!$L$1047)*LIQUIDACION!$D$1045/IF(AND(LIQUIDACION!$D$1044&gt;LIQUIDACION!$B$1046,LIQUIDACION!$B$1046&gt;LIQUIDACION!$D$1043),366,365)),0)</f>
        <v>0</v>
      </c>
      <c r="AP531" s="618">
        <f>IF(AP$12=TRUE,(($O531*LIQUIDACION!$L$1047)*LIQUIDACION!$D$1045/IF(AND(LIQUIDACION!$D$1044&gt;LIQUIDACION!$B$1046,LIQUIDACION!$B$1046&gt;LIQUIDACION!$D$1043),366,365)),0)</f>
        <v>0</v>
      </c>
      <c r="AQ531" s="618">
        <f>IF(AQ$12=TRUE,(($P531*LIQUIDACION!$L$1047)*LIQUIDACION!$D$1045/IF(AND(LIQUIDACION!$D$1044&gt;LIQUIDACION!$B$1046,LIQUIDACION!$B$1046&gt;LIQUIDACION!$D$1043),366,365)),0)</f>
        <v>0</v>
      </c>
      <c r="AR531" s="618">
        <f>IF(AR$12=TRUE,(($Q531*LIQUIDACION!$L$1047)*LIQUIDACION!$D$1045/IF(AND(LIQUIDACION!$D$1044&gt;LIQUIDACION!$B$1046,LIQUIDACION!$B$1046&gt;LIQUIDACION!$D$1043),366,365)),0)</f>
        <v>0</v>
      </c>
      <c r="AS531" s="618">
        <f>IF(AS$12=TRUE,(($R531*LIQUIDACION!$L$1047)*LIQUIDACION!$D$1045/IF(AND(LIQUIDACION!$D$1044&gt;LIQUIDACION!$B$1046,LIQUIDACION!$B$1046&gt;LIQUIDACION!$D$1043),366,365)),0)</f>
        <v>0</v>
      </c>
      <c r="AT531" s="618">
        <f>IF(AT$12=TRUE,(($S531*LIQUIDACION!$L$1047)*LIQUIDACION!$D$1045/IF(AND(LIQUIDACION!$D$1044&gt;LIQUIDACION!$B$1046,LIQUIDACION!$B$1046&gt;LIQUIDACION!$D$1043),366,365)),0)</f>
        <v>0</v>
      </c>
      <c r="AU531" s="618">
        <f>IF(AU$12=TRUE,(($T531*LIQUIDACION!$L$1047)*LIQUIDACION!$D$1045/IF(AND(LIQUIDACION!$D$1044&gt;LIQUIDACION!$B$1046,LIQUIDACION!$B$1046&gt;LIQUIDACION!$D$1043),366,365)),0)</f>
        <v>0</v>
      </c>
      <c r="AV531" s="618">
        <f>IF(AV$12=TRUE,(($U531*LIQUIDACION!$L$1047)*LIQUIDACION!$D$1045/IF(AND(LIQUIDACION!$D$1044&gt;LIQUIDACION!$B$1046,LIQUIDACION!$B$1046&gt;LIQUIDACION!$D$1043),366,365)),0)</f>
        <v>0</v>
      </c>
      <c r="AW531" s="618">
        <f>IF(AW$12=TRUE,(($V531*LIQUIDACION!$L$1047)*LIQUIDACION!$D$1045/IF(AND(LIQUIDACION!$D$1044&gt;LIQUIDACION!$B$1046,LIQUIDACION!$B$1046&gt;LIQUIDACION!$D$1043),366,365)),0)</f>
        <v>0</v>
      </c>
      <c r="AX531" s="618">
        <f>IF(AX$12=TRUE,(($W531*LIQUIDACION!$L$1047)*LIQUIDACION!$D$1045/IF(AND(LIQUIDACION!$D$1044&gt;LIQUIDACION!$B$1046,LIQUIDACION!$B$1046&gt;LIQUIDACION!$D$1043),366,365)),0)</f>
        <v>0</v>
      </c>
    </row>
    <row r="532" spans="2:50" x14ac:dyDescent="0.25">
      <c r="B532" s="123">
        <v>520</v>
      </c>
      <c r="C532" s="125"/>
      <c r="D532" s="170"/>
      <c r="E532" s="170"/>
      <c r="F532" s="170"/>
      <c r="G532" s="170">
        <f t="shared" si="37"/>
        <v>0</v>
      </c>
      <c r="H532" s="170">
        <f t="shared" si="38"/>
        <v>0</v>
      </c>
      <c r="I532" s="170"/>
      <c r="J532" s="170"/>
      <c r="K532" s="170"/>
      <c r="L532" s="170"/>
      <c r="M532" s="170"/>
      <c r="N532" s="170"/>
      <c r="O532" s="170"/>
      <c r="P532" s="170"/>
      <c r="Q532" s="170"/>
      <c r="R532" s="170"/>
      <c r="S532" s="170"/>
      <c r="T532" s="170"/>
      <c r="U532" s="170"/>
      <c r="V532" s="170"/>
      <c r="W532" s="170"/>
      <c r="X532" s="170"/>
      <c r="Y532" s="170"/>
      <c r="Z532" s="170"/>
      <c r="AA532" s="170"/>
      <c r="AB532" s="415">
        <f t="shared" si="39"/>
        <v>0</v>
      </c>
      <c r="AC532" s="415">
        <f t="shared" si="40"/>
        <v>0</v>
      </c>
      <c r="AE532" s="618">
        <f>IF(AE$12=TRUE,(($D532*LIQUIDACION!$L$1046)*LIQUIDACION!$D$1045/IF(AND(LIQUIDACION!$D$1044&gt;LIQUIDACION!$B$1046,LIQUIDACION!$B$1046&gt;LIQUIDACION!$D$1043),366,365)),0)</f>
        <v>0</v>
      </c>
      <c r="AF532" s="618">
        <f>IF(AF$12=TRUE,(($E532*LIQUIDACION!$L$1046)*LIQUIDACION!$D$1045/IF(AND(LIQUIDACION!$D$1044&gt;LIQUIDACION!$B$1046,LIQUIDACION!$B$1046&gt;LIQUIDACION!$D$1043),366,365)),0)</f>
        <v>0</v>
      </c>
      <c r="AG532" s="618">
        <f>IF(AG$12=TRUE,(($F532*LIQUIDACION!$L$1046)*LIQUIDACION!$D$1045/IF(AND(LIQUIDACION!$D$1044&gt;LIQUIDACION!$B$1046,LIQUIDACION!$B$1046&gt;LIQUIDACION!$D$1043),366,365)),0)</f>
        <v>0</v>
      </c>
      <c r="AH532" s="618">
        <f>IF(AH$12=TRUE,(($G532*LIQUIDACION!$L$1046)*LIQUIDACION!$D$1045/IF(AND(LIQUIDACION!$D$1044&gt;LIQUIDACION!$B$1046,LIQUIDACION!$B$1046&gt;LIQUIDACION!$D$1043),366,365)),0)</f>
        <v>0</v>
      </c>
      <c r="AI532" s="618">
        <f>IF(AI$12=TRUE,(($H532*LIQUIDACION!$L$1047)*LIQUIDACION!$D$1045/IF(AND(LIQUIDACION!$D$1044&gt;LIQUIDACION!$B$1046,LIQUIDACION!$B$1046&gt;LIQUIDACION!$D$1043),366,365)),0)</f>
        <v>0</v>
      </c>
      <c r="AJ532" s="618">
        <f>IF(AJ$12=TRUE,(($I532*LIQUIDACION!$L$1047)*LIQUIDACION!$D$1045/IF(AND(LIQUIDACION!$D$1044&gt;LIQUIDACION!$B$1046,LIQUIDACION!$B$1046&gt;LIQUIDACION!$D$1043),366,365)),0)</f>
        <v>0</v>
      </c>
      <c r="AK532" s="618">
        <f>IF(AK$12=TRUE,(($J532*LIQUIDACION!$L$1047)*LIQUIDACION!$D$1045/IF(AND(LIQUIDACION!$D$1044&gt;LIQUIDACION!$B$1046,LIQUIDACION!$B$1046&gt;LIQUIDACION!$D$1043),366,365)),0)</f>
        <v>0</v>
      </c>
      <c r="AL532" s="618">
        <f>IF(AL$12=TRUE,(($K532*LIQUIDACION!$L$1047)*LIQUIDACION!$D$1045/IF(AND(LIQUIDACION!$D$1044&gt;LIQUIDACION!$B$1046,LIQUIDACION!$B$1046&gt;LIQUIDACION!$D$1043),366,365)),0)</f>
        <v>0</v>
      </c>
      <c r="AM532" s="618">
        <f>IF(AM$12=TRUE,(($L532*LIQUIDACION!$L$1047)*LIQUIDACION!$D$1045/IF(AND(LIQUIDACION!$D$1044&gt;LIQUIDACION!$B$1046,LIQUIDACION!$B$1046&gt;LIQUIDACION!$D$1043),366,365)),0)</f>
        <v>0</v>
      </c>
      <c r="AN532" s="618">
        <f>IF(AN$12=TRUE,(($M532*LIQUIDACION!$L$1047)*LIQUIDACION!$D$1045/IF(AND(LIQUIDACION!$D$1044&gt;LIQUIDACION!$B$1046,LIQUIDACION!$B$1046&gt;LIQUIDACION!$D$1043),366,365)),0)</f>
        <v>0</v>
      </c>
      <c r="AO532" s="618">
        <f>IF(AO$12=TRUE,(($N532*LIQUIDACION!$L$1047)*LIQUIDACION!$D$1045/IF(AND(LIQUIDACION!$D$1044&gt;LIQUIDACION!$B$1046,LIQUIDACION!$B$1046&gt;LIQUIDACION!$D$1043),366,365)),0)</f>
        <v>0</v>
      </c>
      <c r="AP532" s="618">
        <f>IF(AP$12=TRUE,(($O532*LIQUIDACION!$L$1047)*LIQUIDACION!$D$1045/IF(AND(LIQUIDACION!$D$1044&gt;LIQUIDACION!$B$1046,LIQUIDACION!$B$1046&gt;LIQUIDACION!$D$1043),366,365)),0)</f>
        <v>0</v>
      </c>
      <c r="AQ532" s="618">
        <f>IF(AQ$12=TRUE,(($P532*LIQUIDACION!$L$1047)*LIQUIDACION!$D$1045/IF(AND(LIQUIDACION!$D$1044&gt;LIQUIDACION!$B$1046,LIQUIDACION!$B$1046&gt;LIQUIDACION!$D$1043),366,365)),0)</f>
        <v>0</v>
      </c>
      <c r="AR532" s="618">
        <f>IF(AR$12=TRUE,(($Q532*LIQUIDACION!$L$1047)*LIQUIDACION!$D$1045/IF(AND(LIQUIDACION!$D$1044&gt;LIQUIDACION!$B$1046,LIQUIDACION!$B$1046&gt;LIQUIDACION!$D$1043),366,365)),0)</f>
        <v>0</v>
      </c>
      <c r="AS532" s="618">
        <f>IF(AS$12=TRUE,(($R532*LIQUIDACION!$L$1047)*LIQUIDACION!$D$1045/IF(AND(LIQUIDACION!$D$1044&gt;LIQUIDACION!$B$1046,LIQUIDACION!$B$1046&gt;LIQUIDACION!$D$1043),366,365)),0)</f>
        <v>0</v>
      </c>
      <c r="AT532" s="618">
        <f>IF(AT$12=TRUE,(($S532*LIQUIDACION!$L$1047)*LIQUIDACION!$D$1045/IF(AND(LIQUIDACION!$D$1044&gt;LIQUIDACION!$B$1046,LIQUIDACION!$B$1046&gt;LIQUIDACION!$D$1043),366,365)),0)</f>
        <v>0</v>
      </c>
      <c r="AU532" s="618">
        <f>IF(AU$12=TRUE,(($T532*LIQUIDACION!$L$1047)*LIQUIDACION!$D$1045/IF(AND(LIQUIDACION!$D$1044&gt;LIQUIDACION!$B$1046,LIQUIDACION!$B$1046&gt;LIQUIDACION!$D$1043),366,365)),0)</f>
        <v>0</v>
      </c>
      <c r="AV532" s="618">
        <f>IF(AV$12=TRUE,(($U532*LIQUIDACION!$L$1047)*LIQUIDACION!$D$1045/IF(AND(LIQUIDACION!$D$1044&gt;LIQUIDACION!$B$1046,LIQUIDACION!$B$1046&gt;LIQUIDACION!$D$1043),366,365)),0)</f>
        <v>0</v>
      </c>
      <c r="AW532" s="618">
        <f>IF(AW$12=TRUE,(($V532*LIQUIDACION!$L$1047)*LIQUIDACION!$D$1045/IF(AND(LIQUIDACION!$D$1044&gt;LIQUIDACION!$B$1046,LIQUIDACION!$B$1046&gt;LIQUIDACION!$D$1043),366,365)),0)</f>
        <v>0</v>
      </c>
      <c r="AX532" s="618">
        <f>IF(AX$12=TRUE,(($W532*LIQUIDACION!$L$1047)*LIQUIDACION!$D$1045/IF(AND(LIQUIDACION!$D$1044&gt;LIQUIDACION!$B$1046,LIQUIDACION!$B$1046&gt;LIQUIDACION!$D$1043),366,365)),0)</f>
        <v>0</v>
      </c>
    </row>
    <row r="533" spans="2:50" x14ac:dyDescent="0.25">
      <c r="B533" s="121">
        <v>521</v>
      </c>
      <c r="C533" s="125"/>
      <c r="D533" s="170"/>
      <c r="E533" s="170"/>
      <c r="F533" s="170"/>
      <c r="G533" s="170">
        <f t="shared" si="37"/>
        <v>0</v>
      </c>
      <c r="H533" s="170">
        <f t="shared" si="38"/>
        <v>0</v>
      </c>
      <c r="I533" s="170"/>
      <c r="J533" s="170"/>
      <c r="K533" s="170"/>
      <c r="L533" s="170"/>
      <c r="M533" s="170"/>
      <c r="N533" s="170"/>
      <c r="O533" s="170"/>
      <c r="P533" s="170"/>
      <c r="Q533" s="170"/>
      <c r="R533" s="170"/>
      <c r="S533" s="170"/>
      <c r="T533" s="170"/>
      <c r="U533" s="170"/>
      <c r="V533" s="170"/>
      <c r="W533" s="170"/>
      <c r="X533" s="170"/>
      <c r="Y533" s="170"/>
      <c r="Z533" s="170"/>
      <c r="AA533" s="170"/>
      <c r="AB533" s="415">
        <f t="shared" si="39"/>
        <v>0</v>
      </c>
      <c r="AC533" s="415">
        <f t="shared" si="40"/>
        <v>0</v>
      </c>
      <c r="AE533" s="618">
        <f>IF(AE$12=TRUE,(($D533*LIQUIDACION!$L$1046)*LIQUIDACION!$D$1045/IF(AND(LIQUIDACION!$D$1044&gt;LIQUIDACION!$B$1046,LIQUIDACION!$B$1046&gt;LIQUIDACION!$D$1043),366,365)),0)</f>
        <v>0</v>
      </c>
      <c r="AF533" s="618">
        <f>IF(AF$12=TRUE,(($E533*LIQUIDACION!$L$1046)*LIQUIDACION!$D$1045/IF(AND(LIQUIDACION!$D$1044&gt;LIQUIDACION!$B$1046,LIQUIDACION!$B$1046&gt;LIQUIDACION!$D$1043),366,365)),0)</f>
        <v>0</v>
      </c>
      <c r="AG533" s="618">
        <f>IF(AG$12=TRUE,(($F533*LIQUIDACION!$L$1046)*LIQUIDACION!$D$1045/IF(AND(LIQUIDACION!$D$1044&gt;LIQUIDACION!$B$1046,LIQUIDACION!$B$1046&gt;LIQUIDACION!$D$1043),366,365)),0)</f>
        <v>0</v>
      </c>
      <c r="AH533" s="618">
        <f>IF(AH$12=TRUE,(($G533*LIQUIDACION!$L$1046)*LIQUIDACION!$D$1045/IF(AND(LIQUIDACION!$D$1044&gt;LIQUIDACION!$B$1046,LIQUIDACION!$B$1046&gt;LIQUIDACION!$D$1043),366,365)),0)</f>
        <v>0</v>
      </c>
      <c r="AI533" s="618">
        <f>IF(AI$12=TRUE,(($H533*LIQUIDACION!$L$1047)*LIQUIDACION!$D$1045/IF(AND(LIQUIDACION!$D$1044&gt;LIQUIDACION!$B$1046,LIQUIDACION!$B$1046&gt;LIQUIDACION!$D$1043),366,365)),0)</f>
        <v>0</v>
      </c>
      <c r="AJ533" s="618">
        <f>IF(AJ$12=TRUE,(($I533*LIQUIDACION!$L$1047)*LIQUIDACION!$D$1045/IF(AND(LIQUIDACION!$D$1044&gt;LIQUIDACION!$B$1046,LIQUIDACION!$B$1046&gt;LIQUIDACION!$D$1043),366,365)),0)</f>
        <v>0</v>
      </c>
      <c r="AK533" s="618">
        <f>IF(AK$12=TRUE,(($J533*LIQUIDACION!$L$1047)*LIQUIDACION!$D$1045/IF(AND(LIQUIDACION!$D$1044&gt;LIQUIDACION!$B$1046,LIQUIDACION!$B$1046&gt;LIQUIDACION!$D$1043),366,365)),0)</f>
        <v>0</v>
      </c>
      <c r="AL533" s="618">
        <f>IF(AL$12=TRUE,(($K533*LIQUIDACION!$L$1047)*LIQUIDACION!$D$1045/IF(AND(LIQUIDACION!$D$1044&gt;LIQUIDACION!$B$1046,LIQUIDACION!$B$1046&gt;LIQUIDACION!$D$1043),366,365)),0)</f>
        <v>0</v>
      </c>
      <c r="AM533" s="618">
        <f>IF(AM$12=TRUE,(($L533*LIQUIDACION!$L$1047)*LIQUIDACION!$D$1045/IF(AND(LIQUIDACION!$D$1044&gt;LIQUIDACION!$B$1046,LIQUIDACION!$B$1046&gt;LIQUIDACION!$D$1043),366,365)),0)</f>
        <v>0</v>
      </c>
      <c r="AN533" s="618">
        <f>IF(AN$12=TRUE,(($M533*LIQUIDACION!$L$1047)*LIQUIDACION!$D$1045/IF(AND(LIQUIDACION!$D$1044&gt;LIQUIDACION!$B$1046,LIQUIDACION!$B$1046&gt;LIQUIDACION!$D$1043),366,365)),0)</f>
        <v>0</v>
      </c>
      <c r="AO533" s="618">
        <f>IF(AO$12=TRUE,(($N533*LIQUIDACION!$L$1047)*LIQUIDACION!$D$1045/IF(AND(LIQUIDACION!$D$1044&gt;LIQUIDACION!$B$1046,LIQUIDACION!$B$1046&gt;LIQUIDACION!$D$1043),366,365)),0)</f>
        <v>0</v>
      </c>
      <c r="AP533" s="618">
        <f>IF(AP$12=TRUE,(($O533*LIQUIDACION!$L$1047)*LIQUIDACION!$D$1045/IF(AND(LIQUIDACION!$D$1044&gt;LIQUIDACION!$B$1046,LIQUIDACION!$B$1046&gt;LIQUIDACION!$D$1043),366,365)),0)</f>
        <v>0</v>
      </c>
      <c r="AQ533" s="618">
        <f>IF(AQ$12=TRUE,(($P533*LIQUIDACION!$L$1047)*LIQUIDACION!$D$1045/IF(AND(LIQUIDACION!$D$1044&gt;LIQUIDACION!$B$1046,LIQUIDACION!$B$1046&gt;LIQUIDACION!$D$1043),366,365)),0)</f>
        <v>0</v>
      </c>
      <c r="AR533" s="618">
        <f>IF(AR$12=TRUE,(($Q533*LIQUIDACION!$L$1047)*LIQUIDACION!$D$1045/IF(AND(LIQUIDACION!$D$1044&gt;LIQUIDACION!$B$1046,LIQUIDACION!$B$1046&gt;LIQUIDACION!$D$1043),366,365)),0)</f>
        <v>0</v>
      </c>
      <c r="AS533" s="618">
        <f>IF(AS$12=TRUE,(($R533*LIQUIDACION!$L$1047)*LIQUIDACION!$D$1045/IF(AND(LIQUIDACION!$D$1044&gt;LIQUIDACION!$B$1046,LIQUIDACION!$B$1046&gt;LIQUIDACION!$D$1043),366,365)),0)</f>
        <v>0</v>
      </c>
      <c r="AT533" s="618">
        <f>IF(AT$12=TRUE,(($S533*LIQUIDACION!$L$1047)*LIQUIDACION!$D$1045/IF(AND(LIQUIDACION!$D$1044&gt;LIQUIDACION!$B$1046,LIQUIDACION!$B$1046&gt;LIQUIDACION!$D$1043),366,365)),0)</f>
        <v>0</v>
      </c>
      <c r="AU533" s="618">
        <f>IF(AU$12=TRUE,(($T533*LIQUIDACION!$L$1047)*LIQUIDACION!$D$1045/IF(AND(LIQUIDACION!$D$1044&gt;LIQUIDACION!$B$1046,LIQUIDACION!$B$1046&gt;LIQUIDACION!$D$1043),366,365)),0)</f>
        <v>0</v>
      </c>
      <c r="AV533" s="618">
        <f>IF(AV$12=TRUE,(($U533*LIQUIDACION!$L$1047)*LIQUIDACION!$D$1045/IF(AND(LIQUIDACION!$D$1044&gt;LIQUIDACION!$B$1046,LIQUIDACION!$B$1046&gt;LIQUIDACION!$D$1043),366,365)),0)</f>
        <v>0</v>
      </c>
      <c r="AW533" s="618">
        <f>IF(AW$12=TRUE,(($V533*LIQUIDACION!$L$1047)*LIQUIDACION!$D$1045/IF(AND(LIQUIDACION!$D$1044&gt;LIQUIDACION!$B$1046,LIQUIDACION!$B$1046&gt;LIQUIDACION!$D$1043),366,365)),0)</f>
        <v>0</v>
      </c>
      <c r="AX533" s="618">
        <f>IF(AX$12=TRUE,(($W533*LIQUIDACION!$L$1047)*LIQUIDACION!$D$1045/IF(AND(LIQUIDACION!$D$1044&gt;LIQUIDACION!$B$1046,LIQUIDACION!$B$1046&gt;LIQUIDACION!$D$1043),366,365)),0)</f>
        <v>0</v>
      </c>
    </row>
    <row r="534" spans="2:50" x14ac:dyDescent="0.25">
      <c r="B534" s="123">
        <v>522</v>
      </c>
      <c r="C534" s="125"/>
      <c r="D534" s="170"/>
      <c r="E534" s="170"/>
      <c r="F534" s="170"/>
      <c r="G534" s="170">
        <f t="shared" si="37"/>
        <v>0</v>
      </c>
      <c r="H534" s="170">
        <f t="shared" si="38"/>
        <v>0</v>
      </c>
      <c r="I534" s="170"/>
      <c r="J534" s="170"/>
      <c r="K534" s="170"/>
      <c r="L534" s="170"/>
      <c r="M534" s="170"/>
      <c r="N534" s="170"/>
      <c r="O534" s="170"/>
      <c r="P534" s="170"/>
      <c r="Q534" s="170"/>
      <c r="R534" s="170"/>
      <c r="S534" s="170"/>
      <c r="T534" s="170"/>
      <c r="U534" s="170"/>
      <c r="V534" s="170"/>
      <c r="W534" s="170"/>
      <c r="X534" s="170"/>
      <c r="Y534" s="170"/>
      <c r="Z534" s="170"/>
      <c r="AA534" s="170"/>
      <c r="AB534" s="415">
        <f t="shared" si="39"/>
        <v>0</v>
      </c>
      <c r="AC534" s="415">
        <f t="shared" si="40"/>
        <v>0</v>
      </c>
      <c r="AE534" s="618">
        <f>IF(AE$12=TRUE,(($D534*LIQUIDACION!$L$1046)*LIQUIDACION!$D$1045/IF(AND(LIQUIDACION!$D$1044&gt;LIQUIDACION!$B$1046,LIQUIDACION!$B$1046&gt;LIQUIDACION!$D$1043),366,365)),0)</f>
        <v>0</v>
      </c>
      <c r="AF534" s="618">
        <f>IF(AF$12=TRUE,(($E534*LIQUIDACION!$L$1046)*LIQUIDACION!$D$1045/IF(AND(LIQUIDACION!$D$1044&gt;LIQUIDACION!$B$1046,LIQUIDACION!$B$1046&gt;LIQUIDACION!$D$1043),366,365)),0)</f>
        <v>0</v>
      </c>
      <c r="AG534" s="618">
        <f>IF(AG$12=TRUE,(($F534*LIQUIDACION!$L$1046)*LIQUIDACION!$D$1045/IF(AND(LIQUIDACION!$D$1044&gt;LIQUIDACION!$B$1046,LIQUIDACION!$B$1046&gt;LIQUIDACION!$D$1043),366,365)),0)</f>
        <v>0</v>
      </c>
      <c r="AH534" s="618">
        <f>IF(AH$12=TRUE,(($G534*LIQUIDACION!$L$1046)*LIQUIDACION!$D$1045/IF(AND(LIQUIDACION!$D$1044&gt;LIQUIDACION!$B$1046,LIQUIDACION!$B$1046&gt;LIQUIDACION!$D$1043),366,365)),0)</f>
        <v>0</v>
      </c>
      <c r="AI534" s="618">
        <f>IF(AI$12=TRUE,(($H534*LIQUIDACION!$L$1047)*LIQUIDACION!$D$1045/IF(AND(LIQUIDACION!$D$1044&gt;LIQUIDACION!$B$1046,LIQUIDACION!$B$1046&gt;LIQUIDACION!$D$1043),366,365)),0)</f>
        <v>0</v>
      </c>
      <c r="AJ534" s="618">
        <f>IF(AJ$12=TRUE,(($I534*LIQUIDACION!$L$1047)*LIQUIDACION!$D$1045/IF(AND(LIQUIDACION!$D$1044&gt;LIQUIDACION!$B$1046,LIQUIDACION!$B$1046&gt;LIQUIDACION!$D$1043),366,365)),0)</f>
        <v>0</v>
      </c>
      <c r="AK534" s="618">
        <f>IF(AK$12=TRUE,(($J534*LIQUIDACION!$L$1047)*LIQUIDACION!$D$1045/IF(AND(LIQUIDACION!$D$1044&gt;LIQUIDACION!$B$1046,LIQUIDACION!$B$1046&gt;LIQUIDACION!$D$1043),366,365)),0)</f>
        <v>0</v>
      </c>
      <c r="AL534" s="618">
        <f>IF(AL$12=TRUE,(($K534*LIQUIDACION!$L$1047)*LIQUIDACION!$D$1045/IF(AND(LIQUIDACION!$D$1044&gt;LIQUIDACION!$B$1046,LIQUIDACION!$B$1046&gt;LIQUIDACION!$D$1043),366,365)),0)</f>
        <v>0</v>
      </c>
      <c r="AM534" s="618">
        <f>IF(AM$12=TRUE,(($L534*LIQUIDACION!$L$1047)*LIQUIDACION!$D$1045/IF(AND(LIQUIDACION!$D$1044&gt;LIQUIDACION!$B$1046,LIQUIDACION!$B$1046&gt;LIQUIDACION!$D$1043),366,365)),0)</f>
        <v>0</v>
      </c>
      <c r="AN534" s="618">
        <f>IF(AN$12=TRUE,(($M534*LIQUIDACION!$L$1047)*LIQUIDACION!$D$1045/IF(AND(LIQUIDACION!$D$1044&gt;LIQUIDACION!$B$1046,LIQUIDACION!$B$1046&gt;LIQUIDACION!$D$1043),366,365)),0)</f>
        <v>0</v>
      </c>
      <c r="AO534" s="618">
        <f>IF(AO$12=TRUE,(($N534*LIQUIDACION!$L$1047)*LIQUIDACION!$D$1045/IF(AND(LIQUIDACION!$D$1044&gt;LIQUIDACION!$B$1046,LIQUIDACION!$B$1046&gt;LIQUIDACION!$D$1043),366,365)),0)</f>
        <v>0</v>
      </c>
      <c r="AP534" s="618">
        <f>IF(AP$12=TRUE,(($O534*LIQUIDACION!$L$1047)*LIQUIDACION!$D$1045/IF(AND(LIQUIDACION!$D$1044&gt;LIQUIDACION!$B$1046,LIQUIDACION!$B$1046&gt;LIQUIDACION!$D$1043),366,365)),0)</f>
        <v>0</v>
      </c>
      <c r="AQ534" s="618">
        <f>IF(AQ$12=TRUE,(($P534*LIQUIDACION!$L$1047)*LIQUIDACION!$D$1045/IF(AND(LIQUIDACION!$D$1044&gt;LIQUIDACION!$B$1046,LIQUIDACION!$B$1046&gt;LIQUIDACION!$D$1043),366,365)),0)</f>
        <v>0</v>
      </c>
      <c r="AR534" s="618">
        <f>IF(AR$12=TRUE,(($Q534*LIQUIDACION!$L$1047)*LIQUIDACION!$D$1045/IF(AND(LIQUIDACION!$D$1044&gt;LIQUIDACION!$B$1046,LIQUIDACION!$B$1046&gt;LIQUIDACION!$D$1043),366,365)),0)</f>
        <v>0</v>
      </c>
      <c r="AS534" s="618">
        <f>IF(AS$12=TRUE,(($R534*LIQUIDACION!$L$1047)*LIQUIDACION!$D$1045/IF(AND(LIQUIDACION!$D$1044&gt;LIQUIDACION!$B$1046,LIQUIDACION!$B$1046&gt;LIQUIDACION!$D$1043),366,365)),0)</f>
        <v>0</v>
      </c>
      <c r="AT534" s="618">
        <f>IF(AT$12=TRUE,(($S534*LIQUIDACION!$L$1047)*LIQUIDACION!$D$1045/IF(AND(LIQUIDACION!$D$1044&gt;LIQUIDACION!$B$1046,LIQUIDACION!$B$1046&gt;LIQUIDACION!$D$1043),366,365)),0)</f>
        <v>0</v>
      </c>
      <c r="AU534" s="618">
        <f>IF(AU$12=TRUE,(($T534*LIQUIDACION!$L$1047)*LIQUIDACION!$D$1045/IF(AND(LIQUIDACION!$D$1044&gt;LIQUIDACION!$B$1046,LIQUIDACION!$B$1046&gt;LIQUIDACION!$D$1043),366,365)),0)</f>
        <v>0</v>
      </c>
      <c r="AV534" s="618">
        <f>IF(AV$12=TRUE,(($U534*LIQUIDACION!$L$1047)*LIQUIDACION!$D$1045/IF(AND(LIQUIDACION!$D$1044&gt;LIQUIDACION!$B$1046,LIQUIDACION!$B$1046&gt;LIQUIDACION!$D$1043),366,365)),0)</f>
        <v>0</v>
      </c>
      <c r="AW534" s="618">
        <f>IF(AW$12=TRUE,(($V534*LIQUIDACION!$L$1047)*LIQUIDACION!$D$1045/IF(AND(LIQUIDACION!$D$1044&gt;LIQUIDACION!$B$1046,LIQUIDACION!$B$1046&gt;LIQUIDACION!$D$1043),366,365)),0)</f>
        <v>0</v>
      </c>
      <c r="AX534" s="618">
        <f>IF(AX$12=TRUE,(($W534*LIQUIDACION!$L$1047)*LIQUIDACION!$D$1045/IF(AND(LIQUIDACION!$D$1044&gt;LIQUIDACION!$B$1046,LIQUIDACION!$B$1046&gt;LIQUIDACION!$D$1043),366,365)),0)</f>
        <v>0</v>
      </c>
    </row>
    <row r="535" spans="2:50" x14ac:dyDescent="0.25">
      <c r="B535" s="121">
        <v>523</v>
      </c>
      <c r="C535" s="125"/>
      <c r="D535" s="170"/>
      <c r="E535" s="170"/>
      <c r="F535" s="170"/>
      <c r="G535" s="170">
        <f t="shared" si="37"/>
        <v>0</v>
      </c>
      <c r="H535" s="170">
        <f t="shared" si="38"/>
        <v>0</v>
      </c>
      <c r="I535" s="170"/>
      <c r="J535" s="170"/>
      <c r="K535" s="170"/>
      <c r="L535" s="170"/>
      <c r="M535" s="170"/>
      <c r="N535" s="170"/>
      <c r="O535" s="170"/>
      <c r="P535" s="170"/>
      <c r="Q535" s="170"/>
      <c r="R535" s="170"/>
      <c r="S535" s="170"/>
      <c r="T535" s="170"/>
      <c r="U535" s="170"/>
      <c r="V535" s="170"/>
      <c r="W535" s="170"/>
      <c r="X535" s="170"/>
      <c r="Y535" s="170"/>
      <c r="Z535" s="170"/>
      <c r="AA535" s="170"/>
      <c r="AB535" s="415">
        <f t="shared" si="39"/>
        <v>0</v>
      </c>
      <c r="AC535" s="415">
        <f t="shared" si="40"/>
        <v>0</v>
      </c>
      <c r="AE535" s="618">
        <f>IF(AE$12=TRUE,(($D535*LIQUIDACION!$L$1046)*LIQUIDACION!$D$1045/IF(AND(LIQUIDACION!$D$1044&gt;LIQUIDACION!$B$1046,LIQUIDACION!$B$1046&gt;LIQUIDACION!$D$1043),366,365)),0)</f>
        <v>0</v>
      </c>
      <c r="AF535" s="618">
        <f>IF(AF$12=TRUE,(($E535*LIQUIDACION!$L$1046)*LIQUIDACION!$D$1045/IF(AND(LIQUIDACION!$D$1044&gt;LIQUIDACION!$B$1046,LIQUIDACION!$B$1046&gt;LIQUIDACION!$D$1043),366,365)),0)</f>
        <v>0</v>
      </c>
      <c r="AG535" s="618">
        <f>IF(AG$12=TRUE,(($F535*LIQUIDACION!$L$1046)*LIQUIDACION!$D$1045/IF(AND(LIQUIDACION!$D$1044&gt;LIQUIDACION!$B$1046,LIQUIDACION!$B$1046&gt;LIQUIDACION!$D$1043),366,365)),0)</f>
        <v>0</v>
      </c>
      <c r="AH535" s="618">
        <f>IF(AH$12=TRUE,(($G535*LIQUIDACION!$L$1046)*LIQUIDACION!$D$1045/IF(AND(LIQUIDACION!$D$1044&gt;LIQUIDACION!$B$1046,LIQUIDACION!$B$1046&gt;LIQUIDACION!$D$1043),366,365)),0)</f>
        <v>0</v>
      </c>
      <c r="AI535" s="618">
        <f>IF(AI$12=TRUE,(($H535*LIQUIDACION!$L$1047)*LIQUIDACION!$D$1045/IF(AND(LIQUIDACION!$D$1044&gt;LIQUIDACION!$B$1046,LIQUIDACION!$B$1046&gt;LIQUIDACION!$D$1043),366,365)),0)</f>
        <v>0</v>
      </c>
      <c r="AJ535" s="618">
        <f>IF(AJ$12=TRUE,(($I535*LIQUIDACION!$L$1047)*LIQUIDACION!$D$1045/IF(AND(LIQUIDACION!$D$1044&gt;LIQUIDACION!$B$1046,LIQUIDACION!$B$1046&gt;LIQUIDACION!$D$1043),366,365)),0)</f>
        <v>0</v>
      </c>
      <c r="AK535" s="618">
        <f>IF(AK$12=TRUE,(($J535*LIQUIDACION!$L$1047)*LIQUIDACION!$D$1045/IF(AND(LIQUIDACION!$D$1044&gt;LIQUIDACION!$B$1046,LIQUIDACION!$B$1046&gt;LIQUIDACION!$D$1043),366,365)),0)</f>
        <v>0</v>
      </c>
      <c r="AL535" s="618">
        <f>IF(AL$12=TRUE,(($K535*LIQUIDACION!$L$1047)*LIQUIDACION!$D$1045/IF(AND(LIQUIDACION!$D$1044&gt;LIQUIDACION!$B$1046,LIQUIDACION!$B$1046&gt;LIQUIDACION!$D$1043),366,365)),0)</f>
        <v>0</v>
      </c>
      <c r="AM535" s="618">
        <f>IF(AM$12=TRUE,(($L535*LIQUIDACION!$L$1047)*LIQUIDACION!$D$1045/IF(AND(LIQUIDACION!$D$1044&gt;LIQUIDACION!$B$1046,LIQUIDACION!$B$1046&gt;LIQUIDACION!$D$1043),366,365)),0)</f>
        <v>0</v>
      </c>
      <c r="AN535" s="618">
        <f>IF(AN$12=TRUE,(($M535*LIQUIDACION!$L$1047)*LIQUIDACION!$D$1045/IF(AND(LIQUIDACION!$D$1044&gt;LIQUIDACION!$B$1046,LIQUIDACION!$B$1046&gt;LIQUIDACION!$D$1043),366,365)),0)</f>
        <v>0</v>
      </c>
      <c r="AO535" s="618">
        <f>IF(AO$12=TRUE,(($N535*LIQUIDACION!$L$1047)*LIQUIDACION!$D$1045/IF(AND(LIQUIDACION!$D$1044&gt;LIQUIDACION!$B$1046,LIQUIDACION!$B$1046&gt;LIQUIDACION!$D$1043),366,365)),0)</f>
        <v>0</v>
      </c>
      <c r="AP535" s="618">
        <f>IF(AP$12=TRUE,(($O535*LIQUIDACION!$L$1047)*LIQUIDACION!$D$1045/IF(AND(LIQUIDACION!$D$1044&gt;LIQUIDACION!$B$1046,LIQUIDACION!$B$1046&gt;LIQUIDACION!$D$1043),366,365)),0)</f>
        <v>0</v>
      </c>
      <c r="AQ535" s="618">
        <f>IF(AQ$12=TRUE,(($P535*LIQUIDACION!$L$1047)*LIQUIDACION!$D$1045/IF(AND(LIQUIDACION!$D$1044&gt;LIQUIDACION!$B$1046,LIQUIDACION!$B$1046&gt;LIQUIDACION!$D$1043),366,365)),0)</f>
        <v>0</v>
      </c>
      <c r="AR535" s="618">
        <f>IF(AR$12=TRUE,(($Q535*LIQUIDACION!$L$1047)*LIQUIDACION!$D$1045/IF(AND(LIQUIDACION!$D$1044&gt;LIQUIDACION!$B$1046,LIQUIDACION!$B$1046&gt;LIQUIDACION!$D$1043),366,365)),0)</f>
        <v>0</v>
      </c>
      <c r="AS535" s="618">
        <f>IF(AS$12=TRUE,(($R535*LIQUIDACION!$L$1047)*LIQUIDACION!$D$1045/IF(AND(LIQUIDACION!$D$1044&gt;LIQUIDACION!$B$1046,LIQUIDACION!$B$1046&gt;LIQUIDACION!$D$1043),366,365)),0)</f>
        <v>0</v>
      </c>
      <c r="AT535" s="618">
        <f>IF(AT$12=TRUE,(($S535*LIQUIDACION!$L$1047)*LIQUIDACION!$D$1045/IF(AND(LIQUIDACION!$D$1044&gt;LIQUIDACION!$B$1046,LIQUIDACION!$B$1046&gt;LIQUIDACION!$D$1043),366,365)),0)</f>
        <v>0</v>
      </c>
      <c r="AU535" s="618">
        <f>IF(AU$12=TRUE,(($T535*LIQUIDACION!$L$1047)*LIQUIDACION!$D$1045/IF(AND(LIQUIDACION!$D$1044&gt;LIQUIDACION!$B$1046,LIQUIDACION!$B$1046&gt;LIQUIDACION!$D$1043),366,365)),0)</f>
        <v>0</v>
      </c>
      <c r="AV535" s="618">
        <f>IF(AV$12=TRUE,(($U535*LIQUIDACION!$L$1047)*LIQUIDACION!$D$1045/IF(AND(LIQUIDACION!$D$1044&gt;LIQUIDACION!$B$1046,LIQUIDACION!$B$1046&gt;LIQUIDACION!$D$1043),366,365)),0)</f>
        <v>0</v>
      </c>
      <c r="AW535" s="618">
        <f>IF(AW$12=TRUE,(($V535*LIQUIDACION!$L$1047)*LIQUIDACION!$D$1045/IF(AND(LIQUIDACION!$D$1044&gt;LIQUIDACION!$B$1046,LIQUIDACION!$B$1046&gt;LIQUIDACION!$D$1043),366,365)),0)</f>
        <v>0</v>
      </c>
      <c r="AX535" s="618">
        <f>IF(AX$12=TRUE,(($W535*LIQUIDACION!$L$1047)*LIQUIDACION!$D$1045/IF(AND(LIQUIDACION!$D$1044&gt;LIQUIDACION!$B$1046,LIQUIDACION!$B$1046&gt;LIQUIDACION!$D$1043),366,365)),0)</f>
        <v>0</v>
      </c>
    </row>
    <row r="536" spans="2:50" x14ac:dyDescent="0.25">
      <c r="B536" s="123">
        <v>524</v>
      </c>
      <c r="C536" s="125"/>
      <c r="D536" s="170"/>
      <c r="E536" s="170"/>
      <c r="F536" s="170"/>
      <c r="G536" s="170">
        <f t="shared" si="37"/>
        <v>0</v>
      </c>
      <c r="H536" s="170">
        <f t="shared" si="38"/>
        <v>0</v>
      </c>
      <c r="I536" s="170"/>
      <c r="J536" s="170"/>
      <c r="K536" s="170"/>
      <c r="L536" s="170"/>
      <c r="M536" s="170"/>
      <c r="N536" s="170"/>
      <c r="O536" s="170"/>
      <c r="P536" s="170"/>
      <c r="Q536" s="170"/>
      <c r="R536" s="170"/>
      <c r="S536" s="170"/>
      <c r="T536" s="170"/>
      <c r="U536" s="170"/>
      <c r="V536" s="170"/>
      <c r="W536" s="170"/>
      <c r="X536" s="170"/>
      <c r="Y536" s="170"/>
      <c r="Z536" s="170"/>
      <c r="AA536" s="170"/>
      <c r="AB536" s="415">
        <f t="shared" si="39"/>
        <v>0</v>
      </c>
      <c r="AC536" s="415">
        <f t="shared" si="40"/>
        <v>0</v>
      </c>
      <c r="AE536" s="618">
        <f>IF(AE$12=TRUE,(($D536*LIQUIDACION!$L$1046)*LIQUIDACION!$D$1045/IF(AND(LIQUIDACION!$D$1044&gt;LIQUIDACION!$B$1046,LIQUIDACION!$B$1046&gt;LIQUIDACION!$D$1043),366,365)),0)</f>
        <v>0</v>
      </c>
      <c r="AF536" s="618">
        <f>IF(AF$12=TRUE,(($E536*LIQUIDACION!$L$1046)*LIQUIDACION!$D$1045/IF(AND(LIQUIDACION!$D$1044&gt;LIQUIDACION!$B$1046,LIQUIDACION!$B$1046&gt;LIQUIDACION!$D$1043),366,365)),0)</f>
        <v>0</v>
      </c>
      <c r="AG536" s="618">
        <f>IF(AG$12=TRUE,(($F536*LIQUIDACION!$L$1046)*LIQUIDACION!$D$1045/IF(AND(LIQUIDACION!$D$1044&gt;LIQUIDACION!$B$1046,LIQUIDACION!$B$1046&gt;LIQUIDACION!$D$1043),366,365)),0)</f>
        <v>0</v>
      </c>
      <c r="AH536" s="618">
        <f>IF(AH$12=TRUE,(($G536*LIQUIDACION!$L$1046)*LIQUIDACION!$D$1045/IF(AND(LIQUIDACION!$D$1044&gt;LIQUIDACION!$B$1046,LIQUIDACION!$B$1046&gt;LIQUIDACION!$D$1043),366,365)),0)</f>
        <v>0</v>
      </c>
      <c r="AI536" s="618">
        <f>IF(AI$12=TRUE,(($H536*LIQUIDACION!$L$1047)*LIQUIDACION!$D$1045/IF(AND(LIQUIDACION!$D$1044&gt;LIQUIDACION!$B$1046,LIQUIDACION!$B$1046&gt;LIQUIDACION!$D$1043),366,365)),0)</f>
        <v>0</v>
      </c>
      <c r="AJ536" s="618">
        <f>IF(AJ$12=TRUE,(($I536*LIQUIDACION!$L$1047)*LIQUIDACION!$D$1045/IF(AND(LIQUIDACION!$D$1044&gt;LIQUIDACION!$B$1046,LIQUIDACION!$B$1046&gt;LIQUIDACION!$D$1043),366,365)),0)</f>
        <v>0</v>
      </c>
      <c r="AK536" s="618">
        <f>IF(AK$12=TRUE,(($J536*LIQUIDACION!$L$1047)*LIQUIDACION!$D$1045/IF(AND(LIQUIDACION!$D$1044&gt;LIQUIDACION!$B$1046,LIQUIDACION!$B$1046&gt;LIQUIDACION!$D$1043),366,365)),0)</f>
        <v>0</v>
      </c>
      <c r="AL536" s="618">
        <f>IF(AL$12=TRUE,(($K536*LIQUIDACION!$L$1047)*LIQUIDACION!$D$1045/IF(AND(LIQUIDACION!$D$1044&gt;LIQUIDACION!$B$1046,LIQUIDACION!$B$1046&gt;LIQUIDACION!$D$1043),366,365)),0)</f>
        <v>0</v>
      </c>
      <c r="AM536" s="618">
        <f>IF(AM$12=TRUE,(($L536*LIQUIDACION!$L$1047)*LIQUIDACION!$D$1045/IF(AND(LIQUIDACION!$D$1044&gt;LIQUIDACION!$B$1046,LIQUIDACION!$B$1046&gt;LIQUIDACION!$D$1043),366,365)),0)</f>
        <v>0</v>
      </c>
      <c r="AN536" s="618">
        <f>IF(AN$12=TRUE,(($M536*LIQUIDACION!$L$1047)*LIQUIDACION!$D$1045/IF(AND(LIQUIDACION!$D$1044&gt;LIQUIDACION!$B$1046,LIQUIDACION!$B$1046&gt;LIQUIDACION!$D$1043),366,365)),0)</f>
        <v>0</v>
      </c>
      <c r="AO536" s="618">
        <f>IF(AO$12=TRUE,(($N536*LIQUIDACION!$L$1047)*LIQUIDACION!$D$1045/IF(AND(LIQUIDACION!$D$1044&gt;LIQUIDACION!$B$1046,LIQUIDACION!$B$1046&gt;LIQUIDACION!$D$1043),366,365)),0)</f>
        <v>0</v>
      </c>
      <c r="AP536" s="618">
        <f>IF(AP$12=TRUE,(($O536*LIQUIDACION!$L$1047)*LIQUIDACION!$D$1045/IF(AND(LIQUIDACION!$D$1044&gt;LIQUIDACION!$B$1046,LIQUIDACION!$B$1046&gt;LIQUIDACION!$D$1043),366,365)),0)</f>
        <v>0</v>
      </c>
      <c r="AQ536" s="618">
        <f>IF(AQ$12=TRUE,(($P536*LIQUIDACION!$L$1047)*LIQUIDACION!$D$1045/IF(AND(LIQUIDACION!$D$1044&gt;LIQUIDACION!$B$1046,LIQUIDACION!$B$1046&gt;LIQUIDACION!$D$1043),366,365)),0)</f>
        <v>0</v>
      </c>
      <c r="AR536" s="618">
        <f>IF(AR$12=TRUE,(($Q536*LIQUIDACION!$L$1047)*LIQUIDACION!$D$1045/IF(AND(LIQUIDACION!$D$1044&gt;LIQUIDACION!$B$1046,LIQUIDACION!$B$1046&gt;LIQUIDACION!$D$1043),366,365)),0)</f>
        <v>0</v>
      </c>
      <c r="AS536" s="618">
        <f>IF(AS$12=TRUE,(($R536*LIQUIDACION!$L$1047)*LIQUIDACION!$D$1045/IF(AND(LIQUIDACION!$D$1044&gt;LIQUIDACION!$B$1046,LIQUIDACION!$B$1046&gt;LIQUIDACION!$D$1043),366,365)),0)</f>
        <v>0</v>
      </c>
      <c r="AT536" s="618">
        <f>IF(AT$12=TRUE,(($S536*LIQUIDACION!$L$1047)*LIQUIDACION!$D$1045/IF(AND(LIQUIDACION!$D$1044&gt;LIQUIDACION!$B$1046,LIQUIDACION!$B$1046&gt;LIQUIDACION!$D$1043),366,365)),0)</f>
        <v>0</v>
      </c>
      <c r="AU536" s="618">
        <f>IF(AU$12=TRUE,(($T536*LIQUIDACION!$L$1047)*LIQUIDACION!$D$1045/IF(AND(LIQUIDACION!$D$1044&gt;LIQUIDACION!$B$1046,LIQUIDACION!$B$1046&gt;LIQUIDACION!$D$1043),366,365)),0)</f>
        <v>0</v>
      </c>
      <c r="AV536" s="618">
        <f>IF(AV$12=TRUE,(($U536*LIQUIDACION!$L$1047)*LIQUIDACION!$D$1045/IF(AND(LIQUIDACION!$D$1044&gt;LIQUIDACION!$B$1046,LIQUIDACION!$B$1046&gt;LIQUIDACION!$D$1043),366,365)),0)</f>
        <v>0</v>
      </c>
      <c r="AW536" s="618">
        <f>IF(AW$12=TRUE,(($V536*LIQUIDACION!$L$1047)*LIQUIDACION!$D$1045/IF(AND(LIQUIDACION!$D$1044&gt;LIQUIDACION!$B$1046,LIQUIDACION!$B$1046&gt;LIQUIDACION!$D$1043),366,365)),0)</f>
        <v>0</v>
      </c>
      <c r="AX536" s="618">
        <f>IF(AX$12=TRUE,(($W536*LIQUIDACION!$L$1047)*LIQUIDACION!$D$1045/IF(AND(LIQUIDACION!$D$1044&gt;LIQUIDACION!$B$1046,LIQUIDACION!$B$1046&gt;LIQUIDACION!$D$1043),366,365)),0)</f>
        <v>0</v>
      </c>
    </row>
    <row r="537" spans="2:50" x14ac:dyDescent="0.25">
      <c r="B537" s="121">
        <v>525</v>
      </c>
      <c r="C537" s="125"/>
      <c r="D537" s="170"/>
      <c r="E537" s="170"/>
      <c r="F537" s="170"/>
      <c r="G537" s="170">
        <f t="shared" si="37"/>
        <v>0</v>
      </c>
      <c r="H537" s="170">
        <f t="shared" si="38"/>
        <v>0</v>
      </c>
      <c r="I537" s="170"/>
      <c r="J537" s="170"/>
      <c r="K537" s="170"/>
      <c r="L537" s="170"/>
      <c r="M537" s="170"/>
      <c r="N537" s="170"/>
      <c r="O537" s="170"/>
      <c r="P537" s="170"/>
      <c r="Q537" s="170"/>
      <c r="R537" s="170"/>
      <c r="S537" s="170"/>
      <c r="T537" s="170"/>
      <c r="U537" s="170"/>
      <c r="V537" s="170"/>
      <c r="W537" s="170"/>
      <c r="X537" s="170"/>
      <c r="Y537" s="170"/>
      <c r="Z537" s="170"/>
      <c r="AA537" s="170"/>
      <c r="AB537" s="415">
        <f t="shared" si="39"/>
        <v>0</v>
      </c>
      <c r="AC537" s="415">
        <f t="shared" si="40"/>
        <v>0</v>
      </c>
      <c r="AE537" s="618">
        <f>IF(AE$12=TRUE,(($D537*LIQUIDACION!$L$1046)*LIQUIDACION!$D$1045/IF(AND(LIQUIDACION!$D$1044&gt;LIQUIDACION!$B$1046,LIQUIDACION!$B$1046&gt;LIQUIDACION!$D$1043),366,365)),0)</f>
        <v>0</v>
      </c>
      <c r="AF537" s="618">
        <f>IF(AF$12=TRUE,(($E537*LIQUIDACION!$L$1046)*LIQUIDACION!$D$1045/IF(AND(LIQUIDACION!$D$1044&gt;LIQUIDACION!$B$1046,LIQUIDACION!$B$1046&gt;LIQUIDACION!$D$1043),366,365)),0)</f>
        <v>0</v>
      </c>
      <c r="AG537" s="618">
        <f>IF(AG$12=TRUE,(($F537*LIQUIDACION!$L$1046)*LIQUIDACION!$D$1045/IF(AND(LIQUIDACION!$D$1044&gt;LIQUIDACION!$B$1046,LIQUIDACION!$B$1046&gt;LIQUIDACION!$D$1043),366,365)),0)</f>
        <v>0</v>
      </c>
      <c r="AH537" s="618">
        <f>IF(AH$12=TRUE,(($G537*LIQUIDACION!$L$1046)*LIQUIDACION!$D$1045/IF(AND(LIQUIDACION!$D$1044&gt;LIQUIDACION!$B$1046,LIQUIDACION!$B$1046&gt;LIQUIDACION!$D$1043),366,365)),0)</f>
        <v>0</v>
      </c>
      <c r="AI537" s="618">
        <f>IF(AI$12=TRUE,(($H537*LIQUIDACION!$L$1047)*LIQUIDACION!$D$1045/IF(AND(LIQUIDACION!$D$1044&gt;LIQUIDACION!$B$1046,LIQUIDACION!$B$1046&gt;LIQUIDACION!$D$1043),366,365)),0)</f>
        <v>0</v>
      </c>
      <c r="AJ537" s="618">
        <f>IF(AJ$12=TRUE,(($I537*LIQUIDACION!$L$1047)*LIQUIDACION!$D$1045/IF(AND(LIQUIDACION!$D$1044&gt;LIQUIDACION!$B$1046,LIQUIDACION!$B$1046&gt;LIQUIDACION!$D$1043),366,365)),0)</f>
        <v>0</v>
      </c>
      <c r="AK537" s="618">
        <f>IF(AK$12=TRUE,(($J537*LIQUIDACION!$L$1047)*LIQUIDACION!$D$1045/IF(AND(LIQUIDACION!$D$1044&gt;LIQUIDACION!$B$1046,LIQUIDACION!$B$1046&gt;LIQUIDACION!$D$1043),366,365)),0)</f>
        <v>0</v>
      </c>
      <c r="AL537" s="618">
        <f>IF(AL$12=TRUE,(($K537*LIQUIDACION!$L$1047)*LIQUIDACION!$D$1045/IF(AND(LIQUIDACION!$D$1044&gt;LIQUIDACION!$B$1046,LIQUIDACION!$B$1046&gt;LIQUIDACION!$D$1043),366,365)),0)</f>
        <v>0</v>
      </c>
      <c r="AM537" s="618">
        <f>IF(AM$12=TRUE,(($L537*LIQUIDACION!$L$1047)*LIQUIDACION!$D$1045/IF(AND(LIQUIDACION!$D$1044&gt;LIQUIDACION!$B$1046,LIQUIDACION!$B$1046&gt;LIQUIDACION!$D$1043),366,365)),0)</f>
        <v>0</v>
      </c>
      <c r="AN537" s="618">
        <f>IF(AN$12=TRUE,(($M537*LIQUIDACION!$L$1047)*LIQUIDACION!$D$1045/IF(AND(LIQUIDACION!$D$1044&gt;LIQUIDACION!$B$1046,LIQUIDACION!$B$1046&gt;LIQUIDACION!$D$1043),366,365)),0)</f>
        <v>0</v>
      </c>
      <c r="AO537" s="618">
        <f>IF(AO$12=TRUE,(($N537*LIQUIDACION!$L$1047)*LIQUIDACION!$D$1045/IF(AND(LIQUIDACION!$D$1044&gt;LIQUIDACION!$B$1046,LIQUIDACION!$B$1046&gt;LIQUIDACION!$D$1043),366,365)),0)</f>
        <v>0</v>
      </c>
      <c r="AP537" s="618">
        <f>IF(AP$12=TRUE,(($O537*LIQUIDACION!$L$1047)*LIQUIDACION!$D$1045/IF(AND(LIQUIDACION!$D$1044&gt;LIQUIDACION!$B$1046,LIQUIDACION!$B$1046&gt;LIQUIDACION!$D$1043),366,365)),0)</f>
        <v>0</v>
      </c>
      <c r="AQ537" s="618">
        <f>IF(AQ$12=TRUE,(($P537*LIQUIDACION!$L$1047)*LIQUIDACION!$D$1045/IF(AND(LIQUIDACION!$D$1044&gt;LIQUIDACION!$B$1046,LIQUIDACION!$B$1046&gt;LIQUIDACION!$D$1043),366,365)),0)</f>
        <v>0</v>
      </c>
      <c r="AR537" s="618">
        <f>IF(AR$12=TRUE,(($Q537*LIQUIDACION!$L$1047)*LIQUIDACION!$D$1045/IF(AND(LIQUIDACION!$D$1044&gt;LIQUIDACION!$B$1046,LIQUIDACION!$B$1046&gt;LIQUIDACION!$D$1043),366,365)),0)</f>
        <v>0</v>
      </c>
      <c r="AS537" s="618">
        <f>IF(AS$12=TRUE,(($R537*LIQUIDACION!$L$1047)*LIQUIDACION!$D$1045/IF(AND(LIQUIDACION!$D$1044&gt;LIQUIDACION!$B$1046,LIQUIDACION!$B$1046&gt;LIQUIDACION!$D$1043),366,365)),0)</f>
        <v>0</v>
      </c>
      <c r="AT537" s="618">
        <f>IF(AT$12=TRUE,(($S537*LIQUIDACION!$L$1047)*LIQUIDACION!$D$1045/IF(AND(LIQUIDACION!$D$1044&gt;LIQUIDACION!$B$1046,LIQUIDACION!$B$1046&gt;LIQUIDACION!$D$1043),366,365)),0)</f>
        <v>0</v>
      </c>
      <c r="AU537" s="618">
        <f>IF(AU$12=TRUE,(($T537*LIQUIDACION!$L$1047)*LIQUIDACION!$D$1045/IF(AND(LIQUIDACION!$D$1044&gt;LIQUIDACION!$B$1046,LIQUIDACION!$B$1046&gt;LIQUIDACION!$D$1043),366,365)),0)</f>
        <v>0</v>
      </c>
      <c r="AV537" s="618">
        <f>IF(AV$12=TRUE,(($U537*LIQUIDACION!$L$1047)*LIQUIDACION!$D$1045/IF(AND(LIQUIDACION!$D$1044&gt;LIQUIDACION!$B$1046,LIQUIDACION!$B$1046&gt;LIQUIDACION!$D$1043),366,365)),0)</f>
        <v>0</v>
      </c>
      <c r="AW537" s="618">
        <f>IF(AW$12=TRUE,(($V537*LIQUIDACION!$L$1047)*LIQUIDACION!$D$1045/IF(AND(LIQUIDACION!$D$1044&gt;LIQUIDACION!$B$1046,LIQUIDACION!$B$1046&gt;LIQUIDACION!$D$1043),366,365)),0)</f>
        <v>0</v>
      </c>
      <c r="AX537" s="618">
        <f>IF(AX$12=TRUE,(($W537*LIQUIDACION!$L$1047)*LIQUIDACION!$D$1045/IF(AND(LIQUIDACION!$D$1044&gt;LIQUIDACION!$B$1046,LIQUIDACION!$B$1046&gt;LIQUIDACION!$D$1043),366,365)),0)</f>
        <v>0</v>
      </c>
    </row>
    <row r="538" spans="2:50" x14ac:dyDescent="0.25">
      <c r="B538" s="123">
        <v>526</v>
      </c>
      <c r="C538" s="125"/>
      <c r="D538" s="170"/>
      <c r="E538" s="170"/>
      <c r="F538" s="170"/>
      <c r="G538" s="170">
        <f t="shared" si="37"/>
        <v>0</v>
      </c>
      <c r="H538" s="170">
        <f t="shared" si="38"/>
        <v>0</v>
      </c>
      <c r="I538" s="170"/>
      <c r="J538" s="170"/>
      <c r="K538" s="170"/>
      <c r="L538" s="170"/>
      <c r="M538" s="170"/>
      <c r="N538" s="170"/>
      <c r="O538" s="170"/>
      <c r="P538" s="170"/>
      <c r="Q538" s="170"/>
      <c r="R538" s="170"/>
      <c r="S538" s="170"/>
      <c r="T538" s="170"/>
      <c r="U538" s="170"/>
      <c r="V538" s="170"/>
      <c r="W538" s="170"/>
      <c r="X538" s="170"/>
      <c r="Y538" s="170"/>
      <c r="Z538" s="170"/>
      <c r="AA538" s="170"/>
      <c r="AB538" s="415">
        <f t="shared" si="39"/>
        <v>0</v>
      </c>
      <c r="AC538" s="415">
        <f t="shared" si="40"/>
        <v>0</v>
      </c>
      <c r="AE538" s="618">
        <f>IF(AE$12=TRUE,(($D538*LIQUIDACION!$L$1046)*LIQUIDACION!$D$1045/IF(AND(LIQUIDACION!$D$1044&gt;LIQUIDACION!$B$1046,LIQUIDACION!$B$1046&gt;LIQUIDACION!$D$1043),366,365)),0)</f>
        <v>0</v>
      </c>
      <c r="AF538" s="618">
        <f>IF(AF$12=TRUE,(($E538*LIQUIDACION!$L$1046)*LIQUIDACION!$D$1045/IF(AND(LIQUIDACION!$D$1044&gt;LIQUIDACION!$B$1046,LIQUIDACION!$B$1046&gt;LIQUIDACION!$D$1043),366,365)),0)</f>
        <v>0</v>
      </c>
      <c r="AG538" s="618">
        <f>IF(AG$12=TRUE,(($F538*LIQUIDACION!$L$1046)*LIQUIDACION!$D$1045/IF(AND(LIQUIDACION!$D$1044&gt;LIQUIDACION!$B$1046,LIQUIDACION!$B$1046&gt;LIQUIDACION!$D$1043),366,365)),0)</f>
        <v>0</v>
      </c>
      <c r="AH538" s="618">
        <f>IF(AH$12=TRUE,(($G538*LIQUIDACION!$L$1046)*LIQUIDACION!$D$1045/IF(AND(LIQUIDACION!$D$1044&gt;LIQUIDACION!$B$1046,LIQUIDACION!$B$1046&gt;LIQUIDACION!$D$1043),366,365)),0)</f>
        <v>0</v>
      </c>
      <c r="AI538" s="618">
        <f>IF(AI$12=TRUE,(($H538*LIQUIDACION!$L$1047)*LIQUIDACION!$D$1045/IF(AND(LIQUIDACION!$D$1044&gt;LIQUIDACION!$B$1046,LIQUIDACION!$B$1046&gt;LIQUIDACION!$D$1043),366,365)),0)</f>
        <v>0</v>
      </c>
      <c r="AJ538" s="618">
        <f>IF(AJ$12=TRUE,(($I538*LIQUIDACION!$L$1047)*LIQUIDACION!$D$1045/IF(AND(LIQUIDACION!$D$1044&gt;LIQUIDACION!$B$1046,LIQUIDACION!$B$1046&gt;LIQUIDACION!$D$1043),366,365)),0)</f>
        <v>0</v>
      </c>
      <c r="AK538" s="618">
        <f>IF(AK$12=TRUE,(($J538*LIQUIDACION!$L$1047)*LIQUIDACION!$D$1045/IF(AND(LIQUIDACION!$D$1044&gt;LIQUIDACION!$B$1046,LIQUIDACION!$B$1046&gt;LIQUIDACION!$D$1043),366,365)),0)</f>
        <v>0</v>
      </c>
      <c r="AL538" s="618">
        <f>IF(AL$12=TRUE,(($K538*LIQUIDACION!$L$1047)*LIQUIDACION!$D$1045/IF(AND(LIQUIDACION!$D$1044&gt;LIQUIDACION!$B$1046,LIQUIDACION!$B$1046&gt;LIQUIDACION!$D$1043),366,365)),0)</f>
        <v>0</v>
      </c>
      <c r="AM538" s="618">
        <f>IF(AM$12=TRUE,(($L538*LIQUIDACION!$L$1047)*LIQUIDACION!$D$1045/IF(AND(LIQUIDACION!$D$1044&gt;LIQUIDACION!$B$1046,LIQUIDACION!$B$1046&gt;LIQUIDACION!$D$1043),366,365)),0)</f>
        <v>0</v>
      </c>
      <c r="AN538" s="618">
        <f>IF(AN$12=TRUE,(($M538*LIQUIDACION!$L$1047)*LIQUIDACION!$D$1045/IF(AND(LIQUIDACION!$D$1044&gt;LIQUIDACION!$B$1046,LIQUIDACION!$B$1046&gt;LIQUIDACION!$D$1043),366,365)),0)</f>
        <v>0</v>
      </c>
      <c r="AO538" s="618">
        <f>IF(AO$12=TRUE,(($N538*LIQUIDACION!$L$1047)*LIQUIDACION!$D$1045/IF(AND(LIQUIDACION!$D$1044&gt;LIQUIDACION!$B$1046,LIQUIDACION!$B$1046&gt;LIQUIDACION!$D$1043),366,365)),0)</f>
        <v>0</v>
      </c>
      <c r="AP538" s="618">
        <f>IF(AP$12=TRUE,(($O538*LIQUIDACION!$L$1047)*LIQUIDACION!$D$1045/IF(AND(LIQUIDACION!$D$1044&gt;LIQUIDACION!$B$1046,LIQUIDACION!$B$1046&gt;LIQUIDACION!$D$1043),366,365)),0)</f>
        <v>0</v>
      </c>
      <c r="AQ538" s="618">
        <f>IF(AQ$12=TRUE,(($P538*LIQUIDACION!$L$1047)*LIQUIDACION!$D$1045/IF(AND(LIQUIDACION!$D$1044&gt;LIQUIDACION!$B$1046,LIQUIDACION!$B$1046&gt;LIQUIDACION!$D$1043),366,365)),0)</f>
        <v>0</v>
      </c>
      <c r="AR538" s="618">
        <f>IF(AR$12=TRUE,(($Q538*LIQUIDACION!$L$1047)*LIQUIDACION!$D$1045/IF(AND(LIQUIDACION!$D$1044&gt;LIQUIDACION!$B$1046,LIQUIDACION!$B$1046&gt;LIQUIDACION!$D$1043),366,365)),0)</f>
        <v>0</v>
      </c>
      <c r="AS538" s="618">
        <f>IF(AS$12=TRUE,(($R538*LIQUIDACION!$L$1047)*LIQUIDACION!$D$1045/IF(AND(LIQUIDACION!$D$1044&gt;LIQUIDACION!$B$1046,LIQUIDACION!$B$1046&gt;LIQUIDACION!$D$1043),366,365)),0)</f>
        <v>0</v>
      </c>
      <c r="AT538" s="618">
        <f>IF(AT$12=TRUE,(($S538*LIQUIDACION!$L$1047)*LIQUIDACION!$D$1045/IF(AND(LIQUIDACION!$D$1044&gt;LIQUIDACION!$B$1046,LIQUIDACION!$B$1046&gt;LIQUIDACION!$D$1043),366,365)),0)</f>
        <v>0</v>
      </c>
      <c r="AU538" s="618">
        <f>IF(AU$12=TRUE,(($T538*LIQUIDACION!$L$1047)*LIQUIDACION!$D$1045/IF(AND(LIQUIDACION!$D$1044&gt;LIQUIDACION!$B$1046,LIQUIDACION!$B$1046&gt;LIQUIDACION!$D$1043),366,365)),0)</f>
        <v>0</v>
      </c>
      <c r="AV538" s="618">
        <f>IF(AV$12=TRUE,(($U538*LIQUIDACION!$L$1047)*LIQUIDACION!$D$1045/IF(AND(LIQUIDACION!$D$1044&gt;LIQUIDACION!$B$1046,LIQUIDACION!$B$1046&gt;LIQUIDACION!$D$1043),366,365)),0)</f>
        <v>0</v>
      </c>
      <c r="AW538" s="618">
        <f>IF(AW$12=TRUE,(($V538*LIQUIDACION!$L$1047)*LIQUIDACION!$D$1045/IF(AND(LIQUIDACION!$D$1044&gt;LIQUIDACION!$B$1046,LIQUIDACION!$B$1046&gt;LIQUIDACION!$D$1043),366,365)),0)</f>
        <v>0</v>
      </c>
      <c r="AX538" s="618">
        <f>IF(AX$12=TRUE,(($W538*LIQUIDACION!$L$1047)*LIQUIDACION!$D$1045/IF(AND(LIQUIDACION!$D$1044&gt;LIQUIDACION!$B$1046,LIQUIDACION!$B$1046&gt;LIQUIDACION!$D$1043),366,365)),0)</f>
        <v>0</v>
      </c>
    </row>
    <row r="539" spans="2:50" x14ac:dyDescent="0.25">
      <c r="B539" s="121">
        <v>527</v>
      </c>
      <c r="C539" s="125"/>
      <c r="D539" s="170"/>
      <c r="E539" s="170"/>
      <c r="F539" s="170"/>
      <c r="G539" s="170">
        <f t="shared" si="37"/>
        <v>0</v>
      </c>
      <c r="H539" s="170">
        <f t="shared" si="38"/>
        <v>0</v>
      </c>
      <c r="I539" s="170"/>
      <c r="J539" s="170"/>
      <c r="K539" s="170"/>
      <c r="L539" s="170"/>
      <c r="M539" s="170"/>
      <c r="N539" s="170"/>
      <c r="O539" s="170"/>
      <c r="P539" s="170"/>
      <c r="Q539" s="170"/>
      <c r="R539" s="170"/>
      <c r="S539" s="170"/>
      <c r="T539" s="170"/>
      <c r="U539" s="170"/>
      <c r="V539" s="170"/>
      <c r="W539" s="170"/>
      <c r="X539" s="170"/>
      <c r="Y539" s="170"/>
      <c r="Z539" s="170"/>
      <c r="AA539" s="170"/>
      <c r="AB539" s="415">
        <f t="shared" si="39"/>
        <v>0</v>
      </c>
      <c r="AC539" s="415">
        <f t="shared" si="40"/>
        <v>0</v>
      </c>
      <c r="AE539" s="618">
        <f>IF(AE$12=TRUE,(($D539*LIQUIDACION!$L$1046)*LIQUIDACION!$D$1045/IF(AND(LIQUIDACION!$D$1044&gt;LIQUIDACION!$B$1046,LIQUIDACION!$B$1046&gt;LIQUIDACION!$D$1043),366,365)),0)</f>
        <v>0</v>
      </c>
      <c r="AF539" s="618">
        <f>IF(AF$12=TRUE,(($E539*LIQUIDACION!$L$1046)*LIQUIDACION!$D$1045/IF(AND(LIQUIDACION!$D$1044&gt;LIQUIDACION!$B$1046,LIQUIDACION!$B$1046&gt;LIQUIDACION!$D$1043),366,365)),0)</f>
        <v>0</v>
      </c>
      <c r="AG539" s="618">
        <f>IF(AG$12=TRUE,(($F539*LIQUIDACION!$L$1046)*LIQUIDACION!$D$1045/IF(AND(LIQUIDACION!$D$1044&gt;LIQUIDACION!$B$1046,LIQUIDACION!$B$1046&gt;LIQUIDACION!$D$1043),366,365)),0)</f>
        <v>0</v>
      </c>
      <c r="AH539" s="618">
        <f>IF(AH$12=TRUE,(($G539*LIQUIDACION!$L$1046)*LIQUIDACION!$D$1045/IF(AND(LIQUIDACION!$D$1044&gt;LIQUIDACION!$B$1046,LIQUIDACION!$B$1046&gt;LIQUIDACION!$D$1043),366,365)),0)</f>
        <v>0</v>
      </c>
      <c r="AI539" s="618">
        <f>IF(AI$12=TRUE,(($H539*LIQUIDACION!$L$1047)*LIQUIDACION!$D$1045/IF(AND(LIQUIDACION!$D$1044&gt;LIQUIDACION!$B$1046,LIQUIDACION!$B$1046&gt;LIQUIDACION!$D$1043),366,365)),0)</f>
        <v>0</v>
      </c>
      <c r="AJ539" s="618">
        <f>IF(AJ$12=TRUE,(($I539*LIQUIDACION!$L$1047)*LIQUIDACION!$D$1045/IF(AND(LIQUIDACION!$D$1044&gt;LIQUIDACION!$B$1046,LIQUIDACION!$B$1046&gt;LIQUIDACION!$D$1043),366,365)),0)</f>
        <v>0</v>
      </c>
      <c r="AK539" s="618">
        <f>IF(AK$12=TRUE,(($J539*LIQUIDACION!$L$1047)*LIQUIDACION!$D$1045/IF(AND(LIQUIDACION!$D$1044&gt;LIQUIDACION!$B$1046,LIQUIDACION!$B$1046&gt;LIQUIDACION!$D$1043),366,365)),0)</f>
        <v>0</v>
      </c>
      <c r="AL539" s="618">
        <f>IF(AL$12=TRUE,(($K539*LIQUIDACION!$L$1047)*LIQUIDACION!$D$1045/IF(AND(LIQUIDACION!$D$1044&gt;LIQUIDACION!$B$1046,LIQUIDACION!$B$1046&gt;LIQUIDACION!$D$1043),366,365)),0)</f>
        <v>0</v>
      </c>
      <c r="AM539" s="618">
        <f>IF(AM$12=TRUE,(($L539*LIQUIDACION!$L$1047)*LIQUIDACION!$D$1045/IF(AND(LIQUIDACION!$D$1044&gt;LIQUIDACION!$B$1046,LIQUIDACION!$B$1046&gt;LIQUIDACION!$D$1043),366,365)),0)</f>
        <v>0</v>
      </c>
      <c r="AN539" s="618">
        <f>IF(AN$12=TRUE,(($M539*LIQUIDACION!$L$1047)*LIQUIDACION!$D$1045/IF(AND(LIQUIDACION!$D$1044&gt;LIQUIDACION!$B$1046,LIQUIDACION!$B$1046&gt;LIQUIDACION!$D$1043),366,365)),0)</f>
        <v>0</v>
      </c>
      <c r="AO539" s="618">
        <f>IF(AO$12=TRUE,(($N539*LIQUIDACION!$L$1047)*LIQUIDACION!$D$1045/IF(AND(LIQUIDACION!$D$1044&gt;LIQUIDACION!$B$1046,LIQUIDACION!$B$1046&gt;LIQUIDACION!$D$1043),366,365)),0)</f>
        <v>0</v>
      </c>
      <c r="AP539" s="618">
        <f>IF(AP$12=TRUE,(($O539*LIQUIDACION!$L$1047)*LIQUIDACION!$D$1045/IF(AND(LIQUIDACION!$D$1044&gt;LIQUIDACION!$B$1046,LIQUIDACION!$B$1046&gt;LIQUIDACION!$D$1043),366,365)),0)</f>
        <v>0</v>
      </c>
      <c r="AQ539" s="618">
        <f>IF(AQ$12=TRUE,(($P539*LIQUIDACION!$L$1047)*LIQUIDACION!$D$1045/IF(AND(LIQUIDACION!$D$1044&gt;LIQUIDACION!$B$1046,LIQUIDACION!$B$1046&gt;LIQUIDACION!$D$1043),366,365)),0)</f>
        <v>0</v>
      </c>
      <c r="AR539" s="618">
        <f>IF(AR$12=TRUE,(($Q539*LIQUIDACION!$L$1047)*LIQUIDACION!$D$1045/IF(AND(LIQUIDACION!$D$1044&gt;LIQUIDACION!$B$1046,LIQUIDACION!$B$1046&gt;LIQUIDACION!$D$1043),366,365)),0)</f>
        <v>0</v>
      </c>
      <c r="AS539" s="618">
        <f>IF(AS$12=TRUE,(($R539*LIQUIDACION!$L$1047)*LIQUIDACION!$D$1045/IF(AND(LIQUIDACION!$D$1044&gt;LIQUIDACION!$B$1046,LIQUIDACION!$B$1046&gt;LIQUIDACION!$D$1043),366,365)),0)</f>
        <v>0</v>
      </c>
      <c r="AT539" s="618">
        <f>IF(AT$12=TRUE,(($S539*LIQUIDACION!$L$1047)*LIQUIDACION!$D$1045/IF(AND(LIQUIDACION!$D$1044&gt;LIQUIDACION!$B$1046,LIQUIDACION!$B$1046&gt;LIQUIDACION!$D$1043),366,365)),0)</f>
        <v>0</v>
      </c>
      <c r="AU539" s="618">
        <f>IF(AU$12=TRUE,(($T539*LIQUIDACION!$L$1047)*LIQUIDACION!$D$1045/IF(AND(LIQUIDACION!$D$1044&gt;LIQUIDACION!$B$1046,LIQUIDACION!$B$1046&gt;LIQUIDACION!$D$1043),366,365)),0)</f>
        <v>0</v>
      </c>
      <c r="AV539" s="618">
        <f>IF(AV$12=TRUE,(($U539*LIQUIDACION!$L$1047)*LIQUIDACION!$D$1045/IF(AND(LIQUIDACION!$D$1044&gt;LIQUIDACION!$B$1046,LIQUIDACION!$B$1046&gt;LIQUIDACION!$D$1043),366,365)),0)</f>
        <v>0</v>
      </c>
      <c r="AW539" s="618">
        <f>IF(AW$12=TRUE,(($V539*LIQUIDACION!$L$1047)*LIQUIDACION!$D$1045/IF(AND(LIQUIDACION!$D$1044&gt;LIQUIDACION!$B$1046,LIQUIDACION!$B$1046&gt;LIQUIDACION!$D$1043),366,365)),0)</f>
        <v>0</v>
      </c>
      <c r="AX539" s="618">
        <f>IF(AX$12=TRUE,(($W539*LIQUIDACION!$L$1047)*LIQUIDACION!$D$1045/IF(AND(LIQUIDACION!$D$1044&gt;LIQUIDACION!$B$1046,LIQUIDACION!$B$1046&gt;LIQUIDACION!$D$1043),366,365)),0)</f>
        <v>0</v>
      </c>
    </row>
    <row r="540" spans="2:50" x14ac:dyDescent="0.25">
      <c r="B540" s="123">
        <v>528</v>
      </c>
      <c r="C540" s="125"/>
      <c r="D540" s="170"/>
      <c r="E540" s="170"/>
      <c r="F540" s="170"/>
      <c r="G540" s="170">
        <f t="shared" si="37"/>
        <v>0</v>
      </c>
      <c r="H540" s="170">
        <f t="shared" si="38"/>
        <v>0</v>
      </c>
      <c r="I540" s="170"/>
      <c r="J540" s="170"/>
      <c r="K540" s="170"/>
      <c r="L540" s="170"/>
      <c r="M540" s="170"/>
      <c r="N540" s="170"/>
      <c r="O540" s="170"/>
      <c r="P540" s="170"/>
      <c r="Q540" s="170"/>
      <c r="R540" s="170"/>
      <c r="S540" s="170"/>
      <c r="T540" s="170"/>
      <c r="U540" s="170"/>
      <c r="V540" s="170"/>
      <c r="W540" s="170"/>
      <c r="X540" s="170"/>
      <c r="Y540" s="170"/>
      <c r="Z540" s="170"/>
      <c r="AA540" s="170"/>
      <c r="AB540" s="415">
        <f t="shared" si="39"/>
        <v>0</v>
      </c>
      <c r="AC540" s="415">
        <f t="shared" si="40"/>
        <v>0</v>
      </c>
      <c r="AE540" s="618">
        <f>IF(AE$12=TRUE,(($D540*LIQUIDACION!$L$1046)*LIQUIDACION!$D$1045/IF(AND(LIQUIDACION!$D$1044&gt;LIQUIDACION!$B$1046,LIQUIDACION!$B$1046&gt;LIQUIDACION!$D$1043),366,365)),0)</f>
        <v>0</v>
      </c>
      <c r="AF540" s="618">
        <f>IF(AF$12=TRUE,(($E540*LIQUIDACION!$L$1046)*LIQUIDACION!$D$1045/IF(AND(LIQUIDACION!$D$1044&gt;LIQUIDACION!$B$1046,LIQUIDACION!$B$1046&gt;LIQUIDACION!$D$1043),366,365)),0)</f>
        <v>0</v>
      </c>
      <c r="AG540" s="618">
        <f>IF(AG$12=TRUE,(($F540*LIQUIDACION!$L$1046)*LIQUIDACION!$D$1045/IF(AND(LIQUIDACION!$D$1044&gt;LIQUIDACION!$B$1046,LIQUIDACION!$B$1046&gt;LIQUIDACION!$D$1043),366,365)),0)</f>
        <v>0</v>
      </c>
      <c r="AH540" s="618">
        <f>IF(AH$12=TRUE,(($G540*LIQUIDACION!$L$1046)*LIQUIDACION!$D$1045/IF(AND(LIQUIDACION!$D$1044&gt;LIQUIDACION!$B$1046,LIQUIDACION!$B$1046&gt;LIQUIDACION!$D$1043),366,365)),0)</f>
        <v>0</v>
      </c>
      <c r="AI540" s="618">
        <f>IF(AI$12=TRUE,(($H540*LIQUIDACION!$L$1047)*LIQUIDACION!$D$1045/IF(AND(LIQUIDACION!$D$1044&gt;LIQUIDACION!$B$1046,LIQUIDACION!$B$1046&gt;LIQUIDACION!$D$1043),366,365)),0)</f>
        <v>0</v>
      </c>
      <c r="AJ540" s="618">
        <f>IF(AJ$12=TRUE,(($I540*LIQUIDACION!$L$1047)*LIQUIDACION!$D$1045/IF(AND(LIQUIDACION!$D$1044&gt;LIQUIDACION!$B$1046,LIQUIDACION!$B$1046&gt;LIQUIDACION!$D$1043),366,365)),0)</f>
        <v>0</v>
      </c>
      <c r="AK540" s="618">
        <f>IF(AK$12=TRUE,(($J540*LIQUIDACION!$L$1047)*LIQUIDACION!$D$1045/IF(AND(LIQUIDACION!$D$1044&gt;LIQUIDACION!$B$1046,LIQUIDACION!$B$1046&gt;LIQUIDACION!$D$1043),366,365)),0)</f>
        <v>0</v>
      </c>
      <c r="AL540" s="618">
        <f>IF(AL$12=TRUE,(($K540*LIQUIDACION!$L$1047)*LIQUIDACION!$D$1045/IF(AND(LIQUIDACION!$D$1044&gt;LIQUIDACION!$B$1046,LIQUIDACION!$B$1046&gt;LIQUIDACION!$D$1043),366,365)),0)</f>
        <v>0</v>
      </c>
      <c r="AM540" s="618">
        <f>IF(AM$12=TRUE,(($L540*LIQUIDACION!$L$1047)*LIQUIDACION!$D$1045/IF(AND(LIQUIDACION!$D$1044&gt;LIQUIDACION!$B$1046,LIQUIDACION!$B$1046&gt;LIQUIDACION!$D$1043),366,365)),0)</f>
        <v>0</v>
      </c>
      <c r="AN540" s="618">
        <f>IF(AN$12=TRUE,(($M540*LIQUIDACION!$L$1047)*LIQUIDACION!$D$1045/IF(AND(LIQUIDACION!$D$1044&gt;LIQUIDACION!$B$1046,LIQUIDACION!$B$1046&gt;LIQUIDACION!$D$1043),366,365)),0)</f>
        <v>0</v>
      </c>
      <c r="AO540" s="618">
        <f>IF(AO$12=TRUE,(($N540*LIQUIDACION!$L$1047)*LIQUIDACION!$D$1045/IF(AND(LIQUIDACION!$D$1044&gt;LIQUIDACION!$B$1046,LIQUIDACION!$B$1046&gt;LIQUIDACION!$D$1043),366,365)),0)</f>
        <v>0</v>
      </c>
      <c r="AP540" s="618">
        <f>IF(AP$12=TRUE,(($O540*LIQUIDACION!$L$1047)*LIQUIDACION!$D$1045/IF(AND(LIQUIDACION!$D$1044&gt;LIQUIDACION!$B$1046,LIQUIDACION!$B$1046&gt;LIQUIDACION!$D$1043),366,365)),0)</f>
        <v>0</v>
      </c>
      <c r="AQ540" s="618">
        <f>IF(AQ$12=TRUE,(($P540*LIQUIDACION!$L$1047)*LIQUIDACION!$D$1045/IF(AND(LIQUIDACION!$D$1044&gt;LIQUIDACION!$B$1046,LIQUIDACION!$B$1046&gt;LIQUIDACION!$D$1043),366,365)),0)</f>
        <v>0</v>
      </c>
      <c r="AR540" s="618">
        <f>IF(AR$12=TRUE,(($Q540*LIQUIDACION!$L$1047)*LIQUIDACION!$D$1045/IF(AND(LIQUIDACION!$D$1044&gt;LIQUIDACION!$B$1046,LIQUIDACION!$B$1046&gt;LIQUIDACION!$D$1043),366,365)),0)</f>
        <v>0</v>
      </c>
      <c r="AS540" s="618">
        <f>IF(AS$12=TRUE,(($R540*LIQUIDACION!$L$1047)*LIQUIDACION!$D$1045/IF(AND(LIQUIDACION!$D$1044&gt;LIQUIDACION!$B$1046,LIQUIDACION!$B$1046&gt;LIQUIDACION!$D$1043),366,365)),0)</f>
        <v>0</v>
      </c>
      <c r="AT540" s="618">
        <f>IF(AT$12=TRUE,(($S540*LIQUIDACION!$L$1047)*LIQUIDACION!$D$1045/IF(AND(LIQUIDACION!$D$1044&gt;LIQUIDACION!$B$1046,LIQUIDACION!$B$1046&gt;LIQUIDACION!$D$1043),366,365)),0)</f>
        <v>0</v>
      </c>
      <c r="AU540" s="618">
        <f>IF(AU$12=TRUE,(($T540*LIQUIDACION!$L$1047)*LIQUIDACION!$D$1045/IF(AND(LIQUIDACION!$D$1044&gt;LIQUIDACION!$B$1046,LIQUIDACION!$B$1046&gt;LIQUIDACION!$D$1043),366,365)),0)</f>
        <v>0</v>
      </c>
      <c r="AV540" s="618">
        <f>IF(AV$12=TRUE,(($U540*LIQUIDACION!$L$1047)*LIQUIDACION!$D$1045/IF(AND(LIQUIDACION!$D$1044&gt;LIQUIDACION!$B$1046,LIQUIDACION!$B$1046&gt;LIQUIDACION!$D$1043),366,365)),0)</f>
        <v>0</v>
      </c>
      <c r="AW540" s="618">
        <f>IF(AW$12=TRUE,(($V540*LIQUIDACION!$L$1047)*LIQUIDACION!$D$1045/IF(AND(LIQUIDACION!$D$1044&gt;LIQUIDACION!$B$1046,LIQUIDACION!$B$1046&gt;LIQUIDACION!$D$1043),366,365)),0)</f>
        <v>0</v>
      </c>
      <c r="AX540" s="618">
        <f>IF(AX$12=TRUE,(($W540*LIQUIDACION!$L$1047)*LIQUIDACION!$D$1045/IF(AND(LIQUIDACION!$D$1044&gt;LIQUIDACION!$B$1046,LIQUIDACION!$B$1046&gt;LIQUIDACION!$D$1043),366,365)),0)</f>
        <v>0</v>
      </c>
    </row>
    <row r="541" spans="2:50" x14ac:dyDescent="0.25">
      <c r="B541" s="121">
        <v>529</v>
      </c>
      <c r="C541" s="125"/>
      <c r="D541" s="170"/>
      <c r="E541" s="170"/>
      <c r="F541" s="170"/>
      <c r="G541" s="170">
        <f t="shared" si="37"/>
        <v>0</v>
      </c>
      <c r="H541" s="170">
        <f t="shared" si="38"/>
        <v>0</v>
      </c>
      <c r="I541" s="170"/>
      <c r="J541" s="170"/>
      <c r="K541" s="170"/>
      <c r="L541" s="170"/>
      <c r="M541" s="170"/>
      <c r="N541" s="170"/>
      <c r="O541" s="170"/>
      <c r="P541" s="170"/>
      <c r="Q541" s="170"/>
      <c r="R541" s="170"/>
      <c r="S541" s="170"/>
      <c r="T541" s="170"/>
      <c r="U541" s="170"/>
      <c r="V541" s="170"/>
      <c r="W541" s="170"/>
      <c r="X541" s="170"/>
      <c r="Y541" s="170"/>
      <c r="Z541" s="170"/>
      <c r="AA541" s="170"/>
      <c r="AB541" s="415">
        <f t="shared" si="39"/>
        <v>0</v>
      </c>
      <c r="AC541" s="415">
        <f t="shared" si="40"/>
        <v>0</v>
      </c>
      <c r="AE541" s="618">
        <f>IF(AE$12=TRUE,(($D541*LIQUIDACION!$L$1046)*LIQUIDACION!$D$1045/IF(AND(LIQUIDACION!$D$1044&gt;LIQUIDACION!$B$1046,LIQUIDACION!$B$1046&gt;LIQUIDACION!$D$1043),366,365)),0)</f>
        <v>0</v>
      </c>
      <c r="AF541" s="618">
        <f>IF(AF$12=TRUE,(($E541*LIQUIDACION!$L$1046)*LIQUIDACION!$D$1045/IF(AND(LIQUIDACION!$D$1044&gt;LIQUIDACION!$B$1046,LIQUIDACION!$B$1046&gt;LIQUIDACION!$D$1043),366,365)),0)</f>
        <v>0</v>
      </c>
      <c r="AG541" s="618">
        <f>IF(AG$12=TRUE,(($F541*LIQUIDACION!$L$1046)*LIQUIDACION!$D$1045/IF(AND(LIQUIDACION!$D$1044&gt;LIQUIDACION!$B$1046,LIQUIDACION!$B$1046&gt;LIQUIDACION!$D$1043),366,365)),0)</f>
        <v>0</v>
      </c>
      <c r="AH541" s="618">
        <f>IF(AH$12=TRUE,(($G541*LIQUIDACION!$L$1046)*LIQUIDACION!$D$1045/IF(AND(LIQUIDACION!$D$1044&gt;LIQUIDACION!$B$1046,LIQUIDACION!$B$1046&gt;LIQUIDACION!$D$1043),366,365)),0)</f>
        <v>0</v>
      </c>
      <c r="AI541" s="618">
        <f>IF(AI$12=TRUE,(($H541*LIQUIDACION!$L$1047)*LIQUIDACION!$D$1045/IF(AND(LIQUIDACION!$D$1044&gt;LIQUIDACION!$B$1046,LIQUIDACION!$B$1046&gt;LIQUIDACION!$D$1043),366,365)),0)</f>
        <v>0</v>
      </c>
      <c r="AJ541" s="618">
        <f>IF(AJ$12=TRUE,(($I541*LIQUIDACION!$L$1047)*LIQUIDACION!$D$1045/IF(AND(LIQUIDACION!$D$1044&gt;LIQUIDACION!$B$1046,LIQUIDACION!$B$1046&gt;LIQUIDACION!$D$1043),366,365)),0)</f>
        <v>0</v>
      </c>
      <c r="AK541" s="618">
        <f>IF(AK$12=TRUE,(($J541*LIQUIDACION!$L$1047)*LIQUIDACION!$D$1045/IF(AND(LIQUIDACION!$D$1044&gt;LIQUIDACION!$B$1046,LIQUIDACION!$B$1046&gt;LIQUIDACION!$D$1043),366,365)),0)</f>
        <v>0</v>
      </c>
      <c r="AL541" s="618">
        <f>IF(AL$12=TRUE,(($K541*LIQUIDACION!$L$1047)*LIQUIDACION!$D$1045/IF(AND(LIQUIDACION!$D$1044&gt;LIQUIDACION!$B$1046,LIQUIDACION!$B$1046&gt;LIQUIDACION!$D$1043),366,365)),0)</f>
        <v>0</v>
      </c>
      <c r="AM541" s="618">
        <f>IF(AM$12=TRUE,(($L541*LIQUIDACION!$L$1047)*LIQUIDACION!$D$1045/IF(AND(LIQUIDACION!$D$1044&gt;LIQUIDACION!$B$1046,LIQUIDACION!$B$1046&gt;LIQUIDACION!$D$1043),366,365)),0)</f>
        <v>0</v>
      </c>
      <c r="AN541" s="618">
        <f>IF(AN$12=TRUE,(($M541*LIQUIDACION!$L$1047)*LIQUIDACION!$D$1045/IF(AND(LIQUIDACION!$D$1044&gt;LIQUIDACION!$B$1046,LIQUIDACION!$B$1046&gt;LIQUIDACION!$D$1043),366,365)),0)</f>
        <v>0</v>
      </c>
      <c r="AO541" s="618">
        <f>IF(AO$12=TRUE,(($N541*LIQUIDACION!$L$1047)*LIQUIDACION!$D$1045/IF(AND(LIQUIDACION!$D$1044&gt;LIQUIDACION!$B$1046,LIQUIDACION!$B$1046&gt;LIQUIDACION!$D$1043),366,365)),0)</f>
        <v>0</v>
      </c>
      <c r="AP541" s="618">
        <f>IF(AP$12=TRUE,(($O541*LIQUIDACION!$L$1047)*LIQUIDACION!$D$1045/IF(AND(LIQUIDACION!$D$1044&gt;LIQUIDACION!$B$1046,LIQUIDACION!$B$1046&gt;LIQUIDACION!$D$1043),366,365)),0)</f>
        <v>0</v>
      </c>
      <c r="AQ541" s="618">
        <f>IF(AQ$12=TRUE,(($P541*LIQUIDACION!$L$1047)*LIQUIDACION!$D$1045/IF(AND(LIQUIDACION!$D$1044&gt;LIQUIDACION!$B$1046,LIQUIDACION!$B$1046&gt;LIQUIDACION!$D$1043),366,365)),0)</f>
        <v>0</v>
      </c>
      <c r="AR541" s="618">
        <f>IF(AR$12=TRUE,(($Q541*LIQUIDACION!$L$1047)*LIQUIDACION!$D$1045/IF(AND(LIQUIDACION!$D$1044&gt;LIQUIDACION!$B$1046,LIQUIDACION!$B$1046&gt;LIQUIDACION!$D$1043),366,365)),0)</f>
        <v>0</v>
      </c>
      <c r="AS541" s="618">
        <f>IF(AS$12=TRUE,(($R541*LIQUIDACION!$L$1047)*LIQUIDACION!$D$1045/IF(AND(LIQUIDACION!$D$1044&gt;LIQUIDACION!$B$1046,LIQUIDACION!$B$1046&gt;LIQUIDACION!$D$1043),366,365)),0)</f>
        <v>0</v>
      </c>
      <c r="AT541" s="618">
        <f>IF(AT$12=TRUE,(($S541*LIQUIDACION!$L$1047)*LIQUIDACION!$D$1045/IF(AND(LIQUIDACION!$D$1044&gt;LIQUIDACION!$B$1046,LIQUIDACION!$B$1046&gt;LIQUIDACION!$D$1043),366,365)),0)</f>
        <v>0</v>
      </c>
      <c r="AU541" s="618">
        <f>IF(AU$12=TRUE,(($T541*LIQUIDACION!$L$1047)*LIQUIDACION!$D$1045/IF(AND(LIQUIDACION!$D$1044&gt;LIQUIDACION!$B$1046,LIQUIDACION!$B$1046&gt;LIQUIDACION!$D$1043),366,365)),0)</f>
        <v>0</v>
      </c>
      <c r="AV541" s="618">
        <f>IF(AV$12=TRUE,(($U541*LIQUIDACION!$L$1047)*LIQUIDACION!$D$1045/IF(AND(LIQUIDACION!$D$1044&gt;LIQUIDACION!$B$1046,LIQUIDACION!$B$1046&gt;LIQUIDACION!$D$1043),366,365)),0)</f>
        <v>0</v>
      </c>
      <c r="AW541" s="618">
        <f>IF(AW$12=TRUE,(($V541*LIQUIDACION!$L$1047)*LIQUIDACION!$D$1045/IF(AND(LIQUIDACION!$D$1044&gt;LIQUIDACION!$B$1046,LIQUIDACION!$B$1046&gt;LIQUIDACION!$D$1043),366,365)),0)</f>
        <v>0</v>
      </c>
      <c r="AX541" s="618">
        <f>IF(AX$12=TRUE,(($W541*LIQUIDACION!$L$1047)*LIQUIDACION!$D$1045/IF(AND(LIQUIDACION!$D$1044&gt;LIQUIDACION!$B$1046,LIQUIDACION!$B$1046&gt;LIQUIDACION!$D$1043),366,365)),0)</f>
        <v>0</v>
      </c>
    </row>
    <row r="542" spans="2:50" x14ac:dyDescent="0.25">
      <c r="B542" s="123">
        <v>530</v>
      </c>
      <c r="C542" s="125"/>
      <c r="D542" s="170"/>
      <c r="E542" s="170"/>
      <c r="F542" s="170"/>
      <c r="G542" s="170">
        <f t="shared" si="37"/>
        <v>0</v>
      </c>
      <c r="H542" s="170">
        <f t="shared" si="38"/>
        <v>0</v>
      </c>
      <c r="I542" s="170"/>
      <c r="J542" s="170"/>
      <c r="K542" s="170"/>
      <c r="L542" s="170"/>
      <c r="M542" s="170"/>
      <c r="N542" s="170"/>
      <c r="O542" s="170"/>
      <c r="P542" s="170"/>
      <c r="Q542" s="170"/>
      <c r="R542" s="170"/>
      <c r="S542" s="170"/>
      <c r="T542" s="170"/>
      <c r="U542" s="170"/>
      <c r="V542" s="170"/>
      <c r="W542" s="170"/>
      <c r="X542" s="170"/>
      <c r="Y542" s="170"/>
      <c r="Z542" s="170"/>
      <c r="AA542" s="170"/>
      <c r="AB542" s="415">
        <f t="shared" si="39"/>
        <v>0</v>
      </c>
      <c r="AC542" s="415">
        <f t="shared" si="40"/>
        <v>0</v>
      </c>
      <c r="AE542" s="618">
        <f>IF(AE$12=TRUE,(($D542*LIQUIDACION!$L$1046)*LIQUIDACION!$D$1045/IF(AND(LIQUIDACION!$D$1044&gt;LIQUIDACION!$B$1046,LIQUIDACION!$B$1046&gt;LIQUIDACION!$D$1043),366,365)),0)</f>
        <v>0</v>
      </c>
      <c r="AF542" s="618">
        <f>IF(AF$12=TRUE,(($E542*LIQUIDACION!$L$1046)*LIQUIDACION!$D$1045/IF(AND(LIQUIDACION!$D$1044&gt;LIQUIDACION!$B$1046,LIQUIDACION!$B$1046&gt;LIQUIDACION!$D$1043),366,365)),0)</f>
        <v>0</v>
      </c>
      <c r="AG542" s="618">
        <f>IF(AG$12=TRUE,(($F542*LIQUIDACION!$L$1046)*LIQUIDACION!$D$1045/IF(AND(LIQUIDACION!$D$1044&gt;LIQUIDACION!$B$1046,LIQUIDACION!$B$1046&gt;LIQUIDACION!$D$1043),366,365)),0)</f>
        <v>0</v>
      </c>
      <c r="AH542" s="618">
        <f>IF(AH$12=TRUE,(($G542*LIQUIDACION!$L$1046)*LIQUIDACION!$D$1045/IF(AND(LIQUIDACION!$D$1044&gt;LIQUIDACION!$B$1046,LIQUIDACION!$B$1046&gt;LIQUIDACION!$D$1043),366,365)),0)</f>
        <v>0</v>
      </c>
      <c r="AI542" s="618">
        <f>IF(AI$12=TRUE,(($H542*LIQUIDACION!$L$1047)*LIQUIDACION!$D$1045/IF(AND(LIQUIDACION!$D$1044&gt;LIQUIDACION!$B$1046,LIQUIDACION!$B$1046&gt;LIQUIDACION!$D$1043),366,365)),0)</f>
        <v>0</v>
      </c>
      <c r="AJ542" s="618">
        <f>IF(AJ$12=TRUE,(($I542*LIQUIDACION!$L$1047)*LIQUIDACION!$D$1045/IF(AND(LIQUIDACION!$D$1044&gt;LIQUIDACION!$B$1046,LIQUIDACION!$B$1046&gt;LIQUIDACION!$D$1043),366,365)),0)</f>
        <v>0</v>
      </c>
      <c r="AK542" s="618">
        <f>IF(AK$12=TRUE,(($J542*LIQUIDACION!$L$1047)*LIQUIDACION!$D$1045/IF(AND(LIQUIDACION!$D$1044&gt;LIQUIDACION!$B$1046,LIQUIDACION!$B$1046&gt;LIQUIDACION!$D$1043),366,365)),0)</f>
        <v>0</v>
      </c>
      <c r="AL542" s="618">
        <f>IF(AL$12=TRUE,(($K542*LIQUIDACION!$L$1047)*LIQUIDACION!$D$1045/IF(AND(LIQUIDACION!$D$1044&gt;LIQUIDACION!$B$1046,LIQUIDACION!$B$1046&gt;LIQUIDACION!$D$1043),366,365)),0)</f>
        <v>0</v>
      </c>
      <c r="AM542" s="618">
        <f>IF(AM$12=TRUE,(($L542*LIQUIDACION!$L$1047)*LIQUIDACION!$D$1045/IF(AND(LIQUIDACION!$D$1044&gt;LIQUIDACION!$B$1046,LIQUIDACION!$B$1046&gt;LIQUIDACION!$D$1043),366,365)),0)</f>
        <v>0</v>
      </c>
      <c r="AN542" s="618">
        <f>IF(AN$12=TRUE,(($M542*LIQUIDACION!$L$1047)*LIQUIDACION!$D$1045/IF(AND(LIQUIDACION!$D$1044&gt;LIQUIDACION!$B$1046,LIQUIDACION!$B$1046&gt;LIQUIDACION!$D$1043),366,365)),0)</f>
        <v>0</v>
      </c>
      <c r="AO542" s="618">
        <f>IF(AO$12=TRUE,(($N542*LIQUIDACION!$L$1047)*LIQUIDACION!$D$1045/IF(AND(LIQUIDACION!$D$1044&gt;LIQUIDACION!$B$1046,LIQUIDACION!$B$1046&gt;LIQUIDACION!$D$1043),366,365)),0)</f>
        <v>0</v>
      </c>
      <c r="AP542" s="618">
        <f>IF(AP$12=TRUE,(($O542*LIQUIDACION!$L$1047)*LIQUIDACION!$D$1045/IF(AND(LIQUIDACION!$D$1044&gt;LIQUIDACION!$B$1046,LIQUIDACION!$B$1046&gt;LIQUIDACION!$D$1043),366,365)),0)</f>
        <v>0</v>
      </c>
      <c r="AQ542" s="618">
        <f>IF(AQ$12=TRUE,(($P542*LIQUIDACION!$L$1047)*LIQUIDACION!$D$1045/IF(AND(LIQUIDACION!$D$1044&gt;LIQUIDACION!$B$1046,LIQUIDACION!$B$1046&gt;LIQUIDACION!$D$1043),366,365)),0)</f>
        <v>0</v>
      </c>
      <c r="AR542" s="618">
        <f>IF(AR$12=TRUE,(($Q542*LIQUIDACION!$L$1047)*LIQUIDACION!$D$1045/IF(AND(LIQUIDACION!$D$1044&gt;LIQUIDACION!$B$1046,LIQUIDACION!$B$1046&gt;LIQUIDACION!$D$1043),366,365)),0)</f>
        <v>0</v>
      </c>
      <c r="AS542" s="618">
        <f>IF(AS$12=TRUE,(($R542*LIQUIDACION!$L$1047)*LIQUIDACION!$D$1045/IF(AND(LIQUIDACION!$D$1044&gt;LIQUIDACION!$B$1046,LIQUIDACION!$B$1046&gt;LIQUIDACION!$D$1043),366,365)),0)</f>
        <v>0</v>
      </c>
      <c r="AT542" s="618">
        <f>IF(AT$12=TRUE,(($S542*LIQUIDACION!$L$1047)*LIQUIDACION!$D$1045/IF(AND(LIQUIDACION!$D$1044&gt;LIQUIDACION!$B$1046,LIQUIDACION!$B$1046&gt;LIQUIDACION!$D$1043),366,365)),0)</f>
        <v>0</v>
      </c>
      <c r="AU542" s="618">
        <f>IF(AU$12=TRUE,(($T542*LIQUIDACION!$L$1047)*LIQUIDACION!$D$1045/IF(AND(LIQUIDACION!$D$1044&gt;LIQUIDACION!$B$1046,LIQUIDACION!$B$1046&gt;LIQUIDACION!$D$1043),366,365)),0)</f>
        <v>0</v>
      </c>
      <c r="AV542" s="618">
        <f>IF(AV$12=TRUE,(($U542*LIQUIDACION!$L$1047)*LIQUIDACION!$D$1045/IF(AND(LIQUIDACION!$D$1044&gt;LIQUIDACION!$B$1046,LIQUIDACION!$B$1046&gt;LIQUIDACION!$D$1043),366,365)),0)</f>
        <v>0</v>
      </c>
      <c r="AW542" s="618">
        <f>IF(AW$12=TRUE,(($V542*LIQUIDACION!$L$1047)*LIQUIDACION!$D$1045/IF(AND(LIQUIDACION!$D$1044&gt;LIQUIDACION!$B$1046,LIQUIDACION!$B$1046&gt;LIQUIDACION!$D$1043),366,365)),0)</f>
        <v>0</v>
      </c>
      <c r="AX542" s="618">
        <f>IF(AX$12=TRUE,(($W542*LIQUIDACION!$L$1047)*LIQUIDACION!$D$1045/IF(AND(LIQUIDACION!$D$1044&gt;LIQUIDACION!$B$1046,LIQUIDACION!$B$1046&gt;LIQUIDACION!$D$1043),366,365)),0)</f>
        <v>0</v>
      </c>
    </row>
    <row r="543" spans="2:50" x14ac:dyDescent="0.25">
      <c r="B543" s="121">
        <v>531</v>
      </c>
      <c r="C543" s="125"/>
      <c r="D543" s="170"/>
      <c r="E543" s="170"/>
      <c r="F543" s="170"/>
      <c r="G543" s="170">
        <f t="shared" si="37"/>
        <v>0</v>
      </c>
      <c r="H543" s="170">
        <f t="shared" si="38"/>
        <v>0</v>
      </c>
      <c r="I543" s="170"/>
      <c r="J543" s="170"/>
      <c r="K543" s="170"/>
      <c r="L543" s="170"/>
      <c r="M543" s="170"/>
      <c r="N543" s="170"/>
      <c r="O543" s="170"/>
      <c r="P543" s="170"/>
      <c r="Q543" s="170"/>
      <c r="R543" s="170"/>
      <c r="S543" s="170"/>
      <c r="T543" s="170"/>
      <c r="U543" s="170"/>
      <c r="V543" s="170"/>
      <c r="W543" s="170"/>
      <c r="X543" s="170"/>
      <c r="Y543" s="170"/>
      <c r="Z543" s="170"/>
      <c r="AA543" s="170"/>
      <c r="AB543" s="415">
        <f t="shared" si="39"/>
        <v>0</v>
      </c>
      <c r="AC543" s="415">
        <f t="shared" si="40"/>
        <v>0</v>
      </c>
      <c r="AE543" s="618">
        <f>IF(AE$12=TRUE,(($D543*LIQUIDACION!$L$1046)*LIQUIDACION!$D$1045/IF(AND(LIQUIDACION!$D$1044&gt;LIQUIDACION!$B$1046,LIQUIDACION!$B$1046&gt;LIQUIDACION!$D$1043),366,365)),0)</f>
        <v>0</v>
      </c>
      <c r="AF543" s="618">
        <f>IF(AF$12=TRUE,(($E543*LIQUIDACION!$L$1046)*LIQUIDACION!$D$1045/IF(AND(LIQUIDACION!$D$1044&gt;LIQUIDACION!$B$1046,LIQUIDACION!$B$1046&gt;LIQUIDACION!$D$1043),366,365)),0)</f>
        <v>0</v>
      </c>
      <c r="AG543" s="618">
        <f>IF(AG$12=TRUE,(($F543*LIQUIDACION!$L$1046)*LIQUIDACION!$D$1045/IF(AND(LIQUIDACION!$D$1044&gt;LIQUIDACION!$B$1046,LIQUIDACION!$B$1046&gt;LIQUIDACION!$D$1043),366,365)),0)</f>
        <v>0</v>
      </c>
      <c r="AH543" s="618">
        <f>IF(AH$12=TRUE,(($G543*LIQUIDACION!$L$1046)*LIQUIDACION!$D$1045/IF(AND(LIQUIDACION!$D$1044&gt;LIQUIDACION!$B$1046,LIQUIDACION!$B$1046&gt;LIQUIDACION!$D$1043),366,365)),0)</f>
        <v>0</v>
      </c>
      <c r="AI543" s="618">
        <f>IF(AI$12=TRUE,(($H543*LIQUIDACION!$L$1047)*LIQUIDACION!$D$1045/IF(AND(LIQUIDACION!$D$1044&gt;LIQUIDACION!$B$1046,LIQUIDACION!$B$1046&gt;LIQUIDACION!$D$1043),366,365)),0)</f>
        <v>0</v>
      </c>
      <c r="AJ543" s="618">
        <f>IF(AJ$12=TRUE,(($I543*LIQUIDACION!$L$1047)*LIQUIDACION!$D$1045/IF(AND(LIQUIDACION!$D$1044&gt;LIQUIDACION!$B$1046,LIQUIDACION!$B$1046&gt;LIQUIDACION!$D$1043),366,365)),0)</f>
        <v>0</v>
      </c>
      <c r="AK543" s="618">
        <f>IF(AK$12=TRUE,(($J543*LIQUIDACION!$L$1047)*LIQUIDACION!$D$1045/IF(AND(LIQUIDACION!$D$1044&gt;LIQUIDACION!$B$1046,LIQUIDACION!$B$1046&gt;LIQUIDACION!$D$1043),366,365)),0)</f>
        <v>0</v>
      </c>
      <c r="AL543" s="618">
        <f>IF(AL$12=TRUE,(($K543*LIQUIDACION!$L$1047)*LIQUIDACION!$D$1045/IF(AND(LIQUIDACION!$D$1044&gt;LIQUIDACION!$B$1046,LIQUIDACION!$B$1046&gt;LIQUIDACION!$D$1043),366,365)),0)</f>
        <v>0</v>
      </c>
      <c r="AM543" s="618">
        <f>IF(AM$12=TRUE,(($L543*LIQUIDACION!$L$1047)*LIQUIDACION!$D$1045/IF(AND(LIQUIDACION!$D$1044&gt;LIQUIDACION!$B$1046,LIQUIDACION!$B$1046&gt;LIQUIDACION!$D$1043),366,365)),0)</f>
        <v>0</v>
      </c>
      <c r="AN543" s="618">
        <f>IF(AN$12=TRUE,(($M543*LIQUIDACION!$L$1047)*LIQUIDACION!$D$1045/IF(AND(LIQUIDACION!$D$1044&gt;LIQUIDACION!$B$1046,LIQUIDACION!$B$1046&gt;LIQUIDACION!$D$1043),366,365)),0)</f>
        <v>0</v>
      </c>
      <c r="AO543" s="618">
        <f>IF(AO$12=TRUE,(($N543*LIQUIDACION!$L$1047)*LIQUIDACION!$D$1045/IF(AND(LIQUIDACION!$D$1044&gt;LIQUIDACION!$B$1046,LIQUIDACION!$B$1046&gt;LIQUIDACION!$D$1043),366,365)),0)</f>
        <v>0</v>
      </c>
      <c r="AP543" s="618">
        <f>IF(AP$12=TRUE,(($O543*LIQUIDACION!$L$1047)*LIQUIDACION!$D$1045/IF(AND(LIQUIDACION!$D$1044&gt;LIQUIDACION!$B$1046,LIQUIDACION!$B$1046&gt;LIQUIDACION!$D$1043),366,365)),0)</f>
        <v>0</v>
      </c>
      <c r="AQ543" s="618">
        <f>IF(AQ$12=TRUE,(($P543*LIQUIDACION!$L$1047)*LIQUIDACION!$D$1045/IF(AND(LIQUIDACION!$D$1044&gt;LIQUIDACION!$B$1046,LIQUIDACION!$B$1046&gt;LIQUIDACION!$D$1043),366,365)),0)</f>
        <v>0</v>
      </c>
      <c r="AR543" s="618">
        <f>IF(AR$12=TRUE,(($Q543*LIQUIDACION!$L$1047)*LIQUIDACION!$D$1045/IF(AND(LIQUIDACION!$D$1044&gt;LIQUIDACION!$B$1046,LIQUIDACION!$B$1046&gt;LIQUIDACION!$D$1043),366,365)),0)</f>
        <v>0</v>
      </c>
      <c r="AS543" s="618">
        <f>IF(AS$12=TRUE,(($R543*LIQUIDACION!$L$1047)*LIQUIDACION!$D$1045/IF(AND(LIQUIDACION!$D$1044&gt;LIQUIDACION!$B$1046,LIQUIDACION!$B$1046&gt;LIQUIDACION!$D$1043),366,365)),0)</f>
        <v>0</v>
      </c>
      <c r="AT543" s="618">
        <f>IF(AT$12=TRUE,(($S543*LIQUIDACION!$L$1047)*LIQUIDACION!$D$1045/IF(AND(LIQUIDACION!$D$1044&gt;LIQUIDACION!$B$1046,LIQUIDACION!$B$1046&gt;LIQUIDACION!$D$1043),366,365)),0)</f>
        <v>0</v>
      </c>
      <c r="AU543" s="618">
        <f>IF(AU$12=TRUE,(($T543*LIQUIDACION!$L$1047)*LIQUIDACION!$D$1045/IF(AND(LIQUIDACION!$D$1044&gt;LIQUIDACION!$B$1046,LIQUIDACION!$B$1046&gt;LIQUIDACION!$D$1043),366,365)),0)</f>
        <v>0</v>
      </c>
      <c r="AV543" s="618">
        <f>IF(AV$12=TRUE,(($U543*LIQUIDACION!$L$1047)*LIQUIDACION!$D$1045/IF(AND(LIQUIDACION!$D$1044&gt;LIQUIDACION!$B$1046,LIQUIDACION!$B$1046&gt;LIQUIDACION!$D$1043),366,365)),0)</f>
        <v>0</v>
      </c>
      <c r="AW543" s="618">
        <f>IF(AW$12=TRUE,(($V543*LIQUIDACION!$L$1047)*LIQUIDACION!$D$1045/IF(AND(LIQUIDACION!$D$1044&gt;LIQUIDACION!$B$1046,LIQUIDACION!$B$1046&gt;LIQUIDACION!$D$1043),366,365)),0)</f>
        <v>0</v>
      </c>
      <c r="AX543" s="618">
        <f>IF(AX$12=TRUE,(($W543*LIQUIDACION!$L$1047)*LIQUIDACION!$D$1045/IF(AND(LIQUIDACION!$D$1044&gt;LIQUIDACION!$B$1046,LIQUIDACION!$B$1046&gt;LIQUIDACION!$D$1043),366,365)),0)</f>
        <v>0</v>
      </c>
    </row>
    <row r="544" spans="2:50" x14ac:dyDescent="0.25">
      <c r="B544" s="123">
        <v>532</v>
      </c>
      <c r="C544" s="125"/>
      <c r="D544" s="170"/>
      <c r="E544" s="170"/>
      <c r="F544" s="170"/>
      <c r="G544" s="170">
        <f t="shared" si="37"/>
        <v>0</v>
      </c>
      <c r="H544" s="170">
        <f t="shared" si="38"/>
        <v>0</v>
      </c>
      <c r="I544" s="170"/>
      <c r="J544" s="170"/>
      <c r="K544" s="170"/>
      <c r="L544" s="170"/>
      <c r="M544" s="170"/>
      <c r="N544" s="170"/>
      <c r="O544" s="170"/>
      <c r="P544" s="170"/>
      <c r="Q544" s="170"/>
      <c r="R544" s="170"/>
      <c r="S544" s="170"/>
      <c r="T544" s="170"/>
      <c r="U544" s="170"/>
      <c r="V544" s="170"/>
      <c r="W544" s="170"/>
      <c r="X544" s="170"/>
      <c r="Y544" s="170"/>
      <c r="Z544" s="170"/>
      <c r="AA544" s="170"/>
      <c r="AB544" s="415">
        <f t="shared" si="39"/>
        <v>0</v>
      </c>
      <c r="AC544" s="415">
        <f t="shared" si="40"/>
        <v>0</v>
      </c>
      <c r="AE544" s="618">
        <f>IF(AE$12=TRUE,(($D544*LIQUIDACION!$L$1046)*LIQUIDACION!$D$1045/IF(AND(LIQUIDACION!$D$1044&gt;LIQUIDACION!$B$1046,LIQUIDACION!$B$1046&gt;LIQUIDACION!$D$1043),366,365)),0)</f>
        <v>0</v>
      </c>
      <c r="AF544" s="618">
        <f>IF(AF$12=TRUE,(($E544*LIQUIDACION!$L$1046)*LIQUIDACION!$D$1045/IF(AND(LIQUIDACION!$D$1044&gt;LIQUIDACION!$B$1046,LIQUIDACION!$B$1046&gt;LIQUIDACION!$D$1043),366,365)),0)</f>
        <v>0</v>
      </c>
      <c r="AG544" s="618">
        <f>IF(AG$12=TRUE,(($F544*LIQUIDACION!$L$1046)*LIQUIDACION!$D$1045/IF(AND(LIQUIDACION!$D$1044&gt;LIQUIDACION!$B$1046,LIQUIDACION!$B$1046&gt;LIQUIDACION!$D$1043),366,365)),0)</f>
        <v>0</v>
      </c>
      <c r="AH544" s="618">
        <f>IF(AH$12=TRUE,(($G544*LIQUIDACION!$L$1046)*LIQUIDACION!$D$1045/IF(AND(LIQUIDACION!$D$1044&gt;LIQUIDACION!$B$1046,LIQUIDACION!$B$1046&gt;LIQUIDACION!$D$1043),366,365)),0)</f>
        <v>0</v>
      </c>
      <c r="AI544" s="618">
        <f>IF(AI$12=TRUE,(($H544*LIQUIDACION!$L$1047)*LIQUIDACION!$D$1045/IF(AND(LIQUIDACION!$D$1044&gt;LIQUIDACION!$B$1046,LIQUIDACION!$B$1046&gt;LIQUIDACION!$D$1043),366,365)),0)</f>
        <v>0</v>
      </c>
      <c r="AJ544" s="618">
        <f>IF(AJ$12=TRUE,(($I544*LIQUIDACION!$L$1047)*LIQUIDACION!$D$1045/IF(AND(LIQUIDACION!$D$1044&gt;LIQUIDACION!$B$1046,LIQUIDACION!$B$1046&gt;LIQUIDACION!$D$1043),366,365)),0)</f>
        <v>0</v>
      </c>
      <c r="AK544" s="618">
        <f>IF(AK$12=TRUE,(($J544*LIQUIDACION!$L$1047)*LIQUIDACION!$D$1045/IF(AND(LIQUIDACION!$D$1044&gt;LIQUIDACION!$B$1046,LIQUIDACION!$B$1046&gt;LIQUIDACION!$D$1043),366,365)),0)</f>
        <v>0</v>
      </c>
      <c r="AL544" s="618">
        <f>IF(AL$12=TRUE,(($K544*LIQUIDACION!$L$1047)*LIQUIDACION!$D$1045/IF(AND(LIQUIDACION!$D$1044&gt;LIQUIDACION!$B$1046,LIQUIDACION!$B$1046&gt;LIQUIDACION!$D$1043),366,365)),0)</f>
        <v>0</v>
      </c>
      <c r="AM544" s="618">
        <f>IF(AM$12=TRUE,(($L544*LIQUIDACION!$L$1047)*LIQUIDACION!$D$1045/IF(AND(LIQUIDACION!$D$1044&gt;LIQUIDACION!$B$1046,LIQUIDACION!$B$1046&gt;LIQUIDACION!$D$1043),366,365)),0)</f>
        <v>0</v>
      </c>
      <c r="AN544" s="618">
        <f>IF(AN$12=TRUE,(($M544*LIQUIDACION!$L$1047)*LIQUIDACION!$D$1045/IF(AND(LIQUIDACION!$D$1044&gt;LIQUIDACION!$B$1046,LIQUIDACION!$B$1046&gt;LIQUIDACION!$D$1043),366,365)),0)</f>
        <v>0</v>
      </c>
      <c r="AO544" s="618">
        <f>IF(AO$12=TRUE,(($N544*LIQUIDACION!$L$1047)*LIQUIDACION!$D$1045/IF(AND(LIQUIDACION!$D$1044&gt;LIQUIDACION!$B$1046,LIQUIDACION!$B$1046&gt;LIQUIDACION!$D$1043),366,365)),0)</f>
        <v>0</v>
      </c>
      <c r="AP544" s="618">
        <f>IF(AP$12=TRUE,(($O544*LIQUIDACION!$L$1047)*LIQUIDACION!$D$1045/IF(AND(LIQUIDACION!$D$1044&gt;LIQUIDACION!$B$1046,LIQUIDACION!$B$1046&gt;LIQUIDACION!$D$1043),366,365)),0)</f>
        <v>0</v>
      </c>
      <c r="AQ544" s="618">
        <f>IF(AQ$12=TRUE,(($P544*LIQUIDACION!$L$1047)*LIQUIDACION!$D$1045/IF(AND(LIQUIDACION!$D$1044&gt;LIQUIDACION!$B$1046,LIQUIDACION!$B$1046&gt;LIQUIDACION!$D$1043),366,365)),0)</f>
        <v>0</v>
      </c>
      <c r="AR544" s="618">
        <f>IF(AR$12=TRUE,(($Q544*LIQUIDACION!$L$1047)*LIQUIDACION!$D$1045/IF(AND(LIQUIDACION!$D$1044&gt;LIQUIDACION!$B$1046,LIQUIDACION!$B$1046&gt;LIQUIDACION!$D$1043),366,365)),0)</f>
        <v>0</v>
      </c>
      <c r="AS544" s="618">
        <f>IF(AS$12=TRUE,(($R544*LIQUIDACION!$L$1047)*LIQUIDACION!$D$1045/IF(AND(LIQUIDACION!$D$1044&gt;LIQUIDACION!$B$1046,LIQUIDACION!$B$1046&gt;LIQUIDACION!$D$1043),366,365)),0)</f>
        <v>0</v>
      </c>
      <c r="AT544" s="618">
        <f>IF(AT$12=TRUE,(($S544*LIQUIDACION!$L$1047)*LIQUIDACION!$D$1045/IF(AND(LIQUIDACION!$D$1044&gt;LIQUIDACION!$B$1046,LIQUIDACION!$B$1046&gt;LIQUIDACION!$D$1043),366,365)),0)</f>
        <v>0</v>
      </c>
      <c r="AU544" s="618">
        <f>IF(AU$12=TRUE,(($T544*LIQUIDACION!$L$1047)*LIQUIDACION!$D$1045/IF(AND(LIQUIDACION!$D$1044&gt;LIQUIDACION!$B$1046,LIQUIDACION!$B$1046&gt;LIQUIDACION!$D$1043),366,365)),0)</f>
        <v>0</v>
      </c>
      <c r="AV544" s="618">
        <f>IF(AV$12=TRUE,(($U544*LIQUIDACION!$L$1047)*LIQUIDACION!$D$1045/IF(AND(LIQUIDACION!$D$1044&gt;LIQUIDACION!$B$1046,LIQUIDACION!$B$1046&gt;LIQUIDACION!$D$1043),366,365)),0)</f>
        <v>0</v>
      </c>
      <c r="AW544" s="618">
        <f>IF(AW$12=TRUE,(($V544*LIQUIDACION!$L$1047)*LIQUIDACION!$D$1045/IF(AND(LIQUIDACION!$D$1044&gt;LIQUIDACION!$B$1046,LIQUIDACION!$B$1046&gt;LIQUIDACION!$D$1043),366,365)),0)</f>
        <v>0</v>
      </c>
      <c r="AX544" s="618">
        <f>IF(AX$12=TRUE,(($W544*LIQUIDACION!$L$1047)*LIQUIDACION!$D$1045/IF(AND(LIQUIDACION!$D$1044&gt;LIQUIDACION!$B$1046,LIQUIDACION!$B$1046&gt;LIQUIDACION!$D$1043),366,365)),0)</f>
        <v>0</v>
      </c>
    </row>
    <row r="545" spans="2:50" x14ac:dyDescent="0.25">
      <c r="B545" s="121">
        <v>533</v>
      </c>
      <c r="C545" s="125"/>
      <c r="D545" s="170"/>
      <c r="E545" s="170"/>
      <c r="F545" s="170"/>
      <c r="G545" s="170">
        <f t="shared" si="37"/>
        <v>0</v>
      </c>
      <c r="H545" s="170">
        <f t="shared" si="38"/>
        <v>0</v>
      </c>
      <c r="I545" s="170"/>
      <c r="J545" s="170"/>
      <c r="K545" s="170"/>
      <c r="L545" s="170"/>
      <c r="M545" s="170"/>
      <c r="N545" s="170"/>
      <c r="O545" s="170"/>
      <c r="P545" s="170"/>
      <c r="Q545" s="170"/>
      <c r="R545" s="170"/>
      <c r="S545" s="170"/>
      <c r="T545" s="170"/>
      <c r="U545" s="170"/>
      <c r="V545" s="170"/>
      <c r="W545" s="170"/>
      <c r="X545" s="170"/>
      <c r="Y545" s="170"/>
      <c r="Z545" s="170"/>
      <c r="AA545" s="170"/>
      <c r="AB545" s="415">
        <f t="shared" si="39"/>
        <v>0</v>
      </c>
      <c r="AC545" s="415">
        <f t="shared" si="40"/>
        <v>0</v>
      </c>
      <c r="AE545" s="618">
        <f>IF(AE$12=TRUE,(($D545*LIQUIDACION!$L$1046)*LIQUIDACION!$D$1045/IF(AND(LIQUIDACION!$D$1044&gt;LIQUIDACION!$B$1046,LIQUIDACION!$B$1046&gt;LIQUIDACION!$D$1043),366,365)),0)</f>
        <v>0</v>
      </c>
      <c r="AF545" s="618">
        <f>IF(AF$12=TRUE,(($E545*LIQUIDACION!$L$1046)*LIQUIDACION!$D$1045/IF(AND(LIQUIDACION!$D$1044&gt;LIQUIDACION!$B$1046,LIQUIDACION!$B$1046&gt;LIQUIDACION!$D$1043),366,365)),0)</f>
        <v>0</v>
      </c>
      <c r="AG545" s="618">
        <f>IF(AG$12=TRUE,(($F545*LIQUIDACION!$L$1046)*LIQUIDACION!$D$1045/IF(AND(LIQUIDACION!$D$1044&gt;LIQUIDACION!$B$1046,LIQUIDACION!$B$1046&gt;LIQUIDACION!$D$1043),366,365)),0)</f>
        <v>0</v>
      </c>
      <c r="AH545" s="618">
        <f>IF(AH$12=TRUE,(($G545*LIQUIDACION!$L$1046)*LIQUIDACION!$D$1045/IF(AND(LIQUIDACION!$D$1044&gt;LIQUIDACION!$B$1046,LIQUIDACION!$B$1046&gt;LIQUIDACION!$D$1043),366,365)),0)</f>
        <v>0</v>
      </c>
      <c r="AI545" s="618">
        <f>IF(AI$12=TRUE,(($H545*LIQUIDACION!$L$1047)*LIQUIDACION!$D$1045/IF(AND(LIQUIDACION!$D$1044&gt;LIQUIDACION!$B$1046,LIQUIDACION!$B$1046&gt;LIQUIDACION!$D$1043),366,365)),0)</f>
        <v>0</v>
      </c>
      <c r="AJ545" s="618">
        <f>IF(AJ$12=TRUE,(($I545*LIQUIDACION!$L$1047)*LIQUIDACION!$D$1045/IF(AND(LIQUIDACION!$D$1044&gt;LIQUIDACION!$B$1046,LIQUIDACION!$B$1046&gt;LIQUIDACION!$D$1043),366,365)),0)</f>
        <v>0</v>
      </c>
      <c r="AK545" s="618">
        <f>IF(AK$12=TRUE,(($J545*LIQUIDACION!$L$1047)*LIQUIDACION!$D$1045/IF(AND(LIQUIDACION!$D$1044&gt;LIQUIDACION!$B$1046,LIQUIDACION!$B$1046&gt;LIQUIDACION!$D$1043),366,365)),0)</f>
        <v>0</v>
      </c>
      <c r="AL545" s="618">
        <f>IF(AL$12=TRUE,(($K545*LIQUIDACION!$L$1047)*LIQUIDACION!$D$1045/IF(AND(LIQUIDACION!$D$1044&gt;LIQUIDACION!$B$1046,LIQUIDACION!$B$1046&gt;LIQUIDACION!$D$1043),366,365)),0)</f>
        <v>0</v>
      </c>
      <c r="AM545" s="618">
        <f>IF(AM$12=TRUE,(($L545*LIQUIDACION!$L$1047)*LIQUIDACION!$D$1045/IF(AND(LIQUIDACION!$D$1044&gt;LIQUIDACION!$B$1046,LIQUIDACION!$B$1046&gt;LIQUIDACION!$D$1043),366,365)),0)</f>
        <v>0</v>
      </c>
      <c r="AN545" s="618">
        <f>IF(AN$12=TRUE,(($M545*LIQUIDACION!$L$1047)*LIQUIDACION!$D$1045/IF(AND(LIQUIDACION!$D$1044&gt;LIQUIDACION!$B$1046,LIQUIDACION!$B$1046&gt;LIQUIDACION!$D$1043),366,365)),0)</f>
        <v>0</v>
      </c>
      <c r="AO545" s="618">
        <f>IF(AO$12=TRUE,(($N545*LIQUIDACION!$L$1047)*LIQUIDACION!$D$1045/IF(AND(LIQUIDACION!$D$1044&gt;LIQUIDACION!$B$1046,LIQUIDACION!$B$1046&gt;LIQUIDACION!$D$1043),366,365)),0)</f>
        <v>0</v>
      </c>
      <c r="AP545" s="618">
        <f>IF(AP$12=TRUE,(($O545*LIQUIDACION!$L$1047)*LIQUIDACION!$D$1045/IF(AND(LIQUIDACION!$D$1044&gt;LIQUIDACION!$B$1046,LIQUIDACION!$B$1046&gt;LIQUIDACION!$D$1043),366,365)),0)</f>
        <v>0</v>
      </c>
      <c r="AQ545" s="618">
        <f>IF(AQ$12=TRUE,(($P545*LIQUIDACION!$L$1047)*LIQUIDACION!$D$1045/IF(AND(LIQUIDACION!$D$1044&gt;LIQUIDACION!$B$1046,LIQUIDACION!$B$1046&gt;LIQUIDACION!$D$1043),366,365)),0)</f>
        <v>0</v>
      </c>
      <c r="AR545" s="618">
        <f>IF(AR$12=TRUE,(($Q545*LIQUIDACION!$L$1047)*LIQUIDACION!$D$1045/IF(AND(LIQUIDACION!$D$1044&gt;LIQUIDACION!$B$1046,LIQUIDACION!$B$1046&gt;LIQUIDACION!$D$1043),366,365)),0)</f>
        <v>0</v>
      </c>
      <c r="AS545" s="618">
        <f>IF(AS$12=TRUE,(($R545*LIQUIDACION!$L$1047)*LIQUIDACION!$D$1045/IF(AND(LIQUIDACION!$D$1044&gt;LIQUIDACION!$B$1046,LIQUIDACION!$B$1046&gt;LIQUIDACION!$D$1043),366,365)),0)</f>
        <v>0</v>
      </c>
      <c r="AT545" s="618">
        <f>IF(AT$12=TRUE,(($S545*LIQUIDACION!$L$1047)*LIQUIDACION!$D$1045/IF(AND(LIQUIDACION!$D$1044&gt;LIQUIDACION!$B$1046,LIQUIDACION!$B$1046&gt;LIQUIDACION!$D$1043),366,365)),0)</f>
        <v>0</v>
      </c>
      <c r="AU545" s="618">
        <f>IF(AU$12=TRUE,(($T545*LIQUIDACION!$L$1047)*LIQUIDACION!$D$1045/IF(AND(LIQUIDACION!$D$1044&gt;LIQUIDACION!$B$1046,LIQUIDACION!$B$1046&gt;LIQUIDACION!$D$1043),366,365)),0)</f>
        <v>0</v>
      </c>
      <c r="AV545" s="618">
        <f>IF(AV$12=TRUE,(($U545*LIQUIDACION!$L$1047)*LIQUIDACION!$D$1045/IF(AND(LIQUIDACION!$D$1044&gt;LIQUIDACION!$B$1046,LIQUIDACION!$B$1046&gt;LIQUIDACION!$D$1043),366,365)),0)</f>
        <v>0</v>
      </c>
      <c r="AW545" s="618">
        <f>IF(AW$12=TRUE,(($V545*LIQUIDACION!$L$1047)*LIQUIDACION!$D$1045/IF(AND(LIQUIDACION!$D$1044&gt;LIQUIDACION!$B$1046,LIQUIDACION!$B$1046&gt;LIQUIDACION!$D$1043),366,365)),0)</f>
        <v>0</v>
      </c>
      <c r="AX545" s="618">
        <f>IF(AX$12=TRUE,(($W545*LIQUIDACION!$L$1047)*LIQUIDACION!$D$1045/IF(AND(LIQUIDACION!$D$1044&gt;LIQUIDACION!$B$1046,LIQUIDACION!$B$1046&gt;LIQUIDACION!$D$1043),366,365)),0)</f>
        <v>0</v>
      </c>
    </row>
    <row r="546" spans="2:50" x14ac:dyDescent="0.25">
      <c r="B546" s="123">
        <v>534</v>
      </c>
      <c r="C546" s="125"/>
      <c r="D546" s="170"/>
      <c r="E546" s="170"/>
      <c r="F546" s="170"/>
      <c r="G546" s="170">
        <f t="shared" si="37"/>
        <v>0</v>
      </c>
      <c r="H546" s="170">
        <f t="shared" si="38"/>
        <v>0</v>
      </c>
      <c r="I546" s="170"/>
      <c r="J546" s="170"/>
      <c r="K546" s="170"/>
      <c r="L546" s="170"/>
      <c r="M546" s="170"/>
      <c r="N546" s="170"/>
      <c r="O546" s="170"/>
      <c r="P546" s="170"/>
      <c r="Q546" s="170"/>
      <c r="R546" s="170"/>
      <c r="S546" s="170"/>
      <c r="T546" s="170"/>
      <c r="U546" s="170"/>
      <c r="V546" s="170"/>
      <c r="W546" s="170"/>
      <c r="X546" s="170"/>
      <c r="Y546" s="170"/>
      <c r="Z546" s="170"/>
      <c r="AA546" s="170"/>
      <c r="AB546" s="415">
        <f t="shared" si="39"/>
        <v>0</v>
      </c>
      <c r="AC546" s="415">
        <f t="shared" si="40"/>
        <v>0</v>
      </c>
      <c r="AE546" s="618">
        <f>IF(AE$12=TRUE,(($D546*LIQUIDACION!$L$1046)*LIQUIDACION!$D$1045/IF(AND(LIQUIDACION!$D$1044&gt;LIQUIDACION!$B$1046,LIQUIDACION!$B$1046&gt;LIQUIDACION!$D$1043),366,365)),0)</f>
        <v>0</v>
      </c>
      <c r="AF546" s="618">
        <f>IF(AF$12=TRUE,(($E546*LIQUIDACION!$L$1046)*LIQUIDACION!$D$1045/IF(AND(LIQUIDACION!$D$1044&gt;LIQUIDACION!$B$1046,LIQUIDACION!$B$1046&gt;LIQUIDACION!$D$1043),366,365)),0)</f>
        <v>0</v>
      </c>
      <c r="AG546" s="618">
        <f>IF(AG$12=TRUE,(($F546*LIQUIDACION!$L$1046)*LIQUIDACION!$D$1045/IF(AND(LIQUIDACION!$D$1044&gt;LIQUIDACION!$B$1046,LIQUIDACION!$B$1046&gt;LIQUIDACION!$D$1043),366,365)),0)</f>
        <v>0</v>
      </c>
      <c r="AH546" s="618">
        <f>IF(AH$12=TRUE,(($G546*LIQUIDACION!$L$1046)*LIQUIDACION!$D$1045/IF(AND(LIQUIDACION!$D$1044&gt;LIQUIDACION!$B$1046,LIQUIDACION!$B$1046&gt;LIQUIDACION!$D$1043),366,365)),0)</f>
        <v>0</v>
      </c>
      <c r="AI546" s="618">
        <f>IF(AI$12=TRUE,(($H546*LIQUIDACION!$L$1047)*LIQUIDACION!$D$1045/IF(AND(LIQUIDACION!$D$1044&gt;LIQUIDACION!$B$1046,LIQUIDACION!$B$1046&gt;LIQUIDACION!$D$1043),366,365)),0)</f>
        <v>0</v>
      </c>
      <c r="AJ546" s="618">
        <f>IF(AJ$12=TRUE,(($I546*LIQUIDACION!$L$1047)*LIQUIDACION!$D$1045/IF(AND(LIQUIDACION!$D$1044&gt;LIQUIDACION!$B$1046,LIQUIDACION!$B$1046&gt;LIQUIDACION!$D$1043),366,365)),0)</f>
        <v>0</v>
      </c>
      <c r="AK546" s="618">
        <f>IF(AK$12=TRUE,(($J546*LIQUIDACION!$L$1047)*LIQUIDACION!$D$1045/IF(AND(LIQUIDACION!$D$1044&gt;LIQUIDACION!$B$1046,LIQUIDACION!$B$1046&gt;LIQUIDACION!$D$1043),366,365)),0)</f>
        <v>0</v>
      </c>
      <c r="AL546" s="618">
        <f>IF(AL$12=TRUE,(($K546*LIQUIDACION!$L$1047)*LIQUIDACION!$D$1045/IF(AND(LIQUIDACION!$D$1044&gt;LIQUIDACION!$B$1046,LIQUIDACION!$B$1046&gt;LIQUIDACION!$D$1043),366,365)),0)</f>
        <v>0</v>
      </c>
      <c r="AM546" s="618">
        <f>IF(AM$12=TRUE,(($L546*LIQUIDACION!$L$1047)*LIQUIDACION!$D$1045/IF(AND(LIQUIDACION!$D$1044&gt;LIQUIDACION!$B$1046,LIQUIDACION!$B$1046&gt;LIQUIDACION!$D$1043),366,365)),0)</f>
        <v>0</v>
      </c>
      <c r="AN546" s="618">
        <f>IF(AN$12=TRUE,(($M546*LIQUIDACION!$L$1047)*LIQUIDACION!$D$1045/IF(AND(LIQUIDACION!$D$1044&gt;LIQUIDACION!$B$1046,LIQUIDACION!$B$1046&gt;LIQUIDACION!$D$1043),366,365)),0)</f>
        <v>0</v>
      </c>
      <c r="AO546" s="618">
        <f>IF(AO$12=TRUE,(($N546*LIQUIDACION!$L$1047)*LIQUIDACION!$D$1045/IF(AND(LIQUIDACION!$D$1044&gt;LIQUIDACION!$B$1046,LIQUIDACION!$B$1046&gt;LIQUIDACION!$D$1043),366,365)),0)</f>
        <v>0</v>
      </c>
      <c r="AP546" s="618">
        <f>IF(AP$12=TRUE,(($O546*LIQUIDACION!$L$1047)*LIQUIDACION!$D$1045/IF(AND(LIQUIDACION!$D$1044&gt;LIQUIDACION!$B$1046,LIQUIDACION!$B$1046&gt;LIQUIDACION!$D$1043),366,365)),0)</f>
        <v>0</v>
      </c>
      <c r="AQ546" s="618">
        <f>IF(AQ$12=TRUE,(($P546*LIQUIDACION!$L$1047)*LIQUIDACION!$D$1045/IF(AND(LIQUIDACION!$D$1044&gt;LIQUIDACION!$B$1046,LIQUIDACION!$B$1046&gt;LIQUIDACION!$D$1043),366,365)),0)</f>
        <v>0</v>
      </c>
      <c r="AR546" s="618">
        <f>IF(AR$12=TRUE,(($Q546*LIQUIDACION!$L$1047)*LIQUIDACION!$D$1045/IF(AND(LIQUIDACION!$D$1044&gt;LIQUIDACION!$B$1046,LIQUIDACION!$B$1046&gt;LIQUIDACION!$D$1043),366,365)),0)</f>
        <v>0</v>
      </c>
      <c r="AS546" s="618">
        <f>IF(AS$12=TRUE,(($R546*LIQUIDACION!$L$1047)*LIQUIDACION!$D$1045/IF(AND(LIQUIDACION!$D$1044&gt;LIQUIDACION!$B$1046,LIQUIDACION!$B$1046&gt;LIQUIDACION!$D$1043),366,365)),0)</f>
        <v>0</v>
      </c>
      <c r="AT546" s="618">
        <f>IF(AT$12=TRUE,(($S546*LIQUIDACION!$L$1047)*LIQUIDACION!$D$1045/IF(AND(LIQUIDACION!$D$1044&gt;LIQUIDACION!$B$1046,LIQUIDACION!$B$1046&gt;LIQUIDACION!$D$1043),366,365)),0)</f>
        <v>0</v>
      </c>
      <c r="AU546" s="618">
        <f>IF(AU$12=TRUE,(($T546*LIQUIDACION!$L$1047)*LIQUIDACION!$D$1045/IF(AND(LIQUIDACION!$D$1044&gt;LIQUIDACION!$B$1046,LIQUIDACION!$B$1046&gt;LIQUIDACION!$D$1043),366,365)),0)</f>
        <v>0</v>
      </c>
      <c r="AV546" s="618">
        <f>IF(AV$12=TRUE,(($U546*LIQUIDACION!$L$1047)*LIQUIDACION!$D$1045/IF(AND(LIQUIDACION!$D$1044&gt;LIQUIDACION!$B$1046,LIQUIDACION!$B$1046&gt;LIQUIDACION!$D$1043),366,365)),0)</f>
        <v>0</v>
      </c>
      <c r="AW546" s="618">
        <f>IF(AW$12=TRUE,(($V546*LIQUIDACION!$L$1047)*LIQUIDACION!$D$1045/IF(AND(LIQUIDACION!$D$1044&gt;LIQUIDACION!$B$1046,LIQUIDACION!$B$1046&gt;LIQUIDACION!$D$1043),366,365)),0)</f>
        <v>0</v>
      </c>
      <c r="AX546" s="618">
        <f>IF(AX$12=TRUE,(($W546*LIQUIDACION!$L$1047)*LIQUIDACION!$D$1045/IF(AND(LIQUIDACION!$D$1044&gt;LIQUIDACION!$B$1046,LIQUIDACION!$B$1046&gt;LIQUIDACION!$D$1043),366,365)),0)</f>
        <v>0</v>
      </c>
    </row>
    <row r="547" spans="2:50" x14ac:dyDescent="0.25">
      <c r="B547" s="121">
        <v>535</v>
      </c>
      <c r="C547" s="125"/>
      <c r="D547" s="170"/>
      <c r="E547" s="170"/>
      <c r="F547" s="170"/>
      <c r="G547" s="170">
        <f t="shared" si="37"/>
        <v>0</v>
      </c>
      <c r="H547" s="170">
        <f t="shared" si="38"/>
        <v>0</v>
      </c>
      <c r="I547" s="170"/>
      <c r="J547" s="170"/>
      <c r="K547" s="170"/>
      <c r="L547" s="170"/>
      <c r="M547" s="170"/>
      <c r="N547" s="170"/>
      <c r="O547" s="170"/>
      <c r="P547" s="170"/>
      <c r="Q547" s="170"/>
      <c r="R547" s="170"/>
      <c r="S547" s="170"/>
      <c r="T547" s="170"/>
      <c r="U547" s="170"/>
      <c r="V547" s="170"/>
      <c r="W547" s="170"/>
      <c r="X547" s="170"/>
      <c r="Y547" s="170"/>
      <c r="Z547" s="170"/>
      <c r="AA547" s="170"/>
      <c r="AB547" s="415">
        <f t="shared" si="39"/>
        <v>0</v>
      </c>
      <c r="AC547" s="415">
        <f t="shared" si="40"/>
        <v>0</v>
      </c>
      <c r="AE547" s="618">
        <f>IF(AE$12=TRUE,(($D547*LIQUIDACION!$L$1046)*LIQUIDACION!$D$1045/IF(AND(LIQUIDACION!$D$1044&gt;LIQUIDACION!$B$1046,LIQUIDACION!$B$1046&gt;LIQUIDACION!$D$1043),366,365)),0)</f>
        <v>0</v>
      </c>
      <c r="AF547" s="618">
        <f>IF(AF$12=TRUE,(($E547*LIQUIDACION!$L$1046)*LIQUIDACION!$D$1045/IF(AND(LIQUIDACION!$D$1044&gt;LIQUIDACION!$B$1046,LIQUIDACION!$B$1046&gt;LIQUIDACION!$D$1043),366,365)),0)</f>
        <v>0</v>
      </c>
      <c r="AG547" s="618">
        <f>IF(AG$12=TRUE,(($F547*LIQUIDACION!$L$1046)*LIQUIDACION!$D$1045/IF(AND(LIQUIDACION!$D$1044&gt;LIQUIDACION!$B$1046,LIQUIDACION!$B$1046&gt;LIQUIDACION!$D$1043),366,365)),0)</f>
        <v>0</v>
      </c>
      <c r="AH547" s="618">
        <f>IF(AH$12=TRUE,(($G547*LIQUIDACION!$L$1046)*LIQUIDACION!$D$1045/IF(AND(LIQUIDACION!$D$1044&gt;LIQUIDACION!$B$1046,LIQUIDACION!$B$1046&gt;LIQUIDACION!$D$1043),366,365)),0)</f>
        <v>0</v>
      </c>
      <c r="AI547" s="618">
        <f>IF(AI$12=TRUE,(($H547*LIQUIDACION!$L$1047)*LIQUIDACION!$D$1045/IF(AND(LIQUIDACION!$D$1044&gt;LIQUIDACION!$B$1046,LIQUIDACION!$B$1046&gt;LIQUIDACION!$D$1043),366,365)),0)</f>
        <v>0</v>
      </c>
      <c r="AJ547" s="618">
        <f>IF(AJ$12=TRUE,(($I547*LIQUIDACION!$L$1047)*LIQUIDACION!$D$1045/IF(AND(LIQUIDACION!$D$1044&gt;LIQUIDACION!$B$1046,LIQUIDACION!$B$1046&gt;LIQUIDACION!$D$1043),366,365)),0)</f>
        <v>0</v>
      </c>
      <c r="AK547" s="618">
        <f>IF(AK$12=TRUE,(($J547*LIQUIDACION!$L$1047)*LIQUIDACION!$D$1045/IF(AND(LIQUIDACION!$D$1044&gt;LIQUIDACION!$B$1046,LIQUIDACION!$B$1046&gt;LIQUIDACION!$D$1043),366,365)),0)</f>
        <v>0</v>
      </c>
      <c r="AL547" s="618">
        <f>IF(AL$12=TRUE,(($K547*LIQUIDACION!$L$1047)*LIQUIDACION!$D$1045/IF(AND(LIQUIDACION!$D$1044&gt;LIQUIDACION!$B$1046,LIQUIDACION!$B$1046&gt;LIQUIDACION!$D$1043),366,365)),0)</f>
        <v>0</v>
      </c>
      <c r="AM547" s="618">
        <f>IF(AM$12=TRUE,(($L547*LIQUIDACION!$L$1047)*LIQUIDACION!$D$1045/IF(AND(LIQUIDACION!$D$1044&gt;LIQUIDACION!$B$1046,LIQUIDACION!$B$1046&gt;LIQUIDACION!$D$1043),366,365)),0)</f>
        <v>0</v>
      </c>
      <c r="AN547" s="618">
        <f>IF(AN$12=TRUE,(($M547*LIQUIDACION!$L$1047)*LIQUIDACION!$D$1045/IF(AND(LIQUIDACION!$D$1044&gt;LIQUIDACION!$B$1046,LIQUIDACION!$B$1046&gt;LIQUIDACION!$D$1043),366,365)),0)</f>
        <v>0</v>
      </c>
      <c r="AO547" s="618">
        <f>IF(AO$12=TRUE,(($N547*LIQUIDACION!$L$1047)*LIQUIDACION!$D$1045/IF(AND(LIQUIDACION!$D$1044&gt;LIQUIDACION!$B$1046,LIQUIDACION!$B$1046&gt;LIQUIDACION!$D$1043),366,365)),0)</f>
        <v>0</v>
      </c>
      <c r="AP547" s="618">
        <f>IF(AP$12=TRUE,(($O547*LIQUIDACION!$L$1047)*LIQUIDACION!$D$1045/IF(AND(LIQUIDACION!$D$1044&gt;LIQUIDACION!$B$1046,LIQUIDACION!$B$1046&gt;LIQUIDACION!$D$1043),366,365)),0)</f>
        <v>0</v>
      </c>
      <c r="AQ547" s="618">
        <f>IF(AQ$12=TRUE,(($P547*LIQUIDACION!$L$1047)*LIQUIDACION!$D$1045/IF(AND(LIQUIDACION!$D$1044&gt;LIQUIDACION!$B$1046,LIQUIDACION!$B$1046&gt;LIQUIDACION!$D$1043),366,365)),0)</f>
        <v>0</v>
      </c>
      <c r="AR547" s="618">
        <f>IF(AR$12=TRUE,(($Q547*LIQUIDACION!$L$1047)*LIQUIDACION!$D$1045/IF(AND(LIQUIDACION!$D$1044&gt;LIQUIDACION!$B$1046,LIQUIDACION!$B$1046&gt;LIQUIDACION!$D$1043),366,365)),0)</f>
        <v>0</v>
      </c>
      <c r="AS547" s="618">
        <f>IF(AS$12=TRUE,(($R547*LIQUIDACION!$L$1047)*LIQUIDACION!$D$1045/IF(AND(LIQUIDACION!$D$1044&gt;LIQUIDACION!$B$1046,LIQUIDACION!$B$1046&gt;LIQUIDACION!$D$1043),366,365)),0)</f>
        <v>0</v>
      </c>
      <c r="AT547" s="618">
        <f>IF(AT$12=TRUE,(($S547*LIQUIDACION!$L$1047)*LIQUIDACION!$D$1045/IF(AND(LIQUIDACION!$D$1044&gt;LIQUIDACION!$B$1046,LIQUIDACION!$B$1046&gt;LIQUIDACION!$D$1043),366,365)),0)</f>
        <v>0</v>
      </c>
      <c r="AU547" s="618">
        <f>IF(AU$12=TRUE,(($T547*LIQUIDACION!$L$1047)*LIQUIDACION!$D$1045/IF(AND(LIQUIDACION!$D$1044&gt;LIQUIDACION!$B$1046,LIQUIDACION!$B$1046&gt;LIQUIDACION!$D$1043),366,365)),0)</f>
        <v>0</v>
      </c>
      <c r="AV547" s="618">
        <f>IF(AV$12=TRUE,(($U547*LIQUIDACION!$L$1047)*LIQUIDACION!$D$1045/IF(AND(LIQUIDACION!$D$1044&gt;LIQUIDACION!$B$1046,LIQUIDACION!$B$1046&gt;LIQUIDACION!$D$1043),366,365)),0)</f>
        <v>0</v>
      </c>
      <c r="AW547" s="618">
        <f>IF(AW$12=TRUE,(($V547*LIQUIDACION!$L$1047)*LIQUIDACION!$D$1045/IF(AND(LIQUIDACION!$D$1044&gt;LIQUIDACION!$B$1046,LIQUIDACION!$B$1046&gt;LIQUIDACION!$D$1043),366,365)),0)</f>
        <v>0</v>
      </c>
      <c r="AX547" s="618">
        <f>IF(AX$12=TRUE,(($W547*LIQUIDACION!$L$1047)*LIQUIDACION!$D$1045/IF(AND(LIQUIDACION!$D$1044&gt;LIQUIDACION!$B$1046,LIQUIDACION!$B$1046&gt;LIQUIDACION!$D$1043),366,365)),0)</f>
        <v>0</v>
      </c>
    </row>
    <row r="548" spans="2:50" x14ac:dyDescent="0.25">
      <c r="B548" s="123">
        <v>536</v>
      </c>
      <c r="C548" s="125"/>
      <c r="D548" s="170"/>
      <c r="E548" s="170"/>
      <c r="F548" s="170"/>
      <c r="G548" s="170">
        <f t="shared" si="37"/>
        <v>0</v>
      </c>
      <c r="H548" s="170">
        <f t="shared" si="38"/>
        <v>0</v>
      </c>
      <c r="I548" s="170"/>
      <c r="J548" s="170"/>
      <c r="K548" s="170"/>
      <c r="L548" s="170"/>
      <c r="M548" s="170"/>
      <c r="N548" s="170"/>
      <c r="O548" s="170"/>
      <c r="P548" s="170"/>
      <c r="Q548" s="170"/>
      <c r="R548" s="170"/>
      <c r="S548" s="170"/>
      <c r="T548" s="170"/>
      <c r="U548" s="170"/>
      <c r="V548" s="170"/>
      <c r="W548" s="170"/>
      <c r="X548" s="170"/>
      <c r="Y548" s="170"/>
      <c r="Z548" s="170"/>
      <c r="AA548" s="170"/>
      <c r="AB548" s="415">
        <f t="shared" si="39"/>
        <v>0</v>
      </c>
      <c r="AC548" s="415">
        <f t="shared" si="40"/>
        <v>0</v>
      </c>
      <c r="AE548" s="618">
        <f>IF(AE$12=TRUE,(($D548*LIQUIDACION!$L$1046)*LIQUIDACION!$D$1045/IF(AND(LIQUIDACION!$D$1044&gt;LIQUIDACION!$B$1046,LIQUIDACION!$B$1046&gt;LIQUIDACION!$D$1043),366,365)),0)</f>
        <v>0</v>
      </c>
      <c r="AF548" s="618">
        <f>IF(AF$12=TRUE,(($E548*LIQUIDACION!$L$1046)*LIQUIDACION!$D$1045/IF(AND(LIQUIDACION!$D$1044&gt;LIQUIDACION!$B$1046,LIQUIDACION!$B$1046&gt;LIQUIDACION!$D$1043),366,365)),0)</f>
        <v>0</v>
      </c>
      <c r="AG548" s="618">
        <f>IF(AG$12=TRUE,(($F548*LIQUIDACION!$L$1046)*LIQUIDACION!$D$1045/IF(AND(LIQUIDACION!$D$1044&gt;LIQUIDACION!$B$1046,LIQUIDACION!$B$1046&gt;LIQUIDACION!$D$1043),366,365)),0)</f>
        <v>0</v>
      </c>
      <c r="AH548" s="618">
        <f>IF(AH$12=TRUE,(($G548*LIQUIDACION!$L$1046)*LIQUIDACION!$D$1045/IF(AND(LIQUIDACION!$D$1044&gt;LIQUIDACION!$B$1046,LIQUIDACION!$B$1046&gt;LIQUIDACION!$D$1043),366,365)),0)</f>
        <v>0</v>
      </c>
      <c r="AI548" s="618">
        <f>IF(AI$12=TRUE,(($H548*LIQUIDACION!$L$1047)*LIQUIDACION!$D$1045/IF(AND(LIQUIDACION!$D$1044&gt;LIQUIDACION!$B$1046,LIQUIDACION!$B$1046&gt;LIQUIDACION!$D$1043),366,365)),0)</f>
        <v>0</v>
      </c>
      <c r="AJ548" s="618">
        <f>IF(AJ$12=TRUE,(($I548*LIQUIDACION!$L$1047)*LIQUIDACION!$D$1045/IF(AND(LIQUIDACION!$D$1044&gt;LIQUIDACION!$B$1046,LIQUIDACION!$B$1046&gt;LIQUIDACION!$D$1043),366,365)),0)</f>
        <v>0</v>
      </c>
      <c r="AK548" s="618">
        <f>IF(AK$12=TRUE,(($J548*LIQUIDACION!$L$1047)*LIQUIDACION!$D$1045/IF(AND(LIQUIDACION!$D$1044&gt;LIQUIDACION!$B$1046,LIQUIDACION!$B$1046&gt;LIQUIDACION!$D$1043),366,365)),0)</f>
        <v>0</v>
      </c>
      <c r="AL548" s="618">
        <f>IF(AL$12=TRUE,(($K548*LIQUIDACION!$L$1047)*LIQUIDACION!$D$1045/IF(AND(LIQUIDACION!$D$1044&gt;LIQUIDACION!$B$1046,LIQUIDACION!$B$1046&gt;LIQUIDACION!$D$1043),366,365)),0)</f>
        <v>0</v>
      </c>
      <c r="AM548" s="618">
        <f>IF(AM$12=TRUE,(($L548*LIQUIDACION!$L$1047)*LIQUIDACION!$D$1045/IF(AND(LIQUIDACION!$D$1044&gt;LIQUIDACION!$B$1046,LIQUIDACION!$B$1046&gt;LIQUIDACION!$D$1043),366,365)),0)</f>
        <v>0</v>
      </c>
      <c r="AN548" s="618">
        <f>IF(AN$12=TRUE,(($M548*LIQUIDACION!$L$1047)*LIQUIDACION!$D$1045/IF(AND(LIQUIDACION!$D$1044&gt;LIQUIDACION!$B$1046,LIQUIDACION!$B$1046&gt;LIQUIDACION!$D$1043),366,365)),0)</f>
        <v>0</v>
      </c>
      <c r="AO548" s="618">
        <f>IF(AO$12=TRUE,(($N548*LIQUIDACION!$L$1047)*LIQUIDACION!$D$1045/IF(AND(LIQUIDACION!$D$1044&gt;LIQUIDACION!$B$1046,LIQUIDACION!$B$1046&gt;LIQUIDACION!$D$1043),366,365)),0)</f>
        <v>0</v>
      </c>
      <c r="AP548" s="618">
        <f>IF(AP$12=TRUE,(($O548*LIQUIDACION!$L$1047)*LIQUIDACION!$D$1045/IF(AND(LIQUIDACION!$D$1044&gt;LIQUIDACION!$B$1046,LIQUIDACION!$B$1046&gt;LIQUIDACION!$D$1043),366,365)),0)</f>
        <v>0</v>
      </c>
      <c r="AQ548" s="618">
        <f>IF(AQ$12=TRUE,(($P548*LIQUIDACION!$L$1047)*LIQUIDACION!$D$1045/IF(AND(LIQUIDACION!$D$1044&gt;LIQUIDACION!$B$1046,LIQUIDACION!$B$1046&gt;LIQUIDACION!$D$1043),366,365)),0)</f>
        <v>0</v>
      </c>
      <c r="AR548" s="618">
        <f>IF(AR$12=TRUE,(($Q548*LIQUIDACION!$L$1047)*LIQUIDACION!$D$1045/IF(AND(LIQUIDACION!$D$1044&gt;LIQUIDACION!$B$1046,LIQUIDACION!$B$1046&gt;LIQUIDACION!$D$1043),366,365)),0)</f>
        <v>0</v>
      </c>
      <c r="AS548" s="618">
        <f>IF(AS$12=TRUE,(($R548*LIQUIDACION!$L$1047)*LIQUIDACION!$D$1045/IF(AND(LIQUIDACION!$D$1044&gt;LIQUIDACION!$B$1046,LIQUIDACION!$B$1046&gt;LIQUIDACION!$D$1043),366,365)),0)</f>
        <v>0</v>
      </c>
      <c r="AT548" s="618">
        <f>IF(AT$12=TRUE,(($S548*LIQUIDACION!$L$1047)*LIQUIDACION!$D$1045/IF(AND(LIQUIDACION!$D$1044&gt;LIQUIDACION!$B$1046,LIQUIDACION!$B$1046&gt;LIQUIDACION!$D$1043),366,365)),0)</f>
        <v>0</v>
      </c>
      <c r="AU548" s="618">
        <f>IF(AU$12=TRUE,(($T548*LIQUIDACION!$L$1047)*LIQUIDACION!$D$1045/IF(AND(LIQUIDACION!$D$1044&gt;LIQUIDACION!$B$1046,LIQUIDACION!$B$1046&gt;LIQUIDACION!$D$1043),366,365)),0)</f>
        <v>0</v>
      </c>
      <c r="AV548" s="618">
        <f>IF(AV$12=TRUE,(($U548*LIQUIDACION!$L$1047)*LIQUIDACION!$D$1045/IF(AND(LIQUIDACION!$D$1044&gt;LIQUIDACION!$B$1046,LIQUIDACION!$B$1046&gt;LIQUIDACION!$D$1043),366,365)),0)</f>
        <v>0</v>
      </c>
      <c r="AW548" s="618">
        <f>IF(AW$12=TRUE,(($V548*LIQUIDACION!$L$1047)*LIQUIDACION!$D$1045/IF(AND(LIQUIDACION!$D$1044&gt;LIQUIDACION!$B$1046,LIQUIDACION!$B$1046&gt;LIQUIDACION!$D$1043),366,365)),0)</f>
        <v>0</v>
      </c>
      <c r="AX548" s="618">
        <f>IF(AX$12=TRUE,(($W548*LIQUIDACION!$L$1047)*LIQUIDACION!$D$1045/IF(AND(LIQUIDACION!$D$1044&gt;LIQUIDACION!$B$1046,LIQUIDACION!$B$1046&gt;LIQUIDACION!$D$1043),366,365)),0)</f>
        <v>0</v>
      </c>
    </row>
    <row r="549" spans="2:50" x14ac:dyDescent="0.25">
      <c r="B549" s="121">
        <v>537</v>
      </c>
      <c r="C549" s="125"/>
      <c r="D549" s="170"/>
      <c r="E549" s="170"/>
      <c r="F549" s="170"/>
      <c r="G549" s="170">
        <f t="shared" si="37"/>
        <v>0</v>
      </c>
      <c r="H549" s="170">
        <f t="shared" si="38"/>
        <v>0</v>
      </c>
      <c r="I549" s="170"/>
      <c r="J549" s="170"/>
      <c r="K549" s="170"/>
      <c r="L549" s="170"/>
      <c r="M549" s="170"/>
      <c r="N549" s="170"/>
      <c r="O549" s="170"/>
      <c r="P549" s="170"/>
      <c r="Q549" s="170"/>
      <c r="R549" s="170"/>
      <c r="S549" s="170"/>
      <c r="T549" s="170"/>
      <c r="U549" s="170"/>
      <c r="V549" s="170"/>
      <c r="W549" s="170"/>
      <c r="X549" s="170"/>
      <c r="Y549" s="170"/>
      <c r="Z549" s="170"/>
      <c r="AA549" s="170"/>
      <c r="AB549" s="415">
        <f t="shared" si="39"/>
        <v>0</v>
      </c>
      <c r="AC549" s="415">
        <f t="shared" si="40"/>
        <v>0</v>
      </c>
      <c r="AE549" s="618">
        <f>IF(AE$12=TRUE,(($D549*LIQUIDACION!$L$1046)*LIQUIDACION!$D$1045/IF(AND(LIQUIDACION!$D$1044&gt;LIQUIDACION!$B$1046,LIQUIDACION!$B$1046&gt;LIQUIDACION!$D$1043),366,365)),0)</f>
        <v>0</v>
      </c>
      <c r="AF549" s="618">
        <f>IF(AF$12=TRUE,(($E549*LIQUIDACION!$L$1046)*LIQUIDACION!$D$1045/IF(AND(LIQUIDACION!$D$1044&gt;LIQUIDACION!$B$1046,LIQUIDACION!$B$1046&gt;LIQUIDACION!$D$1043),366,365)),0)</f>
        <v>0</v>
      </c>
      <c r="AG549" s="618">
        <f>IF(AG$12=TRUE,(($F549*LIQUIDACION!$L$1046)*LIQUIDACION!$D$1045/IF(AND(LIQUIDACION!$D$1044&gt;LIQUIDACION!$B$1046,LIQUIDACION!$B$1046&gt;LIQUIDACION!$D$1043),366,365)),0)</f>
        <v>0</v>
      </c>
      <c r="AH549" s="618">
        <f>IF(AH$12=TRUE,(($G549*LIQUIDACION!$L$1046)*LIQUIDACION!$D$1045/IF(AND(LIQUIDACION!$D$1044&gt;LIQUIDACION!$B$1046,LIQUIDACION!$B$1046&gt;LIQUIDACION!$D$1043),366,365)),0)</f>
        <v>0</v>
      </c>
      <c r="AI549" s="618">
        <f>IF(AI$12=TRUE,(($H549*LIQUIDACION!$L$1047)*LIQUIDACION!$D$1045/IF(AND(LIQUIDACION!$D$1044&gt;LIQUIDACION!$B$1046,LIQUIDACION!$B$1046&gt;LIQUIDACION!$D$1043),366,365)),0)</f>
        <v>0</v>
      </c>
      <c r="AJ549" s="618">
        <f>IF(AJ$12=TRUE,(($I549*LIQUIDACION!$L$1047)*LIQUIDACION!$D$1045/IF(AND(LIQUIDACION!$D$1044&gt;LIQUIDACION!$B$1046,LIQUIDACION!$B$1046&gt;LIQUIDACION!$D$1043),366,365)),0)</f>
        <v>0</v>
      </c>
      <c r="AK549" s="618">
        <f>IF(AK$12=TRUE,(($J549*LIQUIDACION!$L$1047)*LIQUIDACION!$D$1045/IF(AND(LIQUIDACION!$D$1044&gt;LIQUIDACION!$B$1046,LIQUIDACION!$B$1046&gt;LIQUIDACION!$D$1043),366,365)),0)</f>
        <v>0</v>
      </c>
      <c r="AL549" s="618">
        <f>IF(AL$12=TRUE,(($K549*LIQUIDACION!$L$1047)*LIQUIDACION!$D$1045/IF(AND(LIQUIDACION!$D$1044&gt;LIQUIDACION!$B$1046,LIQUIDACION!$B$1046&gt;LIQUIDACION!$D$1043),366,365)),0)</f>
        <v>0</v>
      </c>
      <c r="AM549" s="618">
        <f>IF(AM$12=TRUE,(($L549*LIQUIDACION!$L$1047)*LIQUIDACION!$D$1045/IF(AND(LIQUIDACION!$D$1044&gt;LIQUIDACION!$B$1046,LIQUIDACION!$B$1046&gt;LIQUIDACION!$D$1043),366,365)),0)</f>
        <v>0</v>
      </c>
      <c r="AN549" s="618">
        <f>IF(AN$12=TRUE,(($M549*LIQUIDACION!$L$1047)*LIQUIDACION!$D$1045/IF(AND(LIQUIDACION!$D$1044&gt;LIQUIDACION!$B$1046,LIQUIDACION!$B$1046&gt;LIQUIDACION!$D$1043),366,365)),0)</f>
        <v>0</v>
      </c>
      <c r="AO549" s="618">
        <f>IF(AO$12=TRUE,(($N549*LIQUIDACION!$L$1047)*LIQUIDACION!$D$1045/IF(AND(LIQUIDACION!$D$1044&gt;LIQUIDACION!$B$1046,LIQUIDACION!$B$1046&gt;LIQUIDACION!$D$1043),366,365)),0)</f>
        <v>0</v>
      </c>
      <c r="AP549" s="618">
        <f>IF(AP$12=TRUE,(($O549*LIQUIDACION!$L$1047)*LIQUIDACION!$D$1045/IF(AND(LIQUIDACION!$D$1044&gt;LIQUIDACION!$B$1046,LIQUIDACION!$B$1046&gt;LIQUIDACION!$D$1043),366,365)),0)</f>
        <v>0</v>
      </c>
      <c r="AQ549" s="618">
        <f>IF(AQ$12=TRUE,(($P549*LIQUIDACION!$L$1047)*LIQUIDACION!$D$1045/IF(AND(LIQUIDACION!$D$1044&gt;LIQUIDACION!$B$1046,LIQUIDACION!$B$1046&gt;LIQUIDACION!$D$1043),366,365)),0)</f>
        <v>0</v>
      </c>
      <c r="AR549" s="618">
        <f>IF(AR$12=TRUE,(($Q549*LIQUIDACION!$L$1047)*LIQUIDACION!$D$1045/IF(AND(LIQUIDACION!$D$1044&gt;LIQUIDACION!$B$1046,LIQUIDACION!$B$1046&gt;LIQUIDACION!$D$1043),366,365)),0)</f>
        <v>0</v>
      </c>
      <c r="AS549" s="618">
        <f>IF(AS$12=TRUE,(($R549*LIQUIDACION!$L$1047)*LIQUIDACION!$D$1045/IF(AND(LIQUIDACION!$D$1044&gt;LIQUIDACION!$B$1046,LIQUIDACION!$B$1046&gt;LIQUIDACION!$D$1043),366,365)),0)</f>
        <v>0</v>
      </c>
      <c r="AT549" s="618">
        <f>IF(AT$12=TRUE,(($S549*LIQUIDACION!$L$1047)*LIQUIDACION!$D$1045/IF(AND(LIQUIDACION!$D$1044&gt;LIQUIDACION!$B$1046,LIQUIDACION!$B$1046&gt;LIQUIDACION!$D$1043),366,365)),0)</f>
        <v>0</v>
      </c>
      <c r="AU549" s="618">
        <f>IF(AU$12=TRUE,(($T549*LIQUIDACION!$L$1047)*LIQUIDACION!$D$1045/IF(AND(LIQUIDACION!$D$1044&gt;LIQUIDACION!$B$1046,LIQUIDACION!$B$1046&gt;LIQUIDACION!$D$1043),366,365)),0)</f>
        <v>0</v>
      </c>
      <c r="AV549" s="618">
        <f>IF(AV$12=TRUE,(($U549*LIQUIDACION!$L$1047)*LIQUIDACION!$D$1045/IF(AND(LIQUIDACION!$D$1044&gt;LIQUIDACION!$B$1046,LIQUIDACION!$B$1046&gt;LIQUIDACION!$D$1043),366,365)),0)</f>
        <v>0</v>
      </c>
      <c r="AW549" s="618">
        <f>IF(AW$12=TRUE,(($V549*LIQUIDACION!$L$1047)*LIQUIDACION!$D$1045/IF(AND(LIQUIDACION!$D$1044&gt;LIQUIDACION!$B$1046,LIQUIDACION!$B$1046&gt;LIQUIDACION!$D$1043),366,365)),0)</f>
        <v>0</v>
      </c>
      <c r="AX549" s="618">
        <f>IF(AX$12=TRUE,(($W549*LIQUIDACION!$L$1047)*LIQUIDACION!$D$1045/IF(AND(LIQUIDACION!$D$1044&gt;LIQUIDACION!$B$1046,LIQUIDACION!$B$1046&gt;LIQUIDACION!$D$1043),366,365)),0)</f>
        <v>0</v>
      </c>
    </row>
    <row r="550" spans="2:50" x14ac:dyDescent="0.25">
      <c r="B550" s="123">
        <v>538</v>
      </c>
      <c r="C550" s="125"/>
      <c r="D550" s="170"/>
      <c r="E550" s="170"/>
      <c r="F550" s="170"/>
      <c r="G550" s="170">
        <f t="shared" si="37"/>
        <v>0</v>
      </c>
      <c r="H550" s="170">
        <f t="shared" si="38"/>
        <v>0</v>
      </c>
      <c r="I550" s="170"/>
      <c r="J550" s="170"/>
      <c r="K550" s="170"/>
      <c r="L550" s="170"/>
      <c r="M550" s="170"/>
      <c r="N550" s="170"/>
      <c r="O550" s="170"/>
      <c r="P550" s="170"/>
      <c r="Q550" s="170"/>
      <c r="R550" s="170"/>
      <c r="S550" s="170"/>
      <c r="T550" s="170"/>
      <c r="U550" s="170"/>
      <c r="V550" s="170"/>
      <c r="W550" s="170"/>
      <c r="X550" s="170"/>
      <c r="Y550" s="170"/>
      <c r="Z550" s="170"/>
      <c r="AA550" s="170"/>
      <c r="AB550" s="415">
        <f t="shared" si="39"/>
        <v>0</v>
      </c>
      <c r="AC550" s="415">
        <f t="shared" si="40"/>
        <v>0</v>
      </c>
      <c r="AE550" s="618">
        <f>IF(AE$12=TRUE,(($D550*LIQUIDACION!$L$1046)*LIQUIDACION!$D$1045/IF(AND(LIQUIDACION!$D$1044&gt;LIQUIDACION!$B$1046,LIQUIDACION!$B$1046&gt;LIQUIDACION!$D$1043),366,365)),0)</f>
        <v>0</v>
      </c>
      <c r="AF550" s="618">
        <f>IF(AF$12=TRUE,(($E550*LIQUIDACION!$L$1046)*LIQUIDACION!$D$1045/IF(AND(LIQUIDACION!$D$1044&gt;LIQUIDACION!$B$1046,LIQUIDACION!$B$1046&gt;LIQUIDACION!$D$1043),366,365)),0)</f>
        <v>0</v>
      </c>
      <c r="AG550" s="618">
        <f>IF(AG$12=TRUE,(($F550*LIQUIDACION!$L$1046)*LIQUIDACION!$D$1045/IF(AND(LIQUIDACION!$D$1044&gt;LIQUIDACION!$B$1046,LIQUIDACION!$B$1046&gt;LIQUIDACION!$D$1043),366,365)),0)</f>
        <v>0</v>
      </c>
      <c r="AH550" s="618">
        <f>IF(AH$12=TRUE,(($G550*LIQUIDACION!$L$1046)*LIQUIDACION!$D$1045/IF(AND(LIQUIDACION!$D$1044&gt;LIQUIDACION!$B$1046,LIQUIDACION!$B$1046&gt;LIQUIDACION!$D$1043),366,365)),0)</f>
        <v>0</v>
      </c>
      <c r="AI550" s="618">
        <f>IF(AI$12=TRUE,(($H550*LIQUIDACION!$L$1047)*LIQUIDACION!$D$1045/IF(AND(LIQUIDACION!$D$1044&gt;LIQUIDACION!$B$1046,LIQUIDACION!$B$1046&gt;LIQUIDACION!$D$1043),366,365)),0)</f>
        <v>0</v>
      </c>
      <c r="AJ550" s="618">
        <f>IF(AJ$12=TRUE,(($I550*LIQUIDACION!$L$1047)*LIQUIDACION!$D$1045/IF(AND(LIQUIDACION!$D$1044&gt;LIQUIDACION!$B$1046,LIQUIDACION!$B$1046&gt;LIQUIDACION!$D$1043),366,365)),0)</f>
        <v>0</v>
      </c>
      <c r="AK550" s="618">
        <f>IF(AK$12=TRUE,(($J550*LIQUIDACION!$L$1047)*LIQUIDACION!$D$1045/IF(AND(LIQUIDACION!$D$1044&gt;LIQUIDACION!$B$1046,LIQUIDACION!$B$1046&gt;LIQUIDACION!$D$1043),366,365)),0)</f>
        <v>0</v>
      </c>
      <c r="AL550" s="618">
        <f>IF(AL$12=TRUE,(($K550*LIQUIDACION!$L$1047)*LIQUIDACION!$D$1045/IF(AND(LIQUIDACION!$D$1044&gt;LIQUIDACION!$B$1046,LIQUIDACION!$B$1046&gt;LIQUIDACION!$D$1043),366,365)),0)</f>
        <v>0</v>
      </c>
      <c r="AM550" s="618">
        <f>IF(AM$12=TRUE,(($L550*LIQUIDACION!$L$1047)*LIQUIDACION!$D$1045/IF(AND(LIQUIDACION!$D$1044&gt;LIQUIDACION!$B$1046,LIQUIDACION!$B$1046&gt;LIQUIDACION!$D$1043),366,365)),0)</f>
        <v>0</v>
      </c>
      <c r="AN550" s="618">
        <f>IF(AN$12=TRUE,(($M550*LIQUIDACION!$L$1047)*LIQUIDACION!$D$1045/IF(AND(LIQUIDACION!$D$1044&gt;LIQUIDACION!$B$1046,LIQUIDACION!$B$1046&gt;LIQUIDACION!$D$1043),366,365)),0)</f>
        <v>0</v>
      </c>
      <c r="AO550" s="618">
        <f>IF(AO$12=TRUE,(($N550*LIQUIDACION!$L$1047)*LIQUIDACION!$D$1045/IF(AND(LIQUIDACION!$D$1044&gt;LIQUIDACION!$B$1046,LIQUIDACION!$B$1046&gt;LIQUIDACION!$D$1043),366,365)),0)</f>
        <v>0</v>
      </c>
      <c r="AP550" s="618">
        <f>IF(AP$12=TRUE,(($O550*LIQUIDACION!$L$1047)*LIQUIDACION!$D$1045/IF(AND(LIQUIDACION!$D$1044&gt;LIQUIDACION!$B$1046,LIQUIDACION!$B$1046&gt;LIQUIDACION!$D$1043),366,365)),0)</f>
        <v>0</v>
      </c>
      <c r="AQ550" s="618">
        <f>IF(AQ$12=TRUE,(($P550*LIQUIDACION!$L$1047)*LIQUIDACION!$D$1045/IF(AND(LIQUIDACION!$D$1044&gt;LIQUIDACION!$B$1046,LIQUIDACION!$B$1046&gt;LIQUIDACION!$D$1043),366,365)),0)</f>
        <v>0</v>
      </c>
      <c r="AR550" s="618">
        <f>IF(AR$12=TRUE,(($Q550*LIQUIDACION!$L$1047)*LIQUIDACION!$D$1045/IF(AND(LIQUIDACION!$D$1044&gt;LIQUIDACION!$B$1046,LIQUIDACION!$B$1046&gt;LIQUIDACION!$D$1043),366,365)),0)</f>
        <v>0</v>
      </c>
      <c r="AS550" s="618">
        <f>IF(AS$12=TRUE,(($R550*LIQUIDACION!$L$1047)*LIQUIDACION!$D$1045/IF(AND(LIQUIDACION!$D$1044&gt;LIQUIDACION!$B$1046,LIQUIDACION!$B$1046&gt;LIQUIDACION!$D$1043),366,365)),0)</f>
        <v>0</v>
      </c>
      <c r="AT550" s="618">
        <f>IF(AT$12=TRUE,(($S550*LIQUIDACION!$L$1047)*LIQUIDACION!$D$1045/IF(AND(LIQUIDACION!$D$1044&gt;LIQUIDACION!$B$1046,LIQUIDACION!$B$1046&gt;LIQUIDACION!$D$1043),366,365)),0)</f>
        <v>0</v>
      </c>
      <c r="AU550" s="618">
        <f>IF(AU$12=TRUE,(($T550*LIQUIDACION!$L$1047)*LIQUIDACION!$D$1045/IF(AND(LIQUIDACION!$D$1044&gt;LIQUIDACION!$B$1046,LIQUIDACION!$B$1046&gt;LIQUIDACION!$D$1043),366,365)),0)</f>
        <v>0</v>
      </c>
      <c r="AV550" s="618">
        <f>IF(AV$12=TRUE,(($U550*LIQUIDACION!$L$1047)*LIQUIDACION!$D$1045/IF(AND(LIQUIDACION!$D$1044&gt;LIQUIDACION!$B$1046,LIQUIDACION!$B$1046&gt;LIQUIDACION!$D$1043),366,365)),0)</f>
        <v>0</v>
      </c>
      <c r="AW550" s="618">
        <f>IF(AW$12=TRUE,(($V550*LIQUIDACION!$L$1047)*LIQUIDACION!$D$1045/IF(AND(LIQUIDACION!$D$1044&gt;LIQUIDACION!$B$1046,LIQUIDACION!$B$1046&gt;LIQUIDACION!$D$1043),366,365)),0)</f>
        <v>0</v>
      </c>
      <c r="AX550" s="618">
        <f>IF(AX$12=TRUE,(($W550*LIQUIDACION!$L$1047)*LIQUIDACION!$D$1045/IF(AND(LIQUIDACION!$D$1044&gt;LIQUIDACION!$B$1046,LIQUIDACION!$B$1046&gt;LIQUIDACION!$D$1043),366,365)),0)</f>
        <v>0</v>
      </c>
    </row>
    <row r="551" spans="2:50" x14ac:dyDescent="0.25">
      <c r="B551" s="121">
        <v>539</v>
      </c>
      <c r="C551" s="125"/>
      <c r="D551" s="170"/>
      <c r="E551" s="170"/>
      <c r="F551" s="170"/>
      <c r="G551" s="170">
        <f t="shared" si="37"/>
        <v>0</v>
      </c>
      <c r="H551" s="170">
        <f t="shared" si="38"/>
        <v>0</v>
      </c>
      <c r="I551" s="170"/>
      <c r="J551" s="170"/>
      <c r="K551" s="170"/>
      <c r="L551" s="170"/>
      <c r="M551" s="170"/>
      <c r="N551" s="170"/>
      <c r="O551" s="170"/>
      <c r="P551" s="170"/>
      <c r="Q551" s="170"/>
      <c r="R551" s="170"/>
      <c r="S551" s="170"/>
      <c r="T551" s="170"/>
      <c r="U551" s="170"/>
      <c r="V551" s="170"/>
      <c r="W551" s="170"/>
      <c r="X551" s="170"/>
      <c r="Y551" s="170"/>
      <c r="Z551" s="170"/>
      <c r="AA551" s="170"/>
      <c r="AB551" s="415">
        <f t="shared" si="39"/>
        <v>0</v>
      </c>
      <c r="AC551" s="415">
        <f t="shared" si="40"/>
        <v>0</v>
      </c>
      <c r="AE551" s="618">
        <f>IF(AE$12=TRUE,(($D551*LIQUIDACION!$L$1046)*LIQUIDACION!$D$1045/IF(AND(LIQUIDACION!$D$1044&gt;LIQUIDACION!$B$1046,LIQUIDACION!$B$1046&gt;LIQUIDACION!$D$1043),366,365)),0)</f>
        <v>0</v>
      </c>
      <c r="AF551" s="618">
        <f>IF(AF$12=TRUE,(($E551*LIQUIDACION!$L$1046)*LIQUIDACION!$D$1045/IF(AND(LIQUIDACION!$D$1044&gt;LIQUIDACION!$B$1046,LIQUIDACION!$B$1046&gt;LIQUIDACION!$D$1043),366,365)),0)</f>
        <v>0</v>
      </c>
      <c r="AG551" s="618">
        <f>IF(AG$12=TRUE,(($F551*LIQUIDACION!$L$1046)*LIQUIDACION!$D$1045/IF(AND(LIQUIDACION!$D$1044&gt;LIQUIDACION!$B$1046,LIQUIDACION!$B$1046&gt;LIQUIDACION!$D$1043),366,365)),0)</f>
        <v>0</v>
      </c>
      <c r="AH551" s="618">
        <f>IF(AH$12=TRUE,(($G551*LIQUIDACION!$L$1046)*LIQUIDACION!$D$1045/IF(AND(LIQUIDACION!$D$1044&gt;LIQUIDACION!$B$1046,LIQUIDACION!$B$1046&gt;LIQUIDACION!$D$1043),366,365)),0)</f>
        <v>0</v>
      </c>
      <c r="AI551" s="618">
        <f>IF(AI$12=TRUE,(($H551*LIQUIDACION!$L$1047)*LIQUIDACION!$D$1045/IF(AND(LIQUIDACION!$D$1044&gt;LIQUIDACION!$B$1046,LIQUIDACION!$B$1046&gt;LIQUIDACION!$D$1043),366,365)),0)</f>
        <v>0</v>
      </c>
      <c r="AJ551" s="618">
        <f>IF(AJ$12=TRUE,(($I551*LIQUIDACION!$L$1047)*LIQUIDACION!$D$1045/IF(AND(LIQUIDACION!$D$1044&gt;LIQUIDACION!$B$1046,LIQUIDACION!$B$1046&gt;LIQUIDACION!$D$1043),366,365)),0)</f>
        <v>0</v>
      </c>
      <c r="AK551" s="618">
        <f>IF(AK$12=TRUE,(($J551*LIQUIDACION!$L$1047)*LIQUIDACION!$D$1045/IF(AND(LIQUIDACION!$D$1044&gt;LIQUIDACION!$B$1046,LIQUIDACION!$B$1046&gt;LIQUIDACION!$D$1043),366,365)),0)</f>
        <v>0</v>
      </c>
      <c r="AL551" s="618">
        <f>IF(AL$12=TRUE,(($K551*LIQUIDACION!$L$1047)*LIQUIDACION!$D$1045/IF(AND(LIQUIDACION!$D$1044&gt;LIQUIDACION!$B$1046,LIQUIDACION!$B$1046&gt;LIQUIDACION!$D$1043),366,365)),0)</f>
        <v>0</v>
      </c>
      <c r="AM551" s="618">
        <f>IF(AM$12=TRUE,(($L551*LIQUIDACION!$L$1047)*LIQUIDACION!$D$1045/IF(AND(LIQUIDACION!$D$1044&gt;LIQUIDACION!$B$1046,LIQUIDACION!$B$1046&gt;LIQUIDACION!$D$1043),366,365)),0)</f>
        <v>0</v>
      </c>
      <c r="AN551" s="618">
        <f>IF(AN$12=TRUE,(($M551*LIQUIDACION!$L$1047)*LIQUIDACION!$D$1045/IF(AND(LIQUIDACION!$D$1044&gt;LIQUIDACION!$B$1046,LIQUIDACION!$B$1046&gt;LIQUIDACION!$D$1043),366,365)),0)</f>
        <v>0</v>
      </c>
      <c r="AO551" s="618">
        <f>IF(AO$12=TRUE,(($N551*LIQUIDACION!$L$1047)*LIQUIDACION!$D$1045/IF(AND(LIQUIDACION!$D$1044&gt;LIQUIDACION!$B$1046,LIQUIDACION!$B$1046&gt;LIQUIDACION!$D$1043),366,365)),0)</f>
        <v>0</v>
      </c>
      <c r="AP551" s="618">
        <f>IF(AP$12=TRUE,(($O551*LIQUIDACION!$L$1047)*LIQUIDACION!$D$1045/IF(AND(LIQUIDACION!$D$1044&gt;LIQUIDACION!$B$1046,LIQUIDACION!$B$1046&gt;LIQUIDACION!$D$1043),366,365)),0)</f>
        <v>0</v>
      </c>
      <c r="AQ551" s="618">
        <f>IF(AQ$12=TRUE,(($P551*LIQUIDACION!$L$1047)*LIQUIDACION!$D$1045/IF(AND(LIQUIDACION!$D$1044&gt;LIQUIDACION!$B$1046,LIQUIDACION!$B$1046&gt;LIQUIDACION!$D$1043),366,365)),0)</f>
        <v>0</v>
      </c>
      <c r="AR551" s="618">
        <f>IF(AR$12=TRUE,(($Q551*LIQUIDACION!$L$1047)*LIQUIDACION!$D$1045/IF(AND(LIQUIDACION!$D$1044&gt;LIQUIDACION!$B$1046,LIQUIDACION!$B$1046&gt;LIQUIDACION!$D$1043),366,365)),0)</f>
        <v>0</v>
      </c>
      <c r="AS551" s="618">
        <f>IF(AS$12=TRUE,(($R551*LIQUIDACION!$L$1047)*LIQUIDACION!$D$1045/IF(AND(LIQUIDACION!$D$1044&gt;LIQUIDACION!$B$1046,LIQUIDACION!$B$1046&gt;LIQUIDACION!$D$1043),366,365)),0)</f>
        <v>0</v>
      </c>
      <c r="AT551" s="618">
        <f>IF(AT$12=TRUE,(($S551*LIQUIDACION!$L$1047)*LIQUIDACION!$D$1045/IF(AND(LIQUIDACION!$D$1044&gt;LIQUIDACION!$B$1046,LIQUIDACION!$B$1046&gt;LIQUIDACION!$D$1043),366,365)),0)</f>
        <v>0</v>
      </c>
      <c r="AU551" s="618">
        <f>IF(AU$12=TRUE,(($T551*LIQUIDACION!$L$1047)*LIQUIDACION!$D$1045/IF(AND(LIQUIDACION!$D$1044&gt;LIQUIDACION!$B$1046,LIQUIDACION!$B$1046&gt;LIQUIDACION!$D$1043),366,365)),0)</f>
        <v>0</v>
      </c>
      <c r="AV551" s="618">
        <f>IF(AV$12=TRUE,(($U551*LIQUIDACION!$L$1047)*LIQUIDACION!$D$1045/IF(AND(LIQUIDACION!$D$1044&gt;LIQUIDACION!$B$1046,LIQUIDACION!$B$1046&gt;LIQUIDACION!$D$1043),366,365)),0)</f>
        <v>0</v>
      </c>
      <c r="AW551" s="618">
        <f>IF(AW$12=TRUE,(($V551*LIQUIDACION!$L$1047)*LIQUIDACION!$D$1045/IF(AND(LIQUIDACION!$D$1044&gt;LIQUIDACION!$B$1046,LIQUIDACION!$B$1046&gt;LIQUIDACION!$D$1043),366,365)),0)</f>
        <v>0</v>
      </c>
      <c r="AX551" s="618">
        <f>IF(AX$12=TRUE,(($W551*LIQUIDACION!$L$1047)*LIQUIDACION!$D$1045/IF(AND(LIQUIDACION!$D$1044&gt;LIQUIDACION!$B$1046,LIQUIDACION!$B$1046&gt;LIQUIDACION!$D$1043),366,365)),0)</f>
        <v>0</v>
      </c>
    </row>
    <row r="552" spans="2:50" x14ac:dyDescent="0.25">
      <c r="B552" s="123">
        <v>540</v>
      </c>
      <c r="C552" s="125"/>
      <c r="D552" s="170"/>
      <c r="E552" s="170"/>
      <c r="F552" s="170"/>
      <c r="G552" s="170">
        <f t="shared" si="37"/>
        <v>0</v>
      </c>
      <c r="H552" s="170">
        <f t="shared" si="38"/>
        <v>0</v>
      </c>
      <c r="I552" s="170"/>
      <c r="J552" s="170"/>
      <c r="K552" s="170"/>
      <c r="L552" s="170"/>
      <c r="M552" s="170"/>
      <c r="N552" s="170"/>
      <c r="O552" s="170"/>
      <c r="P552" s="170"/>
      <c r="Q552" s="170"/>
      <c r="R552" s="170"/>
      <c r="S552" s="170"/>
      <c r="T552" s="170"/>
      <c r="U552" s="170"/>
      <c r="V552" s="170"/>
      <c r="W552" s="170"/>
      <c r="X552" s="170"/>
      <c r="Y552" s="170"/>
      <c r="Z552" s="170"/>
      <c r="AA552" s="170"/>
      <c r="AB552" s="415">
        <f t="shared" si="39"/>
        <v>0</v>
      </c>
      <c r="AC552" s="415">
        <f t="shared" si="40"/>
        <v>0</v>
      </c>
      <c r="AE552" s="618">
        <f>IF(AE$12=TRUE,(($D552*LIQUIDACION!$L$1046)*LIQUIDACION!$D$1045/IF(AND(LIQUIDACION!$D$1044&gt;LIQUIDACION!$B$1046,LIQUIDACION!$B$1046&gt;LIQUIDACION!$D$1043),366,365)),0)</f>
        <v>0</v>
      </c>
      <c r="AF552" s="618">
        <f>IF(AF$12=TRUE,(($E552*LIQUIDACION!$L$1046)*LIQUIDACION!$D$1045/IF(AND(LIQUIDACION!$D$1044&gt;LIQUIDACION!$B$1046,LIQUIDACION!$B$1046&gt;LIQUIDACION!$D$1043),366,365)),0)</f>
        <v>0</v>
      </c>
      <c r="AG552" s="618">
        <f>IF(AG$12=TRUE,(($F552*LIQUIDACION!$L$1046)*LIQUIDACION!$D$1045/IF(AND(LIQUIDACION!$D$1044&gt;LIQUIDACION!$B$1046,LIQUIDACION!$B$1046&gt;LIQUIDACION!$D$1043),366,365)),0)</f>
        <v>0</v>
      </c>
      <c r="AH552" s="618">
        <f>IF(AH$12=TRUE,(($G552*LIQUIDACION!$L$1046)*LIQUIDACION!$D$1045/IF(AND(LIQUIDACION!$D$1044&gt;LIQUIDACION!$B$1046,LIQUIDACION!$B$1046&gt;LIQUIDACION!$D$1043),366,365)),0)</f>
        <v>0</v>
      </c>
      <c r="AI552" s="618">
        <f>IF(AI$12=TRUE,(($H552*LIQUIDACION!$L$1047)*LIQUIDACION!$D$1045/IF(AND(LIQUIDACION!$D$1044&gt;LIQUIDACION!$B$1046,LIQUIDACION!$B$1046&gt;LIQUIDACION!$D$1043),366,365)),0)</f>
        <v>0</v>
      </c>
      <c r="AJ552" s="618">
        <f>IF(AJ$12=TRUE,(($I552*LIQUIDACION!$L$1047)*LIQUIDACION!$D$1045/IF(AND(LIQUIDACION!$D$1044&gt;LIQUIDACION!$B$1046,LIQUIDACION!$B$1046&gt;LIQUIDACION!$D$1043),366,365)),0)</f>
        <v>0</v>
      </c>
      <c r="AK552" s="618">
        <f>IF(AK$12=TRUE,(($J552*LIQUIDACION!$L$1047)*LIQUIDACION!$D$1045/IF(AND(LIQUIDACION!$D$1044&gt;LIQUIDACION!$B$1046,LIQUIDACION!$B$1046&gt;LIQUIDACION!$D$1043),366,365)),0)</f>
        <v>0</v>
      </c>
      <c r="AL552" s="618">
        <f>IF(AL$12=TRUE,(($K552*LIQUIDACION!$L$1047)*LIQUIDACION!$D$1045/IF(AND(LIQUIDACION!$D$1044&gt;LIQUIDACION!$B$1046,LIQUIDACION!$B$1046&gt;LIQUIDACION!$D$1043),366,365)),0)</f>
        <v>0</v>
      </c>
      <c r="AM552" s="618">
        <f>IF(AM$12=TRUE,(($L552*LIQUIDACION!$L$1047)*LIQUIDACION!$D$1045/IF(AND(LIQUIDACION!$D$1044&gt;LIQUIDACION!$B$1046,LIQUIDACION!$B$1046&gt;LIQUIDACION!$D$1043),366,365)),0)</f>
        <v>0</v>
      </c>
      <c r="AN552" s="618">
        <f>IF(AN$12=TRUE,(($M552*LIQUIDACION!$L$1047)*LIQUIDACION!$D$1045/IF(AND(LIQUIDACION!$D$1044&gt;LIQUIDACION!$B$1046,LIQUIDACION!$B$1046&gt;LIQUIDACION!$D$1043),366,365)),0)</f>
        <v>0</v>
      </c>
      <c r="AO552" s="618">
        <f>IF(AO$12=TRUE,(($N552*LIQUIDACION!$L$1047)*LIQUIDACION!$D$1045/IF(AND(LIQUIDACION!$D$1044&gt;LIQUIDACION!$B$1046,LIQUIDACION!$B$1046&gt;LIQUIDACION!$D$1043),366,365)),0)</f>
        <v>0</v>
      </c>
      <c r="AP552" s="618">
        <f>IF(AP$12=TRUE,(($O552*LIQUIDACION!$L$1047)*LIQUIDACION!$D$1045/IF(AND(LIQUIDACION!$D$1044&gt;LIQUIDACION!$B$1046,LIQUIDACION!$B$1046&gt;LIQUIDACION!$D$1043),366,365)),0)</f>
        <v>0</v>
      </c>
      <c r="AQ552" s="618">
        <f>IF(AQ$12=TRUE,(($P552*LIQUIDACION!$L$1047)*LIQUIDACION!$D$1045/IF(AND(LIQUIDACION!$D$1044&gt;LIQUIDACION!$B$1046,LIQUIDACION!$B$1046&gt;LIQUIDACION!$D$1043),366,365)),0)</f>
        <v>0</v>
      </c>
      <c r="AR552" s="618">
        <f>IF(AR$12=TRUE,(($Q552*LIQUIDACION!$L$1047)*LIQUIDACION!$D$1045/IF(AND(LIQUIDACION!$D$1044&gt;LIQUIDACION!$B$1046,LIQUIDACION!$B$1046&gt;LIQUIDACION!$D$1043),366,365)),0)</f>
        <v>0</v>
      </c>
      <c r="AS552" s="618">
        <f>IF(AS$12=TRUE,(($R552*LIQUIDACION!$L$1047)*LIQUIDACION!$D$1045/IF(AND(LIQUIDACION!$D$1044&gt;LIQUIDACION!$B$1046,LIQUIDACION!$B$1046&gt;LIQUIDACION!$D$1043),366,365)),0)</f>
        <v>0</v>
      </c>
      <c r="AT552" s="618">
        <f>IF(AT$12=TRUE,(($S552*LIQUIDACION!$L$1047)*LIQUIDACION!$D$1045/IF(AND(LIQUIDACION!$D$1044&gt;LIQUIDACION!$B$1046,LIQUIDACION!$B$1046&gt;LIQUIDACION!$D$1043),366,365)),0)</f>
        <v>0</v>
      </c>
      <c r="AU552" s="618">
        <f>IF(AU$12=TRUE,(($T552*LIQUIDACION!$L$1047)*LIQUIDACION!$D$1045/IF(AND(LIQUIDACION!$D$1044&gt;LIQUIDACION!$B$1046,LIQUIDACION!$B$1046&gt;LIQUIDACION!$D$1043),366,365)),0)</f>
        <v>0</v>
      </c>
      <c r="AV552" s="618">
        <f>IF(AV$12=TRUE,(($U552*LIQUIDACION!$L$1047)*LIQUIDACION!$D$1045/IF(AND(LIQUIDACION!$D$1044&gt;LIQUIDACION!$B$1046,LIQUIDACION!$B$1046&gt;LIQUIDACION!$D$1043),366,365)),0)</f>
        <v>0</v>
      </c>
      <c r="AW552" s="618">
        <f>IF(AW$12=TRUE,(($V552*LIQUIDACION!$L$1047)*LIQUIDACION!$D$1045/IF(AND(LIQUIDACION!$D$1044&gt;LIQUIDACION!$B$1046,LIQUIDACION!$B$1046&gt;LIQUIDACION!$D$1043),366,365)),0)</f>
        <v>0</v>
      </c>
      <c r="AX552" s="618">
        <f>IF(AX$12=TRUE,(($W552*LIQUIDACION!$L$1047)*LIQUIDACION!$D$1045/IF(AND(LIQUIDACION!$D$1044&gt;LIQUIDACION!$B$1046,LIQUIDACION!$B$1046&gt;LIQUIDACION!$D$1043),366,365)),0)</f>
        <v>0</v>
      </c>
    </row>
    <row r="553" spans="2:50" x14ac:dyDescent="0.25">
      <c r="B553" s="121">
        <v>541</v>
      </c>
      <c r="C553" s="125"/>
      <c r="D553" s="170"/>
      <c r="E553" s="170"/>
      <c r="F553" s="170"/>
      <c r="G553" s="170">
        <f t="shared" si="37"/>
        <v>0</v>
      </c>
      <c r="H553" s="170">
        <f t="shared" si="38"/>
        <v>0</v>
      </c>
      <c r="I553" s="170"/>
      <c r="J553" s="170"/>
      <c r="K553" s="170"/>
      <c r="L553" s="170"/>
      <c r="M553" s="170"/>
      <c r="N553" s="170"/>
      <c r="O553" s="170"/>
      <c r="P553" s="170"/>
      <c r="Q553" s="170"/>
      <c r="R553" s="170"/>
      <c r="S553" s="170"/>
      <c r="T553" s="170"/>
      <c r="U553" s="170"/>
      <c r="V553" s="170"/>
      <c r="W553" s="170"/>
      <c r="X553" s="170"/>
      <c r="Y553" s="170"/>
      <c r="Z553" s="170"/>
      <c r="AA553" s="170"/>
      <c r="AB553" s="415">
        <f t="shared" si="39"/>
        <v>0</v>
      </c>
      <c r="AC553" s="415">
        <f t="shared" si="40"/>
        <v>0</v>
      </c>
      <c r="AE553" s="618">
        <f>IF(AE$12=TRUE,(($D553*LIQUIDACION!$L$1046)*LIQUIDACION!$D$1045/IF(AND(LIQUIDACION!$D$1044&gt;LIQUIDACION!$B$1046,LIQUIDACION!$B$1046&gt;LIQUIDACION!$D$1043),366,365)),0)</f>
        <v>0</v>
      </c>
      <c r="AF553" s="618">
        <f>IF(AF$12=TRUE,(($E553*LIQUIDACION!$L$1046)*LIQUIDACION!$D$1045/IF(AND(LIQUIDACION!$D$1044&gt;LIQUIDACION!$B$1046,LIQUIDACION!$B$1046&gt;LIQUIDACION!$D$1043),366,365)),0)</f>
        <v>0</v>
      </c>
      <c r="AG553" s="618">
        <f>IF(AG$12=TRUE,(($F553*LIQUIDACION!$L$1046)*LIQUIDACION!$D$1045/IF(AND(LIQUIDACION!$D$1044&gt;LIQUIDACION!$B$1046,LIQUIDACION!$B$1046&gt;LIQUIDACION!$D$1043),366,365)),0)</f>
        <v>0</v>
      </c>
      <c r="AH553" s="618">
        <f>IF(AH$12=TRUE,(($G553*LIQUIDACION!$L$1046)*LIQUIDACION!$D$1045/IF(AND(LIQUIDACION!$D$1044&gt;LIQUIDACION!$B$1046,LIQUIDACION!$B$1046&gt;LIQUIDACION!$D$1043),366,365)),0)</f>
        <v>0</v>
      </c>
      <c r="AI553" s="618">
        <f>IF(AI$12=TRUE,(($H553*LIQUIDACION!$L$1047)*LIQUIDACION!$D$1045/IF(AND(LIQUIDACION!$D$1044&gt;LIQUIDACION!$B$1046,LIQUIDACION!$B$1046&gt;LIQUIDACION!$D$1043),366,365)),0)</f>
        <v>0</v>
      </c>
      <c r="AJ553" s="618">
        <f>IF(AJ$12=TRUE,(($I553*LIQUIDACION!$L$1047)*LIQUIDACION!$D$1045/IF(AND(LIQUIDACION!$D$1044&gt;LIQUIDACION!$B$1046,LIQUIDACION!$B$1046&gt;LIQUIDACION!$D$1043),366,365)),0)</f>
        <v>0</v>
      </c>
      <c r="AK553" s="618">
        <f>IF(AK$12=TRUE,(($J553*LIQUIDACION!$L$1047)*LIQUIDACION!$D$1045/IF(AND(LIQUIDACION!$D$1044&gt;LIQUIDACION!$B$1046,LIQUIDACION!$B$1046&gt;LIQUIDACION!$D$1043),366,365)),0)</f>
        <v>0</v>
      </c>
      <c r="AL553" s="618">
        <f>IF(AL$12=TRUE,(($K553*LIQUIDACION!$L$1047)*LIQUIDACION!$D$1045/IF(AND(LIQUIDACION!$D$1044&gt;LIQUIDACION!$B$1046,LIQUIDACION!$B$1046&gt;LIQUIDACION!$D$1043),366,365)),0)</f>
        <v>0</v>
      </c>
      <c r="AM553" s="618">
        <f>IF(AM$12=TRUE,(($L553*LIQUIDACION!$L$1047)*LIQUIDACION!$D$1045/IF(AND(LIQUIDACION!$D$1044&gt;LIQUIDACION!$B$1046,LIQUIDACION!$B$1046&gt;LIQUIDACION!$D$1043),366,365)),0)</f>
        <v>0</v>
      </c>
      <c r="AN553" s="618">
        <f>IF(AN$12=TRUE,(($M553*LIQUIDACION!$L$1047)*LIQUIDACION!$D$1045/IF(AND(LIQUIDACION!$D$1044&gt;LIQUIDACION!$B$1046,LIQUIDACION!$B$1046&gt;LIQUIDACION!$D$1043),366,365)),0)</f>
        <v>0</v>
      </c>
      <c r="AO553" s="618">
        <f>IF(AO$12=TRUE,(($N553*LIQUIDACION!$L$1047)*LIQUIDACION!$D$1045/IF(AND(LIQUIDACION!$D$1044&gt;LIQUIDACION!$B$1046,LIQUIDACION!$B$1046&gt;LIQUIDACION!$D$1043),366,365)),0)</f>
        <v>0</v>
      </c>
      <c r="AP553" s="618">
        <f>IF(AP$12=TRUE,(($O553*LIQUIDACION!$L$1047)*LIQUIDACION!$D$1045/IF(AND(LIQUIDACION!$D$1044&gt;LIQUIDACION!$B$1046,LIQUIDACION!$B$1046&gt;LIQUIDACION!$D$1043),366,365)),0)</f>
        <v>0</v>
      </c>
      <c r="AQ553" s="618">
        <f>IF(AQ$12=TRUE,(($P553*LIQUIDACION!$L$1047)*LIQUIDACION!$D$1045/IF(AND(LIQUIDACION!$D$1044&gt;LIQUIDACION!$B$1046,LIQUIDACION!$B$1046&gt;LIQUIDACION!$D$1043),366,365)),0)</f>
        <v>0</v>
      </c>
      <c r="AR553" s="618">
        <f>IF(AR$12=TRUE,(($Q553*LIQUIDACION!$L$1047)*LIQUIDACION!$D$1045/IF(AND(LIQUIDACION!$D$1044&gt;LIQUIDACION!$B$1046,LIQUIDACION!$B$1046&gt;LIQUIDACION!$D$1043),366,365)),0)</f>
        <v>0</v>
      </c>
      <c r="AS553" s="618">
        <f>IF(AS$12=TRUE,(($R553*LIQUIDACION!$L$1047)*LIQUIDACION!$D$1045/IF(AND(LIQUIDACION!$D$1044&gt;LIQUIDACION!$B$1046,LIQUIDACION!$B$1046&gt;LIQUIDACION!$D$1043),366,365)),0)</f>
        <v>0</v>
      </c>
      <c r="AT553" s="618">
        <f>IF(AT$12=TRUE,(($S553*LIQUIDACION!$L$1047)*LIQUIDACION!$D$1045/IF(AND(LIQUIDACION!$D$1044&gt;LIQUIDACION!$B$1046,LIQUIDACION!$B$1046&gt;LIQUIDACION!$D$1043),366,365)),0)</f>
        <v>0</v>
      </c>
      <c r="AU553" s="618">
        <f>IF(AU$12=TRUE,(($T553*LIQUIDACION!$L$1047)*LIQUIDACION!$D$1045/IF(AND(LIQUIDACION!$D$1044&gt;LIQUIDACION!$B$1046,LIQUIDACION!$B$1046&gt;LIQUIDACION!$D$1043),366,365)),0)</f>
        <v>0</v>
      </c>
      <c r="AV553" s="618">
        <f>IF(AV$12=TRUE,(($U553*LIQUIDACION!$L$1047)*LIQUIDACION!$D$1045/IF(AND(LIQUIDACION!$D$1044&gt;LIQUIDACION!$B$1046,LIQUIDACION!$B$1046&gt;LIQUIDACION!$D$1043),366,365)),0)</f>
        <v>0</v>
      </c>
      <c r="AW553" s="618">
        <f>IF(AW$12=TRUE,(($V553*LIQUIDACION!$L$1047)*LIQUIDACION!$D$1045/IF(AND(LIQUIDACION!$D$1044&gt;LIQUIDACION!$B$1046,LIQUIDACION!$B$1046&gt;LIQUIDACION!$D$1043),366,365)),0)</f>
        <v>0</v>
      </c>
      <c r="AX553" s="618">
        <f>IF(AX$12=TRUE,(($W553*LIQUIDACION!$L$1047)*LIQUIDACION!$D$1045/IF(AND(LIQUIDACION!$D$1044&gt;LIQUIDACION!$B$1046,LIQUIDACION!$B$1046&gt;LIQUIDACION!$D$1043),366,365)),0)</f>
        <v>0</v>
      </c>
    </row>
    <row r="554" spans="2:50" x14ac:dyDescent="0.25">
      <c r="B554" s="123">
        <v>542</v>
      </c>
      <c r="C554" s="125"/>
      <c r="D554" s="170"/>
      <c r="E554" s="170"/>
      <c r="F554" s="170"/>
      <c r="G554" s="170">
        <f t="shared" si="37"/>
        <v>0</v>
      </c>
      <c r="H554" s="170">
        <f t="shared" si="38"/>
        <v>0</v>
      </c>
      <c r="I554" s="170"/>
      <c r="J554" s="170"/>
      <c r="K554" s="170"/>
      <c r="L554" s="170"/>
      <c r="M554" s="170"/>
      <c r="N554" s="170"/>
      <c r="O554" s="170"/>
      <c r="P554" s="170"/>
      <c r="Q554" s="170"/>
      <c r="R554" s="170"/>
      <c r="S554" s="170"/>
      <c r="T554" s="170"/>
      <c r="U554" s="170"/>
      <c r="V554" s="170"/>
      <c r="W554" s="170"/>
      <c r="X554" s="170"/>
      <c r="Y554" s="170"/>
      <c r="Z554" s="170"/>
      <c r="AA554" s="170"/>
      <c r="AB554" s="415">
        <f t="shared" si="39"/>
        <v>0</v>
      </c>
      <c r="AC554" s="415">
        <f t="shared" si="40"/>
        <v>0</v>
      </c>
      <c r="AE554" s="618">
        <f>IF(AE$12=TRUE,(($D554*LIQUIDACION!$L$1046)*LIQUIDACION!$D$1045/IF(AND(LIQUIDACION!$D$1044&gt;LIQUIDACION!$B$1046,LIQUIDACION!$B$1046&gt;LIQUIDACION!$D$1043),366,365)),0)</f>
        <v>0</v>
      </c>
      <c r="AF554" s="618">
        <f>IF(AF$12=TRUE,(($E554*LIQUIDACION!$L$1046)*LIQUIDACION!$D$1045/IF(AND(LIQUIDACION!$D$1044&gt;LIQUIDACION!$B$1046,LIQUIDACION!$B$1046&gt;LIQUIDACION!$D$1043),366,365)),0)</f>
        <v>0</v>
      </c>
      <c r="AG554" s="618">
        <f>IF(AG$12=TRUE,(($F554*LIQUIDACION!$L$1046)*LIQUIDACION!$D$1045/IF(AND(LIQUIDACION!$D$1044&gt;LIQUIDACION!$B$1046,LIQUIDACION!$B$1046&gt;LIQUIDACION!$D$1043),366,365)),0)</f>
        <v>0</v>
      </c>
      <c r="AH554" s="618">
        <f>IF(AH$12=TRUE,(($G554*LIQUIDACION!$L$1046)*LIQUIDACION!$D$1045/IF(AND(LIQUIDACION!$D$1044&gt;LIQUIDACION!$B$1046,LIQUIDACION!$B$1046&gt;LIQUIDACION!$D$1043),366,365)),0)</f>
        <v>0</v>
      </c>
      <c r="AI554" s="618">
        <f>IF(AI$12=TRUE,(($H554*LIQUIDACION!$L$1047)*LIQUIDACION!$D$1045/IF(AND(LIQUIDACION!$D$1044&gt;LIQUIDACION!$B$1046,LIQUIDACION!$B$1046&gt;LIQUIDACION!$D$1043),366,365)),0)</f>
        <v>0</v>
      </c>
      <c r="AJ554" s="618">
        <f>IF(AJ$12=TRUE,(($I554*LIQUIDACION!$L$1047)*LIQUIDACION!$D$1045/IF(AND(LIQUIDACION!$D$1044&gt;LIQUIDACION!$B$1046,LIQUIDACION!$B$1046&gt;LIQUIDACION!$D$1043),366,365)),0)</f>
        <v>0</v>
      </c>
      <c r="AK554" s="618">
        <f>IF(AK$12=TRUE,(($J554*LIQUIDACION!$L$1047)*LIQUIDACION!$D$1045/IF(AND(LIQUIDACION!$D$1044&gt;LIQUIDACION!$B$1046,LIQUIDACION!$B$1046&gt;LIQUIDACION!$D$1043),366,365)),0)</f>
        <v>0</v>
      </c>
      <c r="AL554" s="618">
        <f>IF(AL$12=TRUE,(($K554*LIQUIDACION!$L$1047)*LIQUIDACION!$D$1045/IF(AND(LIQUIDACION!$D$1044&gt;LIQUIDACION!$B$1046,LIQUIDACION!$B$1046&gt;LIQUIDACION!$D$1043),366,365)),0)</f>
        <v>0</v>
      </c>
      <c r="AM554" s="618">
        <f>IF(AM$12=TRUE,(($L554*LIQUIDACION!$L$1047)*LIQUIDACION!$D$1045/IF(AND(LIQUIDACION!$D$1044&gt;LIQUIDACION!$B$1046,LIQUIDACION!$B$1046&gt;LIQUIDACION!$D$1043),366,365)),0)</f>
        <v>0</v>
      </c>
      <c r="AN554" s="618">
        <f>IF(AN$12=TRUE,(($M554*LIQUIDACION!$L$1047)*LIQUIDACION!$D$1045/IF(AND(LIQUIDACION!$D$1044&gt;LIQUIDACION!$B$1046,LIQUIDACION!$B$1046&gt;LIQUIDACION!$D$1043),366,365)),0)</f>
        <v>0</v>
      </c>
      <c r="AO554" s="618">
        <f>IF(AO$12=TRUE,(($N554*LIQUIDACION!$L$1047)*LIQUIDACION!$D$1045/IF(AND(LIQUIDACION!$D$1044&gt;LIQUIDACION!$B$1046,LIQUIDACION!$B$1046&gt;LIQUIDACION!$D$1043),366,365)),0)</f>
        <v>0</v>
      </c>
      <c r="AP554" s="618">
        <f>IF(AP$12=TRUE,(($O554*LIQUIDACION!$L$1047)*LIQUIDACION!$D$1045/IF(AND(LIQUIDACION!$D$1044&gt;LIQUIDACION!$B$1046,LIQUIDACION!$B$1046&gt;LIQUIDACION!$D$1043),366,365)),0)</f>
        <v>0</v>
      </c>
      <c r="AQ554" s="618">
        <f>IF(AQ$12=TRUE,(($P554*LIQUIDACION!$L$1047)*LIQUIDACION!$D$1045/IF(AND(LIQUIDACION!$D$1044&gt;LIQUIDACION!$B$1046,LIQUIDACION!$B$1046&gt;LIQUIDACION!$D$1043),366,365)),0)</f>
        <v>0</v>
      </c>
      <c r="AR554" s="618">
        <f>IF(AR$12=TRUE,(($Q554*LIQUIDACION!$L$1047)*LIQUIDACION!$D$1045/IF(AND(LIQUIDACION!$D$1044&gt;LIQUIDACION!$B$1046,LIQUIDACION!$B$1046&gt;LIQUIDACION!$D$1043),366,365)),0)</f>
        <v>0</v>
      </c>
      <c r="AS554" s="618">
        <f>IF(AS$12=TRUE,(($R554*LIQUIDACION!$L$1047)*LIQUIDACION!$D$1045/IF(AND(LIQUIDACION!$D$1044&gt;LIQUIDACION!$B$1046,LIQUIDACION!$B$1046&gt;LIQUIDACION!$D$1043),366,365)),0)</f>
        <v>0</v>
      </c>
      <c r="AT554" s="618">
        <f>IF(AT$12=TRUE,(($S554*LIQUIDACION!$L$1047)*LIQUIDACION!$D$1045/IF(AND(LIQUIDACION!$D$1044&gt;LIQUIDACION!$B$1046,LIQUIDACION!$B$1046&gt;LIQUIDACION!$D$1043),366,365)),0)</f>
        <v>0</v>
      </c>
      <c r="AU554" s="618">
        <f>IF(AU$12=TRUE,(($T554*LIQUIDACION!$L$1047)*LIQUIDACION!$D$1045/IF(AND(LIQUIDACION!$D$1044&gt;LIQUIDACION!$B$1046,LIQUIDACION!$B$1046&gt;LIQUIDACION!$D$1043),366,365)),0)</f>
        <v>0</v>
      </c>
      <c r="AV554" s="618">
        <f>IF(AV$12=TRUE,(($U554*LIQUIDACION!$L$1047)*LIQUIDACION!$D$1045/IF(AND(LIQUIDACION!$D$1044&gt;LIQUIDACION!$B$1046,LIQUIDACION!$B$1046&gt;LIQUIDACION!$D$1043),366,365)),0)</f>
        <v>0</v>
      </c>
      <c r="AW554" s="618">
        <f>IF(AW$12=TRUE,(($V554*LIQUIDACION!$L$1047)*LIQUIDACION!$D$1045/IF(AND(LIQUIDACION!$D$1044&gt;LIQUIDACION!$B$1046,LIQUIDACION!$B$1046&gt;LIQUIDACION!$D$1043),366,365)),0)</f>
        <v>0</v>
      </c>
      <c r="AX554" s="618">
        <f>IF(AX$12=TRUE,(($W554*LIQUIDACION!$L$1047)*LIQUIDACION!$D$1045/IF(AND(LIQUIDACION!$D$1044&gt;LIQUIDACION!$B$1046,LIQUIDACION!$B$1046&gt;LIQUIDACION!$D$1043),366,365)),0)</f>
        <v>0</v>
      </c>
    </row>
    <row r="555" spans="2:50" x14ac:dyDescent="0.25">
      <c r="B555" s="121">
        <v>543</v>
      </c>
      <c r="C555" s="125"/>
      <c r="D555" s="170"/>
      <c r="E555" s="170"/>
      <c r="F555" s="170"/>
      <c r="G555" s="170">
        <f t="shared" si="37"/>
        <v>0</v>
      </c>
      <c r="H555" s="170">
        <f t="shared" si="38"/>
        <v>0</v>
      </c>
      <c r="I555" s="170"/>
      <c r="J555" s="170"/>
      <c r="K555" s="170"/>
      <c r="L555" s="170"/>
      <c r="M555" s="170"/>
      <c r="N555" s="170"/>
      <c r="O555" s="170"/>
      <c r="P555" s="170"/>
      <c r="Q555" s="170"/>
      <c r="R555" s="170"/>
      <c r="S555" s="170"/>
      <c r="T555" s="170"/>
      <c r="U555" s="170"/>
      <c r="V555" s="170"/>
      <c r="W555" s="170"/>
      <c r="X555" s="170"/>
      <c r="Y555" s="170"/>
      <c r="Z555" s="170"/>
      <c r="AA555" s="170"/>
      <c r="AB555" s="415">
        <f t="shared" si="39"/>
        <v>0</v>
      </c>
      <c r="AC555" s="415">
        <f t="shared" si="40"/>
        <v>0</v>
      </c>
      <c r="AE555" s="618">
        <f>IF(AE$12=TRUE,(($D555*LIQUIDACION!$L$1046)*LIQUIDACION!$D$1045/IF(AND(LIQUIDACION!$D$1044&gt;LIQUIDACION!$B$1046,LIQUIDACION!$B$1046&gt;LIQUIDACION!$D$1043),366,365)),0)</f>
        <v>0</v>
      </c>
      <c r="AF555" s="618">
        <f>IF(AF$12=TRUE,(($E555*LIQUIDACION!$L$1046)*LIQUIDACION!$D$1045/IF(AND(LIQUIDACION!$D$1044&gt;LIQUIDACION!$B$1046,LIQUIDACION!$B$1046&gt;LIQUIDACION!$D$1043),366,365)),0)</f>
        <v>0</v>
      </c>
      <c r="AG555" s="618">
        <f>IF(AG$12=TRUE,(($F555*LIQUIDACION!$L$1046)*LIQUIDACION!$D$1045/IF(AND(LIQUIDACION!$D$1044&gt;LIQUIDACION!$B$1046,LIQUIDACION!$B$1046&gt;LIQUIDACION!$D$1043),366,365)),0)</f>
        <v>0</v>
      </c>
      <c r="AH555" s="618">
        <f>IF(AH$12=TRUE,(($G555*LIQUIDACION!$L$1046)*LIQUIDACION!$D$1045/IF(AND(LIQUIDACION!$D$1044&gt;LIQUIDACION!$B$1046,LIQUIDACION!$B$1046&gt;LIQUIDACION!$D$1043),366,365)),0)</f>
        <v>0</v>
      </c>
      <c r="AI555" s="618">
        <f>IF(AI$12=TRUE,(($H555*LIQUIDACION!$L$1047)*LIQUIDACION!$D$1045/IF(AND(LIQUIDACION!$D$1044&gt;LIQUIDACION!$B$1046,LIQUIDACION!$B$1046&gt;LIQUIDACION!$D$1043),366,365)),0)</f>
        <v>0</v>
      </c>
      <c r="AJ555" s="618">
        <f>IF(AJ$12=TRUE,(($I555*LIQUIDACION!$L$1047)*LIQUIDACION!$D$1045/IF(AND(LIQUIDACION!$D$1044&gt;LIQUIDACION!$B$1046,LIQUIDACION!$B$1046&gt;LIQUIDACION!$D$1043),366,365)),0)</f>
        <v>0</v>
      </c>
      <c r="AK555" s="618">
        <f>IF(AK$12=TRUE,(($J555*LIQUIDACION!$L$1047)*LIQUIDACION!$D$1045/IF(AND(LIQUIDACION!$D$1044&gt;LIQUIDACION!$B$1046,LIQUIDACION!$B$1046&gt;LIQUIDACION!$D$1043),366,365)),0)</f>
        <v>0</v>
      </c>
      <c r="AL555" s="618">
        <f>IF(AL$12=TRUE,(($K555*LIQUIDACION!$L$1047)*LIQUIDACION!$D$1045/IF(AND(LIQUIDACION!$D$1044&gt;LIQUIDACION!$B$1046,LIQUIDACION!$B$1046&gt;LIQUIDACION!$D$1043),366,365)),0)</f>
        <v>0</v>
      </c>
      <c r="AM555" s="618">
        <f>IF(AM$12=TRUE,(($L555*LIQUIDACION!$L$1047)*LIQUIDACION!$D$1045/IF(AND(LIQUIDACION!$D$1044&gt;LIQUIDACION!$B$1046,LIQUIDACION!$B$1046&gt;LIQUIDACION!$D$1043),366,365)),0)</f>
        <v>0</v>
      </c>
      <c r="AN555" s="618">
        <f>IF(AN$12=TRUE,(($M555*LIQUIDACION!$L$1047)*LIQUIDACION!$D$1045/IF(AND(LIQUIDACION!$D$1044&gt;LIQUIDACION!$B$1046,LIQUIDACION!$B$1046&gt;LIQUIDACION!$D$1043),366,365)),0)</f>
        <v>0</v>
      </c>
      <c r="AO555" s="618">
        <f>IF(AO$12=TRUE,(($N555*LIQUIDACION!$L$1047)*LIQUIDACION!$D$1045/IF(AND(LIQUIDACION!$D$1044&gt;LIQUIDACION!$B$1046,LIQUIDACION!$B$1046&gt;LIQUIDACION!$D$1043),366,365)),0)</f>
        <v>0</v>
      </c>
      <c r="AP555" s="618">
        <f>IF(AP$12=TRUE,(($O555*LIQUIDACION!$L$1047)*LIQUIDACION!$D$1045/IF(AND(LIQUIDACION!$D$1044&gt;LIQUIDACION!$B$1046,LIQUIDACION!$B$1046&gt;LIQUIDACION!$D$1043),366,365)),0)</f>
        <v>0</v>
      </c>
      <c r="AQ555" s="618">
        <f>IF(AQ$12=TRUE,(($P555*LIQUIDACION!$L$1047)*LIQUIDACION!$D$1045/IF(AND(LIQUIDACION!$D$1044&gt;LIQUIDACION!$B$1046,LIQUIDACION!$B$1046&gt;LIQUIDACION!$D$1043),366,365)),0)</f>
        <v>0</v>
      </c>
      <c r="AR555" s="618">
        <f>IF(AR$12=TRUE,(($Q555*LIQUIDACION!$L$1047)*LIQUIDACION!$D$1045/IF(AND(LIQUIDACION!$D$1044&gt;LIQUIDACION!$B$1046,LIQUIDACION!$B$1046&gt;LIQUIDACION!$D$1043),366,365)),0)</f>
        <v>0</v>
      </c>
      <c r="AS555" s="618">
        <f>IF(AS$12=TRUE,(($R555*LIQUIDACION!$L$1047)*LIQUIDACION!$D$1045/IF(AND(LIQUIDACION!$D$1044&gt;LIQUIDACION!$B$1046,LIQUIDACION!$B$1046&gt;LIQUIDACION!$D$1043),366,365)),0)</f>
        <v>0</v>
      </c>
      <c r="AT555" s="618">
        <f>IF(AT$12=TRUE,(($S555*LIQUIDACION!$L$1047)*LIQUIDACION!$D$1045/IF(AND(LIQUIDACION!$D$1044&gt;LIQUIDACION!$B$1046,LIQUIDACION!$B$1046&gt;LIQUIDACION!$D$1043),366,365)),0)</f>
        <v>0</v>
      </c>
      <c r="AU555" s="618">
        <f>IF(AU$12=TRUE,(($T555*LIQUIDACION!$L$1047)*LIQUIDACION!$D$1045/IF(AND(LIQUIDACION!$D$1044&gt;LIQUIDACION!$B$1046,LIQUIDACION!$B$1046&gt;LIQUIDACION!$D$1043),366,365)),0)</f>
        <v>0</v>
      </c>
      <c r="AV555" s="618">
        <f>IF(AV$12=TRUE,(($U555*LIQUIDACION!$L$1047)*LIQUIDACION!$D$1045/IF(AND(LIQUIDACION!$D$1044&gt;LIQUIDACION!$B$1046,LIQUIDACION!$B$1046&gt;LIQUIDACION!$D$1043),366,365)),0)</f>
        <v>0</v>
      </c>
      <c r="AW555" s="618">
        <f>IF(AW$12=TRUE,(($V555*LIQUIDACION!$L$1047)*LIQUIDACION!$D$1045/IF(AND(LIQUIDACION!$D$1044&gt;LIQUIDACION!$B$1046,LIQUIDACION!$B$1046&gt;LIQUIDACION!$D$1043),366,365)),0)</f>
        <v>0</v>
      </c>
      <c r="AX555" s="618">
        <f>IF(AX$12=TRUE,(($W555*LIQUIDACION!$L$1047)*LIQUIDACION!$D$1045/IF(AND(LIQUIDACION!$D$1044&gt;LIQUIDACION!$B$1046,LIQUIDACION!$B$1046&gt;LIQUIDACION!$D$1043),366,365)),0)</f>
        <v>0</v>
      </c>
    </row>
    <row r="556" spans="2:50" x14ac:dyDescent="0.25">
      <c r="B556" s="123">
        <v>544</v>
      </c>
      <c r="C556" s="125"/>
      <c r="D556" s="170"/>
      <c r="E556" s="170"/>
      <c r="F556" s="170"/>
      <c r="G556" s="170">
        <f t="shared" si="37"/>
        <v>0</v>
      </c>
      <c r="H556" s="170">
        <f t="shared" si="38"/>
        <v>0</v>
      </c>
      <c r="I556" s="170"/>
      <c r="J556" s="170"/>
      <c r="K556" s="170"/>
      <c r="L556" s="170"/>
      <c r="M556" s="170"/>
      <c r="N556" s="170"/>
      <c r="O556" s="170"/>
      <c r="P556" s="170"/>
      <c r="Q556" s="170"/>
      <c r="R556" s="170"/>
      <c r="S556" s="170"/>
      <c r="T556" s="170"/>
      <c r="U556" s="170"/>
      <c r="V556" s="170"/>
      <c r="W556" s="170"/>
      <c r="X556" s="170"/>
      <c r="Y556" s="170"/>
      <c r="Z556" s="170"/>
      <c r="AA556" s="170"/>
      <c r="AB556" s="415">
        <f t="shared" si="39"/>
        <v>0</v>
      </c>
      <c r="AC556" s="415">
        <f t="shared" si="40"/>
        <v>0</v>
      </c>
      <c r="AE556" s="618">
        <f>IF(AE$12=TRUE,(($D556*LIQUIDACION!$L$1046)*LIQUIDACION!$D$1045/IF(AND(LIQUIDACION!$D$1044&gt;LIQUIDACION!$B$1046,LIQUIDACION!$B$1046&gt;LIQUIDACION!$D$1043),366,365)),0)</f>
        <v>0</v>
      </c>
      <c r="AF556" s="618">
        <f>IF(AF$12=TRUE,(($E556*LIQUIDACION!$L$1046)*LIQUIDACION!$D$1045/IF(AND(LIQUIDACION!$D$1044&gt;LIQUIDACION!$B$1046,LIQUIDACION!$B$1046&gt;LIQUIDACION!$D$1043),366,365)),0)</f>
        <v>0</v>
      </c>
      <c r="AG556" s="618">
        <f>IF(AG$12=TRUE,(($F556*LIQUIDACION!$L$1046)*LIQUIDACION!$D$1045/IF(AND(LIQUIDACION!$D$1044&gt;LIQUIDACION!$B$1046,LIQUIDACION!$B$1046&gt;LIQUIDACION!$D$1043),366,365)),0)</f>
        <v>0</v>
      </c>
      <c r="AH556" s="618">
        <f>IF(AH$12=TRUE,(($G556*LIQUIDACION!$L$1046)*LIQUIDACION!$D$1045/IF(AND(LIQUIDACION!$D$1044&gt;LIQUIDACION!$B$1046,LIQUIDACION!$B$1046&gt;LIQUIDACION!$D$1043),366,365)),0)</f>
        <v>0</v>
      </c>
      <c r="AI556" s="618">
        <f>IF(AI$12=TRUE,(($H556*LIQUIDACION!$L$1047)*LIQUIDACION!$D$1045/IF(AND(LIQUIDACION!$D$1044&gt;LIQUIDACION!$B$1046,LIQUIDACION!$B$1046&gt;LIQUIDACION!$D$1043),366,365)),0)</f>
        <v>0</v>
      </c>
      <c r="AJ556" s="618">
        <f>IF(AJ$12=TRUE,(($I556*LIQUIDACION!$L$1047)*LIQUIDACION!$D$1045/IF(AND(LIQUIDACION!$D$1044&gt;LIQUIDACION!$B$1046,LIQUIDACION!$B$1046&gt;LIQUIDACION!$D$1043),366,365)),0)</f>
        <v>0</v>
      </c>
      <c r="AK556" s="618">
        <f>IF(AK$12=TRUE,(($J556*LIQUIDACION!$L$1047)*LIQUIDACION!$D$1045/IF(AND(LIQUIDACION!$D$1044&gt;LIQUIDACION!$B$1046,LIQUIDACION!$B$1046&gt;LIQUIDACION!$D$1043),366,365)),0)</f>
        <v>0</v>
      </c>
      <c r="AL556" s="618">
        <f>IF(AL$12=TRUE,(($K556*LIQUIDACION!$L$1047)*LIQUIDACION!$D$1045/IF(AND(LIQUIDACION!$D$1044&gt;LIQUIDACION!$B$1046,LIQUIDACION!$B$1046&gt;LIQUIDACION!$D$1043),366,365)),0)</f>
        <v>0</v>
      </c>
      <c r="AM556" s="618">
        <f>IF(AM$12=TRUE,(($L556*LIQUIDACION!$L$1047)*LIQUIDACION!$D$1045/IF(AND(LIQUIDACION!$D$1044&gt;LIQUIDACION!$B$1046,LIQUIDACION!$B$1046&gt;LIQUIDACION!$D$1043),366,365)),0)</f>
        <v>0</v>
      </c>
      <c r="AN556" s="618">
        <f>IF(AN$12=TRUE,(($M556*LIQUIDACION!$L$1047)*LIQUIDACION!$D$1045/IF(AND(LIQUIDACION!$D$1044&gt;LIQUIDACION!$B$1046,LIQUIDACION!$B$1046&gt;LIQUIDACION!$D$1043),366,365)),0)</f>
        <v>0</v>
      </c>
      <c r="AO556" s="618">
        <f>IF(AO$12=TRUE,(($N556*LIQUIDACION!$L$1047)*LIQUIDACION!$D$1045/IF(AND(LIQUIDACION!$D$1044&gt;LIQUIDACION!$B$1046,LIQUIDACION!$B$1046&gt;LIQUIDACION!$D$1043),366,365)),0)</f>
        <v>0</v>
      </c>
      <c r="AP556" s="618">
        <f>IF(AP$12=TRUE,(($O556*LIQUIDACION!$L$1047)*LIQUIDACION!$D$1045/IF(AND(LIQUIDACION!$D$1044&gt;LIQUIDACION!$B$1046,LIQUIDACION!$B$1046&gt;LIQUIDACION!$D$1043),366,365)),0)</f>
        <v>0</v>
      </c>
      <c r="AQ556" s="618">
        <f>IF(AQ$12=TRUE,(($P556*LIQUIDACION!$L$1047)*LIQUIDACION!$D$1045/IF(AND(LIQUIDACION!$D$1044&gt;LIQUIDACION!$B$1046,LIQUIDACION!$B$1046&gt;LIQUIDACION!$D$1043),366,365)),0)</f>
        <v>0</v>
      </c>
      <c r="AR556" s="618">
        <f>IF(AR$12=TRUE,(($Q556*LIQUIDACION!$L$1047)*LIQUIDACION!$D$1045/IF(AND(LIQUIDACION!$D$1044&gt;LIQUIDACION!$B$1046,LIQUIDACION!$B$1046&gt;LIQUIDACION!$D$1043),366,365)),0)</f>
        <v>0</v>
      </c>
      <c r="AS556" s="618">
        <f>IF(AS$12=TRUE,(($R556*LIQUIDACION!$L$1047)*LIQUIDACION!$D$1045/IF(AND(LIQUIDACION!$D$1044&gt;LIQUIDACION!$B$1046,LIQUIDACION!$B$1046&gt;LIQUIDACION!$D$1043),366,365)),0)</f>
        <v>0</v>
      </c>
      <c r="AT556" s="618">
        <f>IF(AT$12=TRUE,(($S556*LIQUIDACION!$L$1047)*LIQUIDACION!$D$1045/IF(AND(LIQUIDACION!$D$1044&gt;LIQUIDACION!$B$1046,LIQUIDACION!$B$1046&gt;LIQUIDACION!$D$1043),366,365)),0)</f>
        <v>0</v>
      </c>
      <c r="AU556" s="618">
        <f>IF(AU$12=TRUE,(($T556*LIQUIDACION!$L$1047)*LIQUIDACION!$D$1045/IF(AND(LIQUIDACION!$D$1044&gt;LIQUIDACION!$B$1046,LIQUIDACION!$B$1046&gt;LIQUIDACION!$D$1043),366,365)),0)</f>
        <v>0</v>
      </c>
      <c r="AV556" s="618">
        <f>IF(AV$12=TRUE,(($U556*LIQUIDACION!$L$1047)*LIQUIDACION!$D$1045/IF(AND(LIQUIDACION!$D$1044&gt;LIQUIDACION!$B$1046,LIQUIDACION!$B$1046&gt;LIQUIDACION!$D$1043),366,365)),0)</f>
        <v>0</v>
      </c>
      <c r="AW556" s="618">
        <f>IF(AW$12=TRUE,(($V556*LIQUIDACION!$L$1047)*LIQUIDACION!$D$1045/IF(AND(LIQUIDACION!$D$1044&gt;LIQUIDACION!$B$1046,LIQUIDACION!$B$1046&gt;LIQUIDACION!$D$1043),366,365)),0)</f>
        <v>0</v>
      </c>
      <c r="AX556" s="618">
        <f>IF(AX$12=TRUE,(($W556*LIQUIDACION!$L$1047)*LIQUIDACION!$D$1045/IF(AND(LIQUIDACION!$D$1044&gt;LIQUIDACION!$B$1046,LIQUIDACION!$B$1046&gt;LIQUIDACION!$D$1043),366,365)),0)</f>
        <v>0</v>
      </c>
    </row>
    <row r="557" spans="2:50" x14ac:dyDescent="0.25">
      <c r="B557" s="121">
        <v>545</v>
      </c>
      <c r="C557" s="125"/>
      <c r="D557" s="170"/>
      <c r="E557" s="170"/>
      <c r="F557" s="170"/>
      <c r="G557" s="170">
        <f t="shared" si="37"/>
        <v>0</v>
      </c>
      <c r="H557" s="170">
        <f t="shared" si="38"/>
        <v>0</v>
      </c>
      <c r="I557" s="170"/>
      <c r="J557" s="170"/>
      <c r="K557" s="170"/>
      <c r="L557" s="170"/>
      <c r="M557" s="170"/>
      <c r="N557" s="170"/>
      <c r="O557" s="170"/>
      <c r="P557" s="170"/>
      <c r="Q557" s="170"/>
      <c r="R557" s="170"/>
      <c r="S557" s="170"/>
      <c r="T557" s="170"/>
      <c r="U557" s="170"/>
      <c r="V557" s="170"/>
      <c r="W557" s="170"/>
      <c r="X557" s="170"/>
      <c r="Y557" s="170"/>
      <c r="Z557" s="170"/>
      <c r="AA557" s="170"/>
      <c r="AB557" s="415">
        <f t="shared" si="39"/>
        <v>0</v>
      </c>
      <c r="AC557" s="415">
        <f t="shared" si="40"/>
        <v>0</v>
      </c>
      <c r="AE557" s="618">
        <f>IF(AE$12=TRUE,(($D557*LIQUIDACION!$L$1046)*LIQUIDACION!$D$1045/IF(AND(LIQUIDACION!$D$1044&gt;LIQUIDACION!$B$1046,LIQUIDACION!$B$1046&gt;LIQUIDACION!$D$1043),366,365)),0)</f>
        <v>0</v>
      </c>
      <c r="AF557" s="618">
        <f>IF(AF$12=TRUE,(($E557*LIQUIDACION!$L$1046)*LIQUIDACION!$D$1045/IF(AND(LIQUIDACION!$D$1044&gt;LIQUIDACION!$B$1046,LIQUIDACION!$B$1046&gt;LIQUIDACION!$D$1043),366,365)),0)</f>
        <v>0</v>
      </c>
      <c r="AG557" s="618">
        <f>IF(AG$12=TRUE,(($F557*LIQUIDACION!$L$1046)*LIQUIDACION!$D$1045/IF(AND(LIQUIDACION!$D$1044&gt;LIQUIDACION!$B$1046,LIQUIDACION!$B$1046&gt;LIQUIDACION!$D$1043),366,365)),0)</f>
        <v>0</v>
      </c>
      <c r="AH557" s="618">
        <f>IF(AH$12=TRUE,(($G557*LIQUIDACION!$L$1046)*LIQUIDACION!$D$1045/IF(AND(LIQUIDACION!$D$1044&gt;LIQUIDACION!$B$1046,LIQUIDACION!$B$1046&gt;LIQUIDACION!$D$1043),366,365)),0)</f>
        <v>0</v>
      </c>
      <c r="AI557" s="618">
        <f>IF(AI$12=TRUE,(($H557*LIQUIDACION!$L$1047)*LIQUIDACION!$D$1045/IF(AND(LIQUIDACION!$D$1044&gt;LIQUIDACION!$B$1046,LIQUIDACION!$B$1046&gt;LIQUIDACION!$D$1043),366,365)),0)</f>
        <v>0</v>
      </c>
      <c r="AJ557" s="618">
        <f>IF(AJ$12=TRUE,(($I557*LIQUIDACION!$L$1047)*LIQUIDACION!$D$1045/IF(AND(LIQUIDACION!$D$1044&gt;LIQUIDACION!$B$1046,LIQUIDACION!$B$1046&gt;LIQUIDACION!$D$1043),366,365)),0)</f>
        <v>0</v>
      </c>
      <c r="AK557" s="618">
        <f>IF(AK$12=TRUE,(($J557*LIQUIDACION!$L$1047)*LIQUIDACION!$D$1045/IF(AND(LIQUIDACION!$D$1044&gt;LIQUIDACION!$B$1046,LIQUIDACION!$B$1046&gt;LIQUIDACION!$D$1043),366,365)),0)</f>
        <v>0</v>
      </c>
      <c r="AL557" s="618">
        <f>IF(AL$12=TRUE,(($K557*LIQUIDACION!$L$1047)*LIQUIDACION!$D$1045/IF(AND(LIQUIDACION!$D$1044&gt;LIQUIDACION!$B$1046,LIQUIDACION!$B$1046&gt;LIQUIDACION!$D$1043),366,365)),0)</f>
        <v>0</v>
      </c>
      <c r="AM557" s="618">
        <f>IF(AM$12=TRUE,(($L557*LIQUIDACION!$L$1047)*LIQUIDACION!$D$1045/IF(AND(LIQUIDACION!$D$1044&gt;LIQUIDACION!$B$1046,LIQUIDACION!$B$1046&gt;LIQUIDACION!$D$1043),366,365)),0)</f>
        <v>0</v>
      </c>
      <c r="AN557" s="618">
        <f>IF(AN$12=TRUE,(($M557*LIQUIDACION!$L$1047)*LIQUIDACION!$D$1045/IF(AND(LIQUIDACION!$D$1044&gt;LIQUIDACION!$B$1046,LIQUIDACION!$B$1046&gt;LIQUIDACION!$D$1043),366,365)),0)</f>
        <v>0</v>
      </c>
      <c r="AO557" s="618">
        <f>IF(AO$12=TRUE,(($N557*LIQUIDACION!$L$1047)*LIQUIDACION!$D$1045/IF(AND(LIQUIDACION!$D$1044&gt;LIQUIDACION!$B$1046,LIQUIDACION!$B$1046&gt;LIQUIDACION!$D$1043),366,365)),0)</f>
        <v>0</v>
      </c>
      <c r="AP557" s="618">
        <f>IF(AP$12=TRUE,(($O557*LIQUIDACION!$L$1047)*LIQUIDACION!$D$1045/IF(AND(LIQUIDACION!$D$1044&gt;LIQUIDACION!$B$1046,LIQUIDACION!$B$1046&gt;LIQUIDACION!$D$1043),366,365)),0)</f>
        <v>0</v>
      </c>
      <c r="AQ557" s="618">
        <f>IF(AQ$12=TRUE,(($P557*LIQUIDACION!$L$1047)*LIQUIDACION!$D$1045/IF(AND(LIQUIDACION!$D$1044&gt;LIQUIDACION!$B$1046,LIQUIDACION!$B$1046&gt;LIQUIDACION!$D$1043),366,365)),0)</f>
        <v>0</v>
      </c>
      <c r="AR557" s="618">
        <f>IF(AR$12=TRUE,(($Q557*LIQUIDACION!$L$1047)*LIQUIDACION!$D$1045/IF(AND(LIQUIDACION!$D$1044&gt;LIQUIDACION!$B$1046,LIQUIDACION!$B$1046&gt;LIQUIDACION!$D$1043),366,365)),0)</f>
        <v>0</v>
      </c>
      <c r="AS557" s="618">
        <f>IF(AS$12=TRUE,(($R557*LIQUIDACION!$L$1047)*LIQUIDACION!$D$1045/IF(AND(LIQUIDACION!$D$1044&gt;LIQUIDACION!$B$1046,LIQUIDACION!$B$1046&gt;LIQUIDACION!$D$1043),366,365)),0)</f>
        <v>0</v>
      </c>
      <c r="AT557" s="618">
        <f>IF(AT$12=TRUE,(($S557*LIQUIDACION!$L$1047)*LIQUIDACION!$D$1045/IF(AND(LIQUIDACION!$D$1044&gt;LIQUIDACION!$B$1046,LIQUIDACION!$B$1046&gt;LIQUIDACION!$D$1043),366,365)),0)</f>
        <v>0</v>
      </c>
      <c r="AU557" s="618">
        <f>IF(AU$12=TRUE,(($T557*LIQUIDACION!$L$1047)*LIQUIDACION!$D$1045/IF(AND(LIQUIDACION!$D$1044&gt;LIQUIDACION!$B$1046,LIQUIDACION!$B$1046&gt;LIQUIDACION!$D$1043),366,365)),0)</f>
        <v>0</v>
      </c>
      <c r="AV557" s="618">
        <f>IF(AV$12=TRUE,(($U557*LIQUIDACION!$L$1047)*LIQUIDACION!$D$1045/IF(AND(LIQUIDACION!$D$1044&gt;LIQUIDACION!$B$1046,LIQUIDACION!$B$1046&gt;LIQUIDACION!$D$1043),366,365)),0)</f>
        <v>0</v>
      </c>
      <c r="AW557" s="618">
        <f>IF(AW$12=TRUE,(($V557*LIQUIDACION!$L$1047)*LIQUIDACION!$D$1045/IF(AND(LIQUIDACION!$D$1044&gt;LIQUIDACION!$B$1046,LIQUIDACION!$B$1046&gt;LIQUIDACION!$D$1043),366,365)),0)</f>
        <v>0</v>
      </c>
      <c r="AX557" s="618">
        <f>IF(AX$12=TRUE,(($W557*LIQUIDACION!$L$1047)*LIQUIDACION!$D$1045/IF(AND(LIQUIDACION!$D$1044&gt;LIQUIDACION!$B$1046,LIQUIDACION!$B$1046&gt;LIQUIDACION!$D$1043),366,365)),0)</f>
        <v>0</v>
      </c>
    </row>
    <row r="558" spans="2:50" x14ac:dyDescent="0.25">
      <c r="B558" s="123">
        <v>546</v>
      </c>
      <c r="C558" s="125"/>
      <c r="D558" s="170"/>
      <c r="E558" s="170"/>
      <c r="F558" s="170"/>
      <c r="G558" s="170">
        <f t="shared" si="37"/>
        <v>0</v>
      </c>
      <c r="H558" s="170">
        <f t="shared" si="38"/>
        <v>0</v>
      </c>
      <c r="I558" s="170"/>
      <c r="J558" s="170"/>
      <c r="K558" s="170"/>
      <c r="L558" s="170"/>
      <c r="M558" s="170"/>
      <c r="N558" s="170"/>
      <c r="O558" s="170"/>
      <c r="P558" s="170"/>
      <c r="Q558" s="170"/>
      <c r="R558" s="170"/>
      <c r="S558" s="170"/>
      <c r="T558" s="170"/>
      <c r="U558" s="170"/>
      <c r="V558" s="170"/>
      <c r="W558" s="170"/>
      <c r="X558" s="170"/>
      <c r="Y558" s="170"/>
      <c r="Z558" s="170"/>
      <c r="AA558" s="170"/>
      <c r="AB558" s="415">
        <f t="shared" si="39"/>
        <v>0</v>
      </c>
      <c r="AC558" s="415">
        <f t="shared" si="40"/>
        <v>0</v>
      </c>
      <c r="AE558" s="618">
        <f>IF(AE$12=TRUE,(($D558*LIQUIDACION!$L$1046)*LIQUIDACION!$D$1045/IF(AND(LIQUIDACION!$D$1044&gt;LIQUIDACION!$B$1046,LIQUIDACION!$B$1046&gt;LIQUIDACION!$D$1043),366,365)),0)</f>
        <v>0</v>
      </c>
      <c r="AF558" s="618">
        <f>IF(AF$12=TRUE,(($E558*LIQUIDACION!$L$1046)*LIQUIDACION!$D$1045/IF(AND(LIQUIDACION!$D$1044&gt;LIQUIDACION!$B$1046,LIQUIDACION!$B$1046&gt;LIQUIDACION!$D$1043),366,365)),0)</f>
        <v>0</v>
      </c>
      <c r="AG558" s="618">
        <f>IF(AG$12=TRUE,(($F558*LIQUIDACION!$L$1046)*LIQUIDACION!$D$1045/IF(AND(LIQUIDACION!$D$1044&gt;LIQUIDACION!$B$1046,LIQUIDACION!$B$1046&gt;LIQUIDACION!$D$1043),366,365)),0)</f>
        <v>0</v>
      </c>
      <c r="AH558" s="618">
        <f>IF(AH$12=TRUE,(($G558*LIQUIDACION!$L$1046)*LIQUIDACION!$D$1045/IF(AND(LIQUIDACION!$D$1044&gt;LIQUIDACION!$B$1046,LIQUIDACION!$B$1046&gt;LIQUIDACION!$D$1043),366,365)),0)</f>
        <v>0</v>
      </c>
      <c r="AI558" s="618">
        <f>IF(AI$12=TRUE,(($H558*LIQUIDACION!$L$1047)*LIQUIDACION!$D$1045/IF(AND(LIQUIDACION!$D$1044&gt;LIQUIDACION!$B$1046,LIQUIDACION!$B$1046&gt;LIQUIDACION!$D$1043),366,365)),0)</f>
        <v>0</v>
      </c>
      <c r="AJ558" s="618">
        <f>IF(AJ$12=TRUE,(($I558*LIQUIDACION!$L$1047)*LIQUIDACION!$D$1045/IF(AND(LIQUIDACION!$D$1044&gt;LIQUIDACION!$B$1046,LIQUIDACION!$B$1046&gt;LIQUIDACION!$D$1043),366,365)),0)</f>
        <v>0</v>
      </c>
      <c r="AK558" s="618">
        <f>IF(AK$12=TRUE,(($J558*LIQUIDACION!$L$1047)*LIQUIDACION!$D$1045/IF(AND(LIQUIDACION!$D$1044&gt;LIQUIDACION!$B$1046,LIQUIDACION!$B$1046&gt;LIQUIDACION!$D$1043),366,365)),0)</f>
        <v>0</v>
      </c>
      <c r="AL558" s="618">
        <f>IF(AL$12=TRUE,(($K558*LIQUIDACION!$L$1047)*LIQUIDACION!$D$1045/IF(AND(LIQUIDACION!$D$1044&gt;LIQUIDACION!$B$1046,LIQUIDACION!$B$1046&gt;LIQUIDACION!$D$1043),366,365)),0)</f>
        <v>0</v>
      </c>
      <c r="AM558" s="618">
        <f>IF(AM$12=TRUE,(($L558*LIQUIDACION!$L$1047)*LIQUIDACION!$D$1045/IF(AND(LIQUIDACION!$D$1044&gt;LIQUIDACION!$B$1046,LIQUIDACION!$B$1046&gt;LIQUIDACION!$D$1043),366,365)),0)</f>
        <v>0</v>
      </c>
      <c r="AN558" s="618">
        <f>IF(AN$12=TRUE,(($M558*LIQUIDACION!$L$1047)*LIQUIDACION!$D$1045/IF(AND(LIQUIDACION!$D$1044&gt;LIQUIDACION!$B$1046,LIQUIDACION!$B$1046&gt;LIQUIDACION!$D$1043),366,365)),0)</f>
        <v>0</v>
      </c>
      <c r="AO558" s="618">
        <f>IF(AO$12=TRUE,(($N558*LIQUIDACION!$L$1047)*LIQUIDACION!$D$1045/IF(AND(LIQUIDACION!$D$1044&gt;LIQUIDACION!$B$1046,LIQUIDACION!$B$1046&gt;LIQUIDACION!$D$1043),366,365)),0)</f>
        <v>0</v>
      </c>
      <c r="AP558" s="618">
        <f>IF(AP$12=TRUE,(($O558*LIQUIDACION!$L$1047)*LIQUIDACION!$D$1045/IF(AND(LIQUIDACION!$D$1044&gt;LIQUIDACION!$B$1046,LIQUIDACION!$B$1046&gt;LIQUIDACION!$D$1043),366,365)),0)</f>
        <v>0</v>
      </c>
      <c r="AQ558" s="618">
        <f>IF(AQ$12=TRUE,(($P558*LIQUIDACION!$L$1047)*LIQUIDACION!$D$1045/IF(AND(LIQUIDACION!$D$1044&gt;LIQUIDACION!$B$1046,LIQUIDACION!$B$1046&gt;LIQUIDACION!$D$1043),366,365)),0)</f>
        <v>0</v>
      </c>
      <c r="AR558" s="618">
        <f>IF(AR$12=TRUE,(($Q558*LIQUIDACION!$L$1047)*LIQUIDACION!$D$1045/IF(AND(LIQUIDACION!$D$1044&gt;LIQUIDACION!$B$1046,LIQUIDACION!$B$1046&gt;LIQUIDACION!$D$1043),366,365)),0)</f>
        <v>0</v>
      </c>
      <c r="AS558" s="618">
        <f>IF(AS$12=TRUE,(($R558*LIQUIDACION!$L$1047)*LIQUIDACION!$D$1045/IF(AND(LIQUIDACION!$D$1044&gt;LIQUIDACION!$B$1046,LIQUIDACION!$B$1046&gt;LIQUIDACION!$D$1043),366,365)),0)</f>
        <v>0</v>
      </c>
      <c r="AT558" s="618">
        <f>IF(AT$12=TRUE,(($S558*LIQUIDACION!$L$1047)*LIQUIDACION!$D$1045/IF(AND(LIQUIDACION!$D$1044&gt;LIQUIDACION!$B$1046,LIQUIDACION!$B$1046&gt;LIQUIDACION!$D$1043),366,365)),0)</f>
        <v>0</v>
      </c>
      <c r="AU558" s="618">
        <f>IF(AU$12=TRUE,(($T558*LIQUIDACION!$L$1047)*LIQUIDACION!$D$1045/IF(AND(LIQUIDACION!$D$1044&gt;LIQUIDACION!$B$1046,LIQUIDACION!$B$1046&gt;LIQUIDACION!$D$1043),366,365)),0)</f>
        <v>0</v>
      </c>
      <c r="AV558" s="618">
        <f>IF(AV$12=TRUE,(($U558*LIQUIDACION!$L$1047)*LIQUIDACION!$D$1045/IF(AND(LIQUIDACION!$D$1044&gt;LIQUIDACION!$B$1046,LIQUIDACION!$B$1046&gt;LIQUIDACION!$D$1043),366,365)),0)</f>
        <v>0</v>
      </c>
      <c r="AW558" s="618">
        <f>IF(AW$12=TRUE,(($V558*LIQUIDACION!$L$1047)*LIQUIDACION!$D$1045/IF(AND(LIQUIDACION!$D$1044&gt;LIQUIDACION!$B$1046,LIQUIDACION!$B$1046&gt;LIQUIDACION!$D$1043),366,365)),0)</f>
        <v>0</v>
      </c>
      <c r="AX558" s="618">
        <f>IF(AX$12=TRUE,(($W558*LIQUIDACION!$L$1047)*LIQUIDACION!$D$1045/IF(AND(LIQUIDACION!$D$1044&gt;LIQUIDACION!$B$1046,LIQUIDACION!$B$1046&gt;LIQUIDACION!$D$1043),366,365)),0)</f>
        <v>0</v>
      </c>
    </row>
    <row r="559" spans="2:50" x14ac:dyDescent="0.25">
      <c r="B559" s="121">
        <v>547</v>
      </c>
      <c r="C559" s="125"/>
      <c r="D559" s="170"/>
      <c r="E559" s="170"/>
      <c r="F559" s="170"/>
      <c r="G559" s="170">
        <f t="shared" si="37"/>
        <v>0</v>
      </c>
      <c r="H559" s="170">
        <f t="shared" si="38"/>
        <v>0</v>
      </c>
      <c r="I559" s="170"/>
      <c r="J559" s="170"/>
      <c r="K559" s="170"/>
      <c r="L559" s="170"/>
      <c r="M559" s="170"/>
      <c r="N559" s="170"/>
      <c r="O559" s="170"/>
      <c r="P559" s="170"/>
      <c r="Q559" s="170"/>
      <c r="R559" s="170"/>
      <c r="S559" s="170"/>
      <c r="T559" s="170"/>
      <c r="U559" s="170"/>
      <c r="V559" s="170"/>
      <c r="W559" s="170"/>
      <c r="X559" s="170"/>
      <c r="Y559" s="170"/>
      <c r="Z559" s="170"/>
      <c r="AA559" s="170"/>
      <c r="AB559" s="415">
        <f t="shared" si="39"/>
        <v>0</v>
      </c>
      <c r="AC559" s="415">
        <f t="shared" si="40"/>
        <v>0</v>
      </c>
      <c r="AE559" s="618">
        <f>IF(AE$12=TRUE,(($D559*LIQUIDACION!$L$1046)*LIQUIDACION!$D$1045/IF(AND(LIQUIDACION!$D$1044&gt;LIQUIDACION!$B$1046,LIQUIDACION!$B$1046&gt;LIQUIDACION!$D$1043),366,365)),0)</f>
        <v>0</v>
      </c>
      <c r="AF559" s="618">
        <f>IF(AF$12=TRUE,(($E559*LIQUIDACION!$L$1046)*LIQUIDACION!$D$1045/IF(AND(LIQUIDACION!$D$1044&gt;LIQUIDACION!$B$1046,LIQUIDACION!$B$1046&gt;LIQUIDACION!$D$1043),366,365)),0)</f>
        <v>0</v>
      </c>
      <c r="AG559" s="618">
        <f>IF(AG$12=TRUE,(($F559*LIQUIDACION!$L$1046)*LIQUIDACION!$D$1045/IF(AND(LIQUIDACION!$D$1044&gt;LIQUIDACION!$B$1046,LIQUIDACION!$B$1046&gt;LIQUIDACION!$D$1043),366,365)),0)</f>
        <v>0</v>
      </c>
      <c r="AH559" s="618">
        <f>IF(AH$12=TRUE,(($G559*LIQUIDACION!$L$1046)*LIQUIDACION!$D$1045/IF(AND(LIQUIDACION!$D$1044&gt;LIQUIDACION!$B$1046,LIQUIDACION!$B$1046&gt;LIQUIDACION!$D$1043),366,365)),0)</f>
        <v>0</v>
      </c>
      <c r="AI559" s="618">
        <f>IF(AI$12=TRUE,(($H559*LIQUIDACION!$L$1047)*LIQUIDACION!$D$1045/IF(AND(LIQUIDACION!$D$1044&gt;LIQUIDACION!$B$1046,LIQUIDACION!$B$1046&gt;LIQUIDACION!$D$1043),366,365)),0)</f>
        <v>0</v>
      </c>
      <c r="AJ559" s="618">
        <f>IF(AJ$12=TRUE,(($I559*LIQUIDACION!$L$1047)*LIQUIDACION!$D$1045/IF(AND(LIQUIDACION!$D$1044&gt;LIQUIDACION!$B$1046,LIQUIDACION!$B$1046&gt;LIQUIDACION!$D$1043),366,365)),0)</f>
        <v>0</v>
      </c>
      <c r="AK559" s="618">
        <f>IF(AK$12=TRUE,(($J559*LIQUIDACION!$L$1047)*LIQUIDACION!$D$1045/IF(AND(LIQUIDACION!$D$1044&gt;LIQUIDACION!$B$1046,LIQUIDACION!$B$1046&gt;LIQUIDACION!$D$1043),366,365)),0)</f>
        <v>0</v>
      </c>
      <c r="AL559" s="618">
        <f>IF(AL$12=TRUE,(($K559*LIQUIDACION!$L$1047)*LIQUIDACION!$D$1045/IF(AND(LIQUIDACION!$D$1044&gt;LIQUIDACION!$B$1046,LIQUIDACION!$B$1046&gt;LIQUIDACION!$D$1043),366,365)),0)</f>
        <v>0</v>
      </c>
      <c r="AM559" s="618">
        <f>IF(AM$12=TRUE,(($L559*LIQUIDACION!$L$1047)*LIQUIDACION!$D$1045/IF(AND(LIQUIDACION!$D$1044&gt;LIQUIDACION!$B$1046,LIQUIDACION!$B$1046&gt;LIQUIDACION!$D$1043),366,365)),0)</f>
        <v>0</v>
      </c>
      <c r="AN559" s="618">
        <f>IF(AN$12=TRUE,(($M559*LIQUIDACION!$L$1047)*LIQUIDACION!$D$1045/IF(AND(LIQUIDACION!$D$1044&gt;LIQUIDACION!$B$1046,LIQUIDACION!$B$1046&gt;LIQUIDACION!$D$1043),366,365)),0)</f>
        <v>0</v>
      </c>
      <c r="AO559" s="618">
        <f>IF(AO$12=TRUE,(($N559*LIQUIDACION!$L$1047)*LIQUIDACION!$D$1045/IF(AND(LIQUIDACION!$D$1044&gt;LIQUIDACION!$B$1046,LIQUIDACION!$B$1046&gt;LIQUIDACION!$D$1043),366,365)),0)</f>
        <v>0</v>
      </c>
      <c r="AP559" s="618">
        <f>IF(AP$12=TRUE,(($O559*LIQUIDACION!$L$1047)*LIQUIDACION!$D$1045/IF(AND(LIQUIDACION!$D$1044&gt;LIQUIDACION!$B$1046,LIQUIDACION!$B$1046&gt;LIQUIDACION!$D$1043),366,365)),0)</f>
        <v>0</v>
      </c>
      <c r="AQ559" s="618">
        <f>IF(AQ$12=TRUE,(($P559*LIQUIDACION!$L$1047)*LIQUIDACION!$D$1045/IF(AND(LIQUIDACION!$D$1044&gt;LIQUIDACION!$B$1046,LIQUIDACION!$B$1046&gt;LIQUIDACION!$D$1043),366,365)),0)</f>
        <v>0</v>
      </c>
      <c r="AR559" s="618">
        <f>IF(AR$12=TRUE,(($Q559*LIQUIDACION!$L$1047)*LIQUIDACION!$D$1045/IF(AND(LIQUIDACION!$D$1044&gt;LIQUIDACION!$B$1046,LIQUIDACION!$B$1046&gt;LIQUIDACION!$D$1043),366,365)),0)</f>
        <v>0</v>
      </c>
      <c r="AS559" s="618">
        <f>IF(AS$12=TRUE,(($R559*LIQUIDACION!$L$1047)*LIQUIDACION!$D$1045/IF(AND(LIQUIDACION!$D$1044&gt;LIQUIDACION!$B$1046,LIQUIDACION!$B$1046&gt;LIQUIDACION!$D$1043),366,365)),0)</f>
        <v>0</v>
      </c>
      <c r="AT559" s="618">
        <f>IF(AT$12=TRUE,(($S559*LIQUIDACION!$L$1047)*LIQUIDACION!$D$1045/IF(AND(LIQUIDACION!$D$1044&gt;LIQUIDACION!$B$1046,LIQUIDACION!$B$1046&gt;LIQUIDACION!$D$1043),366,365)),0)</f>
        <v>0</v>
      </c>
      <c r="AU559" s="618">
        <f>IF(AU$12=TRUE,(($T559*LIQUIDACION!$L$1047)*LIQUIDACION!$D$1045/IF(AND(LIQUIDACION!$D$1044&gt;LIQUIDACION!$B$1046,LIQUIDACION!$B$1046&gt;LIQUIDACION!$D$1043),366,365)),0)</f>
        <v>0</v>
      </c>
      <c r="AV559" s="618">
        <f>IF(AV$12=TRUE,(($U559*LIQUIDACION!$L$1047)*LIQUIDACION!$D$1045/IF(AND(LIQUIDACION!$D$1044&gt;LIQUIDACION!$B$1046,LIQUIDACION!$B$1046&gt;LIQUIDACION!$D$1043),366,365)),0)</f>
        <v>0</v>
      </c>
      <c r="AW559" s="618">
        <f>IF(AW$12=TRUE,(($V559*LIQUIDACION!$L$1047)*LIQUIDACION!$D$1045/IF(AND(LIQUIDACION!$D$1044&gt;LIQUIDACION!$B$1046,LIQUIDACION!$B$1046&gt;LIQUIDACION!$D$1043),366,365)),0)</f>
        <v>0</v>
      </c>
      <c r="AX559" s="618">
        <f>IF(AX$12=TRUE,(($W559*LIQUIDACION!$L$1047)*LIQUIDACION!$D$1045/IF(AND(LIQUIDACION!$D$1044&gt;LIQUIDACION!$B$1046,LIQUIDACION!$B$1046&gt;LIQUIDACION!$D$1043),366,365)),0)</f>
        <v>0</v>
      </c>
    </row>
    <row r="560" spans="2:50" x14ac:dyDescent="0.25">
      <c r="B560" s="123">
        <v>548</v>
      </c>
      <c r="C560" s="125"/>
      <c r="D560" s="170"/>
      <c r="E560" s="170"/>
      <c r="F560" s="170"/>
      <c r="G560" s="170">
        <f t="shared" si="37"/>
        <v>0</v>
      </c>
      <c r="H560" s="170">
        <f t="shared" si="38"/>
        <v>0</v>
      </c>
      <c r="I560" s="170"/>
      <c r="J560" s="170"/>
      <c r="K560" s="170"/>
      <c r="L560" s="170"/>
      <c r="M560" s="170"/>
      <c r="N560" s="170"/>
      <c r="O560" s="170"/>
      <c r="P560" s="170"/>
      <c r="Q560" s="170"/>
      <c r="R560" s="170"/>
      <c r="S560" s="170"/>
      <c r="T560" s="170"/>
      <c r="U560" s="170"/>
      <c r="V560" s="170"/>
      <c r="W560" s="170"/>
      <c r="X560" s="170"/>
      <c r="Y560" s="170"/>
      <c r="Z560" s="170"/>
      <c r="AA560" s="170"/>
      <c r="AB560" s="415">
        <f t="shared" si="39"/>
        <v>0</v>
      </c>
      <c r="AC560" s="415">
        <f t="shared" si="40"/>
        <v>0</v>
      </c>
      <c r="AE560" s="618">
        <f>IF(AE$12=TRUE,(($D560*LIQUIDACION!$L$1046)*LIQUIDACION!$D$1045/IF(AND(LIQUIDACION!$D$1044&gt;LIQUIDACION!$B$1046,LIQUIDACION!$B$1046&gt;LIQUIDACION!$D$1043),366,365)),0)</f>
        <v>0</v>
      </c>
      <c r="AF560" s="618">
        <f>IF(AF$12=TRUE,(($E560*LIQUIDACION!$L$1046)*LIQUIDACION!$D$1045/IF(AND(LIQUIDACION!$D$1044&gt;LIQUIDACION!$B$1046,LIQUIDACION!$B$1046&gt;LIQUIDACION!$D$1043),366,365)),0)</f>
        <v>0</v>
      </c>
      <c r="AG560" s="618">
        <f>IF(AG$12=TRUE,(($F560*LIQUIDACION!$L$1046)*LIQUIDACION!$D$1045/IF(AND(LIQUIDACION!$D$1044&gt;LIQUIDACION!$B$1046,LIQUIDACION!$B$1046&gt;LIQUIDACION!$D$1043),366,365)),0)</f>
        <v>0</v>
      </c>
      <c r="AH560" s="618">
        <f>IF(AH$12=TRUE,(($G560*LIQUIDACION!$L$1046)*LIQUIDACION!$D$1045/IF(AND(LIQUIDACION!$D$1044&gt;LIQUIDACION!$B$1046,LIQUIDACION!$B$1046&gt;LIQUIDACION!$D$1043),366,365)),0)</f>
        <v>0</v>
      </c>
      <c r="AI560" s="618">
        <f>IF(AI$12=TRUE,(($H560*LIQUIDACION!$L$1047)*LIQUIDACION!$D$1045/IF(AND(LIQUIDACION!$D$1044&gt;LIQUIDACION!$B$1046,LIQUIDACION!$B$1046&gt;LIQUIDACION!$D$1043),366,365)),0)</f>
        <v>0</v>
      </c>
      <c r="AJ560" s="618">
        <f>IF(AJ$12=TRUE,(($I560*LIQUIDACION!$L$1047)*LIQUIDACION!$D$1045/IF(AND(LIQUIDACION!$D$1044&gt;LIQUIDACION!$B$1046,LIQUIDACION!$B$1046&gt;LIQUIDACION!$D$1043),366,365)),0)</f>
        <v>0</v>
      </c>
      <c r="AK560" s="618">
        <f>IF(AK$12=TRUE,(($J560*LIQUIDACION!$L$1047)*LIQUIDACION!$D$1045/IF(AND(LIQUIDACION!$D$1044&gt;LIQUIDACION!$B$1046,LIQUIDACION!$B$1046&gt;LIQUIDACION!$D$1043),366,365)),0)</f>
        <v>0</v>
      </c>
      <c r="AL560" s="618">
        <f>IF(AL$12=TRUE,(($K560*LIQUIDACION!$L$1047)*LIQUIDACION!$D$1045/IF(AND(LIQUIDACION!$D$1044&gt;LIQUIDACION!$B$1046,LIQUIDACION!$B$1046&gt;LIQUIDACION!$D$1043),366,365)),0)</f>
        <v>0</v>
      </c>
      <c r="AM560" s="618">
        <f>IF(AM$12=TRUE,(($L560*LIQUIDACION!$L$1047)*LIQUIDACION!$D$1045/IF(AND(LIQUIDACION!$D$1044&gt;LIQUIDACION!$B$1046,LIQUIDACION!$B$1046&gt;LIQUIDACION!$D$1043),366,365)),0)</f>
        <v>0</v>
      </c>
      <c r="AN560" s="618">
        <f>IF(AN$12=TRUE,(($M560*LIQUIDACION!$L$1047)*LIQUIDACION!$D$1045/IF(AND(LIQUIDACION!$D$1044&gt;LIQUIDACION!$B$1046,LIQUIDACION!$B$1046&gt;LIQUIDACION!$D$1043),366,365)),0)</f>
        <v>0</v>
      </c>
      <c r="AO560" s="618">
        <f>IF(AO$12=TRUE,(($N560*LIQUIDACION!$L$1047)*LIQUIDACION!$D$1045/IF(AND(LIQUIDACION!$D$1044&gt;LIQUIDACION!$B$1046,LIQUIDACION!$B$1046&gt;LIQUIDACION!$D$1043),366,365)),0)</f>
        <v>0</v>
      </c>
      <c r="AP560" s="618">
        <f>IF(AP$12=TRUE,(($O560*LIQUIDACION!$L$1047)*LIQUIDACION!$D$1045/IF(AND(LIQUIDACION!$D$1044&gt;LIQUIDACION!$B$1046,LIQUIDACION!$B$1046&gt;LIQUIDACION!$D$1043),366,365)),0)</f>
        <v>0</v>
      </c>
      <c r="AQ560" s="618">
        <f>IF(AQ$12=TRUE,(($P560*LIQUIDACION!$L$1047)*LIQUIDACION!$D$1045/IF(AND(LIQUIDACION!$D$1044&gt;LIQUIDACION!$B$1046,LIQUIDACION!$B$1046&gt;LIQUIDACION!$D$1043),366,365)),0)</f>
        <v>0</v>
      </c>
      <c r="AR560" s="618">
        <f>IF(AR$12=TRUE,(($Q560*LIQUIDACION!$L$1047)*LIQUIDACION!$D$1045/IF(AND(LIQUIDACION!$D$1044&gt;LIQUIDACION!$B$1046,LIQUIDACION!$B$1046&gt;LIQUIDACION!$D$1043),366,365)),0)</f>
        <v>0</v>
      </c>
      <c r="AS560" s="618">
        <f>IF(AS$12=TRUE,(($R560*LIQUIDACION!$L$1047)*LIQUIDACION!$D$1045/IF(AND(LIQUIDACION!$D$1044&gt;LIQUIDACION!$B$1046,LIQUIDACION!$B$1046&gt;LIQUIDACION!$D$1043),366,365)),0)</f>
        <v>0</v>
      </c>
      <c r="AT560" s="618">
        <f>IF(AT$12=TRUE,(($S560*LIQUIDACION!$L$1047)*LIQUIDACION!$D$1045/IF(AND(LIQUIDACION!$D$1044&gt;LIQUIDACION!$B$1046,LIQUIDACION!$B$1046&gt;LIQUIDACION!$D$1043),366,365)),0)</f>
        <v>0</v>
      </c>
      <c r="AU560" s="618">
        <f>IF(AU$12=TRUE,(($T560*LIQUIDACION!$L$1047)*LIQUIDACION!$D$1045/IF(AND(LIQUIDACION!$D$1044&gt;LIQUIDACION!$B$1046,LIQUIDACION!$B$1046&gt;LIQUIDACION!$D$1043),366,365)),0)</f>
        <v>0</v>
      </c>
      <c r="AV560" s="618">
        <f>IF(AV$12=TRUE,(($U560*LIQUIDACION!$L$1047)*LIQUIDACION!$D$1045/IF(AND(LIQUIDACION!$D$1044&gt;LIQUIDACION!$B$1046,LIQUIDACION!$B$1046&gt;LIQUIDACION!$D$1043),366,365)),0)</f>
        <v>0</v>
      </c>
      <c r="AW560" s="618">
        <f>IF(AW$12=TRUE,(($V560*LIQUIDACION!$L$1047)*LIQUIDACION!$D$1045/IF(AND(LIQUIDACION!$D$1044&gt;LIQUIDACION!$B$1046,LIQUIDACION!$B$1046&gt;LIQUIDACION!$D$1043),366,365)),0)</f>
        <v>0</v>
      </c>
      <c r="AX560" s="618">
        <f>IF(AX$12=TRUE,(($W560*LIQUIDACION!$L$1047)*LIQUIDACION!$D$1045/IF(AND(LIQUIDACION!$D$1044&gt;LIQUIDACION!$B$1046,LIQUIDACION!$B$1046&gt;LIQUIDACION!$D$1043),366,365)),0)</f>
        <v>0</v>
      </c>
    </row>
    <row r="561" spans="2:50" x14ac:dyDescent="0.25">
      <c r="B561" s="121">
        <v>549</v>
      </c>
      <c r="C561" s="125"/>
      <c r="D561" s="170"/>
      <c r="E561" s="170"/>
      <c r="F561" s="170"/>
      <c r="G561" s="170">
        <f t="shared" si="37"/>
        <v>0</v>
      </c>
      <c r="H561" s="170">
        <f t="shared" si="38"/>
        <v>0</v>
      </c>
      <c r="I561" s="170"/>
      <c r="J561" s="170"/>
      <c r="K561" s="170"/>
      <c r="L561" s="170"/>
      <c r="M561" s="170"/>
      <c r="N561" s="170"/>
      <c r="O561" s="170"/>
      <c r="P561" s="170"/>
      <c r="Q561" s="170"/>
      <c r="R561" s="170"/>
      <c r="S561" s="170"/>
      <c r="T561" s="170"/>
      <c r="U561" s="170"/>
      <c r="V561" s="170"/>
      <c r="W561" s="170"/>
      <c r="X561" s="170"/>
      <c r="Y561" s="170"/>
      <c r="Z561" s="170"/>
      <c r="AA561" s="170"/>
      <c r="AB561" s="415">
        <f t="shared" si="39"/>
        <v>0</v>
      </c>
      <c r="AC561" s="415">
        <f t="shared" si="40"/>
        <v>0</v>
      </c>
      <c r="AE561" s="618">
        <f>IF(AE$12=TRUE,(($D561*LIQUIDACION!$L$1046)*LIQUIDACION!$D$1045/IF(AND(LIQUIDACION!$D$1044&gt;LIQUIDACION!$B$1046,LIQUIDACION!$B$1046&gt;LIQUIDACION!$D$1043),366,365)),0)</f>
        <v>0</v>
      </c>
      <c r="AF561" s="618">
        <f>IF(AF$12=TRUE,(($E561*LIQUIDACION!$L$1046)*LIQUIDACION!$D$1045/IF(AND(LIQUIDACION!$D$1044&gt;LIQUIDACION!$B$1046,LIQUIDACION!$B$1046&gt;LIQUIDACION!$D$1043),366,365)),0)</f>
        <v>0</v>
      </c>
      <c r="AG561" s="618">
        <f>IF(AG$12=TRUE,(($F561*LIQUIDACION!$L$1046)*LIQUIDACION!$D$1045/IF(AND(LIQUIDACION!$D$1044&gt;LIQUIDACION!$B$1046,LIQUIDACION!$B$1046&gt;LIQUIDACION!$D$1043),366,365)),0)</f>
        <v>0</v>
      </c>
      <c r="AH561" s="618">
        <f>IF(AH$12=TRUE,(($G561*LIQUIDACION!$L$1046)*LIQUIDACION!$D$1045/IF(AND(LIQUIDACION!$D$1044&gt;LIQUIDACION!$B$1046,LIQUIDACION!$B$1046&gt;LIQUIDACION!$D$1043),366,365)),0)</f>
        <v>0</v>
      </c>
      <c r="AI561" s="618">
        <f>IF(AI$12=TRUE,(($H561*LIQUIDACION!$L$1047)*LIQUIDACION!$D$1045/IF(AND(LIQUIDACION!$D$1044&gt;LIQUIDACION!$B$1046,LIQUIDACION!$B$1046&gt;LIQUIDACION!$D$1043),366,365)),0)</f>
        <v>0</v>
      </c>
      <c r="AJ561" s="618">
        <f>IF(AJ$12=TRUE,(($I561*LIQUIDACION!$L$1047)*LIQUIDACION!$D$1045/IF(AND(LIQUIDACION!$D$1044&gt;LIQUIDACION!$B$1046,LIQUIDACION!$B$1046&gt;LIQUIDACION!$D$1043),366,365)),0)</f>
        <v>0</v>
      </c>
      <c r="AK561" s="618">
        <f>IF(AK$12=TRUE,(($J561*LIQUIDACION!$L$1047)*LIQUIDACION!$D$1045/IF(AND(LIQUIDACION!$D$1044&gt;LIQUIDACION!$B$1046,LIQUIDACION!$B$1046&gt;LIQUIDACION!$D$1043),366,365)),0)</f>
        <v>0</v>
      </c>
      <c r="AL561" s="618">
        <f>IF(AL$12=TRUE,(($K561*LIQUIDACION!$L$1047)*LIQUIDACION!$D$1045/IF(AND(LIQUIDACION!$D$1044&gt;LIQUIDACION!$B$1046,LIQUIDACION!$B$1046&gt;LIQUIDACION!$D$1043),366,365)),0)</f>
        <v>0</v>
      </c>
      <c r="AM561" s="618">
        <f>IF(AM$12=TRUE,(($L561*LIQUIDACION!$L$1047)*LIQUIDACION!$D$1045/IF(AND(LIQUIDACION!$D$1044&gt;LIQUIDACION!$B$1046,LIQUIDACION!$B$1046&gt;LIQUIDACION!$D$1043),366,365)),0)</f>
        <v>0</v>
      </c>
      <c r="AN561" s="618">
        <f>IF(AN$12=TRUE,(($M561*LIQUIDACION!$L$1047)*LIQUIDACION!$D$1045/IF(AND(LIQUIDACION!$D$1044&gt;LIQUIDACION!$B$1046,LIQUIDACION!$B$1046&gt;LIQUIDACION!$D$1043),366,365)),0)</f>
        <v>0</v>
      </c>
      <c r="AO561" s="618">
        <f>IF(AO$12=TRUE,(($N561*LIQUIDACION!$L$1047)*LIQUIDACION!$D$1045/IF(AND(LIQUIDACION!$D$1044&gt;LIQUIDACION!$B$1046,LIQUIDACION!$B$1046&gt;LIQUIDACION!$D$1043),366,365)),0)</f>
        <v>0</v>
      </c>
      <c r="AP561" s="618">
        <f>IF(AP$12=TRUE,(($O561*LIQUIDACION!$L$1047)*LIQUIDACION!$D$1045/IF(AND(LIQUIDACION!$D$1044&gt;LIQUIDACION!$B$1046,LIQUIDACION!$B$1046&gt;LIQUIDACION!$D$1043),366,365)),0)</f>
        <v>0</v>
      </c>
      <c r="AQ561" s="618">
        <f>IF(AQ$12=TRUE,(($P561*LIQUIDACION!$L$1047)*LIQUIDACION!$D$1045/IF(AND(LIQUIDACION!$D$1044&gt;LIQUIDACION!$B$1046,LIQUIDACION!$B$1046&gt;LIQUIDACION!$D$1043),366,365)),0)</f>
        <v>0</v>
      </c>
      <c r="AR561" s="618">
        <f>IF(AR$12=TRUE,(($Q561*LIQUIDACION!$L$1047)*LIQUIDACION!$D$1045/IF(AND(LIQUIDACION!$D$1044&gt;LIQUIDACION!$B$1046,LIQUIDACION!$B$1046&gt;LIQUIDACION!$D$1043),366,365)),0)</f>
        <v>0</v>
      </c>
      <c r="AS561" s="618">
        <f>IF(AS$12=TRUE,(($R561*LIQUIDACION!$L$1047)*LIQUIDACION!$D$1045/IF(AND(LIQUIDACION!$D$1044&gt;LIQUIDACION!$B$1046,LIQUIDACION!$B$1046&gt;LIQUIDACION!$D$1043),366,365)),0)</f>
        <v>0</v>
      </c>
      <c r="AT561" s="618">
        <f>IF(AT$12=TRUE,(($S561*LIQUIDACION!$L$1047)*LIQUIDACION!$D$1045/IF(AND(LIQUIDACION!$D$1044&gt;LIQUIDACION!$B$1046,LIQUIDACION!$B$1046&gt;LIQUIDACION!$D$1043),366,365)),0)</f>
        <v>0</v>
      </c>
      <c r="AU561" s="618">
        <f>IF(AU$12=TRUE,(($T561*LIQUIDACION!$L$1047)*LIQUIDACION!$D$1045/IF(AND(LIQUIDACION!$D$1044&gt;LIQUIDACION!$B$1046,LIQUIDACION!$B$1046&gt;LIQUIDACION!$D$1043),366,365)),0)</f>
        <v>0</v>
      </c>
      <c r="AV561" s="618">
        <f>IF(AV$12=TRUE,(($U561*LIQUIDACION!$L$1047)*LIQUIDACION!$D$1045/IF(AND(LIQUIDACION!$D$1044&gt;LIQUIDACION!$B$1046,LIQUIDACION!$B$1046&gt;LIQUIDACION!$D$1043),366,365)),0)</f>
        <v>0</v>
      </c>
      <c r="AW561" s="618">
        <f>IF(AW$12=TRUE,(($V561*LIQUIDACION!$L$1047)*LIQUIDACION!$D$1045/IF(AND(LIQUIDACION!$D$1044&gt;LIQUIDACION!$B$1046,LIQUIDACION!$B$1046&gt;LIQUIDACION!$D$1043),366,365)),0)</f>
        <v>0</v>
      </c>
      <c r="AX561" s="618">
        <f>IF(AX$12=TRUE,(($W561*LIQUIDACION!$L$1047)*LIQUIDACION!$D$1045/IF(AND(LIQUIDACION!$D$1044&gt;LIQUIDACION!$B$1046,LIQUIDACION!$B$1046&gt;LIQUIDACION!$D$1043),366,365)),0)</f>
        <v>0</v>
      </c>
    </row>
    <row r="562" spans="2:50" x14ac:dyDescent="0.25">
      <c r="B562" s="123">
        <v>550</v>
      </c>
      <c r="C562" s="125"/>
      <c r="D562" s="170"/>
      <c r="E562" s="170"/>
      <c r="F562" s="170"/>
      <c r="G562" s="170">
        <f t="shared" si="37"/>
        <v>0</v>
      </c>
      <c r="H562" s="170">
        <f t="shared" si="38"/>
        <v>0</v>
      </c>
      <c r="I562" s="170"/>
      <c r="J562" s="170"/>
      <c r="K562" s="170"/>
      <c r="L562" s="170"/>
      <c r="M562" s="170"/>
      <c r="N562" s="170"/>
      <c r="O562" s="170"/>
      <c r="P562" s="170"/>
      <c r="Q562" s="170"/>
      <c r="R562" s="170"/>
      <c r="S562" s="170"/>
      <c r="T562" s="170"/>
      <c r="U562" s="170"/>
      <c r="V562" s="170"/>
      <c r="W562" s="170"/>
      <c r="X562" s="170"/>
      <c r="Y562" s="170"/>
      <c r="Z562" s="170"/>
      <c r="AA562" s="170"/>
      <c r="AB562" s="415">
        <f t="shared" si="39"/>
        <v>0</v>
      </c>
      <c r="AC562" s="415">
        <f t="shared" si="40"/>
        <v>0</v>
      </c>
      <c r="AE562" s="618">
        <f>IF(AE$12=TRUE,(($D562*LIQUIDACION!$L$1046)*LIQUIDACION!$D$1045/IF(AND(LIQUIDACION!$D$1044&gt;LIQUIDACION!$B$1046,LIQUIDACION!$B$1046&gt;LIQUIDACION!$D$1043),366,365)),0)</f>
        <v>0</v>
      </c>
      <c r="AF562" s="618">
        <f>IF(AF$12=TRUE,(($E562*LIQUIDACION!$L$1046)*LIQUIDACION!$D$1045/IF(AND(LIQUIDACION!$D$1044&gt;LIQUIDACION!$B$1046,LIQUIDACION!$B$1046&gt;LIQUIDACION!$D$1043),366,365)),0)</f>
        <v>0</v>
      </c>
      <c r="AG562" s="618">
        <f>IF(AG$12=TRUE,(($F562*LIQUIDACION!$L$1046)*LIQUIDACION!$D$1045/IF(AND(LIQUIDACION!$D$1044&gt;LIQUIDACION!$B$1046,LIQUIDACION!$B$1046&gt;LIQUIDACION!$D$1043),366,365)),0)</f>
        <v>0</v>
      </c>
      <c r="AH562" s="618">
        <f>IF(AH$12=TRUE,(($G562*LIQUIDACION!$L$1046)*LIQUIDACION!$D$1045/IF(AND(LIQUIDACION!$D$1044&gt;LIQUIDACION!$B$1046,LIQUIDACION!$B$1046&gt;LIQUIDACION!$D$1043),366,365)),0)</f>
        <v>0</v>
      </c>
      <c r="AI562" s="618">
        <f>IF(AI$12=TRUE,(($H562*LIQUIDACION!$L$1047)*LIQUIDACION!$D$1045/IF(AND(LIQUIDACION!$D$1044&gt;LIQUIDACION!$B$1046,LIQUIDACION!$B$1046&gt;LIQUIDACION!$D$1043),366,365)),0)</f>
        <v>0</v>
      </c>
      <c r="AJ562" s="618">
        <f>IF(AJ$12=TRUE,(($I562*LIQUIDACION!$L$1047)*LIQUIDACION!$D$1045/IF(AND(LIQUIDACION!$D$1044&gt;LIQUIDACION!$B$1046,LIQUIDACION!$B$1046&gt;LIQUIDACION!$D$1043),366,365)),0)</f>
        <v>0</v>
      </c>
      <c r="AK562" s="618">
        <f>IF(AK$12=TRUE,(($J562*LIQUIDACION!$L$1047)*LIQUIDACION!$D$1045/IF(AND(LIQUIDACION!$D$1044&gt;LIQUIDACION!$B$1046,LIQUIDACION!$B$1046&gt;LIQUIDACION!$D$1043),366,365)),0)</f>
        <v>0</v>
      </c>
      <c r="AL562" s="618">
        <f>IF(AL$12=TRUE,(($K562*LIQUIDACION!$L$1047)*LIQUIDACION!$D$1045/IF(AND(LIQUIDACION!$D$1044&gt;LIQUIDACION!$B$1046,LIQUIDACION!$B$1046&gt;LIQUIDACION!$D$1043),366,365)),0)</f>
        <v>0</v>
      </c>
      <c r="AM562" s="618">
        <f>IF(AM$12=TRUE,(($L562*LIQUIDACION!$L$1047)*LIQUIDACION!$D$1045/IF(AND(LIQUIDACION!$D$1044&gt;LIQUIDACION!$B$1046,LIQUIDACION!$B$1046&gt;LIQUIDACION!$D$1043),366,365)),0)</f>
        <v>0</v>
      </c>
      <c r="AN562" s="618">
        <f>IF(AN$12=TRUE,(($M562*LIQUIDACION!$L$1047)*LIQUIDACION!$D$1045/IF(AND(LIQUIDACION!$D$1044&gt;LIQUIDACION!$B$1046,LIQUIDACION!$B$1046&gt;LIQUIDACION!$D$1043),366,365)),0)</f>
        <v>0</v>
      </c>
      <c r="AO562" s="618">
        <f>IF(AO$12=TRUE,(($N562*LIQUIDACION!$L$1047)*LIQUIDACION!$D$1045/IF(AND(LIQUIDACION!$D$1044&gt;LIQUIDACION!$B$1046,LIQUIDACION!$B$1046&gt;LIQUIDACION!$D$1043),366,365)),0)</f>
        <v>0</v>
      </c>
      <c r="AP562" s="618">
        <f>IF(AP$12=TRUE,(($O562*LIQUIDACION!$L$1047)*LIQUIDACION!$D$1045/IF(AND(LIQUIDACION!$D$1044&gt;LIQUIDACION!$B$1046,LIQUIDACION!$B$1046&gt;LIQUIDACION!$D$1043),366,365)),0)</f>
        <v>0</v>
      </c>
      <c r="AQ562" s="618">
        <f>IF(AQ$12=TRUE,(($P562*LIQUIDACION!$L$1047)*LIQUIDACION!$D$1045/IF(AND(LIQUIDACION!$D$1044&gt;LIQUIDACION!$B$1046,LIQUIDACION!$B$1046&gt;LIQUIDACION!$D$1043),366,365)),0)</f>
        <v>0</v>
      </c>
      <c r="AR562" s="618">
        <f>IF(AR$12=TRUE,(($Q562*LIQUIDACION!$L$1047)*LIQUIDACION!$D$1045/IF(AND(LIQUIDACION!$D$1044&gt;LIQUIDACION!$B$1046,LIQUIDACION!$B$1046&gt;LIQUIDACION!$D$1043),366,365)),0)</f>
        <v>0</v>
      </c>
      <c r="AS562" s="618">
        <f>IF(AS$12=TRUE,(($R562*LIQUIDACION!$L$1047)*LIQUIDACION!$D$1045/IF(AND(LIQUIDACION!$D$1044&gt;LIQUIDACION!$B$1046,LIQUIDACION!$B$1046&gt;LIQUIDACION!$D$1043),366,365)),0)</f>
        <v>0</v>
      </c>
      <c r="AT562" s="618">
        <f>IF(AT$12=TRUE,(($S562*LIQUIDACION!$L$1047)*LIQUIDACION!$D$1045/IF(AND(LIQUIDACION!$D$1044&gt;LIQUIDACION!$B$1046,LIQUIDACION!$B$1046&gt;LIQUIDACION!$D$1043),366,365)),0)</f>
        <v>0</v>
      </c>
      <c r="AU562" s="618">
        <f>IF(AU$12=TRUE,(($T562*LIQUIDACION!$L$1047)*LIQUIDACION!$D$1045/IF(AND(LIQUIDACION!$D$1044&gt;LIQUIDACION!$B$1046,LIQUIDACION!$B$1046&gt;LIQUIDACION!$D$1043),366,365)),0)</f>
        <v>0</v>
      </c>
      <c r="AV562" s="618">
        <f>IF(AV$12=TRUE,(($U562*LIQUIDACION!$L$1047)*LIQUIDACION!$D$1045/IF(AND(LIQUIDACION!$D$1044&gt;LIQUIDACION!$B$1046,LIQUIDACION!$B$1046&gt;LIQUIDACION!$D$1043),366,365)),0)</f>
        <v>0</v>
      </c>
      <c r="AW562" s="618">
        <f>IF(AW$12=TRUE,(($V562*LIQUIDACION!$L$1047)*LIQUIDACION!$D$1045/IF(AND(LIQUIDACION!$D$1044&gt;LIQUIDACION!$B$1046,LIQUIDACION!$B$1046&gt;LIQUIDACION!$D$1043),366,365)),0)</f>
        <v>0</v>
      </c>
      <c r="AX562" s="618">
        <f>IF(AX$12=TRUE,(($W562*LIQUIDACION!$L$1047)*LIQUIDACION!$D$1045/IF(AND(LIQUIDACION!$D$1044&gt;LIQUIDACION!$B$1046,LIQUIDACION!$B$1046&gt;LIQUIDACION!$D$1043),366,365)),0)</f>
        <v>0</v>
      </c>
    </row>
    <row r="563" spans="2:50" x14ac:dyDescent="0.25">
      <c r="B563" s="121">
        <v>551</v>
      </c>
      <c r="C563" s="125"/>
      <c r="D563" s="170"/>
      <c r="E563" s="170"/>
      <c r="F563" s="170"/>
      <c r="G563" s="170">
        <f t="shared" si="37"/>
        <v>0</v>
      </c>
      <c r="H563" s="170">
        <f t="shared" si="38"/>
        <v>0</v>
      </c>
      <c r="I563" s="170"/>
      <c r="J563" s="170"/>
      <c r="K563" s="170"/>
      <c r="L563" s="170"/>
      <c r="M563" s="170"/>
      <c r="N563" s="170"/>
      <c r="O563" s="170"/>
      <c r="P563" s="170"/>
      <c r="Q563" s="170"/>
      <c r="R563" s="170"/>
      <c r="S563" s="170"/>
      <c r="T563" s="170"/>
      <c r="U563" s="170"/>
      <c r="V563" s="170"/>
      <c r="W563" s="170"/>
      <c r="X563" s="170"/>
      <c r="Y563" s="170"/>
      <c r="Z563" s="170"/>
      <c r="AA563" s="170"/>
      <c r="AB563" s="415">
        <f t="shared" si="39"/>
        <v>0</v>
      </c>
      <c r="AC563" s="415">
        <f t="shared" si="40"/>
        <v>0</v>
      </c>
      <c r="AE563" s="618">
        <f>IF(AE$12=TRUE,(($D563*LIQUIDACION!$L$1046)*LIQUIDACION!$D$1045/IF(AND(LIQUIDACION!$D$1044&gt;LIQUIDACION!$B$1046,LIQUIDACION!$B$1046&gt;LIQUIDACION!$D$1043),366,365)),0)</f>
        <v>0</v>
      </c>
      <c r="AF563" s="618">
        <f>IF(AF$12=TRUE,(($E563*LIQUIDACION!$L$1046)*LIQUIDACION!$D$1045/IF(AND(LIQUIDACION!$D$1044&gt;LIQUIDACION!$B$1046,LIQUIDACION!$B$1046&gt;LIQUIDACION!$D$1043),366,365)),0)</f>
        <v>0</v>
      </c>
      <c r="AG563" s="618">
        <f>IF(AG$12=TRUE,(($F563*LIQUIDACION!$L$1046)*LIQUIDACION!$D$1045/IF(AND(LIQUIDACION!$D$1044&gt;LIQUIDACION!$B$1046,LIQUIDACION!$B$1046&gt;LIQUIDACION!$D$1043),366,365)),0)</f>
        <v>0</v>
      </c>
      <c r="AH563" s="618">
        <f>IF(AH$12=TRUE,(($G563*LIQUIDACION!$L$1046)*LIQUIDACION!$D$1045/IF(AND(LIQUIDACION!$D$1044&gt;LIQUIDACION!$B$1046,LIQUIDACION!$B$1046&gt;LIQUIDACION!$D$1043),366,365)),0)</f>
        <v>0</v>
      </c>
      <c r="AI563" s="618">
        <f>IF(AI$12=TRUE,(($H563*LIQUIDACION!$L$1047)*LIQUIDACION!$D$1045/IF(AND(LIQUIDACION!$D$1044&gt;LIQUIDACION!$B$1046,LIQUIDACION!$B$1046&gt;LIQUIDACION!$D$1043),366,365)),0)</f>
        <v>0</v>
      </c>
      <c r="AJ563" s="618">
        <f>IF(AJ$12=TRUE,(($I563*LIQUIDACION!$L$1047)*LIQUIDACION!$D$1045/IF(AND(LIQUIDACION!$D$1044&gt;LIQUIDACION!$B$1046,LIQUIDACION!$B$1046&gt;LIQUIDACION!$D$1043),366,365)),0)</f>
        <v>0</v>
      </c>
      <c r="AK563" s="618">
        <f>IF(AK$12=TRUE,(($J563*LIQUIDACION!$L$1047)*LIQUIDACION!$D$1045/IF(AND(LIQUIDACION!$D$1044&gt;LIQUIDACION!$B$1046,LIQUIDACION!$B$1046&gt;LIQUIDACION!$D$1043),366,365)),0)</f>
        <v>0</v>
      </c>
      <c r="AL563" s="618">
        <f>IF(AL$12=TRUE,(($K563*LIQUIDACION!$L$1047)*LIQUIDACION!$D$1045/IF(AND(LIQUIDACION!$D$1044&gt;LIQUIDACION!$B$1046,LIQUIDACION!$B$1046&gt;LIQUIDACION!$D$1043),366,365)),0)</f>
        <v>0</v>
      </c>
      <c r="AM563" s="618">
        <f>IF(AM$12=TRUE,(($L563*LIQUIDACION!$L$1047)*LIQUIDACION!$D$1045/IF(AND(LIQUIDACION!$D$1044&gt;LIQUIDACION!$B$1046,LIQUIDACION!$B$1046&gt;LIQUIDACION!$D$1043),366,365)),0)</f>
        <v>0</v>
      </c>
      <c r="AN563" s="618">
        <f>IF(AN$12=TRUE,(($M563*LIQUIDACION!$L$1047)*LIQUIDACION!$D$1045/IF(AND(LIQUIDACION!$D$1044&gt;LIQUIDACION!$B$1046,LIQUIDACION!$B$1046&gt;LIQUIDACION!$D$1043),366,365)),0)</f>
        <v>0</v>
      </c>
      <c r="AO563" s="618">
        <f>IF(AO$12=TRUE,(($N563*LIQUIDACION!$L$1047)*LIQUIDACION!$D$1045/IF(AND(LIQUIDACION!$D$1044&gt;LIQUIDACION!$B$1046,LIQUIDACION!$B$1046&gt;LIQUIDACION!$D$1043),366,365)),0)</f>
        <v>0</v>
      </c>
      <c r="AP563" s="618">
        <f>IF(AP$12=TRUE,(($O563*LIQUIDACION!$L$1047)*LIQUIDACION!$D$1045/IF(AND(LIQUIDACION!$D$1044&gt;LIQUIDACION!$B$1046,LIQUIDACION!$B$1046&gt;LIQUIDACION!$D$1043),366,365)),0)</f>
        <v>0</v>
      </c>
      <c r="AQ563" s="618">
        <f>IF(AQ$12=TRUE,(($P563*LIQUIDACION!$L$1047)*LIQUIDACION!$D$1045/IF(AND(LIQUIDACION!$D$1044&gt;LIQUIDACION!$B$1046,LIQUIDACION!$B$1046&gt;LIQUIDACION!$D$1043),366,365)),0)</f>
        <v>0</v>
      </c>
      <c r="AR563" s="618">
        <f>IF(AR$12=TRUE,(($Q563*LIQUIDACION!$L$1047)*LIQUIDACION!$D$1045/IF(AND(LIQUIDACION!$D$1044&gt;LIQUIDACION!$B$1046,LIQUIDACION!$B$1046&gt;LIQUIDACION!$D$1043),366,365)),0)</f>
        <v>0</v>
      </c>
      <c r="AS563" s="618">
        <f>IF(AS$12=TRUE,(($R563*LIQUIDACION!$L$1047)*LIQUIDACION!$D$1045/IF(AND(LIQUIDACION!$D$1044&gt;LIQUIDACION!$B$1046,LIQUIDACION!$B$1046&gt;LIQUIDACION!$D$1043),366,365)),0)</f>
        <v>0</v>
      </c>
      <c r="AT563" s="618">
        <f>IF(AT$12=TRUE,(($S563*LIQUIDACION!$L$1047)*LIQUIDACION!$D$1045/IF(AND(LIQUIDACION!$D$1044&gt;LIQUIDACION!$B$1046,LIQUIDACION!$B$1046&gt;LIQUIDACION!$D$1043),366,365)),0)</f>
        <v>0</v>
      </c>
      <c r="AU563" s="618">
        <f>IF(AU$12=TRUE,(($T563*LIQUIDACION!$L$1047)*LIQUIDACION!$D$1045/IF(AND(LIQUIDACION!$D$1044&gt;LIQUIDACION!$B$1046,LIQUIDACION!$B$1046&gt;LIQUIDACION!$D$1043),366,365)),0)</f>
        <v>0</v>
      </c>
      <c r="AV563" s="618">
        <f>IF(AV$12=TRUE,(($U563*LIQUIDACION!$L$1047)*LIQUIDACION!$D$1045/IF(AND(LIQUIDACION!$D$1044&gt;LIQUIDACION!$B$1046,LIQUIDACION!$B$1046&gt;LIQUIDACION!$D$1043),366,365)),0)</f>
        <v>0</v>
      </c>
      <c r="AW563" s="618">
        <f>IF(AW$12=TRUE,(($V563*LIQUIDACION!$L$1047)*LIQUIDACION!$D$1045/IF(AND(LIQUIDACION!$D$1044&gt;LIQUIDACION!$B$1046,LIQUIDACION!$B$1046&gt;LIQUIDACION!$D$1043),366,365)),0)</f>
        <v>0</v>
      </c>
      <c r="AX563" s="618">
        <f>IF(AX$12=TRUE,(($W563*LIQUIDACION!$L$1047)*LIQUIDACION!$D$1045/IF(AND(LIQUIDACION!$D$1044&gt;LIQUIDACION!$B$1046,LIQUIDACION!$B$1046&gt;LIQUIDACION!$D$1043),366,365)),0)</f>
        <v>0</v>
      </c>
    </row>
    <row r="564" spans="2:50" x14ac:dyDescent="0.25">
      <c r="B564" s="123">
        <v>552</v>
      </c>
      <c r="C564" s="125"/>
      <c r="D564" s="170"/>
      <c r="E564" s="170"/>
      <c r="F564" s="170"/>
      <c r="G564" s="170">
        <f t="shared" si="37"/>
        <v>0</v>
      </c>
      <c r="H564" s="170">
        <f t="shared" si="38"/>
        <v>0</v>
      </c>
      <c r="I564" s="170"/>
      <c r="J564" s="170"/>
      <c r="K564" s="170"/>
      <c r="L564" s="170"/>
      <c r="M564" s="170"/>
      <c r="N564" s="170"/>
      <c r="O564" s="170"/>
      <c r="P564" s="170"/>
      <c r="Q564" s="170"/>
      <c r="R564" s="170"/>
      <c r="S564" s="170"/>
      <c r="T564" s="170"/>
      <c r="U564" s="170"/>
      <c r="V564" s="170"/>
      <c r="W564" s="170"/>
      <c r="X564" s="170"/>
      <c r="Y564" s="170"/>
      <c r="Z564" s="170"/>
      <c r="AA564" s="170"/>
      <c r="AB564" s="415">
        <f t="shared" si="39"/>
        <v>0</v>
      </c>
      <c r="AC564" s="415">
        <f t="shared" si="40"/>
        <v>0</v>
      </c>
      <c r="AE564" s="618">
        <f>IF(AE$12=TRUE,(($D564*LIQUIDACION!$L$1046)*LIQUIDACION!$D$1045/IF(AND(LIQUIDACION!$D$1044&gt;LIQUIDACION!$B$1046,LIQUIDACION!$B$1046&gt;LIQUIDACION!$D$1043),366,365)),0)</f>
        <v>0</v>
      </c>
      <c r="AF564" s="618">
        <f>IF(AF$12=TRUE,(($E564*LIQUIDACION!$L$1046)*LIQUIDACION!$D$1045/IF(AND(LIQUIDACION!$D$1044&gt;LIQUIDACION!$B$1046,LIQUIDACION!$B$1046&gt;LIQUIDACION!$D$1043),366,365)),0)</f>
        <v>0</v>
      </c>
      <c r="AG564" s="618">
        <f>IF(AG$12=TRUE,(($F564*LIQUIDACION!$L$1046)*LIQUIDACION!$D$1045/IF(AND(LIQUIDACION!$D$1044&gt;LIQUIDACION!$B$1046,LIQUIDACION!$B$1046&gt;LIQUIDACION!$D$1043),366,365)),0)</f>
        <v>0</v>
      </c>
      <c r="AH564" s="618">
        <f>IF(AH$12=TRUE,(($G564*LIQUIDACION!$L$1046)*LIQUIDACION!$D$1045/IF(AND(LIQUIDACION!$D$1044&gt;LIQUIDACION!$B$1046,LIQUIDACION!$B$1046&gt;LIQUIDACION!$D$1043),366,365)),0)</f>
        <v>0</v>
      </c>
      <c r="AI564" s="618">
        <f>IF(AI$12=TRUE,(($H564*LIQUIDACION!$L$1047)*LIQUIDACION!$D$1045/IF(AND(LIQUIDACION!$D$1044&gt;LIQUIDACION!$B$1046,LIQUIDACION!$B$1046&gt;LIQUIDACION!$D$1043),366,365)),0)</f>
        <v>0</v>
      </c>
      <c r="AJ564" s="618">
        <f>IF(AJ$12=TRUE,(($I564*LIQUIDACION!$L$1047)*LIQUIDACION!$D$1045/IF(AND(LIQUIDACION!$D$1044&gt;LIQUIDACION!$B$1046,LIQUIDACION!$B$1046&gt;LIQUIDACION!$D$1043),366,365)),0)</f>
        <v>0</v>
      </c>
      <c r="AK564" s="618">
        <f>IF(AK$12=TRUE,(($J564*LIQUIDACION!$L$1047)*LIQUIDACION!$D$1045/IF(AND(LIQUIDACION!$D$1044&gt;LIQUIDACION!$B$1046,LIQUIDACION!$B$1046&gt;LIQUIDACION!$D$1043),366,365)),0)</f>
        <v>0</v>
      </c>
      <c r="AL564" s="618">
        <f>IF(AL$12=TRUE,(($K564*LIQUIDACION!$L$1047)*LIQUIDACION!$D$1045/IF(AND(LIQUIDACION!$D$1044&gt;LIQUIDACION!$B$1046,LIQUIDACION!$B$1046&gt;LIQUIDACION!$D$1043),366,365)),0)</f>
        <v>0</v>
      </c>
      <c r="AM564" s="618">
        <f>IF(AM$12=TRUE,(($L564*LIQUIDACION!$L$1047)*LIQUIDACION!$D$1045/IF(AND(LIQUIDACION!$D$1044&gt;LIQUIDACION!$B$1046,LIQUIDACION!$B$1046&gt;LIQUIDACION!$D$1043),366,365)),0)</f>
        <v>0</v>
      </c>
      <c r="AN564" s="618">
        <f>IF(AN$12=TRUE,(($M564*LIQUIDACION!$L$1047)*LIQUIDACION!$D$1045/IF(AND(LIQUIDACION!$D$1044&gt;LIQUIDACION!$B$1046,LIQUIDACION!$B$1046&gt;LIQUIDACION!$D$1043),366,365)),0)</f>
        <v>0</v>
      </c>
      <c r="AO564" s="618">
        <f>IF(AO$12=TRUE,(($N564*LIQUIDACION!$L$1047)*LIQUIDACION!$D$1045/IF(AND(LIQUIDACION!$D$1044&gt;LIQUIDACION!$B$1046,LIQUIDACION!$B$1046&gt;LIQUIDACION!$D$1043),366,365)),0)</f>
        <v>0</v>
      </c>
      <c r="AP564" s="618">
        <f>IF(AP$12=TRUE,(($O564*LIQUIDACION!$L$1047)*LIQUIDACION!$D$1045/IF(AND(LIQUIDACION!$D$1044&gt;LIQUIDACION!$B$1046,LIQUIDACION!$B$1046&gt;LIQUIDACION!$D$1043),366,365)),0)</f>
        <v>0</v>
      </c>
      <c r="AQ564" s="618">
        <f>IF(AQ$12=TRUE,(($P564*LIQUIDACION!$L$1047)*LIQUIDACION!$D$1045/IF(AND(LIQUIDACION!$D$1044&gt;LIQUIDACION!$B$1046,LIQUIDACION!$B$1046&gt;LIQUIDACION!$D$1043),366,365)),0)</f>
        <v>0</v>
      </c>
      <c r="AR564" s="618">
        <f>IF(AR$12=TRUE,(($Q564*LIQUIDACION!$L$1047)*LIQUIDACION!$D$1045/IF(AND(LIQUIDACION!$D$1044&gt;LIQUIDACION!$B$1046,LIQUIDACION!$B$1046&gt;LIQUIDACION!$D$1043),366,365)),0)</f>
        <v>0</v>
      </c>
      <c r="AS564" s="618">
        <f>IF(AS$12=TRUE,(($R564*LIQUIDACION!$L$1047)*LIQUIDACION!$D$1045/IF(AND(LIQUIDACION!$D$1044&gt;LIQUIDACION!$B$1046,LIQUIDACION!$B$1046&gt;LIQUIDACION!$D$1043),366,365)),0)</f>
        <v>0</v>
      </c>
      <c r="AT564" s="618">
        <f>IF(AT$12=TRUE,(($S564*LIQUIDACION!$L$1047)*LIQUIDACION!$D$1045/IF(AND(LIQUIDACION!$D$1044&gt;LIQUIDACION!$B$1046,LIQUIDACION!$B$1046&gt;LIQUIDACION!$D$1043),366,365)),0)</f>
        <v>0</v>
      </c>
      <c r="AU564" s="618">
        <f>IF(AU$12=TRUE,(($T564*LIQUIDACION!$L$1047)*LIQUIDACION!$D$1045/IF(AND(LIQUIDACION!$D$1044&gt;LIQUIDACION!$B$1046,LIQUIDACION!$B$1046&gt;LIQUIDACION!$D$1043),366,365)),0)</f>
        <v>0</v>
      </c>
      <c r="AV564" s="618">
        <f>IF(AV$12=TRUE,(($U564*LIQUIDACION!$L$1047)*LIQUIDACION!$D$1045/IF(AND(LIQUIDACION!$D$1044&gt;LIQUIDACION!$B$1046,LIQUIDACION!$B$1046&gt;LIQUIDACION!$D$1043),366,365)),0)</f>
        <v>0</v>
      </c>
      <c r="AW564" s="618">
        <f>IF(AW$12=TRUE,(($V564*LIQUIDACION!$L$1047)*LIQUIDACION!$D$1045/IF(AND(LIQUIDACION!$D$1044&gt;LIQUIDACION!$B$1046,LIQUIDACION!$B$1046&gt;LIQUIDACION!$D$1043),366,365)),0)</f>
        <v>0</v>
      </c>
      <c r="AX564" s="618">
        <f>IF(AX$12=TRUE,(($W564*LIQUIDACION!$L$1047)*LIQUIDACION!$D$1045/IF(AND(LIQUIDACION!$D$1044&gt;LIQUIDACION!$B$1046,LIQUIDACION!$B$1046&gt;LIQUIDACION!$D$1043),366,365)),0)</f>
        <v>0</v>
      </c>
    </row>
    <row r="565" spans="2:50" x14ac:dyDescent="0.25">
      <c r="B565" s="121">
        <v>553</v>
      </c>
      <c r="C565" s="125"/>
      <c r="D565" s="170"/>
      <c r="E565" s="170"/>
      <c r="F565" s="170"/>
      <c r="G565" s="170">
        <f t="shared" si="37"/>
        <v>0</v>
      </c>
      <c r="H565" s="170">
        <f t="shared" si="38"/>
        <v>0</v>
      </c>
      <c r="I565" s="170"/>
      <c r="J565" s="170"/>
      <c r="K565" s="170"/>
      <c r="L565" s="170"/>
      <c r="M565" s="170"/>
      <c r="N565" s="170"/>
      <c r="O565" s="170"/>
      <c r="P565" s="170"/>
      <c r="Q565" s="170"/>
      <c r="R565" s="170"/>
      <c r="S565" s="170"/>
      <c r="T565" s="170"/>
      <c r="U565" s="170"/>
      <c r="V565" s="170"/>
      <c r="W565" s="170"/>
      <c r="X565" s="170"/>
      <c r="Y565" s="170"/>
      <c r="Z565" s="170"/>
      <c r="AA565" s="170"/>
      <c r="AB565" s="415">
        <f t="shared" si="39"/>
        <v>0</v>
      </c>
      <c r="AC565" s="415">
        <f t="shared" si="40"/>
        <v>0</v>
      </c>
      <c r="AE565" s="618">
        <f>IF(AE$12=TRUE,(($D565*LIQUIDACION!$L$1046)*LIQUIDACION!$D$1045/IF(AND(LIQUIDACION!$D$1044&gt;LIQUIDACION!$B$1046,LIQUIDACION!$B$1046&gt;LIQUIDACION!$D$1043),366,365)),0)</f>
        <v>0</v>
      </c>
      <c r="AF565" s="618">
        <f>IF(AF$12=TRUE,(($E565*LIQUIDACION!$L$1046)*LIQUIDACION!$D$1045/IF(AND(LIQUIDACION!$D$1044&gt;LIQUIDACION!$B$1046,LIQUIDACION!$B$1046&gt;LIQUIDACION!$D$1043),366,365)),0)</f>
        <v>0</v>
      </c>
      <c r="AG565" s="618">
        <f>IF(AG$12=TRUE,(($F565*LIQUIDACION!$L$1046)*LIQUIDACION!$D$1045/IF(AND(LIQUIDACION!$D$1044&gt;LIQUIDACION!$B$1046,LIQUIDACION!$B$1046&gt;LIQUIDACION!$D$1043),366,365)),0)</f>
        <v>0</v>
      </c>
      <c r="AH565" s="618">
        <f>IF(AH$12=TRUE,(($G565*LIQUIDACION!$L$1046)*LIQUIDACION!$D$1045/IF(AND(LIQUIDACION!$D$1044&gt;LIQUIDACION!$B$1046,LIQUIDACION!$B$1046&gt;LIQUIDACION!$D$1043),366,365)),0)</f>
        <v>0</v>
      </c>
      <c r="AI565" s="618">
        <f>IF(AI$12=TRUE,(($H565*LIQUIDACION!$L$1047)*LIQUIDACION!$D$1045/IF(AND(LIQUIDACION!$D$1044&gt;LIQUIDACION!$B$1046,LIQUIDACION!$B$1046&gt;LIQUIDACION!$D$1043),366,365)),0)</f>
        <v>0</v>
      </c>
      <c r="AJ565" s="618">
        <f>IF(AJ$12=TRUE,(($I565*LIQUIDACION!$L$1047)*LIQUIDACION!$D$1045/IF(AND(LIQUIDACION!$D$1044&gt;LIQUIDACION!$B$1046,LIQUIDACION!$B$1046&gt;LIQUIDACION!$D$1043),366,365)),0)</f>
        <v>0</v>
      </c>
      <c r="AK565" s="618">
        <f>IF(AK$12=TRUE,(($J565*LIQUIDACION!$L$1047)*LIQUIDACION!$D$1045/IF(AND(LIQUIDACION!$D$1044&gt;LIQUIDACION!$B$1046,LIQUIDACION!$B$1046&gt;LIQUIDACION!$D$1043),366,365)),0)</f>
        <v>0</v>
      </c>
      <c r="AL565" s="618">
        <f>IF(AL$12=TRUE,(($K565*LIQUIDACION!$L$1047)*LIQUIDACION!$D$1045/IF(AND(LIQUIDACION!$D$1044&gt;LIQUIDACION!$B$1046,LIQUIDACION!$B$1046&gt;LIQUIDACION!$D$1043),366,365)),0)</f>
        <v>0</v>
      </c>
      <c r="AM565" s="618">
        <f>IF(AM$12=TRUE,(($L565*LIQUIDACION!$L$1047)*LIQUIDACION!$D$1045/IF(AND(LIQUIDACION!$D$1044&gt;LIQUIDACION!$B$1046,LIQUIDACION!$B$1046&gt;LIQUIDACION!$D$1043),366,365)),0)</f>
        <v>0</v>
      </c>
      <c r="AN565" s="618">
        <f>IF(AN$12=TRUE,(($M565*LIQUIDACION!$L$1047)*LIQUIDACION!$D$1045/IF(AND(LIQUIDACION!$D$1044&gt;LIQUIDACION!$B$1046,LIQUIDACION!$B$1046&gt;LIQUIDACION!$D$1043),366,365)),0)</f>
        <v>0</v>
      </c>
      <c r="AO565" s="618">
        <f>IF(AO$12=TRUE,(($N565*LIQUIDACION!$L$1047)*LIQUIDACION!$D$1045/IF(AND(LIQUIDACION!$D$1044&gt;LIQUIDACION!$B$1046,LIQUIDACION!$B$1046&gt;LIQUIDACION!$D$1043),366,365)),0)</f>
        <v>0</v>
      </c>
      <c r="AP565" s="618">
        <f>IF(AP$12=TRUE,(($O565*LIQUIDACION!$L$1047)*LIQUIDACION!$D$1045/IF(AND(LIQUIDACION!$D$1044&gt;LIQUIDACION!$B$1046,LIQUIDACION!$B$1046&gt;LIQUIDACION!$D$1043),366,365)),0)</f>
        <v>0</v>
      </c>
      <c r="AQ565" s="618">
        <f>IF(AQ$12=TRUE,(($P565*LIQUIDACION!$L$1047)*LIQUIDACION!$D$1045/IF(AND(LIQUIDACION!$D$1044&gt;LIQUIDACION!$B$1046,LIQUIDACION!$B$1046&gt;LIQUIDACION!$D$1043),366,365)),0)</f>
        <v>0</v>
      </c>
      <c r="AR565" s="618">
        <f>IF(AR$12=TRUE,(($Q565*LIQUIDACION!$L$1047)*LIQUIDACION!$D$1045/IF(AND(LIQUIDACION!$D$1044&gt;LIQUIDACION!$B$1046,LIQUIDACION!$B$1046&gt;LIQUIDACION!$D$1043),366,365)),0)</f>
        <v>0</v>
      </c>
      <c r="AS565" s="618">
        <f>IF(AS$12=TRUE,(($R565*LIQUIDACION!$L$1047)*LIQUIDACION!$D$1045/IF(AND(LIQUIDACION!$D$1044&gt;LIQUIDACION!$B$1046,LIQUIDACION!$B$1046&gt;LIQUIDACION!$D$1043),366,365)),0)</f>
        <v>0</v>
      </c>
      <c r="AT565" s="618">
        <f>IF(AT$12=TRUE,(($S565*LIQUIDACION!$L$1047)*LIQUIDACION!$D$1045/IF(AND(LIQUIDACION!$D$1044&gt;LIQUIDACION!$B$1046,LIQUIDACION!$B$1046&gt;LIQUIDACION!$D$1043),366,365)),0)</f>
        <v>0</v>
      </c>
      <c r="AU565" s="618">
        <f>IF(AU$12=TRUE,(($T565*LIQUIDACION!$L$1047)*LIQUIDACION!$D$1045/IF(AND(LIQUIDACION!$D$1044&gt;LIQUIDACION!$B$1046,LIQUIDACION!$B$1046&gt;LIQUIDACION!$D$1043),366,365)),0)</f>
        <v>0</v>
      </c>
      <c r="AV565" s="618">
        <f>IF(AV$12=TRUE,(($U565*LIQUIDACION!$L$1047)*LIQUIDACION!$D$1045/IF(AND(LIQUIDACION!$D$1044&gt;LIQUIDACION!$B$1046,LIQUIDACION!$B$1046&gt;LIQUIDACION!$D$1043),366,365)),0)</f>
        <v>0</v>
      </c>
      <c r="AW565" s="618">
        <f>IF(AW$12=TRUE,(($V565*LIQUIDACION!$L$1047)*LIQUIDACION!$D$1045/IF(AND(LIQUIDACION!$D$1044&gt;LIQUIDACION!$B$1046,LIQUIDACION!$B$1046&gt;LIQUIDACION!$D$1043),366,365)),0)</f>
        <v>0</v>
      </c>
      <c r="AX565" s="618">
        <f>IF(AX$12=TRUE,(($W565*LIQUIDACION!$L$1047)*LIQUIDACION!$D$1045/IF(AND(LIQUIDACION!$D$1044&gt;LIQUIDACION!$B$1046,LIQUIDACION!$B$1046&gt;LIQUIDACION!$D$1043),366,365)),0)</f>
        <v>0</v>
      </c>
    </row>
    <row r="566" spans="2:50" x14ac:dyDescent="0.25">
      <c r="B566" s="123">
        <v>554</v>
      </c>
      <c r="C566" s="125"/>
      <c r="D566" s="170"/>
      <c r="E566" s="170"/>
      <c r="F566" s="170"/>
      <c r="G566" s="170">
        <f t="shared" si="37"/>
        <v>0</v>
      </c>
      <c r="H566" s="170">
        <f t="shared" si="38"/>
        <v>0</v>
      </c>
      <c r="I566" s="170"/>
      <c r="J566" s="170"/>
      <c r="K566" s="170"/>
      <c r="L566" s="170"/>
      <c r="M566" s="170"/>
      <c r="N566" s="170"/>
      <c r="O566" s="170"/>
      <c r="P566" s="170"/>
      <c r="Q566" s="170"/>
      <c r="R566" s="170"/>
      <c r="S566" s="170"/>
      <c r="T566" s="170"/>
      <c r="U566" s="170"/>
      <c r="V566" s="170"/>
      <c r="W566" s="170"/>
      <c r="X566" s="170"/>
      <c r="Y566" s="170"/>
      <c r="Z566" s="170"/>
      <c r="AA566" s="170"/>
      <c r="AB566" s="415">
        <f t="shared" si="39"/>
        <v>0</v>
      </c>
      <c r="AC566" s="415">
        <f t="shared" si="40"/>
        <v>0</v>
      </c>
      <c r="AE566" s="618">
        <f>IF(AE$12=TRUE,(($D566*LIQUIDACION!$L$1046)*LIQUIDACION!$D$1045/IF(AND(LIQUIDACION!$D$1044&gt;LIQUIDACION!$B$1046,LIQUIDACION!$B$1046&gt;LIQUIDACION!$D$1043),366,365)),0)</f>
        <v>0</v>
      </c>
      <c r="AF566" s="618">
        <f>IF(AF$12=TRUE,(($E566*LIQUIDACION!$L$1046)*LIQUIDACION!$D$1045/IF(AND(LIQUIDACION!$D$1044&gt;LIQUIDACION!$B$1046,LIQUIDACION!$B$1046&gt;LIQUIDACION!$D$1043),366,365)),0)</f>
        <v>0</v>
      </c>
      <c r="AG566" s="618">
        <f>IF(AG$12=TRUE,(($F566*LIQUIDACION!$L$1046)*LIQUIDACION!$D$1045/IF(AND(LIQUIDACION!$D$1044&gt;LIQUIDACION!$B$1046,LIQUIDACION!$B$1046&gt;LIQUIDACION!$D$1043),366,365)),0)</f>
        <v>0</v>
      </c>
      <c r="AH566" s="618">
        <f>IF(AH$12=TRUE,(($G566*LIQUIDACION!$L$1046)*LIQUIDACION!$D$1045/IF(AND(LIQUIDACION!$D$1044&gt;LIQUIDACION!$B$1046,LIQUIDACION!$B$1046&gt;LIQUIDACION!$D$1043),366,365)),0)</f>
        <v>0</v>
      </c>
      <c r="AI566" s="618">
        <f>IF(AI$12=TRUE,(($H566*LIQUIDACION!$L$1047)*LIQUIDACION!$D$1045/IF(AND(LIQUIDACION!$D$1044&gt;LIQUIDACION!$B$1046,LIQUIDACION!$B$1046&gt;LIQUIDACION!$D$1043),366,365)),0)</f>
        <v>0</v>
      </c>
      <c r="AJ566" s="618">
        <f>IF(AJ$12=TRUE,(($I566*LIQUIDACION!$L$1047)*LIQUIDACION!$D$1045/IF(AND(LIQUIDACION!$D$1044&gt;LIQUIDACION!$B$1046,LIQUIDACION!$B$1046&gt;LIQUIDACION!$D$1043),366,365)),0)</f>
        <v>0</v>
      </c>
      <c r="AK566" s="618">
        <f>IF(AK$12=TRUE,(($J566*LIQUIDACION!$L$1047)*LIQUIDACION!$D$1045/IF(AND(LIQUIDACION!$D$1044&gt;LIQUIDACION!$B$1046,LIQUIDACION!$B$1046&gt;LIQUIDACION!$D$1043),366,365)),0)</f>
        <v>0</v>
      </c>
      <c r="AL566" s="618">
        <f>IF(AL$12=TRUE,(($K566*LIQUIDACION!$L$1047)*LIQUIDACION!$D$1045/IF(AND(LIQUIDACION!$D$1044&gt;LIQUIDACION!$B$1046,LIQUIDACION!$B$1046&gt;LIQUIDACION!$D$1043),366,365)),0)</f>
        <v>0</v>
      </c>
      <c r="AM566" s="618">
        <f>IF(AM$12=TRUE,(($L566*LIQUIDACION!$L$1047)*LIQUIDACION!$D$1045/IF(AND(LIQUIDACION!$D$1044&gt;LIQUIDACION!$B$1046,LIQUIDACION!$B$1046&gt;LIQUIDACION!$D$1043),366,365)),0)</f>
        <v>0</v>
      </c>
      <c r="AN566" s="618">
        <f>IF(AN$12=TRUE,(($M566*LIQUIDACION!$L$1047)*LIQUIDACION!$D$1045/IF(AND(LIQUIDACION!$D$1044&gt;LIQUIDACION!$B$1046,LIQUIDACION!$B$1046&gt;LIQUIDACION!$D$1043),366,365)),0)</f>
        <v>0</v>
      </c>
      <c r="AO566" s="618">
        <f>IF(AO$12=TRUE,(($N566*LIQUIDACION!$L$1047)*LIQUIDACION!$D$1045/IF(AND(LIQUIDACION!$D$1044&gt;LIQUIDACION!$B$1046,LIQUIDACION!$B$1046&gt;LIQUIDACION!$D$1043),366,365)),0)</f>
        <v>0</v>
      </c>
      <c r="AP566" s="618">
        <f>IF(AP$12=TRUE,(($O566*LIQUIDACION!$L$1047)*LIQUIDACION!$D$1045/IF(AND(LIQUIDACION!$D$1044&gt;LIQUIDACION!$B$1046,LIQUIDACION!$B$1046&gt;LIQUIDACION!$D$1043),366,365)),0)</f>
        <v>0</v>
      </c>
      <c r="AQ566" s="618">
        <f>IF(AQ$12=TRUE,(($P566*LIQUIDACION!$L$1047)*LIQUIDACION!$D$1045/IF(AND(LIQUIDACION!$D$1044&gt;LIQUIDACION!$B$1046,LIQUIDACION!$B$1046&gt;LIQUIDACION!$D$1043),366,365)),0)</f>
        <v>0</v>
      </c>
      <c r="AR566" s="618">
        <f>IF(AR$12=TRUE,(($Q566*LIQUIDACION!$L$1047)*LIQUIDACION!$D$1045/IF(AND(LIQUIDACION!$D$1044&gt;LIQUIDACION!$B$1046,LIQUIDACION!$B$1046&gt;LIQUIDACION!$D$1043),366,365)),0)</f>
        <v>0</v>
      </c>
      <c r="AS566" s="618">
        <f>IF(AS$12=TRUE,(($R566*LIQUIDACION!$L$1047)*LIQUIDACION!$D$1045/IF(AND(LIQUIDACION!$D$1044&gt;LIQUIDACION!$B$1046,LIQUIDACION!$B$1046&gt;LIQUIDACION!$D$1043),366,365)),0)</f>
        <v>0</v>
      </c>
      <c r="AT566" s="618">
        <f>IF(AT$12=TRUE,(($S566*LIQUIDACION!$L$1047)*LIQUIDACION!$D$1045/IF(AND(LIQUIDACION!$D$1044&gt;LIQUIDACION!$B$1046,LIQUIDACION!$B$1046&gt;LIQUIDACION!$D$1043),366,365)),0)</f>
        <v>0</v>
      </c>
      <c r="AU566" s="618">
        <f>IF(AU$12=TRUE,(($T566*LIQUIDACION!$L$1047)*LIQUIDACION!$D$1045/IF(AND(LIQUIDACION!$D$1044&gt;LIQUIDACION!$B$1046,LIQUIDACION!$B$1046&gt;LIQUIDACION!$D$1043),366,365)),0)</f>
        <v>0</v>
      </c>
      <c r="AV566" s="618">
        <f>IF(AV$12=TRUE,(($U566*LIQUIDACION!$L$1047)*LIQUIDACION!$D$1045/IF(AND(LIQUIDACION!$D$1044&gt;LIQUIDACION!$B$1046,LIQUIDACION!$B$1046&gt;LIQUIDACION!$D$1043),366,365)),0)</f>
        <v>0</v>
      </c>
      <c r="AW566" s="618">
        <f>IF(AW$12=TRUE,(($V566*LIQUIDACION!$L$1047)*LIQUIDACION!$D$1045/IF(AND(LIQUIDACION!$D$1044&gt;LIQUIDACION!$B$1046,LIQUIDACION!$B$1046&gt;LIQUIDACION!$D$1043),366,365)),0)</f>
        <v>0</v>
      </c>
      <c r="AX566" s="618">
        <f>IF(AX$12=TRUE,(($W566*LIQUIDACION!$L$1047)*LIQUIDACION!$D$1045/IF(AND(LIQUIDACION!$D$1044&gt;LIQUIDACION!$B$1046,LIQUIDACION!$B$1046&gt;LIQUIDACION!$D$1043),366,365)),0)</f>
        <v>0</v>
      </c>
    </row>
    <row r="567" spans="2:50" x14ac:dyDescent="0.25">
      <c r="B567" s="121">
        <v>555</v>
      </c>
      <c r="C567" s="125"/>
      <c r="D567" s="170"/>
      <c r="E567" s="170"/>
      <c r="F567" s="170"/>
      <c r="G567" s="170">
        <f t="shared" si="37"/>
        <v>0</v>
      </c>
      <c r="H567" s="170">
        <f t="shared" si="38"/>
        <v>0</v>
      </c>
      <c r="I567" s="170"/>
      <c r="J567" s="170"/>
      <c r="K567" s="170"/>
      <c r="L567" s="170"/>
      <c r="M567" s="170"/>
      <c r="N567" s="170"/>
      <c r="O567" s="170"/>
      <c r="P567" s="170"/>
      <c r="Q567" s="170"/>
      <c r="R567" s="170"/>
      <c r="S567" s="170"/>
      <c r="T567" s="170"/>
      <c r="U567" s="170"/>
      <c r="V567" s="170"/>
      <c r="W567" s="170"/>
      <c r="X567" s="170"/>
      <c r="Y567" s="170"/>
      <c r="Z567" s="170"/>
      <c r="AA567" s="170"/>
      <c r="AB567" s="415">
        <f t="shared" si="39"/>
        <v>0</v>
      </c>
      <c r="AC567" s="415">
        <f t="shared" si="40"/>
        <v>0</v>
      </c>
      <c r="AE567" s="618">
        <f>IF(AE$12=TRUE,(($D567*LIQUIDACION!$L$1046)*LIQUIDACION!$D$1045/IF(AND(LIQUIDACION!$D$1044&gt;LIQUIDACION!$B$1046,LIQUIDACION!$B$1046&gt;LIQUIDACION!$D$1043),366,365)),0)</f>
        <v>0</v>
      </c>
      <c r="AF567" s="618">
        <f>IF(AF$12=TRUE,(($E567*LIQUIDACION!$L$1046)*LIQUIDACION!$D$1045/IF(AND(LIQUIDACION!$D$1044&gt;LIQUIDACION!$B$1046,LIQUIDACION!$B$1046&gt;LIQUIDACION!$D$1043),366,365)),0)</f>
        <v>0</v>
      </c>
      <c r="AG567" s="618">
        <f>IF(AG$12=TRUE,(($F567*LIQUIDACION!$L$1046)*LIQUIDACION!$D$1045/IF(AND(LIQUIDACION!$D$1044&gt;LIQUIDACION!$B$1046,LIQUIDACION!$B$1046&gt;LIQUIDACION!$D$1043),366,365)),0)</f>
        <v>0</v>
      </c>
      <c r="AH567" s="618">
        <f>IF(AH$12=TRUE,(($G567*LIQUIDACION!$L$1046)*LIQUIDACION!$D$1045/IF(AND(LIQUIDACION!$D$1044&gt;LIQUIDACION!$B$1046,LIQUIDACION!$B$1046&gt;LIQUIDACION!$D$1043),366,365)),0)</f>
        <v>0</v>
      </c>
      <c r="AI567" s="618">
        <f>IF(AI$12=TRUE,(($H567*LIQUIDACION!$L$1047)*LIQUIDACION!$D$1045/IF(AND(LIQUIDACION!$D$1044&gt;LIQUIDACION!$B$1046,LIQUIDACION!$B$1046&gt;LIQUIDACION!$D$1043),366,365)),0)</f>
        <v>0</v>
      </c>
      <c r="AJ567" s="618">
        <f>IF(AJ$12=TRUE,(($I567*LIQUIDACION!$L$1047)*LIQUIDACION!$D$1045/IF(AND(LIQUIDACION!$D$1044&gt;LIQUIDACION!$B$1046,LIQUIDACION!$B$1046&gt;LIQUIDACION!$D$1043),366,365)),0)</f>
        <v>0</v>
      </c>
      <c r="AK567" s="618">
        <f>IF(AK$12=TRUE,(($J567*LIQUIDACION!$L$1047)*LIQUIDACION!$D$1045/IF(AND(LIQUIDACION!$D$1044&gt;LIQUIDACION!$B$1046,LIQUIDACION!$B$1046&gt;LIQUIDACION!$D$1043),366,365)),0)</f>
        <v>0</v>
      </c>
      <c r="AL567" s="618">
        <f>IF(AL$12=TRUE,(($K567*LIQUIDACION!$L$1047)*LIQUIDACION!$D$1045/IF(AND(LIQUIDACION!$D$1044&gt;LIQUIDACION!$B$1046,LIQUIDACION!$B$1046&gt;LIQUIDACION!$D$1043),366,365)),0)</f>
        <v>0</v>
      </c>
      <c r="AM567" s="618">
        <f>IF(AM$12=TRUE,(($L567*LIQUIDACION!$L$1047)*LIQUIDACION!$D$1045/IF(AND(LIQUIDACION!$D$1044&gt;LIQUIDACION!$B$1046,LIQUIDACION!$B$1046&gt;LIQUIDACION!$D$1043),366,365)),0)</f>
        <v>0</v>
      </c>
      <c r="AN567" s="618">
        <f>IF(AN$12=TRUE,(($M567*LIQUIDACION!$L$1047)*LIQUIDACION!$D$1045/IF(AND(LIQUIDACION!$D$1044&gt;LIQUIDACION!$B$1046,LIQUIDACION!$B$1046&gt;LIQUIDACION!$D$1043),366,365)),0)</f>
        <v>0</v>
      </c>
      <c r="AO567" s="618">
        <f>IF(AO$12=TRUE,(($N567*LIQUIDACION!$L$1047)*LIQUIDACION!$D$1045/IF(AND(LIQUIDACION!$D$1044&gt;LIQUIDACION!$B$1046,LIQUIDACION!$B$1046&gt;LIQUIDACION!$D$1043),366,365)),0)</f>
        <v>0</v>
      </c>
      <c r="AP567" s="618">
        <f>IF(AP$12=TRUE,(($O567*LIQUIDACION!$L$1047)*LIQUIDACION!$D$1045/IF(AND(LIQUIDACION!$D$1044&gt;LIQUIDACION!$B$1046,LIQUIDACION!$B$1046&gt;LIQUIDACION!$D$1043),366,365)),0)</f>
        <v>0</v>
      </c>
      <c r="AQ567" s="618">
        <f>IF(AQ$12=TRUE,(($P567*LIQUIDACION!$L$1047)*LIQUIDACION!$D$1045/IF(AND(LIQUIDACION!$D$1044&gt;LIQUIDACION!$B$1046,LIQUIDACION!$B$1046&gt;LIQUIDACION!$D$1043),366,365)),0)</f>
        <v>0</v>
      </c>
      <c r="AR567" s="618">
        <f>IF(AR$12=TRUE,(($Q567*LIQUIDACION!$L$1047)*LIQUIDACION!$D$1045/IF(AND(LIQUIDACION!$D$1044&gt;LIQUIDACION!$B$1046,LIQUIDACION!$B$1046&gt;LIQUIDACION!$D$1043),366,365)),0)</f>
        <v>0</v>
      </c>
      <c r="AS567" s="618">
        <f>IF(AS$12=TRUE,(($R567*LIQUIDACION!$L$1047)*LIQUIDACION!$D$1045/IF(AND(LIQUIDACION!$D$1044&gt;LIQUIDACION!$B$1046,LIQUIDACION!$B$1046&gt;LIQUIDACION!$D$1043),366,365)),0)</f>
        <v>0</v>
      </c>
      <c r="AT567" s="618">
        <f>IF(AT$12=TRUE,(($S567*LIQUIDACION!$L$1047)*LIQUIDACION!$D$1045/IF(AND(LIQUIDACION!$D$1044&gt;LIQUIDACION!$B$1046,LIQUIDACION!$B$1046&gt;LIQUIDACION!$D$1043),366,365)),0)</f>
        <v>0</v>
      </c>
      <c r="AU567" s="618">
        <f>IF(AU$12=TRUE,(($T567*LIQUIDACION!$L$1047)*LIQUIDACION!$D$1045/IF(AND(LIQUIDACION!$D$1044&gt;LIQUIDACION!$B$1046,LIQUIDACION!$B$1046&gt;LIQUIDACION!$D$1043),366,365)),0)</f>
        <v>0</v>
      </c>
      <c r="AV567" s="618">
        <f>IF(AV$12=TRUE,(($U567*LIQUIDACION!$L$1047)*LIQUIDACION!$D$1045/IF(AND(LIQUIDACION!$D$1044&gt;LIQUIDACION!$B$1046,LIQUIDACION!$B$1046&gt;LIQUIDACION!$D$1043),366,365)),0)</f>
        <v>0</v>
      </c>
      <c r="AW567" s="618">
        <f>IF(AW$12=TRUE,(($V567*LIQUIDACION!$L$1047)*LIQUIDACION!$D$1045/IF(AND(LIQUIDACION!$D$1044&gt;LIQUIDACION!$B$1046,LIQUIDACION!$B$1046&gt;LIQUIDACION!$D$1043),366,365)),0)</f>
        <v>0</v>
      </c>
      <c r="AX567" s="618">
        <f>IF(AX$12=TRUE,(($W567*LIQUIDACION!$L$1047)*LIQUIDACION!$D$1045/IF(AND(LIQUIDACION!$D$1044&gt;LIQUIDACION!$B$1046,LIQUIDACION!$B$1046&gt;LIQUIDACION!$D$1043),366,365)),0)</f>
        <v>0</v>
      </c>
    </row>
    <row r="568" spans="2:50" x14ac:dyDescent="0.25">
      <c r="B568" s="123">
        <v>556</v>
      </c>
      <c r="C568" s="125"/>
      <c r="D568" s="170"/>
      <c r="E568" s="170"/>
      <c r="F568" s="170"/>
      <c r="G568" s="170">
        <f t="shared" si="37"/>
        <v>0</v>
      </c>
      <c r="H568" s="170">
        <f t="shared" si="38"/>
        <v>0</v>
      </c>
      <c r="I568" s="170"/>
      <c r="J568" s="170"/>
      <c r="K568" s="170"/>
      <c r="L568" s="170"/>
      <c r="M568" s="170"/>
      <c r="N568" s="170"/>
      <c r="O568" s="170"/>
      <c r="P568" s="170"/>
      <c r="Q568" s="170"/>
      <c r="R568" s="170"/>
      <c r="S568" s="170"/>
      <c r="T568" s="170"/>
      <c r="U568" s="170"/>
      <c r="V568" s="170"/>
      <c r="W568" s="170"/>
      <c r="X568" s="170"/>
      <c r="Y568" s="170"/>
      <c r="Z568" s="170"/>
      <c r="AA568" s="170"/>
      <c r="AB568" s="415">
        <f t="shared" si="39"/>
        <v>0</v>
      </c>
      <c r="AC568" s="415">
        <f t="shared" si="40"/>
        <v>0</v>
      </c>
      <c r="AE568" s="618">
        <f>IF(AE$12=TRUE,(($D568*LIQUIDACION!$L$1046)*LIQUIDACION!$D$1045/IF(AND(LIQUIDACION!$D$1044&gt;LIQUIDACION!$B$1046,LIQUIDACION!$B$1046&gt;LIQUIDACION!$D$1043),366,365)),0)</f>
        <v>0</v>
      </c>
      <c r="AF568" s="618">
        <f>IF(AF$12=TRUE,(($E568*LIQUIDACION!$L$1046)*LIQUIDACION!$D$1045/IF(AND(LIQUIDACION!$D$1044&gt;LIQUIDACION!$B$1046,LIQUIDACION!$B$1046&gt;LIQUIDACION!$D$1043),366,365)),0)</f>
        <v>0</v>
      </c>
      <c r="AG568" s="618">
        <f>IF(AG$12=TRUE,(($F568*LIQUIDACION!$L$1046)*LIQUIDACION!$D$1045/IF(AND(LIQUIDACION!$D$1044&gt;LIQUIDACION!$B$1046,LIQUIDACION!$B$1046&gt;LIQUIDACION!$D$1043),366,365)),0)</f>
        <v>0</v>
      </c>
      <c r="AH568" s="618">
        <f>IF(AH$12=TRUE,(($G568*LIQUIDACION!$L$1046)*LIQUIDACION!$D$1045/IF(AND(LIQUIDACION!$D$1044&gt;LIQUIDACION!$B$1046,LIQUIDACION!$B$1046&gt;LIQUIDACION!$D$1043),366,365)),0)</f>
        <v>0</v>
      </c>
      <c r="AI568" s="618">
        <f>IF(AI$12=TRUE,(($H568*LIQUIDACION!$L$1047)*LIQUIDACION!$D$1045/IF(AND(LIQUIDACION!$D$1044&gt;LIQUIDACION!$B$1046,LIQUIDACION!$B$1046&gt;LIQUIDACION!$D$1043),366,365)),0)</f>
        <v>0</v>
      </c>
      <c r="AJ568" s="618">
        <f>IF(AJ$12=TRUE,(($I568*LIQUIDACION!$L$1047)*LIQUIDACION!$D$1045/IF(AND(LIQUIDACION!$D$1044&gt;LIQUIDACION!$B$1046,LIQUIDACION!$B$1046&gt;LIQUIDACION!$D$1043),366,365)),0)</f>
        <v>0</v>
      </c>
      <c r="AK568" s="618">
        <f>IF(AK$12=TRUE,(($J568*LIQUIDACION!$L$1047)*LIQUIDACION!$D$1045/IF(AND(LIQUIDACION!$D$1044&gt;LIQUIDACION!$B$1046,LIQUIDACION!$B$1046&gt;LIQUIDACION!$D$1043),366,365)),0)</f>
        <v>0</v>
      </c>
      <c r="AL568" s="618">
        <f>IF(AL$12=TRUE,(($K568*LIQUIDACION!$L$1047)*LIQUIDACION!$D$1045/IF(AND(LIQUIDACION!$D$1044&gt;LIQUIDACION!$B$1046,LIQUIDACION!$B$1046&gt;LIQUIDACION!$D$1043),366,365)),0)</f>
        <v>0</v>
      </c>
      <c r="AM568" s="618">
        <f>IF(AM$12=TRUE,(($L568*LIQUIDACION!$L$1047)*LIQUIDACION!$D$1045/IF(AND(LIQUIDACION!$D$1044&gt;LIQUIDACION!$B$1046,LIQUIDACION!$B$1046&gt;LIQUIDACION!$D$1043),366,365)),0)</f>
        <v>0</v>
      </c>
      <c r="AN568" s="618">
        <f>IF(AN$12=TRUE,(($M568*LIQUIDACION!$L$1047)*LIQUIDACION!$D$1045/IF(AND(LIQUIDACION!$D$1044&gt;LIQUIDACION!$B$1046,LIQUIDACION!$B$1046&gt;LIQUIDACION!$D$1043),366,365)),0)</f>
        <v>0</v>
      </c>
      <c r="AO568" s="618">
        <f>IF(AO$12=TRUE,(($N568*LIQUIDACION!$L$1047)*LIQUIDACION!$D$1045/IF(AND(LIQUIDACION!$D$1044&gt;LIQUIDACION!$B$1046,LIQUIDACION!$B$1046&gt;LIQUIDACION!$D$1043),366,365)),0)</f>
        <v>0</v>
      </c>
      <c r="AP568" s="618">
        <f>IF(AP$12=TRUE,(($O568*LIQUIDACION!$L$1047)*LIQUIDACION!$D$1045/IF(AND(LIQUIDACION!$D$1044&gt;LIQUIDACION!$B$1046,LIQUIDACION!$B$1046&gt;LIQUIDACION!$D$1043),366,365)),0)</f>
        <v>0</v>
      </c>
      <c r="AQ568" s="618">
        <f>IF(AQ$12=TRUE,(($P568*LIQUIDACION!$L$1047)*LIQUIDACION!$D$1045/IF(AND(LIQUIDACION!$D$1044&gt;LIQUIDACION!$B$1046,LIQUIDACION!$B$1046&gt;LIQUIDACION!$D$1043),366,365)),0)</f>
        <v>0</v>
      </c>
      <c r="AR568" s="618">
        <f>IF(AR$12=TRUE,(($Q568*LIQUIDACION!$L$1047)*LIQUIDACION!$D$1045/IF(AND(LIQUIDACION!$D$1044&gt;LIQUIDACION!$B$1046,LIQUIDACION!$B$1046&gt;LIQUIDACION!$D$1043),366,365)),0)</f>
        <v>0</v>
      </c>
      <c r="AS568" s="618">
        <f>IF(AS$12=TRUE,(($R568*LIQUIDACION!$L$1047)*LIQUIDACION!$D$1045/IF(AND(LIQUIDACION!$D$1044&gt;LIQUIDACION!$B$1046,LIQUIDACION!$B$1046&gt;LIQUIDACION!$D$1043),366,365)),0)</f>
        <v>0</v>
      </c>
      <c r="AT568" s="618">
        <f>IF(AT$12=TRUE,(($S568*LIQUIDACION!$L$1047)*LIQUIDACION!$D$1045/IF(AND(LIQUIDACION!$D$1044&gt;LIQUIDACION!$B$1046,LIQUIDACION!$B$1046&gt;LIQUIDACION!$D$1043),366,365)),0)</f>
        <v>0</v>
      </c>
      <c r="AU568" s="618">
        <f>IF(AU$12=TRUE,(($T568*LIQUIDACION!$L$1047)*LIQUIDACION!$D$1045/IF(AND(LIQUIDACION!$D$1044&gt;LIQUIDACION!$B$1046,LIQUIDACION!$B$1046&gt;LIQUIDACION!$D$1043),366,365)),0)</f>
        <v>0</v>
      </c>
      <c r="AV568" s="618">
        <f>IF(AV$12=TRUE,(($U568*LIQUIDACION!$L$1047)*LIQUIDACION!$D$1045/IF(AND(LIQUIDACION!$D$1044&gt;LIQUIDACION!$B$1046,LIQUIDACION!$B$1046&gt;LIQUIDACION!$D$1043),366,365)),0)</f>
        <v>0</v>
      </c>
      <c r="AW568" s="618">
        <f>IF(AW$12=TRUE,(($V568*LIQUIDACION!$L$1047)*LIQUIDACION!$D$1045/IF(AND(LIQUIDACION!$D$1044&gt;LIQUIDACION!$B$1046,LIQUIDACION!$B$1046&gt;LIQUIDACION!$D$1043),366,365)),0)</f>
        <v>0</v>
      </c>
      <c r="AX568" s="618">
        <f>IF(AX$12=TRUE,(($W568*LIQUIDACION!$L$1047)*LIQUIDACION!$D$1045/IF(AND(LIQUIDACION!$D$1044&gt;LIQUIDACION!$B$1046,LIQUIDACION!$B$1046&gt;LIQUIDACION!$D$1043),366,365)),0)</f>
        <v>0</v>
      </c>
    </row>
    <row r="569" spans="2:50" x14ac:dyDescent="0.25">
      <c r="B569" s="121">
        <v>557</v>
      </c>
      <c r="C569" s="125"/>
      <c r="D569" s="170"/>
      <c r="E569" s="170"/>
      <c r="F569" s="170"/>
      <c r="G569" s="170">
        <f t="shared" si="37"/>
        <v>0</v>
      </c>
      <c r="H569" s="170">
        <f t="shared" si="38"/>
        <v>0</v>
      </c>
      <c r="I569" s="170"/>
      <c r="J569" s="170"/>
      <c r="K569" s="170"/>
      <c r="L569" s="170"/>
      <c r="M569" s="170"/>
      <c r="N569" s="170"/>
      <c r="O569" s="170"/>
      <c r="P569" s="170"/>
      <c r="Q569" s="170"/>
      <c r="R569" s="170"/>
      <c r="S569" s="170"/>
      <c r="T569" s="170"/>
      <c r="U569" s="170"/>
      <c r="V569" s="170"/>
      <c r="W569" s="170"/>
      <c r="X569" s="170"/>
      <c r="Y569" s="170"/>
      <c r="Z569" s="170"/>
      <c r="AA569" s="170"/>
      <c r="AB569" s="415">
        <f t="shared" si="39"/>
        <v>0</v>
      </c>
      <c r="AC569" s="415">
        <f t="shared" si="40"/>
        <v>0</v>
      </c>
      <c r="AE569" s="618">
        <f>IF(AE$12=TRUE,(($D569*LIQUIDACION!$L$1046)*LIQUIDACION!$D$1045/IF(AND(LIQUIDACION!$D$1044&gt;LIQUIDACION!$B$1046,LIQUIDACION!$B$1046&gt;LIQUIDACION!$D$1043),366,365)),0)</f>
        <v>0</v>
      </c>
      <c r="AF569" s="618">
        <f>IF(AF$12=TRUE,(($E569*LIQUIDACION!$L$1046)*LIQUIDACION!$D$1045/IF(AND(LIQUIDACION!$D$1044&gt;LIQUIDACION!$B$1046,LIQUIDACION!$B$1046&gt;LIQUIDACION!$D$1043),366,365)),0)</f>
        <v>0</v>
      </c>
      <c r="AG569" s="618">
        <f>IF(AG$12=TRUE,(($F569*LIQUIDACION!$L$1046)*LIQUIDACION!$D$1045/IF(AND(LIQUIDACION!$D$1044&gt;LIQUIDACION!$B$1046,LIQUIDACION!$B$1046&gt;LIQUIDACION!$D$1043),366,365)),0)</f>
        <v>0</v>
      </c>
      <c r="AH569" s="618">
        <f>IF(AH$12=TRUE,(($G569*LIQUIDACION!$L$1046)*LIQUIDACION!$D$1045/IF(AND(LIQUIDACION!$D$1044&gt;LIQUIDACION!$B$1046,LIQUIDACION!$B$1046&gt;LIQUIDACION!$D$1043),366,365)),0)</f>
        <v>0</v>
      </c>
      <c r="AI569" s="618">
        <f>IF(AI$12=TRUE,(($H569*LIQUIDACION!$L$1047)*LIQUIDACION!$D$1045/IF(AND(LIQUIDACION!$D$1044&gt;LIQUIDACION!$B$1046,LIQUIDACION!$B$1046&gt;LIQUIDACION!$D$1043),366,365)),0)</f>
        <v>0</v>
      </c>
      <c r="AJ569" s="618">
        <f>IF(AJ$12=TRUE,(($I569*LIQUIDACION!$L$1047)*LIQUIDACION!$D$1045/IF(AND(LIQUIDACION!$D$1044&gt;LIQUIDACION!$B$1046,LIQUIDACION!$B$1046&gt;LIQUIDACION!$D$1043),366,365)),0)</f>
        <v>0</v>
      </c>
      <c r="AK569" s="618">
        <f>IF(AK$12=TRUE,(($J569*LIQUIDACION!$L$1047)*LIQUIDACION!$D$1045/IF(AND(LIQUIDACION!$D$1044&gt;LIQUIDACION!$B$1046,LIQUIDACION!$B$1046&gt;LIQUIDACION!$D$1043),366,365)),0)</f>
        <v>0</v>
      </c>
      <c r="AL569" s="618">
        <f>IF(AL$12=TRUE,(($K569*LIQUIDACION!$L$1047)*LIQUIDACION!$D$1045/IF(AND(LIQUIDACION!$D$1044&gt;LIQUIDACION!$B$1046,LIQUIDACION!$B$1046&gt;LIQUIDACION!$D$1043),366,365)),0)</f>
        <v>0</v>
      </c>
      <c r="AM569" s="618">
        <f>IF(AM$12=TRUE,(($L569*LIQUIDACION!$L$1047)*LIQUIDACION!$D$1045/IF(AND(LIQUIDACION!$D$1044&gt;LIQUIDACION!$B$1046,LIQUIDACION!$B$1046&gt;LIQUIDACION!$D$1043),366,365)),0)</f>
        <v>0</v>
      </c>
      <c r="AN569" s="618">
        <f>IF(AN$12=TRUE,(($M569*LIQUIDACION!$L$1047)*LIQUIDACION!$D$1045/IF(AND(LIQUIDACION!$D$1044&gt;LIQUIDACION!$B$1046,LIQUIDACION!$B$1046&gt;LIQUIDACION!$D$1043),366,365)),0)</f>
        <v>0</v>
      </c>
      <c r="AO569" s="618">
        <f>IF(AO$12=TRUE,(($N569*LIQUIDACION!$L$1047)*LIQUIDACION!$D$1045/IF(AND(LIQUIDACION!$D$1044&gt;LIQUIDACION!$B$1046,LIQUIDACION!$B$1046&gt;LIQUIDACION!$D$1043),366,365)),0)</f>
        <v>0</v>
      </c>
      <c r="AP569" s="618">
        <f>IF(AP$12=TRUE,(($O569*LIQUIDACION!$L$1047)*LIQUIDACION!$D$1045/IF(AND(LIQUIDACION!$D$1044&gt;LIQUIDACION!$B$1046,LIQUIDACION!$B$1046&gt;LIQUIDACION!$D$1043),366,365)),0)</f>
        <v>0</v>
      </c>
      <c r="AQ569" s="618">
        <f>IF(AQ$12=TRUE,(($P569*LIQUIDACION!$L$1047)*LIQUIDACION!$D$1045/IF(AND(LIQUIDACION!$D$1044&gt;LIQUIDACION!$B$1046,LIQUIDACION!$B$1046&gt;LIQUIDACION!$D$1043),366,365)),0)</f>
        <v>0</v>
      </c>
      <c r="AR569" s="618">
        <f>IF(AR$12=TRUE,(($Q569*LIQUIDACION!$L$1047)*LIQUIDACION!$D$1045/IF(AND(LIQUIDACION!$D$1044&gt;LIQUIDACION!$B$1046,LIQUIDACION!$B$1046&gt;LIQUIDACION!$D$1043),366,365)),0)</f>
        <v>0</v>
      </c>
      <c r="AS569" s="618">
        <f>IF(AS$12=TRUE,(($R569*LIQUIDACION!$L$1047)*LIQUIDACION!$D$1045/IF(AND(LIQUIDACION!$D$1044&gt;LIQUIDACION!$B$1046,LIQUIDACION!$B$1046&gt;LIQUIDACION!$D$1043),366,365)),0)</f>
        <v>0</v>
      </c>
      <c r="AT569" s="618">
        <f>IF(AT$12=TRUE,(($S569*LIQUIDACION!$L$1047)*LIQUIDACION!$D$1045/IF(AND(LIQUIDACION!$D$1044&gt;LIQUIDACION!$B$1046,LIQUIDACION!$B$1046&gt;LIQUIDACION!$D$1043),366,365)),0)</f>
        <v>0</v>
      </c>
      <c r="AU569" s="618">
        <f>IF(AU$12=TRUE,(($T569*LIQUIDACION!$L$1047)*LIQUIDACION!$D$1045/IF(AND(LIQUIDACION!$D$1044&gt;LIQUIDACION!$B$1046,LIQUIDACION!$B$1046&gt;LIQUIDACION!$D$1043),366,365)),0)</f>
        <v>0</v>
      </c>
      <c r="AV569" s="618">
        <f>IF(AV$12=TRUE,(($U569*LIQUIDACION!$L$1047)*LIQUIDACION!$D$1045/IF(AND(LIQUIDACION!$D$1044&gt;LIQUIDACION!$B$1046,LIQUIDACION!$B$1046&gt;LIQUIDACION!$D$1043),366,365)),0)</f>
        <v>0</v>
      </c>
      <c r="AW569" s="618">
        <f>IF(AW$12=TRUE,(($V569*LIQUIDACION!$L$1047)*LIQUIDACION!$D$1045/IF(AND(LIQUIDACION!$D$1044&gt;LIQUIDACION!$B$1046,LIQUIDACION!$B$1046&gt;LIQUIDACION!$D$1043),366,365)),0)</f>
        <v>0</v>
      </c>
      <c r="AX569" s="618">
        <f>IF(AX$12=TRUE,(($W569*LIQUIDACION!$L$1047)*LIQUIDACION!$D$1045/IF(AND(LIQUIDACION!$D$1044&gt;LIQUIDACION!$B$1046,LIQUIDACION!$B$1046&gt;LIQUIDACION!$D$1043),366,365)),0)</f>
        <v>0</v>
      </c>
    </row>
    <row r="570" spans="2:50" x14ac:dyDescent="0.25">
      <c r="B570" s="123">
        <v>558</v>
      </c>
      <c r="C570" s="125"/>
      <c r="D570" s="170"/>
      <c r="E570" s="170"/>
      <c r="F570" s="170"/>
      <c r="G570" s="170">
        <f t="shared" si="37"/>
        <v>0</v>
      </c>
      <c r="H570" s="170">
        <f t="shared" si="38"/>
        <v>0</v>
      </c>
      <c r="I570" s="170"/>
      <c r="J570" s="170"/>
      <c r="K570" s="170"/>
      <c r="L570" s="170"/>
      <c r="M570" s="170"/>
      <c r="N570" s="170"/>
      <c r="O570" s="170"/>
      <c r="P570" s="170"/>
      <c r="Q570" s="170"/>
      <c r="R570" s="170"/>
      <c r="S570" s="170"/>
      <c r="T570" s="170"/>
      <c r="U570" s="170"/>
      <c r="V570" s="170"/>
      <c r="W570" s="170"/>
      <c r="X570" s="170"/>
      <c r="Y570" s="170"/>
      <c r="Z570" s="170"/>
      <c r="AA570" s="170"/>
      <c r="AB570" s="415">
        <f t="shared" si="39"/>
        <v>0</v>
      </c>
      <c r="AC570" s="415">
        <f t="shared" si="40"/>
        <v>0</v>
      </c>
      <c r="AE570" s="618">
        <f>IF(AE$12=TRUE,(($D570*LIQUIDACION!$L$1046)*LIQUIDACION!$D$1045/IF(AND(LIQUIDACION!$D$1044&gt;LIQUIDACION!$B$1046,LIQUIDACION!$B$1046&gt;LIQUIDACION!$D$1043),366,365)),0)</f>
        <v>0</v>
      </c>
      <c r="AF570" s="618">
        <f>IF(AF$12=TRUE,(($E570*LIQUIDACION!$L$1046)*LIQUIDACION!$D$1045/IF(AND(LIQUIDACION!$D$1044&gt;LIQUIDACION!$B$1046,LIQUIDACION!$B$1046&gt;LIQUIDACION!$D$1043),366,365)),0)</f>
        <v>0</v>
      </c>
      <c r="AG570" s="618">
        <f>IF(AG$12=TRUE,(($F570*LIQUIDACION!$L$1046)*LIQUIDACION!$D$1045/IF(AND(LIQUIDACION!$D$1044&gt;LIQUIDACION!$B$1046,LIQUIDACION!$B$1046&gt;LIQUIDACION!$D$1043),366,365)),0)</f>
        <v>0</v>
      </c>
      <c r="AH570" s="618">
        <f>IF(AH$12=TRUE,(($G570*LIQUIDACION!$L$1046)*LIQUIDACION!$D$1045/IF(AND(LIQUIDACION!$D$1044&gt;LIQUIDACION!$B$1046,LIQUIDACION!$B$1046&gt;LIQUIDACION!$D$1043),366,365)),0)</f>
        <v>0</v>
      </c>
      <c r="AI570" s="618">
        <f>IF(AI$12=TRUE,(($H570*LIQUIDACION!$L$1047)*LIQUIDACION!$D$1045/IF(AND(LIQUIDACION!$D$1044&gt;LIQUIDACION!$B$1046,LIQUIDACION!$B$1046&gt;LIQUIDACION!$D$1043),366,365)),0)</f>
        <v>0</v>
      </c>
      <c r="AJ570" s="618">
        <f>IF(AJ$12=TRUE,(($I570*LIQUIDACION!$L$1047)*LIQUIDACION!$D$1045/IF(AND(LIQUIDACION!$D$1044&gt;LIQUIDACION!$B$1046,LIQUIDACION!$B$1046&gt;LIQUIDACION!$D$1043),366,365)),0)</f>
        <v>0</v>
      </c>
      <c r="AK570" s="618">
        <f>IF(AK$12=TRUE,(($J570*LIQUIDACION!$L$1047)*LIQUIDACION!$D$1045/IF(AND(LIQUIDACION!$D$1044&gt;LIQUIDACION!$B$1046,LIQUIDACION!$B$1046&gt;LIQUIDACION!$D$1043),366,365)),0)</f>
        <v>0</v>
      </c>
      <c r="AL570" s="618">
        <f>IF(AL$12=TRUE,(($K570*LIQUIDACION!$L$1047)*LIQUIDACION!$D$1045/IF(AND(LIQUIDACION!$D$1044&gt;LIQUIDACION!$B$1046,LIQUIDACION!$B$1046&gt;LIQUIDACION!$D$1043),366,365)),0)</f>
        <v>0</v>
      </c>
      <c r="AM570" s="618">
        <f>IF(AM$12=TRUE,(($L570*LIQUIDACION!$L$1047)*LIQUIDACION!$D$1045/IF(AND(LIQUIDACION!$D$1044&gt;LIQUIDACION!$B$1046,LIQUIDACION!$B$1046&gt;LIQUIDACION!$D$1043),366,365)),0)</f>
        <v>0</v>
      </c>
      <c r="AN570" s="618">
        <f>IF(AN$12=TRUE,(($M570*LIQUIDACION!$L$1047)*LIQUIDACION!$D$1045/IF(AND(LIQUIDACION!$D$1044&gt;LIQUIDACION!$B$1046,LIQUIDACION!$B$1046&gt;LIQUIDACION!$D$1043),366,365)),0)</f>
        <v>0</v>
      </c>
      <c r="AO570" s="618">
        <f>IF(AO$12=TRUE,(($N570*LIQUIDACION!$L$1047)*LIQUIDACION!$D$1045/IF(AND(LIQUIDACION!$D$1044&gt;LIQUIDACION!$B$1046,LIQUIDACION!$B$1046&gt;LIQUIDACION!$D$1043),366,365)),0)</f>
        <v>0</v>
      </c>
      <c r="AP570" s="618">
        <f>IF(AP$12=TRUE,(($O570*LIQUIDACION!$L$1047)*LIQUIDACION!$D$1045/IF(AND(LIQUIDACION!$D$1044&gt;LIQUIDACION!$B$1046,LIQUIDACION!$B$1046&gt;LIQUIDACION!$D$1043),366,365)),0)</f>
        <v>0</v>
      </c>
      <c r="AQ570" s="618">
        <f>IF(AQ$12=TRUE,(($P570*LIQUIDACION!$L$1047)*LIQUIDACION!$D$1045/IF(AND(LIQUIDACION!$D$1044&gt;LIQUIDACION!$B$1046,LIQUIDACION!$B$1046&gt;LIQUIDACION!$D$1043),366,365)),0)</f>
        <v>0</v>
      </c>
      <c r="AR570" s="618">
        <f>IF(AR$12=TRUE,(($Q570*LIQUIDACION!$L$1047)*LIQUIDACION!$D$1045/IF(AND(LIQUIDACION!$D$1044&gt;LIQUIDACION!$B$1046,LIQUIDACION!$B$1046&gt;LIQUIDACION!$D$1043),366,365)),0)</f>
        <v>0</v>
      </c>
      <c r="AS570" s="618">
        <f>IF(AS$12=TRUE,(($R570*LIQUIDACION!$L$1047)*LIQUIDACION!$D$1045/IF(AND(LIQUIDACION!$D$1044&gt;LIQUIDACION!$B$1046,LIQUIDACION!$B$1046&gt;LIQUIDACION!$D$1043),366,365)),0)</f>
        <v>0</v>
      </c>
      <c r="AT570" s="618">
        <f>IF(AT$12=TRUE,(($S570*LIQUIDACION!$L$1047)*LIQUIDACION!$D$1045/IF(AND(LIQUIDACION!$D$1044&gt;LIQUIDACION!$B$1046,LIQUIDACION!$B$1046&gt;LIQUIDACION!$D$1043),366,365)),0)</f>
        <v>0</v>
      </c>
      <c r="AU570" s="618">
        <f>IF(AU$12=TRUE,(($T570*LIQUIDACION!$L$1047)*LIQUIDACION!$D$1045/IF(AND(LIQUIDACION!$D$1044&gt;LIQUIDACION!$B$1046,LIQUIDACION!$B$1046&gt;LIQUIDACION!$D$1043),366,365)),0)</f>
        <v>0</v>
      </c>
      <c r="AV570" s="618">
        <f>IF(AV$12=TRUE,(($U570*LIQUIDACION!$L$1047)*LIQUIDACION!$D$1045/IF(AND(LIQUIDACION!$D$1044&gt;LIQUIDACION!$B$1046,LIQUIDACION!$B$1046&gt;LIQUIDACION!$D$1043),366,365)),0)</f>
        <v>0</v>
      </c>
      <c r="AW570" s="618">
        <f>IF(AW$12=TRUE,(($V570*LIQUIDACION!$L$1047)*LIQUIDACION!$D$1045/IF(AND(LIQUIDACION!$D$1044&gt;LIQUIDACION!$B$1046,LIQUIDACION!$B$1046&gt;LIQUIDACION!$D$1043),366,365)),0)</f>
        <v>0</v>
      </c>
      <c r="AX570" s="618">
        <f>IF(AX$12=TRUE,(($W570*LIQUIDACION!$L$1047)*LIQUIDACION!$D$1045/IF(AND(LIQUIDACION!$D$1044&gt;LIQUIDACION!$B$1046,LIQUIDACION!$B$1046&gt;LIQUIDACION!$D$1043),366,365)),0)</f>
        <v>0</v>
      </c>
    </row>
    <row r="571" spans="2:50" x14ac:dyDescent="0.25">
      <c r="B571" s="121">
        <v>559</v>
      </c>
      <c r="C571" s="125"/>
      <c r="D571" s="170"/>
      <c r="E571" s="170"/>
      <c r="F571" s="170"/>
      <c r="G571" s="170">
        <f t="shared" si="37"/>
        <v>0</v>
      </c>
      <c r="H571" s="170">
        <f t="shared" si="38"/>
        <v>0</v>
      </c>
      <c r="I571" s="170"/>
      <c r="J571" s="170"/>
      <c r="K571" s="170"/>
      <c r="L571" s="170"/>
      <c r="M571" s="170"/>
      <c r="N571" s="170"/>
      <c r="O571" s="170"/>
      <c r="P571" s="170"/>
      <c r="Q571" s="170"/>
      <c r="R571" s="170"/>
      <c r="S571" s="170"/>
      <c r="T571" s="170"/>
      <c r="U571" s="170"/>
      <c r="V571" s="170"/>
      <c r="W571" s="170"/>
      <c r="X571" s="170"/>
      <c r="Y571" s="170"/>
      <c r="Z571" s="170"/>
      <c r="AA571" s="170"/>
      <c r="AB571" s="415">
        <f t="shared" si="39"/>
        <v>0</v>
      </c>
      <c r="AC571" s="415">
        <f t="shared" si="40"/>
        <v>0</v>
      </c>
      <c r="AE571" s="618">
        <f>IF(AE$12=TRUE,(($D571*LIQUIDACION!$L$1046)*LIQUIDACION!$D$1045/IF(AND(LIQUIDACION!$D$1044&gt;LIQUIDACION!$B$1046,LIQUIDACION!$B$1046&gt;LIQUIDACION!$D$1043),366,365)),0)</f>
        <v>0</v>
      </c>
      <c r="AF571" s="618">
        <f>IF(AF$12=TRUE,(($E571*LIQUIDACION!$L$1046)*LIQUIDACION!$D$1045/IF(AND(LIQUIDACION!$D$1044&gt;LIQUIDACION!$B$1046,LIQUIDACION!$B$1046&gt;LIQUIDACION!$D$1043),366,365)),0)</f>
        <v>0</v>
      </c>
      <c r="AG571" s="618">
        <f>IF(AG$12=TRUE,(($F571*LIQUIDACION!$L$1046)*LIQUIDACION!$D$1045/IF(AND(LIQUIDACION!$D$1044&gt;LIQUIDACION!$B$1046,LIQUIDACION!$B$1046&gt;LIQUIDACION!$D$1043),366,365)),0)</f>
        <v>0</v>
      </c>
      <c r="AH571" s="618">
        <f>IF(AH$12=TRUE,(($G571*LIQUIDACION!$L$1046)*LIQUIDACION!$D$1045/IF(AND(LIQUIDACION!$D$1044&gt;LIQUIDACION!$B$1046,LIQUIDACION!$B$1046&gt;LIQUIDACION!$D$1043),366,365)),0)</f>
        <v>0</v>
      </c>
      <c r="AI571" s="618">
        <f>IF(AI$12=TRUE,(($H571*LIQUIDACION!$L$1047)*LIQUIDACION!$D$1045/IF(AND(LIQUIDACION!$D$1044&gt;LIQUIDACION!$B$1046,LIQUIDACION!$B$1046&gt;LIQUIDACION!$D$1043),366,365)),0)</f>
        <v>0</v>
      </c>
      <c r="AJ571" s="618">
        <f>IF(AJ$12=TRUE,(($I571*LIQUIDACION!$L$1047)*LIQUIDACION!$D$1045/IF(AND(LIQUIDACION!$D$1044&gt;LIQUIDACION!$B$1046,LIQUIDACION!$B$1046&gt;LIQUIDACION!$D$1043),366,365)),0)</f>
        <v>0</v>
      </c>
      <c r="AK571" s="618">
        <f>IF(AK$12=TRUE,(($J571*LIQUIDACION!$L$1047)*LIQUIDACION!$D$1045/IF(AND(LIQUIDACION!$D$1044&gt;LIQUIDACION!$B$1046,LIQUIDACION!$B$1046&gt;LIQUIDACION!$D$1043),366,365)),0)</f>
        <v>0</v>
      </c>
      <c r="AL571" s="618">
        <f>IF(AL$12=TRUE,(($K571*LIQUIDACION!$L$1047)*LIQUIDACION!$D$1045/IF(AND(LIQUIDACION!$D$1044&gt;LIQUIDACION!$B$1046,LIQUIDACION!$B$1046&gt;LIQUIDACION!$D$1043),366,365)),0)</f>
        <v>0</v>
      </c>
      <c r="AM571" s="618">
        <f>IF(AM$12=TRUE,(($L571*LIQUIDACION!$L$1047)*LIQUIDACION!$D$1045/IF(AND(LIQUIDACION!$D$1044&gt;LIQUIDACION!$B$1046,LIQUIDACION!$B$1046&gt;LIQUIDACION!$D$1043),366,365)),0)</f>
        <v>0</v>
      </c>
      <c r="AN571" s="618">
        <f>IF(AN$12=TRUE,(($M571*LIQUIDACION!$L$1047)*LIQUIDACION!$D$1045/IF(AND(LIQUIDACION!$D$1044&gt;LIQUIDACION!$B$1046,LIQUIDACION!$B$1046&gt;LIQUIDACION!$D$1043),366,365)),0)</f>
        <v>0</v>
      </c>
      <c r="AO571" s="618">
        <f>IF(AO$12=TRUE,(($N571*LIQUIDACION!$L$1047)*LIQUIDACION!$D$1045/IF(AND(LIQUIDACION!$D$1044&gt;LIQUIDACION!$B$1046,LIQUIDACION!$B$1046&gt;LIQUIDACION!$D$1043),366,365)),0)</f>
        <v>0</v>
      </c>
      <c r="AP571" s="618">
        <f>IF(AP$12=TRUE,(($O571*LIQUIDACION!$L$1047)*LIQUIDACION!$D$1045/IF(AND(LIQUIDACION!$D$1044&gt;LIQUIDACION!$B$1046,LIQUIDACION!$B$1046&gt;LIQUIDACION!$D$1043),366,365)),0)</f>
        <v>0</v>
      </c>
      <c r="AQ571" s="618">
        <f>IF(AQ$12=TRUE,(($P571*LIQUIDACION!$L$1047)*LIQUIDACION!$D$1045/IF(AND(LIQUIDACION!$D$1044&gt;LIQUIDACION!$B$1046,LIQUIDACION!$B$1046&gt;LIQUIDACION!$D$1043),366,365)),0)</f>
        <v>0</v>
      </c>
      <c r="AR571" s="618">
        <f>IF(AR$12=TRUE,(($Q571*LIQUIDACION!$L$1047)*LIQUIDACION!$D$1045/IF(AND(LIQUIDACION!$D$1044&gt;LIQUIDACION!$B$1046,LIQUIDACION!$B$1046&gt;LIQUIDACION!$D$1043),366,365)),0)</f>
        <v>0</v>
      </c>
      <c r="AS571" s="618">
        <f>IF(AS$12=TRUE,(($R571*LIQUIDACION!$L$1047)*LIQUIDACION!$D$1045/IF(AND(LIQUIDACION!$D$1044&gt;LIQUIDACION!$B$1046,LIQUIDACION!$B$1046&gt;LIQUIDACION!$D$1043),366,365)),0)</f>
        <v>0</v>
      </c>
      <c r="AT571" s="618">
        <f>IF(AT$12=TRUE,(($S571*LIQUIDACION!$L$1047)*LIQUIDACION!$D$1045/IF(AND(LIQUIDACION!$D$1044&gt;LIQUIDACION!$B$1046,LIQUIDACION!$B$1046&gt;LIQUIDACION!$D$1043),366,365)),0)</f>
        <v>0</v>
      </c>
      <c r="AU571" s="618">
        <f>IF(AU$12=TRUE,(($T571*LIQUIDACION!$L$1047)*LIQUIDACION!$D$1045/IF(AND(LIQUIDACION!$D$1044&gt;LIQUIDACION!$B$1046,LIQUIDACION!$B$1046&gt;LIQUIDACION!$D$1043),366,365)),0)</f>
        <v>0</v>
      </c>
      <c r="AV571" s="618">
        <f>IF(AV$12=TRUE,(($U571*LIQUIDACION!$L$1047)*LIQUIDACION!$D$1045/IF(AND(LIQUIDACION!$D$1044&gt;LIQUIDACION!$B$1046,LIQUIDACION!$B$1046&gt;LIQUIDACION!$D$1043),366,365)),0)</f>
        <v>0</v>
      </c>
      <c r="AW571" s="618">
        <f>IF(AW$12=TRUE,(($V571*LIQUIDACION!$L$1047)*LIQUIDACION!$D$1045/IF(AND(LIQUIDACION!$D$1044&gt;LIQUIDACION!$B$1046,LIQUIDACION!$B$1046&gt;LIQUIDACION!$D$1043),366,365)),0)</f>
        <v>0</v>
      </c>
      <c r="AX571" s="618">
        <f>IF(AX$12=TRUE,(($W571*LIQUIDACION!$L$1047)*LIQUIDACION!$D$1045/IF(AND(LIQUIDACION!$D$1044&gt;LIQUIDACION!$B$1046,LIQUIDACION!$B$1046&gt;LIQUIDACION!$D$1043),366,365)),0)</f>
        <v>0</v>
      </c>
    </row>
    <row r="572" spans="2:50" x14ac:dyDescent="0.25">
      <c r="B572" s="123">
        <v>560</v>
      </c>
      <c r="C572" s="125"/>
      <c r="D572" s="170"/>
      <c r="E572" s="170"/>
      <c r="F572" s="170"/>
      <c r="G572" s="170">
        <f t="shared" si="37"/>
        <v>0</v>
      </c>
      <c r="H572" s="170">
        <f t="shared" si="38"/>
        <v>0</v>
      </c>
      <c r="I572" s="170"/>
      <c r="J572" s="170"/>
      <c r="K572" s="170"/>
      <c r="L572" s="170"/>
      <c r="M572" s="170"/>
      <c r="N572" s="170"/>
      <c r="O572" s="170"/>
      <c r="P572" s="170"/>
      <c r="Q572" s="170"/>
      <c r="R572" s="170"/>
      <c r="S572" s="170"/>
      <c r="T572" s="170"/>
      <c r="U572" s="170"/>
      <c r="V572" s="170"/>
      <c r="W572" s="170"/>
      <c r="X572" s="170"/>
      <c r="Y572" s="170"/>
      <c r="Z572" s="170"/>
      <c r="AA572" s="170"/>
      <c r="AB572" s="415">
        <f t="shared" si="39"/>
        <v>0</v>
      </c>
      <c r="AC572" s="415">
        <f t="shared" si="40"/>
        <v>0</v>
      </c>
      <c r="AE572" s="618">
        <f>IF(AE$12=TRUE,(($D572*LIQUIDACION!$L$1046)*LIQUIDACION!$D$1045/IF(AND(LIQUIDACION!$D$1044&gt;LIQUIDACION!$B$1046,LIQUIDACION!$B$1046&gt;LIQUIDACION!$D$1043),366,365)),0)</f>
        <v>0</v>
      </c>
      <c r="AF572" s="618">
        <f>IF(AF$12=TRUE,(($E572*LIQUIDACION!$L$1046)*LIQUIDACION!$D$1045/IF(AND(LIQUIDACION!$D$1044&gt;LIQUIDACION!$B$1046,LIQUIDACION!$B$1046&gt;LIQUIDACION!$D$1043),366,365)),0)</f>
        <v>0</v>
      </c>
      <c r="AG572" s="618">
        <f>IF(AG$12=TRUE,(($F572*LIQUIDACION!$L$1046)*LIQUIDACION!$D$1045/IF(AND(LIQUIDACION!$D$1044&gt;LIQUIDACION!$B$1046,LIQUIDACION!$B$1046&gt;LIQUIDACION!$D$1043),366,365)),0)</f>
        <v>0</v>
      </c>
      <c r="AH572" s="618">
        <f>IF(AH$12=TRUE,(($G572*LIQUIDACION!$L$1046)*LIQUIDACION!$D$1045/IF(AND(LIQUIDACION!$D$1044&gt;LIQUIDACION!$B$1046,LIQUIDACION!$B$1046&gt;LIQUIDACION!$D$1043),366,365)),0)</f>
        <v>0</v>
      </c>
      <c r="AI572" s="618">
        <f>IF(AI$12=TRUE,(($H572*LIQUIDACION!$L$1047)*LIQUIDACION!$D$1045/IF(AND(LIQUIDACION!$D$1044&gt;LIQUIDACION!$B$1046,LIQUIDACION!$B$1046&gt;LIQUIDACION!$D$1043),366,365)),0)</f>
        <v>0</v>
      </c>
      <c r="AJ572" s="618">
        <f>IF(AJ$12=TRUE,(($I572*LIQUIDACION!$L$1047)*LIQUIDACION!$D$1045/IF(AND(LIQUIDACION!$D$1044&gt;LIQUIDACION!$B$1046,LIQUIDACION!$B$1046&gt;LIQUIDACION!$D$1043),366,365)),0)</f>
        <v>0</v>
      </c>
      <c r="AK572" s="618">
        <f>IF(AK$12=TRUE,(($J572*LIQUIDACION!$L$1047)*LIQUIDACION!$D$1045/IF(AND(LIQUIDACION!$D$1044&gt;LIQUIDACION!$B$1046,LIQUIDACION!$B$1046&gt;LIQUIDACION!$D$1043),366,365)),0)</f>
        <v>0</v>
      </c>
      <c r="AL572" s="618">
        <f>IF(AL$12=TRUE,(($K572*LIQUIDACION!$L$1047)*LIQUIDACION!$D$1045/IF(AND(LIQUIDACION!$D$1044&gt;LIQUIDACION!$B$1046,LIQUIDACION!$B$1046&gt;LIQUIDACION!$D$1043),366,365)),0)</f>
        <v>0</v>
      </c>
      <c r="AM572" s="618">
        <f>IF(AM$12=TRUE,(($L572*LIQUIDACION!$L$1047)*LIQUIDACION!$D$1045/IF(AND(LIQUIDACION!$D$1044&gt;LIQUIDACION!$B$1046,LIQUIDACION!$B$1046&gt;LIQUIDACION!$D$1043),366,365)),0)</f>
        <v>0</v>
      </c>
      <c r="AN572" s="618">
        <f>IF(AN$12=TRUE,(($M572*LIQUIDACION!$L$1047)*LIQUIDACION!$D$1045/IF(AND(LIQUIDACION!$D$1044&gt;LIQUIDACION!$B$1046,LIQUIDACION!$B$1046&gt;LIQUIDACION!$D$1043),366,365)),0)</f>
        <v>0</v>
      </c>
      <c r="AO572" s="618">
        <f>IF(AO$12=TRUE,(($N572*LIQUIDACION!$L$1047)*LIQUIDACION!$D$1045/IF(AND(LIQUIDACION!$D$1044&gt;LIQUIDACION!$B$1046,LIQUIDACION!$B$1046&gt;LIQUIDACION!$D$1043),366,365)),0)</f>
        <v>0</v>
      </c>
      <c r="AP572" s="618">
        <f>IF(AP$12=TRUE,(($O572*LIQUIDACION!$L$1047)*LIQUIDACION!$D$1045/IF(AND(LIQUIDACION!$D$1044&gt;LIQUIDACION!$B$1046,LIQUIDACION!$B$1046&gt;LIQUIDACION!$D$1043),366,365)),0)</f>
        <v>0</v>
      </c>
      <c r="AQ572" s="618">
        <f>IF(AQ$12=TRUE,(($P572*LIQUIDACION!$L$1047)*LIQUIDACION!$D$1045/IF(AND(LIQUIDACION!$D$1044&gt;LIQUIDACION!$B$1046,LIQUIDACION!$B$1046&gt;LIQUIDACION!$D$1043),366,365)),0)</f>
        <v>0</v>
      </c>
      <c r="AR572" s="618">
        <f>IF(AR$12=TRUE,(($Q572*LIQUIDACION!$L$1047)*LIQUIDACION!$D$1045/IF(AND(LIQUIDACION!$D$1044&gt;LIQUIDACION!$B$1046,LIQUIDACION!$B$1046&gt;LIQUIDACION!$D$1043),366,365)),0)</f>
        <v>0</v>
      </c>
      <c r="AS572" s="618">
        <f>IF(AS$12=TRUE,(($R572*LIQUIDACION!$L$1047)*LIQUIDACION!$D$1045/IF(AND(LIQUIDACION!$D$1044&gt;LIQUIDACION!$B$1046,LIQUIDACION!$B$1046&gt;LIQUIDACION!$D$1043),366,365)),0)</f>
        <v>0</v>
      </c>
      <c r="AT572" s="618">
        <f>IF(AT$12=TRUE,(($S572*LIQUIDACION!$L$1047)*LIQUIDACION!$D$1045/IF(AND(LIQUIDACION!$D$1044&gt;LIQUIDACION!$B$1046,LIQUIDACION!$B$1046&gt;LIQUIDACION!$D$1043),366,365)),0)</f>
        <v>0</v>
      </c>
      <c r="AU572" s="618">
        <f>IF(AU$12=TRUE,(($T572*LIQUIDACION!$L$1047)*LIQUIDACION!$D$1045/IF(AND(LIQUIDACION!$D$1044&gt;LIQUIDACION!$B$1046,LIQUIDACION!$B$1046&gt;LIQUIDACION!$D$1043),366,365)),0)</f>
        <v>0</v>
      </c>
      <c r="AV572" s="618">
        <f>IF(AV$12=TRUE,(($U572*LIQUIDACION!$L$1047)*LIQUIDACION!$D$1045/IF(AND(LIQUIDACION!$D$1044&gt;LIQUIDACION!$B$1046,LIQUIDACION!$B$1046&gt;LIQUIDACION!$D$1043),366,365)),0)</f>
        <v>0</v>
      </c>
      <c r="AW572" s="618">
        <f>IF(AW$12=TRUE,(($V572*LIQUIDACION!$L$1047)*LIQUIDACION!$D$1045/IF(AND(LIQUIDACION!$D$1044&gt;LIQUIDACION!$B$1046,LIQUIDACION!$B$1046&gt;LIQUIDACION!$D$1043),366,365)),0)</f>
        <v>0</v>
      </c>
      <c r="AX572" s="618">
        <f>IF(AX$12=TRUE,(($W572*LIQUIDACION!$L$1047)*LIQUIDACION!$D$1045/IF(AND(LIQUIDACION!$D$1044&gt;LIQUIDACION!$B$1046,LIQUIDACION!$B$1046&gt;LIQUIDACION!$D$1043),366,365)),0)</f>
        <v>0</v>
      </c>
    </row>
    <row r="573" spans="2:50" x14ac:dyDescent="0.25">
      <c r="B573" s="121">
        <v>561</v>
      </c>
      <c r="C573" s="125"/>
      <c r="D573" s="170"/>
      <c r="E573" s="170"/>
      <c r="F573" s="170"/>
      <c r="G573" s="170">
        <f t="shared" si="37"/>
        <v>0</v>
      </c>
      <c r="H573" s="170">
        <f t="shared" si="38"/>
        <v>0</v>
      </c>
      <c r="I573" s="170"/>
      <c r="J573" s="170"/>
      <c r="K573" s="170"/>
      <c r="L573" s="170"/>
      <c r="M573" s="170"/>
      <c r="N573" s="170"/>
      <c r="O573" s="170"/>
      <c r="P573" s="170"/>
      <c r="Q573" s="170"/>
      <c r="R573" s="170"/>
      <c r="S573" s="170"/>
      <c r="T573" s="170"/>
      <c r="U573" s="170"/>
      <c r="V573" s="170"/>
      <c r="W573" s="170"/>
      <c r="X573" s="170"/>
      <c r="Y573" s="170"/>
      <c r="Z573" s="170"/>
      <c r="AA573" s="170"/>
      <c r="AB573" s="415">
        <f t="shared" si="39"/>
        <v>0</v>
      </c>
      <c r="AC573" s="415">
        <f t="shared" si="40"/>
        <v>0</v>
      </c>
      <c r="AE573" s="618">
        <f>IF(AE$12=TRUE,(($D573*LIQUIDACION!$L$1046)*LIQUIDACION!$D$1045/IF(AND(LIQUIDACION!$D$1044&gt;LIQUIDACION!$B$1046,LIQUIDACION!$B$1046&gt;LIQUIDACION!$D$1043),366,365)),0)</f>
        <v>0</v>
      </c>
      <c r="AF573" s="618">
        <f>IF(AF$12=TRUE,(($E573*LIQUIDACION!$L$1046)*LIQUIDACION!$D$1045/IF(AND(LIQUIDACION!$D$1044&gt;LIQUIDACION!$B$1046,LIQUIDACION!$B$1046&gt;LIQUIDACION!$D$1043),366,365)),0)</f>
        <v>0</v>
      </c>
      <c r="AG573" s="618">
        <f>IF(AG$12=TRUE,(($F573*LIQUIDACION!$L$1046)*LIQUIDACION!$D$1045/IF(AND(LIQUIDACION!$D$1044&gt;LIQUIDACION!$B$1046,LIQUIDACION!$B$1046&gt;LIQUIDACION!$D$1043),366,365)),0)</f>
        <v>0</v>
      </c>
      <c r="AH573" s="618">
        <f>IF(AH$12=TRUE,(($G573*LIQUIDACION!$L$1046)*LIQUIDACION!$D$1045/IF(AND(LIQUIDACION!$D$1044&gt;LIQUIDACION!$B$1046,LIQUIDACION!$B$1046&gt;LIQUIDACION!$D$1043),366,365)),0)</f>
        <v>0</v>
      </c>
      <c r="AI573" s="618">
        <f>IF(AI$12=TRUE,(($H573*LIQUIDACION!$L$1047)*LIQUIDACION!$D$1045/IF(AND(LIQUIDACION!$D$1044&gt;LIQUIDACION!$B$1046,LIQUIDACION!$B$1046&gt;LIQUIDACION!$D$1043),366,365)),0)</f>
        <v>0</v>
      </c>
      <c r="AJ573" s="618">
        <f>IF(AJ$12=TRUE,(($I573*LIQUIDACION!$L$1047)*LIQUIDACION!$D$1045/IF(AND(LIQUIDACION!$D$1044&gt;LIQUIDACION!$B$1046,LIQUIDACION!$B$1046&gt;LIQUIDACION!$D$1043),366,365)),0)</f>
        <v>0</v>
      </c>
      <c r="AK573" s="618">
        <f>IF(AK$12=TRUE,(($J573*LIQUIDACION!$L$1047)*LIQUIDACION!$D$1045/IF(AND(LIQUIDACION!$D$1044&gt;LIQUIDACION!$B$1046,LIQUIDACION!$B$1046&gt;LIQUIDACION!$D$1043),366,365)),0)</f>
        <v>0</v>
      </c>
      <c r="AL573" s="618">
        <f>IF(AL$12=TRUE,(($K573*LIQUIDACION!$L$1047)*LIQUIDACION!$D$1045/IF(AND(LIQUIDACION!$D$1044&gt;LIQUIDACION!$B$1046,LIQUIDACION!$B$1046&gt;LIQUIDACION!$D$1043),366,365)),0)</f>
        <v>0</v>
      </c>
      <c r="AM573" s="618">
        <f>IF(AM$12=TRUE,(($L573*LIQUIDACION!$L$1047)*LIQUIDACION!$D$1045/IF(AND(LIQUIDACION!$D$1044&gt;LIQUIDACION!$B$1046,LIQUIDACION!$B$1046&gt;LIQUIDACION!$D$1043),366,365)),0)</f>
        <v>0</v>
      </c>
      <c r="AN573" s="618">
        <f>IF(AN$12=TRUE,(($M573*LIQUIDACION!$L$1047)*LIQUIDACION!$D$1045/IF(AND(LIQUIDACION!$D$1044&gt;LIQUIDACION!$B$1046,LIQUIDACION!$B$1046&gt;LIQUIDACION!$D$1043),366,365)),0)</f>
        <v>0</v>
      </c>
      <c r="AO573" s="618">
        <f>IF(AO$12=TRUE,(($N573*LIQUIDACION!$L$1047)*LIQUIDACION!$D$1045/IF(AND(LIQUIDACION!$D$1044&gt;LIQUIDACION!$B$1046,LIQUIDACION!$B$1046&gt;LIQUIDACION!$D$1043),366,365)),0)</f>
        <v>0</v>
      </c>
      <c r="AP573" s="618">
        <f>IF(AP$12=TRUE,(($O573*LIQUIDACION!$L$1047)*LIQUIDACION!$D$1045/IF(AND(LIQUIDACION!$D$1044&gt;LIQUIDACION!$B$1046,LIQUIDACION!$B$1046&gt;LIQUIDACION!$D$1043),366,365)),0)</f>
        <v>0</v>
      </c>
      <c r="AQ573" s="618">
        <f>IF(AQ$12=TRUE,(($P573*LIQUIDACION!$L$1047)*LIQUIDACION!$D$1045/IF(AND(LIQUIDACION!$D$1044&gt;LIQUIDACION!$B$1046,LIQUIDACION!$B$1046&gt;LIQUIDACION!$D$1043),366,365)),0)</f>
        <v>0</v>
      </c>
      <c r="AR573" s="618">
        <f>IF(AR$12=TRUE,(($Q573*LIQUIDACION!$L$1047)*LIQUIDACION!$D$1045/IF(AND(LIQUIDACION!$D$1044&gt;LIQUIDACION!$B$1046,LIQUIDACION!$B$1046&gt;LIQUIDACION!$D$1043),366,365)),0)</f>
        <v>0</v>
      </c>
      <c r="AS573" s="618">
        <f>IF(AS$12=TRUE,(($R573*LIQUIDACION!$L$1047)*LIQUIDACION!$D$1045/IF(AND(LIQUIDACION!$D$1044&gt;LIQUIDACION!$B$1046,LIQUIDACION!$B$1046&gt;LIQUIDACION!$D$1043),366,365)),0)</f>
        <v>0</v>
      </c>
      <c r="AT573" s="618">
        <f>IF(AT$12=TRUE,(($S573*LIQUIDACION!$L$1047)*LIQUIDACION!$D$1045/IF(AND(LIQUIDACION!$D$1044&gt;LIQUIDACION!$B$1046,LIQUIDACION!$B$1046&gt;LIQUIDACION!$D$1043),366,365)),0)</f>
        <v>0</v>
      </c>
      <c r="AU573" s="618">
        <f>IF(AU$12=TRUE,(($T573*LIQUIDACION!$L$1047)*LIQUIDACION!$D$1045/IF(AND(LIQUIDACION!$D$1044&gt;LIQUIDACION!$B$1046,LIQUIDACION!$B$1046&gt;LIQUIDACION!$D$1043),366,365)),0)</f>
        <v>0</v>
      </c>
      <c r="AV573" s="618">
        <f>IF(AV$12=TRUE,(($U573*LIQUIDACION!$L$1047)*LIQUIDACION!$D$1045/IF(AND(LIQUIDACION!$D$1044&gt;LIQUIDACION!$B$1046,LIQUIDACION!$B$1046&gt;LIQUIDACION!$D$1043),366,365)),0)</f>
        <v>0</v>
      </c>
      <c r="AW573" s="618">
        <f>IF(AW$12=TRUE,(($V573*LIQUIDACION!$L$1047)*LIQUIDACION!$D$1045/IF(AND(LIQUIDACION!$D$1044&gt;LIQUIDACION!$B$1046,LIQUIDACION!$B$1046&gt;LIQUIDACION!$D$1043),366,365)),0)</f>
        <v>0</v>
      </c>
      <c r="AX573" s="618">
        <f>IF(AX$12=TRUE,(($W573*LIQUIDACION!$L$1047)*LIQUIDACION!$D$1045/IF(AND(LIQUIDACION!$D$1044&gt;LIQUIDACION!$B$1046,LIQUIDACION!$B$1046&gt;LIQUIDACION!$D$1043),366,365)),0)</f>
        <v>0</v>
      </c>
    </row>
    <row r="574" spans="2:50" x14ac:dyDescent="0.25">
      <c r="B574" s="123">
        <v>562</v>
      </c>
      <c r="C574" s="125"/>
      <c r="D574" s="170"/>
      <c r="E574" s="170"/>
      <c r="F574" s="170"/>
      <c r="G574" s="170">
        <f t="shared" si="37"/>
        <v>0</v>
      </c>
      <c r="H574" s="170">
        <f t="shared" si="38"/>
        <v>0</v>
      </c>
      <c r="I574" s="170"/>
      <c r="J574" s="170"/>
      <c r="K574" s="170"/>
      <c r="L574" s="170"/>
      <c r="M574" s="170"/>
      <c r="N574" s="170"/>
      <c r="O574" s="170"/>
      <c r="P574" s="170"/>
      <c r="Q574" s="170"/>
      <c r="R574" s="170"/>
      <c r="S574" s="170"/>
      <c r="T574" s="170"/>
      <c r="U574" s="170"/>
      <c r="V574" s="170"/>
      <c r="W574" s="170"/>
      <c r="X574" s="170"/>
      <c r="Y574" s="170"/>
      <c r="Z574" s="170"/>
      <c r="AA574" s="170"/>
      <c r="AB574" s="415">
        <f t="shared" si="39"/>
        <v>0</v>
      </c>
      <c r="AC574" s="415">
        <f t="shared" si="40"/>
        <v>0</v>
      </c>
      <c r="AE574" s="618">
        <f>IF(AE$12=TRUE,(($D574*LIQUIDACION!$L$1046)*LIQUIDACION!$D$1045/IF(AND(LIQUIDACION!$D$1044&gt;LIQUIDACION!$B$1046,LIQUIDACION!$B$1046&gt;LIQUIDACION!$D$1043),366,365)),0)</f>
        <v>0</v>
      </c>
      <c r="AF574" s="618">
        <f>IF(AF$12=TRUE,(($E574*LIQUIDACION!$L$1046)*LIQUIDACION!$D$1045/IF(AND(LIQUIDACION!$D$1044&gt;LIQUIDACION!$B$1046,LIQUIDACION!$B$1046&gt;LIQUIDACION!$D$1043),366,365)),0)</f>
        <v>0</v>
      </c>
      <c r="AG574" s="618">
        <f>IF(AG$12=TRUE,(($F574*LIQUIDACION!$L$1046)*LIQUIDACION!$D$1045/IF(AND(LIQUIDACION!$D$1044&gt;LIQUIDACION!$B$1046,LIQUIDACION!$B$1046&gt;LIQUIDACION!$D$1043),366,365)),0)</f>
        <v>0</v>
      </c>
      <c r="AH574" s="618">
        <f>IF(AH$12=TRUE,(($G574*LIQUIDACION!$L$1046)*LIQUIDACION!$D$1045/IF(AND(LIQUIDACION!$D$1044&gt;LIQUIDACION!$B$1046,LIQUIDACION!$B$1046&gt;LIQUIDACION!$D$1043),366,365)),0)</f>
        <v>0</v>
      </c>
      <c r="AI574" s="618">
        <f>IF(AI$12=TRUE,(($H574*LIQUIDACION!$L$1047)*LIQUIDACION!$D$1045/IF(AND(LIQUIDACION!$D$1044&gt;LIQUIDACION!$B$1046,LIQUIDACION!$B$1046&gt;LIQUIDACION!$D$1043),366,365)),0)</f>
        <v>0</v>
      </c>
      <c r="AJ574" s="618">
        <f>IF(AJ$12=TRUE,(($I574*LIQUIDACION!$L$1047)*LIQUIDACION!$D$1045/IF(AND(LIQUIDACION!$D$1044&gt;LIQUIDACION!$B$1046,LIQUIDACION!$B$1046&gt;LIQUIDACION!$D$1043),366,365)),0)</f>
        <v>0</v>
      </c>
      <c r="AK574" s="618">
        <f>IF(AK$12=TRUE,(($J574*LIQUIDACION!$L$1047)*LIQUIDACION!$D$1045/IF(AND(LIQUIDACION!$D$1044&gt;LIQUIDACION!$B$1046,LIQUIDACION!$B$1046&gt;LIQUIDACION!$D$1043),366,365)),0)</f>
        <v>0</v>
      </c>
      <c r="AL574" s="618">
        <f>IF(AL$12=TRUE,(($K574*LIQUIDACION!$L$1047)*LIQUIDACION!$D$1045/IF(AND(LIQUIDACION!$D$1044&gt;LIQUIDACION!$B$1046,LIQUIDACION!$B$1046&gt;LIQUIDACION!$D$1043),366,365)),0)</f>
        <v>0</v>
      </c>
      <c r="AM574" s="618">
        <f>IF(AM$12=TRUE,(($L574*LIQUIDACION!$L$1047)*LIQUIDACION!$D$1045/IF(AND(LIQUIDACION!$D$1044&gt;LIQUIDACION!$B$1046,LIQUIDACION!$B$1046&gt;LIQUIDACION!$D$1043),366,365)),0)</f>
        <v>0</v>
      </c>
      <c r="AN574" s="618">
        <f>IF(AN$12=TRUE,(($M574*LIQUIDACION!$L$1047)*LIQUIDACION!$D$1045/IF(AND(LIQUIDACION!$D$1044&gt;LIQUIDACION!$B$1046,LIQUIDACION!$B$1046&gt;LIQUIDACION!$D$1043),366,365)),0)</f>
        <v>0</v>
      </c>
      <c r="AO574" s="618">
        <f>IF(AO$12=TRUE,(($N574*LIQUIDACION!$L$1047)*LIQUIDACION!$D$1045/IF(AND(LIQUIDACION!$D$1044&gt;LIQUIDACION!$B$1046,LIQUIDACION!$B$1046&gt;LIQUIDACION!$D$1043),366,365)),0)</f>
        <v>0</v>
      </c>
      <c r="AP574" s="618">
        <f>IF(AP$12=TRUE,(($O574*LIQUIDACION!$L$1047)*LIQUIDACION!$D$1045/IF(AND(LIQUIDACION!$D$1044&gt;LIQUIDACION!$B$1046,LIQUIDACION!$B$1046&gt;LIQUIDACION!$D$1043),366,365)),0)</f>
        <v>0</v>
      </c>
      <c r="AQ574" s="618">
        <f>IF(AQ$12=TRUE,(($P574*LIQUIDACION!$L$1047)*LIQUIDACION!$D$1045/IF(AND(LIQUIDACION!$D$1044&gt;LIQUIDACION!$B$1046,LIQUIDACION!$B$1046&gt;LIQUIDACION!$D$1043),366,365)),0)</f>
        <v>0</v>
      </c>
      <c r="AR574" s="618">
        <f>IF(AR$12=TRUE,(($Q574*LIQUIDACION!$L$1047)*LIQUIDACION!$D$1045/IF(AND(LIQUIDACION!$D$1044&gt;LIQUIDACION!$B$1046,LIQUIDACION!$B$1046&gt;LIQUIDACION!$D$1043),366,365)),0)</f>
        <v>0</v>
      </c>
      <c r="AS574" s="618">
        <f>IF(AS$12=TRUE,(($R574*LIQUIDACION!$L$1047)*LIQUIDACION!$D$1045/IF(AND(LIQUIDACION!$D$1044&gt;LIQUIDACION!$B$1046,LIQUIDACION!$B$1046&gt;LIQUIDACION!$D$1043),366,365)),0)</f>
        <v>0</v>
      </c>
      <c r="AT574" s="618">
        <f>IF(AT$12=TRUE,(($S574*LIQUIDACION!$L$1047)*LIQUIDACION!$D$1045/IF(AND(LIQUIDACION!$D$1044&gt;LIQUIDACION!$B$1046,LIQUIDACION!$B$1046&gt;LIQUIDACION!$D$1043),366,365)),0)</f>
        <v>0</v>
      </c>
      <c r="AU574" s="618">
        <f>IF(AU$12=TRUE,(($T574*LIQUIDACION!$L$1047)*LIQUIDACION!$D$1045/IF(AND(LIQUIDACION!$D$1044&gt;LIQUIDACION!$B$1046,LIQUIDACION!$B$1046&gt;LIQUIDACION!$D$1043),366,365)),0)</f>
        <v>0</v>
      </c>
      <c r="AV574" s="618">
        <f>IF(AV$12=TRUE,(($U574*LIQUIDACION!$L$1047)*LIQUIDACION!$D$1045/IF(AND(LIQUIDACION!$D$1044&gt;LIQUIDACION!$B$1046,LIQUIDACION!$B$1046&gt;LIQUIDACION!$D$1043),366,365)),0)</f>
        <v>0</v>
      </c>
      <c r="AW574" s="618">
        <f>IF(AW$12=TRUE,(($V574*LIQUIDACION!$L$1047)*LIQUIDACION!$D$1045/IF(AND(LIQUIDACION!$D$1044&gt;LIQUIDACION!$B$1046,LIQUIDACION!$B$1046&gt;LIQUIDACION!$D$1043),366,365)),0)</f>
        <v>0</v>
      </c>
      <c r="AX574" s="618">
        <f>IF(AX$12=TRUE,(($W574*LIQUIDACION!$L$1047)*LIQUIDACION!$D$1045/IF(AND(LIQUIDACION!$D$1044&gt;LIQUIDACION!$B$1046,LIQUIDACION!$B$1046&gt;LIQUIDACION!$D$1043),366,365)),0)</f>
        <v>0</v>
      </c>
    </row>
    <row r="575" spans="2:50" x14ac:dyDescent="0.25">
      <c r="B575" s="121">
        <v>563</v>
      </c>
      <c r="C575" s="125"/>
      <c r="D575" s="170"/>
      <c r="E575" s="170"/>
      <c r="F575" s="170"/>
      <c r="G575" s="170">
        <f t="shared" si="37"/>
        <v>0</v>
      </c>
      <c r="H575" s="170">
        <f t="shared" si="38"/>
        <v>0</v>
      </c>
      <c r="I575" s="170"/>
      <c r="J575" s="170"/>
      <c r="K575" s="170"/>
      <c r="L575" s="170"/>
      <c r="M575" s="170"/>
      <c r="N575" s="170"/>
      <c r="O575" s="170"/>
      <c r="P575" s="170"/>
      <c r="Q575" s="170"/>
      <c r="R575" s="170"/>
      <c r="S575" s="170"/>
      <c r="T575" s="170"/>
      <c r="U575" s="170"/>
      <c r="V575" s="170"/>
      <c r="W575" s="170"/>
      <c r="X575" s="170"/>
      <c r="Y575" s="170"/>
      <c r="Z575" s="170"/>
      <c r="AA575" s="170"/>
      <c r="AB575" s="415">
        <f t="shared" si="39"/>
        <v>0</v>
      </c>
      <c r="AC575" s="415">
        <f t="shared" si="40"/>
        <v>0</v>
      </c>
      <c r="AE575" s="618">
        <f>IF(AE$12=TRUE,(($D575*LIQUIDACION!$L$1046)*LIQUIDACION!$D$1045/IF(AND(LIQUIDACION!$D$1044&gt;LIQUIDACION!$B$1046,LIQUIDACION!$B$1046&gt;LIQUIDACION!$D$1043),366,365)),0)</f>
        <v>0</v>
      </c>
      <c r="AF575" s="618">
        <f>IF(AF$12=TRUE,(($E575*LIQUIDACION!$L$1046)*LIQUIDACION!$D$1045/IF(AND(LIQUIDACION!$D$1044&gt;LIQUIDACION!$B$1046,LIQUIDACION!$B$1046&gt;LIQUIDACION!$D$1043),366,365)),0)</f>
        <v>0</v>
      </c>
      <c r="AG575" s="618">
        <f>IF(AG$12=TRUE,(($F575*LIQUIDACION!$L$1046)*LIQUIDACION!$D$1045/IF(AND(LIQUIDACION!$D$1044&gt;LIQUIDACION!$B$1046,LIQUIDACION!$B$1046&gt;LIQUIDACION!$D$1043),366,365)),0)</f>
        <v>0</v>
      </c>
      <c r="AH575" s="618">
        <f>IF(AH$12=TRUE,(($G575*LIQUIDACION!$L$1046)*LIQUIDACION!$D$1045/IF(AND(LIQUIDACION!$D$1044&gt;LIQUIDACION!$B$1046,LIQUIDACION!$B$1046&gt;LIQUIDACION!$D$1043),366,365)),0)</f>
        <v>0</v>
      </c>
      <c r="AI575" s="618">
        <f>IF(AI$12=TRUE,(($H575*LIQUIDACION!$L$1047)*LIQUIDACION!$D$1045/IF(AND(LIQUIDACION!$D$1044&gt;LIQUIDACION!$B$1046,LIQUIDACION!$B$1046&gt;LIQUIDACION!$D$1043),366,365)),0)</f>
        <v>0</v>
      </c>
      <c r="AJ575" s="618">
        <f>IF(AJ$12=TRUE,(($I575*LIQUIDACION!$L$1047)*LIQUIDACION!$D$1045/IF(AND(LIQUIDACION!$D$1044&gt;LIQUIDACION!$B$1046,LIQUIDACION!$B$1046&gt;LIQUIDACION!$D$1043),366,365)),0)</f>
        <v>0</v>
      </c>
      <c r="AK575" s="618">
        <f>IF(AK$12=TRUE,(($J575*LIQUIDACION!$L$1047)*LIQUIDACION!$D$1045/IF(AND(LIQUIDACION!$D$1044&gt;LIQUIDACION!$B$1046,LIQUIDACION!$B$1046&gt;LIQUIDACION!$D$1043),366,365)),0)</f>
        <v>0</v>
      </c>
      <c r="AL575" s="618">
        <f>IF(AL$12=TRUE,(($K575*LIQUIDACION!$L$1047)*LIQUIDACION!$D$1045/IF(AND(LIQUIDACION!$D$1044&gt;LIQUIDACION!$B$1046,LIQUIDACION!$B$1046&gt;LIQUIDACION!$D$1043),366,365)),0)</f>
        <v>0</v>
      </c>
      <c r="AM575" s="618">
        <f>IF(AM$12=TRUE,(($L575*LIQUIDACION!$L$1047)*LIQUIDACION!$D$1045/IF(AND(LIQUIDACION!$D$1044&gt;LIQUIDACION!$B$1046,LIQUIDACION!$B$1046&gt;LIQUIDACION!$D$1043),366,365)),0)</f>
        <v>0</v>
      </c>
      <c r="AN575" s="618">
        <f>IF(AN$12=TRUE,(($M575*LIQUIDACION!$L$1047)*LIQUIDACION!$D$1045/IF(AND(LIQUIDACION!$D$1044&gt;LIQUIDACION!$B$1046,LIQUIDACION!$B$1046&gt;LIQUIDACION!$D$1043),366,365)),0)</f>
        <v>0</v>
      </c>
      <c r="AO575" s="618">
        <f>IF(AO$12=TRUE,(($N575*LIQUIDACION!$L$1047)*LIQUIDACION!$D$1045/IF(AND(LIQUIDACION!$D$1044&gt;LIQUIDACION!$B$1046,LIQUIDACION!$B$1046&gt;LIQUIDACION!$D$1043),366,365)),0)</f>
        <v>0</v>
      </c>
      <c r="AP575" s="618">
        <f>IF(AP$12=TRUE,(($O575*LIQUIDACION!$L$1047)*LIQUIDACION!$D$1045/IF(AND(LIQUIDACION!$D$1044&gt;LIQUIDACION!$B$1046,LIQUIDACION!$B$1046&gt;LIQUIDACION!$D$1043),366,365)),0)</f>
        <v>0</v>
      </c>
      <c r="AQ575" s="618">
        <f>IF(AQ$12=TRUE,(($P575*LIQUIDACION!$L$1047)*LIQUIDACION!$D$1045/IF(AND(LIQUIDACION!$D$1044&gt;LIQUIDACION!$B$1046,LIQUIDACION!$B$1046&gt;LIQUIDACION!$D$1043),366,365)),0)</f>
        <v>0</v>
      </c>
      <c r="AR575" s="618">
        <f>IF(AR$12=TRUE,(($Q575*LIQUIDACION!$L$1047)*LIQUIDACION!$D$1045/IF(AND(LIQUIDACION!$D$1044&gt;LIQUIDACION!$B$1046,LIQUIDACION!$B$1046&gt;LIQUIDACION!$D$1043),366,365)),0)</f>
        <v>0</v>
      </c>
      <c r="AS575" s="618">
        <f>IF(AS$12=TRUE,(($R575*LIQUIDACION!$L$1047)*LIQUIDACION!$D$1045/IF(AND(LIQUIDACION!$D$1044&gt;LIQUIDACION!$B$1046,LIQUIDACION!$B$1046&gt;LIQUIDACION!$D$1043),366,365)),0)</f>
        <v>0</v>
      </c>
      <c r="AT575" s="618">
        <f>IF(AT$12=TRUE,(($S575*LIQUIDACION!$L$1047)*LIQUIDACION!$D$1045/IF(AND(LIQUIDACION!$D$1044&gt;LIQUIDACION!$B$1046,LIQUIDACION!$B$1046&gt;LIQUIDACION!$D$1043),366,365)),0)</f>
        <v>0</v>
      </c>
      <c r="AU575" s="618">
        <f>IF(AU$12=TRUE,(($T575*LIQUIDACION!$L$1047)*LIQUIDACION!$D$1045/IF(AND(LIQUIDACION!$D$1044&gt;LIQUIDACION!$B$1046,LIQUIDACION!$B$1046&gt;LIQUIDACION!$D$1043),366,365)),0)</f>
        <v>0</v>
      </c>
      <c r="AV575" s="618">
        <f>IF(AV$12=TRUE,(($U575*LIQUIDACION!$L$1047)*LIQUIDACION!$D$1045/IF(AND(LIQUIDACION!$D$1044&gt;LIQUIDACION!$B$1046,LIQUIDACION!$B$1046&gt;LIQUIDACION!$D$1043),366,365)),0)</f>
        <v>0</v>
      </c>
      <c r="AW575" s="618">
        <f>IF(AW$12=TRUE,(($V575*LIQUIDACION!$L$1047)*LIQUIDACION!$D$1045/IF(AND(LIQUIDACION!$D$1044&gt;LIQUIDACION!$B$1046,LIQUIDACION!$B$1046&gt;LIQUIDACION!$D$1043),366,365)),0)</f>
        <v>0</v>
      </c>
      <c r="AX575" s="618">
        <f>IF(AX$12=TRUE,(($W575*LIQUIDACION!$L$1047)*LIQUIDACION!$D$1045/IF(AND(LIQUIDACION!$D$1044&gt;LIQUIDACION!$B$1046,LIQUIDACION!$B$1046&gt;LIQUIDACION!$D$1043),366,365)),0)</f>
        <v>0</v>
      </c>
    </row>
    <row r="576" spans="2:50" x14ac:dyDescent="0.25">
      <c r="B576" s="123">
        <v>564</v>
      </c>
      <c r="C576" s="125"/>
      <c r="D576" s="170"/>
      <c r="E576" s="170"/>
      <c r="F576" s="170"/>
      <c r="G576" s="170">
        <f t="shared" si="37"/>
        <v>0</v>
      </c>
      <c r="H576" s="170">
        <f t="shared" si="38"/>
        <v>0</v>
      </c>
      <c r="I576" s="170"/>
      <c r="J576" s="170"/>
      <c r="K576" s="170"/>
      <c r="L576" s="170"/>
      <c r="M576" s="170"/>
      <c r="N576" s="170"/>
      <c r="O576" s="170"/>
      <c r="P576" s="170"/>
      <c r="Q576" s="170"/>
      <c r="R576" s="170"/>
      <c r="S576" s="170"/>
      <c r="T576" s="170"/>
      <c r="U576" s="170"/>
      <c r="V576" s="170"/>
      <c r="W576" s="170"/>
      <c r="X576" s="170"/>
      <c r="Y576" s="170"/>
      <c r="Z576" s="170"/>
      <c r="AA576" s="170"/>
      <c r="AB576" s="415">
        <f t="shared" si="39"/>
        <v>0</v>
      </c>
      <c r="AC576" s="415">
        <f t="shared" si="40"/>
        <v>0</v>
      </c>
      <c r="AE576" s="618">
        <f>IF(AE$12=TRUE,(($D576*LIQUIDACION!$L$1046)*LIQUIDACION!$D$1045/IF(AND(LIQUIDACION!$D$1044&gt;LIQUIDACION!$B$1046,LIQUIDACION!$B$1046&gt;LIQUIDACION!$D$1043),366,365)),0)</f>
        <v>0</v>
      </c>
      <c r="AF576" s="618">
        <f>IF(AF$12=TRUE,(($E576*LIQUIDACION!$L$1046)*LIQUIDACION!$D$1045/IF(AND(LIQUIDACION!$D$1044&gt;LIQUIDACION!$B$1046,LIQUIDACION!$B$1046&gt;LIQUIDACION!$D$1043),366,365)),0)</f>
        <v>0</v>
      </c>
      <c r="AG576" s="618">
        <f>IF(AG$12=TRUE,(($F576*LIQUIDACION!$L$1046)*LIQUIDACION!$D$1045/IF(AND(LIQUIDACION!$D$1044&gt;LIQUIDACION!$B$1046,LIQUIDACION!$B$1046&gt;LIQUIDACION!$D$1043),366,365)),0)</f>
        <v>0</v>
      </c>
      <c r="AH576" s="618">
        <f>IF(AH$12=TRUE,(($G576*LIQUIDACION!$L$1046)*LIQUIDACION!$D$1045/IF(AND(LIQUIDACION!$D$1044&gt;LIQUIDACION!$B$1046,LIQUIDACION!$B$1046&gt;LIQUIDACION!$D$1043),366,365)),0)</f>
        <v>0</v>
      </c>
      <c r="AI576" s="618">
        <f>IF(AI$12=TRUE,(($H576*LIQUIDACION!$L$1047)*LIQUIDACION!$D$1045/IF(AND(LIQUIDACION!$D$1044&gt;LIQUIDACION!$B$1046,LIQUIDACION!$B$1046&gt;LIQUIDACION!$D$1043),366,365)),0)</f>
        <v>0</v>
      </c>
      <c r="AJ576" s="618">
        <f>IF(AJ$12=TRUE,(($I576*LIQUIDACION!$L$1047)*LIQUIDACION!$D$1045/IF(AND(LIQUIDACION!$D$1044&gt;LIQUIDACION!$B$1046,LIQUIDACION!$B$1046&gt;LIQUIDACION!$D$1043),366,365)),0)</f>
        <v>0</v>
      </c>
      <c r="AK576" s="618">
        <f>IF(AK$12=TRUE,(($J576*LIQUIDACION!$L$1047)*LIQUIDACION!$D$1045/IF(AND(LIQUIDACION!$D$1044&gt;LIQUIDACION!$B$1046,LIQUIDACION!$B$1046&gt;LIQUIDACION!$D$1043),366,365)),0)</f>
        <v>0</v>
      </c>
      <c r="AL576" s="618">
        <f>IF(AL$12=TRUE,(($K576*LIQUIDACION!$L$1047)*LIQUIDACION!$D$1045/IF(AND(LIQUIDACION!$D$1044&gt;LIQUIDACION!$B$1046,LIQUIDACION!$B$1046&gt;LIQUIDACION!$D$1043),366,365)),0)</f>
        <v>0</v>
      </c>
      <c r="AM576" s="618">
        <f>IF(AM$12=TRUE,(($L576*LIQUIDACION!$L$1047)*LIQUIDACION!$D$1045/IF(AND(LIQUIDACION!$D$1044&gt;LIQUIDACION!$B$1046,LIQUIDACION!$B$1046&gt;LIQUIDACION!$D$1043),366,365)),0)</f>
        <v>0</v>
      </c>
      <c r="AN576" s="618">
        <f>IF(AN$12=TRUE,(($M576*LIQUIDACION!$L$1047)*LIQUIDACION!$D$1045/IF(AND(LIQUIDACION!$D$1044&gt;LIQUIDACION!$B$1046,LIQUIDACION!$B$1046&gt;LIQUIDACION!$D$1043),366,365)),0)</f>
        <v>0</v>
      </c>
      <c r="AO576" s="618">
        <f>IF(AO$12=TRUE,(($N576*LIQUIDACION!$L$1047)*LIQUIDACION!$D$1045/IF(AND(LIQUIDACION!$D$1044&gt;LIQUIDACION!$B$1046,LIQUIDACION!$B$1046&gt;LIQUIDACION!$D$1043),366,365)),0)</f>
        <v>0</v>
      </c>
      <c r="AP576" s="618">
        <f>IF(AP$12=TRUE,(($O576*LIQUIDACION!$L$1047)*LIQUIDACION!$D$1045/IF(AND(LIQUIDACION!$D$1044&gt;LIQUIDACION!$B$1046,LIQUIDACION!$B$1046&gt;LIQUIDACION!$D$1043),366,365)),0)</f>
        <v>0</v>
      </c>
      <c r="AQ576" s="618">
        <f>IF(AQ$12=TRUE,(($P576*LIQUIDACION!$L$1047)*LIQUIDACION!$D$1045/IF(AND(LIQUIDACION!$D$1044&gt;LIQUIDACION!$B$1046,LIQUIDACION!$B$1046&gt;LIQUIDACION!$D$1043),366,365)),0)</f>
        <v>0</v>
      </c>
      <c r="AR576" s="618">
        <f>IF(AR$12=TRUE,(($Q576*LIQUIDACION!$L$1047)*LIQUIDACION!$D$1045/IF(AND(LIQUIDACION!$D$1044&gt;LIQUIDACION!$B$1046,LIQUIDACION!$B$1046&gt;LIQUIDACION!$D$1043),366,365)),0)</f>
        <v>0</v>
      </c>
      <c r="AS576" s="618">
        <f>IF(AS$12=TRUE,(($R576*LIQUIDACION!$L$1047)*LIQUIDACION!$D$1045/IF(AND(LIQUIDACION!$D$1044&gt;LIQUIDACION!$B$1046,LIQUIDACION!$B$1046&gt;LIQUIDACION!$D$1043),366,365)),0)</f>
        <v>0</v>
      </c>
      <c r="AT576" s="618">
        <f>IF(AT$12=TRUE,(($S576*LIQUIDACION!$L$1047)*LIQUIDACION!$D$1045/IF(AND(LIQUIDACION!$D$1044&gt;LIQUIDACION!$B$1046,LIQUIDACION!$B$1046&gt;LIQUIDACION!$D$1043),366,365)),0)</f>
        <v>0</v>
      </c>
      <c r="AU576" s="618">
        <f>IF(AU$12=TRUE,(($T576*LIQUIDACION!$L$1047)*LIQUIDACION!$D$1045/IF(AND(LIQUIDACION!$D$1044&gt;LIQUIDACION!$B$1046,LIQUIDACION!$B$1046&gt;LIQUIDACION!$D$1043),366,365)),0)</f>
        <v>0</v>
      </c>
      <c r="AV576" s="618">
        <f>IF(AV$12=TRUE,(($U576*LIQUIDACION!$L$1047)*LIQUIDACION!$D$1045/IF(AND(LIQUIDACION!$D$1044&gt;LIQUIDACION!$B$1046,LIQUIDACION!$B$1046&gt;LIQUIDACION!$D$1043),366,365)),0)</f>
        <v>0</v>
      </c>
      <c r="AW576" s="618">
        <f>IF(AW$12=TRUE,(($V576*LIQUIDACION!$L$1047)*LIQUIDACION!$D$1045/IF(AND(LIQUIDACION!$D$1044&gt;LIQUIDACION!$B$1046,LIQUIDACION!$B$1046&gt;LIQUIDACION!$D$1043),366,365)),0)</f>
        <v>0</v>
      </c>
      <c r="AX576" s="618">
        <f>IF(AX$12=TRUE,(($W576*LIQUIDACION!$L$1047)*LIQUIDACION!$D$1045/IF(AND(LIQUIDACION!$D$1044&gt;LIQUIDACION!$B$1046,LIQUIDACION!$B$1046&gt;LIQUIDACION!$D$1043),366,365)),0)</f>
        <v>0</v>
      </c>
    </row>
    <row r="577" spans="2:50" x14ac:dyDescent="0.25">
      <c r="B577" s="121">
        <v>565</v>
      </c>
      <c r="C577" s="125"/>
      <c r="D577" s="170"/>
      <c r="E577" s="170"/>
      <c r="F577" s="170"/>
      <c r="G577" s="170">
        <f t="shared" si="37"/>
        <v>0</v>
      </c>
      <c r="H577" s="170">
        <f t="shared" si="38"/>
        <v>0</v>
      </c>
      <c r="I577" s="170"/>
      <c r="J577" s="170"/>
      <c r="K577" s="170"/>
      <c r="L577" s="170"/>
      <c r="M577" s="170"/>
      <c r="N577" s="170"/>
      <c r="O577" s="170"/>
      <c r="P577" s="170"/>
      <c r="Q577" s="170"/>
      <c r="R577" s="170"/>
      <c r="S577" s="170"/>
      <c r="T577" s="170"/>
      <c r="U577" s="170"/>
      <c r="V577" s="170"/>
      <c r="W577" s="170"/>
      <c r="X577" s="170"/>
      <c r="Y577" s="170"/>
      <c r="Z577" s="170"/>
      <c r="AA577" s="170"/>
      <c r="AB577" s="415">
        <f t="shared" si="39"/>
        <v>0</v>
      </c>
      <c r="AC577" s="415">
        <f t="shared" si="40"/>
        <v>0</v>
      </c>
      <c r="AE577" s="618">
        <f>IF(AE$12=TRUE,(($D577*LIQUIDACION!$L$1046)*LIQUIDACION!$D$1045/IF(AND(LIQUIDACION!$D$1044&gt;LIQUIDACION!$B$1046,LIQUIDACION!$B$1046&gt;LIQUIDACION!$D$1043),366,365)),0)</f>
        <v>0</v>
      </c>
      <c r="AF577" s="618">
        <f>IF(AF$12=TRUE,(($E577*LIQUIDACION!$L$1046)*LIQUIDACION!$D$1045/IF(AND(LIQUIDACION!$D$1044&gt;LIQUIDACION!$B$1046,LIQUIDACION!$B$1046&gt;LIQUIDACION!$D$1043),366,365)),0)</f>
        <v>0</v>
      </c>
      <c r="AG577" s="618">
        <f>IF(AG$12=TRUE,(($F577*LIQUIDACION!$L$1046)*LIQUIDACION!$D$1045/IF(AND(LIQUIDACION!$D$1044&gt;LIQUIDACION!$B$1046,LIQUIDACION!$B$1046&gt;LIQUIDACION!$D$1043),366,365)),0)</f>
        <v>0</v>
      </c>
      <c r="AH577" s="618">
        <f>IF(AH$12=TRUE,(($G577*LIQUIDACION!$L$1046)*LIQUIDACION!$D$1045/IF(AND(LIQUIDACION!$D$1044&gt;LIQUIDACION!$B$1046,LIQUIDACION!$B$1046&gt;LIQUIDACION!$D$1043),366,365)),0)</f>
        <v>0</v>
      </c>
      <c r="AI577" s="618">
        <f>IF(AI$12=TRUE,(($H577*LIQUIDACION!$L$1047)*LIQUIDACION!$D$1045/IF(AND(LIQUIDACION!$D$1044&gt;LIQUIDACION!$B$1046,LIQUIDACION!$B$1046&gt;LIQUIDACION!$D$1043),366,365)),0)</f>
        <v>0</v>
      </c>
      <c r="AJ577" s="618">
        <f>IF(AJ$12=TRUE,(($I577*LIQUIDACION!$L$1047)*LIQUIDACION!$D$1045/IF(AND(LIQUIDACION!$D$1044&gt;LIQUIDACION!$B$1046,LIQUIDACION!$B$1046&gt;LIQUIDACION!$D$1043),366,365)),0)</f>
        <v>0</v>
      </c>
      <c r="AK577" s="618">
        <f>IF(AK$12=TRUE,(($J577*LIQUIDACION!$L$1047)*LIQUIDACION!$D$1045/IF(AND(LIQUIDACION!$D$1044&gt;LIQUIDACION!$B$1046,LIQUIDACION!$B$1046&gt;LIQUIDACION!$D$1043),366,365)),0)</f>
        <v>0</v>
      </c>
      <c r="AL577" s="618">
        <f>IF(AL$12=TRUE,(($K577*LIQUIDACION!$L$1047)*LIQUIDACION!$D$1045/IF(AND(LIQUIDACION!$D$1044&gt;LIQUIDACION!$B$1046,LIQUIDACION!$B$1046&gt;LIQUIDACION!$D$1043),366,365)),0)</f>
        <v>0</v>
      </c>
      <c r="AM577" s="618">
        <f>IF(AM$12=TRUE,(($L577*LIQUIDACION!$L$1047)*LIQUIDACION!$D$1045/IF(AND(LIQUIDACION!$D$1044&gt;LIQUIDACION!$B$1046,LIQUIDACION!$B$1046&gt;LIQUIDACION!$D$1043),366,365)),0)</f>
        <v>0</v>
      </c>
      <c r="AN577" s="618">
        <f>IF(AN$12=TRUE,(($M577*LIQUIDACION!$L$1047)*LIQUIDACION!$D$1045/IF(AND(LIQUIDACION!$D$1044&gt;LIQUIDACION!$B$1046,LIQUIDACION!$B$1046&gt;LIQUIDACION!$D$1043),366,365)),0)</f>
        <v>0</v>
      </c>
      <c r="AO577" s="618">
        <f>IF(AO$12=TRUE,(($N577*LIQUIDACION!$L$1047)*LIQUIDACION!$D$1045/IF(AND(LIQUIDACION!$D$1044&gt;LIQUIDACION!$B$1046,LIQUIDACION!$B$1046&gt;LIQUIDACION!$D$1043),366,365)),0)</f>
        <v>0</v>
      </c>
      <c r="AP577" s="618">
        <f>IF(AP$12=TRUE,(($O577*LIQUIDACION!$L$1047)*LIQUIDACION!$D$1045/IF(AND(LIQUIDACION!$D$1044&gt;LIQUIDACION!$B$1046,LIQUIDACION!$B$1046&gt;LIQUIDACION!$D$1043),366,365)),0)</f>
        <v>0</v>
      </c>
      <c r="AQ577" s="618">
        <f>IF(AQ$12=TRUE,(($P577*LIQUIDACION!$L$1047)*LIQUIDACION!$D$1045/IF(AND(LIQUIDACION!$D$1044&gt;LIQUIDACION!$B$1046,LIQUIDACION!$B$1046&gt;LIQUIDACION!$D$1043),366,365)),0)</f>
        <v>0</v>
      </c>
      <c r="AR577" s="618">
        <f>IF(AR$12=TRUE,(($Q577*LIQUIDACION!$L$1047)*LIQUIDACION!$D$1045/IF(AND(LIQUIDACION!$D$1044&gt;LIQUIDACION!$B$1046,LIQUIDACION!$B$1046&gt;LIQUIDACION!$D$1043),366,365)),0)</f>
        <v>0</v>
      </c>
      <c r="AS577" s="618">
        <f>IF(AS$12=TRUE,(($R577*LIQUIDACION!$L$1047)*LIQUIDACION!$D$1045/IF(AND(LIQUIDACION!$D$1044&gt;LIQUIDACION!$B$1046,LIQUIDACION!$B$1046&gt;LIQUIDACION!$D$1043),366,365)),0)</f>
        <v>0</v>
      </c>
      <c r="AT577" s="618">
        <f>IF(AT$12=TRUE,(($S577*LIQUIDACION!$L$1047)*LIQUIDACION!$D$1045/IF(AND(LIQUIDACION!$D$1044&gt;LIQUIDACION!$B$1046,LIQUIDACION!$B$1046&gt;LIQUIDACION!$D$1043),366,365)),0)</f>
        <v>0</v>
      </c>
      <c r="AU577" s="618">
        <f>IF(AU$12=TRUE,(($T577*LIQUIDACION!$L$1047)*LIQUIDACION!$D$1045/IF(AND(LIQUIDACION!$D$1044&gt;LIQUIDACION!$B$1046,LIQUIDACION!$B$1046&gt;LIQUIDACION!$D$1043),366,365)),0)</f>
        <v>0</v>
      </c>
      <c r="AV577" s="618">
        <f>IF(AV$12=TRUE,(($U577*LIQUIDACION!$L$1047)*LIQUIDACION!$D$1045/IF(AND(LIQUIDACION!$D$1044&gt;LIQUIDACION!$B$1046,LIQUIDACION!$B$1046&gt;LIQUIDACION!$D$1043),366,365)),0)</f>
        <v>0</v>
      </c>
      <c r="AW577" s="618">
        <f>IF(AW$12=TRUE,(($V577*LIQUIDACION!$L$1047)*LIQUIDACION!$D$1045/IF(AND(LIQUIDACION!$D$1044&gt;LIQUIDACION!$B$1046,LIQUIDACION!$B$1046&gt;LIQUIDACION!$D$1043),366,365)),0)</f>
        <v>0</v>
      </c>
      <c r="AX577" s="618">
        <f>IF(AX$12=TRUE,(($W577*LIQUIDACION!$L$1047)*LIQUIDACION!$D$1045/IF(AND(LIQUIDACION!$D$1044&gt;LIQUIDACION!$B$1046,LIQUIDACION!$B$1046&gt;LIQUIDACION!$D$1043),366,365)),0)</f>
        <v>0</v>
      </c>
    </row>
    <row r="578" spans="2:50" x14ac:dyDescent="0.25">
      <c r="B578" s="123">
        <v>566</v>
      </c>
      <c r="C578" s="125"/>
      <c r="D578" s="170"/>
      <c r="E578" s="170"/>
      <c r="F578" s="170"/>
      <c r="G578" s="170">
        <f t="shared" si="37"/>
        <v>0</v>
      </c>
      <c r="H578" s="170">
        <f t="shared" si="38"/>
        <v>0</v>
      </c>
      <c r="I578" s="170"/>
      <c r="J578" s="170"/>
      <c r="K578" s="170"/>
      <c r="L578" s="170"/>
      <c r="M578" s="170"/>
      <c r="N578" s="170"/>
      <c r="O578" s="170"/>
      <c r="P578" s="170"/>
      <c r="Q578" s="170"/>
      <c r="R578" s="170"/>
      <c r="S578" s="170"/>
      <c r="T578" s="170"/>
      <c r="U578" s="170"/>
      <c r="V578" s="170"/>
      <c r="W578" s="170"/>
      <c r="X578" s="170"/>
      <c r="Y578" s="170"/>
      <c r="Z578" s="170"/>
      <c r="AA578" s="170"/>
      <c r="AB578" s="415">
        <f t="shared" si="39"/>
        <v>0</v>
      </c>
      <c r="AC578" s="415">
        <f t="shared" si="40"/>
        <v>0</v>
      </c>
      <c r="AE578" s="618">
        <f>IF(AE$12=TRUE,(($D578*LIQUIDACION!$L$1046)*LIQUIDACION!$D$1045/IF(AND(LIQUIDACION!$D$1044&gt;LIQUIDACION!$B$1046,LIQUIDACION!$B$1046&gt;LIQUIDACION!$D$1043),366,365)),0)</f>
        <v>0</v>
      </c>
      <c r="AF578" s="618">
        <f>IF(AF$12=TRUE,(($E578*LIQUIDACION!$L$1046)*LIQUIDACION!$D$1045/IF(AND(LIQUIDACION!$D$1044&gt;LIQUIDACION!$B$1046,LIQUIDACION!$B$1046&gt;LIQUIDACION!$D$1043),366,365)),0)</f>
        <v>0</v>
      </c>
      <c r="AG578" s="618">
        <f>IF(AG$12=TRUE,(($F578*LIQUIDACION!$L$1046)*LIQUIDACION!$D$1045/IF(AND(LIQUIDACION!$D$1044&gt;LIQUIDACION!$B$1046,LIQUIDACION!$B$1046&gt;LIQUIDACION!$D$1043),366,365)),0)</f>
        <v>0</v>
      </c>
      <c r="AH578" s="618">
        <f>IF(AH$12=TRUE,(($G578*LIQUIDACION!$L$1046)*LIQUIDACION!$D$1045/IF(AND(LIQUIDACION!$D$1044&gt;LIQUIDACION!$B$1046,LIQUIDACION!$B$1046&gt;LIQUIDACION!$D$1043),366,365)),0)</f>
        <v>0</v>
      </c>
      <c r="AI578" s="618">
        <f>IF(AI$12=TRUE,(($H578*LIQUIDACION!$L$1047)*LIQUIDACION!$D$1045/IF(AND(LIQUIDACION!$D$1044&gt;LIQUIDACION!$B$1046,LIQUIDACION!$B$1046&gt;LIQUIDACION!$D$1043),366,365)),0)</f>
        <v>0</v>
      </c>
      <c r="AJ578" s="618">
        <f>IF(AJ$12=TRUE,(($I578*LIQUIDACION!$L$1047)*LIQUIDACION!$D$1045/IF(AND(LIQUIDACION!$D$1044&gt;LIQUIDACION!$B$1046,LIQUIDACION!$B$1046&gt;LIQUIDACION!$D$1043),366,365)),0)</f>
        <v>0</v>
      </c>
      <c r="AK578" s="618">
        <f>IF(AK$12=TRUE,(($J578*LIQUIDACION!$L$1047)*LIQUIDACION!$D$1045/IF(AND(LIQUIDACION!$D$1044&gt;LIQUIDACION!$B$1046,LIQUIDACION!$B$1046&gt;LIQUIDACION!$D$1043),366,365)),0)</f>
        <v>0</v>
      </c>
      <c r="AL578" s="618">
        <f>IF(AL$12=TRUE,(($K578*LIQUIDACION!$L$1047)*LIQUIDACION!$D$1045/IF(AND(LIQUIDACION!$D$1044&gt;LIQUIDACION!$B$1046,LIQUIDACION!$B$1046&gt;LIQUIDACION!$D$1043),366,365)),0)</f>
        <v>0</v>
      </c>
      <c r="AM578" s="618">
        <f>IF(AM$12=TRUE,(($L578*LIQUIDACION!$L$1047)*LIQUIDACION!$D$1045/IF(AND(LIQUIDACION!$D$1044&gt;LIQUIDACION!$B$1046,LIQUIDACION!$B$1046&gt;LIQUIDACION!$D$1043),366,365)),0)</f>
        <v>0</v>
      </c>
      <c r="AN578" s="618">
        <f>IF(AN$12=TRUE,(($M578*LIQUIDACION!$L$1047)*LIQUIDACION!$D$1045/IF(AND(LIQUIDACION!$D$1044&gt;LIQUIDACION!$B$1046,LIQUIDACION!$B$1046&gt;LIQUIDACION!$D$1043),366,365)),0)</f>
        <v>0</v>
      </c>
      <c r="AO578" s="618">
        <f>IF(AO$12=TRUE,(($N578*LIQUIDACION!$L$1047)*LIQUIDACION!$D$1045/IF(AND(LIQUIDACION!$D$1044&gt;LIQUIDACION!$B$1046,LIQUIDACION!$B$1046&gt;LIQUIDACION!$D$1043),366,365)),0)</f>
        <v>0</v>
      </c>
      <c r="AP578" s="618">
        <f>IF(AP$12=TRUE,(($O578*LIQUIDACION!$L$1047)*LIQUIDACION!$D$1045/IF(AND(LIQUIDACION!$D$1044&gt;LIQUIDACION!$B$1046,LIQUIDACION!$B$1046&gt;LIQUIDACION!$D$1043),366,365)),0)</f>
        <v>0</v>
      </c>
      <c r="AQ578" s="618">
        <f>IF(AQ$12=TRUE,(($P578*LIQUIDACION!$L$1047)*LIQUIDACION!$D$1045/IF(AND(LIQUIDACION!$D$1044&gt;LIQUIDACION!$B$1046,LIQUIDACION!$B$1046&gt;LIQUIDACION!$D$1043),366,365)),0)</f>
        <v>0</v>
      </c>
      <c r="AR578" s="618">
        <f>IF(AR$12=TRUE,(($Q578*LIQUIDACION!$L$1047)*LIQUIDACION!$D$1045/IF(AND(LIQUIDACION!$D$1044&gt;LIQUIDACION!$B$1046,LIQUIDACION!$B$1046&gt;LIQUIDACION!$D$1043),366,365)),0)</f>
        <v>0</v>
      </c>
      <c r="AS578" s="618">
        <f>IF(AS$12=TRUE,(($R578*LIQUIDACION!$L$1047)*LIQUIDACION!$D$1045/IF(AND(LIQUIDACION!$D$1044&gt;LIQUIDACION!$B$1046,LIQUIDACION!$B$1046&gt;LIQUIDACION!$D$1043),366,365)),0)</f>
        <v>0</v>
      </c>
      <c r="AT578" s="618">
        <f>IF(AT$12=TRUE,(($S578*LIQUIDACION!$L$1047)*LIQUIDACION!$D$1045/IF(AND(LIQUIDACION!$D$1044&gt;LIQUIDACION!$B$1046,LIQUIDACION!$B$1046&gt;LIQUIDACION!$D$1043),366,365)),0)</f>
        <v>0</v>
      </c>
      <c r="AU578" s="618">
        <f>IF(AU$12=TRUE,(($T578*LIQUIDACION!$L$1047)*LIQUIDACION!$D$1045/IF(AND(LIQUIDACION!$D$1044&gt;LIQUIDACION!$B$1046,LIQUIDACION!$B$1046&gt;LIQUIDACION!$D$1043),366,365)),0)</f>
        <v>0</v>
      </c>
      <c r="AV578" s="618">
        <f>IF(AV$12=TRUE,(($U578*LIQUIDACION!$L$1047)*LIQUIDACION!$D$1045/IF(AND(LIQUIDACION!$D$1044&gt;LIQUIDACION!$B$1046,LIQUIDACION!$B$1046&gt;LIQUIDACION!$D$1043),366,365)),0)</f>
        <v>0</v>
      </c>
      <c r="AW578" s="618">
        <f>IF(AW$12=TRUE,(($V578*LIQUIDACION!$L$1047)*LIQUIDACION!$D$1045/IF(AND(LIQUIDACION!$D$1044&gt;LIQUIDACION!$B$1046,LIQUIDACION!$B$1046&gt;LIQUIDACION!$D$1043),366,365)),0)</f>
        <v>0</v>
      </c>
      <c r="AX578" s="618">
        <f>IF(AX$12=TRUE,(($W578*LIQUIDACION!$L$1047)*LIQUIDACION!$D$1045/IF(AND(LIQUIDACION!$D$1044&gt;LIQUIDACION!$B$1046,LIQUIDACION!$B$1046&gt;LIQUIDACION!$D$1043),366,365)),0)</f>
        <v>0</v>
      </c>
    </row>
    <row r="579" spans="2:50" x14ac:dyDescent="0.25">
      <c r="B579" s="121">
        <v>567</v>
      </c>
      <c r="C579" s="125"/>
      <c r="D579" s="170"/>
      <c r="E579" s="170"/>
      <c r="F579" s="170"/>
      <c r="G579" s="170">
        <f t="shared" si="37"/>
        <v>0</v>
      </c>
      <c r="H579" s="170">
        <f t="shared" si="38"/>
        <v>0</v>
      </c>
      <c r="I579" s="170"/>
      <c r="J579" s="170"/>
      <c r="K579" s="170"/>
      <c r="L579" s="170"/>
      <c r="M579" s="170"/>
      <c r="N579" s="170"/>
      <c r="O579" s="170"/>
      <c r="P579" s="170"/>
      <c r="Q579" s="170"/>
      <c r="R579" s="170"/>
      <c r="S579" s="170"/>
      <c r="T579" s="170"/>
      <c r="U579" s="170"/>
      <c r="V579" s="170"/>
      <c r="W579" s="170"/>
      <c r="X579" s="170"/>
      <c r="Y579" s="170"/>
      <c r="Z579" s="170"/>
      <c r="AA579" s="170"/>
      <c r="AB579" s="415">
        <f t="shared" si="39"/>
        <v>0</v>
      </c>
      <c r="AC579" s="415">
        <f t="shared" si="40"/>
        <v>0</v>
      </c>
      <c r="AE579" s="618">
        <f>IF(AE$12=TRUE,(($D579*LIQUIDACION!$L$1046)*LIQUIDACION!$D$1045/IF(AND(LIQUIDACION!$D$1044&gt;LIQUIDACION!$B$1046,LIQUIDACION!$B$1046&gt;LIQUIDACION!$D$1043),366,365)),0)</f>
        <v>0</v>
      </c>
      <c r="AF579" s="618">
        <f>IF(AF$12=TRUE,(($E579*LIQUIDACION!$L$1046)*LIQUIDACION!$D$1045/IF(AND(LIQUIDACION!$D$1044&gt;LIQUIDACION!$B$1046,LIQUIDACION!$B$1046&gt;LIQUIDACION!$D$1043),366,365)),0)</f>
        <v>0</v>
      </c>
      <c r="AG579" s="618">
        <f>IF(AG$12=TRUE,(($F579*LIQUIDACION!$L$1046)*LIQUIDACION!$D$1045/IF(AND(LIQUIDACION!$D$1044&gt;LIQUIDACION!$B$1046,LIQUIDACION!$B$1046&gt;LIQUIDACION!$D$1043),366,365)),0)</f>
        <v>0</v>
      </c>
      <c r="AH579" s="618">
        <f>IF(AH$12=TRUE,(($G579*LIQUIDACION!$L$1046)*LIQUIDACION!$D$1045/IF(AND(LIQUIDACION!$D$1044&gt;LIQUIDACION!$B$1046,LIQUIDACION!$B$1046&gt;LIQUIDACION!$D$1043),366,365)),0)</f>
        <v>0</v>
      </c>
      <c r="AI579" s="618">
        <f>IF(AI$12=TRUE,(($H579*LIQUIDACION!$L$1047)*LIQUIDACION!$D$1045/IF(AND(LIQUIDACION!$D$1044&gt;LIQUIDACION!$B$1046,LIQUIDACION!$B$1046&gt;LIQUIDACION!$D$1043),366,365)),0)</f>
        <v>0</v>
      </c>
      <c r="AJ579" s="618">
        <f>IF(AJ$12=TRUE,(($I579*LIQUIDACION!$L$1047)*LIQUIDACION!$D$1045/IF(AND(LIQUIDACION!$D$1044&gt;LIQUIDACION!$B$1046,LIQUIDACION!$B$1046&gt;LIQUIDACION!$D$1043),366,365)),0)</f>
        <v>0</v>
      </c>
      <c r="AK579" s="618">
        <f>IF(AK$12=TRUE,(($J579*LIQUIDACION!$L$1047)*LIQUIDACION!$D$1045/IF(AND(LIQUIDACION!$D$1044&gt;LIQUIDACION!$B$1046,LIQUIDACION!$B$1046&gt;LIQUIDACION!$D$1043),366,365)),0)</f>
        <v>0</v>
      </c>
      <c r="AL579" s="618">
        <f>IF(AL$12=TRUE,(($K579*LIQUIDACION!$L$1047)*LIQUIDACION!$D$1045/IF(AND(LIQUIDACION!$D$1044&gt;LIQUIDACION!$B$1046,LIQUIDACION!$B$1046&gt;LIQUIDACION!$D$1043),366,365)),0)</f>
        <v>0</v>
      </c>
      <c r="AM579" s="618">
        <f>IF(AM$12=TRUE,(($L579*LIQUIDACION!$L$1047)*LIQUIDACION!$D$1045/IF(AND(LIQUIDACION!$D$1044&gt;LIQUIDACION!$B$1046,LIQUIDACION!$B$1046&gt;LIQUIDACION!$D$1043),366,365)),0)</f>
        <v>0</v>
      </c>
      <c r="AN579" s="618">
        <f>IF(AN$12=TRUE,(($M579*LIQUIDACION!$L$1047)*LIQUIDACION!$D$1045/IF(AND(LIQUIDACION!$D$1044&gt;LIQUIDACION!$B$1046,LIQUIDACION!$B$1046&gt;LIQUIDACION!$D$1043),366,365)),0)</f>
        <v>0</v>
      </c>
      <c r="AO579" s="618">
        <f>IF(AO$12=TRUE,(($N579*LIQUIDACION!$L$1047)*LIQUIDACION!$D$1045/IF(AND(LIQUIDACION!$D$1044&gt;LIQUIDACION!$B$1046,LIQUIDACION!$B$1046&gt;LIQUIDACION!$D$1043),366,365)),0)</f>
        <v>0</v>
      </c>
      <c r="AP579" s="618">
        <f>IF(AP$12=TRUE,(($O579*LIQUIDACION!$L$1047)*LIQUIDACION!$D$1045/IF(AND(LIQUIDACION!$D$1044&gt;LIQUIDACION!$B$1046,LIQUIDACION!$B$1046&gt;LIQUIDACION!$D$1043),366,365)),0)</f>
        <v>0</v>
      </c>
      <c r="AQ579" s="618">
        <f>IF(AQ$12=TRUE,(($P579*LIQUIDACION!$L$1047)*LIQUIDACION!$D$1045/IF(AND(LIQUIDACION!$D$1044&gt;LIQUIDACION!$B$1046,LIQUIDACION!$B$1046&gt;LIQUIDACION!$D$1043),366,365)),0)</f>
        <v>0</v>
      </c>
      <c r="AR579" s="618">
        <f>IF(AR$12=TRUE,(($Q579*LIQUIDACION!$L$1047)*LIQUIDACION!$D$1045/IF(AND(LIQUIDACION!$D$1044&gt;LIQUIDACION!$B$1046,LIQUIDACION!$B$1046&gt;LIQUIDACION!$D$1043),366,365)),0)</f>
        <v>0</v>
      </c>
      <c r="AS579" s="618">
        <f>IF(AS$12=TRUE,(($R579*LIQUIDACION!$L$1047)*LIQUIDACION!$D$1045/IF(AND(LIQUIDACION!$D$1044&gt;LIQUIDACION!$B$1046,LIQUIDACION!$B$1046&gt;LIQUIDACION!$D$1043),366,365)),0)</f>
        <v>0</v>
      </c>
      <c r="AT579" s="618">
        <f>IF(AT$12=TRUE,(($S579*LIQUIDACION!$L$1047)*LIQUIDACION!$D$1045/IF(AND(LIQUIDACION!$D$1044&gt;LIQUIDACION!$B$1046,LIQUIDACION!$B$1046&gt;LIQUIDACION!$D$1043),366,365)),0)</f>
        <v>0</v>
      </c>
      <c r="AU579" s="618">
        <f>IF(AU$12=TRUE,(($T579*LIQUIDACION!$L$1047)*LIQUIDACION!$D$1045/IF(AND(LIQUIDACION!$D$1044&gt;LIQUIDACION!$B$1046,LIQUIDACION!$B$1046&gt;LIQUIDACION!$D$1043),366,365)),0)</f>
        <v>0</v>
      </c>
      <c r="AV579" s="618">
        <f>IF(AV$12=TRUE,(($U579*LIQUIDACION!$L$1047)*LIQUIDACION!$D$1045/IF(AND(LIQUIDACION!$D$1044&gt;LIQUIDACION!$B$1046,LIQUIDACION!$B$1046&gt;LIQUIDACION!$D$1043),366,365)),0)</f>
        <v>0</v>
      </c>
      <c r="AW579" s="618">
        <f>IF(AW$12=TRUE,(($V579*LIQUIDACION!$L$1047)*LIQUIDACION!$D$1045/IF(AND(LIQUIDACION!$D$1044&gt;LIQUIDACION!$B$1046,LIQUIDACION!$B$1046&gt;LIQUIDACION!$D$1043),366,365)),0)</f>
        <v>0</v>
      </c>
      <c r="AX579" s="618">
        <f>IF(AX$12=TRUE,(($W579*LIQUIDACION!$L$1047)*LIQUIDACION!$D$1045/IF(AND(LIQUIDACION!$D$1044&gt;LIQUIDACION!$B$1046,LIQUIDACION!$B$1046&gt;LIQUIDACION!$D$1043),366,365)),0)</f>
        <v>0</v>
      </c>
    </row>
    <row r="580" spans="2:50" x14ac:dyDescent="0.25">
      <c r="B580" s="123">
        <v>568</v>
      </c>
      <c r="C580" s="125"/>
      <c r="D580" s="170"/>
      <c r="E580" s="170"/>
      <c r="F580" s="170"/>
      <c r="G580" s="170">
        <f t="shared" si="37"/>
        <v>0</v>
      </c>
      <c r="H580" s="170">
        <f t="shared" si="38"/>
        <v>0</v>
      </c>
      <c r="I580" s="170"/>
      <c r="J580" s="170"/>
      <c r="K580" s="170"/>
      <c r="L580" s="170"/>
      <c r="M580" s="170"/>
      <c r="N580" s="170"/>
      <c r="O580" s="170"/>
      <c r="P580" s="170"/>
      <c r="Q580" s="170"/>
      <c r="R580" s="170"/>
      <c r="S580" s="170"/>
      <c r="T580" s="170"/>
      <c r="U580" s="170"/>
      <c r="V580" s="170"/>
      <c r="W580" s="170"/>
      <c r="X580" s="170"/>
      <c r="Y580" s="170"/>
      <c r="Z580" s="170"/>
      <c r="AA580" s="170"/>
      <c r="AB580" s="415">
        <f t="shared" si="39"/>
        <v>0</v>
      </c>
      <c r="AC580" s="415">
        <f t="shared" si="40"/>
        <v>0</v>
      </c>
      <c r="AE580" s="618">
        <f>IF(AE$12=TRUE,(($D580*LIQUIDACION!$L$1046)*LIQUIDACION!$D$1045/IF(AND(LIQUIDACION!$D$1044&gt;LIQUIDACION!$B$1046,LIQUIDACION!$B$1046&gt;LIQUIDACION!$D$1043),366,365)),0)</f>
        <v>0</v>
      </c>
      <c r="AF580" s="618">
        <f>IF(AF$12=TRUE,(($E580*LIQUIDACION!$L$1046)*LIQUIDACION!$D$1045/IF(AND(LIQUIDACION!$D$1044&gt;LIQUIDACION!$B$1046,LIQUIDACION!$B$1046&gt;LIQUIDACION!$D$1043),366,365)),0)</f>
        <v>0</v>
      </c>
      <c r="AG580" s="618">
        <f>IF(AG$12=TRUE,(($F580*LIQUIDACION!$L$1046)*LIQUIDACION!$D$1045/IF(AND(LIQUIDACION!$D$1044&gt;LIQUIDACION!$B$1046,LIQUIDACION!$B$1046&gt;LIQUIDACION!$D$1043),366,365)),0)</f>
        <v>0</v>
      </c>
      <c r="AH580" s="618">
        <f>IF(AH$12=TRUE,(($G580*LIQUIDACION!$L$1046)*LIQUIDACION!$D$1045/IF(AND(LIQUIDACION!$D$1044&gt;LIQUIDACION!$B$1046,LIQUIDACION!$B$1046&gt;LIQUIDACION!$D$1043),366,365)),0)</f>
        <v>0</v>
      </c>
      <c r="AI580" s="618">
        <f>IF(AI$12=TRUE,(($H580*LIQUIDACION!$L$1047)*LIQUIDACION!$D$1045/IF(AND(LIQUIDACION!$D$1044&gt;LIQUIDACION!$B$1046,LIQUIDACION!$B$1046&gt;LIQUIDACION!$D$1043),366,365)),0)</f>
        <v>0</v>
      </c>
      <c r="AJ580" s="618">
        <f>IF(AJ$12=TRUE,(($I580*LIQUIDACION!$L$1047)*LIQUIDACION!$D$1045/IF(AND(LIQUIDACION!$D$1044&gt;LIQUIDACION!$B$1046,LIQUIDACION!$B$1046&gt;LIQUIDACION!$D$1043),366,365)),0)</f>
        <v>0</v>
      </c>
      <c r="AK580" s="618">
        <f>IF(AK$12=TRUE,(($J580*LIQUIDACION!$L$1047)*LIQUIDACION!$D$1045/IF(AND(LIQUIDACION!$D$1044&gt;LIQUIDACION!$B$1046,LIQUIDACION!$B$1046&gt;LIQUIDACION!$D$1043),366,365)),0)</f>
        <v>0</v>
      </c>
      <c r="AL580" s="618">
        <f>IF(AL$12=TRUE,(($K580*LIQUIDACION!$L$1047)*LIQUIDACION!$D$1045/IF(AND(LIQUIDACION!$D$1044&gt;LIQUIDACION!$B$1046,LIQUIDACION!$B$1046&gt;LIQUIDACION!$D$1043),366,365)),0)</f>
        <v>0</v>
      </c>
      <c r="AM580" s="618">
        <f>IF(AM$12=TRUE,(($L580*LIQUIDACION!$L$1047)*LIQUIDACION!$D$1045/IF(AND(LIQUIDACION!$D$1044&gt;LIQUIDACION!$B$1046,LIQUIDACION!$B$1046&gt;LIQUIDACION!$D$1043),366,365)),0)</f>
        <v>0</v>
      </c>
      <c r="AN580" s="618">
        <f>IF(AN$12=TRUE,(($M580*LIQUIDACION!$L$1047)*LIQUIDACION!$D$1045/IF(AND(LIQUIDACION!$D$1044&gt;LIQUIDACION!$B$1046,LIQUIDACION!$B$1046&gt;LIQUIDACION!$D$1043),366,365)),0)</f>
        <v>0</v>
      </c>
      <c r="AO580" s="618">
        <f>IF(AO$12=TRUE,(($N580*LIQUIDACION!$L$1047)*LIQUIDACION!$D$1045/IF(AND(LIQUIDACION!$D$1044&gt;LIQUIDACION!$B$1046,LIQUIDACION!$B$1046&gt;LIQUIDACION!$D$1043),366,365)),0)</f>
        <v>0</v>
      </c>
      <c r="AP580" s="618">
        <f>IF(AP$12=TRUE,(($O580*LIQUIDACION!$L$1047)*LIQUIDACION!$D$1045/IF(AND(LIQUIDACION!$D$1044&gt;LIQUIDACION!$B$1046,LIQUIDACION!$B$1046&gt;LIQUIDACION!$D$1043),366,365)),0)</f>
        <v>0</v>
      </c>
      <c r="AQ580" s="618">
        <f>IF(AQ$12=TRUE,(($P580*LIQUIDACION!$L$1047)*LIQUIDACION!$D$1045/IF(AND(LIQUIDACION!$D$1044&gt;LIQUIDACION!$B$1046,LIQUIDACION!$B$1046&gt;LIQUIDACION!$D$1043),366,365)),0)</f>
        <v>0</v>
      </c>
      <c r="AR580" s="618">
        <f>IF(AR$12=TRUE,(($Q580*LIQUIDACION!$L$1047)*LIQUIDACION!$D$1045/IF(AND(LIQUIDACION!$D$1044&gt;LIQUIDACION!$B$1046,LIQUIDACION!$B$1046&gt;LIQUIDACION!$D$1043),366,365)),0)</f>
        <v>0</v>
      </c>
      <c r="AS580" s="618">
        <f>IF(AS$12=TRUE,(($R580*LIQUIDACION!$L$1047)*LIQUIDACION!$D$1045/IF(AND(LIQUIDACION!$D$1044&gt;LIQUIDACION!$B$1046,LIQUIDACION!$B$1046&gt;LIQUIDACION!$D$1043),366,365)),0)</f>
        <v>0</v>
      </c>
      <c r="AT580" s="618">
        <f>IF(AT$12=TRUE,(($S580*LIQUIDACION!$L$1047)*LIQUIDACION!$D$1045/IF(AND(LIQUIDACION!$D$1044&gt;LIQUIDACION!$B$1046,LIQUIDACION!$B$1046&gt;LIQUIDACION!$D$1043),366,365)),0)</f>
        <v>0</v>
      </c>
      <c r="AU580" s="618">
        <f>IF(AU$12=TRUE,(($T580*LIQUIDACION!$L$1047)*LIQUIDACION!$D$1045/IF(AND(LIQUIDACION!$D$1044&gt;LIQUIDACION!$B$1046,LIQUIDACION!$B$1046&gt;LIQUIDACION!$D$1043),366,365)),0)</f>
        <v>0</v>
      </c>
      <c r="AV580" s="618">
        <f>IF(AV$12=TRUE,(($U580*LIQUIDACION!$L$1047)*LIQUIDACION!$D$1045/IF(AND(LIQUIDACION!$D$1044&gt;LIQUIDACION!$B$1046,LIQUIDACION!$B$1046&gt;LIQUIDACION!$D$1043),366,365)),0)</f>
        <v>0</v>
      </c>
      <c r="AW580" s="618">
        <f>IF(AW$12=TRUE,(($V580*LIQUIDACION!$L$1047)*LIQUIDACION!$D$1045/IF(AND(LIQUIDACION!$D$1044&gt;LIQUIDACION!$B$1046,LIQUIDACION!$B$1046&gt;LIQUIDACION!$D$1043),366,365)),0)</f>
        <v>0</v>
      </c>
      <c r="AX580" s="618">
        <f>IF(AX$12=TRUE,(($W580*LIQUIDACION!$L$1047)*LIQUIDACION!$D$1045/IF(AND(LIQUIDACION!$D$1044&gt;LIQUIDACION!$B$1046,LIQUIDACION!$B$1046&gt;LIQUIDACION!$D$1043),366,365)),0)</f>
        <v>0</v>
      </c>
    </row>
    <row r="581" spans="2:50" x14ac:dyDescent="0.25">
      <c r="B581" s="121">
        <v>569</v>
      </c>
      <c r="C581" s="125"/>
      <c r="D581" s="170"/>
      <c r="E581" s="170"/>
      <c r="F581" s="170"/>
      <c r="G581" s="170">
        <f t="shared" si="37"/>
        <v>0</v>
      </c>
      <c r="H581" s="170">
        <f t="shared" si="38"/>
        <v>0</v>
      </c>
      <c r="I581" s="170"/>
      <c r="J581" s="170"/>
      <c r="K581" s="170"/>
      <c r="L581" s="170"/>
      <c r="M581" s="170"/>
      <c r="N581" s="170"/>
      <c r="O581" s="170"/>
      <c r="P581" s="170"/>
      <c r="Q581" s="170"/>
      <c r="R581" s="170"/>
      <c r="S581" s="170"/>
      <c r="T581" s="170"/>
      <c r="U581" s="170"/>
      <c r="V581" s="170"/>
      <c r="W581" s="170"/>
      <c r="X581" s="170"/>
      <c r="Y581" s="170"/>
      <c r="Z581" s="170"/>
      <c r="AA581" s="170"/>
      <c r="AB581" s="415">
        <f t="shared" si="39"/>
        <v>0</v>
      </c>
      <c r="AC581" s="415">
        <f t="shared" si="40"/>
        <v>0</v>
      </c>
      <c r="AE581" s="618">
        <f>IF(AE$12=TRUE,(($D581*LIQUIDACION!$L$1046)*LIQUIDACION!$D$1045/IF(AND(LIQUIDACION!$D$1044&gt;LIQUIDACION!$B$1046,LIQUIDACION!$B$1046&gt;LIQUIDACION!$D$1043),366,365)),0)</f>
        <v>0</v>
      </c>
      <c r="AF581" s="618">
        <f>IF(AF$12=TRUE,(($E581*LIQUIDACION!$L$1046)*LIQUIDACION!$D$1045/IF(AND(LIQUIDACION!$D$1044&gt;LIQUIDACION!$B$1046,LIQUIDACION!$B$1046&gt;LIQUIDACION!$D$1043),366,365)),0)</f>
        <v>0</v>
      </c>
      <c r="AG581" s="618">
        <f>IF(AG$12=TRUE,(($F581*LIQUIDACION!$L$1046)*LIQUIDACION!$D$1045/IF(AND(LIQUIDACION!$D$1044&gt;LIQUIDACION!$B$1046,LIQUIDACION!$B$1046&gt;LIQUIDACION!$D$1043),366,365)),0)</f>
        <v>0</v>
      </c>
      <c r="AH581" s="618">
        <f>IF(AH$12=TRUE,(($G581*LIQUIDACION!$L$1046)*LIQUIDACION!$D$1045/IF(AND(LIQUIDACION!$D$1044&gt;LIQUIDACION!$B$1046,LIQUIDACION!$B$1046&gt;LIQUIDACION!$D$1043),366,365)),0)</f>
        <v>0</v>
      </c>
      <c r="AI581" s="618">
        <f>IF(AI$12=TRUE,(($H581*LIQUIDACION!$L$1047)*LIQUIDACION!$D$1045/IF(AND(LIQUIDACION!$D$1044&gt;LIQUIDACION!$B$1046,LIQUIDACION!$B$1046&gt;LIQUIDACION!$D$1043),366,365)),0)</f>
        <v>0</v>
      </c>
      <c r="AJ581" s="618">
        <f>IF(AJ$12=TRUE,(($I581*LIQUIDACION!$L$1047)*LIQUIDACION!$D$1045/IF(AND(LIQUIDACION!$D$1044&gt;LIQUIDACION!$B$1046,LIQUIDACION!$B$1046&gt;LIQUIDACION!$D$1043),366,365)),0)</f>
        <v>0</v>
      </c>
      <c r="AK581" s="618">
        <f>IF(AK$12=TRUE,(($J581*LIQUIDACION!$L$1047)*LIQUIDACION!$D$1045/IF(AND(LIQUIDACION!$D$1044&gt;LIQUIDACION!$B$1046,LIQUIDACION!$B$1046&gt;LIQUIDACION!$D$1043),366,365)),0)</f>
        <v>0</v>
      </c>
      <c r="AL581" s="618">
        <f>IF(AL$12=TRUE,(($K581*LIQUIDACION!$L$1047)*LIQUIDACION!$D$1045/IF(AND(LIQUIDACION!$D$1044&gt;LIQUIDACION!$B$1046,LIQUIDACION!$B$1046&gt;LIQUIDACION!$D$1043),366,365)),0)</f>
        <v>0</v>
      </c>
      <c r="AM581" s="618">
        <f>IF(AM$12=TRUE,(($L581*LIQUIDACION!$L$1047)*LIQUIDACION!$D$1045/IF(AND(LIQUIDACION!$D$1044&gt;LIQUIDACION!$B$1046,LIQUIDACION!$B$1046&gt;LIQUIDACION!$D$1043),366,365)),0)</f>
        <v>0</v>
      </c>
      <c r="AN581" s="618">
        <f>IF(AN$12=TRUE,(($M581*LIQUIDACION!$L$1047)*LIQUIDACION!$D$1045/IF(AND(LIQUIDACION!$D$1044&gt;LIQUIDACION!$B$1046,LIQUIDACION!$B$1046&gt;LIQUIDACION!$D$1043),366,365)),0)</f>
        <v>0</v>
      </c>
      <c r="AO581" s="618">
        <f>IF(AO$12=TRUE,(($N581*LIQUIDACION!$L$1047)*LIQUIDACION!$D$1045/IF(AND(LIQUIDACION!$D$1044&gt;LIQUIDACION!$B$1046,LIQUIDACION!$B$1046&gt;LIQUIDACION!$D$1043),366,365)),0)</f>
        <v>0</v>
      </c>
      <c r="AP581" s="618">
        <f>IF(AP$12=TRUE,(($O581*LIQUIDACION!$L$1047)*LIQUIDACION!$D$1045/IF(AND(LIQUIDACION!$D$1044&gt;LIQUIDACION!$B$1046,LIQUIDACION!$B$1046&gt;LIQUIDACION!$D$1043),366,365)),0)</f>
        <v>0</v>
      </c>
      <c r="AQ581" s="618">
        <f>IF(AQ$12=TRUE,(($P581*LIQUIDACION!$L$1047)*LIQUIDACION!$D$1045/IF(AND(LIQUIDACION!$D$1044&gt;LIQUIDACION!$B$1046,LIQUIDACION!$B$1046&gt;LIQUIDACION!$D$1043),366,365)),0)</f>
        <v>0</v>
      </c>
      <c r="AR581" s="618">
        <f>IF(AR$12=TRUE,(($Q581*LIQUIDACION!$L$1047)*LIQUIDACION!$D$1045/IF(AND(LIQUIDACION!$D$1044&gt;LIQUIDACION!$B$1046,LIQUIDACION!$B$1046&gt;LIQUIDACION!$D$1043),366,365)),0)</f>
        <v>0</v>
      </c>
      <c r="AS581" s="618">
        <f>IF(AS$12=TRUE,(($R581*LIQUIDACION!$L$1047)*LIQUIDACION!$D$1045/IF(AND(LIQUIDACION!$D$1044&gt;LIQUIDACION!$B$1046,LIQUIDACION!$B$1046&gt;LIQUIDACION!$D$1043),366,365)),0)</f>
        <v>0</v>
      </c>
      <c r="AT581" s="618">
        <f>IF(AT$12=TRUE,(($S581*LIQUIDACION!$L$1047)*LIQUIDACION!$D$1045/IF(AND(LIQUIDACION!$D$1044&gt;LIQUIDACION!$B$1046,LIQUIDACION!$B$1046&gt;LIQUIDACION!$D$1043),366,365)),0)</f>
        <v>0</v>
      </c>
      <c r="AU581" s="618">
        <f>IF(AU$12=TRUE,(($T581*LIQUIDACION!$L$1047)*LIQUIDACION!$D$1045/IF(AND(LIQUIDACION!$D$1044&gt;LIQUIDACION!$B$1046,LIQUIDACION!$B$1046&gt;LIQUIDACION!$D$1043),366,365)),0)</f>
        <v>0</v>
      </c>
      <c r="AV581" s="618">
        <f>IF(AV$12=TRUE,(($U581*LIQUIDACION!$L$1047)*LIQUIDACION!$D$1045/IF(AND(LIQUIDACION!$D$1044&gt;LIQUIDACION!$B$1046,LIQUIDACION!$B$1046&gt;LIQUIDACION!$D$1043),366,365)),0)</f>
        <v>0</v>
      </c>
      <c r="AW581" s="618">
        <f>IF(AW$12=TRUE,(($V581*LIQUIDACION!$L$1047)*LIQUIDACION!$D$1045/IF(AND(LIQUIDACION!$D$1044&gt;LIQUIDACION!$B$1046,LIQUIDACION!$B$1046&gt;LIQUIDACION!$D$1043),366,365)),0)</f>
        <v>0</v>
      </c>
      <c r="AX581" s="618">
        <f>IF(AX$12=TRUE,(($W581*LIQUIDACION!$L$1047)*LIQUIDACION!$D$1045/IF(AND(LIQUIDACION!$D$1044&gt;LIQUIDACION!$B$1046,LIQUIDACION!$B$1046&gt;LIQUIDACION!$D$1043),366,365)),0)</f>
        <v>0</v>
      </c>
    </row>
    <row r="582" spans="2:50" x14ac:dyDescent="0.25">
      <c r="B582" s="123">
        <v>570</v>
      </c>
      <c r="C582" s="125"/>
      <c r="D582" s="170"/>
      <c r="E582" s="170"/>
      <c r="F582" s="170"/>
      <c r="G582" s="170">
        <f t="shared" si="37"/>
        <v>0</v>
      </c>
      <c r="H582" s="170">
        <f t="shared" si="38"/>
        <v>0</v>
      </c>
      <c r="I582" s="170"/>
      <c r="J582" s="170"/>
      <c r="K582" s="170"/>
      <c r="L582" s="170"/>
      <c r="M582" s="170"/>
      <c r="N582" s="170"/>
      <c r="O582" s="170"/>
      <c r="P582" s="170"/>
      <c r="Q582" s="170"/>
      <c r="R582" s="170"/>
      <c r="S582" s="170"/>
      <c r="T582" s="170"/>
      <c r="U582" s="170"/>
      <c r="V582" s="170"/>
      <c r="W582" s="170"/>
      <c r="X582" s="170"/>
      <c r="Y582" s="170"/>
      <c r="Z582" s="170"/>
      <c r="AA582" s="170"/>
      <c r="AB582" s="415">
        <f t="shared" si="39"/>
        <v>0</v>
      </c>
      <c r="AC582" s="415">
        <f t="shared" si="40"/>
        <v>0</v>
      </c>
      <c r="AE582" s="618">
        <f>IF(AE$12=TRUE,(($D582*LIQUIDACION!$L$1046)*LIQUIDACION!$D$1045/IF(AND(LIQUIDACION!$D$1044&gt;LIQUIDACION!$B$1046,LIQUIDACION!$B$1046&gt;LIQUIDACION!$D$1043),366,365)),0)</f>
        <v>0</v>
      </c>
      <c r="AF582" s="618">
        <f>IF(AF$12=TRUE,(($E582*LIQUIDACION!$L$1046)*LIQUIDACION!$D$1045/IF(AND(LIQUIDACION!$D$1044&gt;LIQUIDACION!$B$1046,LIQUIDACION!$B$1046&gt;LIQUIDACION!$D$1043),366,365)),0)</f>
        <v>0</v>
      </c>
      <c r="AG582" s="618">
        <f>IF(AG$12=TRUE,(($F582*LIQUIDACION!$L$1046)*LIQUIDACION!$D$1045/IF(AND(LIQUIDACION!$D$1044&gt;LIQUIDACION!$B$1046,LIQUIDACION!$B$1046&gt;LIQUIDACION!$D$1043),366,365)),0)</f>
        <v>0</v>
      </c>
      <c r="AH582" s="618">
        <f>IF(AH$12=TRUE,(($G582*LIQUIDACION!$L$1046)*LIQUIDACION!$D$1045/IF(AND(LIQUIDACION!$D$1044&gt;LIQUIDACION!$B$1046,LIQUIDACION!$B$1046&gt;LIQUIDACION!$D$1043),366,365)),0)</f>
        <v>0</v>
      </c>
      <c r="AI582" s="618">
        <f>IF(AI$12=TRUE,(($H582*LIQUIDACION!$L$1047)*LIQUIDACION!$D$1045/IF(AND(LIQUIDACION!$D$1044&gt;LIQUIDACION!$B$1046,LIQUIDACION!$B$1046&gt;LIQUIDACION!$D$1043),366,365)),0)</f>
        <v>0</v>
      </c>
      <c r="AJ582" s="618">
        <f>IF(AJ$12=TRUE,(($I582*LIQUIDACION!$L$1047)*LIQUIDACION!$D$1045/IF(AND(LIQUIDACION!$D$1044&gt;LIQUIDACION!$B$1046,LIQUIDACION!$B$1046&gt;LIQUIDACION!$D$1043),366,365)),0)</f>
        <v>0</v>
      </c>
      <c r="AK582" s="618">
        <f>IF(AK$12=TRUE,(($J582*LIQUIDACION!$L$1047)*LIQUIDACION!$D$1045/IF(AND(LIQUIDACION!$D$1044&gt;LIQUIDACION!$B$1046,LIQUIDACION!$B$1046&gt;LIQUIDACION!$D$1043),366,365)),0)</f>
        <v>0</v>
      </c>
      <c r="AL582" s="618">
        <f>IF(AL$12=TRUE,(($K582*LIQUIDACION!$L$1047)*LIQUIDACION!$D$1045/IF(AND(LIQUIDACION!$D$1044&gt;LIQUIDACION!$B$1046,LIQUIDACION!$B$1046&gt;LIQUIDACION!$D$1043),366,365)),0)</f>
        <v>0</v>
      </c>
      <c r="AM582" s="618">
        <f>IF(AM$12=TRUE,(($L582*LIQUIDACION!$L$1047)*LIQUIDACION!$D$1045/IF(AND(LIQUIDACION!$D$1044&gt;LIQUIDACION!$B$1046,LIQUIDACION!$B$1046&gt;LIQUIDACION!$D$1043),366,365)),0)</f>
        <v>0</v>
      </c>
      <c r="AN582" s="618">
        <f>IF(AN$12=TRUE,(($M582*LIQUIDACION!$L$1047)*LIQUIDACION!$D$1045/IF(AND(LIQUIDACION!$D$1044&gt;LIQUIDACION!$B$1046,LIQUIDACION!$B$1046&gt;LIQUIDACION!$D$1043),366,365)),0)</f>
        <v>0</v>
      </c>
      <c r="AO582" s="618">
        <f>IF(AO$12=TRUE,(($N582*LIQUIDACION!$L$1047)*LIQUIDACION!$D$1045/IF(AND(LIQUIDACION!$D$1044&gt;LIQUIDACION!$B$1046,LIQUIDACION!$B$1046&gt;LIQUIDACION!$D$1043),366,365)),0)</f>
        <v>0</v>
      </c>
      <c r="AP582" s="618">
        <f>IF(AP$12=TRUE,(($O582*LIQUIDACION!$L$1047)*LIQUIDACION!$D$1045/IF(AND(LIQUIDACION!$D$1044&gt;LIQUIDACION!$B$1046,LIQUIDACION!$B$1046&gt;LIQUIDACION!$D$1043),366,365)),0)</f>
        <v>0</v>
      </c>
      <c r="AQ582" s="618">
        <f>IF(AQ$12=TRUE,(($P582*LIQUIDACION!$L$1047)*LIQUIDACION!$D$1045/IF(AND(LIQUIDACION!$D$1044&gt;LIQUIDACION!$B$1046,LIQUIDACION!$B$1046&gt;LIQUIDACION!$D$1043),366,365)),0)</f>
        <v>0</v>
      </c>
      <c r="AR582" s="618">
        <f>IF(AR$12=TRUE,(($Q582*LIQUIDACION!$L$1047)*LIQUIDACION!$D$1045/IF(AND(LIQUIDACION!$D$1044&gt;LIQUIDACION!$B$1046,LIQUIDACION!$B$1046&gt;LIQUIDACION!$D$1043),366,365)),0)</f>
        <v>0</v>
      </c>
      <c r="AS582" s="618">
        <f>IF(AS$12=TRUE,(($R582*LIQUIDACION!$L$1047)*LIQUIDACION!$D$1045/IF(AND(LIQUIDACION!$D$1044&gt;LIQUIDACION!$B$1046,LIQUIDACION!$B$1046&gt;LIQUIDACION!$D$1043),366,365)),0)</f>
        <v>0</v>
      </c>
      <c r="AT582" s="618">
        <f>IF(AT$12=TRUE,(($S582*LIQUIDACION!$L$1047)*LIQUIDACION!$D$1045/IF(AND(LIQUIDACION!$D$1044&gt;LIQUIDACION!$B$1046,LIQUIDACION!$B$1046&gt;LIQUIDACION!$D$1043),366,365)),0)</f>
        <v>0</v>
      </c>
      <c r="AU582" s="618">
        <f>IF(AU$12=TRUE,(($T582*LIQUIDACION!$L$1047)*LIQUIDACION!$D$1045/IF(AND(LIQUIDACION!$D$1044&gt;LIQUIDACION!$B$1046,LIQUIDACION!$B$1046&gt;LIQUIDACION!$D$1043),366,365)),0)</f>
        <v>0</v>
      </c>
      <c r="AV582" s="618">
        <f>IF(AV$12=TRUE,(($U582*LIQUIDACION!$L$1047)*LIQUIDACION!$D$1045/IF(AND(LIQUIDACION!$D$1044&gt;LIQUIDACION!$B$1046,LIQUIDACION!$B$1046&gt;LIQUIDACION!$D$1043),366,365)),0)</f>
        <v>0</v>
      </c>
      <c r="AW582" s="618">
        <f>IF(AW$12=TRUE,(($V582*LIQUIDACION!$L$1047)*LIQUIDACION!$D$1045/IF(AND(LIQUIDACION!$D$1044&gt;LIQUIDACION!$B$1046,LIQUIDACION!$B$1046&gt;LIQUIDACION!$D$1043),366,365)),0)</f>
        <v>0</v>
      </c>
      <c r="AX582" s="618">
        <f>IF(AX$12=TRUE,(($W582*LIQUIDACION!$L$1047)*LIQUIDACION!$D$1045/IF(AND(LIQUIDACION!$D$1044&gt;LIQUIDACION!$B$1046,LIQUIDACION!$B$1046&gt;LIQUIDACION!$D$1043),366,365)),0)</f>
        <v>0</v>
      </c>
    </row>
    <row r="583" spans="2:50" x14ac:dyDescent="0.25">
      <c r="B583" s="121">
        <v>571</v>
      </c>
      <c r="C583" s="125"/>
      <c r="D583" s="170"/>
      <c r="E583" s="170"/>
      <c r="F583" s="170"/>
      <c r="G583" s="170">
        <f t="shared" si="37"/>
        <v>0</v>
      </c>
      <c r="H583" s="170">
        <f t="shared" si="38"/>
        <v>0</v>
      </c>
      <c r="I583" s="170"/>
      <c r="J583" s="170"/>
      <c r="K583" s="170"/>
      <c r="L583" s="170"/>
      <c r="M583" s="170"/>
      <c r="N583" s="170"/>
      <c r="O583" s="170"/>
      <c r="P583" s="170"/>
      <c r="Q583" s="170"/>
      <c r="R583" s="170"/>
      <c r="S583" s="170"/>
      <c r="T583" s="170"/>
      <c r="U583" s="170"/>
      <c r="V583" s="170"/>
      <c r="W583" s="170"/>
      <c r="X583" s="170"/>
      <c r="Y583" s="170"/>
      <c r="Z583" s="170"/>
      <c r="AA583" s="170"/>
      <c r="AB583" s="415">
        <f t="shared" si="39"/>
        <v>0</v>
      </c>
      <c r="AC583" s="415">
        <f t="shared" si="40"/>
        <v>0</v>
      </c>
      <c r="AE583" s="618">
        <f>IF(AE$12=TRUE,(($D583*LIQUIDACION!$L$1046)*LIQUIDACION!$D$1045/IF(AND(LIQUIDACION!$D$1044&gt;LIQUIDACION!$B$1046,LIQUIDACION!$B$1046&gt;LIQUIDACION!$D$1043),366,365)),0)</f>
        <v>0</v>
      </c>
      <c r="AF583" s="618">
        <f>IF(AF$12=TRUE,(($E583*LIQUIDACION!$L$1046)*LIQUIDACION!$D$1045/IF(AND(LIQUIDACION!$D$1044&gt;LIQUIDACION!$B$1046,LIQUIDACION!$B$1046&gt;LIQUIDACION!$D$1043),366,365)),0)</f>
        <v>0</v>
      </c>
      <c r="AG583" s="618">
        <f>IF(AG$12=TRUE,(($F583*LIQUIDACION!$L$1046)*LIQUIDACION!$D$1045/IF(AND(LIQUIDACION!$D$1044&gt;LIQUIDACION!$B$1046,LIQUIDACION!$B$1046&gt;LIQUIDACION!$D$1043),366,365)),0)</f>
        <v>0</v>
      </c>
      <c r="AH583" s="618">
        <f>IF(AH$12=TRUE,(($G583*LIQUIDACION!$L$1046)*LIQUIDACION!$D$1045/IF(AND(LIQUIDACION!$D$1044&gt;LIQUIDACION!$B$1046,LIQUIDACION!$B$1046&gt;LIQUIDACION!$D$1043),366,365)),0)</f>
        <v>0</v>
      </c>
      <c r="AI583" s="618">
        <f>IF(AI$12=TRUE,(($H583*LIQUIDACION!$L$1047)*LIQUIDACION!$D$1045/IF(AND(LIQUIDACION!$D$1044&gt;LIQUIDACION!$B$1046,LIQUIDACION!$B$1046&gt;LIQUIDACION!$D$1043),366,365)),0)</f>
        <v>0</v>
      </c>
      <c r="AJ583" s="618">
        <f>IF(AJ$12=TRUE,(($I583*LIQUIDACION!$L$1047)*LIQUIDACION!$D$1045/IF(AND(LIQUIDACION!$D$1044&gt;LIQUIDACION!$B$1046,LIQUIDACION!$B$1046&gt;LIQUIDACION!$D$1043),366,365)),0)</f>
        <v>0</v>
      </c>
      <c r="AK583" s="618">
        <f>IF(AK$12=TRUE,(($J583*LIQUIDACION!$L$1047)*LIQUIDACION!$D$1045/IF(AND(LIQUIDACION!$D$1044&gt;LIQUIDACION!$B$1046,LIQUIDACION!$B$1046&gt;LIQUIDACION!$D$1043),366,365)),0)</f>
        <v>0</v>
      </c>
      <c r="AL583" s="618">
        <f>IF(AL$12=TRUE,(($K583*LIQUIDACION!$L$1047)*LIQUIDACION!$D$1045/IF(AND(LIQUIDACION!$D$1044&gt;LIQUIDACION!$B$1046,LIQUIDACION!$B$1046&gt;LIQUIDACION!$D$1043),366,365)),0)</f>
        <v>0</v>
      </c>
      <c r="AM583" s="618">
        <f>IF(AM$12=TRUE,(($L583*LIQUIDACION!$L$1047)*LIQUIDACION!$D$1045/IF(AND(LIQUIDACION!$D$1044&gt;LIQUIDACION!$B$1046,LIQUIDACION!$B$1046&gt;LIQUIDACION!$D$1043),366,365)),0)</f>
        <v>0</v>
      </c>
      <c r="AN583" s="618">
        <f>IF(AN$12=TRUE,(($M583*LIQUIDACION!$L$1047)*LIQUIDACION!$D$1045/IF(AND(LIQUIDACION!$D$1044&gt;LIQUIDACION!$B$1046,LIQUIDACION!$B$1046&gt;LIQUIDACION!$D$1043),366,365)),0)</f>
        <v>0</v>
      </c>
      <c r="AO583" s="618">
        <f>IF(AO$12=TRUE,(($N583*LIQUIDACION!$L$1047)*LIQUIDACION!$D$1045/IF(AND(LIQUIDACION!$D$1044&gt;LIQUIDACION!$B$1046,LIQUIDACION!$B$1046&gt;LIQUIDACION!$D$1043),366,365)),0)</f>
        <v>0</v>
      </c>
      <c r="AP583" s="618">
        <f>IF(AP$12=TRUE,(($O583*LIQUIDACION!$L$1047)*LIQUIDACION!$D$1045/IF(AND(LIQUIDACION!$D$1044&gt;LIQUIDACION!$B$1046,LIQUIDACION!$B$1046&gt;LIQUIDACION!$D$1043),366,365)),0)</f>
        <v>0</v>
      </c>
      <c r="AQ583" s="618">
        <f>IF(AQ$12=TRUE,(($P583*LIQUIDACION!$L$1047)*LIQUIDACION!$D$1045/IF(AND(LIQUIDACION!$D$1044&gt;LIQUIDACION!$B$1046,LIQUIDACION!$B$1046&gt;LIQUIDACION!$D$1043),366,365)),0)</f>
        <v>0</v>
      </c>
      <c r="AR583" s="618">
        <f>IF(AR$12=TRUE,(($Q583*LIQUIDACION!$L$1047)*LIQUIDACION!$D$1045/IF(AND(LIQUIDACION!$D$1044&gt;LIQUIDACION!$B$1046,LIQUIDACION!$B$1046&gt;LIQUIDACION!$D$1043),366,365)),0)</f>
        <v>0</v>
      </c>
      <c r="AS583" s="618">
        <f>IF(AS$12=TRUE,(($R583*LIQUIDACION!$L$1047)*LIQUIDACION!$D$1045/IF(AND(LIQUIDACION!$D$1044&gt;LIQUIDACION!$B$1046,LIQUIDACION!$B$1046&gt;LIQUIDACION!$D$1043),366,365)),0)</f>
        <v>0</v>
      </c>
      <c r="AT583" s="618">
        <f>IF(AT$12=TRUE,(($S583*LIQUIDACION!$L$1047)*LIQUIDACION!$D$1045/IF(AND(LIQUIDACION!$D$1044&gt;LIQUIDACION!$B$1046,LIQUIDACION!$B$1046&gt;LIQUIDACION!$D$1043),366,365)),0)</f>
        <v>0</v>
      </c>
      <c r="AU583" s="618">
        <f>IF(AU$12=TRUE,(($T583*LIQUIDACION!$L$1047)*LIQUIDACION!$D$1045/IF(AND(LIQUIDACION!$D$1044&gt;LIQUIDACION!$B$1046,LIQUIDACION!$B$1046&gt;LIQUIDACION!$D$1043),366,365)),0)</f>
        <v>0</v>
      </c>
      <c r="AV583" s="618">
        <f>IF(AV$12=TRUE,(($U583*LIQUIDACION!$L$1047)*LIQUIDACION!$D$1045/IF(AND(LIQUIDACION!$D$1044&gt;LIQUIDACION!$B$1046,LIQUIDACION!$B$1046&gt;LIQUIDACION!$D$1043),366,365)),0)</f>
        <v>0</v>
      </c>
      <c r="AW583" s="618">
        <f>IF(AW$12=TRUE,(($V583*LIQUIDACION!$L$1047)*LIQUIDACION!$D$1045/IF(AND(LIQUIDACION!$D$1044&gt;LIQUIDACION!$B$1046,LIQUIDACION!$B$1046&gt;LIQUIDACION!$D$1043),366,365)),0)</f>
        <v>0</v>
      </c>
      <c r="AX583" s="618">
        <f>IF(AX$12=TRUE,(($W583*LIQUIDACION!$L$1047)*LIQUIDACION!$D$1045/IF(AND(LIQUIDACION!$D$1044&gt;LIQUIDACION!$B$1046,LIQUIDACION!$B$1046&gt;LIQUIDACION!$D$1043),366,365)),0)</f>
        <v>0</v>
      </c>
    </row>
    <row r="584" spans="2:50" x14ac:dyDescent="0.25">
      <c r="B584" s="123">
        <v>572</v>
      </c>
      <c r="C584" s="125"/>
      <c r="D584" s="170"/>
      <c r="E584" s="170"/>
      <c r="F584" s="170"/>
      <c r="G584" s="170">
        <f t="shared" si="37"/>
        <v>0</v>
      </c>
      <c r="H584" s="170">
        <f t="shared" si="38"/>
        <v>0</v>
      </c>
      <c r="I584" s="170"/>
      <c r="J584" s="170"/>
      <c r="K584" s="170"/>
      <c r="L584" s="170"/>
      <c r="M584" s="170"/>
      <c r="N584" s="170"/>
      <c r="O584" s="170"/>
      <c r="P584" s="170"/>
      <c r="Q584" s="170"/>
      <c r="R584" s="170"/>
      <c r="S584" s="170"/>
      <c r="T584" s="170"/>
      <c r="U584" s="170"/>
      <c r="V584" s="170"/>
      <c r="W584" s="170"/>
      <c r="X584" s="170"/>
      <c r="Y584" s="170"/>
      <c r="Z584" s="170"/>
      <c r="AA584" s="170"/>
      <c r="AB584" s="415">
        <f t="shared" si="39"/>
        <v>0</v>
      </c>
      <c r="AC584" s="415">
        <f t="shared" si="40"/>
        <v>0</v>
      </c>
      <c r="AE584" s="618">
        <f>IF(AE$12=TRUE,(($D584*LIQUIDACION!$L$1046)*LIQUIDACION!$D$1045/IF(AND(LIQUIDACION!$D$1044&gt;LIQUIDACION!$B$1046,LIQUIDACION!$B$1046&gt;LIQUIDACION!$D$1043),366,365)),0)</f>
        <v>0</v>
      </c>
      <c r="AF584" s="618">
        <f>IF(AF$12=TRUE,(($E584*LIQUIDACION!$L$1046)*LIQUIDACION!$D$1045/IF(AND(LIQUIDACION!$D$1044&gt;LIQUIDACION!$B$1046,LIQUIDACION!$B$1046&gt;LIQUIDACION!$D$1043),366,365)),0)</f>
        <v>0</v>
      </c>
      <c r="AG584" s="618">
        <f>IF(AG$12=TRUE,(($F584*LIQUIDACION!$L$1046)*LIQUIDACION!$D$1045/IF(AND(LIQUIDACION!$D$1044&gt;LIQUIDACION!$B$1046,LIQUIDACION!$B$1046&gt;LIQUIDACION!$D$1043),366,365)),0)</f>
        <v>0</v>
      </c>
      <c r="AH584" s="618">
        <f>IF(AH$12=TRUE,(($G584*LIQUIDACION!$L$1046)*LIQUIDACION!$D$1045/IF(AND(LIQUIDACION!$D$1044&gt;LIQUIDACION!$B$1046,LIQUIDACION!$B$1046&gt;LIQUIDACION!$D$1043),366,365)),0)</f>
        <v>0</v>
      </c>
      <c r="AI584" s="618">
        <f>IF(AI$12=TRUE,(($H584*LIQUIDACION!$L$1047)*LIQUIDACION!$D$1045/IF(AND(LIQUIDACION!$D$1044&gt;LIQUIDACION!$B$1046,LIQUIDACION!$B$1046&gt;LIQUIDACION!$D$1043),366,365)),0)</f>
        <v>0</v>
      </c>
      <c r="AJ584" s="618">
        <f>IF(AJ$12=TRUE,(($I584*LIQUIDACION!$L$1047)*LIQUIDACION!$D$1045/IF(AND(LIQUIDACION!$D$1044&gt;LIQUIDACION!$B$1046,LIQUIDACION!$B$1046&gt;LIQUIDACION!$D$1043),366,365)),0)</f>
        <v>0</v>
      </c>
      <c r="AK584" s="618">
        <f>IF(AK$12=TRUE,(($J584*LIQUIDACION!$L$1047)*LIQUIDACION!$D$1045/IF(AND(LIQUIDACION!$D$1044&gt;LIQUIDACION!$B$1046,LIQUIDACION!$B$1046&gt;LIQUIDACION!$D$1043),366,365)),0)</f>
        <v>0</v>
      </c>
      <c r="AL584" s="618">
        <f>IF(AL$12=TRUE,(($K584*LIQUIDACION!$L$1047)*LIQUIDACION!$D$1045/IF(AND(LIQUIDACION!$D$1044&gt;LIQUIDACION!$B$1046,LIQUIDACION!$B$1046&gt;LIQUIDACION!$D$1043),366,365)),0)</f>
        <v>0</v>
      </c>
      <c r="AM584" s="618">
        <f>IF(AM$12=TRUE,(($L584*LIQUIDACION!$L$1047)*LIQUIDACION!$D$1045/IF(AND(LIQUIDACION!$D$1044&gt;LIQUIDACION!$B$1046,LIQUIDACION!$B$1046&gt;LIQUIDACION!$D$1043),366,365)),0)</f>
        <v>0</v>
      </c>
      <c r="AN584" s="618">
        <f>IF(AN$12=TRUE,(($M584*LIQUIDACION!$L$1047)*LIQUIDACION!$D$1045/IF(AND(LIQUIDACION!$D$1044&gt;LIQUIDACION!$B$1046,LIQUIDACION!$B$1046&gt;LIQUIDACION!$D$1043),366,365)),0)</f>
        <v>0</v>
      </c>
      <c r="AO584" s="618">
        <f>IF(AO$12=TRUE,(($N584*LIQUIDACION!$L$1047)*LIQUIDACION!$D$1045/IF(AND(LIQUIDACION!$D$1044&gt;LIQUIDACION!$B$1046,LIQUIDACION!$B$1046&gt;LIQUIDACION!$D$1043),366,365)),0)</f>
        <v>0</v>
      </c>
      <c r="AP584" s="618">
        <f>IF(AP$12=TRUE,(($O584*LIQUIDACION!$L$1047)*LIQUIDACION!$D$1045/IF(AND(LIQUIDACION!$D$1044&gt;LIQUIDACION!$B$1046,LIQUIDACION!$B$1046&gt;LIQUIDACION!$D$1043),366,365)),0)</f>
        <v>0</v>
      </c>
      <c r="AQ584" s="618">
        <f>IF(AQ$12=TRUE,(($P584*LIQUIDACION!$L$1047)*LIQUIDACION!$D$1045/IF(AND(LIQUIDACION!$D$1044&gt;LIQUIDACION!$B$1046,LIQUIDACION!$B$1046&gt;LIQUIDACION!$D$1043),366,365)),0)</f>
        <v>0</v>
      </c>
      <c r="AR584" s="618">
        <f>IF(AR$12=TRUE,(($Q584*LIQUIDACION!$L$1047)*LIQUIDACION!$D$1045/IF(AND(LIQUIDACION!$D$1044&gt;LIQUIDACION!$B$1046,LIQUIDACION!$B$1046&gt;LIQUIDACION!$D$1043),366,365)),0)</f>
        <v>0</v>
      </c>
      <c r="AS584" s="618">
        <f>IF(AS$12=TRUE,(($R584*LIQUIDACION!$L$1047)*LIQUIDACION!$D$1045/IF(AND(LIQUIDACION!$D$1044&gt;LIQUIDACION!$B$1046,LIQUIDACION!$B$1046&gt;LIQUIDACION!$D$1043),366,365)),0)</f>
        <v>0</v>
      </c>
      <c r="AT584" s="618">
        <f>IF(AT$12=TRUE,(($S584*LIQUIDACION!$L$1047)*LIQUIDACION!$D$1045/IF(AND(LIQUIDACION!$D$1044&gt;LIQUIDACION!$B$1046,LIQUIDACION!$B$1046&gt;LIQUIDACION!$D$1043),366,365)),0)</f>
        <v>0</v>
      </c>
      <c r="AU584" s="618">
        <f>IF(AU$12=TRUE,(($T584*LIQUIDACION!$L$1047)*LIQUIDACION!$D$1045/IF(AND(LIQUIDACION!$D$1044&gt;LIQUIDACION!$B$1046,LIQUIDACION!$B$1046&gt;LIQUIDACION!$D$1043),366,365)),0)</f>
        <v>0</v>
      </c>
      <c r="AV584" s="618">
        <f>IF(AV$12=TRUE,(($U584*LIQUIDACION!$L$1047)*LIQUIDACION!$D$1045/IF(AND(LIQUIDACION!$D$1044&gt;LIQUIDACION!$B$1046,LIQUIDACION!$B$1046&gt;LIQUIDACION!$D$1043),366,365)),0)</f>
        <v>0</v>
      </c>
      <c r="AW584" s="618">
        <f>IF(AW$12=TRUE,(($V584*LIQUIDACION!$L$1047)*LIQUIDACION!$D$1045/IF(AND(LIQUIDACION!$D$1044&gt;LIQUIDACION!$B$1046,LIQUIDACION!$B$1046&gt;LIQUIDACION!$D$1043),366,365)),0)</f>
        <v>0</v>
      </c>
      <c r="AX584" s="618">
        <f>IF(AX$12=TRUE,(($W584*LIQUIDACION!$L$1047)*LIQUIDACION!$D$1045/IF(AND(LIQUIDACION!$D$1044&gt;LIQUIDACION!$B$1046,LIQUIDACION!$B$1046&gt;LIQUIDACION!$D$1043),366,365)),0)</f>
        <v>0</v>
      </c>
    </row>
    <row r="585" spans="2:50" x14ac:dyDescent="0.25">
      <c r="B585" s="121">
        <v>573</v>
      </c>
      <c r="C585" s="125"/>
      <c r="D585" s="170"/>
      <c r="E585" s="170"/>
      <c r="F585" s="170"/>
      <c r="G585" s="170">
        <f t="shared" si="37"/>
        <v>0</v>
      </c>
      <c r="H585" s="170">
        <f t="shared" si="38"/>
        <v>0</v>
      </c>
      <c r="I585" s="170"/>
      <c r="J585" s="170"/>
      <c r="K585" s="170"/>
      <c r="L585" s="170"/>
      <c r="M585" s="170"/>
      <c r="N585" s="170"/>
      <c r="O585" s="170"/>
      <c r="P585" s="170"/>
      <c r="Q585" s="170"/>
      <c r="R585" s="170"/>
      <c r="S585" s="170"/>
      <c r="T585" s="170"/>
      <c r="U585" s="170"/>
      <c r="V585" s="170"/>
      <c r="W585" s="170"/>
      <c r="X585" s="170"/>
      <c r="Y585" s="170"/>
      <c r="Z585" s="170"/>
      <c r="AA585" s="170"/>
      <c r="AB585" s="415">
        <f t="shared" si="39"/>
        <v>0</v>
      </c>
      <c r="AC585" s="415">
        <f t="shared" si="40"/>
        <v>0</v>
      </c>
      <c r="AE585" s="618">
        <f>IF(AE$12=TRUE,(($D585*LIQUIDACION!$L$1046)*LIQUIDACION!$D$1045/IF(AND(LIQUIDACION!$D$1044&gt;LIQUIDACION!$B$1046,LIQUIDACION!$B$1046&gt;LIQUIDACION!$D$1043),366,365)),0)</f>
        <v>0</v>
      </c>
      <c r="AF585" s="618">
        <f>IF(AF$12=TRUE,(($E585*LIQUIDACION!$L$1046)*LIQUIDACION!$D$1045/IF(AND(LIQUIDACION!$D$1044&gt;LIQUIDACION!$B$1046,LIQUIDACION!$B$1046&gt;LIQUIDACION!$D$1043),366,365)),0)</f>
        <v>0</v>
      </c>
      <c r="AG585" s="618">
        <f>IF(AG$12=TRUE,(($F585*LIQUIDACION!$L$1046)*LIQUIDACION!$D$1045/IF(AND(LIQUIDACION!$D$1044&gt;LIQUIDACION!$B$1046,LIQUIDACION!$B$1046&gt;LIQUIDACION!$D$1043),366,365)),0)</f>
        <v>0</v>
      </c>
      <c r="AH585" s="618">
        <f>IF(AH$12=TRUE,(($G585*LIQUIDACION!$L$1046)*LIQUIDACION!$D$1045/IF(AND(LIQUIDACION!$D$1044&gt;LIQUIDACION!$B$1046,LIQUIDACION!$B$1046&gt;LIQUIDACION!$D$1043),366,365)),0)</f>
        <v>0</v>
      </c>
      <c r="AI585" s="618">
        <f>IF(AI$12=TRUE,(($H585*LIQUIDACION!$L$1047)*LIQUIDACION!$D$1045/IF(AND(LIQUIDACION!$D$1044&gt;LIQUIDACION!$B$1046,LIQUIDACION!$B$1046&gt;LIQUIDACION!$D$1043),366,365)),0)</f>
        <v>0</v>
      </c>
      <c r="AJ585" s="618">
        <f>IF(AJ$12=TRUE,(($I585*LIQUIDACION!$L$1047)*LIQUIDACION!$D$1045/IF(AND(LIQUIDACION!$D$1044&gt;LIQUIDACION!$B$1046,LIQUIDACION!$B$1046&gt;LIQUIDACION!$D$1043),366,365)),0)</f>
        <v>0</v>
      </c>
      <c r="AK585" s="618">
        <f>IF(AK$12=TRUE,(($J585*LIQUIDACION!$L$1047)*LIQUIDACION!$D$1045/IF(AND(LIQUIDACION!$D$1044&gt;LIQUIDACION!$B$1046,LIQUIDACION!$B$1046&gt;LIQUIDACION!$D$1043),366,365)),0)</f>
        <v>0</v>
      </c>
      <c r="AL585" s="618">
        <f>IF(AL$12=TRUE,(($K585*LIQUIDACION!$L$1047)*LIQUIDACION!$D$1045/IF(AND(LIQUIDACION!$D$1044&gt;LIQUIDACION!$B$1046,LIQUIDACION!$B$1046&gt;LIQUIDACION!$D$1043),366,365)),0)</f>
        <v>0</v>
      </c>
      <c r="AM585" s="618">
        <f>IF(AM$12=TRUE,(($L585*LIQUIDACION!$L$1047)*LIQUIDACION!$D$1045/IF(AND(LIQUIDACION!$D$1044&gt;LIQUIDACION!$B$1046,LIQUIDACION!$B$1046&gt;LIQUIDACION!$D$1043),366,365)),0)</f>
        <v>0</v>
      </c>
      <c r="AN585" s="618">
        <f>IF(AN$12=TRUE,(($M585*LIQUIDACION!$L$1047)*LIQUIDACION!$D$1045/IF(AND(LIQUIDACION!$D$1044&gt;LIQUIDACION!$B$1046,LIQUIDACION!$B$1046&gt;LIQUIDACION!$D$1043),366,365)),0)</f>
        <v>0</v>
      </c>
      <c r="AO585" s="618">
        <f>IF(AO$12=TRUE,(($N585*LIQUIDACION!$L$1047)*LIQUIDACION!$D$1045/IF(AND(LIQUIDACION!$D$1044&gt;LIQUIDACION!$B$1046,LIQUIDACION!$B$1046&gt;LIQUIDACION!$D$1043),366,365)),0)</f>
        <v>0</v>
      </c>
      <c r="AP585" s="618">
        <f>IF(AP$12=TRUE,(($O585*LIQUIDACION!$L$1047)*LIQUIDACION!$D$1045/IF(AND(LIQUIDACION!$D$1044&gt;LIQUIDACION!$B$1046,LIQUIDACION!$B$1046&gt;LIQUIDACION!$D$1043),366,365)),0)</f>
        <v>0</v>
      </c>
      <c r="AQ585" s="618">
        <f>IF(AQ$12=TRUE,(($P585*LIQUIDACION!$L$1047)*LIQUIDACION!$D$1045/IF(AND(LIQUIDACION!$D$1044&gt;LIQUIDACION!$B$1046,LIQUIDACION!$B$1046&gt;LIQUIDACION!$D$1043),366,365)),0)</f>
        <v>0</v>
      </c>
      <c r="AR585" s="618">
        <f>IF(AR$12=TRUE,(($Q585*LIQUIDACION!$L$1047)*LIQUIDACION!$D$1045/IF(AND(LIQUIDACION!$D$1044&gt;LIQUIDACION!$B$1046,LIQUIDACION!$B$1046&gt;LIQUIDACION!$D$1043),366,365)),0)</f>
        <v>0</v>
      </c>
      <c r="AS585" s="618">
        <f>IF(AS$12=TRUE,(($R585*LIQUIDACION!$L$1047)*LIQUIDACION!$D$1045/IF(AND(LIQUIDACION!$D$1044&gt;LIQUIDACION!$B$1046,LIQUIDACION!$B$1046&gt;LIQUIDACION!$D$1043),366,365)),0)</f>
        <v>0</v>
      </c>
      <c r="AT585" s="618">
        <f>IF(AT$12=TRUE,(($S585*LIQUIDACION!$L$1047)*LIQUIDACION!$D$1045/IF(AND(LIQUIDACION!$D$1044&gt;LIQUIDACION!$B$1046,LIQUIDACION!$B$1046&gt;LIQUIDACION!$D$1043),366,365)),0)</f>
        <v>0</v>
      </c>
      <c r="AU585" s="618">
        <f>IF(AU$12=TRUE,(($T585*LIQUIDACION!$L$1047)*LIQUIDACION!$D$1045/IF(AND(LIQUIDACION!$D$1044&gt;LIQUIDACION!$B$1046,LIQUIDACION!$B$1046&gt;LIQUIDACION!$D$1043),366,365)),0)</f>
        <v>0</v>
      </c>
      <c r="AV585" s="618">
        <f>IF(AV$12=TRUE,(($U585*LIQUIDACION!$L$1047)*LIQUIDACION!$D$1045/IF(AND(LIQUIDACION!$D$1044&gt;LIQUIDACION!$B$1046,LIQUIDACION!$B$1046&gt;LIQUIDACION!$D$1043),366,365)),0)</f>
        <v>0</v>
      </c>
      <c r="AW585" s="618">
        <f>IF(AW$12=TRUE,(($V585*LIQUIDACION!$L$1047)*LIQUIDACION!$D$1045/IF(AND(LIQUIDACION!$D$1044&gt;LIQUIDACION!$B$1046,LIQUIDACION!$B$1046&gt;LIQUIDACION!$D$1043),366,365)),0)</f>
        <v>0</v>
      </c>
      <c r="AX585" s="618">
        <f>IF(AX$12=TRUE,(($W585*LIQUIDACION!$L$1047)*LIQUIDACION!$D$1045/IF(AND(LIQUIDACION!$D$1044&gt;LIQUIDACION!$B$1046,LIQUIDACION!$B$1046&gt;LIQUIDACION!$D$1043),366,365)),0)</f>
        <v>0</v>
      </c>
    </row>
    <row r="586" spans="2:50" x14ac:dyDescent="0.25">
      <c r="B586" s="123">
        <v>574</v>
      </c>
      <c r="C586" s="125"/>
      <c r="D586" s="170"/>
      <c r="E586" s="170"/>
      <c r="F586" s="170"/>
      <c r="G586" s="170">
        <f t="shared" si="37"/>
        <v>0</v>
      </c>
      <c r="H586" s="170">
        <f t="shared" si="38"/>
        <v>0</v>
      </c>
      <c r="I586" s="170"/>
      <c r="J586" s="170"/>
      <c r="K586" s="170"/>
      <c r="L586" s="170"/>
      <c r="M586" s="170"/>
      <c r="N586" s="170"/>
      <c r="O586" s="170"/>
      <c r="P586" s="170"/>
      <c r="Q586" s="170"/>
      <c r="R586" s="170"/>
      <c r="S586" s="170"/>
      <c r="T586" s="170"/>
      <c r="U586" s="170"/>
      <c r="V586" s="170"/>
      <c r="W586" s="170"/>
      <c r="X586" s="170"/>
      <c r="Y586" s="170"/>
      <c r="Z586" s="170"/>
      <c r="AA586" s="170"/>
      <c r="AB586" s="415">
        <f t="shared" si="39"/>
        <v>0</v>
      </c>
      <c r="AC586" s="415">
        <f t="shared" si="40"/>
        <v>0</v>
      </c>
      <c r="AE586" s="618">
        <f>IF(AE$12=TRUE,(($D586*LIQUIDACION!$L$1046)*LIQUIDACION!$D$1045/IF(AND(LIQUIDACION!$D$1044&gt;LIQUIDACION!$B$1046,LIQUIDACION!$B$1046&gt;LIQUIDACION!$D$1043),366,365)),0)</f>
        <v>0</v>
      </c>
      <c r="AF586" s="618">
        <f>IF(AF$12=TRUE,(($E586*LIQUIDACION!$L$1046)*LIQUIDACION!$D$1045/IF(AND(LIQUIDACION!$D$1044&gt;LIQUIDACION!$B$1046,LIQUIDACION!$B$1046&gt;LIQUIDACION!$D$1043),366,365)),0)</f>
        <v>0</v>
      </c>
      <c r="AG586" s="618">
        <f>IF(AG$12=TRUE,(($F586*LIQUIDACION!$L$1046)*LIQUIDACION!$D$1045/IF(AND(LIQUIDACION!$D$1044&gt;LIQUIDACION!$B$1046,LIQUIDACION!$B$1046&gt;LIQUIDACION!$D$1043),366,365)),0)</f>
        <v>0</v>
      </c>
      <c r="AH586" s="618">
        <f>IF(AH$12=TRUE,(($G586*LIQUIDACION!$L$1046)*LIQUIDACION!$D$1045/IF(AND(LIQUIDACION!$D$1044&gt;LIQUIDACION!$B$1046,LIQUIDACION!$B$1046&gt;LIQUIDACION!$D$1043),366,365)),0)</f>
        <v>0</v>
      </c>
      <c r="AI586" s="618">
        <f>IF(AI$12=TRUE,(($H586*LIQUIDACION!$L$1047)*LIQUIDACION!$D$1045/IF(AND(LIQUIDACION!$D$1044&gt;LIQUIDACION!$B$1046,LIQUIDACION!$B$1046&gt;LIQUIDACION!$D$1043),366,365)),0)</f>
        <v>0</v>
      </c>
      <c r="AJ586" s="618">
        <f>IF(AJ$12=TRUE,(($I586*LIQUIDACION!$L$1047)*LIQUIDACION!$D$1045/IF(AND(LIQUIDACION!$D$1044&gt;LIQUIDACION!$B$1046,LIQUIDACION!$B$1046&gt;LIQUIDACION!$D$1043),366,365)),0)</f>
        <v>0</v>
      </c>
      <c r="AK586" s="618">
        <f>IF(AK$12=TRUE,(($J586*LIQUIDACION!$L$1047)*LIQUIDACION!$D$1045/IF(AND(LIQUIDACION!$D$1044&gt;LIQUIDACION!$B$1046,LIQUIDACION!$B$1046&gt;LIQUIDACION!$D$1043),366,365)),0)</f>
        <v>0</v>
      </c>
      <c r="AL586" s="618">
        <f>IF(AL$12=TRUE,(($K586*LIQUIDACION!$L$1047)*LIQUIDACION!$D$1045/IF(AND(LIQUIDACION!$D$1044&gt;LIQUIDACION!$B$1046,LIQUIDACION!$B$1046&gt;LIQUIDACION!$D$1043),366,365)),0)</f>
        <v>0</v>
      </c>
      <c r="AM586" s="618">
        <f>IF(AM$12=TRUE,(($L586*LIQUIDACION!$L$1047)*LIQUIDACION!$D$1045/IF(AND(LIQUIDACION!$D$1044&gt;LIQUIDACION!$B$1046,LIQUIDACION!$B$1046&gt;LIQUIDACION!$D$1043),366,365)),0)</f>
        <v>0</v>
      </c>
      <c r="AN586" s="618">
        <f>IF(AN$12=TRUE,(($M586*LIQUIDACION!$L$1047)*LIQUIDACION!$D$1045/IF(AND(LIQUIDACION!$D$1044&gt;LIQUIDACION!$B$1046,LIQUIDACION!$B$1046&gt;LIQUIDACION!$D$1043),366,365)),0)</f>
        <v>0</v>
      </c>
      <c r="AO586" s="618">
        <f>IF(AO$12=TRUE,(($N586*LIQUIDACION!$L$1047)*LIQUIDACION!$D$1045/IF(AND(LIQUIDACION!$D$1044&gt;LIQUIDACION!$B$1046,LIQUIDACION!$B$1046&gt;LIQUIDACION!$D$1043),366,365)),0)</f>
        <v>0</v>
      </c>
      <c r="AP586" s="618">
        <f>IF(AP$12=TRUE,(($O586*LIQUIDACION!$L$1047)*LIQUIDACION!$D$1045/IF(AND(LIQUIDACION!$D$1044&gt;LIQUIDACION!$B$1046,LIQUIDACION!$B$1046&gt;LIQUIDACION!$D$1043),366,365)),0)</f>
        <v>0</v>
      </c>
      <c r="AQ586" s="618">
        <f>IF(AQ$12=TRUE,(($P586*LIQUIDACION!$L$1047)*LIQUIDACION!$D$1045/IF(AND(LIQUIDACION!$D$1044&gt;LIQUIDACION!$B$1046,LIQUIDACION!$B$1046&gt;LIQUIDACION!$D$1043),366,365)),0)</f>
        <v>0</v>
      </c>
      <c r="AR586" s="618">
        <f>IF(AR$12=TRUE,(($Q586*LIQUIDACION!$L$1047)*LIQUIDACION!$D$1045/IF(AND(LIQUIDACION!$D$1044&gt;LIQUIDACION!$B$1046,LIQUIDACION!$B$1046&gt;LIQUIDACION!$D$1043),366,365)),0)</f>
        <v>0</v>
      </c>
      <c r="AS586" s="618">
        <f>IF(AS$12=TRUE,(($R586*LIQUIDACION!$L$1047)*LIQUIDACION!$D$1045/IF(AND(LIQUIDACION!$D$1044&gt;LIQUIDACION!$B$1046,LIQUIDACION!$B$1046&gt;LIQUIDACION!$D$1043),366,365)),0)</f>
        <v>0</v>
      </c>
      <c r="AT586" s="618">
        <f>IF(AT$12=TRUE,(($S586*LIQUIDACION!$L$1047)*LIQUIDACION!$D$1045/IF(AND(LIQUIDACION!$D$1044&gt;LIQUIDACION!$B$1046,LIQUIDACION!$B$1046&gt;LIQUIDACION!$D$1043),366,365)),0)</f>
        <v>0</v>
      </c>
      <c r="AU586" s="618">
        <f>IF(AU$12=TRUE,(($T586*LIQUIDACION!$L$1047)*LIQUIDACION!$D$1045/IF(AND(LIQUIDACION!$D$1044&gt;LIQUIDACION!$B$1046,LIQUIDACION!$B$1046&gt;LIQUIDACION!$D$1043),366,365)),0)</f>
        <v>0</v>
      </c>
      <c r="AV586" s="618">
        <f>IF(AV$12=TRUE,(($U586*LIQUIDACION!$L$1047)*LIQUIDACION!$D$1045/IF(AND(LIQUIDACION!$D$1044&gt;LIQUIDACION!$B$1046,LIQUIDACION!$B$1046&gt;LIQUIDACION!$D$1043),366,365)),0)</f>
        <v>0</v>
      </c>
      <c r="AW586" s="618">
        <f>IF(AW$12=TRUE,(($V586*LIQUIDACION!$L$1047)*LIQUIDACION!$D$1045/IF(AND(LIQUIDACION!$D$1044&gt;LIQUIDACION!$B$1046,LIQUIDACION!$B$1046&gt;LIQUIDACION!$D$1043),366,365)),0)</f>
        <v>0</v>
      </c>
      <c r="AX586" s="618">
        <f>IF(AX$12=TRUE,(($W586*LIQUIDACION!$L$1047)*LIQUIDACION!$D$1045/IF(AND(LIQUIDACION!$D$1044&gt;LIQUIDACION!$B$1046,LIQUIDACION!$B$1046&gt;LIQUIDACION!$D$1043),366,365)),0)</f>
        <v>0</v>
      </c>
    </row>
    <row r="587" spans="2:50" x14ac:dyDescent="0.25">
      <c r="B587" s="121">
        <v>575</v>
      </c>
      <c r="C587" s="125"/>
      <c r="D587" s="170"/>
      <c r="E587" s="170"/>
      <c r="F587" s="170"/>
      <c r="G587" s="170">
        <f t="shared" si="37"/>
        <v>0</v>
      </c>
      <c r="H587" s="170">
        <f t="shared" si="38"/>
        <v>0</v>
      </c>
      <c r="I587" s="170"/>
      <c r="J587" s="170"/>
      <c r="K587" s="170"/>
      <c r="L587" s="170"/>
      <c r="M587" s="170"/>
      <c r="N587" s="170"/>
      <c r="O587" s="170"/>
      <c r="P587" s="170"/>
      <c r="Q587" s="170"/>
      <c r="R587" s="170"/>
      <c r="S587" s="170"/>
      <c r="T587" s="170"/>
      <c r="U587" s="170"/>
      <c r="V587" s="170"/>
      <c r="W587" s="170"/>
      <c r="X587" s="170"/>
      <c r="Y587" s="170"/>
      <c r="Z587" s="170"/>
      <c r="AA587" s="170"/>
      <c r="AB587" s="415">
        <f t="shared" si="39"/>
        <v>0</v>
      </c>
      <c r="AC587" s="415">
        <f t="shared" si="40"/>
        <v>0</v>
      </c>
      <c r="AE587" s="618">
        <f>IF(AE$12=TRUE,(($D587*LIQUIDACION!$L$1046)*LIQUIDACION!$D$1045/IF(AND(LIQUIDACION!$D$1044&gt;LIQUIDACION!$B$1046,LIQUIDACION!$B$1046&gt;LIQUIDACION!$D$1043),366,365)),0)</f>
        <v>0</v>
      </c>
      <c r="AF587" s="618">
        <f>IF(AF$12=TRUE,(($E587*LIQUIDACION!$L$1046)*LIQUIDACION!$D$1045/IF(AND(LIQUIDACION!$D$1044&gt;LIQUIDACION!$B$1046,LIQUIDACION!$B$1046&gt;LIQUIDACION!$D$1043),366,365)),0)</f>
        <v>0</v>
      </c>
      <c r="AG587" s="618">
        <f>IF(AG$12=TRUE,(($F587*LIQUIDACION!$L$1046)*LIQUIDACION!$D$1045/IF(AND(LIQUIDACION!$D$1044&gt;LIQUIDACION!$B$1046,LIQUIDACION!$B$1046&gt;LIQUIDACION!$D$1043),366,365)),0)</f>
        <v>0</v>
      </c>
      <c r="AH587" s="618">
        <f>IF(AH$12=TRUE,(($G587*LIQUIDACION!$L$1046)*LIQUIDACION!$D$1045/IF(AND(LIQUIDACION!$D$1044&gt;LIQUIDACION!$B$1046,LIQUIDACION!$B$1046&gt;LIQUIDACION!$D$1043),366,365)),0)</f>
        <v>0</v>
      </c>
      <c r="AI587" s="618">
        <f>IF(AI$12=TRUE,(($H587*LIQUIDACION!$L$1047)*LIQUIDACION!$D$1045/IF(AND(LIQUIDACION!$D$1044&gt;LIQUIDACION!$B$1046,LIQUIDACION!$B$1046&gt;LIQUIDACION!$D$1043),366,365)),0)</f>
        <v>0</v>
      </c>
      <c r="AJ587" s="618">
        <f>IF(AJ$12=TRUE,(($I587*LIQUIDACION!$L$1047)*LIQUIDACION!$D$1045/IF(AND(LIQUIDACION!$D$1044&gt;LIQUIDACION!$B$1046,LIQUIDACION!$B$1046&gt;LIQUIDACION!$D$1043),366,365)),0)</f>
        <v>0</v>
      </c>
      <c r="AK587" s="618">
        <f>IF(AK$12=TRUE,(($J587*LIQUIDACION!$L$1047)*LIQUIDACION!$D$1045/IF(AND(LIQUIDACION!$D$1044&gt;LIQUIDACION!$B$1046,LIQUIDACION!$B$1046&gt;LIQUIDACION!$D$1043),366,365)),0)</f>
        <v>0</v>
      </c>
      <c r="AL587" s="618">
        <f>IF(AL$12=TRUE,(($K587*LIQUIDACION!$L$1047)*LIQUIDACION!$D$1045/IF(AND(LIQUIDACION!$D$1044&gt;LIQUIDACION!$B$1046,LIQUIDACION!$B$1046&gt;LIQUIDACION!$D$1043),366,365)),0)</f>
        <v>0</v>
      </c>
      <c r="AM587" s="618">
        <f>IF(AM$12=TRUE,(($L587*LIQUIDACION!$L$1047)*LIQUIDACION!$D$1045/IF(AND(LIQUIDACION!$D$1044&gt;LIQUIDACION!$B$1046,LIQUIDACION!$B$1046&gt;LIQUIDACION!$D$1043),366,365)),0)</f>
        <v>0</v>
      </c>
      <c r="AN587" s="618">
        <f>IF(AN$12=TRUE,(($M587*LIQUIDACION!$L$1047)*LIQUIDACION!$D$1045/IF(AND(LIQUIDACION!$D$1044&gt;LIQUIDACION!$B$1046,LIQUIDACION!$B$1046&gt;LIQUIDACION!$D$1043),366,365)),0)</f>
        <v>0</v>
      </c>
      <c r="AO587" s="618">
        <f>IF(AO$12=TRUE,(($N587*LIQUIDACION!$L$1047)*LIQUIDACION!$D$1045/IF(AND(LIQUIDACION!$D$1044&gt;LIQUIDACION!$B$1046,LIQUIDACION!$B$1046&gt;LIQUIDACION!$D$1043),366,365)),0)</f>
        <v>0</v>
      </c>
      <c r="AP587" s="618">
        <f>IF(AP$12=TRUE,(($O587*LIQUIDACION!$L$1047)*LIQUIDACION!$D$1045/IF(AND(LIQUIDACION!$D$1044&gt;LIQUIDACION!$B$1046,LIQUIDACION!$B$1046&gt;LIQUIDACION!$D$1043),366,365)),0)</f>
        <v>0</v>
      </c>
      <c r="AQ587" s="618">
        <f>IF(AQ$12=TRUE,(($P587*LIQUIDACION!$L$1047)*LIQUIDACION!$D$1045/IF(AND(LIQUIDACION!$D$1044&gt;LIQUIDACION!$B$1046,LIQUIDACION!$B$1046&gt;LIQUIDACION!$D$1043),366,365)),0)</f>
        <v>0</v>
      </c>
      <c r="AR587" s="618">
        <f>IF(AR$12=TRUE,(($Q587*LIQUIDACION!$L$1047)*LIQUIDACION!$D$1045/IF(AND(LIQUIDACION!$D$1044&gt;LIQUIDACION!$B$1046,LIQUIDACION!$B$1046&gt;LIQUIDACION!$D$1043),366,365)),0)</f>
        <v>0</v>
      </c>
      <c r="AS587" s="618">
        <f>IF(AS$12=TRUE,(($R587*LIQUIDACION!$L$1047)*LIQUIDACION!$D$1045/IF(AND(LIQUIDACION!$D$1044&gt;LIQUIDACION!$B$1046,LIQUIDACION!$B$1046&gt;LIQUIDACION!$D$1043),366,365)),0)</f>
        <v>0</v>
      </c>
      <c r="AT587" s="618">
        <f>IF(AT$12=TRUE,(($S587*LIQUIDACION!$L$1047)*LIQUIDACION!$D$1045/IF(AND(LIQUIDACION!$D$1044&gt;LIQUIDACION!$B$1046,LIQUIDACION!$B$1046&gt;LIQUIDACION!$D$1043),366,365)),0)</f>
        <v>0</v>
      </c>
      <c r="AU587" s="618">
        <f>IF(AU$12=TRUE,(($T587*LIQUIDACION!$L$1047)*LIQUIDACION!$D$1045/IF(AND(LIQUIDACION!$D$1044&gt;LIQUIDACION!$B$1046,LIQUIDACION!$B$1046&gt;LIQUIDACION!$D$1043),366,365)),0)</f>
        <v>0</v>
      </c>
      <c r="AV587" s="618">
        <f>IF(AV$12=TRUE,(($U587*LIQUIDACION!$L$1047)*LIQUIDACION!$D$1045/IF(AND(LIQUIDACION!$D$1044&gt;LIQUIDACION!$B$1046,LIQUIDACION!$B$1046&gt;LIQUIDACION!$D$1043),366,365)),0)</f>
        <v>0</v>
      </c>
      <c r="AW587" s="618">
        <f>IF(AW$12=TRUE,(($V587*LIQUIDACION!$L$1047)*LIQUIDACION!$D$1045/IF(AND(LIQUIDACION!$D$1044&gt;LIQUIDACION!$B$1046,LIQUIDACION!$B$1046&gt;LIQUIDACION!$D$1043),366,365)),0)</f>
        <v>0</v>
      </c>
      <c r="AX587" s="618">
        <f>IF(AX$12=TRUE,(($W587*LIQUIDACION!$L$1047)*LIQUIDACION!$D$1045/IF(AND(LIQUIDACION!$D$1044&gt;LIQUIDACION!$B$1046,LIQUIDACION!$B$1046&gt;LIQUIDACION!$D$1043),366,365)),0)</f>
        <v>0</v>
      </c>
    </row>
    <row r="588" spans="2:50" x14ac:dyDescent="0.25">
      <c r="B588" s="123">
        <v>576</v>
      </c>
      <c r="C588" s="125"/>
      <c r="D588" s="170"/>
      <c r="E588" s="170"/>
      <c r="F588" s="170"/>
      <c r="G588" s="170">
        <f t="shared" si="37"/>
        <v>0</v>
      </c>
      <c r="H588" s="170">
        <f t="shared" si="38"/>
        <v>0</v>
      </c>
      <c r="I588" s="170"/>
      <c r="J588" s="170"/>
      <c r="K588" s="170"/>
      <c r="L588" s="170"/>
      <c r="M588" s="170"/>
      <c r="N588" s="170"/>
      <c r="O588" s="170"/>
      <c r="P588" s="170"/>
      <c r="Q588" s="170"/>
      <c r="R588" s="170"/>
      <c r="S588" s="170"/>
      <c r="T588" s="170"/>
      <c r="U588" s="170"/>
      <c r="V588" s="170"/>
      <c r="W588" s="170"/>
      <c r="X588" s="170"/>
      <c r="Y588" s="170"/>
      <c r="Z588" s="170"/>
      <c r="AA588" s="170"/>
      <c r="AB588" s="415">
        <f t="shared" si="39"/>
        <v>0</v>
      </c>
      <c r="AC588" s="415">
        <f t="shared" si="40"/>
        <v>0</v>
      </c>
      <c r="AE588" s="618">
        <f>IF(AE$12=TRUE,(($D588*LIQUIDACION!$L$1046)*LIQUIDACION!$D$1045/IF(AND(LIQUIDACION!$D$1044&gt;LIQUIDACION!$B$1046,LIQUIDACION!$B$1046&gt;LIQUIDACION!$D$1043),366,365)),0)</f>
        <v>0</v>
      </c>
      <c r="AF588" s="618">
        <f>IF(AF$12=TRUE,(($E588*LIQUIDACION!$L$1046)*LIQUIDACION!$D$1045/IF(AND(LIQUIDACION!$D$1044&gt;LIQUIDACION!$B$1046,LIQUIDACION!$B$1046&gt;LIQUIDACION!$D$1043),366,365)),0)</f>
        <v>0</v>
      </c>
      <c r="AG588" s="618">
        <f>IF(AG$12=TRUE,(($F588*LIQUIDACION!$L$1046)*LIQUIDACION!$D$1045/IF(AND(LIQUIDACION!$D$1044&gt;LIQUIDACION!$B$1046,LIQUIDACION!$B$1046&gt;LIQUIDACION!$D$1043),366,365)),0)</f>
        <v>0</v>
      </c>
      <c r="AH588" s="618">
        <f>IF(AH$12=TRUE,(($G588*LIQUIDACION!$L$1046)*LIQUIDACION!$D$1045/IF(AND(LIQUIDACION!$D$1044&gt;LIQUIDACION!$B$1046,LIQUIDACION!$B$1046&gt;LIQUIDACION!$D$1043),366,365)),0)</f>
        <v>0</v>
      </c>
      <c r="AI588" s="618">
        <f>IF(AI$12=TRUE,(($H588*LIQUIDACION!$L$1047)*LIQUIDACION!$D$1045/IF(AND(LIQUIDACION!$D$1044&gt;LIQUIDACION!$B$1046,LIQUIDACION!$B$1046&gt;LIQUIDACION!$D$1043),366,365)),0)</f>
        <v>0</v>
      </c>
      <c r="AJ588" s="618">
        <f>IF(AJ$12=TRUE,(($I588*LIQUIDACION!$L$1047)*LIQUIDACION!$D$1045/IF(AND(LIQUIDACION!$D$1044&gt;LIQUIDACION!$B$1046,LIQUIDACION!$B$1046&gt;LIQUIDACION!$D$1043),366,365)),0)</f>
        <v>0</v>
      </c>
      <c r="AK588" s="618">
        <f>IF(AK$12=TRUE,(($J588*LIQUIDACION!$L$1047)*LIQUIDACION!$D$1045/IF(AND(LIQUIDACION!$D$1044&gt;LIQUIDACION!$B$1046,LIQUIDACION!$B$1046&gt;LIQUIDACION!$D$1043),366,365)),0)</f>
        <v>0</v>
      </c>
      <c r="AL588" s="618">
        <f>IF(AL$12=TRUE,(($K588*LIQUIDACION!$L$1047)*LIQUIDACION!$D$1045/IF(AND(LIQUIDACION!$D$1044&gt;LIQUIDACION!$B$1046,LIQUIDACION!$B$1046&gt;LIQUIDACION!$D$1043),366,365)),0)</f>
        <v>0</v>
      </c>
      <c r="AM588" s="618">
        <f>IF(AM$12=TRUE,(($L588*LIQUIDACION!$L$1047)*LIQUIDACION!$D$1045/IF(AND(LIQUIDACION!$D$1044&gt;LIQUIDACION!$B$1046,LIQUIDACION!$B$1046&gt;LIQUIDACION!$D$1043),366,365)),0)</f>
        <v>0</v>
      </c>
      <c r="AN588" s="618">
        <f>IF(AN$12=TRUE,(($M588*LIQUIDACION!$L$1047)*LIQUIDACION!$D$1045/IF(AND(LIQUIDACION!$D$1044&gt;LIQUIDACION!$B$1046,LIQUIDACION!$B$1046&gt;LIQUIDACION!$D$1043),366,365)),0)</f>
        <v>0</v>
      </c>
      <c r="AO588" s="618">
        <f>IF(AO$12=TRUE,(($N588*LIQUIDACION!$L$1047)*LIQUIDACION!$D$1045/IF(AND(LIQUIDACION!$D$1044&gt;LIQUIDACION!$B$1046,LIQUIDACION!$B$1046&gt;LIQUIDACION!$D$1043),366,365)),0)</f>
        <v>0</v>
      </c>
      <c r="AP588" s="618">
        <f>IF(AP$12=TRUE,(($O588*LIQUIDACION!$L$1047)*LIQUIDACION!$D$1045/IF(AND(LIQUIDACION!$D$1044&gt;LIQUIDACION!$B$1046,LIQUIDACION!$B$1046&gt;LIQUIDACION!$D$1043),366,365)),0)</f>
        <v>0</v>
      </c>
      <c r="AQ588" s="618">
        <f>IF(AQ$12=TRUE,(($P588*LIQUIDACION!$L$1047)*LIQUIDACION!$D$1045/IF(AND(LIQUIDACION!$D$1044&gt;LIQUIDACION!$B$1046,LIQUIDACION!$B$1046&gt;LIQUIDACION!$D$1043),366,365)),0)</f>
        <v>0</v>
      </c>
      <c r="AR588" s="618">
        <f>IF(AR$12=TRUE,(($Q588*LIQUIDACION!$L$1047)*LIQUIDACION!$D$1045/IF(AND(LIQUIDACION!$D$1044&gt;LIQUIDACION!$B$1046,LIQUIDACION!$B$1046&gt;LIQUIDACION!$D$1043),366,365)),0)</f>
        <v>0</v>
      </c>
      <c r="AS588" s="618">
        <f>IF(AS$12=TRUE,(($R588*LIQUIDACION!$L$1047)*LIQUIDACION!$D$1045/IF(AND(LIQUIDACION!$D$1044&gt;LIQUIDACION!$B$1046,LIQUIDACION!$B$1046&gt;LIQUIDACION!$D$1043),366,365)),0)</f>
        <v>0</v>
      </c>
      <c r="AT588" s="618">
        <f>IF(AT$12=TRUE,(($S588*LIQUIDACION!$L$1047)*LIQUIDACION!$D$1045/IF(AND(LIQUIDACION!$D$1044&gt;LIQUIDACION!$B$1046,LIQUIDACION!$B$1046&gt;LIQUIDACION!$D$1043),366,365)),0)</f>
        <v>0</v>
      </c>
      <c r="AU588" s="618">
        <f>IF(AU$12=TRUE,(($T588*LIQUIDACION!$L$1047)*LIQUIDACION!$D$1045/IF(AND(LIQUIDACION!$D$1044&gt;LIQUIDACION!$B$1046,LIQUIDACION!$B$1046&gt;LIQUIDACION!$D$1043),366,365)),0)</f>
        <v>0</v>
      </c>
      <c r="AV588" s="618">
        <f>IF(AV$12=TRUE,(($U588*LIQUIDACION!$L$1047)*LIQUIDACION!$D$1045/IF(AND(LIQUIDACION!$D$1044&gt;LIQUIDACION!$B$1046,LIQUIDACION!$B$1046&gt;LIQUIDACION!$D$1043),366,365)),0)</f>
        <v>0</v>
      </c>
      <c r="AW588" s="618">
        <f>IF(AW$12=TRUE,(($V588*LIQUIDACION!$L$1047)*LIQUIDACION!$D$1045/IF(AND(LIQUIDACION!$D$1044&gt;LIQUIDACION!$B$1046,LIQUIDACION!$B$1046&gt;LIQUIDACION!$D$1043),366,365)),0)</f>
        <v>0</v>
      </c>
      <c r="AX588" s="618">
        <f>IF(AX$12=TRUE,(($W588*LIQUIDACION!$L$1047)*LIQUIDACION!$D$1045/IF(AND(LIQUIDACION!$D$1044&gt;LIQUIDACION!$B$1046,LIQUIDACION!$B$1046&gt;LIQUIDACION!$D$1043),366,365)),0)</f>
        <v>0</v>
      </c>
    </row>
    <row r="589" spans="2:50" x14ac:dyDescent="0.25">
      <c r="B589" s="121">
        <v>577</v>
      </c>
      <c r="C589" s="125"/>
      <c r="D589" s="170"/>
      <c r="E589" s="170"/>
      <c r="F589" s="170"/>
      <c r="G589" s="170">
        <f t="shared" si="37"/>
        <v>0</v>
      </c>
      <c r="H589" s="170">
        <f t="shared" si="38"/>
        <v>0</v>
      </c>
      <c r="I589" s="170"/>
      <c r="J589" s="170"/>
      <c r="K589" s="170"/>
      <c r="L589" s="170"/>
      <c r="M589" s="170"/>
      <c r="N589" s="170"/>
      <c r="O589" s="170"/>
      <c r="P589" s="170"/>
      <c r="Q589" s="170"/>
      <c r="R589" s="170"/>
      <c r="S589" s="170"/>
      <c r="T589" s="170"/>
      <c r="U589" s="170"/>
      <c r="V589" s="170"/>
      <c r="W589" s="170"/>
      <c r="X589" s="170"/>
      <c r="Y589" s="170"/>
      <c r="Z589" s="170"/>
      <c r="AA589" s="170"/>
      <c r="AB589" s="415">
        <f t="shared" si="39"/>
        <v>0</v>
      </c>
      <c r="AC589" s="415">
        <f t="shared" si="40"/>
        <v>0</v>
      </c>
      <c r="AE589" s="618">
        <f>IF(AE$12=TRUE,(($D589*LIQUIDACION!$L$1046)*LIQUIDACION!$D$1045/IF(AND(LIQUIDACION!$D$1044&gt;LIQUIDACION!$B$1046,LIQUIDACION!$B$1046&gt;LIQUIDACION!$D$1043),366,365)),0)</f>
        <v>0</v>
      </c>
      <c r="AF589" s="618">
        <f>IF(AF$12=TRUE,(($E589*LIQUIDACION!$L$1046)*LIQUIDACION!$D$1045/IF(AND(LIQUIDACION!$D$1044&gt;LIQUIDACION!$B$1046,LIQUIDACION!$B$1046&gt;LIQUIDACION!$D$1043),366,365)),0)</f>
        <v>0</v>
      </c>
      <c r="AG589" s="618">
        <f>IF(AG$12=TRUE,(($F589*LIQUIDACION!$L$1046)*LIQUIDACION!$D$1045/IF(AND(LIQUIDACION!$D$1044&gt;LIQUIDACION!$B$1046,LIQUIDACION!$B$1046&gt;LIQUIDACION!$D$1043),366,365)),0)</f>
        <v>0</v>
      </c>
      <c r="AH589" s="618">
        <f>IF(AH$12=TRUE,(($G589*LIQUIDACION!$L$1046)*LIQUIDACION!$D$1045/IF(AND(LIQUIDACION!$D$1044&gt;LIQUIDACION!$B$1046,LIQUIDACION!$B$1046&gt;LIQUIDACION!$D$1043),366,365)),0)</f>
        <v>0</v>
      </c>
      <c r="AI589" s="618">
        <f>IF(AI$12=TRUE,(($H589*LIQUIDACION!$L$1047)*LIQUIDACION!$D$1045/IF(AND(LIQUIDACION!$D$1044&gt;LIQUIDACION!$B$1046,LIQUIDACION!$B$1046&gt;LIQUIDACION!$D$1043),366,365)),0)</f>
        <v>0</v>
      </c>
      <c r="AJ589" s="618">
        <f>IF(AJ$12=TRUE,(($I589*LIQUIDACION!$L$1047)*LIQUIDACION!$D$1045/IF(AND(LIQUIDACION!$D$1044&gt;LIQUIDACION!$B$1046,LIQUIDACION!$B$1046&gt;LIQUIDACION!$D$1043),366,365)),0)</f>
        <v>0</v>
      </c>
      <c r="AK589" s="618">
        <f>IF(AK$12=TRUE,(($J589*LIQUIDACION!$L$1047)*LIQUIDACION!$D$1045/IF(AND(LIQUIDACION!$D$1044&gt;LIQUIDACION!$B$1046,LIQUIDACION!$B$1046&gt;LIQUIDACION!$D$1043),366,365)),0)</f>
        <v>0</v>
      </c>
      <c r="AL589" s="618">
        <f>IF(AL$12=TRUE,(($K589*LIQUIDACION!$L$1047)*LIQUIDACION!$D$1045/IF(AND(LIQUIDACION!$D$1044&gt;LIQUIDACION!$B$1046,LIQUIDACION!$B$1046&gt;LIQUIDACION!$D$1043),366,365)),0)</f>
        <v>0</v>
      </c>
      <c r="AM589" s="618">
        <f>IF(AM$12=TRUE,(($L589*LIQUIDACION!$L$1047)*LIQUIDACION!$D$1045/IF(AND(LIQUIDACION!$D$1044&gt;LIQUIDACION!$B$1046,LIQUIDACION!$B$1046&gt;LIQUIDACION!$D$1043),366,365)),0)</f>
        <v>0</v>
      </c>
      <c r="AN589" s="618">
        <f>IF(AN$12=TRUE,(($M589*LIQUIDACION!$L$1047)*LIQUIDACION!$D$1045/IF(AND(LIQUIDACION!$D$1044&gt;LIQUIDACION!$B$1046,LIQUIDACION!$B$1046&gt;LIQUIDACION!$D$1043),366,365)),0)</f>
        <v>0</v>
      </c>
      <c r="AO589" s="618">
        <f>IF(AO$12=TRUE,(($N589*LIQUIDACION!$L$1047)*LIQUIDACION!$D$1045/IF(AND(LIQUIDACION!$D$1044&gt;LIQUIDACION!$B$1046,LIQUIDACION!$B$1046&gt;LIQUIDACION!$D$1043),366,365)),0)</f>
        <v>0</v>
      </c>
      <c r="AP589" s="618">
        <f>IF(AP$12=TRUE,(($O589*LIQUIDACION!$L$1047)*LIQUIDACION!$D$1045/IF(AND(LIQUIDACION!$D$1044&gt;LIQUIDACION!$B$1046,LIQUIDACION!$B$1046&gt;LIQUIDACION!$D$1043),366,365)),0)</f>
        <v>0</v>
      </c>
      <c r="AQ589" s="618">
        <f>IF(AQ$12=TRUE,(($P589*LIQUIDACION!$L$1047)*LIQUIDACION!$D$1045/IF(AND(LIQUIDACION!$D$1044&gt;LIQUIDACION!$B$1046,LIQUIDACION!$B$1046&gt;LIQUIDACION!$D$1043),366,365)),0)</f>
        <v>0</v>
      </c>
      <c r="AR589" s="618">
        <f>IF(AR$12=TRUE,(($Q589*LIQUIDACION!$L$1047)*LIQUIDACION!$D$1045/IF(AND(LIQUIDACION!$D$1044&gt;LIQUIDACION!$B$1046,LIQUIDACION!$B$1046&gt;LIQUIDACION!$D$1043),366,365)),0)</f>
        <v>0</v>
      </c>
      <c r="AS589" s="618">
        <f>IF(AS$12=TRUE,(($R589*LIQUIDACION!$L$1047)*LIQUIDACION!$D$1045/IF(AND(LIQUIDACION!$D$1044&gt;LIQUIDACION!$B$1046,LIQUIDACION!$B$1046&gt;LIQUIDACION!$D$1043),366,365)),0)</f>
        <v>0</v>
      </c>
      <c r="AT589" s="618">
        <f>IF(AT$12=TRUE,(($S589*LIQUIDACION!$L$1047)*LIQUIDACION!$D$1045/IF(AND(LIQUIDACION!$D$1044&gt;LIQUIDACION!$B$1046,LIQUIDACION!$B$1046&gt;LIQUIDACION!$D$1043),366,365)),0)</f>
        <v>0</v>
      </c>
      <c r="AU589" s="618">
        <f>IF(AU$12=TRUE,(($T589*LIQUIDACION!$L$1047)*LIQUIDACION!$D$1045/IF(AND(LIQUIDACION!$D$1044&gt;LIQUIDACION!$B$1046,LIQUIDACION!$B$1046&gt;LIQUIDACION!$D$1043),366,365)),0)</f>
        <v>0</v>
      </c>
      <c r="AV589" s="618">
        <f>IF(AV$12=TRUE,(($U589*LIQUIDACION!$L$1047)*LIQUIDACION!$D$1045/IF(AND(LIQUIDACION!$D$1044&gt;LIQUIDACION!$B$1046,LIQUIDACION!$B$1046&gt;LIQUIDACION!$D$1043),366,365)),0)</f>
        <v>0</v>
      </c>
      <c r="AW589" s="618">
        <f>IF(AW$12=TRUE,(($V589*LIQUIDACION!$L$1047)*LIQUIDACION!$D$1045/IF(AND(LIQUIDACION!$D$1044&gt;LIQUIDACION!$B$1046,LIQUIDACION!$B$1046&gt;LIQUIDACION!$D$1043),366,365)),0)</f>
        <v>0</v>
      </c>
      <c r="AX589" s="618">
        <f>IF(AX$12=TRUE,(($W589*LIQUIDACION!$L$1047)*LIQUIDACION!$D$1045/IF(AND(LIQUIDACION!$D$1044&gt;LIQUIDACION!$B$1046,LIQUIDACION!$B$1046&gt;LIQUIDACION!$D$1043),366,365)),0)</f>
        <v>0</v>
      </c>
    </row>
    <row r="590" spans="2:50" x14ac:dyDescent="0.25">
      <c r="B590" s="123">
        <v>578</v>
      </c>
      <c r="C590" s="125"/>
      <c r="D590" s="170"/>
      <c r="E590" s="170"/>
      <c r="F590" s="170"/>
      <c r="G590" s="170">
        <f t="shared" ref="G590:G653" si="41">IF($G$10&gt;0,$D590*$G$10,)</f>
        <v>0</v>
      </c>
      <c r="H590" s="170">
        <f t="shared" ref="H590:H653" si="42">IF($H$10&gt;0,$D590*$H$10,)</f>
        <v>0</v>
      </c>
      <c r="I590" s="170"/>
      <c r="J590" s="170"/>
      <c r="K590" s="170"/>
      <c r="L590" s="170"/>
      <c r="M590" s="170"/>
      <c r="N590" s="170"/>
      <c r="O590" s="170"/>
      <c r="P590" s="170"/>
      <c r="Q590" s="170"/>
      <c r="R590" s="170"/>
      <c r="S590" s="170"/>
      <c r="T590" s="170"/>
      <c r="U590" s="170"/>
      <c r="V590" s="170"/>
      <c r="W590" s="170"/>
      <c r="X590" s="170"/>
      <c r="Y590" s="170"/>
      <c r="Z590" s="170"/>
      <c r="AA590" s="170"/>
      <c r="AB590" s="415">
        <f t="shared" ref="AB590:AB653" si="43">SUM(AE590:AX590)</f>
        <v>0</v>
      </c>
      <c r="AC590" s="415">
        <f t="shared" ref="AC590:AC653" si="44">SUM(D590:AA590)</f>
        <v>0</v>
      </c>
      <c r="AE590" s="618">
        <f>IF(AE$12=TRUE,(($D590*LIQUIDACION!$L$1046)*LIQUIDACION!$D$1045/IF(AND(LIQUIDACION!$D$1044&gt;LIQUIDACION!$B$1046,LIQUIDACION!$B$1046&gt;LIQUIDACION!$D$1043),366,365)),0)</f>
        <v>0</v>
      </c>
      <c r="AF590" s="618">
        <f>IF(AF$12=TRUE,(($E590*LIQUIDACION!$L$1046)*LIQUIDACION!$D$1045/IF(AND(LIQUIDACION!$D$1044&gt;LIQUIDACION!$B$1046,LIQUIDACION!$B$1046&gt;LIQUIDACION!$D$1043),366,365)),0)</f>
        <v>0</v>
      </c>
      <c r="AG590" s="618">
        <f>IF(AG$12=TRUE,(($F590*LIQUIDACION!$L$1046)*LIQUIDACION!$D$1045/IF(AND(LIQUIDACION!$D$1044&gt;LIQUIDACION!$B$1046,LIQUIDACION!$B$1046&gt;LIQUIDACION!$D$1043),366,365)),0)</f>
        <v>0</v>
      </c>
      <c r="AH590" s="618">
        <f>IF(AH$12=TRUE,(($G590*LIQUIDACION!$L$1046)*LIQUIDACION!$D$1045/IF(AND(LIQUIDACION!$D$1044&gt;LIQUIDACION!$B$1046,LIQUIDACION!$B$1046&gt;LIQUIDACION!$D$1043),366,365)),0)</f>
        <v>0</v>
      </c>
      <c r="AI590" s="618">
        <f>IF(AI$12=TRUE,(($H590*LIQUIDACION!$L$1047)*LIQUIDACION!$D$1045/IF(AND(LIQUIDACION!$D$1044&gt;LIQUIDACION!$B$1046,LIQUIDACION!$B$1046&gt;LIQUIDACION!$D$1043),366,365)),0)</f>
        <v>0</v>
      </c>
      <c r="AJ590" s="618">
        <f>IF(AJ$12=TRUE,(($I590*LIQUIDACION!$L$1047)*LIQUIDACION!$D$1045/IF(AND(LIQUIDACION!$D$1044&gt;LIQUIDACION!$B$1046,LIQUIDACION!$B$1046&gt;LIQUIDACION!$D$1043),366,365)),0)</f>
        <v>0</v>
      </c>
      <c r="AK590" s="618">
        <f>IF(AK$12=TRUE,(($J590*LIQUIDACION!$L$1047)*LIQUIDACION!$D$1045/IF(AND(LIQUIDACION!$D$1044&gt;LIQUIDACION!$B$1046,LIQUIDACION!$B$1046&gt;LIQUIDACION!$D$1043),366,365)),0)</f>
        <v>0</v>
      </c>
      <c r="AL590" s="618">
        <f>IF(AL$12=TRUE,(($K590*LIQUIDACION!$L$1047)*LIQUIDACION!$D$1045/IF(AND(LIQUIDACION!$D$1044&gt;LIQUIDACION!$B$1046,LIQUIDACION!$B$1046&gt;LIQUIDACION!$D$1043),366,365)),0)</f>
        <v>0</v>
      </c>
      <c r="AM590" s="618">
        <f>IF(AM$12=TRUE,(($L590*LIQUIDACION!$L$1047)*LIQUIDACION!$D$1045/IF(AND(LIQUIDACION!$D$1044&gt;LIQUIDACION!$B$1046,LIQUIDACION!$B$1046&gt;LIQUIDACION!$D$1043),366,365)),0)</f>
        <v>0</v>
      </c>
      <c r="AN590" s="618">
        <f>IF(AN$12=TRUE,(($M590*LIQUIDACION!$L$1047)*LIQUIDACION!$D$1045/IF(AND(LIQUIDACION!$D$1044&gt;LIQUIDACION!$B$1046,LIQUIDACION!$B$1046&gt;LIQUIDACION!$D$1043),366,365)),0)</f>
        <v>0</v>
      </c>
      <c r="AO590" s="618">
        <f>IF(AO$12=TRUE,(($N590*LIQUIDACION!$L$1047)*LIQUIDACION!$D$1045/IF(AND(LIQUIDACION!$D$1044&gt;LIQUIDACION!$B$1046,LIQUIDACION!$B$1046&gt;LIQUIDACION!$D$1043),366,365)),0)</f>
        <v>0</v>
      </c>
      <c r="AP590" s="618">
        <f>IF(AP$12=TRUE,(($O590*LIQUIDACION!$L$1047)*LIQUIDACION!$D$1045/IF(AND(LIQUIDACION!$D$1044&gt;LIQUIDACION!$B$1046,LIQUIDACION!$B$1046&gt;LIQUIDACION!$D$1043),366,365)),0)</f>
        <v>0</v>
      </c>
      <c r="AQ590" s="618">
        <f>IF(AQ$12=TRUE,(($P590*LIQUIDACION!$L$1047)*LIQUIDACION!$D$1045/IF(AND(LIQUIDACION!$D$1044&gt;LIQUIDACION!$B$1046,LIQUIDACION!$B$1046&gt;LIQUIDACION!$D$1043),366,365)),0)</f>
        <v>0</v>
      </c>
      <c r="AR590" s="618">
        <f>IF(AR$12=TRUE,(($Q590*LIQUIDACION!$L$1047)*LIQUIDACION!$D$1045/IF(AND(LIQUIDACION!$D$1044&gt;LIQUIDACION!$B$1046,LIQUIDACION!$B$1046&gt;LIQUIDACION!$D$1043),366,365)),0)</f>
        <v>0</v>
      </c>
      <c r="AS590" s="618">
        <f>IF(AS$12=TRUE,(($R590*LIQUIDACION!$L$1047)*LIQUIDACION!$D$1045/IF(AND(LIQUIDACION!$D$1044&gt;LIQUIDACION!$B$1046,LIQUIDACION!$B$1046&gt;LIQUIDACION!$D$1043),366,365)),0)</f>
        <v>0</v>
      </c>
      <c r="AT590" s="618">
        <f>IF(AT$12=TRUE,(($S590*LIQUIDACION!$L$1047)*LIQUIDACION!$D$1045/IF(AND(LIQUIDACION!$D$1044&gt;LIQUIDACION!$B$1046,LIQUIDACION!$B$1046&gt;LIQUIDACION!$D$1043),366,365)),0)</f>
        <v>0</v>
      </c>
      <c r="AU590" s="618">
        <f>IF(AU$12=TRUE,(($T590*LIQUIDACION!$L$1047)*LIQUIDACION!$D$1045/IF(AND(LIQUIDACION!$D$1044&gt;LIQUIDACION!$B$1046,LIQUIDACION!$B$1046&gt;LIQUIDACION!$D$1043),366,365)),0)</f>
        <v>0</v>
      </c>
      <c r="AV590" s="618">
        <f>IF(AV$12=TRUE,(($U590*LIQUIDACION!$L$1047)*LIQUIDACION!$D$1045/IF(AND(LIQUIDACION!$D$1044&gt;LIQUIDACION!$B$1046,LIQUIDACION!$B$1046&gt;LIQUIDACION!$D$1043),366,365)),0)</f>
        <v>0</v>
      </c>
      <c r="AW590" s="618">
        <f>IF(AW$12=TRUE,(($V590*LIQUIDACION!$L$1047)*LIQUIDACION!$D$1045/IF(AND(LIQUIDACION!$D$1044&gt;LIQUIDACION!$B$1046,LIQUIDACION!$B$1046&gt;LIQUIDACION!$D$1043),366,365)),0)</f>
        <v>0</v>
      </c>
      <c r="AX590" s="618">
        <f>IF(AX$12=TRUE,(($W590*LIQUIDACION!$L$1047)*LIQUIDACION!$D$1045/IF(AND(LIQUIDACION!$D$1044&gt;LIQUIDACION!$B$1046,LIQUIDACION!$B$1046&gt;LIQUIDACION!$D$1043),366,365)),0)</f>
        <v>0</v>
      </c>
    </row>
    <row r="591" spans="2:50" x14ac:dyDescent="0.25">
      <c r="B591" s="121">
        <v>579</v>
      </c>
      <c r="C591" s="125"/>
      <c r="D591" s="170"/>
      <c r="E591" s="170"/>
      <c r="F591" s="170"/>
      <c r="G591" s="170">
        <f t="shared" si="41"/>
        <v>0</v>
      </c>
      <c r="H591" s="170">
        <f t="shared" si="42"/>
        <v>0</v>
      </c>
      <c r="I591" s="170"/>
      <c r="J591" s="170"/>
      <c r="K591" s="170"/>
      <c r="L591" s="170"/>
      <c r="M591" s="170"/>
      <c r="N591" s="170"/>
      <c r="O591" s="170"/>
      <c r="P591" s="170"/>
      <c r="Q591" s="170"/>
      <c r="R591" s="170"/>
      <c r="S591" s="170"/>
      <c r="T591" s="170"/>
      <c r="U591" s="170"/>
      <c r="V591" s="170"/>
      <c r="W591" s="170"/>
      <c r="X591" s="170"/>
      <c r="Y591" s="170"/>
      <c r="Z591" s="170"/>
      <c r="AA591" s="170"/>
      <c r="AB591" s="415">
        <f t="shared" si="43"/>
        <v>0</v>
      </c>
      <c r="AC591" s="415">
        <f t="shared" si="44"/>
        <v>0</v>
      </c>
      <c r="AE591" s="618">
        <f>IF(AE$12=TRUE,(($D591*LIQUIDACION!$L$1046)*LIQUIDACION!$D$1045/IF(AND(LIQUIDACION!$D$1044&gt;LIQUIDACION!$B$1046,LIQUIDACION!$B$1046&gt;LIQUIDACION!$D$1043),366,365)),0)</f>
        <v>0</v>
      </c>
      <c r="AF591" s="618">
        <f>IF(AF$12=TRUE,(($E591*LIQUIDACION!$L$1046)*LIQUIDACION!$D$1045/IF(AND(LIQUIDACION!$D$1044&gt;LIQUIDACION!$B$1046,LIQUIDACION!$B$1046&gt;LIQUIDACION!$D$1043),366,365)),0)</f>
        <v>0</v>
      </c>
      <c r="AG591" s="618">
        <f>IF(AG$12=TRUE,(($F591*LIQUIDACION!$L$1046)*LIQUIDACION!$D$1045/IF(AND(LIQUIDACION!$D$1044&gt;LIQUIDACION!$B$1046,LIQUIDACION!$B$1046&gt;LIQUIDACION!$D$1043),366,365)),0)</f>
        <v>0</v>
      </c>
      <c r="AH591" s="618">
        <f>IF(AH$12=TRUE,(($G591*LIQUIDACION!$L$1046)*LIQUIDACION!$D$1045/IF(AND(LIQUIDACION!$D$1044&gt;LIQUIDACION!$B$1046,LIQUIDACION!$B$1046&gt;LIQUIDACION!$D$1043),366,365)),0)</f>
        <v>0</v>
      </c>
      <c r="AI591" s="618">
        <f>IF(AI$12=TRUE,(($H591*LIQUIDACION!$L$1047)*LIQUIDACION!$D$1045/IF(AND(LIQUIDACION!$D$1044&gt;LIQUIDACION!$B$1046,LIQUIDACION!$B$1046&gt;LIQUIDACION!$D$1043),366,365)),0)</f>
        <v>0</v>
      </c>
      <c r="AJ591" s="618">
        <f>IF(AJ$12=TRUE,(($I591*LIQUIDACION!$L$1047)*LIQUIDACION!$D$1045/IF(AND(LIQUIDACION!$D$1044&gt;LIQUIDACION!$B$1046,LIQUIDACION!$B$1046&gt;LIQUIDACION!$D$1043),366,365)),0)</f>
        <v>0</v>
      </c>
      <c r="AK591" s="618">
        <f>IF(AK$12=TRUE,(($J591*LIQUIDACION!$L$1047)*LIQUIDACION!$D$1045/IF(AND(LIQUIDACION!$D$1044&gt;LIQUIDACION!$B$1046,LIQUIDACION!$B$1046&gt;LIQUIDACION!$D$1043),366,365)),0)</f>
        <v>0</v>
      </c>
      <c r="AL591" s="618">
        <f>IF(AL$12=TRUE,(($K591*LIQUIDACION!$L$1047)*LIQUIDACION!$D$1045/IF(AND(LIQUIDACION!$D$1044&gt;LIQUIDACION!$B$1046,LIQUIDACION!$B$1046&gt;LIQUIDACION!$D$1043),366,365)),0)</f>
        <v>0</v>
      </c>
      <c r="AM591" s="618">
        <f>IF(AM$12=TRUE,(($L591*LIQUIDACION!$L$1047)*LIQUIDACION!$D$1045/IF(AND(LIQUIDACION!$D$1044&gt;LIQUIDACION!$B$1046,LIQUIDACION!$B$1046&gt;LIQUIDACION!$D$1043),366,365)),0)</f>
        <v>0</v>
      </c>
      <c r="AN591" s="618">
        <f>IF(AN$12=TRUE,(($M591*LIQUIDACION!$L$1047)*LIQUIDACION!$D$1045/IF(AND(LIQUIDACION!$D$1044&gt;LIQUIDACION!$B$1046,LIQUIDACION!$B$1046&gt;LIQUIDACION!$D$1043),366,365)),0)</f>
        <v>0</v>
      </c>
      <c r="AO591" s="618">
        <f>IF(AO$12=TRUE,(($N591*LIQUIDACION!$L$1047)*LIQUIDACION!$D$1045/IF(AND(LIQUIDACION!$D$1044&gt;LIQUIDACION!$B$1046,LIQUIDACION!$B$1046&gt;LIQUIDACION!$D$1043),366,365)),0)</f>
        <v>0</v>
      </c>
      <c r="AP591" s="618">
        <f>IF(AP$12=TRUE,(($O591*LIQUIDACION!$L$1047)*LIQUIDACION!$D$1045/IF(AND(LIQUIDACION!$D$1044&gt;LIQUIDACION!$B$1046,LIQUIDACION!$B$1046&gt;LIQUIDACION!$D$1043),366,365)),0)</f>
        <v>0</v>
      </c>
      <c r="AQ591" s="618">
        <f>IF(AQ$12=TRUE,(($P591*LIQUIDACION!$L$1047)*LIQUIDACION!$D$1045/IF(AND(LIQUIDACION!$D$1044&gt;LIQUIDACION!$B$1046,LIQUIDACION!$B$1046&gt;LIQUIDACION!$D$1043),366,365)),0)</f>
        <v>0</v>
      </c>
      <c r="AR591" s="618">
        <f>IF(AR$12=TRUE,(($Q591*LIQUIDACION!$L$1047)*LIQUIDACION!$D$1045/IF(AND(LIQUIDACION!$D$1044&gt;LIQUIDACION!$B$1046,LIQUIDACION!$B$1046&gt;LIQUIDACION!$D$1043),366,365)),0)</f>
        <v>0</v>
      </c>
      <c r="AS591" s="618">
        <f>IF(AS$12=TRUE,(($R591*LIQUIDACION!$L$1047)*LIQUIDACION!$D$1045/IF(AND(LIQUIDACION!$D$1044&gt;LIQUIDACION!$B$1046,LIQUIDACION!$B$1046&gt;LIQUIDACION!$D$1043),366,365)),0)</f>
        <v>0</v>
      </c>
      <c r="AT591" s="618">
        <f>IF(AT$12=TRUE,(($S591*LIQUIDACION!$L$1047)*LIQUIDACION!$D$1045/IF(AND(LIQUIDACION!$D$1044&gt;LIQUIDACION!$B$1046,LIQUIDACION!$B$1046&gt;LIQUIDACION!$D$1043),366,365)),0)</f>
        <v>0</v>
      </c>
      <c r="AU591" s="618">
        <f>IF(AU$12=TRUE,(($T591*LIQUIDACION!$L$1047)*LIQUIDACION!$D$1045/IF(AND(LIQUIDACION!$D$1044&gt;LIQUIDACION!$B$1046,LIQUIDACION!$B$1046&gt;LIQUIDACION!$D$1043),366,365)),0)</f>
        <v>0</v>
      </c>
      <c r="AV591" s="618">
        <f>IF(AV$12=TRUE,(($U591*LIQUIDACION!$L$1047)*LIQUIDACION!$D$1045/IF(AND(LIQUIDACION!$D$1044&gt;LIQUIDACION!$B$1046,LIQUIDACION!$B$1046&gt;LIQUIDACION!$D$1043),366,365)),0)</f>
        <v>0</v>
      </c>
      <c r="AW591" s="618">
        <f>IF(AW$12=TRUE,(($V591*LIQUIDACION!$L$1047)*LIQUIDACION!$D$1045/IF(AND(LIQUIDACION!$D$1044&gt;LIQUIDACION!$B$1046,LIQUIDACION!$B$1046&gt;LIQUIDACION!$D$1043),366,365)),0)</f>
        <v>0</v>
      </c>
      <c r="AX591" s="618">
        <f>IF(AX$12=TRUE,(($W591*LIQUIDACION!$L$1047)*LIQUIDACION!$D$1045/IF(AND(LIQUIDACION!$D$1044&gt;LIQUIDACION!$B$1046,LIQUIDACION!$B$1046&gt;LIQUIDACION!$D$1043),366,365)),0)</f>
        <v>0</v>
      </c>
    </row>
    <row r="592" spans="2:50" x14ac:dyDescent="0.25">
      <c r="B592" s="123">
        <v>580</v>
      </c>
      <c r="C592" s="125"/>
      <c r="D592" s="170"/>
      <c r="E592" s="170"/>
      <c r="F592" s="170"/>
      <c r="G592" s="170">
        <f t="shared" si="41"/>
        <v>0</v>
      </c>
      <c r="H592" s="170">
        <f t="shared" si="42"/>
        <v>0</v>
      </c>
      <c r="I592" s="170"/>
      <c r="J592" s="170"/>
      <c r="K592" s="170"/>
      <c r="L592" s="170"/>
      <c r="M592" s="170"/>
      <c r="N592" s="170"/>
      <c r="O592" s="170"/>
      <c r="P592" s="170"/>
      <c r="Q592" s="170"/>
      <c r="R592" s="170"/>
      <c r="S592" s="170"/>
      <c r="T592" s="170"/>
      <c r="U592" s="170"/>
      <c r="V592" s="170"/>
      <c r="W592" s="170"/>
      <c r="X592" s="170"/>
      <c r="Y592" s="170"/>
      <c r="Z592" s="170"/>
      <c r="AA592" s="170"/>
      <c r="AB592" s="415">
        <f t="shared" si="43"/>
        <v>0</v>
      </c>
      <c r="AC592" s="415">
        <f t="shared" si="44"/>
        <v>0</v>
      </c>
      <c r="AE592" s="618">
        <f>IF(AE$12=TRUE,(($D592*LIQUIDACION!$L$1046)*LIQUIDACION!$D$1045/IF(AND(LIQUIDACION!$D$1044&gt;LIQUIDACION!$B$1046,LIQUIDACION!$B$1046&gt;LIQUIDACION!$D$1043),366,365)),0)</f>
        <v>0</v>
      </c>
      <c r="AF592" s="618">
        <f>IF(AF$12=TRUE,(($E592*LIQUIDACION!$L$1046)*LIQUIDACION!$D$1045/IF(AND(LIQUIDACION!$D$1044&gt;LIQUIDACION!$B$1046,LIQUIDACION!$B$1046&gt;LIQUIDACION!$D$1043),366,365)),0)</f>
        <v>0</v>
      </c>
      <c r="AG592" s="618">
        <f>IF(AG$12=TRUE,(($F592*LIQUIDACION!$L$1046)*LIQUIDACION!$D$1045/IF(AND(LIQUIDACION!$D$1044&gt;LIQUIDACION!$B$1046,LIQUIDACION!$B$1046&gt;LIQUIDACION!$D$1043),366,365)),0)</f>
        <v>0</v>
      </c>
      <c r="AH592" s="618">
        <f>IF(AH$12=TRUE,(($G592*LIQUIDACION!$L$1046)*LIQUIDACION!$D$1045/IF(AND(LIQUIDACION!$D$1044&gt;LIQUIDACION!$B$1046,LIQUIDACION!$B$1046&gt;LIQUIDACION!$D$1043),366,365)),0)</f>
        <v>0</v>
      </c>
      <c r="AI592" s="618">
        <f>IF(AI$12=TRUE,(($H592*LIQUIDACION!$L$1047)*LIQUIDACION!$D$1045/IF(AND(LIQUIDACION!$D$1044&gt;LIQUIDACION!$B$1046,LIQUIDACION!$B$1046&gt;LIQUIDACION!$D$1043),366,365)),0)</f>
        <v>0</v>
      </c>
      <c r="AJ592" s="618">
        <f>IF(AJ$12=TRUE,(($I592*LIQUIDACION!$L$1047)*LIQUIDACION!$D$1045/IF(AND(LIQUIDACION!$D$1044&gt;LIQUIDACION!$B$1046,LIQUIDACION!$B$1046&gt;LIQUIDACION!$D$1043),366,365)),0)</f>
        <v>0</v>
      </c>
      <c r="AK592" s="618">
        <f>IF(AK$12=TRUE,(($J592*LIQUIDACION!$L$1047)*LIQUIDACION!$D$1045/IF(AND(LIQUIDACION!$D$1044&gt;LIQUIDACION!$B$1046,LIQUIDACION!$B$1046&gt;LIQUIDACION!$D$1043),366,365)),0)</f>
        <v>0</v>
      </c>
      <c r="AL592" s="618">
        <f>IF(AL$12=TRUE,(($K592*LIQUIDACION!$L$1047)*LIQUIDACION!$D$1045/IF(AND(LIQUIDACION!$D$1044&gt;LIQUIDACION!$B$1046,LIQUIDACION!$B$1046&gt;LIQUIDACION!$D$1043),366,365)),0)</f>
        <v>0</v>
      </c>
      <c r="AM592" s="618">
        <f>IF(AM$12=TRUE,(($L592*LIQUIDACION!$L$1047)*LIQUIDACION!$D$1045/IF(AND(LIQUIDACION!$D$1044&gt;LIQUIDACION!$B$1046,LIQUIDACION!$B$1046&gt;LIQUIDACION!$D$1043),366,365)),0)</f>
        <v>0</v>
      </c>
      <c r="AN592" s="618">
        <f>IF(AN$12=TRUE,(($M592*LIQUIDACION!$L$1047)*LIQUIDACION!$D$1045/IF(AND(LIQUIDACION!$D$1044&gt;LIQUIDACION!$B$1046,LIQUIDACION!$B$1046&gt;LIQUIDACION!$D$1043),366,365)),0)</f>
        <v>0</v>
      </c>
      <c r="AO592" s="618">
        <f>IF(AO$12=TRUE,(($N592*LIQUIDACION!$L$1047)*LIQUIDACION!$D$1045/IF(AND(LIQUIDACION!$D$1044&gt;LIQUIDACION!$B$1046,LIQUIDACION!$B$1046&gt;LIQUIDACION!$D$1043),366,365)),0)</f>
        <v>0</v>
      </c>
      <c r="AP592" s="618">
        <f>IF(AP$12=TRUE,(($O592*LIQUIDACION!$L$1047)*LIQUIDACION!$D$1045/IF(AND(LIQUIDACION!$D$1044&gt;LIQUIDACION!$B$1046,LIQUIDACION!$B$1046&gt;LIQUIDACION!$D$1043),366,365)),0)</f>
        <v>0</v>
      </c>
      <c r="AQ592" s="618">
        <f>IF(AQ$12=TRUE,(($P592*LIQUIDACION!$L$1047)*LIQUIDACION!$D$1045/IF(AND(LIQUIDACION!$D$1044&gt;LIQUIDACION!$B$1046,LIQUIDACION!$B$1046&gt;LIQUIDACION!$D$1043),366,365)),0)</f>
        <v>0</v>
      </c>
      <c r="AR592" s="618">
        <f>IF(AR$12=TRUE,(($Q592*LIQUIDACION!$L$1047)*LIQUIDACION!$D$1045/IF(AND(LIQUIDACION!$D$1044&gt;LIQUIDACION!$B$1046,LIQUIDACION!$B$1046&gt;LIQUIDACION!$D$1043),366,365)),0)</f>
        <v>0</v>
      </c>
      <c r="AS592" s="618">
        <f>IF(AS$12=TRUE,(($R592*LIQUIDACION!$L$1047)*LIQUIDACION!$D$1045/IF(AND(LIQUIDACION!$D$1044&gt;LIQUIDACION!$B$1046,LIQUIDACION!$B$1046&gt;LIQUIDACION!$D$1043),366,365)),0)</f>
        <v>0</v>
      </c>
      <c r="AT592" s="618">
        <f>IF(AT$12=TRUE,(($S592*LIQUIDACION!$L$1047)*LIQUIDACION!$D$1045/IF(AND(LIQUIDACION!$D$1044&gt;LIQUIDACION!$B$1046,LIQUIDACION!$B$1046&gt;LIQUIDACION!$D$1043),366,365)),0)</f>
        <v>0</v>
      </c>
      <c r="AU592" s="618">
        <f>IF(AU$12=TRUE,(($T592*LIQUIDACION!$L$1047)*LIQUIDACION!$D$1045/IF(AND(LIQUIDACION!$D$1044&gt;LIQUIDACION!$B$1046,LIQUIDACION!$B$1046&gt;LIQUIDACION!$D$1043),366,365)),0)</f>
        <v>0</v>
      </c>
      <c r="AV592" s="618">
        <f>IF(AV$12=TRUE,(($U592*LIQUIDACION!$L$1047)*LIQUIDACION!$D$1045/IF(AND(LIQUIDACION!$D$1044&gt;LIQUIDACION!$B$1046,LIQUIDACION!$B$1046&gt;LIQUIDACION!$D$1043),366,365)),0)</f>
        <v>0</v>
      </c>
      <c r="AW592" s="618">
        <f>IF(AW$12=TRUE,(($V592*LIQUIDACION!$L$1047)*LIQUIDACION!$D$1045/IF(AND(LIQUIDACION!$D$1044&gt;LIQUIDACION!$B$1046,LIQUIDACION!$B$1046&gt;LIQUIDACION!$D$1043),366,365)),0)</f>
        <v>0</v>
      </c>
      <c r="AX592" s="618">
        <f>IF(AX$12=TRUE,(($W592*LIQUIDACION!$L$1047)*LIQUIDACION!$D$1045/IF(AND(LIQUIDACION!$D$1044&gt;LIQUIDACION!$B$1046,LIQUIDACION!$B$1046&gt;LIQUIDACION!$D$1043),366,365)),0)</f>
        <v>0</v>
      </c>
    </row>
    <row r="593" spans="2:50" x14ac:dyDescent="0.25">
      <c r="B593" s="121">
        <v>581</v>
      </c>
      <c r="C593" s="125"/>
      <c r="D593" s="170"/>
      <c r="E593" s="170"/>
      <c r="F593" s="170"/>
      <c r="G593" s="170">
        <f t="shared" si="41"/>
        <v>0</v>
      </c>
      <c r="H593" s="170">
        <f t="shared" si="42"/>
        <v>0</v>
      </c>
      <c r="I593" s="170"/>
      <c r="J593" s="170"/>
      <c r="K593" s="170"/>
      <c r="L593" s="170"/>
      <c r="M593" s="170"/>
      <c r="N593" s="170"/>
      <c r="O593" s="170"/>
      <c r="P593" s="170"/>
      <c r="Q593" s="170"/>
      <c r="R593" s="170"/>
      <c r="S593" s="170"/>
      <c r="T593" s="170"/>
      <c r="U593" s="170"/>
      <c r="V593" s="170"/>
      <c r="W593" s="170"/>
      <c r="X593" s="170"/>
      <c r="Y593" s="170"/>
      <c r="Z593" s="170"/>
      <c r="AA593" s="170"/>
      <c r="AB593" s="415">
        <f t="shared" si="43"/>
        <v>0</v>
      </c>
      <c r="AC593" s="415">
        <f t="shared" si="44"/>
        <v>0</v>
      </c>
      <c r="AE593" s="618">
        <f>IF(AE$12=TRUE,(($D593*LIQUIDACION!$L$1046)*LIQUIDACION!$D$1045/IF(AND(LIQUIDACION!$D$1044&gt;LIQUIDACION!$B$1046,LIQUIDACION!$B$1046&gt;LIQUIDACION!$D$1043),366,365)),0)</f>
        <v>0</v>
      </c>
      <c r="AF593" s="618">
        <f>IF(AF$12=TRUE,(($E593*LIQUIDACION!$L$1046)*LIQUIDACION!$D$1045/IF(AND(LIQUIDACION!$D$1044&gt;LIQUIDACION!$B$1046,LIQUIDACION!$B$1046&gt;LIQUIDACION!$D$1043),366,365)),0)</f>
        <v>0</v>
      </c>
      <c r="AG593" s="618">
        <f>IF(AG$12=TRUE,(($F593*LIQUIDACION!$L$1046)*LIQUIDACION!$D$1045/IF(AND(LIQUIDACION!$D$1044&gt;LIQUIDACION!$B$1046,LIQUIDACION!$B$1046&gt;LIQUIDACION!$D$1043),366,365)),0)</f>
        <v>0</v>
      </c>
      <c r="AH593" s="618">
        <f>IF(AH$12=TRUE,(($G593*LIQUIDACION!$L$1046)*LIQUIDACION!$D$1045/IF(AND(LIQUIDACION!$D$1044&gt;LIQUIDACION!$B$1046,LIQUIDACION!$B$1046&gt;LIQUIDACION!$D$1043),366,365)),0)</f>
        <v>0</v>
      </c>
      <c r="AI593" s="618">
        <f>IF(AI$12=TRUE,(($H593*LIQUIDACION!$L$1047)*LIQUIDACION!$D$1045/IF(AND(LIQUIDACION!$D$1044&gt;LIQUIDACION!$B$1046,LIQUIDACION!$B$1046&gt;LIQUIDACION!$D$1043),366,365)),0)</f>
        <v>0</v>
      </c>
      <c r="AJ593" s="618">
        <f>IF(AJ$12=TRUE,(($I593*LIQUIDACION!$L$1047)*LIQUIDACION!$D$1045/IF(AND(LIQUIDACION!$D$1044&gt;LIQUIDACION!$B$1046,LIQUIDACION!$B$1046&gt;LIQUIDACION!$D$1043),366,365)),0)</f>
        <v>0</v>
      </c>
      <c r="AK593" s="618">
        <f>IF(AK$12=TRUE,(($J593*LIQUIDACION!$L$1047)*LIQUIDACION!$D$1045/IF(AND(LIQUIDACION!$D$1044&gt;LIQUIDACION!$B$1046,LIQUIDACION!$B$1046&gt;LIQUIDACION!$D$1043),366,365)),0)</f>
        <v>0</v>
      </c>
      <c r="AL593" s="618">
        <f>IF(AL$12=TRUE,(($K593*LIQUIDACION!$L$1047)*LIQUIDACION!$D$1045/IF(AND(LIQUIDACION!$D$1044&gt;LIQUIDACION!$B$1046,LIQUIDACION!$B$1046&gt;LIQUIDACION!$D$1043),366,365)),0)</f>
        <v>0</v>
      </c>
      <c r="AM593" s="618">
        <f>IF(AM$12=TRUE,(($L593*LIQUIDACION!$L$1047)*LIQUIDACION!$D$1045/IF(AND(LIQUIDACION!$D$1044&gt;LIQUIDACION!$B$1046,LIQUIDACION!$B$1046&gt;LIQUIDACION!$D$1043),366,365)),0)</f>
        <v>0</v>
      </c>
      <c r="AN593" s="618">
        <f>IF(AN$12=TRUE,(($M593*LIQUIDACION!$L$1047)*LIQUIDACION!$D$1045/IF(AND(LIQUIDACION!$D$1044&gt;LIQUIDACION!$B$1046,LIQUIDACION!$B$1046&gt;LIQUIDACION!$D$1043),366,365)),0)</f>
        <v>0</v>
      </c>
      <c r="AO593" s="618">
        <f>IF(AO$12=TRUE,(($N593*LIQUIDACION!$L$1047)*LIQUIDACION!$D$1045/IF(AND(LIQUIDACION!$D$1044&gt;LIQUIDACION!$B$1046,LIQUIDACION!$B$1046&gt;LIQUIDACION!$D$1043),366,365)),0)</f>
        <v>0</v>
      </c>
      <c r="AP593" s="618">
        <f>IF(AP$12=TRUE,(($O593*LIQUIDACION!$L$1047)*LIQUIDACION!$D$1045/IF(AND(LIQUIDACION!$D$1044&gt;LIQUIDACION!$B$1046,LIQUIDACION!$B$1046&gt;LIQUIDACION!$D$1043),366,365)),0)</f>
        <v>0</v>
      </c>
      <c r="AQ593" s="618">
        <f>IF(AQ$12=TRUE,(($P593*LIQUIDACION!$L$1047)*LIQUIDACION!$D$1045/IF(AND(LIQUIDACION!$D$1044&gt;LIQUIDACION!$B$1046,LIQUIDACION!$B$1046&gt;LIQUIDACION!$D$1043),366,365)),0)</f>
        <v>0</v>
      </c>
      <c r="AR593" s="618">
        <f>IF(AR$12=TRUE,(($Q593*LIQUIDACION!$L$1047)*LIQUIDACION!$D$1045/IF(AND(LIQUIDACION!$D$1044&gt;LIQUIDACION!$B$1046,LIQUIDACION!$B$1046&gt;LIQUIDACION!$D$1043),366,365)),0)</f>
        <v>0</v>
      </c>
      <c r="AS593" s="618">
        <f>IF(AS$12=TRUE,(($R593*LIQUIDACION!$L$1047)*LIQUIDACION!$D$1045/IF(AND(LIQUIDACION!$D$1044&gt;LIQUIDACION!$B$1046,LIQUIDACION!$B$1046&gt;LIQUIDACION!$D$1043),366,365)),0)</f>
        <v>0</v>
      </c>
      <c r="AT593" s="618">
        <f>IF(AT$12=TRUE,(($S593*LIQUIDACION!$L$1047)*LIQUIDACION!$D$1045/IF(AND(LIQUIDACION!$D$1044&gt;LIQUIDACION!$B$1046,LIQUIDACION!$B$1046&gt;LIQUIDACION!$D$1043),366,365)),0)</f>
        <v>0</v>
      </c>
      <c r="AU593" s="618">
        <f>IF(AU$12=TRUE,(($T593*LIQUIDACION!$L$1047)*LIQUIDACION!$D$1045/IF(AND(LIQUIDACION!$D$1044&gt;LIQUIDACION!$B$1046,LIQUIDACION!$B$1046&gt;LIQUIDACION!$D$1043),366,365)),0)</f>
        <v>0</v>
      </c>
      <c r="AV593" s="618">
        <f>IF(AV$12=TRUE,(($U593*LIQUIDACION!$L$1047)*LIQUIDACION!$D$1045/IF(AND(LIQUIDACION!$D$1044&gt;LIQUIDACION!$B$1046,LIQUIDACION!$B$1046&gt;LIQUIDACION!$D$1043),366,365)),0)</f>
        <v>0</v>
      </c>
      <c r="AW593" s="618">
        <f>IF(AW$12=TRUE,(($V593*LIQUIDACION!$L$1047)*LIQUIDACION!$D$1045/IF(AND(LIQUIDACION!$D$1044&gt;LIQUIDACION!$B$1046,LIQUIDACION!$B$1046&gt;LIQUIDACION!$D$1043),366,365)),0)</f>
        <v>0</v>
      </c>
      <c r="AX593" s="618">
        <f>IF(AX$12=TRUE,(($W593*LIQUIDACION!$L$1047)*LIQUIDACION!$D$1045/IF(AND(LIQUIDACION!$D$1044&gt;LIQUIDACION!$B$1046,LIQUIDACION!$B$1046&gt;LIQUIDACION!$D$1043),366,365)),0)</f>
        <v>0</v>
      </c>
    </row>
    <row r="594" spans="2:50" x14ac:dyDescent="0.25">
      <c r="B594" s="123">
        <v>582</v>
      </c>
      <c r="C594" s="125"/>
      <c r="D594" s="170"/>
      <c r="E594" s="170"/>
      <c r="F594" s="170"/>
      <c r="G594" s="170">
        <f t="shared" si="41"/>
        <v>0</v>
      </c>
      <c r="H594" s="170">
        <f t="shared" si="42"/>
        <v>0</v>
      </c>
      <c r="I594" s="170"/>
      <c r="J594" s="170"/>
      <c r="K594" s="170"/>
      <c r="L594" s="170"/>
      <c r="M594" s="170"/>
      <c r="N594" s="170"/>
      <c r="O594" s="170"/>
      <c r="P594" s="170"/>
      <c r="Q594" s="170"/>
      <c r="R594" s="170"/>
      <c r="S594" s="170"/>
      <c r="T594" s="170"/>
      <c r="U594" s="170"/>
      <c r="V594" s="170"/>
      <c r="W594" s="170"/>
      <c r="X594" s="170"/>
      <c r="Y594" s="170"/>
      <c r="Z594" s="170"/>
      <c r="AA594" s="170"/>
      <c r="AB594" s="415">
        <f t="shared" si="43"/>
        <v>0</v>
      </c>
      <c r="AC594" s="415">
        <f t="shared" si="44"/>
        <v>0</v>
      </c>
      <c r="AE594" s="618">
        <f>IF(AE$12=TRUE,(($D594*LIQUIDACION!$L$1046)*LIQUIDACION!$D$1045/IF(AND(LIQUIDACION!$D$1044&gt;LIQUIDACION!$B$1046,LIQUIDACION!$B$1046&gt;LIQUIDACION!$D$1043),366,365)),0)</f>
        <v>0</v>
      </c>
      <c r="AF594" s="618">
        <f>IF(AF$12=TRUE,(($E594*LIQUIDACION!$L$1046)*LIQUIDACION!$D$1045/IF(AND(LIQUIDACION!$D$1044&gt;LIQUIDACION!$B$1046,LIQUIDACION!$B$1046&gt;LIQUIDACION!$D$1043),366,365)),0)</f>
        <v>0</v>
      </c>
      <c r="AG594" s="618">
        <f>IF(AG$12=TRUE,(($F594*LIQUIDACION!$L$1046)*LIQUIDACION!$D$1045/IF(AND(LIQUIDACION!$D$1044&gt;LIQUIDACION!$B$1046,LIQUIDACION!$B$1046&gt;LIQUIDACION!$D$1043),366,365)),0)</f>
        <v>0</v>
      </c>
      <c r="AH594" s="618">
        <f>IF(AH$12=TRUE,(($G594*LIQUIDACION!$L$1046)*LIQUIDACION!$D$1045/IF(AND(LIQUIDACION!$D$1044&gt;LIQUIDACION!$B$1046,LIQUIDACION!$B$1046&gt;LIQUIDACION!$D$1043),366,365)),0)</f>
        <v>0</v>
      </c>
      <c r="AI594" s="618">
        <f>IF(AI$12=TRUE,(($H594*LIQUIDACION!$L$1047)*LIQUIDACION!$D$1045/IF(AND(LIQUIDACION!$D$1044&gt;LIQUIDACION!$B$1046,LIQUIDACION!$B$1046&gt;LIQUIDACION!$D$1043),366,365)),0)</f>
        <v>0</v>
      </c>
      <c r="AJ594" s="618">
        <f>IF(AJ$12=TRUE,(($I594*LIQUIDACION!$L$1047)*LIQUIDACION!$D$1045/IF(AND(LIQUIDACION!$D$1044&gt;LIQUIDACION!$B$1046,LIQUIDACION!$B$1046&gt;LIQUIDACION!$D$1043),366,365)),0)</f>
        <v>0</v>
      </c>
      <c r="AK594" s="618">
        <f>IF(AK$12=TRUE,(($J594*LIQUIDACION!$L$1047)*LIQUIDACION!$D$1045/IF(AND(LIQUIDACION!$D$1044&gt;LIQUIDACION!$B$1046,LIQUIDACION!$B$1046&gt;LIQUIDACION!$D$1043),366,365)),0)</f>
        <v>0</v>
      </c>
      <c r="AL594" s="618">
        <f>IF(AL$12=TRUE,(($K594*LIQUIDACION!$L$1047)*LIQUIDACION!$D$1045/IF(AND(LIQUIDACION!$D$1044&gt;LIQUIDACION!$B$1046,LIQUIDACION!$B$1046&gt;LIQUIDACION!$D$1043),366,365)),0)</f>
        <v>0</v>
      </c>
      <c r="AM594" s="618">
        <f>IF(AM$12=TRUE,(($L594*LIQUIDACION!$L$1047)*LIQUIDACION!$D$1045/IF(AND(LIQUIDACION!$D$1044&gt;LIQUIDACION!$B$1046,LIQUIDACION!$B$1046&gt;LIQUIDACION!$D$1043),366,365)),0)</f>
        <v>0</v>
      </c>
      <c r="AN594" s="618">
        <f>IF(AN$12=TRUE,(($M594*LIQUIDACION!$L$1047)*LIQUIDACION!$D$1045/IF(AND(LIQUIDACION!$D$1044&gt;LIQUIDACION!$B$1046,LIQUIDACION!$B$1046&gt;LIQUIDACION!$D$1043),366,365)),0)</f>
        <v>0</v>
      </c>
      <c r="AO594" s="618">
        <f>IF(AO$12=TRUE,(($N594*LIQUIDACION!$L$1047)*LIQUIDACION!$D$1045/IF(AND(LIQUIDACION!$D$1044&gt;LIQUIDACION!$B$1046,LIQUIDACION!$B$1046&gt;LIQUIDACION!$D$1043),366,365)),0)</f>
        <v>0</v>
      </c>
      <c r="AP594" s="618">
        <f>IF(AP$12=TRUE,(($O594*LIQUIDACION!$L$1047)*LIQUIDACION!$D$1045/IF(AND(LIQUIDACION!$D$1044&gt;LIQUIDACION!$B$1046,LIQUIDACION!$B$1046&gt;LIQUIDACION!$D$1043),366,365)),0)</f>
        <v>0</v>
      </c>
      <c r="AQ594" s="618">
        <f>IF(AQ$12=TRUE,(($P594*LIQUIDACION!$L$1047)*LIQUIDACION!$D$1045/IF(AND(LIQUIDACION!$D$1044&gt;LIQUIDACION!$B$1046,LIQUIDACION!$B$1046&gt;LIQUIDACION!$D$1043),366,365)),0)</f>
        <v>0</v>
      </c>
      <c r="AR594" s="618">
        <f>IF(AR$12=TRUE,(($Q594*LIQUIDACION!$L$1047)*LIQUIDACION!$D$1045/IF(AND(LIQUIDACION!$D$1044&gt;LIQUIDACION!$B$1046,LIQUIDACION!$B$1046&gt;LIQUIDACION!$D$1043),366,365)),0)</f>
        <v>0</v>
      </c>
      <c r="AS594" s="618">
        <f>IF(AS$12=TRUE,(($R594*LIQUIDACION!$L$1047)*LIQUIDACION!$D$1045/IF(AND(LIQUIDACION!$D$1044&gt;LIQUIDACION!$B$1046,LIQUIDACION!$B$1046&gt;LIQUIDACION!$D$1043),366,365)),0)</f>
        <v>0</v>
      </c>
      <c r="AT594" s="618">
        <f>IF(AT$12=TRUE,(($S594*LIQUIDACION!$L$1047)*LIQUIDACION!$D$1045/IF(AND(LIQUIDACION!$D$1044&gt;LIQUIDACION!$B$1046,LIQUIDACION!$B$1046&gt;LIQUIDACION!$D$1043),366,365)),0)</f>
        <v>0</v>
      </c>
      <c r="AU594" s="618">
        <f>IF(AU$12=TRUE,(($T594*LIQUIDACION!$L$1047)*LIQUIDACION!$D$1045/IF(AND(LIQUIDACION!$D$1044&gt;LIQUIDACION!$B$1046,LIQUIDACION!$B$1046&gt;LIQUIDACION!$D$1043),366,365)),0)</f>
        <v>0</v>
      </c>
      <c r="AV594" s="618">
        <f>IF(AV$12=TRUE,(($U594*LIQUIDACION!$L$1047)*LIQUIDACION!$D$1045/IF(AND(LIQUIDACION!$D$1044&gt;LIQUIDACION!$B$1046,LIQUIDACION!$B$1046&gt;LIQUIDACION!$D$1043),366,365)),0)</f>
        <v>0</v>
      </c>
      <c r="AW594" s="618">
        <f>IF(AW$12=TRUE,(($V594*LIQUIDACION!$L$1047)*LIQUIDACION!$D$1045/IF(AND(LIQUIDACION!$D$1044&gt;LIQUIDACION!$B$1046,LIQUIDACION!$B$1046&gt;LIQUIDACION!$D$1043),366,365)),0)</f>
        <v>0</v>
      </c>
      <c r="AX594" s="618">
        <f>IF(AX$12=TRUE,(($W594*LIQUIDACION!$L$1047)*LIQUIDACION!$D$1045/IF(AND(LIQUIDACION!$D$1044&gt;LIQUIDACION!$B$1046,LIQUIDACION!$B$1046&gt;LIQUIDACION!$D$1043),366,365)),0)</f>
        <v>0</v>
      </c>
    </row>
    <row r="595" spans="2:50" x14ac:dyDescent="0.25">
      <c r="B595" s="121">
        <v>583</v>
      </c>
      <c r="C595" s="125"/>
      <c r="D595" s="170"/>
      <c r="E595" s="170"/>
      <c r="F595" s="170"/>
      <c r="G595" s="170">
        <f t="shared" si="41"/>
        <v>0</v>
      </c>
      <c r="H595" s="170">
        <f t="shared" si="42"/>
        <v>0</v>
      </c>
      <c r="I595" s="170"/>
      <c r="J595" s="170"/>
      <c r="K595" s="170"/>
      <c r="L595" s="170"/>
      <c r="M595" s="170"/>
      <c r="N595" s="170"/>
      <c r="O595" s="170"/>
      <c r="P595" s="170"/>
      <c r="Q595" s="170"/>
      <c r="R595" s="170"/>
      <c r="S595" s="170"/>
      <c r="T595" s="170"/>
      <c r="U595" s="170"/>
      <c r="V595" s="170"/>
      <c r="W595" s="170"/>
      <c r="X595" s="170"/>
      <c r="Y595" s="170"/>
      <c r="Z595" s="170"/>
      <c r="AA595" s="170"/>
      <c r="AB595" s="415">
        <f t="shared" si="43"/>
        <v>0</v>
      </c>
      <c r="AC595" s="415">
        <f t="shared" si="44"/>
        <v>0</v>
      </c>
      <c r="AE595" s="618">
        <f>IF(AE$12=TRUE,(($D595*LIQUIDACION!$L$1046)*LIQUIDACION!$D$1045/IF(AND(LIQUIDACION!$D$1044&gt;LIQUIDACION!$B$1046,LIQUIDACION!$B$1046&gt;LIQUIDACION!$D$1043),366,365)),0)</f>
        <v>0</v>
      </c>
      <c r="AF595" s="618">
        <f>IF(AF$12=TRUE,(($E595*LIQUIDACION!$L$1046)*LIQUIDACION!$D$1045/IF(AND(LIQUIDACION!$D$1044&gt;LIQUIDACION!$B$1046,LIQUIDACION!$B$1046&gt;LIQUIDACION!$D$1043),366,365)),0)</f>
        <v>0</v>
      </c>
      <c r="AG595" s="618">
        <f>IF(AG$12=TRUE,(($F595*LIQUIDACION!$L$1046)*LIQUIDACION!$D$1045/IF(AND(LIQUIDACION!$D$1044&gt;LIQUIDACION!$B$1046,LIQUIDACION!$B$1046&gt;LIQUIDACION!$D$1043),366,365)),0)</f>
        <v>0</v>
      </c>
      <c r="AH595" s="618">
        <f>IF(AH$12=TRUE,(($G595*LIQUIDACION!$L$1046)*LIQUIDACION!$D$1045/IF(AND(LIQUIDACION!$D$1044&gt;LIQUIDACION!$B$1046,LIQUIDACION!$B$1046&gt;LIQUIDACION!$D$1043),366,365)),0)</f>
        <v>0</v>
      </c>
      <c r="AI595" s="618">
        <f>IF(AI$12=TRUE,(($H595*LIQUIDACION!$L$1047)*LIQUIDACION!$D$1045/IF(AND(LIQUIDACION!$D$1044&gt;LIQUIDACION!$B$1046,LIQUIDACION!$B$1046&gt;LIQUIDACION!$D$1043),366,365)),0)</f>
        <v>0</v>
      </c>
      <c r="AJ595" s="618">
        <f>IF(AJ$12=TRUE,(($I595*LIQUIDACION!$L$1047)*LIQUIDACION!$D$1045/IF(AND(LIQUIDACION!$D$1044&gt;LIQUIDACION!$B$1046,LIQUIDACION!$B$1046&gt;LIQUIDACION!$D$1043),366,365)),0)</f>
        <v>0</v>
      </c>
      <c r="AK595" s="618">
        <f>IF(AK$12=TRUE,(($J595*LIQUIDACION!$L$1047)*LIQUIDACION!$D$1045/IF(AND(LIQUIDACION!$D$1044&gt;LIQUIDACION!$B$1046,LIQUIDACION!$B$1046&gt;LIQUIDACION!$D$1043),366,365)),0)</f>
        <v>0</v>
      </c>
      <c r="AL595" s="618">
        <f>IF(AL$12=TRUE,(($K595*LIQUIDACION!$L$1047)*LIQUIDACION!$D$1045/IF(AND(LIQUIDACION!$D$1044&gt;LIQUIDACION!$B$1046,LIQUIDACION!$B$1046&gt;LIQUIDACION!$D$1043),366,365)),0)</f>
        <v>0</v>
      </c>
      <c r="AM595" s="618">
        <f>IF(AM$12=TRUE,(($L595*LIQUIDACION!$L$1047)*LIQUIDACION!$D$1045/IF(AND(LIQUIDACION!$D$1044&gt;LIQUIDACION!$B$1046,LIQUIDACION!$B$1046&gt;LIQUIDACION!$D$1043),366,365)),0)</f>
        <v>0</v>
      </c>
      <c r="AN595" s="618">
        <f>IF(AN$12=TRUE,(($M595*LIQUIDACION!$L$1047)*LIQUIDACION!$D$1045/IF(AND(LIQUIDACION!$D$1044&gt;LIQUIDACION!$B$1046,LIQUIDACION!$B$1046&gt;LIQUIDACION!$D$1043),366,365)),0)</f>
        <v>0</v>
      </c>
      <c r="AO595" s="618">
        <f>IF(AO$12=TRUE,(($N595*LIQUIDACION!$L$1047)*LIQUIDACION!$D$1045/IF(AND(LIQUIDACION!$D$1044&gt;LIQUIDACION!$B$1046,LIQUIDACION!$B$1046&gt;LIQUIDACION!$D$1043),366,365)),0)</f>
        <v>0</v>
      </c>
      <c r="AP595" s="618">
        <f>IF(AP$12=TRUE,(($O595*LIQUIDACION!$L$1047)*LIQUIDACION!$D$1045/IF(AND(LIQUIDACION!$D$1044&gt;LIQUIDACION!$B$1046,LIQUIDACION!$B$1046&gt;LIQUIDACION!$D$1043),366,365)),0)</f>
        <v>0</v>
      </c>
      <c r="AQ595" s="618">
        <f>IF(AQ$12=TRUE,(($P595*LIQUIDACION!$L$1047)*LIQUIDACION!$D$1045/IF(AND(LIQUIDACION!$D$1044&gt;LIQUIDACION!$B$1046,LIQUIDACION!$B$1046&gt;LIQUIDACION!$D$1043),366,365)),0)</f>
        <v>0</v>
      </c>
      <c r="AR595" s="618">
        <f>IF(AR$12=TRUE,(($Q595*LIQUIDACION!$L$1047)*LIQUIDACION!$D$1045/IF(AND(LIQUIDACION!$D$1044&gt;LIQUIDACION!$B$1046,LIQUIDACION!$B$1046&gt;LIQUIDACION!$D$1043),366,365)),0)</f>
        <v>0</v>
      </c>
      <c r="AS595" s="618">
        <f>IF(AS$12=TRUE,(($R595*LIQUIDACION!$L$1047)*LIQUIDACION!$D$1045/IF(AND(LIQUIDACION!$D$1044&gt;LIQUIDACION!$B$1046,LIQUIDACION!$B$1046&gt;LIQUIDACION!$D$1043),366,365)),0)</f>
        <v>0</v>
      </c>
      <c r="AT595" s="618">
        <f>IF(AT$12=TRUE,(($S595*LIQUIDACION!$L$1047)*LIQUIDACION!$D$1045/IF(AND(LIQUIDACION!$D$1044&gt;LIQUIDACION!$B$1046,LIQUIDACION!$B$1046&gt;LIQUIDACION!$D$1043),366,365)),0)</f>
        <v>0</v>
      </c>
      <c r="AU595" s="618">
        <f>IF(AU$12=TRUE,(($T595*LIQUIDACION!$L$1047)*LIQUIDACION!$D$1045/IF(AND(LIQUIDACION!$D$1044&gt;LIQUIDACION!$B$1046,LIQUIDACION!$B$1046&gt;LIQUIDACION!$D$1043),366,365)),0)</f>
        <v>0</v>
      </c>
      <c r="AV595" s="618">
        <f>IF(AV$12=TRUE,(($U595*LIQUIDACION!$L$1047)*LIQUIDACION!$D$1045/IF(AND(LIQUIDACION!$D$1044&gt;LIQUIDACION!$B$1046,LIQUIDACION!$B$1046&gt;LIQUIDACION!$D$1043),366,365)),0)</f>
        <v>0</v>
      </c>
      <c r="AW595" s="618">
        <f>IF(AW$12=TRUE,(($V595*LIQUIDACION!$L$1047)*LIQUIDACION!$D$1045/IF(AND(LIQUIDACION!$D$1044&gt;LIQUIDACION!$B$1046,LIQUIDACION!$B$1046&gt;LIQUIDACION!$D$1043),366,365)),0)</f>
        <v>0</v>
      </c>
      <c r="AX595" s="618">
        <f>IF(AX$12=TRUE,(($W595*LIQUIDACION!$L$1047)*LIQUIDACION!$D$1045/IF(AND(LIQUIDACION!$D$1044&gt;LIQUIDACION!$B$1046,LIQUIDACION!$B$1046&gt;LIQUIDACION!$D$1043),366,365)),0)</f>
        <v>0</v>
      </c>
    </row>
    <row r="596" spans="2:50" x14ac:dyDescent="0.25">
      <c r="B596" s="123">
        <v>584</v>
      </c>
      <c r="C596" s="125"/>
      <c r="D596" s="170"/>
      <c r="E596" s="170"/>
      <c r="F596" s="170"/>
      <c r="G596" s="170">
        <f t="shared" si="41"/>
        <v>0</v>
      </c>
      <c r="H596" s="170">
        <f t="shared" si="42"/>
        <v>0</v>
      </c>
      <c r="I596" s="170"/>
      <c r="J596" s="170"/>
      <c r="K596" s="170"/>
      <c r="L596" s="170"/>
      <c r="M596" s="170"/>
      <c r="N596" s="170"/>
      <c r="O596" s="170"/>
      <c r="P596" s="170"/>
      <c r="Q596" s="170"/>
      <c r="R596" s="170"/>
      <c r="S596" s="170"/>
      <c r="T596" s="170"/>
      <c r="U596" s="170"/>
      <c r="V596" s="170"/>
      <c r="W596" s="170"/>
      <c r="X596" s="170"/>
      <c r="Y596" s="170"/>
      <c r="Z596" s="170"/>
      <c r="AA596" s="170"/>
      <c r="AB596" s="415">
        <f t="shared" si="43"/>
        <v>0</v>
      </c>
      <c r="AC596" s="415">
        <f t="shared" si="44"/>
        <v>0</v>
      </c>
      <c r="AE596" s="618">
        <f>IF(AE$12=TRUE,(($D596*LIQUIDACION!$L$1046)*LIQUIDACION!$D$1045/IF(AND(LIQUIDACION!$D$1044&gt;LIQUIDACION!$B$1046,LIQUIDACION!$B$1046&gt;LIQUIDACION!$D$1043),366,365)),0)</f>
        <v>0</v>
      </c>
      <c r="AF596" s="618">
        <f>IF(AF$12=TRUE,(($E596*LIQUIDACION!$L$1046)*LIQUIDACION!$D$1045/IF(AND(LIQUIDACION!$D$1044&gt;LIQUIDACION!$B$1046,LIQUIDACION!$B$1046&gt;LIQUIDACION!$D$1043),366,365)),0)</f>
        <v>0</v>
      </c>
      <c r="AG596" s="618">
        <f>IF(AG$12=TRUE,(($F596*LIQUIDACION!$L$1046)*LIQUIDACION!$D$1045/IF(AND(LIQUIDACION!$D$1044&gt;LIQUIDACION!$B$1046,LIQUIDACION!$B$1046&gt;LIQUIDACION!$D$1043),366,365)),0)</f>
        <v>0</v>
      </c>
      <c r="AH596" s="618">
        <f>IF(AH$12=TRUE,(($G596*LIQUIDACION!$L$1046)*LIQUIDACION!$D$1045/IF(AND(LIQUIDACION!$D$1044&gt;LIQUIDACION!$B$1046,LIQUIDACION!$B$1046&gt;LIQUIDACION!$D$1043),366,365)),0)</f>
        <v>0</v>
      </c>
      <c r="AI596" s="618">
        <f>IF(AI$12=TRUE,(($H596*LIQUIDACION!$L$1047)*LIQUIDACION!$D$1045/IF(AND(LIQUIDACION!$D$1044&gt;LIQUIDACION!$B$1046,LIQUIDACION!$B$1046&gt;LIQUIDACION!$D$1043),366,365)),0)</f>
        <v>0</v>
      </c>
      <c r="AJ596" s="618">
        <f>IF(AJ$12=TRUE,(($I596*LIQUIDACION!$L$1047)*LIQUIDACION!$D$1045/IF(AND(LIQUIDACION!$D$1044&gt;LIQUIDACION!$B$1046,LIQUIDACION!$B$1046&gt;LIQUIDACION!$D$1043),366,365)),0)</f>
        <v>0</v>
      </c>
      <c r="AK596" s="618">
        <f>IF(AK$12=TRUE,(($J596*LIQUIDACION!$L$1047)*LIQUIDACION!$D$1045/IF(AND(LIQUIDACION!$D$1044&gt;LIQUIDACION!$B$1046,LIQUIDACION!$B$1046&gt;LIQUIDACION!$D$1043),366,365)),0)</f>
        <v>0</v>
      </c>
      <c r="AL596" s="618">
        <f>IF(AL$12=TRUE,(($K596*LIQUIDACION!$L$1047)*LIQUIDACION!$D$1045/IF(AND(LIQUIDACION!$D$1044&gt;LIQUIDACION!$B$1046,LIQUIDACION!$B$1046&gt;LIQUIDACION!$D$1043),366,365)),0)</f>
        <v>0</v>
      </c>
      <c r="AM596" s="618">
        <f>IF(AM$12=TRUE,(($L596*LIQUIDACION!$L$1047)*LIQUIDACION!$D$1045/IF(AND(LIQUIDACION!$D$1044&gt;LIQUIDACION!$B$1046,LIQUIDACION!$B$1046&gt;LIQUIDACION!$D$1043),366,365)),0)</f>
        <v>0</v>
      </c>
      <c r="AN596" s="618">
        <f>IF(AN$12=TRUE,(($M596*LIQUIDACION!$L$1047)*LIQUIDACION!$D$1045/IF(AND(LIQUIDACION!$D$1044&gt;LIQUIDACION!$B$1046,LIQUIDACION!$B$1046&gt;LIQUIDACION!$D$1043),366,365)),0)</f>
        <v>0</v>
      </c>
      <c r="AO596" s="618">
        <f>IF(AO$12=TRUE,(($N596*LIQUIDACION!$L$1047)*LIQUIDACION!$D$1045/IF(AND(LIQUIDACION!$D$1044&gt;LIQUIDACION!$B$1046,LIQUIDACION!$B$1046&gt;LIQUIDACION!$D$1043),366,365)),0)</f>
        <v>0</v>
      </c>
      <c r="AP596" s="618">
        <f>IF(AP$12=TRUE,(($O596*LIQUIDACION!$L$1047)*LIQUIDACION!$D$1045/IF(AND(LIQUIDACION!$D$1044&gt;LIQUIDACION!$B$1046,LIQUIDACION!$B$1046&gt;LIQUIDACION!$D$1043),366,365)),0)</f>
        <v>0</v>
      </c>
      <c r="AQ596" s="618">
        <f>IF(AQ$12=TRUE,(($P596*LIQUIDACION!$L$1047)*LIQUIDACION!$D$1045/IF(AND(LIQUIDACION!$D$1044&gt;LIQUIDACION!$B$1046,LIQUIDACION!$B$1046&gt;LIQUIDACION!$D$1043),366,365)),0)</f>
        <v>0</v>
      </c>
      <c r="AR596" s="618">
        <f>IF(AR$12=TRUE,(($Q596*LIQUIDACION!$L$1047)*LIQUIDACION!$D$1045/IF(AND(LIQUIDACION!$D$1044&gt;LIQUIDACION!$B$1046,LIQUIDACION!$B$1046&gt;LIQUIDACION!$D$1043),366,365)),0)</f>
        <v>0</v>
      </c>
      <c r="AS596" s="618">
        <f>IF(AS$12=TRUE,(($R596*LIQUIDACION!$L$1047)*LIQUIDACION!$D$1045/IF(AND(LIQUIDACION!$D$1044&gt;LIQUIDACION!$B$1046,LIQUIDACION!$B$1046&gt;LIQUIDACION!$D$1043),366,365)),0)</f>
        <v>0</v>
      </c>
      <c r="AT596" s="618">
        <f>IF(AT$12=TRUE,(($S596*LIQUIDACION!$L$1047)*LIQUIDACION!$D$1045/IF(AND(LIQUIDACION!$D$1044&gt;LIQUIDACION!$B$1046,LIQUIDACION!$B$1046&gt;LIQUIDACION!$D$1043),366,365)),0)</f>
        <v>0</v>
      </c>
      <c r="AU596" s="618">
        <f>IF(AU$12=TRUE,(($T596*LIQUIDACION!$L$1047)*LIQUIDACION!$D$1045/IF(AND(LIQUIDACION!$D$1044&gt;LIQUIDACION!$B$1046,LIQUIDACION!$B$1046&gt;LIQUIDACION!$D$1043),366,365)),0)</f>
        <v>0</v>
      </c>
      <c r="AV596" s="618">
        <f>IF(AV$12=TRUE,(($U596*LIQUIDACION!$L$1047)*LIQUIDACION!$D$1045/IF(AND(LIQUIDACION!$D$1044&gt;LIQUIDACION!$B$1046,LIQUIDACION!$B$1046&gt;LIQUIDACION!$D$1043),366,365)),0)</f>
        <v>0</v>
      </c>
      <c r="AW596" s="618">
        <f>IF(AW$12=TRUE,(($V596*LIQUIDACION!$L$1047)*LIQUIDACION!$D$1045/IF(AND(LIQUIDACION!$D$1044&gt;LIQUIDACION!$B$1046,LIQUIDACION!$B$1046&gt;LIQUIDACION!$D$1043),366,365)),0)</f>
        <v>0</v>
      </c>
      <c r="AX596" s="618">
        <f>IF(AX$12=TRUE,(($W596*LIQUIDACION!$L$1047)*LIQUIDACION!$D$1045/IF(AND(LIQUIDACION!$D$1044&gt;LIQUIDACION!$B$1046,LIQUIDACION!$B$1046&gt;LIQUIDACION!$D$1043),366,365)),0)</f>
        <v>0</v>
      </c>
    </row>
    <row r="597" spans="2:50" x14ac:dyDescent="0.25">
      <c r="B597" s="121">
        <v>585</v>
      </c>
      <c r="C597" s="125"/>
      <c r="D597" s="170"/>
      <c r="E597" s="170"/>
      <c r="F597" s="170"/>
      <c r="G597" s="170">
        <f t="shared" si="41"/>
        <v>0</v>
      </c>
      <c r="H597" s="170">
        <f t="shared" si="42"/>
        <v>0</v>
      </c>
      <c r="I597" s="170"/>
      <c r="J597" s="170"/>
      <c r="K597" s="170"/>
      <c r="L597" s="170"/>
      <c r="M597" s="170"/>
      <c r="N597" s="170"/>
      <c r="O597" s="170"/>
      <c r="P597" s="170"/>
      <c r="Q597" s="170"/>
      <c r="R597" s="170"/>
      <c r="S597" s="170"/>
      <c r="T597" s="170"/>
      <c r="U597" s="170"/>
      <c r="V597" s="170"/>
      <c r="W597" s="170"/>
      <c r="X597" s="170"/>
      <c r="Y597" s="170"/>
      <c r="Z597" s="170"/>
      <c r="AA597" s="170"/>
      <c r="AB597" s="415">
        <f t="shared" si="43"/>
        <v>0</v>
      </c>
      <c r="AC597" s="415">
        <f t="shared" si="44"/>
        <v>0</v>
      </c>
      <c r="AE597" s="618">
        <f>IF(AE$12=TRUE,(($D597*LIQUIDACION!$L$1046)*LIQUIDACION!$D$1045/IF(AND(LIQUIDACION!$D$1044&gt;LIQUIDACION!$B$1046,LIQUIDACION!$B$1046&gt;LIQUIDACION!$D$1043),366,365)),0)</f>
        <v>0</v>
      </c>
      <c r="AF597" s="618">
        <f>IF(AF$12=TRUE,(($E597*LIQUIDACION!$L$1046)*LIQUIDACION!$D$1045/IF(AND(LIQUIDACION!$D$1044&gt;LIQUIDACION!$B$1046,LIQUIDACION!$B$1046&gt;LIQUIDACION!$D$1043),366,365)),0)</f>
        <v>0</v>
      </c>
      <c r="AG597" s="618">
        <f>IF(AG$12=TRUE,(($F597*LIQUIDACION!$L$1046)*LIQUIDACION!$D$1045/IF(AND(LIQUIDACION!$D$1044&gt;LIQUIDACION!$B$1046,LIQUIDACION!$B$1046&gt;LIQUIDACION!$D$1043),366,365)),0)</f>
        <v>0</v>
      </c>
      <c r="AH597" s="618">
        <f>IF(AH$12=TRUE,(($G597*LIQUIDACION!$L$1046)*LIQUIDACION!$D$1045/IF(AND(LIQUIDACION!$D$1044&gt;LIQUIDACION!$B$1046,LIQUIDACION!$B$1046&gt;LIQUIDACION!$D$1043),366,365)),0)</f>
        <v>0</v>
      </c>
      <c r="AI597" s="618">
        <f>IF(AI$12=TRUE,(($H597*LIQUIDACION!$L$1047)*LIQUIDACION!$D$1045/IF(AND(LIQUIDACION!$D$1044&gt;LIQUIDACION!$B$1046,LIQUIDACION!$B$1046&gt;LIQUIDACION!$D$1043),366,365)),0)</f>
        <v>0</v>
      </c>
      <c r="AJ597" s="618">
        <f>IF(AJ$12=TRUE,(($I597*LIQUIDACION!$L$1047)*LIQUIDACION!$D$1045/IF(AND(LIQUIDACION!$D$1044&gt;LIQUIDACION!$B$1046,LIQUIDACION!$B$1046&gt;LIQUIDACION!$D$1043),366,365)),0)</f>
        <v>0</v>
      </c>
      <c r="AK597" s="618">
        <f>IF(AK$12=TRUE,(($J597*LIQUIDACION!$L$1047)*LIQUIDACION!$D$1045/IF(AND(LIQUIDACION!$D$1044&gt;LIQUIDACION!$B$1046,LIQUIDACION!$B$1046&gt;LIQUIDACION!$D$1043),366,365)),0)</f>
        <v>0</v>
      </c>
      <c r="AL597" s="618">
        <f>IF(AL$12=TRUE,(($K597*LIQUIDACION!$L$1047)*LIQUIDACION!$D$1045/IF(AND(LIQUIDACION!$D$1044&gt;LIQUIDACION!$B$1046,LIQUIDACION!$B$1046&gt;LIQUIDACION!$D$1043),366,365)),0)</f>
        <v>0</v>
      </c>
      <c r="AM597" s="618">
        <f>IF(AM$12=TRUE,(($L597*LIQUIDACION!$L$1047)*LIQUIDACION!$D$1045/IF(AND(LIQUIDACION!$D$1044&gt;LIQUIDACION!$B$1046,LIQUIDACION!$B$1046&gt;LIQUIDACION!$D$1043),366,365)),0)</f>
        <v>0</v>
      </c>
      <c r="AN597" s="618">
        <f>IF(AN$12=TRUE,(($M597*LIQUIDACION!$L$1047)*LIQUIDACION!$D$1045/IF(AND(LIQUIDACION!$D$1044&gt;LIQUIDACION!$B$1046,LIQUIDACION!$B$1046&gt;LIQUIDACION!$D$1043),366,365)),0)</f>
        <v>0</v>
      </c>
      <c r="AO597" s="618">
        <f>IF(AO$12=TRUE,(($N597*LIQUIDACION!$L$1047)*LIQUIDACION!$D$1045/IF(AND(LIQUIDACION!$D$1044&gt;LIQUIDACION!$B$1046,LIQUIDACION!$B$1046&gt;LIQUIDACION!$D$1043),366,365)),0)</f>
        <v>0</v>
      </c>
      <c r="AP597" s="618">
        <f>IF(AP$12=TRUE,(($O597*LIQUIDACION!$L$1047)*LIQUIDACION!$D$1045/IF(AND(LIQUIDACION!$D$1044&gt;LIQUIDACION!$B$1046,LIQUIDACION!$B$1046&gt;LIQUIDACION!$D$1043),366,365)),0)</f>
        <v>0</v>
      </c>
      <c r="AQ597" s="618">
        <f>IF(AQ$12=TRUE,(($P597*LIQUIDACION!$L$1047)*LIQUIDACION!$D$1045/IF(AND(LIQUIDACION!$D$1044&gt;LIQUIDACION!$B$1046,LIQUIDACION!$B$1046&gt;LIQUIDACION!$D$1043),366,365)),0)</f>
        <v>0</v>
      </c>
      <c r="AR597" s="618">
        <f>IF(AR$12=TRUE,(($Q597*LIQUIDACION!$L$1047)*LIQUIDACION!$D$1045/IF(AND(LIQUIDACION!$D$1044&gt;LIQUIDACION!$B$1046,LIQUIDACION!$B$1046&gt;LIQUIDACION!$D$1043),366,365)),0)</f>
        <v>0</v>
      </c>
      <c r="AS597" s="618">
        <f>IF(AS$12=TRUE,(($R597*LIQUIDACION!$L$1047)*LIQUIDACION!$D$1045/IF(AND(LIQUIDACION!$D$1044&gt;LIQUIDACION!$B$1046,LIQUIDACION!$B$1046&gt;LIQUIDACION!$D$1043),366,365)),0)</f>
        <v>0</v>
      </c>
      <c r="AT597" s="618">
        <f>IF(AT$12=TRUE,(($S597*LIQUIDACION!$L$1047)*LIQUIDACION!$D$1045/IF(AND(LIQUIDACION!$D$1044&gt;LIQUIDACION!$B$1046,LIQUIDACION!$B$1046&gt;LIQUIDACION!$D$1043),366,365)),0)</f>
        <v>0</v>
      </c>
      <c r="AU597" s="618">
        <f>IF(AU$12=TRUE,(($T597*LIQUIDACION!$L$1047)*LIQUIDACION!$D$1045/IF(AND(LIQUIDACION!$D$1044&gt;LIQUIDACION!$B$1046,LIQUIDACION!$B$1046&gt;LIQUIDACION!$D$1043),366,365)),0)</f>
        <v>0</v>
      </c>
      <c r="AV597" s="618">
        <f>IF(AV$12=TRUE,(($U597*LIQUIDACION!$L$1047)*LIQUIDACION!$D$1045/IF(AND(LIQUIDACION!$D$1044&gt;LIQUIDACION!$B$1046,LIQUIDACION!$B$1046&gt;LIQUIDACION!$D$1043),366,365)),0)</f>
        <v>0</v>
      </c>
      <c r="AW597" s="618">
        <f>IF(AW$12=TRUE,(($V597*LIQUIDACION!$L$1047)*LIQUIDACION!$D$1045/IF(AND(LIQUIDACION!$D$1044&gt;LIQUIDACION!$B$1046,LIQUIDACION!$B$1046&gt;LIQUIDACION!$D$1043),366,365)),0)</f>
        <v>0</v>
      </c>
      <c r="AX597" s="618">
        <f>IF(AX$12=TRUE,(($W597*LIQUIDACION!$L$1047)*LIQUIDACION!$D$1045/IF(AND(LIQUIDACION!$D$1044&gt;LIQUIDACION!$B$1046,LIQUIDACION!$B$1046&gt;LIQUIDACION!$D$1043),366,365)),0)</f>
        <v>0</v>
      </c>
    </row>
    <row r="598" spans="2:50" x14ac:dyDescent="0.25">
      <c r="B598" s="123">
        <v>586</v>
      </c>
      <c r="C598" s="125"/>
      <c r="D598" s="170"/>
      <c r="E598" s="170"/>
      <c r="F598" s="170"/>
      <c r="G598" s="170">
        <f t="shared" si="41"/>
        <v>0</v>
      </c>
      <c r="H598" s="170">
        <f t="shared" si="42"/>
        <v>0</v>
      </c>
      <c r="I598" s="170"/>
      <c r="J598" s="170"/>
      <c r="K598" s="170"/>
      <c r="L598" s="170"/>
      <c r="M598" s="170"/>
      <c r="N598" s="170"/>
      <c r="O598" s="170"/>
      <c r="P598" s="170"/>
      <c r="Q598" s="170"/>
      <c r="R598" s="170"/>
      <c r="S598" s="170"/>
      <c r="T598" s="170"/>
      <c r="U598" s="170"/>
      <c r="V598" s="170"/>
      <c r="W598" s="170"/>
      <c r="X598" s="170"/>
      <c r="Y598" s="170"/>
      <c r="Z598" s="170"/>
      <c r="AA598" s="170"/>
      <c r="AB598" s="415">
        <f t="shared" si="43"/>
        <v>0</v>
      </c>
      <c r="AC598" s="415">
        <f t="shared" si="44"/>
        <v>0</v>
      </c>
      <c r="AE598" s="618">
        <f>IF(AE$12=TRUE,(($D598*LIQUIDACION!$L$1046)*LIQUIDACION!$D$1045/IF(AND(LIQUIDACION!$D$1044&gt;LIQUIDACION!$B$1046,LIQUIDACION!$B$1046&gt;LIQUIDACION!$D$1043),366,365)),0)</f>
        <v>0</v>
      </c>
      <c r="AF598" s="618">
        <f>IF(AF$12=TRUE,(($E598*LIQUIDACION!$L$1046)*LIQUIDACION!$D$1045/IF(AND(LIQUIDACION!$D$1044&gt;LIQUIDACION!$B$1046,LIQUIDACION!$B$1046&gt;LIQUIDACION!$D$1043),366,365)),0)</f>
        <v>0</v>
      </c>
      <c r="AG598" s="618">
        <f>IF(AG$12=TRUE,(($F598*LIQUIDACION!$L$1046)*LIQUIDACION!$D$1045/IF(AND(LIQUIDACION!$D$1044&gt;LIQUIDACION!$B$1046,LIQUIDACION!$B$1046&gt;LIQUIDACION!$D$1043),366,365)),0)</f>
        <v>0</v>
      </c>
      <c r="AH598" s="618">
        <f>IF(AH$12=TRUE,(($G598*LIQUIDACION!$L$1046)*LIQUIDACION!$D$1045/IF(AND(LIQUIDACION!$D$1044&gt;LIQUIDACION!$B$1046,LIQUIDACION!$B$1046&gt;LIQUIDACION!$D$1043),366,365)),0)</f>
        <v>0</v>
      </c>
      <c r="AI598" s="618">
        <f>IF(AI$12=TRUE,(($H598*LIQUIDACION!$L$1047)*LIQUIDACION!$D$1045/IF(AND(LIQUIDACION!$D$1044&gt;LIQUIDACION!$B$1046,LIQUIDACION!$B$1046&gt;LIQUIDACION!$D$1043),366,365)),0)</f>
        <v>0</v>
      </c>
      <c r="AJ598" s="618">
        <f>IF(AJ$12=TRUE,(($I598*LIQUIDACION!$L$1047)*LIQUIDACION!$D$1045/IF(AND(LIQUIDACION!$D$1044&gt;LIQUIDACION!$B$1046,LIQUIDACION!$B$1046&gt;LIQUIDACION!$D$1043),366,365)),0)</f>
        <v>0</v>
      </c>
      <c r="AK598" s="618">
        <f>IF(AK$12=TRUE,(($J598*LIQUIDACION!$L$1047)*LIQUIDACION!$D$1045/IF(AND(LIQUIDACION!$D$1044&gt;LIQUIDACION!$B$1046,LIQUIDACION!$B$1046&gt;LIQUIDACION!$D$1043),366,365)),0)</f>
        <v>0</v>
      </c>
      <c r="AL598" s="618">
        <f>IF(AL$12=TRUE,(($K598*LIQUIDACION!$L$1047)*LIQUIDACION!$D$1045/IF(AND(LIQUIDACION!$D$1044&gt;LIQUIDACION!$B$1046,LIQUIDACION!$B$1046&gt;LIQUIDACION!$D$1043),366,365)),0)</f>
        <v>0</v>
      </c>
      <c r="AM598" s="618">
        <f>IF(AM$12=TRUE,(($L598*LIQUIDACION!$L$1047)*LIQUIDACION!$D$1045/IF(AND(LIQUIDACION!$D$1044&gt;LIQUIDACION!$B$1046,LIQUIDACION!$B$1046&gt;LIQUIDACION!$D$1043),366,365)),0)</f>
        <v>0</v>
      </c>
      <c r="AN598" s="618">
        <f>IF(AN$12=TRUE,(($M598*LIQUIDACION!$L$1047)*LIQUIDACION!$D$1045/IF(AND(LIQUIDACION!$D$1044&gt;LIQUIDACION!$B$1046,LIQUIDACION!$B$1046&gt;LIQUIDACION!$D$1043),366,365)),0)</f>
        <v>0</v>
      </c>
      <c r="AO598" s="618">
        <f>IF(AO$12=TRUE,(($N598*LIQUIDACION!$L$1047)*LIQUIDACION!$D$1045/IF(AND(LIQUIDACION!$D$1044&gt;LIQUIDACION!$B$1046,LIQUIDACION!$B$1046&gt;LIQUIDACION!$D$1043),366,365)),0)</f>
        <v>0</v>
      </c>
      <c r="AP598" s="618">
        <f>IF(AP$12=TRUE,(($O598*LIQUIDACION!$L$1047)*LIQUIDACION!$D$1045/IF(AND(LIQUIDACION!$D$1044&gt;LIQUIDACION!$B$1046,LIQUIDACION!$B$1046&gt;LIQUIDACION!$D$1043),366,365)),0)</f>
        <v>0</v>
      </c>
      <c r="AQ598" s="618">
        <f>IF(AQ$12=TRUE,(($P598*LIQUIDACION!$L$1047)*LIQUIDACION!$D$1045/IF(AND(LIQUIDACION!$D$1044&gt;LIQUIDACION!$B$1046,LIQUIDACION!$B$1046&gt;LIQUIDACION!$D$1043),366,365)),0)</f>
        <v>0</v>
      </c>
      <c r="AR598" s="618">
        <f>IF(AR$12=TRUE,(($Q598*LIQUIDACION!$L$1047)*LIQUIDACION!$D$1045/IF(AND(LIQUIDACION!$D$1044&gt;LIQUIDACION!$B$1046,LIQUIDACION!$B$1046&gt;LIQUIDACION!$D$1043),366,365)),0)</f>
        <v>0</v>
      </c>
      <c r="AS598" s="618">
        <f>IF(AS$12=TRUE,(($R598*LIQUIDACION!$L$1047)*LIQUIDACION!$D$1045/IF(AND(LIQUIDACION!$D$1044&gt;LIQUIDACION!$B$1046,LIQUIDACION!$B$1046&gt;LIQUIDACION!$D$1043),366,365)),0)</f>
        <v>0</v>
      </c>
      <c r="AT598" s="618">
        <f>IF(AT$12=TRUE,(($S598*LIQUIDACION!$L$1047)*LIQUIDACION!$D$1045/IF(AND(LIQUIDACION!$D$1044&gt;LIQUIDACION!$B$1046,LIQUIDACION!$B$1046&gt;LIQUIDACION!$D$1043),366,365)),0)</f>
        <v>0</v>
      </c>
      <c r="AU598" s="618">
        <f>IF(AU$12=TRUE,(($T598*LIQUIDACION!$L$1047)*LIQUIDACION!$D$1045/IF(AND(LIQUIDACION!$D$1044&gt;LIQUIDACION!$B$1046,LIQUIDACION!$B$1046&gt;LIQUIDACION!$D$1043),366,365)),0)</f>
        <v>0</v>
      </c>
      <c r="AV598" s="618">
        <f>IF(AV$12=TRUE,(($U598*LIQUIDACION!$L$1047)*LIQUIDACION!$D$1045/IF(AND(LIQUIDACION!$D$1044&gt;LIQUIDACION!$B$1046,LIQUIDACION!$B$1046&gt;LIQUIDACION!$D$1043),366,365)),0)</f>
        <v>0</v>
      </c>
      <c r="AW598" s="618">
        <f>IF(AW$12=TRUE,(($V598*LIQUIDACION!$L$1047)*LIQUIDACION!$D$1045/IF(AND(LIQUIDACION!$D$1044&gt;LIQUIDACION!$B$1046,LIQUIDACION!$B$1046&gt;LIQUIDACION!$D$1043),366,365)),0)</f>
        <v>0</v>
      </c>
      <c r="AX598" s="618">
        <f>IF(AX$12=TRUE,(($W598*LIQUIDACION!$L$1047)*LIQUIDACION!$D$1045/IF(AND(LIQUIDACION!$D$1044&gt;LIQUIDACION!$B$1046,LIQUIDACION!$B$1046&gt;LIQUIDACION!$D$1043),366,365)),0)</f>
        <v>0</v>
      </c>
    </row>
    <row r="599" spans="2:50" x14ac:dyDescent="0.25">
      <c r="B599" s="121">
        <v>587</v>
      </c>
      <c r="C599" s="125"/>
      <c r="D599" s="170"/>
      <c r="E599" s="170"/>
      <c r="F599" s="170"/>
      <c r="G599" s="170">
        <f t="shared" si="41"/>
        <v>0</v>
      </c>
      <c r="H599" s="170">
        <f t="shared" si="42"/>
        <v>0</v>
      </c>
      <c r="I599" s="170"/>
      <c r="J599" s="170"/>
      <c r="K599" s="170"/>
      <c r="L599" s="170"/>
      <c r="M599" s="170"/>
      <c r="N599" s="170"/>
      <c r="O599" s="170"/>
      <c r="P599" s="170"/>
      <c r="Q599" s="170"/>
      <c r="R599" s="170"/>
      <c r="S599" s="170"/>
      <c r="T599" s="170"/>
      <c r="U599" s="170"/>
      <c r="V599" s="170"/>
      <c r="W599" s="170"/>
      <c r="X599" s="170"/>
      <c r="Y599" s="170"/>
      <c r="Z599" s="170"/>
      <c r="AA599" s="170"/>
      <c r="AB599" s="415">
        <f t="shared" si="43"/>
        <v>0</v>
      </c>
      <c r="AC599" s="415">
        <f t="shared" si="44"/>
        <v>0</v>
      </c>
      <c r="AE599" s="618">
        <f>IF(AE$12=TRUE,(($D599*LIQUIDACION!$L$1046)*LIQUIDACION!$D$1045/IF(AND(LIQUIDACION!$D$1044&gt;LIQUIDACION!$B$1046,LIQUIDACION!$B$1046&gt;LIQUIDACION!$D$1043),366,365)),0)</f>
        <v>0</v>
      </c>
      <c r="AF599" s="618">
        <f>IF(AF$12=TRUE,(($E599*LIQUIDACION!$L$1046)*LIQUIDACION!$D$1045/IF(AND(LIQUIDACION!$D$1044&gt;LIQUIDACION!$B$1046,LIQUIDACION!$B$1046&gt;LIQUIDACION!$D$1043),366,365)),0)</f>
        <v>0</v>
      </c>
      <c r="AG599" s="618">
        <f>IF(AG$12=TRUE,(($F599*LIQUIDACION!$L$1046)*LIQUIDACION!$D$1045/IF(AND(LIQUIDACION!$D$1044&gt;LIQUIDACION!$B$1046,LIQUIDACION!$B$1046&gt;LIQUIDACION!$D$1043),366,365)),0)</f>
        <v>0</v>
      </c>
      <c r="AH599" s="618">
        <f>IF(AH$12=TRUE,(($G599*LIQUIDACION!$L$1046)*LIQUIDACION!$D$1045/IF(AND(LIQUIDACION!$D$1044&gt;LIQUIDACION!$B$1046,LIQUIDACION!$B$1046&gt;LIQUIDACION!$D$1043),366,365)),0)</f>
        <v>0</v>
      </c>
      <c r="AI599" s="618">
        <f>IF(AI$12=TRUE,(($H599*LIQUIDACION!$L$1047)*LIQUIDACION!$D$1045/IF(AND(LIQUIDACION!$D$1044&gt;LIQUIDACION!$B$1046,LIQUIDACION!$B$1046&gt;LIQUIDACION!$D$1043),366,365)),0)</f>
        <v>0</v>
      </c>
      <c r="AJ599" s="618">
        <f>IF(AJ$12=TRUE,(($I599*LIQUIDACION!$L$1047)*LIQUIDACION!$D$1045/IF(AND(LIQUIDACION!$D$1044&gt;LIQUIDACION!$B$1046,LIQUIDACION!$B$1046&gt;LIQUIDACION!$D$1043),366,365)),0)</f>
        <v>0</v>
      </c>
      <c r="AK599" s="618">
        <f>IF(AK$12=TRUE,(($J599*LIQUIDACION!$L$1047)*LIQUIDACION!$D$1045/IF(AND(LIQUIDACION!$D$1044&gt;LIQUIDACION!$B$1046,LIQUIDACION!$B$1046&gt;LIQUIDACION!$D$1043),366,365)),0)</f>
        <v>0</v>
      </c>
      <c r="AL599" s="618">
        <f>IF(AL$12=TRUE,(($K599*LIQUIDACION!$L$1047)*LIQUIDACION!$D$1045/IF(AND(LIQUIDACION!$D$1044&gt;LIQUIDACION!$B$1046,LIQUIDACION!$B$1046&gt;LIQUIDACION!$D$1043),366,365)),0)</f>
        <v>0</v>
      </c>
      <c r="AM599" s="618">
        <f>IF(AM$12=TRUE,(($L599*LIQUIDACION!$L$1047)*LIQUIDACION!$D$1045/IF(AND(LIQUIDACION!$D$1044&gt;LIQUIDACION!$B$1046,LIQUIDACION!$B$1046&gt;LIQUIDACION!$D$1043),366,365)),0)</f>
        <v>0</v>
      </c>
      <c r="AN599" s="618">
        <f>IF(AN$12=TRUE,(($M599*LIQUIDACION!$L$1047)*LIQUIDACION!$D$1045/IF(AND(LIQUIDACION!$D$1044&gt;LIQUIDACION!$B$1046,LIQUIDACION!$B$1046&gt;LIQUIDACION!$D$1043),366,365)),0)</f>
        <v>0</v>
      </c>
      <c r="AO599" s="618">
        <f>IF(AO$12=TRUE,(($N599*LIQUIDACION!$L$1047)*LIQUIDACION!$D$1045/IF(AND(LIQUIDACION!$D$1044&gt;LIQUIDACION!$B$1046,LIQUIDACION!$B$1046&gt;LIQUIDACION!$D$1043),366,365)),0)</f>
        <v>0</v>
      </c>
      <c r="AP599" s="618">
        <f>IF(AP$12=TRUE,(($O599*LIQUIDACION!$L$1047)*LIQUIDACION!$D$1045/IF(AND(LIQUIDACION!$D$1044&gt;LIQUIDACION!$B$1046,LIQUIDACION!$B$1046&gt;LIQUIDACION!$D$1043),366,365)),0)</f>
        <v>0</v>
      </c>
      <c r="AQ599" s="618">
        <f>IF(AQ$12=TRUE,(($P599*LIQUIDACION!$L$1047)*LIQUIDACION!$D$1045/IF(AND(LIQUIDACION!$D$1044&gt;LIQUIDACION!$B$1046,LIQUIDACION!$B$1046&gt;LIQUIDACION!$D$1043),366,365)),0)</f>
        <v>0</v>
      </c>
      <c r="AR599" s="618">
        <f>IF(AR$12=TRUE,(($Q599*LIQUIDACION!$L$1047)*LIQUIDACION!$D$1045/IF(AND(LIQUIDACION!$D$1044&gt;LIQUIDACION!$B$1046,LIQUIDACION!$B$1046&gt;LIQUIDACION!$D$1043),366,365)),0)</f>
        <v>0</v>
      </c>
      <c r="AS599" s="618">
        <f>IF(AS$12=TRUE,(($R599*LIQUIDACION!$L$1047)*LIQUIDACION!$D$1045/IF(AND(LIQUIDACION!$D$1044&gt;LIQUIDACION!$B$1046,LIQUIDACION!$B$1046&gt;LIQUIDACION!$D$1043),366,365)),0)</f>
        <v>0</v>
      </c>
      <c r="AT599" s="618">
        <f>IF(AT$12=TRUE,(($S599*LIQUIDACION!$L$1047)*LIQUIDACION!$D$1045/IF(AND(LIQUIDACION!$D$1044&gt;LIQUIDACION!$B$1046,LIQUIDACION!$B$1046&gt;LIQUIDACION!$D$1043),366,365)),0)</f>
        <v>0</v>
      </c>
      <c r="AU599" s="618">
        <f>IF(AU$12=TRUE,(($T599*LIQUIDACION!$L$1047)*LIQUIDACION!$D$1045/IF(AND(LIQUIDACION!$D$1044&gt;LIQUIDACION!$B$1046,LIQUIDACION!$B$1046&gt;LIQUIDACION!$D$1043),366,365)),0)</f>
        <v>0</v>
      </c>
      <c r="AV599" s="618">
        <f>IF(AV$12=TRUE,(($U599*LIQUIDACION!$L$1047)*LIQUIDACION!$D$1045/IF(AND(LIQUIDACION!$D$1044&gt;LIQUIDACION!$B$1046,LIQUIDACION!$B$1046&gt;LIQUIDACION!$D$1043),366,365)),0)</f>
        <v>0</v>
      </c>
      <c r="AW599" s="618">
        <f>IF(AW$12=TRUE,(($V599*LIQUIDACION!$L$1047)*LIQUIDACION!$D$1045/IF(AND(LIQUIDACION!$D$1044&gt;LIQUIDACION!$B$1046,LIQUIDACION!$B$1046&gt;LIQUIDACION!$D$1043),366,365)),0)</f>
        <v>0</v>
      </c>
      <c r="AX599" s="618">
        <f>IF(AX$12=TRUE,(($W599*LIQUIDACION!$L$1047)*LIQUIDACION!$D$1045/IF(AND(LIQUIDACION!$D$1044&gt;LIQUIDACION!$B$1046,LIQUIDACION!$B$1046&gt;LIQUIDACION!$D$1043),366,365)),0)</f>
        <v>0</v>
      </c>
    </row>
    <row r="600" spans="2:50" x14ac:dyDescent="0.25">
      <c r="B600" s="123">
        <v>588</v>
      </c>
      <c r="C600" s="125"/>
      <c r="D600" s="170"/>
      <c r="E600" s="170"/>
      <c r="F600" s="170"/>
      <c r="G600" s="170">
        <f t="shared" si="41"/>
        <v>0</v>
      </c>
      <c r="H600" s="170">
        <f t="shared" si="42"/>
        <v>0</v>
      </c>
      <c r="I600" s="170"/>
      <c r="J600" s="170"/>
      <c r="K600" s="170"/>
      <c r="L600" s="170"/>
      <c r="M600" s="170"/>
      <c r="N600" s="170"/>
      <c r="O600" s="170"/>
      <c r="P600" s="170"/>
      <c r="Q600" s="170"/>
      <c r="R600" s="170"/>
      <c r="S600" s="170"/>
      <c r="T600" s="170"/>
      <c r="U600" s="170"/>
      <c r="V600" s="170"/>
      <c r="W600" s="170"/>
      <c r="X600" s="170"/>
      <c r="Y600" s="170"/>
      <c r="Z600" s="170"/>
      <c r="AA600" s="170"/>
      <c r="AB600" s="415">
        <f t="shared" si="43"/>
        <v>0</v>
      </c>
      <c r="AC600" s="415">
        <f t="shared" si="44"/>
        <v>0</v>
      </c>
      <c r="AE600" s="618">
        <f>IF(AE$12=TRUE,(($D600*LIQUIDACION!$L$1046)*LIQUIDACION!$D$1045/IF(AND(LIQUIDACION!$D$1044&gt;LIQUIDACION!$B$1046,LIQUIDACION!$B$1046&gt;LIQUIDACION!$D$1043),366,365)),0)</f>
        <v>0</v>
      </c>
      <c r="AF600" s="618">
        <f>IF(AF$12=TRUE,(($E600*LIQUIDACION!$L$1046)*LIQUIDACION!$D$1045/IF(AND(LIQUIDACION!$D$1044&gt;LIQUIDACION!$B$1046,LIQUIDACION!$B$1046&gt;LIQUIDACION!$D$1043),366,365)),0)</f>
        <v>0</v>
      </c>
      <c r="AG600" s="618">
        <f>IF(AG$12=TRUE,(($F600*LIQUIDACION!$L$1046)*LIQUIDACION!$D$1045/IF(AND(LIQUIDACION!$D$1044&gt;LIQUIDACION!$B$1046,LIQUIDACION!$B$1046&gt;LIQUIDACION!$D$1043),366,365)),0)</f>
        <v>0</v>
      </c>
      <c r="AH600" s="618">
        <f>IF(AH$12=TRUE,(($G600*LIQUIDACION!$L$1046)*LIQUIDACION!$D$1045/IF(AND(LIQUIDACION!$D$1044&gt;LIQUIDACION!$B$1046,LIQUIDACION!$B$1046&gt;LIQUIDACION!$D$1043),366,365)),0)</f>
        <v>0</v>
      </c>
      <c r="AI600" s="618">
        <f>IF(AI$12=TRUE,(($H600*LIQUIDACION!$L$1047)*LIQUIDACION!$D$1045/IF(AND(LIQUIDACION!$D$1044&gt;LIQUIDACION!$B$1046,LIQUIDACION!$B$1046&gt;LIQUIDACION!$D$1043),366,365)),0)</f>
        <v>0</v>
      </c>
      <c r="AJ600" s="618">
        <f>IF(AJ$12=TRUE,(($I600*LIQUIDACION!$L$1047)*LIQUIDACION!$D$1045/IF(AND(LIQUIDACION!$D$1044&gt;LIQUIDACION!$B$1046,LIQUIDACION!$B$1046&gt;LIQUIDACION!$D$1043),366,365)),0)</f>
        <v>0</v>
      </c>
      <c r="AK600" s="618">
        <f>IF(AK$12=TRUE,(($J600*LIQUIDACION!$L$1047)*LIQUIDACION!$D$1045/IF(AND(LIQUIDACION!$D$1044&gt;LIQUIDACION!$B$1046,LIQUIDACION!$B$1046&gt;LIQUIDACION!$D$1043),366,365)),0)</f>
        <v>0</v>
      </c>
      <c r="AL600" s="618">
        <f>IF(AL$12=TRUE,(($K600*LIQUIDACION!$L$1047)*LIQUIDACION!$D$1045/IF(AND(LIQUIDACION!$D$1044&gt;LIQUIDACION!$B$1046,LIQUIDACION!$B$1046&gt;LIQUIDACION!$D$1043),366,365)),0)</f>
        <v>0</v>
      </c>
      <c r="AM600" s="618">
        <f>IF(AM$12=TRUE,(($L600*LIQUIDACION!$L$1047)*LIQUIDACION!$D$1045/IF(AND(LIQUIDACION!$D$1044&gt;LIQUIDACION!$B$1046,LIQUIDACION!$B$1046&gt;LIQUIDACION!$D$1043),366,365)),0)</f>
        <v>0</v>
      </c>
      <c r="AN600" s="618">
        <f>IF(AN$12=TRUE,(($M600*LIQUIDACION!$L$1047)*LIQUIDACION!$D$1045/IF(AND(LIQUIDACION!$D$1044&gt;LIQUIDACION!$B$1046,LIQUIDACION!$B$1046&gt;LIQUIDACION!$D$1043),366,365)),0)</f>
        <v>0</v>
      </c>
      <c r="AO600" s="618">
        <f>IF(AO$12=TRUE,(($N600*LIQUIDACION!$L$1047)*LIQUIDACION!$D$1045/IF(AND(LIQUIDACION!$D$1044&gt;LIQUIDACION!$B$1046,LIQUIDACION!$B$1046&gt;LIQUIDACION!$D$1043),366,365)),0)</f>
        <v>0</v>
      </c>
      <c r="AP600" s="618">
        <f>IF(AP$12=TRUE,(($O600*LIQUIDACION!$L$1047)*LIQUIDACION!$D$1045/IF(AND(LIQUIDACION!$D$1044&gt;LIQUIDACION!$B$1046,LIQUIDACION!$B$1046&gt;LIQUIDACION!$D$1043),366,365)),0)</f>
        <v>0</v>
      </c>
      <c r="AQ600" s="618">
        <f>IF(AQ$12=TRUE,(($P600*LIQUIDACION!$L$1047)*LIQUIDACION!$D$1045/IF(AND(LIQUIDACION!$D$1044&gt;LIQUIDACION!$B$1046,LIQUIDACION!$B$1046&gt;LIQUIDACION!$D$1043),366,365)),0)</f>
        <v>0</v>
      </c>
      <c r="AR600" s="618">
        <f>IF(AR$12=TRUE,(($Q600*LIQUIDACION!$L$1047)*LIQUIDACION!$D$1045/IF(AND(LIQUIDACION!$D$1044&gt;LIQUIDACION!$B$1046,LIQUIDACION!$B$1046&gt;LIQUIDACION!$D$1043),366,365)),0)</f>
        <v>0</v>
      </c>
      <c r="AS600" s="618">
        <f>IF(AS$12=TRUE,(($R600*LIQUIDACION!$L$1047)*LIQUIDACION!$D$1045/IF(AND(LIQUIDACION!$D$1044&gt;LIQUIDACION!$B$1046,LIQUIDACION!$B$1046&gt;LIQUIDACION!$D$1043),366,365)),0)</f>
        <v>0</v>
      </c>
      <c r="AT600" s="618">
        <f>IF(AT$12=TRUE,(($S600*LIQUIDACION!$L$1047)*LIQUIDACION!$D$1045/IF(AND(LIQUIDACION!$D$1044&gt;LIQUIDACION!$B$1046,LIQUIDACION!$B$1046&gt;LIQUIDACION!$D$1043),366,365)),0)</f>
        <v>0</v>
      </c>
      <c r="AU600" s="618">
        <f>IF(AU$12=TRUE,(($T600*LIQUIDACION!$L$1047)*LIQUIDACION!$D$1045/IF(AND(LIQUIDACION!$D$1044&gt;LIQUIDACION!$B$1046,LIQUIDACION!$B$1046&gt;LIQUIDACION!$D$1043),366,365)),0)</f>
        <v>0</v>
      </c>
      <c r="AV600" s="618">
        <f>IF(AV$12=TRUE,(($U600*LIQUIDACION!$L$1047)*LIQUIDACION!$D$1045/IF(AND(LIQUIDACION!$D$1044&gt;LIQUIDACION!$B$1046,LIQUIDACION!$B$1046&gt;LIQUIDACION!$D$1043),366,365)),0)</f>
        <v>0</v>
      </c>
      <c r="AW600" s="618">
        <f>IF(AW$12=TRUE,(($V600*LIQUIDACION!$L$1047)*LIQUIDACION!$D$1045/IF(AND(LIQUIDACION!$D$1044&gt;LIQUIDACION!$B$1046,LIQUIDACION!$B$1046&gt;LIQUIDACION!$D$1043),366,365)),0)</f>
        <v>0</v>
      </c>
      <c r="AX600" s="618">
        <f>IF(AX$12=TRUE,(($W600*LIQUIDACION!$L$1047)*LIQUIDACION!$D$1045/IF(AND(LIQUIDACION!$D$1044&gt;LIQUIDACION!$B$1046,LIQUIDACION!$B$1046&gt;LIQUIDACION!$D$1043),366,365)),0)</f>
        <v>0</v>
      </c>
    </row>
    <row r="601" spans="2:50" x14ac:dyDescent="0.25">
      <c r="B601" s="121">
        <v>589</v>
      </c>
      <c r="C601" s="125"/>
      <c r="D601" s="170"/>
      <c r="E601" s="170"/>
      <c r="F601" s="170"/>
      <c r="G601" s="170">
        <f t="shared" si="41"/>
        <v>0</v>
      </c>
      <c r="H601" s="170">
        <f t="shared" si="42"/>
        <v>0</v>
      </c>
      <c r="I601" s="170"/>
      <c r="J601" s="170"/>
      <c r="K601" s="170"/>
      <c r="L601" s="170"/>
      <c r="M601" s="170"/>
      <c r="N601" s="170"/>
      <c r="O601" s="170"/>
      <c r="P601" s="170"/>
      <c r="Q601" s="170"/>
      <c r="R601" s="170"/>
      <c r="S601" s="170"/>
      <c r="T601" s="170"/>
      <c r="U601" s="170"/>
      <c r="V601" s="170"/>
      <c r="W601" s="170"/>
      <c r="X601" s="170"/>
      <c r="Y601" s="170"/>
      <c r="Z601" s="170"/>
      <c r="AA601" s="170"/>
      <c r="AB601" s="415">
        <f t="shared" si="43"/>
        <v>0</v>
      </c>
      <c r="AC601" s="415">
        <f t="shared" si="44"/>
        <v>0</v>
      </c>
      <c r="AE601" s="618">
        <f>IF(AE$12=TRUE,(($D601*LIQUIDACION!$L$1046)*LIQUIDACION!$D$1045/IF(AND(LIQUIDACION!$D$1044&gt;LIQUIDACION!$B$1046,LIQUIDACION!$B$1046&gt;LIQUIDACION!$D$1043),366,365)),0)</f>
        <v>0</v>
      </c>
      <c r="AF601" s="618">
        <f>IF(AF$12=TRUE,(($E601*LIQUIDACION!$L$1046)*LIQUIDACION!$D$1045/IF(AND(LIQUIDACION!$D$1044&gt;LIQUIDACION!$B$1046,LIQUIDACION!$B$1046&gt;LIQUIDACION!$D$1043),366,365)),0)</f>
        <v>0</v>
      </c>
      <c r="AG601" s="618">
        <f>IF(AG$12=TRUE,(($F601*LIQUIDACION!$L$1046)*LIQUIDACION!$D$1045/IF(AND(LIQUIDACION!$D$1044&gt;LIQUIDACION!$B$1046,LIQUIDACION!$B$1046&gt;LIQUIDACION!$D$1043),366,365)),0)</f>
        <v>0</v>
      </c>
      <c r="AH601" s="618">
        <f>IF(AH$12=TRUE,(($G601*LIQUIDACION!$L$1046)*LIQUIDACION!$D$1045/IF(AND(LIQUIDACION!$D$1044&gt;LIQUIDACION!$B$1046,LIQUIDACION!$B$1046&gt;LIQUIDACION!$D$1043),366,365)),0)</f>
        <v>0</v>
      </c>
      <c r="AI601" s="618">
        <f>IF(AI$12=TRUE,(($H601*LIQUIDACION!$L$1047)*LIQUIDACION!$D$1045/IF(AND(LIQUIDACION!$D$1044&gt;LIQUIDACION!$B$1046,LIQUIDACION!$B$1046&gt;LIQUIDACION!$D$1043),366,365)),0)</f>
        <v>0</v>
      </c>
      <c r="AJ601" s="618">
        <f>IF(AJ$12=TRUE,(($I601*LIQUIDACION!$L$1047)*LIQUIDACION!$D$1045/IF(AND(LIQUIDACION!$D$1044&gt;LIQUIDACION!$B$1046,LIQUIDACION!$B$1046&gt;LIQUIDACION!$D$1043),366,365)),0)</f>
        <v>0</v>
      </c>
      <c r="AK601" s="618">
        <f>IF(AK$12=TRUE,(($J601*LIQUIDACION!$L$1047)*LIQUIDACION!$D$1045/IF(AND(LIQUIDACION!$D$1044&gt;LIQUIDACION!$B$1046,LIQUIDACION!$B$1046&gt;LIQUIDACION!$D$1043),366,365)),0)</f>
        <v>0</v>
      </c>
      <c r="AL601" s="618">
        <f>IF(AL$12=TRUE,(($K601*LIQUIDACION!$L$1047)*LIQUIDACION!$D$1045/IF(AND(LIQUIDACION!$D$1044&gt;LIQUIDACION!$B$1046,LIQUIDACION!$B$1046&gt;LIQUIDACION!$D$1043),366,365)),0)</f>
        <v>0</v>
      </c>
      <c r="AM601" s="618">
        <f>IF(AM$12=TRUE,(($L601*LIQUIDACION!$L$1047)*LIQUIDACION!$D$1045/IF(AND(LIQUIDACION!$D$1044&gt;LIQUIDACION!$B$1046,LIQUIDACION!$B$1046&gt;LIQUIDACION!$D$1043),366,365)),0)</f>
        <v>0</v>
      </c>
      <c r="AN601" s="618">
        <f>IF(AN$12=TRUE,(($M601*LIQUIDACION!$L$1047)*LIQUIDACION!$D$1045/IF(AND(LIQUIDACION!$D$1044&gt;LIQUIDACION!$B$1046,LIQUIDACION!$B$1046&gt;LIQUIDACION!$D$1043),366,365)),0)</f>
        <v>0</v>
      </c>
      <c r="AO601" s="618">
        <f>IF(AO$12=TRUE,(($N601*LIQUIDACION!$L$1047)*LIQUIDACION!$D$1045/IF(AND(LIQUIDACION!$D$1044&gt;LIQUIDACION!$B$1046,LIQUIDACION!$B$1046&gt;LIQUIDACION!$D$1043),366,365)),0)</f>
        <v>0</v>
      </c>
      <c r="AP601" s="618">
        <f>IF(AP$12=TRUE,(($O601*LIQUIDACION!$L$1047)*LIQUIDACION!$D$1045/IF(AND(LIQUIDACION!$D$1044&gt;LIQUIDACION!$B$1046,LIQUIDACION!$B$1046&gt;LIQUIDACION!$D$1043),366,365)),0)</f>
        <v>0</v>
      </c>
      <c r="AQ601" s="618">
        <f>IF(AQ$12=TRUE,(($P601*LIQUIDACION!$L$1047)*LIQUIDACION!$D$1045/IF(AND(LIQUIDACION!$D$1044&gt;LIQUIDACION!$B$1046,LIQUIDACION!$B$1046&gt;LIQUIDACION!$D$1043),366,365)),0)</f>
        <v>0</v>
      </c>
      <c r="AR601" s="618">
        <f>IF(AR$12=TRUE,(($Q601*LIQUIDACION!$L$1047)*LIQUIDACION!$D$1045/IF(AND(LIQUIDACION!$D$1044&gt;LIQUIDACION!$B$1046,LIQUIDACION!$B$1046&gt;LIQUIDACION!$D$1043),366,365)),0)</f>
        <v>0</v>
      </c>
      <c r="AS601" s="618">
        <f>IF(AS$12=TRUE,(($R601*LIQUIDACION!$L$1047)*LIQUIDACION!$D$1045/IF(AND(LIQUIDACION!$D$1044&gt;LIQUIDACION!$B$1046,LIQUIDACION!$B$1046&gt;LIQUIDACION!$D$1043),366,365)),0)</f>
        <v>0</v>
      </c>
      <c r="AT601" s="618">
        <f>IF(AT$12=TRUE,(($S601*LIQUIDACION!$L$1047)*LIQUIDACION!$D$1045/IF(AND(LIQUIDACION!$D$1044&gt;LIQUIDACION!$B$1046,LIQUIDACION!$B$1046&gt;LIQUIDACION!$D$1043),366,365)),0)</f>
        <v>0</v>
      </c>
      <c r="AU601" s="618">
        <f>IF(AU$12=TRUE,(($T601*LIQUIDACION!$L$1047)*LIQUIDACION!$D$1045/IF(AND(LIQUIDACION!$D$1044&gt;LIQUIDACION!$B$1046,LIQUIDACION!$B$1046&gt;LIQUIDACION!$D$1043),366,365)),0)</f>
        <v>0</v>
      </c>
      <c r="AV601" s="618">
        <f>IF(AV$12=TRUE,(($U601*LIQUIDACION!$L$1047)*LIQUIDACION!$D$1045/IF(AND(LIQUIDACION!$D$1044&gt;LIQUIDACION!$B$1046,LIQUIDACION!$B$1046&gt;LIQUIDACION!$D$1043),366,365)),0)</f>
        <v>0</v>
      </c>
      <c r="AW601" s="618">
        <f>IF(AW$12=TRUE,(($V601*LIQUIDACION!$L$1047)*LIQUIDACION!$D$1045/IF(AND(LIQUIDACION!$D$1044&gt;LIQUIDACION!$B$1046,LIQUIDACION!$B$1046&gt;LIQUIDACION!$D$1043),366,365)),0)</f>
        <v>0</v>
      </c>
      <c r="AX601" s="618">
        <f>IF(AX$12=TRUE,(($W601*LIQUIDACION!$L$1047)*LIQUIDACION!$D$1045/IF(AND(LIQUIDACION!$D$1044&gt;LIQUIDACION!$B$1046,LIQUIDACION!$B$1046&gt;LIQUIDACION!$D$1043),366,365)),0)</f>
        <v>0</v>
      </c>
    </row>
    <row r="602" spans="2:50" x14ac:dyDescent="0.25">
      <c r="B602" s="123">
        <v>590</v>
      </c>
      <c r="C602" s="125"/>
      <c r="D602" s="170"/>
      <c r="E602" s="170"/>
      <c r="F602" s="170"/>
      <c r="G602" s="170">
        <f t="shared" si="41"/>
        <v>0</v>
      </c>
      <c r="H602" s="170">
        <f t="shared" si="42"/>
        <v>0</v>
      </c>
      <c r="I602" s="170"/>
      <c r="J602" s="170"/>
      <c r="K602" s="170"/>
      <c r="L602" s="170"/>
      <c r="M602" s="170"/>
      <c r="N602" s="170"/>
      <c r="O602" s="170"/>
      <c r="P602" s="170"/>
      <c r="Q602" s="170"/>
      <c r="R602" s="170"/>
      <c r="S602" s="170"/>
      <c r="T602" s="170"/>
      <c r="U602" s="170"/>
      <c r="V602" s="170"/>
      <c r="W602" s="170"/>
      <c r="X602" s="170"/>
      <c r="Y602" s="170"/>
      <c r="Z602" s="170"/>
      <c r="AA602" s="170"/>
      <c r="AB602" s="415">
        <f t="shared" si="43"/>
        <v>0</v>
      </c>
      <c r="AC602" s="415">
        <f t="shared" si="44"/>
        <v>0</v>
      </c>
      <c r="AE602" s="618">
        <f>IF(AE$12=TRUE,(($D602*LIQUIDACION!$L$1046)*LIQUIDACION!$D$1045/IF(AND(LIQUIDACION!$D$1044&gt;LIQUIDACION!$B$1046,LIQUIDACION!$B$1046&gt;LIQUIDACION!$D$1043),366,365)),0)</f>
        <v>0</v>
      </c>
      <c r="AF602" s="618">
        <f>IF(AF$12=TRUE,(($E602*LIQUIDACION!$L$1046)*LIQUIDACION!$D$1045/IF(AND(LIQUIDACION!$D$1044&gt;LIQUIDACION!$B$1046,LIQUIDACION!$B$1046&gt;LIQUIDACION!$D$1043),366,365)),0)</f>
        <v>0</v>
      </c>
      <c r="AG602" s="618">
        <f>IF(AG$12=TRUE,(($F602*LIQUIDACION!$L$1046)*LIQUIDACION!$D$1045/IF(AND(LIQUIDACION!$D$1044&gt;LIQUIDACION!$B$1046,LIQUIDACION!$B$1046&gt;LIQUIDACION!$D$1043),366,365)),0)</f>
        <v>0</v>
      </c>
      <c r="AH602" s="618">
        <f>IF(AH$12=TRUE,(($G602*LIQUIDACION!$L$1046)*LIQUIDACION!$D$1045/IF(AND(LIQUIDACION!$D$1044&gt;LIQUIDACION!$B$1046,LIQUIDACION!$B$1046&gt;LIQUIDACION!$D$1043),366,365)),0)</f>
        <v>0</v>
      </c>
      <c r="AI602" s="618">
        <f>IF(AI$12=TRUE,(($H602*LIQUIDACION!$L$1047)*LIQUIDACION!$D$1045/IF(AND(LIQUIDACION!$D$1044&gt;LIQUIDACION!$B$1046,LIQUIDACION!$B$1046&gt;LIQUIDACION!$D$1043),366,365)),0)</f>
        <v>0</v>
      </c>
      <c r="AJ602" s="618">
        <f>IF(AJ$12=TRUE,(($I602*LIQUIDACION!$L$1047)*LIQUIDACION!$D$1045/IF(AND(LIQUIDACION!$D$1044&gt;LIQUIDACION!$B$1046,LIQUIDACION!$B$1046&gt;LIQUIDACION!$D$1043),366,365)),0)</f>
        <v>0</v>
      </c>
      <c r="AK602" s="618">
        <f>IF(AK$12=TRUE,(($J602*LIQUIDACION!$L$1047)*LIQUIDACION!$D$1045/IF(AND(LIQUIDACION!$D$1044&gt;LIQUIDACION!$B$1046,LIQUIDACION!$B$1046&gt;LIQUIDACION!$D$1043),366,365)),0)</f>
        <v>0</v>
      </c>
      <c r="AL602" s="618">
        <f>IF(AL$12=TRUE,(($K602*LIQUIDACION!$L$1047)*LIQUIDACION!$D$1045/IF(AND(LIQUIDACION!$D$1044&gt;LIQUIDACION!$B$1046,LIQUIDACION!$B$1046&gt;LIQUIDACION!$D$1043),366,365)),0)</f>
        <v>0</v>
      </c>
      <c r="AM602" s="618">
        <f>IF(AM$12=TRUE,(($L602*LIQUIDACION!$L$1047)*LIQUIDACION!$D$1045/IF(AND(LIQUIDACION!$D$1044&gt;LIQUIDACION!$B$1046,LIQUIDACION!$B$1046&gt;LIQUIDACION!$D$1043),366,365)),0)</f>
        <v>0</v>
      </c>
      <c r="AN602" s="618">
        <f>IF(AN$12=TRUE,(($M602*LIQUIDACION!$L$1047)*LIQUIDACION!$D$1045/IF(AND(LIQUIDACION!$D$1044&gt;LIQUIDACION!$B$1046,LIQUIDACION!$B$1046&gt;LIQUIDACION!$D$1043),366,365)),0)</f>
        <v>0</v>
      </c>
      <c r="AO602" s="618">
        <f>IF(AO$12=TRUE,(($N602*LIQUIDACION!$L$1047)*LIQUIDACION!$D$1045/IF(AND(LIQUIDACION!$D$1044&gt;LIQUIDACION!$B$1046,LIQUIDACION!$B$1046&gt;LIQUIDACION!$D$1043),366,365)),0)</f>
        <v>0</v>
      </c>
      <c r="AP602" s="618">
        <f>IF(AP$12=TRUE,(($O602*LIQUIDACION!$L$1047)*LIQUIDACION!$D$1045/IF(AND(LIQUIDACION!$D$1044&gt;LIQUIDACION!$B$1046,LIQUIDACION!$B$1046&gt;LIQUIDACION!$D$1043),366,365)),0)</f>
        <v>0</v>
      </c>
      <c r="AQ602" s="618">
        <f>IF(AQ$12=TRUE,(($P602*LIQUIDACION!$L$1047)*LIQUIDACION!$D$1045/IF(AND(LIQUIDACION!$D$1044&gt;LIQUIDACION!$B$1046,LIQUIDACION!$B$1046&gt;LIQUIDACION!$D$1043),366,365)),0)</f>
        <v>0</v>
      </c>
      <c r="AR602" s="618">
        <f>IF(AR$12=TRUE,(($Q602*LIQUIDACION!$L$1047)*LIQUIDACION!$D$1045/IF(AND(LIQUIDACION!$D$1044&gt;LIQUIDACION!$B$1046,LIQUIDACION!$B$1046&gt;LIQUIDACION!$D$1043),366,365)),0)</f>
        <v>0</v>
      </c>
      <c r="AS602" s="618">
        <f>IF(AS$12=TRUE,(($R602*LIQUIDACION!$L$1047)*LIQUIDACION!$D$1045/IF(AND(LIQUIDACION!$D$1044&gt;LIQUIDACION!$B$1046,LIQUIDACION!$B$1046&gt;LIQUIDACION!$D$1043),366,365)),0)</f>
        <v>0</v>
      </c>
      <c r="AT602" s="618">
        <f>IF(AT$12=TRUE,(($S602*LIQUIDACION!$L$1047)*LIQUIDACION!$D$1045/IF(AND(LIQUIDACION!$D$1044&gt;LIQUIDACION!$B$1046,LIQUIDACION!$B$1046&gt;LIQUIDACION!$D$1043),366,365)),0)</f>
        <v>0</v>
      </c>
      <c r="AU602" s="618">
        <f>IF(AU$12=TRUE,(($T602*LIQUIDACION!$L$1047)*LIQUIDACION!$D$1045/IF(AND(LIQUIDACION!$D$1044&gt;LIQUIDACION!$B$1046,LIQUIDACION!$B$1046&gt;LIQUIDACION!$D$1043),366,365)),0)</f>
        <v>0</v>
      </c>
      <c r="AV602" s="618">
        <f>IF(AV$12=TRUE,(($U602*LIQUIDACION!$L$1047)*LIQUIDACION!$D$1045/IF(AND(LIQUIDACION!$D$1044&gt;LIQUIDACION!$B$1046,LIQUIDACION!$B$1046&gt;LIQUIDACION!$D$1043),366,365)),0)</f>
        <v>0</v>
      </c>
      <c r="AW602" s="618">
        <f>IF(AW$12=TRUE,(($V602*LIQUIDACION!$L$1047)*LIQUIDACION!$D$1045/IF(AND(LIQUIDACION!$D$1044&gt;LIQUIDACION!$B$1046,LIQUIDACION!$B$1046&gt;LIQUIDACION!$D$1043),366,365)),0)</f>
        <v>0</v>
      </c>
      <c r="AX602" s="618">
        <f>IF(AX$12=TRUE,(($W602*LIQUIDACION!$L$1047)*LIQUIDACION!$D$1045/IF(AND(LIQUIDACION!$D$1044&gt;LIQUIDACION!$B$1046,LIQUIDACION!$B$1046&gt;LIQUIDACION!$D$1043),366,365)),0)</f>
        <v>0</v>
      </c>
    </row>
    <row r="603" spans="2:50" x14ac:dyDescent="0.25">
      <c r="B603" s="121">
        <v>591</v>
      </c>
      <c r="C603" s="125"/>
      <c r="D603" s="170"/>
      <c r="E603" s="170"/>
      <c r="F603" s="170"/>
      <c r="G603" s="170">
        <f t="shared" si="41"/>
        <v>0</v>
      </c>
      <c r="H603" s="170">
        <f t="shared" si="42"/>
        <v>0</v>
      </c>
      <c r="I603" s="170"/>
      <c r="J603" s="170"/>
      <c r="K603" s="170"/>
      <c r="L603" s="170"/>
      <c r="M603" s="170"/>
      <c r="N603" s="170"/>
      <c r="O603" s="170"/>
      <c r="P603" s="170"/>
      <c r="Q603" s="170"/>
      <c r="R603" s="170"/>
      <c r="S603" s="170"/>
      <c r="T603" s="170"/>
      <c r="U603" s="170"/>
      <c r="V603" s="170"/>
      <c r="W603" s="170"/>
      <c r="X603" s="170"/>
      <c r="Y603" s="170"/>
      <c r="Z603" s="170"/>
      <c r="AA603" s="170"/>
      <c r="AB603" s="415">
        <f t="shared" si="43"/>
        <v>0</v>
      </c>
      <c r="AC603" s="415">
        <f t="shared" si="44"/>
        <v>0</v>
      </c>
      <c r="AE603" s="618">
        <f>IF(AE$12=TRUE,(($D603*LIQUIDACION!$L$1046)*LIQUIDACION!$D$1045/IF(AND(LIQUIDACION!$D$1044&gt;LIQUIDACION!$B$1046,LIQUIDACION!$B$1046&gt;LIQUIDACION!$D$1043),366,365)),0)</f>
        <v>0</v>
      </c>
      <c r="AF603" s="618">
        <f>IF(AF$12=TRUE,(($E603*LIQUIDACION!$L$1046)*LIQUIDACION!$D$1045/IF(AND(LIQUIDACION!$D$1044&gt;LIQUIDACION!$B$1046,LIQUIDACION!$B$1046&gt;LIQUIDACION!$D$1043),366,365)),0)</f>
        <v>0</v>
      </c>
      <c r="AG603" s="618">
        <f>IF(AG$12=TRUE,(($F603*LIQUIDACION!$L$1046)*LIQUIDACION!$D$1045/IF(AND(LIQUIDACION!$D$1044&gt;LIQUIDACION!$B$1046,LIQUIDACION!$B$1046&gt;LIQUIDACION!$D$1043),366,365)),0)</f>
        <v>0</v>
      </c>
      <c r="AH603" s="618">
        <f>IF(AH$12=TRUE,(($G603*LIQUIDACION!$L$1046)*LIQUIDACION!$D$1045/IF(AND(LIQUIDACION!$D$1044&gt;LIQUIDACION!$B$1046,LIQUIDACION!$B$1046&gt;LIQUIDACION!$D$1043),366,365)),0)</f>
        <v>0</v>
      </c>
      <c r="AI603" s="618">
        <f>IF(AI$12=TRUE,(($H603*LIQUIDACION!$L$1047)*LIQUIDACION!$D$1045/IF(AND(LIQUIDACION!$D$1044&gt;LIQUIDACION!$B$1046,LIQUIDACION!$B$1046&gt;LIQUIDACION!$D$1043),366,365)),0)</f>
        <v>0</v>
      </c>
      <c r="AJ603" s="618">
        <f>IF(AJ$12=TRUE,(($I603*LIQUIDACION!$L$1047)*LIQUIDACION!$D$1045/IF(AND(LIQUIDACION!$D$1044&gt;LIQUIDACION!$B$1046,LIQUIDACION!$B$1046&gt;LIQUIDACION!$D$1043),366,365)),0)</f>
        <v>0</v>
      </c>
      <c r="AK603" s="618">
        <f>IF(AK$12=TRUE,(($J603*LIQUIDACION!$L$1047)*LIQUIDACION!$D$1045/IF(AND(LIQUIDACION!$D$1044&gt;LIQUIDACION!$B$1046,LIQUIDACION!$B$1046&gt;LIQUIDACION!$D$1043),366,365)),0)</f>
        <v>0</v>
      </c>
      <c r="AL603" s="618">
        <f>IF(AL$12=TRUE,(($K603*LIQUIDACION!$L$1047)*LIQUIDACION!$D$1045/IF(AND(LIQUIDACION!$D$1044&gt;LIQUIDACION!$B$1046,LIQUIDACION!$B$1046&gt;LIQUIDACION!$D$1043),366,365)),0)</f>
        <v>0</v>
      </c>
      <c r="AM603" s="618">
        <f>IF(AM$12=TRUE,(($L603*LIQUIDACION!$L$1047)*LIQUIDACION!$D$1045/IF(AND(LIQUIDACION!$D$1044&gt;LIQUIDACION!$B$1046,LIQUIDACION!$B$1046&gt;LIQUIDACION!$D$1043),366,365)),0)</f>
        <v>0</v>
      </c>
      <c r="AN603" s="618">
        <f>IF(AN$12=TRUE,(($M603*LIQUIDACION!$L$1047)*LIQUIDACION!$D$1045/IF(AND(LIQUIDACION!$D$1044&gt;LIQUIDACION!$B$1046,LIQUIDACION!$B$1046&gt;LIQUIDACION!$D$1043),366,365)),0)</f>
        <v>0</v>
      </c>
      <c r="AO603" s="618">
        <f>IF(AO$12=TRUE,(($N603*LIQUIDACION!$L$1047)*LIQUIDACION!$D$1045/IF(AND(LIQUIDACION!$D$1044&gt;LIQUIDACION!$B$1046,LIQUIDACION!$B$1046&gt;LIQUIDACION!$D$1043),366,365)),0)</f>
        <v>0</v>
      </c>
      <c r="AP603" s="618">
        <f>IF(AP$12=TRUE,(($O603*LIQUIDACION!$L$1047)*LIQUIDACION!$D$1045/IF(AND(LIQUIDACION!$D$1044&gt;LIQUIDACION!$B$1046,LIQUIDACION!$B$1046&gt;LIQUIDACION!$D$1043),366,365)),0)</f>
        <v>0</v>
      </c>
      <c r="AQ603" s="618">
        <f>IF(AQ$12=TRUE,(($P603*LIQUIDACION!$L$1047)*LIQUIDACION!$D$1045/IF(AND(LIQUIDACION!$D$1044&gt;LIQUIDACION!$B$1046,LIQUIDACION!$B$1046&gt;LIQUIDACION!$D$1043),366,365)),0)</f>
        <v>0</v>
      </c>
      <c r="AR603" s="618">
        <f>IF(AR$12=TRUE,(($Q603*LIQUIDACION!$L$1047)*LIQUIDACION!$D$1045/IF(AND(LIQUIDACION!$D$1044&gt;LIQUIDACION!$B$1046,LIQUIDACION!$B$1046&gt;LIQUIDACION!$D$1043),366,365)),0)</f>
        <v>0</v>
      </c>
      <c r="AS603" s="618">
        <f>IF(AS$12=TRUE,(($R603*LIQUIDACION!$L$1047)*LIQUIDACION!$D$1045/IF(AND(LIQUIDACION!$D$1044&gt;LIQUIDACION!$B$1046,LIQUIDACION!$B$1046&gt;LIQUIDACION!$D$1043),366,365)),0)</f>
        <v>0</v>
      </c>
      <c r="AT603" s="618">
        <f>IF(AT$12=TRUE,(($S603*LIQUIDACION!$L$1047)*LIQUIDACION!$D$1045/IF(AND(LIQUIDACION!$D$1044&gt;LIQUIDACION!$B$1046,LIQUIDACION!$B$1046&gt;LIQUIDACION!$D$1043),366,365)),0)</f>
        <v>0</v>
      </c>
      <c r="AU603" s="618">
        <f>IF(AU$12=TRUE,(($T603*LIQUIDACION!$L$1047)*LIQUIDACION!$D$1045/IF(AND(LIQUIDACION!$D$1044&gt;LIQUIDACION!$B$1046,LIQUIDACION!$B$1046&gt;LIQUIDACION!$D$1043),366,365)),0)</f>
        <v>0</v>
      </c>
      <c r="AV603" s="618">
        <f>IF(AV$12=TRUE,(($U603*LIQUIDACION!$L$1047)*LIQUIDACION!$D$1045/IF(AND(LIQUIDACION!$D$1044&gt;LIQUIDACION!$B$1046,LIQUIDACION!$B$1046&gt;LIQUIDACION!$D$1043),366,365)),0)</f>
        <v>0</v>
      </c>
      <c r="AW603" s="618">
        <f>IF(AW$12=TRUE,(($V603*LIQUIDACION!$L$1047)*LIQUIDACION!$D$1045/IF(AND(LIQUIDACION!$D$1044&gt;LIQUIDACION!$B$1046,LIQUIDACION!$B$1046&gt;LIQUIDACION!$D$1043),366,365)),0)</f>
        <v>0</v>
      </c>
      <c r="AX603" s="618">
        <f>IF(AX$12=TRUE,(($W603*LIQUIDACION!$L$1047)*LIQUIDACION!$D$1045/IF(AND(LIQUIDACION!$D$1044&gt;LIQUIDACION!$B$1046,LIQUIDACION!$B$1046&gt;LIQUIDACION!$D$1043),366,365)),0)</f>
        <v>0</v>
      </c>
    </row>
    <row r="604" spans="2:50" x14ac:dyDescent="0.25">
      <c r="B604" s="123">
        <v>592</v>
      </c>
      <c r="C604" s="125"/>
      <c r="D604" s="170"/>
      <c r="E604" s="170"/>
      <c r="F604" s="170"/>
      <c r="G604" s="170">
        <f t="shared" si="41"/>
        <v>0</v>
      </c>
      <c r="H604" s="170">
        <f t="shared" si="42"/>
        <v>0</v>
      </c>
      <c r="I604" s="170"/>
      <c r="J604" s="170"/>
      <c r="K604" s="170"/>
      <c r="L604" s="170"/>
      <c r="M604" s="170"/>
      <c r="N604" s="170"/>
      <c r="O604" s="170"/>
      <c r="P604" s="170"/>
      <c r="Q604" s="170"/>
      <c r="R604" s="170"/>
      <c r="S604" s="170"/>
      <c r="T604" s="170"/>
      <c r="U604" s="170"/>
      <c r="V604" s="170"/>
      <c r="W604" s="170"/>
      <c r="X604" s="170"/>
      <c r="Y604" s="170"/>
      <c r="Z604" s="170"/>
      <c r="AA604" s="170"/>
      <c r="AB604" s="415">
        <f t="shared" si="43"/>
        <v>0</v>
      </c>
      <c r="AC604" s="415">
        <f t="shared" si="44"/>
        <v>0</v>
      </c>
      <c r="AE604" s="618">
        <f>IF(AE$12=TRUE,(($D604*LIQUIDACION!$L$1046)*LIQUIDACION!$D$1045/IF(AND(LIQUIDACION!$D$1044&gt;LIQUIDACION!$B$1046,LIQUIDACION!$B$1046&gt;LIQUIDACION!$D$1043),366,365)),0)</f>
        <v>0</v>
      </c>
      <c r="AF604" s="618">
        <f>IF(AF$12=TRUE,(($E604*LIQUIDACION!$L$1046)*LIQUIDACION!$D$1045/IF(AND(LIQUIDACION!$D$1044&gt;LIQUIDACION!$B$1046,LIQUIDACION!$B$1046&gt;LIQUIDACION!$D$1043),366,365)),0)</f>
        <v>0</v>
      </c>
      <c r="AG604" s="618">
        <f>IF(AG$12=TRUE,(($F604*LIQUIDACION!$L$1046)*LIQUIDACION!$D$1045/IF(AND(LIQUIDACION!$D$1044&gt;LIQUIDACION!$B$1046,LIQUIDACION!$B$1046&gt;LIQUIDACION!$D$1043),366,365)),0)</f>
        <v>0</v>
      </c>
      <c r="AH604" s="618">
        <f>IF(AH$12=TRUE,(($G604*LIQUIDACION!$L$1046)*LIQUIDACION!$D$1045/IF(AND(LIQUIDACION!$D$1044&gt;LIQUIDACION!$B$1046,LIQUIDACION!$B$1046&gt;LIQUIDACION!$D$1043),366,365)),0)</f>
        <v>0</v>
      </c>
      <c r="AI604" s="618">
        <f>IF(AI$12=TRUE,(($H604*LIQUIDACION!$L$1047)*LIQUIDACION!$D$1045/IF(AND(LIQUIDACION!$D$1044&gt;LIQUIDACION!$B$1046,LIQUIDACION!$B$1046&gt;LIQUIDACION!$D$1043),366,365)),0)</f>
        <v>0</v>
      </c>
      <c r="AJ604" s="618">
        <f>IF(AJ$12=TRUE,(($I604*LIQUIDACION!$L$1047)*LIQUIDACION!$D$1045/IF(AND(LIQUIDACION!$D$1044&gt;LIQUIDACION!$B$1046,LIQUIDACION!$B$1046&gt;LIQUIDACION!$D$1043),366,365)),0)</f>
        <v>0</v>
      </c>
      <c r="AK604" s="618">
        <f>IF(AK$12=TRUE,(($J604*LIQUIDACION!$L$1047)*LIQUIDACION!$D$1045/IF(AND(LIQUIDACION!$D$1044&gt;LIQUIDACION!$B$1046,LIQUIDACION!$B$1046&gt;LIQUIDACION!$D$1043),366,365)),0)</f>
        <v>0</v>
      </c>
      <c r="AL604" s="618">
        <f>IF(AL$12=TRUE,(($K604*LIQUIDACION!$L$1047)*LIQUIDACION!$D$1045/IF(AND(LIQUIDACION!$D$1044&gt;LIQUIDACION!$B$1046,LIQUIDACION!$B$1046&gt;LIQUIDACION!$D$1043),366,365)),0)</f>
        <v>0</v>
      </c>
      <c r="AM604" s="618">
        <f>IF(AM$12=TRUE,(($L604*LIQUIDACION!$L$1047)*LIQUIDACION!$D$1045/IF(AND(LIQUIDACION!$D$1044&gt;LIQUIDACION!$B$1046,LIQUIDACION!$B$1046&gt;LIQUIDACION!$D$1043),366,365)),0)</f>
        <v>0</v>
      </c>
      <c r="AN604" s="618">
        <f>IF(AN$12=TRUE,(($M604*LIQUIDACION!$L$1047)*LIQUIDACION!$D$1045/IF(AND(LIQUIDACION!$D$1044&gt;LIQUIDACION!$B$1046,LIQUIDACION!$B$1046&gt;LIQUIDACION!$D$1043),366,365)),0)</f>
        <v>0</v>
      </c>
      <c r="AO604" s="618">
        <f>IF(AO$12=TRUE,(($N604*LIQUIDACION!$L$1047)*LIQUIDACION!$D$1045/IF(AND(LIQUIDACION!$D$1044&gt;LIQUIDACION!$B$1046,LIQUIDACION!$B$1046&gt;LIQUIDACION!$D$1043),366,365)),0)</f>
        <v>0</v>
      </c>
      <c r="AP604" s="618">
        <f>IF(AP$12=TRUE,(($O604*LIQUIDACION!$L$1047)*LIQUIDACION!$D$1045/IF(AND(LIQUIDACION!$D$1044&gt;LIQUIDACION!$B$1046,LIQUIDACION!$B$1046&gt;LIQUIDACION!$D$1043),366,365)),0)</f>
        <v>0</v>
      </c>
      <c r="AQ604" s="618">
        <f>IF(AQ$12=TRUE,(($P604*LIQUIDACION!$L$1047)*LIQUIDACION!$D$1045/IF(AND(LIQUIDACION!$D$1044&gt;LIQUIDACION!$B$1046,LIQUIDACION!$B$1046&gt;LIQUIDACION!$D$1043),366,365)),0)</f>
        <v>0</v>
      </c>
      <c r="AR604" s="618">
        <f>IF(AR$12=TRUE,(($Q604*LIQUIDACION!$L$1047)*LIQUIDACION!$D$1045/IF(AND(LIQUIDACION!$D$1044&gt;LIQUIDACION!$B$1046,LIQUIDACION!$B$1046&gt;LIQUIDACION!$D$1043),366,365)),0)</f>
        <v>0</v>
      </c>
      <c r="AS604" s="618">
        <f>IF(AS$12=TRUE,(($R604*LIQUIDACION!$L$1047)*LIQUIDACION!$D$1045/IF(AND(LIQUIDACION!$D$1044&gt;LIQUIDACION!$B$1046,LIQUIDACION!$B$1046&gt;LIQUIDACION!$D$1043),366,365)),0)</f>
        <v>0</v>
      </c>
      <c r="AT604" s="618">
        <f>IF(AT$12=TRUE,(($S604*LIQUIDACION!$L$1047)*LIQUIDACION!$D$1045/IF(AND(LIQUIDACION!$D$1044&gt;LIQUIDACION!$B$1046,LIQUIDACION!$B$1046&gt;LIQUIDACION!$D$1043),366,365)),0)</f>
        <v>0</v>
      </c>
      <c r="AU604" s="618">
        <f>IF(AU$12=TRUE,(($T604*LIQUIDACION!$L$1047)*LIQUIDACION!$D$1045/IF(AND(LIQUIDACION!$D$1044&gt;LIQUIDACION!$B$1046,LIQUIDACION!$B$1046&gt;LIQUIDACION!$D$1043),366,365)),0)</f>
        <v>0</v>
      </c>
      <c r="AV604" s="618">
        <f>IF(AV$12=TRUE,(($U604*LIQUIDACION!$L$1047)*LIQUIDACION!$D$1045/IF(AND(LIQUIDACION!$D$1044&gt;LIQUIDACION!$B$1046,LIQUIDACION!$B$1046&gt;LIQUIDACION!$D$1043),366,365)),0)</f>
        <v>0</v>
      </c>
      <c r="AW604" s="618">
        <f>IF(AW$12=TRUE,(($V604*LIQUIDACION!$L$1047)*LIQUIDACION!$D$1045/IF(AND(LIQUIDACION!$D$1044&gt;LIQUIDACION!$B$1046,LIQUIDACION!$B$1046&gt;LIQUIDACION!$D$1043),366,365)),0)</f>
        <v>0</v>
      </c>
      <c r="AX604" s="618">
        <f>IF(AX$12=TRUE,(($W604*LIQUIDACION!$L$1047)*LIQUIDACION!$D$1045/IF(AND(LIQUIDACION!$D$1044&gt;LIQUIDACION!$B$1046,LIQUIDACION!$B$1046&gt;LIQUIDACION!$D$1043),366,365)),0)</f>
        <v>0</v>
      </c>
    </row>
    <row r="605" spans="2:50" x14ac:dyDescent="0.25">
      <c r="B605" s="121">
        <v>593</v>
      </c>
      <c r="C605" s="125"/>
      <c r="D605" s="170"/>
      <c r="E605" s="170"/>
      <c r="F605" s="170"/>
      <c r="G605" s="170">
        <f t="shared" si="41"/>
        <v>0</v>
      </c>
      <c r="H605" s="170">
        <f t="shared" si="42"/>
        <v>0</v>
      </c>
      <c r="I605" s="170"/>
      <c r="J605" s="170"/>
      <c r="K605" s="170"/>
      <c r="L605" s="170"/>
      <c r="M605" s="170"/>
      <c r="N605" s="170"/>
      <c r="O605" s="170"/>
      <c r="P605" s="170"/>
      <c r="Q605" s="170"/>
      <c r="R605" s="170"/>
      <c r="S605" s="170"/>
      <c r="T605" s="170"/>
      <c r="U605" s="170"/>
      <c r="V605" s="170"/>
      <c r="W605" s="170"/>
      <c r="X605" s="170"/>
      <c r="Y605" s="170"/>
      <c r="Z605" s="170"/>
      <c r="AA605" s="170"/>
      <c r="AB605" s="415">
        <f t="shared" si="43"/>
        <v>0</v>
      </c>
      <c r="AC605" s="415">
        <f t="shared" si="44"/>
        <v>0</v>
      </c>
      <c r="AE605" s="618">
        <f>IF(AE$12=TRUE,(($D605*LIQUIDACION!$L$1046)*LIQUIDACION!$D$1045/IF(AND(LIQUIDACION!$D$1044&gt;LIQUIDACION!$B$1046,LIQUIDACION!$B$1046&gt;LIQUIDACION!$D$1043),366,365)),0)</f>
        <v>0</v>
      </c>
      <c r="AF605" s="618">
        <f>IF(AF$12=TRUE,(($E605*LIQUIDACION!$L$1046)*LIQUIDACION!$D$1045/IF(AND(LIQUIDACION!$D$1044&gt;LIQUIDACION!$B$1046,LIQUIDACION!$B$1046&gt;LIQUIDACION!$D$1043),366,365)),0)</f>
        <v>0</v>
      </c>
      <c r="AG605" s="618">
        <f>IF(AG$12=TRUE,(($F605*LIQUIDACION!$L$1046)*LIQUIDACION!$D$1045/IF(AND(LIQUIDACION!$D$1044&gt;LIQUIDACION!$B$1046,LIQUIDACION!$B$1046&gt;LIQUIDACION!$D$1043),366,365)),0)</f>
        <v>0</v>
      </c>
      <c r="AH605" s="618">
        <f>IF(AH$12=TRUE,(($G605*LIQUIDACION!$L$1046)*LIQUIDACION!$D$1045/IF(AND(LIQUIDACION!$D$1044&gt;LIQUIDACION!$B$1046,LIQUIDACION!$B$1046&gt;LIQUIDACION!$D$1043),366,365)),0)</f>
        <v>0</v>
      </c>
      <c r="AI605" s="618">
        <f>IF(AI$12=TRUE,(($H605*LIQUIDACION!$L$1047)*LIQUIDACION!$D$1045/IF(AND(LIQUIDACION!$D$1044&gt;LIQUIDACION!$B$1046,LIQUIDACION!$B$1046&gt;LIQUIDACION!$D$1043),366,365)),0)</f>
        <v>0</v>
      </c>
      <c r="AJ605" s="618">
        <f>IF(AJ$12=TRUE,(($I605*LIQUIDACION!$L$1047)*LIQUIDACION!$D$1045/IF(AND(LIQUIDACION!$D$1044&gt;LIQUIDACION!$B$1046,LIQUIDACION!$B$1046&gt;LIQUIDACION!$D$1043),366,365)),0)</f>
        <v>0</v>
      </c>
      <c r="AK605" s="618">
        <f>IF(AK$12=TRUE,(($J605*LIQUIDACION!$L$1047)*LIQUIDACION!$D$1045/IF(AND(LIQUIDACION!$D$1044&gt;LIQUIDACION!$B$1046,LIQUIDACION!$B$1046&gt;LIQUIDACION!$D$1043),366,365)),0)</f>
        <v>0</v>
      </c>
      <c r="AL605" s="618">
        <f>IF(AL$12=TRUE,(($K605*LIQUIDACION!$L$1047)*LIQUIDACION!$D$1045/IF(AND(LIQUIDACION!$D$1044&gt;LIQUIDACION!$B$1046,LIQUIDACION!$B$1046&gt;LIQUIDACION!$D$1043),366,365)),0)</f>
        <v>0</v>
      </c>
      <c r="AM605" s="618">
        <f>IF(AM$12=TRUE,(($L605*LIQUIDACION!$L$1047)*LIQUIDACION!$D$1045/IF(AND(LIQUIDACION!$D$1044&gt;LIQUIDACION!$B$1046,LIQUIDACION!$B$1046&gt;LIQUIDACION!$D$1043),366,365)),0)</f>
        <v>0</v>
      </c>
      <c r="AN605" s="618">
        <f>IF(AN$12=TRUE,(($M605*LIQUIDACION!$L$1047)*LIQUIDACION!$D$1045/IF(AND(LIQUIDACION!$D$1044&gt;LIQUIDACION!$B$1046,LIQUIDACION!$B$1046&gt;LIQUIDACION!$D$1043),366,365)),0)</f>
        <v>0</v>
      </c>
      <c r="AO605" s="618">
        <f>IF(AO$12=TRUE,(($N605*LIQUIDACION!$L$1047)*LIQUIDACION!$D$1045/IF(AND(LIQUIDACION!$D$1044&gt;LIQUIDACION!$B$1046,LIQUIDACION!$B$1046&gt;LIQUIDACION!$D$1043),366,365)),0)</f>
        <v>0</v>
      </c>
      <c r="AP605" s="618">
        <f>IF(AP$12=TRUE,(($O605*LIQUIDACION!$L$1047)*LIQUIDACION!$D$1045/IF(AND(LIQUIDACION!$D$1044&gt;LIQUIDACION!$B$1046,LIQUIDACION!$B$1046&gt;LIQUIDACION!$D$1043),366,365)),0)</f>
        <v>0</v>
      </c>
      <c r="AQ605" s="618">
        <f>IF(AQ$12=TRUE,(($P605*LIQUIDACION!$L$1047)*LIQUIDACION!$D$1045/IF(AND(LIQUIDACION!$D$1044&gt;LIQUIDACION!$B$1046,LIQUIDACION!$B$1046&gt;LIQUIDACION!$D$1043),366,365)),0)</f>
        <v>0</v>
      </c>
      <c r="AR605" s="618">
        <f>IF(AR$12=TRUE,(($Q605*LIQUIDACION!$L$1047)*LIQUIDACION!$D$1045/IF(AND(LIQUIDACION!$D$1044&gt;LIQUIDACION!$B$1046,LIQUIDACION!$B$1046&gt;LIQUIDACION!$D$1043),366,365)),0)</f>
        <v>0</v>
      </c>
      <c r="AS605" s="618">
        <f>IF(AS$12=TRUE,(($R605*LIQUIDACION!$L$1047)*LIQUIDACION!$D$1045/IF(AND(LIQUIDACION!$D$1044&gt;LIQUIDACION!$B$1046,LIQUIDACION!$B$1046&gt;LIQUIDACION!$D$1043),366,365)),0)</f>
        <v>0</v>
      </c>
      <c r="AT605" s="618">
        <f>IF(AT$12=TRUE,(($S605*LIQUIDACION!$L$1047)*LIQUIDACION!$D$1045/IF(AND(LIQUIDACION!$D$1044&gt;LIQUIDACION!$B$1046,LIQUIDACION!$B$1046&gt;LIQUIDACION!$D$1043),366,365)),0)</f>
        <v>0</v>
      </c>
      <c r="AU605" s="618">
        <f>IF(AU$12=TRUE,(($T605*LIQUIDACION!$L$1047)*LIQUIDACION!$D$1045/IF(AND(LIQUIDACION!$D$1044&gt;LIQUIDACION!$B$1046,LIQUIDACION!$B$1046&gt;LIQUIDACION!$D$1043),366,365)),0)</f>
        <v>0</v>
      </c>
      <c r="AV605" s="618">
        <f>IF(AV$12=TRUE,(($U605*LIQUIDACION!$L$1047)*LIQUIDACION!$D$1045/IF(AND(LIQUIDACION!$D$1044&gt;LIQUIDACION!$B$1046,LIQUIDACION!$B$1046&gt;LIQUIDACION!$D$1043),366,365)),0)</f>
        <v>0</v>
      </c>
      <c r="AW605" s="618">
        <f>IF(AW$12=TRUE,(($V605*LIQUIDACION!$L$1047)*LIQUIDACION!$D$1045/IF(AND(LIQUIDACION!$D$1044&gt;LIQUIDACION!$B$1046,LIQUIDACION!$B$1046&gt;LIQUIDACION!$D$1043),366,365)),0)</f>
        <v>0</v>
      </c>
      <c r="AX605" s="618">
        <f>IF(AX$12=TRUE,(($W605*LIQUIDACION!$L$1047)*LIQUIDACION!$D$1045/IF(AND(LIQUIDACION!$D$1044&gt;LIQUIDACION!$B$1046,LIQUIDACION!$B$1046&gt;LIQUIDACION!$D$1043),366,365)),0)</f>
        <v>0</v>
      </c>
    </row>
    <row r="606" spans="2:50" x14ac:dyDescent="0.25">
      <c r="B606" s="123">
        <v>594</v>
      </c>
      <c r="C606" s="125"/>
      <c r="D606" s="170"/>
      <c r="E606" s="170"/>
      <c r="F606" s="170"/>
      <c r="G606" s="170">
        <f t="shared" si="41"/>
        <v>0</v>
      </c>
      <c r="H606" s="170">
        <f t="shared" si="42"/>
        <v>0</v>
      </c>
      <c r="I606" s="170"/>
      <c r="J606" s="170"/>
      <c r="K606" s="170"/>
      <c r="L606" s="170"/>
      <c r="M606" s="170"/>
      <c r="N606" s="170"/>
      <c r="O606" s="170"/>
      <c r="P606" s="170"/>
      <c r="Q606" s="170"/>
      <c r="R606" s="170"/>
      <c r="S606" s="170"/>
      <c r="T606" s="170"/>
      <c r="U606" s="170"/>
      <c r="V606" s="170"/>
      <c r="W606" s="170"/>
      <c r="X606" s="170"/>
      <c r="Y606" s="170"/>
      <c r="Z606" s="170"/>
      <c r="AA606" s="170"/>
      <c r="AB606" s="415">
        <f t="shared" si="43"/>
        <v>0</v>
      </c>
      <c r="AC606" s="415">
        <f t="shared" si="44"/>
        <v>0</v>
      </c>
      <c r="AE606" s="618">
        <f>IF(AE$12=TRUE,(($D606*LIQUIDACION!$L$1046)*LIQUIDACION!$D$1045/IF(AND(LIQUIDACION!$D$1044&gt;LIQUIDACION!$B$1046,LIQUIDACION!$B$1046&gt;LIQUIDACION!$D$1043),366,365)),0)</f>
        <v>0</v>
      </c>
      <c r="AF606" s="618">
        <f>IF(AF$12=TRUE,(($E606*LIQUIDACION!$L$1046)*LIQUIDACION!$D$1045/IF(AND(LIQUIDACION!$D$1044&gt;LIQUIDACION!$B$1046,LIQUIDACION!$B$1046&gt;LIQUIDACION!$D$1043),366,365)),0)</f>
        <v>0</v>
      </c>
      <c r="AG606" s="618">
        <f>IF(AG$12=TRUE,(($F606*LIQUIDACION!$L$1046)*LIQUIDACION!$D$1045/IF(AND(LIQUIDACION!$D$1044&gt;LIQUIDACION!$B$1046,LIQUIDACION!$B$1046&gt;LIQUIDACION!$D$1043),366,365)),0)</f>
        <v>0</v>
      </c>
      <c r="AH606" s="618">
        <f>IF(AH$12=TRUE,(($G606*LIQUIDACION!$L$1046)*LIQUIDACION!$D$1045/IF(AND(LIQUIDACION!$D$1044&gt;LIQUIDACION!$B$1046,LIQUIDACION!$B$1046&gt;LIQUIDACION!$D$1043),366,365)),0)</f>
        <v>0</v>
      </c>
      <c r="AI606" s="618">
        <f>IF(AI$12=TRUE,(($H606*LIQUIDACION!$L$1047)*LIQUIDACION!$D$1045/IF(AND(LIQUIDACION!$D$1044&gt;LIQUIDACION!$B$1046,LIQUIDACION!$B$1046&gt;LIQUIDACION!$D$1043),366,365)),0)</f>
        <v>0</v>
      </c>
      <c r="AJ606" s="618">
        <f>IF(AJ$12=TRUE,(($I606*LIQUIDACION!$L$1047)*LIQUIDACION!$D$1045/IF(AND(LIQUIDACION!$D$1044&gt;LIQUIDACION!$B$1046,LIQUIDACION!$B$1046&gt;LIQUIDACION!$D$1043),366,365)),0)</f>
        <v>0</v>
      </c>
      <c r="AK606" s="618">
        <f>IF(AK$12=TRUE,(($J606*LIQUIDACION!$L$1047)*LIQUIDACION!$D$1045/IF(AND(LIQUIDACION!$D$1044&gt;LIQUIDACION!$B$1046,LIQUIDACION!$B$1046&gt;LIQUIDACION!$D$1043),366,365)),0)</f>
        <v>0</v>
      </c>
      <c r="AL606" s="618">
        <f>IF(AL$12=TRUE,(($K606*LIQUIDACION!$L$1047)*LIQUIDACION!$D$1045/IF(AND(LIQUIDACION!$D$1044&gt;LIQUIDACION!$B$1046,LIQUIDACION!$B$1046&gt;LIQUIDACION!$D$1043),366,365)),0)</f>
        <v>0</v>
      </c>
      <c r="AM606" s="618">
        <f>IF(AM$12=TRUE,(($L606*LIQUIDACION!$L$1047)*LIQUIDACION!$D$1045/IF(AND(LIQUIDACION!$D$1044&gt;LIQUIDACION!$B$1046,LIQUIDACION!$B$1046&gt;LIQUIDACION!$D$1043),366,365)),0)</f>
        <v>0</v>
      </c>
      <c r="AN606" s="618">
        <f>IF(AN$12=TRUE,(($M606*LIQUIDACION!$L$1047)*LIQUIDACION!$D$1045/IF(AND(LIQUIDACION!$D$1044&gt;LIQUIDACION!$B$1046,LIQUIDACION!$B$1046&gt;LIQUIDACION!$D$1043),366,365)),0)</f>
        <v>0</v>
      </c>
      <c r="AO606" s="618">
        <f>IF(AO$12=TRUE,(($N606*LIQUIDACION!$L$1047)*LIQUIDACION!$D$1045/IF(AND(LIQUIDACION!$D$1044&gt;LIQUIDACION!$B$1046,LIQUIDACION!$B$1046&gt;LIQUIDACION!$D$1043),366,365)),0)</f>
        <v>0</v>
      </c>
      <c r="AP606" s="618">
        <f>IF(AP$12=TRUE,(($O606*LIQUIDACION!$L$1047)*LIQUIDACION!$D$1045/IF(AND(LIQUIDACION!$D$1044&gt;LIQUIDACION!$B$1046,LIQUIDACION!$B$1046&gt;LIQUIDACION!$D$1043),366,365)),0)</f>
        <v>0</v>
      </c>
      <c r="AQ606" s="618">
        <f>IF(AQ$12=TRUE,(($P606*LIQUIDACION!$L$1047)*LIQUIDACION!$D$1045/IF(AND(LIQUIDACION!$D$1044&gt;LIQUIDACION!$B$1046,LIQUIDACION!$B$1046&gt;LIQUIDACION!$D$1043),366,365)),0)</f>
        <v>0</v>
      </c>
      <c r="AR606" s="618">
        <f>IF(AR$12=TRUE,(($Q606*LIQUIDACION!$L$1047)*LIQUIDACION!$D$1045/IF(AND(LIQUIDACION!$D$1044&gt;LIQUIDACION!$B$1046,LIQUIDACION!$B$1046&gt;LIQUIDACION!$D$1043),366,365)),0)</f>
        <v>0</v>
      </c>
      <c r="AS606" s="618">
        <f>IF(AS$12=TRUE,(($R606*LIQUIDACION!$L$1047)*LIQUIDACION!$D$1045/IF(AND(LIQUIDACION!$D$1044&gt;LIQUIDACION!$B$1046,LIQUIDACION!$B$1046&gt;LIQUIDACION!$D$1043),366,365)),0)</f>
        <v>0</v>
      </c>
      <c r="AT606" s="618">
        <f>IF(AT$12=TRUE,(($S606*LIQUIDACION!$L$1047)*LIQUIDACION!$D$1045/IF(AND(LIQUIDACION!$D$1044&gt;LIQUIDACION!$B$1046,LIQUIDACION!$B$1046&gt;LIQUIDACION!$D$1043),366,365)),0)</f>
        <v>0</v>
      </c>
      <c r="AU606" s="618">
        <f>IF(AU$12=TRUE,(($T606*LIQUIDACION!$L$1047)*LIQUIDACION!$D$1045/IF(AND(LIQUIDACION!$D$1044&gt;LIQUIDACION!$B$1046,LIQUIDACION!$B$1046&gt;LIQUIDACION!$D$1043),366,365)),0)</f>
        <v>0</v>
      </c>
      <c r="AV606" s="618">
        <f>IF(AV$12=TRUE,(($U606*LIQUIDACION!$L$1047)*LIQUIDACION!$D$1045/IF(AND(LIQUIDACION!$D$1044&gt;LIQUIDACION!$B$1046,LIQUIDACION!$B$1046&gt;LIQUIDACION!$D$1043),366,365)),0)</f>
        <v>0</v>
      </c>
      <c r="AW606" s="618">
        <f>IF(AW$12=TRUE,(($V606*LIQUIDACION!$L$1047)*LIQUIDACION!$D$1045/IF(AND(LIQUIDACION!$D$1044&gt;LIQUIDACION!$B$1046,LIQUIDACION!$B$1046&gt;LIQUIDACION!$D$1043),366,365)),0)</f>
        <v>0</v>
      </c>
      <c r="AX606" s="618">
        <f>IF(AX$12=TRUE,(($W606*LIQUIDACION!$L$1047)*LIQUIDACION!$D$1045/IF(AND(LIQUIDACION!$D$1044&gt;LIQUIDACION!$B$1046,LIQUIDACION!$B$1046&gt;LIQUIDACION!$D$1043),366,365)),0)</f>
        <v>0</v>
      </c>
    </row>
    <row r="607" spans="2:50" x14ac:dyDescent="0.25">
      <c r="B607" s="121">
        <v>595</v>
      </c>
      <c r="C607" s="125"/>
      <c r="D607" s="170"/>
      <c r="E607" s="170"/>
      <c r="F607" s="170"/>
      <c r="G607" s="170">
        <f t="shared" si="41"/>
        <v>0</v>
      </c>
      <c r="H607" s="170">
        <f t="shared" si="42"/>
        <v>0</v>
      </c>
      <c r="I607" s="170"/>
      <c r="J607" s="170"/>
      <c r="K607" s="170"/>
      <c r="L607" s="170"/>
      <c r="M607" s="170"/>
      <c r="N607" s="170"/>
      <c r="O607" s="170"/>
      <c r="P607" s="170"/>
      <c r="Q607" s="170"/>
      <c r="R607" s="170"/>
      <c r="S607" s="170"/>
      <c r="T607" s="170"/>
      <c r="U607" s="170"/>
      <c r="V607" s="170"/>
      <c r="W607" s="170"/>
      <c r="X607" s="170"/>
      <c r="Y607" s="170"/>
      <c r="Z607" s="170"/>
      <c r="AA607" s="170"/>
      <c r="AB607" s="415">
        <f t="shared" si="43"/>
        <v>0</v>
      </c>
      <c r="AC607" s="415">
        <f t="shared" si="44"/>
        <v>0</v>
      </c>
      <c r="AE607" s="618">
        <f>IF(AE$12=TRUE,(($D607*LIQUIDACION!$L$1046)*LIQUIDACION!$D$1045/IF(AND(LIQUIDACION!$D$1044&gt;LIQUIDACION!$B$1046,LIQUIDACION!$B$1046&gt;LIQUIDACION!$D$1043),366,365)),0)</f>
        <v>0</v>
      </c>
      <c r="AF607" s="618">
        <f>IF(AF$12=TRUE,(($E607*LIQUIDACION!$L$1046)*LIQUIDACION!$D$1045/IF(AND(LIQUIDACION!$D$1044&gt;LIQUIDACION!$B$1046,LIQUIDACION!$B$1046&gt;LIQUIDACION!$D$1043),366,365)),0)</f>
        <v>0</v>
      </c>
      <c r="AG607" s="618">
        <f>IF(AG$12=TRUE,(($F607*LIQUIDACION!$L$1046)*LIQUIDACION!$D$1045/IF(AND(LIQUIDACION!$D$1044&gt;LIQUIDACION!$B$1046,LIQUIDACION!$B$1046&gt;LIQUIDACION!$D$1043),366,365)),0)</f>
        <v>0</v>
      </c>
      <c r="AH607" s="618">
        <f>IF(AH$12=TRUE,(($G607*LIQUIDACION!$L$1046)*LIQUIDACION!$D$1045/IF(AND(LIQUIDACION!$D$1044&gt;LIQUIDACION!$B$1046,LIQUIDACION!$B$1046&gt;LIQUIDACION!$D$1043),366,365)),0)</f>
        <v>0</v>
      </c>
      <c r="AI607" s="618">
        <f>IF(AI$12=TRUE,(($H607*LIQUIDACION!$L$1047)*LIQUIDACION!$D$1045/IF(AND(LIQUIDACION!$D$1044&gt;LIQUIDACION!$B$1046,LIQUIDACION!$B$1046&gt;LIQUIDACION!$D$1043),366,365)),0)</f>
        <v>0</v>
      </c>
      <c r="AJ607" s="618">
        <f>IF(AJ$12=TRUE,(($I607*LIQUIDACION!$L$1047)*LIQUIDACION!$D$1045/IF(AND(LIQUIDACION!$D$1044&gt;LIQUIDACION!$B$1046,LIQUIDACION!$B$1046&gt;LIQUIDACION!$D$1043),366,365)),0)</f>
        <v>0</v>
      </c>
      <c r="AK607" s="618">
        <f>IF(AK$12=TRUE,(($J607*LIQUIDACION!$L$1047)*LIQUIDACION!$D$1045/IF(AND(LIQUIDACION!$D$1044&gt;LIQUIDACION!$B$1046,LIQUIDACION!$B$1046&gt;LIQUIDACION!$D$1043),366,365)),0)</f>
        <v>0</v>
      </c>
      <c r="AL607" s="618">
        <f>IF(AL$12=TRUE,(($K607*LIQUIDACION!$L$1047)*LIQUIDACION!$D$1045/IF(AND(LIQUIDACION!$D$1044&gt;LIQUIDACION!$B$1046,LIQUIDACION!$B$1046&gt;LIQUIDACION!$D$1043),366,365)),0)</f>
        <v>0</v>
      </c>
      <c r="AM607" s="618">
        <f>IF(AM$12=TRUE,(($L607*LIQUIDACION!$L$1047)*LIQUIDACION!$D$1045/IF(AND(LIQUIDACION!$D$1044&gt;LIQUIDACION!$B$1046,LIQUIDACION!$B$1046&gt;LIQUIDACION!$D$1043),366,365)),0)</f>
        <v>0</v>
      </c>
      <c r="AN607" s="618">
        <f>IF(AN$12=TRUE,(($M607*LIQUIDACION!$L$1047)*LIQUIDACION!$D$1045/IF(AND(LIQUIDACION!$D$1044&gt;LIQUIDACION!$B$1046,LIQUIDACION!$B$1046&gt;LIQUIDACION!$D$1043),366,365)),0)</f>
        <v>0</v>
      </c>
      <c r="AO607" s="618">
        <f>IF(AO$12=TRUE,(($N607*LIQUIDACION!$L$1047)*LIQUIDACION!$D$1045/IF(AND(LIQUIDACION!$D$1044&gt;LIQUIDACION!$B$1046,LIQUIDACION!$B$1046&gt;LIQUIDACION!$D$1043),366,365)),0)</f>
        <v>0</v>
      </c>
      <c r="AP607" s="618">
        <f>IF(AP$12=TRUE,(($O607*LIQUIDACION!$L$1047)*LIQUIDACION!$D$1045/IF(AND(LIQUIDACION!$D$1044&gt;LIQUIDACION!$B$1046,LIQUIDACION!$B$1046&gt;LIQUIDACION!$D$1043),366,365)),0)</f>
        <v>0</v>
      </c>
      <c r="AQ607" s="618">
        <f>IF(AQ$12=TRUE,(($P607*LIQUIDACION!$L$1047)*LIQUIDACION!$D$1045/IF(AND(LIQUIDACION!$D$1044&gt;LIQUIDACION!$B$1046,LIQUIDACION!$B$1046&gt;LIQUIDACION!$D$1043),366,365)),0)</f>
        <v>0</v>
      </c>
      <c r="AR607" s="618">
        <f>IF(AR$12=TRUE,(($Q607*LIQUIDACION!$L$1047)*LIQUIDACION!$D$1045/IF(AND(LIQUIDACION!$D$1044&gt;LIQUIDACION!$B$1046,LIQUIDACION!$B$1046&gt;LIQUIDACION!$D$1043),366,365)),0)</f>
        <v>0</v>
      </c>
      <c r="AS607" s="618">
        <f>IF(AS$12=TRUE,(($R607*LIQUIDACION!$L$1047)*LIQUIDACION!$D$1045/IF(AND(LIQUIDACION!$D$1044&gt;LIQUIDACION!$B$1046,LIQUIDACION!$B$1046&gt;LIQUIDACION!$D$1043),366,365)),0)</f>
        <v>0</v>
      </c>
      <c r="AT607" s="618">
        <f>IF(AT$12=TRUE,(($S607*LIQUIDACION!$L$1047)*LIQUIDACION!$D$1045/IF(AND(LIQUIDACION!$D$1044&gt;LIQUIDACION!$B$1046,LIQUIDACION!$B$1046&gt;LIQUIDACION!$D$1043),366,365)),0)</f>
        <v>0</v>
      </c>
      <c r="AU607" s="618">
        <f>IF(AU$12=TRUE,(($T607*LIQUIDACION!$L$1047)*LIQUIDACION!$D$1045/IF(AND(LIQUIDACION!$D$1044&gt;LIQUIDACION!$B$1046,LIQUIDACION!$B$1046&gt;LIQUIDACION!$D$1043),366,365)),0)</f>
        <v>0</v>
      </c>
      <c r="AV607" s="618">
        <f>IF(AV$12=TRUE,(($U607*LIQUIDACION!$L$1047)*LIQUIDACION!$D$1045/IF(AND(LIQUIDACION!$D$1044&gt;LIQUIDACION!$B$1046,LIQUIDACION!$B$1046&gt;LIQUIDACION!$D$1043),366,365)),0)</f>
        <v>0</v>
      </c>
      <c r="AW607" s="618">
        <f>IF(AW$12=TRUE,(($V607*LIQUIDACION!$L$1047)*LIQUIDACION!$D$1045/IF(AND(LIQUIDACION!$D$1044&gt;LIQUIDACION!$B$1046,LIQUIDACION!$B$1046&gt;LIQUIDACION!$D$1043),366,365)),0)</f>
        <v>0</v>
      </c>
      <c r="AX607" s="618">
        <f>IF(AX$12=TRUE,(($W607*LIQUIDACION!$L$1047)*LIQUIDACION!$D$1045/IF(AND(LIQUIDACION!$D$1044&gt;LIQUIDACION!$B$1046,LIQUIDACION!$B$1046&gt;LIQUIDACION!$D$1043),366,365)),0)</f>
        <v>0</v>
      </c>
    </row>
    <row r="608" spans="2:50" x14ac:dyDescent="0.25">
      <c r="B608" s="123">
        <v>596</v>
      </c>
      <c r="C608" s="125"/>
      <c r="D608" s="170"/>
      <c r="E608" s="170"/>
      <c r="F608" s="170"/>
      <c r="G608" s="170">
        <f t="shared" si="41"/>
        <v>0</v>
      </c>
      <c r="H608" s="170">
        <f t="shared" si="42"/>
        <v>0</v>
      </c>
      <c r="I608" s="170"/>
      <c r="J608" s="170"/>
      <c r="K608" s="170"/>
      <c r="L608" s="170"/>
      <c r="M608" s="170"/>
      <c r="N608" s="170"/>
      <c r="O608" s="170"/>
      <c r="P608" s="170"/>
      <c r="Q608" s="170"/>
      <c r="R608" s="170"/>
      <c r="S608" s="170"/>
      <c r="T608" s="170"/>
      <c r="U608" s="170"/>
      <c r="V608" s="170"/>
      <c r="W608" s="170"/>
      <c r="X608" s="170"/>
      <c r="Y608" s="170"/>
      <c r="Z608" s="170"/>
      <c r="AA608" s="170"/>
      <c r="AB608" s="415">
        <f t="shared" si="43"/>
        <v>0</v>
      </c>
      <c r="AC608" s="415">
        <f t="shared" si="44"/>
        <v>0</v>
      </c>
      <c r="AE608" s="618">
        <f>IF(AE$12=TRUE,(($D608*LIQUIDACION!$L$1046)*LIQUIDACION!$D$1045/IF(AND(LIQUIDACION!$D$1044&gt;LIQUIDACION!$B$1046,LIQUIDACION!$B$1046&gt;LIQUIDACION!$D$1043),366,365)),0)</f>
        <v>0</v>
      </c>
      <c r="AF608" s="618">
        <f>IF(AF$12=TRUE,(($E608*LIQUIDACION!$L$1046)*LIQUIDACION!$D$1045/IF(AND(LIQUIDACION!$D$1044&gt;LIQUIDACION!$B$1046,LIQUIDACION!$B$1046&gt;LIQUIDACION!$D$1043),366,365)),0)</f>
        <v>0</v>
      </c>
      <c r="AG608" s="618">
        <f>IF(AG$12=TRUE,(($F608*LIQUIDACION!$L$1046)*LIQUIDACION!$D$1045/IF(AND(LIQUIDACION!$D$1044&gt;LIQUIDACION!$B$1046,LIQUIDACION!$B$1046&gt;LIQUIDACION!$D$1043),366,365)),0)</f>
        <v>0</v>
      </c>
      <c r="AH608" s="618">
        <f>IF(AH$12=TRUE,(($G608*LIQUIDACION!$L$1046)*LIQUIDACION!$D$1045/IF(AND(LIQUIDACION!$D$1044&gt;LIQUIDACION!$B$1046,LIQUIDACION!$B$1046&gt;LIQUIDACION!$D$1043),366,365)),0)</f>
        <v>0</v>
      </c>
      <c r="AI608" s="618">
        <f>IF(AI$12=TRUE,(($H608*LIQUIDACION!$L$1047)*LIQUIDACION!$D$1045/IF(AND(LIQUIDACION!$D$1044&gt;LIQUIDACION!$B$1046,LIQUIDACION!$B$1046&gt;LIQUIDACION!$D$1043),366,365)),0)</f>
        <v>0</v>
      </c>
      <c r="AJ608" s="618">
        <f>IF(AJ$12=TRUE,(($I608*LIQUIDACION!$L$1047)*LIQUIDACION!$D$1045/IF(AND(LIQUIDACION!$D$1044&gt;LIQUIDACION!$B$1046,LIQUIDACION!$B$1046&gt;LIQUIDACION!$D$1043),366,365)),0)</f>
        <v>0</v>
      </c>
      <c r="AK608" s="618">
        <f>IF(AK$12=TRUE,(($J608*LIQUIDACION!$L$1047)*LIQUIDACION!$D$1045/IF(AND(LIQUIDACION!$D$1044&gt;LIQUIDACION!$B$1046,LIQUIDACION!$B$1046&gt;LIQUIDACION!$D$1043),366,365)),0)</f>
        <v>0</v>
      </c>
      <c r="AL608" s="618">
        <f>IF(AL$12=TRUE,(($K608*LIQUIDACION!$L$1047)*LIQUIDACION!$D$1045/IF(AND(LIQUIDACION!$D$1044&gt;LIQUIDACION!$B$1046,LIQUIDACION!$B$1046&gt;LIQUIDACION!$D$1043),366,365)),0)</f>
        <v>0</v>
      </c>
      <c r="AM608" s="618">
        <f>IF(AM$12=TRUE,(($L608*LIQUIDACION!$L$1047)*LIQUIDACION!$D$1045/IF(AND(LIQUIDACION!$D$1044&gt;LIQUIDACION!$B$1046,LIQUIDACION!$B$1046&gt;LIQUIDACION!$D$1043),366,365)),0)</f>
        <v>0</v>
      </c>
      <c r="AN608" s="618">
        <f>IF(AN$12=TRUE,(($M608*LIQUIDACION!$L$1047)*LIQUIDACION!$D$1045/IF(AND(LIQUIDACION!$D$1044&gt;LIQUIDACION!$B$1046,LIQUIDACION!$B$1046&gt;LIQUIDACION!$D$1043),366,365)),0)</f>
        <v>0</v>
      </c>
      <c r="AO608" s="618">
        <f>IF(AO$12=TRUE,(($N608*LIQUIDACION!$L$1047)*LIQUIDACION!$D$1045/IF(AND(LIQUIDACION!$D$1044&gt;LIQUIDACION!$B$1046,LIQUIDACION!$B$1046&gt;LIQUIDACION!$D$1043),366,365)),0)</f>
        <v>0</v>
      </c>
      <c r="AP608" s="618">
        <f>IF(AP$12=TRUE,(($O608*LIQUIDACION!$L$1047)*LIQUIDACION!$D$1045/IF(AND(LIQUIDACION!$D$1044&gt;LIQUIDACION!$B$1046,LIQUIDACION!$B$1046&gt;LIQUIDACION!$D$1043),366,365)),0)</f>
        <v>0</v>
      </c>
      <c r="AQ608" s="618">
        <f>IF(AQ$12=TRUE,(($P608*LIQUIDACION!$L$1047)*LIQUIDACION!$D$1045/IF(AND(LIQUIDACION!$D$1044&gt;LIQUIDACION!$B$1046,LIQUIDACION!$B$1046&gt;LIQUIDACION!$D$1043),366,365)),0)</f>
        <v>0</v>
      </c>
      <c r="AR608" s="618">
        <f>IF(AR$12=TRUE,(($Q608*LIQUIDACION!$L$1047)*LIQUIDACION!$D$1045/IF(AND(LIQUIDACION!$D$1044&gt;LIQUIDACION!$B$1046,LIQUIDACION!$B$1046&gt;LIQUIDACION!$D$1043),366,365)),0)</f>
        <v>0</v>
      </c>
      <c r="AS608" s="618">
        <f>IF(AS$12=TRUE,(($R608*LIQUIDACION!$L$1047)*LIQUIDACION!$D$1045/IF(AND(LIQUIDACION!$D$1044&gt;LIQUIDACION!$B$1046,LIQUIDACION!$B$1046&gt;LIQUIDACION!$D$1043),366,365)),0)</f>
        <v>0</v>
      </c>
      <c r="AT608" s="618">
        <f>IF(AT$12=TRUE,(($S608*LIQUIDACION!$L$1047)*LIQUIDACION!$D$1045/IF(AND(LIQUIDACION!$D$1044&gt;LIQUIDACION!$B$1046,LIQUIDACION!$B$1046&gt;LIQUIDACION!$D$1043),366,365)),0)</f>
        <v>0</v>
      </c>
      <c r="AU608" s="618">
        <f>IF(AU$12=TRUE,(($T608*LIQUIDACION!$L$1047)*LIQUIDACION!$D$1045/IF(AND(LIQUIDACION!$D$1044&gt;LIQUIDACION!$B$1046,LIQUIDACION!$B$1046&gt;LIQUIDACION!$D$1043),366,365)),0)</f>
        <v>0</v>
      </c>
      <c r="AV608" s="618">
        <f>IF(AV$12=TRUE,(($U608*LIQUIDACION!$L$1047)*LIQUIDACION!$D$1045/IF(AND(LIQUIDACION!$D$1044&gt;LIQUIDACION!$B$1046,LIQUIDACION!$B$1046&gt;LIQUIDACION!$D$1043),366,365)),0)</f>
        <v>0</v>
      </c>
      <c r="AW608" s="618">
        <f>IF(AW$12=TRUE,(($V608*LIQUIDACION!$L$1047)*LIQUIDACION!$D$1045/IF(AND(LIQUIDACION!$D$1044&gt;LIQUIDACION!$B$1046,LIQUIDACION!$B$1046&gt;LIQUIDACION!$D$1043),366,365)),0)</f>
        <v>0</v>
      </c>
      <c r="AX608" s="618">
        <f>IF(AX$12=TRUE,(($W608*LIQUIDACION!$L$1047)*LIQUIDACION!$D$1045/IF(AND(LIQUIDACION!$D$1044&gt;LIQUIDACION!$B$1046,LIQUIDACION!$B$1046&gt;LIQUIDACION!$D$1043),366,365)),0)</f>
        <v>0</v>
      </c>
    </row>
    <row r="609" spans="2:50" x14ac:dyDescent="0.25">
      <c r="B609" s="121">
        <v>597</v>
      </c>
      <c r="C609" s="125"/>
      <c r="D609" s="170"/>
      <c r="E609" s="170"/>
      <c r="F609" s="170"/>
      <c r="G609" s="170">
        <f t="shared" si="41"/>
        <v>0</v>
      </c>
      <c r="H609" s="170">
        <f t="shared" si="42"/>
        <v>0</v>
      </c>
      <c r="I609" s="170"/>
      <c r="J609" s="170"/>
      <c r="K609" s="170"/>
      <c r="L609" s="170"/>
      <c r="M609" s="170"/>
      <c r="N609" s="170"/>
      <c r="O609" s="170"/>
      <c r="P609" s="170"/>
      <c r="Q609" s="170"/>
      <c r="R609" s="170"/>
      <c r="S609" s="170"/>
      <c r="T609" s="170"/>
      <c r="U609" s="170"/>
      <c r="V609" s="170"/>
      <c r="W609" s="170"/>
      <c r="X609" s="170"/>
      <c r="Y609" s="170"/>
      <c r="Z609" s="170"/>
      <c r="AA609" s="170"/>
      <c r="AB609" s="415">
        <f t="shared" si="43"/>
        <v>0</v>
      </c>
      <c r="AC609" s="415">
        <f t="shared" si="44"/>
        <v>0</v>
      </c>
      <c r="AE609" s="618">
        <f>IF(AE$12=TRUE,(($D609*LIQUIDACION!$L$1046)*LIQUIDACION!$D$1045/IF(AND(LIQUIDACION!$D$1044&gt;LIQUIDACION!$B$1046,LIQUIDACION!$B$1046&gt;LIQUIDACION!$D$1043),366,365)),0)</f>
        <v>0</v>
      </c>
      <c r="AF609" s="618">
        <f>IF(AF$12=TRUE,(($E609*LIQUIDACION!$L$1046)*LIQUIDACION!$D$1045/IF(AND(LIQUIDACION!$D$1044&gt;LIQUIDACION!$B$1046,LIQUIDACION!$B$1046&gt;LIQUIDACION!$D$1043),366,365)),0)</f>
        <v>0</v>
      </c>
      <c r="AG609" s="618">
        <f>IF(AG$12=TRUE,(($F609*LIQUIDACION!$L$1046)*LIQUIDACION!$D$1045/IF(AND(LIQUIDACION!$D$1044&gt;LIQUIDACION!$B$1046,LIQUIDACION!$B$1046&gt;LIQUIDACION!$D$1043),366,365)),0)</f>
        <v>0</v>
      </c>
      <c r="AH609" s="618">
        <f>IF(AH$12=TRUE,(($G609*LIQUIDACION!$L$1046)*LIQUIDACION!$D$1045/IF(AND(LIQUIDACION!$D$1044&gt;LIQUIDACION!$B$1046,LIQUIDACION!$B$1046&gt;LIQUIDACION!$D$1043),366,365)),0)</f>
        <v>0</v>
      </c>
      <c r="AI609" s="618">
        <f>IF(AI$12=TRUE,(($H609*LIQUIDACION!$L$1047)*LIQUIDACION!$D$1045/IF(AND(LIQUIDACION!$D$1044&gt;LIQUIDACION!$B$1046,LIQUIDACION!$B$1046&gt;LIQUIDACION!$D$1043),366,365)),0)</f>
        <v>0</v>
      </c>
      <c r="AJ609" s="618">
        <f>IF(AJ$12=TRUE,(($I609*LIQUIDACION!$L$1047)*LIQUIDACION!$D$1045/IF(AND(LIQUIDACION!$D$1044&gt;LIQUIDACION!$B$1046,LIQUIDACION!$B$1046&gt;LIQUIDACION!$D$1043),366,365)),0)</f>
        <v>0</v>
      </c>
      <c r="AK609" s="618">
        <f>IF(AK$12=TRUE,(($J609*LIQUIDACION!$L$1047)*LIQUIDACION!$D$1045/IF(AND(LIQUIDACION!$D$1044&gt;LIQUIDACION!$B$1046,LIQUIDACION!$B$1046&gt;LIQUIDACION!$D$1043),366,365)),0)</f>
        <v>0</v>
      </c>
      <c r="AL609" s="618">
        <f>IF(AL$12=TRUE,(($K609*LIQUIDACION!$L$1047)*LIQUIDACION!$D$1045/IF(AND(LIQUIDACION!$D$1044&gt;LIQUIDACION!$B$1046,LIQUIDACION!$B$1046&gt;LIQUIDACION!$D$1043),366,365)),0)</f>
        <v>0</v>
      </c>
      <c r="AM609" s="618">
        <f>IF(AM$12=TRUE,(($L609*LIQUIDACION!$L$1047)*LIQUIDACION!$D$1045/IF(AND(LIQUIDACION!$D$1044&gt;LIQUIDACION!$B$1046,LIQUIDACION!$B$1046&gt;LIQUIDACION!$D$1043),366,365)),0)</f>
        <v>0</v>
      </c>
      <c r="AN609" s="618">
        <f>IF(AN$12=TRUE,(($M609*LIQUIDACION!$L$1047)*LIQUIDACION!$D$1045/IF(AND(LIQUIDACION!$D$1044&gt;LIQUIDACION!$B$1046,LIQUIDACION!$B$1046&gt;LIQUIDACION!$D$1043),366,365)),0)</f>
        <v>0</v>
      </c>
      <c r="AO609" s="618">
        <f>IF(AO$12=TRUE,(($N609*LIQUIDACION!$L$1047)*LIQUIDACION!$D$1045/IF(AND(LIQUIDACION!$D$1044&gt;LIQUIDACION!$B$1046,LIQUIDACION!$B$1046&gt;LIQUIDACION!$D$1043),366,365)),0)</f>
        <v>0</v>
      </c>
      <c r="AP609" s="618">
        <f>IF(AP$12=TRUE,(($O609*LIQUIDACION!$L$1047)*LIQUIDACION!$D$1045/IF(AND(LIQUIDACION!$D$1044&gt;LIQUIDACION!$B$1046,LIQUIDACION!$B$1046&gt;LIQUIDACION!$D$1043),366,365)),0)</f>
        <v>0</v>
      </c>
      <c r="AQ609" s="618">
        <f>IF(AQ$12=TRUE,(($P609*LIQUIDACION!$L$1047)*LIQUIDACION!$D$1045/IF(AND(LIQUIDACION!$D$1044&gt;LIQUIDACION!$B$1046,LIQUIDACION!$B$1046&gt;LIQUIDACION!$D$1043),366,365)),0)</f>
        <v>0</v>
      </c>
      <c r="AR609" s="618">
        <f>IF(AR$12=TRUE,(($Q609*LIQUIDACION!$L$1047)*LIQUIDACION!$D$1045/IF(AND(LIQUIDACION!$D$1044&gt;LIQUIDACION!$B$1046,LIQUIDACION!$B$1046&gt;LIQUIDACION!$D$1043),366,365)),0)</f>
        <v>0</v>
      </c>
      <c r="AS609" s="618">
        <f>IF(AS$12=TRUE,(($R609*LIQUIDACION!$L$1047)*LIQUIDACION!$D$1045/IF(AND(LIQUIDACION!$D$1044&gt;LIQUIDACION!$B$1046,LIQUIDACION!$B$1046&gt;LIQUIDACION!$D$1043),366,365)),0)</f>
        <v>0</v>
      </c>
      <c r="AT609" s="618">
        <f>IF(AT$12=TRUE,(($S609*LIQUIDACION!$L$1047)*LIQUIDACION!$D$1045/IF(AND(LIQUIDACION!$D$1044&gt;LIQUIDACION!$B$1046,LIQUIDACION!$B$1046&gt;LIQUIDACION!$D$1043),366,365)),0)</f>
        <v>0</v>
      </c>
      <c r="AU609" s="618">
        <f>IF(AU$12=TRUE,(($T609*LIQUIDACION!$L$1047)*LIQUIDACION!$D$1045/IF(AND(LIQUIDACION!$D$1044&gt;LIQUIDACION!$B$1046,LIQUIDACION!$B$1046&gt;LIQUIDACION!$D$1043),366,365)),0)</f>
        <v>0</v>
      </c>
      <c r="AV609" s="618">
        <f>IF(AV$12=TRUE,(($U609*LIQUIDACION!$L$1047)*LIQUIDACION!$D$1045/IF(AND(LIQUIDACION!$D$1044&gt;LIQUIDACION!$B$1046,LIQUIDACION!$B$1046&gt;LIQUIDACION!$D$1043),366,365)),0)</f>
        <v>0</v>
      </c>
      <c r="AW609" s="618">
        <f>IF(AW$12=TRUE,(($V609*LIQUIDACION!$L$1047)*LIQUIDACION!$D$1045/IF(AND(LIQUIDACION!$D$1044&gt;LIQUIDACION!$B$1046,LIQUIDACION!$B$1046&gt;LIQUIDACION!$D$1043),366,365)),0)</f>
        <v>0</v>
      </c>
      <c r="AX609" s="618">
        <f>IF(AX$12=TRUE,(($W609*LIQUIDACION!$L$1047)*LIQUIDACION!$D$1045/IF(AND(LIQUIDACION!$D$1044&gt;LIQUIDACION!$B$1046,LIQUIDACION!$B$1046&gt;LIQUIDACION!$D$1043),366,365)),0)</f>
        <v>0</v>
      </c>
    </row>
    <row r="610" spans="2:50" x14ac:dyDescent="0.25">
      <c r="B610" s="123">
        <v>598</v>
      </c>
      <c r="C610" s="125"/>
      <c r="D610" s="170"/>
      <c r="E610" s="170"/>
      <c r="F610" s="170"/>
      <c r="G610" s="170">
        <f t="shared" si="41"/>
        <v>0</v>
      </c>
      <c r="H610" s="170">
        <f t="shared" si="42"/>
        <v>0</v>
      </c>
      <c r="I610" s="170"/>
      <c r="J610" s="170"/>
      <c r="K610" s="170"/>
      <c r="L610" s="170"/>
      <c r="M610" s="170"/>
      <c r="N610" s="170"/>
      <c r="O610" s="170"/>
      <c r="P610" s="170"/>
      <c r="Q610" s="170"/>
      <c r="R610" s="170"/>
      <c r="S610" s="170"/>
      <c r="T610" s="170"/>
      <c r="U610" s="170"/>
      <c r="V610" s="170"/>
      <c r="W610" s="170"/>
      <c r="X610" s="170"/>
      <c r="Y610" s="170"/>
      <c r="Z610" s="170"/>
      <c r="AA610" s="170"/>
      <c r="AB610" s="415">
        <f t="shared" si="43"/>
        <v>0</v>
      </c>
      <c r="AC610" s="415">
        <f t="shared" si="44"/>
        <v>0</v>
      </c>
      <c r="AE610" s="618">
        <f>IF(AE$12=TRUE,(($D610*LIQUIDACION!$L$1046)*LIQUIDACION!$D$1045/IF(AND(LIQUIDACION!$D$1044&gt;LIQUIDACION!$B$1046,LIQUIDACION!$B$1046&gt;LIQUIDACION!$D$1043),366,365)),0)</f>
        <v>0</v>
      </c>
      <c r="AF610" s="618">
        <f>IF(AF$12=TRUE,(($E610*LIQUIDACION!$L$1046)*LIQUIDACION!$D$1045/IF(AND(LIQUIDACION!$D$1044&gt;LIQUIDACION!$B$1046,LIQUIDACION!$B$1046&gt;LIQUIDACION!$D$1043),366,365)),0)</f>
        <v>0</v>
      </c>
      <c r="AG610" s="618">
        <f>IF(AG$12=TRUE,(($F610*LIQUIDACION!$L$1046)*LIQUIDACION!$D$1045/IF(AND(LIQUIDACION!$D$1044&gt;LIQUIDACION!$B$1046,LIQUIDACION!$B$1046&gt;LIQUIDACION!$D$1043),366,365)),0)</f>
        <v>0</v>
      </c>
      <c r="AH610" s="618">
        <f>IF(AH$12=TRUE,(($G610*LIQUIDACION!$L$1046)*LIQUIDACION!$D$1045/IF(AND(LIQUIDACION!$D$1044&gt;LIQUIDACION!$B$1046,LIQUIDACION!$B$1046&gt;LIQUIDACION!$D$1043),366,365)),0)</f>
        <v>0</v>
      </c>
      <c r="AI610" s="618">
        <f>IF(AI$12=TRUE,(($H610*LIQUIDACION!$L$1047)*LIQUIDACION!$D$1045/IF(AND(LIQUIDACION!$D$1044&gt;LIQUIDACION!$B$1046,LIQUIDACION!$B$1046&gt;LIQUIDACION!$D$1043),366,365)),0)</f>
        <v>0</v>
      </c>
      <c r="AJ610" s="618">
        <f>IF(AJ$12=TRUE,(($I610*LIQUIDACION!$L$1047)*LIQUIDACION!$D$1045/IF(AND(LIQUIDACION!$D$1044&gt;LIQUIDACION!$B$1046,LIQUIDACION!$B$1046&gt;LIQUIDACION!$D$1043),366,365)),0)</f>
        <v>0</v>
      </c>
      <c r="AK610" s="618">
        <f>IF(AK$12=TRUE,(($J610*LIQUIDACION!$L$1047)*LIQUIDACION!$D$1045/IF(AND(LIQUIDACION!$D$1044&gt;LIQUIDACION!$B$1046,LIQUIDACION!$B$1046&gt;LIQUIDACION!$D$1043),366,365)),0)</f>
        <v>0</v>
      </c>
      <c r="AL610" s="618">
        <f>IF(AL$12=TRUE,(($K610*LIQUIDACION!$L$1047)*LIQUIDACION!$D$1045/IF(AND(LIQUIDACION!$D$1044&gt;LIQUIDACION!$B$1046,LIQUIDACION!$B$1046&gt;LIQUIDACION!$D$1043),366,365)),0)</f>
        <v>0</v>
      </c>
      <c r="AM610" s="618">
        <f>IF(AM$12=TRUE,(($L610*LIQUIDACION!$L$1047)*LIQUIDACION!$D$1045/IF(AND(LIQUIDACION!$D$1044&gt;LIQUIDACION!$B$1046,LIQUIDACION!$B$1046&gt;LIQUIDACION!$D$1043),366,365)),0)</f>
        <v>0</v>
      </c>
      <c r="AN610" s="618">
        <f>IF(AN$12=TRUE,(($M610*LIQUIDACION!$L$1047)*LIQUIDACION!$D$1045/IF(AND(LIQUIDACION!$D$1044&gt;LIQUIDACION!$B$1046,LIQUIDACION!$B$1046&gt;LIQUIDACION!$D$1043),366,365)),0)</f>
        <v>0</v>
      </c>
      <c r="AO610" s="618">
        <f>IF(AO$12=TRUE,(($N610*LIQUIDACION!$L$1047)*LIQUIDACION!$D$1045/IF(AND(LIQUIDACION!$D$1044&gt;LIQUIDACION!$B$1046,LIQUIDACION!$B$1046&gt;LIQUIDACION!$D$1043),366,365)),0)</f>
        <v>0</v>
      </c>
      <c r="AP610" s="618">
        <f>IF(AP$12=TRUE,(($O610*LIQUIDACION!$L$1047)*LIQUIDACION!$D$1045/IF(AND(LIQUIDACION!$D$1044&gt;LIQUIDACION!$B$1046,LIQUIDACION!$B$1046&gt;LIQUIDACION!$D$1043),366,365)),0)</f>
        <v>0</v>
      </c>
      <c r="AQ610" s="618">
        <f>IF(AQ$12=TRUE,(($P610*LIQUIDACION!$L$1047)*LIQUIDACION!$D$1045/IF(AND(LIQUIDACION!$D$1044&gt;LIQUIDACION!$B$1046,LIQUIDACION!$B$1046&gt;LIQUIDACION!$D$1043),366,365)),0)</f>
        <v>0</v>
      </c>
      <c r="AR610" s="618">
        <f>IF(AR$12=TRUE,(($Q610*LIQUIDACION!$L$1047)*LIQUIDACION!$D$1045/IF(AND(LIQUIDACION!$D$1044&gt;LIQUIDACION!$B$1046,LIQUIDACION!$B$1046&gt;LIQUIDACION!$D$1043),366,365)),0)</f>
        <v>0</v>
      </c>
      <c r="AS610" s="618">
        <f>IF(AS$12=TRUE,(($R610*LIQUIDACION!$L$1047)*LIQUIDACION!$D$1045/IF(AND(LIQUIDACION!$D$1044&gt;LIQUIDACION!$B$1046,LIQUIDACION!$B$1046&gt;LIQUIDACION!$D$1043),366,365)),0)</f>
        <v>0</v>
      </c>
      <c r="AT610" s="618">
        <f>IF(AT$12=TRUE,(($S610*LIQUIDACION!$L$1047)*LIQUIDACION!$D$1045/IF(AND(LIQUIDACION!$D$1044&gt;LIQUIDACION!$B$1046,LIQUIDACION!$B$1046&gt;LIQUIDACION!$D$1043),366,365)),0)</f>
        <v>0</v>
      </c>
      <c r="AU610" s="618">
        <f>IF(AU$12=TRUE,(($T610*LIQUIDACION!$L$1047)*LIQUIDACION!$D$1045/IF(AND(LIQUIDACION!$D$1044&gt;LIQUIDACION!$B$1046,LIQUIDACION!$B$1046&gt;LIQUIDACION!$D$1043),366,365)),0)</f>
        <v>0</v>
      </c>
      <c r="AV610" s="618">
        <f>IF(AV$12=TRUE,(($U610*LIQUIDACION!$L$1047)*LIQUIDACION!$D$1045/IF(AND(LIQUIDACION!$D$1044&gt;LIQUIDACION!$B$1046,LIQUIDACION!$B$1046&gt;LIQUIDACION!$D$1043),366,365)),0)</f>
        <v>0</v>
      </c>
      <c r="AW610" s="618">
        <f>IF(AW$12=TRUE,(($V610*LIQUIDACION!$L$1047)*LIQUIDACION!$D$1045/IF(AND(LIQUIDACION!$D$1044&gt;LIQUIDACION!$B$1046,LIQUIDACION!$B$1046&gt;LIQUIDACION!$D$1043),366,365)),0)</f>
        <v>0</v>
      </c>
      <c r="AX610" s="618">
        <f>IF(AX$12=TRUE,(($W610*LIQUIDACION!$L$1047)*LIQUIDACION!$D$1045/IF(AND(LIQUIDACION!$D$1044&gt;LIQUIDACION!$B$1046,LIQUIDACION!$B$1046&gt;LIQUIDACION!$D$1043),366,365)),0)</f>
        <v>0</v>
      </c>
    </row>
    <row r="611" spans="2:50" x14ac:dyDescent="0.25">
      <c r="B611" s="121">
        <v>599</v>
      </c>
      <c r="C611" s="125"/>
      <c r="D611" s="170"/>
      <c r="E611" s="170"/>
      <c r="F611" s="170"/>
      <c r="G611" s="170">
        <f t="shared" si="41"/>
        <v>0</v>
      </c>
      <c r="H611" s="170">
        <f t="shared" si="42"/>
        <v>0</v>
      </c>
      <c r="I611" s="170"/>
      <c r="J611" s="170"/>
      <c r="K611" s="170"/>
      <c r="L611" s="170"/>
      <c r="M611" s="170"/>
      <c r="N611" s="170"/>
      <c r="O611" s="170"/>
      <c r="P611" s="170"/>
      <c r="Q611" s="170"/>
      <c r="R611" s="170"/>
      <c r="S611" s="170"/>
      <c r="T611" s="170"/>
      <c r="U611" s="170"/>
      <c r="V611" s="170"/>
      <c r="W611" s="170"/>
      <c r="X611" s="170"/>
      <c r="Y611" s="170"/>
      <c r="Z611" s="170"/>
      <c r="AA611" s="170"/>
      <c r="AB611" s="415">
        <f t="shared" si="43"/>
        <v>0</v>
      </c>
      <c r="AC611" s="415">
        <f t="shared" si="44"/>
        <v>0</v>
      </c>
      <c r="AE611" s="618">
        <f>IF(AE$12=TRUE,(($D611*LIQUIDACION!$L$1046)*LIQUIDACION!$D$1045/IF(AND(LIQUIDACION!$D$1044&gt;LIQUIDACION!$B$1046,LIQUIDACION!$B$1046&gt;LIQUIDACION!$D$1043),366,365)),0)</f>
        <v>0</v>
      </c>
      <c r="AF611" s="618">
        <f>IF(AF$12=TRUE,(($E611*LIQUIDACION!$L$1046)*LIQUIDACION!$D$1045/IF(AND(LIQUIDACION!$D$1044&gt;LIQUIDACION!$B$1046,LIQUIDACION!$B$1046&gt;LIQUIDACION!$D$1043),366,365)),0)</f>
        <v>0</v>
      </c>
      <c r="AG611" s="618">
        <f>IF(AG$12=TRUE,(($F611*LIQUIDACION!$L$1046)*LIQUIDACION!$D$1045/IF(AND(LIQUIDACION!$D$1044&gt;LIQUIDACION!$B$1046,LIQUIDACION!$B$1046&gt;LIQUIDACION!$D$1043),366,365)),0)</f>
        <v>0</v>
      </c>
      <c r="AH611" s="618">
        <f>IF(AH$12=TRUE,(($G611*LIQUIDACION!$L$1046)*LIQUIDACION!$D$1045/IF(AND(LIQUIDACION!$D$1044&gt;LIQUIDACION!$B$1046,LIQUIDACION!$B$1046&gt;LIQUIDACION!$D$1043),366,365)),0)</f>
        <v>0</v>
      </c>
      <c r="AI611" s="618">
        <f>IF(AI$12=TRUE,(($H611*LIQUIDACION!$L$1047)*LIQUIDACION!$D$1045/IF(AND(LIQUIDACION!$D$1044&gt;LIQUIDACION!$B$1046,LIQUIDACION!$B$1046&gt;LIQUIDACION!$D$1043),366,365)),0)</f>
        <v>0</v>
      </c>
      <c r="AJ611" s="618">
        <f>IF(AJ$12=TRUE,(($I611*LIQUIDACION!$L$1047)*LIQUIDACION!$D$1045/IF(AND(LIQUIDACION!$D$1044&gt;LIQUIDACION!$B$1046,LIQUIDACION!$B$1046&gt;LIQUIDACION!$D$1043),366,365)),0)</f>
        <v>0</v>
      </c>
      <c r="AK611" s="618">
        <f>IF(AK$12=TRUE,(($J611*LIQUIDACION!$L$1047)*LIQUIDACION!$D$1045/IF(AND(LIQUIDACION!$D$1044&gt;LIQUIDACION!$B$1046,LIQUIDACION!$B$1046&gt;LIQUIDACION!$D$1043),366,365)),0)</f>
        <v>0</v>
      </c>
      <c r="AL611" s="618">
        <f>IF(AL$12=TRUE,(($K611*LIQUIDACION!$L$1047)*LIQUIDACION!$D$1045/IF(AND(LIQUIDACION!$D$1044&gt;LIQUIDACION!$B$1046,LIQUIDACION!$B$1046&gt;LIQUIDACION!$D$1043),366,365)),0)</f>
        <v>0</v>
      </c>
      <c r="AM611" s="618">
        <f>IF(AM$12=TRUE,(($L611*LIQUIDACION!$L$1047)*LIQUIDACION!$D$1045/IF(AND(LIQUIDACION!$D$1044&gt;LIQUIDACION!$B$1046,LIQUIDACION!$B$1046&gt;LIQUIDACION!$D$1043),366,365)),0)</f>
        <v>0</v>
      </c>
      <c r="AN611" s="618">
        <f>IF(AN$12=TRUE,(($M611*LIQUIDACION!$L$1047)*LIQUIDACION!$D$1045/IF(AND(LIQUIDACION!$D$1044&gt;LIQUIDACION!$B$1046,LIQUIDACION!$B$1046&gt;LIQUIDACION!$D$1043),366,365)),0)</f>
        <v>0</v>
      </c>
      <c r="AO611" s="618">
        <f>IF(AO$12=TRUE,(($N611*LIQUIDACION!$L$1047)*LIQUIDACION!$D$1045/IF(AND(LIQUIDACION!$D$1044&gt;LIQUIDACION!$B$1046,LIQUIDACION!$B$1046&gt;LIQUIDACION!$D$1043),366,365)),0)</f>
        <v>0</v>
      </c>
      <c r="AP611" s="618">
        <f>IF(AP$12=TRUE,(($O611*LIQUIDACION!$L$1047)*LIQUIDACION!$D$1045/IF(AND(LIQUIDACION!$D$1044&gt;LIQUIDACION!$B$1046,LIQUIDACION!$B$1046&gt;LIQUIDACION!$D$1043),366,365)),0)</f>
        <v>0</v>
      </c>
      <c r="AQ611" s="618">
        <f>IF(AQ$12=TRUE,(($P611*LIQUIDACION!$L$1047)*LIQUIDACION!$D$1045/IF(AND(LIQUIDACION!$D$1044&gt;LIQUIDACION!$B$1046,LIQUIDACION!$B$1046&gt;LIQUIDACION!$D$1043),366,365)),0)</f>
        <v>0</v>
      </c>
      <c r="AR611" s="618">
        <f>IF(AR$12=TRUE,(($Q611*LIQUIDACION!$L$1047)*LIQUIDACION!$D$1045/IF(AND(LIQUIDACION!$D$1044&gt;LIQUIDACION!$B$1046,LIQUIDACION!$B$1046&gt;LIQUIDACION!$D$1043),366,365)),0)</f>
        <v>0</v>
      </c>
      <c r="AS611" s="618">
        <f>IF(AS$12=TRUE,(($R611*LIQUIDACION!$L$1047)*LIQUIDACION!$D$1045/IF(AND(LIQUIDACION!$D$1044&gt;LIQUIDACION!$B$1046,LIQUIDACION!$B$1046&gt;LIQUIDACION!$D$1043),366,365)),0)</f>
        <v>0</v>
      </c>
      <c r="AT611" s="618">
        <f>IF(AT$12=TRUE,(($S611*LIQUIDACION!$L$1047)*LIQUIDACION!$D$1045/IF(AND(LIQUIDACION!$D$1044&gt;LIQUIDACION!$B$1046,LIQUIDACION!$B$1046&gt;LIQUIDACION!$D$1043),366,365)),0)</f>
        <v>0</v>
      </c>
      <c r="AU611" s="618">
        <f>IF(AU$12=TRUE,(($T611*LIQUIDACION!$L$1047)*LIQUIDACION!$D$1045/IF(AND(LIQUIDACION!$D$1044&gt;LIQUIDACION!$B$1046,LIQUIDACION!$B$1046&gt;LIQUIDACION!$D$1043),366,365)),0)</f>
        <v>0</v>
      </c>
      <c r="AV611" s="618">
        <f>IF(AV$12=TRUE,(($U611*LIQUIDACION!$L$1047)*LIQUIDACION!$D$1045/IF(AND(LIQUIDACION!$D$1044&gt;LIQUIDACION!$B$1046,LIQUIDACION!$B$1046&gt;LIQUIDACION!$D$1043),366,365)),0)</f>
        <v>0</v>
      </c>
      <c r="AW611" s="618">
        <f>IF(AW$12=TRUE,(($V611*LIQUIDACION!$L$1047)*LIQUIDACION!$D$1045/IF(AND(LIQUIDACION!$D$1044&gt;LIQUIDACION!$B$1046,LIQUIDACION!$B$1046&gt;LIQUIDACION!$D$1043),366,365)),0)</f>
        <v>0</v>
      </c>
      <c r="AX611" s="618">
        <f>IF(AX$12=TRUE,(($W611*LIQUIDACION!$L$1047)*LIQUIDACION!$D$1045/IF(AND(LIQUIDACION!$D$1044&gt;LIQUIDACION!$B$1046,LIQUIDACION!$B$1046&gt;LIQUIDACION!$D$1043),366,365)),0)</f>
        <v>0</v>
      </c>
    </row>
    <row r="612" spans="2:50" x14ac:dyDescent="0.25">
      <c r="B612" s="123">
        <v>600</v>
      </c>
      <c r="C612" s="125"/>
      <c r="D612" s="170"/>
      <c r="E612" s="170"/>
      <c r="F612" s="170"/>
      <c r="G612" s="170">
        <f t="shared" si="41"/>
        <v>0</v>
      </c>
      <c r="H612" s="170">
        <f t="shared" si="42"/>
        <v>0</v>
      </c>
      <c r="I612" s="170"/>
      <c r="J612" s="170"/>
      <c r="K612" s="170"/>
      <c r="L612" s="170"/>
      <c r="M612" s="170"/>
      <c r="N612" s="170"/>
      <c r="O612" s="170"/>
      <c r="P612" s="170"/>
      <c r="Q612" s="170"/>
      <c r="R612" s="170"/>
      <c r="S612" s="170"/>
      <c r="T612" s="170"/>
      <c r="U612" s="170"/>
      <c r="V612" s="170"/>
      <c r="W612" s="170"/>
      <c r="X612" s="170"/>
      <c r="Y612" s="170"/>
      <c r="Z612" s="170"/>
      <c r="AA612" s="170"/>
      <c r="AB612" s="415">
        <f t="shared" si="43"/>
        <v>0</v>
      </c>
      <c r="AC612" s="415">
        <f t="shared" si="44"/>
        <v>0</v>
      </c>
      <c r="AE612" s="618">
        <f>IF(AE$12=TRUE,(($D612*LIQUIDACION!$L$1046)*LIQUIDACION!$D$1045/IF(AND(LIQUIDACION!$D$1044&gt;LIQUIDACION!$B$1046,LIQUIDACION!$B$1046&gt;LIQUIDACION!$D$1043),366,365)),0)</f>
        <v>0</v>
      </c>
      <c r="AF612" s="618">
        <f>IF(AF$12=TRUE,(($E612*LIQUIDACION!$L$1046)*LIQUIDACION!$D$1045/IF(AND(LIQUIDACION!$D$1044&gt;LIQUIDACION!$B$1046,LIQUIDACION!$B$1046&gt;LIQUIDACION!$D$1043),366,365)),0)</f>
        <v>0</v>
      </c>
      <c r="AG612" s="618">
        <f>IF(AG$12=TRUE,(($F612*LIQUIDACION!$L$1046)*LIQUIDACION!$D$1045/IF(AND(LIQUIDACION!$D$1044&gt;LIQUIDACION!$B$1046,LIQUIDACION!$B$1046&gt;LIQUIDACION!$D$1043),366,365)),0)</f>
        <v>0</v>
      </c>
      <c r="AH612" s="618">
        <f>IF(AH$12=TRUE,(($G612*LIQUIDACION!$L$1046)*LIQUIDACION!$D$1045/IF(AND(LIQUIDACION!$D$1044&gt;LIQUIDACION!$B$1046,LIQUIDACION!$B$1046&gt;LIQUIDACION!$D$1043),366,365)),0)</f>
        <v>0</v>
      </c>
      <c r="AI612" s="618">
        <f>IF(AI$12=TRUE,(($H612*LIQUIDACION!$L$1047)*LIQUIDACION!$D$1045/IF(AND(LIQUIDACION!$D$1044&gt;LIQUIDACION!$B$1046,LIQUIDACION!$B$1046&gt;LIQUIDACION!$D$1043),366,365)),0)</f>
        <v>0</v>
      </c>
      <c r="AJ612" s="618">
        <f>IF(AJ$12=TRUE,(($I612*LIQUIDACION!$L$1047)*LIQUIDACION!$D$1045/IF(AND(LIQUIDACION!$D$1044&gt;LIQUIDACION!$B$1046,LIQUIDACION!$B$1046&gt;LIQUIDACION!$D$1043),366,365)),0)</f>
        <v>0</v>
      </c>
      <c r="AK612" s="618">
        <f>IF(AK$12=TRUE,(($J612*LIQUIDACION!$L$1047)*LIQUIDACION!$D$1045/IF(AND(LIQUIDACION!$D$1044&gt;LIQUIDACION!$B$1046,LIQUIDACION!$B$1046&gt;LIQUIDACION!$D$1043),366,365)),0)</f>
        <v>0</v>
      </c>
      <c r="AL612" s="618">
        <f>IF(AL$12=TRUE,(($K612*LIQUIDACION!$L$1047)*LIQUIDACION!$D$1045/IF(AND(LIQUIDACION!$D$1044&gt;LIQUIDACION!$B$1046,LIQUIDACION!$B$1046&gt;LIQUIDACION!$D$1043),366,365)),0)</f>
        <v>0</v>
      </c>
      <c r="AM612" s="618">
        <f>IF(AM$12=TRUE,(($L612*LIQUIDACION!$L$1047)*LIQUIDACION!$D$1045/IF(AND(LIQUIDACION!$D$1044&gt;LIQUIDACION!$B$1046,LIQUIDACION!$B$1046&gt;LIQUIDACION!$D$1043),366,365)),0)</f>
        <v>0</v>
      </c>
      <c r="AN612" s="618">
        <f>IF(AN$12=TRUE,(($M612*LIQUIDACION!$L$1047)*LIQUIDACION!$D$1045/IF(AND(LIQUIDACION!$D$1044&gt;LIQUIDACION!$B$1046,LIQUIDACION!$B$1046&gt;LIQUIDACION!$D$1043),366,365)),0)</f>
        <v>0</v>
      </c>
      <c r="AO612" s="618">
        <f>IF(AO$12=TRUE,(($N612*LIQUIDACION!$L$1047)*LIQUIDACION!$D$1045/IF(AND(LIQUIDACION!$D$1044&gt;LIQUIDACION!$B$1046,LIQUIDACION!$B$1046&gt;LIQUIDACION!$D$1043),366,365)),0)</f>
        <v>0</v>
      </c>
      <c r="AP612" s="618">
        <f>IF(AP$12=TRUE,(($O612*LIQUIDACION!$L$1047)*LIQUIDACION!$D$1045/IF(AND(LIQUIDACION!$D$1044&gt;LIQUIDACION!$B$1046,LIQUIDACION!$B$1046&gt;LIQUIDACION!$D$1043),366,365)),0)</f>
        <v>0</v>
      </c>
      <c r="AQ612" s="618">
        <f>IF(AQ$12=TRUE,(($P612*LIQUIDACION!$L$1047)*LIQUIDACION!$D$1045/IF(AND(LIQUIDACION!$D$1044&gt;LIQUIDACION!$B$1046,LIQUIDACION!$B$1046&gt;LIQUIDACION!$D$1043),366,365)),0)</f>
        <v>0</v>
      </c>
      <c r="AR612" s="618">
        <f>IF(AR$12=TRUE,(($Q612*LIQUIDACION!$L$1047)*LIQUIDACION!$D$1045/IF(AND(LIQUIDACION!$D$1044&gt;LIQUIDACION!$B$1046,LIQUIDACION!$B$1046&gt;LIQUIDACION!$D$1043),366,365)),0)</f>
        <v>0</v>
      </c>
      <c r="AS612" s="618">
        <f>IF(AS$12=TRUE,(($R612*LIQUIDACION!$L$1047)*LIQUIDACION!$D$1045/IF(AND(LIQUIDACION!$D$1044&gt;LIQUIDACION!$B$1046,LIQUIDACION!$B$1046&gt;LIQUIDACION!$D$1043),366,365)),0)</f>
        <v>0</v>
      </c>
      <c r="AT612" s="618">
        <f>IF(AT$12=TRUE,(($S612*LIQUIDACION!$L$1047)*LIQUIDACION!$D$1045/IF(AND(LIQUIDACION!$D$1044&gt;LIQUIDACION!$B$1046,LIQUIDACION!$B$1046&gt;LIQUIDACION!$D$1043),366,365)),0)</f>
        <v>0</v>
      </c>
      <c r="AU612" s="618">
        <f>IF(AU$12=TRUE,(($T612*LIQUIDACION!$L$1047)*LIQUIDACION!$D$1045/IF(AND(LIQUIDACION!$D$1044&gt;LIQUIDACION!$B$1046,LIQUIDACION!$B$1046&gt;LIQUIDACION!$D$1043),366,365)),0)</f>
        <v>0</v>
      </c>
      <c r="AV612" s="618">
        <f>IF(AV$12=TRUE,(($U612*LIQUIDACION!$L$1047)*LIQUIDACION!$D$1045/IF(AND(LIQUIDACION!$D$1044&gt;LIQUIDACION!$B$1046,LIQUIDACION!$B$1046&gt;LIQUIDACION!$D$1043),366,365)),0)</f>
        <v>0</v>
      </c>
      <c r="AW612" s="618">
        <f>IF(AW$12=TRUE,(($V612*LIQUIDACION!$L$1047)*LIQUIDACION!$D$1045/IF(AND(LIQUIDACION!$D$1044&gt;LIQUIDACION!$B$1046,LIQUIDACION!$B$1046&gt;LIQUIDACION!$D$1043),366,365)),0)</f>
        <v>0</v>
      </c>
      <c r="AX612" s="618">
        <f>IF(AX$12=TRUE,(($W612*LIQUIDACION!$L$1047)*LIQUIDACION!$D$1045/IF(AND(LIQUIDACION!$D$1044&gt;LIQUIDACION!$B$1046,LIQUIDACION!$B$1046&gt;LIQUIDACION!$D$1043),366,365)),0)</f>
        <v>0</v>
      </c>
    </row>
    <row r="613" spans="2:50" x14ac:dyDescent="0.25">
      <c r="B613" s="121">
        <v>601</v>
      </c>
      <c r="C613" s="125"/>
      <c r="D613" s="170"/>
      <c r="E613" s="170"/>
      <c r="F613" s="170"/>
      <c r="G613" s="170">
        <f t="shared" si="41"/>
        <v>0</v>
      </c>
      <c r="H613" s="170">
        <f t="shared" si="42"/>
        <v>0</v>
      </c>
      <c r="I613" s="170"/>
      <c r="J613" s="170"/>
      <c r="K613" s="170"/>
      <c r="L613" s="170"/>
      <c r="M613" s="170"/>
      <c r="N613" s="170"/>
      <c r="O613" s="170"/>
      <c r="P613" s="170"/>
      <c r="Q613" s="170"/>
      <c r="R613" s="170"/>
      <c r="S613" s="170"/>
      <c r="T613" s="170"/>
      <c r="U613" s="170"/>
      <c r="V613" s="170"/>
      <c r="W613" s="170"/>
      <c r="X613" s="170"/>
      <c r="Y613" s="170"/>
      <c r="Z613" s="170"/>
      <c r="AA613" s="170"/>
      <c r="AB613" s="415">
        <f t="shared" si="43"/>
        <v>0</v>
      </c>
      <c r="AC613" s="415">
        <f t="shared" si="44"/>
        <v>0</v>
      </c>
      <c r="AE613" s="618">
        <f>IF(AE$12=TRUE,(($D613*LIQUIDACION!$L$1046)*LIQUIDACION!$D$1045/IF(AND(LIQUIDACION!$D$1044&gt;LIQUIDACION!$B$1046,LIQUIDACION!$B$1046&gt;LIQUIDACION!$D$1043),366,365)),0)</f>
        <v>0</v>
      </c>
      <c r="AF613" s="618">
        <f>IF(AF$12=TRUE,(($E613*LIQUIDACION!$L$1046)*LIQUIDACION!$D$1045/IF(AND(LIQUIDACION!$D$1044&gt;LIQUIDACION!$B$1046,LIQUIDACION!$B$1046&gt;LIQUIDACION!$D$1043),366,365)),0)</f>
        <v>0</v>
      </c>
      <c r="AG613" s="618">
        <f>IF(AG$12=TRUE,(($F613*LIQUIDACION!$L$1046)*LIQUIDACION!$D$1045/IF(AND(LIQUIDACION!$D$1044&gt;LIQUIDACION!$B$1046,LIQUIDACION!$B$1046&gt;LIQUIDACION!$D$1043),366,365)),0)</f>
        <v>0</v>
      </c>
      <c r="AH613" s="618">
        <f>IF(AH$12=TRUE,(($G613*LIQUIDACION!$L$1046)*LIQUIDACION!$D$1045/IF(AND(LIQUIDACION!$D$1044&gt;LIQUIDACION!$B$1046,LIQUIDACION!$B$1046&gt;LIQUIDACION!$D$1043),366,365)),0)</f>
        <v>0</v>
      </c>
      <c r="AI613" s="618">
        <f>IF(AI$12=TRUE,(($H613*LIQUIDACION!$L$1047)*LIQUIDACION!$D$1045/IF(AND(LIQUIDACION!$D$1044&gt;LIQUIDACION!$B$1046,LIQUIDACION!$B$1046&gt;LIQUIDACION!$D$1043),366,365)),0)</f>
        <v>0</v>
      </c>
      <c r="AJ613" s="618">
        <f>IF(AJ$12=TRUE,(($I613*LIQUIDACION!$L$1047)*LIQUIDACION!$D$1045/IF(AND(LIQUIDACION!$D$1044&gt;LIQUIDACION!$B$1046,LIQUIDACION!$B$1046&gt;LIQUIDACION!$D$1043),366,365)),0)</f>
        <v>0</v>
      </c>
      <c r="AK613" s="618">
        <f>IF(AK$12=TRUE,(($J613*LIQUIDACION!$L$1047)*LIQUIDACION!$D$1045/IF(AND(LIQUIDACION!$D$1044&gt;LIQUIDACION!$B$1046,LIQUIDACION!$B$1046&gt;LIQUIDACION!$D$1043),366,365)),0)</f>
        <v>0</v>
      </c>
      <c r="AL613" s="618">
        <f>IF(AL$12=TRUE,(($K613*LIQUIDACION!$L$1047)*LIQUIDACION!$D$1045/IF(AND(LIQUIDACION!$D$1044&gt;LIQUIDACION!$B$1046,LIQUIDACION!$B$1046&gt;LIQUIDACION!$D$1043),366,365)),0)</f>
        <v>0</v>
      </c>
      <c r="AM613" s="618">
        <f>IF(AM$12=TRUE,(($L613*LIQUIDACION!$L$1047)*LIQUIDACION!$D$1045/IF(AND(LIQUIDACION!$D$1044&gt;LIQUIDACION!$B$1046,LIQUIDACION!$B$1046&gt;LIQUIDACION!$D$1043),366,365)),0)</f>
        <v>0</v>
      </c>
      <c r="AN613" s="618">
        <f>IF(AN$12=TRUE,(($M613*LIQUIDACION!$L$1047)*LIQUIDACION!$D$1045/IF(AND(LIQUIDACION!$D$1044&gt;LIQUIDACION!$B$1046,LIQUIDACION!$B$1046&gt;LIQUIDACION!$D$1043),366,365)),0)</f>
        <v>0</v>
      </c>
      <c r="AO613" s="618">
        <f>IF(AO$12=TRUE,(($N613*LIQUIDACION!$L$1047)*LIQUIDACION!$D$1045/IF(AND(LIQUIDACION!$D$1044&gt;LIQUIDACION!$B$1046,LIQUIDACION!$B$1046&gt;LIQUIDACION!$D$1043),366,365)),0)</f>
        <v>0</v>
      </c>
      <c r="AP613" s="618">
        <f>IF(AP$12=TRUE,(($O613*LIQUIDACION!$L$1047)*LIQUIDACION!$D$1045/IF(AND(LIQUIDACION!$D$1044&gt;LIQUIDACION!$B$1046,LIQUIDACION!$B$1046&gt;LIQUIDACION!$D$1043),366,365)),0)</f>
        <v>0</v>
      </c>
      <c r="AQ613" s="618">
        <f>IF(AQ$12=TRUE,(($P613*LIQUIDACION!$L$1047)*LIQUIDACION!$D$1045/IF(AND(LIQUIDACION!$D$1044&gt;LIQUIDACION!$B$1046,LIQUIDACION!$B$1046&gt;LIQUIDACION!$D$1043),366,365)),0)</f>
        <v>0</v>
      </c>
      <c r="AR613" s="618">
        <f>IF(AR$12=TRUE,(($Q613*LIQUIDACION!$L$1047)*LIQUIDACION!$D$1045/IF(AND(LIQUIDACION!$D$1044&gt;LIQUIDACION!$B$1046,LIQUIDACION!$B$1046&gt;LIQUIDACION!$D$1043),366,365)),0)</f>
        <v>0</v>
      </c>
      <c r="AS613" s="618">
        <f>IF(AS$12=TRUE,(($R613*LIQUIDACION!$L$1047)*LIQUIDACION!$D$1045/IF(AND(LIQUIDACION!$D$1044&gt;LIQUIDACION!$B$1046,LIQUIDACION!$B$1046&gt;LIQUIDACION!$D$1043),366,365)),0)</f>
        <v>0</v>
      </c>
      <c r="AT613" s="618">
        <f>IF(AT$12=TRUE,(($S613*LIQUIDACION!$L$1047)*LIQUIDACION!$D$1045/IF(AND(LIQUIDACION!$D$1044&gt;LIQUIDACION!$B$1046,LIQUIDACION!$B$1046&gt;LIQUIDACION!$D$1043),366,365)),0)</f>
        <v>0</v>
      </c>
      <c r="AU613" s="618">
        <f>IF(AU$12=TRUE,(($T613*LIQUIDACION!$L$1047)*LIQUIDACION!$D$1045/IF(AND(LIQUIDACION!$D$1044&gt;LIQUIDACION!$B$1046,LIQUIDACION!$B$1046&gt;LIQUIDACION!$D$1043),366,365)),0)</f>
        <v>0</v>
      </c>
      <c r="AV613" s="618">
        <f>IF(AV$12=TRUE,(($U613*LIQUIDACION!$L$1047)*LIQUIDACION!$D$1045/IF(AND(LIQUIDACION!$D$1044&gt;LIQUIDACION!$B$1046,LIQUIDACION!$B$1046&gt;LIQUIDACION!$D$1043),366,365)),0)</f>
        <v>0</v>
      </c>
      <c r="AW613" s="618">
        <f>IF(AW$12=TRUE,(($V613*LIQUIDACION!$L$1047)*LIQUIDACION!$D$1045/IF(AND(LIQUIDACION!$D$1044&gt;LIQUIDACION!$B$1046,LIQUIDACION!$B$1046&gt;LIQUIDACION!$D$1043),366,365)),0)</f>
        <v>0</v>
      </c>
      <c r="AX613" s="618">
        <f>IF(AX$12=TRUE,(($W613*LIQUIDACION!$L$1047)*LIQUIDACION!$D$1045/IF(AND(LIQUIDACION!$D$1044&gt;LIQUIDACION!$B$1046,LIQUIDACION!$B$1046&gt;LIQUIDACION!$D$1043),366,365)),0)</f>
        <v>0</v>
      </c>
    </row>
    <row r="614" spans="2:50" x14ac:dyDescent="0.25">
      <c r="B614" s="123">
        <v>602</v>
      </c>
      <c r="C614" s="125"/>
      <c r="D614" s="170"/>
      <c r="E614" s="170"/>
      <c r="F614" s="170"/>
      <c r="G614" s="170">
        <f t="shared" si="41"/>
        <v>0</v>
      </c>
      <c r="H614" s="170">
        <f t="shared" si="42"/>
        <v>0</v>
      </c>
      <c r="I614" s="170"/>
      <c r="J614" s="170"/>
      <c r="K614" s="170"/>
      <c r="L614" s="170"/>
      <c r="M614" s="170"/>
      <c r="N614" s="170"/>
      <c r="O614" s="170"/>
      <c r="P614" s="170"/>
      <c r="Q614" s="170"/>
      <c r="R614" s="170"/>
      <c r="S614" s="170"/>
      <c r="T614" s="170"/>
      <c r="U614" s="170"/>
      <c r="V614" s="170"/>
      <c r="W614" s="170"/>
      <c r="X614" s="170"/>
      <c r="Y614" s="170"/>
      <c r="Z614" s="170"/>
      <c r="AA614" s="170"/>
      <c r="AB614" s="415">
        <f t="shared" si="43"/>
        <v>0</v>
      </c>
      <c r="AC614" s="415">
        <f t="shared" si="44"/>
        <v>0</v>
      </c>
      <c r="AE614" s="618">
        <f>IF(AE$12=TRUE,(($D614*LIQUIDACION!$L$1046)*LIQUIDACION!$D$1045/IF(AND(LIQUIDACION!$D$1044&gt;LIQUIDACION!$B$1046,LIQUIDACION!$B$1046&gt;LIQUIDACION!$D$1043),366,365)),0)</f>
        <v>0</v>
      </c>
      <c r="AF614" s="618">
        <f>IF(AF$12=TRUE,(($E614*LIQUIDACION!$L$1046)*LIQUIDACION!$D$1045/IF(AND(LIQUIDACION!$D$1044&gt;LIQUIDACION!$B$1046,LIQUIDACION!$B$1046&gt;LIQUIDACION!$D$1043),366,365)),0)</f>
        <v>0</v>
      </c>
      <c r="AG614" s="618">
        <f>IF(AG$12=TRUE,(($F614*LIQUIDACION!$L$1046)*LIQUIDACION!$D$1045/IF(AND(LIQUIDACION!$D$1044&gt;LIQUIDACION!$B$1046,LIQUIDACION!$B$1046&gt;LIQUIDACION!$D$1043),366,365)),0)</f>
        <v>0</v>
      </c>
      <c r="AH614" s="618">
        <f>IF(AH$12=TRUE,(($G614*LIQUIDACION!$L$1046)*LIQUIDACION!$D$1045/IF(AND(LIQUIDACION!$D$1044&gt;LIQUIDACION!$B$1046,LIQUIDACION!$B$1046&gt;LIQUIDACION!$D$1043),366,365)),0)</f>
        <v>0</v>
      </c>
      <c r="AI614" s="618">
        <f>IF(AI$12=TRUE,(($H614*LIQUIDACION!$L$1047)*LIQUIDACION!$D$1045/IF(AND(LIQUIDACION!$D$1044&gt;LIQUIDACION!$B$1046,LIQUIDACION!$B$1046&gt;LIQUIDACION!$D$1043),366,365)),0)</f>
        <v>0</v>
      </c>
      <c r="AJ614" s="618">
        <f>IF(AJ$12=TRUE,(($I614*LIQUIDACION!$L$1047)*LIQUIDACION!$D$1045/IF(AND(LIQUIDACION!$D$1044&gt;LIQUIDACION!$B$1046,LIQUIDACION!$B$1046&gt;LIQUIDACION!$D$1043),366,365)),0)</f>
        <v>0</v>
      </c>
      <c r="AK614" s="618">
        <f>IF(AK$12=TRUE,(($J614*LIQUIDACION!$L$1047)*LIQUIDACION!$D$1045/IF(AND(LIQUIDACION!$D$1044&gt;LIQUIDACION!$B$1046,LIQUIDACION!$B$1046&gt;LIQUIDACION!$D$1043),366,365)),0)</f>
        <v>0</v>
      </c>
      <c r="AL614" s="618">
        <f>IF(AL$12=TRUE,(($K614*LIQUIDACION!$L$1047)*LIQUIDACION!$D$1045/IF(AND(LIQUIDACION!$D$1044&gt;LIQUIDACION!$B$1046,LIQUIDACION!$B$1046&gt;LIQUIDACION!$D$1043),366,365)),0)</f>
        <v>0</v>
      </c>
      <c r="AM614" s="618">
        <f>IF(AM$12=TRUE,(($L614*LIQUIDACION!$L$1047)*LIQUIDACION!$D$1045/IF(AND(LIQUIDACION!$D$1044&gt;LIQUIDACION!$B$1046,LIQUIDACION!$B$1046&gt;LIQUIDACION!$D$1043),366,365)),0)</f>
        <v>0</v>
      </c>
      <c r="AN614" s="618">
        <f>IF(AN$12=TRUE,(($M614*LIQUIDACION!$L$1047)*LIQUIDACION!$D$1045/IF(AND(LIQUIDACION!$D$1044&gt;LIQUIDACION!$B$1046,LIQUIDACION!$B$1046&gt;LIQUIDACION!$D$1043),366,365)),0)</f>
        <v>0</v>
      </c>
      <c r="AO614" s="618">
        <f>IF(AO$12=TRUE,(($N614*LIQUIDACION!$L$1047)*LIQUIDACION!$D$1045/IF(AND(LIQUIDACION!$D$1044&gt;LIQUIDACION!$B$1046,LIQUIDACION!$B$1046&gt;LIQUIDACION!$D$1043),366,365)),0)</f>
        <v>0</v>
      </c>
      <c r="AP614" s="618">
        <f>IF(AP$12=TRUE,(($O614*LIQUIDACION!$L$1047)*LIQUIDACION!$D$1045/IF(AND(LIQUIDACION!$D$1044&gt;LIQUIDACION!$B$1046,LIQUIDACION!$B$1046&gt;LIQUIDACION!$D$1043),366,365)),0)</f>
        <v>0</v>
      </c>
      <c r="AQ614" s="618">
        <f>IF(AQ$12=TRUE,(($P614*LIQUIDACION!$L$1047)*LIQUIDACION!$D$1045/IF(AND(LIQUIDACION!$D$1044&gt;LIQUIDACION!$B$1046,LIQUIDACION!$B$1046&gt;LIQUIDACION!$D$1043),366,365)),0)</f>
        <v>0</v>
      </c>
      <c r="AR614" s="618">
        <f>IF(AR$12=TRUE,(($Q614*LIQUIDACION!$L$1047)*LIQUIDACION!$D$1045/IF(AND(LIQUIDACION!$D$1044&gt;LIQUIDACION!$B$1046,LIQUIDACION!$B$1046&gt;LIQUIDACION!$D$1043),366,365)),0)</f>
        <v>0</v>
      </c>
      <c r="AS614" s="618">
        <f>IF(AS$12=TRUE,(($R614*LIQUIDACION!$L$1047)*LIQUIDACION!$D$1045/IF(AND(LIQUIDACION!$D$1044&gt;LIQUIDACION!$B$1046,LIQUIDACION!$B$1046&gt;LIQUIDACION!$D$1043),366,365)),0)</f>
        <v>0</v>
      </c>
      <c r="AT614" s="618">
        <f>IF(AT$12=TRUE,(($S614*LIQUIDACION!$L$1047)*LIQUIDACION!$D$1045/IF(AND(LIQUIDACION!$D$1044&gt;LIQUIDACION!$B$1046,LIQUIDACION!$B$1046&gt;LIQUIDACION!$D$1043),366,365)),0)</f>
        <v>0</v>
      </c>
      <c r="AU614" s="618">
        <f>IF(AU$12=TRUE,(($T614*LIQUIDACION!$L$1047)*LIQUIDACION!$D$1045/IF(AND(LIQUIDACION!$D$1044&gt;LIQUIDACION!$B$1046,LIQUIDACION!$B$1046&gt;LIQUIDACION!$D$1043),366,365)),0)</f>
        <v>0</v>
      </c>
      <c r="AV614" s="618">
        <f>IF(AV$12=TRUE,(($U614*LIQUIDACION!$L$1047)*LIQUIDACION!$D$1045/IF(AND(LIQUIDACION!$D$1044&gt;LIQUIDACION!$B$1046,LIQUIDACION!$B$1046&gt;LIQUIDACION!$D$1043),366,365)),0)</f>
        <v>0</v>
      </c>
      <c r="AW614" s="618">
        <f>IF(AW$12=TRUE,(($V614*LIQUIDACION!$L$1047)*LIQUIDACION!$D$1045/IF(AND(LIQUIDACION!$D$1044&gt;LIQUIDACION!$B$1046,LIQUIDACION!$B$1046&gt;LIQUIDACION!$D$1043),366,365)),0)</f>
        <v>0</v>
      </c>
      <c r="AX614" s="618">
        <f>IF(AX$12=TRUE,(($W614*LIQUIDACION!$L$1047)*LIQUIDACION!$D$1045/IF(AND(LIQUIDACION!$D$1044&gt;LIQUIDACION!$B$1046,LIQUIDACION!$B$1046&gt;LIQUIDACION!$D$1043),366,365)),0)</f>
        <v>0</v>
      </c>
    </row>
    <row r="615" spans="2:50" x14ac:dyDescent="0.25">
      <c r="B615" s="121">
        <v>603</v>
      </c>
      <c r="C615" s="125"/>
      <c r="D615" s="170"/>
      <c r="E615" s="170"/>
      <c r="F615" s="170"/>
      <c r="G615" s="170">
        <f t="shared" si="41"/>
        <v>0</v>
      </c>
      <c r="H615" s="170">
        <f t="shared" si="42"/>
        <v>0</v>
      </c>
      <c r="I615" s="170"/>
      <c r="J615" s="170"/>
      <c r="K615" s="170"/>
      <c r="L615" s="170"/>
      <c r="M615" s="170"/>
      <c r="N615" s="170"/>
      <c r="O615" s="170"/>
      <c r="P615" s="170"/>
      <c r="Q615" s="170"/>
      <c r="R615" s="170"/>
      <c r="S615" s="170"/>
      <c r="T615" s="170"/>
      <c r="U615" s="170"/>
      <c r="V615" s="170"/>
      <c r="W615" s="170"/>
      <c r="X615" s="170"/>
      <c r="Y615" s="170"/>
      <c r="Z615" s="170"/>
      <c r="AA615" s="170"/>
      <c r="AB615" s="415">
        <f t="shared" si="43"/>
        <v>0</v>
      </c>
      <c r="AC615" s="415">
        <f t="shared" si="44"/>
        <v>0</v>
      </c>
      <c r="AE615" s="618">
        <f>IF(AE$12=TRUE,(($D615*LIQUIDACION!$L$1046)*LIQUIDACION!$D$1045/IF(AND(LIQUIDACION!$D$1044&gt;LIQUIDACION!$B$1046,LIQUIDACION!$B$1046&gt;LIQUIDACION!$D$1043),366,365)),0)</f>
        <v>0</v>
      </c>
      <c r="AF615" s="618">
        <f>IF(AF$12=TRUE,(($E615*LIQUIDACION!$L$1046)*LIQUIDACION!$D$1045/IF(AND(LIQUIDACION!$D$1044&gt;LIQUIDACION!$B$1046,LIQUIDACION!$B$1046&gt;LIQUIDACION!$D$1043),366,365)),0)</f>
        <v>0</v>
      </c>
      <c r="AG615" s="618">
        <f>IF(AG$12=TRUE,(($F615*LIQUIDACION!$L$1046)*LIQUIDACION!$D$1045/IF(AND(LIQUIDACION!$D$1044&gt;LIQUIDACION!$B$1046,LIQUIDACION!$B$1046&gt;LIQUIDACION!$D$1043),366,365)),0)</f>
        <v>0</v>
      </c>
      <c r="AH615" s="618">
        <f>IF(AH$12=TRUE,(($G615*LIQUIDACION!$L$1046)*LIQUIDACION!$D$1045/IF(AND(LIQUIDACION!$D$1044&gt;LIQUIDACION!$B$1046,LIQUIDACION!$B$1046&gt;LIQUIDACION!$D$1043),366,365)),0)</f>
        <v>0</v>
      </c>
      <c r="AI615" s="618">
        <f>IF(AI$12=TRUE,(($H615*LIQUIDACION!$L$1047)*LIQUIDACION!$D$1045/IF(AND(LIQUIDACION!$D$1044&gt;LIQUIDACION!$B$1046,LIQUIDACION!$B$1046&gt;LIQUIDACION!$D$1043),366,365)),0)</f>
        <v>0</v>
      </c>
      <c r="AJ615" s="618">
        <f>IF(AJ$12=TRUE,(($I615*LIQUIDACION!$L$1047)*LIQUIDACION!$D$1045/IF(AND(LIQUIDACION!$D$1044&gt;LIQUIDACION!$B$1046,LIQUIDACION!$B$1046&gt;LIQUIDACION!$D$1043),366,365)),0)</f>
        <v>0</v>
      </c>
      <c r="AK615" s="618">
        <f>IF(AK$12=TRUE,(($J615*LIQUIDACION!$L$1047)*LIQUIDACION!$D$1045/IF(AND(LIQUIDACION!$D$1044&gt;LIQUIDACION!$B$1046,LIQUIDACION!$B$1046&gt;LIQUIDACION!$D$1043),366,365)),0)</f>
        <v>0</v>
      </c>
      <c r="AL615" s="618">
        <f>IF(AL$12=TRUE,(($K615*LIQUIDACION!$L$1047)*LIQUIDACION!$D$1045/IF(AND(LIQUIDACION!$D$1044&gt;LIQUIDACION!$B$1046,LIQUIDACION!$B$1046&gt;LIQUIDACION!$D$1043),366,365)),0)</f>
        <v>0</v>
      </c>
      <c r="AM615" s="618">
        <f>IF(AM$12=TRUE,(($L615*LIQUIDACION!$L$1047)*LIQUIDACION!$D$1045/IF(AND(LIQUIDACION!$D$1044&gt;LIQUIDACION!$B$1046,LIQUIDACION!$B$1046&gt;LIQUIDACION!$D$1043),366,365)),0)</f>
        <v>0</v>
      </c>
      <c r="AN615" s="618">
        <f>IF(AN$12=TRUE,(($M615*LIQUIDACION!$L$1047)*LIQUIDACION!$D$1045/IF(AND(LIQUIDACION!$D$1044&gt;LIQUIDACION!$B$1046,LIQUIDACION!$B$1046&gt;LIQUIDACION!$D$1043),366,365)),0)</f>
        <v>0</v>
      </c>
      <c r="AO615" s="618">
        <f>IF(AO$12=TRUE,(($N615*LIQUIDACION!$L$1047)*LIQUIDACION!$D$1045/IF(AND(LIQUIDACION!$D$1044&gt;LIQUIDACION!$B$1046,LIQUIDACION!$B$1046&gt;LIQUIDACION!$D$1043),366,365)),0)</f>
        <v>0</v>
      </c>
      <c r="AP615" s="618">
        <f>IF(AP$12=TRUE,(($O615*LIQUIDACION!$L$1047)*LIQUIDACION!$D$1045/IF(AND(LIQUIDACION!$D$1044&gt;LIQUIDACION!$B$1046,LIQUIDACION!$B$1046&gt;LIQUIDACION!$D$1043),366,365)),0)</f>
        <v>0</v>
      </c>
      <c r="AQ615" s="618">
        <f>IF(AQ$12=TRUE,(($P615*LIQUIDACION!$L$1047)*LIQUIDACION!$D$1045/IF(AND(LIQUIDACION!$D$1044&gt;LIQUIDACION!$B$1046,LIQUIDACION!$B$1046&gt;LIQUIDACION!$D$1043),366,365)),0)</f>
        <v>0</v>
      </c>
      <c r="AR615" s="618">
        <f>IF(AR$12=TRUE,(($Q615*LIQUIDACION!$L$1047)*LIQUIDACION!$D$1045/IF(AND(LIQUIDACION!$D$1044&gt;LIQUIDACION!$B$1046,LIQUIDACION!$B$1046&gt;LIQUIDACION!$D$1043),366,365)),0)</f>
        <v>0</v>
      </c>
      <c r="AS615" s="618">
        <f>IF(AS$12=TRUE,(($R615*LIQUIDACION!$L$1047)*LIQUIDACION!$D$1045/IF(AND(LIQUIDACION!$D$1044&gt;LIQUIDACION!$B$1046,LIQUIDACION!$B$1046&gt;LIQUIDACION!$D$1043),366,365)),0)</f>
        <v>0</v>
      </c>
      <c r="AT615" s="618">
        <f>IF(AT$12=TRUE,(($S615*LIQUIDACION!$L$1047)*LIQUIDACION!$D$1045/IF(AND(LIQUIDACION!$D$1044&gt;LIQUIDACION!$B$1046,LIQUIDACION!$B$1046&gt;LIQUIDACION!$D$1043),366,365)),0)</f>
        <v>0</v>
      </c>
      <c r="AU615" s="618">
        <f>IF(AU$12=TRUE,(($T615*LIQUIDACION!$L$1047)*LIQUIDACION!$D$1045/IF(AND(LIQUIDACION!$D$1044&gt;LIQUIDACION!$B$1046,LIQUIDACION!$B$1046&gt;LIQUIDACION!$D$1043),366,365)),0)</f>
        <v>0</v>
      </c>
      <c r="AV615" s="618">
        <f>IF(AV$12=TRUE,(($U615*LIQUIDACION!$L$1047)*LIQUIDACION!$D$1045/IF(AND(LIQUIDACION!$D$1044&gt;LIQUIDACION!$B$1046,LIQUIDACION!$B$1046&gt;LIQUIDACION!$D$1043),366,365)),0)</f>
        <v>0</v>
      </c>
      <c r="AW615" s="618">
        <f>IF(AW$12=TRUE,(($V615*LIQUIDACION!$L$1047)*LIQUIDACION!$D$1045/IF(AND(LIQUIDACION!$D$1044&gt;LIQUIDACION!$B$1046,LIQUIDACION!$B$1046&gt;LIQUIDACION!$D$1043),366,365)),0)</f>
        <v>0</v>
      </c>
      <c r="AX615" s="618">
        <f>IF(AX$12=TRUE,(($W615*LIQUIDACION!$L$1047)*LIQUIDACION!$D$1045/IF(AND(LIQUIDACION!$D$1044&gt;LIQUIDACION!$B$1046,LIQUIDACION!$B$1046&gt;LIQUIDACION!$D$1043),366,365)),0)</f>
        <v>0</v>
      </c>
    </row>
    <row r="616" spans="2:50" x14ac:dyDescent="0.25">
      <c r="B616" s="123">
        <v>604</v>
      </c>
      <c r="C616" s="125"/>
      <c r="D616" s="170"/>
      <c r="E616" s="170"/>
      <c r="F616" s="170"/>
      <c r="G616" s="170">
        <f t="shared" si="41"/>
        <v>0</v>
      </c>
      <c r="H616" s="170">
        <f t="shared" si="42"/>
        <v>0</v>
      </c>
      <c r="I616" s="170"/>
      <c r="J616" s="170"/>
      <c r="K616" s="170"/>
      <c r="L616" s="170"/>
      <c r="M616" s="170"/>
      <c r="N616" s="170"/>
      <c r="O616" s="170"/>
      <c r="P616" s="170"/>
      <c r="Q616" s="170"/>
      <c r="R616" s="170"/>
      <c r="S616" s="170"/>
      <c r="T616" s="170"/>
      <c r="U616" s="170"/>
      <c r="V616" s="170"/>
      <c r="W616" s="170"/>
      <c r="X616" s="170"/>
      <c r="Y616" s="170"/>
      <c r="Z616" s="170"/>
      <c r="AA616" s="170"/>
      <c r="AB616" s="415">
        <f t="shared" si="43"/>
        <v>0</v>
      </c>
      <c r="AC616" s="415">
        <f t="shared" si="44"/>
        <v>0</v>
      </c>
      <c r="AE616" s="618">
        <f>IF(AE$12=TRUE,(($D616*LIQUIDACION!$L$1046)*LIQUIDACION!$D$1045/IF(AND(LIQUIDACION!$D$1044&gt;LIQUIDACION!$B$1046,LIQUIDACION!$B$1046&gt;LIQUIDACION!$D$1043),366,365)),0)</f>
        <v>0</v>
      </c>
      <c r="AF616" s="618">
        <f>IF(AF$12=TRUE,(($E616*LIQUIDACION!$L$1046)*LIQUIDACION!$D$1045/IF(AND(LIQUIDACION!$D$1044&gt;LIQUIDACION!$B$1046,LIQUIDACION!$B$1046&gt;LIQUIDACION!$D$1043),366,365)),0)</f>
        <v>0</v>
      </c>
      <c r="AG616" s="618">
        <f>IF(AG$12=TRUE,(($F616*LIQUIDACION!$L$1046)*LIQUIDACION!$D$1045/IF(AND(LIQUIDACION!$D$1044&gt;LIQUIDACION!$B$1046,LIQUIDACION!$B$1046&gt;LIQUIDACION!$D$1043),366,365)),0)</f>
        <v>0</v>
      </c>
      <c r="AH616" s="618">
        <f>IF(AH$12=TRUE,(($G616*LIQUIDACION!$L$1046)*LIQUIDACION!$D$1045/IF(AND(LIQUIDACION!$D$1044&gt;LIQUIDACION!$B$1046,LIQUIDACION!$B$1046&gt;LIQUIDACION!$D$1043),366,365)),0)</f>
        <v>0</v>
      </c>
      <c r="AI616" s="618">
        <f>IF(AI$12=TRUE,(($H616*LIQUIDACION!$L$1047)*LIQUIDACION!$D$1045/IF(AND(LIQUIDACION!$D$1044&gt;LIQUIDACION!$B$1046,LIQUIDACION!$B$1046&gt;LIQUIDACION!$D$1043),366,365)),0)</f>
        <v>0</v>
      </c>
      <c r="AJ616" s="618">
        <f>IF(AJ$12=TRUE,(($I616*LIQUIDACION!$L$1047)*LIQUIDACION!$D$1045/IF(AND(LIQUIDACION!$D$1044&gt;LIQUIDACION!$B$1046,LIQUIDACION!$B$1046&gt;LIQUIDACION!$D$1043),366,365)),0)</f>
        <v>0</v>
      </c>
      <c r="AK616" s="618">
        <f>IF(AK$12=TRUE,(($J616*LIQUIDACION!$L$1047)*LIQUIDACION!$D$1045/IF(AND(LIQUIDACION!$D$1044&gt;LIQUIDACION!$B$1046,LIQUIDACION!$B$1046&gt;LIQUIDACION!$D$1043),366,365)),0)</f>
        <v>0</v>
      </c>
      <c r="AL616" s="618">
        <f>IF(AL$12=TRUE,(($K616*LIQUIDACION!$L$1047)*LIQUIDACION!$D$1045/IF(AND(LIQUIDACION!$D$1044&gt;LIQUIDACION!$B$1046,LIQUIDACION!$B$1046&gt;LIQUIDACION!$D$1043),366,365)),0)</f>
        <v>0</v>
      </c>
      <c r="AM616" s="618">
        <f>IF(AM$12=TRUE,(($L616*LIQUIDACION!$L$1047)*LIQUIDACION!$D$1045/IF(AND(LIQUIDACION!$D$1044&gt;LIQUIDACION!$B$1046,LIQUIDACION!$B$1046&gt;LIQUIDACION!$D$1043),366,365)),0)</f>
        <v>0</v>
      </c>
      <c r="AN616" s="618">
        <f>IF(AN$12=TRUE,(($M616*LIQUIDACION!$L$1047)*LIQUIDACION!$D$1045/IF(AND(LIQUIDACION!$D$1044&gt;LIQUIDACION!$B$1046,LIQUIDACION!$B$1046&gt;LIQUIDACION!$D$1043),366,365)),0)</f>
        <v>0</v>
      </c>
      <c r="AO616" s="618">
        <f>IF(AO$12=TRUE,(($N616*LIQUIDACION!$L$1047)*LIQUIDACION!$D$1045/IF(AND(LIQUIDACION!$D$1044&gt;LIQUIDACION!$B$1046,LIQUIDACION!$B$1046&gt;LIQUIDACION!$D$1043),366,365)),0)</f>
        <v>0</v>
      </c>
      <c r="AP616" s="618">
        <f>IF(AP$12=TRUE,(($O616*LIQUIDACION!$L$1047)*LIQUIDACION!$D$1045/IF(AND(LIQUIDACION!$D$1044&gt;LIQUIDACION!$B$1046,LIQUIDACION!$B$1046&gt;LIQUIDACION!$D$1043),366,365)),0)</f>
        <v>0</v>
      </c>
      <c r="AQ616" s="618">
        <f>IF(AQ$12=TRUE,(($P616*LIQUIDACION!$L$1047)*LIQUIDACION!$D$1045/IF(AND(LIQUIDACION!$D$1044&gt;LIQUIDACION!$B$1046,LIQUIDACION!$B$1046&gt;LIQUIDACION!$D$1043),366,365)),0)</f>
        <v>0</v>
      </c>
      <c r="AR616" s="618">
        <f>IF(AR$12=TRUE,(($Q616*LIQUIDACION!$L$1047)*LIQUIDACION!$D$1045/IF(AND(LIQUIDACION!$D$1044&gt;LIQUIDACION!$B$1046,LIQUIDACION!$B$1046&gt;LIQUIDACION!$D$1043),366,365)),0)</f>
        <v>0</v>
      </c>
      <c r="AS616" s="618">
        <f>IF(AS$12=TRUE,(($R616*LIQUIDACION!$L$1047)*LIQUIDACION!$D$1045/IF(AND(LIQUIDACION!$D$1044&gt;LIQUIDACION!$B$1046,LIQUIDACION!$B$1046&gt;LIQUIDACION!$D$1043),366,365)),0)</f>
        <v>0</v>
      </c>
      <c r="AT616" s="618">
        <f>IF(AT$12=TRUE,(($S616*LIQUIDACION!$L$1047)*LIQUIDACION!$D$1045/IF(AND(LIQUIDACION!$D$1044&gt;LIQUIDACION!$B$1046,LIQUIDACION!$B$1046&gt;LIQUIDACION!$D$1043),366,365)),0)</f>
        <v>0</v>
      </c>
      <c r="AU616" s="618">
        <f>IF(AU$12=TRUE,(($T616*LIQUIDACION!$L$1047)*LIQUIDACION!$D$1045/IF(AND(LIQUIDACION!$D$1044&gt;LIQUIDACION!$B$1046,LIQUIDACION!$B$1046&gt;LIQUIDACION!$D$1043),366,365)),0)</f>
        <v>0</v>
      </c>
      <c r="AV616" s="618">
        <f>IF(AV$12=TRUE,(($U616*LIQUIDACION!$L$1047)*LIQUIDACION!$D$1045/IF(AND(LIQUIDACION!$D$1044&gt;LIQUIDACION!$B$1046,LIQUIDACION!$B$1046&gt;LIQUIDACION!$D$1043),366,365)),0)</f>
        <v>0</v>
      </c>
      <c r="AW616" s="618">
        <f>IF(AW$12=TRUE,(($V616*LIQUIDACION!$L$1047)*LIQUIDACION!$D$1045/IF(AND(LIQUIDACION!$D$1044&gt;LIQUIDACION!$B$1046,LIQUIDACION!$B$1046&gt;LIQUIDACION!$D$1043),366,365)),0)</f>
        <v>0</v>
      </c>
      <c r="AX616" s="618">
        <f>IF(AX$12=TRUE,(($W616*LIQUIDACION!$L$1047)*LIQUIDACION!$D$1045/IF(AND(LIQUIDACION!$D$1044&gt;LIQUIDACION!$B$1046,LIQUIDACION!$B$1046&gt;LIQUIDACION!$D$1043),366,365)),0)</f>
        <v>0</v>
      </c>
    </row>
    <row r="617" spans="2:50" x14ac:dyDescent="0.25">
      <c r="B617" s="121">
        <v>605</v>
      </c>
      <c r="C617" s="125"/>
      <c r="D617" s="170"/>
      <c r="E617" s="170"/>
      <c r="F617" s="170"/>
      <c r="G617" s="170">
        <f t="shared" si="41"/>
        <v>0</v>
      </c>
      <c r="H617" s="170">
        <f t="shared" si="42"/>
        <v>0</v>
      </c>
      <c r="I617" s="170"/>
      <c r="J617" s="170"/>
      <c r="K617" s="170"/>
      <c r="L617" s="170"/>
      <c r="M617" s="170"/>
      <c r="N617" s="170"/>
      <c r="O617" s="170"/>
      <c r="P617" s="170"/>
      <c r="Q617" s="170"/>
      <c r="R617" s="170"/>
      <c r="S617" s="170"/>
      <c r="T617" s="170"/>
      <c r="U617" s="170"/>
      <c r="V617" s="170"/>
      <c r="W617" s="170"/>
      <c r="X617" s="170"/>
      <c r="Y617" s="170"/>
      <c r="Z617" s="170"/>
      <c r="AA617" s="170"/>
      <c r="AB617" s="415">
        <f t="shared" si="43"/>
        <v>0</v>
      </c>
      <c r="AC617" s="415">
        <f t="shared" si="44"/>
        <v>0</v>
      </c>
      <c r="AE617" s="618">
        <f>IF(AE$12=TRUE,(($D617*LIQUIDACION!$L$1046)*LIQUIDACION!$D$1045/IF(AND(LIQUIDACION!$D$1044&gt;LIQUIDACION!$B$1046,LIQUIDACION!$B$1046&gt;LIQUIDACION!$D$1043),366,365)),0)</f>
        <v>0</v>
      </c>
      <c r="AF617" s="618">
        <f>IF(AF$12=TRUE,(($E617*LIQUIDACION!$L$1046)*LIQUIDACION!$D$1045/IF(AND(LIQUIDACION!$D$1044&gt;LIQUIDACION!$B$1046,LIQUIDACION!$B$1046&gt;LIQUIDACION!$D$1043),366,365)),0)</f>
        <v>0</v>
      </c>
      <c r="AG617" s="618">
        <f>IF(AG$12=TRUE,(($F617*LIQUIDACION!$L$1046)*LIQUIDACION!$D$1045/IF(AND(LIQUIDACION!$D$1044&gt;LIQUIDACION!$B$1046,LIQUIDACION!$B$1046&gt;LIQUIDACION!$D$1043),366,365)),0)</f>
        <v>0</v>
      </c>
      <c r="AH617" s="618">
        <f>IF(AH$12=TRUE,(($G617*LIQUIDACION!$L$1046)*LIQUIDACION!$D$1045/IF(AND(LIQUIDACION!$D$1044&gt;LIQUIDACION!$B$1046,LIQUIDACION!$B$1046&gt;LIQUIDACION!$D$1043),366,365)),0)</f>
        <v>0</v>
      </c>
      <c r="AI617" s="618">
        <f>IF(AI$12=TRUE,(($H617*LIQUIDACION!$L$1047)*LIQUIDACION!$D$1045/IF(AND(LIQUIDACION!$D$1044&gt;LIQUIDACION!$B$1046,LIQUIDACION!$B$1046&gt;LIQUIDACION!$D$1043),366,365)),0)</f>
        <v>0</v>
      </c>
      <c r="AJ617" s="618">
        <f>IF(AJ$12=TRUE,(($I617*LIQUIDACION!$L$1047)*LIQUIDACION!$D$1045/IF(AND(LIQUIDACION!$D$1044&gt;LIQUIDACION!$B$1046,LIQUIDACION!$B$1046&gt;LIQUIDACION!$D$1043),366,365)),0)</f>
        <v>0</v>
      </c>
      <c r="AK617" s="618">
        <f>IF(AK$12=TRUE,(($J617*LIQUIDACION!$L$1047)*LIQUIDACION!$D$1045/IF(AND(LIQUIDACION!$D$1044&gt;LIQUIDACION!$B$1046,LIQUIDACION!$B$1046&gt;LIQUIDACION!$D$1043),366,365)),0)</f>
        <v>0</v>
      </c>
      <c r="AL617" s="618">
        <f>IF(AL$12=TRUE,(($K617*LIQUIDACION!$L$1047)*LIQUIDACION!$D$1045/IF(AND(LIQUIDACION!$D$1044&gt;LIQUIDACION!$B$1046,LIQUIDACION!$B$1046&gt;LIQUIDACION!$D$1043),366,365)),0)</f>
        <v>0</v>
      </c>
      <c r="AM617" s="618">
        <f>IF(AM$12=TRUE,(($L617*LIQUIDACION!$L$1047)*LIQUIDACION!$D$1045/IF(AND(LIQUIDACION!$D$1044&gt;LIQUIDACION!$B$1046,LIQUIDACION!$B$1046&gt;LIQUIDACION!$D$1043),366,365)),0)</f>
        <v>0</v>
      </c>
      <c r="AN617" s="618">
        <f>IF(AN$12=TRUE,(($M617*LIQUIDACION!$L$1047)*LIQUIDACION!$D$1045/IF(AND(LIQUIDACION!$D$1044&gt;LIQUIDACION!$B$1046,LIQUIDACION!$B$1046&gt;LIQUIDACION!$D$1043),366,365)),0)</f>
        <v>0</v>
      </c>
      <c r="AO617" s="618">
        <f>IF(AO$12=TRUE,(($N617*LIQUIDACION!$L$1047)*LIQUIDACION!$D$1045/IF(AND(LIQUIDACION!$D$1044&gt;LIQUIDACION!$B$1046,LIQUIDACION!$B$1046&gt;LIQUIDACION!$D$1043),366,365)),0)</f>
        <v>0</v>
      </c>
      <c r="AP617" s="618">
        <f>IF(AP$12=TRUE,(($O617*LIQUIDACION!$L$1047)*LIQUIDACION!$D$1045/IF(AND(LIQUIDACION!$D$1044&gt;LIQUIDACION!$B$1046,LIQUIDACION!$B$1046&gt;LIQUIDACION!$D$1043),366,365)),0)</f>
        <v>0</v>
      </c>
      <c r="AQ617" s="618">
        <f>IF(AQ$12=TRUE,(($P617*LIQUIDACION!$L$1047)*LIQUIDACION!$D$1045/IF(AND(LIQUIDACION!$D$1044&gt;LIQUIDACION!$B$1046,LIQUIDACION!$B$1046&gt;LIQUIDACION!$D$1043),366,365)),0)</f>
        <v>0</v>
      </c>
      <c r="AR617" s="618">
        <f>IF(AR$12=TRUE,(($Q617*LIQUIDACION!$L$1047)*LIQUIDACION!$D$1045/IF(AND(LIQUIDACION!$D$1044&gt;LIQUIDACION!$B$1046,LIQUIDACION!$B$1046&gt;LIQUIDACION!$D$1043),366,365)),0)</f>
        <v>0</v>
      </c>
      <c r="AS617" s="618">
        <f>IF(AS$12=TRUE,(($R617*LIQUIDACION!$L$1047)*LIQUIDACION!$D$1045/IF(AND(LIQUIDACION!$D$1044&gt;LIQUIDACION!$B$1046,LIQUIDACION!$B$1046&gt;LIQUIDACION!$D$1043),366,365)),0)</f>
        <v>0</v>
      </c>
      <c r="AT617" s="618">
        <f>IF(AT$12=TRUE,(($S617*LIQUIDACION!$L$1047)*LIQUIDACION!$D$1045/IF(AND(LIQUIDACION!$D$1044&gt;LIQUIDACION!$B$1046,LIQUIDACION!$B$1046&gt;LIQUIDACION!$D$1043),366,365)),0)</f>
        <v>0</v>
      </c>
      <c r="AU617" s="618">
        <f>IF(AU$12=TRUE,(($T617*LIQUIDACION!$L$1047)*LIQUIDACION!$D$1045/IF(AND(LIQUIDACION!$D$1044&gt;LIQUIDACION!$B$1046,LIQUIDACION!$B$1046&gt;LIQUIDACION!$D$1043),366,365)),0)</f>
        <v>0</v>
      </c>
      <c r="AV617" s="618">
        <f>IF(AV$12=TRUE,(($U617*LIQUIDACION!$L$1047)*LIQUIDACION!$D$1045/IF(AND(LIQUIDACION!$D$1044&gt;LIQUIDACION!$B$1046,LIQUIDACION!$B$1046&gt;LIQUIDACION!$D$1043),366,365)),0)</f>
        <v>0</v>
      </c>
      <c r="AW617" s="618">
        <f>IF(AW$12=TRUE,(($V617*LIQUIDACION!$L$1047)*LIQUIDACION!$D$1045/IF(AND(LIQUIDACION!$D$1044&gt;LIQUIDACION!$B$1046,LIQUIDACION!$B$1046&gt;LIQUIDACION!$D$1043),366,365)),0)</f>
        <v>0</v>
      </c>
      <c r="AX617" s="618">
        <f>IF(AX$12=TRUE,(($W617*LIQUIDACION!$L$1047)*LIQUIDACION!$D$1045/IF(AND(LIQUIDACION!$D$1044&gt;LIQUIDACION!$B$1046,LIQUIDACION!$B$1046&gt;LIQUIDACION!$D$1043),366,365)),0)</f>
        <v>0</v>
      </c>
    </row>
    <row r="618" spans="2:50" x14ac:dyDescent="0.25">
      <c r="B618" s="123">
        <v>606</v>
      </c>
      <c r="C618" s="125"/>
      <c r="D618" s="170"/>
      <c r="E618" s="170"/>
      <c r="F618" s="170"/>
      <c r="G618" s="170">
        <f t="shared" si="41"/>
        <v>0</v>
      </c>
      <c r="H618" s="170">
        <f t="shared" si="42"/>
        <v>0</v>
      </c>
      <c r="I618" s="170"/>
      <c r="J618" s="170"/>
      <c r="K618" s="170"/>
      <c r="L618" s="170"/>
      <c r="M618" s="170"/>
      <c r="N618" s="170"/>
      <c r="O618" s="170"/>
      <c r="P618" s="170"/>
      <c r="Q618" s="170"/>
      <c r="R618" s="170"/>
      <c r="S618" s="170"/>
      <c r="T618" s="170"/>
      <c r="U618" s="170"/>
      <c r="V618" s="170"/>
      <c r="W618" s="170"/>
      <c r="X618" s="170"/>
      <c r="Y618" s="170"/>
      <c r="Z618" s="170"/>
      <c r="AA618" s="170"/>
      <c r="AB618" s="415">
        <f t="shared" si="43"/>
        <v>0</v>
      </c>
      <c r="AC618" s="415">
        <f t="shared" si="44"/>
        <v>0</v>
      </c>
      <c r="AE618" s="618">
        <f>IF(AE$12=TRUE,(($D618*LIQUIDACION!$L$1046)*LIQUIDACION!$D$1045/IF(AND(LIQUIDACION!$D$1044&gt;LIQUIDACION!$B$1046,LIQUIDACION!$B$1046&gt;LIQUIDACION!$D$1043),366,365)),0)</f>
        <v>0</v>
      </c>
      <c r="AF618" s="618">
        <f>IF(AF$12=TRUE,(($E618*LIQUIDACION!$L$1046)*LIQUIDACION!$D$1045/IF(AND(LIQUIDACION!$D$1044&gt;LIQUIDACION!$B$1046,LIQUIDACION!$B$1046&gt;LIQUIDACION!$D$1043),366,365)),0)</f>
        <v>0</v>
      </c>
      <c r="AG618" s="618">
        <f>IF(AG$12=TRUE,(($F618*LIQUIDACION!$L$1046)*LIQUIDACION!$D$1045/IF(AND(LIQUIDACION!$D$1044&gt;LIQUIDACION!$B$1046,LIQUIDACION!$B$1046&gt;LIQUIDACION!$D$1043),366,365)),0)</f>
        <v>0</v>
      </c>
      <c r="AH618" s="618">
        <f>IF(AH$12=TRUE,(($G618*LIQUIDACION!$L$1046)*LIQUIDACION!$D$1045/IF(AND(LIQUIDACION!$D$1044&gt;LIQUIDACION!$B$1046,LIQUIDACION!$B$1046&gt;LIQUIDACION!$D$1043),366,365)),0)</f>
        <v>0</v>
      </c>
      <c r="AI618" s="618">
        <f>IF(AI$12=TRUE,(($H618*LIQUIDACION!$L$1047)*LIQUIDACION!$D$1045/IF(AND(LIQUIDACION!$D$1044&gt;LIQUIDACION!$B$1046,LIQUIDACION!$B$1046&gt;LIQUIDACION!$D$1043),366,365)),0)</f>
        <v>0</v>
      </c>
      <c r="AJ618" s="618">
        <f>IF(AJ$12=TRUE,(($I618*LIQUIDACION!$L$1047)*LIQUIDACION!$D$1045/IF(AND(LIQUIDACION!$D$1044&gt;LIQUIDACION!$B$1046,LIQUIDACION!$B$1046&gt;LIQUIDACION!$D$1043),366,365)),0)</f>
        <v>0</v>
      </c>
      <c r="AK618" s="618">
        <f>IF(AK$12=TRUE,(($J618*LIQUIDACION!$L$1047)*LIQUIDACION!$D$1045/IF(AND(LIQUIDACION!$D$1044&gt;LIQUIDACION!$B$1046,LIQUIDACION!$B$1046&gt;LIQUIDACION!$D$1043),366,365)),0)</f>
        <v>0</v>
      </c>
      <c r="AL618" s="618">
        <f>IF(AL$12=TRUE,(($K618*LIQUIDACION!$L$1047)*LIQUIDACION!$D$1045/IF(AND(LIQUIDACION!$D$1044&gt;LIQUIDACION!$B$1046,LIQUIDACION!$B$1046&gt;LIQUIDACION!$D$1043),366,365)),0)</f>
        <v>0</v>
      </c>
      <c r="AM618" s="618">
        <f>IF(AM$12=TRUE,(($L618*LIQUIDACION!$L$1047)*LIQUIDACION!$D$1045/IF(AND(LIQUIDACION!$D$1044&gt;LIQUIDACION!$B$1046,LIQUIDACION!$B$1046&gt;LIQUIDACION!$D$1043),366,365)),0)</f>
        <v>0</v>
      </c>
      <c r="AN618" s="618">
        <f>IF(AN$12=TRUE,(($M618*LIQUIDACION!$L$1047)*LIQUIDACION!$D$1045/IF(AND(LIQUIDACION!$D$1044&gt;LIQUIDACION!$B$1046,LIQUIDACION!$B$1046&gt;LIQUIDACION!$D$1043),366,365)),0)</f>
        <v>0</v>
      </c>
      <c r="AO618" s="618">
        <f>IF(AO$12=TRUE,(($N618*LIQUIDACION!$L$1047)*LIQUIDACION!$D$1045/IF(AND(LIQUIDACION!$D$1044&gt;LIQUIDACION!$B$1046,LIQUIDACION!$B$1046&gt;LIQUIDACION!$D$1043),366,365)),0)</f>
        <v>0</v>
      </c>
      <c r="AP618" s="618">
        <f>IF(AP$12=TRUE,(($O618*LIQUIDACION!$L$1047)*LIQUIDACION!$D$1045/IF(AND(LIQUIDACION!$D$1044&gt;LIQUIDACION!$B$1046,LIQUIDACION!$B$1046&gt;LIQUIDACION!$D$1043),366,365)),0)</f>
        <v>0</v>
      </c>
      <c r="AQ618" s="618">
        <f>IF(AQ$12=TRUE,(($P618*LIQUIDACION!$L$1047)*LIQUIDACION!$D$1045/IF(AND(LIQUIDACION!$D$1044&gt;LIQUIDACION!$B$1046,LIQUIDACION!$B$1046&gt;LIQUIDACION!$D$1043),366,365)),0)</f>
        <v>0</v>
      </c>
      <c r="AR618" s="618">
        <f>IF(AR$12=TRUE,(($Q618*LIQUIDACION!$L$1047)*LIQUIDACION!$D$1045/IF(AND(LIQUIDACION!$D$1044&gt;LIQUIDACION!$B$1046,LIQUIDACION!$B$1046&gt;LIQUIDACION!$D$1043),366,365)),0)</f>
        <v>0</v>
      </c>
      <c r="AS618" s="618">
        <f>IF(AS$12=TRUE,(($R618*LIQUIDACION!$L$1047)*LIQUIDACION!$D$1045/IF(AND(LIQUIDACION!$D$1044&gt;LIQUIDACION!$B$1046,LIQUIDACION!$B$1046&gt;LIQUIDACION!$D$1043),366,365)),0)</f>
        <v>0</v>
      </c>
      <c r="AT618" s="618">
        <f>IF(AT$12=TRUE,(($S618*LIQUIDACION!$L$1047)*LIQUIDACION!$D$1045/IF(AND(LIQUIDACION!$D$1044&gt;LIQUIDACION!$B$1046,LIQUIDACION!$B$1046&gt;LIQUIDACION!$D$1043),366,365)),0)</f>
        <v>0</v>
      </c>
      <c r="AU618" s="618">
        <f>IF(AU$12=TRUE,(($T618*LIQUIDACION!$L$1047)*LIQUIDACION!$D$1045/IF(AND(LIQUIDACION!$D$1044&gt;LIQUIDACION!$B$1046,LIQUIDACION!$B$1046&gt;LIQUIDACION!$D$1043),366,365)),0)</f>
        <v>0</v>
      </c>
      <c r="AV618" s="618">
        <f>IF(AV$12=TRUE,(($U618*LIQUIDACION!$L$1047)*LIQUIDACION!$D$1045/IF(AND(LIQUIDACION!$D$1044&gt;LIQUIDACION!$B$1046,LIQUIDACION!$B$1046&gt;LIQUIDACION!$D$1043),366,365)),0)</f>
        <v>0</v>
      </c>
      <c r="AW618" s="618">
        <f>IF(AW$12=TRUE,(($V618*LIQUIDACION!$L$1047)*LIQUIDACION!$D$1045/IF(AND(LIQUIDACION!$D$1044&gt;LIQUIDACION!$B$1046,LIQUIDACION!$B$1046&gt;LIQUIDACION!$D$1043),366,365)),0)</f>
        <v>0</v>
      </c>
      <c r="AX618" s="618">
        <f>IF(AX$12=TRUE,(($W618*LIQUIDACION!$L$1047)*LIQUIDACION!$D$1045/IF(AND(LIQUIDACION!$D$1044&gt;LIQUIDACION!$B$1046,LIQUIDACION!$B$1046&gt;LIQUIDACION!$D$1043),366,365)),0)</f>
        <v>0</v>
      </c>
    </row>
    <row r="619" spans="2:50" x14ac:dyDescent="0.25">
      <c r="B619" s="121">
        <v>607</v>
      </c>
      <c r="C619" s="125"/>
      <c r="D619" s="170"/>
      <c r="E619" s="170"/>
      <c r="F619" s="170"/>
      <c r="G619" s="170">
        <f t="shared" si="41"/>
        <v>0</v>
      </c>
      <c r="H619" s="170">
        <f t="shared" si="42"/>
        <v>0</v>
      </c>
      <c r="I619" s="170"/>
      <c r="J619" s="170"/>
      <c r="K619" s="170"/>
      <c r="L619" s="170"/>
      <c r="M619" s="170"/>
      <c r="N619" s="170"/>
      <c r="O619" s="170"/>
      <c r="P619" s="170"/>
      <c r="Q619" s="170"/>
      <c r="R619" s="170"/>
      <c r="S619" s="170"/>
      <c r="T619" s="170"/>
      <c r="U619" s="170"/>
      <c r="V619" s="170"/>
      <c r="W619" s="170"/>
      <c r="X619" s="170"/>
      <c r="Y619" s="170"/>
      <c r="Z619" s="170"/>
      <c r="AA619" s="170"/>
      <c r="AB619" s="415">
        <f t="shared" si="43"/>
        <v>0</v>
      </c>
      <c r="AC619" s="415">
        <f t="shared" si="44"/>
        <v>0</v>
      </c>
      <c r="AE619" s="618">
        <f>IF(AE$12=TRUE,(($D619*LIQUIDACION!$L$1046)*LIQUIDACION!$D$1045/IF(AND(LIQUIDACION!$D$1044&gt;LIQUIDACION!$B$1046,LIQUIDACION!$B$1046&gt;LIQUIDACION!$D$1043),366,365)),0)</f>
        <v>0</v>
      </c>
      <c r="AF619" s="618">
        <f>IF(AF$12=TRUE,(($E619*LIQUIDACION!$L$1046)*LIQUIDACION!$D$1045/IF(AND(LIQUIDACION!$D$1044&gt;LIQUIDACION!$B$1046,LIQUIDACION!$B$1046&gt;LIQUIDACION!$D$1043),366,365)),0)</f>
        <v>0</v>
      </c>
      <c r="AG619" s="618">
        <f>IF(AG$12=TRUE,(($F619*LIQUIDACION!$L$1046)*LIQUIDACION!$D$1045/IF(AND(LIQUIDACION!$D$1044&gt;LIQUIDACION!$B$1046,LIQUIDACION!$B$1046&gt;LIQUIDACION!$D$1043),366,365)),0)</f>
        <v>0</v>
      </c>
      <c r="AH619" s="618">
        <f>IF(AH$12=TRUE,(($G619*LIQUIDACION!$L$1046)*LIQUIDACION!$D$1045/IF(AND(LIQUIDACION!$D$1044&gt;LIQUIDACION!$B$1046,LIQUIDACION!$B$1046&gt;LIQUIDACION!$D$1043),366,365)),0)</f>
        <v>0</v>
      </c>
      <c r="AI619" s="618">
        <f>IF(AI$12=TRUE,(($H619*LIQUIDACION!$L$1047)*LIQUIDACION!$D$1045/IF(AND(LIQUIDACION!$D$1044&gt;LIQUIDACION!$B$1046,LIQUIDACION!$B$1046&gt;LIQUIDACION!$D$1043),366,365)),0)</f>
        <v>0</v>
      </c>
      <c r="AJ619" s="618">
        <f>IF(AJ$12=TRUE,(($I619*LIQUIDACION!$L$1047)*LIQUIDACION!$D$1045/IF(AND(LIQUIDACION!$D$1044&gt;LIQUIDACION!$B$1046,LIQUIDACION!$B$1046&gt;LIQUIDACION!$D$1043),366,365)),0)</f>
        <v>0</v>
      </c>
      <c r="AK619" s="618">
        <f>IF(AK$12=TRUE,(($J619*LIQUIDACION!$L$1047)*LIQUIDACION!$D$1045/IF(AND(LIQUIDACION!$D$1044&gt;LIQUIDACION!$B$1046,LIQUIDACION!$B$1046&gt;LIQUIDACION!$D$1043),366,365)),0)</f>
        <v>0</v>
      </c>
      <c r="AL619" s="618">
        <f>IF(AL$12=TRUE,(($K619*LIQUIDACION!$L$1047)*LIQUIDACION!$D$1045/IF(AND(LIQUIDACION!$D$1044&gt;LIQUIDACION!$B$1046,LIQUIDACION!$B$1046&gt;LIQUIDACION!$D$1043),366,365)),0)</f>
        <v>0</v>
      </c>
      <c r="AM619" s="618">
        <f>IF(AM$12=TRUE,(($L619*LIQUIDACION!$L$1047)*LIQUIDACION!$D$1045/IF(AND(LIQUIDACION!$D$1044&gt;LIQUIDACION!$B$1046,LIQUIDACION!$B$1046&gt;LIQUIDACION!$D$1043),366,365)),0)</f>
        <v>0</v>
      </c>
      <c r="AN619" s="618">
        <f>IF(AN$12=TRUE,(($M619*LIQUIDACION!$L$1047)*LIQUIDACION!$D$1045/IF(AND(LIQUIDACION!$D$1044&gt;LIQUIDACION!$B$1046,LIQUIDACION!$B$1046&gt;LIQUIDACION!$D$1043),366,365)),0)</f>
        <v>0</v>
      </c>
      <c r="AO619" s="618">
        <f>IF(AO$12=TRUE,(($N619*LIQUIDACION!$L$1047)*LIQUIDACION!$D$1045/IF(AND(LIQUIDACION!$D$1044&gt;LIQUIDACION!$B$1046,LIQUIDACION!$B$1046&gt;LIQUIDACION!$D$1043),366,365)),0)</f>
        <v>0</v>
      </c>
      <c r="AP619" s="618">
        <f>IF(AP$12=TRUE,(($O619*LIQUIDACION!$L$1047)*LIQUIDACION!$D$1045/IF(AND(LIQUIDACION!$D$1044&gt;LIQUIDACION!$B$1046,LIQUIDACION!$B$1046&gt;LIQUIDACION!$D$1043),366,365)),0)</f>
        <v>0</v>
      </c>
      <c r="AQ619" s="618">
        <f>IF(AQ$12=TRUE,(($P619*LIQUIDACION!$L$1047)*LIQUIDACION!$D$1045/IF(AND(LIQUIDACION!$D$1044&gt;LIQUIDACION!$B$1046,LIQUIDACION!$B$1046&gt;LIQUIDACION!$D$1043),366,365)),0)</f>
        <v>0</v>
      </c>
      <c r="AR619" s="618">
        <f>IF(AR$12=TRUE,(($Q619*LIQUIDACION!$L$1047)*LIQUIDACION!$D$1045/IF(AND(LIQUIDACION!$D$1044&gt;LIQUIDACION!$B$1046,LIQUIDACION!$B$1046&gt;LIQUIDACION!$D$1043),366,365)),0)</f>
        <v>0</v>
      </c>
      <c r="AS619" s="618">
        <f>IF(AS$12=TRUE,(($R619*LIQUIDACION!$L$1047)*LIQUIDACION!$D$1045/IF(AND(LIQUIDACION!$D$1044&gt;LIQUIDACION!$B$1046,LIQUIDACION!$B$1046&gt;LIQUIDACION!$D$1043),366,365)),0)</f>
        <v>0</v>
      </c>
      <c r="AT619" s="618">
        <f>IF(AT$12=TRUE,(($S619*LIQUIDACION!$L$1047)*LIQUIDACION!$D$1045/IF(AND(LIQUIDACION!$D$1044&gt;LIQUIDACION!$B$1046,LIQUIDACION!$B$1046&gt;LIQUIDACION!$D$1043),366,365)),0)</f>
        <v>0</v>
      </c>
      <c r="AU619" s="618">
        <f>IF(AU$12=TRUE,(($T619*LIQUIDACION!$L$1047)*LIQUIDACION!$D$1045/IF(AND(LIQUIDACION!$D$1044&gt;LIQUIDACION!$B$1046,LIQUIDACION!$B$1046&gt;LIQUIDACION!$D$1043),366,365)),0)</f>
        <v>0</v>
      </c>
      <c r="AV619" s="618">
        <f>IF(AV$12=TRUE,(($U619*LIQUIDACION!$L$1047)*LIQUIDACION!$D$1045/IF(AND(LIQUIDACION!$D$1044&gt;LIQUIDACION!$B$1046,LIQUIDACION!$B$1046&gt;LIQUIDACION!$D$1043),366,365)),0)</f>
        <v>0</v>
      </c>
      <c r="AW619" s="618">
        <f>IF(AW$12=TRUE,(($V619*LIQUIDACION!$L$1047)*LIQUIDACION!$D$1045/IF(AND(LIQUIDACION!$D$1044&gt;LIQUIDACION!$B$1046,LIQUIDACION!$B$1046&gt;LIQUIDACION!$D$1043),366,365)),0)</f>
        <v>0</v>
      </c>
      <c r="AX619" s="618">
        <f>IF(AX$12=TRUE,(($W619*LIQUIDACION!$L$1047)*LIQUIDACION!$D$1045/IF(AND(LIQUIDACION!$D$1044&gt;LIQUIDACION!$B$1046,LIQUIDACION!$B$1046&gt;LIQUIDACION!$D$1043),366,365)),0)</f>
        <v>0</v>
      </c>
    </row>
    <row r="620" spans="2:50" x14ac:dyDescent="0.25">
      <c r="B620" s="123">
        <v>608</v>
      </c>
      <c r="C620" s="125"/>
      <c r="D620" s="170"/>
      <c r="E620" s="170"/>
      <c r="F620" s="170"/>
      <c r="G620" s="170">
        <f t="shared" si="41"/>
        <v>0</v>
      </c>
      <c r="H620" s="170">
        <f t="shared" si="42"/>
        <v>0</v>
      </c>
      <c r="I620" s="170"/>
      <c r="J620" s="170"/>
      <c r="K620" s="170"/>
      <c r="L620" s="170"/>
      <c r="M620" s="170"/>
      <c r="N620" s="170"/>
      <c r="O620" s="170"/>
      <c r="P620" s="170"/>
      <c r="Q620" s="170"/>
      <c r="R620" s="170"/>
      <c r="S620" s="170"/>
      <c r="T620" s="170"/>
      <c r="U620" s="170"/>
      <c r="V620" s="170"/>
      <c r="W620" s="170"/>
      <c r="X620" s="170"/>
      <c r="Y620" s="170"/>
      <c r="Z620" s="170"/>
      <c r="AA620" s="170"/>
      <c r="AB620" s="415">
        <f t="shared" si="43"/>
        <v>0</v>
      </c>
      <c r="AC620" s="415">
        <f t="shared" si="44"/>
        <v>0</v>
      </c>
      <c r="AE620" s="618">
        <f>IF(AE$12=TRUE,(($D620*LIQUIDACION!$L$1046)*LIQUIDACION!$D$1045/IF(AND(LIQUIDACION!$D$1044&gt;LIQUIDACION!$B$1046,LIQUIDACION!$B$1046&gt;LIQUIDACION!$D$1043),366,365)),0)</f>
        <v>0</v>
      </c>
      <c r="AF620" s="618">
        <f>IF(AF$12=TRUE,(($E620*LIQUIDACION!$L$1046)*LIQUIDACION!$D$1045/IF(AND(LIQUIDACION!$D$1044&gt;LIQUIDACION!$B$1046,LIQUIDACION!$B$1046&gt;LIQUIDACION!$D$1043),366,365)),0)</f>
        <v>0</v>
      </c>
      <c r="AG620" s="618">
        <f>IF(AG$12=TRUE,(($F620*LIQUIDACION!$L$1046)*LIQUIDACION!$D$1045/IF(AND(LIQUIDACION!$D$1044&gt;LIQUIDACION!$B$1046,LIQUIDACION!$B$1046&gt;LIQUIDACION!$D$1043),366,365)),0)</f>
        <v>0</v>
      </c>
      <c r="AH620" s="618">
        <f>IF(AH$12=TRUE,(($G620*LIQUIDACION!$L$1046)*LIQUIDACION!$D$1045/IF(AND(LIQUIDACION!$D$1044&gt;LIQUIDACION!$B$1046,LIQUIDACION!$B$1046&gt;LIQUIDACION!$D$1043),366,365)),0)</f>
        <v>0</v>
      </c>
      <c r="AI620" s="618">
        <f>IF(AI$12=TRUE,(($H620*LIQUIDACION!$L$1047)*LIQUIDACION!$D$1045/IF(AND(LIQUIDACION!$D$1044&gt;LIQUIDACION!$B$1046,LIQUIDACION!$B$1046&gt;LIQUIDACION!$D$1043),366,365)),0)</f>
        <v>0</v>
      </c>
      <c r="AJ620" s="618">
        <f>IF(AJ$12=TRUE,(($I620*LIQUIDACION!$L$1047)*LIQUIDACION!$D$1045/IF(AND(LIQUIDACION!$D$1044&gt;LIQUIDACION!$B$1046,LIQUIDACION!$B$1046&gt;LIQUIDACION!$D$1043),366,365)),0)</f>
        <v>0</v>
      </c>
      <c r="AK620" s="618">
        <f>IF(AK$12=TRUE,(($J620*LIQUIDACION!$L$1047)*LIQUIDACION!$D$1045/IF(AND(LIQUIDACION!$D$1044&gt;LIQUIDACION!$B$1046,LIQUIDACION!$B$1046&gt;LIQUIDACION!$D$1043),366,365)),0)</f>
        <v>0</v>
      </c>
      <c r="AL620" s="618">
        <f>IF(AL$12=TRUE,(($K620*LIQUIDACION!$L$1047)*LIQUIDACION!$D$1045/IF(AND(LIQUIDACION!$D$1044&gt;LIQUIDACION!$B$1046,LIQUIDACION!$B$1046&gt;LIQUIDACION!$D$1043),366,365)),0)</f>
        <v>0</v>
      </c>
      <c r="AM620" s="618">
        <f>IF(AM$12=TRUE,(($L620*LIQUIDACION!$L$1047)*LIQUIDACION!$D$1045/IF(AND(LIQUIDACION!$D$1044&gt;LIQUIDACION!$B$1046,LIQUIDACION!$B$1046&gt;LIQUIDACION!$D$1043),366,365)),0)</f>
        <v>0</v>
      </c>
      <c r="AN620" s="618">
        <f>IF(AN$12=TRUE,(($M620*LIQUIDACION!$L$1047)*LIQUIDACION!$D$1045/IF(AND(LIQUIDACION!$D$1044&gt;LIQUIDACION!$B$1046,LIQUIDACION!$B$1046&gt;LIQUIDACION!$D$1043),366,365)),0)</f>
        <v>0</v>
      </c>
      <c r="AO620" s="618">
        <f>IF(AO$12=TRUE,(($N620*LIQUIDACION!$L$1047)*LIQUIDACION!$D$1045/IF(AND(LIQUIDACION!$D$1044&gt;LIQUIDACION!$B$1046,LIQUIDACION!$B$1046&gt;LIQUIDACION!$D$1043),366,365)),0)</f>
        <v>0</v>
      </c>
      <c r="AP620" s="618">
        <f>IF(AP$12=TRUE,(($O620*LIQUIDACION!$L$1047)*LIQUIDACION!$D$1045/IF(AND(LIQUIDACION!$D$1044&gt;LIQUIDACION!$B$1046,LIQUIDACION!$B$1046&gt;LIQUIDACION!$D$1043),366,365)),0)</f>
        <v>0</v>
      </c>
      <c r="AQ620" s="618">
        <f>IF(AQ$12=TRUE,(($P620*LIQUIDACION!$L$1047)*LIQUIDACION!$D$1045/IF(AND(LIQUIDACION!$D$1044&gt;LIQUIDACION!$B$1046,LIQUIDACION!$B$1046&gt;LIQUIDACION!$D$1043),366,365)),0)</f>
        <v>0</v>
      </c>
      <c r="AR620" s="618">
        <f>IF(AR$12=TRUE,(($Q620*LIQUIDACION!$L$1047)*LIQUIDACION!$D$1045/IF(AND(LIQUIDACION!$D$1044&gt;LIQUIDACION!$B$1046,LIQUIDACION!$B$1046&gt;LIQUIDACION!$D$1043),366,365)),0)</f>
        <v>0</v>
      </c>
      <c r="AS620" s="618">
        <f>IF(AS$12=TRUE,(($R620*LIQUIDACION!$L$1047)*LIQUIDACION!$D$1045/IF(AND(LIQUIDACION!$D$1044&gt;LIQUIDACION!$B$1046,LIQUIDACION!$B$1046&gt;LIQUIDACION!$D$1043),366,365)),0)</f>
        <v>0</v>
      </c>
      <c r="AT620" s="618">
        <f>IF(AT$12=TRUE,(($S620*LIQUIDACION!$L$1047)*LIQUIDACION!$D$1045/IF(AND(LIQUIDACION!$D$1044&gt;LIQUIDACION!$B$1046,LIQUIDACION!$B$1046&gt;LIQUIDACION!$D$1043),366,365)),0)</f>
        <v>0</v>
      </c>
      <c r="AU620" s="618">
        <f>IF(AU$12=TRUE,(($T620*LIQUIDACION!$L$1047)*LIQUIDACION!$D$1045/IF(AND(LIQUIDACION!$D$1044&gt;LIQUIDACION!$B$1046,LIQUIDACION!$B$1046&gt;LIQUIDACION!$D$1043),366,365)),0)</f>
        <v>0</v>
      </c>
      <c r="AV620" s="618">
        <f>IF(AV$12=TRUE,(($U620*LIQUIDACION!$L$1047)*LIQUIDACION!$D$1045/IF(AND(LIQUIDACION!$D$1044&gt;LIQUIDACION!$B$1046,LIQUIDACION!$B$1046&gt;LIQUIDACION!$D$1043),366,365)),0)</f>
        <v>0</v>
      </c>
      <c r="AW620" s="618">
        <f>IF(AW$12=TRUE,(($V620*LIQUIDACION!$L$1047)*LIQUIDACION!$D$1045/IF(AND(LIQUIDACION!$D$1044&gt;LIQUIDACION!$B$1046,LIQUIDACION!$B$1046&gt;LIQUIDACION!$D$1043),366,365)),0)</f>
        <v>0</v>
      </c>
      <c r="AX620" s="618">
        <f>IF(AX$12=TRUE,(($W620*LIQUIDACION!$L$1047)*LIQUIDACION!$D$1045/IF(AND(LIQUIDACION!$D$1044&gt;LIQUIDACION!$B$1046,LIQUIDACION!$B$1046&gt;LIQUIDACION!$D$1043),366,365)),0)</f>
        <v>0</v>
      </c>
    </row>
    <row r="621" spans="2:50" x14ac:dyDescent="0.25">
      <c r="B621" s="121">
        <v>609</v>
      </c>
      <c r="C621" s="125"/>
      <c r="D621" s="170"/>
      <c r="E621" s="170"/>
      <c r="F621" s="170"/>
      <c r="G621" s="170">
        <f t="shared" si="41"/>
        <v>0</v>
      </c>
      <c r="H621" s="170">
        <f t="shared" si="42"/>
        <v>0</v>
      </c>
      <c r="I621" s="170"/>
      <c r="J621" s="170"/>
      <c r="K621" s="170"/>
      <c r="L621" s="170"/>
      <c r="M621" s="170"/>
      <c r="N621" s="170"/>
      <c r="O621" s="170"/>
      <c r="P621" s="170"/>
      <c r="Q621" s="170"/>
      <c r="R621" s="170"/>
      <c r="S621" s="170"/>
      <c r="T621" s="170"/>
      <c r="U621" s="170"/>
      <c r="V621" s="170"/>
      <c r="W621" s="170"/>
      <c r="X621" s="170"/>
      <c r="Y621" s="170"/>
      <c r="Z621" s="170"/>
      <c r="AA621" s="170"/>
      <c r="AB621" s="415">
        <f t="shared" si="43"/>
        <v>0</v>
      </c>
      <c r="AC621" s="415">
        <f t="shared" si="44"/>
        <v>0</v>
      </c>
      <c r="AE621" s="618">
        <f>IF(AE$12=TRUE,(($D621*LIQUIDACION!$L$1046)*LIQUIDACION!$D$1045/IF(AND(LIQUIDACION!$D$1044&gt;LIQUIDACION!$B$1046,LIQUIDACION!$B$1046&gt;LIQUIDACION!$D$1043),366,365)),0)</f>
        <v>0</v>
      </c>
      <c r="AF621" s="618">
        <f>IF(AF$12=TRUE,(($E621*LIQUIDACION!$L$1046)*LIQUIDACION!$D$1045/IF(AND(LIQUIDACION!$D$1044&gt;LIQUIDACION!$B$1046,LIQUIDACION!$B$1046&gt;LIQUIDACION!$D$1043),366,365)),0)</f>
        <v>0</v>
      </c>
      <c r="AG621" s="618">
        <f>IF(AG$12=TRUE,(($F621*LIQUIDACION!$L$1046)*LIQUIDACION!$D$1045/IF(AND(LIQUIDACION!$D$1044&gt;LIQUIDACION!$B$1046,LIQUIDACION!$B$1046&gt;LIQUIDACION!$D$1043),366,365)),0)</f>
        <v>0</v>
      </c>
      <c r="AH621" s="618">
        <f>IF(AH$12=TRUE,(($G621*LIQUIDACION!$L$1046)*LIQUIDACION!$D$1045/IF(AND(LIQUIDACION!$D$1044&gt;LIQUIDACION!$B$1046,LIQUIDACION!$B$1046&gt;LIQUIDACION!$D$1043),366,365)),0)</f>
        <v>0</v>
      </c>
      <c r="AI621" s="618">
        <f>IF(AI$12=TRUE,(($H621*LIQUIDACION!$L$1047)*LIQUIDACION!$D$1045/IF(AND(LIQUIDACION!$D$1044&gt;LIQUIDACION!$B$1046,LIQUIDACION!$B$1046&gt;LIQUIDACION!$D$1043),366,365)),0)</f>
        <v>0</v>
      </c>
      <c r="AJ621" s="618">
        <f>IF(AJ$12=TRUE,(($I621*LIQUIDACION!$L$1047)*LIQUIDACION!$D$1045/IF(AND(LIQUIDACION!$D$1044&gt;LIQUIDACION!$B$1046,LIQUIDACION!$B$1046&gt;LIQUIDACION!$D$1043),366,365)),0)</f>
        <v>0</v>
      </c>
      <c r="AK621" s="618">
        <f>IF(AK$12=TRUE,(($J621*LIQUIDACION!$L$1047)*LIQUIDACION!$D$1045/IF(AND(LIQUIDACION!$D$1044&gt;LIQUIDACION!$B$1046,LIQUIDACION!$B$1046&gt;LIQUIDACION!$D$1043),366,365)),0)</f>
        <v>0</v>
      </c>
      <c r="AL621" s="618">
        <f>IF(AL$12=TRUE,(($K621*LIQUIDACION!$L$1047)*LIQUIDACION!$D$1045/IF(AND(LIQUIDACION!$D$1044&gt;LIQUIDACION!$B$1046,LIQUIDACION!$B$1046&gt;LIQUIDACION!$D$1043),366,365)),0)</f>
        <v>0</v>
      </c>
      <c r="AM621" s="618">
        <f>IF(AM$12=TRUE,(($L621*LIQUIDACION!$L$1047)*LIQUIDACION!$D$1045/IF(AND(LIQUIDACION!$D$1044&gt;LIQUIDACION!$B$1046,LIQUIDACION!$B$1046&gt;LIQUIDACION!$D$1043),366,365)),0)</f>
        <v>0</v>
      </c>
      <c r="AN621" s="618">
        <f>IF(AN$12=TRUE,(($M621*LIQUIDACION!$L$1047)*LIQUIDACION!$D$1045/IF(AND(LIQUIDACION!$D$1044&gt;LIQUIDACION!$B$1046,LIQUIDACION!$B$1046&gt;LIQUIDACION!$D$1043),366,365)),0)</f>
        <v>0</v>
      </c>
      <c r="AO621" s="618">
        <f>IF(AO$12=TRUE,(($N621*LIQUIDACION!$L$1047)*LIQUIDACION!$D$1045/IF(AND(LIQUIDACION!$D$1044&gt;LIQUIDACION!$B$1046,LIQUIDACION!$B$1046&gt;LIQUIDACION!$D$1043),366,365)),0)</f>
        <v>0</v>
      </c>
      <c r="AP621" s="618">
        <f>IF(AP$12=TRUE,(($O621*LIQUIDACION!$L$1047)*LIQUIDACION!$D$1045/IF(AND(LIQUIDACION!$D$1044&gt;LIQUIDACION!$B$1046,LIQUIDACION!$B$1046&gt;LIQUIDACION!$D$1043),366,365)),0)</f>
        <v>0</v>
      </c>
      <c r="AQ621" s="618">
        <f>IF(AQ$12=TRUE,(($P621*LIQUIDACION!$L$1047)*LIQUIDACION!$D$1045/IF(AND(LIQUIDACION!$D$1044&gt;LIQUIDACION!$B$1046,LIQUIDACION!$B$1046&gt;LIQUIDACION!$D$1043),366,365)),0)</f>
        <v>0</v>
      </c>
      <c r="AR621" s="618">
        <f>IF(AR$12=TRUE,(($Q621*LIQUIDACION!$L$1047)*LIQUIDACION!$D$1045/IF(AND(LIQUIDACION!$D$1044&gt;LIQUIDACION!$B$1046,LIQUIDACION!$B$1046&gt;LIQUIDACION!$D$1043),366,365)),0)</f>
        <v>0</v>
      </c>
      <c r="AS621" s="618">
        <f>IF(AS$12=TRUE,(($R621*LIQUIDACION!$L$1047)*LIQUIDACION!$D$1045/IF(AND(LIQUIDACION!$D$1044&gt;LIQUIDACION!$B$1046,LIQUIDACION!$B$1046&gt;LIQUIDACION!$D$1043),366,365)),0)</f>
        <v>0</v>
      </c>
      <c r="AT621" s="618">
        <f>IF(AT$12=TRUE,(($S621*LIQUIDACION!$L$1047)*LIQUIDACION!$D$1045/IF(AND(LIQUIDACION!$D$1044&gt;LIQUIDACION!$B$1046,LIQUIDACION!$B$1046&gt;LIQUIDACION!$D$1043),366,365)),0)</f>
        <v>0</v>
      </c>
      <c r="AU621" s="618">
        <f>IF(AU$12=TRUE,(($T621*LIQUIDACION!$L$1047)*LIQUIDACION!$D$1045/IF(AND(LIQUIDACION!$D$1044&gt;LIQUIDACION!$B$1046,LIQUIDACION!$B$1046&gt;LIQUIDACION!$D$1043),366,365)),0)</f>
        <v>0</v>
      </c>
      <c r="AV621" s="618">
        <f>IF(AV$12=TRUE,(($U621*LIQUIDACION!$L$1047)*LIQUIDACION!$D$1045/IF(AND(LIQUIDACION!$D$1044&gt;LIQUIDACION!$B$1046,LIQUIDACION!$B$1046&gt;LIQUIDACION!$D$1043),366,365)),0)</f>
        <v>0</v>
      </c>
      <c r="AW621" s="618">
        <f>IF(AW$12=TRUE,(($V621*LIQUIDACION!$L$1047)*LIQUIDACION!$D$1045/IF(AND(LIQUIDACION!$D$1044&gt;LIQUIDACION!$B$1046,LIQUIDACION!$B$1046&gt;LIQUIDACION!$D$1043),366,365)),0)</f>
        <v>0</v>
      </c>
      <c r="AX621" s="618">
        <f>IF(AX$12=TRUE,(($W621*LIQUIDACION!$L$1047)*LIQUIDACION!$D$1045/IF(AND(LIQUIDACION!$D$1044&gt;LIQUIDACION!$B$1046,LIQUIDACION!$B$1046&gt;LIQUIDACION!$D$1043),366,365)),0)</f>
        <v>0</v>
      </c>
    </row>
    <row r="622" spans="2:50" x14ac:dyDescent="0.25">
      <c r="B622" s="123">
        <v>610</v>
      </c>
      <c r="C622" s="125"/>
      <c r="D622" s="170"/>
      <c r="E622" s="170"/>
      <c r="F622" s="170"/>
      <c r="G622" s="170">
        <f t="shared" si="41"/>
        <v>0</v>
      </c>
      <c r="H622" s="170">
        <f t="shared" si="42"/>
        <v>0</v>
      </c>
      <c r="I622" s="170"/>
      <c r="J622" s="170"/>
      <c r="K622" s="170"/>
      <c r="L622" s="170"/>
      <c r="M622" s="170"/>
      <c r="N622" s="170"/>
      <c r="O622" s="170"/>
      <c r="P622" s="170"/>
      <c r="Q622" s="170"/>
      <c r="R622" s="170"/>
      <c r="S622" s="170"/>
      <c r="T622" s="170"/>
      <c r="U622" s="170"/>
      <c r="V622" s="170"/>
      <c r="W622" s="170"/>
      <c r="X622" s="170"/>
      <c r="Y622" s="170"/>
      <c r="Z622" s="170"/>
      <c r="AA622" s="170"/>
      <c r="AB622" s="415">
        <f t="shared" si="43"/>
        <v>0</v>
      </c>
      <c r="AC622" s="415">
        <f t="shared" si="44"/>
        <v>0</v>
      </c>
      <c r="AE622" s="618">
        <f>IF(AE$12=TRUE,(($D622*LIQUIDACION!$L$1046)*LIQUIDACION!$D$1045/IF(AND(LIQUIDACION!$D$1044&gt;LIQUIDACION!$B$1046,LIQUIDACION!$B$1046&gt;LIQUIDACION!$D$1043),366,365)),0)</f>
        <v>0</v>
      </c>
      <c r="AF622" s="618">
        <f>IF(AF$12=TRUE,(($E622*LIQUIDACION!$L$1046)*LIQUIDACION!$D$1045/IF(AND(LIQUIDACION!$D$1044&gt;LIQUIDACION!$B$1046,LIQUIDACION!$B$1046&gt;LIQUIDACION!$D$1043),366,365)),0)</f>
        <v>0</v>
      </c>
      <c r="AG622" s="618">
        <f>IF(AG$12=TRUE,(($F622*LIQUIDACION!$L$1046)*LIQUIDACION!$D$1045/IF(AND(LIQUIDACION!$D$1044&gt;LIQUIDACION!$B$1046,LIQUIDACION!$B$1046&gt;LIQUIDACION!$D$1043),366,365)),0)</f>
        <v>0</v>
      </c>
      <c r="AH622" s="618">
        <f>IF(AH$12=TRUE,(($G622*LIQUIDACION!$L$1046)*LIQUIDACION!$D$1045/IF(AND(LIQUIDACION!$D$1044&gt;LIQUIDACION!$B$1046,LIQUIDACION!$B$1046&gt;LIQUIDACION!$D$1043),366,365)),0)</f>
        <v>0</v>
      </c>
      <c r="AI622" s="618">
        <f>IF(AI$12=TRUE,(($H622*LIQUIDACION!$L$1047)*LIQUIDACION!$D$1045/IF(AND(LIQUIDACION!$D$1044&gt;LIQUIDACION!$B$1046,LIQUIDACION!$B$1046&gt;LIQUIDACION!$D$1043),366,365)),0)</f>
        <v>0</v>
      </c>
      <c r="AJ622" s="618">
        <f>IF(AJ$12=TRUE,(($I622*LIQUIDACION!$L$1047)*LIQUIDACION!$D$1045/IF(AND(LIQUIDACION!$D$1044&gt;LIQUIDACION!$B$1046,LIQUIDACION!$B$1046&gt;LIQUIDACION!$D$1043),366,365)),0)</f>
        <v>0</v>
      </c>
      <c r="AK622" s="618">
        <f>IF(AK$12=TRUE,(($J622*LIQUIDACION!$L$1047)*LIQUIDACION!$D$1045/IF(AND(LIQUIDACION!$D$1044&gt;LIQUIDACION!$B$1046,LIQUIDACION!$B$1046&gt;LIQUIDACION!$D$1043),366,365)),0)</f>
        <v>0</v>
      </c>
      <c r="AL622" s="618">
        <f>IF(AL$12=TRUE,(($K622*LIQUIDACION!$L$1047)*LIQUIDACION!$D$1045/IF(AND(LIQUIDACION!$D$1044&gt;LIQUIDACION!$B$1046,LIQUIDACION!$B$1046&gt;LIQUIDACION!$D$1043),366,365)),0)</f>
        <v>0</v>
      </c>
      <c r="AM622" s="618">
        <f>IF(AM$12=TRUE,(($L622*LIQUIDACION!$L$1047)*LIQUIDACION!$D$1045/IF(AND(LIQUIDACION!$D$1044&gt;LIQUIDACION!$B$1046,LIQUIDACION!$B$1046&gt;LIQUIDACION!$D$1043),366,365)),0)</f>
        <v>0</v>
      </c>
      <c r="AN622" s="618">
        <f>IF(AN$12=TRUE,(($M622*LIQUIDACION!$L$1047)*LIQUIDACION!$D$1045/IF(AND(LIQUIDACION!$D$1044&gt;LIQUIDACION!$B$1046,LIQUIDACION!$B$1046&gt;LIQUIDACION!$D$1043),366,365)),0)</f>
        <v>0</v>
      </c>
      <c r="AO622" s="618">
        <f>IF(AO$12=TRUE,(($N622*LIQUIDACION!$L$1047)*LIQUIDACION!$D$1045/IF(AND(LIQUIDACION!$D$1044&gt;LIQUIDACION!$B$1046,LIQUIDACION!$B$1046&gt;LIQUIDACION!$D$1043),366,365)),0)</f>
        <v>0</v>
      </c>
      <c r="AP622" s="618">
        <f>IF(AP$12=TRUE,(($O622*LIQUIDACION!$L$1047)*LIQUIDACION!$D$1045/IF(AND(LIQUIDACION!$D$1044&gt;LIQUIDACION!$B$1046,LIQUIDACION!$B$1046&gt;LIQUIDACION!$D$1043),366,365)),0)</f>
        <v>0</v>
      </c>
      <c r="AQ622" s="618">
        <f>IF(AQ$12=TRUE,(($P622*LIQUIDACION!$L$1047)*LIQUIDACION!$D$1045/IF(AND(LIQUIDACION!$D$1044&gt;LIQUIDACION!$B$1046,LIQUIDACION!$B$1046&gt;LIQUIDACION!$D$1043),366,365)),0)</f>
        <v>0</v>
      </c>
      <c r="AR622" s="618">
        <f>IF(AR$12=TRUE,(($Q622*LIQUIDACION!$L$1047)*LIQUIDACION!$D$1045/IF(AND(LIQUIDACION!$D$1044&gt;LIQUIDACION!$B$1046,LIQUIDACION!$B$1046&gt;LIQUIDACION!$D$1043),366,365)),0)</f>
        <v>0</v>
      </c>
      <c r="AS622" s="618">
        <f>IF(AS$12=TRUE,(($R622*LIQUIDACION!$L$1047)*LIQUIDACION!$D$1045/IF(AND(LIQUIDACION!$D$1044&gt;LIQUIDACION!$B$1046,LIQUIDACION!$B$1046&gt;LIQUIDACION!$D$1043),366,365)),0)</f>
        <v>0</v>
      </c>
      <c r="AT622" s="618">
        <f>IF(AT$12=TRUE,(($S622*LIQUIDACION!$L$1047)*LIQUIDACION!$D$1045/IF(AND(LIQUIDACION!$D$1044&gt;LIQUIDACION!$B$1046,LIQUIDACION!$B$1046&gt;LIQUIDACION!$D$1043),366,365)),0)</f>
        <v>0</v>
      </c>
      <c r="AU622" s="618">
        <f>IF(AU$12=TRUE,(($T622*LIQUIDACION!$L$1047)*LIQUIDACION!$D$1045/IF(AND(LIQUIDACION!$D$1044&gt;LIQUIDACION!$B$1046,LIQUIDACION!$B$1046&gt;LIQUIDACION!$D$1043),366,365)),0)</f>
        <v>0</v>
      </c>
      <c r="AV622" s="618">
        <f>IF(AV$12=TRUE,(($U622*LIQUIDACION!$L$1047)*LIQUIDACION!$D$1045/IF(AND(LIQUIDACION!$D$1044&gt;LIQUIDACION!$B$1046,LIQUIDACION!$B$1046&gt;LIQUIDACION!$D$1043),366,365)),0)</f>
        <v>0</v>
      </c>
      <c r="AW622" s="618">
        <f>IF(AW$12=TRUE,(($V622*LIQUIDACION!$L$1047)*LIQUIDACION!$D$1045/IF(AND(LIQUIDACION!$D$1044&gt;LIQUIDACION!$B$1046,LIQUIDACION!$B$1046&gt;LIQUIDACION!$D$1043),366,365)),0)</f>
        <v>0</v>
      </c>
      <c r="AX622" s="618">
        <f>IF(AX$12=TRUE,(($W622*LIQUIDACION!$L$1047)*LIQUIDACION!$D$1045/IF(AND(LIQUIDACION!$D$1044&gt;LIQUIDACION!$B$1046,LIQUIDACION!$B$1046&gt;LIQUIDACION!$D$1043),366,365)),0)</f>
        <v>0</v>
      </c>
    </row>
    <row r="623" spans="2:50" x14ac:dyDescent="0.25">
      <c r="B623" s="121">
        <v>611</v>
      </c>
      <c r="C623" s="125"/>
      <c r="D623" s="170"/>
      <c r="E623" s="170"/>
      <c r="F623" s="170"/>
      <c r="G623" s="170">
        <f t="shared" si="41"/>
        <v>0</v>
      </c>
      <c r="H623" s="170">
        <f t="shared" si="42"/>
        <v>0</v>
      </c>
      <c r="I623" s="170"/>
      <c r="J623" s="170"/>
      <c r="K623" s="170"/>
      <c r="L623" s="170"/>
      <c r="M623" s="170"/>
      <c r="N623" s="170"/>
      <c r="O623" s="170"/>
      <c r="P623" s="170"/>
      <c r="Q623" s="170"/>
      <c r="R623" s="170"/>
      <c r="S623" s="170"/>
      <c r="T623" s="170"/>
      <c r="U623" s="170"/>
      <c r="V623" s="170"/>
      <c r="W623" s="170"/>
      <c r="X623" s="170"/>
      <c r="Y623" s="170"/>
      <c r="Z623" s="170"/>
      <c r="AA623" s="170"/>
      <c r="AB623" s="415">
        <f t="shared" si="43"/>
        <v>0</v>
      </c>
      <c r="AC623" s="415">
        <f t="shared" si="44"/>
        <v>0</v>
      </c>
      <c r="AE623" s="618">
        <f>IF(AE$12=TRUE,(($D623*LIQUIDACION!$L$1046)*LIQUIDACION!$D$1045/IF(AND(LIQUIDACION!$D$1044&gt;LIQUIDACION!$B$1046,LIQUIDACION!$B$1046&gt;LIQUIDACION!$D$1043),366,365)),0)</f>
        <v>0</v>
      </c>
      <c r="AF623" s="618">
        <f>IF(AF$12=TRUE,(($E623*LIQUIDACION!$L$1046)*LIQUIDACION!$D$1045/IF(AND(LIQUIDACION!$D$1044&gt;LIQUIDACION!$B$1046,LIQUIDACION!$B$1046&gt;LIQUIDACION!$D$1043),366,365)),0)</f>
        <v>0</v>
      </c>
      <c r="AG623" s="618">
        <f>IF(AG$12=TRUE,(($F623*LIQUIDACION!$L$1046)*LIQUIDACION!$D$1045/IF(AND(LIQUIDACION!$D$1044&gt;LIQUIDACION!$B$1046,LIQUIDACION!$B$1046&gt;LIQUIDACION!$D$1043),366,365)),0)</f>
        <v>0</v>
      </c>
      <c r="AH623" s="618">
        <f>IF(AH$12=TRUE,(($G623*LIQUIDACION!$L$1046)*LIQUIDACION!$D$1045/IF(AND(LIQUIDACION!$D$1044&gt;LIQUIDACION!$B$1046,LIQUIDACION!$B$1046&gt;LIQUIDACION!$D$1043),366,365)),0)</f>
        <v>0</v>
      </c>
      <c r="AI623" s="618">
        <f>IF(AI$12=TRUE,(($H623*LIQUIDACION!$L$1047)*LIQUIDACION!$D$1045/IF(AND(LIQUIDACION!$D$1044&gt;LIQUIDACION!$B$1046,LIQUIDACION!$B$1046&gt;LIQUIDACION!$D$1043),366,365)),0)</f>
        <v>0</v>
      </c>
      <c r="AJ623" s="618">
        <f>IF(AJ$12=TRUE,(($I623*LIQUIDACION!$L$1047)*LIQUIDACION!$D$1045/IF(AND(LIQUIDACION!$D$1044&gt;LIQUIDACION!$B$1046,LIQUIDACION!$B$1046&gt;LIQUIDACION!$D$1043),366,365)),0)</f>
        <v>0</v>
      </c>
      <c r="AK623" s="618">
        <f>IF(AK$12=TRUE,(($J623*LIQUIDACION!$L$1047)*LIQUIDACION!$D$1045/IF(AND(LIQUIDACION!$D$1044&gt;LIQUIDACION!$B$1046,LIQUIDACION!$B$1046&gt;LIQUIDACION!$D$1043),366,365)),0)</f>
        <v>0</v>
      </c>
      <c r="AL623" s="618">
        <f>IF(AL$12=TRUE,(($K623*LIQUIDACION!$L$1047)*LIQUIDACION!$D$1045/IF(AND(LIQUIDACION!$D$1044&gt;LIQUIDACION!$B$1046,LIQUIDACION!$B$1046&gt;LIQUIDACION!$D$1043),366,365)),0)</f>
        <v>0</v>
      </c>
      <c r="AM623" s="618">
        <f>IF(AM$12=TRUE,(($L623*LIQUIDACION!$L$1047)*LIQUIDACION!$D$1045/IF(AND(LIQUIDACION!$D$1044&gt;LIQUIDACION!$B$1046,LIQUIDACION!$B$1046&gt;LIQUIDACION!$D$1043),366,365)),0)</f>
        <v>0</v>
      </c>
      <c r="AN623" s="618">
        <f>IF(AN$12=TRUE,(($M623*LIQUIDACION!$L$1047)*LIQUIDACION!$D$1045/IF(AND(LIQUIDACION!$D$1044&gt;LIQUIDACION!$B$1046,LIQUIDACION!$B$1046&gt;LIQUIDACION!$D$1043),366,365)),0)</f>
        <v>0</v>
      </c>
      <c r="AO623" s="618">
        <f>IF(AO$12=TRUE,(($N623*LIQUIDACION!$L$1047)*LIQUIDACION!$D$1045/IF(AND(LIQUIDACION!$D$1044&gt;LIQUIDACION!$B$1046,LIQUIDACION!$B$1046&gt;LIQUIDACION!$D$1043),366,365)),0)</f>
        <v>0</v>
      </c>
      <c r="AP623" s="618">
        <f>IF(AP$12=TRUE,(($O623*LIQUIDACION!$L$1047)*LIQUIDACION!$D$1045/IF(AND(LIQUIDACION!$D$1044&gt;LIQUIDACION!$B$1046,LIQUIDACION!$B$1046&gt;LIQUIDACION!$D$1043),366,365)),0)</f>
        <v>0</v>
      </c>
      <c r="AQ623" s="618">
        <f>IF(AQ$12=TRUE,(($P623*LIQUIDACION!$L$1047)*LIQUIDACION!$D$1045/IF(AND(LIQUIDACION!$D$1044&gt;LIQUIDACION!$B$1046,LIQUIDACION!$B$1046&gt;LIQUIDACION!$D$1043),366,365)),0)</f>
        <v>0</v>
      </c>
      <c r="AR623" s="618">
        <f>IF(AR$12=TRUE,(($Q623*LIQUIDACION!$L$1047)*LIQUIDACION!$D$1045/IF(AND(LIQUIDACION!$D$1044&gt;LIQUIDACION!$B$1046,LIQUIDACION!$B$1046&gt;LIQUIDACION!$D$1043),366,365)),0)</f>
        <v>0</v>
      </c>
      <c r="AS623" s="618">
        <f>IF(AS$12=TRUE,(($R623*LIQUIDACION!$L$1047)*LIQUIDACION!$D$1045/IF(AND(LIQUIDACION!$D$1044&gt;LIQUIDACION!$B$1046,LIQUIDACION!$B$1046&gt;LIQUIDACION!$D$1043),366,365)),0)</f>
        <v>0</v>
      </c>
      <c r="AT623" s="618">
        <f>IF(AT$12=TRUE,(($S623*LIQUIDACION!$L$1047)*LIQUIDACION!$D$1045/IF(AND(LIQUIDACION!$D$1044&gt;LIQUIDACION!$B$1046,LIQUIDACION!$B$1046&gt;LIQUIDACION!$D$1043),366,365)),0)</f>
        <v>0</v>
      </c>
      <c r="AU623" s="618">
        <f>IF(AU$12=TRUE,(($T623*LIQUIDACION!$L$1047)*LIQUIDACION!$D$1045/IF(AND(LIQUIDACION!$D$1044&gt;LIQUIDACION!$B$1046,LIQUIDACION!$B$1046&gt;LIQUIDACION!$D$1043),366,365)),0)</f>
        <v>0</v>
      </c>
      <c r="AV623" s="618">
        <f>IF(AV$12=TRUE,(($U623*LIQUIDACION!$L$1047)*LIQUIDACION!$D$1045/IF(AND(LIQUIDACION!$D$1044&gt;LIQUIDACION!$B$1046,LIQUIDACION!$B$1046&gt;LIQUIDACION!$D$1043),366,365)),0)</f>
        <v>0</v>
      </c>
      <c r="AW623" s="618">
        <f>IF(AW$12=TRUE,(($V623*LIQUIDACION!$L$1047)*LIQUIDACION!$D$1045/IF(AND(LIQUIDACION!$D$1044&gt;LIQUIDACION!$B$1046,LIQUIDACION!$B$1046&gt;LIQUIDACION!$D$1043),366,365)),0)</f>
        <v>0</v>
      </c>
      <c r="AX623" s="618">
        <f>IF(AX$12=TRUE,(($W623*LIQUIDACION!$L$1047)*LIQUIDACION!$D$1045/IF(AND(LIQUIDACION!$D$1044&gt;LIQUIDACION!$B$1046,LIQUIDACION!$B$1046&gt;LIQUIDACION!$D$1043),366,365)),0)</f>
        <v>0</v>
      </c>
    </row>
    <row r="624" spans="2:50" x14ac:dyDescent="0.25">
      <c r="B624" s="123">
        <v>612</v>
      </c>
      <c r="C624" s="125"/>
      <c r="D624" s="170"/>
      <c r="E624" s="170"/>
      <c r="F624" s="170"/>
      <c r="G624" s="170">
        <f t="shared" si="41"/>
        <v>0</v>
      </c>
      <c r="H624" s="170">
        <f t="shared" si="42"/>
        <v>0</v>
      </c>
      <c r="I624" s="170"/>
      <c r="J624" s="170"/>
      <c r="K624" s="170"/>
      <c r="L624" s="170"/>
      <c r="M624" s="170"/>
      <c r="N624" s="170"/>
      <c r="O624" s="170"/>
      <c r="P624" s="170"/>
      <c r="Q624" s="170"/>
      <c r="R624" s="170"/>
      <c r="S624" s="170"/>
      <c r="T624" s="170"/>
      <c r="U624" s="170"/>
      <c r="V624" s="170"/>
      <c r="W624" s="170"/>
      <c r="X624" s="170"/>
      <c r="Y624" s="170"/>
      <c r="Z624" s="170"/>
      <c r="AA624" s="170"/>
      <c r="AB624" s="415">
        <f t="shared" si="43"/>
        <v>0</v>
      </c>
      <c r="AC624" s="415">
        <f t="shared" si="44"/>
        <v>0</v>
      </c>
      <c r="AE624" s="618">
        <f>IF(AE$12=TRUE,(($D624*LIQUIDACION!$L$1046)*LIQUIDACION!$D$1045/IF(AND(LIQUIDACION!$D$1044&gt;LIQUIDACION!$B$1046,LIQUIDACION!$B$1046&gt;LIQUIDACION!$D$1043),366,365)),0)</f>
        <v>0</v>
      </c>
      <c r="AF624" s="618">
        <f>IF(AF$12=TRUE,(($E624*LIQUIDACION!$L$1046)*LIQUIDACION!$D$1045/IF(AND(LIQUIDACION!$D$1044&gt;LIQUIDACION!$B$1046,LIQUIDACION!$B$1046&gt;LIQUIDACION!$D$1043),366,365)),0)</f>
        <v>0</v>
      </c>
      <c r="AG624" s="618">
        <f>IF(AG$12=TRUE,(($F624*LIQUIDACION!$L$1046)*LIQUIDACION!$D$1045/IF(AND(LIQUIDACION!$D$1044&gt;LIQUIDACION!$B$1046,LIQUIDACION!$B$1046&gt;LIQUIDACION!$D$1043),366,365)),0)</f>
        <v>0</v>
      </c>
      <c r="AH624" s="618">
        <f>IF(AH$12=TRUE,(($G624*LIQUIDACION!$L$1046)*LIQUIDACION!$D$1045/IF(AND(LIQUIDACION!$D$1044&gt;LIQUIDACION!$B$1046,LIQUIDACION!$B$1046&gt;LIQUIDACION!$D$1043),366,365)),0)</f>
        <v>0</v>
      </c>
      <c r="AI624" s="618">
        <f>IF(AI$12=TRUE,(($H624*LIQUIDACION!$L$1047)*LIQUIDACION!$D$1045/IF(AND(LIQUIDACION!$D$1044&gt;LIQUIDACION!$B$1046,LIQUIDACION!$B$1046&gt;LIQUIDACION!$D$1043),366,365)),0)</f>
        <v>0</v>
      </c>
      <c r="AJ624" s="618">
        <f>IF(AJ$12=TRUE,(($I624*LIQUIDACION!$L$1047)*LIQUIDACION!$D$1045/IF(AND(LIQUIDACION!$D$1044&gt;LIQUIDACION!$B$1046,LIQUIDACION!$B$1046&gt;LIQUIDACION!$D$1043),366,365)),0)</f>
        <v>0</v>
      </c>
      <c r="AK624" s="618">
        <f>IF(AK$12=TRUE,(($J624*LIQUIDACION!$L$1047)*LIQUIDACION!$D$1045/IF(AND(LIQUIDACION!$D$1044&gt;LIQUIDACION!$B$1046,LIQUIDACION!$B$1046&gt;LIQUIDACION!$D$1043),366,365)),0)</f>
        <v>0</v>
      </c>
      <c r="AL624" s="618">
        <f>IF(AL$12=TRUE,(($K624*LIQUIDACION!$L$1047)*LIQUIDACION!$D$1045/IF(AND(LIQUIDACION!$D$1044&gt;LIQUIDACION!$B$1046,LIQUIDACION!$B$1046&gt;LIQUIDACION!$D$1043),366,365)),0)</f>
        <v>0</v>
      </c>
      <c r="AM624" s="618">
        <f>IF(AM$12=TRUE,(($L624*LIQUIDACION!$L$1047)*LIQUIDACION!$D$1045/IF(AND(LIQUIDACION!$D$1044&gt;LIQUIDACION!$B$1046,LIQUIDACION!$B$1046&gt;LIQUIDACION!$D$1043),366,365)),0)</f>
        <v>0</v>
      </c>
      <c r="AN624" s="618">
        <f>IF(AN$12=TRUE,(($M624*LIQUIDACION!$L$1047)*LIQUIDACION!$D$1045/IF(AND(LIQUIDACION!$D$1044&gt;LIQUIDACION!$B$1046,LIQUIDACION!$B$1046&gt;LIQUIDACION!$D$1043),366,365)),0)</f>
        <v>0</v>
      </c>
      <c r="AO624" s="618">
        <f>IF(AO$12=TRUE,(($N624*LIQUIDACION!$L$1047)*LIQUIDACION!$D$1045/IF(AND(LIQUIDACION!$D$1044&gt;LIQUIDACION!$B$1046,LIQUIDACION!$B$1046&gt;LIQUIDACION!$D$1043),366,365)),0)</f>
        <v>0</v>
      </c>
      <c r="AP624" s="618">
        <f>IF(AP$12=TRUE,(($O624*LIQUIDACION!$L$1047)*LIQUIDACION!$D$1045/IF(AND(LIQUIDACION!$D$1044&gt;LIQUIDACION!$B$1046,LIQUIDACION!$B$1046&gt;LIQUIDACION!$D$1043),366,365)),0)</f>
        <v>0</v>
      </c>
      <c r="AQ624" s="618">
        <f>IF(AQ$12=TRUE,(($P624*LIQUIDACION!$L$1047)*LIQUIDACION!$D$1045/IF(AND(LIQUIDACION!$D$1044&gt;LIQUIDACION!$B$1046,LIQUIDACION!$B$1046&gt;LIQUIDACION!$D$1043),366,365)),0)</f>
        <v>0</v>
      </c>
      <c r="AR624" s="618">
        <f>IF(AR$12=TRUE,(($Q624*LIQUIDACION!$L$1047)*LIQUIDACION!$D$1045/IF(AND(LIQUIDACION!$D$1044&gt;LIQUIDACION!$B$1046,LIQUIDACION!$B$1046&gt;LIQUIDACION!$D$1043),366,365)),0)</f>
        <v>0</v>
      </c>
      <c r="AS624" s="618">
        <f>IF(AS$12=TRUE,(($R624*LIQUIDACION!$L$1047)*LIQUIDACION!$D$1045/IF(AND(LIQUIDACION!$D$1044&gt;LIQUIDACION!$B$1046,LIQUIDACION!$B$1046&gt;LIQUIDACION!$D$1043),366,365)),0)</f>
        <v>0</v>
      </c>
      <c r="AT624" s="618">
        <f>IF(AT$12=TRUE,(($S624*LIQUIDACION!$L$1047)*LIQUIDACION!$D$1045/IF(AND(LIQUIDACION!$D$1044&gt;LIQUIDACION!$B$1046,LIQUIDACION!$B$1046&gt;LIQUIDACION!$D$1043),366,365)),0)</f>
        <v>0</v>
      </c>
      <c r="AU624" s="618">
        <f>IF(AU$12=TRUE,(($T624*LIQUIDACION!$L$1047)*LIQUIDACION!$D$1045/IF(AND(LIQUIDACION!$D$1044&gt;LIQUIDACION!$B$1046,LIQUIDACION!$B$1046&gt;LIQUIDACION!$D$1043),366,365)),0)</f>
        <v>0</v>
      </c>
      <c r="AV624" s="618">
        <f>IF(AV$12=TRUE,(($U624*LIQUIDACION!$L$1047)*LIQUIDACION!$D$1045/IF(AND(LIQUIDACION!$D$1044&gt;LIQUIDACION!$B$1046,LIQUIDACION!$B$1046&gt;LIQUIDACION!$D$1043),366,365)),0)</f>
        <v>0</v>
      </c>
      <c r="AW624" s="618">
        <f>IF(AW$12=TRUE,(($V624*LIQUIDACION!$L$1047)*LIQUIDACION!$D$1045/IF(AND(LIQUIDACION!$D$1044&gt;LIQUIDACION!$B$1046,LIQUIDACION!$B$1046&gt;LIQUIDACION!$D$1043),366,365)),0)</f>
        <v>0</v>
      </c>
      <c r="AX624" s="618">
        <f>IF(AX$12=TRUE,(($W624*LIQUIDACION!$L$1047)*LIQUIDACION!$D$1045/IF(AND(LIQUIDACION!$D$1044&gt;LIQUIDACION!$B$1046,LIQUIDACION!$B$1046&gt;LIQUIDACION!$D$1043),366,365)),0)</f>
        <v>0</v>
      </c>
    </row>
    <row r="625" spans="2:50" x14ac:dyDescent="0.25">
      <c r="B625" s="121">
        <v>613</v>
      </c>
      <c r="C625" s="125"/>
      <c r="D625" s="170"/>
      <c r="E625" s="170"/>
      <c r="F625" s="170"/>
      <c r="G625" s="170">
        <f t="shared" si="41"/>
        <v>0</v>
      </c>
      <c r="H625" s="170">
        <f t="shared" si="42"/>
        <v>0</v>
      </c>
      <c r="I625" s="170"/>
      <c r="J625" s="170"/>
      <c r="K625" s="170"/>
      <c r="L625" s="170"/>
      <c r="M625" s="170"/>
      <c r="N625" s="170"/>
      <c r="O625" s="170"/>
      <c r="P625" s="170"/>
      <c r="Q625" s="170"/>
      <c r="R625" s="170"/>
      <c r="S625" s="170"/>
      <c r="T625" s="170"/>
      <c r="U625" s="170"/>
      <c r="V625" s="170"/>
      <c r="W625" s="170"/>
      <c r="X625" s="170"/>
      <c r="Y625" s="170"/>
      <c r="Z625" s="170"/>
      <c r="AA625" s="170"/>
      <c r="AB625" s="415">
        <f t="shared" si="43"/>
        <v>0</v>
      </c>
      <c r="AC625" s="415">
        <f t="shared" si="44"/>
        <v>0</v>
      </c>
      <c r="AE625" s="618">
        <f>IF(AE$12=TRUE,(($D625*LIQUIDACION!$L$1046)*LIQUIDACION!$D$1045/IF(AND(LIQUIDACION!$D$1044&gt;LIQUIDACION!$B$1046,LIQUIDACION!$B$1046&gt;LIQUIDACION!$D$1043),366,365)),0)</f>
        <v>0</v>
      </c>
      <c r="AF625" s="618">
        <f>IF(AF$12=TRUE,(($E625*LIQUIDACION!$L$1046)*LIQUIDACION!$D$1045/IF(AND(LIQUIDACION!$D$1044&gt;LIQUIDACION!$B$1046,LIQUIDACION!$B$1046&gt;LIQUIDACION!$D$1043),366,365)),0)</f>
        <v>0</v>
      </c>
      <c r="AG625" s="618">
        <f>IF(AG$12=TRUE,(($F625*LIQUIDACION!$L$1046)*LIQUIDACION!$D$1045/IF(AND(LIQUIDACION!$D$1044&gt;LIQUIDACION!$B$1046,LIQUIDACION!$B$1046&gt;LIQUIDACION!$D$1043),366,365)),0)</f>
        <v>0</v>
      </c>
      <c r="AH625" s="618">
        <f>IF(AH$12=TRUE,(($G625*LIQUIDACION!$L$1046)*LIQUIDACION!$D$1045/IF(AND(LIQUIDACION!$D$1044&gt;LIQUIDACION!$B$1046,LIQUIDACION!$B$1046&gt;LIQUIDACION!$D$1043),366,365)),0)</f>
        <v>0</v>
      </c>
      <c r="AI625" s="618">
        <f>IF(AI$12=TRUE,(($H625*LIQUIDACION!$L$1047)*LIQUIDACION!$D$1045/IF(AND(LIQUIDACION!$D$1044&gt;LIQUIDACION!$B$1046,LIQUIDACION!$B$1046&gt;LIQUIDACION!$D$1043),366,365)),0)</f>
        <v>0</v>
      </c>
      <c r="AJ625" s="618">
        <f>IF(AJ$12=TRUE,(($I625*LIQUIDACION!$L$1047)*LIQUIDACION!$D$1045/IF(AND(LIQUIDACION!$D$1044&gt;LIQUIDACION!$B$1046,LIQUIDACION!$B$1046&gt;LIQUIDACION!$D$1043),366,365)),0)</f>
        <v>0</v>
      </c>
      <c r="AK625" s="618">
        <f>IF(AK$12=TRUE,(($J625*LIQUIDACION!$L$1047)*LIQUIDACION!$D$1045/IF(AND(LIQUIDACION!$D$1044&gt;LIQUIDACION!$B$1046,LIQUIDACION!$B$1046&gt;LIQUIDACION!$D$1043),366,365)),0)</f>
        <v>0</v>
      </c>
      <c r="AL625" s="618">
        <f>IF(AL$12=TRUE,(($K625*LIQUIDACION!$L$1047)*LIQUIDACION!$D$1045/IF(AND(LIQUIDACION!$D$1044&gt;LIQUIDACION!$B$1046,LIQUIDACION!$B$1046&gt;LIQUIDACION!$D$1043),366,365)),0)</f>
        <v>0</v>
      </c>
      <c r="AM625" s="618">
        <f>IF(AM$12=TRUE,(($L625*LIQUIDACION!$L$1047)*LIQUIDACION!$D$1045/IF(AND(LIQUIDACION!$D$1044&gt;LIQUIDACION!$B$1046,LIQUIDACION!$B$1046&gt;LIQUIDACION!$D$1043),366,365)),0)</f>
        <v>0</v>
      </c>
      <c r="AN625" s="618">
        <f>IF(AN$12=TRUE,(($M625*LIQUIDACION!$L$1047)*LIQUIDACION!$D$1045/IF(AND(LIQUIDACION!$D$1044&gt;LIQUIDACION!$B$1046,LIQUIDACION!$B$1046&gt;LIQUIDACION!$D$1043),366,365)),0)</f>
        <v>0</v>
      </c>
      <c r="AO625" s="618">
        <f>IF(AO$12=TRUE,(($N625*LIQUIDACION!$L$1047)*LIQUIDACION!$D$1045/IF(AND(LIQUIDACION!$D$1044&gt;LIQUIDACION!$B$1046,LIQUIDACION!$B$1046&gt;LIQUIDACION!$D$1043),366,365)),0)</f>
        <v>0</v>
      </c>
      <c r="AP625" s="618">
        <f>IF(AP$12=TRUE,(($O625*LIQUIDACION!$L$1047)*LIQUIDACION!$D$1045/IF(AND(LIQUIDACION!$D$1044&gt;LIQUIDACION!$B$1046,LIQUIDACION!$B$1046&gt;LIQUIDACION!$D$1043),366,365)),0)</f>
        <v>0</v>
      </c>
      <c r="AQ625" s="618">
        <f>IF(AQ$12=TRUE,(($P625*LIQUIDACION!$L$1047)*LIQUIDACION!$D$1045/IF(AND(LIQUIDACION!$D$1044&gt;LIQUIDACION!$B$1046,LIQUIDACION!$B$1046&gt;LIQUIDACION!$D$1043),366,365)),0)</f>
        <v>0</v>
      </c>
      <c r="AR625" s="618">
        <f>IF(AR$12=TRUE,(($Q625*LIQUIDACION!$L$1047)*LIQUIDACION!$D$1045/IF(AND(LIQUIDACION!$D$1044&gt;LIQUIDACION!$B$1046,LIQUIDACION!$B$1046&gt;LIQUIDACION!$D$1043),366,365)),0)</f>
        <v>0</v>
      </c>
      <c r="AS625" s="618">
        <f>IF(AS$12=TRUE,(($R625*LIQUIDACION!$L$1047)*LIQUIDACION!$D$1045/IF(AND(LIQUIDACION!$D$1044&gt;LIQUIDACION!$B$1046,LIQUIDACION!$B$1046&gt;LIQUIDACION!$D$1043),366,365)),0)</f>
        <v>0</v>
      </c>
      <c r="AT625" s="618">
        <f>IF(AT$12=TRUE,(($S625*LIQUIDACION!$L$1047)*LIQUIDACION!$D$1045/IF(AND(LIQUIDACION!$D$1044&gt;LIQUIDACION!$B$1046,LIQUIDACION!$B$1046&gt;LIQUIDACION!$D$1043),366,365)),0)</f>
        <v>0</v>
      </c>
      <c r="AU625" s="618">
        <f>IF(AU$12=TRUE,(($T625*LIQUIDACION!$L$1047)*LIQUIDACION!$D$1045/IF(AND(LIQUIDACION!$D$1044&gt;LIQUIDACION!$B$1046,LIQUIDACION!$B$1046&gt;LIQUIDACION!$D$1043),366,365)),0)</f>
        <v>0</v>
      </c>
      <c r="AV625" s="618">
        <f>IF(AV$12=TRUE,(($U625*LIQUIDACION!$L$1047)*LIQUIDACION!$D$1045/IF(AND(LIQUIDACION!$D$1044&gt;LIQUIDACION!$B$1046,LIQUIDACION!$B$1046&gt;LIQUIDACION!$D$1043),366,365)),0)</f>
        <v>0</v>
      </c>
      <c r="AW625" s="618">
        <f>IF(AW$12=TRUE,(($V625*LIQUIDACION!$L$1047)*LIQUIDACION!$D$1045/IF(AND(LIQUIDACION!$D$1044&gt;LIQUIDACION!$B$1046,LIQUIDACION!$B$1046&gt;LIQUIDACION!$D$1043),366,365)),0)</f>
        <v>0</v>
      </c>
      <c r="AX625" s="618">
        <f>IF(AX$12=TRUE,(($W625*LIQUIDACION!$L$1047)*LIQUIDACION!$D$1045/IF(AND(LIQUIDACION!$D$1044&gt;LIQUIDACION!$B$1046,LIQUIDACION!$B$1046&gt;LIQUIDACION!$D$1043),366,365)),0)</f>
        <v>0</v>
      </c>
    </row>
    <row r="626" spans="2:50" x14ac:dyDescent="0.25">
      <c r="B626" s="123">
        <v>614</v>
      </c>
      <c r="C626" s="125"/>
      <c r="D626" s="170"/>
      <c r="E626" s="170"/>
      <c r="F626" s="170"/>
      <c r="G626" s="170">
        <f t="shared" si="41"/>
        <v>0</v>
      </c>
      <c r="H626" s="170">
        <f t="shared" si="42"/>
        <v>0</v>
      </c>
      <c r="I626" s="170"/>
      <c r="J626" s="170"/>
      <c r="K626" s="170"/>
      <c r="L626" s="170"/>
      <c r="M626" s="170"/>
      <c r="N626" s="170"/>
      <c r="O626" s="170"/>
      <c r="P626" s="170"/>
      <c r="Q626" s="170"/>
      <c r="R626" s="170"/>
      <c r="S626" s="170"/>
      <c r="T626" s="170"/>
      <c r="U626" s="170"/>
      <c r="V626" s="170"/>
      <c r="W626" s="170"/>
      <c r="X626" s="170"/>
      <c r="Y626" s="170"/>
      <c r="Z626" s="170"/>
      <c r="AA626" s="170"/>
      <c r="AB626" s="415">
        <f t="shared" si="43"/>
        <v>0</v>
      </c>
      <c r="AC626" s="415">
        <f t="shared" si="44"/>
        <v>0</v>
      </c>
      <c r="AE626" s="618">
        <f>IF(AE$12=TRUE,(($D626*LIQUIDACION!$L$1046)*LIQUIDACION!$D$1045/IF(AND(LIQUIDACION!$D$1044&gt;LIQUIDACION!$B$1046,LIQUIDACION!$B$1046&gt;LIQUIDACION!$D$1043),366,365)),0)</f>
        <v>0</v>
      </c>
      <c r="AF626" s="618">
        <f>IF(AF$12=TRUE,(($E626*LIQUIDACION!$L$1046)*LIQUIDACION!$D$1045/IF(AND(LIQUIDACION!$D$1044&gt;LIQUIDACION!$B$1046,LIQUIDACION!$B$1046&gt;LIQUIDACION!$D$1043),366,365)),0)</f>
        <v>0</v>
      </c>
      <c r="AG626" s="618">
        <f>IF(AG$12=TRUE,(($F626*LIQUIDACION!$L$1046)*LIQUIDACION!$D$1045/IF(AND(LIQUIDACION!$D$1044&gt;LIQUIDACION!$B$1046,LIQUIDACION!$B$1046&gt;LIQUIDACION!$D$1043),366,365)),0)</f>
        <v>0</v>
      </c>
      <c r="AH626" s="618">
        <f>IF(AH$12=TRUE,(($G626*LIQUIDACION!$L$1046)*LIQUIDACION!$D$1045/IF(AND(LIQUIDACION!$D$1044&gt;LIQUIDACION!$B$1046,LIQUIDACION!$B$1046&gt;LIQUIDACION!$D$1043),366,365)),0)</f>
        <v>0</v>
      </c>
      <c r="AI626" s="618">
        <f>IF(AI$12=TRUE,(($H626*LIQUIDACION!$L$1047)*LIQUIDACION!$D$1045/IF(AND(LIQUIDACION!$D$1044&gt;LIQUIDACION!$B$1046,LIQUIDACION!$B$1046&gt;LIQUIDACION!$D$1043),366,365)),0)</f>
        <v>0</v>
      </c>
      <c r="AJ626" s="618">
        <f>IF(AJ$12=TRUE,(($I626*LIQUIDACION!$L$1047)*LIQUIDACION!$D$1045/IF(AND(LIQUIDACION!$D$1044&gt;LIQUIDACION!$B$1046,LIQUIDACION!$B$1046&gt;LIQUIDACION!$D$1043),366,365)),0)</f>
        <v>0</v>
      </c>
      <c r="AK626" s="618">
        <f>IF(AK$12=TRUE,(($J626*LIQUIDACION!$L$1047)*LIQUIDACION!$D$1045/IF(AND(LIQUIDACION!$D$1044&gt;LIQUIDACION!$B$1046,LIQUIDACION!$B$1046&gt;LIQUIDACION!$D$1043),366,365)),0)</f>
        <v>0</v>
      </c>
      <c r="AL626" s="618">
        <f>IF(AL$12=TRUE,(($K626*LIQUIDACION!$L$1047)*LIQUIDACION!$D$1045/IF(AND(LIQUIDACION!$D$1044&gt;LIQUIDACION!$B$1046,LIQUIDACION!$B$1046&gt;LIQUIDACION!$D$1043),366,365)),0)</f>
        <v>0</v>
      </c>
      <c r="AM626" s="618">
        <f>IF(AM$12=TRUE,(($L626*LIQUIDACION!$L$1047)*LIQUIDACION!$D$1045/IF(AND(LIQUIDACION!$D$1044&gt;LIQUIDACION!$B$1046,LIQUIDACION!$B$1046&gt;LIQUIDACION!$D$1043),366,365)),0)</f>
        <v>0</v>
      </c>
      <c r="AN626" s="618">
        <f>IF(AN$12=TRUE,(($M626*LIQUIDACION!$L$1047)*LIQUIDACION!$D$1045/IF(AND(LIQUIDACION!$D$1044&gt;LIQUIDACION!$B$1046,LIQUIDACION!$B$1046&gt;LIQUIDACION!$D$1043),366,365)),0)</f>
        <v>0</v>
      </c>
      <c r="AO626" s="618">
        <f>IF(AO$12=TRUE,(($N626*LIQUIDACION!$L$1047)*LIQUIDACION!$D$1045/IF(AND(LIQUIDACION!$D$1044&gt;LIQUIDACION!$B$1046,LIQUIDACION!$B$1046&gt;LIQUIDACION!$D$1043),366,365)),0)</f>
        <v>0</v>
      </c>
      <c r="AP626" s="618">
        <f>IF(AP$12=TRUE,(($O626*LIQUIDACION!$L$1047)*LIQUIDACION!$D$1045/IF(AND(LIQUIDACION!$D$1044&gt;LIQUIDACION!$B$1046,LIQUIDACION!$B$1046&gt;LIQUIDACION!$D$1043),366,365)),0)</f>
        <v>0</v>
      </c>
      <c r="AQ626" s="618">
        <f>IF(AQ$12=TRUE,(($P626*LIQUIDACION!$L$1047)*LIQUIDACION!$D$1045/IF(AND(LIQUIDACION!$D$1044&gt;LIQUIDACION!$B$1046,LIQUIDACION!$B$1046&gt;LIQUIDACION!$D$1043),366,365)),0)</f>
        <v>0</v>
      </c>
      <c r="AR626" s="618">
        <f>IF(AR$12=TRUE,(($Q626*LIQUIDACION!$L$1047)*LIQUIDACION!$D$1045/IF(AND(LIQUIDACION!$D$1044&gt;LIQUIDACION!$B$1046,LIQUIDACION!$B$1046&gt;LIQUIDACION!$D$1043),366,365)),0)</f>
        <v>0</v>
      </c>
      <c r="AS626" s="618">
        <f>IF(AS$12=TRUE,(($R626*LIQUIDACION!$L$1047)*LIQUIDACION!$D$1045/IF(AND(LIQUIDACION!$D$1044&gt;LIQUIDACION!$B$1046,LIQUIDACION!$B$1046&gt;LIQUIDACION!$D$1043),366,365)),0)</f>
        <v>0</v>
      </c>
      <c r="AT626" s="618">
        <f>IF(AT$12=TRUE,(($S626*LIQUIDACION!$L$1047)*LIQUIDACION!$D$1045/IF(AND(LIQUIDACION!$D$1044&gt;LIQUIDACION!$B$1046,LIQUIDACION!$B$1046&gt;LIQUIDACION!$D$1043),366,365)),0)</f>
        <v>0</v>
      </c>
      <c r="AU626" s="618">
        <f>IF(AU$12=TRUE,(($T626*LIQUIDACION!$L$1047)*LIQUIDACION!$D$1045/IF(AND(LIQUIDACION!$D$1044&gt;LIQUIDACION!$B$1046,LIQUIDACION!$B$1046&gt;LIQUIDACION!$D$1043),366,365)),0)</f>
        <v>0</v>
      </c>
      <c r="AV626" s="618">
        <f>IF(AV$12=TRUE,(($U626*LIQUIDACION!$L$1047)*LIQUIDACION!$D$1045/IF(AND(LIQUIDACION!$D$1044&gt;LIQUIDACION!$B$1046,LIQUIDACION!$B$1046&gt;LIQUIDACION!$D$1043),366,365)),0)</f>
        <v>0</v>
      </c>
      <c r="AW626" s="618">
        <f>IF(AW$12=TRUE,(($V626*LIQUIDACION!$L$1047)*LIQUIDACION!$D$1045/IF(AND(LIQUIDACION!$D$1044&gt;LIQUIDACION!$B$1046,LIQUIDACION!$B$1046&gt;LIQUIDACION!$D$1043),366,365)),0)</f>
        <v>0</v>
      </c>
      <c r="AX626" s="618">
        <f>IF(AX$12=TRUE,(($W626*LIQUIDACION!$L$1047)*LIQUIDACION!$D$1045/IF(AND(LIQUIDACION!$D$1044&gt;LIQUIDACION!$B$1046,LIQUIDACION!$B$1046&gt;LIQUIDACION!$D$1043),366,365)),0)</f>
        <v>0</v>
      </c>
    </row>
    <row r="627" spans="2:50" x14ac:dyDescent="0.25">
      <c r="B627" s="121">
        <v>615</v>
      </c>
      <c r="C627" s="125"/>
      <c r="D627" s="170"/>
      <c r="E627" s="170"/>
      <c r="F627" s="170"/>
      <c r="G627" s="170">
        <f t="shared" si="41"/>
        <v>0</v>
      </c>
      <c r="H627" s="170">
        <f t="shared" si="42"/>
        <v>0</v>
      </c>
      <c r="I627" s="170"/>
      <c r="J627" s="170"/>
      <c r="K627" s="170"/>
      <c r="L627" s="170"/>
      <c r="M627" s="170"/>
      <c r="N627" s="170"/>
      <c r="O627" s="170"/>
      <c r="P627" s="170"/>
      <c r="Q627" s="170"/>
      <c r="R627" s="170"/>
      <c r="S627" s="170"/>
      <c r="T627" s="170"/>
      <c r="U627" s="170"/>
      <c r="V627" s="170"/>
      <c r="W627" s="170"/>
      <c r="X627" s="170"/>
      <c r="Y627" s="170"/>
      <c r="Z627" s="170"/>
      <c r="AA627" s="170"/>
      <c r="AB627" s="415">
        <f t="shared" si="43"/>
        <v>0</v>
      </c>
      <c r="AC627" s="415">
        <f t="shared" si="44"/>
        <v>0</v>
      </c>
      <c r="AE627" s="618">
        <f>IF(AE$12=TRUE,(($D627*LIQUIDACION!$L$1046)*LIQUIDACION!$D$1045/IF(AND(LIQUIDACION!$D$1044&gt;LIQUIDACION!$B$1046,LIQUIDACION!$B$1046&gt;LIQUIDACION!$D$1043),366,365)),0)</f>
        <v>0</v>
      </c>
      <c r="AF627" s="618">
        <f>IF(AF$12=TRUE,(($E627*LIQUIDACION!$L$1046)*LIQUIDACION!$D$1045/IF(AND(LIQUIDACION!$D$1044&gt;LIQUIDACION!$B$1046,LIQUIDACION!$B$1046&gt;LIQUIDACION!$D$1043),366,365)),0)</f>
        <v>0</v>
      </c>
      <c r="AG627" s="618">
        <f>IF(AG$12=TRUE,(($F627*LIQUIDACION!$L$1046)*LIQUIDACION!$D$1045/IF(AND(LIQUIDACION!$D$1044&gt;LIQUIDACION!$B$1046,LIQUIDACION!$B$1046&gt;LIQUIDACION!$D$1043),366,365)),0)</f>
        <v>0</v>
      </c>
      <c r="AH627" s="618">
        <f>IF(AH$12=TRUE,(($G627*LIQUIDACION!$L$1046)*LIQUIDACION!$D$1045/IF(AND(LIQUIDACION!$D$1044&gt;LIQUIDACION!$B$1046,LIQUIDACION!$B$1046&gt;LIQUIDACION!$D$1043),366,365)),0)</f>
        <v>0</v>
      </c>
      <c r="AI627" s="618">
        <f>IF(AI$12=TRUE,(($H627*LIQUIDACION!$L$1047)*LIQUIDACION!$D$1045/IF(AND(LIQUIDACION!$D$1044&gt;LIQUIDACION!$B$1046,LIQUIDACION!$B$1046&gt;LIQUIDACION!$D$1043),366,365)),0)</f>
        <v>0</v>
      </c>
      <c r="AJ627" s="618">
        <f>IF(AJ$12=TRUE,(($I627*LIQUIDACION!$L$1047)*LIQUIDACION!$D$1045/IF(AND(LIQUIDACION!$D$1044&gt;LIQUIDACION!$B$1046,LIQUIDACION!$B$1046&gt;LIQUIDACION!$D$1043),366,365)),0)</f>
        <v>0</v>
      </c>
      <c r="AK627" s="618">
        <f>IF(AK$12=TRUE,(($J627*LIQUIDACION!$L$1047)*LIQUIDACION!$D$1045/IF(AND(LIQUIDACION!$D$1044&gt;LIQUIDACION!$B$1046,LIQUIDACION!$B$1046&gt;LIQUIDACION!$D$1043),366,365)),0)</f>
        <v>0</v>
      </c>
      <c r="AL627" s="618">
        <f>IF(AL$12=TRUE,(($K627*LIQUIDACION!$L$1047)*LIQUIDACION!$D$1045/IF(AND(LIQUIDACION!$D$1044&gt;LIQUIDACION!$B$1046,LIQUIDACION!$B$1046&gt;LIQUIDACION!$D$1043),366,365)),0)</f>
        <v>0</v>
      </c>
      <c r="AM627" s="618">
        <f>IF(AM$12=TRUE,(($L627*LIQUIDACION!$L$1047)*LIQUIDACION!$D$1045/IF(AND(LIQUIDACION!$D$1044&gt;LIQUIDACION!$B$1046,LIQUIDACION!$B$1046&gt;LIQUIDACION!$D$1043),366,365)),0)</f>
        <v>0</v>
      </c>
      <c r="AN627" s="618">
        <f>IF(AN$12=TRUE,(($M627*LIQUIDACION!$L$1047)*LIQUIDACION!$D$1045/IF(AND(LIQUIDACION!$D$1044&gt;LIQUIDACION!$B$1046,LIQUIDACION!$B$1046&gt;LIQUIDACION!$D$1043),366,365)),0)</f>
        <v>0</v>
      </c>
      <c r="AO627" s="618">
        <f>IF(AO$12=TRUE,(($N627*LIQUIDACION!$L$1047)*LIQUIDACION!$D$1045/IF(AND(LIQUIDACION!$D$1044&gt;LIQUIDACION!$B$1046,LIQUIDACION!$B$1046&gt;LIQUIDACION!$D$1043),366,365)),0)</f>
        <v>0</v>
      </c>
      <c r="AP627" s="618">
        <f>IF(AP$12=TRUE,(($O627*LIQUIDACION!$L$1047)*LIQUIDACION!$D$1045/IF(AND(LIQUIDACION!$D$1044&gt;LIQUIDACION!$B$1046,LIQUIDACION!$B$1046&gt;LIQUIDACION!$D$1043),366,365)),0)</f>
        <v>0</v>
      </c>
      <c r="AQ627" s="618">
        <f>IF(AQ$12=TRUE,(($P627*LIQUIDACION!$L$1047)*LIQUIDACION!$D$1045/IF(AND(LIQUIDACION!$D$1044&gt;LIQUIDACION!$B$1046,LIQUIDACION!$B$1046&gt;LIQUIDACION!$D$1043),366,365)),0)</f>
        <v>0</v>
      </c>
      <c r="AR627" s="618">
        <f>IF(AR$12=TRUE,(($Q627*LIQUIDACION!$L$1047)*LIQUIDACION!$D$1045/IF(AND(LIQUIDACION!$D$1044&gt;LIQUIDACION!$B$1046,LIQUIDACION!$B$1046&gt;LIQUIDACION!$D$1043),366,365)),0)</f>
        <v>0</v>
      </c>
      <c r="AS627" s="618">
        <f>IF(AS$12=TRUE,(($R627*LIQUIDACION!$L$1047)*LIQUIDACION!$D$1045/IF(AND(LIQUIDACION!$D$1044&gt;LIQUIDACION!$B$1046,LIQUIDACION!$B$1046&gt;LIQUIDACION!$D$1043),366,365)),0)</f>
        <v>0</v>
      </c>
      <c r="AT627" s="618">
        <f>IF(AT$12=TRUE,(($S627*LIQUIDACION!$L$1047)*LIQUIDACION!$D$1045/IF(AND(LIQUIDACION!$D$1044&gt;LIQUIDACION!$B$1046,LIQUIDACION!$B$1046&gt;LIQUIDACION!$D$1043),366,365)),0)</f>
        <v>0</v>
      </c>
      <c r="AU627" s="618">
        <f>IF(AU$12=TRUE,(($T627*LIQUIDACION!$L$1047)*LIQUIDACION!$D$1045/IF(AND(LIQUIDACION!$D$1044&gt;LIQUIDACION!$B$1046,LIQUIDACION!$B$1046&gt;LIQUIDACION!$D$1043),366,365)),0)</f>
        <v>0</v>
      </c>
      <c r="AV627" s="618">
        <f>IF(AV$12=TRUE,(($U627*LIQUIDACION!$L$1047)*LIQUIDACION!$D$1045/IF(AND(LIQUIDACION!$D$1044&gt;LIQUIDACION!$B$1046,LIQUIDACION!$B$1046&gt;LIQUIDACION!$D$1043),366,365)),0)</f>
        <v>0</v>
      </c>
      <c r="AW627" s="618">
        <f>IF(AW$12=TRUE,(($V627*LIQUIDACION!$L$1047)*LIQUIDACION!$D$1045/IF(AND(LIQUIDACION!$D$1044&gt;LIQUIDACION!$B$1046,LIQUIDACION!$B$1046&gt;LIQUIDACION!$D$1043),366,365)),0)</f>
        <v>0</v>
      </c>
      <c r="AX627" s="618">
        <f>IF(AX$12=TRUE,(($W627*LIQUIDACION!$L$1047)*LIQUIDACION!$D$1045/IF(AND(LIQUIDACION!$D$1044&gt;LIQUIDACION!$B$1046,LIQUIDACION!$B$1046&gt;LIQUIDACION!$D$1043),366,365)),0)</f>
        <v>0</v>
      </c>
    </row>
    <row r="628" spans="2:50" x14ac:dyDescent="0.25">
      <c r="B628" s="123">
        <v>616</v>
      </c>
      <c r="C628" s="125"/>
      <c r="D628" s="170"/>
      <c r="E628" s="170"/>
      <c r="F628" s="170"/>
      <c r="G628" s="170">
        <f t="shared" si="41"/>
        <v>0</v>
      </c>
      <c r="H628" s="170">
        <f t="shared" si="42"/>
        <v>0</v>
      </c>
      <c r="I628" s="170"/>
      <c r="J628" s="170"/>
      <c r="K628" s="170"/>
      <c r="L628" s="170"/>
      <c r="M628" s="170"/>
      <c r="N628" s="170"/>
      <c r="O628" s="170"/>
      <c r="P628" s="170"/>
      <c r="Q628" s="170"/>
      <c r="R628" s="170"/>
      <c r="S628" s="170"/>
      <c r="T628" s="170"/>
      <c r="U628" s="170"/>
      <c r="V628" s="170"/>
      <c r="W628" s="170"/>
      <c r="X628" s="170"/>
      <c r="Y628" s="170"/>
      <c r="Z628" s="170"/>
      <c r="AA628" s="170"/>
      <c r="AB628" s="415">
        <f t="shared" si="43"/>
        <v>0</v>
      </c>
      <c r="AC628" s="415">
        <f t="shared" si="44"/>
        <v>0</v>
      </c>
      <c r="AE628" s="618">
        <f>IF(AE$12=TRUE,(($D628*LIQUIDACION!$L$1046)*LIQUIDACION!$D$1045/IF(AND(LIQUIDACION!$D$1044&gt;LIQUIDACION!$B$1046,LIQUIDACION!$B$1046&gt;LIQUIDACION!$D$1043),366,365)),0)</f>
        <v>0</v>
      </c>
      <c r="AF628" s="618">
        <f>IF(AF$12=TRUE,(($E628*LIQUIDACION!$L$1046)*LIQUIDACION!$D$1045/IF(AND(LIQUIDACION!$D$1044&gt;LIQUIDACION!$B$1046,LIQUIDACION!$B$1046&gt;LIQUIDACION!$D$1043),366,365)),0)</f>
        <v>0</v>
      </c>
      <c r="AG628" s="618">
        <f>IF(AG$12=TRUE,(($F628*LIQUIDACION!$L$1046)*LIQUIDACION!$D$1045/IF(AND(LIQUIDACION!$D$1044&gt;LIQUIDACION!$B$1046,LIQUIDACION!$B$1046&gt;LIQUIDACION!$D$1043),366,365)),0)</f>
        <v>0</v>
      </c>
      <c r="AH628" s="618">
        <f>IF(AH$12=TRUE,(($G628*LIQUIDACION!$L$1046)*LIQUIDACION!$D$1045/IF(AND(LIQUIDACION!$D$1044&gt;LIQUIDACION!$B$1046,LIQUIDACION!$B$1046&gt;LIQUIDACION!$D$1043),366,365)),0)</f>
        <v>0</v>
      </c>
      <c r="AI628" s="618">
        <f>IF(AI$12=TRUE,(($H628*LIQUIDACION!$L$1047)*LIQUIDACION!$D$1045/IF(AND(LIQUIDACION!$D$1044&gt;LIQUIDACION!$B$1046,LIQUIDACION!$B$1046&gt;LIQUIDACION!$D$1043),366,365)),0)</f>
        <v>0</v>
      </c>
      <c r="AJ628" s="618">
        <f>IF(AJ$12=TRUE,(($I628*LIQUIDACION!$L$1047)*LIQUIDACION!$D$1045/IF(AND(LIQUIDACION!$D$1044&gt;LIQUIDACION!$B$1046,LIQUIDACION!$B$1046&gt;LIQUIDACION!$D$1043),366,365)),0)</f>
        <v>0</v>
      </c>
      <c r="AK628" s="618">
        <f>IF(AK$12=TRUE,(($J628*LIQUIDACION!$L$1047)*LIQUIDACION!$D$1045/IF(AND(LIQUIDACION!$D$1044&gt;LIQUIDACION!$B$1046,LIQUIDACION!$B$1046&gt;LIQUIDACION!$D$1043),366,365)),0)</f>
        <v>0</v>
      </c>
      <c r="AL628" s="618">
        <f>IF(AL$12=TRUE,(($K628*LIQUIDACION!$L$1047)*LIQUIDACION!$D$1045/IF(AND(LIQUIDACION!$D$1044&gt;LIQUIDACION!$B$1046,LIQUIDACION!$B$1046&gt;LIQUIDACION!$D$1043),366,365)),0)</f>
        <v>0</v>
      </c>
      <c r="AM628" s="618">
        <f>IF(AM$12=TRUE,(($L628*LIQUIDACION!$L$1047)*LIQUIDACION!$D$1045/IF(AND(LIQUIDACION!$D$1044&gt;LIQUIDACION!$B$1046,LIQUIDACION!$B$1046&gt;LIQUIDACION!$D$1043),366,365)),0)</f>
        <v>0</v>
      </c>
      <c r="AN628" s="618">
        <f>IF(AN$12=TRUE,(($M628*LIQUIDACION!$L$1047)*LIQUIDACION!$D$1045/IF(AND(LIQUIDACION!$D$1044&gt;LIQUIDACION!$B$1046,LIQUIDACION!$B$1046&gt;LIQUIDACION!$D$1043),366,365)),0)</f>
        <v>0</v>
      </c>
      <c r="AO628" s="618">
        <f>IF(AO$12=TRUE,(($N628*LIQUIDACION!$L$1047)*LIQUIDACION!$D$1045/IF(AND(LIQUIDACION!$D$1044&gt;LIQUIDACION!$B$1046,LIQUIDACION!$B$1046&gt;LIQUIDACION!$D$1043),366,365)),0)</f>
        <v>0</v>
      </c>
      <c r="AP628" s="618">
        <f>IF(AP$12=TRUE,(($O628*LIQUIDACION!$L$1047)*LIQUIDACION!$D$1045/IF(AND(LIQUIDACION!$D$1044&gt;LIQUIDACION!$B$1046,LIQUIDACION!$B$1046&gt;LIQUIDACION!$D$1043),366,365)),0)</f>
        <v>0</v>
      </c>
      <c r="AQ628" s="618">
        <f>IF(AQ$12=TRUE,(($P628*LIQUIDACION!$L$1047)*LIQUIDACION!$D$1045/IF(AND(LIQUIDACION!$D$1044&gt;LIQUIDACION!$B$1046,LIQUIDACION!$B$1046&gt;LIQUIDACION!$D$1043),366,365)),0)</f>
        <v>0</v>
      </c>
      <c r="AR628" s="618">
        <f>IF(AR$12=TRUE,(($Q628*LIQUIDACION!$L$1047)*LIQUIDACION!$D$1045/IF(AND(LIQUIDACION!$D$1044&gt;LIQUIDACION!$B$1046,LIQUIDACION!$B$1046&gt;LIQUIDACION!$D$1043),366,365)),0)</f>
        <v>0</v>
      </c>
      <c r="AS628" s="618">
        <f>IF(AS$12=TRUE,(($R628*LIQUIDACION!$L$1047)*LIQUIDACION!$D$1045/IF(AND(LIQUIDACION!$D$1044&gt;LIQUIDACION!$B$1046,LIQUIDACION!$B$1046&gt;LIQUIDACION!$D$1043),366,365)),0)</f>
        <v>0</v>
      </c>
      <c r="AT628" s="618">
        <f>IF(AT$12=TRUE,(($S628*LIQUIDACION!$L$1047)*LIQUIDACION!$D$1045/IF(AND(LIQUIDACION!$D$1044&gt;LIQUIDACION!$B$1046,LIQUIDACION!$B$1046&gt;LIQUIDACION!$D$1043),366,365)),0)</f>
        <v>0</v>
      </c>
      <c r="AU628" s="618">
        <f>IF(AU$12=TRUE,(($T628*LIQUIDACION!$L$1047)*LIQUIDACION!$D$1045/IF(AND(LIQUIDACION!$D$1044&gt;LIQUIDACION!$B$1046,LIQUIDACION!$B$1046&gt;LIQUIDACION!$D$1043),366,365)),0)</f>
        <v>0</v>
      </c>
      <c r="AV628" s="618">
        <f>IF(AV$12=TRUE,(($U628*LIQUIDACION!$L$1047)*LIQUIDACION!$D$1045/IF(AND(LIQUIDACION!$D$1044&gt;LIQUIDACION!$B$1046,LIQUIDACION!$B$1046&gt;LIQUIDACION!$D$1043),366,365)),0)</f>
        <v>0</v>
      </c>
      <c r="AW628" s="618">
        <f>IF(AW$12=TRUE,(($V628*LIQUIDACION!$L$1047)*LIQUIDACION!$D$1045/IF(AND(LIQUIDACION!$D$1044&gt;LIQUIDACION!$B$1046,LIQUIDACION!$B$1046&gt;LIQUIDACION!$D$1043),366,365)),0)</f>
        <v>0</v>
      </c>
      <c r="AX628" s="618">
        <f>IF(AX$12=TRUE,(($W628*LIQUIDACION!$L$1047)*LIQUIDACION!$D$1045/IF(AND(LIQUIDACION!$D$1044&gt;LIQUIDACION!$B$1046,LIQUIDACION!$B$1046&gt;LIQUIDACION!$D$1043),366,365)),0)</f>
        <v>0</v>
      </c>
    </row>
    <row r="629" spans="2:50" x14ac:dyDescent="0.25">
      <c r="B629" s="121">
        <v>617</v>
      </c>
      <c r="C629" s="125"/>
      <c r="D629" s="170"/>
      <c r="E629" s="170"/>
      <c r="F629" s="170"/>
      <c r="G629" s="170">
        <f t="shared" si="41"/>
        <v>0</v>
      </c>
      <c r="H629" s="170">
        <f t="shared" si="42"/>
        <v>0</v>
      </c>
      <c r="I629" s="170"/>
      <c r="J629" s="170"/>
      <c r="K629" s="170"/>
      <c r="L629" s="170"/>
      <c r="M629" s="170"/>
      <c r="N629" s="170"/>
      <c r="O629" s="170"/>
      <c r="P629" s="170"/>
      <c r="Q629" s="170"/>
      <c r="R629" s="170"/>
      <c r="S629" s="170"/>
      <c r="T629" s="170"/>
      <c r="U629" s="170"/>
      <c r="V629" s="170"/>
      <c r="W629" s="170"/>
      <c r="X629" s="170"/>
      <c r="Y629" s="170"/>
      <c r="Z629" s="170"/>
      <c r="AA629" s="170"/>
      <c r="AB629" s="415">
        <f t="shared" si="43"/>
        <v>0</v>
      </c>
      <c r="AC629" s="415">
        <f t="shared" si="44"/>
        <v>0</v>
      </c>
      <c r="AE629" s="618">
        <f>IF(AE$12=TRUE,(($D629*LIQUIDACION!$L$1046)*LIQUIDACION!$D$1045/IF(AND(LIQUIDACION!$D$1044&gt;LIQUIDACION!$B$1046,LIQUIDACION!$B$1046&gt;LIQUIDACION!$D$1043),366,365)),0)</f>
        <v>0</v>
      </c>
      <c r="AF629" s="618">
        <f>IF(AF$12=TRUE,(($E629*LIQUIDACION!$L$1046)*LIQUIDACION!$D$1045/IF(AND(LIQUIDACION!$D$1044&gt;LIQUIDACION!$B$1046,LIQUIDACION!$B$1046&gt;LIQUIDACION!$D$1043),366,365)),0)</f>
        <v>0</v>
      </c>
      <c r="AG629" s="618">
        <f>IF(AG$12=TRUE,(($F629*LIQUIDACION!$L$1046)*LIQUIDACION!$D$1045/IF(AND(LIQUIDACION!$D$1044&gt;LIQUIDACION!$B$1046,LIQUIDACION!$B$1046&gt;LIQUIDACION!$D$1043),366,365)),0)</f>
        <v>0</v>
      </c>
      <c r="AH629" s="618">
        <f>IF(AH$12=TRUE,(($G629*LIQUIDACION!$L$1046)*LIQUIDACION!$D$1045/IF(AND(LIQUIDACION!$D$1044&gt;LIQUIDACION!$B$1046,LIQUIDACION!$B$1046&gt;LIQUIDACION!$D$1043),366,365)),0)</f>
        <v>0</v>
      </c>
      <c r="AI629" s="618">
        <f>IF(AI$12=TRUE,(($H629*LIQUIDACION!$L$1047)*LIQUIDACION!$D$1045/IF(AND(LIQUIDACION!$D$1044&gt;LIQUIDACION!$B$1046,LIQUIDACION!$B$1046&gt;LIQUIDACION!$D$1043),366,365)),0)</f>
        <v>0</v>
      </c>
      <c r="AJ629" s="618">
        <f>IF(AJ$12=TRUE,(($I629*LIQUIDACION!$L$1047)*LIQUIDACION!$D$1045/IF(AND(LIQUIDACION!$D$1044&gt;LIQUIDACION!$B$1046,LIQUIDACION!$B$1046&gt;LIQUIDACION!$D$1043),366,365)),0)</f>
        <v>0</v>
      </c>
      <c r="AK629" s="618">
        <f>IF(AK$12=TRUE,(($J629*LIQUIDACION!$L$1047)*LIQUIDACION!$D$1045/IF(AND(LIQUIDACION!$D$1044&gt;LIQUIDACION!$B$1046,LIQUIDACION!$B$1046&gt;LIQUIDACION!$D$1043),366,365)),0)</f>
        <v>0</v>
      </c>
      <c r="AL629" s="618">
        <f>IF(AL$12=TRUE,(($K629*LIQUIDACION!$L$1047)*LIQUIDACION!$D$1045/IF(AND(LIQUIDACION!$D$1044&gt;LIQUIDACION!$B$1046,LIQUIDACION!$B$1046&gt;LIQUIDACION!$D$1043),366,365)),0)</f>
        <v>0</v>
      </c>
      <c r="AM629" s="618">
        <f>IF(AM$12=TRUE,(($L629*LIQUIDACION!$L$1047)*LIQUIDACION!$D$1045/IF(AND(LIQUIDACION!$D$1044&gt;LIQUIDACION!$B$1046,LIQUIDACION!$B$1046&gt;LIQUIDACION!$D$1043),366,365)),0)</f>
        <v>0</v>
      </c>
      <c r="AN629" s="618">
        <f>IF(AN$12=TRUE,(($M629*LIQUIDACION!$L$1047)*LIQUIDACION!$D$1045/IF(AND(LIQUIDACION!$D$1044&gt;LIQUIDACION!$B$1046,LIQUIDACION!$B$1046&gt;LIQUIDACION!$D$1043),366,365)),0)</f>
        <v>0</v>
      </c>
      <c r="AO629" s="618">
        <f>IF(AO$12=TRUE,(($N629*LIQUIDACION!$L$1047)*LIQUIDACION!$D$1045/IF(AND(LIQUIDACION!$D$1044&gt;LIQUIDACION!$B$1046,LIQUIDACION!$B$1046&gt;LIQUIDACION!$D$1043),366,365)),0)</f>
        <v>0</v>
      </c>
      <c r="AP629" s="618">
        <f>IF(AP$12=TRUE,(($O629*LIQUIDACION!$L$1047)*LIQUIDACION!$D$1045/IF(AND(LIQUIDACION!$D$1044&gt;LIQUIDACION!$B$1046,LIQUIDACION!$B$1046&gt;LIQUIDACION!$D$1043),366,365)),0)</f>
        <v>0</v>
      </c>
      <c r="AQ629" s="618">
        <f>IF(AQ$12=TRUE,(($P629*LIQUIDACION!$L$1047)*LIQUIDACION!$D$1045/IF(AND(LIQUIDACION!$D$1044&gt;LIQUIDACION!$B$1046,LIQUIDACION!$B$1046&gt;LIQUIDACION!$D$1043),366,365)),0)</f>
        <v>0</v>
      </c>
      <c r="AR629" s="618">
        <f>IF(AR$12=TRUE,(($Q629*LIQUIDACION!$L$1047)*LIQUIDACION!$D$1045/IF(AND(LIQUIDACION!$D$1044&gt;LIQUIDACION!$B$1046,LIQUIDACION!$B$1046&gt;LIQUIDACION!$D$1043),366,365)),0)</f>
        <v>0</v>
      </c>
      <c r="AS629" s="618">
        <f>IF(AS$12=TRUE,(($R629*LIQUIDACION!$L$1047)*LIQUIDACION!$D$1045/IF(AND(LIQUIDACION!$D$1044&gt;LIQUIDACION!$B$1046,LIQUIDACION!$B$1046&gt;LIQUIDACION!$D$1043),366,365)),0)</f>
        <v>0</v>
      </c>
      <c r="AT629" s="618">
        <f>IF(AT$12=TRUE,(($S629*LIQUIDACION!$L$1047)*LIQUIDACION!$D$1045/IF(AND(LIQUIDACION!$D$1044&gt;LIQUIDACION!$B$1046,LIQUIDACION!$B$1046&gt;LIQUIDACION!$D$1043),366,365)),0)</f>
        <v>0</v>
      </c>
      <c r="AU629" s="618">
        <f>IF(AU$12=TRUE,(($T629*LIQUIDACION!$L$1047)*LIQUIDACION!$D$1045/IF(AND(LIQUIDACION!$D$1044&gt;LIQUIDACION!$B$1046,LIQUIDACION!$B$1046&gt;LIQUIDACION!$D$1043),366,365)),0)</f>
        <v>0</v>
      </c>
      <c r="AV629" s="618">
        <f>IF(AV$12=TRUE,(($U629*LIQUIDACION!$L$1047)*LIQUIDACION!$D$1045/IF(AND(LIQUIDACION!$D$1044&gt;LIQUIDACION!$B$1046,LIQUIDACION!$B$1046&gt;LIQUIDACION!$D$1043),366,365)),0)</f>
        <v>0</v>
      </c>
      <c r="AW629" s="618">
        <f>IF(AW$12=TRUE,(($V629*LIQUIDACION!$L$1047)*LIQUIDACION!$D$1045/IF(AND(LIQUIDACION!$D$1044&gt;LIQUIDACION!$B$1046,LIQUIDACION!$B$1046&gt;LIQUIDACION!$D$1043),366,365)),0)</f>
        <v>0</v>
      </c>
      <c r="AX629" s="618">
        <f>IF(AX$12=TRUE,(($W629*LIQUIDACION!$L$1047)*LIQUIDACION!$D$1045/IF(AND(LIQUIDACION!$D$1044&gt;LIQUIDACION!$B$1046,LIQUIDACION!$B$1046&gt;LIQUIDACION!$D$1043),366,365)),0)</f>
        <v>0</v>
      </c>
    </row>
    <row r="630" spans="2:50" x14ac:dyDescent="0.25">
      <c r="B630" s="123">
        <v>618</v>
      </c>
      <c r="C630" s="125"/>
      <c r="D630" s="170"/>
      <c r="E630" s="170"/>
      <c r="F630" s="170"/>
      <c r="G630" s="170">
        <f t="shared" si="41"/>
        <v>0</v>
      </c>
      <c r="H630" s="170">
        <f t="shared" si="42"/>
        <v>0</v>
      </c>
      <c r="I630" s="170"/>
      <c r="J630" s="170"/>
      <c r="K630" s="170"/>
      <c r="L630" s="170"/>
      <c r="M630" s="170"/>
      <c r="N630" s="170"/>
      <c r="O630" s="170"/>
      <c r="P630" s="170"/>
      <c r="Q630" s="170"/>
      <c r="R630" s="170"/>
      <c r="S630" s="170"/>
      <c r="T630" s="170"/>
      <c r="U630" s="170"/>
      <c r="V630" s="170"/>
      <c r="W630" s="170"/>
      <c r="X630" s="170"/>
      <c r="Y630" s="170"/>
      <c r="Z630" s="170"/>
      <c r="AA630" s="170"/>
      <c r="AB630" s="415">
        <f t="shared" si="43"/>
        <v>0</v>
      </c>
      <c r="AC630" s="415">
        <f t="shared" si="44"/>
        <v>0</v>
      </c>
      <c r="AE630" s="618">
        <f>IF(AE$12=TRUE,(($D630*LIQUIDACION!$L$1046)*LIQUIDACION!$D$1045/IF(AND(LIQUIDACION!$D$1044&gt;LIQUIDACION!$B$1046,LIQUIDACION!$B$1046&gt;LIQUIDACION!$D$1043),366,365)),0)</f>
        <v>0</v>
      </c>
      <c r="AF630" s="618">
        <f>IF(AF$12=TRUE,(($E630*LIQUIDACION!$L$1046)*LIQUIDACION!$D$1045/IF(AND(LIQUIDACION!$D$1044&gt;LIQUIDACION!$B$1046,LIQUIDACION!$B$1046&gt;LIQUIDACION!$D$1043),366,365)),0)</f>
        <v>0</v>
      </c>
      <c r="AG630" s="618">
        <f>IF(AG$12=TRUE,(($F630*LIQUIDACION!$L$1046)*LIQUIDACION!$D$1045/IF(AND(LIQUIDACION!$D$1044&gt;LIQUIDACION!$B$1046,LIQUIDACION!$B$1046&gt;LIQUIDACION!$D$1043),366,365)),0)</f>
        <v>0</v>
      </c>
      <c r="AH630" s="618">
        <f>IF(AH$12=TRUE,(($G630*LIQUIDACION!$L$1046)*LIQUIDACION!$D$1045/IF(AND(LIQUIDACION!$D$1044&gt;LIQUIDACION!$B$1046,LIQUIDACION!$B$1046&gt;LIQUIDACION!$D$1043),366,365)),0)</f>
        <v>0</v>
      </c>
      <c r="AI630" s="618">
        <f>IF(AI$12=TRUE,(($H630*LIQUIDACION!$L$1047)*LIQUIDACION!$D$1045/IF(AND(LIQUIDACION!$D$1044&gt;LIQUIDACION!$B$1046,LIQUIDACION!$B$1046&gt;LIQUIDACION!$D$1043),366,365)),0)</f>
        <v>0</v>
      </c>
      <c r="AJ630" s="618">
        <f>IF(AJ$12=TRUE,(($I630*LIQUIDACION!$L$1047)*LIQUIDACION!$D$1045/IF(AND(LIQUIDACION!$D$1044&gt;LIQUIDACION!$B$1046,LIQUIDACION!$B$1046&gt;LIQUIDACION!$D$1043),366,365)),0)</f>
        <v>0</v>
      </c>
      <c r="AK630" s="618">
        <f>IF(AK$12=TRUE,(($J630*LIQUIDACION!$L$1047)*LIQUIDACION!$D$1045/IF(AND(LIQUIDACION!$D$1044&gt;LIQUIDACION!$B$1046,LIQUIDACION!$B$1046&gt;LIQUIDACION!$D$1043),366,365)),0)</f>
        <v>0</v>
      </c>
      <c r="AL630" s="618">
        <f>IF(AL$12=TRUE,(($K630*LIQUIDACION!$L$1047)*LIQUIDACION!$D$1045/IF(AND(LIQUIDACION!$D$1044&gt;LIQUIDACION!$B$1046,LIQUIDACION!$B$1046&gt;LIQUIDACION!$D$1043),366,365)),0)</f>
        <v>0</v>
      </c>
      <c r="AM630" s="618">
        <f>IF(AM$12=TRUE,(($L630*LIQUIDACION!$L$1047)*LIQUIDACION!$D$1045/IF(AND(LIQUIDACION!$D$1044&gt;LIQUIDACION!$B$1046,LIQUIDACION!$B$1046&gt;LIQUIDACION!$D$1043),366,365)),0)</f>
        <v>0</v>
      </c>
      <c r="AN630" s="618">
        <f>IF(AN$12=TRUE,(($M630*LIQUIDACION!$L$1047)*LIQUIDACION!$D$1045/IF(AND(LIQUIDACION!$D$1044&gt;LIQUIDACION!$B$1046,LIQUIDACION!$B$1046&gt;LIQUIDACION!$D$1043),366,365)),0)</f>
        <v>0</v>
      </c>
      <c r="AO630" s="618">
        <f>IF(AO$12=TRUE,(($N630*LIQUIDACION!$L$1047)*LIQUIDACION!$D$1045/IF(AND(LIQUIDACION!$D$1044&gt;LIQUIDACION!$B$1046,LIQUIDACION!$B$1046&gt;LIQUIDACION!$D$1043),366,365)),0)</f>
        <v>0</v>
      </c>
      <c r="AP630" s="618">
        <f>IF(AP$12=TRUE,(($O630*LIQUIDACION!$L$1047)*LIQUIDACION!$D$1045/IF(AND(LIQUIDACION!$D$1044&gt;LIQUIDACION!$B$1046,LIQUIDACION!$B$1046&gt;LIQUIDACION!$D$1043),366,365)),0)</f>
        <v>0</v>
      </c>
      <c r="AQ630" s="618">
        <f>IF(AQ$12=TRUE,(($P630*LIQUIDACION!$L$1047)*LIQUIDACION!$D$1045/IF(AND(LIQUIDACION!$D$1044&gt;LIQUIDACION!$B$1046,LIQUIDACION!$B$1046&gt;LIQUIDACION!$D$1043),366,365)),0)</f>
        <v>0</v>
      </c>
      <c r="AR630" s="618">
        <f>IF(AR$12=TRUE,(($Q630*LIQUIDACION!$L$1047)*LIQUIDACION!$D$1045/IF(AND(LIQUIDACION!$D$1044&gt;LIQUIDACION!$B$1046,LIQUIDACION!$B$1046&gt;LIQUIDACION!$D$1043),366,365)),0)</f>
        <v>0</v>
      </c>
      <c r="AS630" s="618">
        <f>IF(AS$12=TRUE,(($R630*LIQUIDACION!$L$1047)*LIQUIDACION!$D$1045/IF(AND(LIQUIDACION!$D$1044&gt;LIQUIDACION!$B$1046,LIQUIDACION!$B$1046&gt;LIQUIDACION!$D$1043),366,365)),0)</f>
        <v>0</v>
      </c>
      <c r="AT630" s="618">
        <f>IF(AT$12=TRUE,(($S630*LIQUIDACION!$L$1047)*LIQUIDACION!$D$1045/IF(AND(LIQUIDACION!$D$1044&gt;LIQUIDACION!$B$1046,LIQUIDACION!$B$1046&gt;LIQUIDACION!$D$1043),366,365)),0)</f>
        <v>0</v>
      </c>
      <c r="AU630" s="618">
        <f>IF(AU$12=TRUE,(($T630*LIQUIDACION!$L$1047)*LIQUIDACION!$D$1045/IF(AND(LIQUIDACION!$D$1044&gt;LIQUIDACION!$B$1046,LIQUIDACION!$B$1046&gt;LIQUIDACION!$D$1043),366,365)),0)</f>
        <v>0</v>
      </c>
      <c r="AV630" s="618">
        <f>IF(AV$12=TRUE,(($U630*LIQUIDACION!$L$1047)*LIQUIDACION!$D$1045/IF(AND(LIQUIDACION!$D$1044&gt;LIQUIDACION!$B$1046,LIQUIDACION!$B$1046&gt;LIQUIDACION!$D$1043),366,365)),0)</f>
        <v>0</v>
      </c>
      <c r="AW630" s="618">
        <f>IF(AW$12=TRUE,(($V630*LIQUIDACION!$L$1047)*LIQUIDACION!$D$1045/IF(AND(LIQUIDACION!$D$1044&gt;LIQUIDACION!$B$1046,LIQUIDACION!$B$1046&gt;LIQUIDACION!$D$1043),366,365)),0)</f>
        <v>0</v>
      </c>
      <c r="AX630" s="618">
        <f>IF(AX$12=TRUE,(($W630*LIQUIDACION!$L$1047)*LIQUIDACION!$D$1045/IF(AND(LIQUIDACION!$D$1044&gt;LIQUIDACION!$B$1046,LIQUIDACION!$B$1046&gt;LIQUIDACION!$D$1043),366,365)),0)</f>
        <v>0</v>
      </c>
    </row>
    <row r="631" spans="2:50" x14ac:dyDescent="0.25">
      <c r="B631" s="121">
        <v>619</v>
      </c>
      <c r="C631" s="125"/>
      <c r="D631" s="170"/>
      <c r="E631" s="170"/>
      <c r="F631" s="170"/>
      <c r="G631" s="170">
        <f t="shared" si="41"/>
        <v>0</v>
      </c>
      <c r="H631" s="170">
        <f t="shared" si="42"/>
        <v>0</v>
      </c>
      <c r="I631" s="170"/>
      <c r="J631" s="170"/>
      <c r="K631" s="170"/>
      <c r="L631" s="170"/>
      <c r="M631" s="170"/>
      <c r="N631" s="170"/>
      <c r="O631" s="170"/>
      <c r="P631" s="170"/>
      <c r="Q631" s="170"/>
      <c r="R631" s="170"/>
      <c r="S631" s="170"/>
      <c r="T631" s="170"/>
      <c r="U631" s="170"/>
      <c r="V631" s="170"/>
      <c r="W631" s="170"/>
      <c r="X631" s="170"/>
      <c r="Y631" s="170"/>
      <c r="Z631" s="170"/>
      <c r="AA631" s="170"/>
      <c r="AB631" s="415">
        <f t="shared" si="43"/>
        <v>0</v>
      </c>
      <c r="AC631" s="415">
        <f t="shared" si="44"/>
        <v>0</v>
      </c>
      <c r="AE631" s="618">
        <f>IF(AE$12=TRUE,(($D631*LIQUIDACION!$L$1046)*LIQUIDACION!$D$1045/IF(AND(LIQUIDACION!$D$1044&gt;LIQUIDACION!$B$1046,LIQUIDACION!$B$1046&gt;LIQUIDACION!$D$1043),366,365)),0)</f>
        <v>0</v>
      </c>
      <c r="AF631" s="618">
        <f>IF(AF$12=TRUE,(($E631*LIQUIDACION!$L$1046)*LIQUIDACION!$D$1045/IF(AND(LIQUIDACION!$D$1044&gt;LIQUIDACION!$B$1046,LIQUIDACION!$B$1046&gt;LIQUIDACION!$D$1043),366,365)),0)</f>
        <v>0</v>
      </c>
      <c r="AG631" s="618">
        <f>IF(AG$12=TRUE,(($F631*LIQUIDACION!$L$1046)*LIQUIDACION!$D$1045/IF(AND(LIQUIDACION!$D$1044&gt;LIQUIDACION!$B$1046,LIQUIDACION!$B$1046&gt;LIQUIDACION!$D$1043),366,365)),0)</f>
        <v>0</v>
      </c>
      <c r="AH631" s="618">
        <f>IF(AH$12=TRUE,(($G631*LIQUIDACION!$L$1046)*LIQUIDACION!$D$1045/IF(AND(LIQUIDACION!$D$1044&gt;LIQUIDACION!$B$1046,LIQUIDACION!$B$1046&gt;LIQUIDACION!$D$1043),366,365)),0)</f>
        <v>0</v>
      </c>
      <c r="AI631" s="618">
        <f>IF(AI$12=TRUE,(($H631*LIQUIDACION!$L$1047)*LIQUIDACION!$D$1045/IF(AND(LIQUIDACION!$D$1044&gt;LIQUIDACION!$B$1046,LIQUIDACION!$B$1046&gt;LIQUIDACION!$D$1043),366,365)),0)</f>
        <v>0</v>
      </c>
      <c r="AJ631" s="618">
        <f>IF(AJ$12=TRUE,(($I631*LIQUIDACION!$L$1047)*LIQUIDACION!$D$1045/IF(AND(LIQUIDACION!$D$1044&gt;LIQUIDACION!$B$1046,LIQUIDACION!$B$1046&gt;LIQUIDACION!$D$1043),366,365)),0)</f>
        <v>0</v>
      </c>
      <c r="AK631" s="618">
        <f>IF(AK$12=TRUE,(($J631*LIQUIDACION!$L$1047)*LIQUIDACION!$D$1045/IF(AND(LIQUIDACION!$D$1044&gt;LIQUIDACION!$B$1046,LIQUIDACION!$B$1046&gt;LIQUIDACION!$D$1043),366,365)),0)</f>
        <v>0</v>
      </c>
      <c r="AL631" s="618">
        <f>IF(AL$12=TRUE,(($K631*LIQUIDACION!$L$1047)*LIQUIDACION!$D$1045/IF(AND(LIQUIDACION!$D$1044&gt;LIQUIDACION!$B$1046,LIQUIDACION!$B$1046&gt;LIQUIDACION!$D$1043),366,365)),0)</f>
        <v>0</v>
      </c>
      <c r="AM631" s="618">
        <f>IF(AM$12=TRUE,(($L631*LIQUIDACION!$L$1047)*LIQUIDACION!$D$1045/IF(AND(LIQUIDACION!$D$1044&gt;LIQUIDACION!$B$1046,LIQUIDACION!$B$1046&gt;LIQUIDACION!$D$1043),366,365)),0)</f>
        <v>0</v>
      </c>
      <c r="AN631" s="618">
        <f>IF(AN$12=TRUE,(($M631*LIQUIDACION!$L$1047)*LIQUIDACION!$D$1045/IF(AND(LIQUIDACION!$D$1044&gt;LIQUIDACION!$B$1046,LIQUIDACION!$B$1046&gt;LIQUIDACION!$D$1043),366,365)),0)</f>
        <v>0</v>
      </c>
      <c r="AO631" s="618">
        <f>IF(AO$12=TRUE,(($N631*LIQUIDACION!$L$1047)*LIQUIDACION!$D$1045/IF(AND(LIQUIDACION!$D$1044&gt;LIQUIDACION!$B$1046,LIQUIDACION!$B$1046&gt;LIQUIDACION!$D$1043),366,365)),0)</f>
        <v>0</v>
      </c>
      <c r="AP631" s="618">
        <f>IF(AP$12=TRUE,(($O631*LIQUIDACION!$L$1047)*LIQUIDACION!$D$1045/IF(AND(LIQUIDACION!$D$1044&gt;LIQUIDACION!$B$1046,LIQUIDACION!$B$1046&gt;LIQUIDACION!$D$1043),366,365)),0)</f>
        <v>0</v>
      </c>
      <c r="AQ631" s="618">
        <f>IF(AQ$12=TRUE,(($P631*LIQUIDACION!$L$1047)*LIQUIDACION!$D$1045/IF(AND(LIQUIDACION!$D$1044&gt;LIQUIDACION!$B$1046,LIQUIDACION!$B$1046&gt;LIQUIDACION!$D$1043),366,365)),0)</f>
        <v>0</v>
      </c>
      <c r="AR631" s="618">
        <f>IF(AR$12=TRUE,(($Q631*LIQUIDACION!$L$1047)*LIQUIDACION!$D$1045/IF(AND(LIQUIDACION!$D$1044&gt;LIQUIDACION!$B$1046,LIQUIDACION!$B$1046&gt;LIQUIDACION!$D$1043),366,365)),0)</f>
        <v>0</v>
      </c>
      <c r="AS631" s="618">
        <f>IF(AS$12=TRUE,(($R631*LIQUIDACION!$L$1047)*LIQUIDACION!$D$1045/IF(AND(LIQUIDACION!$D$1044&gt;LIQUIDACION!$B$1046,LIQUIDACION!$B$1046&gt;LIQUIDACION!$D$1043),366,365)),0)</f>
        <v>0</v>
      </c>
      <c r="AT631" s="618">
        <f>IF(AT$12=TRUE,(($S631*LIQUIDACION!$L$1047)*LIQUIDACION!$D$1045/IF(AND(LIQUIDACION!$D$1044&gt;LIQUIDACION!$B$1046,LIQUIDACION!$B$1046&gt;LIQUIDACION!$D$1043),366,365)),0)</f>
        <v>0</v>
      </c>
      <c r="AU631" s="618">
        <f>IF(AU$12=TRUE,(($T631*LIQUIDACION!$L$1047)*LIQUIDACION!$D$1045/IF(AND(LIQUIDACION!$D$1044&gt;LIQUIDACION!$B$1046,LIQUIDACION!$B$1046&gt;LIQUIDACION!$D$1043),366,365)),0)</f>
        <v>0</v>
      </c>
      <c r="AV631" s="618">
        <f>IF(AV$12=TRUE,(($U631*LIQUIDACION!$L$1047)*LIQUIDACION!$D$1045/IF(AND(LIQUIDACION!$D$1044&gt;LIQUIDACION!$B$1046,LIQUIDACION!$B$1046&gt;LIQUIDACION!$D$1043),366,365)),0)</f>
        <v>0</v>
      </c>
      <c r="AW631" s="618">
        <f>IF(AW$12=TRUE,(($V631*LIQUIDACION!$L$1047)*LIQUIDACION!$D$1045/IF(AND(LIQUIDACION!$D$1044&gt;LIQUIDACION!$B$1046,LIQUIDACION!$B$1046&gt;LIQUIDACION!$D$1043),366,365)),0)</f>
        <v>0</v>
      </c>
      <c r="AX631" s="618">
        <f>IF(AX$12=TRUE,(($W631*LIQUIDACION!$L$1047)*LIQUIDACION!$D$1045/IF(AND(LIQUIDACION!$D$1044&gt;LIQUIDACION!$B$1046,LIQUIDACION!$B$1046&gt;LIQUIDACION!$D$1043),366,365)),0)</f>
        <v>0</v>
      </c>
    </row>
    <row r="632" spans="2:50" x14ac:dyDescent="0.25">
      <c r="B632" s="123">
        <v>620</v>
      </c>
      <c r="C632" s="125"/>
      <c r="D632" s="170"/>
      <c r="E632" s="170"/>
      <c r="F632" s="170"/>
      <c r="G632" s="170">
        <f t="shared" si="41"/>
        <v>0</v>
      </c>
      <c r="H632" s="170">
        <f t="shared" si="42"/>
        <v>0</v>
      </c>
      <c r="I632" s="170"/>
      <c r="J632" s="170"/>
      <c r="K632" s="170"/>
      <c r="L632" s="170"/>
      <c r="M632" s="170"/>
      <c r="N632" s="170"/>
      <c r="O632" s="170"/>
      <c r="P632" s="170"/>
      <c r="Q632" s="170"/>
      <c r="R632" s="170"/>
      <c r="S632" s="170"/>
      <c r="T632" s="170"/>
      <c r="U632" s="170"/>
      <c r="V632" s="170"/>
      <c r="W632" s="170"/>
      <c r="X632" s="170"/>
      <c r="Y632" s="170"/>
      <c r="Z632" s="170"/>
      <c r="AA632" s="170"/>
      <c r="AB632" s="415">
        <f t="shared" si="43"/>
        <v>0</v>
      </c>
      <c r="AC632" s="415">
        <f t="shared" si="44"/>
        <v>0</v>
      </c>
      <c r="AE632" s="618">
        <f>IF(AE$12=TRUE,(($D632*LIQUIDACION!$L$1046)*LIQUIDACION!$D$1045/IF(AND(LIQUIDACION!$D$1044&gt;LIQUIDACION!$B$1046,LIQUIDACION!$B$1046&gt;LIQUIDACION!$D$1043),366,365)),0)</f>
        <v>0</v>
      </c>
      <c r="AF632" s="618">
        <f>IF(AF$12=TRUE,(($E632*LIQUIDACION!$L$1046)*LIQUIDACION!$D$1045/IF(AND(LIQUIDACION!$D$1044&gt;LIQUIDACION!$B$1046,LIQUIDACION!$B$1046&gt;LIQUIDACION!$D$1043),366,365)),0)</f>
        <v>0</v>
      </c>
      <c r="AG632" s="618">
        <f>IF(AG$12=TRUE,(($F632*LIQUIDACION!$L$1046)*LIQUIDACION!$D$1045/IF(AND(LIQUIDACION!$D$1044&gt;LIQUIDACION!$B$1046,LIQUIDACION!$B$1046&gt;LIQUIDACION!$D$1043),366,365)),0)</f>
        <v>0</v>
      </c>
      <c r="AH632" s="618">
        <f>IF(AH$12=TRUE,(($G632*LIQUIDACION!$L$1046)*LIQUIDACION!$D$1045/IF(AND(LIQUIDACION!$D$1044&gt;LIQUIDACION!$B$1046,LIQUIDACION!$B$1046&gt;LIQUIDACION!$D$1043),366,365)),0)</f>
        <v>0</v>
      </c>
      <c r="AI632" s="618">
        <f>IF(AI$12=TRUE,(($H632*LIQUIDACION!$L$1047)*LIQUIDACION!$D$1045/IF(AND(LIQUIDACION!$D$1044&gt;LIQUIDACION!$B$1046,LIQUIDACION!$B$1046&gt;LIQUIDACION!$D$1043),366,365)),0)</f>
        <v>0</v>
      </c>
      <c r="AJ632" s="618">
        <f>IF(AJ$12=TRUE,(($I632*LIQUIDACION!$L$1047)*LIQUIDACION!$D$1045/IF(AND(LIQUIDACION!$D$1044&gt;LIQUIDACION!$B$1046,LIQUIDACION!$B$1046&gt;LIQUIDACION!$D$1043),366,365)),0)</f>
        <v>0</v>
      </c>
      <c r="AK632" s="618">
        <f>IF(AK$12=TRUE,(($J632*LIQUIDACION!$L$1047)*LIQUIDACION!$D$1045/IF(AND(LIQUIDACION!$D$1044&gt;LIQUIDACION!$B$1046,LIQUIDACION!$B$1046&gt;LIQUIDACION!$D$1043),366,365)),0)</f>
        <v>0</v>
      </c>
      <c r="AL632" s="618">
        <f>IF(AL$12=TRUE,(($K632*LIQUIDACION!$L$1047)*LIQUIDACION!$D$1045/IF(AND(LIQUIDACION!$D$1044&gt;LIQUIDACION!$B$1046,LIQUIDACION!$B$1046&gt;LIQUIDACION!$D$1043),366,365)),0)</f>
        <v>0</v>
      </c>
      <c r="AM632" s="618">
        <f>IF(AM$12=TRUE,(($L632*LIQUIDACION!$L$1047)*LIQUIDACION!$D$1045/IF(AND(LIQUIDACION!$D$1044&gt;LIQUIDACION!$B$1046,LIQUIDACION!$B$1046&gt;LIQUIDACION!$D$1043),366,365)),0)</f>
        <v>0</v>
      </c>
      <c r="AN632" s="618">
        <f>IF(AN$12=TRUE,(($M632*LIQUIDACION!$L$1047)*LIQUIDACION!$D$1045/IF(AND(LIQUIDACION!$D$1044&gt;LIQUIDACION!$B$1046,LIQUIDACION!$B$1046&gt;LIQUIDACION!$D$1043),366,365)),0)</f>
        <v>0</v>
      </c>
      <c r="AO632" s="618">
        <f>IF(AO$12=TRUE,(($N632*LIQUIDACION!$L$1047)*LIQUIDACION!$D$1045/IF(AND(LIQUIDACION!$D$1044&gt;LIQUIDACION!$B$1046,LIQUIDACION!$B$1046&gt;LIQUIDACION!$D$1043),366,365)),0)</f>
        <v>0</v>
      </c>
      <c r="AP632" s="618">
        <f>IF(AP$12=TRUE,(($O632*LIQUIDACION!$L$1047)*LIQUIDACION!$D$1045/IF(AND(LIQUIDACION!$D$1044&gt;LIQUIDACION!$B$1046,LIQUIDACION!$B$1046&gt;LIQUIDACION!$D$1043),366,365)),0)</f>
        <v>0</v>
      </c>
      <c r="AQ632" s="618">
        <f>IF(AQ$12=TRUE,(($P632*LIQUIDACION!$L$1047)*LIQUIDACION!$D$1045/IF(AND(LIQUIDACION!$D$1044&gt;LIQUIDACION!$B$1046,LIQUIDACION!$B$1046&gt;LIQUIDACION!$D$1043),366,365)),0)</f>
        <v>0</v>
      </c>
      <c r="AR632" s="618">
        <f>IF(AR$12=TRUE,(($Q632*LIQUIDACION!$L$1047)*LIQUIDACION!$D$1045/IF(AND(LIQUIDACION!$D$1044&gt;LIQUIDACION!$B$1046,LIQUIDACION!$B$1046&gt;LIQUIDACION!$D$1043),366,365)),0)</f>
        <v>0</v>
      </c>
      <c r="AS632" s="618">
        <f>IF(AS$12=TRUE,(($R632*LIQUIDACION!$L$1047)*LIQUIDACION!$D$1045/IF(AND(LIQUIDACION!$D$1044&gt;LIQUIDACION!$B$1046,LIQUIDACION!$B$1046&gt;LIQUIDACION!$D$1043),366,365)),0)</f>
        <v>0</v>
      </c>
      <c r="AT632" s="618">
        <f>IF(AT$12=TRUE,(($S632*LIQUIDACION!$L$1047)*LIQUIDACION!$D$1045/IF(AND(LIQUIDACION!$D$1044&gt;LIQUIDACION!$B$1046,LIQUIDACION!$B$1046&gt;LIQUIDACION!$D$1043),366,365)),0)</f>
        <v>0</v>
      </c>
      <c r="AU632" s="618">
        <f>IF(AU$12=TRUE,(($T632*LIQUIDACION!$L$1047)*LIQUIDACION!$D$1045/IF(AND(LIQUIDACION!$D$1044&gt;LIQUIDACION!$B$1046,LIQUIDACION!$B$1046&gt;LIQUIDACION!$D$1043),366,365)),0)</f>
        <v>0</v>
      </c>
      <c r="AV632" s="618">
        <f>IF(AV$12=TRUE,(($U632*LIQUIDACION!$L$1047)*LIQUIDACION!$D$1045/IF(AND(LIQUIDACION!$D$1044&gt;LIQUIDACION!$B$1046,LIQUIDACION!$B$1046&gt;LIQUIDACION!$D$1043),366,365)),0)</f>
        <v>0</v>
      </c>
      <c r="AW632" s="618">
        <f>IF(AW$12=TRUE,(($V632*LIQUIDACION!$L$1047)*LIQUIDACION!$D$1045/IF(AND(LIQUIDACION!$D$1044&gt;LIQUIDACION!$B$1046,LIQUIDACION!$B$1046&gt;LIQUIDACION!$D$1043),366,365)),0)</f>
        <v>0</v>
      </c>
      <c r="AX632" s="618">
        <f>IF(AX$12=TRUE,(($W632*LIQUIDACION!$L$1047)*LIQUIDACION!$D$1045/IF(AND(LIQUIDACION!$D$1044&gt;LIQUIDACION!$B$1046,LIQUIDACION!$B$1046&gt;LIQUIDACION!$D$1043),366,365)),0)</f>
        <v>0</v>
      </c>
    </row>
    <row r="633" spans="2:50" x14ac:dyDescent="0.25">
      <c r="B633" s="121">
        <v>621</v>
      </c>
      <c r="C633" s="125"/>
      <c r="D633" s="170"/>
      <c r="E633" s="170"/>
      <c r="F633" s="170"/>
      <c r="G633" s="170">
        <f t="shared" si="41"/>
        <v>0</v>
      </c>
      <c r="H633" s="170">
        <f t="shared" si="42"/>
        <v>0</v>
      </c>
      <c r="I633" s="170"/>
      <c r="J633" s="170"/>
      <c r="K633" s="170"/>
      <c r="L633" s="170"/>
      <c r="M633" s="170"/>
      <c r="N633" s="170"/>
      <c r="O633" s="170"/>
      <c r="P633" s="170"/>
      <c r="Q633" s="170"/>
      <c r="R633" s="170"/>
      <c r="S633" s="170"/>
      <c r="T633" s="170"/>
      <c r="U633" s="170"/>
      <c r="V633" s="170"/>
      <c r="W633" s="170"/>
      <c r="X633" s="170"/>
      <c r="Y633" s="170"/>
      <c r="Z633" s="170"/>
      <c r="AA633" s="170"/>
      <c r="AB633" s="415">
        <f t="shared" si="43"/>
        <v>0</v>
      </c>
      <c r="AC633" s="415">
        <f t="shared" si="44"/>
        <v>0</v>
      </c>
      <c r="AE633" s="618">
        <f>IF(AE$12=TRUE,(($D633*LIQUIDACION!$L$1046)*LIQUIDACION!$D$1045/IF(AND(LIQUIDACION!$D$1044&gt;LIQUIDACION!$B$1046,LIQUIDACION!$B$1046&gt;LIQUIDACION!$D$1043),366,365)),0)</f>
        <v>0</v>
      </c>
      <c r="AF633" s="618">
        <f>IF(AF$12=TRUE,(($E633*LIQUIDACION!$L$1046)*LIQUIDACION!$D$1045/IF(AND(LIQUIDACION!$D$1044&gt;LIQUIDACION!$B$1046,LIQUIDACION!$B$1046&gt;LIQUIDACION!$D$1043),366,365)),0)</f>
        <v>0</v>
      </c>
      <c r="AG633" s="618">
        <f>IF(AG$12=TRUE,(($F633*LIQUIDACION!$L$1046)*LIQUIDACION!$D$1045/IF(AND(LIQUIDACION!$D$1044&gt;LIQUIDACION!$B$1046,LIQUIDACION!$B$1046&gt;LIQUIDACION!$D$1043),366,365)),0)</f>
        <v>0</v>
      </c>
      <c r="AH633" s="618">
        <f>IF(AH$12=TRUE,(($G633*LIQUIDACION!$L$1046)*LIQUIDACION!$D$1045/IF(AND(LIQUIDACION!$D$1044&gt;LIQUIDACION!$B$1046,LIQUIDACION!$B$1046&gt;LIQUIDACION!$D$1043),366,365)),0)</f>
        <v>0</v>
      </c>
      <c r="AI633" s="618">
        <f>IF(AI$12=TRUE,(($H633*LIQUIDACION!$L$1047)*LIQUIDACION!$D$1045/IF(AND(LIQUIDACION!$D$1044&gt;LIQUIDACION!$B$1046,LIQUIDACION!$B$1046&gt;LIQUIDACION!$D$1043),366,365)),0)</f>
        <v>0</v>
      </c>
      <c r="AJ633" s="618">
        <f>IF(AJ$12=TRUE,(($I633*LIQUIDACION!$L$1047)*LIQUIDACION!$D$1045/IF(AND(LIQUIDACION!$D$1044&gt;LIQUIDACION!$B$1046,LIQUIDACION!$B$1046&gt;LIQUIDACION!$D$1043),366,365)),0)</f>
        <v>0</v>
      </c>
      <c r="AK633" s="618">
        <f>IF(AK$12=TRUE,(($J633*LIQUIDACION!$L$1047)*LIQUIDACION!$D$1045/IF(AND(LIQUIDACION!$D$1044&gt;LIQUIDACION!$B$1046,LIQUIDACION!$B$1046&gt;LIQUIDACION!$D$1043),366,365)),0)</f>
        <v>0</v>
      </c>
      <c r="AL633" s="618">
        <f>IF(AL$12=TRUE,(($K633*LIQUIDACION!$L$1047)*LIQUIDACION!$D$1045/IF(AND(LIQUIDACION!$D$1044&gt;LIQUIDACION!$B$1046,LIQUIDACION!$B$1046&gt;LIQUIDACION!$D$1043),366,365)),0)</f>
        <v>0</v>
      </c>
      <c r="AM633" s="618">
        <f>IF(AM$12=TRUE,(($L633*LIQUIDACION!$L$1047)*LIQUIDACION!$D$1045/IF(AND(LIQUIDACION!$D$1044&gt;LIQUIDACION!$B$1046,LIQUIDACION!$B$1046&gt;LIQUIDACION!$D$1043),366,365)),0)</f>
        <v>0</v>
      </c>
      <c r="AN633" s="618">
        <f>IF(AN$12=TRUE,(($M633*LIQUIDACION!$L$1047)*LIQUIDACION!$D$1045/IF(AND(LIQUIDACION!$D$1044&gt;LIQUIDACION!$B$1046,LIQUIDACION!$B$1046&gt;LIQUIDACION!$D$1043),366,365)),0)</f>
        <v>0</v>
      </c>
      <c r="AO633" s="618">
        <f>IF(AO$12=TRUE,(($N633*LIQUIDACION!$L$1047)*LIQUIDACION!$D$1045/IF(AND(LIQUIDACION!$D$1044&gt;LIQUIDACION!$B$1046,LIQUIDACION!$B$1046&gt;LIQUIDACION!$D$1043),366,365)),0)</f>
        <v>0</v>
      </c>
      <c r="AP633" s="618">
        <f>IF(AP$12=TRUE,(($O633*LIQUIDACION!$L$1047)*LIQUIDACION!$D$1045/IF(AND(LIQUIDACION!$D$1044&gt;LIQUIDACION!$B$1046,LIQUIDACION!$B$1046&gt;LIQUIDACION!$D$1043),366,365)),0)</f>
        <v>0</v>
      </c>
      <c r="AQ633" s="618">
        <f>IF(AQ$12=TRUE,(($P633*LIQUIDACION!$L$1047)*LIQUIDACION!$D$1045/IF(AND(LIQUIDACION!$D$1044&gt;LIQUIDACION!$B$1046,LIQUIDACION!$B$1046&gt;LIQUIDACION!$D$1043),366,365)),0)</f>
        <v>0</v>
      </c>
      <c r="AR633" s="618">
        <f>IF(AR$12=TRUE,(($Q633*LIQUIDACION!$L$1047)*LIQUIDACION!$D$1045/IF(AND(LIQUIDACION!$D$1044&gt;LIQUIDACION!$B$1046,LIQUIDACION!$B$1046&gt;LIQUIDACION!$D$1043),366,365)),0)</f>
        <v>0</v>
      </c>
      <c r="AS633" s="618">
        <f>IF(AS$12=TRUE,(($R633*LIQUIDACION!$L$1047)*LIQUIDACION!$D$1045/IF(AND(LIQUIDACION!$D$1044&gt;LIQUIDACION!$B$1046,LIQUIDACION!$B$1046&gt;LIQUIDACION!$D$1043),366,365)),0)</f>
        <v>0</v>
      </c>
      <c r="AT633" s="618">
        <f>IF(AT$12=TRUE,(($S633*LIQUIDACION!$L$1047)*LIQUIDACION!$D$1045/IF(AND(LIQUIDACION!$D$1044&gt;LIQUIDACION!$B$1046,LIQUIDACION!$B$1046&gt;LIQUIDACION!$D$1043),366,365)),0)</f>
        <v>0</v>
      </c>
      <c r="AU633" s="618">
        <f>IF(AU$12=TRUE,(($T633*LIQUIDACION!$L$1047)*LIQUIDACION!$D$1045/IF(AND(LIQUIDACION!$D$1044&gt;LIQUIDACION!$B$1046,LIQUIDACION!$B$1046&gt;LIQUIDACION!$D$1043),366,365)),0)</f>
        <v>0</v>
      </c>
      <c r="AV633" s="618">
        <f>IF(AV$12=TRUE,(($U633*LIQUIDACION!$L$1047)*LIQUIDACION!$D$1045/IF(AND(LIQUIDACION!$D$1044&gt;LIQUIDACION!$B$1046,LIQUIDACION!$B$1046&gt;LIQUIDACION!$D$1043),366,365)),0)</f>
        <v>0</v>
      </c>
      <c r="AW633" s="618">
        <f>IF(AW$12=TRUE,(($V633*LIQUIDACION!$L$1047)*LIQUIDACION!$D$1045/IF(AND(LIQUIDACION!$D$1044&gt;LIQUIDACION!$B$1046,LIQUIDACION!$B$1046&gt;LIQUIDACION!$D$1043),366,365)),0)</f>
        <v>0</v>
      </c>
      <c r="AX633" s="618">
        <f>IF(AX$12=TRUE,(($W633*LIQUIDACION!$L$1047)*LIQUIDACION!$D$1045/IF(AND(LIQUIDACION!$D$1044&gt;LIQUIDACION!$B$1046,LIQUIDACION!$B$1046&gt;LIQUIDACION!$D$1043),366,365)),0)</f>
        <v>0</v>
      </c>
    </row>
    <row r="634" spans="2:50" x14ac:dyDescent="0.25">
      <c r="B634" s="123">
        <v>622</v>
      </c>
      <c r="C634" s="125"/>
      <c r="D634" s="170"/>
      <c r="E634" s="170"/>
      <c r="F634" s="170"/>
      <c r="G634" s="170">
        <f t="shared" si="41"/>
        <v>0</v>
      </c>
      <c r="H634" s="170">
        <f t="shared" si="42"/>
        <v>0</v>
      </c>
      <c r="I634" s="170"/>
      <c r="J634" s="170"/>
      <c r="K634" s="170"/>
      <c r="L634" s="170"/>
      <c r="M634" s="170"/>
      <c r="N634" s="170"/>
      <c r="O634" s="170"/>
      <c r="P634" s="170"/>
      <c r="Q634" s="170"/>
      <c r="R634" s="170"/>
      <c r="S634" s="170"/>
      <c r="T634" s="170"/>
      <c r="U634" s="170"/>
      <c r="V634" s="170"/>
      <c r="W634" s="170"/>
      <c r="X634" s="170"/>
      <c r="Y634" s="170"/>
      <c r="Z634" s="170"/>
      <c r="AA634" s="170"/>
      <c r="AB634" s="415">
        <f t="shared" si="43"/>
        <v>0</v>
      </c>
      <c r="AC634" s="415">
        <f t="shared" si="44"/>
        <v>0</v>
      </c>
      <c r="AE634" s="618">
        <f>IF(AE$12=TRUE,(($D634*LIQUIDACION!$L$1046)*LIQUIDACION!$D$1045/IF(AND(LIQUIDACION!$D$1044&gt;LIQUIDACION!$B$1046,LIQUIDACION!$B$1046&gt;LIQUIDACION!$D$1043),366,365)),0)</f>
        <v>0</v>
      </c>
      <c r="AF634" s="618">
        <f>IF(AF$12=TRUE,(($E634*LIQUIDACION!$L$1046)*LIQUIDACION!$D$1045/IF(AND(LIQUIDACION!$D$1044&gt;LIQUIDACION!$B$1046,LIQUIDACION!$B$1046&gt;LIQUIDACION!$D$1043),366,365)),0)</f>
        <v>0</v>
      </c>
      <c r="AG634" s="618">
        <f>IF(AG$12=TRUE,(($F634*LIQUIDACION!$L$1046)*LIQUIDACION!$D$1045/IF(AND(LIQUIDACION!$D$1044&gt;LIQUIDACION!$B$1046,LIQUIDACION!$B$1046&gt;LIQUIDACION!$D$1043),366,365)),0)</f>
        <v>0</v>
      </c>
      <c r="AH634" s="618">
        <f>IF(AH$12=TRUE,(($G634*LIQUIDACION!$L$1046)*LIQUIDACION!$D$1045/IF(AND(LIQUIDACION!$D$1044&gt;LIQUIDACION!$B$1046,LIQUIDACION!$B$1046&gt;LIQUIDACION!$D$1043),366,365)),0)</f>
        <v>0</v>
      </c>
      <c r="AI634" s="618">
        <f>IF(AI$12=TRUE,(($H634*LIQUIDACION!$L$1047)*LIQUIDACION!$D$1045/IF(AND(LIQUIDACION!$D$1044&gt;LIQUIDACION!$B$1046,LIQUIDACION!$B$1046&gt;LIQUIDACION!$D$1043),366,365)),0)</f>
        <v>0</v>
      </c>
      <c r="AJ634" s="618">
        <f>IF(AJ$12=TRUE,(($I634*LIQUIDACION!$L$1047)*LIQUIDACION!$D$1045/IF(AND(LIQUIDACION!$D$1044&gt;LIQUIDACION!$B$1046,LIQUIDACION!$B$1046&gt;LIQUIDACION!$D$1043),366,365)),0)</f>
        <v>0</v>
      </c>
      <c r="AK634" s="618">
        <f>IF(AK$12=TRUE,(($J634*LIQUIDACION!$L$1047)*LIQUIDACION!$D$1045/IF(AND(LIQUIDACION!$D$1044&gt;LIQUIDACION!$B$1046,LIQUIDACION!$B$1046&gt;LIQUIDACION!$D$1043),366,365)),0)</f>
        <v>0</v>
      </c>
      <c r="AL634" s="618">
        <f>IF(AL$12=TRUE,(($K634*LIQUIDACION!$L$1047)*LIQUIDACION!$D$1045/IF(AND(LIQUIDACION!$D$1044&gt;LIQUIDACION!$B$1046,LIQUIDACION!$B$1046&gt;LIQUIDACION!$D$1043),366,365)),0)</f>
        <v>0</v>
      </c>
      <c r="AM634" s="618">
        <f>IF(AM$12=TRUE,(($L634*LIQUIDACION!$L$1047)*LIQUIDACION!$D$1045/IF(AND(LIQUIDACION!$D$1044&gt;LIQUIDACION!$B$1046,LIQUIDACION!$B$1046&gt;LIQUIDACION!$D$1043),366,365)),0)</f>
        <v>0</v>
      </c>
      <c r="AN634" s="618">
        <f>IF(AN$12=TRUE,(($M634*LIQUIDACION!$L$1047)*LIQUIDACION!$D$1045/IF(AND(LIQUIDACION!$D$1044&gt;LIQUIDACION!$B$1046,LIQUIDACION!$B$1046&gt;LIQUIDACION!$D$1043),366,365)),0)</f>
        <v>0</v>
      </c>
      <c r="AO634" s="618">
        <f>IF(AO$12=TRUE,(($N634*LIQUIDACION!$L$1047)*LIQUIDACION!$D$1045/IF(AND(LIQUIDACION!$D$1044&gt;LIQUIDACION!$B$1046,LIQUIDACION!$B$1046&gt;LIQUIDACION!$D$1043),366,365)),0)</f>
        <v>0</v>
      </c>
      <c r="AP634" s="618">
        <f>IF(AP$12=TRUE,(($O634*LIQUIDACION!$L$1047)*LIQUIDACION!$D$1045/IF(AND(LIQUIDACION!$D$1044&gt;LIQUIDACION!$B$1046,LIQUIDACION!$B$1046&gt;LIQUIDACION!$D$1043),366,365)),0)</f>
        <v>0</v>
      </c>
      <c r="AQ634" s="618">
        <f>IF(AQ$12=TRUE,(($P634*LIQUIDACION!$L$1047)*LIQUIDACION!$D$1045/IF(AND(LIQUIDACION!$D$1044&gt;LIQUIDACION!$B$1046,LIQUIDACION!$B$1046&gt;LIQUIDACION!$D$1043),366,365)),0)</f>
        <v>0</v>
      </c>
      <c r="AR634" s="618">
        <f>IF(AR$12=TRUE,(($Q634*LIQUIDACION!$L$1047)*LIQUIDACION!$D$1045/IF(AND(LIQUIDACION!$D$1044&gt;LIQUIDACION!$B$1046,LIQUIDACION!$B$1046&gt;LIQUIDACION!$D$1043),366,365)),0)</f>
        <v>0</v>
      </c>
      <c r="AS634" s="618">
        <f>IF(AS$12=TRUE,(($R634*LIQUIDACION!$L$1047)*LIQUIDACION!$D$1045/IF(AND(LIQUIDACION!$D$1044&gt;LIQUIDACION!$B$1046,LIQUIDACION!$B$1046&gt;LIQUIDACION!$D$1043),366,365)),0)</f>
        <v>0</v>
      </c>
      <c r="AT634" s="618">
        <f>IF(AT$12=TRUE,(($S634*LIQUIDACION!$L$1047)*LIQUIDACION!$D$1045/IF(AND(LIQUIDACION!$D$1044&gt;LIQUIDACION!$B$1046,LIQUIDACION!$B$1046&gt;LIQUIDACION!$D$1043),366,365)),0)</f>
        <v>0</v>
      </c>
      <c r="AU634" s="618">
        <f>IF(AU$12=TRUE,(($T634*LIQUIDACION!$L$1047)*LIQUIDACION!$D$1045/IF(AND(LIQUIDACION!$D$1044&gt;LIQUIDACION!$B$1046,LIQUIDACION!$B$1046&gt;LIQUIDACION!$D$1043),366,365)),0)</f>
        <v>0</v>
      </c>
      <c r="AV634" s="618">
        <f>IF(AV$12=TRUE,(($U634*LIQUIDACION!$L$1047)*LIQUIDACION!$D$1045/IF(AND(LIQUIDACION!$D$1044&gt;LIQUIDACION!$B$1046,LIQUIDACION!$B$1046&gt;LIQUIDACION!$D$1043),366,365)),0)</f>
        <v>0</v>
      </c>
      <c r="AW634" s="618">
        <f>IF(AW$12=TRUE,(($V634*LIQUIDACION!$L$1047)*LIQUIDACION!$D$1045/IF(AND(LIQUIDACION!$D$1044&gt;LIQUIDACION!$B$1046,LIQUIDACION!$B$1046&gt;LIQUIDACION!$D$1043),366,365)),0)</f>
        <v>0</v>
      </c>
      <c r="AX634" s="618">
        <f>IF(AX$12=TRUE,(($W634*LIQUIDACION!$L$1047)*LIQUIDACION!$D$1045/IF(AND(LIQUIDACION!$D$1044&gt;LIQUIDACION!$B$1046,LIQUIDACION!$B$1046&gt;LIQUIDACION!$D$1043),366,365)),0)</f>
        <v>0</v>
      </c>
    </row>
    <row r="635" spans="2:50" x14ac:dyDescent="0.25">
      <c r="B635" s="121">
        <v>623</v>
      </c>
      <c r="C635" s="125"/>
      <c r="D635" s="170"/>
      <c r="E635" s="170"/>
      <c r="F635" s="170"/>
      <c r="G635" s="170">
        <f t="shared" si="41"/>
        <v>0</v>
      </c>
      <c r="H635" s="170">
        <f t="shared" si="42"/>
        <v>0</v>
      </c>
      <c r="I635" s="170"/>
      <c r="J635" s="170"/>
      <c r="K635" s="170"/>
      <c r="L635" s="170"/>
      <c r="M635" s="170"/>
      <c r="N635" s="170"/>
      <c r="O635" s="170"/>
      <c r="P635" s="170"/>
      <c r="Q635" s="170"/>
      <c r="R635" s="170"/>
      <c r="S635" s="170"/>
      <c r="T635" s="170"/>
      <c r="U635" s="170"/>
      <c r="V635" s="170"/>
      <c r="W635" s="170"/>
      <c r="X635" s="170"/>
      <c r="Y635" s="170"/>
      <c r="Z635" s="170"/>
      <c r="AA635" s="170"/>
      <c r="AB635" s="415">
        <f t="shared" si="43"/>
        <v>0</v>
      </c>
      <c r="AC635" s="415">
        <f t="shared" si="44"/>
        <v>0</v>
      </c>
      <c r="AE635" s="618">
        <f>IF(AE$12=TRUE,(($D635*LIQUIDACION!$L$1046)*LIQUIDACION!$D$1045/IF(AND(LIQUIDACION!$D$1044&gt;LIQUIDACION!$B$1046,LIQUIDACION!$B$1046&gt;LIQUIDACION!$D$1043),366,365)),0)</f>
        <v>0</v>
      </c>
      <c r="AF635" s="618">
        <f>IF(AF$12=TRUE,(($E635*LIQUIDACION!$L$1046)*LIQUIDACION!$D$1045/IF(AND(LIQUIDACION!$D$1044&gt;LIQUIDACION!$B$1046,LIQUIDACION!$B$1046&gt;LIQUIDACION!$D$1043),366,365)),0)</f>
        <v>0</v>
      </c>
      <c r="AG635" s="618">
        <f>IF(AG$12=TRUE,(($F635*LIQUIDACION!$L$1046)*LIQUIDACION!$D$1045/IF(AND(LIQUIDACION!$D$1044&gt;LIQUIDACION!$B$1046,LIQUIDACION!$B$1046&gt;LIQUIDACION!$D$1043),366,365)),0)</f>
        <v>0</v>
      </c>
      <c r="AH635" s="618">
        <f>IF(AH$12=TRUE,(($G635*LIQUIDACION!$L$1046)*LIQUIDACION!$D$1045/IF(AND(LIQUIDACION!$D$1044&gt;LIQUIDACION!$B$1046,LIQUIDACION!$B$1046&gt;LIQUIDACION!$D$1043),366,365)),0)</f>
        <v>0</v>
      </c>
      <c r="AI635" s="618">
        <f>IF(AI$12=TRUE,(($H635*LIQUIDACION!$L$1047)*LIQUIDACION!$D$1045/IF(AND(LIQUIDACION!$D$1044&gt;LIQUIDACION!$B$1046,LIQUIDACION!$B$1046&gt;LIQUIDACION!$D$1043),366,365)),0)</f>
        <v>0</v>
      </c>
      <c r="AJ635" s="618">
        <f>IF(AJ$12=TRUE,(($I635*LIQUIDACION!$L$1047)*LIQUIDACION!$D$1045/IF(AND(LIQUIDACION!$D$1044&gt;LIQUIDACION!$B$1046,LIQUIDACION!$B$1046&gt;LIQUIDACION!$D$1043),366,365)),0)</f>
        <v>0</v>
      </c>
      <c r="AK635" s="618">
        <f>IF(AK$12=TRUE,(($J635*LIQUIDACION!$L$1047)*LIQUIDACION!$D$1045/IF(AND(LIQUIDACION!$D$1044&gt;LIQUIDACION!$B$1046,LIQUIDACION!$B$1046&gt;LIQUIDACION!$D$1043),366,365)),0)</f>
        <v>0</v>
      </c>
      <c r="AL635" s="618">
        <f>IF(AL$12=TRUE,(($K635*LIQUIDACION!$L$1047)*LIQUIDACION!$D$1045/IF(AND(LIQUIDACION!$D$1044&gt;LIQUIDACION!$B$1046,LIQUIDACION!$B$1046&gt;LIQUIDACION!$D$1043),366,365)),0)</f>
        <v>0</v>
      </c>
      <c r="AM635" s="618">
        <f>IF(AM$12=TRUE,(($L635*LIQUIDACION!$L$1047)*LIQUIDACION!$D$1045/IF(AND(LIQUIDACION!$D$1044&gt;LIQUIDACION!$B$1046,LIQUIDACION!$B$1046&gt;LIQUIDACION!$D$1043),366,365)),0)</f>
        <v>0</v>
      </c>
      <c r="AN635" s="618">
        <f>IF(AN$12=TRUE,(($M635*LIQUIDACION!$L$1047)*LIQUIDACION!$D$1045/IF(AND(LIQUIDACION!$D$1044&gt;LIQUIDACION!$B$1046,LIQUIDACION!$B$1046&gt;LIQUIDACION!$D$1043),366,365)),0)</f>
        <v>0</v>
      </c>
      <c r="AO635" s="618">
        <f>IF(AO$12=TRUE,(($N635*LIQUIDACION!$L$1047)*LIQUIDACION!$D$1045/IF(AND(LIQUIDACION!$D$1044&gt;LIQUIDACION!$B$1046,LIQUIDACION!$B$1046&gt;LIQUIDACION!$D$1043),366,365)),0)</f>
        <v>0</v>
      </c>
      <c r="AP635" s="618">
        <f>IF(AP$12=TRUE,(($O635*LIQUIDACION!$L$1047)*LIQUIDACION!$D$1045/IF(AND(LIQUIDACION!$D$1044&gt;LIQUIDACION!$B$1046,LIQUIDACION!$B$1046&gt;LIQUIDACION!$D$1043),366,365)),0)</f>
        <v>0</v>
      </c>
      <c r="AQ635" s="618">
        <f>IF(AQ$12=TRUE,(($P635*LIQUIDACION!$L$1047)*LIQUIDACION!$D$1045/IF(AND(LIQUIDACION!$D$1044&gt;LIQUIDACION!$B$1046,LIQUIDACION!$B$1046&gt;LIQUIDACION!$D$1043),366,365)),0)</f>
        <v>0</v>
      </c>
      <c r="AR635" s="618">
        <f>IF(AR$12=TRUE,(($Q635*LIQUIDACION!$L$1047)*LIQUIDACION!$D$1045/IF(AND(LIQUIDACION!$D$1044&gt;LIQUIDACION!$B$1046,LIQUIDACION!$B$1046&gt;LIQUIDACION!$D$1043),366,365)),0)</f>
        <v>0</v>
      </c>
      <c r="AS635" s="618">
        <f>IF(AS$12=TRUE,(($R635*LIQUIDACION!$L$1047)*LIQUIDACION!$D$1045/IF(AND(LIQUIDACION!$D$1044&gt;LIQUIDACION!$B$1046,LIQUIDACION!$B$1046&gt;LIQUIDACION!$D$1043),366,365)),0)</f>
        <v>0</v>
      </c>
      <c r="AT635" s="618">
        <f>IF(AT$12=TRUE,(($S635*LIQUIDACION!$L$1047)*LIQUIDACION!$D$1045/IF(AND(LIQUIDACION!$D$1044&gt;LIQUIDACION!$B$1046,LIQUIDACION!$B$1046&gt;LIQUIDACION!$D$1043),366,365)),0)</f>
        <v>0</v>
      </c>
      <c r="AU635" s="618">
        <f>IF(AU$12=TRUE,(($T635*LIQUIDACION!$L$1047)*LIQUIDACION!$D$1045/IF(AND(LIQUIDACION!$D$1044&gt;LIQUIDACION!$B$1046,LIQUIDACION!$B$1046&gt;LIQUIDACION!$D$1043),366,365)),0)</f>
        <v>0</v>
      </c>
      <c r="AV635" s="618">
        <f>IF(AV$12=TRUE,(($U635*LIQUIDACION!$L$1047)*LIQUIDACION!$D$1045/IF(AND(LIQUIDACION!$D$1044&gt;LIQUIDACION!$B$1046,LIQUIDACION!$B$1046&gt;LIQUIDACION!$D$1043),366,365)),0)</f>
        <v>0</v>
      </c>
      <c r="AW635" s="618">
        <f>IF(AW$12=TRUE,(($V635*LIQUIDACION!$L$1047)*LIQUIDACION!$D$1045/IF(AND(LIQUIDACION!$D$1044&gt;LIQUIDACION!$B$1046,LIQUIDACION!$B$1046&gt;LIQUIDACION!$D$1043),366,365)),0)</f>
        <v>0</v>
      </c>
      <c r="AX635" s="618">
        <f>IF(AX$12=TRUE,(($W635*LIQUIDACION!$L$1047)*LIQUIDACION!$D$1045/IF(AND(LIQUIDACION!$D$1044&gt;LIQUIDACION!$B$1046,LIQUIDACION!$B$1046&gt;LIQUIDACION!$D$1043),366,365)),0)</f>
        <v>0</v>
      </c>
    </row>
    <row r="636" spans="2:50" x14ac:dyDescent="0.25">
      <c r="B636" s="123">
        <v>624</v>
      </c>
      <c r="C636" s="125"/>
      <c r="D636" s="170"/>
      <c r="E636" s="170"/>
      <c r="F636" s="170"/>
      <c r="G636" s="170">
        <f t="shared" si="41"/>
        <v>0</v>
      </c>
      <c r="H636" s="170">
        <f t="shared" si="42"/>
        <v>0</v>
      </c>
      <c r="I636" s="170"/>
      <c r="J636" s="170"/>
      <c r="K636" s="170"/>
      <c r="L636" s="170"/>
      <c r="M636" s="170"/>
      <c r="N636" s="170"/>
      <c r="O636" s="170"/>
      <c r="P636" s="170"/>
      <c r="Q636" s="170"/>
      <c r="R636" s="170"/>
      <c r="S636" s="170"/>
      <c r="T636" s="170"/>
      <c r="U636" s="170"/>
      <c r="V636" s="170"/>
      <c r="W636" s="170"/>
      <c r="X636" s="170"/>
      <c r="Y636" s="170"/>
      <c r="Z636" s="170"/>
      <c r="AA636" s="170"/>
      <c r="AB636" s="415">
        <f t="shared" si="43"/>
        <v>0</v>
      </c>
      <c r="AC636" s="415">
        <f t="shared" si="44"/>
        <v>0</v>
      </c>
      <c r="AE636" s="618">
        <f>IF(AE$12=TRUE,(($D636*LIQUIDACION!$L$1046)*LIQUIDACION!$D$1045/IF(AND(LIQUIDACION!$D$1044&gt;LIQUIDACION!$B$1046,LIQUIDACION!$B$1046&gt;LIQUIDACION!$D$1043),366,365)),0)</f>
        <v>0</v>
      </c>
      <c r="AF636" s="618">
        <f>IF(AF$12=TRUE,(($E636*LIQUIDACION!$L$1046)*LIQUIDACION!$D$1045/IF(AND(LIQUIDACION!$D$1044&gt;LIQUIDACION!$B$1046,LIQUIDACION!$B$1046&gt;LIQUIDACION!$D$1043),366,365)),0)</f>
        <v>0</v>
      </c>
      <c r="AG636" s="618">
        <f>IF(AG$12=TRUE,(($F636*LIQUIDACION!$L$1046)*LIQUIDACION!$D$1045/IF(AND(LIQUIDACION!$D$1044&gt;LIQUIDACION!$B$1046,LIQUIDACION!$B$1046&gt;LIQUIDACION!$D$1043),366,365)),0)</f>
        <v>0</v>
      </c>
      <c r="AH636" s="618">
        <f>IF(AH$12=TRUE,(($G636*LIQUIDACION!$L$1046)*LIQUIDACION!$D$1045/IF(AND(LIQUIDACION!$D$1044&gt;LIQUIDACION!$B$1046,LIQUIDACION!$B$1046&gt;LIQUIDACION!$D$1043),366,365)),0)</f>
        <v>0</v>
      </c>
      <c r="AI636" s="618">
        <f>IF(AI$12=TRUE,(($H636*LIQUIDACION!$L$1047)*LIQUIDACION!$D$1045/IF(AND(LIQUIDACION!$D$1044&gt;LIQUIDACION!$B$1046,LIQUIDACION!$B$1046&gt;LIQUIDACION!$D$1043),366,365)),0)</f>
        <v>0</v>
      </c>
      <c r="AJ636" s="618">
        <f>IF(AJ$12=TRUE,(($I636*LIQUIDACION!$L$1047)*LIQUIDACION!$D$1045/IF(AND(LIQUIDACION!$D$1044&gt;LIQUIDACION!$B$1046,LIQUIDACION!$B$1046&gt;LIQUIDACION!$D$1043),366,365)),0)</f>
        <v>0</v>
      </c>
      <c r="AK636" s="618">
        <f>IF(AK$12=TRUE,(($J636*LIQUIDACION!$L$1047)*LIQUIDACION!$D$1045/IF(AND(LIQUIDACION!$D$1044&gt;LIQUIDACION!$B$1046,LIQUIDACION!$B$1046&gt;LIQUIDACION!$D$1043),366,365)),0)</f>
        <v>0</v>
      </c>
      <c r="AL636" s="618">
        <f>IF(AL$12=TRUE,(($K636*LIQUIDACION!$L$1047)*LIQUIDACION!$D$1045/IF(AND(LIQUIDACION!$D$1044&gt;LIQUIDACION!$B$1046,LIQUIDACION!$B$1046&gt;LIQUIDACION!$D$1043),366,365)),0)</f>
        <v>0</v>
      </c>
      <c r="AM636" s="618">
        <f>IF(AM$12=TRUE,(($L636*LIQUIDACION!$L$1047)*LIQUIDACION!$D$1045/IF(AND(LIQUIDACION!$D$1044&gt;LIQUIDACION!$B$1046,LIQUIDACION!$B$1046&gt;LIQUIDACION!$D$1043),366,365)),0)</f>
        <v>0</v>
      </c>
      <c r="AN636" s="618">
        <f>IF(AN$12=TRUE,(($M636*LIQUIDACION!$L$1047)*LIQUIDACION!$D$1045/IF(AND(LIQUIDACION!$D$1044&gt;LIQUIDACION!$B$1046,LIQUIDACION!$B$1046&gt;LIQUIDACION!$D$1043),366,365)),0)</f>
        <v>0</v>
      </c>
      <c r="AO636" s="618">
        <f>IF(AO$12=TRUE,(($N636*LIQUIDACION!$L$1047)*LIQUIDACION!$D$1045/IF(AND(LIQUIDACION!$D$1044&gt;LIQUIDACION!$B$1046,LIQUIDACION!$B$1046&gt;LIQUIDACION!$D$1043),366,365)),0)</f>
        <v>0</v>
      </c>
      <c r="AP636" s="618">
        <f>IF(AP$12=TRUE,(($O636*LIQUIDACION!$L$1047)*LIQUIDACION!$D$1045/IF(AND(LIQUIDACION!$D$1044&gt;LIQUIDACION!$B$1046,LIQUIDACION!$B$1046&gt;LIQUIDACION!$D$1043),366,365)),0)</f>
        <v>0</v>
      </c>
      <c r="AQ636" s="618">
        <f>IF(AQ$12=TRUE,(($P636*LIQUIDACION!$L$1047)*LIQUIDACION!$D$1045/IF(AND(LIQUIDACION!$D$1044&gt;LIQUIDACION!$B$1046,LIQUIDACION!$B$1046&gt;LIQUIDACION!$D$1043),366,365)),0)</f>
        <v>0</v>
      </c>
      <c r="AR636" s="618">
        <f>IF(AR$12=TRUE,(($Q636*LIQUIDACION!$L$1047)*LIQUIDACION!$D$1045/IF(AND(LIQUIDACION!$D$1044&gt;LIQUIDACION!$B$1046,LIQUIDACION!$B$1046&gt;LIQUIDACION!$D$1043),366,365)),0)</f>
        <v>0</v>
      </c>
      <c r="AS636" s="618">
        <f>IF(AS$12=TRUE,(($R636*LIQUIDACION!$L$1047)*LIQUIDACION!$D$1045/IF(AND(LIQUIDACION!$D$1044&gt;LIQUIDACION!$B$1046,LIQUIDACION!$B$1046&gt;LIQUIDACION!$D$1043),366,365)),0)</f>
        <v>0</v>
      </c>
      <c r="AT636" s="618">
        <f>IF(AT$12=TRUE,(($S636*LIQUIDACION!$L$1047)*LIQUIDACION!$D$1045/IF(AND(LIQUIDACION!$D$1044&gt;LIQUIDACION!$B$1046,LIQUIDACION!$B$1046&gt;LIQUIDACION!$D$1043),366,365)),0)</f>
        <v>0</v>
      </c>
      <c r="AU636" s="618">
        <f>IF(AU$12=TRUE,(($T636*LIQUIDACION!$L$1047)*LIQUIDACION!$D$1045/IF(AND(LIQUIDACION!$D$1044&gt;LIQUIDACION!$B$1046,LIQUIDACION!$B$1046&gt;LIQUIDACION!$D$1043),366,365)),0)</f>
        <v>0</v>
      </c>
      <c r="AV636" s="618">
        <f>IF(AV$12=TRUE,(($U636*LIQUIDACION!$L$1047)*LIQUIDACION!$D$1045/IF(AND(LIQUIDACION!$D$1044&gt;LIQUIDACION!$B$1046,LIQUIDACION!$B$1046&gt;LIQUIDACION!$D$1043),366,365)),0)</f>
        <v>0</v>
      </c>
      <c r="AW636" s="618">
        <f>IF(AW$12=TRUE,(($V636*LIQUIDACION!$L$1047)*LIQUIDACION!$D$1045/IF(AND(LIQUIDACION!$D$1044&gt;LIQUIDACION!$B$1046,LIQUIDACION!$B$1046&gt;LIQUIDACION!$D$1043),366,365)),0)</f>
        <v>0</v>
      </c>
      <c r="AX636" s="618">
        <f>IF(AX$12=TRUE,(($W636*LIQUIDACION!$L$1047)*LIQUIDACION!$D$1045/IF(AND(LIQUIDACION!$D$1044&gt;LIQUIDACION!$B$1046,LIQUIDACION!$B$1046&gt;LIQUIDACION!$D$1043),366,365)),0)</f>
        <v>0</v>
      </c>
    </row>
    <row r="637" spans="2:50" x14ac:dyDescent="0.25">
      <c r="B637" s="121">
        <v>625</v>
      </c>
      <c r="C637" s="125"/>
      <c r="D637" s="170"/>
      <c r="E637" s="170"/>
      <c r="F637" s="170"/>
      <c r="G637" s="170">
        <f t="shared" si="41"/>
        <v>0</v>
      </c>
      <c r="H637" s="170">
        <f t="shared" si="42"/>
        <v>0</v>
      </c>
      <c r="I637" s="170"/>
      <c r="J637" s="170"/>
      <c r="K637" s="170"/>
      <c r="L637" s="170"/>
      <c r="M637" s="170"/>
      <c r="N637" s="170"/>
      <c r="O637" s="170"/>
      <c r="P637" s="170"/>
      <c r="Q637" s="170"/>
      <c r="R637" s="170"/>
      <c r="S637" s="170"/>
      <c r="T637" s="170"/>
      <c r="U637" s="170"/>
      <c r="V637" s="170"/>
      <c r="W637" s="170"/>
      <c r="X637" s="170"/>
      <c r="Y637" s="170"/>
      <c r="Z637" s="170"/>
      <c r="AA637" s="170"/>
      <c r="AB637" s="415">
        <f t="shared" si="43"/>
        <v>0</v>
      </c>
      <c r="AC637" s="415">
        <f t="shared" si="44"/>
        <v>0</v>
      </c>
      <c r="AE637" s="618">
        <f>IF(AE$12=TRUE,(($D637*LIQUIDACION!$L$1046)*LIQUIDACION!$D$1045/IF(AND(LIQUIDACION!$D$1044&gt;LIQUIDACION!$B$1046,LIQUIDACION!$B$1046&gt;LIQUIDACION!$D$1043),366,365)),0)</f>
        <v>0</v>
      </c>
      <c r="AF637" s="618">
        <f>IF(AF$12=TRUE,(($E637*LIQUIDACION!$L$1046)*LIQUIDACION!$D$1045/IF(AND(LIQUIDACION!$D$1044&gt;LIQUIDACION!$B$1046,LIQUIDACION!$B$1046&gt;LIQUIDACION!$D$1043),366,365)),0)</f>
        <v>0</v>
      </c>
      <c r="AG637" s="618">
        <f>IF(AG$12=TRUE,(($F637*LIQUIDACION!$L$1046)*LIQUIDACION!$D$1045/IF(AND(LIQUIDACION!$D$1044&gt;LIQUIDACION!$B$1046,LIQUIDACION!$B$1046&gt;LIQUIDACION!$D$1043),366,365)),0)</f>
        <v>0</v>
      </c>
      <c r="AH637" s="618">
        <f>IF(AH$12=TRUE,(($G637*LIQUIDACION!$L$1046)*LIQUIDACION!$D$1045/IF(AND(LIQUIDACION!$D$1044&gt;LIQUIDACION!$B$1046,LIQUIDACION!$B$1046&gt;LIQUIDACION!$D$1043),366,365)),0)</f>
        <v>0</v>
      </c>
      <c r="AI637" s="618">
        <f>IF(AI$12=TRUE,(($H637*LIQUIDACION!$L$1047)*LIQUIDACION!$D$1045/IF(AND(LIQUIDACION!$D$1044&gt;LIQUIDACION!$B$1046,LIQUIDACION!$B$1046&gt;LIQUIDACION!$D$1043),366,365)),0)</f>
        <v>0</v>
      </c>
      <c r="AJ637" s="618">
        <f>IF(AJ$12=TRUE,(($I637*LIQUIDACION!$L$1047)*LIQUIDACION!$D$1045/IF(AND(LIQUIDACION!$D$1044&gt;LIQUIDACION!$B$1046,LIQUIDACION!$B$1046&gt;LIQUIDACION!$D$1043),366,365)),0)</f>
        <v>0</v>
      </c>
      <c r="AK637" s="618">
        <f>IF(AK$12=TRUE,(($J637*LIQUIDACION!$L$1047)*LIQUIDACION!$D$1045/IF(AND(LIQUIDACION!$D$1044&gt;LIQUIDACION!$B$1046,LIQUIDACION!$B$1046&gt;LIQUIDACION!$D$1043),366,365)),0)</f>
        <v>0</v>
      </c>
      <c r="AL637" s="618">
        <f>IF(AL$12=TRUE,(($K637*LIQUIDACION!$L$1047)*LIQUIDACION!$D$1045/IF(AND(LIQUIDACION!$D$1044&gt;LIQUIDACION!$B$1046,LIQUIDACION!$B$1046&gt;LIQUIDACION!$D$1043),366,365)),0)</f>
        <v>0</v>
      </c>
      <c r="AM637" s="618">
        <f>IF(AM$12=TRUE,(($L637*LIQUIDACION!$L$1047)*LIQUIDACION!$D$1045/IF(AND(LIQUIDACION!$D$1044&gt;LIQUIDACION!$B$1046,LIQUIDACION!$B$1046&gt;LIQUIDACION!$D$1043),366,365)),0)</f>
        <v>0</v>
      </c>
      <c r="AN637" s="618">
        <f>IF(AN$12=TRUE,(($M637*LIQUIDACION!$L$1047)*LIQUIDACION!$D$1045/IF(AND(LIQUIDACION!$D$1044&gt;LIQUIDACION!$B$1046,LIQUIDACION!$B$1046&gt;LIQUIDACION!$D$1043),366,365)),0)</f>
        <v>0</v>
      </c>
      <c r="AO637" s="618">
        <f>IF(AO$12=TRUE,(($N637*LIQUIDACION!$L$1047)*LIQUIDACION!$D$1045/IF(AND(LIQUIDACION!$D$1044&gt;LIQUIDACION!$B$1046,LIQUIDACION!$B$1046&gt;LIQUIDACION!$D$1043),366,365)),0)</f>
        <v>0</v>
      </c>
      <c r="AP637" s="618">
        <f>IF(AP$12=TRUE,(($O637*LIQUIDACION!$L$1047)*LIQUIDACION!$D$1045/IF(AND(LIQUIDACION!$D$1044&gt;LIQUIDACION!$B$1046,LIQUIDACION!$B$1046&gt;LIQUIDACION!$D$1043),366,365)),0)</f>
        <v>0</v>
      </c>
      <c r="AQ637" s="618">
        <f>IF(AQ$12=TRUE,(($P637*LIQUIDACION!$L$1047)*LIQUIDACION!$D$1045/IF(AND(LIQUIDACION!$D$1044&gt;LIQUIDACION!$B$1046,LIQUIDACION!$B$1046&gt;LIQUIDACION!$D$1043),366,365)),0)</f>
        <v>0</v>
      </c>
      <c r="AR637" s="618">
        <f>IF(AR$12=TRUE,(($Q637*LIQUIDACION!$L$1047)*LIQUIDACION!$D$1045/IF(AND(LIQUIDACION!$D$1044&gt;LIQUIDACION!$B$1046,LIQUIDACION!$B$1046&gt;LIQUIDACION!$D$1043),366,365)),0)</f>
        <v>0</v>
      </c>
      <c r="AS637" s="618">
        <f>IF(AS$12=TRUE,(($R637*LIQUIDACION!$L$1047)*LIQUIDACION!$D$1045/IF(AND(LIQUIDACION!$D$1044&gt;LIQUIDACION!$B$1046,LIQUIDACION!$B$1046&gt;LIQUIDACION!$D$1043),366,365)),0)</f>
        <v>0</v>
      </c>
      <c r="AT637" s="618">
        <f>IF(AT$12=TRUE,(($S637*LIQUIDACION!$L$1047)*LIQUIDACION!$D$1045/IF(AND(LIQUIDACION!$D$1044&gt;LIQUIDACION!$B$1046,LIQUIDACION!$B$1046&gt;LIQUIDACION!$D$1043),366,365)),0)</f>
        <v>0</v>
      </c>
      <c r="AU637" s="618">
        <f>IF(AU$12=TRUE,(($T637*LIQUIDACION!$L$1047)*LIQUIDACION!$D$1045/IF(AND(LIQUIDACION!$D$1044&gt;LIQUIDACION!$B$1046,LIQUIDACION!$B$1046&gt;LIQUIDACION!$D$1043),366,365)),0)</f>
        <v>0</v>
      </c>
      <c r="AV637" s="618">
        <f>IF(AV$12=TRUE,(($U637*LIQUIDACION!$L$1047)*LIQUIDACION!$D$1045/IF(AND(LIQUIDACION!$D$1044&gt;LIQUIDACION!$B$1046,LIQUIDACION!$B$1046&gt;LIQUIDACION!$D$1043),366,365)),0)</f>
        <v>0</v>
      </c>
      <c r="AW637" s="618">
        <f>IF(AW$12=TRUE,(($V637*LIQUIDACION!$L$1047)*LIQUIDACION!$D$1045/IF(AND(LIQUIDACION!$D$1044&gt;LIQUIDACION!$B$1046,LIQUIDACION!$B$1046&gt;LIQUIDACION!$D$1043),366,365)),0)</f>
        <v>0</v>
      </c>
      <c r="AX637" s="618">
        <f>IF(AX$12=TRUE,(($W637*LIQUIDACION!$L$1047)*LIQUIDACION!$D$1045/IF(AND(LIQUIDACION!$D$1044&gt;LIQUIDACION!$B$1046,LIQUIDACION!$B$1046&gt;LIQUIDACION!$D$1043),366,365)),0)</f>
        <v>0</v>
      </c>
    </row>
    <row r="638" spans="2:50" x14ac:dyDescent="0.25">
      <c r="B638" s="123">
        <v>626</v>
      </c>
      <c r="C638" s="125"/>
      <c r="D638" s="170"/>
      <c r="E638" s="170"/>
      <c r="F638" s="170"/>
      <c r="G638" s="170">
        <f t="shared" si="41"/>
        <v>0</v>
      </c>
      <c r="H638" s="170">
        <f t="shared" si="42"/>
        <v>0</v>
      </c>
      <c r="I638" s="170"/>
      <c r="J638" s="170"/>
      <c r="K638" s="170"/>
      <c r="L638" s="170"/>
      <c r="M638" s="170"/>
      <c r="N638" s="170"/>
      <c r="O638" s="170"/>
      <c r="P638" s="170"/>
      <c r="Q638" s="170"/>
      <c r="R638" s="170"/>
      <c r="S638" s="170"/>
      <c r="T638" s="170"/>
      <c r="U638" s="170"/>
      <c r="V638" s="170"/>
      <c r="W638" s="170"/>
      <c r="X638" s="170"/>
      <c r="Y638" s="170"/>
      <c r="Z638" s="170"/>
      <c r="AA638" s="170"/>
      <c r="AB638" s="415">
        <f t="shared" si="43"/>
        <v>0</v>
      </c>
      <c r="AC638" s="415">
        <f t="shared" si="44"/>
        <v>0</v>
      </c>
      <c r="AE638" s="618">
        <f>IF(AE$12=TRUE,(($D638*LIQUIDACION!$L$1046)*LIQUIDACION!$D$1045/IF(AND(LIQUIDACION!$D$1044&gt;LIQUIDACION!$B$1046,LIQUIDACION!$B$1046&gt;LIQUIDACION!$D$1043),366,365)),0)</f>
        <v>0</v>
      </c>
      <c r="AF638" s="618">
        <f>IF(AF$12=TRUE,(($E638*LIQUIDACION!$L$1046)*LIQUIDACION!$D$1045/IF(AND(LIQUIDACION!$D$1044&gt;LIQUIDACION!$B$1046,LIQUIDACION!$B$1046&gt;LIQUIDACION!$D$1043),366,365)),0)</f>
        <v>0</v>
      </c>
      <c r="AG638" s="618">
        <f>IF(AG$12=TRUE,(($F638*LIQUIDACION!$L$1046)*LIQUIDACION!$D$1045/IF(AND(LIQUIDACION!$D$1044&gt;LIQUIDACION!$B$1046,LIQUIDACION!$B$1046&gt;LIQUIDACION!$D$1043),366,365)),0)</f>
        <v>0</v>
      </c>
      <c r="AH638" s="618">
        <f>IF(AH$12=TRUE,(($G638*LIQUIDACION!$L$1046)*LIQUIDACION!$D$1045/IF(AND(LIQUIDACION!$D$1044&gt;LIQUIDACION!$B$1046,LIQUIDACION!$B$1046&gt;LIQUIDACION!$D$1043),366,365)),0)</f>
        <v>0</v>
      </c>
      <c r="AI638" s="618">
        <f>IF(AI$12=TRUE,(($H638*LIQUIDACION!$L$1047)*LIQUIDACION!$D$1045/IF(AND(LIQUIDACION!$D$1044&gt;LIQUIDACION!$B$1046,LIQUIDACION!$B$1046&gt;LIQUIDACION!$D$1043),366,365)),0)</f>
        <v>0</v>
      </c>
      <c r="AJ638" s="618">
        <f>IF(AJ$12=TRUE,(($I638*LIQUIDACION!$L$1047)*LIQUIDACION!$D$1045/IF(AND(LIQUIDACION!$D$1044&gt;LIQUIDACION!$B$1046,LIQUIDACION!$B$1046&gt;LIQUIDACION!$D$1043),366,365)),0)</f>
        <v>0</v>
      </c>
      <c r="AK638" s="618">
        <f>IF(AK$12=TRUE,(($J638*LIQUIDACION!$L$1047)*LIQUIDACION!$D$1045/IF(AND(LIQUIDACION!$D$1044&gt;LIQUIDACION!$B$1046,LIQUIDACION!$B$1046&gt;LIQUIDACION!$D$1043),366,365)),0)</f>
        <v>0</v>
      </c>
      <c r="AL638" s="618">
        <f>IF(AL$12=TRUE,(($K638*LIQUIDACION!$L$1047)*LIQUIDACION!$D$1045/IF(AND(LIQUIDACION!$D$1044&gt;LIQUIDACION!$B$1046,LIQUIDACION!$B$1046&gt;LIQUIDACION!$D$1043),366,365)),0)</f>
        <v>0</v>
      </c>
      <c r="AM638" s="618">
        <f>IF(AM$12=TRUE,(($L638*LIQUIDACION!$L$1047)*LIQUIDACION!$D$1045/IF(AND(LIQUIDACION!$D$1044&gt;LIQUIDACION!$B$1046,LIQUIDACION!$B$1046&gt;LIQUIDACION!$D$1043),366,365)),0)</f>
        <v>0</v>
      </c>
      <c r="AN638" s="618">
        <f>IF(AN$12=TRUE,(($M638*LIQUIDACION!$L$1047)*LIQUIDACION!$D$1045/IF(AND(LIQUIDACION!$D$1044&gt;LIQUIDACION!$B$1046,LIQUIDACION!$B$1046&gt;LIQUIDACION!$D$1043),366,365)),0)</f>
        <v>0</v>
      </c>
      <c r="AO638" s="618">
        <f>IF(AO$12=TRUE,(($N638*LIQUIDACION!$L$1047)*LIQUIDACION!$D$1045/IF(AND(LIQUIDACION!$D$1044&gt;LIQUIDACION!$B$1046,LIQUIDACION!$B$1046&gt;LIQUIDACION!$D$1043),366,365)),0)</f>
        <v>0</v>
      </c>
      <c r="AP638" s="618">
        <f>IF(AP$12=TRUE,(($O638*LIQUIDACION!$L$1047)*LIQUIDACION!$D$1045/IF(AND(LIQUIDACION!$D$1044&gt;LIQUIDACION!$B$1046,LIQUIDACION!$B$1046&gt;LIQUIDACION!$D$1043),366,365)),0)</f>
        <v>0</v>
      </c>
      <c r="AQ638" s="618">
        <f>IF(AQ$12=TRUE,(($P638*LIQUIDACION!$L$1047)*LIQUIDACION!$D$1045/IF(AND(LIQUIDACION!$D$1044&gt;LIQUIDACION!$B$1046,LIQUIDACION!$B$1046&gt;LIQUIDACION!$D$1043),366,365)),0)</f>
        <v>0</v>
      </c>
      <c r="AR638" s="618">
        <f>IF(AR$12=TRUE,(($Q638*LIQUIDACION!$L$1047)*LIQUIDACION!$D$1045/IF(AND(LIQUIDACION!$D$1044&gt;LIQUIDACION!$B$1046,LIQUIDACION!$B$1046&gt;LIQUIDACION!$D$1043),366,365)),0)</f>
        <v>0</v>
      </c>
      <c r="AS638" s="618">
        <f>IF(AS$12=TRUE,(($R638*LIQUIDACION!$L$1047)*LIQUIDACION!$D$1045/IF(AND(LIQUIDACION!$D$1044&gt;LIQUIDACION!$B$1046,LIQUIDACION!$B$1046&gt;LIQUIDACION!$D$1043),366,365)),0)</f>
        <v>0</v>
      </c>
      <c r="AT638" s="618">
        <f>IF(AT$12=TRUE,(($S638*LIQUIDACION!$L$1047)*LIQUIDACION!$D$1045/IF(AND(LIQUIDACION!$D$1044&gt;LIQUIDACION!$B$1046,LIQUIDACION!$B$1046&gt;LIQUIDACION!$D$1043),366,365)),0)</f>
        <v>0</v>
      </c>
      <c r="AU638" s="618">
        <f>IF(AU$12=TRUE,(($T638*LIQUIDACION!$L$1047)*LIQUIDACION!$D$1045/IF(AND(LIQUIDACION!$D$1044&gt;LIQUIDACION!$B$1046,LIQUIDACION!$B$1046&gt;LIQUIDACION!$D$1043),366,365)),0)</f>
        <v>0</v>
      </c>
      <c r="AV638" s="618">
        <f>IF(AV$12=TRUE,(($U638*LIQUIDACION!$L$1047)*LIQUIDACION!$D$1045/IF(AND(LIQUIDACION!$D$1044&gt;LIQUIDACION!$B$1046,LIQUIDACION!$B$1046&gt;LIQUIDACION!$D$1043),366,365)),0)</f>
        <v>0</v>
      </c>
      <c r="AW638" s="618">
        <f>IF(AW$12=TRUE,(($V638*LIQUIDACION!$L$1047)*LIQUIDACION!$D$1045/IF(AND(LIQUIDACION!$D$1044&gt;LIQUIDACION!$B$1046,LIQUIDACION!$B$1046&gt;LIQUIDACION!$D$1043),366,365)),0)</f>
        <v>0</v>
      </c>
      <c r="AX638" s="618">
        <f>IF(AX$12=TRUE,(($W638*LIQUIDACION!$L$1047)*LIQUIDACION!$D$1045/IF(AND(LIQUIDACION!$D$1044&gt;LIQUIDACION!$B$1046,LIQUIDACION!$B$1046&gt;LIQUIDACION!$D$1043),366,365)),0)</f>
        <v>0</v>
      </c>
    </row>
    <row r="639" spans="2:50" x14ac:dyDescent="0.25">
      <c r="B639" s="121">
        <v>627</v>
      </c>
      <c r="C639" s="125"/>
      <c r="D639" s="170"/>
      <c r="E639" s="170"/>
      <c r="F639" s="170"/>
      <c r="G639" s="170">
        <f t="shared" si="41"/>
        <v>0</v>
      </c>
      <c r="H639" s="170">
        <f t="shared" si="42"/>
        <v>0</v>
      </c>
      <c r="I639" s="170"/>
      <c r="J639" s="170"/>
      <c r="K639" s="170"/>
      <c r="L639" s="170"/>
      <c r="M639" s="170"/>
      <c r="N639" s="170"/>
      <c r="O639" s="170"/>
      <c r="P639" s="170"/>
      <c r="Q639" s="170"/>
      <c r="R639" s="170"/>
      <c r="S639" s="170"/>
      <c r="T639" s="170"/>
      <c r="U639" s="170"/>
      <c r="V639" s="170"/>
      <c r="W639" s="170"/>
      <c r="X639" s="170"/>
      <c r="Y639" s="170"/>
      <c r="Z639" s="170"/>
      <c r="AA639" s="170"/>
      <c r="AB639" s="415">
        <f t="shared" si="43"/>
        <v>0</v>
      </c>
      <c r="AC639" s="415">
        <f t="shared" si="44"/>
        <v>0</v>
      </c>
      <c r="AE639" s="618">
        <f>IF(AE$12=TRUE,(($D639*LIQUIDACION!$L$1046)*LIQUIDACION!$D$1045/IF(AND(LIQUIDACION!$D$1044&gt;LIQUIDACION!$B$1046,LIQUIDACION!$B$1046&gt;LIQUIDACION!$D$1043),366,365)),0)</f>
        <v>0</v>
      </c>
      <c r="AF639" s="618">
        <f>IF(AF$12=TRUE,(($E639*LIQUIDACION!$L$1046)*LIQUIDACION!$D$1045/IF(AND(LIQUIDACION!$D$1044&gt;LIQUIDACION!$B$1046,LIQUIDACION!$B$1046&gt;LIQUIDACION!$D$1043),366,365)),0)</f>
        <v>0</v>
      </c>
      <c r="AG639" s="618">
        <f>IF(AG$12=TRUE,(($F639*LIQUIDACION!$L$1046)*LIQUIDACION!$D$1045/IF(AND(LIQUIDACION!$D$1044&gt;LIQUIDACION!$B$1046,LIQUIDACION!$B$1046&gt;LIQUIDACION!$D$1043),366,365)),0)</f>
        <v>0</v>
      </c>
      <c r="AH639" s="618">
        <f>IF(AH$12=TRUE,(($G639*LIQUIDACION!$L$1046)*LIQUIDACION!$D$1045/IF(AND(LIQUIDACION!$D$1044&gt;LIQUIDACION!$B$1046,LIQUIDACION!$B$1046&gt;LIQUIDACION!$D$1043),366,365)),0)</f>
        <v>0</v>
      </c>
      <c r="AI639" s="618">
        <f>IF(AI$12=TRUE,(($H639*LIQUIDACION!$L$1047)*LIQUIDACION!$D$1045/IF(AND(LIQUIDACION!$D$1044&gt;LIQUIDACION!$B$1046,LIQUIDACION!$B$1046&gt;LIQUIDACION!$D$1043),366,365)),0)</f>
        <v>0</v>
      </c>
      <c r="AJ639" s="618">
        <f>IF(AJ$12=TRUE,(($I639*LIQUIDACION!$L$1047)*LIQUIDACION!$D$1045/IF(AND(LIQUIDACION!$D$1044&gt;LIQUIDACION!$B$1046,LIQUIDACION!$B$1046&gt;LIQUIDACION!$D$1043),366,365)),0)</f>
        <v>0</v>
      </c>
      <c r="AK639" s="618">
        <f>IF(AK$12=TRUE,(($J639*LIQUIDACION!$L$1047)*LIQUIDACION!$D$1045/IF(AND(LIQUIDACION!$D$1044&gt;LIQUIDACION!$B$1046,LIQUIDACION!$B$1046&gt;LIQUIDACION!$D$1043),366,365)),0)</f>
        <v>0</v>
      </c>
      <c r="AL639" s="618">
        <f>IF(AL$12=TRUE,(($K639*LIQUIDACION!$L$1047)*LIQUIDACION!$D$1045/IF(AND(LIQUIDACION!$D$1044&gt;LIQUIDACION!$B$1046,LIQUIDACION!$B$1046&gt;LIQUIDACION!$D$1043),366,365)),0)</f>
        <v>0</v>
      </c>
      <c r="AM639" s="618">
        <f>IF(AM$12=TRUE,(($L639*LIQUIDACION!$L$1047)*LIQUIDACION!$D$1045/IF(AND(LIQUIDACION!$D$1044&gt;LIQUIDACION!$B$1046,LIQUIDACION!$B$1046&gt;LIQUIDACION!$D$1043),366,365)),0)</f>
        <v>0</v>
      </c>
      <c r="AN639" s="618">
        <f>IF(AN$12=TRUE,(($M639*LIQUIDACION!$L$1047)*LIQUIDACION!$D$1045/IF(AND(LIQUIDACION!$D$1044&gt;LIQUIDACION!$B$1046,LIQUIDACION!$B$1046&gt;LIQUIDACION!$D$1043),366,365)),0)</f>
        <v>0</v>
      </c>
      <c r="AO639" s="618">
        <f>IF(AO$12=TRUE,(($N639*LIQUIDACION!$L$1047)*LIQUIDACION!$D$1045/IF(AND(LIQUIDACION!$D$1044&gt;LIQUIDACION!$B$1046,LIQUIDACION!$B$1046&gt;LIQUIDACION!$D$1043),366,365)),0)</f>
        <v>0</v>
      </c>
      <c r="AP639" s="618">
        <f>IF(AP$12=TRUE,(($O639*LIQUIDACION!$L$1047)*LIQUIDACION!$D$1045/IF(AND(LIQUIDACION!$D$1044&gt;LIQUIDACION!$B$1046,LIQUIDACION!$B$1046&gt;LIQUIDACION!$D$1043),366,365)),0)</f>
        <v>0</v>
      </c>
      <c r="AQ639" s="618">
        <f>IF(AQ$12=TRUE,(($P639*LIQUIDACION!$L$1047)*LIQUIDACION!$D$1045/IF(AND(LIQUIDACION!$D$1044&gt;LIQUIDACION!$B$1046,LIQUIDACION!$B$1046&gt;LIQUIDACION!$D$1043),366,365)),0)</f>
        <v>0</v>
      </c>
      <c r="AR639" s="618">
        <f>IF(AR$12=TRUE,(($Q639*LIQUIDACION!$L$1047)*LIQUIDACION!$D$1045/IF(AND(LIQUIDACION!$D$1044&gt;LIQUIDACION!$B$1046,LIQUIDACION!$B$1046&gt;LIQUIDACION!$D$1043),366,365)),0)</f>
        <v>0</v>
      </c>
      <c r="AS639" s="618">
        <f>IF(AS$12=TRUE,(($R639*LIQUIDACION!$L$1047)*LIQUIDACION!$D$1045/IF(AND(LIQUIDACION!$D$1044&gt;LIQUIDACION!$B$1046,LIQUIDACION!$B$1046&gt;LIQUIDACION!$D$1043),366,365)),0)</f>
        <v>0</v>
      </c>
      <c r="AT639" s="618">
        <f>IF(AT$12=TRUE,(($S639*LIQUIDACION!$L$1047)*LIQUIDACION!$D$1045/IF(AND(LIQUIDACION!$D$1044&gt;LIQUIDACION!$B$1046,LIQUIDACION!$B$1046&gt;LIQUIDACION!$D$1043),366,365)),0)</f>
        <v>0</v>
      </c>
      <c r="AU639" s="618">
        <f>IF(AU$12=TRUE,(($T639*LIQUIDACION!$L$1047)*LIQUIDACION!$D$1045/IF(AND(LIQUIDACION!$D$1044&gt;LIQUIDACION!$B$1046,LIQUIDACION!$B$1046&gt;LIQUIDACION!$D$1043),366,365)),0)</f>
        <v>0</v>
      </c>
      <c r="AV639" s="618">
        <f>IF(AV$12=TRUE,(($U639*LIQUIDACION!$L$1047)*LIQUIDACION!$D$1045/IF(AND(LIQUIDACION!$D$1044&gt;LIQUIDACION!$B$1046,LIQUIDACION!$B$1046&gt;LIQUIDACION!$D$1043),366,365)),0)</f>
        <v>0</v>
      </c>
      <c r="AW639" s="618">
        <f>IF(AW$12=TRUE,(($V639*LIQUIDACION!$L$1047)*LIQUIDACION!$D$1045/IF(AND(LIQUIDACION!$D$1044&gt;LIQUIDACION!$B$1046,LIQUIDACION!$B$1046&gt;LIQUIDACION!$D$1043),366,365)),0)</f>
        <v>0</v>
      </c>
      <c r="AX639" s="618">
        <f>IF(AX$12=TRUE,(($W639*LIQUIDACION!$L$1047)*LIQUIDACION!$D$1045/IF(AND(LIQUIDACION!$D$1044&gt;LIQUIDACION!$B$1046,LIQUIDACION!$B$1046&gt;LIQUIDACION!$D$1043),366,365)),0)</f>
        <v>0</v>
      </c>
    </row>
    <row r="640" spans="2:50" x14ac:dyDescent="0.25">
      <c r="B640" s="123">
        <v>628</v>
      </c>
      <c r="C640" s="125"/>
      <c r="D640" s="170"/>
      <c r="E640" s="170"/>
      <c r="F640" s="170"/>
      <c r="G640" s="170">
        <f t="shared" si="41"/>
        <v>0</v>
      </c>
      <c r="H640" s="170">
        <f t="shared" si="42"/>
        <v>0</v>
      </c>
      <c r="I640" s="170"/>
      <c r="J640" s="170"/>
      <c r="K640" s="170"/>
      <c r="L640" s="170"/>
      <c r="M640" s="170"/>
      <c r="N640" s="170"/>
      <c r="O640" s="170"/>
      <c r="P640" s="170"/>
      <c r="Q640" s="170"/>
      <c r="R640" s="170"/>
      <c r="S640" s="170"/>
      <c r="T640" s="170"/>
      <c r="U640" s="170"/>
      <c r="V640" s="170"/>
      <c r="W640" s="170"/>
      <c r="X640" s="170"/>
      <c r="Y640" s="170"/>
      <c r="Z640" s="170"/>
      <c r="AA640" s="170"/>
      <c r="AB640" s="415">
        <f t="shared" si="43"/>
        <v>0</v>
      </c>
      <c r="AC640" s="415">
        <f t="shared" si="44"/>
        <v>0</v>
      </c>
      <c r="AE640" s="618">
        <f>IF(AE$12=TRUE,(($D640*LIQUIDACION!$L$1046)*LIQUIDACION!$D$1045/IF(AND(LIQUIDACION!$D$1044&gt;LIQUIDACION!$B$1046,LIQUIDACION!$B$1046&gt;LIQUIDACION!$D$1043),366,365)),0)</f>
        <v>0</v>
      </c>
      <c r="AF640" s="618">
        <f>IF(AF$12=TRUE,(($E640*LIQUIDACION!$L$1046)*LIQUIDACION!$D$1045/IF(AND(LIQUIDACION!$D$1044&gt;LIQUIDACION!$B$1046,LIQUIDACION!$B$1046&gt;LIQUIDACION!$D$1043),366,365)),0)</f>
        <v>0</v>
      </c>
      <c r="AG640" s="618">
        <f>IF(AG$12=TRUE,(($F640*LIQUIDACION!$L$1046)*LIQUIDACION!$D$1045/IF(AND(LIQUIDACION!$D$1044&gt;LIQUIDACION!$B$1046,LIQUIDACION!$B$1046&gt;LIQUIDACION!$D$1043),366,365)),0)</f>
        <v>0</v>
      </c>
      <c r="AH640" s="618">
        <f>IF(AH$12=TRUE,(($G640*LIQUIDACION!$L$1046)*LIQUIDACION!$D$1045/IF(AND(LIQUIDACION!$D$1044&gt;LIQUIDACION!$B$1046,LIQUIDACION!$B$1046&gt;LIQUIDACION!$D$1043),366,365)),0)</f>
        <v>0</v>
      </c>
      <c r="AI640" s="618">
        <f>IF(AI$12=TRUE,(($H640*LIQUIDACION!$L$1047)*LIQUIDACION!$D$1045/IF(AND(LIQUIDACION!$D$1044&gt;LIQUIDACION!$B$1046,LIQUIDACION!$B$1046&gt;LIQUIDACION!$D$1043),366,365)),0)</f>
        <v>0</v>
      </c>
      <c r="AJ640" s="618">
        <f>IF(AJ$12=TRUE,(($I640*LIQUIDACION!$L$1047)*LIQUIDACION!$D$1045/IF(AND(LIQUIDACION!$D$1044&gt;LIQUIDACION!$B$1046,LIQUIDACION!$B$1046&gt;LIQUIDACION!$D$1043),366,365)),0)</f>
        <v>0</v>
      </c>
      <c r="AK640" s="618">
        <f>IF(AK$12=TRUE,(($J640*LIQUIDACION!$L$1047)*LIQUIDACION!$D$1045/IF(AND(LIQUIDACION!$D$1044&gt;LIQUIDACION!$B$1046,LIQUIDACION!$B$1046&gt;LIQUIDACION!$D$1043),366,365)),0)</f>
        <v>0</v>
      </c>
      <c r="AL640" s="618">
        <f>IF(AL$12=TRUE,(($K640*LIQUIDACION!$L$1047)*LIQUIDACION!$D$1045/IF(AND(LIQUIDACION!$D$1044&gt;LIQUIDACION!$B$1046,LIQUIDACION!$B$1046&gt;LIQUIDACION!$D$1043),366,365)),0)</f>
        <v>0</v>
      </c>
      <c r="AM640" s="618">
        <f>IF(AM$12=TRUE,(($L640*LIQUIDACION!$L$1047)*LIQUIDACION!$D$1045/IF(AND(LIQUIDACION!$D$1044&gt;LIQUIDACION!$B$1046,LIQUIDACION!$B$1046&gt;LIQUIDACION!$D$1043),366,365)),0)</f>
        <v>0</v>
      </c>
      <c r="AN640" s="618">
        <f>IF(AN$12=TRUE,(($M640*LIQUIDACION!$L$1047)*LIQUIDACION!$D$1045/IF(AND(LIQUIDACION!$D$1044&gt;LIQUIDACION!$B$1046,LIQUIDACION!$B$1046&gt;LIQUIDACION!$D$1043),366,365)),0)</f>
        <v>0</v>
      </c>
      <c r="AO640" s="618">
        <f>IF(AO$12=TRUE,(($N640*LIQUIDACION!$L$1047)*LIQUIDACION!$D$1045/IF(AND(LIQUIDACION!$D$1044&gt;LIQUIDACION!$B$1046,LIQUIDACION!$B$1046&gt;LIQUIDACION!$D$1043),366,365)),0)</f>
        <v>0</v>
      </c>
      <c r="AP640" s="618">
        <f>IF(AP$12=TRUE,(($O640*LIQUIDACION!$L$1047)*LIQUIDACION!$D$1045/IF(AND(LIQUIDACION!$D$1044&gt;LIQUIDACION!$B$1046,LIQUIDACION!$B$1046&gt;LIQUIDACION!$D$1043),366,365)),0)</f>
        <v>0</v>
      </c>
      <c r="AQ640" s="618">
        <f>IF(AQ$12=TRUE,(($P640*LIQUIDACION!$L$1047)*LIQUIDACION!$D$1045/IF(AND(LIQUIDACION!$D$1044&gt;LIQUIDACION!$B$1046,LIQUIDACION!$B$1046&gt;LIQUIDACION!$D$1043),366,365)),0)</f>
        <v>0</v>
      </c>
      <c r="AR640" s="618">
        <f>IF(AR$12=TRUE,(($Q640*LIQUIDACION!$L$1047)*LIQUIDACION!$D$1045/IF(AND(LIQUIDACION!$D$1044&gt;LIQUIDACION!$B$1046,LIQUIDACION!$B$1046&gt;LIQUIDACION!$D$1043),366,365)),0)</f>
        <v>0</v>
      </c>
      <c r="AS640" s="618">
        <f>IF(AS$12=TRUE,(($R640*LIQUIDACION!$L$1047)*LIQUIDACION!$D$1045/IF(AND(LIQUIDACION!$D$1044&gt;LIQUIDACION!$B$1046,LIQUIDACION!$B$1046&gt;LIQUIDACION!$D$1043),366,365)),0)</f>
        <v>0</v>
      </c>
      <c r="AT640" s="618">
        <f>IF(AT$12=TRUE,(($S640*LIQUIDACION!$L$1047)*LIQUIDACION!$D$1045/IF(AND(LIQUIDACION!$D$1044&gt;LIQUIDACION!$B$1046,LIQUIDACION!$B$1046&gt;LIQUIDACION!$D$1043),366,365)),0)</f>
        <v>0</v>
      </c>
      <c r="AU640" s="618">
        <f>IF(AU$12=TRUE,(($T640*LIQUIDACION!$L$1047)*LIQUIDACION!$D$1045/IF(AND(LIQUIDACION!$D$1044&gt;LIQUIDACION!$B$1046,LIQUIDACION!$B$1046&gt;LIQUIDACION!$D$1043),366,365)),0)</f>
        <v>0</v>
      </c>
      <c r="AV640" s="618">
        <f>IF(AV$12=TRUE,(($U640*LIQUIDACION!$L$1047)*LIQUIDACION!$D$1045/IF(AND(LIQUIDACION!$D$1044&gt;LIQUIDACION!$B$1046,LIQUIDACION!$B$1046&gt;LIQUIDACION!$D$1043),366,365)),0)</f>
        <v>0</v>
      </c>
      <c r="AW640" s="618">
        <f>IF(AW$12=TRUE,(($V640*LIQUIDACION!$L$1047)*LIQUIDACION!$D$1045/IF(AND(LIQUIDACION!$D$1044&gt;LIQUIDACION!$B$1046,LIQUIDACION!$B$1046&gt;LIQUIDACION!$D$1043),366,365)),0)</f>
        <v>0</v>
      </c>
      <c r="AX640" s="618">
        <f>IF(AX$12=TRUE,(($W640*LIQUIDACION!$L$1047)*LIQUIDACION!$D$1045/IF(AND(LIQUIDACION!$D$1044&gt;LIQUIDACION!$B$1046,LIQUIDACION!$B$1046&gt;LIQUIDACION!$D$1043),366,365)),0)</f>
        <v>0</v>
      </c>
    </row>
    <row r="641" spans="2:50" x14ac:dyDescent="0.25">
      <c r="B641" s="121">
        <v>629</v>
      </c>
      <c r="C641" s="125"/>
      <c r="D641" s="170"/>
      <c r="E641" s="170"/>
      <c r="F641" s="170"/>
      <c r="G641" s="170">
        <f t="shared" si="41"/>
        <v>0</v>
      </c>
      <c r="H641" s="170">
        <f t="shared" si="42"/>
        <v>0</v>
      </c>
      <c r="I641" s="170"/>
      <c r="J641" s="170"/>
      <c r="K641" s="170"/>
      <c r="L641" s="170"/>
      <c r="M641" s="170"/>
      <c r="N641" s="170"/>
      <c r="O641" s="170"/>
      <c r="P641" s="170"/>
      <c r="Q641" s="170"/>
      <c r="R641" s="170"/>
      <c r="S641" s="170"/>
      <c r="T641" s="170"/>
      <c r="U641" s="170"/>
      <c r="V641" s="170"/>
      <c r="W641" s="170"/>
      <c r="X641" s="170"/>
      <c r="Y641" s="170"/>
      <c r="Z641" s="170"/>
      <c r="AA641" s="170"/>
      <c r="AB641" s="415">
        <f t="shared" si="43"/>
        <v>0</v>
      </c>
      <c r="AC641" s="415">
        <f t="shared" si="44"/>
        <v>0</v>
      </c>
      <c r="AE641" s="618">
        <f>IF(AE$12=TRUE,(($D641*LIQUIDACION!$L$1046)*LIQUIDACION!$D$1045/IF(AND(LIQUIDACION!$D$1044&gt;LIQUIDACION!$B$1046,LIQUIDACION!$B$1046&gt;LIQUIDACION!$D$1043),366,365)),0)</f>
        <v>0</v>
      </c>
      <c r="AF641" s="618">
        <f>IF(AF$12=TRUE,(($E641*LIQUIDACION!$L$1046)*LIQUIDACION!$D$1045/IF(AND(LIQUIDACION!$D$1044&gt;LIQUIDACION!$B$1046,LIQUIDACION!$B$1046&gt;LIQUIDACION!$D$1043),366,365)),0)</f>
        <v>0</v>
      </c>
      <c r="AG641" s="618">
        <f>IF(AG$12=TRUE,(($F641*LIQUIDACION!$L$1046)*LIQUIDACION!$D$1045/IF(AND(LIQUIDACION!$D$1044&gt;LIQUIDACION!$B$1046,LIQUIDACION!$B$1046&gt;LIQUIDACION!$D$1043),366,365)),0)</f>
        <v>0</v>
      </c>
      <c r="AH641" s="618">
        <f>IF(AH$12=TRUE,(($G641*LIQUIDACION!$L$1046)*LIQUIDACION!$D$1045/IF(AND(LIQUIDACION!$D$1044&gt;LIQUIDACION!$B$1046,LIQUIDACION!$B$1046&gt;LIQUIDACION!$D$1043),366,365)),0)</f>
        <v>0</v>
      </c>
      <c r="AI641" s="618">
        <f>IF(AI$12=TRUE,(($H641*LIQUIDACION!$L$1047)*LIQUIDACION!$D$1045/IF(AND(LIQUIDACION!$D$1044&gt;LIQUIDACION!$B$1046,LIQUIDACION!$B$1046&gt;LIQUIDACION!$D$1043),366,365)),0)</f>
        <v>0</v>
      </c>
      <c r="AJ641" s="618">
        <f>IF(AJ$12=TRUE,(($I641*LIQUIDACION!$L$1047)*LIQUIDACION!$D$1045/IF(AND(LIQUIDACION!$D$1044&gt;LIQUIDACION!$B$1046,LIQUIDACION!$B$1046&gt;LIQUIDACION!$D$1043),366,365)),0)</f>
        <v>0</v>
      </c>
      <c r="AK641" s="618">
        <f>IF(AK$12=TRUE,(($J641*LIQUIDACION!$L$1047)*LIQUIDACION!$D$1045/IF(AND(LIQUIDACION!$D$1044&gt;LIQUIDACION!$B$1046,LIQUIDACION!$B$1046&gt;LIQUIDACION!$D$1043),366,365)),0)</f>
        <v>0</v>
      </c>
      <c r="AL641" s="618">
        <f>IF(AL$12=TRUE,(($K641*LIQUIDACION!$L$1047)*LIQUIDACION!$D$1045/IF(AND(LIQUIDACION!$D$1044&gt;LIQUIDACION!$B$1046,LIQUIDACION!$B$1046&gt;LIQUIDACION!$D$1043),366,365)),0)</f>
        <v>0</v>
      </c>
      <c r="AM641" s="618">
        <f>IF(AM$12=TRUE,(($L641*LIQUIDACION!$L$1047)*LIQUIDACION!$D$1045/IF(AND(LIQUIDACION!$D$1044&gt;LIQUIDACION!$B$1046,LIQUIDACION!$B$1046&gt;LIQUIDACION!$D$1043),366,365)),0)</f>
        <v>0</v>
      </c>
      <c r="AN641" s="618">
        <f>IF(AN$12=TRUE,(($M641*LIQUIDACION!$L$1047)*LIQUIDACION!$D$1045/IF(AND(LIQUIDACION!$D$1044&gt;LIQUIDACION!$B$1046,LIQUIDACION!$B$1046&gt;LIQUIDACION!$D$1043),366,365)),0)</f>
        <v>0</v>
      </c>
      <c r="AO641" s="618">
        <f>IF(AO$12=TRUE,(($N641*LIQUIDACION!$L$1047)*LIQUIDACION!$D$1045/IF(AND(LIQUIDACION!$D$1044&gt;LIQUIDACION!$B$1046,LIQUIDACION!$B$1046&gt;LIQUIDACION!$D$1043),366,365)),0)</f>
        <v>0</v>
      </c>
      <c r="AP641" s="618">
        <f>IF(AP$12=TRUE,(($O641*LIQUIDACION!$L$1047)*LIQUIDACION!$D$1045/IF(AND(LIQUIDACION!$D$1044&gt;LIQUIDACION!$B$1046,LIQUIDACION!$B$1046&gt;LIQUIDACION!$D$1043),366,365)),0)</f>
        <v>0</v>
      </c>
      <c r="AQ641" s="618">
        <f>IF(AQ$12=TRUE,(($P641*LIQUIDACION!$L$1047)*LIQUIDACION!$D$1045/IF(AND(LIQUIDACION!$D$1044&gt;LIQUIDACION!$B$1046,LIQUIDACION!$B$1046&gt;LIQUIDACION!$D$1043),366,365)),0)</f>
        <v>0</v>
      </c>
      <c r="AR641" s="618">
        <f>IF(AR$12=TRUE,(($Q641*LIQUIDACION!$L$1047)*LIQUIDACION!$D$1045/IF(AND(LIQUIDACION!$D$1044&gt;LIQUIDACION!$B$1046,LIQUIDACION!$B$1046&gt;LIQUIDACION!$D$1043),366,365)),0)</f>
        <v>0</v>
      </c>
      <c r="AS641" s="618">
        <f>IF(AS$12=TRUE,(($R641*LIQUIDACION!$L$1047)*LIQUIDACION!$D$1045/IF(AND(LIQUIDACION!$D$1044&gt;LIQUIDACION!$B$1046,LIQUIDACION!$B$1046&gt;LIQUIDACION!$D$1043),366,365)),0)</f>
        <v>0</v>
      </c>
      <c r="AT641" s="618">
        <f>IF(AT$12=TRUE,(($S641*LIQUIDACION!$L$1047)*LIQUIDACION!$D$1045/IF(AND(LIQUIDACION!$D$1044&gt;LIQUIDACION!$B$1046,LIQUIDACION!$B$1046&gt;LIQUIDACION!$D$1043),366,365)),0)</f>
        <v>0</v>
      </c>
      <c r="AU641" s="618">
        <f>IF(AU$12=TRUE,(($T641*LIQUIDACION!$L$1047)*LIQUIDACION!$D$1045/IF(AND(LIQUIDACION!$D$1044&gt;LIQUIDACION!$B$1046,LIQUIDACION!$B$1046&gt;LIQUIDACION!$D$1043),366,365)),0)</f>
        <v>0</v>
      </c>
      <c r="AV641" s="618">
        <f>IF(AV$12=TRUE,(($U641*LIQUIDACION!$L$1047)*LIQUIDACION!$D$1045/IF(AND(LIQUIDACION!$D$1044&gt;LIQUIDACION!$B$1046,LIQUIDACION!$B$1046&gt;LIQUIDACION!$D$1043),366,365)),0)</f>
        <v>0</v>
      </c>
      <c r="AW641" s="618">
        <f>IF(AW$12=TRUE,(($V641*LIQUIDACION!$L$1047)*LIQUIDACION!$D$1045/IF(AND(LIQUIDACION!$D$1044&gt;LIQUIDACION!$B$1046,LIQUIDACION!$B$1046&gt;LIQUIDACION!$D$1043),366,365)),0)</f>
        <v>0</v>
      </c>
      <c r="AX641" s="618">
        <f>IF(AX$12=TRUE,(($W641*LIQUIDACION!$L$1047)*LIQUIDACION!$D$1045/IF(AND(LIQUIDACION!$D$1044&gt;LIQUIDACION!$B$1046,LIQUIDACION!$B$1046&gt;LIQUIDACION!$D$1043),366,365)),0)</f>
        <v>0</v>
      </c>
    </row>
    <row r="642" spans="2:50" x14ac:dyDescent="0.25">
      <c r="B642" s="123">
        <v>630</v>
      </c>
      <c r="C642" s="125"/>
      <c r="D642" s="170"/>
      <c r="E642" s="170"/>
      <c r="F642" s="170"/>
      <c r="G642" s="170">
        <f t="shared" si="41"/>
        <v>0</v>
      </c>
      <c r="H642" s="170">
        <f t="shared" si="42"/>
        <v>0</v>
      </c>
      <c r="I642" s="170"/>
      <c r="J642" s="170"/>
      <c r="K642" s="170"/>
      <c r="L642" s="170"/>
      <c r="M642" s="170"/>
      <c r="N642" s="170"/>
      <c r="O642" s="170"/>
      <c r="P642" s="170"/>
      <c r="Q642" s="170"/>
      <c r="R642" s="170"/>
      <c r="S642" s="170"/>
      <c r="T642" s="170"/>
      <c r="U642" s="170"/>
      <c r="V642" s="170"/>
      <c r="W642" s="170"/>
      <c r="X642" s="170"/>
      <c r="Y642" s="170"/>
      <c r="Z642" s="170"/>
      <c r="AA642" s="170"/>
      <c r="AB642" s="415">
        <f t="shared" si="43"/>
        <v>0</v>
      </c>
      <c r="AC642" s="415">
        <f t="shared" si="44"/>
        <v>0</v>
      </c>
      <c r="AE642" s="618">
        <f>IF(AE$12=TRUE,(($D642*LIQUIDACION!$L$1046)*LIQUIDACION!$D$1045/IF(AND(LIQUIDACION!$D$1044&gt;LIQUIDACION!$B$1046,LIQUIDACION!$B$1046&gt;LIQUIDACION!$D$1043),366,365)),0)</f>
        <v>0</v>
      </c>
      <c r="AF642" s="618">
        <f>IF(AF$12=TRUE,(($E642*LIQUIDACION!$L$1046)*LIQUIDACION!$D$1045/IF(AND(LIQUIDACION!$D$1044&gt;LIQUIDACION!$B$1046,LIQUIDACION!$B$1046&gt;LIQUIDACION!$D$1043),366,365)),0)</f>
        <v>0</v>
      </c>
      <c r="AG642" s="618">
        <f>IF(AG$12=TRUE,(($F642*LIQUIDACION!$L$1046)*LIQUIDACION!$D$1045/IF(AND(LIQUIDACION!$D$1044&gt;LIQUIDACION!$B$1046,LIQUIDACION!$B$1046&gt;LIQUIDACION!$D$1043),366,365)),0)</f>
        <v>0</v>
      </c>
      <c r="AH642" s="618">
        <f>IF(AH$12=TRUE,(($G642*LIQUIDACION!$L$1046)*LIQUIDACION!$D$1045/IF(AND(LIQUIDACION!$D$1044&gt;LIQUIDACION!$B$1046,LIQUIDACION!$B$1046&gt;LIQUIDACION!$D$1043),366,365)),0)</f>
        <v>0</v>
      </c>
      <c r="AI642" s="618">
        <f>IF(AI$12=TRUE,(($H642*LIQUIDACION!$L$1047)*LIQUIDACION!$D$1045/IF(AND(LIQUIDACION!$D$1044&gt;LIQUIDACION!$B$1046,LIQUIDACION!$B$1046&gt;LIQUIDACION!$D$1043),366,365)),0)</f>
        <v>0</v>
      </c>
      <c r="AJ642" s="618">
        <f>IF(AJ$12=TRUE,(($I642*LIQUIDACION!$L$1047)*LIQUIDACION!$D$1045/IF(AND(LIQUIDACION!$D$1044&gt;LIQUIDACION!$B$1046,LIQUIDACION!$B$1046&gt;LIQUIDACION!$D$1043),366,365)),0)</f>
        <v>0</v>
      </c>
      <c r="AK642" s="618">
        <f>IF(AK$12=TRUE,(($J642*LIQUIDACION!$L$1047)*LIQUIDACION!$D$1045/IF(AND(LIQUIDACION!$D$1044&gt;LIQUIDACION!$B$1046,LIQUIDACION!$B$1046&gt;LIQUIDACION!$D$1043),366,365)),0)</f>
        <v>0</v>
      </c>
      <c r="AL642" s="618">
        <f>IF(AL$12=TRUE,(($K642*LIQUIDACION!$L$1047)*LIQUIDACION!$D$1045/IF(AND(LIQUIDACION!$D$1044&gt;LIQUIDACION!$B$1046,LIQUIDACION!$B$1046&gt;LIQUIDACION!$D$1043),366,365)),0)</f>
        <v>0</v>
      </c>
      <c r="AM642" s="618">
        <f>IF(AM$12=TRUE,(($L642*LIQUIDACION!$L$1047)*LIQUIDACION!$D$1045/IF(AND(LIQUIDACION!$D$1044&gt;LIQUIDACION!$B$1046,LIQUIDACION!$B$1046&gt;LIQUIDACION!$D$1043),366,365)),0)</f>
        <v>0</v>
      </c>
      <c r="AN642" s="618">
        <f>IF(AN$12=TRUE,(($M642*LIQUIDACION!$L$1047)*LIQUIDACION!$D$1045/IF(AND(LIQUIDACION!$D$1044&gt;LIQUIDACION!$B$1046,LIQUIDACION!$B$1046&gt;LIQUIDACION!$D$1043),366,365)),0)</f>
        <v>0</v>
      </c>
      <c r="AO642" s="618">
        <f>IF(AO$12=TRUE,(($N642*LIQUIDACION!$L$1047)*LIQUIDACION!$D$1045/IF(AND(LIQUIDACION!$D$1044&gt;LIQUIDACION!$B$1046,LIQUIDACION!$B$1046&gt;LIQUIDACION!$D$1043),366,365)),0)</f>
        <v>0</v>
      </c>
      <c r="AP642" s="618">
        <f>IF(AP$12=TRUE,(($O642*LIQUIDACION!$L$1047)*LIQUIDACION!$D$1045/IF(AND(LIQUIDACION!$D$1044&gt;LIQUIDACION!$B$1046,LIQUIDACION!$B$1046&gt;LIQUIDACION!$D$1043),366,365)),0)</f>
        <v>0</v>
      </c>
      <c r="AQ642" s="618">
        <f>IF(AQ$12=TRUE,(($P642*LIQUIDACION!$L$1047)*LIQUIDACION!$D$1045/IF(AND(LIQUIDACION!$D$1044&gt;LIQUIDACION!$B$1046,LIQUIDACION!$B$1046&gt;LIQUIDACION!$D$1043),366,365)),0)</f>
        <v>0</v>
      </c>
      <c r="AR642" s="618">
        <f>IF(AR$12=TRUE,(($Q642*LIQUIDACION!$L$1047)*LIQUIDACION!$D$1045/IF(AND(LIQUIDACION!$D$1044&gt;LIQUIDACION!$B$1046,LIQUIDACION!$B$1046&gt;LIQUIDACION!$D$1043),366,365)),0)</f>
        <v>0</v>
      </c>
      <c r="AS642" s="618">
        <f>IF(AS$12=TRUE,(($R642*LIQUIDACION!$L$1047)*LIQUIDACION!$D$1045/IF(AND(LIQUIDACION!$D$1044&gt;LIQUIDACION!$B$1046,LIQUIDACION!$B$1046&gt;LIQUIDACION!$D$1043),366,365)),0)</f>
        <v>0</v>
      </c>
      <c r="AT642" s="618">
        <f>IF(AT$12=TRUE,(($S642*LIQUIDACION!$L$1047)*LIQUIDACION!$D$1045/IF(AND(LIQUIDACION!$D$1044&gt;LIQUIDACION!$B$1046,LIQUIDACION!$B$1046&gt;LIQUIDACION!$D$1043),366,365)),0)</f>
        <v>0</v>
      </c>
      <c r="AU642" s="618">
        <f>IF(AU$12=TRUE,(($T642*LIQUIDACION!$L$1047)*LIQUIDACION!$D$1045/IF(AND(LIQUIDACION!$D$1044&gt;LIQUIDACION!$B$1046,LIQUIDACION!$B$1046&gt;LIQUIDACION!$D$1043),366,365)),0)</f>
        <v>0</v>
      </c>
      <c r="AV642" s="618">
        <f>IF(AV$12=TRUE,(($U642*LIQUIDACION!$L$1047)*LIQUIDACION!$D$1045/IF(AND(LIQUIDACION!$D$1044&gt;LIQUIDACION!$B$1046,LIQUIDACION!$B$1046&gt;LIQUIDACION!$D$1043),366,365)),0)</f>
        <v>0</v>
      </c>
      <c r="AW642" s="618">
        <f>IF(AW$12=TRUE,(($V642*LIQUIDACION!$L$1047)*LIQUIDACION!$D$1045/IF(AND(LIQUIDACION!$D$1044&gt;LIQUIDACION!$B$1046,LIQUIDACION!$B$1046&gt;LIQUIDACION!$D$1043),366,365)),0)</f>
        <v>0</v>
      </c>
      <c r="AX642" s="618">
        <f>IF(AX$12=TRUE,(($W642*LIQUIDACION!$L$1047)*LIQUIDACION!$D$1045/IF(AND(LIQUIDACION!$D$1044&gt;LIQUIDACION!$B$1046,LIQUIDACION!$B$1046&gt;LIQUIDACION!$D$1043),366,365)),0)</f>
        <v>0</v>
      </c>
    </row>
    <row r="643" spans="2:50" x14ac:dyDescent="0.25">
      <c r="B643" s="121">
        <v>631</v>
      </c>
      <c r="C643" s="125"/>
      <c r="D643" s="170"/>
      <c r="E643" s="170"/>
      <c r="F643" s="170"/>
      <c r="G643" s="170">
        <f t="shared" si="41"/>
        <v>0</v>
      </c>
      <c r="H643" s="170">
        <f t="shared" si="42"/>
        <v>0</v>
      </c>
      <c r="I643" s="170"/>
      <c r="J643" s="170"/>
      <c r="K643" s="170"/>
      <c r="L643" s="170"/>
      <c r="M643" s="170"/>
      <c r="N643" s="170"/>
      <c r="O643" s="170"/>
      <c r="P643" s="170"/>
      <c r="Q643" s="170"/>
      <c r="R643" s="170"/>
      <c r="S643" s="170"/>
      <c r="T643" s="170"/>
      <c r="U643" s="170"/>
      <c r="V643" s="170"/>
      <c r="W643" s="170"/>
      <c r="X643" s="170"/>
      <c r="Y643" s="170"/>
      <c r="Z643" s="170"/>
      <c r="AA643" s="170"/>
      <c r="AB643" s="415">
        <f t="shared" si="43"/>
        <v>0</v>
      </c>
      <c r="AC643" s="415">
        <f t="shared" si="44"/>
        <v>0</v>
      </c>
      <c r="AE643" s="618">
        <f>IF(AE$12=TRUE,(($D643*LIQUIDACION!$L$1046)*LIQUIDACION!$D$1045/IF(AND(LIQUIDACION!$D$1044&gt;LIQUIDACION!$B$1046,LIQUIDACION!$B$1046&gt;LIQUIDACION!$D$1043),366,365)),0)</f>
        <v>0</v>
      </c>
      <c r="AF643" s="618">
        <f>IF(AF$12=TRUE,(($E643*LIQUIDACION!$L$1046)*LIQUIDACION!$D$1045/IF(AND(LIQUIDACION!$D$1044&gt;LIQUIDACION!$B$1046,LIQUIDACION!$B$1046&gt;LIQUIDACION!$D$1043),366,365)),0)</f>
        <v>0</v>
      </c>
      <c r="AG643" s="618">
        <f>IF(AG$12=TRUE,(($F643*LIQUIDACION!$L$1046)*LIQUIDACION!$D$1045/IF(AND(LIQUIDACION!$D$1044&gt;LIQUIDACION!$B$1046,LIQUIDACION!$B$1046&gt;LIQUIDACION!$D$1043),366,365)),0)</f>
        <v>0</v>
      </c>
      <c r="AH643" s="618">
        <f>IF(AH$12=TRUE,(($G643*LIQUIDACION!$L$1046)*LIQUIDACION!$D$1045/IF(AND(LIQUIDACION!$D$1044&gt;LIQUIDACION!$B$1046,LIQUIDACION!$B$1046&gt;LIQUIDACION!$D$1043),366,365)),0)</f>
        <v>0</v>
      </c>
      <c r="AI643" s="618">
        <f>IF(AI$12=TRUE,(($H643*LIQUIDACION!$L$1047)*LIQUIDACION!$D$1045/IF(AND(LIQUIDACION!$D$1044&gt;LIQUIDACION!$B$1046,LIQUIDACION!$B$1046&gt;LIQUIDACION!$D$1043),366,365)),0)</f>
        <v>0</v>
      </c>
      <c r="AJ643" s="618">
        <f>IF(AJ$12=TRUE,(($I643*LIQUIDACION!$L$1047)*LIQUIDACION!$D$1045/IF(AND(LIQUIDACION!$D$1044&gt;LIQUIDACION!$B$1046,LIQUIDACION!$B$1046&gt;LIQUIDACION!$D$1043),366,365)),0)</f>
        <v>0</v>
      </c>
      <c r="AK643" s="618">
        <f>IF(AK$12=TRUE,(($J643*LIQUIDACION!$L$1047)*LIQUIDACION!$D$1045/IF(AND(LIQUIDACION!$D$1044&gt;LIQUIDACION!$B$1046,LIQUIDACION!$B$1046&gt;LIQUIDACION!$D$1043),366,365)),0)</f>
        <v>0</v>
      </c>
      <c r="AL643" s="618">
        <f>IF(AL$12=TRUE,(($K643*LIQUIDACION!$L$1047)*LIQUIDACION!$D$1045/IF(AND(LIQUIDACION!$D$1044&gt;LIQUIDACION!$B$1046,LIQUIDACION!$B$1046&gt;LIQUIDACION!$D$1043),366,365)),0)</f>
        <v>0</v>
      </c>
      <c r="AM643" s="618">
        <f>IF(AM$12=TRUE,(($L643*LIQUIDACION!$L$1047)*LIQUIDACION!$D$1045/IF(AND(LIQUIDACION!$D$1044&gt;LIQUIDACION!$B$1046,LIQUIDACION!$B$1046&gt;LIQUIDACION!$D$1043),366,365)),0)</f>
        <v>0</v>
      </c>
      <c r="AN643" s="618">
        <f>IF(AN$12=TRUE,(($M643*LIQUIDACION!$L$1047)*LIQUIDACION!$D$1045/IF(AND(LIQUIDACION!$D$1044&gt;LIQUIDACION!$B$1046,LIQUIDACION!$B$1046&gt;LIQUIDACION!$D$1043),366,365)),0)</f>
        <v>0</v>
      </c>
      <c r="AO643" s="618">
        <f>IF(AO$12=TRUE,(($N643*LIQUIDACION!$L$1047)*LIQUIDACION!$D$1045/IF(AND(LIQUIDACION!$D$1044&gt;LIQUIDACION!$B$1046,LIQUIDACION!$B$1046&gt;LIQUIDACION!$D$1043),366,365)),0)</f>
        <v>0</v>
      </c>
      <c r="AP643" s="618">
        <f>IF(AP$12=TRUE,(($O643*LIQUIDACION!$L$1047)*LIQUIDACION!$D$1045/IF(AND(LIQUIDACION!$D$1044&gt;LIQUIDACION!$B$1046,LIQUIDACION!$B$1046&gt;LIQUIDACION!$D$1043),366,365)),0)</f>
        <v>0</v>
      </c>
      <c r="AQ643" s="618">
        <f>IF(AQ$12=TRUE,(($P643*LIQUIDACION!$L$1047)*LIQUIDACION!$D$1045/IF(AND(LIQUIDACION!$D$1044&gt;LIQUIDACION!$B$1046,LIQUIDACION!$B$1046&gt;LIQUIDACION!$D$1043),366,365)),0)</f>
        <v>0</v>
      </c>
      <c r="AR643" s="618">
        <f>IF(AR$12=TRUE,(($Q643*LIQUIDACION!$L$1047)*LIQUIDACION!$D$1045/IF(AND(LIQUIDACION!$D$1044&gt;LIQUIDACION!$B$1046,LIQUIDACION!$B$1046&gt;LIQUIDACION!$D$1043),366,365)),0)</f>
        <v>0</v>
      </c>
      <c r="AS643" s="618">
        <f>IF(AS$12=TRUE,(($R643*LIQUIDACION!$L$1047)*LIQUIDACION!$D$1045/IF(AND(LIQUIDACION!$D$1044&gt;LIQUIDACION!$B$1046,LIQUIDACION!$B$1046&gt;LIQUIDACION!$D$1043),366,365)),0)</f>
        <v>0</v>
      </c>
      <c r="AT643" s="618">
        <f>IF(AT$12=TRUE,(($S643*LIQUIDACION!$L$1047)*LIQUIDACION!$D$1045/IF(AND(LIQUIDACION!$D$1044&gt;LIQUIDACION!$B$1046,LIQUIDACION!$B$1046&gt;LIQUIDACION!$D$1043),366,365)),0)</f>
        <v>0</v>
      </c>
      <c r="AU643" s="618">
        <f>IF(AU$12=TRUE,(($T643*LIQUIDACION!$L$1047)*LIQUIDACION!$D$1045/IF(AND(LIQUIDACION!$D$1044&gt;LIQUIDACION!$B$1046,LIQUIDACION!$B$1046&gt;LIQUIDACION!$D$1043),366,365)),0)</f>
        <v>0</v>
      </c>
      <c r="AV643" s="618">
        <f>IF(AV$12=TRUE,(($U643*LIQUIDACION!$L$1047)*LIQUIDACION!$D$1045/IF(AND(LIQUIDACION!$D$1044&gt;LIQUIDACION!$B$1046,LIQUIDACION!$B$1046&gt;LIQUIDACION!$D$1043),366,365)),0)</f>
        <v>0</v>
      </c>
      <c r="AW643" s="618">
        <f>IF(AW$12=TRUE,(($V643*LIQUIDACION!$L$1047)*LIQUIDACION!$D$1045/IF(AND(LIQUIDACION!$D$1044&gt;LIQUIDACION!$B$1046,LIQUIDACION!$B$1046&gt;LIQUIDACION!$D$1043),366,365)),0)</f>
        <v>0</v>
      </c>
      <c r="AX643" s="618">
        <f>IF(AX$12=TRUE,(($W643*LIQUIDACION!$L$1047)*LIQUIDACION!$D$1045/IF(AND(LIQUIDACION!$D$1044&gt;LIQUIDACION!$B$1046,LIQUIDACION!$B$1046&gt;LIQUIDACION!$D$1043),366,365)),0)</f>
        <v>0</v>
      </c>
    </row>
    <row r="644" spans="2:50" x14ac:dyDescent="0.25">
      <c r="B644" s="123">
        <v>632</v>
      </c>
      <c r="C644" s="125"/>
      <c r="D644" s="170"/>
      <c r="E644" s="170"/>
      <c r="F644" s="170"/>
      <c r="G644" s="170">
        <f t="shared" si="41"/>
        <v>0</v>
      </c>
      <c r="H644" s="170">
        <f t="shared" si="42"/>
        <v>0</v>
      </c>
      <c r="I644" s="170"/>
      <c r="J644" s="170"/>
      <c r="K644" s="170"/>
      <c r="L644" s="170"/>
      <c r="M644" s="170"/>
      <c r="N644" s="170"/>
      <c r="O644" s="170"/>
      <c r="P644" s="170"/>
      <c r="Q644" s="170"/>
      <c r="R644" s="170"/>
      <c r="S644" s="170"/>
      <c r="T644" s="170"/>
      <c r="U644" s="170"/>
      <c r="V644" s="170"/>
      <c r="W644" s="170"/>
      <c r="X644" s="170"/>
      <c r="Y644" s="170"/>
      <c r="Z644" s="170"/>
      <c r="AA644" s="170"/>
      <c r="AB644" s="415">
        <f t="shared" si="43"/>
        <v>0</v>
      </c>
      <c r="AC644" s="415">
        <f t="shared" si="44"/>
        <v>0</v>
      </c>
      <c r="AE644" s="618">
        <f>IF(AE$12=TRUE,(($D644*LIQUIDACION!$L$1046)*LIQUIDACION!$D$1045/IF(AND(LIQUIDACION!$D$1044&gt;LIQUIDACION!$B$1046,LIQUIDACION!$B$1046&gt;LIQUIDACION!$D$1043),366,365)),0)</f>
        <v>0</v>
      </c>
      <c r="AF644" s="618">
        <f>IF(AF$12=TRUE,(($E644*LIQUIDACION!$L$1046)*LIQUIDACION!$D$1045/IF(AND(LIQUIDACION!$D$1044&gt;LIQUIDACION!$B$1046,LIQUIDACION!$B$1046&gt;LIQUIDACION!$D$1043),366,365)),0)</f>
        <v>0</v>
      </c>
      <c r="AG644" s="618">
        <f>IF(AG$12=TRUE,(($F644*LIQUIDACION!$L$1046)*LIQUIDACION!$D$1045/IF(AND(LIQUIDACION!$D$1044&gt;LIQUIDACION!$B$1046,LIQUIDACION!$B$1046&gt;LIQUIDACION!$D$1043),366,365)),0)</f>
        <v>0</v>
      </c>
      <c r="AH644" s="618">
        <f>IF(AH$12=TRUE,(($G644*LIQUIDACION!$L$1046)*LIQUIDACION!$D$1045/IF(AND(LIQUIDACION!$D$1044&gt;LIQUIDACION!$B$1046,LIQUIDACION!$B$1046&gt;LIQUIDACION!$D$1043),366,365)),0)</f>
        <v>0</v>
      </c>
      <c r="AI644" s="618">
        <f>IF(AI$12=TRUE,(($H644*LIQUIDACION!$L$1047)*LIQUIDACION!$D$1045/IF(AND(LIQUIDACION!$D$1044&gt;LIQUIDACION!$B$1046,LIQUIDACION!$B$1046&gt;LIQUIDACION!$D$1043),366,365)),0)</f>
        <v>0</v>
      </c>
      <c r="AJ644" s="618">
        <f>IF(AJ$12=TRUE,(($I644*LIQUIDACION!$L$1047)*LIQUIDACION!$D$1045/IF(AND(LIQUIDACION!$D$1044&gt;LIQUIDACION!$B$1046,LIQUIDACION!$B$1046&gt;LIQUIDACION!$D$1043),366,365)),0)</f>
        <v>0</v>
      </c>
      <c r="AK644" s="618">
        <f>IF(AK$12=TRUE,(($J644*LIQUIDACION!$L$1047)*LIQUIDACION!$D$1045/IF(AND(LIQUIDACION!$D$1044&gt;LIQUIDACION!$B$1046,LIQUIDACION!$B$1046&gt;LIQUIDACION!$D$1043),366,365)),0)</f>
        <v>0</v>
      </c>
      <c r="AL644" s="618">
        <f>IF(AL$12=TRUE,(($K644*LIQUIDACION!$L$1047)*LIQUIDACION!$D$1045/IF(AND(LIQUIDACION!$D$1044&gt;LIQUIDACION!$B$1046,LIQUIDACION!$B$1046&gt;LIQUIDACION!$D$1043),366,365)),0)</f>
        <v>0</v>
      </c>
      <c r="AM644" s="618">
        <f>IF(AM$12=TRUE,(($L644*LIQUIDACION!$L$1047)*LIQUIDACION!$D$1045/IF(AND(LIQUIDACION!$D$1044&gt;LIQUIDACION!$B$1046,LIQUIDACION!$B$1046&gt;LIQUIDACION!$D$1043),366,365)),0)</f>
        <v>0</v>
      </c>
      <c r="AN644" s="618">
        <f>IF(AN$12=TRUE,(($M644*LIQUIDACION!$L$1047)*LIQUIDACION!$D$1045/IF(AND(LIQUIDACION!$D$1044&gt;LIQUIDACION!$B$1046,LIQUIDACION!$B$1046&gt;LIQUIDACION!$D$1043),366,365)),0)</f>
        <v>0</v>
      </c>
      <c r="AO644" s="618">
        <f>IF(AO$12=TRUE,(($N644*LIQUIDACION!$L$1047)*LIQUIDACION!$D$1045/IF(AND(LIQUIDACION!$D$1044&gt;LIQUIDACION!$B$1046,LIQUIDACION!$B$1046&gt;LIQUIDACION!$D$1043),366,365)),0)</f>
        <v>0</v>
      </c>
      <c r="AP644" s="618">
        <f>IF(AP$12=TRUE,(($O644*LIQUIDACION!$L$1047)*LIQUIDACION!$D$1045/IF(AND(LIQUIDACION!$D$1044&gt;LIQUIDACION!$B$1046,LIQUIDACION!$B$1046&gt;LIQUIDACION!$D$1043),366,365)),0)</f>
        <v>0</v>
      </c>
      <c r="AQ644" s="618">
        <f>IF(AQ$12=TRUE,(($P644*LIQUIDACION!$L$1047)*LIQUIDACION!$D$1045/IF(AND(LIQUIDACION!$D$1044&gt;LIQUIDACION!$B$1046,LIQUIDACION!$B$1046&gt;LIQUIDACION!$D$1043),366,365)),0)</f>
        <v>0</v>
      </c>
      <c r="AR644" s="618">
        <f>IF(AR$12=TRUE,(($Q644*LIQUIDACION!$L$1047)*LIQUIDACION!$D$1045/IF(AND(LIQUIDACION!$D$1044&gt;LIQUIDACION!$B$1046,LIQUIDACION!$B$1046&gt;LIQUIDACION!$D$1043),366,365)),0)</f>
        <v>0</v>
      </c>
      <c r="AS644" s="618">
        <f>IF(AS$12=TRUE,(($R644*LIQUIDACION!$L$1047)*LIQUIDACION!$D$1045/IF(AND(LIQUIDACION!$D$1044&gt;LIQUIDACION!$B$1046,LIQUIDACION!$B$1046&gt;LIQUIDACION!$D$1043),366,365)),0)</f>
        <v>0</v>
      </c>
      <c r="AT644" s="618">
        <f>IF(AT$12=TRUE,(($S644*LIQUIDACION!$L$1047)*LIQUIDACION!$D$1045/IF(AND(LIQUIDACION!$D$1044&gt;LIQUIDACION!$B$1046,LIQUIDACION!$B$1046&gt;LIQUIDACION!$D$1043),366,365)),0)</f>
        <v>0</v>
      </c>
      <c r="AU644" s="618">
        <f>IF(AU$12=TRUE,(($T644*LIQUIDACION!$L$1047)*LIQUIDACION!$D$1045/IF(AND(LIQUIDACION!$D$1044&gt;LIQUIDACION!$B$1046,LIQUIDACION!$B$1046&gt;LIQUIDACION!$D$1043),366,365)),0)</f>
        <v>0</v>
      </c>
      <c r="AV644" s="618">
        <f>IF(AV$12=TRUE,(($U644*LIQUIDACION!$L$1047)*LIQUIDACION!$D$1045/IF(AND(LIQUIDACION!$D$1044&gt;LIQUIDACION!$B$1046,LIQUIDACION!$B$1046&gt;LIQUIDACION!$D$1043),366,365)),0)</f>
        <v>0</v>
      </c>
      <c r="AW644" s="618">
        <f>IF(AW$12=TRUE,(($V644*LIQUIDACION!$L$1047)*LIQUIDACION!$D$1045/IF(AND(LIQUIDACION!$D$1044&gt;LIQUIDACION!$B$1046,LIQUIDACION!$B$1046&gt;LIQUIDACION!$D$1043),366,365)),0)</f>
        <v>0</v>
      </c>
      <c r="AX644" s="618">
        <f>IF(AX$12=TRUE,(($W644*LIQUIDACION!$L$1047)*LIQUIDACION!$D$1045/IF(AND(LIQUIDACION!$D$1044&gt;LIQUIDACION!$B$1046,LIQUIDACION!$B$1046&gt;LIQUIDACION!$D$1043),366,365)),0)</f>
        <v>0</v>
      </c>
    </row>
    <row r="645" spans="2:50" x14ac:dyDescent="0.25">
      <c r="B645" s="121">
        <v>633</v>
      </c>
      <c r="C645" s="125"/>
      <c r="D645" s="170"/>
      <c r="E645" s="170"/>
      <c r="F645" s="170"/>
      <c r="G645" s="170">
        <f t="shared" si="41"/>
        <v>0</v>
      </c>
      <c r="H645" s="170">
        <f t="shared" si="42"/>
        <v>0</v>
      </c>
      <c r="I645" s="170"/>
      <c r="J645" s="170"/>
      <c r="K645" s="170"/>
      <c r="L645" s="170"/>
      <c r="M645" s="170"/>
      <c r="N645" s="170"/>
      <c r="O645" s="170"/>
      <c r="P645" s="170"/>
      <c r="Q645" s="170"/>
      <c r="R645" s="170"/>
      <c r="S645" s="170"/>
      <c r="T645" s="170"/>
      <c r="U645" s="170"/>
      <c r="V645" s="170"/>
      <c r="W645" s="170"/>
      <c r="X645" s="170"/>
      <c r="Y645" s="170"/>
      <c r="Z645" s="170"/>
      <c r="AA645" s="170"/>
      <c r="AB645" s="415">
        <f t="shared" si="43"/>
        <v>0</v>
      </c>
      <c r="AC645" s="415">
        <f t="shared" si="44"/>
        <v>0</v>
      </c>
      <c r="AE645" s="618">
        <f>IF(AE$12=TRUE,(($D645*LIQUIDACION!$L$1046)*LIQUIDACION!$D$1045/IF(AND(LIQUIDACION!$D$1044&gt;LIQUIDACION!$B$1046,LIQUIDACION!$B$1046&gt;LIQUIDACION!$D$1043),366,365)),0)</f>
        <v>0</v>
      </c>
      <c r="AF645" s="618">
        <f>IF(AF$12=TRUE,(($E645*LIQUIDACION!$L$1046)*LIQUIDACION!$D$1045/IF(AND(LIQUIDACION!$D$1044&gt;LIQUIDACION!$B$1046,LIQUIDACION!$B$1046&gt;LIQUIDACION!$D$1043),366,365)),0)</f>
        <v>0</v>
      </c>
      <c r="AG645" s="618">
        <f>IF(AG$12=TRUE,(($F645*LIQUIDACION!$L$1046)*LIQUIDACION!$D$1045/IF(AND(LIQUIDACION!$D$1044&gt;LIQUIDACION!$B$1046,LIQUIDACION!$B$1046&gt;LIQUIDACION!$D$1043),366,365)),0)</f>
        <v>0</v>
      </c>
      <c r="AH645" s="618">
        <f>IF(AH$12=TRUE,(($G645*LIQUIDACION!$L$1046)*LIQUIDACION!$D$1045/IF(AND(LIQUIDACION!$D$1044&gt;LIQUIDACION!$B$1046,LIQUIDACION!$B$1046&gt;LIQUIDACION!$D$1043),366,365)),0)</f>
        <v>0</v>
      </c>
      <c r="AI645" s="618">
        <f>IF(AI$12=TRUE,(($H645*LIQUIDACION!$L$1047)*LIQUIDACION!$D$1045/IF(AND(LIQUIDACION!$D$1044&gt;LIQUIDACION!$B$1046,LIQUIDACION!$B$1046&gt;LIQUIDACION!$D$1043),366,365)),0)</f>
        <v>0</v>
      </c>
      <c r="AJ645" s="618">
        <f>IF(AJ$12=TRUE,(($I645*LIQUIDACION!$L$1047)*LIQUIDACION!$D$1045/IF(AND(LIQUIDACION!$D$1044&gt;LIQUIDACION!$B$1046,LIQUIDACION!$B$1046&gt;LIQUIDACION!$D$1043),366,365)),0)</f>
        <v>0</v>
      </c>
      <c r="AK645" s="618">
        <f>IF(AK$12=TRUE,(($J645*LIQUIDACION!$L$1047)*LIQUIDACION!$D$1045/IF(AND(LIQUIDACION!$D$1044&gt;LIQUIDACION!$B$1046,LIQUIDACION!$B$1046&gt;LIQUIDACION!$D$1043),366,365)),0)</f>
        <v>0</v>
      </c>
      <c r="AL645" s="618">
        <f>IF(AL$12=TRUE,(($K645*LIQUIDACION!$L$1047)*LIQUIDACION!$D$1045/IF(AND(LIQUIDACION!$D$1044&gt;LIQUIDACION!$B$1046,LIQUIDACION!$B$1046&gt;LIQUIDACION!$D$1043),366,365)),0)</f>
        <v>0</v>
      </c>
      <c r="AM645" s="618">
        <f>IF(AM$12=TRUE,(($L645*LIQUIDACION!$L$1047)*LIQUIDACION!$D$1045/IF(AND(LIQUIDACION!$D$1044&gt;LIQUIDACION!$B$1046,LIQUIDACION!$B$1046&gt;LIQUIDACION!$D$1043),366,365)),0)</f>
        <v>0</v>
      </c>
      <c r="AN645" s="618">
        <f>IF(AN$12=TRUE,(($M645*LIQUIDACION!$L$1047)*LIQUIDACION!$D$1045/IF(AND(LIQUIDACION!$D$1044&gt;LIQUIDACION!$B$1046,LIQUIDACION!$B$1046&gt;LIQUIDACION!$D$1043),366,365)),0)</f>
        <v>0</v>
      </c>
      <c r="AO645" s="618">
        <f>IF(AO$12=TRUE,(($N645*LIQUIDACION!$L$1047)*LIQUIDACION!$D$1045/IF(AND(LIQUIDACION!$D$1044&gt;LIQUIDACION!$B$1046,LIQUIDACION!$B$1046&gt;LIQUIDACION!$D$1043),366,365)),0)</f>
        <v>0</v>
      </c>
      <c r="AP645" s="618">
        <f>IF(AP$12=TRUE,(($O645*LIQUIDACION!$L$1047)*LIQUIDACION!$D$1045/IF(AND(LIQUIDACION!$D$1044&gt;LIQUIDACION!$B$1046,LIQUIDACION!$B$1046&gt;LIQUIDACION!$D$1043),366,365)),0)</f>
        <v>0</v>
      </c>
      <c r="AQ645" s="618">
        <f>IF(AQ$12=TRUE,(($P645*LIQUIDACION!$L$1047)*LIQUIDACION!$D$1045/IF(AND(LIQUIDACION!$D$1044&gt;LIQUIDACION!$B$1046,LIQUIDACION!$B$1046&gt;LIQUIDACION!$D$1043),366,365)),0)</f>
        <v>0</v>
      </c>
      <c r="AR645" s="618">
        <f>IF(AR$12=TRUE,(($Q645*LIQUIDACION!$L$1047)*LIQUIDACION!$D$1045/IF(AND(LIQUIDACION!$D$1044&gt;LIQUIDACION!$B$1046,LIQUIDACION!$B$1046&gt;LIQUIDACION!$D$1043),366,365)),0)</f>
        <v>0</v>
      </c>
      <c r="AS645" s="618">
        <f>IF(AS$12=TRUE,(($R645*LIQUIDACION!$L$1047)*LIQUIDACION!$D$1045/IF(AND(LIQUIDACION!$D$1044&gt;LIQUIDACION!$B$1046,LIQUIDACION!$B$1046&gt;LIQUIDACION!$D$1043),366,365)),0)</f>
        <v>0</v>
      </c>
      <c r="AT645" s="618">
        <f>IF(AT$12=TRUE,(($S645*LIQUIDACION!$L$1047)*LIQUIDACION!$D$1045/IF(AND(LIQUIDACION!$D$1044&gt;LIQUIDACION!$B$1046,LIQUIDACION!$B$1046&gt;LIQUIDACION!$D$1043),366,365)),0)</f>
        <v>0</v>
      </c>
      <c r="AU645" s="618">
        <f>IF(AU$12=TRUE,(($T645*LIQUIDACION!$L$1047)*LIQUIDACION!$D$1045/IF(AND(LIQUIDACION!$D$1044&gt;LIQUIDACION!$B$1046,LIQUIDACION!$B$1046&gt;LIQUIDACION!$D$1043),366,365)),0)</f>
        <v>0</v>
      </c>
      <c r="AV645" s="618">
        <f>IF(AV$12=TRUE,(($U645*LIQUIDACION!$L$1047)*LIQUIDACION!$D$1045/IF(AND(LIQUIDACION!$D$1044&gt;LIQUIDACION!$B$1046,LIQUIDACION!$B$1046&gt;LIQUIDACION!$D$1043),366,365)),0)</f>
        <v>0</v>
      </c>
      <c r="AW645" s="618">
        <f>IF(AW$12=TRUE,(($V645*LIQUIDACION!$L$1047)*LIQUIDACION!$D$1045/IF(AND(LIQUIDACION!$D$1044&gt;LIQUIDACION!$B$1046,LIQUIDACION!$B$1046&gt;LIQUIDACION!$D$1043),366,365)),0)</f>
        <v>0</v>
      </c>
      <c r="AX645" s="618">
        <f>IF(AX$12=TRUE,(($W645*LIQUIDACION!$L$1047)*LIQUIDACION!$D$1045/IF(AND(LIQUIDACION!$D$1044&gt;LIQUIDACION!$B$1046,LIQUIDACION!$B$1046&gt;LIQUIDACION!$D$1043),366,365)),0)</f>
        <v>0</v>
      </c>
    </row>
    <row r="646" spans="2:50" x14ac:dyDescent="0.25">
      <c r="B646" s="123">
        <v>634</v>
      </c>
      <c r="C646" s="125"/>
      <c r="D646" s="170"/>
      <c r="E646" s="170"/>
      <c r="F646" s="170"/>
      <c r="G646" s="170">
        <f t="shared" si="41"/>
        <v>0</v>
      </c>
      <c r="H646" s="170">
        <f t="shared" si="42"/>
        <v>0</v>
      </c>
      <c r="I646" s="170"/>
      <c r="J646" s="170"/>
      <c r="K646" s="170"/>
      <c r="L646" s="170"/>
      <c r="M646" s="170"/>
      <c r="N646" s="170"/>
      <c r="O646" s="170"/>
      <c r="P646" s="170"/>
      <c r="Q646" s="170"/>
      <c r="R646" s="170"/>
      <c r="S646" s="170"/>
      <c r="T646" s="170"/>
      <c r="U646" s="170"/>
      <c r="V646" s="170"/>
      <c r="W646" s="170"/>
      <c r="X646" s="170"/>
      <c r="Y646" s="170"/>
      <c r="Z646" s="170"/>
      <c r="AA646" s="170"/>
      <c r="AB646" s="415">
        <f t="shared" si="43"/>
        <v>0</v>
      </c>
      <c r="AC646" s="415">
        <f t="shared" si="44"/>
        <v>0</v>
      </c>
      <c r="AE646" s="618">
        <f>IF(AE$12=TRUE,(($D646*LIQUIDACION!$L$1046)*LIQUIDACION!$D$1045/IF(AND(LIQUIDACION!$D$1044&gt;LIQUIDACION!$B$1046,LIQUIDACION!$B$1046&gt;LIQUIDACION!$D$1043),366,365)),0)</f>
        <v>0</v>
      </c>
      <c r="AF646" s="618">
        <f>IF(AF$12=TRUE,(($E646*LIQUIDACION!$L$1046)*LIQUIDACION!$D$1045/IF(AND(LIQUIDACION!$D$1044&gt;LIQUIDACION!$B$1046,LIQUIDACION!$B$1046&gt;LIQUIDACION!$D$1043),366,365)),0)</f>
        <v>0</v>
      </c>
      <c r="AG646" s="618">
        <f>IF(AG$12=TRUE,(($F646*LIQUIDACION!$L$1046)*LIQUIDACION!$D$1045/IF(AND(LIQUIDACION!$D$1044&gt;LIQUIDACION!$B$1046,LIQUIDACION!$B$1046&gt;LIQUIDACION!$D$1043),366,365)),0)</f>
        <v>0</v>
      </c>
      <c r="AH646" s="618">
        <f>IF(AH$12=TRUE,(($G646*LIQUIDACION!$L$1046)*LIQUIDACION!$D$1045/IF(AND(LIQUIDACION!$D$1044&gt;LIQUIDACION!$B$1046,LIQUIDACION!$B$1046&gt;LIQUIDACION!$D$1043),366,365)),0)</f>
        <v>0</v>
      </c>
      <c r="AI646" s="618">
        <f>IF(AI$12=TRUE,(($H646*LIQUIDACION!$L$1047)*LIQUIDACION!$D$1045/IF(AND(LIQUIDACION!$D$1044&gt;LIQUIDACION!$B$1046,LIQUIDACION!$B$1046&gt;LIQUIDACION!$D$1043),366,365)),0)</f>
        <v>0</v>
      </c>
      <c r="AJ646" s="618">
        <f>IF(AJ$12=TRUE,(($I646*LIQUIDACION!$L$1047)*LIQUIDACION!$D$1045/IF(AND(LIQUIDACION!$D$1044&gt;LIQUIDACION!$B$1046,LIQUIDACION!$B$1046&gt;LIQUIDACION!$D$1043),366,365)),0)</f>
        <v>0</v>
      </c>
      <c r="AK646" s="618">
        <f>IF(AK$12=TRUE,(($J646*LIQUIDACION!$L$1047)*LIQUIDACION!$D$1045/IF(AND(LIQUIDACION!$D$1044&gt;LIQUIDACION!$B$1046,LIQUIDACION!$B$1046&gt;LIQUIDACION!$D$1043),366,365)),0)</f>
        <v>0</v>
      </c>
      <c r="AL646" s="618">
        <f>IF(AL$12=TRUE,(($K646*LIQUIDACION!$L$1047)*LIQUIDACION!$D$1045/IF(AND(LIQUIDACION!$D$1044&gt;LIQUIDACION!$B$1046,LIQUIDACION!$B$1046&gt;LIQUIDACION!$D$1043),366,365)),0)</f>
        <v>0</v>
      </c>
      <c r="AM646" s="618">
        <f>IF(AM$12=TRUE,(($L646*LIQUIDACION!$L$1047)*LIQUIDACION!$D$1045/IF(AND(LIQUIDACION!$D$1044&gt;LIQUIDACION!$B$1046,LIQUIDACION!$B$1046&gt;LIQUIDACION!$D$1043),366,365)),0)</f>
        <v>0</v>
      </c>
      <c r="AN646" s="618">
        <f>IF(AN$12=TRUE,(($M646*LIQUIDACION!$L$1047)*LIQUIDACION!$D$1045/IF(AND(LIQUIDACION!$D$1044&gt;LIQUIDACION!$B$1046,LIQUIDACION!$B$1046&gt;LIQUIDACION!$D$1043),366,365)),0)</f>
        <v>0</v>
      </c>
      <c r="AO646" s="618">
        <f>IF(AO$12=TRUE,(($N646*LIQUIDACION!$L$1047)*LIQUIDACION!$D$1045/IF(AND(LIQUIDACION!$D$1044&gt;LIQUIDACION!$B$1046,LIQUIDACION!$B$1046&gt;LIQUIDACION!$D$1043),366,365)),0)</f>
        <v>0</v>
      </c>
      <c r="AP646" s="618">
        <f>IF(AP$12=TRUE,(($O646*LIQUIDACION!$L$1047)*LIQUIDACION!$D$1045/IF(AND(LIQUIDACION!$D$1044&gt;LIQUIDACION!$B$1046,LIQUIDACION!$B$1046&gt;LIQUIDACION!$D$1043),366,365)),0)</f>
        <v>0</v>
      </c>
      <c r="AQ646" s="618">
        <f>IF(AQ$12=TRUE,(($P646*LIQUIDACION!$L$1047)*LIQUIDACION!$D$1045/IF(AND(LIQUIDACION!$D$1044&gt;LIQUIDACION!$B$1046,LIQUIDACION!$B$1046&gt;LIQUIDACION!$D$1043),366,365)),0)</f>
        <v>0</v>
      </c>
      <c r="AR646" s="618">
        <f>IF(AR$12=TRUE,(($Q646*LIQUIDACION!$L$1047)*LIQUIDACION!$D$1045/IF(AND(LIQUIDACION!$D$1044&gt;LIQUIDACION!$B$1046,LIQUIDACION!$B$1046&gt;LIQUIDACION!$D$1043),366,365)),0)</f>
        <v>0</v>
      </c>
      <c r="AS646" s="618">
        <f>IF(AS$12=TRUE,(($R646*LIQUIDACION!$L$1047)*LIQUIDACION!$D$1045/IF(AND(LIQUIDACION!$D$1044&gt;LIQUIDACION!$B$1046,LIQUIDACION!$B$1046&gt;LIQUIDACION!$D$1043),366,365)),0)</f>
        <v>0</v>
      </c>
      <c r="AT646" s="618">
        <f>IF(AT$12=TRUE,(($S646*LIQUIDACION!$L$1047)*LIQUIDACION!$D$1045/IF(AND(LIQUIDACION!$D$1044&gt;LIQUIDACION!$B$1046,LIQUIDACION!$B$1046&gt;LIQUIDACION!$D$1043),366,365)),0)</f>
        <v>0</v>
      </c>
      <c r="AU646" s="618">
        <f>IF(AU$12=TRUE,(($T646*LIQUIDACION!$L$1047)*LIQUIDACION!$D$1045/IF(AND(LIQUIDACION!$D$1044&gt;LIQUIDACION!$B$1046,LIQUIDACION!$B$1046&gt;LIQUIDACION!$D$1043),366,365)),0)</f>
        <v>0</v>
      </c>
      <c r="AV646" s="618">
        <f>IF(AV$12=TRUE,(($U646*LIQUIDACION!$L$1047)*LIQUIDACION!$D$1045/IF(AND(LIQUIDACION!$D$1044&gt;LIQUIDACION!$B$1046,LIQUIDACION!$B$1046&gt;LIQUIDACION!$D$1043),366,365)),0)</f>
        <v>0</v>
      </c>
      <c r="AW646" s="618">
        <f>IF(AW$12=TRUE,(($V646*LIQUIDACION!$L$1047)*LIQUIDACION!$D$1045/IF(AND(LIQUIDACION!$D$1044&gt;LIQUIDACION!$B$1046,LIQUIDACION!$B$1046&gt;LIQUIDACION!$D$1043),366,365)),0)</f>
        <v>0</v>
      </c>
      <c r="AX646" s="618">
        <f>IF(AX$12=TRUE,(($W646*LIQUIDACION!$L$1047)*LIQUIDACION!$D$1045/IF(AND(LIQUIDACION!$D$1044&gt;LIQUIDACION!$B$1046,LIQUIDACION!$B$1046&gt;LIQUIDACION!$D$1043),366,365)),0)</f>
        <v>0</v>
      </c>
    </row>
    <row r="647" spans="2:50" x14ac:dyDescent="0.25">
      <c r="B647" s="121">
        <v>635</v>
      </c>
      <c r="C647" s="125"/>
      <c r="D647" s="170"/>
      <c r="E647" s="170"/>
      <c r="F647" s="170"/>
      <c r="G647" s="170">
        <f t="shared" si="41"/>
        <v>0</v>
      </c>
      <c r="H647" s="170">
        <f t="shared" si="42"/>
        <v>0</v>
      </c>
      <c r="I647" s="170"/>
      <c r="J647" s="170"/>
      <c r="K647" s="170"/>
      <c r="L647" s="170"/>
      <c r="M647" s="170"/>
      <c r="N647" s="170"/>
      <c r="O647" s="170"/>
      <c r="P647" s="170"/>
      <c r="Q647" s="170"/>
      <c r="R647" s="170"/>
      <c r="S647" s="170"/>
      <c r="T647" s="170"/>
      <c r="U647" s="170"/>
      <c r="V647" s="170"/>
      <c r="W647" s="170"/>
      <c r="X647" s="170"/>
      <c r="Y647" s="170"/>
      <c r="Z647" s="170"/>
      <c r="AA647" s="170"/>
      <c r="AB647" s="415">
        <f t="shared" si="43"/>
        <v>0</v>
      </c>
      <c r="AC647" s="415">
        <f t="shared" si="44"/>
        <v>0</v>
      </c>
      <c r="AE647" s="618">
        <f>IF(AE$12=TRUE,(($D647*LIQUIDACION!$L$1046)*LIQUIDACION!$D$1045/IF(AND(LIQUIDACION!$D$1044&gt;LIQUIDACION!$B$1046,LIQUIDACION!$B$1046&gt;LIQUIDACION!$D$1043),366,365)),0)</f>
        <v>0</v>
      </c>
      <c r="AF647" s="618">
        <f>IF(AF$12=TRUE,(($E647*LIQUIDACION!$L$1046)*LIQUIDACION!$D$1045/IF(AND(LIQUIDACION!$D$1044&gt;LIQUIDACION!$B$1046,LIQUIDACION!$B$1046&gt;LIQUIDACION!$D$1043),366,365)),0)</f>
        <v>0</v>
      </c>
      <c r="AG647" s="618">
        <f>IF(AG$12=TRUE,(($F647*LIQUIDACION!$L$1046)*LIQUIDACION!$D$1045/IF(AND(LIQUIDACION!$D$1044&gt;LIQUIDACION!$B$1046,LIQUIDACION!$B$1046&gt;LIQUIDACION!$D$1043),366,365)),0)</f>
        <v>0</v>
      </c>
      <c r="AH647" s="618">
        <f>IF(AH$12=TRUE,(($G647*LIQUIDACION!$L$1046)*LIQUIDACION!$D$1045/IF(AND(LIQUIDACION!$D$1044&gt;LIQUIDACION!$B$1046,LIQUIDACION!$B$1046&gt;LIQUIDACION!$D$1043),366,365)),0)</f>
        <v>0</v>
      </c>
      <c r="AI647" s="618">
        <f>IF(AI$12=TRUE,(($H647*LIQUIDACION!$L$1047)*LIQUIDACION!$D$1045/IF(AND(LIQUIDACION!$D$1044&gt;LIQUIDACION!$B$1046,LIQUIDACION!$B$1046&gt;LIQUIDACION!$D$1043),366,365)),0)</f>
        <v>0</v>
      </c>
      <c r="AJ647" s="618">
        <f>IF(AJ$12=TRUE,(($I647*LIQUIDACION!$L$1047)*LIQUIDACION!$D$1045/IF(AND(LIQUIDACION!$D$1044&gt;LIQUIDACION!$B$1046,LIQUIDACION!$B$1046&gt;LIQUIDACION!$D$1043),366,365)),0)</f>
        <v>0</v>
      </c>
      <c r="AK647" s="618">
        <f>IF(AK$12=TRUE,(($J647*LIQUIDACION!$L$1047)*LIQUIDACION!$D$1045/IF(AND(LIQUIDACION!$D$1044&gt;LIQUIDACION!$B$1046,LIQUIDACION!$B$1046&gt;LIQUIDACION!$D$1043),366,365)),0)</f>
        <v>0</v>
      </c>
      <c r="AL647" s="618">
        <f>IF(AL$12=TRUE,(($K647*LIQUIDACION!$L$1047)*LIQUIDACION!$D$1045/IF(AND(LIQUIDACION!$D$1044&gt;LIQUIDACION!$B$1046,LIQUIDACION!$B$1046&gt;LIQUIDACION!$D$1043),366,365)),0)</f>
        <v>0</v>
      </c>
      <c r="AM647" s="618">
        <f>IF(AM$12=TRUE,(($L647*LIQUIDACION!$L$1047)*LIQUIDACION!$D$1045/IF(AND(LIQUIDACION!$D$1044&gt;LIQUIDACION!$B$1046,LIQUIDACION!$B$1046&gt;LIQUIDACION!$D$1043),366,365)),0)</f>
        <v>0</v>
      </c>
      <c r="AN647" s="618">
        <f>IF(AN$12=TRUE,(($M647*LIQUIDACION!$L$1047)*LIQUIDACION!$D$1045/IF(AND(LIQUIDACION!$D$1044&gt;LIQUIDACION!$B$1046,LIQUIDACION!$B$1046&gt;LIQUIDACION!$D$1043),366,365)),0)</f>
        <v>0</v>
      </c>
      <c r="AO647" s="618">
        <f>IF(AO$12=TRUE,(($N647*LIQUIDACION!$L$1047)*LIQUIDACION!$D$1045/IF(AND(LIQUIDACION!$D$1044&gt;LIQUIDACION!$B$1046,LIQUIDACION!$B$1046&gt;LIQUIDACION!$D$1043),366,365)),0)</f>
        <v>0</v>
      </c>
      <c r="AP647" s="618">
        <f>IF(AP$12=TRUE,(($O647*LIQUIDACION!$L$1047)*LIQUIDACION!$D$1045/IF(AND(LIQUIDACION!$D$1044&gt;LIQUIDACION!$B$1046,LIQUIDACION!$B$1046&gt;LIQUIDACION!$D$1043),366,365)),0)</f>
        <v>0</v>
      </c>
      <c r="AQ647" s="618">
        <f>IF(AQ$12=TRUE,(($P647*LIQUIDACION!$L$1047)*LIQUIDACION!$D$1045/IF(AND(LIQUIDACION!$D$1044&gt;LIQUIDACION!$B$1046,LIQUIDACION!$B$1046&gt;LIQUIDACION!$D$1043),366,365)),0)</f>
        <v>0</v>
      </c>
      <c r="AR647" s="618">
        <f>IF(AR$12=TRUE,(($Q647*LIQUIDACION!$L$1047)*LIQUIDACION!$D$1045/IF(AND(LIQUIDACION!$D$1044&gt;LIQUIDACION!$B$1046,LIQUIDACION!$B$1046&gt;LIQUIDACION!$D$1043),366,365)),0)</f>
        <v>0</v>
      </c>
      <c r="AS647" s="618">
        <f>IF(AS$12=TRUE,(($R647*LIQUIDACION!$L$1047)*LIQUIDACION!$D$1045/IF(AND(LIQUIDACION!$D$1044&gt;LIQUIDACION!$B$1046,LIQUIDACION!$B$1046&gt;LIQUIDACION!$D$1043),366,365)),0)</f>
        <v>0</v>
      </c>
      <c r="AT647" s="618">
        <f>IF(AT$12=TRUE,(($S647*LIQUIDACION!$L$1047)*LIQUIDACION!$D$1045/IF(AND(LIQUIDACION!$D$1044&gt;LIQUIDACION!$B$1046,LIQUIDACION!$B$1046&gt;LIQUIDACION!$D$1043),366,365)),0)</f>
        <v>0</v>
      </c>
      <c r="AU647" s="618">
        <f>IF(AU$12=TRUE,(($T647*LIQUIDACION!$L$1047)*LIQUIDACION!$D$1045/IF(AND(LIQUIDACION!$D$1044&gt;LIQUIDACION!$B$1046,LIQUIDACION!$B$1046&gt;LIQUIDACION!$D$1043),366,365)),0)</f>
        <v>0</v>
      </c>
      <c r="AV647" s="618">
        <f>IF(AV$12=TRUE,(($U647*LIQUIDACION!$L$1047)*LIQUIDACION!$D$1045/IF(AND(LIQUIDACION!$D$1044&gt;LIQUIDACION!$B$1046,LIQUIDACION!$B$1046&gt;LIQUIDACION!$D$1043),366,365)),0)</f>
        <v>0</v>
      </c>
      <c r="AW647" s="618">
        <f>IF(AW$12=TRUE,(($V647*LIQUIDACION!$L$1047)*LIQUIDACION!$D$1045/IF(AND(LIQUIDACION!$D$1044&gt;LIQUIDACION!$B$1046,LIQUIDACION!$B$1046&gt;LIQUIDACION!$D$1043),366,365)),0)</f>
        <v>0</v>
      </c>
      <c r="AX647" s="618">
        <f>IF(AX$12=TRUE,(($W647*LIQUIDACION!$L$1047)*LIQUIDACION!$D$1045/IF(AND(LIQUIDACION!$D$1044&gt;LIQUIDACION!$B$1046,LIQUIDACION!$B$1046&gt;LIQUIDACION!$D$1043),366,365)),0)</f>
        <v>0</v>
      </c>
    </row>
    <row r="648" spans="2:50" x14ac:dyDescent="0.25">
      <c r="B648" s="123">
        <v>636</v>
      </c>
      <c r="C648" s="125"/>
      <c r="D648" s="170"/>
      <c r="E648" s="170"/>
      <c r="F648" s="170"/>
      <c r="G648" s="170">
        <f t="shared" si="41"/>
        <v>0</v>
      </c>
      <c r="H648" s="170">
        <f t="shared" si="42"/>
        <v>0</v>
      </c>
      <c r="I648" s="170"/>
      <c r="J648" s="170"/>
      <c r="K648" s="170"/>
      <c r="L648" s="170"/>
      <c r="M648" s="170"/>
      <c r="N648" s="170"/>
      <c r="O648" s="170"/>
      <c r="P648" s="170"/>
      <c r="Q648" s="170"/>
      <c r="R648" s="170"/>
      <c r="S648" s="170"/>
      <c r="T648" s="170"/>
      <c r="U648" s="170"/>
      <c r="V648" s="170"/>
      <c r="W648" s="170"/>
      <c r="X648" s="170"/>
      <c r="Y648" s="170"/>
      <c r="Z648" s="170"/>
      <c r="AA648" s="170"/>
      <c r="AB648" s="415">
        <f t="shared" si="43"/>
        <v>0</v>
      </c>
      <c r="AC648" s="415">
        <f t="shared" si="44"/>
        <v>0</v>
      </c>
      <c r="AE648" s="618">
        <f>IF(AE$12=TRUE,(($D648*LIQUIDACION!$L$1046)*LIQUIDACION!$D$1045/IF(AND(LIQUIDACION!$D$1044&gt;LIQUIDACION!$B$1046,LIQUIDACION!$B$1046&gt;LIQUIDACION!$D$1043),366,365)),0)</f>
        <v>0</v>
      </c>
      <c r="AF648" s="618">
        <f>IF(AF$12=TRUE,(($E648*LIQUIDACION!$L$1046)*LIQUIDACION!$D$1045/IF(AND(LIQUIDACION!$D$1044&gt;LIQUIDACION!$B$1046,LIQUIDACION!$B$1046&gt;LIQUIDACION!$D$1043),366,365)),0)</f>
        <v>0</v>
      </c>
      <c r="AG648" s="618">
        <f>IF(AG$12=TRUE,(($F648*LIQUIDACION!$L$1046)*LIQUIDACION!$D$1045/IF(AND(LIQUIDACION!$D$1044&gt;LIQUIDACION!$B$1046,LIQUIDACION!$B$1046&gt;LIQUIDACION!$D$1043),366,365)),0)</f>
        <v>0</v>
      </c>
      <c r="AH648" s="618">
        <f>IF(AH$12=TRUE,(($G648*LIQUIDACION!$L$1046)*LIQUIDACION!$D$1045/IF(AND(LIQUIDACION!$D$1044&gt;LIQUIDACION!$B$1046,LIQUIDACION!$B$1046&gt;LIQUIDACION!$D$1043),366,365)),0)</f>
        <v>0</v>
      </c>
      <c r="AI648" s="618">
        <f>IF(AI$12=TRUE,(($H648*LIQUIDACION!$L$1047)*LIQUIDACION!$D$1045/IF(AND(LIQUIDACION!$D$1044&gt;LIQUIDACION!$B$1046,LIQUIDACION!$B$1046&gt;LIQUIDACION!$D$1043),366,365)),0)</f>
        <v>0</v>
      </c>
      <c r="AJ648" s="618">
        <f>IF(AJ$12=TRUE,(($I648*LIQUIDACION!$L$1047)*LIQUIDACION!$D$1045/IF(AND(LIQUIDACION!$D$1044&gt;LIQUIDACION!$B$1046,LIQUIDACION!$B$1046&gt;LIQUIDACION!$D$1043),366,365)),0)</f>
        <v>0</v>
      </c>
      <c r="AK648" s="618">
        <f>IF(AK$12=TRUE,(($J648*LIQUIDACION!$L$1047)*LIQUIDACION!$D$1045/IF(AND(LIQUIDACION!$D$1044&gt;LIQUIDACION!$B$1046,LIQUIDACION!$B$1046&gt;LIQUIDACION!$D$1043),366,365)),0)</f>
        <v>0</v>
      </c>
      <c r="AL648" s="618">
        <f>IF(AL$12=TRUE,(($K648*LIQUIDACION!$L$1047)*LIQUIDACION!$D$1045/IF(AND(LIQUIDACION!$D$1044&gt;LIQUIDACION!$B$1046,LIQUIDACION!$B$1046&gt;LIQUIDACION!$D$1043),366,365)),0)</f>
        <v>0</v>
      </c>
      <c r="AM648" s="618">
        <f>IF(AM$12=TRUE,(($L648*LIQUIDACION!$L$1047)*LIQUIDACION!$D$1045/IF(AND(LIQUIDACION!$D$1044&gt;LIQUIDACION!$B$1046,LIQUIDACION!$B$1046&gt;LIQUIDACION!$D$1043),366,365)),0)</f>
        <v>0</v>
      </c>
      <c r="AN648" s="618">
        <f>IF(AN$12=TRUE,(($M648*LIQUIDACION!$L$1047)*LIQUIDACION!$D$1045/IF(AND(LIQUIDACION!$D$1044&gt;LIQUIDACION!$B$1046,LIQUIDACION!$B$1046&gt;LIQUIDACION!$D$1043),366,365)),0)</f>
        <v>0</v>
      </c>
      <c r="AO648" s="618">
        <f>IF(AO$12=TRUE,(($N648*LIQUIDACION!$L$1047)*LIQUIDACION!$D$1045/IF(AND(LIQUIDACION!$D$1044&gt;LIQUIDACION!$B$1046,LIQUIDACION!$B$1046&gt;LIQUIDACION!$D$1043),366,365)),0)</f>
        <v>0</v>
      </c>
      <c r="AP648" s="618">
        <f>IF(AP$12=TRUE,(($O648*LIQUIDACION!$L$1047)*LIQUIDACION!$D$1045/IF(AND(LIQUIDACION!$D$1044&gt;LIQUIDACION!$B$1046,LIQUIDACION!$B$1046&gt;LIQUIDACION!$D$1043),366,365)),0)</f>
        <v>0</v>
      </c>
      <c r="AQ648" s="618">
        <f>IF(AQ$12=TRUE,(($P648*LIQUIDACION!$L$1047)*LIQUIDACION!$D$1045/IF(AND(LIQUIDACION!$D$1044&gt;LIQUIDACION!$B$1046,LIQUIDACION!$B$1046&gt;LIQUIDACION!$D$1043),366,365)),0)</f>
        <v>0</v>
      </c>
      <c r="AR648" s="618">
        <f>IF(AR$12=TRUE,(($Q648*LIQUIDACION!$L$1047)*LIQUIDACION!$D$1045/IF(AND(LIQUIDACION!$D$1044&gt;LIQUIDACION!$B$1046,LIQUIDACION!$B$1046&gt;LIQUIDACION!$D$1043),366,365)),0)</f>
        <v>0</v>
      </c>
      <c r="AS648" s="618">
        <f>IF(AS$12=TRUE,(($R648*LIQUIDACION!$L$1047)*LIQUIDACION!$D$1045/IF(AND(LIQUIDACION!$D$1044&gt;LIQUIDACION!$B$1046,LIQUIDACION!$B$1046&gt;LIQUIDACION!$D$1043),366,365)),0)</f>
        <v>0</v>
      </c>
      <c r="AT648" s="618">
        <f>IF(AT$12=TRUE,(($S648*LIQUIDACION!$L$1047)*LIQUIDACION!$D$1045/IF(AND(LIQUIDACION!$D$1044&gt;LIQUIDACION!$B$1046,LIQUIDACION!$B$1046&gt;LIQUIDACION!$D$1043),366,365)),0)</f>
        <v>0</v>
      </c>
      <c r="AU648" s="618">
        <f>IF(AU$12=TRUE,(($T648*LIQUIDACION!$L$1047)*LIQUIDACION!$D$1045/IF(AND(LIQUIDACION!$D$1044&gt;LIQUIDACION!$B$1046,LIQUIDACION!$B$1046&gt;LIQUIDACION!$D$1043),366,365)),0)</f>
        <v>0</v>
      </c>
      <c r="AV648" s="618">
        <f>IF(AV$12=TRUE,(($U648*LIQUIDACION!$L$1047)*LIQUIDACION!$D$1045/IF(AND(LIQUIDACION!$D$1044&gt;LIQUIDACION!$B$1046,LIQUIDACION!$B$1046&gt;LIQUIDACION!$D$1043),366,365)),0)</f>
        <v>0</v>
      </c>
      <c r="AW648" s="618">
        <f>IF(AW$12=TRUE,(($V648*LIQUIDACION!$L$1047)*LIQUIDACION!$D$1045/IF(AND(LIQUIDACION!$D$1044&gt;LIQUIDACION!$B$1046,LIQUIDACION!$B$1046&gt;LIQUIDACION!$D$1043),366,365)),0)</f>
        <v>0</v>
      </c>
      <c r="AX648" s="618">
        <f>IF(AX$12=TRUE,(($W648*LIQUIDACION!$L$1047)*LIQUIDACION!$D$1045/IF(AND(LIQUIDACION!$D$1044&gt;LIQUIDACION!$B$1046,LIQUIDACION!$B$1046&gt;LIQUIDACION!$D$1043),366,365)),0)</f>
        <v>0</v>
      </c>
    </row>
    <row r="649" spans="2:50" x14ac:dyDescent="0.25">
      <c r="B649" s="121">
        <v>637</v>
      </c>
      <c r="C649" s="125"/>
      <c r="D649" s="170"/>
      <c r="E649" s="170"/>
      <c r="F649" s="170"/>
      <c r="G649" s="170">
        <f t="shared" si="41"/>
        <v>0</v>
      </c>
      <c r="H649" s="170">
        <f t="shared" si="42"/>
        <v>0</v>
      </c>
      <c r="I649" s="170"/>
      <c r="J649" s="170"/>
      <c r="K649" s="170"/>
      <c r="L649" s="170"/>
      <c r="M649" s="170"/>
      <c r="N649" s="170"/>
      <c r="O649" s="170"/>
      <c r="P649" s="170"/>
      <c r="Q649" s="170"/>
      <c r="R649" s="170"/>
      <c r="S649" s="170"/>
      <c r="T649" s="170"/>
      <c r="U649" s="170"/>
      <c r="V649" s="170"/>
      <c r="W649" s="170"/>
      <c r="X649" s="170"/>
      <c r="Y649" s="170"/>
      <c r="Z649" s="170"/>
      <c r="AA649" s="170"/>
      <c r="AB649" s="415">
        <f t="shared" si="43"/>
        <v>0</v>
      </c>
      <c r="AC649" s="415">
        <f t="shared" si="44"/>
        <v>0</v>
      </c>
      <c r="AE649" s="618">
        <f>IF(AE$12=TRUE,(($D649*LIQUIDACION!$L$1046)*LIQUIDACION!$D$1045/IF(AND(LIQUIDACION!$D$1044&gt;LIQUIDACION!$B$1046,LIQUIDACION!$B$1046&gt;LIQUIDACION!$D$1043),366,365)),0)</f>
        <v>0</v>
      </c>
      <c r="AF649" s="618">
        <f>IF(AF$12=TRUE,(($E649*LIQUIDACION!$L$1046)*LIQUIDACION!$D$1045/IF(AND(LIQUIDACION!$D$1044&gt;LIQUIDACION!$B$1046,LIQUIDACION!$B$1046&gt;LIQUIDACION!$D$1043),366,365)),0)</f>
        <v>0</v>
      </c>
      <c r="AG649" s="618">
        <f>IF(AG$12=TRUE,(($F649*LIQUIDACION!$L$1046)*LIQUIDACION!$D$1045/IF(AND(LIQUIDACION!$D$1044&gt;LIQUIDACION!$B$1046,LIQUIDACION!$B$1046&gt;LIQUIDACION!$D$1043),366,365)),0)</f>
        <v>0</v>
      </c>
      <c r="AH649" s="618">
        <f>IF(AH$12=TRUE,(($G649*LIQUIDACION!$L$1046)*LIQUIDACION!$D$1045/IF(AND(LIQUIDACION!$D$1044&gt;LIQUIDACION!$B$1046,LIQUIDACION!$B$1046&gt;LIQUIDACION!$D$1043),366,365)),0)</f>
        <v>0</v>
      </c>
      <c r="AI649" s="618">
        <f>IF(AI$12=TRUE,(($H649*LIQUIDACION!$L$1047)*LIQUIDACION!$D$1045/IF(AND(LIQUIDACION!$D$1044&gt;LIQUIDACION!$B$1046,LIQUIDACION!$B$1046&gt;LIQUIDACION!$D$1043),366,365)),0)</f>
        <v>0</v>
      </c>
      <c r="AJ649" s="618">
        <f>IF(AJ$12=TRUE,(($I649*LIQUIDACION!$L$1047)*LIQUIDACION!$D$1045/IF(AND(LIQUIDACION!$D$1044&gt;LIQUIDACION!$B$1046,LIQUIDACION!$B$1046&gt;LIQUIDACION!$D$1043),366,365)),0)</f>
        <v>0</v>
      </c>
      <c r="AK649" s="618">
        <f>IF(AK$12=TRUE,(($J649*LIQUIDACION!$L$1047)*LIQUIDACION!$D$1045/IF(AND(LIQUIDACION!$D$1044&gt;LIQUIDACION!$B$1046,LIQUIDACION!$B$1046&gt;LIQUIDACION!$D$1043),366,365)),0)</f>
        <v>0</v>
      </c>
      <c r="AL649" s="618">
        <f>IF(AL$12=TRUE,(($K649*LIQUIDACION!$L$1047)*LIQUIDACION!$D$1045/IF(AND(LIQUIDACION!$D$1044&gt;LIQUIDACION!$B$1046,LIQUIDACION!$B$1046&gt;LIQUIDACION!$D$1043),366,365)),0)</f>
        <v>0</v>
      </c>
      <c r="AM649" s="618">
        <f>IF(AM$12=TRUE,(($L649*LIQUIDACION!$L$1047)*LIQUIDACION!$D$1045/IF(AND(LIQUIDACION!$D$1044&gt;LIQUIDACION!$B$1046,LIQUIDACION!$B$1046&gt;LIQUIDACION!$D$1043),366,365)),0)</f>
        <v>0</v>
      </c>
      <c r="AN649" s="618">
        <f>IF(AN$12=TRUE,(($M649*LIQUIDACION!$L$1047)*LIQUIDACION!$D$1045/IF(AND(LIQUIDACION!$D$1044&gt;LIQUIDACION!$B$1046,LIQUIDACION!$B$1046&gt;LIQUIDACION!$D$1043),366,365)),0)</f>
        <v>0</v>
      </c>
      <c r="AO649" s="618">
        <f>IF(AO$12=TRUE,(($N649*LIQUIDACION!$L$1047)*LIQUIDACION!$D$1045/IF(AND(LIQUIDACION!$D$1044&gt;LIQUIDACION!$B$1046,LIQUIDACION!$B$1046&gt;LIQUIDACION!$D$1043),366,365)),0)</f>
        <v>0</v>
      </c>
      <c r="AP649" s="618">
        <f>IF(AP$12=TRUE,(($O649*LIQUIDACION!$L$1047)*LIQUIDACION!$D$1045/IF(AND(LIQUIDACION!$D$1044&gt;LIQUIDACION!$B$1046,LIQUIDACION!$B$1046&gt;LIQUIDACION!$D$1043),366,365)),0)</f>
        <v>0</v>
      </c>
      <c r="AQ649" s="618">
        <f>IF(AQ$12=TRUE,(($P649*LIQUIDACION!$L$1047)*LIQUIDACION!$D$1045/IF(AND(LIQUIDACION!$D$1044&gt;LIQUIDACION!$B$1046,LIQUIDACION!$B$1046&gt;LIQUIDACION!$D$1043),366,365)),0)</f>
        <v>0</v>
      </c>
      <c r="AR649" s="618">
        <f>IF(AR$12=TRUE,(($Q649*LIQUIDACION!$L$1047)*LIQUIDACION!$D$1045/IF(AND(LIQUIDACION!$D$1044&gt;LIQUIDACION!$B$1046,LIQUIDACION!$B$1046&gt;LIQUIDACION!$D$1043),366,365)),0)</f>
        <v>0</v>
      </c>
      <c r="AS649" s="618">
        <f>IF(AS$12=TRUE,(($R649*LIQUIDACION!$L$1047)*LIQUIDACION!$D$1045/IF(AND(LIQUIDACION!$D$1044&gt;LIQUIDACION!$B$1046,LIQUIDACION!$B$1046&gt;LIQUIDACION!$D$1043),366,365)),0)</f>
        <v>0</v>
      </c>
      <c r="AT649" s="618">
        <f>IF(AT$12=TRUE,(($S649*LIQUIDACION!$L$1047)*LIQUIDACION!$D$1045/IF(AND(LIQUIDACION!$D$1044&gt;LIQUIDACION!$B$1046,LIQUIDACION!$B$1046&gt;LIQUIDACION!$D$1043),366,365)),0)</f>
        <v>0</v>
      </c>
      <c r="AU649" s="618">
        <f>IF(AU$12=TRUE,(($T649*LIQUIDACION!$L$1047)*LIQUIDACION!$D$1045/IF(AND(LIQUIDACION!$D$1044&gt;LIQUIDACION!$B$1046,LIQUIDACION!$B$1046&gt;LIQUIDACION!$D$1043),366,365)),0)</f>
        <v>0</v>
      </c>
      <c r="AV649" s="618">
        <f>IF(AV$12=TRUE,(($U649*LIQUIDACION!$L$1047)*LIQUIDACION!$D$1045/IF(AND(LIQUIDACION!$D$1044&gt;LIQUIDACION!$B$1046,LIQUIDACION!$B$1046&gt;LIQUIDACION!$D$1043),366,365)),0)</f>
        <v>0</v>
      </c>
      <c r="AW649" s="618">
        <f>IF(AW$12=TRUE,(($V649*LIQUIDACION!$L$1047)*LIQUIDACION!$D$1045/IF(AND(LIQUIDACION!$D$1044&gt;LIQUIDACION!$B$1046,LIQUIDACION!$B$1046&gt;LIQUIDACION!$D$1043),366,365)),0)</f>
        <v>0</v>
      </c>
      <c r="AX649" s="618">
        <f>IF(AX$12=TRUE,(($W649*LIQUIDACION!$L$1047)*LIQUIDACION!$D$1045/IF(AND(LIQUIDACION!$D$1044&gt;LIQUIDACION!$B$1046,LIQUIDACION!$B$1046&gt;LIQUIDACION!$D$1043),366,365)),0)</f>
        <v>0</v>
      </c>
    </row>
    <row r="650" spans="2:50" x14ac:dyDescent="0.25">
      <c r="B650" s="123">
        <v>638</v>
      </c>
      <c r="C650" s="125"/>
      <c r="D650" s="170"/>
      <c r="E650" s="170"/>
      <c r="F650" s="170"/>
      <c r="G650" s="170">
        <f t="shared" si="41"/>
        <v>0</v>
      </c>
      <c r="H650" s="170">
        <f t="shared" si="42"/>
        <v>0</v>
      </c>
      <c r="I650" s="170"/>
      <c r="J650" s="170"/>
      <c r="K650" s="170"/>
      <c r="L650" s="170"/>
      <c r="M650" s="170"/>
      <c r="N650" s="170"/>
      <c r="O650" s="170"/>
      <c r="P650" s="170"/>
      <c r="Q650" s="170"/>
      <c r="R650" s="170"/>
      <c r="S650" s="170"/>
      <c r="T650" s="170"/>
      <c r="U650" s="170"/>
      <c r="V650" s="170"/>
      <c r="W650" s="170"/>
      <c r="X650" s="170"/>
      <c r="Y650" s="170"/>
      <c r="Z650" s="170"/>
      <c r="AA650" s="170"/>
      <c r="AB650" s="415">
        <f t="shared" si="43"/>
        <v>0</v>
      </c>
      <c r="AC650" s="415">
        <f t="shared" si="44"/>
        <v>0</v>
      </c>
      <c r="AE650" s="618">
        <f>IF(AE$12=TRUE,(($D650*LIQUIDACION!$L$1046)*LIQUIDACION!$D$1045/IF(AND(LIQUIDACION!$D$1044&gt;LIQUIDACION!$B$1046,LIQUIDACION!$B$1046&gt;LIQUIDACION!$D$1043),366,365)),0)</f>
        <v>0</v>
      </c>
      <c r="AF650" s="618">
        <f>IF(AF$12=TRUE,(($E650*LIQUIDACION!$L$1046)*LIQUIDACION!$D$1045/IF(AND(LIQUIDACION!$D$1044&gt;LIQUIDACION!$B$1046,LIQUIDACION!$B$1046&gt;LIQUIDACION!$D$1043),366,365)),0)</f>
        <v>0</v>
      </c>
      <c r="AG650" s="618">
        <f>IF(AG$12=TRUE,(($F650*LIQUIDACION!$L$1046)*LIQUIDACION!$D$1045/IF(AND(LIQUIDACION!$D$1044&gt;LIQUIDACION!$B$1046,LIQUIDACION!$B$1046&gt;LIQUIDACION!$D$1043),366,365)),0)</f>
        <v>0</v>
      </c>
      <c r="AH650" s="618">
        <f>IF(AH$12=TRUE,(($G650*LIQUIDACION!$L$1046)*LIQUIDACION!$D$1045/IF(AND(LIQUIDACION!$D$1044&gt;LIQUIDACION!$B$1046,LIQUIDACION!$B$1046&gt;LIQUIDACION!$D$1043),366,365)),0)</f>
        <v>0</v>
      </c>
      <c r="AI650" s="618">
        <f>IF(AI$12=TRUE,(($H650*LIQUIDACION!$L$1047)*LIQUIDACION!$D$1045/IF(AND(LIQUIDACION!$D$1044&gt;LIQUIDACION!$B$1046,LIQUIDACION!$B$1046&gt;LIQUIDACION!$D$1043),366,365)),0)</f>
        <v>0</v>
      </c>
      <c r="AJ650" s="618">
        <f>IF(AJ$12=TRUE,(($I650*LIQUIDACION!$L$1047)*LIQUIDACION!$D$1045/IF(AND(LIQUIDACION!$D$1044&gt;LIQUIDACION!$B$1046,LIQUIDACION!$B$1046&gt;LIQUIDACION!$D$1043),366,365)),0)</f>
        <v>0</v>
      </c>
      <c r="AK650" s="618">
        <f>IF(AK$12=TRUE,(($J650*LIQUIDACION!$L$1047)*LIQUIDACION!$D$1045/IF(AND(LIQUIDACION!$D$1044&gt;LIQUIDACION!$B$1046,LIQUIDACION!$B$1046&gt;LIQUIDACION!$D$1043),366,365)),0)</f>
        <v>0</v>
      </c>
      <c r="AL650" s="618">
        <f>IF(AL$12=TRUE,(($K650*LIQUIDACION!$L$1047)*LIQUIDACION!$D$1045/IF(AND(LIQUIDACION!$D$1044&gt;LIQUIDACION!$B$1046,LIQUIDACION!$B$1046&gt;LIQUIDACION!$D$1043),366,365)),0)</f>
        <v>0</v>
      </c>
      <c r="AM650" s="618">
        <f>IF(AM$12=TRUE,(($L650*LIQUIDACION!$L$1047)*LIQUIDACION!$D$1045/IF(AND(LIQUIDACION!$D$1044&gt;LIQUIDACION!$B$1046,LIQUIDACION!$B$1046&gt;LIQUIDACION!$D$1043),366,365)),0)</f>
        <v>0</v>
      </c>
      <c r="AN650" s="618">
        <f>IF(AN$12=TRUE,(($M650*LIQUIDACION!$L$1047)*LIQUIDACION!$D$1045/IF(AND(LIQUIDACION!$D$1044&gt;LIQUIDACION!$B$1046,LIQUIDACION!$B$1046&gt;LIQUIDACION!$D$1043),366,365)),0)</f>
        <v>0</v>
      </c>
      <c r="AO650" s="618">
        <f>IF(AO$12=TRUE,(($N650*LIQUIDACION!$L$1047)*LIQUIDACION!$D$1045/IF(AND(LIQUIDACION!$D$1044&gt;LIQUIDACION!$B$1046,LIQUIDACION!$B$1046&gt;LIQUIDACION!$D$1043),366,365)),0)</f>
        <v>0</v>
      </c>
      <c r="AP650" s="618">
        <f>IF(AP$12=TRUE,(($O650*LIQUIDACION!$L$1047)*LIQUIDACION!$D$1045/IF(AND(LIQUIDACION!$D$1044&gt;LIQUIDACION!$B$1046,LIQUIDACION!$B$1046&gt;LIQUIDACION!$D$1043),366,365)),0)</f>
        <v>0</v>
      </c>
      <c r="AQ650" s="618">
        <f>IF(AQ$12=TRUE,(($P650*LIQUIDACION!$L$1047)*LIQUIDACION!$D$1045/IF(AND(LIQUIDACION!$D$1044&gt;LIQUIDACION!$B$1046,LIQUIDACION!$B$1046&gt;LIQUIDACION!$D$1043),366,365)),0)</f>
        <v>0</v>
      </c>
      <c r="AR650" s="618">
        <f>IF(AR$12=TRUE,(($Q650*LIQUIDACION!$L$1047)*LIQUIDACION!$D$1045/IF(AND(LIQUIDACION!$D$1044&gt;LIQUIDACION!$B$1046,LIQUIDACION!$B$1046&gt;LIQUIDACION!$D$1043),366,365)),0)</f>
        <v>0</v>
      </c>
      <c r="AS650" s="618">
        <f>IF(AS$12=TRUE,(($R650*LIQUIDACION!$L$1047)*LIQUIDACION!$D$1045/IF(AND(LIQUIDACION!$D$1044&gt;LIQUIDACION!$B$1046,LIQUIDACION!$B$1046&gt;LIQUIDACION!$D$1043),366,365)),0)</f>
        <v>0</v>
      </c>
      <c r="AT650" s="618">
        <f>IF(AT$12=TRUE,(($S650*LIQUIDACION!$L$1047)*LIQUIDACION!$D$1045/IF(AND(LIQUIDACION!$D$1044&gt;LIQUIDACION!$B$1046,LIQUIDACION!$B$1046&gt;LIQUIDACION!$D$1043),366,365)),0)</f>
        <v>0</v>
      </c>
      <c r="AU650" s="618">
        <f>IF(AU$12=TRUE,(($T650*LIQUIDACION!$L$1047)*LIQUIDACION!$D$1045/IF(AND(LIQUIDACION!$D$1044&gt;LIQUIDACION!$B$1046,LIQUIDACION!$B$1046&gt;LIQUIDACION!$D$1043),366,365)),0)</f>
        <v>0</v>
      </c>
      <c r="AV650" s="618">
        <f>IF(AV$12=TRUE,(($U650*LIQUIDACION!$L$1047)*LIQUIDACION!$D$1045/IF(AND(LIQUIDACION!$D$1044&gt;LIQUIDACION!$B$1046,LIQUIDACION!$B$1046&gt;LIQUIDACION!$D$1043),366,365)),0)</f>
        <v>0</v>
      </c>
      <c r="AW650" s="618">
        <f>IF(AW$12=TRUE,(($V650*LIQUIDACION!$L$1047)*LIQUIDACION!$D$1045/IF(AND(LIQUIDACION!$D$1044&gt;LIQUIDACION!$B$1046,LIQUIDACION!$B$1046&gt;LIQUIDACION!$D$1043),366,365)),0)</f>
        <v>0</v>
      </c>
      <c r="AX650" s="618">
        <f>IF(AX$12=TRUE,(($W650*LIQUIDACION!$L$1047)*LIQUIDACION!$D$1045/IF(AND(LIQUIDACION!$D$1044&gt;LIQUIDACION!$B$1046,LIQUIDACION!$B$1046&gt;LIQUIDACION!$D$1043),366,365)),0)</f>
        <v>0</v>
      </c>
    </row>
    <row r="651" spans="2:50" x14ac:dyDescent="0.25">
      <c r="B651" s="121">
        <v>639</v>
      </c>
      <c r="C651" s="125"/>
      <c r="D651" s="170"/>
      <c r="E651" s="170"/>
      <c r="F651" s="170"/>
      <c r="G651" s="170">
        <f t="shared" si="41"/>
        <v>0</v>
      </c>
      <c r="H651" s="170">
        <f t="shared" si="42"/>
        <v>0</v>
      </c>
      <c r="I651" s="170"/>
      <c r="J651" s="170"/>
      <c r="K651" s="170"/>
      <c r="L651" s="170"/>
      <c r="M651" s="170"/>
      <c r="N651" s="170"/>
      <c r="O651" s="170"/>
      <c r="P651" s="170"/>
      <c r="Q651" s="170"/>
      <c r="R651" s="170"/>
      <c r="S651" s="170"/>
      <c r="T651" s="170"/>
      <c r="U651" s="170"/>
      <c r="V651" s="170"/>
      <c r="W651" s="170"/>
      <c r="X651" s="170"/>
      <c r="Y651" s="170"/>
      <c r="Z651" s="170"/>
      <c r="AA651" s="170"/>
      <c r="AB651" s="415">
        <f t="shared" si="43"/>
        <v>0</v>
      </c>
      <c r="AC651" s="415">
        <f t="shared" si="44"/>
        <v>0</v>
      </c>
      <c r="AE651" s="618">
        <f>IF(AE$12=TRUE,(($D651*LIQUIDACION!$L$1046)*LIQUIDACION!$D$1045/IF(AND(LIQUIDACION!$D$1044&gt;LIQUIDACION!$B$1046,LIQUIDACION!$B$1046&gt;LIQUIDACION!$D$1043),366,365)),0)</f>
        <v>0</v>
      </c>
      <c r="AF651" s="618">
        <f>IF(AF$12=TRUE,(($E651*LIQUIDACION!$L$1046)*LIQUIDACION!$D$1045/IF(AND(LIQUIDACION!$D$1044&gt;LIQUIDACION!$B$1046,LIQUIDACION!$B$1046&gt;LIQUIDACION!$D$1043),366,365)),0)</f>
        <v>0</v>
      </c>
      <c r="AG651" s="618">
        <f>IF(AG$12=TRUE,(($F651*LIQUIDACION!$L$1046)*LIQUIDACION!$D$1045/IF(AND(LIQUIDACION!$D$1044&gt;LIQUIDACION!$B$1046,LIQUIDACION!$B$1046&gt;LIQUIDACION!$D$1043),366,365)),0)</f>
        <v>0</v>
      </c>
      <c r="AH651" s="618">
        <f>IF(AH$12=TRUE,(($G651*LIQUIDACION!$L$1046)*LIQUIDACION!$D$1045/IF(AND(LIQUIDACION!$D$1044&gt;LIQUIDACION!$B$1046,LIQUIDACION!$B$1046&gt;LIQUIDACION!$D$1043),366,365)),0)</f>
        <v>0</v>
      </c>
      <c r="AI651" s="618">
        <f>IF(AI$12=TRUE,(($H651*LIQUIDACION!$L$1047)*LIQUIDACION!$D$1045/IF(AND(LIQUIDACION!$D$1044&gt;LIQUIDACION!$B$1046,LIQUIDACION!$B$1046&gt;LIQUIDACION!$D$1043),366,365)),0)</f>
        <v>0</v>
      </c>
      <c r="AJ651" s="618">
        <f>IF(AJ$12=TRUE,(($I651*LIQUIDACION!$L$1047)*LIQUIDACION!$D$1045/IF(AND(LIQUIDACION!$D$1044&gt;LIQUIDACION!$B$1046,LIQUIDACION!$B$1046&gt;LIQUIDACION!$D$1043),366,365)),0)</f>
        <v>0</v>
      </c>
      <c r="AK651" s="618">
        <f>IF(AK$12=TRUE,(($J651*LIQUIDACION!$L$1047)*LIQUIDACION!$D$1045/IF(AND(LIQUIDACION!$D$1044&gt;LIQUIDACION!$B$1046,LIQUIDACION!$B$1046&gt;LIQUIDACION!$D$1043),366,365)),0)</f>
        <v>0</v>
      </c>
      <c r="AL651" s="618">
        <f>IF(AL$12=TRUE,(($K651*LIQUIDACION!$L$1047)*LIQUIDACION!$D$1045/IF(AND(LIQUIDACION!$D$1044&gt;LIQUIDACION!$B$1046,LIQUIDACION!$B$1046&gt;LIQUIDACION!$D$1043),366,365)),0)</f>
        <v>0</v>
      </c>
      <c r="AM651" s="618">
        <f>IF(AM$12=TRUE,(($L651*LIQUIDACION!$L$1047)*LIQUIDACION!$D$1045/IF(AND(LIQUIDACION!$D$1044&gt;LIQUIDACION!$B$1046,LIQUIDACION!$B$1046&gt;LIQUIDACION!$D$1043),366,365)),0)</f>
        <v>0</v>
      </c>
      <c r="AN651" s="618">
        <f>IF(AN$12=TRUE,(($M651*LIQUIDACION!$L$1047)*LIQUIDACION!$D$1045/IF(AND(LIQUIDACION!$D$1044&gt;LIQUIDACION!$B$1046,LIQUIDACION!$B$1046&gt;LIQUIDACION!$D$1043),366,365)),0)</f>
        <v>0</v>
      </c>
      <c r="AO651" s="618">
        <f>IF(AO$12=TRUE,(($N651*LIQUIDACION!$L$1047)*LIQUIDACION!$D$1045/IF(AND(LIQUIDACION!$D$1044&gt;LIQUIDACION!$B$1046,LIQUIDACION!$B$1046&gt;LIQUIDACION!$D$1043),366,365)),0)</f>
        <v>0</v>
      </c>
      <c r="AP651" s="618">
        <f>IF(AP$12=TRUE,(($O651*LIQUIDACION!$L$1047)*LIQUIDACION!$D$1045/IF(AND(LIQUIDACION!$D$1044&gt;LIQUIDACION!$B$1046,LIQUIDACION!$B$1046&gt;LIQUIDACION!$D$1043),366,365)),0)</f>
        <v>0</v>
      </c>
      <c r="AQ651" s="618">
        <f>IF(AQ$12=TRUE,(($P651*LIQUIDACION!$L$1047)*LIQUIDACION!$D$1045/IF(AND(LIQUIDACION!$D$1044&gt;LIQUIDACION!$B$1046,LIQUIDACION!$B$1046&gt;LIQUIDACION!$D$1043),366,365)),0)</f>
        <v>0</v>
      </c>
      <c r="AR651" s="618">
        <f>IF(AR$12=TRUE,(($Q651*LIQUIDACION!$L$1047)*LIQUIDACION!$D$1045/IF(AND(LIQUIDACION!$D$1044&gt;LIQUIDACION!$B$1046,LIQUIDACION!$B$1046&gt;LIQUIDACION!$D$1043),366,365)),0)</f>
        <v>0</v>
      </c>
      <c r="AS651" s="618">
        <f>IF(AS$12=TRUE,(($R651*LIQUIDACION!$L$1047)*LIQUIDACION!$D$1045/IF(AND(LIQUIDACION!$D$1044&gt;LIQUIDACION!$B$1046,LIQUIDACION!$B$1046&gt;LIQUIDACION!$D$1043),366,365)),0)</f>
        <v>0</v>
      </c>
      <c r="AT651" s="618">
        <f>IF(AT$12=TRUE,(($S651*LIQUIDACION!$L$1047)*LIQUIDACION!$D$1045/IF(AND(LIQUIDACION!$D$1044&gt;LIQUIDACION!$B$1046,LIQUIDACION!$B$1046&gt;LIQUIDACION!$D$1043),366,365)),0)</f>
        <v>0</v>
      </c>
      <c r="AU651" s="618">
        <f>IF(AU$12=TRUE,(($T651*LIQUIDACION!$L$1047)*LIQUIDACION!$D$1045/IF(AND(LIQUIDACION!$D$1044&gt;LIQUIDACION!$B$1046,LIQUIDACION!$B$1046&gt;LIQUIDACION!$D$1043),366,365)),0)</f>
        <v>0</v>
      </c>
      <c r="AV651" s="618">
        <f>IF(AV$12=TRUE,(($U651*LIQUIDACION!$L$1047)*LIQUIDACION!$D$1045/IF(AND(LIQUIDACION!$D$1044&gt;LIQUIDACION!$B$1046,LIQUIDACION!$B$1046&gt;LIQUIDACION!$D$1043),366,365)),0)</f>
        <v>0</v>
      </c>
      <c r="AW651" s="618">
        <f>IF(AW$12=TRUE,(($V651*LIQUIDACION!$L$1047)*LIQUIDACION!$D$1045/IF(AND(LIQUIDACION!$D$1044&gt;LIQUIDACION!$B$1046,LIQUIDACION!$B$1046&gt;LIQUIDACION!$D$1043),366,365)),0)</f>
        <v>0</v>
      </c>
      <c r="AX651" s="618">
        <f>IF(AX$12=TRUE,(($W651*LIQUIDACION!$L$1047)*LIQUIDACION!$D$1045/IF(AND(LIQUIDACION!$D$1044&gt;LIQUIDACION!$B$1046,LIQUIDACION!$B$1046&gt;LIQUIDACION!$D$1043),366,365)),0)</f>
        <v>0</v>
      </c>
    </row>
    <row r="652" spans="2:50" x14ac:dyDescent="0.25">
      <c r="B652" s="123">
        <v>640</v>
      </c>
      <c r="C652" s="125"/>
      <c r="D652" s="170"/>
      <c r="E652" s="170"/>
      <c r="F652" s="170"/>
      <c r="G652" s="170">
        <f t="shared" si="41"/>
        <v>0</v>
      </c>
      <c r="H652" s="170">
        <f t="shared" si="42"/>
        <v>0</v>
      </c>
      <c r="I652" s="170"/>
      <c r="J652" s="170"/>
      <c r="K652" s="170"/>
      <c r="L652" s="170"/>
      <c r="M652" s="170"/>
      <c r="N652" s="170"/>
      <c r="O652" s="170"/>
      <c r="P652" s="170"/>
      <c r="Q652" s="170"/>
      <c r="R652" s="170"/>
      <c r="S652" s="170"/>
      <c r="T652" s="170"/>
      <c r="U652" s="170"/>
      <c r="V652" s="170"/>
      <c r="W652" s="170"/>
      <c r="X652" s="170"/>
      <c r="Y652" s="170"/>
      <c r="Z652" s="170"/>
      <c r="AA652" s="170"/>
      <c r="AB652" s="415">
        <f t="shared" si="43"/>
        <v>0</v>
      </c>
      <c r="AC652" s="415">
        <f t="shared" si="44"/>
        <v>0</v>
      </c>
      <c r="AE652" s="618">
        <f>IF(AE$12=TRUE,(($D652*LIQUIDACION!$L$1046)*LIQUIDACION!$D$1045/IF(AND(LIQUIDACION!$D$1044&gt;LIQUIDACION!$B$1046,LIQUIDACION!$B$1046&gt;LIQUIDACION!$D$1043),366,365)),0)</f>
        <v>0</v>
      </c>
      <c r="AF652" s="618">
        <f>IF(AF$12=TRUE,(($E652*LIQUIDACION!$L$1046)*LIQUIDACION!$D$1045/IF(AND(LIQUIDACION!$D$1044&gt;LIQUIDACION!$B$1046,LIQUIDACION!$B$1046&gt;LIQUIDACION!$D$1043),366,365)),0)</f>
        <v>0</v>
      </c>
      <c r="AG652" s="618">
        <f>IF(AG$12=TRUE,(($F652*LIQUIDACION!$L$1046)*LIQUIDACION!$D$1045/IF(AND(LIQUIDACION!$D$1044&gt;LIQUIDACION!$B$1046,LIQUIDACION!$B$1046&gt;LIQUIDACION!$D$1043),366,365)),0)</f>
        <v>0</v>
      </c>
      <c r="AH652" s="618">
        <f>IF(AH$12=TRUE,(($G652*LIQUIDACION!$L$1046)*LIQUIDACION!$D$1045/IF(AND(LIQUIDACION!$D$1044&gt;LIQUIDACION!$B$1046,LIQUIDACION!$B$1046&gt;LIQUIDACION!$D$1043),366,365)),0)</f>
        <v>0</v>
      </c>
      <c r="AI652" s="618">
        <f>IF(AI$12=TRUE,(($H652*LIQUIDACION!$L$1047)*LIQUIDACION!$D$1045/IF(AND(LIQUIDACION!$D$1044&gt;LIQUIDACION!$B$1046,LIQUIDACION!$B$1046&gt;LIQUIDACION!$D$1043),366,365)),0)</f>
        <v>0</v>
      </c>
      <c r="AJ652" s="618">
        <f>IF(AJ$12=TRUE,(($I652*LIQUIDACION!$L$1047)*LIQUIDACION!$D$1045/IF(AND(LIQUIDACION!$D$1044&gt;LIQUIDACION!$B$1046,LIQUIDACION!$B$1046&gt;LIQUIDACION!$D$1043),366,365)),0)</f>
        <v>0</v>
      </c>
      <c r="AK652" s="618">
        <f>IF(AK$12=TRUE,(($J652*LIQUIDACION!$L$1047)*LIQUIDACION!$D$1045/IF(AND(LIQUIDACION!$D$1044&gt;LIQUIDACION!$B$1046,LIQUIDACION!$B$1046&gt;LIQUIDACION!$D$1043),366,365)),0)</f>
        <v>0</v>
      </c>
      <c r="AL652" s="618">
        <f>IF(AL$12=TRUE,(($K652*LIQUIDACION!$L$1047)*LIQUIDACION!$D$1045/IF(AND(LIQUIDACION!$D$1044&gt;LIQUIDACION!$B$1046,LIQUIDACION!$B$1046&gt;LIQUIDACION!$D$1043),366,365)),0)</f>
        <v>0</v>
      </c>
      <c r="AM652" s="618">
        <f>IF(AM$12=TRUE,(($L652*LIQUIDACION!$L$1047)*LIQUIDACION!$D$1045/IF(AND(LIQUIDACION!$D$1044&gt;LIQUIDACION!$B$1046,LIQUIDACION!$B$1046&gt;LIQUIDACION!$D$1043),366,365)),0)</f>
        <v>0</v>
      </c>
      <c r="AN652" s="618">
        <f>IF(AN$12=TRUE,(($M652*LIQUIDACION!$L$1047)*LIQUIDACION!$D$1045/IF(AND(LIQUIDACION!$D$1044&gt;LIQUIDACION!$B$1046,LIQUIDACION!$B$1046&gt;LIQUIDACION!$D$1043),366,365)),0)</f>
        <v>0</v>
      </c>
      <c r="AO652" s="618">
        <f>IF(AO$12=TRUE,(($N652*LIQUIDACION!$L$1047)*LIQUIDACION!$D$1045/IF(AND(LIQUIDACION!$D$1044&gt;LIQUIDACION!$B$1046,LIQUIDACION!$B$1046&gt;LIQUIDACION!$D$1043),366,365)),0)</f>
        <v>0</v>
      </c>
      <c r="AP652" s="618">
        <f>IF(AP$12=TRUE,(($O652*LIQUIDACION!$L$1047)*LIQUIDACION!$D$1045/IF(AND(LIQUIDACION!$D$1044&gt;LIQUIDACION!$B$1046,LIQUIDACION!$B$1046&gt;LIQUIDACION!$D$1043),366,365)),0)</f>
        <v>0</v>
      </c>
      <c r="AQ652" s="618">
        <f>IF(AQ$12=TRUE,(($P652*LIQUIDACION!$L$1047)*LIQUIDACION!$D$1045/IF(AND(LIQUIDACION!$D$1044&gt;LIQUIDACION!$B$1046,LIQUIDACION!$B$1046&gt;LIQUIDACION!$D$1043),366,365)),0)</f>
        <v>0</v>
      </c>
      <c r="AR652" s="618">
        <f>IF(AR$12=TRUE,(($Q652*LIQUIDACION!$L$1047)*LIQUIDACION!$D$1045/IF(AND(LIQUIDACION!$D$1044&gt;LIQUIDACION!$B$1046,LIQUIDACION!$B$1046&gt;LIQUIDACION!$D$1043),366,365)),0)</f>
        <v>0</v>
      </c>
      <c r="AS652" s="618">
        <f>IF(AS$12=TRUE,(($R652*LIQUIDACION!$L$1047)*LIQUIDACION!$D$1045/IF(AND(LIQUIDACION!$D$1044&gt;LIQUIDACION!$B$1046,LIQUIDACION!$B$1046&gt;LIQUIDACION!$D$1043),366,365)),0)</f>
        <v>0</v>
      </c>
      <c r="AT652" s="618">
        <f>IF(AT$12=TRUE,(($S652*LIQUIDACION!$L$1047)*LIQUIDACION!$D$1045/IF(AND(LIQUIDACION!$D$1044&gt;LIQUIDACION!$B$1046,LIQUIDACION!$B$1046&gt;LIQUIDACION!$D$1043),366,365)),0)</f>
        <v>0</v>
      </c>
      <c r="AU652" s="618">
        <f>IF(AU$12=TRUE,(($T652*LIQUIDACION!$L$1047)*LIQUIDACION!$D$1045/IF(AND(LIQUIDACION!$D$1044&gt;LIQUIDACION!$B$1046,LIQUIDACION!$B$1046&gt;LIQUIDACION!$D$1043),366,365)),0)</f>
        <v>0</v>
      </c>
      <c r="AV652" s="618">
        <f>IF(AV$12=TRUE,(($U652*LIQUIDACION!$L$1047)*LIQUIDACION!$D$1045/IF(AND(LIQUIDACION!$D$1044&gt;LIQUIDACION!$B$1046,LIQUIDACION!$B$1046&gt;LIQUIDACION!$D$1043),366,365)),0)</f>
        <v>0</v>
      </c>
      <c r="AW652" s="618">
        <f>IF(AW$12=TRUE,(($V652*LIQUIDACION!$L$1047)*LIQUIDACION!$D$1045/IF(AND(LIQUIDACION!$D$1044&gt;LIQUIDACION!$B$1046,LIQUIDACION!$B$1046&gt;LIQUIDACION!$D$1043),366,365)),0)</f>
        <v>0</v>
      </c>
      <c r="AX652" s="618">
        <f>IF(AX$12=TRUE,(($W652*LIQUIDACION!$L$1047)*LIQUIDACION!$D$1045/IF(AND(LIQUIDACION!$D$1044&gt;LIQUIDACION!$B$1046,LIQUIDACION!$B$1046&gt;LIQUIDACION!$D$1043),366,365)),0)</f>
        <v>0</v>
      </c>
    </row>
    <row r="653" spans="2:50" x14ac:dyDescent="0.25">
      <c r="B653" s="121">
        <v>641</v>
      </c>
      <c r="C653" s="125"/>
      <c r="D653" s="170"/>
      <c r="E653" s="170"/>
      <c r="F653" s="170"/>
      <c r="G653" s="170">
        <f t="shared" si="41"/>
        <v>0</v>
      </c>
      <c r="H653" s="170">
        <f t="shared" si="42"/>
        <v>0</v>
      </c>
      <c r="I653" s="170"/>
      <c r="J653" s="170"/>
      <c r="K653" s="170"/>
      <c r="L653" s="170"/>
      <c r="M653" s="170"/>
      <c r="N653" s="170"/>
      <c r="O653" s="170"/>
      <c r="P653" s="170"/>
      <c r="Q653" s="170"/>
      <c r="R653" s="170"/>
      <c r="S653" s="170"/>
      <c r="T653" s="170"/>
      <c r="U653" s="170"/>
      <c r="V653" s="170"/>
      <c r="W653" s="170"/>
      <c r="X653" s="170"/>
      <c r="Y653" s="170"/>
      <c r="Z653" s="170"/>
      <c r="AA653" s="170"/>
      <c r="AB653" s="415">
        <f t="shared" si="43"/>
        <v>0</v>
      </c>
      <c r="AC653" s="415">
        <f t="shared" si="44"/>
        <v>0</v>
      </c>
      <c r="AE653" s="618">
        <f>IF(AE$12=TRUE,(($D653*LIQUIDACION!$L$1046)*LIQUIDACION!$D$1045/IF(AND(LIQUIDACION!$D$1044&gt;LIQUIDACION!$B$1046,LIQUIDACION!$B$1046&gt;LIQUIDACION!$D$1043),366,365)),0)</f>
        <v>0</v>
      </c>
      <c r="AF653" s="618">
        <f>IF(AF$12=TRUE,(($E653*LIQUIDACION!$L$1046)*LIQUIDACION!$D$1045/IF(AND(LIQUIDACION!$D$1044&gt;LIQUIDACION!$B$1046,LIQUIDACION!$B$1046&gt;LIQUIDACION!$D$1043),366,365)),0)</f>
        <v>0</v>
      </c>
      <c r="AG653" s="618">
        <f>IF(AG$12=TRUE,(($F653*LIQUIDACION!$L$1046)*LIQUIDACION!$D$1045/IF(AND(LIQUIDACION!$D$1044&gt;LIQUIDACION!$B$1046,LIQUIDACION!$B$1046&gt;LIQUIDACION!$D$1043),366,365)),0)</f>
        <v>0</v>
      </c>
      <c r="AH653" s="618">
        <f>IF(AH$12=TRUE,(($G653*LIQUIDACION!$L$1046)*LIQUIDACION!$D$1045/IF(AND(LIQUIDACION!$D$1044&gt;LIQUIDACION!$B$1046,LIQUIDACION!$B$1046&gt;LIQUIDACION!$D$1043),366,365)),0)</f>
        <v>0</v>
      </c>
      <c r="AI653" s="618">
        <f>IF(AI$12=TRUE,(($H653*LIQUIDACION!$L$1047)*LIQUIDACION!$D$1045/IF(AND(LIQUIDACION!$D$1044&gt;LIQUIDACION!$B$1046,LIQUIDACION!$B$1046&gt;LIQUIDACION!$D$1043),366,365)),0)</f>
        <v>0</v>
      </c>
      <c r="AJ653" s="618">
        <f>IF(AJ$12=TRUE,(($I653*LIQUIDACION!$L$1047)*LIQUIDACION!$D$1045/IF(AND(LIQUIDACION!$D$1044&gt;LIQUIDACION!$B$1046,LIQUIDACION!$B$1046&gt;LIQUIDACION!$D$1043),366,365)),0)</f>
        <v>0</v>
      </c>
      <c r="AK653" s="618">
        <f>IF(AK$12=TRUE,(($J653*LIQUIDACION!$L$1047)*LIQUIDACION!$D$1045/IF(AND(LIQUIDACION!$D$1044&gt;LIQUIDACION!$B$1046,LIQUIDACION!$B$1046&gt;LIQUIDACION!$D$1043),366,365)),0)</f>
        <v>0</v>
      </c>
      <c r="AL653" s="618">
        <f>IF(AL$12=TRUE,(($K653*LIQUIDACION!$L$1047)*LIQUIDACION!$D$1045/IF(AND(LIQUIDACION!$D$1044&gt;LIQUIDACION!$B$1046,LIQUIDACION!$B$1046&gt;LIQUIDACION!$D$1043),366,365)),0)</f>
        <v>0</v>
      </c>
      <c r="AM653" s="618">
        <f>IF(AM$12=TRUE,(($L653*LIQUIDACION!$L$1047)*LIQUIDACION!$D$1045/IF(AND(LIQUIDACION!$D$1044&gt;LIQUIDACION!$B$1046,LIQUIDACION!$B$1046&gt;LIQUIDACION!$D$1043),366,365)),0)</f>
        <v>0</v>
      </c>
      <c r="AN653" s="618">
        <f>IF(AN$12=TRUE,(($M653*LIQUIDACION!$L$1047)*LIQUIDACION!$D$1045/IF(AND(LIQUIDACION!$D$1044&gt;LIQUIDACION!$B$1046,LIQUIDACION!$B$1046&gt;LIQUIDACION!$D$1043),366,365)),0)</f>
        <v>0</v>
      </c>
      <c r="AO653" s="618">
        <f>IF(AO$12=TRUE,(($N653*LIQUIDACION!$L$1047)*LIQUIDACION!$D$1045/IF(AND(LIQUIDACION!$D$1044&gt;LIQUIDACION!$B$1046,LIQUIDACION!$B$1046&gt;LIQUIDACION!$D$1043),366,365)),0)</f>
        <v>0</v>
      </c>
      <c r="AP653" s="618">
        <f>IF(AP$12=TRUE,(($O653*LIQUIDACION!$L$1047)*LIQUIDACION!$D$1045/IF(AND(LIQUIDACION!$D$1044&gt;LIQUIDACION!$B$1046,LIQUIDACION!$B$1046&gt;LIQUIDACION!$D$1043),366,365)),0)</f>
        <v>0</v>
      </c>
      <c r="AQ653" s="618">
        <f>IF(AQ$12=TRUE,(($P653*LIQUIDACION!$L$1047)*LIQUIDACION!$D$1045/IF(AND(LIQUIDACION!$D$1044&gt;LIQUIDACION!$B$1046,LIQUIDACION!$B$1046&gt;LIQUIDACION!$D$1043),366,365)),0)</f>
        <v>0</v>
      </c>
      <c r="AR653" s="618">
        <f>IF(AR$12=TRUE,(($Q653*LIQUIDACION!$L$1047)*LIQUIDACION!$D$1045/IF(AND(LIQUIDACION!$D$1044&gt;LIQUIDACION!$B$1046,LIQUIDACION!$B$1046&gt;LIQUIDACION!$D$1043),366,365)),0)</f>
        <v>0</v>
      </c>
      <c r="AS653" s="618">
        <f>IF(AS$12=TRUE,(($R653*LIQUIDACION!$L$1047)*LIQUIDACION!$D$1045/IF(AND(LIQUIDACION!$D$1044&gt;LIQUIDACION!$B$1046,LIQUIDACION!$B$1046&gt;LIQUIDACION!$D$1043),366,365)),0)</f>
        <v>0</v>
      </c>
      <c r="AT653" s="618">
        <f>IF(AT$12=TRUE,(($S653*LIQUIDACION!$L$1047)*LIQUIDACION!$D$1045/IF(AND(LIQUIDACION!$D$1044&gt;LIQUIDACION!$B$1046,LIQUIDACION!$B$1046&gt;LIQUIDACION!$D$1043),366,365)),0)</f>
        <v>0</v>
      </c>
      <c r="AU653" s="618">
        <f>IF(AU$12=TRUE,(($T653*LIQUIDACION!$L$1047)*LIQUIDACION!$D$1045/IF(AND(LIQUIDACION!$D$1044&gt;LIQUIDACION!$B$1046,LIQUIDACION!$B$1046&gt;LIQUIDACION!$D$1043),366,365)),0)</f>
        <v>0</v>
      </c>
      <c r="AV653" s="618">
        <f>IF(AV$12=TRUE,(($U653*LIQUIDACION!$L$1047)*LIQUIDACION!$D$1045/IF(AND(LIQUIDACION!$D$1044&gt;LIQUIDACION!$B$1046,LIQUIDACION!$B$1046&gt;LIQUIDACION!$D$1043),366,365)),0)</f>
        <v>0</v>
      </c>
      <c r="AW653" s="618">
        <f>IF(AW$12=TRUE,(($V653*LIQUIDACION!$L$1047)*LIQUIDACION!$D$1045/IF(AND(LIQUIDACION!$D$1044&gt;LIQUIDACION!$B$1046,LIQUIDACION!$B$1046&gt;LIQUIDACION!$D$1043),366,365)),0)</f>
        <v>0</v>
      </c>
      <c r="AX653" s="618">
        <f>IF(AX$12=TRUE,(($W653*LIQUIDACION!$L$1047)*LIQUIDACION!$D$1045/IF(AND(LIQUIDACION!$D$1044&gt;LIQUIDACION!$B$1046,LIQUIDACION!$B$1046&gt;LIQUIDACION!$D$1043),366,365)),0)</f>
        <v>0</v>
      </c>
    </row>
    <row r="654" spans="2:50" x14ac:dyDescent="0.25">
      <c r="B654" s="123">
        <v>642</v>
      </c>
      <c r="C654" s="125"/>
      <c r="D654" s="170"/>
      <c r="E654" s="170"/>
      <c r="F654" s="170"/>
      <c r="G654" s="170">
        <f t="shared" ref="G654:G717" si="45">IF($G$10&gt;0,$D654*$G$10,)</f>
        <v>0</v>
      </c>
      <c r="H654" s="170">
        <f t="shared" ref="H654:H717" si="46">IF($H$10&gt;0,$D654*$H$10,)</f>
        <v>0</v>
      </c>
      <c r="I654" s="170"/>
      <c r="J654" s="170"/>
      <c r="K654" s="170"/>
      <c r="L654" s="170"/>
      <c r="M654" s="170"/>
      <c r="N654" s="170"/>
      <c r="O654" s="170"/>
      <c r="P654" s="170"/>
      <c r="Q654" s="170"/>
      <c r="R654" s="170"/>
      <c r="S654" s="170"/>
      <c r="T654" s="170"/>
      <c r="U654" s="170"/>
      <c r="V654" s="170"/>
      <c r="W654" s="170"/>
      <c r="X654" s="170"/>
      <c r="Y654" s="170"/>
      <c r="Z654" s="170"/>
      <c r="AA654" s="170"/>
      <c r="AB654" s="415">
        <f t="shared" ref="AB654:AB717" si="47">SUM(AE654:AX654)</f>
        <v>0</v>
      </c>
      <c r="AC654" s="415">
        <f t="shared" ref="AC654:AC717" si="48">SUM(D654:AA654)</f>
        <v>0</v>
      </c>
      <c r="AE654" s="618">
        <f>IF(AE$12=TRUE,(($D654*LIQUIDACION!$L$1046)*LIQUIDACION!$D$1045/IF(AND(LIQUIDACION!$D$1044&gt;LIQUIDACION!$B$1046,LIQUIDACION!$B$1046&gt;LIQUIDACION!$D$1043),366,365)),0)</f>
        <v>0</v>
      </c>
      <c r="AF654" s="618">
        <f>IF(AF$12=TRUE,(($E654*LIQUIDACION!$L$1046)*LIQUIDACION!$D$1045/IF(AND(LIQUIDACION!$D$1044&gt;LIQUIDACION!$B$1046,LIQUIDACION!$B$1046&gt;LIQUIDACION!$D$1043),366,365)),0)</f>
        <v>0</v>
      </c>
      <c r="AG654" s="618">
        <f>IF(AG$12=TRUE,(($F654*LIQUIDACION!$L$1046)*LIQUIDACION!$D$1045/IF(AND(LIQUIDACION!$D$1044&gt;LIQUIDACION!$B$1046,LIQUIDACION!$B$1046&gt;LIQUIDACION!$D$1043),366,365)),0)</f>
        <v>0</v>
      </c>
      <c r="AH654" s="618">
        <f>IF(AH$12=TRUE,(($G654*LIQUIDACION!$L$1046)*LIQUIDACION!$D$1045/IF(AND(LIQUIDACION!$D$1044&gt;LIQUIDACION!$B$1046,LIQUIDACION!$B$1046&gt;LIQUIDACION!$D$1043),366,365)),0)</f>
        <v>0</v>
      </c>
      <c r="AI654" s="618">
        <f>IF(AI$12=TRUE,(($H654*LIQUIDACION!$L$1047)*LIQUIDACION!$D$1045/IF(AND(LIQUIDACION!$D$1044&gt;LIQUIDACION!$B$1046,LIQUIDACION!$B$1046&gt;LIQUIDACION!$D$1043),366,365)),0)</f>
        <v>0</v>
      </c>
      <c r="AJ654" s="618">
        <f>IF(AJ$12=TRUE,(($I654*LIQUIDACION!$L$1047)*LIQUIDACION!$D$1045/IF(AND(LIQUIDACION!$D$1044&gt;LIQUIDACION!$B$1046,LIQUIDACION!$B$1046&gt;LIQUIDACION!$D$1043),366,365)),0)</f>
        <v>0</v>
      </c>
      <c r="AK654" s="618">
        <f>IF(AK$12=TRUE,(($J654*LIQUIDACION!$L$1047)*LIQUIDACION!$D$1045/IF(AND(LIQUIDACION!$D$1044&gt;LIQUIDACION!$B$1046,LIQUIDACION!$B$1046&gt;LIQUIDACION!$D$1043),366,365)),0)</f>
        <v>0</v>
      </c>
      <c r="AL654" s="618">
        <f>IF(AL$12=TRUE,(($K654*LIQUIDACION!$L$1047)*LIQUIDACION!$D$1045/IF(AND(LIQUIDACION!$D$1044&gt;LIQUIDACION!$B$1046,LIQUIDACION!$B$1046&gt;LIQUIDACION!$D$1043),366,365)),0)</f>
        <v>0</v>
      </c>
      <c r="AM654" s="618">
        <f>IF(AM$12=TRUE,(($L654*LIQUIDACION!$L$1047)*LIQUIDACION!$D$1045/IF(AND(LIQUIDACION!$D$1044&gt;LIQUIDACION!$B$1046,LIQUIDACION!$B$1046&gt;LIQUIDACION!$D$1043),366,365)),0)</f>
        <v>0</v>
      </c>
      <c r="AN654" s="618">
        <f>IF(AN$12=TRUE,(($M654*LIQUIDACION!$L$1047)*LIQUIDACION!$D$1045/IF(AND(LIQUIDACION!$D$1044&gt;LIQUIDACION!$B$1046,LIQUIDACION!$B$1046&gt;LIQUIDACION!$D$1043),366,365)),0)</f>
        <v>0</v>
      </c>
      <c r="AO654" s="618">
        <f>IF(AO$12=TRUE,(($N654*LIQUIDACION!$L$1047)*LIQUIDACION!$D$1045/IF(AND(LIQUIDACION!$D$1044&gt;LIQUIDACION!$B$1046,LIQUIDACION!$B$1046&gt;LIQUIDACION!$D$1043),366,365)),0)</f>
        <v>0</v>
      </c>
      <c r="AP654" s="618">
        <f>IF(AP$12=TRUE,(($O654*LIQUIDACION!$L$1047)*LIQUIDACION!$D$1045/IF(AND(LIQUIDACION!$D$1044&gt;LIQUIDACION!$B$1046,LIQUIDACION!$B$1046&gt;LIQUIDACION!$D$1043),366,365)),0)</f>
        <v>0</v>
      </c>
      <c r="AQ654" s="618">
        <f>IF(AQ$12=TRUE,(($P654*LIQUIDACION!$L$1047)*LIQUIDACION!$D$1045/IF(AND(LIQUIDACION!$D$1044&gt;LIQUIDACION!$B$1046,LIQUIDACION!$B$1046&gt;LIQUIDACION!$D$1043),366,365)),0)</f>
        <v>0</v>
      </c>
      <c r="AR654" s="618">
        <f>IF(AR$12=TRUE,(($Q654*LIQUIDACION!$L$1047)*LIQUIDACION!$D$1045/IF(AND(LIQUIDACION!$D$1044&gt;LIQUIDACION!$B$1046,LIQUIDACION!$B$1046&gt;LIQUIDACION!$D$1043),366,365)),0)</f>
        <v>0</v>
      </c>
      <c r="AS654" s="618">
        <f>IF(AS$12=TRUE,(($R654*LIQUIDACION!$L$1047)*LIQUIDACION!$D$1045/IF(AND(LIQUIDACION!$D$1044&gt;LIQUIDACION!$B$1046,LIQUIDACION!$B$1046&gt;LIQUIDACION!$D$1043),366,365)),0)</f>
        <v>0</v>
      </c>
      <c r="AT654" s="618">
        <f>IF(AT$12=TRUE,(($S654*LIQUIDACION!$L$1047)*LIQUIDACION!$D$1045/IF(AND(LIQUIDACION!$D$1044&gt;LIQUIDACION!$B$1046,LIQUIDACION!$B$1046&gt;LIQUIDACION!$D$1043),366,365)),0)</f>
        <v>0</v>
      </c>
      <c r="AU654" s="618">
        <f>IF(AU$12=TRUE,(($T654*LIQUIDACION!$L$1047)*LIQUIDACION!$D$1045/IF(AND(LIQUIDACION!$D$1044&gt;LIQUIDACION!$B$1046,LIQUIDACION!$B$1046&gt;LIQUIDACION!$D$1043),366,365)),0)</f>
        <v>0</v>
      </c>
      <c r="AV654" s="618">
        <f>IF(AV$12=TRUE,(($U654*LIQUIDACION!$L$1047)*LIQUIDACION!$D$1045/IF(AND(LIQUIDACION!$D$1044&gt;LIQUIDACION!$B$1046,LIQUIDACION!$B$1046&gt;LIQUIDACION!$D$1043),366,365)),0)</f>
        <v>0</v>
      </c>
      <c r="AW654" s="618">
        <f>IF(AW$12=TRUE,(($V654*LIQUIDACION!$L$1047)*LIQUIDACION!$D$1045/IF(AND(LIQUIDACION!$D$1044&gt;LIQUIDACION!$B$1046,LIQUIDACION!$B$1046&gt;LIQUIDACION!$D$1043),366,365)),0)</f>
        <v>0</v>
      </c>
      <c r="AX654" s="618">
        <f>IF(AX$12=TRUE,(($W654*LIQUIDACION!$L$1047)*LIQUIDACION!$D$1045/IF(AND(LIQUIDACION!$D$1044&gt;LIQUIDACION!$B$1046,LIQUIDACION!$B$1046&gt;LIQUIDACION!$D$1043),366,365)),0)</f>
        <v>0</v>
      </c>
    </row>
    <row r="655" spans="2:50" x14ac:dyDescent="0.25">
      <c r="B655" s="121">
        <v>643</v>
      </c>
      <c r="C655" s="125"/>
      <c r="D655" s="170"/>
      <c r="E655" s="170"/>
      <c r="F655" s="170"/>
      <c r="G655" s="170">
        <f t="shared" si="45"/>
        <v>0</v>
      </c>
      <c r="H655" s="170">
        <f t="shared" si="46"/>
        <v>0</v>
      </c>
      <c r="I655" s="170"/>
      <c r="J655" s="170"/>
      <c r="K655" s="170"/>
      <c r="L655" s="170"/>
      <c r="M655" s="170"/>
      <c r="N655" s="170"/>
      <c r="O655" s="170"/>
      <c r="P655" s="170"/>
      <c r="Q655" s="170"/>
      <c r="R655" s="170"/>
      <c r="S655" s="170"/>
      <c r="T655" s="170"/>
      <c r="U655" s="170"/>
      <c r="V655" s="170"/>
      <c r="W655" s="170"/>
      <c r="X655" s="170"/>
      <c r="Y655" s="170"/>
      <c r="Z655" s="170"/>
      <c r="AA655" s="170"/>
      <c r="AB655" s="415">
        <f t="shared" si="47"/>
        <v>0</v>
      </c>
      <c r="AC655" s="415">
        <f t="shared" si="48"/>
        <v>0</v>
      </c>
      <c r="AE655" s="618">
        <f>IF(AE$12=TRUE,(($D655*LIQUIDACION!$L$1046)*LIQUIDACION!$D$1045/IF(AND(LIQUIDACION!$D$1044&gt;LIQUIDACION!$B$1046,LIQUIDACION!$B$1046&gt;LIQUIDACION!$D$1043),366,365)),0)</f>
        <v>0</v>
      </c>
      <c r="AF655" s="618">
        <f>IF(AF$12=TRUE,(($E655*LIQUIDACION!$L$1046)*LIQUIDACION!$D$1045/IF(AND(LIQUIDACION!$D$1044&gt;LIQUIDACION!$B$1046,LIQUIDACION!$B$1046&gt;LIQUIDACION!$D$1043),366,365)),0)</f>
        <v>0</v>
      </c>
      <c r="AG655" s="618">
        <f>IF(AG$12=TRUE,(($F655*LIQUIDACION!$L$1046)*LIQUIDACION!$D$1045/IF(AND(LIQUIDACION!$D$1044&gt;LIQUIDACION!$B$1046,LIQUIDACION!$B$1046&gt;LIQUIDACION!$D$1043),366,365)),0)</f>
        <v>0</v>
      </c>
      <c r="AH655" s="618">
        <f>IF(AH$12=TRUE,(($G655*LIQUIDACION!$L$1046)*LIQUIDACION!$D$1045/IF(AND(LIQUIDACION!$D$1044&gt;LIQUIDACION!$B$1046,LIQUIDACION!$B$1046&gt;LIQUIDACION!$D$1043),366,365)),0)</f>
        <v>0</v>
      </c>
      <c r="AI655" s="618">
        <f>IF(AI$12=TRUE,(($H655*LIQUIDACION!$L$1047)*LIQUIDACION!$D$1045/IF(AND(LIQUIDACION!$D$1044&gt;LIQUIDACION!$B$1046,LIQUIDACION!$B$1046&gt;LIQUIDACION!$D$1043),366,365)),0)</f>
        <v>0</v>
      </c>
      <c r="AJ655" s="618">
        <f>IF(AJ$12=TRUE,(($I655*LIQUIDACION!$L$1047)*LIQUIDACION!$D$1045/IF(AND(LIQUIDACION!$D$1044&gt;LIQUIDACION!$B$1046,LIQUIDACION!$B$1046&gt;LIQUIDACION!$D$1043),366,365)),0)</f>
        <v>0</v>
      </c>
      <c r="AK655" s="618">
        <f>IF(AK$12=TRUE,(($J655*LIQUIDACION!$L$1047)*LIQUIDACION!$D$1045/IF(AND(LIQUIDACION!$D$1044&gt;LIQUIDACION!$B$1046,LIQUIDACION!$B$1046&gt;LIQUIDACION!$D$1043),366,365)),0)</f>
        <v>0</v>
      </c>
      <c r="AL655" s="618">
        <f>IF(AL$12=TRUE,(($K655*LIQUIDACION!$L$1047)*LIQUIDACION!$D$1045/IF(AND(LIQUIDACION!$D$1044&gt;LIQUIDACION!$B$1046,LIQUIDACION!$B$1046&gt;LIQUIDACION!$D$1043),366,365)),0)</f>
        <v>0</v>
      </c>
      <c r="AM655" s="618">
        <f>IF(AM$12=TRUE,(($L655*LIQUIDACION!$L$1047)*LIQUIDACION!$D$1045/IF(AND(LIQUIDACION!$D$1044&gt;LIQUIDACION!$B$1046,LIQUIDACION!$B$1046&gt;LIQUIDACION!$D$1043),366,365)),0)</f>
        <v>0</v>
      </c>
      <c r="AN655" s="618">
        <f>IF(AN$12=TRUE,(($M655*LIQUIDACION!$L$1047)*LIQUIDACION!$D$1045/IF(AND(LIQUIDACION!$D$1044&gt;LIQUIDACION!$B$1046,LIQUIDACION!$B$1046&gt;LIQUIDACION!$D$1043),366,365)),0)</f>
        <v>0</v>
      </c>
      <c r="AO655" s="618">
        <f>IF(AO$12=TRUE,(($N655*LIQUIDACION!$L$1047)*LIQUIDACION!$D$1045/IF(AND(LIQUIDACION!$D$1044&gt;LIQUIDACION!$B$1046,LIQUIDACION!$B$1046&gt;LIQUIDACION!$D$1043),366,365)),0)</f>
        <v>0</v>
      </c>
      <c r="AP655" s="618">
        <f>IF(AP$12=TRUE,(($O655*LIQUIDACION!$L$1047)*LIQUIDACION!$D$1045/IF(AND(LIQUIDACION!$D$1044&gt;LIQUIDACION!$B$1046,LIQUIDACION!$B$1046&gt;LIQUIDACION!$D$1043),366,365)),0)</f>
        <v>0</v>
      </c>
      <c r="AQ655" s="618">
        <f>IF(AQ$12=TRUE,(($P655*LIQUIDACION!$L$1047)*LIQUIDACION!$D$1045/IF(AND(LIQUIDACION!$D$1044&gt;LIQUIDACION!$B$1046,LIQUIDACION!$B$1046&gt;LIQUIDACION!$D$1043),366,365)),0)</f>
        <v>0</v>
      </c>
      <c r="AR655" s="618">
        <f>IF(AR$12=TRUE,(($Q655*LIQUIDACION!$L$1047)*LIQUIDACION!$D$1045/IF(AND(LIQUIDACION!$D$1044&gt;LIQUIDACION!$B$1046,LIQUIDACION!$B$1046&gt;LIQUIDACION!$D$1043),366,365)),0)</f>
        <v>0</v>
      </c>
      <c r="AS655" s="618">
        <f>IF(AS$12=TRUE,(($R655*LIQUIDACION!$L$1047)*LIQUIDACION!$D$1045/IF(AND(LIQUIDACION!$D$1044&gt;LIQUIDACION!$B$1046,LIQUIDACION!$B$1046&gt;LIQUIDACION!$D$1043),366,365)),0)</f>
        <v>0</v>
      </c>
      <c r="AT655" s="618">
        <f>IF(AT$12=TRUE,(($S655*LIQUIDACION!$L$1047)*LIQUIDACION!$D$1045/IF(AND(LIQUIDACION!$D$1044&gt;LIQUIDACION!$B$1046,LIQUIDACION!$B$1046&gt;LIQUIDACION!$D$1043),366,365)),0)</f>
        <v>0</v>
      </c>
      <c r="AU655" s="618">
        <f>IF(AU$12=TRUE,(($T655*LIQUIDACION!$L$1047)*LIQUIDACION!$D$1045/IF(AND(LIQUIDACION!$D$1044&gt;LIQUIDACION!$B$1046,LIQUIDACION!$B$1046&gt;LIQUIDACION!$D$1043),366,365)),0)</f>
        <v>0</v>
      </c>
      <c r="AV655" s="618">
        <f>IF(AV$12=TRUE,(($U655*LIQUIDACION!$L$1047)*LIQUIDACION!$D$1045/IF(AND(LIQUIDACION!$D$1044&gt;LIQUIDACION!$B$1046,LIQUIDACION!$B$1046&gt;LIQUIDACION!$D$1043),366,365)),0)</f>
        <v>0</v>
      </c>
      <c r="AW655" s="618">
        <f>IF(AW$12=TRUE,(($V655*LIQUIDACION!$L$1047)*LIQUIDACION!$D$1045/IF(AND(LIQUIDACION!$D$1044&gt;LIQUIDACION!$B$1046,LIQUIDACION!$B$1046&gt;LIQUIDACION!$D$1043),366,365)),0)</f>
        <v>0</v>
      </c>
      <c r="AX655" s="618">
        <f>IF(AX$12=TRUE,(($W655*LIQUIDACION!$L$1047)*LIQUIDACION!$D$1045/IF(AND(LIQUIDACION!$D$1044&gt;LIQUIDACION!$B$1046,LIQUIDACION!$B$1046&gt;LIQUIDACION!$D$1043),366,365)),0)</f>
        <v>0</v>
      </c>
    </row>
    <row r="656" spans="2:50" x14ac:dyDescent="0.25">
      <c r="B656" s="123">
        <v>644</v>
      </c>
      <c r="C656" s="125"/>
      <c r="D656" s="170"/>
      <c r="E656" s="170"/>
      <c r="F656" s="170"/>
      <c r="G656" s="170">
        <f t="shared" si="45"/>
        <v>0</v>
      </c>
      <c r="H656" s="170">
        <f t="shared" si="46"/>
        <v>0</v>
      </c>
      <c r="I656" s="170"/>
      <c r="J656" s="170"/>
      <c r="K656" s="170"/>
      <c r="L656" s="170"/>
      <c r="M656" s="170"/>
      <c r="N656" s="170"/>
      <c r="O656" s="170"/>
      <c r="P656" s="170"/>
      <c r="Q656" s="170"/>
      <c r="R656" s="170"/>
      <c r="S656" s="170"/>
      <c r="T656" s="170"/>
      <c r="U656" s="170"/>
      <c r="V656" s="170"/>
      <c r="W656" s="170"/>
      <c r="X656" s="170"/>
      <c r="Y656" s="170"/>
      <c r="Z656" s="170"/>
      <c r="AA656" s="170"/>
      <c r="AB656" s="415">
        <f t="shared" si="47"/>
        <v>0</v>
      </c>
      <c r="AC656" s="415">
        <f t="shared" si="48"/>
        <v>0</v>
      </c>
      <c r="AE656" s="618">
        <f>IF(AE$12=TRUE,(($D656*LIQUIDACION!$L$1046)*LIQUIDACION!$D$1045/IF(AND(LIQUIDACION!$D$1044&gt;LIQUIDACION!$B$1046,LIQUIDACION!$B$1046&gt;LIQUIDACION!$D$1043),366,365)),0)</f>
        <v>0</v>
      </c>
      <c r="AF656" s="618">
        <f>IF(AF$12=TRUE,(($E656*LIQUIDACION!$L$1046)*LIQUIDACION!$D$1045/IF(AND(LIQUIDACION!$D$1044&gt;LIQUIDACION!$B$1046,LIQUIDACION!$B$1046&gt;LIQUIDACION!$D$1043),366,365)),0)</f>
        <v>0</v>
      </c>
      <c r="AG656" s="618">
        <f>IF(AG$12=TRUE,(($F656*LIQUIDACION!$L$1046)*LIQUIDACION!$D$1045/IF(AND(LIQUIDACION!$D$1044&gt;LIQUIDACION!$B$1046,LIQUIDACION!$B$1046&gt;LIQUIDACION!$D$1043),366,365)),0)</f>
        <v>0</v>
      </c>
      <c r="AH656" s="618">
        <f>IF(AH$12=TRUE,(($G656*LIQUIDACION!$L$1046)*LIQUIDACION!$D$1045/IF(AND(LIQUIDACION!$D$1044&gt;LIQUIDACION!$B$1046,LIQUIDACION!$B$1046&gt;LIQUIDACION!$D$1043),366,365)),0)</f>
        <v>0</v>
      </c>
      <c r="AI656" s="618">
        <f>IF(AI$12=TRUE,(($H656*LIQUIDACION!$L$1047)*LIQUIDACION!$D$1045/IF(AND(LIQUIDACION!$D$1044&gt;LIQUIDACION!$B$1046,LIQUIDACION!$B$1046&gt;LIQUIDACION!$D$1043),366,365)),0)</f>
        <v>0</v>
      </c>
      <c r="AJ656" s="618">
        <f>IF(AJ$12=TRUE,(($I656*LIQUIDACION!$L$1047)*LIQUIDACION!$D$1045/IF(AND(LIQUIDACION!$D$1044&gt;LIQUIDACION!$B$1046,LIQUIDACION!$B$1046&gt;LIQUIDACION!$D$1043),366,365)),0)</f>
        <v>0</v>
      </c>
      <c r="AK656" s="618">
        <f>IF(AK$12=TRUE,(($J656*LIQUIDACION!$L$1047)*LIQUIDACION!$D$1045/IF(AND(LIQUIDACION!$D$1044&gt;LIQUIDACION!$B$1046,LIQUIDACION!$B$1046&gt;LIQUIDACION!$D$1043),366,365)),0)</f>
        <v>0</v>
      </c>
      <c r="AL656" s="618">
        <f>IF(AL$12=TRUE,(($K656*LIQUIDACION!$L$1047)*LIQUIDACION!$D$1045/IF(AND(LIQUIDACION!$D$1044&gt;LIQUIDACION!$B$1046,LIQUIDACION!$B$1046&gt;LIQUIDACION!$D$1043),366,365)),0)</f>
        <v>0</v>
      </c>
      <c r="AM656" s="618">
        <f>IF(AM$12=TRUE,(($L656*LIQUIDACION!$L$1047)*LIQUIDACION!$D$1045/IF(AND(LIQUIDACION!$D$1044&gt;LIQUIDACION!$B$1046,LIQUIDACION!$B$1046&gt;LIQUIDACION!$D$1043),366,365)),0)</f>
        <v>0</v>
      </c>
      <c r="AN656" s="618">
        <f>IF(AN$12=TRUE,(($M656*LIQUIDACION!$L$1047)*LIQUIDACION!$D$1045/IF(AND(LIQUIDACION!$D$1044&gt;LIQUIDACION!$B$1046,LIQUIDACION!$B$1046&gt;LIQUIDACION!$D$1043),366,365)),0)</f>
        <v>0</v>
      </c>
      <c r="AO656" s="618">
        <f>IF(AO$12=TRUE,(($N656*LIQUIDACION!$L$1047)*LIQUIDACION!$D$1045/IF(AND(LIQUIDACION!$D$1044&gt;LIQUIDACION!$B$1046,LIQUIDACION!$B$1046&gt;LIQUIDACION!$D$1043),366,365)),0)</f>
        <v>0</v>
      </c>
      <c r="AP656" s="618">
        <f>IF(AP$12=TRUE,(($O656*LIQUIDACION!$L$1047)*LIQUIDACION!$D$1045/IF(AND(LIQUIDACION!$D$1044&gt;LIQUIDACION!$B$1046,LIQUIDACION!$B$1046&gt;LIQUIDACION!$D$1043),366,365)),0)</f>
        <v>0</v>
      </c>
      <c r="AQ656" s="618">
        <f>IF(AQ$12=TRUE,(($P656*LIQUIDACION!$L$1047)*LIQUIDACION!$D$1045/IF(AND(LIQUIDACION!$D$1044&gt;LIQUIDACION!$B$1046,LIQUIDACION!$B$1046&gt;LIQUIDACION!$D$1043),366,365)),0)</f>
        <v>0</v>
      </c>
      <c r="AR656" s="618">
        <f>IF(AR$12=TRUE,(($Q656*LIQUIDACION!$L$1047)*LIQUIDACION!$D$1045/IF(AND(LIQUIDACION!$D$1044&gt;LIQUIDACION!$B$1046,LIQUIDACION!$B$1046&gt;LIQUIDACION!$D$1043),366,365)),0)</f>
        <v>0</v>
      </c>
      <c r="AS656" s="618">
        <f>IF(AS$12=TRUE,(($R656*LIQUIDACION!$L$1047)*LIQUIDACION!$D$1045/IF(AND(LIQUIDACION!$D$1044&gt;LIQUIDACION!$B$1046,LIQUIDACION!$B$1046&gt;LIQUIDACION!$D$1043),366,365)),0)</f>
        <v>0</v>
      </c>
      <c r="AT656" s="618">
        <f>IF(AT$12=TRUE,(($S656*LIQUIDACION!$L$1047)*LIQUIDACION!$D$1045/IF(AND(LIQUIDACION!$D$1044&gt;LIQUIDACION!$B$1046,LIQUIDACION!$B$1046&gt;LIQUIDACION!$D$1043),366,365)),0)</f>
        <v>0</v>
      </c>
      <c r="AU656" s="618">
        <f>IF(AU$12=TRUE,(($T656*LIQUIDACION!$L$1047)*LIQUIDACION!$D$1045/IF(AND(LIQUIDACION!$D$1044&gt;LIQUIDACION!$B$1046,LIQUIDACION!$B$1046&gt;LIQUIDACION!$D$1043),366,365)),0)</f>
        <v>0</v>
      </c>
      <c r="AV656" s="618">
        <f>IF(AV$12=TRUE,(($U656*LIQUIDACION!$L$1047)*LIQUIDACION!$D$1045/IF(AND(LIQUIDACION!$D$1044&gt;LIQUIDACION!$B$1046,LIQUIDACION!$B$1046&gt;LIQUIDACION!$D$1043),366,365)),0)</f>
        <v>0</v>
      </c>
      <c r="AW656" s="618">
        <f>IF(AW$12=TRUE,(($V656*LIQUIDACION!$L$1047)*LIQUIDACION!$D$1045/IF(AND(LIQUIDACION!$D$1044&gt;LIQUIDACION!$B$1046,LIQUIDACION!$B$1046&gt;LIQUIDACION!$D$1043),366,365)),0)</f>
        <v>0</v>
      </c>
      <c r="AX656" s="618">
        <f>IF(AX$12=TRUE,(($W656*LIQUIDACION!$L$1047)*LIQUIDACION!$D$1045/IF(AND(LIQUIDACION!$D$1044&gt;LIQUIDACION!$B$1046,LIQUIDACION!$B$1046&gt;LIQUIDACION!$D$1043),366,365)),0)</f>
        <v>0</v>
      </c>
    </row>
    <row r="657" spans="2:50" x14ac:dyDescent="0.25">
      <c r="B657" s="121">
        <v>645</v>
      </c>
      <c r="C657" s="125"/>
      <c r="D657" s="170"/>
      <c r="E657" s="170"/>
      <c r="F657" s="170"/>
      <c r="G657" s="170">
        <f t="shared" si="45"/>
        <v>0</v>
      </c>
      <c r="H657" s="170">
        <f t="shared" si="46"/>
        <v>0</v>
      </c>
      <c r="I657" s="170"/>
      <c r="J657" s="170"/>
      <c r="K657" s="170"/>
      <c r="L657" s="170"/>
      <c r="M657" s="170"/>
      <c r="N657" s="170"/>
      <c r="O657" s="170"/>
      <c r="P657" s="170"/>
      <c r="Q657" s="170"/>
      <c r="R657" s="170"/>
      <c r="S657" s="170"/>
      <c r="T657" s="170"/>
      <c r="U657" s="170"/>
      <c r="V657" s="170"/>
      <c r="W657" s="170"/>
      <c r="X657" s="170"/>
      <c r="Y657" s="170"/>
      <c r="Z657" s="170"/>
      <c r="AA657" s="170"/>
      <c r="AB657" s="415">
        <f t="shared" si="47"/>
        <v>0</v>
      </c>
      <c r="AC657" s="415">
        <f t="shared" si="48"/>
        <v>0</v>
      </c>
      <c r="AE657" s="618">
        <f>IF(AE$12=TRUE,(($D657*LIQUIDACION!$L$1046)*LIQUIDACION!$D$1045/IF(AND(LIQUIDACION!$D$1044&gt;LIQUIDACION!$B$1046,LIQUIDACION!$B$1046&gt;LIQUIDACION!$D$1043),366,365)),0)</f>
        <v>0</v>
      </c>
      <c r="AF657" s="618">
        <f>IF(AF$12=TRUE,(($E657*LIQUIDACION!$L$1046)*LIQUIDACION!$D$1045/IF(AND(LIQUIDACION!$D$1044&gt;LIQUIDACION!$B$1046,LIQUIDACION!$B$1046&gt;LIQUIDACION!$D$1043),366,365)),0)</f>
        <v>0</v>
      </c>
      <c r="AG657" s="618">
        <f>IF(AG$12=TRUE,(($F657*LIQUIDACION!$L$1046)*LIQUIDACION!$D$1045/IF(AND(LIQUIDACION!$D$1044&gt;LIQUIDACION!$B$1046,LIQUIDACION!$B$1046&gt;LIQUIDACION!$D$1043),366,365)),0)</f>
        <v>0</v>
      </c>
      <c r="AH657" s="618">
        <f>IF(AH$12=TRUE,(($G657*LIQUIDACION!$L$1046)*LIQUIDACION!$D$1045/IF(AND(LIQUIDACION!$D$1044&gt;LIQUIDACION!$B$1046,LIQUIDACION!$B$1046&gt;LIQUIDACION!$D$1043),366,365)),0)</f>
        <v>0</v>
      </c>
      <c r="AI657" s="618">
        <f>IF(AI$12=TRUE,(($H657*LIQUIDACION!$L$1047)*LIQUIDACION!$D$1045/IF(AND(LIQUIDACION!$D$1044&gt;LIQUIDACION!$B$1046,LIQUIDACION!$B$1046&gt;LIQUIDACION!$D$1043),366,365)),0)</f>
        <v>0</v>
      </c>
      <c r="AJ657" s="618">
        <f>IF(AJ$12=TRUE,(($I657*LIQUIDACION!$L$1047)*LIQUIDACION!$D$1045/IF(AND(LIQUIDACION!$D$1044&gt;LIQUIDACION!$B$1046,LIQUIDACION!$B$1046&gt;LIQUIDACION!$D$1043),366,365)),0)</f>
        <v>0</v>
      </c>
      <c r="AK657" s="618">
        <f>IF(AK$12=TRUE,(($J657*LIQUIDACION!$L$1047)*LIQUIDACION!$D$1045/IF(AND(LIQUIDACION!$D$1044&gt;LIQUIDACION!$B$1046,LIQUIDACION!$B$1046&gt;LIQUIDACION!$D$1043),366,365)),0)</f>
        <v>0</v>
      </c>
      <c r="AL657" s="618">
        <f>IF(AL$12=TRUE,(($K657*LIQUIDACION!$L$1047)*LIQUIDACION!$D$1045/IF(AND(LIQUIDACION!$D$1044&gt;LIQUIDACION!$B$1046,LIQUIDACION!$B$1046&gt;LIQUIDACION!$D$1043),366,365)),0)</f>
        <v>0</v>
      </c>
      <c r="AM657" s="618">
        <f>IF(AM$12=TRUE,(($L657*LIQUIDACION!$L$1047)*LIQUIDACION!$D$1045/IF(AND(LIQUIDACION!$D$1044&gt;LIQUIDACION!$B$1046,LIQUIDACION!$B$1046&gt;LIQUIDACION!$D$1043),366,365)),0)</f>
        <v>0</v>
      </c>
      <c r="AN657" s="618">
        <f>IF(AN$12=TRUE,(($M657*LIQUIDACION!$L$1047)*LIQUIDACION!$D$1045/IF(AND(LIQUIDACION!$D$1044&gt;LIQUIDACION!$B$1046,LIQUIDACION!$B$1046&gt;LIQUIDACION!$D$1043),366,365)),0)</f>
        <v>0</v>
      </c>
      <c r="AO657" s="618">
        <f>IF(AO$12=TRUE,(($N657*LIQUIDACION!$L$1047)*LIQUIDACION!$D$1045/IF(AND(LIQUIDACION!$D$1044&gt;LIQUIDACION!$B$1046,LIQUIDACION!$B$1046&gt;LIQUIDACION!$D$1043),366,365)),0)</f>
        <v>0</v>
      </c>
      <c r="AP657" s="618">
        <f>IF(AP$12=TRUE,(($O657*LIQUIDACION!$L$1047)*LIQUIDACION!$D$1045/IF(AND(LIQUIDACION!$D$1044&gt;LIQUIDACION!$B$1046,LIQUIDACION!$B$1046&gt;LIQUIDACION!$D$1043),366,365)),0)</f>
        <v>0</v>
      </c>
      <c r="AQ657" s="618">
        <f>IF(AQ$12=TRUE,(($P657*LIQUIDACION!$L$1047)*LIQUIDACION!$D$1045/IF(AND(LIQUIDACION!$D$1044&gt;LIQUIDACION!$B$1046,LIQUIDACION!$B$1046&gt;LIQUIDACION!$D$1043),366,365)),0)</f>
        <v>0</v>
      </c>
      <c r="AR657" s="618">
        <f>IF(AR$12=TRUE,(($Q657*LIQUIDACION!$L$1047)*LIQUIDACION!$D$1045/IF(AND(LIQUIDACION!$D$1044&gt;LIQUIDACION!$B$1046,LIQUIDACION!$B$1046&gt;LIQUIDACION!$D$1043),366,365)),0)</f>
        <v>0</v>
      </c>
      <c r="AS657" s="618">
        <f>IF(AS$12=TRUE,(($R657*LIQUIDACION!$L$1047)*LIQUIDACION!$D$1045/IF(AND(LIQUIDACION!$D$1044&gt;LIQUIDACION!$B$1046,LIQUIDACION!$B$1046&gt;LIQUIDACION!$D$1043),366,365)),0)</f>
        <v>0</v>
      </c>
      <c r="AT657" s="618">
        <f>IF(AT$12=TRUE,(($S657*LIQUIDACION!$L$1047)*LIQUIDACION!$D$1045/IF(AND(LIQUIDACION!$D$1044&gt;LIQUIDACION!$B$1046,LIQUIDACION!$B$1046&gt;LIQUIDACION!$D$1043),366,365)),0)</f>
        <v>0</v>
      </c>
      <c r="AU657" s="618">
        <f>IF(AU$12=TRUE,(($T657*LIQUIDACION!$L$1047)*LIQUIDACION!$D$1045/IF(AND(LIQUIDACION!$D$1044&gt;LIQUIDACION!$B$1046,LIQUIDACION!$B$1046&gt;LIQUIDACION!$D$1043),366,365)),0)</f>
        <v>0</v>
      </c>
      <c r="AV657" s="618">
        <f>IF(AV$12=TRUE,(($U657*LIQUIDACION!$L$1047)*LIQUIDACION!$D$1045/IF(AND(LIQUIDACION!$D$1044&gt;LIQUIDACION!$B$1046,LIQUIDACION!$B$1046&gt;LIQUIDACION!$D$1043),366,365)),0)</f>
        <v>0</v>
      </c>
      <c r="AW657" s="618">
        <f>IF(AW$12=TRUE,(($V657*LIQUIDACION!$L$1047)*LIQUIDACION!$D$1045/IF(AND(LIQUIDACION!$D$1044&gt;LIQUIDACION!$B$1046,LIQUIDACION!$B$1046&gt;LIQUIDACION!$D$1043),366,365)),0)</f>
        <v>0</v>
      </c>
      <c r="AX657" s="618">
        <f>IF(AX$12=TRUE,(($W657*LIQUIDACION!$L$1047)*LIQUIDACION!$D$1045/IF(AND(LIQUIDACION!$D$1044&gt;LIQUIDACION!$B$1046,LIQUIDACION!$B$1046&gt;LIQUIDACION!$D$1043),366,365)),0)</f>
        <v>0</v>
      </c>
    </row>
    <row r="658" spans="2:50" x14ac:dyDescent="0.25">
      <c r="B658" s="123">
        <v>646</v>
      </c>
      <c r="C658" s="125"/>
      <c r="D658" s="170"/>
      <c r="E658" s="170"/>
      <c r="F658" s="170"/>
      <c r="G658" s="170">
        <f t="shared" si="45"/>
        <v>0</v>
      </c>
      <c r="H658" s="170">
        <f t="shared" si="46"/>
        <v>0</v>
      </c>
      <c r="I658" s="170"/>
      <c r="J658" s="170"/>
      <c r="K658" s="170"/>
      <c r="L658" s="170"/>
      <c r="M658" s="170"/>
      <c r="N658" s="170"/>
      <c r="O658" s="170"/>
      <c r="P658" s="170"/>
      <c r="Q658" s="170"/>
      <c r="R658" s="170"/>
      <c r="S658" s="170"/>
      <c r="T658" s="170"/>
      <c r="U658" s="170"/>
      <c r="V658" s="170"/>
      <c r="W658" s="170"/>
      <c r="X658" s="170"/>
      <c r="Y658" s="170"/>
      <c r="Z658" s="170"/>
      <c r="AA658" s="170"/>
      <c r="AB658" s="415">
        <f t="shared" si="47"/>
        <v>0</v>
      </c>
      <c r="AC658" s="415">
        <f t="shared" si="48"/>
        <v>0</v>
      </c>
      <c r="AE658" s="618">
        <f>IF(AE$12=TRUE,(($D658*LIQUIDACION!$L$1046)*LIQUIDACION!$D$1045/IF(AND(LIQUIDACION!$D$1044&gt;LIQUIDACION!$B$1046,LIQUIDACION!$B$1046&gt;LIQUIDACION!$D$1043),366,365)),0)</f>
        <v>0</v>
      </c>
      <c r="AF658" s="618">
        <f>IF(AF$12=TRUE,(($E658*LIQUIDACION!$L$1046)*LIQUIDACION!$D$1045/IF(AND(LIQUIDACION!$D$1044&gt;LIQUIDACION!$B$1046,LIQUIDACION!$B$1046&gt;LIQUIDACION!$D$1043),366,365)),0)</f>
        <v>0</v>
      </c>
      <c r="AG658" s="618">
        <f>IF(AG$12=TRUE,(($F658*LIQUIDACION!$L$1046)*LIQUIDACION!$D$1045/IF(AND(LIQUIDACION!$D$1044&gt;LIQUIDACION!$B$1046,LIQUIDACION!$B$1046&gt;LIQUIDACION!$D$1043),366,365)),0)</f>
        <v>0</v>
      </c>
      <c r="AH658" s="618">
        <f>IF(AH$12=TRUE,(($G658*LIQUIDACION!$L$1046)*LIQUIDACION!$D$1045/IF(AND(LIQUIDACION!$D$1044&gt;LIQUIDACION!$B$1046,LIQUIDACION!$B$1046&gt;LIQUIDACION!$D$1043),366,365)),0)</f>
        <v>0</v>
      </c>
      <c r="AI658" s="618">
        <f>IF(AI$12=TRUE,(($H658*LIQUIDACION!$L$1047)*LIQUIDACION!$D$1045/IF(AND(LIQUIDACION!$D$1044&gt;LIQUIDACION!$B$1046,LIQUIDACION!$B$1046&gt;LIQUIDACION!$D$1043),366,365)),0)</f>
        <v>0</v>
      </c>
      <c r="AJ658" s="618">
        <f>IF(AJ$12=TRUE,(($I658*LIQUIDACION!$L$1047)*LIQUIDACION!$D$1045/IF(AND(LIQUIDACION!$D$1044&gt;LIQUIDACION!$B$1046,LIQUIDACION!$B$1046&gt;LIQUIDACION!$D$1043),366,365)),0)</f>
        <v>0</v>
      </c>
      <c r="AK658" s="618">
        <f>IF(AK$12=TRUE,(($J658*LIQUIDACION!$L$1047)*LIQUIDACION!$D$1045/IF(AND(LIQUIDACION!$D$1044&gt;LIQUIDACION!$B$1046,LIQUIDACION!$B$1046&gt;LIQUIDACION!$D$1043),366,365)),0)</f>
        <v>0</v>
      </c>
      <c r="AL658" s="618">
        <f>IF(AL$12=TRUE,(($K658*LIQUIDACION!$L$1047)*LIQUIDACION!$D$1045/IF(AND(LIQUIDACION!$D$1044&gt;LIQUIDACION!$B$1046,LIQUIDACION!$B$1046&gt;LIQUIDACION!$D$1043),366,365)),0)</f>
        <v>0</v>
      </c>
      <c r="AM658" s="618">
        <f>IF(AM$12=TRUE,(($L658*LIQUIDACION!$L$1047)*LIQUIDACION!$D$1045/IF(AND(LIQUIDACION!$D$1044&gt;LIQUIDACION!$B$1046,LIQUIDACION!$B$1046&gt;LIQUIDACION!$D$1043),366,365)),0)</f>
        <v>0</v>
      </c>
      <c r="AN658" s="618">
        <f>IF(AN$12=TRUE,(($M658*LIQUIDACION!$L$1047)*LIQUIDACION!$D$1045/IF(AND(LIQUIDACION!$D$1044&gt;LIQUIDACION!$B$1046,LIQUIDACION!$B$1046&gt;LIQUIDACION!$D$1043),366,365)),0)</f>
        <v>0</v>
      </c>
      <c r="AO658" s="618">
        <f>IF(AO$12=TRUE,(($N658*LIQUIDACION!$L$1047)*LIQUIDACION!$D$1045/IF(AND(LIQUIDACION!$D$1044&gt;LIQUIDACION!$B$1046,LIQUIDACION!$B$1046&gt;LIQUIDACION!$D$1043),366,365)),0)</f>
        <v>0</v>
      </c>
      <c r="AP658" s="618">
        <f>IF(AP$12=TRUE,(($O658*LIQUIDACION!$L$1047)*LIQUIDACION!$D$1045/IF(AND(LIQUIDACION!$D$1044&gt;LIQUIDACION!$B$1046,LIQUIDACION!$B$1046&gt;LIQUIDACION!$D$1043),366,365)),0)</f>
        <v>0</v>
      </c>
      <c r="AQ658" s="618">
        <f>IF(AQ$12=TRUE,(($P658*LIQUIDACION!$L$1047)*LIQUIDACION!$D$1045/IF(AND(LIQUIDACION!$D$1044&gt;LIQUIDACION!$B$1046,LIQUIDACION!$B$1046&gt;LIQUIDACION!$D$1043),366,365)),0)</f>
        <v>0</v>
      </c>
      <c r="AR658" s="618">
        <f>IF(AR$12=TRUE,(($Q658*LIQUIDACION!$L$1047)*LIQUIDACION!$D$1045/IF(AND(LIQUIDACION!$D$1044&gt;LIQUIDACION!$B$1046,LIQUIDACION!$B$1046&gt;LIQUIDACION!$D$1043),366,365)),0)</f>
        <v>0</v>
      </c>
      <c r="AS658" s="618">
        <f>IF(AS$12=TRUE,(($R658*LIQUIDACION!$L$1047)*LIQUIDACION!$D$1045/IF(AND(LIQUIDACION!$D$1044&gt;LIQUIDACION!$B$1046,LIQUIDACION!$B$1046&gt;LIQUIDACION!$D$1043),366,365)),0)</f>
        <v>0</v>
      </c>
      <c r="AT658" s="618">
        <f>IF(AT$12=TRUE,(($S658*LIQUIDACION!$L$1047)*LIQUIDACION!$D$1045/IF(AND(LIQUIDACION!$D$1044&gt;LIQUIDACION!$B$1046,LIQUIDACION!$B$1046&gt;LIQUIDACION!$D$1043),366,365)),0)</f>
        <v>0</v>
      </c>
      <c r="AU658" s="618">
        <f>IF(AU$12=TRUE,(($T658*LIQUIDACION!$L$1047)*LIQUIDACION!$D$1045/IF(AND(LIQUIDACION!$D$1044&gt;LIQUIDACION!$B$1046,LIQUIDACION!$B$1046&gt;LIQUIDACION!$D$1043),366,365)),0)</f>
        <v>0</v>
      </c>
      <c r="AV658" s="618">
        <f>IF(AV$12=TRUE,(($U658*LIQUIDACION!$L$1047)*LIQUIDACION!$D$1045/IF(AND(LIQUIDACION!$D$1044&gt;LIQUIDACION!$B$1046,LIQUIDACION!$B$1046&gt;LIQUIDACION!$D$1043),366,365)),0)</f>
        <v>0</v>
      </c>
      <c r="AW658" s="618">
        <f>IF(AW$12=TRUE,(($V658*LIQUIDACION!$L$1047)*LIQUIDACION!$D$1045/IF(AND(LIQUIDACION!$D$1044&gt;LIQUIDACION!$B$1046,LIQUIDACION!$B$1046&gt;LIQUIDACION!$D$1043),366,365)),0)</f>
        <v>0</v>
      </c>
      <c r="AX658" s="618">
        <f>IF(AX$12=TRUE,(($W658*LIQUIDACION!$L$1047)*LIQUIDACION!$D$1045/IF(AND(LIQUIDACION!$D$1044&gt;LIQUIDACION!$B$1046,LIQUIDACION!$B$1046&gt;LIQUIDACION!$D$1043),366,365)),0)</f>
        <v>0</v>
      </c>
    </row>
    <row r="659" spans="2:50" x14ac:dyDescent="0.25">
      <c r="B659" s="121">
        <v>647</v>
      </c>
      <c r="C659" s="125"/>
      <c r="D659" s="170"/>
      <c r="E659" s="170"/>
      <c r="F659" s="170"/>
      <c r="G659" s="170">
        <f t="shared" si="45"/>
        <v>0</v>
      </c>
      <c r="H659" s="170">
        <f t="shared" si="46"/>
        <v>0</v>
      </c>
      <c r="I659" s="170"/>
      <c r="J659" s="170"/>
      <c r="K659" s="170"/>
      <c r="L659" s="170"/>
      <c r="M659" s="170"/>
      <c r="N659" s="170"/>
      <c r="O659" s="170"/>
      <c r="P659" s="170"/>
      <c r="Q659" s="170"/>
      <c r="R659" s="170"/>
      <c r="S659" s="170"/>
      <c r="T659" s="170"/>
      <c r="U659" s="170"/>
      <c r="V659" s="170"/>
      <c r="W659" s="170"/>
      <c r="X659" s="170"/>
      <c r="Y659" s="170"/>
      <c r="Z659" s="170"/>
      <c r="AA659" s="170"/>
      <c r="AB659" s="415">
        <f t="shared" si="47"/>
        <v>0</v>
      </c>
      <c r="AC659" s="415">
        <f t="shared" si="48"/>
        <v>0</v>
      </c>
      <c r="AE659" s="618">
        <f>IF(AE$12=TRUE,(($D659*LIQUIDACION!$L$1046)*LIQUIDACION!$D$1045/IF(AND(LIQUIDACION!$D$1044&gt;LIQUIDACION!$B$1046,LIQUIDACION!$B$1046&gt;LIQUIDACION!$D$1043),366,365)),0)</f>
        <v>0</v>
      </c>
      <c r="AF659" s="618">
        <f>IF(AF$12=TRUE,(($E659*LIQUIDACION!$L$1046)*LIQUIDACION!$D$1045/IF(AND(LIQUIDACION!$D$1044&gt;LIQUIDACION!$B$1046,LIQUIDACION!$B$1046&gt;LIQUIDACION!$D$1043),366,365)),0)</f>
        <v>0</v>
      </c>
      <c r="AG659" s="618">
        <f>IF(AG$12=TRUE,(($F659*LIQUIDACION!$L$1046)*LIQUIDACION!$D$1045/IF(AND(LIQUIDACION!$D$1044&gt;LIQUIDACION!$B$1046,LIQUIDACION!$B$1046&gt;LIQUIDACION!$D$1043),366,365)),0)</f>
        <v>0</v>
      </c>
      <c r="AH659" s="618">
        <f>IF(AH$12=TRUE,(($G659*LIQUIDACION!$L$1046)*LIQUIDACION!$D$1045/IF(AND(LIQUIDACION!$D$1044&gt;LIQUIDACION!$B$1046,LIQUIDACION!$B$1046&gt;LIQUIDACION!$D$1043),366,365)),0)</f>
        <v>0</v>
      </c>
      <c r="AI659" s="618">
        <f>IF(AI$12=TRUE,(($H659*LIQUIDACION!$L$1047)*LIQUIDACION!$D$1045/IF(AND(LIQUIDACION!$D$1044&gt;LIQUIDACION!$B$1046,LIQUIDACION!$B$1046&gt;LIQUIDACION!$D$1043),366,365)),0)</f>
        <v>0</v>
      </c>
      <c r="AJ659" s="618">
        <f>IF(AJ$12=TRUE,(($I659*LIQUIDACION!$L$1047)*LIQUIDACION!$D$1045/IF(AND(LIQUIDACION!$D$1044&gt;LIQUIDACION!$B$1046,LIQUIDACION!$B$1046&gt;LIQUIDACION!$D$1043),366,365)),0)</f>
        <v>0</v>
      </c>
      <c r="AK659" s="618">
        <f>IF(AK$12=TRUE,(($J659*LIQUIDACION!$L$1047)*LIQUIDACION!$D$1045/IF(AND(LIQUIDACION!$D$1044&gt;LIQUIDACION!$B$1046,LIQUIDACION!$B$1046&gt;LIQUIDACION!$D$1043),366,365)),0)</f>
        <v>0</v>
      </c>
      <c r="AL659" s="618">
        <f>IF(AL$12=TRUE,(($K659*LIQUIDACION!$L$1047)*LIQUIDACION!$D$1045/IF(AND(LIQUIDACION!$D$1044&gt;LIQUIDACION!$B$1046,LIQUIDACION!$B$1046&gt;LIQUIDACION!$D$1043),366,365)),0)</f>
        <v>0</v>
      </c>
      <c r="AM659" s="618">
        <f>IF(AM$12=TRUE,(($L659*LIQUIDACION!$L$1047)*LIQUIDACION!$D$1045/IF(AND(LIQUIDACION!$D$1044&gt;LIQUIDACION!$B$1046,LIQUIDACION!$B$1046&gt;LIQUIDACION!$D$1043),366,365)),0)</f>
        <v>0</v>
      </c>
      <c r="AN659" s="618">
        <f>IF(AN$12=TRUE,(($M659*LIQUIDACION!$L$1047)*LIQUIDACION!$D$1045/IF(AND(LIQUIDACION!$D$1044&gt;LIQUIDACION!$B$1046,LIQUIDACION!$B$1046&gt;LIQUIDACION!$D$1043),366,365)),0)</f>
        <v>0</v>
      </c>
      <c r="AO659" s="618">
        <f>IF(AO$12=TRUE,(($N659*LIQUIDACION!$L$1047)*LIQUIDACION!$D$1045/IF(AND(LIQUIDACION!$D$1044&gt;LIQUIDACION!$B$1046,LIQUIDACION!$B$1046&gt;LIQUIDACION!$D$1043),366,365)),0)</f>
        <v>0</v>
      </c>
      <c r="AP659" s="618">
        <f>IF(AP$12=TRUE,(($O659*LIQUIDACION!$L$1047)*LIQUIDACION!$D$1045/IF(AND(LIQUIDACION!$D$1044&gt;LIQUIDACION!$B$1046,LIQUIDACION!$B$1046&gt;LIQUIDACION!$D$1043),366,365)),0)</f>
        <v>0</v>
      </c>
      <c r="AQ659" s="618">
        <f>IF(AQ$12=TRUE,(($P659*LIQUIDACION!$L$1047)*LIQUIDACION!$D$1045/IF(AND(LIQUIDACION!$D$1044&gt;LIQUIDACION!$B$1046,LIQUIDACION!$B$1046&gt;LIQUIDACION!$D$1043),366,365)),0)</f>
        <v>0</v>
      </c>
      <c r="AR659" s="618">
        <f>IF(AR$12=TRUE,(($Q659*LIQUIDACION!$L$1047)*LIQUIDACION!$D$1045/IF(AND(LIQUIDACION!$D$1044&gt;LIQUIDACION!$B$1046,LIQUIDACION!$B$1046&gt;LIQUIDACION!$D$1043),366,365)),0)</f>
        <v>0</v>
      </c>
      <c r="AS659" s="618">
        <f>IF(AS$12=TRUE,(($R659*LIQUIDACION!$L$1047)*LIQUIDACION!$D$1045/IF(AND(LIQUIDACION!$D$1044&gt;LIQUIDACION!$B$1046,LIQUIDACION!$B$1046&gt;LIQUIDACION!$D$1043),366,365)),0)</f>
        <v>0</v>
      </c>
      <c r="AT659" s="618">
        <f>IF(AT$12=TRUE,(($S659*LIQUIDACION!$L$1047)*LIQUIDACION!$D$1045/IF(AND(LIQUIDACION!$D$1044&gt;LIQUIDACION!$B$1046,LIQUIDACION!$B$1046&gt;LIQUIDACION!$D$1043),366,365)),0)</f>
        <v>0</v>
      </c>
      <c r="AU659" s="618">
        <f>IF(AU$12=TRUE,(($T659*LIQUIDACION!$L$1047)*LIQUIDACION!$D$1045/IF(AND(LIQUIDACION!$D$1044&gt;LIQUIDACION!$B$1046,LIQUIDACION!$B$1046&gt;LIQUIDACION!$D$1043),366,365)),0)</f>
        <v>0</v>
      </c>
      <c r="AV659" s="618">
        <f>IF(AV$12=TRUE,(($U659*LIQUIDACION!$L$1047)*LIQUIDACION!$D$1045/IF(AND(LIQUIDACION!$D$1044&gt;LIQUIDACION!$B$1046,LIQUIDACION!$B$1046&gt;LIQUIDACION!$D$1043),366,365)),0)</f>
        <v>0</v>
      </c>
      <c r="AW659" s="618">
        <f>IF(AW$12=TRUE,(($V659*LIQUIDACION!$L$1047)*LIQUIDACION!$D$1045/IF(AND(LIQUIDACION!$D$1044&gt;LIQUIDACION!$B$1046,LIQUIDACION!$B$1046&gt;LIQUIDACION!$D$1043),366,365)),0)</f>
        <v>0</v>
      </c>
      <c r="AX659" s="618">
        <f>IF(AX$12=TRUE,(($W659*LIQUIDACION!$L$1047)*LIQUIDACION!$D$1045/IF(AND(LIQUIDACION!$D$1044&gt;LIQUIDACION!$B$1046,LIQUIDACION!$B$1046&gt;LIQUIDACION!$D$1043),366,365)),0)</f>
        <v>0</v>
      </c>
    </row>
    <row r="660" spans="2:50" x14ac:dyDescent="0.25">
      <c r="B660" s="123">
        <v>648</v>
      </c>
      <c r="C660" s="125"/>
      <c r="D660" s="170"/>
      <c r="E660" s="170"/>
      <c r="F660" s="170"/>
      <c r="G660" s="170">
        <f t="shared" si="45"/>
        <v>0</v>
      </c>
      <c r="H660" s="170">
        <f t="shared" si="46"/>
        <v>0</v>
      </c>
      <c r="I660" s="170"/>
      <c r="J660" s="170"/>
      <c r="K660" s="170"/>
      <c r="L660" s="170"/>
      <c r="M660" s="170"/>
      <c r="N660" s="170"/>
      <c r="O660" s="170"/>
      <c r="P660" s="170"/>
      <c r="Q660" s="170"/>
      <c r="R660" s="170"/>
      <c r="S660" s="170"/>
      <c r="T660" s="170"/>
      <c r="U660" s="170"/>
      <c r="V660" s="170"/>
      <c r="W660" s="170"/>
      <c r="X660" s="170"/>
      <c r="Y660" s="170"/>
      <c r="Z660" s="170"/>
      <c r="AA660" s="170"/>
      <c r="AB660" s="415">
        <f t="shared" si="47"/>
        <v>0</v>
      </c>
      <c r="AC660" s="415">
        <f t="shared" si="48"/>
        <v>0</v>
      </c>
      <c r="AE660" s="618">
        <f>IF(AE$12=TRUE,(($D660*LIQUIDACION!$L$1046)*LIQUIDACION!$D$1045/IF(AND(LIQUIDACION!$D$1044&gt;LIQUIDACION!$B$1046,LIQUIDACION!$B$1046&gt;LIQUIDACION!$D$1043),366,365)),0)</f>
        <v>0</v>
      </c>
      <c r="AF660" s="618">
        <f>IF(AF$12=TRUE,(($E660*LIQUIDACION!$L$1046)*LIQUIDACION!$D$1045/IF(AND(LIQUIDACION!$D$1044&gt;LIQUIDACION!$B$1046,LIQUIDACION!$B$1046&gt;LIQUIDACION!$D$1043),366,365)),0)</f>
        <v>0</v>
      </c>
      <c r="AG660" s="618">
        <f>IF(AG$12=TRUE,(($F660*LIQUIDACION!$L$1046)*LIQUIDACION!$D$1045/IF(AND(LIQUIDACION!$D$1044&gt;LIQUIDACION!$B$1046,LIQUIDACION!$B$1046&gt;LIQUIDACION!$D$1043),366,365)),0)</f>
        <v>0</v>
      </c>
      <c r="AH660" s="618">
        <f>IF(AH$12=TRUE,(($G660*LIQUIDACION!$L$1046)*LIQUIDACION!$D$1045/IF(AND(LIQUIDACION!$D$1044&gt;LIQUIDACION!$B$1046,LIQUIDACION!$B$1046&gt;LIQUIDACION!$D$1043),366,365)),0)</f>
        <v>0</v>
      </c>
      <c r="AI660" s="618">
        <f>IF(AI$12=TRUE,(($H660*LIQUIDACION!$L$1047)*LIQUIDACION!$D$1045/IF(AND(LIQUIDACION!$D$1044&gt;LIQUIDACION!$B$1046,LIQUIDACION!$B$1046&gt;LIQUIDACION!$D$1043),366,365)),0)</f>
        <v>0</v>
      </c>
      <c r="AJ660" s="618">
        <f>IF(AJ$12=TRUE,(($I660*LIQUIDACION!$L$1047)*LIQUIDACION!$D$1045/IF(AND(LIQUIDACION!$D$1044&gt;LIQUIDACION!$B$1046,LIQUIDACION!$B$1046&gt;LIQUIDACION!$D$1043),366,365)),0)</f>
        <v>0</v>
      </c>
      <c r="AK660" s="618">
        <f>IF(AK$12=TRUE,(($J660*LIQUIDACION!$L$1047)*LIQUIDACION!$D$1045/IF(AND(LIQUIDACION!$D$1044&gt;LIQUIDACION!$B$1046,LIQUIDACION!$B$1046&gt;LIQUIDACION!$D$1043),366,365)),0)</f>
        <v>0</v>
      </c>
      <c r="AL660" s="618">
        <f>IF(AL$12=TRUE,(($K660*LIQUIDACION!$L$1047)*LIQUIDACION!$D$1045/IF(AND(LIQUIDACION!$D$1044&gt;LIQUIDACION!$B$1046,LIQUIDACION!$B$1046&gt;LIQUIDACION!$D$1043),366,365)),0)</f>
        <v>0</v>
      </c>
      <c r="AM660" s="618">
        <f>IF(AM$12=TRUE,(($L660*LIQUIDACION!$L$1047)*LIQUIDACION!$D$1045/IF(AND(LIQUIDACION!$D$1044&gt;LIQUIDACION!$B$1046,LIQUIDACION!$B$1046&gt;LIQUIDACION!$D$1043),366,365)),0)</f>
        <v>0</v>
      </c>
      <c r="AN660" s="618">
        <f>IF(AN$12=TRUE,(($M660*LIQUIDACION!$L$1047)*LIQUIDACION!$D$1045/IF(AND(LIQUIDACION!$D$1044&gt;LIQUIDACION!$B$1046,LIQUIDACION!$B$1046&gt;LIQUIDACION!$D$1043),366,365)),0)</f>
        <v>0</v>
      </c>
      <c r="AO660" s="618">
        <f>IF(AO$12=TRUE,(($N660*LIQUIDACION!$L$1047)*LIQUIDACION!$D$1045/IF(AND(LIQUIDACION!$D$1044&gt;LIQUIDACION!$B$1046,LIQUIDACION!$B$1046&gt;LIQUIDACION!$D$1043),366,365)),0)</f>
        <v>0</v>
      </c>
      <c r="AP660" s="618">
        <f>IF(AP$12=TRUE,(($O660*LIQUIDACION!$L$1047)*LIQUIDACION!$D$1045/IF(AND(LIQUIDACION!$D$1044&gt;LIQUIDACION!$B$1046,LIQUIDACION!$B$1046&gt;LIQUIDACION!$D$1043),366,365)),0)</f>
        <v>0</v>
      </c>
      <c r="AQ660" s="618">
        <f>IF(AQ$12=TRUE,(($P660*LIQUIDACION!$L$1047)*LIQUIDACION!$D$1045/IF(AND(LIQUIDACION!$D$1044&gt;LIQUIDACION!$B$1046,LIQUIDACION!$B$1046&gt;LIQUIDACION!$D$1043),366,365)),0)</f>
        <v>0</v>
      </c>
      <c r="AR660" s="618">
        <f>IF(AR$12=TRUE,(($Q660*LIQUIDACION!$L$1047)*LIQUIDACION!$D$1045/IF(AND(LIQUIDACION!$D$1044&gt;LIQUIDACION!$B$1046,LIQUIDACION!$B$1046&gt;LIQUIDACION!$D$1043),366,365)),0)</f>
        <v>0</v>
      </c>
      <c r="AS660" s="618">
        <f>IF(AS$12=TRUE,(($R660*LIQUIDACION!$L$1047)*LIQUIDACION!$D$1045/IF(AND(LIQUIDACION!$D$1044&gt;LIQUIDACION!$B$1046,LIQUIDACION!$B$1046&gt;LIQUIDACION!$D$1043),366,365)),0)</f>
        <v>0</v>
      </c>
      <c r="AT660" s="618">
        <f>IF(AT$12=TRUE,(($S660*LIQUIDACION!$L$1047)*LIQUIDACION!$D$1045/IF(AND(LIQUIDACION!$D$1044&gt;LIQUIDACION!$B$1046,LIQUIDACION!$B$1046&gt;LIQUIDACION!$D$1043),366,365)),0)</f>
        <v>0</v>
      </c>
      <c r="AU660" s="618">
        <f>IF(AU$12=TRUE,(($T660*LIQUIDACION!$L$1047)*LIQUIDACION!$D$1045/IF(AND(LIQUIDACION!$D$1044&gt;LIQUIDACION!$B$1046,LIQUIDACION!$B$1046&gt;LIQUIDACION!$D$1043),366,365)),0)</f>
        <v>0</v>
      </c>
      <c r="AV660" s="618">
        <f>IF(AV$12=TRUE,(($U660*LIQUIDACION!$L$1047)*LIQUIDACION!$D$1045/IF(AND(LIQUIDACION!$D$1044&gt;LIQUIDACION!$B$1046,LIQUIDACION!$B$1046&gt;LIQUIDACION!$D$1043),366,365)),0)</f>
        <v>0</v>
      </c>
      <c r="AW660" s="618">
        <f>IF(AW$12=TRUE,(($V660*LIQUIDACION!$L$1047)*LIQUIDACION!$D$1045/IF(AND(LIQUIDACION!$D$1044&gt;LIQUIDACION!$B$1046,LIQUIDACION!$B$1046&gt;LIQUIDACION!$D$1043),366,365)),0)</f>
        <v>0</v>
      </c>
      <c r="AX660" s="618">
        <f>IF(AX$12=TRUE,(($W660*LIQUIDACION!$L$1047)*LIQUIDACION!$D$1045/IF(AND(LIQUIDACION!$D$1044&gt;LIQUIDACION!$B$1046,LIQUIDACION!$B$1046&gt;LIQUIDACION!$D$1043),366,365)),0)</f>
        <v>0</v>
      </c>
    </row>
    <row r="661" spans="2:50" x14ac:dyDescent="0.25">
      <c r="B661" s="121">
        <v>649</v>
      </c>
      <c r="C661" s="125"/>
      <c r="D661" s="170"/>
      <c r="E661" s="170"/>
      <c r="F661" s="170"/>
      <c r="G661" s="170">
        <f t="shared" si="45"/>
        <v>0</v>
      </c>
      <c r="H661" s="170">
        <f t="shared" si="46"/>
        <v>0</v>
      </c>
      <c r="I661" s="170"/>
      <c r="J661" s="170"/>
      <c r="K661" s="170"/>
      <c r="L661" s="170"/>
      <c r="M661" s="170"/>
      <c r="N661" s="170"/>
      <c r="O661" s="170"/>
      <c r="P661" s="170"/>
      <c r="Q661" s="170"/>
      <c r="R661" s="170"/>
      <c r="S661" s="170"/>
      <c r="T661" s="170"/>
      <c r="U661" s="170"/>
      <c r="V661" s="170"/>
      <c r="W661" s="170"/>
      <c r="X661" s="170"/>
      <c r="Y661" s="170"/>
      <c r="Z661" s="170"/>
      <c r="AA661" s="170"/>
      <c r="AB661" s="415">
        <f t="shared" si="47"/>
        <v>0</v>
      </c>
      <c r="AC661" s="415">
        <f t="shared" si="48"/>
        <v>0</v>
      </c>
      <c r="AE661" s="618">
        <f>IF(AE$12=TRUE,(($D661*LIQUIDACION!$L$1046)*LIQUIDACION!$D$1045/IF(AND(LIQUIDACION!$D$1044&gt;LIQUIDACION!$B$1046,LIQUIDACION!$B$1046&gt;LIQUIDACION!$D$1043),366,365)),0)</f>
        <v>0</v>
      </c>
      <c r="AF661" s="618">
        <f>IF(AF$12=TRUE,(($E661*LIQUIDACION!$L$1046)*LIQUIDACION!$D$1045/IF(AND(LIQUIDACION!$D$1044&gt;LIQUIDACION!$B$1046,LIQUIDACION!$B$1046&gt;LIQUIDACION!$D$1043),366,365)),0)</f>
        <v>0</v>
      </c>
      <c r="AG661" s="618">
        <f>IF(AG$12=TRUE,(($F661*LIQUIDACION!$L$1046)*LIQUIDACION!$D$1045/IF(AND(LIQUIDACION!$D$1044&gt;LIQUIDACION!$B$1046,LIQUIDACION!$B$1046&gt;LIQUIDACION!$D$1043),366,365)),0)</f>
        <v>0</v>
      </c>
      <c r="AH661" s="618">
        <f>IF(AH$12=TRUE,(($G661*LIQUIDACION!$L$1046)*LIQUIDACION!$D$1045/IF(AND(LIQUIDACION!$D$1044&gt;LIQUIDACION!$B$1046,LIQUIDACION!$B$1046&gt;LIQUIDACION!$D$1043),366,365)),0)</f>
        <v>0</v>
      </c>
      <c r="AI661" s="618">
        <f>IF(AI$12=TRUE,(($H661*LIQUIDACION!$L$1047)*LIQUIDACION!$D$1045/IF(AND(LIQUIDACION!$D$1044&gt;LIQUIDACION!$B$1046,LIQUIDACION!$B$1046&gt;LIQUIDACION!$D$1043),366,365)),0)</f>
        <v>0</v>
      </c>
      <c r="AJ661" s="618">
        <f>IF(AJ$12=TRUE,(($I661*LIQUIDACION!$L$1047)*LIQUIDACION!$D$1045/IF(AND(LIQUIDACION!$D$1044&gt;LIQUIDACION!$B$1046,LIQUIDACION!$B$1046&gt;LIQUIDACION!$D$1043),366,365)),0)</f>
        <v>0</v>
      </c>
      <c r="AK661" s="618">
        <f>IF(AK$12=TRUE,(($J661*LIQUIDACION!$L$1047)*LIQUIDACION!$D$1045/IF(AND(LIQUIDACION!$D$1044&gt;LIQUIDACION!$B$1046,LIQUIDACION!$B$1046&gt;LIQUIDACION!$D$1043),366,365)),0)</f>
        <v>0</v>
      </c>
      <c r="AL661" s="618">
        <f>IF(AL$12=TRUE,(($K661*LIQUIDACION!$L$1047)*LIQUIDACION!$D$1045/IF(AND(LIQUIDACION!$D$1044&gt;LIQUIDACION!$B$1046,LIQUIDACION!$B$1046&gt;LIQUIDACION!$D$1043),366,365)),0)</f>
        <v>0</v>
      </c>
      <c r="AM661" s="618">
        <f>IF(AM$12=TRUE,(($L661*LIQUIDACION!$L$1047)*LIQUIDACION!$D$1045/IF(AND(LIQUIDACION!$D$1044&gt;LIQUIDACION!$B$1046,LIQUIDACION!$B$1046&gt;LIQUIDACION!$D$1043),366,365)),0)</f>
        <v>0</v>
      </c>
      <c r="AN661" s="618">
        <f>IF(AN$12=TRUE,(($M661*LIQUIDACION!$L$1047)*LIQUIDACION!$D$1045/IF(AND(LIQUIDACION!$D$1044&gt;LIQUIDACION!$B$1046,LIQUIDACION!$B$1046&gt;LIQUIDACION!$D$1043),366,365)),0)</f>
        <v>0</v>
      </c>
      <c r="AO661" s="618">
        <f>IF(AO$12=TRUE,(($N661*LIQUIDACION!$L$1047)*LIQUIDACION!$D$1045/IF(AND(LIQUIDACION!$D$1044&gt;LIQUIDACION!$B$1046,LIQUIDACION!$B$1046&gt;LIQUIDACION!$D$1043),366,365)),0)</f>
        <v>0</v>
      </c>
      <c r="AP661" s="618">
        <f>IF(AP$12=TRUE,(($O661*LIQUIDACION!$L$1047)*LIQUIDACION!$D$1045/IF(AND(LIQUIDACION!$D$1044&gt;LIQUIDACION!$B$1046,LIQUIDACION!$B$1046&gt;LIQUIDACION!$D$1043),366,365)),0)</f>
        <v>0</v>
      </c>
      <c r="AQ661" s="618">
        <f>IF(AQ$12=TRUE,(($P661*LIQUIDACION!$L$1047)*LIQUIDACION!$D$1045/IF(AND(LIQUIDACION!$D$1044&gt;LIQUIDACION!$B$1046,LIQUIDACION!$B$1046&gt;LIQUIDACION!$D$1043),366,365)),0)</f>
        <v>0</v>
      </c>
      <c r="AR661" s="618">
        <f>IF(AR$12=TRUE,(($Q661*LIQUIDACION!$L$1047)*LIQUIDACION!$D$1045/IF(AND(LIQUIDACION!$D$1044&gt;LIQUIDACION!$B$1046,LIQUIDACION!$B$1046&gt;LIQUIDACION!$D$1043),366,365)),0)</f>
        <v>0</v>
      </c>
      <c r="AS661" s="618">
        <f>IF(AS$12=TRUE,(($R661*LIQUIDACION!$L$1047)*LIQUIDACION!$D$1045/IF(AND(LIQUIDACION!$D$1044&gt;LIQUIDACION!$B$1046,LIQUIDACION!$B$1046&gt;LIQUIDACION!$D$1043),366,365)),0)</f>
        <v>0</v>
      </c>
      <c r="AT661" s="618">
        <f>IF(AT$12=TRUE,(($S661*LIQUIDACION!$L$1047)*LIQUIDACION!$D$1045/IF(AND(LIQUIDACION!$D$1044&gt;LIQUIDACION!$B$1046,LIQUIDACION!$B$1046&gt;LIQUIDACION!$D$1043),366,365)),0)</f>
        <v>0</v>
      </c>
      <c r="AU661" s="618">
        <f>IF(AU$12=TRUE,(($T661*LIQUIDACION!$L$1047)*LIQUIDACION!$D$1045/IF(AND(LIQUIDACION!$D$1044&gt;LIQUIDACION!$B$1046,LIQUIDACION!$B$1046&gt;LIQUIDACION!$D$1043),366,365)),0)</f>
        <v>0</v>
      </c>
      <c r="AV661" s="618">
        <f>IF(AV$12=TRUE,(($U661*LIQUIDACION!$L$1047)*LIQUIDACION!$D$1045/IF(AND(LIQUIDACION!$D$1044&gt;LIQUIDACION!$B$1046,LIQUIDACION!$B$1046&gt;LIQUIDACION!$D$1043),366,365)),0)</f>
        <v>0</v>
      </c>
      <c r="AW661" s="618">
        <f>IF(AW$12=TRUE,(($V661*LIQUIDACION!$L$1047)*LIQUIDACION!$D$1045/IF(AND(LIQUIDACION!$D$1044&gt;LIQUIDACION!$B$1046,LIQUIDACION!$B$1046&gt;LIQUIDACION!$D$1043),366,365)),0)</f>
        <v>0</v>
      </c>
      <c r="AX661" s="618">
        <f>IF(AX$12=TRUE,(($W661*LIQUIDACION!$L$1047)*LIQUIDACION!$D$1045/IF(AND(LIQUIDACION!$D$1044&gt;LIQUIDACION!$B$1046,LIQUIDACION!$B$1046&gt;LIQUIDACION!$D$1043),366,365)),0)</f>
        <v>0</v>
      </c>
    </row>
    <row r="662" spans="2:50" x14ac:dyDescent="0.25">
      <c r="B662" s="123">
        <v>650</v>
      </c>
      <c r="C662" s="125"/>
      <c r="D662" s="170"/>
      <c r="E662" s="170"/>
      <c r="F662" s="170"/>
      <c r="G662" s="170">
        <f t="shared" si="45"/>
        <v>0</v>
      </c>
      <c r="H662" s="170">
        <f t="shared" si="46"/>
        <v>0</v>
      </c>
      <c r="I662" s="170"/>
      <c r="J662" s="170"/>
      <c r="K662" s="170"/>
      <c r="L662" s="170"/>
      <c r="M662" s="170"/>
      <c r="N662" s="170"/>
      <c r="O662" s="170"/>
      <c r="P662" s="170"/>
      <c r="Q662" s="170"/>
      <c r="R662" s="170"/>
      <c r="S662" s="170"/>
      <c r="T662" s="170"/>
      <c r="U662" s="170"/>
      <c r="V662" s="170"/>
      <c r="W662" s="170"/>
      <c r="X662" s="170"/>
      <c r="Y662" s="170"/>
      <c r="Z662" s="170"/>
      <c r="AA662" s="170"/>
      <c r="AB662" s="415">
        <f t="shared" si="47"/>
        <v>0</v>
      </c>
      <c r="AC662" s="415">
        <f t="shared" si="48"/>
        <v>0</v>
      </c>
      <c r="AE662" s="618">
        <f>IF(AE$12=TRUE,(($D662*LIQUIDACION!$L$1046)*LIQUIDACION!$D$1045/IF(AND(LIQUIDACION!$D$1044&gt;LIQUIDACION!$B$1046,LIQUIDACION!$B$1046&gt;LIQUIDACION!$D$1043),366,365)),0)</f>
        <v>0</v>
      </c>
      <c r="AF662" s="618">
        <f>IF(AF$12=TRUE,(($E662*LIQUIDACION!$L$1046)*LIQUIDACION!$D$1045/IF(AND(LIQUIDACION!$D$1044&gt;LIQUIDACION!$B$1046,LIQUIDACION!$B$1046&gt;LIQUIDACION!$D$1043),366,365)),0)</f>
        <v>0</v>
      </c>
      <c r="AG662" s="618">
        <f>IF(AG$12=TRUE,(($F662*LIQUIDACION!$L$1046)*LIQUIDACION!$D$1045/IF(AND(LIQUIDACION!$D$1044&gt;LIQUIDACION!$B$1046,LIQUIDACION!$B$1046&gt;LIQUIDACION!$D$1043),366,365)),0)</f>
        <v>0</v>
      </c>
      <c r="AH662" s="618">
        <f>IF(AH$12=TRUE,(($G662*LIQUIDACION!$L$1046)*LIQUIDACION!$D$1045/IF(AND(LIQUIDACION!$D$1044&gt;LIQUIDACION!$B$1046,LIQUIDACION!$B$1046&gt;LIQUIDACION!$D$1043),366,365)),0)</f>
        <v>0</v>
      </c>
      <c r="AI662" s="618">
        <f>IF(AI$12=TRUE,(($H662*LIQUIDACION!$L$1047)*LIQUIDACION!$D$1045/IF(AND(LIQUIDACION!$D$1044&gt;LIQUIDACION!$B$1046,LIQUIDACION!$B$1046&gt;LIQUIDACION!$D$1043),366,365)),0)</f>
        <v>0</v>
      </c>
      <c r="AJ662" s="618">
        <f>IF(AJ$12=TRUE,(($I662*LIQUIDACION!$L$1047)*LIQUIDACION!$D$1045/IF(AND(LIQUIDACION!$D$1044&gt;LIQUIDACION!$B$1046,LIQUIDACION!$B$1046&gt;LIQUIDACION!$D$1043),366,365)),0)</f>
        <v>0</v>
      </c>
      <c r="AK662" s="618">
        <f>IF(AK$12=TRUE,(($J662*LIQUIDACION!$L$1047)*LIQUIDACION!$D$1045/IF(AND(LIQUIDACION!$D$1044&gt;LIQUIDACION!$B$1046,LIQUIDACION!$B$1046&gt;LIQUIDACION!$D$1043),366,365)),0)</f>
        <v>0</v>
      </c>
      <c r="AL662" s="618">
        <f>IF(AL$12=TRUE,(($K662*LIQUIDACION!$L$1047)*LIQUIDACION!$D$1045/IF(AND(LIQUIDACION!$D$1044&gt;LIQUIDACION!$B$1046,LIQUIDACION!$B$1046&gt;LIQUIDACION!$D$1043),366,365)),0)</f>
        <v>0</v>
      </c>
      <c r="AM662" s="618">
        <f>IF(AM$12=TRUE,(($L662*LIQUIDACION!$L$1047)*LIQUIDACION!$D$1045/IF(AND(LIQUIDACION!$D$1044&gt;LIQUIDACION!$B$1046,LIQUIDACION!$B$1046&gt;LIQUIDACION!$D$1043),366,365)),0)</f>
        <v>0</v>
      </c>
      <c r="AN662" s="618">
        <f>IF(AN$12=TRUE,(($M662*LIQUIDACION!$L$1047)*LIQUIDACION!$D$1045/IF(AND(LIQUIDACION!$D$1044&gt;LIQUIDACION!$B$1046,LIQUIDACION!$B$1046&gt;LIQUIDACION!$D$1043),366,365)),0)</f>
        <v>0</v>
      </c>
      <c r="AO662" s="618">
        <f>IF(AO$12=TRUE,(($N662*LIQUIDACION!$L$1047)*LIQUIDACION!$D$1045/IF(AND(LIQUIDACION!$D$1044&gt;LIQUIDACION!$B$1046,LIQUIDACION!$B$1046&gt;LIQUIDACION!$D$1043),366,365)),0)</f>
        <v>0</v>
      </c>
      <c r="AP662" s="618">
        <f>IF(AP$12=TRUE,(($O662*LIQUIDACION!$L$1047)*LIQUIDACION!$D$1045/IF(AND(LIQUIDACION!$D$1044&gt;LIQUIDACION!$B$1046,LIQUIDACION!$B$1046&gt;LIQUIDACION!$D$1043),366,365)),0)</f>
        <v>0</v>
      </c>
      <c r="AQ662" s="618">
        <f>IF(AQ$12=TRUE,(($P662*LIQUIDACION!$L$1047)*LIQUIDACION!$D$1045/IF(AND(LIQUIDACION!$D$1044&gt;LIQUIDACION!$B$1046,LIQUIDACION!$B$1046&gt;LIQUIDACION!$D$1043),366,365)),0)</f>
        <v>0</v>
      </c>
      <c r="AR662" s="618">
        <f>IF(AR$12=TRUE,(($Q662*LIQUIDACION!$L$1047)*LIQUIDACION!$D$1045/IF(AND(LIQUIDACION!$D$1044&gt;LIQUIDACION!$B$1046,LIQUIDACION!$B$1046&gt;LIQUIDACION!$D$1043),366,365)),0)</f>
        <v>0</v>
      </c>
      <c r="AS662" s="618">
        <f>IF(AS$12=TRUE,(($R662*LIQUIDACION!$L$1047)*LIQUIDACION!$D$1045/IF(AND(LIQUIDACION!$D$1044&gt;LIQUIDACION!$B$1046,LIQUIDACION!$B$1046&gt;LIQUIDACION!$D$1043),366,365)),0)</f>
        <v>0</v>
      </c>
      <c r="AT662" s="618">
        <f>IF(AT$12=TRUE,(($S662*LIQUIDACION!$L$1047)*LIQUIDACION!$D$1045/IF(AND(LIQUIDACION!$D$1044&gt;LIQUIDACION!$B$1046,LIQUIDACION!$B$1046&gt;LIQUIDACION!$D$1043),366,365)),0)</f>
        <v>0</v>
      </c>
      <c r="AU662" s="618">
        <f>IF(AU$12=TRUE,(($T662*LIQUIDACION!$L$1047)*LIQUIDACION!$D$1045/IF(AND(LIQUIDACION!$D$1044&gt;LIQUIDACION!$B$1046,LIQUIDACION!$B$1046&gt;LIQUIDACION!$D$1043),366,365)),0)</f>
        <v>0</v>
      </c>
      <c r="AV662" s="618">
        <f>IF(AV$12=TRUE,(($U662*LIQUIDACION!$L$1047)*LIQUIDACION!$D$1045/IF(AND(LIQUIDACION!$D$1044&gt;LIQUIDACION!$B$1046,LIQUIDACION!$B$1046&gt;LIQUIDACION!$D$1043),366,365)),0)</f>
        <v>0</v>
      </c>
      <c r="AW662" s="618">
        <f>IF(AW$12=TRUE,(($V662*LIQUIDACION!$L$1047)*LIQUIDACION!$D$1045/IF(AND(LIQUIDACION!$D$1044&gt;LIQUIDACION!$B$1046,LIQUIDACION!$B$1046&gt;LIQUIDACION!$D$1043),366,365)),0)</f>
        <v>0</v>
      </c>
      <c r="AX662" s="618">
        <f>IF(AX$12=TRUE,(($W662*LIQUIDACION!$L$1047)*LIQUIDACION!$D$1045/IF(AND(LIQUIDACION!$D$1044&gt;LIQUIDACION!$B$1046,LIQUIDACION!$B$1046&gt;LIQUIDACION!$D$1043),366,365)),0)</f>
        <v>0</v>
      </c>
    </row>
    <row r="663" spans="2:50" x14ac:dyDescent="0.25">
      <c r="B663" s="121">
        <v>651</v>
      </c>
      <c r="C663" s="125"/>
      <c r="D663" s="170"/>
      <c r="E663" s="170"/>
      <c r="F663" s="170"/>
      <c r="G663" s="170">
        <f t="shared" si="45"/>
        <v>0</v>
      </c>
      <c r="H663" s="170">
        <f t="shared" si="46"/>
        <v>0</v>
      </c>
      <c r="I663" s="170"/>
      <c r="J663" s="170"/>
      <c r="K663" s="170"/>
      <c r="L663" s="170"/>
      <c r="M663" s="170"/>
      <c r="N663" s="170"/>
      <c r="O663" s="170"/>
      <c r="P663" s="170"/>
      <c r="Q663" s="170"/>
      <c r="R663" s="170"/>
      <c r="S663" s="170"/>
      <c r="T663" s="170"/>
      <c r="U663" s="170"/>
      <c r="V663" s="170"/>
      <c r="W663" s="170"/>
      <c r="X663" s="170"/>
      <c r="Y663" s="170"/>
      <c r="Z663" s="170"/>
      <c r="AA663" s="170"/>
      <c r="AB663" s="415">
        <f t="shared" si="47"/>
        <v>0</v>
      </c>
      <c r="AC663" s="415">
        <f t="shared" si="48"/>
        <v>0</v>
      </c>
      <c r="AE663" s="618">
        <f>IF(AE$12=TRUE,(($D663*LIQUIDACION!$L$1046)*LIQUIDACION!$D$1045/IF(AND(LIQUIDACION!$D$1044&gt;LIQUIDACION!$B$1046,LIQUIDACION!$B$1046&gt;LIQUIDACION!$D$1043),366,365)),0)</f>
        <v>0</v>
      </c>
      <c r="AF663" s="618">
        <f>IF(AF$12=TRUE,(($E663*LIQUIDACION!$L$1046)*LIQUIDACION!$D$1045/IF(AND(LIQUIDACION!$D$1044&gt;LIQUIDACION!$B$1046,LIQUIDACION!$B$1046&gt;LIQUIDACION!$D$1043),366,365)),0)</f>
        <v>0</v>
      </c>
      <c r="AG663" s="618">
        <f>IF(AG$12=TRUE,(($F663*LIQUIDACION!$L$1046)*LIQUIDACION!$D$1045/IF(AND(LIQUIDACION!$D$1044&gt;LIQUIDACION!$B$1046,LIQUIDACION!$B$1046&gt;LIQUIDACION!$D$1043),366,365)),0)</f>
        <v>0</v>
      </c>
      <c r="AH663" s="618">
        <f>IF(AH$12=TRUE,(($G663*LIQUIDACION!$L$1046)*LIQUIDACION!$D$1045/IF(AND(LIQUIDACION!$D$1044&gt;LIQUIDACION!$B$1046,LIQUIDACION!$B$1046&gt;LIQUIDACION!$D$1043),366,365)),0)</f>
        <v>0</v>
      </c>
      <c r="AI663" s="618">
        <f>IF(AI$12=TRUE,(($H663*LIQUIDACION!$L$1047)*LIQUIDACION!$D$1045/IF(AND(LIQUIDACION!$D$1044&gt;LIQUIDACION!$B$1046,LIQUIDACION!$B$1046&gt;LIQUIDACION!$D$1043),366,365)),0)</f>
        <v>0</v>
      </c>
      <c r="AJ663" s="618">
        <f>IF(AJ$12=TRUE,(($I663*LIQUIDACION!$L$1047)*LIQUIDACION!$D$1045/IF(AND(LIQUIDACION!$D$1044&gt;LIQUIDACION!$B$1046,LIQUIDACION!$B$1046&gt;LIQUIDACION!$D$1043),366,365)),0)</f>
        <v>0</v>
      </c>
      <c r="AK663" s="618">
        <f>IF(AK$12=TRUE,(($J663*LIQUIDACION!$L$1047)*LIQUIDACION!$D$1045/IF(AND(LIQUIDACION!$D$1044&gt;LIQUIDACION!$B$1046,LIQUIDACION!$B$1046&gt;LIQUIDACION!$D$1043),366,365)),0)</f>
        <v>0</v>
      </c>
      <c r="AL663" s="618">
        <f>IF(AL$12=TRUE,(($K663*LIQUIDACION!$L$1047)*LIQUIDACION!$D$1045/IF(AND(LIQUIDACION!$D$1044&gt;LIQUIDACION!$B$1046,LIQUIDACION!$B$1046&gt;LIQUIDACION!$D$1043),366,365)),0)</f>
        <v>0</v>
      </c>
      <c r="AM663" s="618">
        <f>IF(AM$12=TRUE,(($L663*LIQUIDACION!$L$1047)*LIQUIDACION!$D$1045/IF(AND(LIQUIDACION!$D$1044&gt;LIQUIDACION!$B$1046,LIQUIDACION!$B$1046&gt;LIQUIDACION!$D$1043),366,365)),0)</f>
        <v>0</v>
      </c>
      <c r="AN663" s="618">
        <f>IF(AN$12=TRUE,(($M663*LIQUIDACION!$L$1047)*LIQUIDACION!$D$1045/IF(AND(LIQUIDACION!$D$1044&gt;LIQUIDACION!$B$1046,LIQUIDACION!$B$1046&gt;LIQUIDACION!$D$1043),366,365)),0)</f>
        <v>0</v>
      </c>
      <c r="AO663" s="618">
        <f>IF(AO$12=TRUE,(($N663*LIQUIDACION!$L$1047)*LIQUIDACION!$D$1045/IF(AND(LIQUIDACION!$D$1044&gt;LIQUIDACION!$B$1046,LIQUIDACION!$B$1046&gt;LIQUIDACION!$D$1043),366,365)),0)</f>
        <v>0</v>
      </c>
      <c r="AP663" s="618">
        <f>IF(AP$12=TRUE,(($O663*LIQUIDACION!$L$1047)*LIQUIDACION!$D$1045/IF(AND(LIQUIDACION!$D$1044&gt;LIQUIDACION!$B$1046,LIQUIDACION!$B$1046&gt;LIQUIDACION!$D$1043),366,365)),0)</f>
        <v>0</v>
      </c>
      <c r="AQ663" s="618">
        <f>IF(AQ$12=TRUE,(($P663*LIQUIDACION!$L$1047)*LIQUIDACION!$D$1045/IF(AND(LIQUIDACION!$D$1044&gt;LIQUIDACION!$B$1046,LIQUIDACION!$B$1046&gt;LIQUIDACION!$D$1043),366,365)),0)</f>
        <v>0</v>
      </c>
      <c r="AR663" s="618">
        <f>IF(AR$12=TRUE,(($Q663*LIQUIDACION!$L$1047)*LIQUIDACION!$D$1045/IF(AND(LIQUIDACION!$D$1044&gt;LIQUIDACION!$B$1046,LIQUIDACION!$B$1046&gt;LIQUIDACION!$D$1043),366,365)),0)</f>
        <v>0</v>
      </c>
      <c r="AS663" s="618">
        <f>IF(AS$12=TRUE,(($R663*LIQUIDACION!$L$1047)*LIQUIDACION!$D$1045/IF(AND(LIQUIDACION!$D$1044&gt;LIQUIDACION!$B$1046,LIQUIDACION!$B$1046&gt;LIQUIDACION!$D$1043),366,365)),0)</f>
        <v>0</v>
      </c>
      <c r="AT663" s="618">
        <f>IF(AT$12=TRUE,(($S663*LIQUIDACION!$L$1047)*LIQUIDACION!$D$1045/IF(AND(LIQUIDACION!$D$1044&gt;LIQUIDACION!$B$1046,LIQUIDACION!$B$1046&gt;LIQUIDACION!$D$1043),366,365)),0)</f>
        <v>0</v>
      </c>
      <c r="AU663" s="618">
        <f>IF(AU$12=TRUE,(($T663*LIQUIDACION!$L$1047)*LIQUIDACION!$D$1045/IF(AND(LIQUIDACION!$D$1044&gt;LIQUIDACION!$B$1046,LIQUIDACION!$B$1046&gt;LIQUIDACION!$D$1043),366,365)),0)</f>
        <v>0</v>
      </c>
      <c r="AV663" s="618">
        <f>IF(AV$12=TRUE,(($U663*LIQUIDACION!$L$1047)*LIQUIDACION!$D$1045/IF(AND(LIQUIDACION!$D$1044&gt;LIQUIDACION!$B$1046,LIQUIDACION!$B$1046&gt;LIQUIDACION!$D$1043),366,365)),0)</f>
        <v>0</v>
      </c>
      <c r="AW663" s="618">
        <f>IF(AW$12=TRUE,(($V663*LIQUIDACION!$L$1047)*LIQUIDACION!$D$1045/IF(AND(LIQUIDACION!$D$1044&gt;LIQUIDACION!$B$1046,LIQUIDACION!$B$1046&gt;LIQUIDACION!$D$1043),366,365)),0)</f>
        <v>0</v>
      </c>
      <c r="AX663" s="618">
        <f>IF(AX$12=TRUE,(($W663*LIQUIDACION!$L$1047)*LIQUIDACION!$D$1045/IF(AND(LIQUIDACION!$D$1044&gt;LIQUIDACION!$B$1046,LIQUIDACION!$B$1046&gt;LIQUIDACION!$D$1043),366,365)),0)</f>
        <v>0</v>
      </c>
    </row>
    <row r="664" spans="2:50" x14ac:dyDescent="0.25">
      <c r="B664" s="123">
        <v>652</v>
      </c>
      <c r="C664" s="125"/>
      <c r="D664" s="170"/>
      <c r="E664" s="170"/>
      <c r="F664" s="170"/>
      <c r="G664" s="170">
        <f t="shared" si="45"/>
        <v>0</v>
      </c>
      <c r="H664" s="170">
        <f t="shared" si="46"/>
        <v>0</v>
      </c>
      <c r="I664" s="170"/>
      <c r="J664" s="170"/>
      <c r="K664" s="170"/>
      <c r="L664" s="170"/>
      <c r="M664" s="170"/>
      <c r="N664" s="170"/>
      <c r="O664" s="170"/>
      <c r="P664" s="170"/>
      <c r="Q664" s="170"/>
      <c r="R664" s="170"/>
      <c r="S664" s="170"/>
      <c r="T664" s="170"/>
      <c r="U664" s="170"/>
      <c r="V664" s="170"/>
      <c r="W664" s="170"/>
      <c r="X664" s="170"/>
      <c r="Y664" s="170"/>
      <c r="Z664" s="170"/>
      <c r="AA664" s="170"/>
      <c r="AB664" s="415">
        <f t="shared" si="47"/>
        <v>0</v>
      </c>
      <c r="AC664" s="415">
        <f t="shared" si="48"/>
        <v>0</v>
      </c>
      <c r="AE664" s="618">
        <f>IF(AE$12=TRUE,(($D664*LIQUIDACION!$L$1046)*LIQUIDACION!$D$1045/IF(AND(LIQUIDACION!$D$1044&gt;LIQUIDACION!$B$1046,LIQUIDACION!$B$1046&gt;LIQUIDACION!$D$1043),366,365)),0)</f>
        <v>0</v>
      </c>
      <c r="AF664" s="618">
        <f>IF(AF$12=TRUE,(($E664*LIQUIDACION!$L$1046)*LIQUIDACION!$D$1045/IF(AND(LIQUIDACION!$D$1044&gt;LIQUIDACION!$B$1046,LIQUIDACION!$B$1046&gt;LIQUIDACION!$D$1043),366,365)),0)</f>
        <v>0</v>
      </c>
      <c r="AG664" s="618">
        <f>IF(AG$12=TRUE,(($F664*LIQUIDACION!$L$1046)*LIQUIDACION!$D$1045/IF(AND(LIQUIDACION!$D$1044&gt;LIQUIDACION!$B$1046,LIQUIDACION!$B$1046&gt;LIQUIDACION!$D$1043),366,365)),0)</f>
        <v>0</v>
      </c>
      <c r="AH664" s="618">
        <f>IF(AH$12=TRUE,(($G664*LIQUIDACION!$L$1046)*LIQUIDACION!$D$1045/IF(AND(LIQUIDACION!$D$1044&gt;LIQUIDACION!$B$1046,LIQUIDACION!$B$1046&gt;LIQUIDACION!$D$1043),366,365)),0)</f>
        <v>0</v>
      </c>
      <c r="AI664" s="618">
        <f>IF(AI$12=TRUE,(($H664*LIQUIDACION!$L$1047)*LIQUIDACION!$D$1045/IF(AND(LIQUIDACION!$D$1044&gt;LIQUIDACION!$B$1046,LIQUIDACION!$B$1046&gt;LIQUIDACION!$D$1043),366,365)),0)</f>
        <v>0</v>
      </c>
      <c r="AJ664" s="618">
        <f>IF(AJ$12=TRUE,(($I664*LIQUIDACION!$L$1047)*LIQUIDACION!$D$1045/IF(AND(LIQUIDACION!$D$1044&gt;LIQUIDACION!$B$1046,LIQUIDACION!$B$1046&gt;LIQUIDACION!$D$1043),366,365)),0)</f>
        <v>0</v>
      </c>
      <c r="AK664" s="618">
        <f>IF(AK$12=TRUE,(($J664*LIQUIDACION!$L$1047)*LIQUIDACION!$D$1045/IF(AND(LIQUIDACION!$D$1044&gt;LIQUIDACION!$B$1046,LIQUIDACION!$B$1046&gt;LIQUIDACION!$D$1043),366,365)),0)</f>
        <v>0</v>
      </c>
      <c r="AL664" s="618">
        <f>IF(AL$12=TRUE,(($K664*LIQUIDACION!$L$1047)*LIQUIDACION!$D$1045/IF(AND(LIQUIDACION!$D$1044&gt;LIQUIDACION!$B$1046,LIQUIDACION!$B$1046&gt;LIQUIDACION!$D$1043),366,365)),0)</f>
        <v>0</v>
      </c>
      <c r="AM664" s="618">
        <f>IF(AM$12=TRUE,(($L664*LIQUIDACION!$L$1047)*LIQUIDACION!$D$1045/IF(AND(LIQUIDACION!$D$1044&gt;LIQUIDACION!$B$1046,LIQUIDACION!$B$1046&gt;LIQUIDACION!$D$1043),366,365)),0)</f>
        <v>0</v>
      </c>
      <c r="AN664" s="618">
        <f>IF(AN$12=TRUE,(($M664*LIQUIDACION!$L$1047)*LIQUIDACION!$D$1045/IF(AND(LIQUIDACION!$D$1044&gt;LIQUIDACION!$B$1046,LIQUIDACION!$B$1046&gt;LIQUIDACION!$D$1043),366,365)),0)</f>
        <v>0</v>
      </c>
      <c r="AO664" s="618">
        <f>IF(AO$12=TRUE,(($N664*LIQUIDACION!$L$1047)*LIQUIDACION!$D$1045/IF(AND(LIQUIDACION!$D$1044&gt;LIQUIDACION!$B$1046,LIQUIDACION!$B$1046&gt;LIQUIDACION!$D$1043),366,365)),0)</f>
        <v>0</v>
      </c>
      <c r="AP664" s="618">
        <f>IF(AP$12=TRUE,(($O664*LIQUIDACION!$L$1047)*LIQUIDACION!$D$1045/IF(AND(LIQUIDACION!$D$1044&gt;LIQUIDACION!$B$1046,LIQUIDACION!$B$1046&gt;LIQUIDACION!$D$1043),366,365)),0)</f>
        <v>0</v>
      </c>
      <c r="AQ664" s="618">
        <f>IF(AQ$12=TRUE,(($P664*LIQUIDACION!$L$1047)*LIQUIDACION!$D$1045/IF(AND(LIQUIDACION!$D$1044&gt;LIQUIDACION!$B$1046,LIQUIDACION!$B$1046&gt;LIQUIDACION!$D$1043),366,365)),0)</f>
        <v>0</v>
      </c>
      <c r="AR664" s="618">
        <f>IF(AR$12=TRUE,(($Q664*LIQUIDACION!$L$1047)*LIQUIDACION!$D$1045/IF(AND(LIQUIDACION!$D$1044&gt;LIQUIDACION!$B$1046,LIQUIDACION!$B$1046&gt;LIQUIDACION!$D$1043),366,365)),0)</f>
        <v>0</v>
      </c>
      <c r="AS664" s="618">
        <f>IF(AS$12=TRUE,(($R664*LIQUIDACION!$L$1047)*LIQUIDACION!$D$1045/IF(AND(LIQUIDACION!$D$1044&gt;LIQUIDACION!$B$1046,LIQUIDACION!$B$1046&gt;LIQUIDACION!$D$1043),366,365)),0)</f>
        <v>0</v>
      </c>
      <c r="AT664" s="618">
        <f>IF(AT$12=TRUE,(($S664*LIQUIDACION!$L$1047)*LIQUIDACION!$D$1045/IF(AND(LIQUIDACION!$D$1044&gt;LIQUIDACION!$B$1046,LIQUIDACION!$B$1046&gt;LIQUIDACION!$D$1043),366,365)),0)</f>
        <v>0</v>
      </c>
      <c r="AU664" s="618">
        <f>IF(AU$12=TRUE,(($T664*LIQUIDACION!$L$1047)*LIQUIDACION!$D$1045/IF(AND(LIQUIDACION!$D$1044&gt;LIQUIDACION!$B$1046,LIQUIDACION!$B$1046&gt;LIQUIDACION!$D$1043),366,365)),0)</f>
        <v>0</v>
      </c>
      <c r="AV664" s="618">
        <f>IF(AV$12=TRUE,(($U664*LIQUIDACION!$L$1047)*LIQUIDACION!$D$1045/IF(AND(LIQUIDACION!$D$1044&gt;LIQUIDACION!$B$1046,LIQUIDACION!$B$1046&gt;LIQUIDACION!$D$1043),366,365)),0)</f>
        <v>0</v>
      </c>
      <c r="AW664" s="618">
        <f>IF(AW$12=TRUE,(($V664*LIQUIDACION!$L$1047)*LIQUIDACION!$D$1045/IF(AND(LIQUIDACION!$D$1044&gt;LIQUIDACION!$B$1046,LIQUIDACION!$B$1046&gt;LIQUIDACION!$D$1043),366,365)),0)</f>
        <v>0</v>
      </c>
      <c r="AX664" s="618">
        <f>IF(AX$12=TRUE,(($W664*LIQUIDACION!$L$1047)*LIQUIDACION!$D$1045/IF(AND(LIQUIDACION!$D$1044&gt;LIQUIDACION!$B$1046,LIQUIDACION!$B$1046&gt;LIQUIDACION!$D$1043),366,365)),0)</f>
        <v>0</v>
      </c>
    </row>
    <row r="665" spans="2:50" x14ac:dyDescent="0.25">
      <c r="B665" s="121">
        <v>653</v>
      </c>
      <c r="C665" s="125"/>
      <c r="D665" s="170"/>
      <c r="E665" s="170"/>
      <c r="F665" s="170"/>
      <c r="G665" s="170">
        <f t="shared" si="45"/>
        <v>0</v>
      </c>
      <c r="H665" s="170">
        <f t="shared" si="46"/>
        <v>0</v>
      </c>
      <c r="I665" s="170"/>
      <c r="J665" s="170"/>
      <c r="K665" s="170"/>
      <c r="L665" s="170"/>
      <c r="M665" s="170"/>
      <c r="N665" s="170"/>
      <c r="O665" s="170"/>
      <c r="P665" s="170"/>
      <c r="Q665" s="170"/>
      <c r="R665" s="170"/>
      <c r="S665" s="170"/>
      <c r="T665" s="170"/>
      <c r="U665" s="170"/>
      <c r="V665" s="170"/>
      <c r="W665" s="170"/>
      <c r="X665" s="170"/>
      <c r="Y665" s="170"/>
      <c r="Z665" s="170"/>
      <c r="AA665" s="170"/>
      <c r="AB665" s="415">
        <f t="shared" si="47"/>
        <v>0</v>
      </c>
      <c r="AC665" s="415">
        <f t="shared" si="48"/>
        <v>0</v>
      </c>
      <c r="AE665" s="618">
        <f>IF(AE$12=TRUE,(($D665*LIQUIDACION!$L$1046)*LIQUIDACION!$D$1045/IF(AND(LIQUIDACION!$D$1044&gt;LIQUIDACION!$B$1046,LIQUIDACION!$B$1046&gt;LIQUIDACION!$D$1043),366,365)),0)</f>
        <v>0</v>
      </c>
      <c r="AF665" s="618">
        <f>IF(AF$12=TRUE,(($E665*LIQUIDACION!$L$1046)*LIQUIDACION!$D$1045/IF(AND(LIQUIDACION!$D$1044&gt;LIQUIDACION!$B$1046,LIQUIDACION!$B$1046&gt;LIQUIDACION!$D$1043),366,365)),0)</f>
        <v>0</v>
      </c>
      <c r="AG665" s="618">
        <f>IF(AG$12=TRUE,(($F665*LIQUIDACION!$L$1046)*LIQUIDACION!$D$1045/IF(AND(LIQUIDACION!$D$1044&gt;LIQUIDACION!$B$1046,LIQUIDACION!$B$1046&gt;LIQUIDACION!$D$1043),366,365)),0)</f>
        <v>0</v>
      </c>
      <c r="AH665" s="618">
        <f>IF(AH$12=TRUE,(($G665*LIQUIDACION!$L$1046)*LIQUIDACION!$D$1045/IF(AND(LIQUIDACION!$D$1044&gt;LIQUIDACION!$B$1046,LIQUIDACION!$B$1046&gt;LIQUIDACION!$D$1043),366,365)),0)</f>
        <v>0</v>
      </c>
      <c r="AI665" s="618">
        <f>IF(AI$12=TRUE,(($H665*LIQUIDACION!$L$1047)*LIQUIDACION!$D$1045/IF(AND(LIQUIDACION!$D$1044&gt;LIQUIDACION!$B$1046,LIQUIDACION!$B$1046&gt;LIQUIDACION!$D$1043),366,365)),0)</f>
        <v>0</v>
      </c>
      <c r="AJ665" s="618">
        <f>IF(AJ$12=TRUE,(($I665*LIQUIDACION!$L$1047)*LIQUIDACION!$D$1045/IF(AND(LIQUIDACION!$D$1044&gt;LIQUIDACION!$B$1046,LIQUIDACION!$B$1046&gt;LIQUIDACION!$D$1043),366,365)),0)</f>
        <v>0</v>
      </c>
      <c r="AK665" s="618">
        <f>IF(AK$12=TRUE,(($J665*LIQUIDACION!$L$1047)*LIQUIDACION!$D$1045/IF(AND(LIQUIDACION!$D$1044&gt;LIQUIDACION!$B$1046,LIQUIDACION!$B$1046&gt;LIQUIDACION!$D$1043),366,365)),0)</f>
        <v>0</v>
      </c>
      <c r="AL665" s="618">
        <f>IF(AL$12=TRUE,(($K665*LIQUIDACION!$L$1047)*LIQUIDACION!$D$1045/IF(AND(LIQUIDACION!$D$1044&gt;LIQUIDACION!$B$1046,LIQUIDACION!$B$1046&gt;LIQUIDACION!$D$1043),366,365)),0)</f>
        <v>0</v>
      </c>
      <c r="AM665" s="618">
        <f>IF(AM$12=TRUE,(($L665*LIQUIDACION!$L$1047)*LIQUIDACION!$D$1045/IF(AND(LIQUIDACION!$D$1044&gt;LIQUIDACION!$B$1046,LIQUIDACION!$B$1046&gt;LIQUIDACION!$D$1043),366,365)),0)</f>
        <v>0</v>
      </c>
      <c r="AN665" s="618">
        <f>IF(AN$12=TRUE,(($M665*LIQUIDACION!$L$1047)*LIQUIDACION!$D$1045/IF(AND(LIQUIDACION!$D$1044&gt;LIQUIDACION!$B$1046,LIQUIDACION!$B$1046&gt;LIQUIDACION!$D$1043),366,365)),0)</f>
        <v>0</v>
      </c>
      <c r="AO665" s="618">
        <f>IF(AO$12=TRUE,(($N665*LIQUIDACION!$L$1047)*LIQUIDACION!$D$1045/IF(AND(LIQUIDACION!$D$1044&gt;LIQUIDACION!$B$1046,LIQUIDACION!$B$1046&gt;LIQUIDACION!$D$1043),366,365)),0)</f>
        <v>0</v>
      </c>
      <c r="AP665" s="618">
        <f>IF(AP$12=TRUE,(($O665*LIQUIDACION!$L$1047)*LIQUIDACION!$D$1045/IF(AND(LIQUIDACION!$D$1044&gt;LIQUIDACION!$B$1046,LIQUIDACION!$B$1046&gt;LIQUIDACION!$D$1043),366,365)),0)</f>
        <v>0</v>
      </c>
      <c r="AQ665" s="618">
        <f>IF(AQ$12=TRUE,(($P665*LIQUIDACION!$L$1047)*LIQUIDACION!$D$1045/IF(AND(LIQUIDACION!$D$1044&gt;LIQUIDACION!$B$1046,LIQUIDACION!$B$1046&gt;LIQUIDACION!$D$1043),366,365)),0)</f>
        <v>0</v>
      </c>
      <c r="AR665" s="618">
        <f>IF(AR$12=TRUE,(($Q665*LIQUIDACION!$L$1047)*LIQUIDACION!$D$1045/IF(AND(LIQUIDACION!$D$1044&gt;LIQUIDACION!$B$1046,LIQUIDACION!$B$1046&gt;LIQUIDACION!$D$1043),366,365)),0)</f>
        <v>0</v>
      </c>
      <c r="AS665" s="618">
        <f>IF(AS$12=TRUE,(($R665*LIQUIDACION!$L$1047)*LIQUIDACION!$D$1045/IF(AND(LIQUIDACION!$D$1044&gt;LIQUIDACION!$B$1046,LIQUIDACION!$B$1046&gt;LIQUIDACION!$D$1043),366,365)),0)</f>
        <v>0</v>
      </c>
      <c r="AT665" s="618">
        <f>IF(AT$12=TRUE,(($S665*LIQUIDACION!$L$1047)*LIQUIDACION!$D$1045/IF(AND(LIQUIDACION!$D$1044&gt;LIQUIDACION!$B$1046,LIQUIDACION!$B$1046&gt;LIQUIDACION!$D$1043),366,365)),0)</f>
        <v>0</v>
      </c>
      <c r="AU665" s="618">
        <f>IF(AU$12=TRUE,(($T665*LIQUIDACION!$L$1047)*LIQUIDACION!$D$1045/IF(AND(LIQUIDACION!$D$1044&gt;LIQUIDACION!$B$1046,LIQUIDACION!$B$1046&gt;LIQUIDACION!$D$1043),366,365)),0)</f>
        <v>0</v>
      </c>
      <c r="AV665" s="618">
        <f>IF(AV$12=TRUE,(($U665*LIQUIDACION!$L$1047)*LIQUIDACION!$D$1045/IF(AND(LIQUIDACION!$D$1044&gt;LIQUIDACION!$B$1046,LIQUIDACION!$B$1046&gt;LIQUIDACION!$D$1043),366,365)),0)</f>
        <v>0</v>
      </c>
      <c r="AW665" s="618">
        <f>IF(AW$12=TRUE,(($V665*LIQUIDACION!$L$1047)*LIQUIDACION!$D$1045/IF(AND(LIQUIDACION!$D$1044&gt;LIQUIDACION!$B$1046,LIQUIDACION!$B$1046&gt;LIQUIDACION!$D$1043),366,365)),0)</f>
        <v>0</v>
      </c>
      <c r="AX665" s="618">
        <f>IF(AX$12=TRUE,(($W665*LIQUIDACION!$L$1047)*LIQUIDACION!$D$1045/IF(AND(LIQUIDACION!$D$1044&gt;LIQUIDACION!$B$1046,LIQUIDACION!$B$1046&gt;LIQUIDACION!$D$1043),366,365)),0)</f>
        <v>0</v>
      </c>
    </row>
    <row r="666" spans="2:50" x14ac:dyDescent="0.25">
      <c r="B666" s="123">
        <v>654</v>
      </c>
      <c r="C666" s="125"/>
      <c r="D666" s="170"/>
      <c r="E666" s="170"/>
      <c r="F666" s="170"/>
      <c r="G666" s="170">
        <f t="shared" si="45"/>
        <v>0</v>
      </c>
      <c r="H666" s="170">
        <f t="shared" si="46"/>
        <v>0</v>
      </c>
      <c r="I666" s="170"/>
      <c r="J666" s="170"/>
      <c r="K666" s="170"/>
      <c r="L666" s="170"/>
      <c r="M666" s="170"/>
      <c r="N666" s="170"/>
      <c r="O666" s="170"/>
      <c r="P666" s="170"/>
      <c r="Q666" s="170"/>
      <c r="R666" s="170"/>
      <c r="S666" s="170"/>
      <c r="T666" s="170"/>
      <c r="U666" s="170"/>
      <c r="V666" s="170"/>
      <c r="W666" s="170"/>
      <c r="X666" s="170"/>
      <c r="Y666" s="170"/>
      <c r="Z666" s="170"/>
      <c r="AA666" s="170"/>
      <c r="AB666" s="415">
        <f t="shared" si="47"/>
        <v>0</v>
      </c>
      <c r="AC666" s="415">
        <f t="shared" si="48"/>
        <v>0</v>
      </c>
      <c r="AE666" s="618">
        <f>IF(AE$12=TRUE,(($D666*LIQUIDACION!$L$1046)*LIQUIDACION!$D$1045/IF(AND(LIQUIDACION!$D$1044&gt;LIQUIDACION!$B$1046,LIQUIDACION!$B$1046&gt;LIQUIDACION!$D$1043),366,365)),0)</f>
        <v>0</v>
      </c>
      <c r="AF666" s="618">
        <f>IF(AF$12=TRUE,(($E666*LIQUIDACION!$L$1046)*LIQUIDACION!$D$1045/IF(AND(LIQUIDACION!$D$1044&gt;LIQUIDACION!$B$1046,LIQUIDACION!$B$1046&gt;LIQUIDACION!$D$1043),366,365)),0)</f>
        <v>0</v>
      </c>
      <c r="AG666" s="618">
        <f>IF(AG$12=TRUE,(($F666*LIQUIDACION!$L$1046)*LIQUIDACION!$D$1045/IF(AND(LIQUIDACION!$D$1044&gt;LIQUIDACION!$B$1046,LIQUIDACION!$B$1046&gt;LIQUIDACION!$D$1043),366,365)),0)</f>
        <v>0</v>
      </c>
      <c r="AH666" s="618">
        <f>IF(AH$12=TRUE,(($G666*LIQUIDACION!$L$1046)*LIQUIDACION!$D$1045/IF(AND(LIQUIDACION!$D$1044&gt;LIQUIDACION!$B$1046,LIQUIDACION!$B$1046&gt;LIQUIDACION!$D$1043),366,365)),0)</f>
        <v>0</v>
      </c>
      <c r="AI666" s="618">
        <f>IF(AI$12=TRUE,(($H666*LIQUIDACION!$L$1047)*LIQUIDACION!$D$1045/IF(AND(LIQUIDACION!$D$1044&gt;LIQUIDACION!$B$1046,LIQUIDACION!$B$1046&gt;LIQUIDACION!$D$1043),366,365)),0)</f>
        <v>0</v>
      </c>
      <c r="AJ666" s="618">
        <f>IF(AJ$12=TRUE,(($I666*LIQUIDACION!$L$1047)*LIQUIDACION!$D$1045/IF(AND(LIQUIDACION!$D$1044&gt;LIQUIDACION!$B$1046,LIQUIDACION!$B$1046&gt;LIQUIDACION!$D$1043),366,365)),0)</f>
        <v>0</v>
      </c>
      <c r="AK666" s="618">
        <f>IF(AK$12=TRUE,(($J666*LIQUIDACION!$L$1047)*LIQUIDACION!$D$1045/IF(AND(LIQUIDACION!$D$1044&gt;LIQUIDACION!$B$1046,LIQUIDACION!$B$1046&gt;LIQUIDACION!$D$1043),366,365)),0)</f>
        <v>0</v>
      </c>
      <c r="AL666" s="618">
        <f>IF(AL$12=TRUE,(($K666*LIQUIDACION!$L$1047)*LIQUIDACION!$D$1045/IF(AND(LIQUIDACION!$D$1044&gt;LIQUIDACION!$B$1046,LIQUIDACION!$B$1046&gt;LIQUIDACION!$D$1043),366,365)),0)</f>
        <v>0</v>
      </c>
      <c r="AM666" s="618">
        <f>IF(AM$12=TRUE,(($L666*LIQUIDACION!$L$1047)*LIQUIDACION!$D$1045/IF(AND(LIQUIDACION!$D$1044&gt;LIQUIDACION!$B$1046,LIQUIDACION!$B$1046&gt;LIQUIDACION!$D$1043),366,365)),0)</f>
        <v>0</v>
      </c>
      <c r="AN666" s="618">
        <f>IF(AN$12=TRUE,(($M666*LIQUIDACION!$L$1047)*LIQUIDACION!$D$1045/IF(AND(LIQUIDACION!$D$1044&gt;LIQUIDACION!$B$1046,LIQUIDACION!$B$1046&gt;LIQUIDACION!$D$1043),366,365)),0)</f>
        <v>0</v>
      </c>
      <c r="AO666" s="618">
        <f>IF(AO$12=TRUE,(($N666*LIQUIDACION!$L$1047)*LIQUIDACION!$D$1045/IF(AND(LIQUIDACION!$D$1044&gt;LIQUIDACION!$B$1046,LIQUIDACION!$B$1046&gt;LIQUIDACION!$D$1043),366,365)),0)</f>
        <v>0</v>
      </c>
      <c r="AP666" s="618">
        <f>IF(AP$12=TRUE,(($O666*LIQUIDACION!$L$1047)*LIQUIDACION!$D$1045/IF(AND(LIQUIDACION!$D$1044&gt;LIQUIDACION!$B$1046,LIQUIDACION!$B$1046&gt;LIQUIDACION!$D$1043),366,365)),0)</f>
        <v>0</v>
      </c>
      <c r="AQ666" s="618">
        <f>IF(AQ$12=TRUE,(($P666*LIQUIDACION!$L$1047)*LIQUIDACION!$D$1045/IF(AND(LIQUIDACION!$D$1044&gt;LIQUIDACION!$B$1046,LIQUIDACION!$B$1046&gt;LIQUIDACION!$D$1043),366,365)),0)</f>
        <v>0</v>
      </c>
      <c r="AR666" s="618">
        <f>IF(AR$12=TRUE,(($Q666*LIQUIDACION!$L$1047)*LIQUIDACION!$D$1045/IF(AND(LIQUIDACION!$D$1044&gt;LIQUIDACION!$B$1046,LIQUIDACION!$B$1046&gt;LIQUIDACION!$D$1043),366,365)),0)</f>
        <v>0</v>
      </c>
      <c r="AS666" s="618">
        <f>IF(AS$12=TRUE,(($R666*LIQUIDACION!$L$1047)*LIQUIDACION!$D$1045/IF(AND(LIQUIDACION!$D$1044&gt;LIQUIDACION!$B$1046,LIQUIDACION!$B$1046&gt;LIQUIDACION!$D$1043),366,365)),0)</f>
        <v>0</v>
      </c>
      <c r="AT666" s="618">
        <f>IF(AT$12=TRUE,(($S666*LIQUIDACION!$L$1047)*LIQUIDACION!$D$1045/IF(AND(LIQUIDACION!$D$1044&gt;LIQUIDACION!$B$1046,LIQUIDACION!$B$1046&gt;LIQUIDACION!$D$1043),366,365)),0)</f>
        <v>0</v>
      </c>
      <c r="AU666" s="618">
        <f>IF(AU$12=TRUE,(($T666*LIQUIDACION!$L$1047)*LIQUIDACION!$D$1045/IF(AND(LIQUIDACION!$D$1044&gt;LIQUIDACION!$B$1046,LIQUIDACION!$B$1046&gt;LIQUIDACION!$D$1043),366,365)),0)</f>
        <v>0</v>
      </c>
      <c r="AV666" s="618">
        <f>IF(AV$12=TRUE,(($U666*LIQUIDACION!$L$1047)*LIQUIDACION!$D$1045/IF(AND(LIQUIDACION!$D$1044&gt;LIQUIDACION!$B$1046,LIQUIDACION!$B$1046&gt;LIQUIDACION!$D$1043),366,365)),0)</f>
        <v>0</v>
      </c>
      <c r="AW666" s="618">
        <f>IF(AW$12=TRUE,(($V666*LIQUIDACION!$L$1047)*LIQUIDACION!$D$1045/IF(AND(LIQUIDACION!$D$1044&gt;LIQUIDACION!$B$1046,LIQUIDACION!$B$1046&gt;LIQUIDACION!$D$1043),366,365)),0)</f>
        <v>0</v>
      </c>
      <c r="AX666" s="618">
        <f>IF(AX$12=TRUE,(($W666*LIQUIDACION!$L$1047)*LIQUIDACION!$D$1045/IF(AND(LIQUIDACION!$D$1044&gt;LIQUIDACION!$B$1046,LIQUIDACION!$B$1046&gt;LIQUIDACION!$D$1043),366,365)),0)</f>
        <v>0</v>
      </c>
    </row>
    <row r="667" spans="2:50" x14ac:dyDescent="0.25">
      <c r="B667" s="121">
        <v>655</v>
      </c>
      <c r="C667" s="125"/>
      <c r="D667" s="170"/>
      <c r="E667" s="170"/>
      <c r="F667" s="170"/>
      <c r="G667" s="170">
        <f t="shared" si="45"/>
        <v>0</v>
      </c>
      <c r="H667" s="170">
        <f t="shared" si="46"/>
        <v>0</v>
      </c>
      <c r="I667" s="170"/>
      <c r="J667" s="170"/>
      <c r="K667" s="170"/>
      <c r="L667" s="170"/>
      <c r="M667" s="170"/>
      <c r="N667" s="170"/>
      <c r="O667" s="170"/>
      <c r="P667" s="170"/>
      <c r="Q667" s="170"/>
      <c r="R667" s="170"/>
      <c r="S667" s="170"/>
      <c r="T667" s="170"/>
      <c r="U667" s="170"/>
      <c r="V667" s="170"/>
      <c r="W667" s="170"/>
      <c r="X667" s="170"/>
      <c r="Y667" s="170"/>
      <c r="Z667" s="170"/>
      <c r="AA667" s="170"/>
      <c r="AB667" s="415">
        <f t="shared" si="47"/>
        <v>0</v>
      </c>
      <c r="AC667" s="415">
        <f t="shared" si="48"/>
        <v>0</v>
      </c>
      <c r="AE667" s="618">
        <f>IF(AE$12=TRUE,(($D667*LIQUIDACION!$L$1046)*LIQUIDACION!$D$1045/IF(AND(LIQUIDACION!$D$1044&gt;LIQUIDACION!$B$1046,LIQUIDACION!$B$1046&gt;LIQUIDACION!$D$1043),366,365)),0)</f>
        <v>0</v>
      </c>
      <c r="AF667" s="618">
        <f>IF(AF$12=TRUE,(($E667*LIQUIDACION!$L$1046)*LIQUIDACION!$D$1045/IF(AND(LIQUIDACION!$D$1044&gt;LIQUIDACION!$B$1046,LIQUIDACION!$B$1046&gt;LIQUIDACION!$D$1043),366,365)),0)</f>
        <v>0</v>
      </c>
      <c r="AG667" s="618">
        <f>IF(AG$12=TRUE,(($F667*LIQUIDACION!$L$1046)*LIQUIDACION!$D$1045/IF(AND(LIQUIDACION!$D$1044&gt;LIQUIDACION!$B$1046,LIQUIDACION!$B$1046&gt;LIQUIDACION!$D$1043),366,365)),0)</f>
        <v>0</v>
      </c>
      <c r="AH667" s="618">
        <f>IF(AH$12=TRUE,(($G667*LIQUIDACION!$L$1046)*LIQUIDACION!$D$1045/IF(AND(LIQUIDACION!$D$1044&gt;LIQUIDACION!$B$1046,LIQUIDACION!$B$1046&gt;LIQUIDACION!$D$1043),366,365)),0)</f>
        <v>0</v>
      </c>
      <c r="AI667" s="618">
        <f>IF(AI$12=TRUE,(($H667*LIQUIDACION!$L$1047)*LIQUIDACION!$D$1045/IF(AND(LIQUIDACION!$D$1044&gt;LIQUIDACION!$B$1046,LIQUIDACION!$B$1046&gt;LIQUIDACION!$D$1043),366,365)),0)</f>
        <v>0</v>
      </c>
      <c r="AJ667" s="618">
        <f>IF(AJ$12=TRUE,(($I667*LIQUIDACION!$L$1047)*LIQUIDACION!$D$1045/IF(AND(LIQUIDACION!$D$1044&gt;LIQUIDACION!$B$1046,LIQUIDACION!$B$1046&gt;LIQUIDACION!$D$1043),366,365)),0)</f>
        <v>0</v>
      </c>
      <c r="AK667" s="618">
        <f>IF(AK$12=TRUE,(($J667*LIQUIDACION!$L$1047)*LIQUIDACION!$D$1045/IF(AND(LIQUIDACION!$D$1044&gt;LIQUIDACION!$B$1046,LIQUIDACION!$B$1046&gt;LIQUIDACION!$D$1043),366,365)),0)</f>
        <v>0</v>
      </c>
      <c r="AL667" s="618">
        <f>IF(AL$12=TRUE,(($K667*LIQUIDACION!$L$1047)*LIQUIDACION!$D$1045/IF(AND(LIQUIDACION!$D$1044&gt;LIQUIDACION!$B$1046,LIQUIDACION!$B$1046&gt;LIQUIDACION!$D$1043),366,365)),0)</f>
        <v>0</v>
      </c>
      <c r="AM667" s="618">
        <f>IF(AM$12=TRUE,(($L667*LIQUIDACION!$L$1047)*LIQUIDACION!$D$1045/IF(AND(LIQUIDACION!$D$1044&gt;LIQUIDACION!$B$1046,LIQUIDACION!$B$1046&gt;LIQUIDACION!$D$1043),366,365)),0)</f>
        <v>0</v>
      </c>
      <c r="AN667" s="618">
        <f>IF(AN$12=TRUE,(($M667*LIQUIDACION!$L$1047)*LIQUIDACION!$D$1045/IF(AND(LIQUIDACION!$D$1044&gt;LIQUIDACION!$B$1046,LIQUIDACION!$B$1046&gt;LIQUIDACION!$D$1043),366,365)),0)</f>
        <v>0</v>
      </c>
      <c r="AO667" s="618">
        <f>IF(AO$12=TRUE,(($N667*LIQUIDACION!$L$1047)*LIQUIDACION!$D$1045/IF(AND(LIQUIDACION!$D$1044&gt;LIQUIDACION!$B$1046,LIQUIDACION!$B$1046&gt;LIQUIDACION!$D$1043),366,365)),0)</f>
        <v>0</v>
      </c>
      <c r="AP667" s="618">
        <f>IF(AP$12=TRUE,(($O667*LIQUIDACION!$L$1047)*LIQUIDACION!$D$1045/IF(AND(LIQUIDACION!$D$1044&gt;LIQUIDACION!$B$1046,LIQUIDACION!$B$1046&gt;LIQUIDACION!$D$1043),366,365)),0)</f>
        <v>0</v>
      </c>
      <c r="AQ667" s="618">
        <f>IF(AQ$12=TRUE,(($P667*LIQUIDACION!$L$1047)*LIQUIDACION!$D$1045/IF(AND(LIQUIDACION!$D$1044&gt;LIQUIDACION!$B$1046,LIQUIDACION!$B$1046&gt;LIQUIDACION!$D$1043),366,365)),0)</f>
        <v>0</v>
      </c>
      <c r="AR667" s="618">
        <f>IF(AR$12=TRUE,(($Q667*LIQUIDACION!$L$1047)*LIQUIDACION!$D$1045/IF(AND(LIQUIDACION!$D$1044&gt;LIQUIDACION!$B$1046,LIQUIDACION!$B$1046&gt;LIQUIDACION!$D$1043),366,365)),0)</f>
        <v>0</v>
      </c>
      <c r="AS667" s="618">
        <f>IF(AS$12=TRUE,(($R667*LIQUIDACION!$L$1047)*LIQUIDACION!$D$1045/IF(AND(LIQUIDACION!$D$1044&gt;LIQUIDACION!$B$1046,LIQUIDACION!$B$1046&gt;LIQUIDACION!$D$1043),366,365)),0)</f>
        <v>0</v>
      </c>
      <c r="AT667" s="618">
        <f>IF(AT$12=TRUE,(($S667*LIQUIDACION!$L$1047)*LIQUIDACION!$D$1045/IF(AND(LIQUIDACION!$D$1044&gt;LIQUIDACION!$B$1046,LIQUIDACION!$B$1046&gt;LIQUIDACION!$D$1043),366,365)),0)</f>
        <v>0</v>
      </c>
      <c r="AU667" s="618">
        <f>IF(AU$12=TRUE,(($T667*LIQUIDACION!$L$1047)*LIQUIDACION!$D$1045/IF(AND(LIQUIDACION!$D$1044&gt;LIQUIDACION!$B$1046,LIQUIDACION!$B$1046&gt;LIQUIDACION!$D$1043),366,365)),0)</f>
        <v>0</v>
      </c>
      <c r="AV667" s="618">
        <f>IF(AV$12=TRUE,(($U667*LIQUIDACION!$L$1047)*LIQUIDACION!$D$1045/IF(AND(LIQUIDACION!$D$1044&gt;LIQUIDACION!$B$1046,LIQUIDACION!$B$1046&gt;LIQUIDACION!$D$1043),366,365)),0)</f>
        <v>0</v>
      </c>
      <c r="AW667" s="618">
        <f>IF(AW$12=TRUE,(($V667*LIQUIDACION!$L$1047)*LIQUIDACION!$D$1045/IF(AND(LIQUIDACION!$D$1044&gt;LIQUIDACION!$B$1046,LIQUIDACION!$B$1046&gt;LIQUIDACION!$D$1043),366,365)),0)</f>
        <v>0</v>
      </c>
      <c r="AX667" s="618">
        <f>IF(AX$12=TRUE,(($W667*LIQUIDACION!$L$1047)*LIQUIDACION!$D$1045/IF(AND(LIQUIDACION!$D$1044&gt;LIQUIDACION!$B$1046,LIQUIDACION!$B$1046&gt;LIQUIDACION!$D$1043),366,365)),0)</f>
        <v>0</v>
      </c>
    </row>
    <row r="668" spans="2:50" x14ac:dyDescent="0.25">
      <c r="B668" s="123">
        <v>656</v>
      </c>
      <c r="C668" s="125"/>
      <c r="D668" s="170"/>
      <c r="E668" s="170"/>
      <c r="F668" s="170"/>
      <c r="G668" s="170">
        <f t="shared" si="45"/>
        <v>0</v>
      </c>
      <c r="H668" s="170">
        <f t="shared" si="46"/>
        <v>0</v>
      </c>
      <c r="I668" s="170"/>
      <c r="J668" s="170"/>
      <c r="K668" s="170"/>
      <c r="L668" s="170"/>
      <c r="M668" s="170"/>
      <c r="N668" s="170"/>
      <c r="O668" s="170"/>
      <c r="P668" s="170"/>
      <c r="Q668" s="170"/>
      <c r="R668" s="170"/>
      <c r="S668" s="170"/>
      <c r="T668" s="170"/>
      <c r="U668" s="170"/>
      <c r="V668" s="170"/>
      <c r="W668" s="170"/>
      <c r="X668" s="170"/>
      <c r="Y668" s="170"/>
      <c r="Z668" s="170"/>
      <c r="AA668" s="170"/>
      <c r="AB668" s="415">
        <f t="shared" si="47"/>
        <v>0</v>
      </c>
      <c r="AC668" s="415">
        <f t="shared" si="48"/>
        <v>0</v>
      </c>
      <c r="AE668" s="618">
        <f>IF(AE$12=TRUE,(($D668*LIQUIDACION!$L$1046)*LIQUIDACION!$D$1045/IF(AND(LIQUIDACION!$D$1044&gt;LIQUIDACION!$B$1046,LIQUIDACION!$B$1046&gt;LIQUIDACION!$D$1043),366,365)),0)</f>
        <v>0</v>
      </c>
      <c r="AF668" s="618">
        <f>IF(AF$12=TRUE,(($E668*LIQUIDACION!$L$1046)*LIQUIDACION!$D$1045/IF(AND(LIQUIDACION!$D$1044&gt;LIQUIDACION!$B$1046,LIQUIDACION!$B$1046&gt;LIQUIDACION!$D$1043),366,365)),0)</f>
        <v>0</v>
      </c>
      <c r="AG668" s="618">
        <f>IF(AG$12=TRUE,(($F668*LIQUIDACION!$L$1046)*LIQUIDACION!$D$1045/IF(AND(LIQUIDACION!$D$1044&gt;LIQUIDACION!$B$1046,LIQUIDACION!$B$1046&gt;LIQUIDACION!$D$1043),366,365)),0)</f>
        <v>0</v>
      </c>
      <c r="AH668" s="618">
        <f>IF(AH$12=TRUE,(($G668*LIQUIDACION!$L$1046)*LIQUIDACION!$D$1045/IF(AND(LIQUIDACION!$D$1044&gt;LIQUIDACION!$B$1046,LIQUIDACION!$B$1046&gt;LIQUIDACION!$D$1043),366,365)),0)</f>
        <v>0</v>
      </c>
      <c r="AI668" s="618">
        <f>IF(AI$12=TRUE,(($H668*LIQUIDACION!$L$1047)*LIQUIDACION!$D$1045/IF(AND(LIQUIDACION!$D$1044&gt;LIQUIDACION!$B$1046,LIQUIDACION!$B$1046&gt;LIQUIDACION!$D$1043),366,365)),0)</f>
        <v>0</v>
      </c>
      <c r="AJ668" s="618">
        <f>IF(AJ$12=TRUE,(($I668*LIQUIDACION!$L$1047)*LIQUIDACION!$D$1045/IF(AND(LIQUIDACION!$D$1044&gt;LIQUIDACION!$B$1046,LIQUIDACION!$B$1046&gt;LIQUIDACION!$D$1043),366,365)),0)</f>
        <v>0</v>
      </c>
      <c r="AK668" s="618">
        <f>IF(AK$12=TRUE,(($J668*LIQUIDACION!$L$1047)*LIQUIDACION!$D$1045/IF(AND(LIQUIDACION!$D$1044&gt;LIQUIDACION!$B$1046,LIQUIDACION!$B$1046&gt;LIQUIDACION!$D$1043),366,365)),0)</f>
        <v>0</v>
      </c>
      <c r="AL668" s="618">
        <f>IF(AL$12=TRUE,(($K668*LIQUIDACION!$L$1047)*LIQUIDACION!$D$1045/IF(AND(LIQUIDACION!$D$1044&gt;LIQUIDACION!$B$1046,LIQUIDACION!$B$1046&gt;LIQUIDACION!$D$1043),366,365)),0)</f>
        <v>0</v>
      </c>
      <c r="AM668" s="618">
        <f>IF(AM$12=TRUE,(($L668*LIQUIDACION!$L$1047)*LIQUIDACION!$D$1045/IF(AND(LIQUIDACION!$D$1044&gt;LIQUIDACION!$B$1046,LIQUIDACION!$B$1046&gt;LIQUIDACION!$D$1043),366,365)),0)</f>
        <v>0</v>
      </c>
      <c r="AN668" s="618">
        <f>IF(AN$12=TRUE,(($M668*LIQUIDACION!$L$1047)*LIQUIDACION!$D$1045/IF(AND(LIQUIDACION!$D$1044&gt;LIQUIDACION!$B$1046,LIQUIDACION!$B$1046&gt;LIQUIDACION!$D$1043),366,365)),0)</f>
        <v>0</v>
      </c>
      <c r="AO668" s="618">
        <f>IF(AO$12=TRUE,(($N668*LIQUIDACION!$L$1047)*LIQUIDACION!$D$1045/IF(AND(LIQUIDACION!$D$1044&gt;LIQUIDACION!$B$1046,LIQUIDACION!$B$1046&gt;LIQUIDACION!$D$1043),366,365)),0)</f>
        <v>0</v>
      </c>
      <c r="AP668" s="618">
        <f>IF(AP$12=TRUE,(($O668*LIQUIDACION!$L$1047)*LIQUIDACION!$D$1045/IF(AND(LIQUIDACION!$D$1044&gt;LIQUIDACION!$B$1046,LIQUIDACION!$B$1046&gt;LIQUIDACION!$D$1043),366,365)),0)</f>
        <v>0</v>
      </c>
      <c r="AQ668" s="618">
        <f>IF(AQ$12=TRUE,(($P668*LIQUIDACION!$L$1047)*LIQUIDACION!$D$1045/IF(AND(LIQUIDACION!$D$1044&gt;LIQUIDACION!$B$1046,LIQUIDACION!$B$1046&gt;LIQUIDACION!$D$1043),366,365)),0)</f>
        <v>0</v>
      </c>
      <c r="AR668" s="618">
        <f>IF(AR$12=TRUE,(($Q668*LIQUIDACION!$L$1047)*LIQUIDACION!$D$1045/IF(AND(LIQUIDACION!$D$1044&gt;LIQUIDACION!$B$1046,LIQUIDACION!$B$1046&gt;LIQUIDACION!$D$1043),366,365)),0)</f>
        <v>0</v>
      </c>
      <c r="AS668" s="618">
        <f>IF(AS$12=TRUE,(($R668*LIQUIDACION!$L$1047)*LIQUIDACION!$D$1045/IF(AND(LIQUIDACION!$D$1044&gt;LIQUIDACION!$B$1046,LIQUIDACION!$B$1046&gt;LIQUIDACION!$D$1043),366,365)),0)</f>
        <v>0</v>
      </c>
      <c r="AT668" s="618">
        <f>IF(AT$12=TRUE,(($S668*LIQUIDACION!$L$1047)*LIQUIDACION!$D$1045/IF(AND(LIQUIDACION!$D$1044&gt;LIQUIDACION!$B$1046,LIQUIDACION!$B$1046&gt;LIQUIDACION!$D$1043),366,365)),0)</f>
        <v>0</v>
      </c>
      <c r="AU668" s="618">
        <f>IF(AU$12=TRUE,(($T668*LIQUIDACION!$L$1047)*LIQUIDACION!$D$1045/IF(AND(LIQUIDACION!$D$1044&gt;LIQUIDACION!$B$1046,LIQUIDACION!$B$1046&gt;LIQUIDACION!$D$1043),366,365)),0)</f>
        <v>0</v>
      </c>
      <c r="AV668" s="618">
        <f>IF(AV$12=TRUE,(($U668*LIQUIDACION!$L$1047)*LIQUIDACION!$D$1045/IF(AND(LIQUIDACION!$D$1044&gt;LIQUIDACION!$B$1046,LIQUIDACION!$B$1046&gt;LIQUIDACION!$D$1043),366,365)),0)</f>
        <v>0</v>
      </c>
      <c r="AW668" s="618">
        <f>IF(AW$12=TRUE,(($V668*LIQUIDACION!$L$1047)*LIQUIDACION!$D$1045/IF(AND(LIQUIDACION!$D$1044&gt;LIQUIDACION!$B$1046,LIQUIDACION!$B$1046&gt;LIQUIDACION!$D$1043),366,365)),0)</f>
        <v>0</v>
      </c>
      <c r="AX668" s="618">
        <f>IF(AX$12=TRUE,(($W668*LIQUIDACION!$L$1047)*LIQUIDACION!$D$1045/IF(AND(LIQUIDACION!$D$1044&gt;LIQUIDACION!$B$1046,LIQUIDACION!$B$1046&gt;LIQUIDACION!$D$1043),366,365)),0)</f>
        <v>0</v>
      </c>
    </row>
    <row r="669" spans="2:50" x14ac:dyDescent="0.25">
      <c r="B669" s="121">
        <v>657</v>
      </c>
      <c r="C669" s="125"/>
      <c r="D669" s="170"/>
      <c r="E669" s="170"/>
      <c r="F669" s="170"/>
      <c r="G669" s="170">
        <f t="shared" si="45"/>
        <v>0</v>
      </c>
      <c r="H669" s="170">
        <f t="shared" si="46"/>
        <v>0</v>
      </c>
      <c r="I669" s="170"/>
      <c r="J669" s="170"/>
      <c r="K669" s="170"/>
      <c r="L669" s="170"/>
      <c r="M669" s="170"/>
      <c r="N669" s="170"/>
      <c r="O669" s="170"/>
      <c r="P669" s="170"/>
      <c r="Q669" s="170"/>
      <c r="R669" s="170"/>
      <c r="S669" s="170"/>
      <c r="T669" s="170"/>
      <c r="U669" s="170"/>
      <c r="V669" s="170"/>
      <c r="W669" s="170"/>
      <c r="X669" s="170"/>
      <c r="Y669" s="170"/>
      <c r="Z669" s="170"/>
      <c r="AA669" s="170"/>
      <c r="AB669" s="415">
        <f t="shared" si="47"/>
        <v>0</v>
      </c>
      <c r="AC669" s="415">
        <f t="shared" si="48"/>
        <v>0</v>
      </c>
      <c r="AE669" s="618">
        <f>IF(AE$12=TRUE,(($D669*LIQUIDACION!$L$1046)*LIQUIDACION!$D$1045/IF(AND(LIQUIDACION!$D$1044&gt;LIQUIDACION!$B$1046,LIQUIDACION!$B$1046&gt;LIQUIDACION!$D$1043),366,365)),0)</f>
        <v>0</v>
      </c>
      <c r="AF669" s="618">
        <f>IF(AF$12=TRUE,(($E669*LIQUIDACION!$L$1046)*LIQUIDACION!$D$1045/IF(AND(LIQUIDACION!$D$1044&gt;LIQUIDACION!$B$1046,LIQUIDACION!$B$1046&gt;LIQUIDACION!$D$1043),366,365)),0)</f>
        <v>0</v>
      </c>
      <c r="AG669" s="618">
        <f>IF(AG$12=TRUE,(($F669*LIQUIDACION!$L$1046)*LIQUIDACION!$D$1045/IF(AND(LIQUIDACION!$D$1044&gt;LIQUIDACION!$B$1046,LIQUIDACION!$B$1046&gt;LIQUIDACION!$D$1043),366,365)),0)</f>
        <v>0</v>
      </c>
      <c r="AH669" s="618">
        <f>IF(AH$12=TRUE,(($G669*LIQUIDACION!$L$1046)*LIQUIDACION!$D$1045/IF(AND(LIQUIDACION!$D$1044&gt;LIQUIDACION!$B$1046,LIQUIDACION!$B$1046&gt;LIQUIDACION!$D$1043),366,365)),0)</f>
        <v>0</v>
      </c>
      <c r="AI669" s="618">
        <f>IF(AI$12=TRUE,(($H669*LIQUIDACION!$L$1047)*LIQUIDACION!$D$1045/IF(AND(LIQUIDACION!$D$1044&gt;LIQUIDACION!$B$1046,LIQUIDACION!$B$1046&gt;LIQUIDACION!$D$1043),366,365)),0)</f>
        <v>0</v>
      </c>
      <c r="AJ669" s="618">
        <f>IF(AJ$12=TRUE,(($I669*LIQUIDACION!$L$1047)*LIQUIDACION!$D$1045/IF(AND(LIQUIDACION!$D$1044&gt;LIQUIDACION!$B$1046,LIQUIDACION!$B$1046&gt;LIQUIDACION!$D$1043),366,365)),0)</f>
        <v>0</v>
      </c>
      <c r="AK669" s="618">
        <f>IF(AK$12=TRUE,(($J669*LIQUIDACION!$L$1047)*LIQUIDACION!$D$1045/IF(AND(LIQUIDACION!$D$1044&gt;LIQUIDACION!$B$1046,LIQUIDACION!$B$1046&gt;LIQUIDACION!$D$1043),366,365)),0)</f>
        <v>0</v>
      </c>
      <c r="AL669" s="618">
        <f>IF(AL$12=TRUE,(($K669*LIQUIDACION!$L$1047)*LIQUIDACION!$D$1045/IF(AND(LIQUIDACION!$D$1044&gt;LIQUIDACION!$B$1046,LIQUIDACION!$B$1046&gt;LIQUIDACION!$D$1043),366,365)),0)</f>
        <v>0</v>
      </c>
      <c r="AM669" s="618">
        <f>IF(AM$12=TRUE,(($L669*LIQUIDACION!$L$1047)*LIQUIDACION!$D$1045/IF(AND(LIQUIDACION!$D$1044&gt;LIQUIDACION!$B$1046,LIQUIDACION!$B$1046&gt;LIQUIDACION!$D$1043),366,365)),0)</f>
        <v>0</v>
      </c>
      <c r="AN669" s="618">
        <f>IF(AN$12=TRUE,(($M669*LIQUIDACION!$L$1047)*LIQUIDACION!$D$1045/IF(AND(LIQUIDACION!$D$1044&gt;LIQUIDACION!$B$1046,LIQUIDACION!$B$1046&gt;LIQUIDACION!$D$1043),366,365)),0)</f>
        <v>0</v>
      </c>
      <c r="AO669" s="618">
        <f>IF(AO$12=TRUE,(($N669*LIQUIDACION!$L$1047)*LIQUIDACION!$D$1045/IF(AND(LIQUIDACION!$D$1044&gt;LIQUIDACION!$B$1046,LIQUIDACION!$B$1046&gt;LIQUIDACION!$D$1043),366,365)),0)</f>
        <v>0</v>
      </c>
      <c r="AP669" s="618">
        <f>IF(AP$12=TRUE,(($O669*LIQUIDACION!$L$1047)*LIQUIDACION!$D$1045/IF(AND(LIQUIDACION!$D$1044&gt;LIQUIDACION!$B$1046,LIQUIDACION!$B$1046&gt;LIQUIDACION!$D$1043),366,365)),0)</f>
        <v>0</v>
      </c>
      <c r="AQ669" s="618">
        <f>IF(AQ$12=TRUE,(($P669*LIQUIDACION!$L$1047)*LIQUIDACION!$D$1045/IF(AND(LIQUIDACION!$D$1044&gt;LIQUIDACION!$B$1046,LIQUIDACION!$B$1046&gt;LIQUIDACION!$D$1043),366,365)),0)</f>
        <v>0</v>
      </c>
      <c r="AR669" s="618">
        <f>IF(AR$12=TRUE,(($Q669*LIQUIDACION!$L$1047)*LIQUIDACION!$D$1045/IF(AND(LIQUIDACION!$D$1044&gt;LIQUIDACION!$B$1046,LIQUIDACION!$B$1046&gt;LIQUIDACION!$D$1043),366,365)),0)</f>
        <v>0</v>
      </c>
      <c r="AS669" s="618">
        <f>IF(AS$12=TRUE,(($R669*LIQUIDACION!$L$1047)*LIQUIDACION!$D$1045/IF(AND(LIQUIDACION!$D$1044&gt;LIQUIDACION!$B$1046,LIQUIDACION!$B$1046&gt;LIQUIDACION!$D$1043),366,365)),0)</f>
        <v>0</v>
      </c>
      <c r="AT669" s="618">
        <f>IF(AT$12=TRUE,(($S669*LIQUIDACION!$L$1047)*LIQUIDACION!$D$1045/IF(AND(LIQUIDACION!$D$1044&gt;LIQUIDACION!$B$1046,LIQUIDACION!$B$1046&gt;LIQUIDACION!$D$1043),366,365)),0)</f>
        <v>0</v>
      </c>
      <c r="AU669" s="618">
        <f>IF(AU$12=TRUE,(($T669*LIQUIDACION!$L$1047)*LIQUIDACION!$D$1045/IF(AND(LIQUIDACION!$D$1044&gt;LIQUIDACION!$B$1046,LIQUIDACION!$B$1046&gt;LIQUIDACION!$D$1043),366,365)),0)</f>
        <v>0</v>
      </c>
      <c r="AV669" s="618">
        <f>IF(AV$12=TRUE,(($U669*LIQUIDACION!$L$1047)*LIQUIDACION!$D$1045/IF(AND(LIQUIDACION!$D$1044&gt;LIQUIDACION!$B$1046,LIQUIDACION!$B$1046&gt;LIQUIDACION!$D$1043),366,365)),0)</f>
        <v>0</v>
      </c>
      <c r="AW669" s="618">
        <f>IF(AW$12=TRUE,(($V669*LIQUIDACION!$L$1047)*LIQUIDACION!$D$1045/IF(AND(LIQUIDACION!$D$1044&gt;LIQUIDACION!$B$1046,LIQUIDACION!$B$1046&gt;LIQUIDACION!$D$1043),366,365)),0)</f>
        <v>0</v>
      </c>
      <c r="AX669" s="618">
        <f>IF(AX$12=TRUE,(($W669*LIQUIDACION!$L$1047)*LIQUIDACION!$D$1045/IF(AND(LIQUIDACION!$D$1044&gt;LIQUIDACION!$B$1046,LIQUIDACION!$B$1046&gt;LIQUIDACION!$D$1043),366,365)),0)</f>
        <v>0</v>
      </c>
    </row>
    <row r="670" spans="2:50" x14ac:dyDescent="0.25">
      <c r="B670" s="123">
        <v>658</v>
      </c>
      <c r="C670" s="125"/>
      <c r="D670" s="170"/>
      <c r="E670" s="170"/>
      <c r="F670" s="170"/>
      <c r="G670" s="170">
        <f t="shared" si="45"/>
        <v>0</v>
      </c>
      <c r="H670" s="170">
        <f t="shared" si="46"/>
        <v>0</v>
      </c>
      <c r="I670" s="170"/>
      <c r="J670" s="170"/>
      <c r="K670" s="170"/>
      <c r="L670" s="170"/>
      <c r="M670" s="170"/>
      <c r="N670" s="170"/>
      <c r="O670" s="170"/>
      <c r="P670" s="170"/>
      <c r="Q670" s="170"/>
      <c r="R670" s="170"/>
      <c r="S670" s="170"/>
      <c r="T670" s="170"/>
      <c r="U670" s="170"/>
      <c r="V670" s="170"/>
      <c r="W670" s="170"/>
      <c r="X670" s="170"/>
      <c r="Y670" s="170"/>
      <c r="Z670" s="170"/>
      <c r="AA670" s="170"/>
      <c r="AB670" s="415">
        <f t="shared" si="47"/>
        <v>0</v>
      </c>
      <c r="AC670" s="415">
        <f t="shared" si="48"/>
        <v>0</v>
      </c>
      <c r="AE670" s="618">
        <f>IF(AE$12=TRUE,(($D670*LIQUIDACION!$L$1046)*LIQUIDACION!$D$1045/IF(AND(LIQUIDACION!$D$1044&gt;LIQUIDACION!$B$1046,LIQUIDACION!$B$1046&gt;LIQUIDACION!$D$1043),366,365)),0)</f>
        <v>0</v>
      </c>
      <c r="AF670" s="618">
        <f>IF(AF$12=TRUE,(($E670*LIQUIDACION!$L$1046)*LIQUIDACION!$D$1045/IF(AND(LIQUIDACION!$D$1044&gt;LIQUIDACION!$B$1046,LIQUIDACION!$B$1046&gt;LIQUIDACION!$D$1043),366,365)),0)</f>
        <v>0</v>
      </c>
      <c r="AG670" s="618">
        <f>IF(AG$12=TRUE,(($F670*LIQUIDACION!$L$1046)*LIQUIDACION!$D$1045/IF(AND(LIQUIDACION!$D$1044&gt;LIQUIDACION!$B$1046,LIQUIDACION!$B$1046&gt;LIQUIDACION!$D$1043),366,365)),0)</f>
        <v>0</v>
      </c>
      <c r="AH670" s="618">
        <f>IF(AH$12=TRUE,(($G670*LIQUIDACION!$L$1046)*LIQUIDACION!$D$1045/IF(AND(LIQUIDACION!$D$1044&gt;LIQUIDACION!$B$1046,LIQUIDACION!$B$1046&gt;LIQUIDACION!$D$1043),366,365)),0)</f>
        <v>0</v>
      </c>
      <c r="AI670" s="618">
        <f>IF(AI$12=TRUE,(($H670*LIQUIDACION!$L$1047)*LIQUIDACION!$D$1045/IF(AND(LIQUIDACION!$D$1044&gt;LIQUIDACION!$B$1046,LIQUIDACION!$B$1046&gt;LIQUIDACION!$D$1043),366,365)),0)</f>
        <v>0</v>
      </c>
      <c r="AJ670" s="618">
        <f>IF(AJ$12=TRUE,(($I670*LIQUIDACION!$L$1047)*LIQUIDACION!$D$1045/IF(AND(LIQUIDACION!$D$1044&gt;LIQUIDACION!$B$1046,LIQUIDACION!$B$1046&gt;LIQUIDACION!$D$1043),366,365)),0)</f>
        <v>0</v>
      </c>
      <c r="AK670" s="618">
        <f>IF(AK$12=TRUE,(($J670*LIQUIDACION!$L$1047)*LIQUIDACION!$D$1045/IF(AND(LIQUIDACION!$D$1044&gt;LIQUIDACION!$B$1046,LIQUIDACION!$B$1046&gt;LIQUIDACION!$D$1043),366,365)),0)</f>
        <v>0</v>
      </c>
      <c r="AL670" s="618">
        <f>IF(AL$12=TRUE,(($K670*LIQUIDACION!$L$1047)*LIQUIDACION!$D$1045/IF(AND(LIQUIDACION!$D$1044&gt;LIQUIDACION!$B$1046,LIQUIDACION!$B$1046&gt;LIQUIDACION!$D$1043),366,365)),0)</f>
        <v>0</v>
      </c>
      <c r="AM670" s="618">
        <f>IF(AM$12=TRUE,(($L670*LIQUIDACION!$L$1047)*LIQUIDACION!$D$1045/IF(AND(LIQUIDACION!$D$1044&gt;LIQUIDACION!$B$1046,LIQUIDACION!$B$1046&gt;LIQUIDACION!$D$1043),366,365)),0)</f>
        <v>0</v>
      </c>
      <c r="AN670" s="618">
        <f>IF(AN$12=TRUE,(($M670*LIQUIDACION!$L$1047)*LIQUIDACION!$D$1045/IF(AND(LIQUIDACION!$D$1044&gt;LIQUIDACION!$B$1046,LIQUIDACION!$B$1046&gt;LIQUIDACION!$D$1043),366,365)),0)</f>
        <v>0</v>
      </c>
      <c r="AO670" s="618">
        <f>IF(AO$12=TRUE,(($N670*LIQUIDACION!$L$1047)*LIQUIDACION!$D$1045/IF(AND(LIQUIDACION!$D$1044&gt;LIQUIDACION!$B$1046,LIQUIDACION!$B$1046&gt;LIQUIDACION!$D$1043),366,365)),0)</f>
        <v>0</v>
      </c>
      <c r="AP670" s="618">
        <f>IF(AP$12=TRUE,(($O670*LIQUIDACION!$L$1047)*LIQUIDACION!$D$1045/IF(AND(LIQUIDACION!$D$1044&gt;LIQUIDACION!$B$1046,LIQUIDACION!$B$1046&gt;LIQUIDACION!$D$1043),366,365)),0)</f>
        <v>0</v>
      </c>
      <c r="AQ670" s="618">
        <f>IF(AQ$12=TRUE,(($P670*LIQUIDACION!$L$1047)*LIQUIDACION!$D$1045/IF(AND(LIQUIDACION!$D$1044&gt;LIQUIDACION!$B$1046,LIQUIDACION!$B$1046&gt;LIQUIDACION!$D$1043),366,365)),0)</f>
        <v>0</v>
      </c>
      <c r="AR670" s="618">
        <f>IF(AR$12=TRUE,(($Q670*LIQUIDACION!$L$1047)*LIQUIDACION!$D$1045/IF(AND(LIQUIDACION!$D$1044&gt;LIQUIDACION!$B$1046,LIQUIDACION!$B$1046&gt;LIQUIDACION!$D$1043),366,365)),0)</f>
        <v>0</v>
      </c>
      <c r="AS670" s="618">
        <f>IF(AS$12=TRUE,(($R670*LIQUIDACION!$L$1047)*LIQUIDACION!$D$1045/IF(AND(LIQUIDACION!$D$1044&gt;LIQUIDACION!$B$1046,LIQUIDACION!$B$1046&gt;LIQUIDACION!$D$1043),366,365)),0)</f>
        <v>0</v>
      </c>
      <c r="AT670" s="618">
        <f>IF(AT$12=TRUE,(($S670*LIQUIDACION!$L$1047)*LIQUIDACION!$D$1045/IF(AND(LIQUIDACION!$D$1044&gt;LIQUIDACION!$B$1046,LIQUIDACION!$B$1046&gt;LIQUIDACION!$D$1043),366,365)),0)</f>
        <v>0</v>
      </c>
      <c r="AU670" s="618">
        <f>IF(AU$12=TRUE,(($T670*LIQUIDACION!$L$1047)*LIQUIDACION!$D$1045/IF(AND(LIQUIDACION!$D$1044&gt;LIQUIDACION!$B$1046,LIQUIDACION!$B$1046&gt;LIQUIDACION!$D$1043),366,365)),0)</f>
        <v>0</v>
      </c>
      <c r="AV670" s="618">
        <f>IF(AV$12=TRUE,(($U670*LIQUIDACION!$L$1047)*LIQUIDACION!$D$1045/IF(AND(LIQUIDACION!$D$1044&gt;LIQUIDACION!$B$1046,LIQUIDACION!$B$1046&gt;LIQUIDACION!$D$1043),366,365)),0)</f>
        <v>0</v>
      </c>
      <c r="AW670" s="618">
        <f>IF(AW$12=TRUE,(($V670*LIQUIDACION!$L$1047)*LIQUIDACION!$D$1045/IF(AND(LIQUIDACION!$D$1044&gt;LIQUIDACION!$B$1046,LIQUIDACION!$B$1046&gt;LIQUIDACION!$D$1043),366,365)),0)</f>
        <v>0</v>
      </c>
      <c r="AX670" s="618">
        <f>IF(AX$12=TRUE,(($W670*LIQUIDACION!$L$1047)*LIQUIDACION!$D$1045/IF(AND(LIQUIDACION!$D$1044&gt;LIQUIDACION!$B$1046,LIQUIDACION!$B$1046&gt;LIQUIDACION!$D$1043),366,365)),0)</f>
        <v>0</v>
      </c>
    </row>
    <row r="671" spans="2:50" x14ac:dyDescent="0.25">
      <c r="B671" s="121">
        <v>659</v>
      </c>
      <c r="C671" s="125"/>
      <c r="D671" s="170"/>
      <c r="E671" s="170"/>
      <c r="F671" s="170"/>
      <c r="G671" s="170">
        <f t="shared" si="45"/>
        <v>0</v>
      </c>
      <c r="H671" s="170">
        <f t="shared" si="46"/>
        <v>0</v>
      </c>
      <c r="I671" s="170"/>
      <c r="J671" s="170"/>
      <c r="K671" s="170"/>
      <c r="L671" s="170"/>
      <c r="M671" s="170"/>
      <c r="N671" s="170"/>
      <c r="O671" s="170"/>
      <c r="P671" s="170"/>
      <c r="Q671" s="170"/>
      <c r="R671" s="170"/>
      <c r="S671" s="170"/>
      <c r="T671" s="170"/>
      <c r="U671" s="170"/>
      <c r="V671" s="170"/>
      <c r="W671" s="170"/>
      <c r="X671" s="170"/>
      <c r="Y671" s="170"/>
      <c r="Z671" s="170"/>
      <c r="AA671" s="170"/>
      <c r="AB671" s="415">
        <f t="shared" si="47"/>
        <v>0</v>
      </c>
      <c r="AC671" s="415">
        <f t="shared" si="48"/>
        <v>0</v>
      </c>
      <c r="AE671" s="618">
        <f>IF(AE$12=TRUE,(($D671*LIQUIDACION!$L$1046)*LIQUIDACION!$D$1045/IF(AND(LIQUIDACION!$D$1044&gt;LIQUIDACION!$B$1046,LIQUIDACION!$B$1046&gt;LIQUIDACION!$D$1043),366,365)),0)</f>
        <v>0</v>
      </c>
      <c r="AF671" s="618">
        <f>IF(AF$12=TRUE,(($E671*LIQUIDACION!$L$1046)*LIQUIDACION!$D$1045/IF(AND(LIQUIDACION!$D$1044&gt;LIQUIDACION!$B$1046,LIQUIDACION!$B$1046&gt;LIQUIDACION!$D$1043),366,365)),0)</f>
        <v>0</v>
      </c>
      <c r="AG671" s="618">
        <f>IF(AG$12=TRUE,(($F671*LIQUIDACION!$L$1046)*LIQUIDACION!$D$1045/IF(AND(LIQUIDACION!$D$1044&gt;LIQUIDACION!$B$1046,LIQUIDACION!$B$1046&gt;LIQUIDACION!$D$1043),366,365)),0)</f>
        <v>0</v>
      </c>
      <c r="AH671" s="618">
        <f>IF(AH$12=TRUE,(($G671*LIQUIDACION!$L$1046)*LIQUIDACION!$D$1045/IF(AND(LIQUIDACION!$D$1044&gt;LIQUIDACION!$B$1046,LIQUIDACION!$B$1046&gt;LIQUIDACION!$D$1043),366,365)),0)</f>
        <v>0</v>
      </c>
      <c r="AI671" s="618">
        <f>IF(AI$12=TRUE,(($H671*LIQUIDACION!$L$1047)*LIQUIDACION!$D$1045/IF(AND(LIQUIDACION!$D$1044&gt;LIQUIDACION!$B$1046,LIQUIDACION!$B$1046&gt;LIQUIDACION!$D$1043),366,365)),0)</f>
        <v>0</v>
      </c>
      <c r="AJ671" s="618">
        <f>IF(AJ$12=TRUE,(($I671*LIQUIDACION!$L$1047)*LIQUIDACION!$D$1045/IF(AND(LIQUIDACION!$D$1044&gt;LIQUIDACION!$B$1046,LIQUIDACION!$B$1046&gt;LIQUIDACION!$D$1043),366,365)),0)</f>
        <v>0</v>
      </c>
      <c r="AK671" s="618">
        <f>IF(AK$12=TRUE,(($J671*LIQUIDACION!$L$1047)*LIQUIDACION!$D$1045/IF(AND(LIQUIDACION!$D$1044&gt;LIQUIDACION!$B$1046,LIQUIDACION!$B$1046&gt;LIQUIDACION!$D$1043),366,365)),0)</f>
        <v>0</v>
      </c>
      <c r="AL671" s="618">
        <f>IF(AL$12=TRUE,(($K671*LIQUIDACION!$L$1047)*LIQUIDACION!$D$1045/IF(AND(LIQUIDACION!$D$1044&gt;LIQUIDACION!$B$1046,LIQUIDACION!$B$1046&gt;LIQUIDACION!$D$1043),366,365)),0)</f>
        <v>0</v>
      </c>
      <c r="AM671" s="618">
        <f>IF(AM$12=TRUE,(($L671*LIQUIDACION!$L$1047)*LIQUIDACION!$D$1045/IF(AND(LIQUIDACION!$D$1044&gt;LIQUIDACION!$B$1046,LIQUIDACION!$B$1046&gt;LIQUIDACION!$D$1043),366,365)),0)</f>
        <v>0</v>
      </c>
      <c r="AN671" s="618">
        <f>IF(AN$12=TRUE,(($M671*LIQUIDACION!$L$1047)*LIQUIDACION!$D$1045/IF(AND(LIQUIDACION!$D$1044&gt;LIQUIDACION!$B$1046,LIQUIDACION!$B$1046&gt;LIQUIDACION!$D$1043),366,365)),0)</f>
        <v>0</v>
      </c>
      <c r="AO671" s="618">
        <f>IF(AO$12=TRUE,(($N671*LIQUIDACION!$L$1047)*LIQUIDACION!$D$1045/IF(AND(LIQUIDACION!$D$1044&gt;LIQUIDACION!$B$1046,LIQUIDACION!$B$1046&gt;LIQUIDACION!$D$1043),366,365)),0)</f>
        <v>0</v>
      </c>
      <c r="AP671" s="618">
        <f>IF(AP$12=TRUE,(($O671*LIQUIDACION!$L$1047)*LIQUIDACION!$D$1045/IF(AND(LIQUIDACION!$D$1044&gt;LIQUIDACION!$B$1046,LIQUIDACION!$B$1046&gt;LIQUIDACION!$D$1043),366,365)),0)</f>
        <v>0</v>
      </c>
      <c r="AQ671" s="618">
        <f>IF(AQ$12=TRUE,(($P671*LIQUIDACION!$L$1047)*LIQUIDACION!$D$1045/IF(AND(LIQUIDACION!$D$1044&gt;LIQUIDACION!$B$1046,LIQUIDACION!$B$1046&gt;LIQUIDACION!$D$1043),366,365)),0)</f>
        <v>0</v>
      </c>
      <c r="AR671" s="618">
        <f>IF(AR$12=TRUE,(($Q671*LIQUIDACION!$L$1047)*LIQUIDACION!$D$1045/IF(AND(LIQUIDACION!$D$1044&gt;LIQUIDACION!$B$1046,LIQUIDACION!$B$1046&gt;LIQUIDACION!$D$1043),366,365)),0)</f>
        <v>0</v>
      </c>
      <c r="AS671" s="618">
        <f>IF(AS$12=TRUE,(($R671*LIQUIDACION!$L$1047)*LIQUIDACION!$D$1045/IF(AND(LIQUIDACION!$D$1044&gt;LIQUIDACION!$B$1046,LIQUIDACION!$B$1046&gt;LIQUIDACION!$D$1043),366,365)),0)</f>
        <v>0</v>
      </c>
      <c r="AT671" s="618">
        <f>IF(AT$12=TRUE,(($S671*LIQUIDACION!$L$1047)*LIQUIDACION!$D$1045/IF(AND(LIQUIDACION!$D$1044&gt;LIQUIDACION!$B$1046,LIQUIDACION!$B$1046&gt;LIQUIDACION!$D$1043),366,365)),0)</f>
        <v>0</v>
      </c>
      <c r="AU671" s="618">
        <f>IF(AU$12=TRUE,(($T671*LIQUIDACION!$L$1047)*LIQUIDACION!$D$1045/IF(AND(LIQUIDACION!$D$1044&gt;LIQUIDACION!$B$1046,LIQUIDACION!$B$1046&gt;LIQUIDACION!$D$1043),366,365)),0)</f>
        <v>0</v>
      </c>
      <c r="AV671" s="618">
        <f>IF(AV$12=TRUE,(($U671*LIQUIDACION!$L$1047)*LIQUIDACION!$D$1045/IF(AND(LIQUIDACION!$D$1044&gt;LIQUIDACION!$B$1046,LIQUIDACION!$B$1046&gt;LIQUIDACION!$D$1043),366,365)),0)</f>
        <v>0</v>
      </c>
      <c r="AW671" s="618">
        <f>IF(AW$12=TRUE,(($V671*LIQUIDACION!$L$1047)*LIQUIDACION!$D$1045/IF(AND(LIQUIDACION!$D$1044&gt;LIQUIDACION!$B$1046,LIQUIDACION!$B$1046&gt;LIQUIDACION!$D$1043),366,365)),0)</f>
        <v>0</v>
      </c>
      <c r="AX671" s="618">
        <f>IF(AX$12=TRUE,(($W671*LIQUIDACION!$L$1047)*LIQUIDACION!$D$1045/IF(AND(LIQUIDACION!$D$1044&gt;LIQUIDACION!$B$1046,LIQUIDACION!$B$1046&gt;LIQUIDACION!$D$1043),366,365)),0)</f>
        <v>0</v>
      </c>
    </row>
    <row r="672" spans="2:50" x14ac:dyDescent="0.25">
      <c r="B672" s="123">
        <v>660</v>
      </c>
      <c r="C672" s="125"/>
      <c r="D672" s="170"/>
      <c r="E672" s="170"/>
      <c r="F672" s="170"/>
      <c r="G672" s="170">
        <f t="shared" si="45"/>
        <v>0</v>
      </c>
      <c r="H672" s="170">
        <f t="shared" si="46"/>
        <v>0</v>
      </c>
      <c r="I672" s="170"/>
      <c r="J672" s="170"/>
      <c r="K672" s="170"/>
      <c r="L672" s="170"/>
      <c r="M672" s="170"/>
      <c r="N672" s="170"/>
      <c r="O672" s="170"/>
      <c r="P672" s="170"/>
      <c r="Q672" s="170"/>
      <c r="R672" s="170"/>
      <c r="S672" s="170"/>
      <c r="T672" s="170"/>
      <c r="U672" s="170"/>
      <c r="V672" s="170"/>
      <c r="W672" s="170"/>
      <c r="X672" s="170"/>
      <c r="Y672" s="170"/>
      <c r="Z672" s="170"/>
      <c r="AA672" s="170"/>
      <c r="AB672" s="415">
        <f t="shared" si="47"/>
        <v>0</v>
      </c>
      <c r="AC672" s="415">
        <f t="shared" si="48"/>
        <v>0</v>
      </c>
      <c r="AE672" s="618">
        <f>IF(AE$12=TRUE,(($D672*LIQUIDACION!$L$1046)*LIQUIDACION!$D$1045/IF(AND(LIQUIDACION!$D$1044&gt;LIQUIDACION!$B$1046,LIQUIDACION!$B$1046&gt;LIQUIDACION!$D$1043),366,365)),0)</f>
        <v>0</v>
      </c>
      <c r="AF672" s="618">
        <f>IF(AF$12=TRUE,(($E672*LIQUIDACION!$L$1046)*LIQUIDACION!$D$1045/IF(AND(LIQUIDACION!$D$1044&gt;LIQUIDACION!$B$1046,LIQUIDACION!$B$1046&gt;LIQUIDACION!$D$1043),366,365)),0)</f>
        <v>0</v>
      </c>
      <c r="AG672" s="618">
        <f>IF(AG$12=TRUE,(($F672*LIQUIDACION!$L$1046)*LIQUIDACION!$D$1045/IF(AND(LIQUIDACION!$D$1044&gt;LIQUIDACION!$B$1046,LIQUIDACION!$B$1046&gt;LIQUIDACION!$D$1043),366,365)),0)</f>
        <v>0</v>
      </c>
      <c r="AH672" s="618">
        <f>IF(AH$12=TRUE,(($G672*LIQUIDACION!$L$1046)*LIQUIDACION!$D$1045/IF(AND(LIQUIDACION!$D$1044&gt;LIQUIDACION!$B$1046,LIQUIDACION!$B$1046&gt;LIQUIDACION!$D$1043),366,365)),0)</f>
        <v>0</v>
      </c>
      <c r="AI672" s="618">
        <f>IF(AI$12=TRUE,(($H672*LIQUIDACION!$L$1047)*LIQUIDACION!$D$1045/IF(AND(LIQUIDACION!$D$1044&gt;LIQUIDACION!$B$1046,LIQUIDACION!$B$1046&gt;LIQUIDACION!$D$1043),366,365)),0)</f>
        <v>0</v>
      </c>
      <c r="AJ672" s="618">
        <f>IF(AJ$12=TRUE,(($I672*LIQUIDACION!$L$1047)*LIQUIDACION!$D$1045/IF(AND(LIQUIDACION!$D$1044&gt;LIQUIDACION!$B$1046,LIQUIDACION!$B$1046&gt;LIQUIDACION!$D$1043),366,365)),0)</f>
        <v>0</v>
      </c>
      <c r="AK672" s="618">
        <f>IF(AK$12=TRUE,(($J672*LIQUIDACION!$L$1047)*LIQUIDACION!$D$1045/IF(AND(LIQUIDACION!$D$1044&gt;LIQUIDACION!$B$1046,LIQUIDACION!$B$1046&gt;LIQUIDACION!$D$1043),366,365)),0)</f>
        <v>0</v>
      </c>
      <c r="AL672" s="618">
        <f>IF(AL$12=TRUE,(($K672*LIQUIDACION!$L$1047)*LIQUIDACION!$D$1045/IF(AND(LIQUIDACION!$D$1044&gt;LIQUIDACION!$B$1046,LIQUIDACION!$B$1046&gt;LIQUIDACION!$D$1043),366,365)),0)</f>
        <v>0</v>
      </c>
      <c r="AM672" s="618">
        <f>IF(AM$12=TRUE,(($L672*LIQUIDACION!$L$1047)*LIQUIDACION!$D$1045/IF(AND(LIQUIDACION!$D$1044&gt;LIQUIDACION!$B$1046,LIQUIDACION!$B$1046&gt;LIQUIDACION!$D$1043),366,365)),0)</f>
        <v>0</v>
      </c>
      <c r="AN672" s="618">
        <f>IF(AN$12=TRUE,(($M672*LIQUIDACION!$L$1047)*LIQUIDACION!$D$1045/IF(AND(LIQUIDACION!$D$1044&gt;LIQUIDACION!$B$1046,LIQUIDACION!$B$1046&gt;LIQUIDACION!$D$1043),366,365)),0)</f>
        <v>0</v>
      </c>
      <c r="AO672" s="618">
        <f>IF(AO$12=TRUE,(($N672*LIQUIDACION!$L$1047)*LIQUIDACION!$D$1045/IF(AND(LIQUIDACION!$D$1044&gt;LIQUIDACION!$B$1046,LIQUIDACION!$B$1046&gt;LIQUIDACION!$D$1043),366,365)),0)</f>
        <v>0</v>
      </c>
      <c r="AP672" s="618">
        <f>IF(AP$12=TRUE,(($O672*LIQUIDACION!$L$1047)*LIQUIDACION!$D$1045/IF(AND(LIQUIDACION!$D$1044&gt;LIQUIDACION!$B$1046,LIQUIDACION!$B$1046&gt;LIQUIDACION!$D$1043),366,365)),0)</f>
        <v>0</v>
      </c>
      <c r="AQ672" s="618">
        <f>IF(AQ$12=TRUE,(($P672*LIQUIDACION!$L$1047)*LIQUIDACION!$D$1045/IF(AND(LIQUIDACION!$D$1044&gt;LIQUIDACION!$B$1046,LIQUIDACION!$B$1046&gt;LIQUIDACION!$D$1043),366,365)),0)</f>
        <v>0</v>
      </c>
      <c r="AR672" s="618">
        <f>IF(AR$12=TRUE,(($Q672*LIQUIDACION!$L$1047)*LIQUIDACION!$D$1045/IF(AND(LIQUIDACION!$D$1044&gt;LIQUIDACION!$B$1046,LIQUIDACION!$B$1046&gt;LIQUIDACION!$D$1043),366,365)),0)</f>
        <v>0</v>
      </c>
      <c r="AS672" s="618">
        <f>IF(AS$12=TRUE,(($R672*LIQUIDACION!$L$1047)*LIQUIDACION!$D$1045/IF(AND(LIQUIDACION!$D$1044&gt;LIQUIDACION!$B$1046,LIQUIDACION!$B$1046&gt;LIQUIDACION!$D$1043),366,365)),0)</f>
        <v>0</v>
      </c>
      <c r="AT672" s="618">
        <f>IF(AT$12=TRUE,(($S672*LIQUIDACION!$L$1047)*LIQUIDACION!$D$1045/IF(AND(LIQUIDACION!$D$1044&gt;LIQUIDACION!$B$1046,LIQUIDACION!$B$1046&gt;LIQUIDACION!$D$1043),366,365)),0)</f>
        <v>0</v>
      </c>
      <c r="AU672" s="618">
        <f>IF(AU$12=TRUE,(($T672*LIQUIDACION!$L$1047)*LIQUIDACION!$D$1045/IF(AND(LIQUIDACION!$D$1044&gt;LIQUIDACION!$B$1046,LIQUIDACION!$B$1046&gt;LIQUIDACION!$D$1043),366,365)),0)</f>
        <v>0</v>
      </c>
      <c r="AV672" s="618">
        <f>IF(AV$12=TRUE,(($U672*LIQUIDACION!$L$1047)*LIQUIDACION!$D$1045/IF(AND(LIQUIDACION!$D$1044&gt;LIQUIDACION!$B$1046,LIQUIDACION!$B$1046&gt;LIQUIDACION!$D$1043),366,365)),0)</f>
        <v>0</v>
      </c>
      <c r="AW672" s="618">
        <f>IF(AW$12=TRUE,(($V672*LIQUIDACION!$L$1047)*LIQUIDACION!$D$1045/IF(AND(LIQUIDACION!$D$1044&gt;LIQUIDACION!$B$1046,LIQUIDACION!$B$1046&gt;LIQUIDACION!$D$1043),366,365)),0)</f>
        <v>0</v>
      </c>
      <c r="AX672" s="618">
        <f>IF(AX$12=TRUE,(($W672*LIQUIDACION!$L$1047)*LIQUIDACION!$D$1045/IF(AND(LIQUIDACION!$D$1044&gt;LIQUIDACION!$B$1046,LIQUIDACION!$B$1046&gt;LIQUIDACION!$D$1043),366,365)),0)</f>
        <v>0</v>
      </c>
    </row>
    <row r="673" spans="2:50" x14ac:dyDescent="0.25">
      <c r="B673" s="121">
        <v>661</v>
      </c>
      <c r="C673" s="125"/>
      <c r="D673" s="170"/>
      <c r="E673" s="170"/>
      <c r="F673" s="170"/>
      <c r="G673" s="170">
        <f t="shared" si="45"/>
        <v>0</v>
      </c>
      <c r="H673" s="170">
        <f t="shared" si="46"/>
        <v>0</v>
      </c>
      <c r="I673" s="170"/>
      <c r="J673" s="170"/>
      <c r="K673" s="170"/>
      <c r="L673" s="170"/>
      <c r="M673" s="170"/>
      <c r="N673" s="170"/>
      <c r="O673" s="170"/>
      <c r="P673" s="170"/>
      <c r="Q673" s="170"/>
      <c r="R673" s="170"/>
      <c r="S673" s="170"/>
      <c r="T673" s="170"/>
      <c r="U673" s="170"/>
      <c r="V673" s="170"/>
      <c r="W673" s="170"/>
      <c r="X673" s="170"/>
      <c r="Y673" s="170"/>
      <c r="Z673" s="170"/>
      <c r="AA673" s="170"/>
      <c r="AB673" s="415">
        <f t="shared" si="47"/>
        <v>0</v>
      </c>
      <c r="AC673" s="415">
        <f t="shared" si="48"/>
        <v>0</v>
      </c>
      <c r="AE673" s="618">
        <f>IF(AE$12=TRUE,(($D673*LIQUIDACION!$L$1046)*LIQUIDACION!$D$1045/IF(AND(LIQUIDACION!$D$1044&gt;LIQUIDACION!$B$1046,LIQUIDACION!$B$1046&gt;LIQUIDACION!$D$1043),366,365)),0)</f>
        <v>0</v>
      </c>
      <c r="AF673" s="618">
        <f>IF(AF$12=TRUE,(($E673*LIQUIDACION!$L$1046)*LIQUIDACION!$D$1045/IF(AND(LIQUIDACION!$D$1044&gt;LIQUIDACION!$B$1046,LIQUIDACION!$B$1046&gt;LIQUIDACION!$D$1043),366,365)),0)</f>
        <v>0</v>
      </c>
      <c r="AG673" s="618">
        <f>IF(AG$12=TRUE,(($F673*LIQUIDACION!$L$1046)*LIQUIDACION!$D$1045/IF(AND(LIQUIDACION!$D$1044&gt;LIQUIDACION!$B$1046,LIQUIDACION!$B$1046&gt;LIQUIDACION!$D$1043),366,365)),0)</f>
        <v>0</v>
      </c>
      <c r="AH673" s="618">
        <f>IF(AH$12=TRUE,(($G673*LIQUIDACION!$L$1046)*LIQUIDACION!$D$1045/IF(AND(LIQUIDACION!$D$1044&gt;LIQUIDACION!$B$1046,LIQUIDACION!$B$1046&gt;LIQUIDACION!$D$1043),366,365)),0)</f>
        <v>0</v>
      </c>
      <c r="AI673" s="618">
        <f>IF(AI$12=TRUE,(($H673*LIQUIDACION!$L$1047)*LIQUIDACION!$D$1045/IF(AND(LIQUIDACION!$D$1044&gt;LIQUIDACION!$B$1046,LIQUIDACION!$B$1046&gt;LIQUIDACION!$D$1043),366,365)),0)</f>
        <v>0</v>
      </c>
      <c r="AJ673" s="618">
        <f>IF(AJ$12=TRUE,(($I673*LIQUIDACION!$L$1047)*LIQUIDACION!$D$1045/IF(AND(LIQUIDACION!$D$1044&gt;LIQUIDACION!$B$1046,LIQUIDACION!$B$1046&gt;LIQUIDACION!$D$1043),366,365)),0)</f>
        <v>0</v>
      </c>
      <c r="AK673" s="618">
        <f>IF(AK$12=TRUE,(($J673*LIQUIDACION!$L$1047)*LIQUIDACION!$D$1045/IF(AND(LIQUIDACION!$D$1044&gt;LIQUIDACION!$B$1046,LIQUIDACION!$B$1046&gt;LIQUIDACION!$D$1043),366,365)),0)</f>
        <v>0</v>
      </c>
      <c r="AL673" s="618">
        <f>IF(AL$12=TRUE,(($K673*LIQUIDACION!$L$1047)*LIQUIDACION!$D$1045/IF(AND(LIQUIDACION!$D$1044&gt;LIQUIDACION!$B$1046,LIQUIDACION!$B$1046&gt;LIQUIDACION!$D$1043),366,365)),0)</f>
        <v>0</v>
      </c>
      <c r="AM673" s="618">
        <f>IF(AM$12=TRUE,(($L673*LIQUIDACION!$L$1047)*LIQUIDACION!$D$1045/IF(AND(LIQUIDACION!$D$1044&gt;LIQUIDACION!$B$1046,LIQUIDACION!$B$1046&gt;LIQUIDACION!$D$1043),366,365)),0)</f>
        <v>0</v>
      </c>
      <c r="AN673" s="618">
        <f>IF(AN$12=TRUE,(($M673*LIQUIDACION!$L$1047)*LIQUIDACION!$D$1045/IF(AND(LIQUIDACION!$D$1044&gt;LIQUIDACION!$B$1046,LIQUIDACION!$B$1046&gt;LIQUIDACION!$D$1043),366,365)),0)</f>
        <v>0</v>
      </c>
      <c r="AO673" s="618">
        <f>IF(AO$12=TRUE,(($N673*LIQUIDACION!$L$1047)*LIQUIDACION!$D$1045/IF(AND(LIQUIDACION!$D$1044&gt;LIQUIDACION!$B$1046,LIQUIDACION!$B$1046&gt;LIQUIDACION!$D$1043),366,365)),0)</f>
        <v>0</v>
      </c>
      <c r="AP673" s="618">
        <f>IF(AP$12=TRUE,(($O673*LIQUIDACION!$L$1047)*LIQUIDACION!$D$1045/IF(AND(LIQUIDACION!$D$1044&gt;LIQUIDACION!$B$1046,LIQUIDACION!$B$1046&gt;LIQUIDACION!$D$1043),366,365)),0)</f>
        <v>0</v>
      </c>
      <c r="AQ673" s="618">
        <f>IF(AQ$12=TRUE,(($P673*LIQUIDACION!$L$1047)*LIQUIDACION!$D$1045/IF(AND(LIQUIDACION!$D$1044&gt;LIQUIDACION!$B$1046,LIQUIDACION!$B$1046&gt;LIQUIDACION!$D$1043),366,365)),0)</f>
        <v>0</v>
      </c>
      <c r="AR673" s="618">
        <f>IF(AR$12=TRUE,(($Q673*LIQUIDACION!$L$1047)*LIQUIDACION!$D$1045/IF(AND(LIQUIDACION!$D$1044&gt;LIQUIDACION!$B$1046,LIQUIDACION!$B$1046&gt;LIQUIDACION!$D$1043),366,365)),0)</f>
        <v>0</v>
      </c>
      <c r="AS673" s="618">
        <f>IF(AS$12=TRUE,(($R673*LIQUIDACION!$L$1047)*LIQUIDACION!$D$1045/IF(AND(LIQUIDACION!$D$1044&gt;LIQUIDACION!$B$1046,LIQUIDACION!$B$1046&gt;LIQUIDACION!$D$1043),366,365)),0)</f>
        <v>0</v>
      </c>
      <c r="AT673" s="618">
        <f>IF(AT$12=TRUE,(($S673*LIQUIDACION!$L$1047)*LIQUIDACION!$D$1045/IF(AND(LIQUIDACION!$D$1044&gt;LIQUIDACION!$B$1046,LIQUIDACION!$B$1046&gt;LIQUIDACION!$D$1043),366,365)),0)</f>
        <v>0</v>
      </c>
      <c r="AU673" s="618">
        <f>IF(AU$12=TRUE,(($T673*LIQUIDACION!$L$1047)*LIQUIDACION!$D$1045/IF(AND(LIQUIDACION!$D$1044&gt;LIQUIDACION!$B$1046,LIQUIDACION!$B$1046&gt;LIQUIDACION!$D$1043),366,365)),0)</f>
        <v>0</v>
      </c>
      <c r="AV673" s="618">
        <f>IF(AV$12=TRUE,(($U673*LIQUIDACION!$L$1047)*LIQUIDACION!$D$1045/IF(AND(LIQUIDACION!$D$1044&gt;LIQUIDACION!$B$1046,LIQUIDACION!$B$1046&gt;LIQUIDACION!$D$1043),366,365)),0)</f>
        <v>0</v>
      </c>
      <c r="AW673" s="618">
        <f>IF(AW$12=TRUE,(($V673*LIQUIDACION!$L$1047)*LIQUIDACION!$D$1045/IF(AND(LIQUIDACION!$D$1044&gt;LIQUIDACION!$B$1046,LIQUIDACION!$B$1046&gt;LIQUIDACION!$D$1043),366,365)),0)</f>
        <v>0</v>
      </c>
      <c r="AX673" s="618">
        <f>IF(AX$12=TRUE,(($W673*LIQUIDACION!$L$1047)*LIQUIDACION!$D$1045/IF(AND(LIQUIDACION!$D$1044&gt;LIQUIDACION!$B$1046,LIQUIDACION!$B$1046&gt;LIQUIDACION!$D$1043),366,365)),0)</f>
        <v>0</v>
      </c>
    </row>
    <row r="674" spans="2:50" x14ac:dyDescent="0.25">
      <c r="B674" s="123">
        <v>662</v>
      </c>
      <c r="C674" s="125"/>
      <c r="D674" s="170"/>
      <c r="E674" s="170"/>
      <c r="F674" s="170"/>
      <c r="G674" s="170">
        <f t="shared" si="45"/>
        <v>0</v>
      </c>
      <c r="H674" s="170">
        <f t="shared" si="46"/>
        <v>0</v>
      </c>
      <c r="I674" s="170"/>
      <c r="J674" s="170"/>
      <c r="K674" s="170"/>
      <c r="L674" s="170"/>
      <c r="M674" s="170"/>
      <c r="N674" s="170"/>
      <c r="O674" s="170"/>
      <c r="P674" s="170"/>
      <c r="Q674" s="170"/>
      <c r="R674" s="170"/>
      <c r="S674" s="170"/>
      <c r="T674" s="170"/>
      <c r="U674" s="170"/>
      <c r="V674" s="170"/>
      <c r="W674" s="170"/>
      <c r="X674" s="170"/>
      <c r="Y674" s="170"/>
      <c r="Z674" s="170"/>
      <c r="AA674" s="170"/>
      <c r="AB674" s="415">
        <f t="shared" si="47"/>
        <v>0</v>
      </c>
      <c r="AC674" s="415">
        <f t="shared" si="48"/>
        <v>0</v>
      </c>
      <c r="AE674" s="618">
        <f>IF(AE$12=TRUE,(($D674*LIQUIDACION!$L$1046)*LIQUIDACION!$D$1045/IF(AND(LIQUIDACION!$D$1044&gt;LIQUIDACION!$B$1046,LIQUIDACION!$B$1046&gt;LIQUIDACION!$D$1043),366,365)),0)</f>
        <v>0</v>
      </c>
      <c r="AF674" s="618">
        <f>IF(AF$12=TRUE,(($E674*LIQUIDACION!$L$1046)*LIQUIDACION!$D$1045/IF(AND(LIQUIDACION!$D$1044&gt;LIQUIDACION!$B$1046,LIQUIDACION!$B$1046&gt;LIQUIDACION!$D$1043),366,365)),0)</f>
        <v>0</v>
      </c>
      <c r="AG674" s="618">
        <f>IF(AG$12=TRUE,(($F674*LIQUIDACION!$L$1046)*LIQUIDACION!$D$1045/IF(AND(LIQUIDACION!$D$1044&gt;LIQUIDACION!$B$1046,LIQUIDACION!$B$1046&gt;LIQUIDACION!$D$1043),366,365)),0)</f>
        <v>0</v>
      </c>
      <c r="AH674" s="618">
        <f>IF(AH$12=TRUE,(($G674*LIQUIDACION!$L$1046)*LIQUIDACION!$D$1045/IF(AND(LIQUIDACION!$D$1044&gt;LIQUIDACION!$B$1046,LIQUIDACION!$B$1046&gt;LIQUIDACION!$D$1043),366,365)),0)</f>
        <v>0</v>
      </c>
      <c r="AI674" s="618">
        <f>IF(AI$12=TRUE,(($H674*LIQUIDACION!$L$1047)*LIQUIDACION!$D$1045/IF(AND(LIQUIDACION!$D$1044&gt;LIQUIDACION!$B$1046,LIQUIDACION!$B$1046&gt;LIQUIDACION!$D$1043),366,365)),0)</f>
        <v>0</v>
      </c>
      <c r="AJ674" s="618">
        <f>IF(AJ$12=TRUE,(($I674*LIQUIDACION!$L$1047)*LIQUIDACION!$D$1045/IF(AND(LIQUIDACION!$D$1044&gt;LIQUIDACION!$B$1046,LIQUIDACION!$B$1046&gt;LIQUIDACION!$D$1043),366,365)),0)</f>
        <v>0</v>
      </c>
      <c r="AK674" s="618">
        <f>IF(AK$12=TRUE,(($J674*LIQUIDACION!$L$1047)*LIQUIDACION!$D$1045/IF(AND(LIQUIDACION!$D$1044&gt;LIQUIDACION!$B$1046,LIQUIDACION!$B$1046&gt;LIQUIDACION!$D$1043),366,365)),0)</f>
        <v>0</v>
      </c>
      <c r="AL674" s="618">
        <f>IF(AL$12=TRUE,(($K674*LIQUIDACION!$L$1047)*LIQUIDACION!$D$1045/IF(AND(LIQUIDACION!$D$1044&gt;LIQUIDACION!$B$1046,LIQUIDACION!$B$1046&gt;LIQUIDACION!$D$1043),366,365)),0)</f>
        <v>0</v>
      </c>
      <c r="AM674" s="618">
        <f>IF(AM$12=TRUE,(($L674*LIQUIDACION!$L$1047)*LIQUIDACION!$D$1045/IF(AND(LIQUIDACION!$D$1044&gt;LIQUIDACION!$B$1046,LIQUIDACION!$B$1046&gt;LIQUIDACION!$D$1043),366,365)),0)</f>
        <v>0</v>
      </c>
      <c r="AN674" s="618">
        <f>IF(AN$12=TRUE,(($M674*LIQUIDACION!$L$1047)*LIQUIDACION!$D$1045/IF(AND(LIQUIDACION!$D$1044&gt;LIQUIDACION!$B$1046,LIQUIDACION!$B$1046&gt;LIQUIDACION!$D$1043),366,365)),0)</f>
        <v>0</v>
      </c>
      <c r="AO674" s="618">
        <f>IF(AO$12=TRUE,(($N674*LIQUIDACION!$L$1047)*LIQUIDACION!$D$1045/IF(AND(LIQUIDACION!$D$1044&gt;LIQUIDACION!$B$1046,LIQUIDACION!$B$1046&gt;LIQUIDACION!$D$1043),366,365)),0)</f>
        <v>0</v>
      </c>
      <c r="AP674" s="618">
        <f>IF(AP$12=TRUE,(($O674*LIQUIDACION!$L$1047)*LIQUIDACION!$D$1045/IF(AND(LIQUIDACION!$D$1044&gt;LIQUIDACION!$B$1046,LIQUIDACION!$B$1046&gt;LIQUIDACION!$D$1043),366,365)),0)</f>
        <v>0</v>
      </c>
      <c r="AQ674" s="618">
        <f>IF(AQ$12=TRUE,(($P674*LIQUIDACION!$L$1047)*LIQUIDACION!$D$1045/IF(AND(LIQUIDACION!$D$1044&gt;LIQUIDACION!$B$1046,LIQUIDACION!$B$1046&gt;LIQUIDACION!$D$1043),366,365)),0)</f>
        <v>0</v>
      </c>
      <c r="AR674" s="618">
        <f>IF(AR$12=TRUE,(($Q674*LIQUIDACION!$L$1047)*LIQUIDACION!$D$1045/IF(AND(LIQUIDACION!$D$1044&gt;LIQUIDACION!$B$1046,LIQUIDACION!$B$1046&gt;LIQUIDACION!$D$1043),366,365)),0)</f>
        <v>0</v>
      </c>
      <c r="AS674" s="618">
        <f>IF(AS$12=TRUE,(($R674*LIQUIDACION!$L$1047)*LIQUIDACION!$D$1045/IF(AND(LIQUIDACION!$D$1044&gt;LIQUIDACION!$B$1046,LIQUIDACION!$B$1046&gt;LIQUIDACION!$D$1043),366,365)),0)</f>
        <v>0</v>
      </c>
      <c r="AT674" s="618">
        <f>IF(AT$12=TRUE,(($S674*LIQUIDACION!$L$1047)*LIQUIDACION!$D$1045/IF(AND(LIQUIDACION!$D$1044&gt;LIQUIDACION!$B$1046,LIQUIDACION!$B$1046&gt;LIQUIDACION!$D$1043),366,365)),0)</f>
        <v>0</v>
      </c>
      <c r="AU674" s="618">
        <f>IF(AU$12=TRUE,(($T674*LIQUIDACION!$L$1047)*LIQUIDACION!$D$1045/IF(AND(LIQUIDACION!$D$1044&gt;LIQUIDACION!$B$1046,LIQUIDACION!$B$1046&gt;LIQUIDACION!$D$1043),366,365)),0)</f>
        <v>0</v>
      </c>
      <c r="AV674" s="618">
        <f>IF(AV$12=TRUE,(($U674*LIQUIDACION!$L$1047)*LIQUIDACION!$D$1045/IF(AND(LIQUIDACION!$D$1044&gt;LIQUIDACION!$B$1046,LIQUIDACION!$B$1046&gt;LIQUIDACION!$D$1043),366,365)),0)</f>
        <v>0</v>
      </c>
      <c r="AW674" s="618">
        <f>IF(AW$12=TRUE,(($V674*LIQUIDACION!$L$1047)*LIQUIDACION!$D$1045/IF(AND(LIQUIDACION!$D$1044&gt;LIQUIDACION!$B$1046,LIQUIDACION!$B$1046&gt;LIQUIDACION!$D$1043),366,365)),0)</f>
        <v>0</v>
      </c>
      <c r="AX674" s="618">
        <f>IF(AX$12=TRUE,(($W674*LIQUIDACION!$L$1047)*LIQUIDACION!$D$1045/IF(AND(LIQUIDACION!$D$1044&gt;LIQUIDACION!$B$1046,LIQUIDACION!$B$1046&gt;LIQUIDACION!$D$1043),366,365)),0)</f>
        <v>0</v>
      </c>
    </row>
    <row r="675" spans="2:50" x14ac:dyDescent="0.25">
      <c r="B675" s="121">
        <v>663</v>
      </c>
      <c r="C675" s="125"/>
      <c r="D675" s="170"/>
      <c r="E675" s="170"/>
      <c r="F675" s="170"/>
      <c r="G675" s="170">
        <f t="shared" si="45"/>
        <v>0</v>
      </c>
      <c r="H675" s="170">
        <f t="shared" si="46"/>
        <v>0</v>
      </c>
      <c r="I675" s="170"/>
      <c r="J675" s="170"/>
      <c r="K675" s="170"/>
      <c r="L675" s="170"/>
      <c r="M675" s="170"/>
      <c r="N675" s="170"/>
      <c r="O675" s="170"/>
      <c r="P675" s="170"/>
      <c r="Q675" s="170"/>
      <c r="R675" s="170"/>
      <c r="S675" s="170"/>
      <c r="T675" s="170"/>
      <c r="U675" s="170"/>
      <c r="V675" s="170"/>
      <c r="W675" s="170"/>
      <c r="X675" s="170"/>
      <c r="Y675" s="170"/>
      <c r="Z675" s="170"/>
      <c r="AA675" s="170"/>
      <c r="AB675" s="415">
        <f t="shared" si="47"/>
        <v>0</v>
      </c>
      <c r="AC675" s="415">
        <f t="shared" si="48"/>
        <v>0</v>
      </c>
      <c r="AE675" s="618">
        <f>IF(AE$12=TRUE,(($D675*LIQUIDACION!$L$1046)*LIQUIDACION!$D$1045/IF(AND(LIQUIDACION!$D$1044&gt;LIQUIDACION!$B$1046,LIQUIDACION!$B$1046&gt;LIQUIDACION!$D$1043),366,365)),0)</f>
        <v>0</v>
      </c>
      <c r="AF675" s="618">
        <f>IF(AF$12=TRUE,(($E675*LIQUIDACION!$L$1046)*LIQUIDACION!$D$1045/IF(AND(LIQUIDACION!$D$1044&gt;LIQUIDACION!$B$1046,LIQUIDACION!$B$1046&gt;LIQUIDACION!$D$1043),366,365)),0)</f>
        <v>0</v>
      </c>
      <c r="AG675" s="618">
        <f>IF(AG$12=TRUE,(($F675*LIQUIDACION!$L$1046)*LIQUIDACION!$D$1045/IF(AND(LIQUIDACION!$D$1044&gt;LIQUIDACION!$B$1046,LIQUIDACION!$B$1046&gt;LIQUIDACION!$D$1043),366,365)),0)</f>
        <v>0</v>
      </c>
      <c r="AH675" s="618">
        <f>IF(AH$12=TRUE,(($G675*LIQUIDACION!$L$1046)*LIQUIDACION!$D$1045/IF(AND(LIQUIDACION!$D$1044&gt;LIQUIDACION!$B$1046,LIQUIDACION!$B$1046&gt;LIQUIDACION!$D$1043),366,365)),0)</f>
        <v>0</v>
      </c>
      <c r="AI675" s="618">
        <f>IF(AI$12=TRUE,(($H675*LIQUIDACION!$L$1047)*LIQUIDACION!$D$1045/IF(AND(LIQUIDACION!$D$1044&gt;LIQUIDACION!$B$1046,LIQUIDACION!$B$1046&gt;LIQUIDACION!$D$1043),366,365)),0)</f>
        <v>0</v>
      </c>
      <c r="AJ675" s="618">
        <f>IF(AJ$12=TRUE,(($I675*LIQUIDACION!$L$1047)*LIQUIDACION!$D$1045/IF(AND(LIQUIDACION!$D$1044&gt;LIQUIDACION!$B$1046,LIQUIDACION!$B$1046&gt;LIQUIDACION!$D$1043),366,365)),0)</f>
        <v>0</v>
      </c>
      <c r="AK675" s="618">
        <f>IF(AK$12=TRUE,(($J675*LIQUIDACION!$L$1047)*LIQUIDACION!$D$1045/IF(AND(LIQUIDACION!$D$1044&gt;LIQUIDACION!$B$1046,LIQUIDACION!$B$1046&gt;LIQUIDACION!$D$1043),366,365)),0)</f>
        <v>0</v>
      </c>
      <c r="AL675" s="618">
        <f>IF(AL$12=TRUE,(($K675*LIQUIDACION!$L$1047)*LIQUIDACION!$D$1045/IF(AND(LIQUIDACION!$D$1044&gt;LIQUIDACION!$B$1046,LIQUIDACION!$B$1046&gt;LIQUIDACION!$D$1043),366,365)),0)</f>
        <v>0</v>
      </c>
      <c r="AM675" s="618">
        <f>IF(AM$12=TRUE,(($L675*LIQUIDACION!$L$1047)*LIQUIDACION!$D$1045/IF(AND(LIQUIDACION!$D$1044&gt;LIQUIDACION!$B$1046,LIQUIDACION!$B$1046&gt;LIQUIDACION!$D$1043),366,365)),0)</f>
        <v>0</v>
      </c>
      <c r="AN675" s="618">
        <f>IF(AN$12=TRUE,(($M675*LIQUIDACION!$L$1047)*LIQUIDACION!$D$1045/IF(AND(LIQUIDACION!$D$1044&gt;LIQUIDACION!$B$1046,LIQUIDACION!$B$1046&gt;LIQUIDACION!$D$1043),366,365)),0)</f>
        <v>0</v>
      </c>
      <c r="AO675" s="618">
        <f>IF(AO$12=TRUE,(($N675*LIQUIDACION!$L$1047)*LIQUIDACION!$D$1045/IF(AND(LIQUIDACION!$D$1044&gt;LIQUIDACION!$B$1046,LIQUIDACION!$B$1046&gt;LIQUIDACION!$D$1043),366,365)),0)</f>
        <v>0</v>
      </c>
      <c r="AP675" s="618">
        <f>IF(AP$12=TRUE,(($O675*LIQUIDACION!$L$1047)*LIQUIDACION!$D$1045/IF(AND(LIQUIDACION!$D$1044&gt;LIQUIDACION!$B$1046,LIQUIDACION!$B$1046&gt;LIQUIDACION!$D$1043),366,365)),0)</f>
        <v>0</v>
      </c>
      <c r="AQ675" s="618">
        <f>IF(AQ$12=TRUE,(($P675*LIQUIDACION!$L$1047)*LIQUIDACION!$D$1045/IF(AND(LIQUIDACION!$D$1044&gt;LIQUIDACION!$B$1046,LIQUIDACION!$B$1046&gt;LIQUIDACION!$D$1043),366,365)),0)</f>
        <v>0</v>
      </c>
      <c r="AR675" s="618">
        <f>IF(AR$12=TRUE,(($Q675*LIQUIDACION!$L$1047)*LIQUIDACION!$D$1045/IF(AND(LIQUIDACION!$D$1044&gt;LIQUIDACION!$B$1046,LIQUIDACION!$B$1046&gt;LIQUIDACION!$D$1043),366,365)),0)</f>
        <v>0</v>
      </c>
      <c r="AS675" s="618">
        <f>IF(AS$12=TRUE,(($R675*LIQUIDACION!$L$1047)*LIQUIDACION!$D$1045/IF(AND(LIQUIDACION!$D$1044&gt;LIQUIDACION!$B$1046,LIQUIDACION!$B$1046&gt;LIQUIDACION!$D$1043),366,365)),0)</f>
        <v>0</v>
      </c>
      <c r="AT675" s="618">
        <f>IF(AT$12=TRUE,(($S675*LIQUIDACION!$L$1047)*LIQUIDACION!$D$1045/IF(AND(LIQUIDACION!$D$1044&gt;LIQUIDACION!$B$1046,LIQUIDACION!$B$1046&gt;LIQUIDACION!$D$1043),366,365)),0)</f>
        <v>0</v>
      </c>
      <c r="AU675" s="618">
        <f>IF(AU$12=TRUE,(($T675*LIQUIDACION!$L$1047)*LIQUIDACION!$D$1045/IF(AND(LIQUIDACION!$D$1044&gt;LIQUIDACION!$B$1046,LIQUIDACION!$B$1046&gt;LIQUIDACION!$D$1043),366,365)),0)</f>
        <v>0</v>
      </c>
      <c r="AV675" s="618">
        <f>IF(AV$12=TRUE,(($U675*LIQUIDACION!$L$1047)*LIQUIDACION!$D$1045/IF(AND(LIQUIDACION!$D$1044&gt;LIQUIDACION!$B$1046,LIQUIDACION!$B$1046&gt;LIQUIDACION!$D$1043),366,365)),0)</f>
        <v>0</v>
      </c>
      <c r="AW675" s="618">
        <f>IF(AW$12=TRUE,(($V675*LIQUIDACION!$L$1047)*LIQUIDACION!$D$1045/IF(AND(LIQUIDACION!$D$1044&gt;LIQUIDACION!$B$1046,LIQUIDACION!$B$1046&gt;LIQUIDACION!$D$1043),366,365)),0)</f>
        <v>0</v>
      </c>
      <c r="AX675" s="618">
        <f>IF(AX$12=TRUE,(($W675*LIQUIDACION!$L$1047)*LIQUIDACION!$D$1045/IF(AND(LIQUIDACION!$D$1044&gt;LIQUIDACION!$B$1046,LIQUIDACION!$B$1046&gt;LIQUIDACION!$D$1043),366,365)),0)</f>
        <v>0</v>
      </c>
    </row>
    <row r="676" spans="2:50" x14ac:dyDescent="0.25">
      <c r="B676" s="123">
        <v>664</v>
      </c>
      <c r="C676" s="125"/>
      <c r="D676" s="170"/>
      <c r="E676" s="170"/>
      <c r="F676" s="170"/>
      <c r="G676" s="170">
        <f t="shared" si="45"/>
        <v>0</v>
      </c>
      <c r="H676" s="170">
        <f t="shared" si="46"/>
        <v>0</v>
      </c>
      <c r="I676" s="170"/>
      <c r="J676" s="170"/>
      <c r="K676" s="170"/>
      <c r="L676" s="170"/>
      <c r="M676" s="170"/>
      <c r="N676" s="170"/>
      <c r="O676" s="170"/>
      <c r="P676" s="170"/>
      <c r="Q676" s="170"/>
      <c r="R676" s="170"/>
      <c r="S676" s="170"/>
      <c r="T676" s="170"/>
      <c r="U676" s="170"/>
      <c r="V676" s="170"/>
      <c r="W676" s="170"/>
      <c r="X676" s="170"/>
      <c r="Y676" s="170"/>
      <c r="Z676" s="170"/>
      <c r="AA676" s="170"/>
      <c r="AB676" s="415">
        <f t="shared" si="47"/>
        <v>0</v>
      </c>
      <c r="AC676" s="415">
        <f t="shared" si="48"/>
        <v>0</v>
      </c>
      <c r="AE676" s="618">
        <f>IF(AE$12=TRUE,(($D676*LIQUIDACION!$L$1046)*LIQUIDACION!$D$1045/IF(AND(LIQUIDACION!$D$1044&gt;LIQUIDACION!$B$1046,LIQUIDACION!$B$1046&gt;LIQUIDACION!$D$1043),366,365)),0)</f>
        <v>0</v>
      </c>
      <c r="AF676" s="618">
        <f>IF(AF$12=TRUE,(($E676*LIQUIDACION!$L$1046)*LIQUIDACION!$D$1045/IF(AND(LIQUIDACION!$D$1044&gt;LIQUIDACION!$B$1046,LIQUIDACION!$B$1046&gt;LIQUIDACION!$D$1043),366,365)),0)</f>
        <v>0</v>
      </c>
      <c r="AG676" s="618">
        <f>IF(AG$12=TRUE,(($F676*LIQUIDACION!$L$1046)*LIQUIDACION!$D$1045/IF(AND(LIQUIDACION!$D$1044&gt;LIQUIDACION!$B$1046,LIQUIDACION!$B$1046&gt;LIQUIDACION!$D$1043),366,365)),0)</f>
        <v>0</v>
      </c>
      <c r="AH676" s="618">
        <f>IF(AH$12=TRUE,(($G676*LIQUIDACION!$L$1046)*LIQUIDACION!$D$1045/IF(AND(LIQUIDACION!$D$1044&gt;LIQUIDACION!$B$1046,LIQUIDACION!$B$1046&gt;LIQUIDACION!$D$1043),366,365)),0)</f>
        <v>0</v>
      </c>
      <c r="AI676" s="618">
        <f>IF(AI$12=TRUE,(($H676*LIQUIDACION!$L$1047)*LIQUIDACION!$D$1045/IF(AND(LIQUIDACION!$D$1044&gt;LIQUIDACION!$B$1046,LIQUIDACION!$B$1046&gt;LIQUIDACION!$D$1043),366,365)),0)</f>
        <v>0</v>
      </c>
      <c r="AJ676" s="618">
        <f>IF(AJ$12=TRUE,(($I676*LIQUIDACION!$L$1047)*LIQUIDACION!$D$1045/IF(AND(LIQUIDACION!$D$1044&gt;LIQUIDACION!$B$1046,LIQUIDACION!$B$1046&gt;LIQUIDACION!$D$1043),366,365)),0)</f>
        <v>0</v>
      </c>
      <c r="AK676" s="618">
        <f>IF(AK$12=TRUE,(($J676*LIQUIDACION!$L$1047)*LIQUIDACION!$D$1045/IF(AND(LIQUIDACION!$D$1044&gt;LIQUIDACION!$B$1046,LIQUIDACION!$B$1046&gt;LIQUIDACION!$D$1043),366,365)),0)</f>
        <v>0</v>
      </c>
      <c r="AL676" s="618">
        <f>IF(AL$12=TRUE,(($K676*LIQUIDACION!$L$1047)*LIQUIDACION!$D$1045/IF(AND(LIQUIDACION!$D$1044&gt;LIQUIDACION!$B$1046,LIQUIDACION!$B$1046&gt;LIQUIDACION!$D$1043),366,365)),0)</f>
        <v>0</v>
      </c>
      <c r="AM676" s="618">
        <f>IF(AM$12=TRUE,(($L676*LIQUIDACION!$L$1047)*LIQUIDACION!$D$1045/IF(AND(LIQUIDACION!$D$1044&gt;LIQUIDACION!$B$1046,LIQUIDACION!$B$1046&gt;LIQUIDACION!$D$1043),366,365)),0)</f>
        <v>0</v>
      </c>
      <c r="AN676" s="618">
        <f>IF(AN$12=TRUE,(($M676*LIQUIDACION!$L$1047)*LIQUIDACION!$D$1045/IF(AND(LIQUIDACION!$D$1044&gt;LIQUIDACION!$B$1046,LIQUIDACION!$B$1046&gt;LIQUIDACION!$D$1043),366,365)),0)</f>
        <v>0</v>
      </c>
      <c r="AO676" s="618">
        <f>IF(AO$12=TRUE,(($N676*LIQUIDACION!$L$1047)*LIQUIDACION!$D$1045/IF(AND(LIQUIDACION!$D$1044&gt;LIQUIDACION!$B$1046,LIQUIDACION!$B$1046&gt;LIQUIDACION!$D$1043),366,365)),0)</f>
        <v>0</v>
      </c>
      <c r="AP676" s="618">
        <f>IF(AP$12=TRUE,(($O676*LIQUIDACION!$L$1047)*LIQUIDACION!$D$1045/IF(AND(LIQUIDACION!$D$1044&gt;LIQUIDACION!$B$1046,LIQUIDACION!$B$1046&gt;LIQUIDACION!$D$1043),366,365)),0)</f>
        <v>0</v>
      </c>
      <c r="AQ676" s="618">
        <f>IF(AQ$12=TRUE,(($P676*LIQUIDACION!$L$1047)*LIQUIDACION!$D$1045/IF(AND(LIQUIDACION!$D$1044&gt;LIQUIDACION!$B$1046,LIQUIDACION!$B$1046&gt;LIQUIDACION!$D$1043),366,365)),0)</f>
        <v>0</v>
      </c>
      <c r="AR676" s="618">
        <f>IF(AR$12=TRUE,(($Q676*LIQUIDACION!$L$1047)*LIQUIDACION!$D$1045/IF(AND(LIQUIDACION!$D$1044&gt;LIQUIDACION!$B$1046,LIQUIDACION!$B$1046&gt;LIQUIDACION!$D$1043),366,365)),0)</f>
        <v>0</v>
      </c>
      <c r="AS676" s="618">
        <f>IF(AS$12=TRUE,(($R676*LIQUIDACION!$L$1047)*LIQUIDACION!$D$1045/IF(AND(LIQUIDACION!$D$1044&gt;LIQUIDACION!$B$1046,LIQUIDACION!$B$1046&gt;LIQUIDACION!$D$1043),366,365)),0)</f>
        <v>0</v>
      </c>
      <c r="AT676" s="618">
        <f>IF(AT$12=TRUE,(($S676*LIQUIDACION!$L$1047)*LIQUIDACION!$D$1045/IF(AND(LIQUIDACION!$D$1044&gt;LIQUIDACION!$B$1046,LIQUIDACION!$B$1046&gt;LIQUIDACION!$D$1043),366,365)),0)</f>
        <v>0</v>
      </c>
      <c r="AU676" s="618">
        <f>IF(AU$12=TRUE,(($T676*LIQUIDACION!$L$1047)*LIQUIDACION!$D$1045/IF(AND(LIQUIDACION!$D$1044&gt;LIQUIDACION!$B$1046,LIQUIDACION!$B$1046&gt;LIQUIDACION!$D$1043),366,365)),0)</f>
        <v>0</v>
      </c>
      <c r="AV676" s="618">
        <f>IF(AV$12=TRUE,(($U676*LIQUIDACION!$L$1047)*LIQUIDACION!$D$1045/IF(AND(LIQUIDACION!$D$1044&gt;LIQUIDACION!$B$1046,LIQUIDACION!$B$1046&gt;LIQUIDACION!$D$1043),366,365)),0)</f>
        <v>0</v>
      </c>
      <c r="AW676" s="618">
        <f>IF(AW$12=TRUE,(($V676*LIQUIDACION!$L$1047)*LIQUIDACION!$D$1045/IF(AND(LIQUIDACION!$D$1044&gt;LIQUIDACION!$B$1046,LIQUIDACION!$B$1046&gt;LIQUIDACION!$D$1043),366,365)),0)</f>
        <v>0</v>
      </c>
      <c r="AX676" s="618">
        <f>IF(AX$12=TRUE,(($W676*LIQUIDACION!$L$1047)*LIQUIDACION!$D$1045/IF(AND(LIQUIDACION!$D$1044&gt;LIQUIDACION!$B$1046,LIQUIDACION!$B$1046&gt;LIQUIDACION!$D$1043),366,365)),0)</f>
        <v>0</v>
      </c>
    </row>
    <row r="677" spans="2:50" x14ac:dyDescent="0.25">
      <c r="B677" s="121">
        <v>665</v>
      </c>
      <c r="C677" s="125"/>
      <c r="D677" s="170"/>
      <c r="E677" s="170"/>
      <c r="F677" s="170"/>
      <c r="G677" s="170">
        <f t="shared" si="45"/>
        <v>0</v>
      </c>
      <c r="H677" s="170">
        <f t="shared" si="46"/>
        <v>0</v>
      </c>
      <c r="I677" s="170"/>
      <c r="J677" s="170"/>
      <c r="K677" s="170"/>
      <c r="L677" s="170"/>
      <c r="M677" s="170"/>
      <c r="N677" s="170"/>
      <c r="O677" s="170"/>
      <c r="P677" s="170"/>
      <c r="Q677" s="170"/>
      <c r="R677" s="170"/>
      <c r="S677" s="170"/>
      <c r="T677" s="170"/>
      <c r="U677" s="170"/>
      <c r="V677" s="170"/>
      <c r="W677" s="170"/>
      <c r="X677" s="170"/>
      <c r="Y677" s="170"/>
      <c r="Z677" s="170"/>
      <c r="AA677" s="170"/>
      <c r="AB677" s="415">
        <f t="shared" si="47"/>
        <v>0</v>
      </c>
      <c r="AC677" s="415">
        <f t="shared" si="48"/>
        <v>0</v>
      </c>
      <c r="AE677" s="618">
        <f>IF(AE$12=TRUE,(($D677*LIQUIDACION!$L$1046)*LIQUIDACION!$D$1045/IF(AND(LIQUIDACION!$D$1044&gt;LIQUIDACION!$B$1046,LIQUIDACION!$B$1046&gt;LIQUIDACION!$D$1043),366,365)),0)</f>
        <v>0</v>
      </c>
      <c r="AF677" s="618">
        <f>IF(AF$12=TRUE,(($E677*LIQUIDACION!$L$1046)*LIQUIDACION!$D$1045/IF(AND(LIQUIDACION!$D$1044&gt;LIQUIDACION!$B$1046,LIQUIDACION!$B$1046&gt;LIQUIDACION!$D$1043),366,365)),0)</f>
        <v>0</v>
      </c>
      <c r="AG677" s="618">
        <f>IF(AG$12=TRUE,(($F677*LIQUIDACION!$L$1046)*LIQUIDACION!$D$1045/IF(AND(LIQUIDACION!$D$1044&gt;LIQUIDACION!$B$1046,LIQUIDACION!$B$1046&gt;LIQUIDACION!$D$1043),366,365)),0)</f>
        <v>0</v>
      </c>
      <c r="AH677" s="618">
        <f>IF(AH$12=TRUE,(($G677*LIQUIDACION!$L$1046)*LIQUIDACION!$D$1045/IF(AND(LIQUIDACION!$D$1044&gt;LIQUIDACION!$B$1046,LIQUIDACION!$B$1046&gt;LIQUIDACION!$D$1043),366,365)),0)</f>
        <v>0</v>
      </c>
      <c r="AI677" s="618">
        <f>IF(AI$12=TRUE,(($H677*LIQUIDACION!$L$1047)*LIQUIDACION!$D$1045/IF(AND(LIQUIDACION!$D$1044&gt;LIQUIDACION!$B$1046,LIQUIDACION!$B$1046&gt;LIQUIDACION!$D$1043),366,365)),0)</f>
        <v>0</v>
      </c>
      <c r="AJ677" s="618">
        <f>IF(AJ$12=TRUE,(($I677*LIQUIDACION!$L$1047)*LIQUIDACION!$D$1045/IF(AND(LIQUIDACION!$D$1044&gt;LIQUIDACION!$B$1046,LIQUIDACION!$B$1046&gt;LIQUIDACION!$D$1043),366,365)),0)</f>
        <v>0</v>
      </c>
      <c r="AK677" s="618">
        <f>IF(AK$12=TRUE,(($J677*LIQUIDACION!$L$1047)*LIQUIDACION!$D$1045/IF(AND(LIQUIDACION!$D$1044&gt;LIQUIDACION!$B$1046,LIQUIDACION!$B$1046&gt;LIQUIDACION!$D$1043),366,365)),0)</f>
        <v>0</v>
      </c>
      <c r="AL677" s="618">
        <f>IF(AL$12=TRUE,(($K677*LIQUIDACION!$L$1047)*LIQUIDACION!$D$1045/IF(AND(LIQUIDACION!$D$1044&gt;LIQUIDACION!$B$1046,LIQUIDACION!$B$1046&gt;LIQUIDACION!$D$1043),366,365)),0)</f>
        <v>0</v>
      </c>
      <c r="AM677" s="618">
        <f>IF(AM$12=TRUE,(($L677*LIQUIDACION!$L$1047)*LIQUIDACION!$D$1045/IF(AND(LIQUIDACION!$D$1044&gt;LIQUIDACION!$B$1046,LIQUIDACION!$B$1046&gt;LIQUIDACION!$D$1043),366,365)),0)</f>
        <v>0</v>
      </c>
      <c r="AN677" s="618">
        <f>IF(AN$12=TRUE,(($M677*LIQUIDACION!$L$1047)*LIQUIDACION!$D$1045/IF(AND(LIQUIDACION!$D$1044&gt;LIQUIDACION!$B$1046,LIQUIDACION!$B$1046&gt;LIQUIDACION!$D$1043),366,365)),0)</f>
        <v>0</v>
      </c>
      <c r="AO677" s="618">
        <f>IF(AO$12=TRUE,(($N677*LIQUIDACION!$L$1047)*LIQUIDACION!$D$1045/IF(AND(LIQUIDACION!$D$1044&gt;LIQUIDACION!$B$1046,LIQUIDACION!$B$1046&gt;LIQUIDACION!$D$1043),366,365)),0)</f>
        <v>0</v>
      </c>
      <c r="AP677" s="618">
        <f>IF(AP$12=TRUE,(($O677*LIQUIDACION!$L$1047)*LIQUIDACION!$D$1045/IF(AND(LIQUIDACION!$D$1044&gt;LIQUIDACION!$B$1046,LIQUIDACION!$B$1046&gt;LIQUIDACION!$D$1043),366,365)),0)</f>
        <v>0</v>
      </c>
      <c r="AQ677" s="618">
        <f>IF(AQ$12=TRUE,(($P677*LIQUIDACION!$L$1047)*LIQUIDACION!$D$1045/IF(AND(LIQUIDACION!$D$1044&gt;LIQUIDACION!$B$1046,LIQUIDACION!$B$1046&gt;LIQUIDACION!$D$1043),366,365)),0)</f>
        <v>0</v>
      </c>
      <c r="AR677" s="618">
        <f>IF(AR$12=TRUE,(($Q677*LIQUIDACION!$L$1047)*LIQUIDACION!$D$1045/IF(AND(LIQUIDACION!$D$1044&gt;LIQUIDACION!$B$1046,LIQUIDACION!$B$1046&gt;LIQUIDACION!$D$1043),366,365)),0)</f>
        <v>0</v>
      </c>
      <c r="AS677" s="618">
        <f>IF(AS$12=TRUE,(($R677*LIQUIDACION!$L$1047)*LIQUIDACION!$D$1045/IF(AND(LIQUIDACION!$D$1044&gt;LIQUIDACION!$B$1046,LIQUIDACION!$B$1046&gt;LIQUIDACION!$D$1043),366,365)),0)</f>
        <v>0</v>
      </c>
      <c r="AT677" s="618">
        <f>IF(AT$12=TRUE,(($S677*LIQUIDACION!$L$1047)*LIQUIDACION!$D$1045/IF(AND(LIQUIDACION!$D$1044&gt;LIQUIDACION!$B$1046,LIQUIDACION!$B$1046&gt;LIQUIDACION!$D$1043),366,365)),0)</f>
        <v>0</v>
      </c>
      <c r="AU677" s="618">
        <f>IF(AU$12=TRUE,(($T677*LIQUIDACION!$L$1047)*LIQUIDACION!$D$1045/IF(AND(LIQUIDACION!$D$1044&gt;LIQUIDACION!$B$1046,LIQUIDACION!$B$1046&gt;LIQUIDACION!$D$1043),366,365)),0)</f>
        <v>0</v>
      </c>
      <c r="AV677" s="618">
        <f>IF(AV$12=TRUE,(($U677*LIQUIDACION!$L$1047)*LIQUIDACION!$D$1045/IF(AND(LIQUIDACION!$D$1044&gt;LIQUIDACION!$B$1046,LIQUIDACION!$B$1046&gt;LIQUIDACION!$D$1043),366,365)),0)</f>
        <v>0</v>
      </c>
      <c r="AW677" s="618">
        <f>IF(AW$12=TRUE,(($V677*LIQUIDACION!$L$1047)*LIQUIDACION!$D$1045/IF(AND(LIQUIDACION!$D$1044&gt;LIQUIDACION!$B$1046,LIQUIDACION!$B$1046&gt;LIQUIDACION!$D$1043),366,365)),0)</f>
        <v>0</v>
      </c>
      <c r="AX677" s="618">
        <f>IF(AX$12=TRUE,(($W677*LIQUIDACION!$L$1047)*LIQUIDACION!$D$1045/IF(AND(LIQUIDACION!$D$1044&gt;LIQUIDACION!$B$1046,LIQUIDACION!$B$1046&gt;LIQUIDACION!$D$1043),366,365)),0)</f>
        <v>0</v>
      </c>
    </row>
    <row r="678" spans="2:50" x14ac:dyDescent="0.25">
      <c r="B678" s="123">
        <v>666</v>
      </c>
      <c r="C678" s="125"/>
      <c r="D678" s="170"/>
      <c r="E678" s="170"/>
      <c r="F678" s="170"/>
      <c r="G678" s="170">
        <f t="shared" si="45"/>
        <v>0</v>
      </c>
      <c r="H678" s="170">
        <f t="shared" si="46"/>
        <v>0</v>
      </c>
      <c r="I678" s="170"/>
      <c r="J678" s="170"/>
      <c r="K678" s="170"/>
      <c r="L678" s="170"/>
      <c r="M678" s="170"/>
      <c r="N678" s="170"/>
      <c r="O678" s="170"/>
      <c r="P678" s="170"/>
      <c r="Q678" s="170"/>
      <c r="R678" s="170"/>
      <c r="S678" s="170"/>
      <c r="T678" s="170"/>
      <c r="U678" s="170"/>
      <c r="V678" s="170"/>
      <c r="W678" s="170"/>
      <c r="X678" s="170"/>
      <c r="Y678" s="170"/>
      <c r="Z678" s="170"/>
      <c r="AA678" s="170"/>
      <c r="AB678" s="415">
        <f t="shared" si="47"/>
        <v>0</v>
      </c>
      <c r="AC678" s="415">
        <f t="shared" si="48"/>
        <v>0</v>
      </c>
      <c r="AE678" s="618">
        <f>IF(AE$12=TRUE,(($D678*LIQUIDACION!$L$1046)*LIQUIDACION!$D$1045/IF(AND(LIQUIDACION!$D$1044&gt;LIQUIDACION!$B$1046,LIQUIDACION!$B$1046&gt;LIQUIDACION!$D$1043),366,365)),0)</f>
        <v>0</v>
      </c>
      <c r="AF678" s="618">
        <f>IF(AF$12=TRUE,(($E678*LIQUIDACION!$L$1046)*LIQUIDACION!$D$1045/IF(AND(LIQUIDACION!$D$1044&gt;LIQUIDACION!$B$1046,LIQUIDACION!$B$1046&gt;LIQUIDACION!$D$1043),366,365)),0)</f>
        <v>0</v>
      </c>
      <c r="AG678" s="618">
        <f>IF(AG$12=TRUE,(($F678*LIQUIDACION!$L$1046)*LIQUIDACION!$D$1045/IF(AND(LIQUIDACION!$D$1044&gt;LIQUIDACION!$B$1046,LIQUIDACION!$B$1046&gt;LIQUIDACION!$D$1043),366,365)),0)</f>
        <v>0</v>
      </c>
      <c r="AH678" s="618">
        <f>IF(AH$12=TRUE,(($G678*LIQUIDACION!$L$1046)*LIQUIDACION!$D$1045/IF(AND(LIQUIDACION!$D$1044&gt;LIQUIDACION!$B$1046,LIQUIDACION!$B$1046&gt;LIQUIDACION!$D$1043),366,365)),0)</f>
        <v>0</v>
      </c>
      <c r="AI678" s="618">
        <f>IF(AI$12=TRUE,(($H678*LIQUIDACION!$L$1047)*LIQUIDACION!$D$1045/IF(AND(LIQUIDACION!$D$1044&gt;LIQUIDACION!$B$1046,LIQUIDACION!$B$1046&gt;LIQUIDACION!$D$1043),366,365)),0)</f>
        <v>0</v>
      </c>
      <c r="AJ678" s="618">
        <f>IF(AJ$12=TRUE,(($I678*LIQUIDACION!$L$1047)*LIQUIDACION!$D$1045/IF(AND(LIQUIDACION!$D$1044&gt;LIQUIDACION!$B$1046,LIQUIDACION!$B$1046&gt;LIQUIDACION!$D$1043),366,365)),0)</f>
        <v>0</v>
      </c>
      <c r="AK678" s="618">
        <f>IF(AK$12=TRUE,(($J678*LIQUIDACION!$L$1047)*LIQUIDACION!$D$1045/IF(AND(LIQUIDACION!$D$1044&gt;LIQUIDACION!$B$1046,LIQUIDACION!$B$1046&gt;LIQUIDACION!$D$1043),366,365)),0)</f>
        <v>0</v>
      </c>
      <c r="AL678" s="618">
        <f>IF(AL$12=TRUE,(($K678*LIQUIDACION!$L$1047)*LIQUIDACION!$D$1045/IF(AND(LIQUIDACION!$D$1044&gt;LIQUIDACION!$B$1046,LIQUIDACION!$B$1046&gt;LIQUIDACION!$D$1043),366,365)),0)</f>
        <v>0</v>
      </c>
      <c r="AM678" s="618">
        <f>IF(AM$12=TRUE,(($L678*LIQUIDACION!$L$1047)*LIQUIDACION!$D$1045/IF(AND(LIQUIDACION!$D$1044&gt;LIQUIDACION!$B$1046,LIQUIDACION!$B$1046&gt;LIQUIDACION!$D$1043),366,365)),0)</f>
        <v>0</v>
      </c>
      <c r="AN678" s="618">
        <f>IF(AN$12=TRUE,(($M678*LIQUIDACION!$L$1047)*LIQUIDACION!$D$1045/IF(AND(LIQUIDACION!$D$1044&gt;LIQUIDACION!$B$1046,LIQUIDACION!$B$1046&gt;LIQUIDACION!$D$1043),366,365)),0)</f>
        <v>0</v>
      </c>
      <c r="AO678" s="618">
        <f>IF(AO$12=TRUE,(($N678*LIQUIDACION!$L$1047)*LIQUIDACION!$D$1045/IF(AND(LIQUIDACION!$D$1044&gt;LIQUIDACION!$B$1046,LIQUIDACION!$B$1046&gt;LIQUIDACION!$D$1043),366,365)),0)</f>
        <v>0</v>
      </c>
      <c r="AP678" s="618">
        <f>IF(AP$12=TRUE,(($O678*LIQUIDACION!$L$1047)*LIQUIDACION!$D$1045/IF(AND(LIQUIDACION!$D$1044&gt;LIQUIDACION!$B$1046,LIQUIDACION!$B$1046&gt;LIQUIDACION!$D$1043),366,365)),0)</f>
        <v>0</v>
      </c>
      <c r="AQ678" s="618">
        <f>IF(AQ$12=TRUE,(($P678*LIQUIDACION!$L$1047)*LIQUIDACION!$D$1045/IF(AND(LIQUIDACION!$D$1044&gt;LIQUIDACION!$B$1046,LIQUIDACION!$B$1046&gt;LIQUIDACION!$D$1043),366,365)),0)</f>
        <v>0</v>
      </c>
      <c r="AR678" s="618">
        <f>IF(AR$12=TRUE,(($Q678*LIQUIDACION!$L$1047)*LIQUIDACION!$D$1045/IF(AND(LIQUIDACION!$D$1044&gt;LIQUIDACION!$B$1046,LIQUIDACION!$B$1046&gt;LIQUIDACION!$D$1043),366,365)),0)</f>
        <v>0</v>
      </c>
      <c r="AS678" s="618">
        <f>IF(AS$12=TRUE,(($R678*LIQUIDACION!$L$1047)*LIQUIDACION!$D$1045/IF(AND(LIQUIDACION!$D$1044&gt;LIQUIDACION!$B$1046,LIQUIDACION!$B$1046&gt;LIQUIDACION!$D$1043),366,365)),0)</f>
        <v>0</v>
      </c>
      <c r="AT678" s="618">
        <f>IF(AT$12=TRUE,(($S678*LIQUIDACION!$L$1047)*LIQUIDACION!$D$1045/IF(AND(LIQUIDACION!$D$1044&gt;LIQUIDACION!$B$1046,LIQUIDACION!$B$1046&gt;LIQUIDACION!$D$1043),366,365)),0)</f>
        <v>0</v>
      </c>
      <c r="AU678" s="618">
        <f>IF(AU$12=TRUE,(($T678*LIQUIDACION!$L$1047)*LIQUIDACION!$D$1045/IF(AND(LIQUIDACION!$D$1044&gt;LIQUIDACION!$B$1046,LIQUIDACION!$B$1046&gt;LIQUIDACION!$D$1043),366,365)),0)</f>
        <v>0</v>
      </c>
      <c r="AV678" s="618">
        <f>IF(AV$12=TRUE,(($U678*LIQUIDACION!$L$1047)*LIQUIDACION!$D$1045/IF(AND(LIQUIDACION!$D$1044&gt;LIQUIDACION!$B$1046,LIQUIDACION!$B$1046&gt;LIQUIDACION!$D$1043),366,365)),0)</f>
        <v>0</v>
      </c>
      <c r="AW678" s="618">
        <f>IF(AW$12=TRUE,(($V678*LIQUIDACION!$L$1047)*LIQUIDACION!$D$1045/IF(AND(LIQUIDACION!$D$1044&gt;LIQUIDACION!$B$1046,LIQUIDACION!$B$1046&gt;LIQUIDACION!$D$1043),366,365)),0)</f>
        <v>0</v>
      </c>
      <c r="AX678" s="618">
        <f>IF(AX$12=TRUE,(($W678*LIQUIDACION!$L$1047)*LIQUIDACION!$D$1045/IF(AND(LIQUIDACION!$D$1044&gt;LIQUIDACION!$B$1046,LIQUIDACION!$B$1046&gt;LIQUIDACION!$D$1043),366,365)),0)</f>
        <v>0</v>
      </c>
    </row>
    <row r="679" spans="2:50" x14ac:dyDescent="0.25">
      <c r="B679" s="121">
        <v>667</v>
      </c>
      <c r="C679" s="125"/>
      <c r="D679" s="170"/>
      <c r="E679" s="170"/>
      <c r="F679" s="170"/>
      <c r="G679" s="170">
        <f t="shared" si="45"/>
        <v>0</v>
      </c>
      <c r="H679" s="170">
        <f t="shared" si="46"/>
        <v>0</v>
      </c>
      <c r="I679" s="170"/>
      <c r="J679" s="170"/>
      <c r="K679" s="170"/>
      <c r="L679" s="170"/>
      <c r="M679" s="170"/>
      <c r="N679" s="170"/>
      <c r="O679" s="170"/>
      <c r="P679" s="170"/>
      <c r="Q679" s="170"/>
      <c r="R679" s="170"/>
      <c r="S679" s="170"/>
      <c r="T679" s="170"/>
      <c r="U679" s="170"/>
      <c r="V679" s="170"/>
      <c r="W679" s="170"/>
      <c r="X679" s="170"/>
      <c r="Y679" s="170"/>
      <c r="Z679" s="170"/>
      <c r="AA679" s="170"/>
      <c r="AB679" s="415">
        <f t="shared" si="47"/>
        <v>0</v>
      </c>
      <c r="AC679" s="415">
        <f t="shared" si="48"/>
        <v>0</v>
      </c>
      <c r="AE679" s="618">
        <f>IF(AE$12=TRUE,(($D679*LIQUIDACION!$L$1046)*LIQUIDACION!$D$1045/IF(AND(LIQUIDACION!$D$1044&gt;LIQUIDACION!$B$1046,LIQUIDACION!$B$1046&gt;LIQUIDACION!$D$1043),366,365)),0)</f>
        <v>0</v>
      </c>
      <c r="AF679" s="618">
        <f>IF(AF$12=TRUE,(($E679*LIQUIDACION!$L$1046)*LIQUIDACION!$D$1045/IF(AND(LIQUIDACION!$D$1044&gt;LIQUIDACION!$B$1046,LIQUIDACION!$B$1046&gt;LIQUIDACION!$D$1043),366,365)),0)</f>
        <v>0</v>
      </c>
      <c r="AG679" s="618">
        <f>IF(AG$12=TRUE,(($F679*LIQUIDACION!$L$1046)*LIQUIDACION!$D$1045/IF(AND(LIQUIDACION!$D$1044&gt;LIQUIDACION!$B$1046,LIQUIDACION!$B$1046&gt;LIQUIDACION!$D$1043),366,365)),0)</f>
        <v>0</v>
      </c>
      <c r="AH679" s="618">
        <f>IF(AH$12=TRUE,(($G679*LIQUIDACION!$L$1046)*LIQUIDACION!$D$1045/IF(AND(LIQUIDACION!$D$1044&gt;LIQUIDACION!$B$1046,LIQUIDACION!$B$1046&gt;LIQUIDACION!$D$1043),366,365)),0)</f>
        <v>0</v>
      </c>
      <c r="AI679" s="618">
        <f>IF(AI$12=TRUE,(($H679*LIQUIDACION!$L$1047)*LIQUIDACION!$D$1045/IF(AND(LIQUIDACION!$D$1044&gt;LIQUIDACION!$B$1046,LIQUIDACION!$B$1046&gt;LIQUIDACION!$D$1043),366,365)),0)</f>
        <v>0</v>
      </c>
      <c r="AJ679" s="618">
        <f>IF(AJ$12=TRUE,(($I679*LIQUIDACION!$L$1047)*LIQUIDACION!$D$1045/IF(AND(LIQUIDACION!$D$1044&gt;LIQUIDACION!$B$1046,LIQUIDACION!$B$1046&gt;LIQUIDACION!$D$1043),366,365)),0)</f>
        <v>0</v>
      </c>
      <c r="AK679" s="618">
        <f>IF(AK$12=TRUE,(($J679*LIQUIDACION!$L$1047)*LIQUIDACION!$D$1045/IF(AND(LIQUIDACION!$D$1044&gt;LIQUIDACION!$B$1046,LIQUIDACION!$B$1046&gt;LIQUIDACION!$D$1043),366,365)),0)</f>
        <v>0</v>
      </c>
      <c r="AL679" s="618">
        <f>IF(AL$12=TRUE,(($K679*LIQUIDACION!$L$1047)*LIQUIDACION!$D$1045/IF(AND(LIQUIDACION!$D$1044&gt;LIQUIDACION!$B$1046,LIQUIDACION!$B$1046&gt;LIQUIDACION!$D$1043),366,365)),0)</f>
        <v>0</v>
      </c>
      <c r="AM679" s="618">
        <f>IF(AM$12=TRUE,(($L679*LIQUIDACION!$L$1047)*LIQUIDACION!$D$1045/IF(AND(LIQUIDACION!$D$1044&gt;LIQUIDACION!$B$1046,LIQUIDACION!$B$1046&gt;LIQUIDACION!$D$1043),366,365)),0)</f>
        <v>0</v>
      </c>
      <c r="AN679" s="618">
        <f>IF(AN$12=TRUE,(($M679*LIQUIDACION!$L$1047)*LIQUIDACION!$D$1045/IF(AND(LIQUIDACION!$D$1044&gt;LIQUIDACION!$B$1046,LIQUIDACION!$B$1046&gt;LIQUIDACION!$D$1043),366,365)),0)</f>
        <v>0</v>
      </c>
      <c r="AO679" s="618">
        <f>IF(AO$12=TRUE,(($N679*LIQUIDACION!$L$1047)*LIQUIDACION!$D$1045/IF(AND(LIQUIDACION!$D$1044&gt;LIQUIDACION!$B$1046,LIQUIDACION!$B$1046&gt;LIQUIDACION!$D$1043),366,365)),0)</f>
        <v>0</v>
      </c>
      <c r="AP679" s="618">
        <f>IF(AP$12=TRUE,(($O679*LIQUIDACION!$L$1047)*LIQUIDACION!$D$1045/IF(AND(LIQUIDACION!$D$1044&gt;LIQUIDACION!$B$1046,LIQUIDACION!$B$1046&gt;LIQUIDACION!$D$1043),366,365)),0)</f>
        <v>0</v>
      </c>
      <c r="AQ679" s="618">
        <f>IF(AQ$12=TRUE,(($P679*LIQUIDACION!$L$1047)*LIQUIDACION!$D$1045/IF(AND(LIQUIDACION!$D$1044&gt;LIQUIDACION!$B$1046,LIQUIDACION!$B$1046&gt;LIQUIDACION!$D$1043),366,365)),0)</f>
        <v>0</v>
      </c>
      <c r="AR679" s="618">
        <f>IF(AR$12=TRUE,(($Q679*LIQUIDACION!$L$1047)*LIQUIDACION!$D$1045/IF(AND(LIQUIDACION!$D$1044&gt;LIQUIDACION!$B$1046,LIQUIDACION!$B$1046&gt;LIQUIDACION!$D$1043),366,365)),0)</f>
        <v>0</v>
      </c>
      <c r="AS679" s="618">
        <f>IF(AS$12=TRUE,(($R679*LIQUIDACION!$L$1047)*LIQUIDACION!$D$1045/IF(AND(LIQUIDACION!$D$1044&gt;LIQUIDACION!$B$1046,LIQUIDACION!$B$1046&gt;LIQUIDACION!$D$1043),366,365)),0)</f>
        <v>0</v>
      </c>
      <c r="AT679" s="618">
        <f>IF(AT$12=TRUE,(($S679*LIQUIDACION!$L$1047)*LIQUIDACION!$D$1045/IF(AND(LIQUIDACION!$D$1044&gt;LIQUIDACION!$B$1046,LIQUIDACION!$B$1046&gt;LIQUIDACION!$D$1043),366,365)),0)</f>
        <v>0</v>
      </c>
      <c r="AU679" s="618">
        <f>IF(AU$12=TRUE,(($T679*LIQUIDACION!$L$1047)*LIQUIDACION!$D$1045/IF(AND(LIQUIDACION!$D$1044&gt;LIQUIDACION!$B$1046,LIQUIDACION!$B$1046&gt;LIQUIDACION!$D$1043),366,365)),0)</f>
        <v>0</v>
      </c>
      <c r="AV679" s="618">
        <f>IF(AV$12=TRUE,(($U679*LIQUIDACION!$L$1047)*LIQUIDACION!$D$1045/IF(AND(LIQUIDACION!$D$1044&gt;LIQUIDACION!$B$1046,LIQUIDACION!$B$1046&gt;LIQUIDACION!$D$1043),366,365)),0)</f>
        <v>0</v>
      </c>
      <c r="AW679" s="618">
        <f>IF(AW$12=TRUE,(($V679*LIQUIDACION!$L$1047)*LIQUIDACION!$D$1045/IF(AND(LIQUIDACION!$D$1044&gt;LIQUIDACION!$B$1046,LIQUIDACION!$B$1046&gt;LIQUIDACION!$D$1043),366,365)),0)</f>
        <v>0</v>
      </c>
      <c r="AX679" s="618">
        <f>IF(AX$12=TRUE,(($W679*LIQUIDACION!$L$1047)*LIQUIDACION!$D$1045/IF(AND(LIQUIDACION!$D$1044&gt;LIQUIDACION!$B$1046,LIQUIDACION!$B$1046&gt;LIQUIDACION!$D$1043),366,365)),0)</f>
        <v>0</v>
      </c>
    </row>
    <row r="680" spans="2:50" x14ac:dyDescent="0.25">
      <c r="B680" s="123">
        <v>668</v>
      </c>
      <c r="C680" s="125"/>
      <c r="D680" s="170"/>
      <c r="E680" s="170"/>
      <c r="F680" s="170"/>
      <c r="G680" s="170">
        <f t="shared" si="45"/>
        <v>0</v>
      </c>
      <c r="H680" s="170">
        <f t="shared" si="46"/>
        <v>0</v>
      </c>
      <c r="I680" s="170"/>
      <c r="J680" s="170"/>
      <c r="K680" s="170"/>
      <c r="L680" s="170"/>
      <c r="M680" s="170"/>
      <c r="N680" s="170"/>
      <c r="O680" s="170"/>
      <c r="P680" s="170"/>
      <c r="Q680" s="170"/>
      <c r="R680" s="170"/>
      <c r="S680" s="170"/>
      <c r="T680" s="170"/>
      <c r="U680" s="170"/>
      <c r="V680" s="170"/>
      <c r="W680" s="170"/>
      <c r="X680" s="170"/>
      <c r="Y680" s="170"/>
      <c r="Z680" s="170"/>
      <c r="AA680" s="170"/>
      <c r="AB680" s="415">
        <f t="shared" si="47"/>
        <v>0</v>
      </c>
      <c r="AC680" s="415">
        <f t="shared" si="48"/>
        <v>0</v>
      </c>
      <c r="AE680" s="618">
        <f>IF(AE$12=TRUE,(($D680*LIQUIDACION!$L$1046)*LIQUIDACION!$D$1045/IF(AND(LIQUIDACION!$D$1044&gt;LIQUIDACION!$B$1046,LIQUIDACION!$B$1046&gt;LIQUIDACION!$D$1043),366,365)),0)</f>
        <v>0</v>
      </c>
      <c r="AF680" s="618">
        <f>IF(AF$12=TRUE,(($E680*LIQUIDACION!$L$1046)*LIQUIDACION!$D$1045/IF(AND(LIQUIDACION!$D$1044&gt;LIQUIDACION!$B$1046,LIQUIDACION!$B$1046&gt;LIQUIDACION!$D$1043),366,365)),0)</f>
        <v>0</v>
      </c>
      <c r="AG680" s="618">
        <f>IF(AG$12=TRUE,(($F680*LIQUIDACION!$L$1046)*LIQUIDACION!$D$1045/IF(AND(LIQUIDACION!$D$1044&gt;LIQUIDACION!$B$1046,LIQUIDACION!$B$1046&gt;LIQUIDACION!$D$1043),366,365)),0)</f>
        <v>0</v>
      </c>
      <c r="AH680" s="618">
        <f>IF(AH$12=TRUE,(($G680*LIQUIDACION!$L$1046)*LIQUIDACION!$D$1045/IF(AND(LIQUIDACION!$D$1044&gt;LIQUIDACION!$B$1046,LIQUIDACION!$B$1046&gt;LIQUIDACION!$D$1043),366,365)),0)</f>
        <v>0</v>
      </c>
      <c r="AI680" s="618">
        <f>IF(AI$12=TRUE,(($H680*LIQUIDACION!$L$1047)*LIQUIDACION!$D$1045/IF(AND(LIQUIDACION!$D$1044&gt;LIQUIDACION!$B$1046,LIQUIDACION!$B$1046&gt;LIQUIDACION!$D$1043),366,365)),0)</f>
        <v>0</v>
      </c>
      <c r="AJ680" s="618">
        <f>IF(AJ$12=TRUE,(($I680*LIQUIDACION!$L$1047)*LIQUIDACION!$D$1045/IF(AND(LIQUIDACION!$D$1044&gt;LIQUIDACION!$B$1046,LIQUIDACION!$B$1046&gt;LIQUIDACION!$D$1043),366,365)),0)</f>
        <v>0</v>
      </c>
      <c r="AK680" s="618">
        <f>IF(AK$12=TRUE,(($J680*LIQUIDACION!$L$1047)*LIQUIDACION!$D$1045/IF(AND(LIQUIDACION!$D$1044&gt;LIQUIDACION!$B$1046,LIQUIDACION!$B$1046&gt;LIQUIDACION!$D$1043),366,365)),0)</f>
        <v>0</v>
      </c>
      <c r="AL680" s="618">
        <f>IF(AL$12=TRUE,(($K680*LIQUIDACION!$L$1047)*LIQUIDACION!$D$1045/IF(AND(LIQUIDACION!$D$1044&gt;LIQUIDACION!$B$1046,LIQUIDACION!$B$1046&gt;LIQUIDACION!$D$1043),366,365)),0)</f>
        <v>0</v>
      </c>
      <c r="AM680" s="618">
        <f>IF(AM$12=TRUE,(($L680*LIQUIDACION!$L$1047)*LIQUIDACION!$D$1045/IF(AND(LIQUIDACION!$D$1044&gt;LIQUIDACION!$B$1046,LIQUIDACION!$B$1046&gt;LIQUIDACION!$D$1043),366,365)),0)</f>
        <v>0</v>
      </c>
      <c r="AN680" s="618">
        <f>IF(AN$12=TRUE,(($M680*LIQUIDACION!$L$1047)*LIQUIDACION!$D$1045/IF(AND(LIQUIDACION!$D$1044&gt;LIQUIDACION!$B$1046,LIQUIDACION!$B$1046&gt;LIQUIDACION!$D$1043),366,365)),0)</f>
        <v>0</v>
      </c>
      <c r="AO680" s="618">
        <f>IF(AO$12=TRUE,(($N680*LIQUIDACION!$L$1047)*LIQUIDACION!$D$1045/IF(AND(LIQUIDACION!$D$1044&gt;LIQUIDACION!$B$1046,LIQUIDACION!$B$1046&gt;LIQUIDACION!$D$1043),366,365)),0)</f>
        <v>0</v>
      </c>
      <c r="AP680" s="618">
        <f>IF(AP$12=TRUE,(($O680*LIQUIDACION!$L$1047)*LIQUIDACION!$D$1045/IF(AND(LIQUIDACION!$D$1044&gt;LIQUIDACION!$B$1046,LIQUIDACION!$B$1046&gt;LIQUIDACION!$D$1043),366,365)),0)</f>
        <v>0</v>
      </c>
      <c r="AQ680" s="618">
        <f>IF(AQ$12=TRUE,(($P680*LIQUIDACION!$L$1047)*LIQUIDACION!$D$1045/IF(AND(LIQUIDACION!$D$1044&gt;LIQUIDACION!$B$1046,LIQUIDACION!$B$1046&gt;LIQUIDACION!$D$1043),366,365)),0)</f>
        <v>0</v>
      </c>
      <c r="AR680" s="618">
        <f>IF(AR$12=TRUE,(($Q680*LIQUIDACION!$L$1047)*LIQUIDACION!$D$1045/IF(AND(LIQUIDACION!$D$1044&gt;LIQUIDACION!$B$1046,LIQUIDACION!$B$1046&gt;LIQUIDACION!$D$1043),366,365)),0)</f>
        <v>0</v>
      </c>
      <c r="AS680" s="618">
        <f>IF(AS$12=TRUE,(($R680*LIQUIDACION!$L$1047)*LIQUIDACION!$D$1045/IF(AND(LIQUIDACION!$D$1044&gt;LIQUIDACION!$B$1046,LIQUIDACION!$B$1046&gt;LIQUIDACION!$D$1043),366,365)),0)</f>
        <v>0</v>
      </c>
      <c r="AT680" s="618">
        <f>IF(AT$12=TRUE,(($S680*LIQUIDACION!$L$1047)*LIQUIDACION!$D$1045/IF(AND(LIQUIDACION!$D$1044&gt;LIQUIDACION!$B$1046,LIQUIDACION!$B$1046&gt;LIQUIDACION!$D$1043),366,365)),0)</f>
        <v>0</v>
      </c>
      <c r="AU680" s="618">
        <f>IF(AU$12=TRUE,(($T680*LIQUIDACION!$L$1047)*LIQUIDACION!$D$1045/IF(AND(LIQUIDACION!$D$1044&gt;LIQUIDACION!$B$1046,LIQUIDACION!$B$1046&gt;LIQUIDACION!$D$1043),366,365)),0)</f>
        <v>0</v>
      </c>
      <c r="AV680" s="618">
        <f>IF(AV$12=TRUE,(($U680*LIQUIDACION!$L$1047)*LIQUIDACION!$D$1045/IF(AND(LIQUIDACION!$D$1044&gt;LIQUIDACION!$B$1046,LIQUIDACION!$B$1046&gt;LIQUIDACION!$D$1043),366,365)),0)</f>
        <v>0</v>
      </c>
      <c r="AW680" s="618">
        <f>IF(AW$12=TRUE,(($V680*LIQUIDACION!$L$1047)*LIQUIDACION!$D$1045/IF(AND(LIQUIDACION!$D$1044&gt;LIQUIDACION!$B$1046,LIQUIDACION!$B$1046&gt;LIQUIDACION!$D$1043),366,365)),0)</f>
        <v>0</v>
      </c>
      <c r="AX680" s="618">
        <f>IF(AX$12=TRUE,(($W680*LIQUIDACION!$L$1047)*LIQUIDACION!$D$1045/IF(AND(LIQUIDACION!$D$1044&gt;LIQUIDACION!$B$1046,LIQUIDACION!$B$1046&gt;LIQUIDACION!$D$1043),366,365)),0)</f>
        <v>0</v>
      </c>
    </row>
    <row r="681" spans="2:50" x14ac:dyDescent="0.25">
      <c r="B681" s="121">
        <v>669</v>
      </c>
      <c r="C681" s="125"/>
      <c r="D681" s="170"/>
      <c r="E681" s="170"/>
      <c r="F681" s="170"/>
      <c r="G681" s="170">
        <f t="shared" si="45"/>
        <v>0</v>
      </c>
      <c r="H681" s="170">
        <f t="shared" si="46"/>
        <v>0</v>
      </c>
      <c r="I681" s="170"/>
      <c r="J681" s="170"/>
      <c r="K681" s="170"/>
      <c r="L681" s="170"/>
      <c r="M681" s="170"/>
      <c r="N681" s="170"/>
      <c r="O681" s="170"/>
      <c r="P681" s="170"/>
      <c r="Q681" s="170"/>
      <c r="R681" s="170"/>
      <c r="S681" s="170"/>
      <c r="T681" s="170"/>
      <c r="U681" s="170"/>
      <c r="V681" s="170"/>
      <c r="W681" s="170"/>
      <c r="X681" s="170"/>
      <c r="Y681" s="170"/>
      <c r="Z681" s="170"/>
      <c r="AA681" s="170"/>
      <c r="AB681" s="415">
        <f t="shared" si="47"/>
        <v>0</v>
      </c>
      <c r="AC681" s="415">
        <f t="shared" si="48"/>
        <v>0</v>
      </c>
      <c r="AE681" s="618">
        <f>IF(AE$12=TRUE,(($D681*LIQUIDACION!$L$1046)*LIQUIDACION!$D$1045/IF(AND(LIQUIDACION!$D$1044&gt;LIQUIDACION!$B$1046,LIQUIDACION!$B$1046&gt;LIQUIDACION!$D$1043),366,365)),0)</f>
        <v>0</v>
      </c>
      <c r="AF681" s="618">
        <f>IF(AF$12=TRUE,(($E681*LIQUIDACION!$L$1046)*LIQUIDACION!$D$1045/IF(AND(LIQUIDACION!$D$1044&gt;LIQUIDACION!$B$1046,LIQUIDACION!$B$1046&gt;LIQUIDACION!$D$1043),366,365)),0)</f>
        <v>0</v>
      </c>
      <c r="AG681" s="618">
        <f>IF(AG$12=TRUE,(($F681*LIQUIDACION!$L$1046)*LIQUIDACION!$D$1045/IF(AND(LIQUIDACION!$D$1044&gt;LIQUIDACION!$B$1046,LIQUIDACION!$B$1046&gt;LIQUIDACION!$D$1043),366,365)),0)</f>
        <v>0</v>
      </c>
      <c r="AH681" s="618">
        <f>IF(AH$12=TRUE,(($G681*LIQUIDACION!$L$1046)*LIQUIDACION!$D$1045/IF(AND(LIQUIDACION!$D$1044&gt;LIQUIDACION!$B$1046,LIQUIDACION!$B$1046&gt;LIQUIDACION!$D$1043),366,365)),0)</f>
        <v>0</v>
      </c>
      <c r="AI681" s="618">
        <f>IF(AI$12=TRUE,(($H681*LIQUIDACION!$L$1047)*LIQUIDACION!$D$1045/IF(AND(LIQUIDACION!$D$1044&gt;LIQUIDACION!$B$1046,LIQUIDACION!$B$1046&gt;LIQUIDACION!$D$1043),366,365)),0)</f>
        <v>0</v>
      </c>
      <c r="AJ681" s="618">
        <f>IF(AJ$12=TRUE,(($I681*LIQUIDACION!$L$1047)*LIQUIDACION!$D$1045/IF(AND(LIQUIDACION!$D$1044&gt;LIQUIDACION!$B$1046,LIQUIDACION!$B$1046&gt;LIQUIDACION!$D$1043),366,365)),0)</f>
        <v>0</v>
      </c>
      <c r="AK681" s="618">
        <f>IF(AK$12=TRUE,(($J681*LIQUIDACION!$L$1047)*LIQUIDACION!$D$1045/IF(AND(LIQUIDACION!$D$1044&gt;LIQUIDACION!$B$1046,LIQUIDACION!$B$1046&gt;LIQUIDACION!$D$1043),366,365)),0)</f>
        <v>0</v>
      </c>
      <c r="AL681" s="618">
        <f>IF(AL$12=TRUE,(($K681*LIQUIDACION!$L$1047)*LIQUIDACION!$D$1045/IF(AND(LIQUIDACION!$D$1044&gt;LIQUIDACION!$B$1046,LIQUIDACION!$B$1046&gt;LIQUIDACION!$D$1043),366,365)),0)</f>
        <v>0</v>
      </c>
      <c r="AM681" s="618">
        <f>IF(AM$12=TRUE,(($L681*LIQUIDACION!$L$1047)*LIQUIDACION!$D$1045/IF(AND(LIQUIDACION!$D$1044&gt;LIQUIDACION!$B$1046,LIQUIDACION!$B$1046&gt;LIQUIDACION!$D$1043),366,365)),0)</f>
        <v>0</v>
      </c>
      <c r="AN681" s="618">
        <f>IF(AN$12=TRUE,(($M681*LIQUIDACION!$L$1047)*LIQUIDACION!$D$1045/IF(AND(LIQUIDACION!$D$1044&gt;LIQUIDACION!$B$1046,LIQUIDACION!$B$1046&gt;LIQUIDACION!$D$1043),366,365)),0)</f>
        <v>0</v>
      </c>
      <c r="AO681" s="618">
        <f>IF(AO$12=TRUE,(($N681*LIQUIDACION!$L$1047)*LIQUIDACION!$D$1045/IF(AND(LIQUIDACION!$D$1044&gt;LIQUIDACION!$B$1046,LIQUIDACION!$B$1046&gt;LIQUIDACION!$D$1043),366,365)),0)</f>
        <v>0</v>
      </c>
      <c r="AP681" s="618">
        <f>IF(AP$12=TRUE,(($O681*LIQUIDACION!$L$1047)*LIQUIDACION!$D$1045/IF(AND(LIQUIDACION!$D$1044&gt;LIQUIDACION!$B$1046,LIQUIDACION!$B$1046&gt;LIQUIDACION!$D$1043),366,365)),0)</f>
        <v>0</v>
      </c>
      <c r="AQ681" s="618">
        <f>IF(AQ$12=TRUE,(($P681*LIQUIDACION!$L$1047)*LIQUIDACION!$D$1045/IF(AND(LIQUIDACION!$D$1044&gt;LIQUIDACION!$B$1046,LIQUIDACION!$B$1046&gt;LIQUIDACION!$D$1043),366,365)),0)</f>
        <v>0</v>
      </c>
      <c r="AR681" s="618">
        <f>IF(AR$12=TRUE,(($Q681*LIQUIDACION!$L$1047)*LIQUIDACION!$D$1045/IF(AND(LIQUIDACION!$D$1044&gt;LIQUIDACION!$B$1046,LIQUIDACION!$B$1046&gt;LIQUIDACION!$D$1043),366,365)),0)</f>
        <v>0</v>
      </c>
      <c r="AS681" s="618">
        <f>IF(AS$12=TRUE,(($R681*LIQUIDACION!$L$1047)*LIQUIDACION!$D$1045/IF(AND(LIQUIDACION!$D$1044&gt;LIQUIDACION!$B$1046,LIQUIDACION!$B$1046&gt;LIQUIDACION!$D$1043),366,365)),0)</f>
        <v>0</v>
      </c>
      <c r="AT681" s="618">
        <f>IF(AT$12=TRUE,(($S681*LIQUIDACION!$L$1047)*LIQUIDACION!$D$1045/IF(AND(LIQUIDACION!$D$1044&gt;LIQUIDACION!$B$1046,LIQUIDACION!$B$1046&gt;LIQUIDACION!$D$1043),366,365)),0)</f>
        <v>0</v>
      </c>
      <c r="AU681" s="618">
        <f>IF(AU$12=TRUE,(($T681*LIQUIDACION!$L$1047)*LIQUIDACION!$D$1045/IF(AND(LIQUIDACION!$D$1044&gt;LIQUIDACION!$B$1046,LIQUIDACION!$B$1046&gt;LIQUIDACION!$D$1043),366,365)),0)</f>
        <v>0</v>
      </c>
      <c r="AV681" s="618">
        <f>IF(AV$12=TRUE,(($U681*LIQUIDACION!$L$1047)*LIQUIDACION!$D$1045/IF(AND(LIQUIDACION!$D$1044&gt;LIQUIDACION!$B$1046,LIQUIDACION!$B$1046&gt;LIQUIDACION!$D$1043),366,365)),0)</f>
        <v>0</v>
      </c>
      <c r="AW681" s="618">
        <f>IF(AW$12=TRUE,(($V681*LIQUIDACION!$L$1047)*LIQUIDACION!$D$1045/IF(AND(LIQUIDACION!$D$1044&gt;LIQUIDACION!$B$1046,LIQUIDACION!$B$1046&gt;LIQUIDACION!$D$1043),366,365)),0)</f>
        <v>0</v>
      </c>
      <c r="AX681" s="618">
        <f>IF(AX$12=TRUE,(($W681*LIQUIDACION!$L$1047)*LIQUIDACION!$D$1045/IF(AND(LIQUIDACION!$D$1044&gt;LIQUIDACION!$B$1046,LIQUIDACION!$B$1046&gt;LIQUIDACION!$D$1043),366,365)),0)</f>
        <v>0</v>
      </c>
    </row>
    <row r="682" spans="2:50" x14ac:dyDescent="0.25">
      <c r="B682" s="123">
        <v>670</v>
      </c>
      <c r="C682" s="125"/>
      <c r="D682" s="170"/>
      <c r="E682" s="170"/>
      <c r="F682" s="170"/>
      <c r="G682" s="170">
        <f t="shared" si="45"/>
        <v>0</v>
      </c>
      <c r="H682" s="170">
        <f t="shared" si="46"/>
        <v>0</v>
      </c>
      <c r="I682" s="170"/>
      <c r="J682" s="170"/>
      <c r="K682" s="170"/>
      <c r="L682" s="170"/>
      <c r="M682" s="170"/>
      <c r="N682" s="170"/>
      <c r="O682" s="170"/>
      <c r="P682" s="170"/>
      <c r="Q682" s="170"/>
      <c r="R682" s="170"/>
      <c r="S682" s="170"/>
      <c r="T682" s="170"/>
      <c r="U682" s="170"/>
      <c r="V682" s="170"/>
      <c r="W682" s="170"/>
      <c r="X682" s="170"/>
      <c r="Y682" s="170"/>
      <c r="Z682" s="170"/>
      <c r="AA682" s="170"/>
      <c r="AB682" s="415">
        <f t="shared" si="47"/>
        <v>0</v>
      </c>
      <c r="AC682" s="415">
        <f t="shared" si="48"/>
        <v>0</v>
      </c>
      <c r="AE682" s="618">
        <f>IF(AE$12=TRUE,(($D682*LIQUIDACION!$L$1046)*LIQUIDACION!$D$1045/IF(AND(LIQUIDACION!$D$1044&gt;LIQUIDACION!$B$1046,LIQUIDACION!$B$1046&gt;LIQUIDACION!$D$1043),366,365)),0)</f>
        <v>0</v>
      </c>
      <c r="AF682" s="618">
        <f>IF(AF$12=TRUE,(($E682*LIQUIDACION!$L$1046)*LIQUIDACION!$D$1045/IF(AND(LIQUIDACION!$D$1044&gt;LIQUIDACION!$B$1046,LIQUIDACION!$B$1046&gt;LIQUIDACION!$D$1043),366,365)),0)</f>
        <v>0</v>
      </c>
      <c r="AG682" s="618">
        <f>IF(AG$12=TRUE,(($F682*LIQUIDACION!$L$1046)*LIQUIDACION!$D$1045/IF(AND(LIQUIDACION!$D$1044&gt;LIQUIDACION!$B$1046,LIQUIDACION!$B$1046&gt;LIQUIDACION!$D$1043),366,365)),0)</f>
        <v>0</v>
      </c>
      <c r="AH682" s="618">
        <f>IF(AH$12=TRUE,(($G682*LIQUIDACION!$L$1046)*LIQUIDACION!$D$1045/IF(AND(LIQUIDACION!$D$1044&gt;LIQUIDACION!$B$1046,LIQUIDACION!$B$1046&gt;LIQUIDACION!$D$1043),366,365)),0)</f>
        <v>0</v>
      </c>
      <c r="AI682" s="618">
        <f>IF(AI$12=TRUE,(($H682*LIQUIDACION!$L$1047)*LIQUIDACION!$D$1045/IF(AND(LIQUIDACION!$D$1044&gt;LIQUIDACION!$B$1046,LIQUIDACION!$B$1046&gt;LIQUIDACION!$D$1043),366,365)),0)</f>
        <v>0</v>
      </c>
      <c r="AJ682" s="618">
        <f>IF(AJ$12=TRUE,(($I682*LIQUIDACION!$L$1047)*LIQUIDACION!$D$1045/IF(AND(LIQUIDACION!$D$1044&gt;LIQUIDACION!$B$1046,LIQUIDACION!$B$1046&gt;LIQUIDACION!$D$1043),366,365)),0)</f>
        <v>0</v>
      </c>
      <c r="AK682" s="618">
        <f>IF(AK$12=TRUE,(($J682*LIQUIDACION!$L$1047)*LIQUIDACION!$D$1045/IF(AND(LIQUIDACION!$D$1044&gt;LIQUIDACION!$B$1046,LIQUIDACION!$B$1046&gt;LIQUIDACION!$D$1043),366,365)),0)</f>
        <v>0</v>
      </c>
      <c r="AL682" s="618">
        <f>IF(AL$12=TRUE,(($K682*LIQUIDACION!$L$1047)*LIQUIDACION!$D$1045/IF(AND(LIQUIDACION!$D$1044&gt;LIQUIDACION!$B$1046,LIQUIDACION!$B$1046&gt;LIQUIDACION!$D$1043),366,365)),0)</f>
        <v>0</v>
      </c>
      <c r="AM682" s="618">
        <f>IF(AM$12=TRUE,(($L682*LIQUIDACION!$L$1047)*LIQUIDACION!$D$1045/IF(AND(LIQUIDACION!$D$1044&gt;LIQUIDACION!$B$1046,LIQUIDACION!$B$1046&gt;LIQUIDACION!$D$1043),366,365)),0)</f>
        <v>0</v>
      </c>
      <c r="AN682" s="618">
        <f>IF(AN$12=TRUE,(($M682*LIQUIDACION!$L$1047)*LIQUIDACION!$D$1045/IF(AND(LIQUIDACION!$D$1044&gt;LIQUIDACION!$B$1046,LIQUIDACION!$B$1046&gt;LIQUIDACION!$D$1043),366,365)),0)</f>
        <v>0</v>
      </c>
      <c r="AO682" s="618">
        <f>IF(AO$12=TRUE,(($N682*LIQUIDACION!$L$1047)*LIQUIDACION!$D$1045/IF(AND(LIQUIDACION!$D$1044&gt;LIQUIDACION!$B$1046,LIQUIDACION!$B$1046&gt;LIQUIDACION!$D$1043),366,365)),0)</f>
        <v>0</v>
      </c>
      <c r="AP682" s="618">
        <f>IF(AP$12=TRUE,(($O682*LIQUIDACION!$L$1047)*LIQUIDACION!$D$1045/IF(AND(LIQUIDACION!$D$1044&gt;LIQUIDACION!$B$1046,LIQUIDACION!$B$1046&gt;LIQUIDACION!$D$1043),366,365)),0)</f>
        <v>0</v>
      </c>
      <c r="AQ682" s="618">
        <f>IF(AQ$12=TRUE,(($P682*LIQUIDACION!$L$1047)*LIQUIDACION!$D$1045/IF(AND(LIQUIDACION!$D$1044&gt;LIQUIDACION!$B$1046,LIQUIDACION!$B$1046&gt;LIQUIDACION!$D$1043),366,365)),0)</f>
        <v>0</v>
      </c>
      <c r="AR682" s="618">
        <f>IF(AR$12=TRUE,(($Q682*LIQUIDACION!$L$1047)*LIQUIDACION!$D$1045/IF(AND(LIQUIDACION!$D$1044&gt;LIQUIDACION!$B$1046,LIQUIDACION!$B$1046&gt;LIQUIDACION!$D$1043),366,365)),0)</f>
        <v>0</v>
      </c>
      <c r="AS682" s="618">
        <f>IF(AS$12=TRUE,(($R682*LIQUIDACION!$L$1047)*LIQUIDACION!$D$1045/IF(AND(LIQUIDACION!$D$1044&gt;LIQUIDACION!$B$1046,LIQUIDACION!$B$1046&gt;LIQUIDACION!$D$1043),366,365)),0)</f>
        <v>0</v>
      </c>
      <c r="AT682" s="618">
        <f>IF(AT$12=TRUE,(($S682*LIQUIDACION!$L$1047)*LIQUIDACION!$D$1045/IF(AND(LIQUIDACION!$D$1044&gt;LIQUIDACION!$B$1046,LIQUIDACION!$B$1046&gt;LIQUIDACION!$D$1043),366,365)),0)</f>
        <v>0</v>
      </c>
      <c r="AU682" s="618">
        <f>IF(AU$12=TRUE,(($T682*LIQUIDACION!$L$1047)*LIQUIDACION!$D$1045/IF(AND(LIQUIDACION!$D$1044&gt;LIQUIDACION!$B$1046,LIQUIDACION!$B$1046&gt;LIQUIDACION!$D$1043),366,365)),0)</f>
        <v>0</v>
      </c>
      <c r="AV682" s="618">
        <f>IF(AV$12=TRUE,(($U682*LIQUIDACION!$L$1047)*LIQUIDACION!$D$1045/IF(AND(LIQUIDACION!$D$1044&gt;LIQUIDACION!$B$1046,LIQUIDACION!$B$1046&gt;LIQUIDACION!$D$1043),366,365)),0)</f>
        <v>0</v>
      </c>
      <c r="AW682" s="618">
        <f>IF(AW$12=TRUE,(($V682*LIQUIDACION!$L$1047)*LIQUIDACION!$D$1045/IF(AND(LIQUIDACION!$D$1044&gt;LIQUIDACION!$B$1046,LIQUIDACION!$B$1046&gt;LIQUIDACION!$D$1043),366,365)),0)</f>
        <v>0</v>
      </c>
      <c r="AX682" s="618">
        <f>IF(AX$12=TRUE,(($W682*LIQUIDACION!$L$1047)*LIQUIDACION!$D$1045/IF(AND(LIQUIDACION!$D$1044&gt;LIQUIDACION!$B$1046,LIQUIDACION!$B$1046&gt;LIQUIDACION!$D$1043),366,365)),0)</f>
        <v>0</v>
      </c>
    </row>
    <row r="683" spans="2:50" x14ac:dyDescent="0.25">
      <c r="B683" s="121">
        <v>671</v>
      </c>
      <c r="C683" s="125"/>
      <c r="D683" s="170"/>
      <c r="E683" s="170"/>
      <c r="F683" s="170"/>
      <c r="G683" s="170">
        <f t="shared" si="45"/>
        <v>0</v>
      </c>
      <c r="H683" s="170">
        <f t="shared" si="46"/>
        <v>0</v>
      </c>
      <c r="I683" s="170"/>
      <c r="J683" s="170"/>
      <c r="K683" s="170"/>
      <c r="L683" s="170"/>
      <c r="M683" s="170"/>
      <c r="N683" s="170"/>
      <c r="O683" s="170"/>
      <c r="P683" s="170"/>
      <c r="Q683" s="170"/>
      <c r="R683" s="170"/>
      <c r="S683" s="170"/>
      <c r="T683" s="170"/>
      <c r="U683" s="170"/>
      <c r="V683" s="170"/>
      <c r="W683" s="170"/>
      <c r="X683" s="170"/>
      <c r="Y683" s="170"/>
      <c r="Z683" s="170"/>
      <c r="AA683" s="170"/>
      <c r="AB683" s="415">
        <f t="shared" si="47"/>
        <v>0</v>
      </c>
      <c r="AC683" s="415">
        <f t="shared" si="48"/>
        <v>0</v>
      </c>
      <c r="AE683" s="618">
        <f>IF(AE$12=TRUE,(($D683*LIQUIDACION!$L$1046)*LIQUIDACION!$D$1045/IF(AND(LIQUIDACION!$D$1044&gt;LIQUIDACION!$B$1046,LIQUIDACION!$B$1046&gt;LIQUIDACION!$D$1043),366,365)),0)</f>
        <v>0</v>
      </c>
      <c r="AF683" s="618">
        <f>IF(AF$12=TRUE,(($E683*LIQUIDACION!$L$1046)*LIQUIDACION!$D$1045/IF(AND(LIQUIDACION!$D$1044&gt;LIQUIDACION!$B$1046,LIQUIDACION!$B$1046&gt;LIQUIDACION!$D$1043),366,365)),0)</f>
        <v>0</v>
      </c>
      <c r="AG683" s="618">
        <f>IF(AG$12=TRUE,(($F683*LIQUIDACION!$L$1046)*LIQUIDACION!$D$1045/IF(AND(LIQUIDACION!$D$1044&gt;LIQUIDACION!$B$1046,LIQUIDACION!$B$1046&gt;LIQUIDACION!$D$1043),366,365)),0)</f>
        <v>0</v>
      </c>
      <c r="AH683" s="618">
        <f>IF(AH$12=TRUE,(($G683*LIQUIDACION!$L$1046)*LIQUIDACION!$D$1045/IF(AND(LIQUIDACION!$D$1044&gt;LIQUIDACION!$B$1046,LIQUIDACION!$B$1046&gt;LIQUIDACION!$D$1043),366,365)),0)</f>
        <v>0</v>
      </c>
      <c r="AI683" s="618">
        <f>IF(AI$12=TRUE,(($H683*LIQUIDACION!$L$1047)*LIQUIDACION!$D$1045/IF(AND(LIQUIDACION!$D$1044&gt;LIQUIDACION!$B$1046,LIQUIDACION!$B$1046&gt;LIQUIDACION!$D$1043),366,365)),0)</f>
        <v>0</v>
      </c>
      <c r="AJ683" s="618">
        <f>IF(AJ$12=TRUE,(($I683*LIQUIDACION!$L$1047)*LIQUIDACION!$D$1045/IF(AND(LIQUIDACION!$D$1044&gt;LIQUIDACION!$B$1046,LIQUIDACION!$B$1046&gt;LIQUIDACION!$D$1043),366,365)),0)</f>
        <v>0</v>
      </c>
      <c r="AK683" s="618">
        <f>IF(AK$12=TRUE,(($J683*LIQUIDACION!$L$1047)*LIQUIDACION!$D$1045/IF(AND(LIQUIDACION!$D$1044&gt;LIQUIDACION!$B$1046,LIQUIDACION!$B$1046&gt;LIQUIDACION!$D$1043),366,365)),0)</f>
        <v>0</v>
      </c>
      <c r="AL683" s="618">
        <f>IF(AL$12=TRUE,(($K683*LIQUIDACION!$L$1047)*LIQUIDACION!$D$1045/IF(AND(LIQUIDACION!$D$1044&gt;LIQUIDACION!$B$1046,LIQUIDACION!$B$1046&gt;LIQUIDACION!$D$1043),366,365)),0)</f>
        <v>0</v>
      </c>
      <c r="AM683" s="618">
        <f>IF(AM$12=TRUE,(($L683*LIQUIDACION!$L$1047)*LIQUIDACION!$D$1045/IF(AND(LIQUIDACION!$D$1044&gt;LIQUIDACION!$B$1046,LIQUIDACION!$B$1046&gt;LIQUIDACION!$D$1043),366,365)),0)</f>
        <v>0</v>
      </c>
      <c r="AN683" s="618">
        <f>IF(AN$12=TRUE,(($M683*LIQUIDACION!$L$1047)*LIQUIDACION!$D$1045/IF(AND(LIQUIDACION!$D$1044&gt;LIQUIDACION!$B$1046,LIQUIDACION!$B$1046&gt;LIQUIDACION!$D$1043),366,365)),0)</f>
        <v>0</v>
      </c>
      <c r="AO683" s="618">
        <f>IF(AO$12=TRUE,(($N683*LIQUIDACION!$L$1047)*LIQUIDACION!$D$1045/IF(AND(LIQUIDACION!$D$1044&gt;LIQUIDACION!$B$1046,LIQUIDACION!$B$1046&gt;LIQUIDACION!$D$1043),366,365)),0)</f>
        <v>0</v>
      </c>
      <c r="AP683" s="618">
        <f>IF(AP$12=TRUE,(($O683*LIQUIDACION!$L$1047)*LIQUIDACION!$D$1045/IF(AND(LIQUIDACION!$D$1044&gt;LIQUIDACION!$B$1046,LIQUIDACION!$B$1046&gt;LIQUIDACION!$D$1043),366,365)),0)</f>
        <v>0</v>
      </c>
      <c r="AQ683" s="618">
        <f>IF(AQ$12=TRUE,(($P683*LIQUIDACION!$L$1047)*LIQUIDACION!$D$1045/IF(AND(LIQUIDACION!$D$1044&gt;LIQUIDACION!$B$1046,LIQUIDACION!$B$1046&gt;LIQUIDACION!$D$1043),366,365)),0)</f>
        <v>0</v>
      </c>
      <c r="AR683" s="618">
        <f>IF(AR$12=TRUE,(($Q683*LIQUIDACION!$L$1047)*LIQUIDACION!$D$1045/IF(AND(LIQUIDACION!$D$1044&gt;LIQUIDACION!$B$1046,LIQUIDACION!$B$1046&gt;LIQUIDACION!$D$1043),366,365)),0)</f>
        <v>0</v>
      </c>
      <c r="AS683" s="618">
        <f>IF(AS$12=TRUE,(($R683*LIQUIDACION!$L$1047)*LIQUIDACION!$D$1045/IF(AND(LIQUIDACION!$D$1044&gt;LIQUIDACION!$B$1046,LIQUIDACION!$B$1046&gt;LIQUIDACION!$D$1043),366,365)),0)</f>
        <v>0</v>
      </c>
      <c r="AT683" s="618">
        <f>IF(AT$12=TRUE,(($S683*LIQUIDACION!$L$1047)*LIQUIDACION!$D$1045/IF(AND(LIQUIDACION!$D$1044&gt;LIQUIDACION!$B$1046,LIQUIDACION!$B$1046&gt;LIQUIDACION!$D$1043),366,365)),0)</f>
        <v>0</v>
      </c>
      <c r="AU683" s="618">
        <f>IF(AU$12=TRUE,(($T683*LIQUIDACION!$L$1047)*LIQUIDACION!$D$1045/IF(AND(LIQUIDACION!$D$1044&gt;LIQUIDACION!$B$1046,LIQUIDACION!$B$1046&gt;LIQUIDACION!$D$1043),366,365)),0)</f>
        <v>0</v>
      </c>
      <c r="AV683" s="618">
        <f>IF(AV$12=TRUE,(($U683*LIQUIDACION!$L$1047)*LIQUIDACION!$D$1045/IF(AND(LIQUIDACION!$D$1044&gt;LIQUIDACION!$B$1046,LIQUIDACION!$B$1046&gt;LIQUIDACION!$D$1043),366,365)),0)</f>
        <v>0</v>
      </c>
      <c r="AW683" s="618">
        <f>IF(AW$12=TRUE,(($V683*LIQUIDACION!$L$1047)*LIQUIDACION!$D$1045/IF(AND(LIQUIDACION!$D$1044&gt;LIQUIDACION!$B$1046,LIQUIDACION!$B$1046&gt;LIQUIDACION!$D$1043),366,365)),0)</f>
        <v>0</v>
      </c>
      <c r="AX683" s="618">
        <f>IF(AX$12=TRUE,(($W683*LIQUIDACION!$L$1047)*LIQUIDACION!$D$1045/IF(AND(LIQUIDACION!$D$1044&gt;LIQUIDACION!$B$1046,LIQUIDACION!$B$1046&gt;LIQUIDACION!$D$1043),366,365)),0)</f>
        <v>0</v>
      </c>
    </row>
    <row r="684" spans="2:50" x14ac:dyDescent="0.25">
      <c r="B684" s="123">
        <v>672</v>
      </c>
      <c r="C684" s="125"/>
      <c r="D684" s="170"/>
      <c r="E684" s="170"/>
      <c r="F684" s="170"/>
      <c r="G684" s="170">
        <f t="shared" si="45"/>
        <v>0</v>
      </c>
      <c r="H684" s="170">
        <f t="shared" si="46"/>
        <v>0</v>
      </c>
      <c r="I684" s="170"/>
      <c r="J684" s="170"/>
      <c r="K684" s="170"/>
      <c r="L684" s="170"/>
      <c r="M684" s="170"/>
      <c r="N684" s="170"/>
      <c r="O684" s="170"/>
      <c r="P684" s="170"/>
      <c r="Q684" s="170"/>
      <c r="R684" s="170"/>
      <c r="S684" s="170"/>
      <c r="T684" s="170"/>
      <c r="U684" s="170"/>
      <c r="V684" s="170"/>
      <c r="W684" s="170"/>
      <c r="X684" s="170"/>
      <c r="Y684" s="170"/>
      <c r="Z684" s="170"/>
      <c r="AA684" s="170"/>
      <c r="AB684" s="415">
        <f t="shared" si="47"/>
        <v>0</v>
      </c>
      <c r="AC684" s="415">
        <f t="shared" si="48"/>
        <v>0</v>
      </c>
      <c r="AE684" s="618">
        <f>IF(AE$12=TRUE,(($D684*LIQUIDACION!$L$1046)*LIQUIDACION!$D$1045/IF(AND(LIQUIDACION!$D$1044&gt;LIQUIDACION!$B$1046,LIQUIDACION!$B$1046&gt;LIQUIDACION!$D$1043),366,365)),0)</f>
        <v>0</v>
      </c>
      <c r="AF684" s="618">
        <f>IF(AF$12=TRUE,(($E684*LIQUIDACION!$L$1046)*LIQUIDACION!$D$1045/IF(AND(LIQUIDACION!$D$1044&gt;LIQUIDACION!$B$1046,LIQUIDACION!$B$1046&gt;LIQUIDACION!$D$1043),366,365)),0)</f>
        <v>0</v>
      </c>
      <c r="AG684" s="618">
        <f>IF(AG$12=TRUE,(($F684*LIQUIDACION!$L$1046)*LIQUIDACION!$D$1045/IF(AND(LIQUIDACION!$D$1044&gt;LIQUIDACION!$B$1046,LIQUIDACION!$B$1046&gt;LIQUIDACION!$D$1043),366,365)),0)</f>
        <v>0</v>
      </c>
      <c r="AH684" s="618">
        <f>IF(AH$12=TRUE,(($G684*LIQUIDACION!$L$1046)*LIQUIDACION!$D$1045/IF(AND(LIQUIDACION!$D$1044&gt;LIQUIDACION!$B$1046,LIQUIDACION!$B$1046&gt;LIQUIDACION!$D$1043),366,365)),0)</f>
        <v>0</v>
      </c>
      <c r="AI684" s="618">
        <f>IF(AI$12=TRUE,(($H684*LIQUIDACION!$L$1047)*LIQUIDACION!$D$1045/IF(AND(LIQUIDACION!$D$1044&gt;LIQUIDACION!$B$1046,LIQUIDACION!$B$1046&gt;LIQUIDACION!$D$1043),366,365)),0)</f>
        <v>0</v>
      </c>
      <c r="AJ684" s="618">
        <f>IF(AJ$12=TRUE,(($I684*LIQUIDACION!$L$1047)*LIQUIDACION!$D$1045/IF(AND(LIQUIDACION!$D$1044&gt;LIQUIDACION!$B$1046,LIQUIDACION!$B$1046&gt;LIQUIDACION!$D$1043),366,365)),0)</f>
        <v>0</v>
      </c>
      <c r="AK684" s="618">
        <f>IF(AK$12=TRUE,(($J684*LIQUIDACION!$L$1047)*LIQUIDACION!$D$1045/IF(AND(LIQUIDACION!$D$1044&gt;LIQUIDACION!$B$1046,LIQUIDACION!$B$1046&gt;LIQUIDACION!$D$1043),366,365)),0)</f>
        <v>0</v>
      </c>
      <c r="AL684" s="618">
        <f>IF(AL$12=TRUE,(($K684*LIQUIDACION!$L$1047)*LIQUIDACION!$D$1045/IF(AND(LIQUIDACION!$D$1044&gt;LIQUIDACION!$B$1046,LIQUIDACION!$B$1046&gt;LIQUIDACION!$D$1043),366,365)),0)</f>
        <v>0</v>
      </c>
      <c r="AM684" s="618">
        <f>IF(AM$12=TRUE,(($L684*LIQUIDACION!$L$1047)*LIQUIDACION!$D$1045/IF(AND(LIQUIDACION!$D$1044&gt;LIQUIDACION!$B$1046,LIQUIDACION!$B$1046&gt;LIQUIDACION!$D$1043),366,365)),0)</f>
        <v>0</v>
      </c>
      <c r="AN684" s="618">
        <f>IF(AN$12=TRUE,(($M684*LIQUIDACION!$L$1047)*LIQUIDACION!$D$1045/IF(AND(LIQUIDACION!$D$1044&gt;LIQUIDACION!$B$1046,LIQUIDACION!$B$1046&gt;LIQUIDACION!$D$1043),366,365)),0)</f>
        <v>0</v>
      </c>
      <c r="AO684" s="618">
        <f>IF(AO$12=TRUE,(($N684*LIQUIDACION!$L$1047)*LIQUIDACION!$D$1045/IF(AND(LIQUIDACION!$D$1044&gt;LIQUIDACION!$B$1046,LIQUIDACION!$B$1046&gt;LIQUIDACION!$D$1043),366,365)),0)</f>
        <v>0</v>
      </c>
      <c r="AP684" s="618">
        <f>IF(AP$12=TRUE,(($O684*LIQUIDACION!$L$1047)*LIQUIDACION!$D$1045/IF(AND(LIQUIDACION!$D$1044&gt;LIQUIDACION!$B$1046,LIQUIDACION!$B$1046&gt;LIQUIDACION!$D$1043),366,365)),0)</f>
        <v>0</v>
      </c>
      <c r="AQ684" s="618">
        <f>IF(AQ$12=TRUE,(($P684*LIQUIDACION!$L$1047)*LIQUIDACION!$D$1045/IF(AND(LIQUIDACION!$D$1044&gt;LIQUIDACION!$B$1046,LIQUIDACION!$B$1046&gt;LIQUIDACION!$D$1043),366,365)),0)</f>
        <v>0</v>
      </c>
      <c r="AR684" s="618">
        <f>IF(AR$12=TRUE,(($Q684*LIQUIDACION!$L$1047)*LIQUIDACION!$D$1045/IF(AND(LIQUIDACION!$D$1044&gt;LIQUIDACION!$B$1046,LIQUIDACION!$B$1046&gt;LIQUIDACION!$D$1043),366,365)),0)</f>
        <v>0</v>
      </c>
      <c r="AS684" s="618">
        <f>IF(AS$12=TRUE,(($R684*LIQUIDACION!$L$1047)*LIQUIDACION!$D$1045/IF(AND(LIQUIDACION!$D$1044&gt;LIQUIDACION!$B$1046,LIQUIDACION!$B$1046&gt;LIQUIDACION!$D$1043),366,365)),0)</f>
        <v>0</v>
      </c>
      <c r="AT684" s="618">
        <f>IF(AT$12=TRUE,(($S684*LIQUIDACION!$L$1047)*LIQUIDACION!$D$1045/IF(AND(LIQUIDACION!$D$1044&gt;LIQUIDACION!$B$1046,LIQUIDACION!$B$1046&gt;LIQUIDACION!$D$1043),366,365)),0)</f>
        <v>0</v>
      </c>
      <c r="AU684" s="618">
        <f>IF(AU$12=TRUE,(($T684*LIQUIDACION!$L$1047)*LIQUIDACION!$D$1045/IF(AND(LIQUIDACION!$D$1044&gt;LIQUIDACION!$B$1046,LIQUIDACION!$B$1046&gt;LIQUIDACION!$D$1043),366,365)),0)</f>
        <v>0</v>
      </c>
      <c r="AV684" s="618">
        <f>IF(AV$12=TRUE,(($U684*LIQUIDACION!$L$1047)*LIQUIDACION!$D$1045/IF(AND(LIQUIDACION!$D$1044&gt;LIQUIDACION!$B$1046,LIQUIDACION!$B$1046&gt;LIQUIDACION!$D$1043),366,365)),0)</f>
        <v>0</v>
      </c>
      <c r="AW684" s="618">
        <f>IF(AW$12=TRUE,(($V684*LIQUIDACION!$L$1047)*LIQUIDACION!$D$1045/IF(AND(LIQUIDACION!$D$1044&gt;LIQUIDACION!$B$1046,LIQUIDACION!$B$1046&gt;LIQUIDACION!$D$1043),366,365)),0)</f>
        <v>0</v>
      </c>
      <c r="AX684" s="618">
        <f>IF(AX$12=TRUE,(($W684*LIQUIDACION!$L$1047)*LIQUIDACION!$D$1045/IF(AND(LIQUIDACION!$D$1044&gt;LIQUIDACION!$B$1046,LIQUIDACION!$B$1046&gt;LIQUIDACION!$D$1043),366,365)),0)</f>
        <v>0</v>
      </c>
    </row>
    <row r="685" spans="2:50" x14ac:dyDescent="0.25">
      <c r="B685" s="121">
        <v>673</v>
      </c>
      <c r="C685" s="125"/>
      <c r="D685" s="170"/>
      <c r="E685" s="170"/>
      <c r="F685" s="170"/>
      <c r="G685" s="170">
        <f t="shared" si="45"/>
        <v>0</v>
      </c>
      <c r="H685" s="170">
        <f t="shared" si="46"/>
        <v>0</v>
      </c>
      <c r="I685" s="170"/>
      <c r="J685" s="170"/>
      <c r="K685" s="170"/>
      <c r="L685" s="170"/>
      <c r="M685" s="170"/>
      <c r="N685" s="170"/>
      <c r="O685" s="170"/>
      <c r="P685" s="170"/>
      <c r="Q685" s="170"/>
      <c r="R685" s="170"/>
      <c r="S685" s="170"/>
      <c r="T685" s="170"/>
      <c r="U685" s="170"/>
      <c r="V685" s="170"/>
      <c r="W685" s="170"/>
      <c r="X685" s="170"/>
      <c r="Y685" s="170"/>
      <c r="Z685" s="170"/>
      <c r="AA685" s="170"/>
      <c r="AB685" s="415">
        <f t="shared" si="47"/>
        <v>0</v>
      </c>
      <c r="AC685" s="415">
        <f t="shared" si="48"/>
        <v>0</v>
      </c>
      <c r="AE685" s="618">
        <f>IF(AE$12=TRUE,(($D685*LIQUIDACION!$L$1046)*LIQUIDACION!$D$1045/IF(AND(LIQUIDACION!$D$1044&gt;LIQUIDACION!$B$1046,LIQUIDACION!$B$1046&gt;LIQUIDACION!$D$1043),366,365)),0)</f>
        <v>0</v>
      </c>
      <c r="AF685" s="618">
        <f>IF(AF$12=TRUE,(($E685*LIQUIDACION!$L$1046)*LIQUIDACION!$D$1045/IF(AND(LIQUIDACION!$D$1044&gt;LIQUIDACION!$B$1046,LIQUIDACION!$B$1046&gt;LIQUIDACION!$D$1043),366,365)),0)</f>
        <v>0</v>
      </c>
      <c r="AG685" s="618">
        <f>IF(AG$12=TRUE,(($F685*LIQUIDACION!$L$1046)*LIQUIDACION!$D$1045/IF(AND(LIQUIDACION!$D$1044&gt;LIQUIDACION!$B$1046,LIQUIDACION!$B$1046&gt;LIQUIDACION!$D$1043),366,365)),0)</f>
        <v>0</v>
      </c>
      <c r="AH685" s="618">
        <f>IF(AH$12=TRUE,(($G685*LIQUIDACION!$L$1046)*LIQUIDACION!$D$1045/IF(AND(LIQUIDACION!$D$1044&gt;LIQUIDACION!$B$1046,LIQUIDACION!$B$1046&gt;LIQUIDACION!$D$1043),366,365)),0)</f>
        <v>0</v>
      </c>
      <c r="AI685" s="618">
        <f>IF(AI$12=TRUE,(($H685*LIQUIDACION!$L$1047)*LIQUIDACION!$D$1045/IF(AND(LIQUIDACION!$D$1044&gt;LIQUIDACION!$B$1046,LIQUIDACION!$B$1046&gt;LIQUIDACION!$D$1043),366,365)),0)</f>
        <v>0</v>
      </c>
      <c r="AJ685" s="618">
        <f>IF(AJ$12=TRUE,(($I685*LIQUIDACION!$L$1047)*LIQUIDACION!$D$1045/IF(AND(LIQUIDACION!$D$1044&gt;LIQUIDACION!$B$1046,LIQUIDACION!$B$1046&gt;LIQUIDACION!$D$1043),366,365)),0)</f>
        <v>0</v>
      </c>
      <c r="AK685" s="618">
        <f>IF(AK$12=TRUE,(($J685*LIQUIDACION!$L$1047)*LIQUIDACION!$D$1045/IF(AND(LIQUIDACION!$D$1044&gt;LIQUIDACION!$B$1046,LIQUIDACION!$B$1046&gt;LIQUIDACION!$D$1043),366,365)),0)</f>
        <v>0</v>
      </c>
      <c r="AL685" s="618">
        <f>IF(AL$12=TRUE,(($K685*LIQUIDACION!$L$1047)*LIQUIDACION!$D$1045/IF(AND(LIQUIDACION!$D$1044&gt;LIQUIDACION!$B$1046,LIQUIDACION!$B$1046&gt;LIQUIDACION!$D$1043),366,365)),0)</f>
        <v>0</v>
      </c>
      <c r="AM685" s="618">
        <f>IF(AM$12=TRUE,(($L685*LIQUIDACION!$L$1047)*LIQUIDACION!$D$1045/IF(AND(LIQUIDACION!$D$1044&gt;LIQUIDACION!$B$1046,LIQUIDACION!$B$1046&gt;LIQUIDACION!$D$1043),366,365)),0)</f>
        <v>0</v>
      </c>
      <c r="AN685" s="618">
        <f>IF(AN$12=TRUE,(($M685*LIQUIDACION!$L$1047)*LIQUIDACION!$D$1045/IF(AND(LIQUIDACION!$D$1044&gt;LIQUIDACION!$B$1046,LIQUIDACION!$B$1046&gt;LIQUIDACION!$D$1043),366,365)),0)</f>
        <v>0</v>
      </c>
      <c r="AO685" s="618">
        <f>IF(AO$12=TRUE,(($N685*LIQUIDACION!$L$1047)*LIQUIDACION!$D$1045/IF(AND(LIQUIDACION!$D$1044&gt;LIQUIDACION!$B$1046,LIQUIDACION!$B$1046&gt;LIQUIDACION!$D$1043),366,365)),0)</f>
        <v>0</v>
      </c>
      <c r="AP685" s="618">
        <f>IF(AP$12=TRUE,(($O685*LIQUIDACION!$L$1047)*LIQUIDACION!$D$1045/IF(AND(LIQUIDACION!$D$1044&gt;LIQUIDACION!$B$1046,LIQUIDACION!$B$1046&gt;LIQUIDACION!$D$1043),366,365)),0)</f>
        <v>0</v>
      </c>
      <c r="AQ685" s="618">
        <f>IF(AQ$12=TRUE,(($P685*LIQUIDACION!$L$1047)*LIQUIDACION!$D$1045/IF(AND(LIQUIDACION!$D$1044&gt;LIQUIDACION!$B$1046,LIQUIDACION!$B$1046&gt;LIQUIDACION!$D$1043),366,365)),0)</f>
        <v>0</v>
      </c>
      <c r="AR685" s="618">
        <f>IF(AR$12=TRUE,(($Q685*LIQUIDACION!$L$1047)*LIQUIDACION!$D$1045/IF(AND(LIQUIDACION!$D$1044&gt;LIQUIDACION!$B$1046,LIQUIDACION!$B$1046&gt;LIQUIDACION!$D$1043),366,365)),0)</f>
        <v>0</v>
      </c>
      <c r="AS685" s="618">
        <f>IF(AS$12=TRUE,(($R685*LIQUIDACION!$L$1047)*LIQUIDACION!$D$1045/IF(AND(LIQUIDACION!$D$1044&gt;LIQUIDACION!$B$1046,LIQUIDACION!$B$1046&gt;LIQUIDACION!$D$1043),366,365)),0)</f>
        <v>0</v>
      </c>
      <c r="AT685" s="618">
        <f>IF(AT$12=TRUE,(($S685*LIQUIDACION!$L$1047)*LIQUIDACION!$D$1045/IF(AND(LIQUIDACION!$D$1044&gt;LIQUIDACION!$B$1046,LIQUIDACION!$B$1046&gt;LIQUIDACION!$D$1043),366,365)),0)</f>
        <v>0</v>
      </c>
      <c r="AU685" s="618">
        <f>IF(AU$12=TRUE,(($T685*LIQUIDACION!$L$1047)*LIQUIDACION!$D$1045/IF(AND(LIQUIDACION!$D$1044&gt;LIQUIDACION!$B$1046,LIQUIDACION!$B$1046&gt;LIQUIDACION!$D$1043),366,365)),0)</f>
        <v>0</v>
      </c>
      <c r="AV685" s="618">
        <f>IF(AV$12=TRUE,(($U685*LIQUIDACION!$L$1047)*LIQUIDACION!$D$1045/IF(AND(LIQUIDACION!$D$1044&gt;LIQUIDACION!$B$1046,LIQUIDACION!$B$1046&gt;LIQUIDACION!$D$1043),366,365)),0)</f>
        <v>0</v>
      </c>
      <c r="AW685" s="618">
        <f>IF(AW$12=TRUE,(($V685*LIQUIDACION!$L$1047)*LIQUIDACION!$D$1045/IF(AND(LIQUIDACION!$D$1044&gt;LIQUIDACION!$B$1046,LIQUIDACION!$B$1046&gt;LIQUIDACION!$D$1043),366,365)),0)</f>
        <v>0</v>
      </c>
      <c r="AX685" s="618">
        <f>IF(AX$12=TRUE,(($W685*LIQUIDACION!$L$1047)*LIQUIDACION!$D$1045/IF(AND(LIQUIDACION!$D$1044&gt;LIQUIDACION!$B$1046,LIQUIDACION!$B$1046&gt;LIQUIDACION!$D$1043),366,365)),0)</f>
        <v>0</v>
      </c>
    </row>
    <row r="686" spans="2:50" x14ac:dyDescent="0.25">
      <c r="B686" s="123">
        <v>674</v>
      </c>
      <c r="C686" s="125"/>
      <c r="D686" s="170"/>
      <c r="E686" s="170"/>
      <c r="F686" s="170"/>
      <c r="G686" s="170">
        <f t="shared" si="45"/>
        <v>0</v>
      </c>
      <c r="H686" s="170">
        <f t="shared" si="46"/>
        <v>0</v>
      </c>
      <c r="I686" s="170"/>
      <c r="J686" s="170"/>
      <c r="K686" s="170"/>
      <c r="L686" s="170"/>
      <c r="M686" s="170"/>
      <c r="N686" s="170"/>
      <c r="O686" s="170"/>
      <c r="P686" s="170"/>
      <c r="Q686" s="170"/>
      <c r="R686" s="170"/>
      <c r="S686" s="170"/>
      <c r="T686" s="170"/>
      <c r="U686" s="170"/>
      <c r="V686" s="170"/>
      <c r="W686" s="170"/>
      <c r="X686" s="170"/>
      <c r="Y686" s="170"/>
      <c r="Z686" s="170"/>
      <c r="AA686" s="170"/>
      <c r="AB686" s="415">
        <f t="shared" si="47"/>
        <v>0</v>
      </c>
      <c r="AC686" s="415">
        <f t="shared" si="48"/>
        <v>0</v>
      </c>
      <c r="AE686" s="618">
        <f>IF(AE$12=TRUE,(($D686*LIQUIDACION!$L$1046)*LIQUIDACION!$D$1045/IF(AND(LIQUIDACION!$D$1044&gt;LIQUIDACION!$B$1046,LIQUIDACION!$B$1046&gt;LIQUIDACION!$D$1043),366,365)),0)</f>
        <v>0</v>
      </c>
      <c r="AF686" s="618">
        <f>IF(AF$12=TRUE,(($E686*LIQUIDACION!$L$1046)*LIQUIDACION!$D$1045/IF(AND(LIQUIDACION!$D$1044&gt;LIQUIDACION!$B$1046,LIQUIDACION!$B$1046&gt;LIQUIDACION!$D$1043),366,365)),0)</f>
        <v>0</v>
      </c>
      <c r="AG686" s="618">
        <f>IF(AG$12=TRUE,(($F686*LIQUIDACION!$L$1046)*LIQUIDACION!$D$1045/IF(AND(LIQUIDACION!$D$1044&gt;LIQUIDACION!$B$1046,LIQUIDACION!$B$1046&gt;LIQUIDACION!$D$1043),366,365)),0)</f>
        <v>0</v>
      </c>
      <c r="AH686" s="618">
        <f>IF(AH$12=TRUE,(($G686*LIQUIDACION!$L$1046)*LIQUIDACION!$D$1045/IF(AND(LIQUIDACION!$D$1044&gt;LIQUIDACION!$B$1046,LIQUIDACION!$B$1046&gt;LIQUIDACION!$D$1043),366,365)),0)</f>
        <v>0</v>
      </c>
      <c r="AI686" s="618">
        <f>IF(AI$12=TRUE,(($H686*LIQUIDACION!$L$1047)*LIQUIDACION!$D$1045/IF(AND(LIQUIDACION!$D$1044&gt;LIQUIDACION!$B$1046,LIQUIDACION!$B$1046&gt;LIQUIDACION!$D$1043),366,365)),0)</f>
        <v>0</v>
      </c>
      <c r="AJ686" s="618">
        <f>IF(AJ$12=TRUE,(($I686*LIQUIDACION!$L$1047)*LIQUIDACION!$D$1045/IF(AND(LIQUIDACION!$D$1044&gt;LIQUIDACION!$B$1046,LIQUIDACION!$B$1046&gt;LIQUIDACION!$D$1043),366,365)),0)</f>
        <v>0</v>
      </c>
      <c r="AK686" s="618">
        <f>IF(AK$12=TRUE,(($J686*LIQUIDACION!$L$1047)*LIQUIDACION!$D$1045/IF(AND(LIQUIDACION!$D$1044&gt;LIQUIDACION!$B$1046,LIQUIDACION!$B$1046&gt;LIQUIDACION!$D$1043),366,365)),0)</f>
        <v>0</v>
      </c>
      <c r="AL686" s="618">
        <f>IF(AL$12=TRUE,(($K686*LIQUIDACION!$L$1047)*LIQUIDACION!$D$1045/IF(AND(LIQUIDACION!$D$1044&gt;LIQUIDACION!$B$1046,LIQUIDACION!$B$1046&gt;LIQUIDACION!$D$1043),366,365)),0)</f>
        <v>0</v>
      </c>
      <c r="AM686" s="618">
        <f>IF(AM$12=TRUE,(($L686*LIQUIDACION!$L$1047)*LIQUIDACION!$D$1045/IF(AND(LIQUIDACION!$D$1044&gt;LIQUIDACION!$B$1046,LIQUIDACION!$B$1046&gt;LIQUIDACION!$D$1043),366,365)),0)</f>
        <v>0</v>
      </c>
      <c r="AN686" s="618">
        <f>IF(AN$12=TRUE,(($M686*LIQUIDACION!$L$1047)*LIQUIDACION!$D$1045/IF(AND(LIQUIDACION!$D$1044&gt;LIQUIDACION!$B$1046,LIQUIDACION!$B$1046&gt;LIQUIDACION!$D$1043),366,365)),0)</f>
        <v>0</v>
      </c>
      <c r="AO686" s="618">
        <f>IF(AO$12=TRUE,(($N686*LIQUIDACION!$L$1047)*LIQUIDACION!$D$1045/IF(AND(LIQUIDACION!$D$1044&gt;LIQUIDACION!$B$1046,LIQUIDACION!$B$1046&gt;LIQUIDACION!$D$1043),366,365)),0)</f>
        <v>0</v>
      </c>
      <c r="AP686" s="618">
        <f>IF(AP$12=TRUE,(($O686*LIQUIDACION!$L$1047)*LIQUIDACION!$D$1045/IF(AND(LIQUIDACION!$D$1044&gt;LIQUIDACION!$B$1046,LIQUIDACION!$B$1046&gt;LIQUIDACION!$D$1043),366,365)),0)</f>
        <v>0</v>
      </c>
      <c r="AQ686" s="618">
        <f>IF(AQ$12=TRUE,(($P686*LIQUIDACION!$L$1047)*LIQUIDACION!$D$1045/IF(AND(LIQUIDACION!$D$1044&gt;LIQUIDACION!$B$1046,LIQUIDACION!$B$1046&gt;LIQUIDACION!$D$1043),366,365)),0)</f>
        <v>0</v>
      </c>
      <c r="AR686" s="618">
        <f>IF(AR$12=TRUE,(($Q686*LIQUIDACION!$L$1047)*LIQUIDACION!$D$1045/IF(AND(LIQUIDACION!$D$1044&gt;LIQUIDACION!$B$1046,LIQUIDACION!$B$1046&gt;LIQUIDACION!$D$1043),366,365)),0)</f>
        <v>0</v>
      </c>
      <c r="AS686" s="618">
        <f>IF(AS$12=TRUE,(($R686*LIQUIDACION!$L$1047)*LIQUIDACION!$D$1045/IF(AND(LIQUIDACION!$D$1044&gt;LIQUIDACION!$B$1046,LIQUIDACION!$B$1046&gt;LIQUIDACION!$D$1043),366,365)),0)</f>
        <v>0</v>
      </c>
      <c r="AT686" s="618">
        <f>IF(AT$12=TRUE,(($S686*LIQUIDACION!$L$1047)*LIQUIDACION!$D$1045/IF(AND(LIQUIDACION!$D$1044&gt;LIQUIDACION!$B$1046,LIQUIDACION!$B$1046&gt;LIQUIDACION!$D$1043),366,365)),0)</f>
        <v>0</v>
      </c>
      <c r="AU686" s="618">
        <f>IF(AU$12=TRUE,(($T686*LIQUIDACION!$L$1047)*LIQUIDACION!$D$1045/IF(AND(LIQUIDACION!$D$1044&gt;LIQUIDACION!$B$1046,LIQUIDACION!$B$1046&gt;LIQUIDACION!$D$1043),366,365)),0)</f>
        <v>0</v>
      </c>
      <c r="AV686" s="618">
        <f>IF(AV$12=TRUE,(($U686*LIQUIDACION!$L$1047)*LIQUIDACION!$D$1045/IF(AND(LIQUIDACION!$D$1044&gt;LIQUIDACION!$B$1046,LIQUIDACION!$B$1046&gt;LIQUIDACION!$D$1043),366,365)),0)</f>
        <v>0</v>
      </c>
      <c r="AW686" s="618">
        <f>IF(AW$12=TRUE,(($V686*LIQUIDACION!$L$1047)*LIQUIDACION!$D$1045/IF(AND(LIQUIDACION!$D$1044&gt;LIQUIDACION!$B$1046,LIQUIDACION!$B$1046&gt;LIQUIDACION!$D$1043),366,365)),0)</f>
        <v>0</v>
      </c>
      <c r="AX686" s="618">
        <f>IF(AX$12=TRUE,(($W686*LIQUIDACION!$L$1047)*LIQUIDACION!$D$1045/IF(AND(LIQUIDACION!$D$1044&gt;LIQUIDACION!$B$1046,LIQUIDACION!$B$1046&gt;LIQUIDACION!$D$1043),366,365)),0)</f>
        <v>0</v>
      </c>
    </row>
    <row r="687" spans="2:50" x14ac:dyDescent="0.25">
      <c r="B687" s="121">
        <v>675</v>
      </c>
      <c r="C687" s="125"/>
      <c r="D687" s="170"/>
      <c r="E687" s="170"/>
      <c r="F687" s="170"/>
      <c r="G687" s="170">
        <f t="shared" si="45"/>
        <v>0</v>
      </c>
      <c r="H687" s="170">
        <f t="shared" si="46"/>
        <v>0</v>
      </c>
      <c r="I687" s="170"/>
      <c r="J687" s="170"/>
      <c r="K687" s="170"/>
      <c r="L687" s="170"/>
      <c r="M687" s="170"/>
      <c r="N687" s="170"/>
      <c r="O687" s="170"/>
      <c r="P687" s="170"/>
      <c r="Q687" s="170"/>
      <c r="R687" s="170"/>
      <c r="S687" s="170"/>
      <c r="T687" s="170"/>
      <c r="U687" s="170"/>
      <c r="V687" s="170"/>
      <c r="W687" s="170"/>
      <c r="X687" s="170"/>
      <c r="Y687" s="170"/>
      <c r="Z687" s="170"/>
      <c r="AA687" s="170"/>
      <c r="AB687" s="415">
        <f t="shared" si="47"/>
        <v>0</v>
      </c>
      <c r="AC687" s="415">
        <f t="shared" si="48"/>
        <v>0</v>
      </c>
      <c r="AE687" s="618">
        <f>IF(AE$12=TRUE,(($D687*LIQUIDACION!$L$1046)*LIQUIDACION!$D$1045/IF(AND(LIQUIDACION!$D$1044&gt;LIQUIDACION!$B$1046,LIQUIDACION!$B$1046&gt;LIQUIDACION!$D$1043),366,365)),0)</f>
        <v>0</v>
      </c>
      <c r="AF687" s="618">
        <f>IF(AF$12=TRUE,(($E687*LIQUIDACION!$L$1046)*LIQUIDACION!$D$1045/IF(AND(LIQUIDACION!$D$1044&gt;LIQUIDACION!$B$1046,LIQUIDACION!$B$1046&gt;LIQUIDACION!$D$1043),366,365)),0)</f>
        <v>0</v>
      </c>
      <c r="AG687" s="618">
        <f>IF(AG$12=TRUE,(($F687*LIQUIDACION!$L$1046)*LIQUIDACION!$D$1045/IF(AND(LIQUIDACION!$D$1044&gt;LIQUIDACION!$B$1046,LIQUIDACION!$B$1046&gt;LIQUIDACION!$D$1043),366,365)),0)</f>
        <v>0</v>
      </c>
      <c r="AH687" s="618">
        <f>IF(AH$12=TRUE,(($G687*LIQUIDACION!$L$1046)*LIQUIDACION!$D$1045/IF(AND(LIQUIDACION!$D$1044&gt;LIQUIDACION!$B$1046,LIQUIDACION!$B$1046&gt;LIQUIDACION!$D$1043),366,365)),0)</f>
        <v>0</v>
      </c>
      <c r="AI687" s="618">
        <f>IF(AI$12=TRUE,(($H687*LIQUIDACION!$L$1047)*LIQUIDACION!$D$1045/IF(AND(LIQUIDACION!$D$1044&gt;LIQUIDACION!$B$1046,LIQUIDACION!$B$1046&gt;LIQUIDACION!$D$1043),366,365)),0)</f>
        <v>0</v>
      </c>
      <c r="AJ687" s="618">
        <f>IF(AJ$12=TRUE,(($I687*LIQUIDACION!$L$1047)*LIQUIDACION!$D$1045/IF(AND(LIQUIDACION!$D$1044&gt;LIQUIDACION!$B$1046,LIQUIDACION!$B$1046&gt;LIQUIDACION!$D$1043),366,365)),0)</f>
        <v>0</v>
      </c>
      <c r="AK687" s="618">
        <f>IF(AK$12=TRUE,(($J687*LIQUIDACION!$L$1047)*LIQUIDACION!$D$1045/IF(AND(LIQUIDACION!$D$1044&gt;LIQUIDACION!$B$1046,LIQUIDACION!$B$1046&gt;LIQUIDACION!$D$1043),366,365)),0)</f>
        <v>0</v>
      </c>
      <c r="AL687" s="618">
        <f>IF(AL$12=TRUE,(($K687*LIQUIDACION!$L$1047)*LIQUIDACION!$D$1045/IF(AND(LIQUIDACION!$D$1044&gt;LIQUIDACION!$B$1046,LIQUIDACION!$B$1046&gt;LIQUIDACION!$D$1043),366,365)),0)</f>
        <v>0</v>
      </c>
      <c r="AM687" s="618">
        <f>IF(AM$12=TRUE,(($L687*LIQUIDACION!$L$1047)*LIQUIDACION!$D$1045/IF(AND(LIQUIDACION!$D$1044&gt;LIQUIDACION!$B$1046,LIQUIDACION!$B$1046&gt;LIQUIDACION!$D$1043),366,365)),0)</f>
        <v>0</v>
      </c>
      <c r="AN687" s="618">
        <f>IF(AN$12=TRUE,(($M687*LIQUIDACION!$L$1047)*LIQUIDACION!$D$1045/IF(AND(LIQUIDACION!$D$1044&gt;LIQUIDACION!$B$1046,LIQUIDACION!$B$1046&gt;LIQUIDACION!$D$1043),366,365)),0)</f>
        <v>0</v>
      </c>
      <c r="AO687" s="618">
        <f>IF(AO$12=TRUE,(($N687*LIQUIDACION!$L$1047)*LIQUIDACION!$D$1045/IF(AND(LIQUIDACION!$D$1044&gt;LIQUIDACION!$B$1046,LIQUIDACION!$B$1046&gt;LIQUIDACION!$D$1043),366,365)),0)</f>
        <v>0</v>
      </c>
      <c r="AP687" s="618">
        <f>IF(AP$12=TRUE,(($O687*LIQUIDACION!$L$1047)*LIQUIDACION!$D$1045/IF(AND(LIQUIDACION!$D$1044&gt;LIQUIDACION!$B$1046,LIQUIDACION!$B$1046&gt;LIQUIDACION!$D$1043),366,365)),0)</f>
        <v>0</v>
      </c>
      <c r="AQ687" s="618">
        <f>IF(AQ$12=TRUE,(($P687*LIQUIDACION!$L$1047)*LIQUIDACION!$D$1045/IF(AND(LIQUIDACION!$D$1044&gt;LIQUIDACION!$B$1046,LIQUIDACION!$B$1046&gt;LIQUIDACION!$D$1043),366,365)),0)</f>
        <v>0</v>
      </c>
      <c r="AR687" s="618">
        <f>IF(AR$12=TRUE,(($Q687*LIQUIDACION!$L$1047)*LIQUIDACION!$D$1045/IF(AND(LIQUIDACION!$D$1044&gt;LIQUIDACION!$B$1046,LIQUIDACION!$B$1046&gt;LIQUIDACION!$D$1043),366,365)),0)</f>
        <v>0</v>
      </c>
      <c r="AS687" s="618">
        <f>IF(AS$12=TRUE,(($R687*LIQUIDACION!$L$1047)*LIQUIDACION!$D$1045/IF(AND(LIQUIDACION!$D$1044&gt;LIQUIDACION!$B$1046,LIQUIDACION!$B$1046&gt;LIQUIDACION!$D$1043),366,365)),0)</f>
        <v>0</v>
      </c>
      <c r="AT687" s="618">
        <f>IF(AT$12=TRUE,(($S687*LIQUIDACION!$L$1047)*LIQUIDACION!$D$1045/IF(AND(LIQUIDACION!$D$1044&gt;LIQUIDACION!$B$1046,LIQUIDACION!$B$1046&gt;LIQUIDACION!$D$1043),366,365)),0)</f>
        <v>0</v>
      </c>
      <c r="AU687" s="618">
        <f>IF(AU$12=TRUE,(($T687*LIQUIDACION!$L$1047)*LIQUIDACION!$D$1045/IF(AND(LIQUIDACION!$D$1044&gt;LIQUIDACION!$B$1046,LIQUIDACION!$B$1046&gt;LIQUIDACION!$D$1043),366,365)),0)</f>
        <v>0</v>
      </c>
      <c r="AV687" s="618">
        <f>IF(AV$12=TRUE,(($U687*LIQUIDACION!$L$1047)*LIQUIDACION!$D$1045/IF(AND(LIQUIDACION!$D$1044&gt;LIQUIDACION!$B$1046,LIQUIDACION!$B$1046&gt;LIQUIDACION!$D$1043),366,365)),0)</f>
        <v>0</v>
      </c>
      <c r="AW687" s="618">
        <f>IF(AW$12=TRUE,(($V687*LIQUIDACION!$L$1047)*LIQUIDACION!$D$1045/IF(AND(LIQUIDACION!$D$1044&gt;LIQUIDACION!$B$1046,LIQUIDACION!$B$1046&gt;LIQUIDACION!$D$1043),366,365)),0)</f>
        <v>0</v>
      </c>
      <c r="AX687" s="618">
        <f>IF(AX$12=TRUE,(($W687*LIQUIDACION!$L$1047)*LIQUIDACION!$D$1045/IF(AND(LIQUIDACION!$D$1044&gt;LIQUIDACION!$B$1046,LIQUIDACION!$B$1046&gt;LIQUIDACION!$D$1043),366,365)),0)</f>
        <v>0</v>
      </c>
    </row>
    <row r="688" spans="2:50" x14ac:dyDescent="0.25">
      <c r="B688" s="123">
        <v>676</v>
      </c>
      <c r="C688" s="125"/>
      <c r="D688" s="170"/>
      <c r="E688" s="170"/>
      <c r="F688" s="170"/>
      <c r="G688" s="170">
        <f t="shared" si="45"/>
        <v>0</v>
      </c>
      <c r="H688" s="170">
        <f t="shared" si="46"/>
        <v>0</v>
      </c>
      <c r="I688" s="170"/>
      <c r="J688" s="170"/>
      <c r="K688" s="170"/>
      <c r="L688" s="170"/>
      <c r="M688" s="170"/>
      <c r="N688" s="170"/>
      <c r="O688" s="170"/>
      <c r="P688" s="170"/>
      <c r="Q688" s="170"/>
      <c r="R688" s="170"/>
      <c r="S688" s="170"/>
      <c r="T688" s="170"/>
      <c r="U688" s="170"/>
      <c r="V688" s="170"/>
      <c r="W688" s="170"/>
      <c r="X688" s="170"/>
      <c r="Y688" s="170"/>
      <c r="Z688" s="170"/>
      <c r="AA688" s="170"/>
      <c r="AB688" s="415">
        <f t="shared" si="47"/>
        <v>0</v>
      </c>
      <c r="AC688" s="415">
        <f t="shared" si="48"/>
        <v>0</v>
      </c>
      <c r="AE688" s="618">
        <f>IF(AE$12=TRUE,(($D688*LIQUIDACION!$L$1046)*LIQUIDACION!$D$1045/IF(AND(LIQUIDACION!$D$1044&gt;LIQUIDACION!$B$1046,LIQUIDACION!$B$1046&gt;LIQUIDACION!$D$1043),366,365)),0)</f>
        <v>0</v>
      </c>
      <c r="AF688" s="618">
        <f>IF(AF$12=TRUE,(($E688*LIQUIDACION!$L$1046)*LIQUIDACION!$D$1045/IF(AND(LIQUIDACION!$D$1044&gt;LIQUIDACION!$B$1046,LIQUIDACION!$B$1046&gt;LIQUIDACION!$D$1043),366,365)),0)</f>
        <v>0</v>
      </c>
      <c r="AG688" s="618">
        <f>IF(AG$12=TRUE,(($F688*LIQUIDACION!$L$1046)*LIQUIDACION!$D$1045/IF(AND(LIQUIDACION!$D$1044&gt;LIQUIDACION!$B$1046,LIQUIDACION!$B$1046&gt;LIQUIDACION!$D$1043),366,365)),0)</f>
        <v>0</v>
      </c>
      <c r="AH688" s="618">
        <f>IF(AH$12=TRUE,(($G688*LIQUIDACION!$L$1046)*LIQUIDACION!$D$1045/IF(AND(LIQUIDACION!$D$1044&gt;LIQUIDACION!$B$1046,LIQUIDACION!$B$1046&gt;LIQUIDACION!$D$1043),366,365)),0)</f>
        <v>0</v>
      </c>
      <c r="AI688" s="618">
        <f>IF(AI$12=TRUE,(($H688*LIQUIDACION!$L$1047)*LIQUIDACION!$D$1045/IF(AND(LIQUIDACION!$D$1044&gt;LIQUIDACION!$B$1046,LIQUIDACION!$B$1046&gt;LIQUIDACION!$D$1043),366,365)),0)</f>
        <v>0</v>
      </c>
      <c r="AJ688" s="618">
        <f>IF(AJ$12=TRUE,(($I688*LIQUIDACION!$L$1047)*LIQUIDACION!$D$1045/IF(AND(LIQUIDACION!$D$1044&gt;LIQUIDACION!$B$1046,LIQUIDACION!$B$1046&gt;LIQUIDACION!$D$1043),366,365)),0)</f>
        <v>0</v>
      </c>
      <c r="AK688" s="618">
        <f>IF(AK$12=TRUE,(($J688*LIQUIDACION!$L$1047)*LIQUIDACION!$D$1045/IF(AND(LIQUIDACION!$D$1044&gt;LIQUIDACION!$B$1046,LIQUIDACION!$B$1046&gt;LIQUIDACION!$D$1043),366,365)),0)</f>
        <v>0</v>
      </c>
      <c r="AL688" s="618">
        <f>IF(AL$12=TRUE,(($K688*LIQUIDACION!$L$1047)*LIQUIDACION!$D$1045/IF(AND(LIQUIDACION!$D$1044&gt;LIQUIDACION!$B$1046,LIQUIDACION!$B$1046&gt;LIQUIDACION!$D$1043),366,365)),0)</f>
        <v>0</v>
      </c>
      <c r="AM688" s="618">
        <f>IF(AM$12=TRUE,(($L688*LIQUIDACION!$L$1047)*LIQUIDACION!$D$1045/IF(AND(LIQUIDACION!$D$1044&gt;LIQUIDACION!$B$1046,LIQUIDACION!$B$1046&gt;LIQUIDACION!$D$1043),366,365)),0)</f>
        <v>0</v>
      </c>
      <c r="AN688" s="618">
        <f>IF(AN$12=TRUE,(($M688*LIQUIDACION!$L$1047)*LIQUIDACION!$D$1045/IF(AND(LIQUIDACION!$D$1044&gt;LIQUIDACION!$B$1046,LIQUIDACION!$B$1046&gt;LIQUIDACION!$D$1043),366,365)),0)</f>
        <v>0</v>
      </c>
      <c r="AO688" s="618">
        <f>IF(AO$12=TRUE,(($N688*LIQUIDACION!$L$1047)*LIQUIDACION!$D$1045/IF(AND(LIQUIDACION!$D$1044&gt;LIQUIDACION!$B$1046,LIQUIDACION!$B$1046&gt;LIQUIDACION!$D$1043),366,365)),0)</f>
        <v>0</v>
      </c>
      <c r="AP688" s="618">
        <f>IF(AP$12=TRUE,(($O688*LIQUIDACION!$L$1047)*LIQUIDACION!$D$1045/IF(AND(LIQUIDACION!$D$1044&gt;LIQUIDACION!$B$1046,LIQUIDACION!$B$1046&gt;LIQUIDACION!$D$1043),366,365)),0)</f>
        <v>0</v>
      </c>
      <c r="AQ688" s="618">
        <f>IF(AQ$12=TRUE,(($P688*LIQUIDACION!$L$1047)*LIQUIDACION!$D$1045/IF(AND(LIQUIDACION!$D$1044&gt;LIQUIDACION!$B$1046,LIQUIDACION!$B$1046&gt;LIQUIDACION!$D$1043),366,365)),0)</f>
        <v>0</v>
      </c>
      <c r="AR688" s="618">
        <f>IF(AR$12=TRUE,(($Q688*LIQUIDACION!$L$1047)*LIQUIDACION!$D$1045/IF(AND(LIQUIDACION!$D$1044&gt;LIQUIDACION!$B$1046,LIQUIDACION!$B$1046&gt;LIQUIDACION!$D$1043),366,365)),0)</f>
        <v>0</v>
      </c>
      <c r="AS688" s="618">
        <f>IF(AS$12=TRUE,(($R688*LIQUIDACION!$L$1047)*LIQUIDACION!$D$1045/IF(AND(LIQUIDACION!$D$1044&gt;LIQUIDACION!$B$1046,LIQUIDACION!$B$1046&gt;LIQUIDACION!$D$1043),366,365)),0)</f>
        <v>0</v>
      </c>
      <c r="AT688" s="618">
        <f>IF(AT$12=TRUE,(($S688*LIQUIDACION!$L$1047)*LIQUIDACION!$D$1045/IF(AND(LIQUIDACION!$D$1044&gt;LIQUIDACION!$B$1046,LIQUIDACION!$B$1046&gt;LIQUIDACION!$D$1043),366,365)),0)</f>
        <v>0</v>
      </c>
      <c r="AU688" s="618">
        <f>IF(AU$12=TRUE,(($T688*LIQUIDACION!$L$1047)*LIQUIDACION!$D$1045/IF(AND(LIQUIDACION!$D$1044&gt;LIQUIDACION!$B$1046,LIQUIDACION!$B$1046&gt;LIQUIDACION!$D$1043),366,365)),0)</f>
        <v>0</v>
      </c>
      <c r="AV688" s="618">
        <f>IF(AV$12=TRUE,(($U688*LIQUIDACION!$L$1047)*LIQUIDACION!$D$1045/IF(AND(LIQUIDACION!$D$1044&gt;LIQUIDACION!$B$1046,LIQUIDACION!$B$1046&gt;LIQUIDACION!$D$1043),366,365)),0)</f>
        <v>0</v>
      </c>
      <c r="AW688" s="618">
        <f>IF(AW$12=TRUE,(($V688*LIQUIDACION!$L$1047)*LIQUIDACION!$D$1045/IF(AND(LIQUIDACION!$D$1044&gt;LIQUIDACION!$B$1046,LIQUIDACION!$B$1046&gt;LIQUIDACION!$D$1043),366,365)),0)</f>
        <v>0</v>
      </c>
      <c r="AX688" s="618">
        <f>IF(AX$12=TRUE,(($W688*LIQUIDACION!$L$1047)*LIQUIDACION!$D$1045/IF(AND(LIQUIDACION!$D$1044&gt;LIQUIDACION!$B$1046,LIQUIDACION!$B$1046&gt;LIQUIDACION!$D$1043),366,365)),0)</f>
        <v>0</v>
      </c>
    </row>
    <row r="689" spans="2:50" x14ac:dyDescent="0.25">
      <c r="B689" s="121">
        <v>677</v>
      </c>
      <c r="C689" s="125"/>
      <c r="D689" s="170"/>
      <c r="E689" s="170"/>
      <c r="F689" s="170"/>
      <c r="G689" s="170">
        <f t="shared" si="45"/>
        <v>0</v>
      </c>
      <c r="H689" s="170">
        <f t="shared" si="46"/>
        <v>0</v>
      </c>
      <c r="I689" s="170"/>
      <c r="J689" s="170"/>
      <c r="K689" s="170"/>
      <c r="L689" s="170"/>
      <c r="M689" s="170"/>
      <c r="N689" s="170"/>
      <c r="O689" s="170"/>
      <c r="P689" s="170"/>
      <c r="Q689" s="170"/>
      <c r="R689" s="170"/>
      <c r="S689" s="170"/>
      <c r="T689" s="170"/>
      <c r="U689" s="170"/>
      <c r="V689" s="170"/>
      <c r="W689" s="170"/>
      <c r="X689" s="170"/>
      <c r="Y689" s="170"/>
      <c r="Z689" s="170"/>
      <c r="AA689" s="170"/>
      <c r="AB689" s="415">
        <f t="shared" si="47"/>
        <v>0</v>
      </c>
      <c r="AC689" s="415">
        <f t="shared" si="48"/>
        <v>0</v>
      </c>
      <c r="AE689" s="618">
        <f>IF(AE$12=TRUE,(($D689*LIQUIDACION!$L$1046)*LIQUIDACION!$D$1045/IF(AND(LIQUIDACION!$D$1044&gt;LIQUIDACION!$B$1046,LIQUIDACION!$B$1046&gt;LIQUIDACION!$D$1043),366,365)),0)</f>
        <v>0</v>
      </c>
      <c r="AF689" s="618">
        <f>IF(AF$12=TRUE,(($E689*LIQUIDACION!$L$1046)*LIQUIDACION!$D$1045/IF(AND(LIQUIDACION!$D$1044&gt;LIQUIDACION!$B$1046,LIQUIDACION!$B$1046&gt;LIQUIDACION!$D$1043),366,365)),0)</f>
        <v>0</v>
      </c>
      <c r="AG689" s="618">
        <f>IF(AG$12=TRUE,(($F689*LIQUIDACION!$L$1046)*LIQUIDACION!$D$1045/IF(AND(LIQUIDACION!$D$1044&gt;LIQUIDACION!$B$1046,LIQUIDACION!$B$1046&gt;LIQUIDACION!$D$1043),366,365)),0)</f>
        <v>0</v>
      </c>
      <c r="AH689" s="618">
        <f>IF(AH$12=TRUE,(($G689*LIQUIDACION!$L$1046)*LIQUIDACION!$D$1045/IF(AND(LIQUIDACION!$D$1044&gt;LIQUIDACION!$B$1046,LIQUIDACION!$B$1046&gt;LIQUIDACION!$D$1043),366,365)),0)</f>
        <v>0</v>
      </c>
      <c r="AI689" s="618">
        <f>IF(AI$12=TRUE,(($H689*LIQUIDACION!$L$1047)*LIQUIDACION!$D$1045/IF(AND(LIQUIDACION!$D$1044&gt;LIQUIDACION!$B$1046,LIQUIDACION!$B$1046&gt;LIQUIDACION!$D$1043),366,365)),0)</f>
        <v>0</v>
      </c>
      <c r="AJ689" s="618">
        <f>IF(AJ$12=TRUE,(($I689*LIQUIDACION!$L$1047)*LIQUIDACION!$D$1045/IF(AND(LIQUIDACION!$D$1044&gt;LIQUIDACION!$B$1046,LIQUIDACION!$B$1046&gt;LIQUIDACION!$D$1043),366,365)),0)</f>
        <v>0</v>
      </c>
      <c r="AK689" s="618">
        <f>IF(AK$12=TRUE,(($J689*LIQUIDACION!$L$1047)*LIQUIDACION!$D$1045/IF(AND(LIQUIDACION!$D$1044&gt;LIQUIDACION!$B$1046,LIQUIDACION!$B$1046&gt;LIQUIDACION!$D$1043),366,365)),0)</f>
        <v>0</v>
      </c>
      <c r="AL689" s="618">
        <f>IF(AL$12=TRUE,(($K689*LIQUIDACION!$L$1047)*LIQUIDACION!$D$1045/IF(AND(LIQUIDACION!$D$1044&gt;LIQUIDACION!$B$1046,LIQUIDACION!$B$1046&gt;LIQUIDACION!$D$1043),366,365)),0)</f>
        <v>0</v>
      </c>
      <c r="AM689" s="618">
        <f>IF(AM$12=TRUE,(($L689*LIQUIDACION!$L$1047)*LIQUIDACION!$D$1045/IF(AND(LIQUIDACION!$D$1044&gt;LIQUIDACION!$B$1046,LIQUIDACION!$B$1046&gt;LIQUIDACION!$D$1043),366,365)),0)</f>
        <v>0</v>
      </c>
      <c r="AN689" s="618">
        <f>IF(AN$12=TRUE,(($M689*LIQUIDACION!$L$1047)*LIQUIDACION!$D$1045/IF(AND(LIQUIDACION!$D$1044&gt;LIQUIDACION!$B$1046,LIQUIDACION!$B$1046&gt;LIQUIDACION!$D$1043),366,365)),0)</f>
        <v>0</v>
      </c>
      <c r="AO689" s="618">
        <f>IF(AO$12=TRUE,(($N689*LIQUIDACION!$L$1047)*LIQUIDACION!$D$1045/IF(AND(LIQUIDACION!$D$1044&gt;LIQUIDACION!$B$1046,LIQUIDACION!$B$1046&gt;LIQUIDACION!$D$1043),366,365)),0)</f>
        <v>0</v>
      </c>
      <c r="AP689" s="618">
        <f>IF(AP$12=TRUE,(($O689*LIQUIDACION!$L$1047)*LIQUIDACION!$D$1045/IF(AND(LIQUIDACION!$D$1044&gt;LIQUIDACION!$B$1046,LIQUIDACION!$B$1046&gt;LIQUIDACION!$D$1043),366,365)),0)</f>
        <v>0</v>
      </c>
      <c r="AQ689" s="618">
        <f>IF(AQ$12=TRUE,(($P689*LIQUIDACION!$L$1047)*LIQUIDACION!$D$1045/IF(AND(LIQUIDACION!$D$1044&gt;LIQUIDACION!$B$1046,LIQUIDACION!$B$1046&gt;LIQUIDACION!$D$1043),366,365)),0)</f>
        <v>0</v>
      </c>
      <c r="AR689" s="618">
        <f>IF(AR$12=TRUE,(($Q689*LIQUIDACION!$L$1047)*LIQUIDACION!$D$1045/IF(AND(LIQUIDACION!$D$1044&gt;LIQUIDACION!$B$1046,LIQUIDACION!$B$1046&gt;LIQUIDACION!$D$1043),366,365)),0)</f>
        <v>0</v>
      </c>
      <c r="AS689" s="618">
        <f>IF(AS$12=TRUE,(($R689*LIQUIDACION!$L$1047)*LIQUIDACION!$D$1045/IF(AND(LIQUIDACION!$D$1044&gt;LIQUIDACION!$B$1046,LIQUIDACION!$B$1046&gt;LIQUIDACION!$D$1043),366,365)),0)</f>
        <v>0</v>
      </c>
      <c r="AT689" s="618">
        <f>IF(AT$12=TRUE,(($S689*LIQUIDACION!$L$1047)*LIQUIDACION!$D$1045/IF(AND(LIQUIDACION!$D$1044&gt;LIQUIDACION!$B$1046,LIQUIDACION!$B$1046&gt;LIQUIDACION!$D$1043),366,365)),0)</f>
        <v>0</v>
      </c>
      <c r="AU689" s="618">
        <f>IF(AU$12=TRUE,(($T689*LIQUIDACION!$L$1047)*LIQUIDACION!$D$1045/IF(AND(LIQUIDACION!$D$1044&gt;LIQUIDACION!$B$1046,LIQUIDACION!$B$1046&gt;LIQUIDACION!$D$1043),366,365)),0)</f>
        <v>0</v>
      </c>
      <c r="AV689" s="618">
        <f>IF(AV$12=TRUE,(($U689*LIQUIDACION!$L$1047)*LIQUIDACION!$D$1045/IF(AND(LIQUIDACION!$D$1044&gt;LIQUIDACION!$B$1046,LIQUIDACION!$B$1046&gt;LIQUIDACION!$D$1043),366,365)),0)</f>
        <v>0</v>
      </c>
      <c r="AW689" s="618">
        <f>IF(AW$12=TRUE,(($V689*LIQUIDACION!$L$1047)*LIQUIDACION!$D$1045/IF(AND(LIQUIDACION!$D$1044&gt;LIQUIDACION!$B$1046,LIQUIDACION!$B$1046&gt;LIQUIDACION!$D$1043),366,365)),0)</f>
        <v>0</v>
      </c>
      <c r="AX689" s="618">
        <f>IF(AX$12=TRUE,(($W689*LIQUIDACION!$L$1047)*LIQUIDACION!$D$1045/IF(AND(LIQUIDACION!$D$1044&gt;LIQUIDACION!$B$1046,LIQUIDACION!$B$1046&gt;LIQUIDACION!$D$1043),366,365)),0)</f>
        <v>0</v>
      </c>
    </row>
    <row r="690" spans="2:50" x14ac:dyDescent="0.25">
      <c r="B690" s="123">
        <v>678</v>
      </c>
      <c r="C690" s="125"/>
      <c r="D690" s="170"/>
      <c r="E690" s="170"/>
      <c r="F690" s="170"/>
      <c r="G690" s="170">
        <f t="shared" si="45"/>
        <v>0</v>
      </c>
      <c r="H690" s="170">
        <f t="shared" si="46"/>
        <v>0</v>
      </c>
      <c r="I690" s="170"/>
      <c r="J690" s="170"/>
      <c r="K690" s="170"/>
      <c r="L690" s="170"/>
      <c r="M690" s="170"/>
      <c r="N690" s="170"/>
      <c r="O690" s="170"/>
      <c r="P690" s="170"/>
      <c r="Q690" s="170"/>
      <c r="R690" s="170"/>
      <c r="S690" s="170"/>
      <c r="T690" s="170"/>
      <c r="U690" s="170"/>
      <c r="V690" s="170"/>
      <c r="W690" s="170"/>
      <c r="X690" s="170"/>
      <c r="Y690" s="170"/>
      <c r="Z690" s="170"/>
      <c r="AA690" s="170"/>
      <c r="AB690" s="415">
        <f t="shared" si="47"/>
        <v>0</v>
      </c>
      <c r="AC690" s="415">
        <f t="shared" si="48"/>
        <v>0</v>
      </c>
      <c r="AE690" s="618">
        <f>IF(AE$12=TRUE,(($D690*LIQUIDACION!$L$1046)*LIQUIDACION!$D$1045/IF(AND(LIQUIDACION!$D$1044&gt;LIQUIDACION!$B$1046,LIQUIDACION!$B$1046&gt;LIQUIDACION!$D$1043),366,365)),0)</f>
        <v>0</v>
      </c>
      <c r="AF690" s="618">
        <f>IF(AF$12=TRUE,(($E690*LIQUIDACION!$L$1046)*LIQUIDACION!$D$1045/IF(AND(LIQUIDACION!$D$1044&gt;LIQUIDACION!$B$1046,LIQUIDACION!$B$1046&gt;LIQUIDACION!$D$1043),366,365)),0)</f>
        <v>0</v>
      </c>
      <c r="AG690" s="618">
        <f>IF(AG$12=TRUE,(($F690*LIQUIDACION!$L$1046)*LIQUIDACION!$D$1045/IF(AND(LIQUIDACION!$D$1044&gt;LIQUIDACION!$B$1046,LIQUIDACION!$B$1046&gt;LIQUIDACION!$D$1043),366,365)),0)</f>
        <v>0</v>
      </c>
      <c r="AH690" s="618">
        <f>IF(AH$12=TRUE,(($G690*LIQUIDACION!$L$1046)*LIQUIDACION!$D$1045/IF(AND(LIQUIDACION!$D$1044&gt;LIQUIDACION!$B$1046,LIQUIDACION!$B$1046&gt;LIQUIDACION!$D$1043),366,365)),0)</f>
        <v>0</v>
      </c>
      <c r="AI690" s="618">
        <f>IF(AI$12=TRUE,(($H690*LIQUIDACION!$L$1047)*LIQUIDACION!$D$1045/IF(AND(LIQUIDACION!$D$1044&gt;LIQUIDACION!$B$1046,LIQUIDACION!$B$1046&gt;LIQUIDACION!$D$1043),366,365)),0)</f>
        <v>0</v>
      </c>
      <c r="AJ690" s="618">
        <f>IF(AJ$12=TRUE,(($I690*LIQUIDACION!$L$1047)*LIQUIDACION!$D$1045/IF(AND(LIQUIDACION!$D$1044&gt;LIQUIDACION!$B$1046,LIQUIDACION!$B$1046&gt;LIQUIDACION!$D$1043),366,365)),0)</f>
        <v>0</v>
      </c>
      <c r="AK690" s="618">
        <f>IF(AK$12=TRUE,(($J690*LIQUIDACION!$L$1047)*LIQUIDACION!$D$1045/IF(AND(LIQUIDACION!$D$1044&gt;LIQUIDACION!$B$1046,LIQUIDACION!$B$1046&gt;LIQUIDACION!$D$1043),366,365)),0)</f>
        <v>0</v>
      </c>
      <c r="AL690" s="618">
        <f>IF(AL$12=TRUE,(($K690*LIQUIDACION!$L$1047)*LIQUIDACION!$D$1045/IF(AND(LIQUIDACION!$D$1044&gt;LIQUIDACION!$B$1046,LIQUIDACION!$B$1046&gt;LIQUIDACION!$D$1043),366,365)),0)</f>
        <v>0</v>
      </c>
      <c r="AM690" s="618">
        <f>IF(AM$12=TRUE,(($L690*LIQUIDACION!$L$1047)*LIQUIDACION!$D$1045/IF(AND(LIQUIDACION!$D$1044&gt;LIQUIDACION!$B$1046,LIQUIDACION!$B$1046&gt;LIQUIDACION!$D$1043),366,365)),0)</f>
        <v>0</v>
      </c>
      <c r="AN690" s="618">
        <f>IF(AN$12=TRUE,(($M690*LIQUIDACION!$L$1047)*LIQUIDACION!$D$1045/IF(AND(LIQUIDACION!$D$1044&gt;LIQUIDACION!$B$1046,LIQUIDACION!$B$1046&gt;LIQUIDACION!$D$1043),366,365)),0)</f>
        <v>0</v>
      </c>
      <c r="AO690" s="618">
        <f>IF(AO$12=TRUE,(($N690*LIQUIDACION!$L$1047)*LIQUIDACION!$D$1045/IF(AND(LIQUIDACION!$D$1044&gt;LIQUIDACION!$B$1046,LIQUIDACION!$B$1046&gt;LIQUIDACION!$D$1043),366,365)),0)</f>
        <v>0</v>
      </c>
      <c r="AP690" s="618">
        <f>IF(AP$12=TRUE,(($O690*LIQUIDACION!$L$1047)*LIQUIDACION!$D$1045/IF(AND(LIQUIDACION!$D$1044&gt;LIQUIDACION!$B$1046,LIQUIDACION!$B$1046&gt;LIQUIDACION!$D$1043),366,365)),0)</f>
        <v>0</v>
      </c>
      <c r="AQ690" s="618">
        <f>IF(AQ$12=TRUE,(($P690*LIQUIDACION!$L$1047)*LIQUIDACION!$D$1045/IF(AND(LIQUIDACION!$D$1044&gt;LIQUIDACION!$B$1046,LIQUIDACION!$B$1046&gt;LIQUIDACION!$D$1043),366,365)),0)</f>
        <v>0</v>
      </c>
      <c r="AR690" s="618">
        <f>IF(AR$12=TRUE,(($Q690*LIQUIDACION!$L$1047)*LIQUIDACION!$D$1045/IF(AND(LIQUIDACION!$D$1044&gt;LIQUIDACION!$B$1046,LIQUIDACION!$B$1046&gt;LIQUIDACION!$D$1043),366,365)),0)</f>
        <v>0</v>
      </c>
      <c r="AS690" s="618">
        <f>IF(AS$12=TRUE,(($R690*LIQUIDACION!$L$1047)*LIQUIDACION!$D$1045/IF(AND(LIQUIDACION!$D$1044&gt;LIQUIDACION!$B$1046,LIQUIDACION!$B$1046&gt;LIQUIDACION!$D$1043),366,365)),0)</f>
        <v>0</v>
      </c>
      <c r="AT690" s="618">
        <f>IF(AT$12=TRUE,(($S690*LIQUIDACION!$L$1047)*LIQUIDACION!$D$1045/IF(AND(LIQUIDACION!$D$1044&gt;LIQUIDACION!$B$1046,LIQUIDACION!$B$1046&gt;LIQUIDACION!$D$1043),366,365)),0)</f>
        <v>0</v>
      </c>
      <c r="AU690" s="618">
        <f>IF(AU$12=TRUE,(($T690*LIQUIDACION!$L$1047)*LIQUIDACION!$D$1045/IF(AND(LIQUIDACION!$D$1044&gt;LIQUIDACION!$B$1046,LIQUIDACION!$B$1046&gt;LIQUIDACION!$D$1043),366,365)),0)</f>
        <v>0</v>
      </c>
      <c r="AV690" s="618">
        <f>IF(AV$12=TRUE,(($U690*LIQUIDACION!$L$1047)*LIQUIDACION!$D$1045/IF(AND(LIQUIDACION!$D$1044&gt;LIQUIDACION!$B$1046,LIQUIDACION!$B$1046&gt;LIQUIDACION!$D$1043),366,365)),0)</f>
        <v>0</v>
      </c>
      <c r="AW690" s="618">
        <f>IF(AW$12=TRUE,(($V690*LIQUIDACION!$L$1047)*LIQUIDACION!$D$1045/IF(AND(LIQUIDACION!$D$1044&gt;LIQUIDACION!$B$1046,LIQUIDACION!$B$1046&gt;LIQUIDACION!$D$1043),366,365)),0)</f>
        <v>0</v>
      </c>
      <c r="AX690" s="618">
        <f>IF(AX$12=TRUE,(($W690*LIQUIDACION!$L$1047)*LIQUIDACION!$D$1045/IF(AND(LIQUIDACION!$D$1044&gt;LIQUIDACION!$B$1046,LIQUIDACION!$B$1046&gt;LIQUIDACION!$D$1043),366,365)),0)</f>
        <v>0</v>
      </c>
    </row>
    <row r="691" spans="2:50" x14ac:dyDescent="0.25">
      <c r="B691" s="121">
        <v>679</v>
      </c>
      <c r="C691" s="125"/>
      <c r="D691" s="170"/>
      <c r="E691" s="170"/>
      <c r="F691" s="170"/>
      <c r="G691" s="170">
        <f t="shared" si="45"/>
        <v>0</v>
      </c>
      <c r="H691" s="170">
        <f t="shared" si="46"/>
        <v>0</v>
      </c>
      <c r="I691" s="170"/>
      <c r="J691" s="170"/>
      <c r="K691" s="170"/>
      <c r="L691" s="170"/>
      <c r="M691" s="170"/>
      <c r="N691" s="170"/>
      <c r="O691" s="170"/>
      <c r="P691" s="170"/>
      <c r="Q691" s="170"/>
      <c r="R691" s="170"/>
      <c r="S691" s="170"/>
      <c r="T691" s="170"/>
      <c r="U691" s="170"/>
      <c r="V691" s="170"/>
      <c r="W691" s="170"/>
      <c r="X691" s="170"/>
      <c r="Y691" s="170"/>
      <c r="Z691" s="170"/>
      <c r="AA691" s="170"/>
      <c r="AB691" s="415">
        <f t="shared" si="47"/>
        <v>0</v>
      </c>
      <c r="AC691" s="415">
        <f t="shared" si="48"/>
        <v>0</v>
      </c>
      <c r="AE691" s="618">
        <f>IF(AE$12=TRUE,(($D691*LIQUIDACION!$L$1046)*LIQUIDACION!$D$1045/IF(AND(LIQUIDACION!$D$1044&gt;LIQUIDACION!$B$1046,LIQUIDACION!$B$1046&gt;LIQUIDACION!$D$1043),366,365)),0)</f>
        <v>0</v>
      </c>
      <c r="AF691" s="618">
        <f>IF(AF$12=TRUE,(($E691*LIQUIDACION!$L$1046)*LIQUIDACION!$D$1045/IF(AND(LIQUIDACION!$D$1044&gt;LIQUIDACION!$B$1046,LIQUIDACION!$B$1046&gt;LIQUIDACION!$D$1043),366,365)),0)</f>
        <v>0</v>
      </c>
      <c r="AG691" s="618">
        <f>IF(AG$12=TRUE,(($F691*LIQUIDACION!$L$1046)*LIQUIDACION!$D$1045/IF(AND(LIQUIDACION!$D$1044&gt;LIQUIDACION!$B$1046,LIQUIDACION!$B$1046&gt;LIQUIDACION!$D$1043),366,365)),0)</f>
        <v>0</v>
      </c>
      <c r="AH691" s="618">
        <f>IF(AH$12=TRUE,(($G691*LIQUIDACION!$L$1046)*LIQUIDACION!$D$1045/IF(AND(LIQUIDACION!$D$1044&gt;LIQUIDACION!$B$1046,LIQUIDACION!$B$1046&gt;LIQUIDACION!$D$1043),366,365)),0)</f>
        <v>0</v>
      </c>
      <c r="AI691" s="618">
        <f>IF(AI$12=TRUE,(($H691*LIQUIDACION!$L$1047)*LIQUIDACION!$D$1045/IF(AND(LIQUIDACION!$D$1044&gt;LIQUIDACION!$B$1046,LIQUIDACION!$B$1046&gt;LIQUIDACION!$D$1043),366,365)),0)</f>
        <v>0</v>
      </c>
      <c r="AJ691" s="618">
        <f>IF(AJ$12=TRUE,(($I691*LIQUIDACION!$L$1047)*LIQUIDACION!$D$1045/IF(AND(LIQUIDACION!$D$1044&gt;LIQUIDACION!$B$1046,LIQUIDACION!$B$1046&gt;LIQUIDACION!$D$1043),366,365)),0)</f>
        <v>0</v>
      </c>
      <c r="AK691" s="618">
        <f>IF(AK$12=TRUE,(($J691*LIQUIDACION!$L$1047)*LIQUIDACION!$D$1045/IF(AND(LIQUIDACION!$D$1044&gt;LIQUIDACION!$B$1046,LIQUIDACION!$B$1046&gt;LIQUIDACION!$D$1043),366,365)),0)</f>
        <v>0</v>
      </c>
      <c r="AL691" s="618">
        <f>IF(AL$12=TRUE,(($K691*LIQUIDACION!$L$1047)*LIQUIDACION!$D$1045/IF(AND(LIQUIDACION!$D$1044&gt;LIQUIDACION!$B$1046,LIQUIDACION!$B$1046&gt;LIQUIDACION!$D$1043),366,365)),0)</f>
        <v>0</v>
      </c>
      <c r="AM691" s="618">
        <f>IF(AM$12=TRUE,(($L691*LIQUIDACION!$L$1047)*LIQUIDACION!$D$1045/IF(AND(LIQUIDACION!$D$1044&gt;LIQUIDACION!$B$1046,LIQUIDACION!$B$1046&gt;LIQUIDACION!$D$1043),366,365)),0)</f>
        <v>0</v>
      </c>
      <c r="AN691" s="618">
        <f>IF(AN$12=TRUE,(($M691*LIQUIDACION!$L$1047)*LIQUIDACION!$D$1045/IF(AND(LIQUIDACION!$D$1044&gt;LIQUIDACION!$B$1046,LIQUIDACION!$B$1046&gt;LIQUIDACION!$D$1043),366,365)),0)</f>
        <v>0</v>
      </c>
      <c r="AO691" s="618">
        <f>IF(AO$12=TRUE,(($N691*LIQUIDACION!$L$1047)*LIQUIDACION!$D$1045/IF(AND(LIQUIDACION!$D$1044&gt;LIQUIDACION!$B$1046,LIQUIDACION!$B$1046&gt;LIQUIDACION!$D$1043),366,365)),0)</f>
        <v>0</v>
      </c>
      <c r="AP691" s="618">
        <f>IF(AP$12=TRUE,(($O691*LIQUIDACION!$L$1047)*LIQUIDACION!$D$1045/IF(AND(LIQUIDACION!$D$1044&gt;LIQUIDACION!$B$1046,LIQUIDACION!$B$1046&gt;LIQUIDACION!$D$1043),366,365)),0)</f>
        <v>0</v>
      </c>
      <c r="AQ691" s="618">
        <f>IF(AQ$12=TRUE,(($P691*LIQUIDACION!$L$1047)*LIQUIDACION!$D$1045/IF(AND(LIQUIDACION!$D$1044&gt;LIQUIDACION!$B$1046,LIQUIDACION!$B$1046&gt;LIQUIDACION!$D$1043),366,365)),0)</f>
        <v>0</v>
      </c>
      <c r="AR691" s="618">
        <f>IF(AR$12=TRUE,(($Q691*LIQUIDACION!$L$1047)*LIQUIDACION!$D$1045/IF(AND(LIQUIDACION!$D$1044&gt;LIQUIDACION!$B$1046,LIQUIDACION!$B$1046&gt;LIQUIDACION!$D$1043),366,365)),0)</f>
        <v>0</v>
      </c>
      <c r="AS691" s="618">
        <f>IF(AS$12=TRUE,(($R691*LIQUIDACION!$L$1047)*LIQUIDACION!$D$1045/IF(AND(LIQUIDACION!$D$1044&gt;LIQUIDACION!$B$1046,LIQUIDACION!$B$1046&gt;LIQUIDACION!$D$1043),366,365)),0)</f>
        <v>0</v>
      </c>
      <c r="AT691" s="618">
        <f>IF(AT$12=TRUE,(($S691*LIQUIDACION!$L$1047)*LIQUIDACION!$D$1045/IF(AND(LIQUIDACION!$D$1044&gt;LIQUIDACION!$B$1046,LIQUIDACION!$B$1046&gt;LIQUIDACION!$D$1043),366,365)),0)</f>
        <v>0</v>
      </c>
      <c r="AU691" s="618">
        <f>IF(AU$12=TRUE,(($T691*LIQUIDACION!$L$1047)*LIQUIDACION!$D$1045/IF(AND(LIQUIDACION!$D$1044&gt;LIQUIDACION!$B$1046,LIQUIDACION!$B$1046&gt;LIQUIDACION!$D$1043),366,365)),0)</f>
        <v>0</v>
      </c>
      <c r="AV691" s="618">
        <f>IF(AV$12=TRUE,(($U691*LIQUIDACION!$L$1047)*LIQUIDACION!$D$1045/IF(AND(LIQUIDACION!$D$1044&gt;LIQUIDACION!$B$1046,LIQUIDACION!$B$1046&gt;LIQUIDACION!$D$1043),366,365)),0)</f>
        <v>0</v>
      </c>
      <c r="AW691" s="618">
        <f>IF(AW$12=TRUE,(($V691*LIQUIDACION!$L$1047)*LIQUIDACION!$D$1045/IF(AND(LIQUIDACION!$D$1044&gt;LIQUIDACION!$B$1046,LIQUIDACION!$B$1046&gt;LIQUIDACION!$D$1043),366,365)),0)</f>
        <v>0</v>
      </c>
      <c r="AX691" s="618">
        <f>IF(AX$12=TRUE,(($W691*LIQUIDACION!$L$1047)*LIQUIDACION!$D$1045/IF(AND(LIQUIDACION!$D$1044&gt;LIQUIDACION!$B$1046,LIQUIDACION!$B$1046&gt;LIQUIDACION!$D$1043),366,365)),0)</f>
        <v>0</v>
      </c>
    </row>
    <row r="692" spans="2:50" x14ac:dyDescent="0.25">
      <c r="B692" s="123">
        <v>680</v>
      </c>
      <c r="C692" s="125"/>
      <c r="D692" s="170"/>
      <c r="E692" s="170"/>
      <c r="F692" s="170"/>
      <c r="G692" s="170">
        <f t="shared" si="45"/>
        <v>0</v>
      </c>
      <c r="H692" s="170">
        <f t="shared" si="46"/>
        <v>0</v>
      </c>
      <c r="I692" s="170"/>
      <c r="J692" s="170"/>
      <c r="K692" s="170"/>
      <c r="L692" s="170"/>
      <c r="M692" s="170"/>
      <c r="N692" s="170"/>
      <c r="O692" s="170"/>
      <c r="P692" s="170"/>
      <c r="Q692" s="170"/>
      <c r="R692" s="170"/>
      <c r="S692" s="170"/>
      <c r="T692" s="170"/>
      <c r="U692" s="170"/>
      <c r="V692" s="170"/>
      <c r="W692" s="170"/>
      <c r="X692" s="170"/>
      <c r="Y692" s="170"/>
      <c r="Z692" s="170"/>
      <c r="AA692" s="170"/>
      <c r="AB692" s="415">
        <f t="shared" si="47"/>
        <v>0</v>
      </c>
      <c r="AC692" s="415">
        <f t="shared" si="48"/>
        <v>0</v>
      </c>
      <c r="AE692" s="618">
        <f>IF(AE$12=TRUE,(($D692*LIQUIDACION!$L$1046)*LIQUIDACION!$D$1045/IF(AND(LIQUIDACION!$D$1044&gt;LIQUIDACION!$B$1046,LIQUIDACION!$B$1046&gt;LIQUIDACION!$D$1043),366,365)),0)</f>
        <v>0</v>
      </c>
      <c r="AF692" s="618">
        <f>IF(AF$12=TRUE,(($E692*LIQUIDACION!$L$1046)*LIQUIDACION!$D$1045/IF(AND(LIQUIDACION!$D$1044&gt;LIQUIDACION!$B$1046,LIQUIDACION!$B$1046&gt;LIQUIDACION!$D$1043),366,365)),0)</f>
        <v>0</v>
      </c>
      <c r="AG692" s="618">
        <f>IF(AG$12=TRUE,(($F692*LIQUIDACION!$L$1046)*LIQUIDACION!$D$1045/IF(AND(LIQUIDACION!$D$1044&gt;LIQUIDACION!$B$1046,LIQUIDACION!$B$1046&gt;LIQUIDACION!$D$1043),366,365)),0)</f>
        <v>0</v>
      </c>
      <c r="AH692" s="618">
        <f>IF(AH$12=TRUE,(($G692*LIQUIDACION!$L$1046)*LIQUIDACION!$D$1045/IF(AND(LIQUIDACION!$D$1044&gt;LIQUIDACION!$B$1046,LIQUIDACION!$B$1046&gt;LIQUIDACION!$D$1043),366,365)),0)</f>
        <v>0</v>
      </c>
      <c r="AI692" s="618">
        <f>IF(AI$12=TRUE,(($H692*LIQUIDACION!$L$1047)*LIQUIDACION!$D$1045/IF(AND(LIQUIDACION!$D$1044&gt;LIQUIDACION!$B$1046,LIQUIDACION!$B$1046&gt;LIQUIDACION!$D$1043),366,365)),0)</f>
        <v>0</v>
      </c>
      <c r="AJ692" s="618">
        <f>IF(AJ$12=TRUE,(($I692*LIQUIDACION!$L$1047)*LIQUIDACION!$D$1045/IF(AND(LIQUIDACION!$D$1044&gt;LIQUIDACION!$B$1046,LIQUIDACION!$B$1046&gt;LIQUIDACION!$D$1043),366,365)),0)</f>
        <v>0</v>
      </c>
      <c r="AK692" s="618">
        <f>IF(AK$12=TRUE,(($J692*LIQUIDACION!$L$1047)*LIQUIDACION!$D$1045/IF(AND(LIQUIDACION!$D$1044&gt;LIQUIDACION!$B$1046,LIQUIDACION!$B$1046&gt;LIQUIDACION!$D$1043),366,365)),0)</f>
        <v>0</v>
      </c>
      <c r="AL692" s="618">
        <f>IF(AL$12=TRUE,(($K692*LIQUIDACION!$L$1047)*LIQUIDACION!$D$1045/IF(AND(LIQUIDACION!$D$1044&gt;LIQUIDACION!$B$1046,LIQUIDACION!$B$1046&gt;LIQUIDACION!$D$1043),366,365)),0)</f>
        <v>0</v>
      </c>
      <c r="AM692" s="618">
        <f>IF(AM$12=TRUE,(($L692*LIQUIDACION!$L$1047)*LIQUIDACION!$D$1045/IF(AND(LIQUIDACION!$D$1044&gt;LIQUIDACION!$B$1046,LIQUIDACION!$B$1046&gt;LIQUIDACION!$D$1043),366,365)),0)</f>
        <v>0</v>
      </c>
      <c r="AN692" s="618">
        <f>IF(AN$12=TRUE,(($M692*LIQUIDACION!$L$1047)*LIQUIDACION!$D$1045/IF(AND(LIQUIDACION!$D$1044&gt;LIQUIDACION!$B$1046,LIQUIDACION!$B$1046&gt;LIQUIDACION!$D$1043),366,365)),0)</f>
        <v>0</v>
      </c>
      <c r="AO692" s="618">
        <f>IF(AO$12=TRUE,(($N692*LIQUIDACION!$L$1047)*LIQUIDACION!$D$1045/IF(AND(LIQUIDACION!$D$1044&gt;LIQUIDACION!$B$1046,LIQUIDACION!$B$1046&gt;LIQUIDACION!$D$1043),366,365)),0)</f>
        <v>0</v>
      </c>
      <c r="AP692" s="618">
        <f>IF(AP$12=TRUE,(($O692*LIQUIDACION!$L$1047)*LIQUIDACION!$D$1045/IF(AND(LIQUIDACION!$D$1044&gt;LIQUIDACION!$B$1046,LIQUIDACION!$B$1046&gt;LIQUIDACION!$D$1043),366,365)),0)</f>
        <v>0</v>
      </c>
      <c r="AQ692" s="618">
        <f>IF(AQ$12=TRUE,(($P692*LIQUIDACION!$L$1047)*LIQUIDACION!$D$1045/IF(AND(LIQUIDACION!$D$1044&gt;LIQUIDACION!$B$1046,LIQUIDACION!$B$1046&gt;LIQUIDACION!$D$1043),366,365)),0)</f>
        <v>0</v>
      </c>
      <c r="AR692" s="618">
        <f>IF(AR$12=TRUE,(($Q692*LIQUIDACION!$L$1047)*LIQUIDACION!$D$1045/IF(AND(LIQUIDACION!$D$1044&gt;LIQUIDACION!$B$1046,LIQUIDACION!$B$1046&gt;LIQUIDACION!$D$1043),366,365)),0)</f>
        <v>0</v>
      </c>
      <c r="AS692" s="618">
        <f>IF(AS$12=TRUE,(($R692*LIQUIDACION!$L$1047)*LIQUIDACION!$D$1045/IF(AND(LIQUIDACION!$D$1044&gt;LIQUIDACION!$B$1046,LIQUIDACION!$B$1046&gt;LIQUIDACION!$D$1043),366,365)),0)</f>
        <v>0</v>
      </c>
      <c r="AT692" s="618">
        <f>IF(AT$12=TRUE,(($S692*LIQUIDACION!$L$1047)*LIQUIDACION!$D$1045/IF(AND(LIQUIDACION!$D$1044&gt;LIQUIDACION!$B$1046,LIQUIDACION!$B$1046&gt;LIQUIDACION!$D$1043),366,365)),0)</f>
        <v>0</v>
      </c>
      <c r="AU692" s="618">
        <f>IF(AU$12=TRUE,(($T692*LIQUIDACION!$L$1047)*LIQUIDACION!$D$1045/IF(AND(LIQUIDACION!$D$1044&gt;LIQUIDACION!$B$1046,LIQUIDACION!$B$1046&gt;LIQUIDACION!$D$1043),366,365)),0)</f>
        <v>0</v>
      </c>
      <c r="AV692" s="618">
        <f>IF(AV$12=TRUE,(($U692*LIQUIDACION!$L$1047)*LIQUIDACION!$D$1045/IF(AND(LIQUIDACION!$D$1044&gt;LIQUIDACION!$B$1046,LIQUIDACION!$B$1046&gt;LIQUIDACION!$D$1043),366,365)),0)</f>
        <v>0</v>
      </c>
      <c r="AW692" s="618">
        <f>IF(AW$12=TRUE,(($V692*LIQUIDACION!$L$1047)*LIQUIDACION!$D$1045/IF(AND(LIQUIDACION!$D$1044&gt;LIQUIDACION!$B$1046,LIQUIDACION!$B$1046&gt;LIQUIDACION!$D$1043),366,365)),0)</f>
        <v>0</v>
      </c>
      <c r="AX692" s="618">
        <f>IF(AX$12=TRUE,(($W692*LIQUIDACION!$L$1047)*LIQUIDACION!$D$1045/IF(AND(LIQUIDACION!$D$1044&gt;LIQUIDACION!$B$1046,LIQUIDACION!$B$1046&gt;LIQUIDACION!$D$1043),366,365)),0)</f>
        <v>0</v>
      </c>
    </row>
    <row r="693" spans="2:50" x14ac:dyDescent="0.25">
      <c r="B693" s="121">
        <v>681</v>
      </c>
      <c r="C693" s="125"/>
      <c r="D693" s="170"/>
      <c r="E693" s="170"/>
      <c r="F693" s="170"/>
      <c r="G693" s="170">
        <f t="shared" si="45"/>
        <v>0</v>
      </c>
      <c r="H693" s="170">
        <f t="shared" si="46"/>
        <v>0</v>
      </c>
      <c r="I693" s="170"/>
      <c r="J693" s="170"/>
      <c r="K693" s="170"/>
      <c r="L693" s="170"/>
      <c r="M693" s="170"/>
      <c r="N693" s="170"/>
      <c r="O693" s="170"/>
      <c r="P693" s="170"/>
      <c r="Q693" s="170"/>
      <c r="R693" s="170"/>
      <c r="S693" s="170"/>
      <c r="T693" s="170"/>
      <c r="U693" s="170"/>
      <c r="V693" s="170"/>
      <c r="W693" s="170"/>
      <c r="X693" s="170"/>
      <c r="Y693" s="170"/>
      <c r="Z693" s="170"/>
      <c r="AA693" s="170"/>
      <c r="AB693" s="415">
        <f t="shared" si="47"/>
        <v>0</v>
      </c>
      <c r="AC693" s="415">
        <f t="shared" si="48"/>
        <v>0</v>
      </c>
      <c r="AE693" s="618">
        <f>IF(AE$12=TRUE,(($D693*LIQUIDACION!$L$1046)*LIQUIDACION!$D$1045/IF(AND(LIQUIDACION!$D$1044&gt;LIQUIDACION!$B$1046,LIQUIDACION!$B$1046&gt;LIQUIDACION!$D$1043),366,365)),0)</f>
        <v>0</v>
      </c>
      <c r="AF693" s="618">
        <f>IF(AF$12=TRUE,(($E693*LIQUIDACION!$L$1046)*LIQUIDACION!$D$1045/IF(AND(LIQUIDACION!$D$1044&gt;LIQUIDACION!$B$1046,LIQUIDACION!$B$1046&gt;LIQUIDACION!$D$1043),366,365)),0)</f>
        <v>0</v>
      </c>
      <c r="AG693" s="618">
        <f>IF(AG$12=TRUE,(($F693*LIQUIDACION!$L$1046)*LIQUIDACION!$D$1045/IF(AND(LIQUIDACION!$D$1044&gt;LIQUIDACION!$B$1046,LIQUIDACION!$B$1046&gt;LIQUIDACION!$D$1043),366,365)),0)</f>
        <v>0</v>
      </c>
      <c r="AH693" s="618">
        <f>IF(AH$12=TRUE,(($G693*LIQUIDACION!$L$1046)*LIQUIDACION!$D$1045/IF(AND(LIQUIDACION!$D$1044&gt;LIQUIDACION!$B$1046,LIQUIDACION!$B$1046&gt;LIQUIDACION!$D$1043),366,365)),0)</f>
        <v>0</v>
      </c>
      <c r="AI693" s="618">
        <f>IF(AI$12=TRUE,(($H693*LIQUIDACION!$L$1047)*LIQUIDACION!$D$1045/IF(AND(LIQUIDACION!$D$1044&gt;LIQUIDACION!$B$1046,LIQUIDACION!$B$1046&gt;LIQUIDACION!$D$1043),366,365)),0)</f>
        <v>0</v>
      </c>
      <c r="AJ693" s="618">
        <f>IF(AJ$12=TRUE,(($I693*LIQUIDACION!$L$1047)*LIQUIDACION!$D$1045/IF(AND(LIQUIDACION!$D$1044&gt;LIQUIDACION!$B$1046,LIQUIDACION!$B$1046&gt;LIQUIDACION!$D$1043),366,365)),0)</f>
        <v>0</v>
      </c>
      <c r="AK693" s="618">
        <f>IF(AK$12=TRUE,(($J693*LIQUIDACION!$L$1047)*LIQUIDACION!$D$1045/IF(AND(LIQUIDACION!$D$1044&gt;LIQUIDACION!$B$1046,LIQUIDACION!$B$1046&gt;LIQUIDACION!$D$1043),366,365)),0)</f>
        <v>0</v>
      </c>
      <c r="AL693" s="618">
        <f>IF(AL$12=TRUE,(($K693*LIQUIDACION!$L$1047)*LIQUIDACION!$D$1045/IF(AND(LIQUIDACION!$D$1044&gt;LIQUIDACION!$B$1046,LIQUIDACION!$B$1046&gt;LIQUIDACION!$D$1043),366,365)),0)</f>
        <v>0</v>
      </c>
      <c r="AM693" s="618">
        <f>IF(AM$12=TRUE,(($L693*LIQUIDACION!$L$1047)*LIQUIDACION!$D$1045/IF(AND(LIQUIDACION!$D$1044&gt;LIQUIDACION!$B$1046,LIQUIDACION!$B$1046&gt;LIQUIDACION!$D$1043),366,365)),0)</f>
        <v>0</v>
      </c>
      <c r="AN693" s="618">
        <f>IF(AN$12=TRUE,(($M693*LIQUIDACION!$L$1047)*LIQUIDACION!$D$1045/IF(AND(LIQUIDACION!$D$1044&gt;LIQUIDACION!$B$1046,LIQUIDACION!$B$1046&gt;LIQUIDACION!$D$1043),366,365)),0)</f>
        <v>0</v>
      </c>
      <c r="AO693" s="618">
        <f>IF(AO$12=TRUE,(($N693*LIQUIDACION!$L$1047)*LIQUIDACION!$D$1045/IF(AND(LIQUIDACION!$D$1044&gt;LIQUIDACION!$B$1046,LIQUIDACION!$B$1046&gt;LIQUIDACION!$D$1043),366,365)),0)</f>
        <v>0</v>
      </c>
      <c r="AP693" s="618">
        <f>IF(AP$12=TRUE,(($O693*LIQUIDACION!$L$1047)*LIQUIDACION!$D$1045/IF(AND(LIQUIDACION!$D$1044&gt;LIQUIDACION!$B$1046,LIQUIDACION!$B$1046&gt;LIQUIDACION!$D$1043),366,365)),0)</f>
        <v>0</v>
      </c>
      <c r="AQ693" s="618">
        <f>IF(AQ$12=TRUE,(($P693*LIQUIDACION!$L$1047)*LIQUIDACION!$D$1045/IF(AND(LIQUIDACION!$D$1044&gt;LIQUIDACION!$B$1046,LIQUIDACION!$B$1046&gt;LIQUIDACION!$D$1043),366,365)),0)</f>
        <v>0</v>
      </c>
      <c r="AR693" s="618">
        <f>IF(AR$12=TRUE,(($Q693*LIQUIDACION!$L$1047)*LIQUIDACION!$D$1045/IF(AND(LIQUIDACION!$D$1044&gt;LIQUIDACION!$B$1046,LIQUIDACION!$B$1046&gt;LIQUIDACION!$D$1043),366,365)),0)</f>
        <v>0</v>
      </c>
      <c r="AS693" s="618">
        <f>IF(AS$12=TRUE,(($R693*LIQUIDACION!$L$1047)*LIQUIDACION!$D$1045/IF(AND(LIQUIDACION!$D$1044&gt;LIQUIDACION!$B$1046,LIQUIDACION!$B$1046&gt;LIQUIDACION!$D$1043),366,365)),0)</f>
        <v>0</v>
      </c>
      <c r="AT693" s="618">
        <f>IF(AT$12=TRUE,(($S693*LIQUIDACION!$L$1047)*LIQUIDACION!$D$1045/IF(AND(LIQUIDACION!$D$1044&gt;LIQUIDACION!$B$1046,LIQUIDACION!$B$1046&gt;LIQUIDACION!$D$1043),366,365)),0)</f>
        <v>0</v>
      </c>
      <c r="AU693" s="618">
        <f>IF(AU$12=TRUE,(($T693*LIQUIDACION!$L$1047)*LIQUIDACION!$D$1045/IF(AND(LIQUIDACION!$D$1044&gt;LIQUIDACION!$B$1046,LIQUIDACION!$B$1046&gt;LIQUIDACION!$D$1043),366,365)),0)</f>
        <v>0</v>
      </c>
      <c r="AV693" s="618">
        <f>IF(AV$12=TRUE,(($U693*LIQUIDACION!$L$1047)*LIQUIDACION!$D$1045/IF(AND(LIQUIDACION!$D$1044&gt;LIQUIDACION!$B$1046,LIQUIDACION!$B$1046&gt;LIQUIDACION!$D$1043),366,365)),0)</f>
        <v>0</v>
      </c>
      <c r="AW693" s="618">
        <f>IF(AW$12=TRUE,(($V693*LIQUIDACION!$L$1047)*LIQUIDACION!$D$1045/IF(AND(LIQUIDACION!$D$1044&gt;LIQUIDACION!$B$1046,LIQUIDACION!$B$1046&gt;LIQUIDACION!$D$1043),366,365)),0)</f>
        <v>0</v>
      </c>
      <c r="AX693" s="618">
        <f>IF(AX$12=TRUE,(($W693*LIQUIDACION!$L$1047)*LIQUIDACION!$D$1045/IF(AND(LIQUIDACION!$D$1044&gt;LIQUIDACION!$B$1046,LIQUIDACION!$B$1046&gt;LIQUIDACION!$D$1043),366,365)),0)</f>
        <v>0</v>
      </c>
    </row>
    <row r="694" spans="2:50" x14ac:dyDescent="0.25">
      <c r="B694" s="123">
        <v>682</v>
      </c>
      <c r="C694" s="125"/>
      <c r="D694" s="170"/>
      <c r="E694" s="170"/>
      <c r="F694" s="170"/>
      <c r="G694" s="170">
        <f t="shared" si="45"/>
        <v>0</v>
      </c>
      <c r="H694" s="170">
        <f t="shared" si="46"/>
        <v>0</v>
      </c>
      <c r="I694" s="170"/>
      <c r="J694" s="170"/>
      <c r="K694" s="170"/>
      <c r="L694" s="170"/>
      <c r="M694" s="170"/>
      <c r="N694" s="170"/>
      <c r="O694" s="170"/>
      <c r="P694" s="170"/>
      <c r="Q694" s="170"/>
      <c r="R694" s="170"/>
      <c r="S694" s="170"/>
      <c r="T694" s="170"/>
      <c r="U694" s="170"/>
      <c r="V694" s="170"/>
      <c r="W694" s="170"/>
      <c r="X694" s="170"/>
      <c r="Y694" s="170"/>
      <c r="Z694" s="170"/>
      <c r="AA694" s="170"/>
      <c r="AB694" s="415">
        <f t="shared" si="47"/>
        <v>0</v>
      </c>
      <c r="AC694" s="415">
        <f t="shared" si="48"/>
        <v>0</v>
      </c>
      <c r="AE694" s="618">
        <f>IF(AE$12=TRUE,(($D694*LIQUIDACION!$L$1046)*LIQUIDACION!$D$1045/IF(AND(LIQUIDACION!$D$1044&gt;LIQUIDACION!$B$1046,LIQUIDACION!$B$1046&gt;LIQUIDACION!$D$1043),366,365)),0)</f>
        <v>0</v>
      </c>
      <c r="AF694" s="618">
        <f>IF(AF$12=TRUE,(($E694*LIQUIDACION!$L$1046)*LIQUIDACION!$D$1045/IF(AND(LIQUIDACION!$D$1044&gt;LIQUIDACION!$B$1046,LIQUIDACION!$B$1046&gt;LIQUIDACION!$D$1043),366,365)),0)</f>
        <v>0</v>
      </c>
      <c r="AG694" s="618">
        <f>IF(AG$12=TRUE,(($F694*LIQUIDACION!$L$1046)*LIQUIDACION!$D$1045/IF(AND(LIQUIDACION!$D$1044&gt;LIQUIDACION!$B$1046,LIQUIDACION!$B$1046&gt;LIQUIDACION!$D$1043),366,365)),0)</f>
        <v>0</v>
      </c>
      <c r="AH694" s="618">
        <f>IF(AH$12=TRUE,(($G694*LIQUIDACION!$L$1046)*LIQUIDACION!$D$1045/IF(AND(LIQUIDACION!$D$1044&gt;LIQUIDACION!$B$1046,LIQUIDACION!$B$1046&gt;LIQUIDACION!$D$1043),366,365)),0)</f>
        <v>0</v>
      </c>
      <c r="AI694" s="618">
        <f>IF(AI$12=TRUE,(($H694*LIQUIDACION!$L$1047)*LIQUIDACION!$D$1045/IF(AND(LIQUIDACION!$D$1044&gt;LIQUIDACION!$B$1046,LIQUIDACION!$B$1046&gt;LIQUIDACION!$D$1043),366,365)),0)</f>
        <v>0</v>
      </c>
      <c r="AJ694" s="618">
        <f>IF(AJ$12=TRUE,(($I694*LIQUIDACION!$L$1047)*LIQUIDACION!$D$1045/IF(AND(LIQUIDACION!$D$1044&gt;LIQUIDACION!$B$1046,LIQUIDACION!$B$1046&gt;LIQUIDACION!$D$1043),366,365)),0)</f>
        <v>0</v>
      </c>
      <c r="AK694" s="618">
        <f>IF(AK$12=TRUE,(($J694*LIQUIDACION!$L$1047)*LIQUIDACION!$D$1045/IF(AND(LIQUIDACION!$D$1044&gt;LIQUIDACION!$B$1046,LIQUIDACION!$B$1046&gt;LIQUIDACION!$D$1043),366,365)),0)</f>
        <v>0</v>
      </c>
      <c r="AL694" s="618">
        <f>IF(AL$12=TRUE,(($K694*LIQUIDACION!$L$1047)*LIQUIDACION!$D$1045/IF(AND(LIQUIDACION!$D$1044&gt;LIQUIDACION!$B$1046,LIQUIDACION!$B$1046&gt;LIQUIDACION!$D$1043),366,365)),0)</f>
        <v>0</v>
      </c>
      <c r="AM694" s="618">
        <f>IF(AM$12=TRUE,(($L694*LIQUIDACION!$L$1047)*LIQUIDACION!$D$1045/IF(AND(LIQUIDACION!$D$1044&gt;LIQUIDACION!$B$1046,LIQUIDACION!$B$1046&gt;LIQUIDACION!$D$1043),366,365)),0)</f>
        <v>0</v>
      </c>
      <c r="AN694" s="618">
        <f>IF(AN$12=TRUE,(($M694*LIQUIDACION!$L$1047)*LIQUIDACION!$D$1045/IF(AND(LIQUIDACION!$D$1044&gt;LIQUIDACION!$B$1046,LIQUIDACION!$B$1046&gt;LIQUIDACION!$D$1043),366,365)),0)</f>
        <v>0</v>
      </c>
      <c r="AO694" s="618">
        <f>IF(AO$12=TRUE,(($N694*LIQUIDACION!$L$1047)*LIQUIDACION!$D$1045/IF(AND(LIQUIDACION!$D$1044&gt;LIQUIDACION!$B$1046,LIQUIDACION!$B$1046&gt;LIQUIDACION!$D$1043),366,365)),0)</f>
        <v>0</v>
      </c>
      <c r="AP694" s="618">
        <f>IF(AP$12=TRUE,(($O694*LIQUIDACION!$L$1047)*LIQUIDACION!$D$1045/IF(AND(LIQUIDACION!$D$1044&gt;LIQUIDACION!$B$1046,LIQUIDACION!$B$1046&gt;LIQUIDACION!$D$1043),366,365)),0)</f>
        <v>0</v>
      </c>
      <c r="AQ694" s="618">
        <f>IF(AQ$12=TRUE,(($P694*LIQUIDACION!$L$1047)*LIQUIDACION!$D$1045/IF(AND(LIQUIDACION!$D$1044&gt;LIQUIDACION!$B$1046,LIQUIDACION!$B$1046&gt;LIQUIDACION!$D$1043),366,365)),0)</f>
        <v>0</v>
      </c>
      <c r="AR694" s="618">
        <f>IF(AR$12=TRUE,(($Q694*LIQUIDACION!$L$1047)*LIQUIDACION!$D$1045/IF(AND(LIQUIDACION!$D$1044&gt;LIQUIDACION!$B$1046,LIQUIDACION!$B$1046&gt;LIQUIDACION!$D$1043),366,365)),0)</f>
        <v>0</v>
      </c>
      <c r="AS694" s="618">
        <f>IF(AS$12=TRUE,(($R694*LIQUIDACION!$L$1047)*LIQUIDACION!$D$1045/IF(AND(LIQUIDACION!$D$1044&gt;LIQUIDACION!$B$1046,LIQUIDACION!$B$1046&gt;LIQUIDACION!$D$1043),366,365)),0)</f>
        <v>0</v>
      </c>
      <c r="AT694" s="618">
        <f>IF(AT$12=TRUE,(($S694*LIQUIDACION!$L$1047)*LIQUIDACION!$D$1045/IF(AND(LIQUIDACION!$D$1044&gt;LIQUIDACION!$B$1046,LIQUIDACION!$B$1046&gt;LIQUIDACION!$D$1043),366,365)),0)</f>
        <v>0</v>
      </c>
      <c r="AU694" s="618">
        <f>IF(AU$12=TRUE,(($T694*LIQUIDACION!$L$1047)*LIQUIDACION!$D$1045/IF(AND(LIQUIDACION!$D$1044&gt;LIQUIDACION!$B$1046,LIQUIDACION!$B$1046&gt;LIQUIDACION!$D$1043),366,365)),0)</f>
        <v>0</v>
      </c>
      <c r="AV694" s="618">
        <f>IF(AV$12=TRUE,(($U694*LIQUIDACION!$L$1047)*LIQUIDACION!$D$1045/IF(AND(LIQUIDACION!$D$1044&gt;LIQUIDACION!$B$1046,LIQUIDACION!$B$1046&gt;LIQUIDACION!$D$1043),366,365)),0)</f>
        <v>0</v>
      </c>
      <c r="AW694" s="618">
        <f>IF(AW$12=TRUE,(($V694*LIQUIDACION!$L$1047)*LIQUIDACION!$D$1045/IF(AND(LIQUIDACION!$D$1044&gt;LIQUIDACION!$B$1046,LIQUIDACION!$B$1046&gt;LIQUIDACION!$D$1043),366,365)),0)</f>
        <v>0</v>
      </c>
      <c r="AX694" s="618">
        <f>IF(AX$12=TRUE,(($W694*LIQUIDACION!$L$1047)*LIQUIDACION!$D$1045/IF(AND(LIQUIDACION!$D$1044&gt;LIQUIDACION!$B$1046,LIQUIDACION!$B$1046&gt;LIQUIDACION!$D$1043),366,365)),0)</f>
        <v>0</v>
      </c>
    </row>
    <row r="695" spans="2:50" x14ac:dyDescent="0.25">
      <c r="B695" s="121">
        <v>683</v>
      </c>
      <c r="C695" s="125"/>
      <c r="D695" s="170"/>
      <c r="E695" s="170"/>
      <c r="F695" s="170"/>
      <c r="G695" s="170">
        <f t="shared" si="45"/>
        <v>0</v>
      </c>
      <c r="H695" s="170">
        <f t="shared" si="46"/>
        <v>0</v>
      </c>
      <c r="I695" s="170"/>
      <c r="J695" s="170"/>
      <c r="K695" s="170"/>
      <c r="L695" s="170"/>
      <c r="M695" s="170"/>
      <c r="N695" s="170"/>
      <c r="O695" s="170"/>
      <c r="P695" s="170"/>
      <c r="Q695" s="170"/>
      <c r="R695" s="170"/>
      <c r="S695" s="170"/>
      <c r="T695" s="170"/>
      <c r="U695" s="170"/>
      <c r="V695" s="170"/>
      <c r="W695" s="170"/>
      <c r="X695" s="170"/>
      <c r="Y695" s="170"/>
      <c r="Z695" s="170"/>
      <c r="AA695" s="170"/>
      <c r="AB695" s="415">
        <f t="shared" si="47"/>
        <v>0</v>
      </c>
      <c r="AC695" s="415">
        <f t="shared" si="48"/>
        <v>0</v>
      </c>
      <c r="AE695" s="618">
        <f>IF(AE$12=TRUE,(($D695*LIQUIDACION!$L$1046)*LIQUIDACION!$D$1045/IF(AND(LIQUIDACION!$D$1044&gt;LIQUIDACION!$B$1046,LIQUIDACION!$B$1046&gt;LIQUIDACION!$D$1043),366,365)),0)</f>
        <v>0</v>
      </c>
      <c r="AF695" s="618">
        <f>IF(AF$12=TRUE,(($E695*LIQUIDACION!$L$1046)*LIQUIDACION!$D$1045/IF(AND(LIQUIDACION!$D$1044&gt;LIQUIDACION!$B$1046,LIQUIDACION!$B$1046&gt;LIQUIDACION!$D$1043),366,365)),0)</f>
        <v>0</v>
      </c>
      <c r="AG695" s="618">
        <f>IF(AG$12=TRUE,(($F695*LIQUIDACION!$L$1046)*LIQUIDACION!$D$1045/IF(AND(LIQUIDACION!$D$1044&gt;LIQUIDACION!$B$1046,LIQUIDACION!$B$1046&gt;LIQUIDACION!$D$1043),366,365)),0)</f>
        <v>0</v>
      </c>
      <c r="AH695" s="618">
        <f>IF(AH$12=TRUE,(($G695*LIQUIDACION!$L$1046)*LIQUIDACION!$D$1045/IF(AND(LIQUIDACION!$D$1044&gt;LIQUIDACION!$B$1046,LIQUIDACION!$B$1046&gt;LIQUIDACION!$D$1043),366,365)),0)</f>
        <v>0</v>
      </c>
      <c r="AI695" s="618">
        <f>IF(AI$12=TRUE,(($H695*LIQUIDACION!$L$1047)*LIQUIDACION!$D$1045/IF(AND(LIQUIDACION!$D$1044&gt;LIQUIDACION!$B$1046,LIQUIDACION!$B$1046&gt;LIQUIDACION!$D$1043),366,365)),0)</f>
        <v>0</v>
      </c>
      <c r="AJ695" s="618">
        <f>IF(AJ$12=TRUE,(($I695*LIQUIDACION!$L$1047)*LIQUIDACION!$D$1045/IF(AND(LIQUIDACION!$D$1044&gt;LIQUIDACION!$B$1046,LIQUIDACION!$B$1046&gt;LIQUIDACION!$D$1043),366,365)),0)</f>
        <v>0</v>
      </c>
      <c r="AK695" s="618">
        <f>IF(AK$12=TRUE,(($J695*LIQUIDACION!$L$1047)*LIQUIDACION!$D$1045/IF(AND(LIQUIDACION!$D$1044&gt;LIQUIDACION!$B$1046,LIQUIDACION!$B$1046&gt;LIQUIDACION!$D$1043),366,365)),0)</f>
        <v>0</v>
      </c>
      <c r="AL695" s="618">
        <f>IF(AL$12=TRUE,(($K695*LIQUIDACION!$L$1047)*LIQUIDACION!$D$1045/IF(AND(LIQUIDACION!$D$1044&gt;LIQUIDACION!$B$1046,LIQUIDACION!$B$1046&gt;LIQUIDACION!$D$1043),366,365)),0)</f>
        <v>0</v>
      </c>
      <c r="AM695" s="618">
        <f>IF(AM$12=TRUE,(($L695*LIQUIDACION!$L$1047)*LIQUIDACION!$D$1045/IF(AND(LIQUIDACION!$D$1044&gt;LIQUIDACION!$B$1046,LIQUIDACION!$B$1046&gt;LIQUIDACION!$D$1043),366,365)),0)</f>
        <v>0</v>
      </c>
      <c r="AN695" s="618">
        <f>IF(AN$12=TRUE,(($M695*LIQUIDACION!$L$1047)*LIQUIDACION!$D$1045/IF(AND(LIQUIDACION!$D$1044&gt;LIQUIDACION!$B$1046,LIQUIDACION!$B$1046&gt;LIQUIDACION!$D$1043),366,365)),0)</f>
        <v>0</v>
      </c>
      <c r="AO695" s="618">
        <f>IF(AO$12=TRUE,(($N695*LIQUIDACION!$L$1047)*LIQUIDACION!$D$1045/IF(AND(LIQUIDACION!$D$1044&gt;LIQUIDACION!$B$1046,LIQUIDACION!$B$1046&gt;LIQUIDACION!$D$1043),366,365)),0)</f>
        <v>0</v>
      </c>
      <c r="AP695" s="618">
        <f>IF(AP$12=TRUE,(($O695*LIQUIDACION!$L$1047)*LIQUIDACION!$D$1045/IF(AND(LIQUIDACION!$D$1044&gt;LIQUIDACION!$B$1046,LIQUIDACION!$B$1046&gt;LIQUIDACION!$D$1043),366,365)),0)</f>
        <v>0</v>
      </c>
      <c r="AQ695" s="618">
        <f>IF(AQ$12=TRUE,(($P695*LIQUIDACION!$L$1047)*LIQUIDACION!$D$1045/IF(AND(LIQUIDACION!$D$1044&gt;LIQUIDACION!$B$1046,LIQUIDACION!$B$1046&gt;LIQUIDACION!$D$1043),366,365)),0)</f>
        <v>0</v>
      </c>
      <c r="AR695" s="618">
        <f>IF(AR$12=TRUE,(($Q695*LIQUIDACION!$L$1047)*LIQUIDACION!$D$1045/IF(AND(LIQUIDACION!$D$1044&gt;LIQUIDACION!$B$1046,LIQUIDACION!$B$1046&gt;LIQUIDACION!$D$1043),366,365)),0)</f>
        <v>0</v>
      </c>
      <c r="AS695" s="618">
        <f>IF(AS$12=TRUE,(($R695*LIQUIDACION!$L$1047)*LIQUIDACION!$D$1045/IF(AND(LIQUIDACION!$D$1044&gt;LIQUIDACION!$B$1046,LIQUIDACION!$B$1046&gt;LIQUIDACION!$D$1043),366,365)),0)</f>
        <v>0</v>
      </c>
      <c r="AT695" s="618">
        <f>IF(AT$12=TRUE,(($S695*LIQUIDACION!$L$1047)*LIQUIDACION!$D$1045/IF(AND(LIQUIDACION!$D$1044&gt;LIQUIDACION!$B$1046,LIQUIDACION!$B$1046&gt;LIQUIDACION!$D$1043),366,365)),0)</f>
        <v>0</v>
      </c>
      <c r="AU695" s="618">
        <f>IF(AU$12=TRUE,(($T695*LIQUIDACION!$L$1047)*LIQUIDACION!$D$1045/IF(AND(LIQUIDACION!$D$1044&gt;LIQUIDACION!$B$1046,LIQUIDACION!$B$1046&gt;LIQUIDACION!$D$1043),366,365)),0)</f>
        <v>0</v>
      </c>
      <c r="AV695" s="618">
        <f>IF(AV$12=TRUE,(($U695*LIQUIDACION!$L$1047)*LIQUIDACION!$D$1045/IF(AND(LIQUIDACION!$D$1044&gt;LIQUIDACION!$B$1046,LIQUIDACION!$B$1046&gt;LIQUIDACION!$D$1043),366,365)),0)</f>
        <v>0</v>
      </c>
      <c r="AW695" s="618">
        <f>IF(AW$12=TRUE,(($V695*LIQUIDACION!$L$1047)*LIQUIDACION!$D$1045/IF(AND(LIQUIDACION!$D$1044&gt;LIQUIDACION!$B$1046,LIQUIDACION!$B$1046&gt;LIQUIDACION!$D$1043),366,365)),0)</f>
        <v>0</v>
      </c>
      <c r="AX695" s="618">
        <f>IF(AX$12=TRUE,(($W695*LIQUIDACION!$L$1047)*LIQUIDACION!$D$1045/IF(AND(LIQUIDACION!$D$1044&gt;LIQUIDACION!$B$1046,LIQUIDACION!$B$1046&gt;LIQUIDACION!$D$1043),366,365)),0)</f>
        <v>0</v>
      </c>
    </row>
    <row r="696" spans="2:50" x14ac:dyDescent="0.25">
      <c r="B696" s="123">
        <v>684</v>
      </c>
      <c r="C696" s="125"/>
      <c r="D696" s="170"/>
      <c r="E696" s="170"/>
      <c r="F696" s="170"/>
      <c r="G696" s="170">
        <f t="shared" si="45"/>
        <v>0</v>
      </c>
      <c r="H696" s="170">
        <f t="shared" si="46"/>
        <v>0</v>
      </c>
      <c r="I696" s="170"/>
      <c r="J696" s="170"/>
      <c r="K696" s="170"/>
      <c r="L696" s="170"/>
      <c r="M696" s="170"/>
      <c r="N696" s="170"/>
      <c r="O696" s="170"/>
      <c r="P696" s="170"/>
      <c r="Q696" s="170"/>
      <c r="R696" s="170"/>
      <c r="S696" s="170"/>
      <c r="T696" s="170"/>
      <c r="U696" s="170"/>
      <c r="V696" s="170"/>
      <c r="W696" s="170"/>
      <c r="X696" s="170"/>
      <c r="Y696" s="170"/>
      <c r="Z696" s="170"/>
      <c r="AA696" s="170"/>
      <c r="AB696" s="415">
        <f t="shared" si="47"/>
        <v>0</v>
      </c>
      <c r="AC696" s="415">
        <f t="shared" si="48"/>
        <v>0</v>
      </c>
      <c r="AE696" s="618">
        <f>IF(AE$12=TRUE,(($D696*LIQUIDACION!$L$1046)*LIQUIDACION!$D$1045/IF(AND(LIQUIDACION!$D$1044&gt;LIQUIDACION!$B$1046,LIQUIDACION!$B$1046&gt;LIQUIDACION!$D$1043),366,365)),0)</f>
        <v>0</v>
      </c>
      <c r="AF696" s="618">
        <f>IF(AF$12=TRUE,(($E696*LIQUIDACION!$L$1046)*LIQUIDACION!$D$1045/IF(AND(LIQUIDACION!$D$1044&gt;LIQUIDACION!$B$1046,LIQUIDACION!$B$1046&gt;LIQUIDACION!$D$1043),366,365)),0)</f>
        <v>0</v>
      </c>
      <c r="AG696" s="618">
        <f>IF(AG$12=TRUE,(($F696*LIQUIDACION!$L$1046)*LIQUIDACION!$D$1045/IF(AND(LIQUIDACION!$D$1044&gt;LIQUIDACION!$B$1046,LIQUIDACION!$B$1046&gt;LIQUIDACION!$D$1043),366,365)),0)</f>
        <v>0</v>
      </c>
      <c r="AH696" s="618">
        <f>IF(AH$12=TRUE,(($G696*LIQUIDACION!$L$1046)*LIQUIDACION!$D$1045/IF(AND(LIQUIDACION!$D$1044&gt;LIQUIDACION!$B$1046,LIQUIDACION!$B$1046&gt;LIQUIDACION!$D$1043),366,365)),0)</f>
        <v>0</v>
      </c>
      <c r="AI696" s="618">
        <f>IF(AI$12=TRUE,(($H696*LIQUIDACION!$L$1047)*LIQUIDACION!$D$1045/IF(AND(LIQUIDACION!$D$1044&gt;LIQUIDACION!$B$1046,LIQUIDACION!$B$1046&gt;LIQUIDACION!$D$1043),366,365)),0)</f>
        <v>0</v>
      </c>
      <c r="AJ696" s="618">
        <f>IF(AJ$12=TRUE,(($I696*LIQUIDACION!$L$1047)*LIQUIDACION!$D$1045/IF(AND(LIQUIDACION!$D$1044&gt;LIQUIDACION!$B$1046,LIQUIDACION!$B$1046&gt;LIQUIDACION!$D$1043),366,365)),0)</f>
        <v>0</v>
      </c>
      <c r="AK696" s="618">
        <f>IF(AK$12=TRUE,(($J696*LIQUIDACION!$L$1047)*LIQUIDACION!$D$1045/IF(AND(LIQUIDACION!$D$1044&gt;LIQUIDACION!$B$1046,LIQUIDACION!$B$1046&gt;LIQUIDACION!$D$1043),366,365)),0)</f>
        <v>0</v>
      </c>
      <c r="AL696" s="618">
        <f>IF(AL$12=TRUE,(($K696*LIQUIDACION!$L$1047)*LIQUIDACION!$D$1045/IF(AND(LIQUIDACION!$D$1044&gt;LIQUIDACION!$B$1046,LIQUIDACION!$B$1046&gt;LIQUIDACION!$D$1043),366,365)),0)</f>
        <v>0</v>
      </c>
      <c r="AM696" s="618">
        <f>IF(AM$12=TRUE,(($L696*LIQUIDACION!$L$1047)*LIQUIDACION!$D$1045/IF(AND(LIQUIDACION!$D$1044&gt;LIQUIDACION!$B$1046,LIQUIDACION!$B$1046&gt;LIQUIDACION!$D$1043),366,365)),0)</f>
        <v>0</v>
      </c>
      <c r="AN696" s="618">
        <f>IF(AN$12=TRUE,(($M696*LIQUIDACION!$L$1047)*LIQUIDACION!$D$1045/IF(AND(LIQUIDACION!$D$1044&gt;LIQUIDACION!$B$1046,LIQUIDACION!$B$1046&gt;LIQUIDACION!$D$1043),366,365)),0)</f>
        <v>0</v>
      </c>
      <c r="AO696" s="618">
        <f>IF(AO$12=TRUE,(($N696*LIQUIDACION!$L$1047)*LIQUIDACION!$D$1045/IF(AND(LIQUIDACION!$D$1044&gt;LIQUIDACION!$B$1046,LIQUIDACION!$B$1046&gt;LIQUIDACION!$D$1043),366,365)),0)</f>
        <v>0</v>
      </c>
      <c r="AP696" s="618">
        <f>IF(AP$12=TRUE,(($O696*LIQUIDACION!$L$1047)*LIQUIDACION!$D$1045/IF(AND(LIQUIDACION!$D$1044&gt;LIQUIDACION!$B$1046,LIQUIDACION!$B$1046&gt;LIQUIDACION!$D$1043),366,365)),0)</f>
        <v>0</v>
      </c>
      <c r="AQ696" s="618">
        <f>IF(AQ$12=TRUE,(($P696*LIQUIDACION!$L$1047)*LIQUIDACION!$D$1045/IF(AND(LIQUIDACION!$D$1044&gt;LIQUIDACION!$B$1046,LIQUIDACION!$B$1046&gt;LIQUIDACION!$D$1043),366,365)),0)</f>
        <v>0</v>
      </c>
      <c r="AR696" s="618">
        <f>IF(AR$12=TRUE,(($Q696*LIQUIDACION!$L$1047)*LIQUIDACION!$D$1045/IF(AND(LIQUIDACION!$D$1044&gt;LIQUIDACION!$B$1046,LIQUIDACION!$B$1046&gt;LIQUIDACION!$D$1043),366,365)),0)</f>
        <v>0</v>
      </c>
      <c r="AS696" s="618">
        <f>IF(AS$12=TRUE,(($R696*LIQUIDACION!$L$1047)*LIQUIDACION!$D$1045/IF(AND(LIQUIDACION!$D$1044&gt;LIQUIDACION!$B$1046,LIQUIDACION!$B$1046&gt;LIQUIDACION!$D$1043),366,365)),0)</f>
        <v>0</v>
      </c>
      <c r="AT696" s="618">
        <f>IF(AT$12=TRUE,(($S696*LIQUIDACION!$L$1047)*LIQUIDACION!$D$1045/IF(AND(LIQUIDACION!$D$1044&gt;LIQUIDACION!$B$1046,LIQUIDACION!$B$1046&gt;LIQUIDACION!$D$1043),366,365)),0)</f>
        <v>0</v>
      </c>
      <c r="AU696" s="618">
        <f>IF(AU$12=TRUE,(($T696*LIQUIDACION!$L$1047)*LIQUIDACION!$D$1045/IF(AND(LIQUIDACION!$D$1044&gt;LIQUIDACION!$B$1046,LIQUIDACION!$B$1046&gt;LIQUIDACION!$D$1043),366,365)),0)</f>
        <v>0</v>
      </c>
      <c r="AV696" s="618">
        <f>IF(AV$12=TRUE,(($U696*LIQUIDACION!$L$1047)*LIQUIDACION!$D$1045/IF(AND(LIQUIDACION!$D$1044&gt;LIQUIDACION!$B$1046,LIQUIDACION!$B$1046&gt;LIQUIDACION!$D$1043),366,365)),0)</f>
        <v>0</v>
      </c>
      <c r="AW696" s="618">
        <f>IF(AW$12=TRUE,(($V696*LIQUIDACION!$L$1047)*LIQUIDACION!$D$1045/IF(AND(LIQUIDACION!$D$1044&gt;LIQUIDACION!$B$1046,LIQUIDACION!$B$1046&gt;LIQUIDACION!$D$1043),366,365)),0)</f>
        <v>0</v>
      </c>
      <c r="AX696" s="618">
        <f>IF(AX$12=TRUE,(($W696*LIQUIDACION!$L$1047)*LIQUIDACION!$D$1045/IF(AND(LIQUIDACION!$D$1044&gt;LIQUIDACION!$B$1046,LIQUIDACION!$B$1046&gt;LIQUIDACION!$D$1043),366,365)),0)</f>
        <v>0</v>
      </c>
    </row>
    <row r="697" spans="2:50" x14ac:dyDescent="0.25">
      <c r="B697" s="121">
        <v>685</v>
      </c>
      <c r="C697" s="125"/>
      <c r="D697" s="170"/>
      <c r="E697" s="170"/>
      <c r="F697" s="170"/>
      <c r="G697" s="170">
        <f t="shared" si="45"/>
        <v>0</v>
      </c>
      <c r="H697" s="170">
        <f t="shared" si="46"/>
        <v>0</v>
      </c>
      <c r="I697" s="170"/>
      <c r="J697" s="170"/>
      <c r="K697" s="170"/>
      <c r="L697" s="170"/>
      <c r="M697" s="170"/>
      <c r="N697" s="170"/>
      <c r="O697" s="170"/>
      <c r="P697" s="170"/>
      <c r="Q697" s="170"/>
      <c r="R697" s="170"/>
      <c r="S697" s="170"/>
      <c r="T697" s="170"/>
      <c r="U697" s="170"/>
      <c r="V697" s="170"/>
      <c r="W697" s="170"/>
      <c r="X697" s="170"/>
      <c r="Y697" s="170"/>
      <c r="Z697" s="170"/>
      <c r="AA697" s="170"/>
      <c r="AB697" s="415">
        <f t="shared" si="47"/>
        <v>0</v>
      </c>
      <c r="AC697" s="415">
        <f t="shared" si="48"/>
        <v>0</v>
      </c>
      <c r="AE697" s="618">
        <f>IF(AE$12=TRUE,(($D697*LIQUIDACION!$L$1046)*LIQUIDACION!$D$1045/IF(AND(LIQUIDACION!$D$1044&gt;LIQUIDACION!$B$1046,LIQUIDACION!$B$1046&gt;LIQUIDACION!$D$1043),366,365)),0)</f>
        <v>0</v>
      </c>
      <c r="AF697" s="618">
        <f>IF(AF$12=TRUE,(($E697*LIQUIDACION!$L$1046)*LIQUIDACION!$D$1045/IF(AND(LIQUIDACION!$D$1044&gt;LIQUIDACION!$B$1046,LIQUIDACION!$B$1046&gt;LIQUIDACION!$D$1043),366,365)),0)</f>
        <v>0</v>
      </c>
      <c r="AG697" s="618">
        <f>IF(AG$12=TRUE,(($F697*LIQUIDACION!$L$1046)*LIQUIDACION!$D$1045/IF(AND(LIQUIDACION!$D$1044&gt;LIQUIDACION!$B$1046,LIQUIDACION!$B$1046&gt;LIQUIDACION!$D$1043),366,365)),0)</f>
        <v>0</v>
      </c>
      <c r="AH697" s="618">
        <f>IF(AH$12=TRUE,(($G697*LIQUIDACION!$L$1046)*LIQUIDACION!$D$1045/IF(AND(LIQUIDACION!$D$1044&gt;LIQUIDACION!$B$1046,LIQUIDACION!$B$1046&gt;LIQUIDACION!$D$1043),366,365)),0)</f>
        <v>0</v>
      </c>
      <c r="AI697" s="618">
        <f>IF(AI$12=TRUE,(($H697*LIQUIDACION!$L$1047)*LIQUIDACION!$D$1045/IF(AND(LIQUIDACION!$D$1044&gt;LIQUIDACION!$B$1046,LIQUIDACION!$B$1046&gt;LIQUIDACION!$D$1043),366,365)),0)</f>
        <v>0</v>
      </c>
      <c r="AJ697" s="618">
        <f>IF(AJ$12=TRUE,(($I697*LIQUIDACION!$L$1047)*LIQUIDACION!$D$1045/IF(AND(LIQUIDACION!$D$1044&gt;LIQUIDACION!$B$1046,LIQUIDACION!$B$1046&gt;LIQUIDACION!$D$1043),366,365)),0)</f>
        <v>0</v>
      </c>
      <c r="AK697" s="618">
        <f>IF(AK$12=TRUE,(($J697*LIQUIDACION!$L$1047)*LIQUIDACION!$D$1045/IF(AND(LIQUIDACION!$D$1044&gt;LIQUIDACION!$B$1046,LIQUIDACION!$B$1046&gt;LIQUIDACION!$D$1043),366,365)),0)</f>
        <v>0</v>
      </c>
      <c r="AL697" s="618">
        <f>IF(AL$12=TRUE,(($K697*LIQUIDACION!$L$1047)*LIQUIDACION!$D$1045/IF(AND(LIQUIDACION!$D$1044&gt;LIQUIDACION!$B$1046,LIQUIDACION!$B$1046&gt;LIQUIDACION!$D$1043),366,365)),0)</f>
        <v>0</v>
      </c>
      <c r="AM697" s="618">
        <f>IF(AM$12=TRUE,(($L697*LIQUIDACION!$L$1047)*LIQUIDACION!$D$1045/IF(AND(LIQUIDACION!$D$1044&gt;LIQUIDACION!$B$1046,LIQUIDACION!$B$1046&gt;LIQUIDACION!$D$1043),366,365)),0)</f>
        <v>0</v>
      </c>
      <c r="AN697" s="618">
        <f>IF(AN$12=TRUE,(($M697*LIQUIDACION!$L$1047)*LIQUIDACION!$D$1045/IF(AND(LIQUIDACION!$D$1044&gt;LIQUIDACION!$B$1046,LIQUIDACION!$B$1046&gt;LIQUIDACION!$D$1043),366,365)),0)</f>
        <v>0</v>
      </c>
      <c r="AO697" s="618">
        <f>IF(AO$12=TRUE,(($N697*LIQUIDACION!$L$1047)*LIQUIDACION!$D$1045/IF(AND(LIQUIDACION!$D$1044&gt;LIQUIDACION!$B$1046,LIQUIDACION!$B$1046&gt;LIQUIDACION!$D$1043),366,365)),0)</f>
        <v>0</v>
      </c>
      <c r="AP697" s="618">
        <f>IF(AP$12=TRUE,(($O697*LIQUIDACION!$L$1047)*LIQUIDACION!$D$1045/IF(AND(LIQUIDACION!$D$1044&gt;LIQUIDACION!$B$1046,LIQUIDACION!$B$1046&gt;LIQUIDACION!$D$1043),366,365)),0)</f>
        <v>0</v>
      </c>
      <c r="AQ697" s="618">
        <f>IF(AQ$12=TRUE,(($P697*LIQUIDACION!$L$1047)*LIQUIDACION!$D$1045/IF(AND(LIQUIDACION!$D$1044&gt;LIQUIDACION!$B$1046,LIQUIDACION!$B$1046&gt;LIQUIDACION!$D$1043),366,365)),0)</f>
        <v>0</v>
      </c>
      <c r="AR697" s="618">
        <f>IF(AR$12=TRUE,(($Q697*LIQUIDACION!$L$1047)*LIQUIDACION!$D$1045/IF(AND(LIQUIDACION!$D$1044&gt;LIQUIDACION!$B$1046,LIQUIDACION!$B$1046&gt;LIQUIDACION!$D$1043),366,365)),0)</f>
        <v>0</v>
      </c>
      <c r="AS697" s="618">
        <f>IF(AS$12=TRUE,(($R697*LIQUIDACION!$L$1047)*LIQUIDACION!$D$1045/IF(AND(LIQUIDACION!$D$1044&gt;LIQUIDACION!$B$1046,LIQUIDACION!$B$1046&gt;LIQUIDACION!$D$1043),366,365)),0)</f>
        <v>0</v>
      </c>
      <c r="AT697" s="618">
        <f>IF(AT$12=TRUE,(($S697*LIQUIDACION!$L$1047)*LIQUIDACION!$D$1045/IF(AND(LIQUIDACION!$D$1044&gt;LIQUIDACION!$B$1046,LIQUIDACION!$B$1046&gt;LIQUIDACION!$D$1043),366,365)),0)</f>
        <v>0</v>
      </c>
      <c r="AU697" s="618">
        <f>IF(AU$12=TRUE,(($T697*LIQUIDACION!$L$1047)*LIQUIDACION!$D$1045/IF(AND(LIQUIDACION!$D$1044&gt;LIQUIDACION!$B$1046,LIQUIDACION!$B$1046&gt;LIQUIDACION!$D$1043),366,365)),0)</f>
        <v>0</v>
      </c>
      <c r="AV697" s="618">
        <f>IF(AV$12=TRUE,(($U697*LIQUIDACION!$L$1047)*LIQUIDACION!$D$1045/IF(AND(LIQUIDACION!$D$1044&gt;LIQUIDACION!$B$1046,LIQUIDACION!$B$1046&gt;LIQUIDACION!$D$1043),366,365)),0)</f>
        <v>0</v>
      </c>
      <c r="AW697" s="618">
        <f>IF(AW$12=TRUE,(($V697*LIQUIDACION!$L$1047)*LIQUIDACION!$D$1045/IF(AND(LIQUIDACION!$D$1044&gt;LIQUIDACION!$B$1046,LIQUIDACION!$B$1046&gt;LIQUIDACION!$D$1043),366,365)),0)</f>
        <v>0</v>
      </c>
      <c r="AX697" s="618">
        <f>IF(AX$12=TRUE,(($W697*LIQUIDACION!$L$1047)*LIQUIDACION!$D$1045/IF(AND(LIQUIDACION!$D$1044&gt;LIQUIDACION!$B$1046,LIQUIDACION!$B$1046&gt;LIQUIDACION!$D$1043),366,365)),0)</f>
        <v>0</v>
      </c>
    </row>
    <row r="698" spans="2:50" x14ac:dyDescent="0.25">
      <c r="B698" s="123">
        <v>686</v>
      </c>
      <c r="C698" s="125"/>
      <c r="D698" s="170"/>
      <c r="E698" s="170"/>
      <c r="F698" s="170"/>
      <c r="G698" s="170">
        <f t="shared" si="45"/>
        <v>0</v>
      </c>
      <c r="H698" s="170">
        <f t="shared" si="46"/>
        <v>0</v>
      </c>
      <c r="I698" s="170"/>
      <c r="J698" s="170"/>
      <c r="K698" s="170"/>
      <c r="L698" s="170"/>
      <c r="M698" s="170"/>
      <c r="N698" s="170"/>
      <c r="O698" s="170"/>
      <c r="P698" s="170"/>
      <c r="Q698" s="170"/>
      <c r="R698" s="170"/>
      <c r="S698" s="170"/>
      <c r="T698" s="170"/>
      <c r="U698" s="170"/>
      <c r="V698" s="170"/>
      <c r="W698" s="170"/>
      <c r="X698" s="170"/>
      <c r="Y698" s="170"/>
      <c r="Z698" s="170"/>
      <c r="AA698" s="170"/>
      <c r="AB698" s="415">
        <f t="shared" si="47"/>
        <v>0</v>
      </c>
      <c r="AC698" s="415">
        <f t="shared" si="48"/>
        <v>0</v>
      </c>
      <c r="AE698" s="618">
        <f>IF(AE$12=TRUE,(($D698*LIQUIDACION!$L$1046)*LIQUIDACION!$D$1045/IF(AND(LIQUIDACION!$D$1044&gt;LIQUIDACION!$B$1046,LIQUIDACION!$B$1046&gt;LIQUIDACION!$D$1043),366,365)),0)</f>
        <v>0</v>
      </c>
      <c r="AF698" s="618">
        <f>IF(AF$12=TRUE,(($E698*LIQUIDACION!$L$1046)*LIQUIDACION!$D$1045/IF(AND(LIQUIDACION!$D$1044&gt;LIQUIDACION!$B$1046,LIQUIDACION!$B$1046&gt;LIQUIDACION!$D$1043),366,365)),0)</f>
        <v>0</v>
      </c>
      <c r="AG698" s="618">
        <f>IF(AG$12=TRUE,(($F698*LIQUIDACION!$L$1046)*LIQUIDACION!$D$1045/IF(AND(LIQUIDACION!$D$1044&gt;LIQUIDACION!$B$1046,LIQUIDACION!$B$1046&gt;LIQUIDACION!$D$1043),366,365)),0)</f>
        <v>0</v>
      </c>
      <c r="AH698" s="618">
        <f>IF(AH$12=TRUE,(($G698*LIQUIDACION!$L$1046)*LIQUIDACION!$D$1045/IF(AND(LIQUIDACION!$D$1044&gt;LIQUIDACION!$B$1046,LIQUIDACION!$B$1046&gt;LIQUIDACION!$D$1043),366,365)),0)</f>
        <v>0</v>
      </c>
      <c r="AI698" s="618">
        <f>IF(AI$12=TRUE,(($H698*LIQUIDACION!$L$1047)*LIQUIDACION!$D$1045/IF(AND(LIQUIDACION!$D$1044&gt;LIQUIDACION!$B$1046,LIQUIDACION!$B$1046&gt;LIQUIDACION!$D$1043),366,365)),0)</f>
        <v>0</v>
      </c>
      <c r="AJ698" s="618">
        <f>IF(AJ$12=TRUE,(($I698*LIQUIDACION!$L$1047)*LIQUIDACION!$D$1045/IF(AND(LIQUIDACION!$D$1044&gt;LIQUIDACION!$B$1046,LIQUIDACION!$B$1046&gt;LIQUIDACION!$D$1043),366,365)),0)</f>
        <v>0</v>
      </c>
      <c r="AK698" s="618">
        <f>IF(AK$12=TRUE,(($J698*LIQUIDACION!$L$1047)*LIQUIDACION!$D$1045/IF(AND(LIQUIDACION!$D$1044&gt;LIQUIDACION!$B$1046,LIQUIDACION!$B$1046&gt;LIQUIDACION!$D$1043),366,365)),0)</f>
        <v>0</v>
      </c>
      <c r="AL698" s="618">
        <f>IF(AL$12=TRUE,(($K698*LIQUIDACION!$L$1047)*LIQUIDACION!$D$1045/IF(AND(LIQUIDACION!$D$1044&gt;LIQUIDACION!$B$1046,LIQUIDACION!$B$1046&gt;LIQUIDACION!$D$1043),366,365)),0)</f>
        <v>0</v>
      </c>
      <c r="AM698" s="618">
        <f>IF(AM$12=TRUE,(($L698*LIQUIDACION!$L$1047)*LIQUIDACION!$D$1045/IF(AND(LIQUIDACION!$D$1044&gt;LIQUIDACION!$B$1046,LIQUIDACION!$B$1046&gt;LIQUIDACION!$D$1043),366,365)),0)</f>
        <v>0</v>
      </c>
      <c r="AN698" s="618">
        <f>IF(AN$12=TRUE,(($M698*LIQUIDACION!$L$1047)*LIQUIDACION!$D$1045/IF(AND(LIQUIDACION!$D$1044&gt;LIQUIDACION!$B$1046,LIQUIDACION!$B$1046&gt;LIQUIDACION!$D$1043),366,365)),0)</f>
        <v>0</v>
      </c>
      <c r="AO698" s="618">
        <f>IF(AO$12=TRUE,(($N698*LIQUIDACION!$L$1047)*LIQUIDACION!$D$1045/IF(AND(LIQUIDACION!$D$1044&gt;LIQUIDACION!$B$1046,LIQUIDACION!$B$1046&gt;LIQUIDACION!$D$1043),366,365)),0)</f>
        <v>0</v>
      </c>
      <c r="AP698" s="618">
        <f>IF(AP$12=TRUE,(($O698*LIQUIDACION!$L$1047)*LIQUIDACION!$D$1045/IF(AND(LIQUIDACION!$D$1044&gt;LIQUIDACION!$B$1046,LIQUIDACION!$B$1046&gt;LIQUIDACION!$D$1043),366,365)),0)</f>
        <v>0</v>
      </c>
      <c r="AQ698" s="618">
        <f>IF(AQ$12=TRUE,(($P698*LIQUIDACION!$L$1047)*LIQUIDACION!$D$1045/IF(AND(LIQUIDACION!$D$1044&gt;LIQUIDACION!$B$1046,LIQUIDACION!$B$1046&gt;LIQUIDACION!$D$1043),366,365)),0)</f>
        <v>0</v>
      </c>
      <c r="AR698" s="618">
        <f>IF(AR$12=TRUE,(($Q698*LIQUIDACION!$L$1047)*LIQUIDACION!$D$1045/IF(AND(LIQUIDACION!$D$1044&gt;LIQUIDACION!$B$1046,LIQUIDACION!$B$1046&gt;LIQUIDACION!$D$1043),366,365)),0)</f>
        <v>0</v>
      </c>
      <c r="AS698" s="618">
        <f>IF(AS$12=TRUE,(($R698*LIQUIDACION!$L$1047)*LIQUIDACION!$D$1045/IF(AND(LIQUIDACION!$D$1044&gt;LIQUIDACION!$B$1046,LIQUIDACION!$B$1046&gt;LIQUIDACION!$D$1043),366,365)),0)</f>
        <v>0</v>
      </c>
      <c r="AT698" s="618">
        <f>IF(AT$12=TRUE,(($S698*LIQUIDACION!$L$1047)*LIQUIDACION!$D$1045/IF(AND(LIQUIDACION!$D$1044&gt;LIQUIDACION!$B$1046,LIQUIDACION!$B$1046&gt;LIQUIDACION!$D$1043),366,365)),0)</f>
        <v>0</v>
      </c>
      <c r="AU698" s="618">
        <f>IF(AU$12=TRUE,(($T698*LIQUIDACION!$L$1047)*LIQUIDACION!$D$1045/IF(AND(LIQUIDACION!$D$1044&gt;LIQUIDACION!$B$1046,LIQUIDACION!$B$1046&gt;LIQUIDACION!$D$1043),366,365)),0)</f>
        <v>0</v>
      </c>
      <c r="AV698" s="618">
        <f>IF(AV$12=TRUE,(($U698*LIQUIDACION!$L$1047)*LIQUIDACION!$D$1045/IF(AND(LIQUIDACION!$D$1044&gt;LIQUIDACION!$B$1046,LIQUIDACION!$B$1046&gt;LIQUIDACION!$D$1043),366,365)),0)</f>
        <v>0</v>
      </c>
      <c r="AW698" s="618">
        <f>IF(AW$12=TRUE,(($V698*LIQUIDACION!$L$1047)*LIQUIDACION!$D$1045/IF(AND(LIQUIDACION!$D$1044&gt;LIQUIDACION!$B$1046,LIQUIDACION!$B$1046&gt;LIQUIDACION!$D$1043),366,365)),0)</f>
        <v>0</v>
      </c>
      <c r="AX698" s="618">
        <f>IF(AX$12=TRUE,(($W698*LIQUIDACION!$L$1047)*LIQUIDACION!$D$1045/IF(AND(LIQUIDACION!$D$1044&gt;LIQUIDACION!$B$1046,LIQUIDACION!$B$1046&gt;LIQUIDACION!$D$1043),366,365)),0)</f>
        <v>0</v>
      </c>
    </row>
    <row r="699" spans="2:50" x14ac:dyDescent="0.25">
      <c r="B699" s="121">
        <v>687</v>
      </c>
      <c r="C699" s="125"/>
      <c r="D699" s="170"/>
      <c r="E699" s="170"/>
      <c r="F699" s="170"/>
      <c r="G699" s="170">
        <f t="shared" si="45"/>
        <v>0</v>
      </c>
      <c r="H699" s="170">
        <f t="shared" si="46"/>
        <v>0</v>
      </c>
      <c r="I699" s="170"/>
      <c r="J699" s="170"/>
      <c r="K699" s="170"/>
      <c r="L699" s="170"/>
      <c r="M699" s="170"/>
      <c r="N699" s="170"/>
      <c r="O699" s="170"/>
      <c r="P699" s="170"/>
      <c r="Q699" s="170"/>
      <c r="R699" s="170"/>
      <c r="S699" s="170"/>
      <c r="T699" s="170"/>
      <c r="U699" s="170"/>
      <c r="V699" s="170"/>
      <c r="W699" s="170"/>
      <c r="X699" s="170"/>
      <c r="Y699" s="170"/>
      <c r="Z699" s="170"/>
      <c r="AA699" s="170"/>
      <c r="AB699" s="415">
        <f t="shared" si="47"/>
        <v>0</v>
      </c>
      <c r="AC699" s="415">
        <f t="shared" si="48"/>
        <v>0</v>
      </c>
      <c r="AE699" s="618">
        <f>IF(AE$12=TRUE,(($D699*LIQUIDACION!$L$1046)*LIQUIDACION!$D$1045/IF(AND(LIQUIDACION!$D$1044&gt;LIQUIDACION!$B$1046,LIQUIDACION!$B$1046&gt;LIQUIDACION!$D$1043),366,365)),0)</f>
        <v>0</v>
      </c>
      <c r="AF699" s="618">
        <f>IF(AF$12=TRUE,(($E699*LIQUIDACION!$L$1046)*LIQUIDACION!$D$1045/IF(AND(LIQUIDACION!$D$1044&gt;LIQUIDACION!$B$1046,LIQUIDACION!$B$1046&gt;LIQUIDACION!$D$1043),366,365)),0)</f>
        <v>0</v>
      </c>
      <c r="AG699" s="618">
        <f>IF(AG$12=TRUE,(($F699*LIQUIDACION!$L$1046)*LIQUIDACION!$D$1045/IF(AND(LIQUIDACION!$D$1044&gt;LIQUIDACION!$B$1046,LIQUIDACION!$B$1046&gt;LIQUIDACION!$D$1043),366,365)),0)</f>
        <v>0</v>
      </c>
      <c r="AH699" s="618">
        <f>IF(AH$12=TRUE,(($G699*LIQUIDACION!$L$1046)*LIQUIDACION!$D$1045/IF(AND(LIQUIDACION!$D$1044&gt;LIQUIDACION!$B$1046,LIQUIDACION!$B$1046&gt;LIQUIDACION!$D$1043),366,365)),0)</f>
        <v>0</v>
      </c>
      <c r="AI699" s="618">
        <f>IF(AI$12=TRUE,(($H699*LIQUIDACION!$L$1047)*LIQUIDACION!$D$1045/IF(AND(LIQUIDACION!$D$1044&gt;LIQUIDACION!$B$1046,LIQUIDACION!$B$1046&gt;LIQUIDACION!$D$1043),366,365)),0)</f>
        <v>0</v>
      </c>
      <c r="AJ699" s="618">
        <f>IF(AJ$12=TRUE,(($I699*LIQUIDACION!$L$1047)*LIQUIDACION!$D$1045/IF(AND(LIQUIDACION!$D$1044&gt;LIQUIDACION!$B$1046,LIQUIDACION!$B$1046&gt;LIQUIDACION!$D$1043),366,365)),0)</f>
        <v>0</v>
      </c>
      <c r="AK699" s="618">
        <f>IF(AK$12=TRUE,(($J699*LIQUIDACION!$L$1047)*LIQUIDACION!$D$1045/IF(AND(LIQUIDACION!$D$1044&gt;LIQUIDACION!$B$1046,LIQUIDACION!$B$1046&gt;LIQUIDACION!$D$1043),366,365)),0)</f>
        <v>0</v>
      </c>
      <c r="AL699" s="618">
        <f>IF(AL$12=TRUE,(($K699*LIQUIDACION!$L$1047)*LIQUIDACION!$D$1045/IF(AND(LIQUIDACION!$D$1044&gt;LIQUIDACION!$B$1046,LIQUIDACION!$B$1046&gt;LIQUIDACION!$D$1043),366,365)),0)</f>
        <v>0</v>
      </c>
      <c r="AM699" s="618">
        <f>IF(AM$12=TRUE,(($L699*LIQUIDACION!$L$1047)*LIQUIDACION!$D$1045/IF(AND(LIQUIDACION!$D$1044&gt;LIQUIDACION!$B$1046,LIQUIDACION!$B$1046&gt;LIQUIDACION!$D$1043),366,365)),0)</f>
        <v>0</v>
      </c>
      <c r="AN699" s="618">
        <f>IF(AN$12=TRUE,(($M699*LIQUIDACION!$L$1047)*LIQUIDACION!$D$1045/IF(AND(LIQUIDACION!$D$1044&gt;LIQUIDACION!$B$1046,LIQUIDACION!$B$1046&gt;LIQUIDACION!$D$1043),366,365)),0)</f>
        <v>0</v>
      </c>
      <c r="AO699" s="618">
        <f>IF(AO$12=TRUE,(($N699*LIQUIDACION!$L$1047)*LIQUIDACION!$D$1045/IF(AND(LIQUIDACION!$D$1044&gt;LIQUIDACION!$B$1046,LIQUIDACION!$B$1046&gt;LIQUIDACION!$D$1043),366,365)),0)</f>
        <v>0</v>
      </c>
      <c r="AP699" s="618">
        <f>IF(AP$12=TRUE,(($O699*LIQUIDACION!$L$1047)*LIQUIDACION!$D$1045/IF(AND(LIQUIDACION!$D$1044&gt;LIQUIDACION!$B$1046,LIQUIDACION!$B$1046&gt;LIQUIDACION!$D$1043),366,365)),0)</f>
        <v>0</v>
      </c>
      <c r="AQ699" s="618">
        <f>IF(AQ$12=TRUE,(($P699*LIQUIDACION!$L$1047)*LIQUIDACION!$D$1045/IF(AND(LIQUIDACION!$D$1044&gt;LIQUIDACION!$B$1046,LIQUIDACION!$B$1046&gt;LIQUIDACION!$D$1043),366,365)),0)</f>
        <v>0</v>
      </c>
      <c r="AR699" s="618">
        <f>IF(AR$12=TRUE,(($Q699*LIQUIDACION!$L$1047)*LIQUIDACION!$D$1045/IF(AND(LIQUIDACION!$D$1044&gt;LIQUIDACION!$B$1046,LIQUIDACION!$B$1046&gt;LIQUIDACION!$D$1043),366,365)),0)</f>
        <v>0</v>
      </c>
      <c r="AS699" s="618">
        <f>IF(AS$12=TRUE,(($R699*LIQUIDACION!$L$1047)*LIQUIDACION!$D$1045/IF(AND(LIQUIDACION!$D$1044&gt;LIQUIDACION!$B$1046,LIQUIDACION!$B$1046&gt;LIQUIDACION!$D$1043),366,365)),0)</f>
        <v>0</v>
      </c>
      <c r="AT699" s="618">
        <f>IF(AT$12=TRUE,(($S699*LIQUIDACION!$L$1047)*LIQUIDACION!$D$1045/IF(AND(LIQUIDACION!$D$1044&gt;LIQUIDACION!$B$1046,LIQUIDACION!$B$1046&gt;LIQUIDACION!$D$1043),366,365)),0)</f>
        <v>0</v>
      </c>
      <c r="AU699" s="618">
        <f>IF(AU$12=TRUE,(($T699*LIQUIDACION!$L$1047)*LIQUIDACION!$D$1045/IF(AND(LIQUIDACION!$D$1044&gt;LIQUIDACION!$B$1046,LIQUIDACION!$B$1046&gt;LIQUIDACION!$D$1043),366,365)),0)</f>
        <v>0</v>
      </c>
      <c r="AV699" s="618">
        <f>IF(AV$12=TRUE,(($U699*LIQUIDACION!$L$1047)*LIQUIDACION!$D$1045/IF(AND(LIQUIDACION!$D$1044&gt;LIQUIDACION!$B$1046,LIQUIDACION!$B$1046&gt;LIQUIDACION!$D$1043),366,365)),0)</f>
        <v>0</v>
      </c>
      <c r="AW699" s="618">
        <f>IF(AW$12=TRUE,(($V699*LIQUIDACION!$L$1047)*LIQUIDACION!$D$1045/IF(AND(LIQUIDACION!$D$1044&gt;LIQUIDACION!$B$1046,LIQUIDACION!$B$1046&gt;LIQUIDACION!$D$1043),366,365)),0)</f>
        <v>0</v>
      </c>
      <c r="AX699" s="618">
        <f>IF(AX$12=TRUE,(($W699*LIQUIDACION!$L$1047)*LIQUIDACION!$D$1045/IF(AND(LIQUIDACION!$D$1044&gt;LIQUIDACION!$B$1046,LIQUIDACION!$B$1046&gt;LIQUIDACION!$D$1043),366,365)),0)</f>
        <v>0</v>
      </c>
    </row>
    <row r="700" spans="2:50" x14ac:dyDescent="0.25">
      <c r="B700" s="123">
        <v>688</v>
      </c>
      <c r="C700" s="125"/>
      <c r="D700" s="170"/>
      <c r="E700" s="170"/>
      <c r="F700" s="170"/>
      <c r="G700" s="170">
        <f t="shared" si="45"/>
        <v>0</v>
      </c>
      <c r="H700" s="170">
        <f t="shared" si="46"/>
        <v>0</v>
      </c>
      <c r="I700" s="170"/>
      <c r="J700" s="170"/>
      <c r="K700" s="170"/>
      <c r="L700" s="170"/>
      <c r="M700" s="170"/>
      <c r="N700" s="170"/>
      <c r="O700" s="170"/>
      <c r="P700" s="170"/>
      <c r="Q700" s="170"/>
      <c r="R700" s="170"/>
      <c r="S700" s="170"/>
      <c r="T700" s="170"/>
      <c r="U700" s="170"/>
      <c r="V700" s="170"/>
      <c r="W700" s="170"/>
      <c r="X700" s="170"/>
      <c r="Y700" s="170"/>
      <c r="Z700" s="170"/>
      <c r="AA700" s="170"/>
      <c r="AB700" s="415">
        <f t="shared" si="47"/>
        <v>0</v>
      </c>
      <c r="AC700" s="415">
        <f t="shared" si="48"/>
        <v>0</v>
      </c>
      <c r="AE700" s="618">
        <f>IF(AE$12=TRUE,(($D700*LIQUIDACION!$L$1046)*LIQUIDACION!$D$1045/IF(AND(LIQUIDACION!$D$1044&gt;LIQUIDACION!$B$1046,LIQUIDACION!$B$1046&gt;LIQUIDACION!$D$1043),366,365)),0)</f>
        <v>0</v>
      </c>
      <c r="AF700" s="618">
        <f>IF(AF$12=TRUE,(($E700*LIQUIDACION!$L$1046)*LIQUIDACION!$D$1045/IF(AND(LIQUIDACION!$D$1044&gt;LIQUIDACION!$B$1046,LIQUIDACION!$B$1046&gt;LIQUIDACION!$D$1043),366,365)),0)</f>
        <v>0</v>
      </c>
      <c r="AG700" s="618">
        <f>IF(AG$12=TRUE,(($F700*LIQUIDACION!$L$1046)*LIQUIDACION!$D$1045/IF(AND(LIQUIDACION!$D$1044&gt;LIQUIDACION!$B$1046,LIQUIDACION!$B$1046&gt;LIQUIDACION!$D$1043),366,365)),0)</f>
        <v>0</v>
      </c>
      <c r="AH700" s="618">
        <f>IF(AH$12=TRUE,(($G700*LIQUIDACION!$L$1046)*LIQUIDACION!$D$1045/IF(AND(LIQUIDACION!$D$1044&gt;LIQUIDACION!$B$1046,LIQUIDACION!$B$1046&gt;LIQUIDACION!$D$1043),366,365)),0)</f>
        <v>0</v>
      </c>
      <c r="AI700" s="618">
        <f>IF(AI$12=TRUE,(($H700*LIQUIDACION!$L$1047)*LIQUIDACION!$D$1045/IF(AND(LIQUIDACION!$D$1044&gt;LIQUIDACION!$B$1046,LIQUIDACION!$B$1046&gt;LIQUIDACION!$D$1043),366,365)),0)</f>
        <v>0</v>
      </c>
      <c r="AJ700" s="618">
        <f>IF(AJ$12=TRUE,(($I700*LIQUIDACION!$L$1047)*LIQUIDACION!$D$1045/IF(AND(LIQUIDACION!$D$1044&gt;LIQUIDACION!$B$1046,LIQUIDACION!$B$1046&gt;LIQUIDACION!$D$1043),366,365)),0)</f>
        <v>0</v>
      </c>
      <c r="AK700" s="618">
        <f>IF(AK$12=TRUE,(($J700*LIQUIDACION!$L$1047)*LIQUIDACION!$D$1045/IF(AND(LIQUIDACION!$D$1044&gt;LIQUIDACION!$B$1046,LIQUIDACION!$B$1046&gt;LIQUIDACION!$D$1043),366,365)),0)</f>
        <v>0</v>
      </c>
      <c r="AL700" s="618">
        <f>IF(AL$12=TRUE,(($K700*LIQUIDACION!$L$1047)*LIQUIDACION!$D$1045/IF(AND(LIQUIDACION!$D$1044&gt;LIQUIDACION!$B$1046,LIQUIDACION!$B$1046&gt;LIQUIDACION!$D$1043),366,365)),0)</f>
        <v>0</v>
      </c>
      <c r="AM700" s="618">
        <f>IF(AM$12=TRUE,(($L700*LIQUIDACION!$L$1047)*LIQUIDACION!$D$1045/IF(AND(LIQUIDACION!$D$1044&gt;LIQUIDACION!$B$1046,LIQUIDACION!$B$1046&gt;LIQUIDACION!$D$1043),366,365)),0)</f>
        <v>0</v>
      </c>
      <c r="AN700" s="618">
        <f>IF(AN$12=TRUE,(($M700*LIQUIDACION!$L$1047)*LIQUIDACION!$D$1045/IF(AND(LIQUIDACION!$D$1044&gt;LIQUIDACION!$B$1046,LIQUIDACION!$B$1046&gt;LIQUIDACION!$D$1043),366,365)),0)</f>
        <v>0</v>
      </c>
      <c r="AO700" s="618">
        <f>IF(AO$12=TRUE,(($N700*LIQUIDACION!$L$1047)*LIQUIDACION!$D$1045/IF(AND(LIQUIDACION!$D$1044&gt;LIQUIDACION!$B$1046,LIQUIDACION!$B$1046&gt;LIQUIDACION!$D$1043),366,365)),0)</f>
        <v>0</v>
      </c>
      <c r="AP700" s="618">
        <f>IF(AP$12=TRUE,(($O700*LIQUIDACION!$L$1047)*LIQUIDACION!$D$1045/IF(AND(LIQUIDACION!$D$1044&gt;LIQUIDACION!$B$1046,LIQUIDACION!$B$1046&gt;LIQUIDACION!$D$1043),366,365)),0)</f>
        <v>0</v>
      </c>
      <c r="AQ700" s="618">
        <f>IF(AQ$12=TRUE,(($P700*LIQUIDACION!$L$1047)*LIQUIDACION!$D$1045/IF(AND(LIQUIDACION!$D$1044&gt;LIQUIDACION!$B$1046,LIQUIDACION!$B$1046&gt;LIQUIDACION!$D$1043),366,365)),0)</f>
        <v>0</v>
      </c>
      <c r="AR700" s="618">
        <f>IF(AR$12=TRUE,(($Q700*LIQUIDACION!$L$1047)*LIQUIDACION!$D$1045/IF(AND(LIQUIDACION!$D$1044&gt;LIQUIDACION!$B$1046,LIQUIDACION!$B$1046&gt;LIQUIDACION!$D$1043),366,365)),0)</f>
        <v>0</v>
      </c>
      <c r="AS700" s="618">
        <f>IF(AS$12=TRUE,(($R700*LIQUIDACION!$L$1047)*LIQUIDACION!$D$1045/IF(AND(LIQUIDACION!$D$1044&gt;LIQUIDACION!$B$1046,LIQUIDACION!$B$1046&gt;LIQUIDACION!$D$1043),366,365)),0)</f>
        <v>0</v>
      </c>
      <c r="AT700" s="618">
        <f>IF(AT$12=TRUE,(($S700*LIQUIDACION!$L$1047)*LIQUIDACION!$D$1045/IF(AND(LIQUIDACION!$D$1044&gt;LIQUIDACION!$B$1046,LIQUIDACION!$B$1046&gt;LIQUIDACION!$D$1043),366,365)),0)</f>
        <v>0</v>
      </c>
      <c r="AU700" s="618">
        <f>IF(AU$12=TRUE,(($T700*LIQUIDACION!$L$1047)*LIQUIDACION!$D$1045/IF(AND(LIQUIDACION!$D$1044&gt;LIQUIDACION!$B$1046,LIQUIDACION!$B$1046&gt;LIQUIDACION!$D$1043),366,365)),0)</f>
        <v>0</v>
      </c>
      <c r="AV700" s="618">
        <f>IF(AV$12=TRUE,(($U700*LIQUIDACION!$L$1047)*LIQUIDACION!$D$1045/IF(AND(LIQUIDACION!$D$1044&gt;LIQUIDACION!$B$1046,LIQUIDACION!$B$1046&gt;LIQUIDACION!$D$1043),366,365)),0)</f>
        <v>0</v>
      </c>
      <c r="AW700" s="618">
        <f>IF(AW$12=TRUE,(($V700*LIQUIDACION!$L$1047)*LIQUIDACION!$D$1045/IF(AND(LIQUIDACION!$D$1044&gt;LIQUIDACION!$B$1046,LIQUIDACION!$B$1046&gt;LIQUIDACION!$D$1043),366,365)),0)</f>
        <v>0</v>
      </c>
      <c r="AX700" s="618">
        <f>IF(AX$12=TRUE,(($W700*LIQUIDACION!$L$1047)*LIQUIDACION!$D$1045/IF(AND(LIQUIDACION!$D$1044&gt;LIQUIDACION!$B$1046,LIQUIDACION!$B$1046&gt;LIQUIDACION!$D$1043),366,365)),0)</f>
        <v>0</v>
      </c>
    </row>
    <row r="701" spans="2:50" x14ac:dyDescent="0.25">
      <c r="B701" s="121">
        <v>689</v>
      </c>
      <c r="C701" s="125"/>
      <c r="D701" s="170"/>
      <c r="E701" s="170"/>
      <c r="F701" s="170"/>
      <c r="G701" s="170">
        <f t="shared" si="45"/>
        <v>0</v>
      </c>
      <c r="H701" s="170">
        <f t="shared" si="46"/>
        <v>0</v>
      </c>
      <c r="I701" s="170"/>
      <c r="J701" s="170"/>
      <c r="K701" s="170"/>
      <c r="L701" s="170"/>
      <c r="M701" s="170"/>
      <c r="N701" s="170"/>
      <c r="O701" s="170"/>
      <c r="P701" s="170"/>
      <c r="Q701" s="170"/>
      <c r="R701" s="170"/>
      <c r="S701" s="170"/>
      <c r="T701" s="170"/>
      <c r="U701" s="170"/>
      <c r="V701" s="170"/>
      <c r="W701" s="170"/>
      <c r="X701" s="170"/>
      <c r="Y701" s="170"/>
      <c r="Z701" s="170"/>
      <c r="AA701" s="170"/>
      <c r="AB701" s="415">
        <f t="shared" si="47"/>
        <v>0</v>
      </c>
      <c r="AC701" s="415">
        <f t="shared" si="48"/>
        <v>0</v>
      </c>
      <c r="AE701" s="618">
        <f>IF(AE$12=TRUE,(($D701*LIQUIDACION!$L$1046)*LIQUIDACION!$D$1045/IF(AND(LIQUIDACION!$D$1044&gt;LIQUIDACION!$B$1046,LIQUIDACION!$B$1046&gt;LIQUIDACION!$D$1043),366,365)),0)</f>
        <v>0</v>
      </c>
      <c r="AF701" s="618">
        <f>IF(AF$12=TRUE,(($E701*LIQUIDACION!$L$1046)*LIQUIDACION!$D$1045/IF(AND(LIQUIDACION!$D$1044&gt;LIQUIDACION!$B$1046,LIQUIDACION!$B$1046&gt;LIQUIDACION!$D$1043),366,365)),0)</f>
        <v>0</v>
      </c>
      <c r="AG701" s="618">
        <f>IF(AG$12=TRUE,(($F701*LIQUIDACION!$L$1046)*LIQUIDACION!$D$1045/IF(AND(LIQUIDACION!$D$1044&gt;LIQUIDACION!$B$1046,LIQUIDACION!$B$1046&gt;LIQUIDACION!$D$1043),366,365)),0)</f>
        <v>0</v>
      </c>
      <c r="AH701" s="618">
        <f>IF(AH$12=TRUE,(($G701*LIQUIDACION!$L$1046)*LIQUIDACION!$D$1045/IF(AND(LIQUIDACION!$D$1044&gt;LIQUIDACION!$B$1046,LIQUIDACION!$B$1046&gt;LIQUIDACION!$D$1043),366,365)),0)</f>
        <v>0</v>
      </c>
      <c r="AI701" s="618">
        <f>IF(AI$12=TRUE,(($H701*LIQUIDACION!$L$1047)*LIQUIDACION!$D$1045/IF(AND(LIQUIDACION!$D$1044&gt;LIQUIDACION!$B$1046,LIQUIDACION!$B$1046&gt;LIQUIDACION!$D$1043),366,365)),0)</f>
        <v>0</v>
      </c>
      <c r="AJ701" s="618">
        <f>IF(AJ$12=TRUE,(($I701*LIQUIDACION!$L$1047)*LIQUIDACION!$D$1045/IF(AND(LIQUIDACION!$D$1044&gt;LIQUIDACION!$B$1046,LIQUIDACION!$B$1046&gt;LIQUIDACION!$D$1043),366,365)),0)</f>
        <v>0</v>
      </c>
      <c r="AK701" s="618">
        <f>IF(AK$12=TRUE,(($J701*LIQUIDACION!$L$1047)*LIQUIDACION!$D$1045/IF(AND(LIQUIDACION!$D$1044&gt;LIQUIDACION!$B$1046,LIQUIDACION!$B$1046&gt;LIQUIDACION!$D$1043),366,365)),0)</f>
        <v>0</v>
      </c>
      <c r="AL701" s="618">
        <f>IF(AL$12=TRUE,(($K701*LIQUIDACION!$L$1047)*LIQUIDACION!$D$1045/IF(AND(LIQUIDACION!$D$1044&gt;LIQUIDACION!$B$1046,LIQUIDACION!$B$1046&gt;LIQUIDACION!$D$1043),366,365)),0)</f>
        <v>0</v>
      </c>
      <c r="AM701" s="618">
        <f>IF(AM$12=TRUE,(($L701*LIQUIDACION!$L$1047)*LIQUIDACION!$D$1045/IF(AND(LIQUIDACION!$D$1044&gt;LIQUIDACION!$B$1046,LIQUIDACION!$B$1046&gt;LIQUIDACION!$D$1043),366,365)),0)</f>
        <v>0</v>
      </c>
      <c r="AN701" s="618">
        <f>IF(AN$12=TRUE,(($M701*LIQUIDACION!$L$1047)*LIQUIDACION!$D$1045/IF(AND(LIQUIDACION!$D$1044&gt;LIQUIDACION!$B$1046,LIQUIDACION!$B$1046&gt;LIQUIDACION!$D$1043),366,365)),0)</f>
        <v>0</v>
      </c>
      <c r="AO701" s="618">
        <f>IF(AO$12=TRUE,(($N701*LIQUIDACION!$L$1047)*LIQUIDACION!$D$1045/IF(AND(LIQUIDACION!$D$1044&gt;LIQUIDACION!$B$1046,LIQUIDACION!$B$1046&gt;LIQUIDACION!$D$1043),366,365)),0)</f>
        <v>0</v>
      </c>
      <c r="AP701" s="618">
        <f>IF(AP$12=TRUE,(($O701*LIQUIDACION!$L$1047)*LIQUIDACION!$D$1045/IF(AND(LIQUIDACION!$D$1044&gt;LIQUIDACION!$B$1046,LIQUIDACION!$B$1046&gt;LIQUIDACION!$D$1043),366,365)),0)</f>
        <v>0</v>
      </c>
      <c r="AQ701" s="618">
        <f>IF(AQ$12=TRUE,(($P701*LIQUIDACION!$L$1047)*LIQUIDACION!$D$1045/IF(AND(LIQUIDACION!$D$1044&gt;LIQUIDACION!$B$1046,LIQUIDACION!$B$1046&gt;LIQUIDACION!$D$1043),366,365)),0)</f>
        <v>0</v>
      </c>
      <c r="AR701" s="618">
        <f>IF(AR$12=TRUE,(($Q701*LIQUIDACION!$L$1047)*LIQUIDACION!$D$1045/IF(AND(LIQUIDACION!$D$1044&gt;LIQUIDACION!$B$1046,LIQUIDACION!$B$1046&gt;LIQUIDACION!$D$1043),366,365)),0)</f>
        <v>0</v>
      </c>
      <c r="AS701" s="618">
        <f>IF(AS$12=TRUE,(($R701*LIQUIDACION!$L$1047)*LIQUIDACION!$D$1045/IF(AND(LIQUIDACION!$D$1044&gt;LIQUIDACION!$B$1046,LIQUIDACION!$B$1046&gt;LIQUIDACION!$D$1043),366,365)),0)</f>
        <v>0</v>
      </c>
      <c r="AT701" s="618">
        <f>IF(AT$12=TRUE,(($S701*LIQUIDACION!$L$1047)*LIQUIDACION!$D$1045/IF(AND(LIQUIDACION!$D$1044&gt;LIQUIDACION!$B$1046,LIQUIDACION!$B$1046&gt;LIQUIDACION!$D$1043),366,365)),0)</f>
        <v>0</v>
      </c>
      <c r="AU701" s="618">
        <f>IF(AU$12=TRUE,(($T701*LIQUIDACION!$L$1047)*LIQUIDACION!$D$1045/IF(AND(LIQUIDACION!$D$1044&gt;LIQUIDACION!$B$1046,LIQUIDACION!$B$1046&gt;LIQUIDACION!$D$1043),366,365)),0)</f>
        <v>0</v>
      </c>
      <c r="AV701" s="618">
        <f>IF(AV$12=TRUE,(($U701*LIQUIDACION!$L$1047)*LIQUIDACION!$D$1045/IF(AND(LIQUIDACION!$D$1044&gt;LIQUIDACION!$B$1046,LIQUIDACION!$B$1046&gt;LIQUIDACION!$D$1043),366,365)),0)</f>
        <v>0</v>
      </c>
      <c r="AW701" s="618">
        <f>IF(AW$12=TRUE,(($V701*LIQUIDACION!$L$1047)*LIQUIDACION!$D$1045/IF(AND(LIQUIDACION!$D$1044&gt;LIQUIDACION!$B$1046,LIQUIDACION!$B$1046&gt;LIQUIDACION!$D$1043),366,365)),0)</f>
        <v>0</v>
      </c>
      <c r="AX701" s="618">
        <f>IF(AX$12=TRUE,(($W701*LIQUIDACION!$L$1047)*LIQUIDACION!$D$1045/IF(AND(LIQUIDACION!$D$1044&gt;LIQUIDACION!$B$1046,LIQUIDACION!$B$1046&gt;LIQUIDACION!$D$1043),366,365)),0)</f>
        <v>0</v>
      </c>
    </row>
    <row r="702" spans="2:50" x14ac:dyDescent="0.25">
      <c r="B702" s="123">
        <v>690</v>
      </c>
      <c r="C702" s="125"/>
      <c r="D702" s="170"/>
      <c r="E702" s="170"/>
      <c r="F702" s="170"/>
      <c r="G702" s="170">
        <f t="shared" si="45"/>
        <v>0</v>
      </c>
      <c r="H702" s="170">
        <f t="shared" si="46"/>
        <v>0</v>
      </c>
      <c r="I702" s="170"/>
      <c r="J702" s="170"/>
      <c r="K702" s="170"/>
      <c r="L702" s="170"/>
      <c r="M702" s="170"/>
      <c r="N702" s="170"/>
      <c r="O702" s="170"/>
      <c r="P702" s="170"/>
      <c r="Q702" s="170"/>
      <c r="R702" s="170"/>
      <c r="S702" s="170"/>
      <c r="T702" s="170"/>
      <c r="U702" s="170"/>
      <c r="V702" s="170"/>
      <c r="W702" s="170"/>
      <c r="X702" s="170"/>
      <c r="Y702" s="170"/>
      <c r="Z702" s="170"/>
      <c r="AA702" s="170"/>
      <c r="AB702" s="415">
        <f t="shared" si="47"/>
        <v>0</v>
      </c>
      <c r="AC702" s="415">
        <f t="shared" si="48"/>
        <v>0</v>
      </c>
      <c r="AE702" s="618">
        <f>IF(AE$12=TRUE,(($D702*LIQUIDACION!$L$1046)*LIQUIDACION!$D$1045/IF(AND(LIQUIDACION!$D$1044&gt;LIQUIDACION!$B$1046,LIQUIDACION!$B$1046&gt;LIQUIDACION!$D$1043),366,365)),0)</f>
        <v>0</v>
      </c>
      <c r="AF702" s="618">
        <f>IF(AF$12=TRUE,(($E702*LIQUIDACION!$L$1046)*LIQUIDACION!$D$1045/IF(AND(LIQUIDACION!$D$1044&gt;LIQUIDACION!$B$1046,LIQUIDACION!$B$1046&gt;LIQUIDACION!$D$1043),366,365)),0)</f>
        <v>0</v>
      </c>
      <c r="AG702" s="618">
        <f>IF(AG$12=TRUE,(($F702*LIQUIDACION!$L$1046)*LIQUIDACION!$D$1045/IF(AND(LIQUIDACION!$D$1044&gt;LIQUIDACION!$B$1046,LIQUIDACION!$B$1046&gt;LIQUIDACION!$D$1043),366,365)),0)</f>
        <v>0</v>
      </c>
      <c r="AH702" s="618">
        <f>IF(AH$12=TRUE,(($G702*LIQUIDACION!$L$1046)*LIQUIDACION!$D$1045/IF(AND(LIQUIDACION!$D$1044&gt;LIQUIDACION!$B$1046,LIQUIDACION!$B$1046&gt;LIQUIDACION!$D$1043),366,365)),0)</f>
        <v>0</v>
      </c>
      <c r="AI702" s="618">
        <f>IF(AI$12=TRUE,(($H702*LIQUIDACION!$L$1047)*LIQUIDACION!$D$1045/IF(AND(LIQUIDACION!$D$1044&gt;LIQUIDACION!$B$1046,LIQUIDACION!$B$1046&gt;LIQUIDACION!$D$1043),366,365)),0)</f>
        <v>0</v>
      </c>
      <c r="AJ702" s="618">
        <f>IF(AJ$12=TRUE,(($I702*LIQUIDACION!$L$1047)*LIQUIDACION!$D$1045/IF(AND(LIQUIDACION!$D$1044&gt;LIQUIDACION!$B$1046,LIQUIDACION!$B$1046&gt;LIQUIDACION!$D$1043),366,365)),0)</f>
        <v>0</v>
      </c>
      <c r="AK702" s="618">
        <f>IF(AK$12=TRUE,(($J702*LIQUIDACION!$L$1047)*LIQUIDACION!$D$1045/IF(AND(LIQUIDACION!$D$1044&gt;LIQUIDACION!$B$1046,LIQUIDACION!$B$1046&gt;LIQUIDACION!$D$1043),366,365)),0)</f>
        <v>0</v>
      </c>
      <c r="AL702" s="618">
        <f>IF(AL$12=TRUE,(($K702*LIQUIDACION!$L$1047)*LIQUIDACION!$D$1045/IF(AND(LIQUIDACION!$D$1044&gt;LIQUIDACION!$B$1046,LIQUIDACION!$B$1046&gt;LIQUIDACION!$D$1043),366,365)),0)</f>
        <v>0</v>
      </c>
      <c r="AM702" s="618">
        <f>IF(AM$12=TRUE,(($L702*LIQUIDACION!$L$1047)*LIQUIDACION!$D$1045/IF(AND(LIQUIDACION!$D$1044&gt;LIQUIDACION!$B$1046,LIQUIDACION!$B$1046&gt;LIQUIDACION!$D$1043),366,365)),0)</f>
        <v>0</v>
      </c>
      <c r="AN702" s="618">
        <f>IF(AN$12=TRUE,(($M702*LIQUIDACION!$L$1047)*LIQUIDACION!$D$1045/IF(AND(LIQUIDACION!$D$1044&gt;LIQUIDACION!$B$1046,LIQUIDACION!$B$1046&gt;LIQUIDACION!$D$1043),366,365)),0)</f>
        <v>0</v>
      </c>
      <c r="AO702" s="618">
        <f>IF(AO$12=TRUE,(($N702*LIQUIDACION!$L$1047)*LIQUIDACION!$D$1045/IF(AND(LIQUIDACION!$D$1044&gt;LIQUIDACION!$B$1046,LIQUIDACION!$B$1046&gt;LIQUIDACION!$D$1043),366,365)),0)</f>
        <v>0</v>
      </c>
      <c r="AP702" s="618">
        <f>IF(AP$12=TRUE,(($O702*LIQUIDACION!$L$1047)*LIQUIDACION!$D$1045/IF(AND(LIQUIDACION!$D$1044&gt;LIQUIDACION!$B$1046,LIQUIDACION!$B$1046&gt;LIQUIDACION!$D$1043),366,365)),0)</f>
        <v>0</v>
      </c>
      <c r="AQ702" s="618">
        <f>IF(AQ$12=TRUE,(($P702*LIQUIDACION!$L$1047)*LIQUIDACION!$D$1045/IF(AND(LIQUIDACION!$D$1044&gt;LIQUIDACION!$B$1046,LIQUIDACION!$B$1046&gt;LIQUIDACION!$D$1043),366,365)),0)</f>
        <v>0</v>
      </c>
      <c r="AR702" s="618">
        <f>IF(AR$12=TRUE,(($Q702*LIQUIDACION!$L$1047)*LIQUIDACION!$D$1045/IF(AND(LIQUIDACION!$D$1044&gt;LIQUIDACION!$B$1046,LIQUIDACION!$B$1046&gt;LIQUIDACION!$D$1043),366,365)),0)</f>
        <v>0</v>
      </c>
      <c r="AS702" s="618">
        <f>IF(AS$12=TRUE,(($R702*LIQUIDACION!$L$1047)*LIQUIDACION!$D$1045/IF(AND(LIQUIDACION!$D$1044&gt;LIQUIDACION!$B$1046,LIQUIDACION!$B$1046&gt;LIQUIDACION!$D$1043),366,365)),0)</f>
        <v>0</v>
      </c>
      <c r="AT702" s="618">
        <f>IF(AT$12=TRUE,(($S702*LIQUIDACION!$L$1047)*LIQUIDACION!$D$1045/IF(AND(LIQUIDACION!$D$1044&gt;LIQUIDACION!$B$1046,LIQUIDACION!$B$1046&gt;LIQUIDACION!$D$1043),366,365)),0)</f>
        <v>0</v>
      </c>
      <c r="AU702" s="618">
        <f>IF(AU$12=TRUE,(($T702*LIQUIDACION!$L$1047)*LIQUIDACION!$D$1045/IF(AND(LIQUIDACION!$D$1044&gt;LIQUIDACION!$B$1046,LIQUIDACION!$B$1046&gt;LIQUIDACION!$D$1043),366,365)),0)</f>
        <v>0</v>
      </c>
      <c r="AV702" s="618">
        <f>IF(AV$12=TRUE,(($U702*LIQUIDACION!$L$1047)*LIQUIDACION!$D$1045/IF(AND(LIQUIDACION!$D$1044&gt;LIQUIDACION!$B$1046,LIQUIDACION!$B$1046&gt;LIQUIDACION!$D$1043),366,365)),0)</f>
        <v>0</v>
      </c>
      <c r="AW702" s="618">
        <f>IF(AW$12=TRUE,(($V702*LIQUIDACION!$L$1047)*LIQUIDACION!$D$1045/IF(AND(LIQUIDACION!$D$1044&gt;LIQUIDACION!$B$1046,LIQUIDACION!$B$1046&gt;LIQUIDACION!$D$1043),366,365)),0)</f>
        <v>0</v>
      </c>
      <c r="AX702" s="618">
        <f>IF(AX$12=TRUE,(($W702*LIQUIDACION!$L$1047)*LIQUIDACION!$D$1045/IF(AND(LIQUIDACION!$D$1044&gt;LIQUIDACION!$B$1046,LIQUIDACION!$B$1046&gt;LIQUIDACION!$D$1043),366,365)),0)</f>
        <v>0</v>
      </c>
    </row>
    <row r="703" spans="2:50" x14ac:dyDescent="0.25">
      <c r="B703" s="121">
        <v>691</v>
      </c>
      <c r="C703" s="125"/>
      <c r="D703" s="170"/>
      <c r="E703" s="170"/>
      <c r="F703" s="170"/>
      <c r="G703" s="170">
        <f t="shared" si="45"/>
        <v>0</v>
      </c>
      <c r="H703" s="170">
        <f t="shared" si="46"/>
        <v>0</v>
      </c>
      <c r="I703" s="170"/>
      <c r="J703" s="170"/>
      <c r="K703" s="170"/>
      <c r="L703" s="170"/>
      <c r="M703" s="170"/>
      <c r="N703" s="170"/>
      <c r="O703" s="170"/>
      <c r="P703" s="170"/>
      <c r="Q703" s="170"/>
      <c r="R703" s="170"/>
      <c r="S703" s="170"/>
      <c r="T703" s="170"/>
      <c r="U703" s="170"/>
      <c r="V703" s="170"/>
      <c r="W703" s="170"/>
      <c r="X703" s="170"/>
      <c r="Y703" s="170"/>
      <c r="Z703" s="170"/>
      <c r="AA703" s="170"/>
      <c r="AB703" s="415">
        <f t="shared" si="47"/>
        <v>0</v>
      </c>
      <c r="AC703" s="415">
        <f t="shared" si="48"/>
        <v>0</v>
      </c>
      <c r="AE703" s="618">
        <f>IF(AE$12=TRUE,(($D703*LIQUIDACION!$L$1046)*LIQUIDACION!$D$1045/IF(AND(LIQUIDACION!$D$1044&gt;LIQUIDACION!$B$1046,LIQUIDACION!$B$1046&gt;LIQUIDACION!$D$1043),366,365)),0)</f>
        <v>0</v>
      </c>
      <c r="AF703" s="618">
        <f>IF(AF$12=TRUE,(($E703*LIQUIDACION!$L$1046)*LIQUIDACION!$D$1045/IF(AND(LIQUIDACION!$D$1044&gt;LIQUIDACION!$B$1046,LIQUIDACION!$B$1046&gt;LIQUIDACION!$D$1043),366,365)),0)</f>
        <v>0</v>
      </c>
      <c r="AG703" s="618">
        <f>IF(AG$12=TRUE,(($F703*LIQUIDACION!$L$1046)*LIQUIDACION!$D$1045/IF(AND(LIQUIDACION!$D$1044&gt;LIQUIDACION!$B$1046,LIQUIDACION!$B$1046&gt;LIQUIDACION!$D$1043),366,365)),0)</f>
        <v>0</v>
      </c>
      <c r="AH703" s="618">
        <f>IF(AH$12=TRUE,(($G703*LIQUIDACION!$L$1046)*LIQUIDACION!$D$1045/IF(AND(LIQUIDACION!$D$1044&gt;LIQUIDACION!$B$1046,LIQUIDACION!$B$1046&gt;LIQUIDACION!$D$1043),366,365)),0)</f>
        <v>0</v>
      </c>
      <c r="AI703" s="618">
        <f>IF(AI$12=TRUE,(($H703*LIQUIDACION!$L$1047)*LIQUIDACION!$D$1045/IF(AND(LIQUIDACION!$D$1044&gt;LIQUIDACION!$B$1046,LIQUIDACION!$B$1046&gt;LIQUIDACION!$D$1043),366,365)),0)</f>
        <v>0</v>
      </c>
      <c r="AJ703" s="618">
        <f>IF(AJ$12=TRUE,(($I703*LIQUIDACION!$L$1047)*LIQUIDACION!$D$1045/IF(AND(LIQUIDACION!$D$1044&gt;LIQUIDACION!$B$1046,LIQUIDACION!$B$1046&gt;LIQUIDACION!$D$1043),366,365)),0)</f>
        <v>0</v>
      </c>
      <c r="AK703" s="618">
        <f>IF(AK$12=TRUE,(($J703*LIQUIDACION!$L$1047)*LIQUIDACION!$D$1045/IF(AND(LIQUIDACION!$D$1044&gt;LIQUIDACION!$B$1046,LIQUIDACION!$B$1046&gt;LIQUIDACION!$D$1043),366,365)),0)</f>
        <v>0</v>
      </c>
      <c r="AL703" s="618">
        <f>IF(AL$12=TRUE,(($K703*LIQUIDACION!$L$1047)*LIQUIDACION!$D$1045/IF(AND(LIQUIDACION!$D$1044&gt;LIQUIDACION!$B$1046,LIQUIDACION!$B$1046&gt;LIQUIDACION!$D$1043),366,365)),0)</f>
        <v>0</v>
      </c>
      <c r="AM703" s="618">
        <f>IF(AM$12=TRUE,(($L703*LIQUIDACION!$L$1047)*LIQUIDACION!$D$1045/IF(AND(LIQUIDACION!$D$1044&gt;LIQUIDACION!$B$1046,LIQUIDACION!$B$1046&gt;LIQUIDACION!$D$1043),366,365)),0)</f>
        <v>0</v>
      </c>
      <c r="AN703" s="618">
        <f>IF(AN$12=TRUE,(($M703*LIQUIDACION!$L$1047)*LIQUIDACION!$D$1045/IF(AND(LIQUIDACION!$D$1044&gt;LIQUIDACION!$B$1046,LIQUIDACION!$B$1046&gt;LIQUIDACION!$D$1043),366,365)),0)</f>
        <v>0</v>
      </c>
      <c r="AO703" s="618">
        <f>IF(AO$12=TRUE,(($N703*LIQUIDACION!$L$1047)*LIQUIDACION!$D$1045/IF(AND(LIQUIDACION!$D$1044&gt;LIQUIDACION!$B$1046,LIQUIDACION!$B$1046&gt;LIQUIDACION!$D$1043),366,365)),0)</f>
        <v>0</v>
      </c>
      <c r="AP703" s="618">
        <f>IF(AP$12=TRUE,(($O703*LIQUIDACION!$L$1047)*LIQUIDACION!$D$1045/IF(AND(LIQUIDACION!$D$1044&gt;LIQUIDACION!$B$1046,LIQUIDACION!$B$1046&gt;LIQUIDACION!$D$1043),366,365)),0)</f>
        <v>0</v>
      </c>
      <c r="AQ703" s="618">
        <f>IF(AQ$12=TRUE,(($P703*LIQUIDACION!$L$1047)*LIQUIDACION!$D$1045/IF(AND(LIQUIDACION!$D$1044&gt;LIQUIDACION!$B$1046,LIQUIDACION!$B$1046&gt;LIQUIDACION!$D$1043),366,365)),0)</f>
        <v>0</v>
      </c>
      <c r="AR703" s="618">
        <f>IF(AR$12=TRUE,(($Q703*LIQUIDACION!$L$1047)*LIQUIDACION!$D$1045/IF(AND(LIQUIDACION!$D$1044&gt;LIQUIDACION!$B$1046,LIQUIDACION!$B$1046&gt;LIQUIDACION!$D$1043),366,365)),0)</f>
        <v>0</v>
      </c>
      <c r="AS703" s="618">
        <f>IF(AS$12=TRUE,(($R703*LIQUIDACION!$L$1047)*LIQUIDACION!$D$1045/IF(AND(LIQUIDACION!$D$1044&gt;LIQUIDACION!$B$1046,LIQUIDACION!$B$1046&gt;LIQUIDACION!$D$1043),366,365)),0)</f>
        <v>0</v>
      </c>
      <c r="AT703" s="618">
        <f>IF(AT$12=TRUE,(($S703*LIQUIDACION!$L$1047)*LIQUIDACION!$D$1045/IF(AND(LIQUIDACION!$D$1044&gt;LIQUIDACION!$B$1046,LIQUIDACION!$B$1046&gt;LIQUIDACION!$D$1043),366,365)),0)</f>
        <v>0</v>
      </c>
      <c r="AU703" s="618">
        <f>IF(AU$12=TRUE,(($T703*LIQUIDACION!$L$1047)*LIQUIDACION!$D$1045/IF(AND(LIQUIDACION!$D$1044&gt;LIQUIDACION!$B$1046,LIQUIDACION!$B$1046&gt;LIQUIDACION!$D$1043),366,365)),0)</f>
        <v>0</v>
      </c>
      <c r="AV703" s="618">
        <f>IF(AV$12=TRUE,(($U703*LIQUIDACION!$L$1047)*LIQUIDACION!$D$1045/IF(AND(LIQUIDACION!$D$1044&gt;LIQUIDACION!$B$1046,LIQUIDACION!$B$1046&gt;LIQUIDACION!$D$1043),366,365)),0)</f>
        <v>0</v>
      </c>
      <c r="AW703" s="618">
        <f>IF(AW$12=TRUE,(($V703*LIQUIDACION!$L$1047)*LIQUIDACION!$D$1045/IF(AND(LIQUIDACION!$D$1044&gt;LIQUIDACION!$B$1046,LIQUIDACION!$B$1046&gt;LIQUIDACION!$D$1043),366,365)),0)</f>
        <v>0</v>
      </c>
      <c r="AX703" s="618">
        <f>IF(AX$12=TRUE,(($W703*LIQUIDACION!$L$1047)*LIQUIDACION!$D$1045/IF(AND(LIQUIDACION!$D$1044&gt;LIQUIDACION!$B$1046,LIQUIDACION!$B$1046&gt;LIQUIDACION!$D$1043),366,365)),0)</f>
        <v>0</v>
      </c>
    </row>
    <row r="704" spans="2:50" x14ac:dyDescent="0.25">
      <c r="B704" s="123">
        <v>692</v>
      </c>
      <c r="C704" s="125"/>
      <c r="D704" s="170"/>
      <c r="E704" s="170"/>
      <c r="F704" s="170"/>
      <c r="G704" s="170">
        <f t="shared" si="45"/>
        <v>0</v>
      </c>
      <c r="H704" s="170">
        <f t="shared" si="46"/>
        <v>0</v>
      </c>
      <c r="I704" s="170"/>
      <c r="J704" s="170"/>
      <c r="K704" s="170"/>
      <c r="L704" s="170"/>
      <c r="M704" s="170"/>
      <c r="N704" s="170"/>
      <c r="O704" s="170"/>
      <c r="P704" s="170"/>
      <c r="Q704" s="170"/>
      <c r="R704" s="170"/>
      <c r="S704" s="170"/>
      <c r="T704" s="170"/>
      <c r="U704" s="170"/>
      <c r="V704" s="170"/>
      <c r="W704" s="170"/>
      <c r="X704" s="170"/>
      <c r="Y704" s="170"/>
      <c r="Z704" s="170"/>
      <c r="AA704" s="170"/>
      <c r="AB704" s="415">
        <f t="shared" si="47"/>
        <v>0</v>
      </c>
      <c r="AC704" s="415">
        <f t="shared" si="48"/>
        <v>0</v>
      </c>
      <c r="AE704" s="618">
        <f>IF(AE$12=TRUE,(($D704*LIQUIDACION!$L$1046)*LIQUIDACION!$D$1045/IF(AND(LIQUIDACION!$D$1044&gt;LIQUIDACION!$B$1046,LIQUIDACION!$B$1046&gt;LIQUIDACION!$D$1043),366,365)),0)</f>
        <v>0</v>
      </c>
      <c r="AF704" s="618">
        <f>IF(AF$12=TRUE,(($E704*LIQUIDACION!$L$1046)*LIQUIDACION!$D$1045/IF(AND(LIQUIDACION!$D$1044&gt;LIQUIDACION!$B$1046,LIQUIDACION!$B$1046&gt;LIQUIDACION!$D$1043),366,365)),0)</f>
        <v>0</v>
      </c>
      <c r="AG704" s="618">
        <f>IF(AG$12=TRUE,(($F704*LIQUIDACION!$L$1046)*LIQUIDACION!$D$1045/IF(AND(LIQUIDACION!$D$1044&gt;LIQUIDACION!$B$1046,LIQUIDACION!$B$1046&gt;LIQUIDACION!$D$1043),366,365)),0)</f>
        <v>0</v>
      </c>
      <c r="AH704" s="618">
        <f>IF(AH$12=TRUE,(($G704*LIQUIDACION!$L$1046)*LIQUIDACION!$D$1045/IF(AND(LIQUIDACION!$D$1044&gt;LIQUIDACION!$B$1046,LIQUIDACION!$B$1046&gt;LIQUIDACION!$D$1043),366,365)),0)</f>
        <v>0</v>
      </c>
      <c r="AI704" s="618">
        <f>IF(AI$12=TRUE,(($H704*LIQUIDACION!$L$1047)*LIQUIDACION!$D$1045/IF(AND(LIQUIDACION!$D$1044&gt;LIQUIDACION!$B$1046,LIQUIDACION!$B$1046&gt;LIQUIDACION!$D$1043),366,365)),0)</f>
        <v>0</v>
      </c>
      <c r="AJ704" s="618">
        <f>IF(AJ$12=TRUE,(($I704*LIQUIDACION!$L$1047)*LIQUIDACION!$D$1045/IF(AND(LIQUIDACION!$D$1044&gt;LIQUIDACION!$B$1046,LIQUIDACION!$B$1046&gt;LIQUIDACION!$D$1043),366,365)),0)</f>
        <v>0</v>
      </c>
      <c r="AK704" s="618">
        <f>IF(AK$12=TRUE,(($J704*LIQUIDACION!$L$1047)*LIQUIDACION!$D$1045/IF(AND(LIQUIDACION!$D$1044&gt;LIQUIDACION!$B$1046,LIQUIDACION!$B$1046&gt;LIQUIDACION!$D$1043),366,365)),0)</f>
        <v>0</v>
      </c>
      <c r="AL704" s="618">
        <f>IF(AL$12=TRUE,(($K704*LIQUIDACION!$L$1047)*LIQUIDACION!$D$1045/IF(AND(LIQUIDACION!$D$1044&gt;LIQUIDACION!$B$1046,LIQUIDACION!$B$1046&gt;LIQUIDACION!$D$1043),366,365)),0)</f>
        <v>0</v>
      </c>
      <c r="AM704" s="618">
        <f>IF(AM$12=TRUE,(($L704*LIQUIDACION!$L$1047)*LIQUIDACION!$D$1045/IF(AND(LIQUIDACION!$D$1044&gt;LIQUIDACION!$B$1046,LIQUIDACION!$B$1046&gt;LIQUIDACION!$D$1043),366,365)),0)</f>
        <v>0</v>
      </c>
      <c r="AN704" s="618">
        <f>IF(AN$12=TRUE,(($M704*LIQUIDACION!$L$1047)*LIQUIDACION!$D$1045/IF(AND(LIQUIDACION!$D$1044&gt;LIQUIDACION!$B$1046,LIQUIDACION!$B$1046&gt;LIQUIDACION!$D$1043),366,365)),0)</f>
        <v>0</v>
      </c>
      <c r="AO704" s="618">
        <f>IF(AO$12=TRUE,(($N704*LIQUIDACION!$L$1047)*LIQUIDACION!$D$1045/IF(AND(LIQUIDACION!$D$1044&gt;LIQUIDACION!$B$1046,LIQUIDACION!$B$1046&gt;LIQUIDACION!$D$1043),366,365)),0)</f>
        <v>0</v>
      </c>
      <c r="AP704" s="618">
        <f>IF(AP$12=TRUE,(($O704*LIQUIDACION!$L$1047)*LIQUIDACION!$D$1045/IF(AND(LIQUIDACION!$D$1044&gt;LIQUIDACION!$B$1046,LIQUIDACION!$B$1046&gt;LIQUIDACION!$D$1043),366,365)),0)</f>
        <v>0</v>
      </c>
      <c r="AQ704" s="618">
        <f>IF(AQ$12=TRUE,(($P704*LIQUIDACION!$L$1047)*LIQUIDACION!$D$1045/IF(AND(LIQUIDACION!$D$1044&gt;LIQUIDACION!$B$1046,LIQUIDACION!$B$1046&gt;LIQUIDACION!$D$1043),366,365)),0)</f>
        <v>0</v>
      </c>
      <c r="AR704" s="618">
        <f>IF(AR$12=TRUE,(($Q704*LIQUIDACION!$L$1047)*LIQUIDACION!$D$1045/IF(AND(LIQUIDACION!$D$1044&gt;LIQUIDACION!$B$1046,LIQUIDACION!$B$1046&gt;LIQUIDACION!$D$1043),366,365)),0)</f>
        <v>0</v>
      </c>
      <c r="AS704" s="618">
        <f>IF(AS$12=TRUE,(($R704*LIQUIDACION!$L$1047)*LIQUIDACION!$D$1045/IF(AND(LIQUIDACION!$D$1044&gt;LIQUIDACION!$B$1046,LIQUIDACION!$B$1046&gt;LIQUIDACION!$D$1043),366,365)),0)</f>
        <v>0</v>
      </c>
      <c r="AT704" s="618">
        <f>IF(AT$12=TRUE,(($S704*LIQUIDACION!$L$1047)*LIQUIDACION!$D$1045/IF(AND(LIQUIDACION!$D$1044&gt;LIQUIDACION!$B$1046,LIQUIDACION!$B$1046&gt;LIQUIDACION!$D$1043),366,365)),0)</f>
        <v>0</v>
      </c>
      <c r="AU704" s="618">
        <f>IF(AU$12=TRUE,(($T704*LIQUIDACION!$L$1047)*LIQUIDACION!$D$1045/IF(AND(LIQUIDACION!$D$1044&gt;LIQUIDACION!$B$1046,LIQUIDACION!$B$1046&gt;LIQUIDACION!$D$1043),366,365)),0)</f>
        <v>0</v>
      </c>
      <c r="AV704" s="618">
        <f>IF(AV$12=TRUE,(($U704*LIQUIDACION!$L$1047)*LIQUIDACION!$D$1045/IF(AND(LIQUIDACION!$D$1044&gt;LIQUIDACION!$B$1046,LIQUIDACION!$B$1046&gt;LIQUIDACION!$D$1043),366,365)),0)</f>
        <v>0</v>
      </c>
      <c r="AW704" s="618">
        <f>IF(AW$12=TRUE,(($V704*LIQUIDACION!$L$1047)*LIQUIDACION!$D$1045/IF(AND(LIQUIDACION!$D$1044&gt;LIQUIDACION!$B$1046,LIQUIDACION!$B$1046&gt;LIQUIDACION!$D$1043),366,365)),0)</f>
        <v>0</v>
      </c>
      <c r="AX704" s="618">
        <f>IF(AX$12=TRUE,(($W704*LIQUIDACION!$L$1047)*LIQUIDACION!$D$1045/IF(AND(LIQUIDACION!$D$1044&gt;LIQUIDACION!$B$1046,LIQUIDACION!$B$1046&gt;LIQUIDACION!$D$1043),366,365)),0)</f>
        <v>0</v>
      </c>
    </row>
    <row r="705" spans="2:50" x14ac:dyDescent="0.25">
      <c r="B705" s="121">
        <v>693</v>
      </c>
      <c r="C705" s="125"/>
      <c r="D705" s="170"/>
      <c r="E705" s="170"/>
      <c r="F705" s="170"/>
      <c r="G705" s="170">
        <f t="shared" si="45"/>
        <v>0</v>
      </c>
      <c r="H705" s="170">
        <f t="shared" si="46"/>
        <v>0</v>
      </c>
      <c r="I705" s="170"/>
      <c r="J705" s="170"/>
      <c r="K705" s="170"/>
      <c r="L705" s="170"/>
      <c r="M705" s="170"/>
      <c r="N705" s="170"/>
      <c r="O705" s="170"/>
      <c r="P705" s="170"/>
      <c r="Q705" s="170"/>
      <c r="R705" s="170"/>
      <c r="S705" s="170"/>
      <c r="T705" s="170"/>
      <c r="U705" s="170"/>
      <c r="V705" s="170"/>
      <c r="W705" s="170"/>
      <c r="X705" s="170"/>
      <c r="Y705" s="170"/>
      <c r="Z705" s="170"/>
      <c r="AA705" s="170"/>
      <c r="AB705" s="415">
        <f t="shared" si="47"/>
        <v>0</v>
      </c>
      <c r="AC705" s="415">
        <f t="shared" si="48"/>
        <v>0</v>
      </c>
      <c r="AE705" s="618">
        <f>IF(AE$12=TRUE,(($D705*LIQUIDACION!$L$1046)*LIQUIDACION!$D$1045/IF(AND(LIQUIDACION!$D$1044&gt;LIQUIDACION!$B$1046,LIQUIDACION!$B$1046&gt;LIQUIDACION!$D$1043),366,365)),0)</f>
        <v>0</v>
      </c>
      <c r="AF705" s="618">
        <f>IF(AF$12=TRUE,(($E705*LIQUIDACION!$L$1046)*LIQUIDACION!$D$1045/IF(AND(LIQUIDACION!$D$1044&gt;LIQUIDACION!$B$1046,LIQUIDACION!$B$1046&gt;LIQUIDACION!$D$1043),366,365)),0)</f>
        <v>0</v>
      </c>
      <c r="AG705" s="618">
        <f>IF(AG$12=TRUE,(($F705*LIQUIDACION!$L$1046)*LIQUIDACION!$D$1045/IF(AND(LIQUIDACION!$D$1044&gt;LIQUIDACION!$B$1046,LIQUIDACION!$B$1046&gt;LIQUIDACION!$D$1043),366,365)),0)</f>
        <v>0</v>
      </c>
      <c r="AH705" s="618">
        <f>IF(AH$12=TRUE,(($G705*LIQUIDACION!$L$1046)*LIQUIDACION!$D$1045/IF(AND(LIQUIDACION!$D$1044&gt;LIQUIDACION!$B$1046,LIQUIDACION!$B$1046&gt;LIQUIDACION!$D$1043),366,365)),0)</f>
        <v>0</v>
      </c>
      <c r="AI705" s="618">
        <f>IF(AI$12=TRUE,(($H705*LIQUIDACION!$L$1047)*LIQUIDACION!$D$1045/IF(AND(LIQUIDACION!$D$1044&gt;LIQUIDACION!$B$1046,LIQUIDACION!$B$1046&gt;LIQUIDACION!$D$1043),366,365)),0)</f>
        <v>0</v>
      </c>
      <c r="AJ705" s="618">
        <f>IF(AJ$12=TRUE,(($I705*LIQUIDACION!$L$1047)*LIQUIDACION!$D$1045/IF(AND(LIQUIDACION!$D$1044&gt;LIQUIDACION!$B$1046,LIQUIDACION!$B$1046&gt;LIQUIDACION!$D$1043),366,365)),0)</f>
        <v>0</v>
      </c>
      <c r="AK705" s="618">
        <f>IF(AK$12=TRUE,(($J705*LIQUIDACION!$L$1047)*LIQUIDACION!$D$1045/IF(AND(LIQUIDACION!$D$1044&gt;LIQUIDACION!$B$1046,LIQUIDACION!$B$1046&gt;LIQUIDACION!$D$1043),366,365)),0)</f>
        <v>0</v>
      </c>
      <c r="AL705" s="618">
        <f>IF(AL$12=TRUE,(($K705*LIQUIDACION!$L$1047)*LIQUIDACION!$D$1045/IF(AND(LIQUIDACION!$D$1044&gt;LIQUIDACION!$B$1046,LIQUIDACION!$B$1046&gt;LIQUIDACION!$D$1043),366,365)),0)</f>
        <v>0</v>
      </c>
      <c r="AM705" s="618">
        <f>IF(AM$12=TRUE,(($L705*LIQUIDACION!$L$1047)*LIQUIDACION!$D$1045/IF(AND(LIQUIDACION!$D$1044&gt;LIQUIDACION!$B$1046,LIQUIDACION!$B$1046&gt;LIQUIDACION!$D$1043),366,365)),0)</f>
        <v>0</v>
      </c>
      <c r="AN705" s="618">
        <f>IF(AN$12=TRUE,(($M705*LIQUIDACION!$L$1047)*LIQUIDACION!$D$1045/IF(AND(LIQUIDACION!$D$1044&gt;LIQUIDACION!$B$1046,LIQUIDACION!$B$1046&gt;LIQUIDACION!$D$1043),366,365)),0)</f>
        <v>0</v>
      </c>
      <c r="AO705" s="618">
        <f>IF(AO$12=TRUE,(($N705*LIQUIDACION!$L$1047)*LIQUIDACION!$D$1045/IF(AND(LIQUIDACION!$D$1044&gt;LIQUIDACION!$B$1046,LIQUIDACION!$B$1046&gt;LIQUIDACION!$D$1043),366,365)),0)</f>
        <v>0</v>
      </c>
      <c r="AP705" s="618">
        <f>IF(AP$12=TRUE,(($O705*LIQUIDACION!$L$1047)*LIQUIDACION!$D$1045/IF(AND(LIQUIDACION!$D$1044&gt;LIQUIDACION!$B$1046,LIQUIDACION!$B$1046&gt;LIQUIDACION!$D$1043),366,365)),0)</f>
        <v>0</v>
      </c>
      <c r="AQ705" s="618">
        <f>IF(AQ$12=TRUE,(($P705*LIQUIDACION!$L$1047)*LIQUIDACION!$D$1045/IF(AND(LIQUIDACION!$D$1044&gt;LIQUIDACION!$B$1046,LIQUIDACION!$B$1046&gt;LIQUIDACION!$D$1043),366,365)),0)</f>
        <v>0</v>
      </c>
      <c r="AR705" s="618">
        <f>IF(AR$12=TRUE,(($Q705*LIQUIDACION!$L$1047)*LIQUIDACION!$D$1045/IF(AND(LIQUIDACION!$D$1044&gt;LIQUIDACION!$B$1046,LIQUIDACION!$B$1046&gt;LIQUIDACION!$D$1043),366,365)),0)</f>
        <v>0</v>
      </c>
      <c r="AS705" s="618">
        <f>IF(AS$12=TRUE,(($R705*LIQUIDACION!$L$1047)*LIQUIDACION!$D$1045/IF(AND(LIQUIDACION!$D$1044&gt;LIQUIDACION!$B$1046,LIQUIDACION!$B$1046&gt;LIQUIDACION!$D$1043),366,365)),0)</f>
        <v>0</v>
      </c>
      <c r="AT705" s="618">
        <f>IF(AT$12=TRUE,(($S705*LIQUIDACION!$L$1047)*LIQUIDACION!$D$1045/IF(AND(LIQUIDACION!$D$1044&gt;LIQUIDACION!$B$1046,LIQUIDACION!$B$1046&gt;LIQUIDACION!$D$1043),366,365)),0)</f>
        <v>0</v>
      </c>
      <c r="AU705" s="618">
        <f>IF(AU$12=TRUE,(($T705*LIQUIDACION!$L$1047)*LIQUIDACION!$D$1045/IF(AND(LIQUIDACION!$D$1044&gt;LIQUIDACION!$B$1046,LIQUIDACION!$B$1046&gt;LIQUIDACION!$D$1043),366,365)),0)</f>
        <v>0</v>
      </c>
      <c r="AV705" s="618">
        <f>IF(AV$12=TRUE,(($U705*LIQUIDACION!$L$1047)*LIQUIDACION!$D$1045/IF(AND(LIQUIDACION!$D$1044&gt;LIQUIDACION!$B$1046,LIQUIDACION!$B$1046&gt;LIQUIDACION!$D$1043),366,365)),0)</f>
        <v>0</v>
      </c>
      <c r="AW705" s="618">
        <f>IF(AW$12=TRUE,(($V705*LIQUIDACION!$L$1047)*LIQUIDACION!$D$1045/IF(AND(LIQUIDACION!$D$1044&gt;LIQUIDACION!$B$1046,LIQUIDACION!$B$1046&gt;LIQUIDACION!$D$1043),366,365)),0)</f>
        <v>0</v>
      </c>
      <c r="AX705" s="618">
        <f>IF(AX$12=TRUE,(($W705*LIQUIDACION!$L$1047)*LIQUIDACION!$D$1045/IF(AND(LIQUIDACION!$D$1044&gt;LIQUIDACION!$B$1046,LIQUIDACION!$B$1046&gt;LIQUIDACION!$D$1043),366,365)),0)</f>
        <v>0</v>
      </c>
    </row>
    <row r="706" spans="2:50" x14ac:dyDescent="0.25">
      <c r="B706" s="123">
        <v>694</v>
      </c>
      <c r="C706" s="125"/>
      <c r="D706" s="170"/>
      <c r="E706" s="170"/>
      <c r="F706" s="170"/>
      <c r="G706" s="170">
        <f t="shared" si="45"/>
        <v>0</v>
      </c>
      <c r="H706" s="170">
        <f t="shared" si="46"/>
        <v>0</v>
      </c>
      <c r="I706" s="170"/>
      <c r="J706" s="170"/>
      <c r="K706" s="170"/>
      <c r="L706" s="170"/>
      <c r="M706" s="170"/>
      <c r="N706" s="170"/>
      <c r="O706" s="170"/>
      <c r="P706" s="170"/>
      <c r="Q706" s="170"/>
      <c r="R706" s="170"/>
      <c r="S706" s="170"/>
      <c r="T706" s="170"/>
      <c r="U706" s="170"/>
      <c r="V706" s="170"/>
      <c r="W706" s="170"/>
      <c r="X706" s="170"/>
      <c r="Y706" s="170"/>
      <c r="Z706" s="170"/>
      <c r="AA706" s="170"/>
      <c r="AB706" s="415">
        <f t="shared" si="47"/>
        <v>0</v>
      </c>
      <c r="AC706" s="415">
        <f t="shared" si="48"/>
        <v>0</v>
      </c>
      <c r="AE706" s="618">
        <f>IF(AE$12=TRUE,(($D706*LIQUIDACION!$L$1046)*LIQUIDACION!$D$1045/IF(AND(LIQUIDACION!$D$1044&gt;LIQUIDACION!$B$1046,LIQUIDACION!$B$1046&gt;LIQUIDACION!$D$1043),366,365)),0)</f>
        <v>0</v>
      </c>
      <c r="AF706" s="618">
        <f>IF(AF$12=TRUE,(($E706*LIQUIDACION!$L$1046)*LIQUIDACION!$D$1045/IF(AND(LIQUIDACION!$D$1044&gt;LIQUIDACION!$B$1046,LIQUIDACION!$B$1046&gt;LIQUIDACION!$D$1043),366,365)),0)</f>
        <v>0</v>
      </c>
      <c r="AG706" s="618">
        <f>IF(AG$12=TRUE,(($F706*LIQUIDACION!$L$1046)*LIQUIDACION!$D$1045/IF(AND(LIQUIDACION!$D$1044&gt;LIQUIDACION!$B$1046,LIQUIDACION!$B$1046&gt;LIQUIDACION!$D$1043),366,365)),0)</f>
        <v>0</v>
      </c>
      <c r="AH706" s="618">
        <f>IF(AH$12=TRUE,(($G706*LIQUIDACION!$L$1046)*LIQUIDACION!$D$1045/IF(AND(LIQUIDACION!$D$1044&gt;LIQUIDACION!$B$1046,LIQUIDACION!$B$1046&gt;LIQUIDACION!$D$1043),366,365)),0)</f>
        <v>0</v>
      </c>
      <c r="AI706" s="618">
        <f>IF(AI$12=TRUE,(($H706*LIQUIDACION!$L$1047)*LIQUIDACION!$D$1045/IF(AND(LIQUIDACION!$D$1044&gt;LIQUIDACION!$B$1046,LIQUIDACION!$B$1046&gt;LIQUIDACION!$D$1043),366,365)),0)</f>
        <v>0</v>
      </c>
      <c r="AJ706" s="618">
        <f>IF(AJ$12=TRUE,(($I706*LIQUIDACION!$L$1047)*LIQUIDACION!$D$1045/IF(AND(LIQUIDACION!$D$1044&gt;LIQUIDACION!$B$1046,LIQUIDACION!$B$1046&gt;LIQUIDACION!$D$1043),366,365)),0)</f>
        <v>0</v>
      </c>
      <c r="AK706" s="618">
        <f>IF(AK$12=TRUE,(($J706*LIQUIDACION!$L$1047)*LIQUIDACION!$D$1045/IF(AND(LIQUIDACION!$D$1044&gt;LIQUIDACION!$B$1046,LIQUIDACION!$B$1046&gt;LIQUIDACION!$D$1043),366,365)),0)</f>
        <v>0</v>
      </c>
      <c r="AL706" s="618">
        <f>IF(AL$12=TRUE,(($K706*LIQUIDACION!$L$1047)*LIQUIDACION!$D$1045/IF(AND(LIQUIDACION!$D$1044&gt;LIQUIDACION!$B$1046,LIQUIDACION!$B$1046&gt;LIQUIDACION!$D$1043),366,365)),0)</f>
        <v>0</v>
      </c>
      <c r="AM706" s="618">
        <f>IF(AM$12=TRUE,(($L706*LIQUIDACION!$L$1047)*LIQUIDACION!$D$1045/IF(AND(LIQUIDACION!$D$1044&gt;LIQUIDACION!$B$1046,LIQUIDACION!$B$1046&gt;LIQUIDACION!$D$1043),366,365)),0)</f>
        <v>0</v>
      </c>
      <c r="AN706" s="618">
        <f>IF(AN$12=TRUE,(($M706*LIQUIDACION!$L$1047)*LIQUIDACION!$D$1045/IF(AND(LIQUIDACION!$D$1044&gt;LIQUIDACION!$B$1046,LIQUIDACION!$B$1046&gt;LIQUIDACION!$D$1043),366,365)),0)</f>
        <v>0</v>
      </c>
      <c r="AO706" s="618">
        <f>IF(AO$12=TRUE,(($N706*LIQUIDACION!$L$1047)*LIQUIDACION!$D$1045/IF(AND(LIQUIDACION!$D$1044&gt;LIQUIDACION!$B$1046,LIQUIDACION!$B$1046&gt;LIQUIDACION!$D$1043),366,365)),0)</f>
        <v>0</v>
      </c>
      <c r="AP706" s="618">
        <f>IF(AP$12=TRUE,(($O706*LIQUIDACION!$L$1047)*LIQUIDACION!$D$1045/IF(AND(LIQUIDACION!$D$1044&gt;LIQUIDACION!$B$1046,LIQUIDACION!$B$1046&gt;LIQUIDACION!$D$1043),366,365)),0)</f>
        <v>0</v>
      </c>
      <c r="AQ706" s="618">
        <f>IF(AQ$12=TRUE,(($P706*LIQUIDACION!$L$1047)*LIQUIDACION!$D$1045/IF(AND(LIQUIDACION!$D$1044&gt;LIQUIDACION!$B$1046,LIQUIDACION!$B$1046&gt;LIQUIDACION!$D$1043),366,365)),0)</f>
        <v>0</v>
      </c>
      <c r="AR706" s="618">
        <f>IF(AR$12=TRUE,(($Q706*LIQUIDACION!$L$1047)*LIQUIDACION!$D$1045/IF(AND(LIQUIDACION!$D$1044&gt;LIQUIDACION!$B$1046,LIQUIDACION!$B$1046&gt;LIQUIDACION!$D$1043),366,365)),0)</f>
        <v>0</v>
      </c>
      <c r="AS706" s="618">
        <f>IF(AS$12=TRUE,(($R706*LIQUIDACION!$L$1047)*LIQUIDACION!$D$1045/IF(AND(LIQUIDACION!$D$1044&gt;LIQUIDACION!$B$1046,LIQUIDACION!$B$1046&gt;LIQUIDACION!$D$1043),366,365)),0)</f>
        <v>0</v>
      </c>
      <c r="AT706" s="618">
        <f>IF(AT$12=TRUE,(($S706*LIQUIDACION!$L$1047)*LIQUIDACION!$D$1045/IF(AND(LIQUIDACION!$D$1044&gt;LIQUIDACION!$B$1046,LIQUIDACION!$B$1046&gt;LIQUIDACION!$D$1043),366,365)),0)</f>
        <v>0</v>
      </c>
      <c r="AU706" s="618">
        <f>IF(AU$12=TRUE,(($T706*LIQUIDACION!$L$1047)*LIQUIDACION!$D$1045/IF(AND(LIQUIDACION!$D$1044&gt;LIQUIDACION!$B$1046,LIQUIDACION!$B$1046&gt;LIQUIDACION!$D$1043),366,365)),0)</f>
        <v>0</v>
      </c>
      <c r="AV706" s="618">
        <f>IF(AV$12=TRUE,(($U706*LIQUIDACION!$L$1047)*LIQUIDACION!$D$1045/IF(AND(LIQUIDACION!$D$1044&gt;LIQUIDACION!$B$1046,LIQUIDACION!$B$1046&gt;LIQUIDACION!$D$1043),366,365)),0)</f>
        <v>0</v>
      </c>
      <c r="AW706" s="618">
        <f>IF(AW$12=TRUE,(($V706*LIQUIDACION!$L$1047)*LIQUIDACION!$D$1045/IF(AND(LIQUIDACION!$D$1044&gt;LIQUIDACION!$B$1046,LIQUIDACION!$B$1046&gt;LIQUIDACION!$D$1043),366,365)),0)</f>
        <v>0</v>
      </c>
      <c r="AX706" s="618">
        <f>IF(AX$12=TRUE,(($W706*LIQUIDACION!$L$1047)*LIQUIDACION!$D$1045/IF(AND(LIQUIDACION!$D$1044&gt;LIQUIDACION!$B$1046,LIQUIDACION!$B$1046&gt;LIQUIDACION!$D$1043),366,365)),0)</f>
        <v>0</v>
      </c>
    </row>
    <row r="707" spans="2:50" x14ac:dyDescent="0.25">
      <c r="B707" s="121">
        <v>695</v>
      </c>
      <c r="C707" s="125"/>
      <c r="D707" s="170"/>
      <c r="E707" s="170"/>
      <c r="F707" s="170"/>
      <c r="G707" s="170">
        <f t="shared" si="45"/>
        <v>0</v>
      </c>
      <c r="H707" s="170">
        <f t="shared" si="46"/>
        <v>0</v>
      </c>
      <c r="I707" s="170"/>
      <c r="J707" s="170"/>
      <c r="K707" s="170"/>
      <c r="L707" s="170"/>
      <c r="M707" s="170"/>
      <c r="N707" s="170"/>
      <c r="O707" s="170"/>
      <c r="P707" s="170"/>
      <c r="Q707" s="170"/>
      <c r="R707" s="170"/>
      <c r="S707" s="170"/>
      <c r="T707" s="170"/>
      <c r="U707" s="170"/>
      <c r="V707" s="170"/>
      <c r="W707" s="170"/>
      <c r="X707" s="170"/>
      <c r="Y707" s="170"/>
      <c r="Z707" s="170"/>
      <c r="AA707" s="170"/>
      <c r="AB707" s="415">
        <f t="shared" si="47"/>
        <v>0</v>
      </c>
      <c r="AC707" s="415">
        <f t="shared" si="48"/>
        <v>0</v>
      </c>
      <c r="AE707" s="618">
        <f>IF(AE$12=TRUE,(($D707*LIQUIDACION!$L$1046)*LIQUIDACION!$D$1045/IF(AND(LIQUIDACION!$D$1044&gt;LIQUIDACION!$B$1046,LIQUIDACION!$B$1046&gt;LIQUIDACION!$D$1043),366,365)),0)</f>
        <v>0</v>
      </c>
      <c r="AF707" s="618">
        <f>IF(AF$12=TRUE,(($E707*LIQUIDACION!$L$1046)*LIQUIDACION!$D$1045/IF(AND(LIQUIDACION!$D$1044&gt;LIQUIDACION!$B$1046,LIQUIDACION!$B$1046&gt;LIQUIDACION!$D$1043),366,365)),0)</f>
        <v>0</v>
      </c>
      <c r="AG707" s="618">
        <f>IF(AG$12=TRUE,(($F707*LIQUIDACION!$L$1046)*LIQUIDACION!$D$1045/IF(AND(LIQUIDACION!$D$1044&gt;LIQUIDACION!$B$1046,LIQUIDACION!$B$1046&gt;LIQUIDACION!$D$1043),366,365)),0)</f>
        <v>0</v>
      </c>
      <c r="AH707" s="618">
        <f>IF(AH$12=TRUE,(($G707*LIQUIDACION!$L$1046)*LIQUIDACION!$D$1045/IF(AND(LIQUIDACION!$D$1044&gt;LIQUIDACION!$B$1046,LIQUIDACION!$B$1046&gt;LIQUIDACION!$D$1043),366,365)),0)</f>
        <v>0</v>
      </c>
      <c r="AI707" s="618">
        <f>IF(AI$12=TRUE,(($H707*LIQUIDACION!$L$1047)*LIQUIDACION!$D$1045/IF(AND(LIQUIDACION!$D$1044&gt;LIQUIDACION!$B$1046,LIQUIDACION!$B$1046&gt;LIQUIDACION!$D$1043),366,365)),0)</f>
        <v>0</v>
      </c>
      <c r="AJ707" s="618">
        <f>IF(AJ$12=TRUE,(($I707*LIQUIDACION!$L$1047)*LIQUIDACION!$D$1045/IF(AND(LIQUIDACION!$D$1044&gt;LIQUIDACION!$B$1046,LIQUIDACION!$B$1046&gt;LIQUIDACION!$D$1043),366,365)),0)</f>
        <v>0</v>
      </c>
      <c r="AK707" s="618">
        <f>IF(AK$12=TRUE,(($J707*LIQUIDACION!$L$1047)*LIQUIDACION!$D$1045/IF(AND(LIQUIDACION!$D$1044&gt;LIQUIDACION!$B$1046,LIQUIDACION!$B$1046&gt;LIQUIDACION!$D$1043),366,365)),0)</f>
        <v>0</v>
      </c>
      <c r="AL707" s="618">
        <f>IF(AL$12=TRUE,(($K707*LIQUIDACION!$L$1047)*LIQUIDACION!$D$1045/IF(AND(LIQUIDACION!$D$1044&gt;LIQUIDACION!$B$1046,LIQUIDACION!$B$1046&gt;LIQUIDACION!$D$1043),366,365)),0)</f>
        <v>0</v>
      </c>
      <c r="AM707" s="618">
        <f>IF(AM$12=TRUE,(($L707*LIQUIDACION!$L$1047)*LIQUIDACION!$D$1045/IF(AND(LIQUIDACION!$D$1044&gt;LIQUIDACION!$B$1046,LIQUIDACION!$B$1046&gt;LIQUIDACION!$D$1043),366,365)),0)</f>
        <v>0</v>
      </c>
      <c r="AN707" s="618">
        <f>IF(AN$12=TRUE,(($M707*LIQUIDACION!$L$1047)*LIQUIDACION!$D$1045/IF(AND(LIQUIDACION!$D$1044&gt;LIQUIDACION!$B$1046,LIQUIDACION!$B$1046&gt;LIQUIDACION!$D$1043),366,365)),0)</f>
        <v>0</v>
      </c>
      <c r="AO707" s="618">
        <f>IF(AO$12=TRUE,(($N707*LIQUIDACION!$L$1047)*LIQUIDACION!$D$1045/IF(AND(LIQUIDACION!$D$1044&gt;LIQUIDACION!$B$1046,LIQUIDACION!$B$1046&gt;LIQUIDACION!$D$1043),366,365)),0)</f>
        <v>0</v>
      </c>
      <c r="AP707" s="618">
        <f>IF(AP$12=TRUE,(($O707*LIQUIDACION!$L$1047)*LIQUIDACION!$D$1045/IF(AND(LIQUIDACION!$D$1044&gt;LIQUIDACION!$B$1046,LIQUIDACION!$B$1046&gt;LIQUIDACION!$D$1043),366,365)),0)</f>
        <v>0</v>
      </c>
      <c r="AQ707" s="618">
        <f>IF(AQ$12=TRUE,(($P707*LIQUIDACION!$L$1047)*LIQUIDACION!$D$1045/IF(AND(LIQUIDACION!$D$1044&gt;LIQUIDACION!$B$1046,LIQUIDACION!$B$1046&gt;LIQUIDACION!$D$1043),366,365)),0)</f>
        <v>0</v>
      </c>
      <c r="AR707" s="618">
        <f>IF(AR$12=TRUE,(($Q707*LIQUIDACION!$L$1047)*LIQUIDACION!$D$1045/IF(AND(LIQUIDACION!$D$1044&gt;LIQUIDACION!$B$1046,LIQUIDACION!$B$1046&gt;LIQUIDACION!$D$1043),366,365)),0)</f>
        <v>0</v>
      </c>
      <c r="AS707" s="618">
        <f>IF(AS$12=TRUE,(($R707*LIQUIDACION!$L$1047)*LIQUIDACION!$D$1045/IF(AND(LIQUIDACION!$D$1044&gt;LIQUIDACION!$B$1046,LIQUIDACION!$B$1046&gt;LIQUIDACION!$D$1043),366,365)),0)</f>
        <v>0</v>
      </c>
      <c r="AT707" s="618">
        <f>IF(AT$12=TRUE,(($S707*LIQUIDACION!$L$1047)*LIQUIDACION!$D$1045/IF(AND(LIQUIDACION!$D$1044&gt;LIQUIDACION!$B$1046,LIQUIDACION!$B$1046&gt;LIQUIDACION!$D$1043),366,365)),0)</f>
        <v>0</v>
      </c>
      <c r="AU707" s="618">
        <f>IF(AU$12=TRUE,(($T707*LIQUIDACION!$L$1047)*LIQUIDACION!$D$1045/IF(AND(LIQUIDACION!$D$1044&gt;LIQUIDACION!$B$1046,LIQUIDACION!$B$1046&gt;LIQUIDACION!$D$1043),366,365)),0)</f>
        <v>0</v>
      </c>
      <c r="AV707" s="618">
        <f>IF(AV$12=TRUE,(($U707*LIQUIDACION!$L$1047)*LIQUIDACION!$D$1045/IF(AND(LIQUIDACION!$D$1044&gt;LIQUIDACION!$B$1046,LIQUIDACION!$B$1046&gt;LIQUIDACION!$D$1043),366,365)),0)</f>
        <v>0</v>
      </c>
      <c r="AW707" s="618">
        <f>IF(AW$12=TRUE,(($V707*LIQUIDACION!$L$1047)*LIQUIDACION!$D$1045/IF(AND(LIQUIDACION!$D$1044&gt;LIQUIDACION!$B$1046,LIQUIDACION!$B$1046&gt;LIQUIDACION!$D$1043),366,365)),0)</f>
        <v>0</v>
      </c>
      <c r="AX707" s="618">
        <f>IF(AX$12=TRUE,(($W707*LIQUIDACION!$L$1047)*LIQUIDACION!$D$1045/IF(AND(LIQUIDACION!$D$1044&gt;LIQUIDACION!$B$1046,LIQUIDACION!$B$1046&gt;LIQUIDACION!$D$1043),366,365)),0)</f>
        <v>0</v>
      </c>
    </row>
    <row r="708" spans="2:50" x14ac:dyDescent="0.25">
      <c r="B708" s="123">
        <v>696</v>
      </c>
      <c r="C708" s="125"/>
      <c r="D708" s="170"/>
      <c r="E708" s="170"/>
      <c r="F708" s="170"/>
      <c r="G708" s="170">
        <f t="shared" si="45"/>
        <v>0</v>
      </c>
      <c r="H708" s="170">
        <f t="shared" si="46"/>
        <v>0</v>
      </c>
      <c r="I708" s="170"/>
      <c r="J708" s="170"/>
      <c r="K708" s="170"/>
      <c r="L708" s="170"/>
      <c r="M708" s="170"/>
      <c r="N708" s="170"/>
      <c r="O708" s="170"/>
      <c r="P708" s="170"/>
      <c r="Q708" s="170"/>
      <c r="R708" s="170"/>
      <c r="S708" s="170"/>
      <c r="T708" s="170"/>
      <c r="U708" s="170"/>
      <c r="V708" s="170"/>
      <c r="W708" s="170"/>
      <c r="X708" s="170"/>
      <c r="Y708" s="170"/>
      <c r="Z708" s="170"/>
      <c r="AA708" s="170"/>
      <c r="AB708" s="415">
        <f t="shared" si="47"/>
        <v>0</v>
      </c>
      <c r="AC708" s="415">
        <f t="shared" si="48"/>
        <v>0</v>
      </c>
      <c r="AE708" s="618">
        <f>IF(AE$12=TRUE,(($D708*LIQUIDACION!$L$1046)*LIQUIDACION!$D$1045/IF(AND(LIQUIDACION!$D$1044&gt;LIQUIDACION!$B$1046,LIQUIDACION!$B$1046&gt;LIQUIDACION!$D$1043),366,365)),0)</f>
        <v>0</v>
      </c>
      <c r="AF708" s="618">
        <f>IF(AF$12=TRUE,(($E708*LIQUIDACION!$L$1046)*LIQUIDACION!$D$1045/IF(AND(LIQUIDACION!$D$1044&gt;LIQUIDACION!$B$1046,LIQUIDACION!$B$1046&gt;LIQUIDACION!$D$1043),366,365)),0)</f>
        <v>0</v>
      </c>
      <c r="AG708" s="618">
        <f>IF(AG$12=TRUE,(($F708*LIQUIDACION!$L$1046)*LIQUIDACION!$D$1045/IF(AND(LIQUIDACION!$D$1044&gt;LIQUIDACION!$B$1046,LIQUIDACION!$B$1046&gt;LIQUIDACION!$D$1043),366,365)),0)</f>
        <v>0</v>
      </c>
      <c r="AH708" s="618">
        <f>IF(AH$12=TRUE,(($G708*LIQUIDACION!$L$1046)*LIQUIDACION!$D$1045/IF(AND(LIQUIDACION!$D$1044&gt;LIQUIDACION!$B$1046,LIQUIDACION!$B$1046&gt;LIQUIDACION!$D$1043),366,365)),0)</f>
        <v>0</v>
      </c>
      <c r="AI708" s="618">
        <f>IF(AI$12=TRUE,(($H708*LIQUIDACION!$L$1047)*LIQUIDACION!$D$1045/IF(AND(LIQUIDACION!$D$1044&gt;LIQUIDACION!$B$1046,LIQUIDACION!$B$1046&gt;LIQUIDACION!$D$1043),366,365)),0)</f>
        <v>0</v>
      </c>
      <c r="AJ708" s="618">
        <f>IF(AJ$12=TRUE,(($I708*LIQUIDACION!$L$1047)*LIQUIDACION!$D$1045/IF(AND(LIQUIDACION!$D$1044&gt;LIQUIDACION!$B$1046,LIQUIDACION!$B$1046&gt;LIQUIDACION!$D$1043),366,365)),0)</f>
        <v>0</v>
      </c>
      <c r="AK708" s="618">
        <f>IF(AK$12=TRUE,(($J708*LIQUIDACION!$L$1047)*LIQUIDACION!$D$1045/IF(AND(LIQUIDACION!$D$1044&gt;LIQUIDACION!$B$1046,LIQUIDACION!$B$1046&gt;LIQUIDACION!$D$1043),366,365)),0)</f>
        <v>0</v>
      </c>
      <c r="AL708" s="618">
        <f>IF(AL$12=TRUE,(($K708*LIQUIDACION!$L$1047)*LIQUIDACION!$D$1045/IF(AND(LIQUIDACION!$D$1044&gt;LIQUIDACION!$B$1046,LIQUIDACION!$B$1046&gt;LIQUIDACION!$D$1043),366,365)),0)</f>
        <v>0</v>
      </c>
      <c r="AM708" s="618">
        <f>IF(AM$12=TRUE,(($L708*LIQUIDACION!$L$1047)*LIQUIDACION!$D$1045/IF(AND(LIQUIDACION!$D$1044&gt;LIQUIDACION!$B$1046,LIQUIDACION!$B$1046&gt;LIQUIDACION!$D$1043),366,365)),0)</f>
        <v>0</v>
      </c>
      <c r="AN708" s="618">
        <f>IF(AN$12=TRUE,(($M708*LIQUIDACION!$L$1047)*LIQUIDACION!$D$1045/IF(AND(LIQUIDACION!$D$1044&gt;LIQUIDACION!$B$1046,LIQUIDACION!$B$1046&gt;LIQUIDACION!$D$1043),366,365)),0)</f>
        <v>0</v>
      </c>
      <c r="AO708" s="618">
        <f>IF(AO$12=TRUE,(($N708*LIQUIDACION!$L$1047)*LIQUIDACION!$D$1045/IF(AND(LIQUIDACION!$D$1044&gt;LIQUIDACION!$B$1046,LIQUIDACION!$B$1046&gt;LIQUIDACION!$D$1043),366,365)),0)</f>
        <v>0</v>
      </c>
      <c r="AP708" s="618">
        <f>IF(AP$12=TRUE,(($O708*LIQUIDACION!$L$1047)*LIQUIDACION!$D$1045/IF(AND(LIQUIDACION!$D$1044&gt;LIQUIDACION!$B$1046,LIQUIDACION!$B$1046&gt;LIQUIDACION!$D$1043),366,365)),0)</f>
        <v>0</v>
      </c>
      <c r="AQ708" s="618">
        <f>IF(AQ$12=TRUE,(($P708*LIQUIDACION!$L$1047)*LIQUIDACION!$D$1045/IF(AND(LIQUIDACION!$D$1044&gt;LIQUIDACION!$B$1046,LIQUIDACION!$B$1046&gt;LIQUIDACION!$D$1043),366,365)),0)</f>
        <v>0</v>
      </c>
      <c r="AR708" s="618">
        <f>IF(AR$12=TRUE,(($Q708*LIQUIDACION!$L$1047)*LIQUIDACION!$D$1045/IF(AND(LIQUIDACION!$D$1044&gt;LIQUIDACION!$B$1046,LIQUIDACION!$B$1046&gt;LIQUIDACION!$D$1043),366,365)),0)</f>
        <v>0</v>
      </c>
      <c r="AS708" s="618">
        <f>IF(AS$12=TRUE,(($R708*LIQUIDACION!$L$1047)*LIQUIDACION!$D$1045/IF(AND(LIQUIDACION!$D$1044&gt;LIQUIDACION!$B$1046,LIQUIDACION!$B$1046&gt;LIQUIDACION!$D$1043),366,365)),0)</f>
        <v>0</v>
      </c>
      <c r="AT708" s="618">
        <f>IF(AT$12=TRUE,(($S708*LIQUIDACION!$L$1047)*LIQUIDACION!$D$1045/IF(AND(LIQUIDACION!$D$1044&gt;LIQUIDACION!$B$1046,LIQUIDACION!$B$1046&gt;LIQUIDACION!$D$1043),366,365)),0)</f>
        <v>0</v>
      </c>
      <c r="AU708" s="618">
        <f>IF(AU$12=TRUE,(($T708*LIQUIDACION!$L$1047)*LIQUIDACION!$D$1045/IF(AND(LIQUIDACION!$D$1044&gt;LIQUIDACION!$B$1046,LIQUIDACION!$B$1046&gt;LIQUIDACION!$D$1043),366,365)),0)</f>
        <v>0</v>
      </c>
      <c r="AV708" s="618">
        <f>IF(AV$12=TRUE,(($U708*LIQUIDACION!$L$1047)*LIQUIDACION!$D$1045/IF(AND(LIQUIDACION!$D$1044&gt;LIQUIDACION!$B$1046,LIQUIDACION!$B$1046&gt;LIQUIDACION!$D$1043),366,365)),0)</f>
        <v>0</v>
      </c>
      <c r="AW708" s="618">
        <f>IF(AW$12=TRUE,(($V708*LIQUIDACION!$L$1047)*LIQUIDACION!$D$1045/IF(AND(LIQUIDACION!$D$1044&gt;LIQUIDACION!$B$1046,LIQUIDACION!$B$1046&gt;LIQUIDACION!$D$1043),366,365)),0)</f>
        <v>0</v>
      </c>
      <c r="AX708" s="618">
        <f>IF(AX$12=TRUE,(($W708*LIQUIDACION!$L$1047)*LIQUIDACION!$D$1045/IF(AND(LIQUIDACION!$D$1044&gt;LIQUIDACION!$B$1046,LIQUIDACION!$B$1046&gt;LIQUIDACION!$D$1043),366,365)),0)</f>
        <v>0</v>
      </c>
    </row>
    <row r="709" spans="2:50" x14ac:dyDescent="0.25">
      <c r="B709" s="121">
        <v>697</v>
      </c>
      <c r="C709" s="125"/>
      <c r="D709" s="170"/>
      <c r="E709" s="170"/>
      <c r="F709" s="170"/>
      <c r="G709" s="170">
        <f t="shared" si="45"/>
        <v>0</v>
      </c>
      <c r="H709" s="170">
        <f t="shared" si="46"/>
        <v>0</v>
      </c>
      <c r="I709" s="170"/>
      <c r="J709" s="170"/>
      <c r="K709" s="170"/>
      <c r="L709" s="170"/>
      <c r="M709" s="170"/>
      <c r="N709" s="170"/>
      <c r="O709" s="170"/>
      <c r="P709" s="170"/>
      <c r="Q709" s="170"/>
      <c r="R709" s="170"/>
      <c r="S709" s="170"/>
      <c r="T709" s="170"/>
      <c r="U709" s="170"/>
      <c r="V709" s="170"/>
      <c r="W709" s="170"/>
      <c r="X709" s="170"/>
      <c r="Y709" s="170"/>
      <c r="Z709" s="170"/>
      <c r="AA709" s="170"/>
      <c r="AB709" s="415">
        <f t="shared" si="47"/>
        <v>0</v>
      </c>
      <c r="AC709" s="415">
        <f t="shared" si="48"/>
        <v>0</v>
      </c>
      <c r="AE709" s="618">
        <f>IF(AE$12=TRUE,(($D709*LIQUIDACION!$L$1046)*LIQUIDACION!$D$1045/IF(AND(LIQUIDACION!$D$1044&gt;LIQUIDACION!$B$1046,LIQUIDACION!$B$1046&gt;LIQUIDACION!$D$1043),366,365)),0)</f>
        <v>0</v>
      </c>
      <c r="AF709" s="618">
        <f>IF(AF$12=TRUE,(($E709*LIQUIDACION!$L$1046)*LIQUIDACION!$D$1045/IF(AND(LIQUIDACION!$D$1044&gt;LIQUIDACION!$B$1046,LIQUIDACION!$B$1046&gt;LIQUIDACION!$D$1043),366,365)),0)</f>
        <v>0</v>
      </c>
      <c r="AG709" s="618">
        <f>IF(AG$12=TRUE,(($F709*LIQUIDACION!$L$1046)*LIQUIDACION!$D$1045/IF(AND(LIQUIDACION!$D$1044&gt;LIQUIDACION!$B$1046,LIQUIDACION!$B$1046&gt;LIQUIDACION!$D$1043),366,365)),0)</f>
        <v>0</v>
      </c>
      <c r="AH709" s="618">
        <f>IF(AH$12=TRUE,(($G709*LIQUIDACION!$L$1046)*LIQUIDACION!$D$1045/IF(AND(LIQUIDACION!$D$1044&gt;LIQUIDACION!$B$1046,LIQUIDACION!$B$1046&gt;LIQUIDACION!$D$1043),366,365)),0)</f>
        <v>0</v>
      </c>
      <c r="AI709" s="618">
        <f>IF(AI$12=TRUE,(($H709*LIQUIDACION!$L$1047)*LIQUIDACION!$D$1045/IF(AND(LIQUIDACION!$D$1044&gt;LIQUIDACION!$B$1046,LIQUIDACION!$B$1046&gt;LIQUIDACION!$D$1043),366,365)),0)</f>
        <v>0</v>
      </c>
      <c r="AJ709" s="618">
        <f>IF(AJ$12=TRUE,(($I709*LIQUIDACION!$L$1047)*LIQUIDACION!$D$1045/IF(AND(LIQUIDACION!$D$1044&gt;LIQUIDACION!$B$1046,LIQUIDACION!$B$1046&gt;LIQUIDACION!$D$1043),366,365)),0)</f>
        <v>0</v>
      </c>
      <c r="AK709" s="618">
        <f>IF(AK$12=TRUE,(($J709*LIQUIDACION!$L$1047)*LIQUIDACION!$D$1045/IF(AND(LIQUIDACION!$D$1044&gt;LIQUIDACION!$B$1046,LIQUIDACION!$B$1046&gt;LIQUIDACION!$D$1043),366,365)),0)</f>
        <v>0</v>
      </c>
      <c r="AL709" s="618">
        <f>IF(AL$12=TRUE,(($K709*LIQUIDACION!$L$1047)*LIQUIDACION!$D$1045/IF(AND(LIQUIDACION!$D$1044&gt;LIQUIDACION!$B$1046,LIQUIDACION!$B$1046&gt;LIQUIDACION!$D$1043),366,365)),0)</f>
        <v>0</v>
      </c>
      <c r="AM709" s="618">
        <f>IF(AM$12=TRUE,(($L709*LIQUIDACION!$L$1047)*LIQUIDACION!$D$1045/IF(AND(LIQUIDACION!$D$1044&gt;LIQUIDACION!$B$1046,LIQUIDACION!$B$1046&gt;LIQUIDACION!$D$1043),366,365)),0)</f>
        <v>0</v>
      </c>
      <c r="AN709" s="618">
        <f>IF(AN$12=TRUE,(($M709*LIQUIDACION!$L$1047)*LIQUIDACION!$D$1045/IF(AND(LIQUIDACION!$D$1044&gt;LIQUIDACION!$B$1046,LIQUIDACION!$B$1046&gt;LIQUIDACION!$D$1043),366,365)),0)</f>
        <v>0</v>
      </c>
      <c r="AO709" s="618">
        <f>IF(AO$12=TRUE,(($N709*LIQUIDACION!$L$1047)*LIQUIDACION!$D$1045/IF(AND(LIQUIDACION!$D$1044&gt;LIQUIDACION!$B$1046,LIQUIDACION!$B$1046&gt;LIQUIDACION!$D$1043),366,365)),0)</f>
        <v>0</v>
      </c>
      <c r="AP709" s="618">
        <f>IF(AP$12=TRUE,(($O709*LIQUIDACION!$L$1047)*LIQUIDACION!$D$1045/IF(AND(LIQUIDACION!$D$1044&gt;LIQUIDACION!$B$1046,LIQUIDACION!$B$1046&gt;LIQUIDACION!$D$1043),366,365)),0)</f>
        <v>0</v>
      </c>
      <c r="AQ709" s="618">
        <f>IF(AQ$12=TRUE,(($P709*LIQUIDACION!$L$1047)*LIQUIDACION!$D$1045/IF(AND(LIQUIDACION!$D$1044&gt;LIQUIDACION!$B$1046,LIQUIDACION!$B$1046&gt;LIQUIDACION!$D$1043),366,365)),0)</f>
        <v>0</v>
      </c>
      <c r="AR709" s="618">
        <f>IF(AR$12=TRUE,(($Q709*LIQUIDACION!$L$1047)*LIQUIDACION!$D$1045/IF(AND(LIQUIDACION!$D$1044&gt;LIQUIDACION!$B$1046,LIQUIDACION!$B$1046&gt;LIQUIDACION!$D$1043),366,365)),0)</f>
        <v>0</v>
      </c>
      <c r="AS709" s="618">
        <f>IF(AS$12=TRUE,(($R709*LIQUIDACION!$L$1047)*LIQUIDACION!$D$1045/IF(AND(LIQUIDACION!$D$1044&gt;LIQUIDACION!$B$1046,LIQUIDACION!$B$1046&gt;LIQUIDACION!$D$1043),366,365)),0)</f>
        <v>0</v>
      </c>
      <c r="AT709" s="618">
        <f>IF(AT$12=TRUE,(($S709*LIQUIDACION!$L$1047)*LIQUIDACION!$D$1045/IF(AND(LIQUIDACION!$D$1044&gt;LIQUIDACION!$B$1046,LIQUIDACION!$B$1046&gt;LIQUIDACION!$D$1043),366,365)),0)</f>
        <v>0</v>
      </c>
      <c r="AU709" s="618">
        <f>IF(AU$12=TRUE,(($T709*LIQUIDACION!$L$1047)*LIQUIDACION!$D$1045/IF(AND(LIQUIDACION!$D$1044&gt;LIQUIDACION!$B$1046,LIQUIDACION!$B$1046&gt;LIQUIDACION!$D$1043),366,365)),0)</f>
        <v>0</v>
      </c>
      <c r="AV709" s="618">
        <f>IF(AV$12=TRUE,(($U709*LIQUIDACION!$L$1047)*LIQUIDACION!$D$1045/IF(AND(LIQUIDACION!$D$1044&gt;LIQUIDACION!$B$1046,LIQUIDACION!$B$1046&gt;LIQUIDACION!$D$1043),366,365)),0)</f>
        <v>0</v>
      </c>
      <c r="AW709" s="618">
        <f>IF(AW$12=TRUE,(($V709*LIQUIDACION!$L$1047)*LIQUIDACION!$D$1045/IF(AND(LIQUIDACION!$D$1044&gt;LIQUIDACION!$B$1046,LIQUIDACION!$B$1046&gt;LIQUIDACION!$D$1043),366,365)),0)</f>
        <v>0</v>
      </c>
      <c r="AX709" s="618">
        <f>IF(AX$12=TRUE,(($W709*LIQUIDACION!$L$1047)*LIQUIDACION!$D$1045/IF(AND(LIQUIDACION!$D$1044&gt;LIQUIDACION!$B$1046,LIQUIDACION!$B$1046&gt;LIQUIDACION!$D$1043),366,365)),0)</f>
        <v>0</v>
      </c>
    </row>
    <row r="710" spans="2:50" x14ac:dyDescent="0.25">
      <c r="B710" s="123">
        <v>698</v>
      </c>
      <c r="C710" s="125"/>
      <c r="D710" s="170"/>
      <c r="E710" s="170"/>
      <c r="F710" s="170"/>
      <c r="G710" s="170">
        <f t="shared" si="45"/>
        <v>0</v>
      </c>
      <c r="H710" s="170">
        <f t="shared" si="46"/>
        <v>0</v>
      </c>
      <c r="I710" s="170"/>
      <c r="J710" s="170"/>
      <c r="K710" s="170"/>
      <c r="L710" s="170"/>
      <c r="M710" s="170"/>
      <c r="N710" s="170"/>
      <c r="O710" s="170"/>
      <c r="P710" s="170"/>
      <c r="Q710" s="170"/>
      <c r="R710" s="170"/>
      <c r="S710" s="170"/>
      <c r="T710" s="170"/>
      <c r="U710" s="170"/>
      <c r="V710" s="170"/>
      <c r="W710" s="170"/>
      <c r="X710" s="170"/>
      <c r="Y710" s="170"/>
      <c r="Z710" s="170"/>
      <c r="AA710" s="170"/>
      <c r="AB710" s="415">
        <f t="shared" si="47"/>
        <v>0</v>
      </c>
      <c r="AC710" s="415">
        <f t="shared" si="48"/>
        <v>0</v>
      </c>
      <c r="AE710" s="618">
        <f>IF(AE$12=TRUE,(($D710*LIQUIDACION!$L$1046)*LIQUIDACION!$D$1045/IF(AND(LIQUIDACION!$D$1044&gt;LIQUIDACION!$B$1046,LIQUIDACION!$B$1046&gt;LIQUIDACION!$D$1043),366,365)),0)</f>
        <v>0</v>
      </c>
      <c r="AF710" s="618">
        <f>IF(AF$12=TRUE,(($E710*LIQUIDACION!$L$1046)*LIQUIDACION!$D$1045/IF(AND(LIQUIDACION!$D$1044&gt;LIQUIDACION!$B$1046,LIQUIDACION!$B$1046&gt;LIQUIDACION!$D$1043),366,365)),0)</f>
        <v>0</v>
      </c>
      <c r="AG710" s="618">
        <f>IF(AG$12=TRUE,(($F710*LIQUIDACION!$L$1046)*LIQUIDACION!$D$1045/IF(AND(LIQUIDACION!$D$1044&gt;LIQUIDACION!$B$1046,LIQUIDACION!$B$1046&gt;LIQUIDACION!$D$1043),366,365)),0)</f>
        <v>0</v>
      </c>
      <c r="AH710" s="618">
        <f>IF(AH$12=TRUE,(($G710*LIQUIDACION!$L$1046)*LIQUIDACION!$D$1045/IF(AND(LIQUIDACION!$D$1044&gt;LIQUIDACION!$B$1046,LIQUIDACION!$B$1046&gt;LIQUIDACION!$D$1043),366,365)),0)</f>
        <v>0</v>
      </c>
      <c r="AI710" s="618">
        <f>IF(AI$12=TRUE,(($H710*LIQUIDACION!$L$1047)*LIQUIDACION!$D$1045/IF(AND(LIQUIDACION!$D$1044&gt;LIQUIDACION!$B$1046,LIQUIDACION!$B$1046&gt;LIQUIDACION!$D$1043),366,365)),0)</f>
        <v>0</v>
      </c>
      <c r="AJ710" s="618">
        <f>IF(AJ$12=TRUE,(($I710*LIQUIDACION!$L$1047)*LIQUIDACION!$D$1045/IF(AND(LIQUIDACION!$D$1044&gt;LIQUIDACION!$B$1046,LIQUIDACION!$B$1046&gt;LIQUIDACION!$D$1043),366,365)),0)</f>
        <v>0</v>
      </c>
      <c r="AK710" s="618">
        <f>IF(AK$12=TRUE,(($J710*LIQUIDACION!$L$1047)*LIQUIDACION!$D$1045/IF(AND(LIQUIDACION!$D$1044&gt;LIQUIDACION!$B$1046,LIQUIDACION!$B$1046&gt;LIQUIDACION!$D$1043),366,365)),0)</f>
        <v>0</v>
      </c>
      <c r="AL710" s="618">
        <f>IF(AL$12=TRUE,(($K710*LIQUIDACION!$L$1047)*LIQUIDACION!$D$1045/IF(AND(LIQUIDACION!$D$1044&gt;LIQUIDACION!$B$1046,LIQUIDACION!$B$1046&gt;LIQUIDACION!$D$1043),366,365)),0)</f>
        <v>0</v>
      </c>
      <c r="AM710" s="618">
        <f>IF(AM$12=TRUE,(($L710*LIQUIDACION!$L$1047)*LIQUIDACION!$D$1045/IF(AND(LIQUIDACION!$D$1044&gt;LIQUIDACION!$B$1046,LIQUIDACION!$B$1046&gt;LIQUIDACION!$D$1043),366,365)),0)</f>
        <v>0</v>
      </c>
      <c r="AN710" s="618">
        <f>IF(AN$12=TRUE,(($M710*LIQUIDACION!$L$1047)*LIQUIDACION!$D$1045/IF(AND(LIQUIDACION!$D$1044&gt;LIQUIDACION!$B$1046,LIQUIDACION!$B$1046&gt;LIQUIDACION!$D$1043),366,365)),0)</f>
        <v>0</v>
      </c>
      <c r="AO710" s="618">
        <f>IF(AO$12=TRUE,(($N710*LIQUIDACION!$L$1047)*LIQUIDACION!$D$1045/IF(AND(LIQUIDACION!$D$1044&gt;LIQUIDACION!$B$1046,LIQUIDACION!$B$1046&gt;LIQUIDACION!$D$1043),366,365)),0)</f>
        <v>0</v>
      </c>
      <c r="AP710" s="618">
        <f>IF(AP$12=TRUE,(($O710*LIQUIDACION!$L$1047)*LIQUIDACION!$D$1045/IF(AND(LIQUIDACION!$D$1044&gt;LIQUIDACION!$B$1046,LIQUIDACION!$B$1046&gt;LIQUIDACION!$D$1043),366,365)),0)</f>
        <v>0</v>
      </c>
      <c r="AQ710" s="618">
        <f>IF(AQ$12=TRUE,(($P710*LIQUIDACION!$L$1047)*LIQUIDACION!$D$1045/IF(AND(LIQUIDACION!$D$1044&gt;LIQUIDACION!$B$1046,LIQUIDACION!$B$1046&gt;LIQUIDACION!$D$1043),366,365)),0)</f>
        <v>0</v>
      </c>
      <c r="AR710" s="618">
        <f>IF(AR$12=TRUE,(($Q710*LIQUIDACION!$L$1047)*LIQUIDACION!$D$1045/IF(AND(LIQUIDACION!$D$1044&gt;LIQUIDACION!$B$1046,LIQUIDACION!$B$1046&gt;LIQUIDACION!$D$1043),366,365)),0)</f>
        <v>0</v>
      </c>
      <c r="AS710" s="618">
        <f>IF(AS$12=TRUE,(($R710*LIQUIDACION!$L$1047)*LIQUIDACION!$D$1045/IF(AND(LIQUIDACION!$D$1044&gt;LIQUIDACION!$B$1046,LIQUIDACION!$B$1046&gt;LIQUIDACION!$D$1043),366,365)),0)</f>
        <v>0</v>
      </c>
      <c r="AT710" s="618">
        <f>IF(AT$12=TRUE,(($S710*LIQUIDACION!$L$1047)*LIQUIDACION!$D$1045/IF(AND(LIQUIDACION!$D$1044&gt;LIQUIDACION!$B$1046,LIQUIDACION!$B$1046&gt;LIQUIDACION!$D$1043),366,365)),0)</f>
        <v>0</v>
      </c>
      <c r="AU710" s="618">
        <f>IF(AU$12=TRUE,(($T710*LIQUIDACION!$L$1047)*LIQUIDACION!$D$1045/IF(AND(LIQUIDACION!$D$1044&gt;LIQUIDACION!$B$1046,LIQUIDACION!$B$1046&gt;LIQUIDACION!$D$1043),366,365)),0)</f>
        <v>0</v>
      </c>
      <c r="AV710" s="618">
        <f>IF(AV$12=TRUE,(($U710*LIQUIDACION!$L$1047)*LIQUIDACION!$D$1045/IF(AND(LIQUIDACION!$D$1044&gt;LIQUIDACION!$B$1046,LIQUIDACION!$B$1046&gt;LIQUIDACION!$D$1043),366,365)),0)</f>
        <v>0</v>
      </c>
      <c r="AW710" s="618">
        <f>IF(AW$12=TRUE,(($V710*LIQUIDACION!$L$1047)*LIQUIDACION!$D$1045/IF(AND(LIQUIDACION!$D$1044&gt;LIQUIDACION!$B$1046,LIQUIDACION!$B$1046&gt;LIQUIDACION!$D$1043),366,365)),0)</f>
        <v>0</v>
      </c>
      <c r="AX710" s="618">
        <f>IF(AX$12=TRUE,(($W710*LIQUIDACION!$L$1047)*LIQUIDACION!$D$1045/IF(AND(LIQUIDACION!$D$1044&gt;LIQUIDACION!$B$1046,LIQUIDACION!$B$1046&gt;LIQUIDACION!$D$1043),366,365)),0)</f>
        <v>0</v>
      </c>
    </row>
    <row r="711" spans="2:50" x14ac:dyDescent="0.25">
      <c r="B711" s="121">
        <v>699</v>
      </c>
      <c r="C711" s="125"/>
      <c r="D711" s="170"/>
      <c r="E711" s="170"/>
      <c r="F711" s="170"/>
      <c r="G711" s="170">
        <f t="shared" si="45"/>
        <v>0</v>
      </c>
      <c r="H711" s="170">
        <f t="shared" si="46"/>
        <v>0</v>
      </c>
      <c r="I711" s="170"/>
      <c r="J711" s="170"/>
      <c r="K711" s="170"/>
      <c r="L711" s="170"/>
      <c r="M711" s="170"/>
      <c r="N711" s="170"/>
      <c r="O711" s="170"/>
      <c r="P711" s="170"/>
      <c r="Q711" s="170"/>
      <c r="R711" s="170"/>
      <c r="S711" s="170"/>
      <c r="T711" s="170"/>
      <c r="U711" s="170"/>
      <c r="V711" s="170"/>
      <c r="W711" s="170"/>
      <c r="X711" s="170"/>
      <c r="Y711" s="170"/>
      <c r="Z711" s="170"/>
      <c r="AA711" s="170"/>
      <c r="AB711" s="415">
        <f t="shared" si="47"/>
        <v>0</v>
      </c>
      <c r="AC711" s="415">
        <f t="shared" si="48"/>
        <v>0</v>
      </c>
      <c r="AE711" s="618">
        <f>IF(AE$12=TRUE,(($D711*LIQUIDACION!$L$1046)*LIQUIDACION!$D$1045/IF(AND(LIQUIDACION!$D$1044&gt;LIQUIDACION!$B$1046,LIQUIDACION!$B$1046&gt;LIQUIDACION!$D$1043),366,365)),0)</f>
        <v>0</v>
      </c>
      <c r="AF711" s="618">
        <f>IF(AF$12=TRUE,(($E711*LIQUIDACION!$L$1046)*LIQUIDACION!$D$1045/IF(AND(LIQUIDACION!$D$1044&gt;LIQUIDACION!$B$1046,LIQUIDACION!$B$1046&gt;LIQUIDACION!$D$1043),366,365)),0)</f>
        <v>0</v>
      </c>
      <c r="AG711" s="618">
        <f>IF(AG$12=TRUE,(($F711*LIQUIDACION!$L$1046)*LIQUIDACION!$D$1045/IF(AND(LIQUIDACION!$D$1044&gt;LIQUIDACION!$B$1046,LIQUIDACION!$B$1046&gt;LIQUIDACION!$D$1043),366,365)),0)</f>
        <v>0</v>
      </c>
      <c r="AH711" s="618">
        <f>IF(AH$12=TRUE,(($G711*LIQUIDACION!$L$1046)*LIQUIDACION!$D$1045/IF(AND(LIQUIDACION!$D$1044&gt;LIQUIDACION!$B$1046,LIQUIDACION!$B$1046&gt;LIQUIDACION!$D$1043),366,365)),0)</f>
        <v>0</v>
      </c>
      <c r="AI711" s="618">
        <f>IF(AI$12=TRUE,(($H711*LIQUIDACION!$L$1047)*LIQUIDACION!$D$1045/IF(AND(LIQUIDACION!$D$1044&gt;LIQUIDACION!$B$1046,LIQUIDACION!$B$1046&gt;LIQUIDACION!$D$1043),366,365)),0)</f>
        <v>0</v>
      </c>
      <c r="AJ711" s="618">
        <f>IF(AJ$12=TRUE,(($I711*LIQUIDACION!$L$1047)*LIQUIDACION!$D$1045/IF(AND(LIQUIDACION!$D$1044&gt;LIQUIDACION!$B$1046,LIQUIDACION!$B$1046&gt;LIQUIDACION!$D$1043),366,365)),0)</f>
        <v>0</v>
      </c>
      <c r="AK711" s="618">
        <f>IF(AK$12=TRUE,(($J711*LIQUIDACION!$L$1047)*LIQUIDACION!$D$1045/IF(AND(LIQUIDACION!$D$1044&gt;LIQUIDACION!$B$1046,LIQUIDACION!$B$1046&gt;LIQUIDACION!$D$1043),366,365)),0)</f>
        <v>0</v>
      </c>
      <c r="AL711" s="618">
        <f>IF(AL$12=TRUE,(($K711*LIQUIDACION!$L$1047)*LIQUIDACION!$D$1045/IF(AND(LIQUIDACION!$D$1044&gt;LIQUIDACION!$B$1046,LIQUIDACION!$B$1046&gt;LIQUIDACION!$D$1043),366,365)),0)</f>
        <v>0</v>
      </c>
      <c r="AM711" s="618">
        <f>IF(AM$12=TRUE,(($L711*LIQUIDACION!$L$1047)*LIQUIDACION!$D$1045/IF(AND(LIQUIDACION!$D$1044&gt;LIQUIDACION!$B$1046,LIQUIDACION!$B$1046&gt;LIQUIDACION!$D$1043),366,365)),0)</f>
        <v>0</v>
      </c>
      <c r="AN711" s="618">
        <f>IF(AN$12=TRUE,(($M711*LIQUIDACION!$L$1047)*LIQUIDACION!$D$1045/IF(AND(LIQUIDACION!$D$1044&gt;LIQUIDACION!$B$1046,LIQUIDACION!$B$1046&gt;LIQUIDACION!$D$1043),366,365)),0)</f>
        <v>0</v>
      </c>
      <c r="AO711" s="618">
        <f>IF(AO$12=TRUE,(($N711*LIQUIDACION!$L$1047)*LIQUIDACION!$D$1045/IF(AND(LIQUIDACION!$D$1044&gt;LIQUIDACION!$B$1046,LIQUIDACION!$B$1046&gt;LIQUIDACION!$D$1043),366,365)),0)</f>
        <v>0</v>
      </c>
      <c r="AP711" s="618">
        <f>IF(AP$12=TRUE,(($O711*LIQUIDACION!$L$1047)*LIQUIDACION!$D$1045/IF(AND(LIQUIDACION!$D$1044&gt;LIQUIDACION!$B$1046,LIQUIDACION!$B$1046&gt;LIQUIDACION!$D$1043),366,365)),0)</f>
        <v>0</v>
      </c>
      <c r="AQ711" s="618">
        <f>IF(AQ$12=TRUE,(($P711*LIQUIDACION!$L$1047)*LIQUIDACION!$D$1045/IF(AND(LIQUIDACION!$D$1044&gt;LIQUIDACION!$B$1046,LIQUIDACION!$B$1046&gt;LIQUIDACION!$D$1043),366,365)),0)</f>
        <v>0</v>
      </c>
      <c r="AR711" s="618">
        <f>IF(AR$12=TRUE,(($Q711*LIQUIDACION!$L$1047)*LIQUIDACION!$D$1045/IF(AND(LIQUIDACION!$D$1044&gt;LIQUIDACION!$B$1046,LIQUIDACION!$B$1046&gt;LIQUIDACION!$D$1043),366,365)),0)</f>
        <v>0</v>
      </c>
      <c r="AS711" s="618">
        <f>IF(AS$12=TRUE,(($R711*LIQUIDACION!$L$1047)*LIQUIDACION!$D$1045/IF(AND(LIQUIDACION!$D$1044&gt;LIQUIDACION!$B$1046,LIQUIDACION!$B$1046&gt;LIQUIDACION!$D$1043),366,365)),0)</f>
        <v>0</v>
      </c>
      <c r="AT711" s="618">
        <f>IF(AT$12=TRUE,(($S711*LIQUIDACION!$L$1047)*LIQUIDACION!$D$1045/IF(AND(LIQUIDACION!$D$1044&gt;LIQUIDACION!$B$1046,LIQUIDACION!$B$1046&gt;LIQUIDACION!$D$1043),366,365)),0)</f>
        <v>0</v>
      </c>
      <c r="AU711" s="618">
        <f>IF(AU$12=TRUE,(($T711*LIQUIDACION!$L$1047)*LIQUIDACION!$D$1045/IF(AND(LIQUIDACION!$D$1044&gt;LIQUIDACION!$B$1046,LIQUIDACION!$B$1046&gt;LIQUIDACION!$D$1043),366,365)),0)</f>
        <v>0</v>
      </c>
      <c r="AV711" s="618">
        <f>IF(AV$12=TRUE,(($U711*LIQUIDACION!$L$1047)*LIQUIDACION!$D$1045/IF(AND(LIQUIDACION!$D$1044&gt;LIQUIDACION!$B$1046,LIQUIDACION!$B$1046&gt;LIQUIDACION!$D$1043),366,365)),0)</f>
        <v>0</v>
      </c>
      <c r="AW711" s="618">
        <f>IF(AW$12=TRUE,(($V711*LIQUIDACION!$L$1047)*LIQUIDACION!$D$1045/IF(AND(LIQUIDACION!$D$1044&gt;LIQUIDACION!$B$1046,LIQUIDACION!$B$1046&gt;LIQUIDACION!$D$1043),366,365)),0)</f>
        <v>0</v>
      </c>
      <c r="AX711" s="618">
        <f>IF(AX$12=TRUE,(($W711*LIQUIDACION!$L$1047)*LIQUIDACION!$D$1045/IF(AND(LIQUIDACION!$D$1044&gt;LIQUIDACION!$B$1046,LIQUIDACION!$B$1046&gt;LIQUIDACION!$D$1043),366,365)),0)</f>
        <v>0</v>
      </c>
    </row>
    <row r="712" spans="2:50" x14ac:dyDescent="0.25">
      <c r="B712" s="123">
        <v>700</v>
      </c>
      <c r="C712" s="125"/>
      <c r="D712" s="170"/>
      <c r="E712" s="170"/>
      <c r="F712" s="170"/>
      <c r="G712" s="170">
        <f t="shared" si="45"/>
        <v>0</v>
      </c>
      <c r="H712" s="170">
        <f t="shared" si="46"/>
        <v>0</v>
      </c>
      <c r="I712" s="170"/>
      <c r="J712" s="170"/>
      <c r="K712" s="170"/>
      <c r="L712" s="170"/>
      <c r="M712" s="170"/>
      <c r="N712" s="170"/>
      <c r="O712" s="170"/>
      <c r="P712" s="170"/>
      <c r="Q712" s="170"/>
      <c r="R712" s="170"/>
      <c r="S712" s="170"/>
      <c r="T712" s="170"/>
      <c r="U712" s="170"/>
      <c r="V712" s="170"/>
      <c r="W712" s="170"/>
      <c r="X712" s="170"/>
      <c r="Y712" s="170"/>
      <c r="Z712" s="170"/>
      <c r="AA712" s="170"/>
      <c r="AB712" s="415">
        <f t="shared" si="47"/>
        <v>0</v>
      </c>
      <c r="AC712" s="415">
        <f t="shared" si="48"/>
        <v>0</v>
      </c>
      <c r="AE712" s="618">
        <f>IF(AE$12=TRUE,(($D712*LIQUIDACION!$L$1046)*LIQUIDACION!$D$1045/IF(AND(LIQUIDACION!$D$1044&gt;LIQUIDACION!$B$1046,LIQUIDACION!$B$1046&gt;LIQUIDACION!$D$1043),366,365)),0)</f>
        <v>0</v>
      </c>
      <c r="AF712" s="618">
        <f>IF(AF$12=TRUE,(($E712*LIQUIDACION!$L$1046)*LIQUIDACION!$D$1045/IF(AND(LIQUIDACION!$D$1044&gt;LIQUIDACION!$B$1046,LIQUIDACION!$B$1046&gt;LIQUIDACION!$D$1043),366,365)),0)</f>
        <v>0</v>
      </c>
      <c r="AG712" s="618">
        <f>IF(AG$12=TRUE,(($F712*LIQUIDACION!$L$1046)*LIQUIDACION!$D$1045/IF(AND(LIQUIDACION!$D$1044&gt;LIQUIDACION!$B$1046,LIQUIDACION!$B$1046&gt;LIQUIDACION!$D$1043),366,365)),0)</f>
        <v>0</v>
      </c>
      <c r="AH712" s="618">
        <f>IF(AH$12=TRUE,(($G712*LIQUIDACION!$L$1046)*LIQUIDACION!$D$1045/IF(AND(LIQUIDACION!$D$1044&gt;LIQUIDACION!$B$1046,LIQUIDACION!$B$1046&gt;LIQUIDACION!$D$1043),366,365)),0)</f>
        <v>0</v>
      </c>
      <c r="AI712" s="618">
        <f>IF(AI$12=TRUE,(($H712*LIQUIDACION!$L$1047)*LIQUIDACION!$D$1045/IF(AND(LIQUIDACION!$D$1044&gt;LIQUIDACION!$B$1046,LIQUIDACION!$B$1046&gt;LIQUIDACION!$D$1043),366,365)),0)</f>
        <v>0</v>
      </c>
      <c r="AJ712" s="618">
        <f>IF(AJ$12=TRUE,(($I712*LIQUIDACION!$L$1047)*LIQUIDACION!$D$1045/IF(AND(LIQUIDACION!$D$1044&gt;LIQUIDACION!$B$1046,LIQUIDACION!$B$1046&gt;LIQUIDACION!$D$1043),366,365)),0)</f>
        <v>0</v>
      </c>
      <c r="AK712" s="618">
        <f>IF(AK$12=TRUE,(($J712*LIQUIDACION!$L$1047)*LIQUIDACION!$D$1045/IF(AND(LIQUIDACION!$D$1044&gt;LIQUIDACION!$B$1046,LIQUIDACION!$B$1046&gt;LIQUIDACION!$D$1043),366,365)),0)</f>
        <v>0</v>
      </c>
      <c r="AL712" s="618">
        <f>IF(AL$12=TRUE,(($K712*LIQUIDACION!$L$1047)*LIQUIDACION!$D$1045/IF(AND(LIQUIDACION!$D$1044&gt;LIQUIDACION!$B$1046,LIQUIDACION!$B$1046&gt;LIQUIDACION!$D$1043),366,365)),0)</f>
        <v>0</v>
      </c>
      <c r="AM712" s="618">
        <f>IF(AM$12=TRUE,(($L712*LIQUIDACION!$L$1047)*LIQUIDACION!$D$1045/IF(AND(LIQUIDACION!$D$1044&gt;LIQUIDACION!$B$1046,LIQUIDACION!$B$1046&gt;LIQUIDACION!$D$1043),366,365)),0)</f>
        <v>0</v>
      </c>
      <c r="AN712" s="618">
        <f>IF(AN$12=TRUE,(($M712*LIQUIDACION!$L$1047)*LIQUIDACION!$D$1045/IF(AND(LIQUIDACION!$D$1044&gt;LIQUIDACION!$B$1046,LIQUIDACION!$B$1046&gt;LIQUIDACION!$D$1043),366,365)),0)</f>
        <v>0</v>
      </c>
      <c r="AO712" s="618">
        <f>IF(AO$12=TRUE,(($N712*LIQUIDACION!$L$1047)*LIQUIDACION!$D$1045/IF(AND(LIQUIDACION!$D$1044&gt;LIQUIDACION!$B$1046,LIQUIDACION!$B$1046&gt;LIQUIDACION!$D$1043),366,365)),0)</f>
        <v>0</v>
      </c>
      <c r="AP712" s="618">
        <f>IF(AP$12=TRUE,(($O712*LIQUIDACION!$L$1047)*LIQUIDACION!$D$1045/IF(AND(LIQUIDACION!$D$1044&gt;LIQUIDACION!$B$1046,LIQUIDACION!$B$1046&gt;LIQUIDACION!$D$1043),366,365)),0)</f>
        <v>0</v>
      </c>
      <c r="AQ712" s="618">
        <f>IF(AQ$12=TRUE,(($P712*LIQUIDACION!$L$1047)*LIQUIDACION!$D$1045/IF(AND(LIQUIDACION!$D$1044&gt;LIQUIDACION!$B$1046,LIQUIDACION!$B$1046&gt;LIQUIDACION!$D$1043),366,365)),0)</f>
        <v>0</v>
      </c>
      <c r="AR712" s="618">
        <f>IF(AR$12=TRUE,(($Q712*LIQUIDACION!$L$1047)*LIQUIDACION!$D$1045/IF(AND(LIQUIDACION!$D$1044&gt;LIQUIDACION!$B$1046,LIQUIDACION!$B$1046&gt;LIQUIDACION!$D$1043),366,365)),0)</f>
        <v>0</v>
      </c>
      <c r="AS712" s="618">
        <f>IF(AS$12=TRUE,(($R712*LIQUIDACION!$L$1047)*LIQUIDACION!$D$1045/IF(AND(LIQUIDACION!$D$1044&gt;LIQUIDACION!$B$1046,LIQUIDACION!$B$1046&gt;LIQUIDACION!$D$1043),366,365)),0)</f>
        <v>0</v>
      </c>
      <c r="AT712" s="618">
        <f>IF(AT$12=TRUE,(($S712*LIQUIDACION!$L$1047)*LIQUIDACION!$D$1045/IF(AND(LIQUIDACION!$D$1044&gt;LIQUIDACION!$B$1046,LIQUIDACION!$B$1046&gt;LIQUIDACION!$D$1043),366,365)),0)</f>
        <v>0</v>
      </c>
      <c r="AU712" s="618">
        <f>IF(AU$12=TRUE,(($T712*LIQUIDACION!$L$1047)*LIQUIDACION!$D$1045/IF(AND(LIQUIDACION!$D$1044&gt;LIQUIDACION!$B$1046,LIQUIDACION!$B$1046&gt;LIQUIDACION!$D$1043),366,365)),0)</f>
        <v>0</v>
      </c>
      <c r="AV712" s="618">
        <f>IF(AV$12=TRUE,(($U712*LIQUIDACION!$L$1047)*LIQUIDACION!$D$1045/IF(AND(LIQUIDACION!$D$1044&gt;LIQUIDACION!$B$1046,LIQUIDACION!$B$1046&gt;LIQUIDACION!$D$1043),366,365)),0)</f>
        <v>0</v>
      </c>
      <c r="AW712" s="618">
        <f>IF(AW$12=TRUE,(($V712*LIQUIDACION!$L$1047)*LIQUIDACION!$D$1045/IF(AND(LIQUIDACION!$D$1044&gt;LIQUIDACION!$B$1046,LIQUIDACION!$B$1046&gt;LIQUIDACION!$D$1043),366,365)),0)</f>
        <v>0</v>
      </c>
      <c r="AX712" s="618">
        <f>IF(AX$12=TRUE,(($W712*LIQUIDACION!$L$1047)*LIQUIDACION!$D$1045/IF(AND(LIQUIDACION!$D$1044&gt;LIQUIDACION!$B$1046,LIQUIDACION!$B$1046&gt;LIQUIDACION!$D$1043),366,365)),0)</f>
        <v>0</v>
      </c>
    </row>
    <row r="713" spans="2:50" x14ac:dyDescent="0.25">
      <c r="B713" s="121">
        <v>701</v>
      </c>
      <c r="C713" s="125"/>
      <c r="D713" s="170"/>
      <c r="E713" s="170"/>
      <c r="F713" s="170"/>
      <c r="G713" s="170">
        <f t="shared" si="45"/>
        <v>0</v>
      </c>
      <c r="H713" s="170">
        <f t="shared" si="46"/>
        <v>0</v>
      </c>
      <c r="I713" s="170"/>
      <c r="J713" s="170"/>
      <c r="K713" s="170"/>
      <c r="L713" s="170"/>
      <c r="M713" s="170"/>
      <c r="N713" s="170"/>
      <c r="O713" s="170"/>
      <c r="P713" s="170"/>
      <c r="Q713" s="170"/>
      <c r="R713" s="170"/>
      <c r="S713" s="170"/>
      <c r="T713" s="170"/>
      <c r="U713" s="170"/>
      <c r="V713" s="170"/>
      <c r="W713" s="170"/>
      <c r="X713" s="170"/>
      <c r="Y713" s="170"/>
      <c r="Z713" s="170"/>
      <c r="AA713" s="170"/>
      <c r="AB713" s="415">
        <f t="shared" si="47"/>
        <v>0</v>
      </c>
      <c r="AC713" s="415">
        <f t="shared" si="48"/>
        <v>0</v>
      </c>
      <c r="AE713" s="618">
        <f>IF(AE$12=TRUE,(($D713*LIQUIDACION!$L$1046)*LIQUIDACION!$D$1045/IF(AND(LIQUIDACION!$D$1044&gt;LIQUIDACION!$B$1046,LIQUIDACION!$B$1046&gt;LIQUIDACION!$D$1043),366,365)),0)</f>
        <v>0</v>
      </c>
      <c r="AF713" s="618">
        <f>IF(AF$12=TRUE,(($E713*LIQUIDACION!$L$1046)*LIQUIDACION!$D$1045/IF(AND(LIQUIDACION!$D$1044&gt;LIQUIDACION!$B$1046,LIQUIDACION!$B$1046&gt;LIQUIDACION!$D$1043),366,365)),0)</f>
        <v>0</v>
      </c>
      <c r="AG713" s="618">
        <f>IF(AG$12=TRUE,(($F713*LIQUIDACION!$L$1046)*LIQUIDACION!$D$1045/IF(AND(LIQUIDACION!$D$1044&gt;LIQUIDACION!$B$1046,LIQUIDACION!$B$1046&gt;LIQUIDACION!$D$1043),366,365)),0)</f>
        <v>0</v>
      </c>
      <c r="AH713" s="618">
        <f>IF(AH$12=TRUE,(($G713*LIQUIDACION!$L$1046)*LIQUIDACION!$D$1045/IF(AND(LIQUIDACION!$D$1044&gt;LIQUIDACION!$B$1046,LIQUIDACION!$B$1046&gt;LIQUIDACION!$D$1043),366,365)),0)</f>
        <v>0</v>
      </c>
      <c r="AI713" s="618">
        <f>IF(AI$12=TRUE,(($H713*LIQUIDACION!$L$1047)*LIQUIDACION!$D$1045/IF(AND(LIQUIDACION!$D$1044&gt;LIQUIDACION!$B$1046,LIQUIDACION!$B$1046&gt;LIQUIDACION!$D$1043),366,365)),0)</f>
        <v>0</v>
      </c>
      <c r="AJ713" s="618">
        <f>IF(AJ$12=TRUE,(($I713*LIQUIDACION!$L$1047)*LIQUIDACION!$D$1045/IF(AND(LIQUIDACION!$D$1044&gt;LIQUIDACION!$B$1046,LIQUIDACION!$B$1046&gt;LIQUIDACION!$D$1043),366,365)),0)</f>
        <v>0</v>
      </c>
      <c r="AK713" s="618">
        <f>IF(AK$12=TRUE,(($J713*LIQUIDACION!$L$1047)*LIQUIDACION!$D$1045/IF(AND(LIQUIDACION!$D$1044&gt;LIQUIDACION!$B$1046,LIQUIDACION!$B$1046&gt;LIQUIDACION!$D$1043),366,365)),0)</f>
        <v>0</v>
      </c>
      <c r="AL713" s="618">
        <f>IF(AL$12=TRUE,(($K713*LIQUIDACION!$L$1047)*LIQUIDACION!$D$1045/IF(AND(LIQUIDACION!$D$1044&gt;LIQUIDACION!$B$1046,LIQUIDACION!$B$1046&gt;LIQUIDACION!$D$1043),366,365)),0)</f>
        <v>0</v>
      </c>
      <c r="AM713" s="618">
        <f>IF(AM$12=TRUE,(($L713*LIQUIDACION!$L$1047)*LIQUIDACION!$D$1045/IF(AND(LIQUIDACION!$D$1044&gt;LIQUIDACION!$B$1046,LIQUIDACION!$B$1046&gt;LIQUIDACION!$D$1043),366,365)),0)</f>
        <v>0</v>
      </c>
      <c r="AN713" s="618">
        <f>IF(AN$12=TRUE,(($M713*LIQUIDACION!$L$1047)*LIQUIDACION!$D$1045/IF(AND(LIQUIDACION!$D$1044&gt;LIQUIDACION!$B$1046,LIQUIDACION!$B$1046&gt;LIQUIDACION!$D$1043),366,365)),0)</f>
        <v>0</v>
      </c>
      <c r="AO713" s="618">
        <f>IF(AO$12=TRUE,(($N713*LIQUIDACION!$L$1047)*LIQUIDACION!$D$1045/IF(AND(LIQUIDACION!$D$1044&gt;LIQUIDACION!$B$1046,LIQUIDACION!$B$1046&gt;LIQUIDACION!$D$1043),366,365)),0)</f>
        <v>0</v>
      </c>
      <c r="AP713" s="618">
        <f>IF(AP$12=TRUE,(($O713*LIQUIDACION!$L$1047)*LIQUIDACION!$D$1045/IF(AND(LIQUIDACION!$D$1044&gt;LIQUIDACION!$B$1046,LIQUIDACION!$B$1046&gt;LIQUIDACION!$D$1043),366,365)),0)</f>
        <v>0</v>
      </c>
      <c r="AQ713" s="618">
        <f>IF(AQ$12=TRUE,(($P713*LIQUIDACION!$L$1047)*LIQUIDACION!$D$1045/IF(AND(LIQUIDACION!$D$1044&gt;LIQUIDACION!$B$1046,LIQUIDACION!$B$1046&gt;LIQUIDACION!$D$1043),366,365)),0)</f>
        <v>0</v>
      </c>
      <c r="AR713" s="618">
        <f>IF(AR$12=TRUE,(($Q713*LIQUIDACION!$L$1047)*LIQUIDACION!$D$1045/IF(AND(LIQUIDACION!$D$1044&gt;LIQUIDACION!$B$1046,LIQUIDACION!$B$1046&gt;LIQUIDACION!$D$1043),366,365)),0)</f>
        <v>0</v>
      </c>
      <c r="AS713" s="618">
        <f>IF(AS$12=TRUE,(($R713*LIQUIDACION!$L$1047)*LIQUIDACION!$D$1045/IF(AND(LIQUIDACION!$D$1044&gt;LIQUIDACION!$B$1046,LIQUIDACION!$B$1046&gt;LIQUIDACION!$D$1043),366,365)),0)</f>
        <v>0</v>
      </c>
      <c r="AT713" s="618">
        <f>IF(AT$12=TRUE,(($S713*LIQUIDACION!$L$1047)*LIQUIDACION!$D$1045/IF(AND(LIQUIDACION!$D$1044&gt;LIQUIDACION!$B$1046,LIQUIDACION!$B$1046&gt;LIQUIDACION!$D$1043),366,365)),0)</f>
        <v>0</v>
      </c>
      <c r="AU713" s="618">
        <f>IF(AU$12=TRUE,(($T713*LIQUIDACION!$L$1047)*LIQUIDACION!$D$1045/IF(AND(LIQUIDACION!$D$1044&gt;LIQUIDACION!$B$1046,LIQUIDACION!$B$1046&gt;LIQUIDACION!$D$1043),366,365)),0)</f>
        <v>0</v>
      </c>
      <c r="AV713" s="618">
        <f>IF(AV$12=TRUE,(($U713*LIQUIDACION!$L$1047)*LIQUIDACION!$D$1045/IF(AND(LIQUIDACION!$D$1044&gt;LIQUIDACION!$B$1046,LIQUIDACION!$B$1046&gt;LIQUIDACION!$D$1043),366,365)),0)</f>
        <v>0</v>
      </c>
      <c r="AW713" s="618">
        <f>IF(AW$12=TRUE,(($V713*LIQUIDACION!$L$1047)*LIQUIDACION!$D$1045/IF(AND(LIQUIDACION!$D$1044&gt;LIQUIDACION!$B$1046,LIQUIDACION!$B$1046&gt;LIQUIDACION!$D$1043),366,365)),0)</f>
        <v>0</v>
      </c>
      <c r="AX713" s="618">
        <f>IF(AX$12=TRUE,(($W713*LIQUIDACION!$L$1047)*LIQUIDACION!$D$1045/IF(AND(LIQUIDACION!$D$1044&gt;LIQUIDACION!$B$1046,LIQUIDACION!$B$1046&gt;LIQUIDACION!$D$1043),366,365)),0)</f>
        <v>0</v>
      </c>
    </row>
    <row r="714" spans="2:50" x14ac:dyDescent="0.25">
      <c r="B714" s="123">
        <v>702</v>
      </c>
      <c r="C714" s="125"/>
      <c r="D714" s="170"/>
      <c r="E714" s="170"/>
      <c r="F714" s="170"/>
      <c r="G714" s="170">
        <f t="shared" si="45"/>
        <v>0</v>
      </c>
      <c r="H714" s="170">
        <f t="shared" si="46"/>
        <v>0</v>
      </c>
      <c r="I714" s="170"/>
      <c r="J714" s="170"/>
      <c r="K714" s="170"/>
      <c r="L714" s="170"/>
      <c r="M714" s="170"/>
      <c r="N714" s="170"/>
      <c r="O714" s="170"/>
      <c r="P714" s="170"/>
      <c r="Q714" s="170"/>
      <c r="R714" s="170"/>
      <c r="S714" s="170"/>
      <c r="T714" s="170"/>
      <c r="U714" s="170"/>
      <c r="V714" s="170"/>
      <c r="W714" s="170"/>
      <c r="X714" s="170"/>
      <c r="Y714" s="170"/>
      <c r="Z714" s="170"/>
      <c r="AA714" s="170"/>
      <c r="AB714" s="415">
        <f t="shared" si="47"/>
        <v>0</v>
      </c>
      <c r="AC714" s="415">
        <f t="shared" si="48"/>
        <v>0</v>
      </c>
      <c r="AE714" s="618">
        <f>IF(AE$12=TRUE,(($D714*LIQUIDACION!$L$1046)*LIQUIDACION!$D$1045/IF(AND(LIQUIDACION!$D$1044&gt;LIQUIDACION!$B$1046,LIQUIDACION!$B$1046&gt;LIQUIDACION!$D$1043),366,365)),0)</f>
        <v>0</v>
      </c>
      <c r="AF714" s="618">
        <f>IF(AF$12=TRUE,(($E714*LIQUIDACION!$L$1046)*LIQUIDACION!$D$1045/IF(AND(LIQUIDACION!$D$1044&gt;LIQUIDACION!$B$1046,LIQUIDACION!$B$1046&gt;LIQUIDACION!$D$1043),366,365)),0)</f>
        <v>0</v>
      </c>
      <c r="AG714" s="618">
        <f>IF(AG$12=TRUE,(($F714*LIQUIDACION!$L$1046)*LIQUIDACION!$D$1045/IF(AND(LIQUIDACION!$D$1044&gt;LIQUIDACION!$B$1046,LIQUIDACION!$B$1046&gt;LIQUIDACION!$D$1043),366,365)),0)</f>
        <v>0</v>
      </c>
      <c r="AH714" s="618">
        <f>IF(AH$12=TRUE,(($G714*LIQUIDACION!$L$1046)*LIQUIDACION!$D$1045/IF(AND(LIQUIDACION!$D$1044&gt;LIQUIDACION!$B$1046,LIQUIDACION!$B$1046&gt;LIQUIDACION!$D$1043),366,365)),0)</f>
        <v>0</v>
      </c>
      <c r="AI714" s="618">
        <f>IF(AI$12=TRUE,(($H714*LIQUIDACION!$L$1047)*LIQUIDACION!$D$1045/IF(AND(LIQUIDACION!$D$1044&gt;LIQUIDACION!$B$1046,LIQUIDACION!$B$1046&gt;LIQUIDACION!$D$1043),366,365)),0)</f>
        <v>0</v>
      </c>
      <c r="AJ714" s="618">
        <f>IF(AJ$12=TRUE,(($I714*LIQUIDACION!$L$1047)*LIQUIDACION!$D$1045/IF(AND(LIQUIDACION!$D$1044&gt;LIQUIDACION!$B$1046,LIQUIDACION!$B$1046&gt;LIQUIDACION!$D$1043),366,365)),0)</f>
        <v>0</v>
      </c>
      <c r="AK714" s="618">
        <f>IF(AK$12=TRUE,(($J714*LIQUIDACION!$L$1047)*LIQUIDACION!$D$1045/IF(AND(LIQUIDACION!$D$1044&gt;LIQUIDACION!$B$1046,LIQUIDACION!$B$1046&gt;LIQUIDACION!$D$1043),366,365)),0)</f>
        <v>0</v>
      </c>
      <c r="AL714" s="618">
        <f>IF(AL$12=TRUE,(($K714*LIQUIDACION!$L$1047)*LIQUIDACION!$D$1045/IF(AND(LIQUIDACION!$D$1044&gt;LIQUIDACION!$B$1046,LIQUIDACION!$B$1046&gt;LIQUIDACION!$D$1043),366,365)),0)</f>
        <v>0</v>
      </c>
      <c r="AM714" s="618">
        <f>IF(AM$12=TRUE,(($L714*LIQUIDACION!$L$1047)*LIQUIDACION!$D$1045/IF(AND(LIQUIDACION!$D$1044&gt;LIQUIDACION!$B$1046,LIQUIDACION!$B$1046&gt;LIQUIDACION!$D$1043),366,365)),0)</f>
        <v>0</v>
      </c>
      <c r="AN714" s="618">
        <f>IF(AN$12=TRUE,(($M714*LIQUIDACION!$L$1047)*LIQUIDACION!$D$1045/IF(AND(LIQUIDACION!$D$1044&gt;LIQUIDACION!$B$1046,LIQUIDACION!$B$1046&gt;LIQUIDACION!$D$1043),366,365)),0)</f>
        <v>0</v>
      </c>
      <c r="AO714" s="618">
        <f>IF(AO$12=TRUE,(($N714*LIQUIDACION!$L$1047)*LIQUIDACION!$D$1045/IF(AND(LIQUIDACION!$D$1044&gt;LIQUIDACION!$B$1046,LIQUIDACION!$B$1046&gt;LIQUIDACION!$D$1043),366,365)),0)</f>
        <v>0</v>
      </c>
      <c r="AP714" s="618">
        <f>IF(AP$12=TRUE,(($O714*LIQUIDACION!$L$1047)*LIQUIDACION!$D$1045/IF(AND(LIQUIDACION!$D$1044&gt;LIQUIDACION!$B$1046,LIQUIDACION!$B$1046&gt;LIQUIDACION!$D$1043),366,365)),0)</f>
        <v>0</v>
      </c>
      <c r="AQ714" s="618">
        <f>IF(AQ$12=TRUE,(($P714*LIQUIDACION!$L$1047)*LIQUIDACION!$D$1045/IF(AND(LIQUIDACION!$D$1044&gt;LIQUIDACION!$B$1046,LIQUIDACION!$B$1046&gt;LIQUIDACION!$D$1043),366,365)),0)</f>
        <v>0</v>
      </c>
      <c r="AR714" s="618">
        <f>IF(AR$12=TRUE,(($Q714*LIQUIDACION!$L$1047)*LIQUIDACION!$D$1045/IF(AND(LIQUIDACION!$D$1044&gt;LIQUIDACION!$B$1046,LIQUIDACION!$B$1046&gt;LIQUIDACION!$D$1043),366,365)),0)</f>
        <v>0</v>
      </c>
      <c r="AS714" s="618">
        <f>IF(AS$12=TRUE,(($R714*LIQUIDACION!$L$1047)*LIQUIDACION!$D$1045/IF(AND(LIQUIDACION!$D$1044&gt;LIQUIDACION!$B$1046,LIQUIDACION!$B$1046&gt;LIQUIDACION!$D$1043),366,365)),0)</f>
        <v>0</v>
      </c>
      <c r="AT714" s="618">
        <f>IF(AT$12=TRUE,(($S714*LIQUIDACION!$L$1047)*LIQUIDACION!$D$1045/IF(AND(LIQUIDACION!$D$1044&gt;LIQUIDACION!$B$1046,LIQUIDACION!$B$1046&gt;LIQUIDACION!$D$1043),366,365)),0)</f>
        <v>0</v>
      </c>
      <c r="AU714" s="618">
        <f>IF(AU$12=TRUE,(($T714*LIQUIDACION!$L$1047)*LIQUIDACION!$D$1045/IF(AND(LIQUIDACION!$D$1044&gt;LIQUIDACION!$B$1046,LIQUIDACION!$B$1046&gt;LIQUIDACION!$D$1043),366,365)),0)</f>
        <v>0</v>
      </c>
      <c r="AV714" s="618">
        <f>IF(AV$12=TRUE,(($U714*LIQUIDACION!$L$1047)*LIQUIDACION!$D$1045/IF(AND(LIQUIDACION!$D$1044&gt;LIQUIDACION!$B$1046,LIQUIDACION!$B$1046&gt;LIQUIDACION!$D$1043),366,365)),0)</f>
        <v>0</v>
      </c>
      <c r="AW714" s="618">
        <f>IF(AW$12=TRUE,(($V714*LIQUIDACION!$L$1047)*LIQUIDACION!$D$1045/IF(AND(LIQUIDACION!$D$1044&gt;LIQUIDACION!$B$1046,LIQUIDACION!$B$1046&gt;LIQUIDACION!$D$1043),366,365)),0)</f>
        <v>0</v>
      </c>
      <c r="AX714" s="618">
        <f>IF(AX$12=TRUE,(($W714*LIQUIDACION!$L$1047)*LIQUIDACION!$D$1045/IF(AND(LIQUIDACION!$D$1044&gt;LIQUIDACION!$B$1046,LIQUIDACION!$B$1046&gt;LIQUIDACION!$D$1043),366,365)),0)</f>
        <v>0</v>
      </c>
    </row>
    <row r="715" spans="2:50" x14ac:dyDescent="0.25">
      <c r="B715" s="121">
        <v>703</v>
      </c>
      <c r="C715" s="125"/>
      <c r="D715" s="170"/>
      <c r="E715" s="170"/>
      <c r="F715" s="170"/>
      <c r="G715" s="170">
        <f t="shared" si="45"/>
        <v>0</v>
      </c>
      <c r="H715" s="170">
        <f t="shared" si="46"/>
        <v>0</v>
      </c>
      <c r="I715" s="170"/>
      <c r="J715" s="170"/>
      <c r="K715" s="170"/>
      <c r="L715" s="170"/>
      <c r="M715" s="170"/>
      <c r="N715" s="170"/>
      <c r="O715" s="170"/>
      <c r="P715" s="170"/>
      <c r="Q715" s="170"/>
      <c r="R715" s="170"/>
      <c r="S715" s="170"/>
      <c r="T715" s="170"/>
      <c r="U715" s="170"/>
      <c r="V715" s="170"/>
      <c r="W715" s="170"/>
      <c r="X715" s="170"/>
      <c r="Y715" s="170"/>
      <c r="Z715" s="170"/>
      <c r="AA715" s="170"/>
      <c r="AB715" s="415">
        <f t="shared" si="47"/>
        <v>0</v>
      </c>
      <c r="AC715" s="415">
        <f t="shared" si="48"/>
        <v>0</v>
      </c>
      <c r="AE715" s="618">
        <f>IF(AE$12=TRUE,(($D715*LIQUIDACION!$L$1046)*LIQUIDACION!$D$1045/IF(AND(LIQUIDACION!$D$1044&gt;LIQUIDACION!$B$1046,LIQUIDACION!$B$1046&gt;LIQUIDACION!$D$1043),366,365)),0)</f>
        <v>0</v>
      </c>
      <c r="AF715" s="618">
        <f>IF(AF$12=TRUE,(($E715*LIQUIDACION!$L$1046)*LIQUIDACION!$D$1045/IF(AND(LIQUIDACION!$D$1044&gt;LIQUIDACION!$B$1046,LIQUIDACION!$B$1046&gt;LIQUIDACION!$D$1043),366,365)),0)</f>
        <v>0</v>
      </c>
      <c r="AG715" s="618">
        <f>IF(AG$12=TRUE,(($F715*LIQUIDACION!$L$1046)*LIQUIDACION!$D$1045/IF(AND(LIQUIDACION!$D$1044&gt;LIQUIDACION!$B$1046,LIQUIDACION!$B$1046&gt;LIQUIDACION!$D$1043),366,365)),0)</f>
        <v>0</v>
      </c>
      <c r="AH715" s="618">
        <f>IF(AH$12=TRUE,(($G715*LIQUIDACION!$L$1046)*LIQUIDACION!$D$1045/IF(AND(LIQUIDACION!$D$1044&gt;LIQUIDACION!$B$1046,LIQUIDACION!$B$1046&gt;LIQUIDACION!$D$1043),366,365)),0)</f>
        <v>0</v>
      </c>
      <c r="AI715" s="618">
        <f>IF(AI$12=TRUE,(($H715*LIQUIDACION!$L$1047)*LIQUIDACION!$D$1045/IF(AND(LIQUIDACION!$D$1044&gt;LIQUIDACION!$B$1046,LIQUIDACION!$B$1046&gt;LIQUIDACION!$D$1043),366,365)),0)</f>
        <v>0</v>
      </c>
      <c r="AJ715" s="618">
        <f>IF(AJ$12=TRUE,(($I715*LIQUIDACION!$L$1047)*LIQUIDACION!$D$1045/IF(AND(LIQUIDACION!$D$1044&gt;LIQUIDACION!$B$1046,LIQUIDACION!$B$1046&gt;LIQUIDACION!$D$1043),366,365)),0)</f>
        <v>0</v>
      </c>
      <c r="AK715" s="618">
        <f>IF(AK$12=TRUE,(($J715*LIQUIDACION!$L$1047)*LIQUIDACION!$D$1045/IF(AND(LIQUIDACION!$D$1044&gt;LIQUIDACION!$B$1046,LIQUIDACION!$B$1046&gt;LIQUIDACION!$D$1043),366,365)),0)</f>
        <v>0</v>
      </c>
      <c r="AL715" s="618">
        <f>IF(AL$12=TRUE,(($K715*LIQUIDACION!$L$1047)*LIQUIDACION!$D$1045/IF(AND(LIQUIDACION!$D$1044&gt;LIQUIDACION!$B$1046,LIQUIDACION!$B$1046&gt;LIQUIDACION!$D$1043),366,365)),0)</f>
        <v>0</v>
      </c>
      <c r="AM715" s="618">
        <f>IF(AM$12=TRUE,(($L715*LIQUIDACION!$L$1047)*LIQUIDACION!$D$1045/IF(AND(LIQUIDACION!$D$1044&gt;LIQUIDACION!$B$1046,LIQUIDACION!$B$1046&gt;LIQUIDACION!$D$1043),366,365)),0)</f>
        <v>0</v>
      </c>
      <c r="AN715" s="618">
        <f>IF(AN$12=TRUE,(($M715*LIQUIDACION!$L$1047)*LIQUIDACION!$D$1045/IF(AND(LIQUIDACION!$D$1044&gt;LIQUIDACION!$B$1046,LIQUIDACION!$B$1046&gt;LIQUIDACION!$D$1043),366,365)),0)</f>
        <v>0</v>
      </c>
      <c r="AO715" s="618">
        <f>IF(AO$12=TRUE,(($N715*LIQUIDACION!$L$1047)*LIQUIDACION!$D$1045/IF(AND(LIQUIDACION!$D$1044&gt;LIQUIDACION!$B$1046,LIQUIDACION!$B$1046&gt;LIQUIDACION!$D$1043),366,365)),0)</f>
        <v>0</v>
      </c>
      <c r="AP715" s="618">
        <f>IF(AP$12=TRUE,(($O715*LIQUIDACION!$L$1047)*LIQUIDACION!$D$1045/IF(AND(LIQUIDACION!$D$1044&gt;LIQUIDACION!$B$1046,LIQUIDACION!$B$1046&gt;LIQUIDACION!$D$1043),366,365)),0)</f>
        <v>0</v>
      </c>
      <c r="AQ715" s="618">
        <f>IF(AQ$12=TRUE,(($P715*LIQUIDACION!$L$1047)*LIQUIDACION!$D$1045/IF(AND(LIQUIDACION!$D$1044&gt;LIQUIDACION!$B$1046,LIQUIDACION!$B$1046&gt;LIQUIDACION!$D$1043),366,365)),0)</f>
        <v>0</v>
      </c>
      <c r="AR715" s="618">
        <f>IF(AR$12=TRUE,(($Q715*LIQUIDACION!$L$1047)*LIQUIDACION!$D$1045/IF(AND(LIQUIDACION!$D$1044&gt;LIQUIDACION!$B$1046,LIQUIDACION!$B$1046&gt;LIQUIDACION!$D$1043),366,365)),0)</f>
        <v>0</v>
      </c>
      <c r="AS715" s="618">
        <f>IF(AS$12=TRUE,(($R715*LIQUIDACION!$L$1047)*LIQUIDACION!$D$1045/IF(AND(LIQUIDACION!$D$1044&gt;LIQUIDACION!$B$1046,LIQUIDACION!$B$1046&gt;LIQUIDACION!$D$1043),366,365)),0)</f>
        <v>0</v>
      </c>
      <c r="AT715" s="618">
        <f>IF(AT$12=TRUE,(($S715*LIQUIDACION!$L$1047)*LIQUIDACION!$D$1045/IF(AND(LIQUIDACION!$D$1044&gt;LIQUIDACION!$B$1046,LIQUIDACION!$B$1046&gt;LIQUIDACION!$D$1043),366,365)),0)</f>
        <v>0</v>
      </c>
      <c r="AU715" s="618">
        <f>IF(AU$12=TRUE,(($T715*LIQUIDACION!$L$1047)*LIQUIDACION!$D$1045/IF(AND(LIQUIDACION!$D$1044&gt;LIQUIDACION!$B$1046,LIQUIDACION!$B$1046&gt;LIQUIDACION!$D$1043),366,365)),0)</f>
        <v>0</v>
      </c>
      <c r="AV715" s="618">
        <f>IF(AV$12=TRUE,(($U715*LIQUIDACION!$L$1047)*LIQUIDACION!$D$1045/IF(AND(LIQUIDACION!$D$1044&gt;LIQUIDACION!$B$1046,LIQUIDACION!$B$1046&gt;LIQUIDACION!$D$1043),366,365)),0)</f>
        <v>0</v>
      </c>
      <c r="AW715" s="618">
        <f>IF(AW$12=TRUE,(($V715*LIQUIDACION!$L$1047)*LIQUIDACION!$D$1045/IF(AND(LIQUIDACION!$D$1044&gt;LIQUIDACION!$B$1046,LIQUIDACION!$B$1046&gt;LIQUIDACION!$D$1043),366,365)),0)</f>
        <v>0</v>
      </c>
      <c r="AX715" s="618">
        <f>IF(AX$12=TRUE,(($W715*LIQUIDACION!$L$1047)*LIQUIDACION!$D$1045/IF(AND(LIQUIDACION!$D$1044&gt;LIQUIDACION!$B$1046,LIQUIDACION!$B$1046&gt;LIQUIDACION!$D$1043),366,365)),0)</f>
        <v>0</v>
      </c>
    </row>
    <row r="716" spans="2:50" x14ac:dyDescent="0.25">
      <c r="B716" s="123">
        <v>704</v>
      </c>
      <c r="C716" s="125"/>
      <c r="D716" s="170"/>
      <c r="E716" s="170"/>
      <c r="F716" s="170"/>
      <c r="G716" s="170">
        <f t="shared" si="45"/>
        <v>0</v>
      </c>
      <c r="H716" s="170">
        <f t="shared" si="46"/>
        <v>0</v>
      </c>
      <c r="I716" s="170"/>
      <c r="J716" s="170"/>
      <c r="K716" s="170"/>
      <c r="L716" s="170"/>
      <c r="M716" s="170"/>
      <c r="N716" s="170"/>
      <c r="O716" s="170"/>
      <c r="P716" s="170"/>
      <c r="Q716" s="170"/>
      <c r="R716" s="170"/>
      <c r="S716" s="170"/>
      <c r="T716" s="170"/>
      <c r="U716" s="170"/>
      <c r="V716" s="170"/>
      <c r="W716" s="170"/>
      <c r="X716" s="170"/>
      <c r="Y716" s="170"/>
      <c r="Z716" s="170"/>
      <c r="AA716" s="170"/>
      <c r="AB716" s="415">
        <f t="shared" si="47"/>
        <v>0</v>
      </c>
      <c r="AC716" s="415">
        <f t="shared" si="48"/>
        <v>0</v>
      </c>
      <c r="AE716" s="618">
        <f>IF(AE$12=TRUE,(($D716*LIQUIDACION!$L$1046)*LIQUIDACION!$D$1045/IF(AND(LIQUIDACION!$D$1044&gt;LIQUIDACION!$B$1046,LIQUIDACION!$B$1046&gt;LIQUIDACION!$D$1043),366,365)),0)</f>
        <v>0</v>
      </c>
      <c r="AF716" s="618">
        <f>IF(AF$12=TRUE,(($E716*LIQUIDACION!$L$1046)*LIQUIDACION!$D$1045/IF(AND(LIQUIDACION!$D$1044&gt;LIQUIDACION!$B$1046,LIQUIDACION!$B$1046&gt;LIQUIDACION!$D$1043),366,365)),0)</f>
        <v>0</v>
      </c>
      <c r="AG716" s="618">
        <f>IF(AG$12=TRUE,(($F716*LIQUIDACION!$L$1046)*LIQUIDACION!$D$1045/IF(AND(LIQUIDACION!$D$1044&gt;LIQUIDACION!$B$1046,LIQUIDACION!$B$1046&gt;LIQUIDACION!$D$1043),366,365)),0)</f>
        <v>0</v>
      </c>
      <c r="AH716" s="618">
        <f>IF(AH$12=TRUE,(($G716*LIQUIDACION!$L$1046)*LIQUIDACION!$D$1045/IF(AND(LIQUIDACION!$D$1044&gt;LIQUIDACION!$B$1046,LIQUIDACION!$B$1046&gt;LIQUIDACION!$D$1043),366,365)),0)</f>
        <v>0</v>
      </c>
      <c r="AI716" s="618">
        <f>IF(AI$12=TRUE,(($H716*LIQUIDACION!$L$1047)*LIQUIDACION!$D$1045/IF(AND(LIQUIDACION!$D$1044&gt;LIQUIDACION!$B$1046,LIQUIDACION!$B$1046&gt;LIQUIDACION!$D$1043),366,365)),0)</f>
        <v>0</v>
      </c>
      <c r="AJ716" s="618">
        <f>IF(AJ$12=TRUE,(($I716*LIQUIDACION!$L$1047)*LIQUIDACION!$D$1045/IF(AND(LIQUIDACION!$D$1044&gt;LIQUIDACION!$B$1046,LIQUIDACION!$B$1046&gt;LIQUIDACION!$D$1043),366,365)),0)</f>
        <v>0</v>
      </c>
      <c r="AK716" s="618">
        <f>IF(AK$12=TRUE,(($J716*LIQUIDACION!$L$1047)*LIQUIDACION!$D$1045/IF(AND(LIQUIDACION!$D$1044&gt;LIQUIDACION!$B$1046,LIQUIDACION!$B$1046&gt;LIQUIDACION!$D$1043),366,365)),0)</f>
        <v>0</v>
      </c>
      <c r="AL716" s="618">
        <f>IF(AL$12=TRUE,(($K716*LIQUIDACION!$L$1047)*LIQUIDACION!$D$1045/IF(AND(LIQUIDACION!$D$1044&gt;LIQUIDACION!$B$1046,LIQUIDACION!$B$1046&gt;LIQUIDACION!$D$1043),366,365)),0)</f>
        <v>0</v>
      </c>
      <c r="AM716" s="618">
        <f>IF(AM$12=TRUE,(($L716*LIQUIDACION!$L$1047)*LIQUIDACION!$D$1045/IF(AND(LIQUIDACION!$D$1044&gt;LIQUIDACION!$B$1046,LIQUIDACION!$B$1046&gt;LIQUIDACION!$D$1043),366,365)),0)</f>
        <v>0</v>
      </c>
      <c r="AN716" s="618">
        <f>IF(AN$12=TRUE,(($M716*LIQUIDACION!$L$1047)*LIQUIDACION!$D$1045/IF(AND(LIQUIDACION!$D$1044&gt;LIQUIDACION!$B$1046,LIQUIDACION!$B$1046&gt;LIQUIDACION!$D$1043),366,365)),0)</f>
        <v>0</v>
      </c>
      <c r="AO716" s="618">
        <f>IF(AO$12=TRUE,(($N716*LIQUIDACION!$L$1047)*LIQUIDACION!$D$1045/IF(AND(LIQUIDACION!$D$1044&gt;LIQUIDACION!$B$1046,LIQUIDACION!$B$1046&gt;LIQUIDACION!$D$1043),366,365)),0)</f>
        <v>0</v>
      </c>
      <c r="AP716" s="618">
        <f>IF(AP$12=TRUE,(($O716*LIQUIDACION!$L$1047)*LIQUIDACION!$D$1045/IF(AND(LIQUIDACION!$D$1044&gt;LIQUIDACION!$B$1046,LIQUIDACION!$B$1046&gt;LIQUIDACION!$D$1043),366,365)),0)</f>
        <v>0</v>
      </c>
      <c r="AQ716" s="618">
        <f>IF(AQ$12=TRUE,(($P716*LIQUIDACION!$L$1047)*LIQUIDACION!$D$1045/IF(AND(LIQUIDACION!$D$1044&gt;LIQUIDACION!$B$1046,LIQUIDACION!$B$1046&gt;LIQUIDACION!$D$1043),366,365)),0)</f>
        <v>0</v>
      </c>
      <c r="AR716" s="618">
        <f>IF(AR$12=TRUE,(($Q716*LIQUIDACION!$L$1047)*LIQUIDACION!$D$1045/IF(AND(LIQUIDACION!$D$1044&gt;LIQUIDACION!$B$1046,LIQUIDACION!$B$1046&gt;LIQUIDACION!$D$1043),366,365)),0)</f>
        <v>0</v>
      </c>
      <c r="AS716" s="618">
        <f>IF(AS$12=TRUE,(($R716*LIQUIDACION!$L$1047)*LIQUIDACION!$D$1045/IF(AND(LIQUIDACION!$D$1044&gt;LIQUIDACION!$B$1046,LIQUIDACION!$B$1046&gt;LIQUIDACION!$D$1043),366,365)),0)</f>
        <v>0</v>
      </c>
      <c r="AT716" s="618">
        <f>IF(AT$12=TRUE,(($S716*LIQUIDACION!$L$1047)*LIQUIDACION!$D$1045/IF(AND(LIQUIDACION!$D$1044&gt;LIQUIDACION!$B$1046,LIQUIDACION!$B$1046&gt;LIQUIDACION!$D$1043),366,365)),0)</f>
        <v>0</v>
      </c>
      <c r="AU716" s="618">
        <f>IF(AU$12=TRUE,(($T716*LIQUIDACION!$L$1047)*LIQUIDACION!$D$1045/IF(AND(LIQUIDACION!$D$1044&gt;LIQUIDACION!$B$1046,LIQUIDACION!$B$1046&gt;LIQUIDACION!$D$1043),366,365)),0)</f>
        <v>0</v>
      </c>
      <c r="AV716" s="618">
        <f>IF(AV$12=TRUE,(($U716*LIQUIDACION!$L$1047)*LIQUIDACION!$D$1045/IF(AND(LIQUIDACION!$D$1044&gt;LIQUIDACION!$B$1046,LIQUIDACION!$B$1046&gt;LIQUIDACION!$D$1043),366,365)),0)</f>
        <v>0</v>
      </c>
      <c r="AW716" s="618">
        <f>IF(AW$12=TRUE,(($V716*LIQUIDACION!$L$1047)*LIQUIDACION!$D$1045/IF(AND(LIQUIDACION!$D$1044&gt;LIQUIDACION!$B$1046,LIQUIDACION!$B$1046&gt;LIQUIDACION!$D$1043),366,365)),0)</f>
        <v>0</v>
      </c>
      <c r="AX716" s="618">
        <f>IF(AX$12=TRUE,(($W716*LIQUIDACION!$L$1047)*LIQUIDACION!$D$1045/IF(AND(LIQUIDACION!$D$1044&gt;LIQUIDACION!$B$1046,LIQUIDACION!$B$1046&gt;LIQUIDACION!$D$1043),366,365)),0)</f>
        <v>0</v>
      </c>
    </row>
    <row r="717" spans="2:50" x14ac:dyDescent="0.25">
      <c r="B717" s="121">
        <v>705</v>
      </c>
      <c r="C717" s="125"/>
      <c r="D717" s="170"/>
      <c r="E717" s="170"/>
      <c r="F717" s="170"/>
      <c r="G717" s="170">
        <f t="shared" si="45"/>
        <v>0</v>
      </c>
      <c r="H717" s="170">
        <f t="shared" si="46"/>
        <v>0</v>
      </c>
      <c r="I717" s="170"/>
      <c r="J717" s="170"/>
      <c r="K717" s="170"/>
      <c r="L717" s="170"/>
      <c r="M717" s="170"/>
      <c r="N717" s="170"/>
      <c r="O717" s="170"/>
      <c r="P717" s="170"/>
      <c r="Q717" s="170"/>
      <c r="R717" s="170"/>
      <c r="S717" s="170"/>
      <c r="T717" s="170"/>
      <c r="U717" s="170"/>
      <c r="V717" s="170"/>
      <c r="W717" s="170"/>
      <c r="X717" s="170"/>
      <c r="Y717" s="170"/>
      <c r="Z717" s="170"/>
      <c r="AA717" s="170"/>
      <c r="AB717" s="415">
        <f t="shared" si="47"/>
        <v>0</v>
      </c>
      <c r="AC717" s="415">
        <f t="shared" si="48"/>
        <v>0</v>
      </c>
      <c r="AE717" s="618">
        <f>IF(AE$12=TRUE,(($D717*LIQUIDACION!$L$1046)*LIQUIDACION!$D$1045/IF(AND(LIQUIDACION!$D$1044&gt;LIQUIDACION!$B$1046,LIQUIDACION!$B$1046&gt;LIQUIDACION!$D$1043),366,365)),0)</f>
        <v>0</v>
      </c>
      <c r="AF717" s="618">
        <f>IF(AF$12=TRUE,(($E717*LIQUIDACION!$L$1046)*LIQUIDACION!$D$1045/IF(AND(LIQUIDACION!$D$1044&gt;LIQUIDACION!$B$1046,LIQUIDACION!$B$1046&gt;LIQUIDACION!$D$1043),366,365)),0)</f>
        <v>0</v>
      </c>
      <c r="AG717" s="618">
        <f>IF(AG$12=TRUE,(($F717*LIQUIDACION!$L$1046)*LIQUIDACION!$D$1045/IF(AND(LIQUIDACION!$D$1044&gt;LIQUIDACION!$B$1046,LIQUIDACION!$B$1046&gt;LIQUIDACION!$D$1043),366,365)),0)</f>
        <v>0</v>
      </c>
      <c r="AH717" s="618">
        <f>IF(AH$12=TRUE,(($G717*LIQUIDACION!$L$1046)*LIQUIDACION!$D$1045/IF(AND(LIQUIDACION!$D$1044&gt;LIQUIDACION!$B$1046,LIQUIDACION!$B$1046&gt;LIQUIDACION!$D$1043),366,365)),0)</f>
        <v>0</v>
      </c>
      <c r="AI717" s="618">
        <f>IF(AI$12=TRUE,(($H717*LIQUIDACION!$L$1047)*LIQUIDACION!$D$1045/IF(AND(LIQUIDACION!$D$1044&gt;LIQUIDACION!$B$1046,LIQUIDACION!$B$1046&gt;LIQUIDACION!$D$1043),366,365)),0)</f>
        <v>0</v>
      </c>
      <c r="AJ717" s="618">
        <f>IF(AJ$12=TRUE,(($I717*LIQUIDACION!$L$1047)*LIQUIDACION!$D$1045/IF(AND(LIQUIDACION!$D$1044&gt;LIQUIDACION!$B$1046,LIQUIDACION!$B$1046&gt;LIQUIDACION!$D$1043),366,365)),0)</f>
        <v>0</v>
      </c>
      <c r="AK717" s="618">
        <f>IF(AK$12=TRUE,(($J717*LIQUIDACION!$L$1047)*LIQUIDACION!$D$1045/IF(AND(LIQUIDACION!$D$1044&gt;LIQUIDACION!$B$1046,LIQUIDACION!$B$1046&gt;LIQUIDACION!$D$1043),366,365)),0)</f>
        <v>0</v>
      </c>
      <c r="AL717" s="618">
        <f>IF(AL$12=TRUE,(($K717*LIQUIDACION!$L$1047)*LIQUIDACION!$D$1045/IF(AND(LIQUIDACION!$D$1044&gt;LIQUIDACION!$B$1046,LIQUIDACION!$B$1046&gt;LIQUIDACION!$D$1043),366,365)),0)</f>
        <v>0</v>
      </c>
      <c r="AM717" s="618">
        <f>IF(AM$12=TRUE,(($L717*LIQUIDACION!$L$1047)*LIQUIDACION!$D$1045/IF(AND(LIQUIDACION!$D$1044&gt;LIQUIDACION!$B$1046,LIQUIDACION!$B$1046&gt;LIQUIDACION!$D$1043),366,365)),0)</f>
        <v>0</v>
      </c>
      <c r="AN717" s="618">
        <f>IF(AN$12=TRUE,(($M717*LIQUIDACION!$L$1047)*LIQUIDACION!$D$1045/IF(AND(LIQUIDACION!$D$1044&gt;LIQUIDACION!$B$1046,LIQUIDACION!$B$1046&gt;LIQUIDACION!$D$1043),366,365)),0)</f>
        <v>0</v>
      </c>
      <c r="AO717" s="618">
        <f>IF(AO$12=TRUE,(($N717*LIQUIDACION!$L$1047)*LIQUIDACION!$D$1045/IF(AND(LIQUIDACION!$D$1044&gt;LIQUIDACION!$B$1046,LIQUIDACION!$B$1046&gt;LIQUIDACION!$D$1043),366,365)),0)</f>
        <v>0</v>
      </c>
      <c r="AP717" s="618">
        <f>IF(AP$12=TRUE,(($O717*LIQUIDACION!$L$1047)*LIQUIDACION!$D$1045/IF(AND(LIQUIDACION!$D$1044&gt;LIQUIDACION!$B$1046,LIQUIDACION!$B$1046&gt;LIQUIDACION!$D$1043),366,365)),0)</f>
        <v>0</v>
      </c>
      <c r="AQ717" s="618">
        <f>IF(AQ$12=TRUE,(($P717*LIQUIDACION!$L$1047)*LIQUIDACION!$D$1045/IF(AND(LIQUIDACION!$D$1044&gt;LIQUIDACION!$B$1046,LIQUIDACION!$B$1046&gt;LIQUIDACION!$D$1043),366,365)),0)</f>
        <v>0</v>
      </c>
      <c r="AR717" s="618">
        <f>IF(AR$12=TRUE,(($Q717*LIQUIDACION!$L$1047)*LIQUIDACION!$D$1045/IF(AND(LIQUIDACION!$D$1044&gt;LIQUIDACION!$B$1046,LIQUIDACION!$B$1046&gt;LIQUIDACION!$D$1043),366,365)),0)</f>
        <v>0</v>
      </c>
      <c r="AS717" s="618">
        <f>IF(AS$12=TRUE,(($R717*LIQUIDACION!$L$1047)*LIQUIDACION!$D$1045/IF(AND(LIQUIDACION!$D$1044&gt;LIQUIDACION!$B$1046,LIQUIDACION!$B$1046&gt;LIQUIDACION!$D$1043),366,365)),0)</f>
        <v>0</v>
      </c>
      <c r="AT717" s="618">
        <f>IF(AT$12=TRUE,(($S717*LIQUIDACION!$L$1047)*LIQUIDACION!$D$1045/IF(AND(LIQUIDACION!$D$1044&gt;LIQUIDACION!$B$1046,LIQUIDACION!$B$1046&gt;LIQUIDACION!$D$1043),366,365)),0)</f>
        <v>0</v>
      </c>
      <c r="AU717" s="618">
        <f>IF(AU$12=TRUE,(($T717*LIQUIDACION!$L$1047)*LIQUIDACION!$D$1045/IF(AND(LIQUIDACION!$D$1044&gt;LIQUIDACION!$B$1046,LIQUIDACION!$B$1046&gt;LIQUIDACION!$D$1043),366,365)),0)</f>
        <v>0</v>
      </c>
      <c r="AV717" s="618">
        <f>IF(AV$12=TRUE,(($U717*LIQUIDACION!$L$1047)*LIQUIDACION!$D$1045/IF(AND(LIQUIDACION!$D$1044&gt;LIQUIDACION!$B$1046,LIQUIDACION!$B$1046&gt;LIQUIDACION!$D$1043),366,365)),0)</f>
        <v>0</v>
      </c>
      <c r="AW717" s="618">
        <f>IF(AW$12=TRUE,(($V717*LIQUIDACION!$L$1047)*LIQUIDACION!$D$1045/IF(AND(LIQUIDACION!$D$1044&gt;LIQUIDACION!$B$1046,LIQUIDACION!$B$1046&gt;LIQUIDACION!$D$1043),366,365)),0)</f>
        <v>0</v>
      </c>
      <c r="AX717" s="618">
        <f>IF(AX$12=TRUE,(($W717*LIQUIDACION!$L$1047)*LIQUIDACION!$D$1045/IF(AND(LIQUIDACION!$D$1044&gt;LIQUIDACION!$B$1046,LIQUIDACION!$B$1046&gt;LIQUIDACION!$D$1043),366,365)),0)</f>
        <v>0</v>
      </c>
    </row>
    <row r="718" spans="2:50" x14ac:dyDescent="0.25">
      <c r="B718" s="123">
        <v>706</v>
      </c>
      <c r="C718" s="125"/>
      <c r="D718" s="170"/>
      <c r="E718" s="170"/>
      <c r="F718" s="170"/>
      <c r="G718" s="170">
        <f t="shared" ref="G718:G781" si="49">IF($G$10&gt;0,$D718*$G$10,)</f>
        <v>0</v>
      </c>
      <c r="H718" s="170">
        <f t="shared" ref="H718:H781" si="50">IF($H$10&gt;0,$D718*$H$10,)</f>
        <v>0</v>
      </c>
      <c r="I718" s="170"/>
      <c r="J718" s="170"/>
      <c r="K718" s="170"/>
      <c r="L718" s="170"/>
      <c r="M718" s="170"/>
      <c r="N718" s="170"/>
      <c r="O718" s="170"/>
      <c r="P718" s="170"/>
      <c r="Q718" s="170"/>
      <c r="R718" s="170"/>
      <c r="S718" s="170"/>
      <c r="T718" s="170"/>
      <c r="U718" s="170"/>
      <c r="V718" s="170"/>
      <c r="W718" s="170"/>
      <c r="X718" s="170"/>
      <c r="Y718" s="170"/>
      <c r="Z718" s="170"/>
      <c r="AA718" s="170"/>
      <c r="AB718" s="415">
        <f t="shared" ref="AB718:AB781" si="51">SUM(AE718:AX718)</f>
        <v>0</v>
      </c>
      <c r="AC718" s="415">
        <f t="shared" ref="AC718:AC781" si="52">SUM(D718:AA718)</f>
        <v>0</v>
      </c>
      <c r="AE718" s="618">
        <f>IF(AE$12=TRUE,(($D718*LIQUIDACION!$L$1046)*LIQUIDACION!$D$1045/IF(AND(LIQUIDACION!$D$1044&gt;LIQUIDACION!$B$1046,LIQUIDACION!$B$1046&gt;LIQUIDACION!$D$1043),366,365)),0)</f>
        <v>0</v>
      </c>
      <c r="AF718" s="618">
        <f>IF(AF$12=TRUE,(($E718*LIQUIDACION!$L$1046)*LIQUIDACION!$D$1045/IF(AND(LIQUIDACION!$D$1044&gt;LIQUIDACION!$B$1046,LIQUIDACION!$B$1046&gt;LIQUIDACION!$D$1043),366,365)),0)</f>
        <v>0</v>
      </c>
      <c r="AG718" s="618">
        <f>IF(AG$12=TRUE,(($F718*LIQUIDACION!$L$1046)*LIQUIDACION!$D$1045/IF(AND(LIQUIDACION!$D$1044&gt;LIQUIDACION!$B$1046,LIQUIDACION!$B$1046&gt;LIQUIDACION!$D$1043),366,365)),0)</f>
        <v>0</v>
      </c>
      <c r="AH718" s="618">
        <f>IF(AH$12=TRUE,(($G718*LIQUIDACION!$L$1046)*LIQUIDACION!$D$1045/IF(AND(LIQUIDACION!$D$1044&gt;LIQUIDACION!$B$1046,LIQUIDACION!$B$1046&gt;LIQUIDACION!$D$1043),366,365)),0)</f>
        <v>0</v>
      </c>
      <c r="AI718" s="618">
        <f>IF(AI$12=TRUE,(($H718*LIQUIDACION!$L$1047)*LIQUIDACION!$D$1045/IF(AND(LIQUIDACION!$D$1044&gt;LIQUIDACION!$B$1046,LIQUIDACION!$B$1046&gt;LIQUIDACION!$D$1043),366,365)),0)</f>
        <v>0</v>
      </c>
      <c r="AJ718" s="618">
        <f>IF(AJ$12=TRUE,(($I718*LIQUIDACION!$L$1047)*LIQUIDACION!$D$1045/IF(AND(LIQUIDACION!$D$1044&gt;LIQUIDACION!$B$1046,LIQUIDACION!$B$1046&gt;LIQUIDACION!$D$1043),366,365)),0)</f>
        <v>0</v>
      </c>
      <c r="AK718" s="618">
        <f>IF(AK$12=TRUE,(($J718*LIQUIDACION!$L$1047)*LIQUIDACION!$D$1045/IF(AND(LIQUIDACION!$D$1044&gt;LIQUIDACION!$B$1046,LIQUIDACION!$B$1046&gt;LIQUIDACION!$D$1043),366,365)),0)</f>
        <v>0</v>
      </c>
      <c r="AL718" s="618">
        <f>IF(AL$12=TRUE,(($K718*LIQUIDACION!$L$1047)*LIQUIDACION!$D$1045/IF(AND(LIQUIDACION!$D$1044&gt;LIQUIDACION!$B$1046,LIQUIDACION!$B$1046&gt;LIQUIDACION!$D$1043),366,365)),0)</f>
        <v>0</v>
      </c>
      <c r="AM718" s="618">
        <f>IF(AM$12=TRUE,(($L718*LIQUIDACION!$L$1047)*LIQUIDACION!$D$1045/IF(AND(LIQUIDACION!$D$1044&gt;LIQUIDACION!$B$1046,LIQUIDACION!$B$1046&gt;LIQUIDACION!$D$1043),366,365)),0)</f>
        <v>0</v>
      </c>
      <c r="AN718" s="618">
        <f>IF(AN$12=TRUE,(($M718*LIQUIDACION!$L$1047)*LIQUIDACION!$D$1045/IF(AND(LIQUIDACION!$D$1044&gt;LIQUIDACION!$B$1046,LIQUIDACION!$B$1046&gt;LIQUIDACION!$D$1043),366,365)),0)</f>
        <v>0</v>
      </c>
      <c r="AO718" s="618">
        <f>IF(AO$12=TRUE,(($N718*LIQUIDACION!$L$1047)*LIQUIDACION!$D$1045/IF(AND(LIQUIDACION!$D$1044&gt;LIQUIDACION!$B$1046,LIQUIDACION!$B$1046&gt;LIQUIDACION!$D$1043),366,365)),0)</f>
        <v>0</v>
      </c>
      <c r="AP718" s="618">
        <f>IF(AP$12=TRUE,(($O718*LIQUIDACION!$L$1047)*LIQUIDACION!$D$1045/IF(AND(LIQUIDACION!$D$1044&gt;LIQUIDACION!$B$1046,LIQUIDACION!$B$1046&gt;LIQUIDACION!$D$1043),366,365)),0)</f>
        <v>0</v>
      </c>
      <c r="AQ718" s="618">
        <f>IF(AQ$12=TRUE,(($P718*LIQUIDACION!$L$1047)*LIQUIDACION!$D$1045/IF(AND(LIQUIDACION!$D$1044&gt;LIQUIDACION!$B$1046,LIQUIDACION!$B$1046&gt;LIQUIDACION!$D$1043),366,365)),0)</f>
        <v>0</v>
      </c>
      <c r="AR718" s="618">
        <f>IF(AR$12=TRUE,(($Q718*LIQUIDACION!$L$1047)*LIQUIDACION!$D$1045/IF(AND(LIQUIDACION!$D$1044&gt;LIQUIDACION!$B$1046,LIQUIDACION!$B$1046&gt;LIQUIDACION!$D$1043),366,365)),0)</f>
        <v>0</v>
      </c>
      <c r="AS718" s="618">
        <f>IF(AS$12=TRUE,(($R718*LIQUIDACION!$L$1047)*LIQUIDACION!$D$1045/IF(AND(LIQUIDACION!$D$1044&gt;LIQUIDACION!$B$1046,LIQUIDACION!$B$1046&gt;LIQUIDACION!$D$1043),366,365)),0)</f>
        <v>0</v>
      </c>
      <c r="AT718" s="618">
        <f>IF(AT$12=TRUE,(($S718*LIQUIDACION!$L$1047)*LIQUIDACION!$D$1045/IF(AND(LIQUIDACION!$D$1044&gt;LIQUIDACION!$B$1046,LIQUIDACION!$B$1046&gt;LIQUIDACION!$D$1043),366,365)),0)</f>
        <v>0</v>
      </c>
      <c r="AU718" s="618">
        <f>IF(AU$12=TRUE,(($T718*LIQUIDACION!$L$1047)*LIQUIDACION!$D$1045/IF(AND(LIQUIDACION!$D$1044&gt;LIQUIDACION!$B$1046,LIQUIDACION!$B$1046&gt;LIQUIDACION!$D$1043),366,365)),0)</f>
        <v>0</v>
      </c>
      <c r="AV718" s="618">
        <f>IF(AV$12=TRUE,(($U718*LIQUIDACION!$L$1047)*LIQUIDACION!$D$1045/IF(AND(LIQUIDACION!$D$1044&gt;LIQUIDACION!$B$1046,LIQUIDACION!$B$1046&gt;LIQUIDACION!$D$1043),366,365)),0)</f>
        <v>0</v>
      </c>
      <c r="AW718" s="618">
        <f>IF(AW$12=TRUE,(($V718*LIQUIDACION!$L$1047)*LIQUIDACION!$D$1045/IF(AND(LIQUIDACION!$D$1044&gt;LIQUIDACION!$B$1046,LIQUIDACION!$B$1046&gt;LIQUIDACION!$D$1043),366,365)),0)</f>
        <v>0</v>
      </c>
      <c r="AX718" s="618">
        <f>IF(AX$12=TRUE,(($W718*LIQUIDACION!$L$1047)*LIQUIDACION!$D$1045/IF(AND(LIQUIDACION!$D$1044&gt;LIQUIDACION!$B$1046,LIQUIDACION!$B$1046&gt;LIQUIDACION!$D$1043),366,365)),0)</f>
        <v>0</v>
      </c>
    </row>
    <row r="719" spans="2:50" x14ac:dyDescent="0.25">
      <c r="B719" s="121">
        <v>707</v>
      </c>
      <c r="C719" s="125"/>
      <c r="D719" s="170"/>
      <c r="E719" s="170"/>
      <c r="F719" s="170"/>
      <c r="G719" s="170">
        <f t="shared" si="49"/>
        <v>0</v>
      </c>
      <c r="H719" s="170">
        <f t="shared" si="50"/>
        <v>0</v>
      </c>
      <c r="I719" s="170"/>
      <c r="J719" s="170"/>
      <c r="K719" s="170"/>
      <c r="L719" s="170"/>
      <c r="M719" s="170"/>
      <c r="N719" s="170"/>
      <c r="O719" s="170"/>
      <c r="P719" s="170"/>
      <c r="Q719" s="170"/>
      <c r="R719" s="170"/>
      <c r="S719" s="170"/>
      <c r="T719" s="170"/>
      <c r="U719" s="170"/>
      <c r="V719" s="170"/>
      <c r="W719" s="170"/>
      <c r="X719" s="170"/>
      <c r="Y719" s="170"/>
      <c r="Z719" s="170"/>
      <c r="AA719" s="170"/>
      <c r="AB719" s="415">
        <f t="shared" si="51"/>
        <v>0</v>
      </c>
      <c r="AC719" s="415">
        <f t="shared" si="52"/>
        <v>0</v>
      </c>
      <c r="AE719" s="618">
        <f>IF(AE$12=TRUE,(($D719*LIQUIDACION!$L$1046)*LIQUIDACION!$D$1045/IF(AND(LIQUIDACION!$D$1044&gt;LIQUIDACION!$B$1046,LIQUIDACION!$B$1046&gt;LIQUIDACION!$D$1043),366,365)),0)</f>
        <v>0</v>
      </c>
      <c r="AF719" s="618">
        <f>IF(AF$12=TRUE,(($E719*LIQUIDACION!$L$1046)*LIQUIDACION!$D$1045/IF(AND(LIQUIDACION!$D$1044&gt;LIQUIDACION!$B$1046,LIQUIDACION!$B$1046&gt;LIQUIDACION!$D$1043),366,365)),0)</f>
        <v>0</v>
      </c>
      <c r="AG719" s="618">
        <f>IF(AG$12=TRUE,(($F719*LIQUIDACION!$L$1046)*LIQUIDACION!$D$1045/IF(AND(LIQUIDACION!$D$1044&gt;LIQUIDACION!$B$1046,LIQUIDACION!$B$1046&gt;LIQUIDACION!$D$1043),366,365)),0)</f>
        <v>0</v>
      </c>
      <c r="AH719" s="618">
        <f>IF(AH$12=TRUE,(($G719*LIQUIDACION!$L$1046)*LIQUIDACION!$D$1045/IF(AND(LIQUIDACION!$D$1044&gt;LIQUIDACION!$B$1046,LIQUIDACION!$B$1046&gt;LIQUIDACION!$D$1043),366,365)),0)</f>
        <v>0</v>
      </c>
      <c r="AI719" s="618">
        <f>IF(AI$12=TRUE,(($H719*LIQUIDACION!$L$1047)*LIQUIDACION!$D$1045/IF(AND(LIQUIDACION!$D$1044&gt;LIQUIDACION!$B$1046,LIQUIDACION!$B$1046&gt;LIQUIDACION!$D$1043),366,365)),0)</f>
        <v>0</v>
      </c>
      <c r="AJ719" s="618">
        <f>IF(AJ$12=TRUE,(($I719*LIQUIDACION!$L$1047)*LIQUIDACION!$D$1045/IF(AND(LIQUIDACION!$D$1044&gt;LIQUIDACION!$B$1046,LIQUIDACION!$B$1046&gt;LIQUIDACION!$D$1043),366,365)),0)</f>
        <v>0</v>
      </c>
      <c r="AK719" s="618">
        <f>IF(AK$12=TRUE,(($J719*LIQUIDACION!$L$1047)*LIQUIDACION!$D$1045/IF(AND(LIQUIDACION!$D$1044&gt;LIQUIDACION!$B$1046,LIQUIDACION!$B$1046&gt;LIQUIDACION!$D$1043),366,365)),0)</f>
        <v>0</v>
      </c>
      <c r="AL719" s="618">
        <f>IF(AL$12=TRUE,(($K719*LIQUIDACION!$L$1047)*LIQUIDACION!$D$1045/IF(AND(LIQUIDACION!$D$1044&gt;LIQUIDACION!$B$1046,LIQUIDACION!$B$1046&gt;LIQUIDACION!$D$1043),366,365)),0)</f>
        <v>0</v>
      </c>
      <c r="AM719" s="618">
        <f>IF(AM$12=TRUE,(($L719*LIQUIDACION!$L$1047)*LIQUIDACION!$D$1045/IF(AND(LIQUIDACION!$D$1044&gt;LIQUIDACION!$B$1046,LIQUIDACION!$B$1046&gt;LIQUIDACION!$D$1043),366,365)),0)</f>
        <v>0</v>
      </c>
      <c r="AN719" s="618">
        <f>IF(AN$12=TRUE,(($M719*LIQUIDACION!$L$1047)*LIQUIDACION!$D$1045/IF(AND(LIQUIDACION!$D$1044&gt;LIQUIDACION!$B$1046,LIQUIDACION!$B$1046&gt;LIQUIDACION!$D$1043),366,365)),0)</f>
        <v>0</v>
      </c>
      <c r="AO719" s="618">
        <f>IF(AO$12=TRUE,(($N719*LIQUIDACION!$L$1047)*LIQUIDACION!$D$1045/IF(AND(LIQUIDACION!$D$1044&gt;LIQUIDACION!$B$1046,LIQUIDACION!$B$1046&gt;LIQUIDACION!$D$1043),366,365)),0)</f>
        <v>0</v>
      </c>
      <c r="AP719" s="618">
        <f>IF(AP$12=TRUE,(($O719*LIQUIDACION!$L$1047)*LIQUIDACION!$D$1045/IF(AND(LIQUIDACION!$D$1044&gt;LIQUIDACION!$B$1046,LIQUIDACION!$B$1046&gt;LIQUIDACION!$D$1043),366,365)),0)</f>
        <v>0</v>
      </c>
      <c r="AQ719" s="618">
        <f>IF(AQ$12=TRUE,(($P719*LIQUIDACION!$L$1047)*LIQUIDACION!$D$1045/IF(AND(LIQUIDACION!$D$1044&gt;LIQUIDACION!$B$1046,LIQUIDACION!$B$1046&gt;LIQUIDACION!$D$1043),366,365)),0)</f>
        <v>0</v>
      </c>
      <c r="AR719" s="618">
        <f>IF(AR$12=TRUE,(($Q719*LIQUIDACION!$L$1047)*LIQUIDACION!$D$1045/IF(AND(LIQUIDACION!$D$1044&gt;LIQUIDACION!$B$1046,LIQUIDACION!$B$1046&gt;LIQUIDACION!$D$1043),366,365)),0)</f>
        <v>0</v>
      </c>
      <c r="AS719" s="618">
        <f>IF(AS$12=TRUE,(($R719*LIQUIDACION!$L$1047)*LIQUIDACION!$D$1045/IF(AND(LIQUIDACION!$D$1044&gt;LIQUIDACION!$B$1046,LIQUIDACION!$B$1046&gt;LIQUIDACION!$D$1043),366,365)),0)</f>
        <v>0</v>
      </c>
      <c r="AT719" s="618">
        <f>IF(AT$12=TRUE,(($S719*LIQUIDACION!$L$1047)*LIQUIDACION!$D$1045/IF(AND(LIQUIDACION!$D$1044&gt;LIQUIDACION!$B$1046,LIQUIDACION!$B$1046&gt;LIQUIDACION!$D$1043),366,365)),0)</f>
        <v>0</v>
      </c>
      <c r="AU719" s="618">
        <f>IF(AU$12=TRUE,(($T719*LIQUIDACION!$L$1047)*LIQUIDACION!$D$1045/IF(AND(LIQUIDACION!$D$1044&gt;LIQUIDACION!$B$1046,LIQUIDACION!$B$1046&gt;LIQUIDACION!$D$1043),366,365)),0)</f>
        <v>0</v>
      </c>
      <c r="AV719" s="618">
        <f>IF(AV$12=TRUE,(($U719*LIQUIDACION!$L$1047)*LIQUIDACION!$D$1045/IF(AND(LIQUIDACION!$D$1044&gt;LIQUIDACION!$B$1046,LIQUIDACION!$B$1046&gt;LIQUIDACION!$D$1043),366,365)),0)</f>
        <v>0</v>
      </c>
      <c r="AW719" s="618">
        <f>IF(AW$12=TRUE,(($V719*LIQUIDACION!$L$1047)*LIQUIDACION!$D$1045/IF(AND(LIQUIDACION!$D$1044&gt;LIQUIDACION!$B$1046,LIQUIDACION!$B$1046&gt;LIQUIDACION!$D$1043),366,365)),0)</f>
        <v>0</v>
      </c>
      <c r="AX719" s="618">
        <f>IF(AX$12=TRUE,(($W719*LIQUIDACION!$L$1047)*LIQUIDACION!$D$1045/IF(AND(LIQUIDACION!$D$1044&gt;LIQUIDACION!$B$1046,LIQUIDACION!$B$1046&gt;LIQUIDACION!$D$1043),366,365)),0)</f>
        <v>0</v>
      </c>
    </row>
    <row r="720" spans="2:50" x14ac:dyDescent="0.25">
      <c r="B720" s="123">
        <v>708</v>
      </c>
      <c r="C720" s="125"/>
      <c r="D720" s="170"/>
      <c r="E720" s="170"/>
      <c r="F720" s="170"/>
      <c r="G720" s="170">
        <f t="shared" si="49"/>
        <v>0</v>
      </c>
      <c r="H720" s="170">
        <f t="shared" si="50"/>
        <v>0</v>
      </c>
      <c r="I720" s="170"/>
      <c r="J720" s="170"/>
      <c r="K720" s="170"/>
      <c r="L720" s="170"/>
      <c r="M720" s="170"/>
      <c r="N720" s="170"/>
      <c r="O720" s="170"/>
      <c r="P720" s="170"/>
      <c r="Q720" s="170"/>
      <c r="R720" s="170"/>
      <c r="S720" s="170"/>
      <c r="T720" s="170"/>
      <c r="U720" s="170"/>
      <c r="V720" s="170"/>
      <c r="W720" s="170"/>
      <c r="X720" s="170"/>
      <c r="Y720" s="170"/>
      <c r="Z720" s="170"/>
      <c r="AA720" s="170"/>
      <c r="AB720" s="415">
        <f t="shared" si="51"/>
        <v>0</v>
      </c>
      <c r="AC720" s="415">
        <f t="shared" si="52"/>
        <v>0</v>
      </c>
      <c r="AE720" s="618">
        <f>IF(AE$12=TRUE,(($D720*LIQUIDACION!$L$1046)*LIQUIDACION!$D$1045/IF(AND(LIQUIDACION!$D$1044&gt;LIQUIDACION!$B$1046,LIQUIDACION!$B$1046&gt;LIQUIDACION!$D$1043),366,365)),0)</f>
        <v>0</v>
      </c>
      <c r="AF720" s="618">
        <f>IF(AF$12=TRUE,(($E720*LIQUIDACION!$L$1046)*LIQUIDACION!$D$1045/IF(AND(LIQUIDACION!$D$1044&gt;LIQUIDACION!$B$1046,LIQUIDACION!$B$1046&gt;LIQUIDACION!$D$1043),366,365)),0)</f>
        <v>0</v>
      </c>
      <c r="AG720" s="618">
        <f>IF(AG$12=TRUE,(($F720*LIQUIDACION!$L$1046)*LIQUIDACION!$D$1045/IF(AND(LIQUIDACION!$D$1044&gt;LIQUIDACION!$B$1046,LIQUIDACION!$B$1046&gt;LIQUIDACION!$D$1043),366,365)),0)</f>
        <v>0</v>
      </c>
      <c r="AH720" s="618">
        <f>IF(AH$12=TRUE,(($G720*LIQUIDACION!$L$1046)*LIQUIDACION!$D$1045/IF(AND(LIQUIDACION!$D$1044&gt;LIQUIDACION!$B$1046,LIQUIDACION!$B$1046&gt;LIQUIDACION!$D$1043),366,365)),0)</f>
        <v>0</v>
      </c>
      <c r="AI720" s="618">
        <f>IF(AI$12=TRUE,(($H720*LIQUIDACION!$L$1047)*LIQUIDACION!$D$1045/IF(AND(LIQUIDACION!$D$1044&gt;LIQUIDACION!$B$1046,LIQUIDACION!$B$1046&gt;LIQUIDACION!$D$1043),366,365)),0)</f>
        <v>0</v>
      </c>
      <c r="AJ720" s="618">
        <f>IF(AJ$12=TRUE,(($I720*LIQUIDACION!$L$1047)*LIQUIDACION!$D$1045/IF(AND(LIQUIDACION!$D$1044&gt;LIQUIDACION!$B$1046,LIQUIDACION!$B$1046&gt;LIQUIDACION!$D$1043),366,365)),0)</f>
        <v>0</v>
      </c>
      <c r="AK720" s="618">
        <f>IF(AK$12=TRUE,(($J720*LIQUIDACION!$L$1047)*LIQUIDACION!$D$1045/IF(AND(LIQUIDACION!$D$1044&gt;LIQUIDACION!$B$1046,LIQUIDACION!$B$1046&gt;LIQUIDACION!$D$1043),366,365)),0)</f>
        <v>0</v>
      </c>
      <c r="AL720" s="618">
        <f>IF(AL$12=TRUE,(($K720*LIQUIDACION!$L$1047)*LIQUIDACION!$D$1045/IF(AND(LIQUIDACION!$D$1044&gt;LIQUIDACION!$B$1046,LIQUIDACION!$B$1046&gt;LIQUIDACION!$D$1043),366,365)),0)</f>
        <v>0</v>
      </c>
      <c r="AM720" s="618">
        <f>IF(AM$12=TRUE,(($L720*LIQUIDACION!$L$1047)*LIQUIDACION!$D$1045/IF(AND(LIQUIDACION!$D$1044&gt;LIQUIDACION!$B$1046,LIQUIDACION!$B$1046&gt;LIQUIDACION!$D$1043),366,365)),0)</f>
        <v>0</v>
      </c>
      <c r="AN720" s="618">
        <f>IF(AN$12=TRUE,(($M720*LIQUIDACION!$L$1047)*LIQUIDACION!$D$1045/IF(AND(LIQUIDACION!$D$1044&gt;LIQUIDACION!$B$1046,LIQUIDACION!$B$1046&gt;LIQUIDACION!$D$1043),366,365)),0)</f>
        <v>0</v>
      </c>
      <c r="AO720" s="618">
        <f>IF(AO$12=TRUE,(($N720*LIQUIDACION!$L$1047)*LIQUIDACION!$D$1045/IF(AND(LIQUIDACION!$D$1044&gt;LIQUIDACION!$B$1046,LIQUIDACION!$B$1046&gt;LIQUIDACION!$D$1043),366,365)),0)</f>
        <v>0</v>
      </c>
      <c r="AP720" s="618">
        <f>IF(AP$12=TRUE,(($O720*LIQUIDACION!$L$1047)*LIQUIDACION!$D$1045/IF(AND(LIQUIDACION!$D$1044&gt;LIQUIDACION!$B$1046,LIQUIDACION!$B$1046&gt;LIQUIDACION!$D$1043),366,365)),0)</f>
        <v>0</v>
      </c>
      <c r="AQ720" s="618">
        <f>IF(AQ$12=TRUE,(($P720*LIQUIDACION!$L$1047)*LIQUIDACION!$D$1045/IF(AND(LIQUIDACION!$D$1044&gt;LIQUIDACION!$B$1046,LIQUIDACION!$B$1046&gt;LIQUIDACION!$D$1043),366,365)),0)</f>
        <v>0</v>
      </c>
      <c r="AR720" s="618">
        <f>IF(AR$12=TRUE,(($Q720*LIQUIDACION!$L$1047)*LIQUIDACION!$D$1045/IF(AND(LIQUIDACION!$D$1044&gt;LIQUIDACION!$B$1046,LIQUIDACION!$B$1046&gt;LIQUIDACION!$D$1043),366,365)),0)</f>
        <v>0</v>
      </c>
      <c r="AS720" s="618">
        <f>IF(AS$12=TRUE,(($R720*LIQUIDACION!$L$1047)*LIQUIDACION!$D$1045/IF(AND(LIQUIDACION!$D$1044&gt;LIQUIDACION!$B$1046,LIQUIDACION!$B$1046&gt;LIQUIDACION!$D$1043),366,365)),0)</f>
        <v>0</v>
      </c>
      <c r="AT720" s="618">
        <f>IF(AT$12=TRUE,(($S720*LIQUIDACION!$L$1047)*LIQUIDACION!$D$1045/IF(AND(LIQUIDACION!$D$1044&gt;LIQUIDACION!$B$1046,LIQUIDACION!$B$1046&gt;LIQUIDACION!$D$1043),366,365)),0)</f>
        <v>0</v>
      </c>
      <c r="AU720" s="618">
        <f>IF(AU$12=TRUE,(($T720*LIQUIDACION!$L$1047)*LIQUIDACION!$D$1045/IF(AND(LIQUIDACION!$D$1044&gt;LIQUIDACION!$B$1046,LIQUIDACION!$B$1046&gt;LIQUIDACION!$D$1043),366,365)),0)</f>
        <v>0</v>
      </c>
      <c r="AV720" s="618">
        <f>IF(AV$12=TRUE,(($U720*LIQUIDACION!$L$1047)*LIQUIDACION!$D$1045/IF(AND(LIQUIDACION!$D$1044&gt;LIQUIDACION!$B$1046,LIQUIDACION!$B$1046&gt;LIQUIDACION!$D$1043),366,365)),0)</f>
        <v>0</v>
      </c>
      <c r="AW720" s="618">
        <f>IF(AW$12=TRUE,(($V720*LIQUIDACION!$L$1047)*LIQUIDACION!$D$1045/IF(AND(LIQUIDACION!$D$1044&gt;LIQUIDACION!$B$1046,LIQUIDACION!$B$1046&gt;LIQUIDACION!$D$1043),366,365)),0)</f>
        <v>0</v>
      </c>
      <c r="AX720" s="618">
        <f>IF(AX$12=TRUE,(($W720*LIQUIDACION!$L$1047)*LIQUIDACION!$D$1045/IF(AND(LIQUIDACION!$D$1044&gt;LIQUIDACION!$B$1046,LIQUIDACION!$B$1046&gt;LIQUIDACION!$D$1043),366,365)),0)</f>
        <v>0</v>
      </c>
    </row>
    <row r="721" spans="2:50" x14ac:dyDescent="0.25">
      <c r="B721" s="121">
        <v>709</v>
      </c>
      <c r="C721" s="125"/>
      <c r="D721" s="170"/>
      <c r="E721" s="170"/>
      <c r="F721" s="170"/>
      <c r="G721" s="170">
        <f t="shared" si="49"/>
        <v>0</v>
      </c>
      <c r="H721" s="170">
        <f t="shared" si="50"/>
        <v>0</v>
      </c>
      <c r="I721" s="170"/>
      <c r="J721" s="170"/>
      <c r="K721" s="170"/>
      <c r="L721" s="170"/>
      <c r="M721" s="170"/>
      <c r="N721" s="170"/>
      <c r="O721" s="170"/>
      <c r="P721" s="170"/>
      <c r="Q721" s="170"/>
      <c r="R721" s="170"/>
      <c r="S721" s="170"/>
      <c r="T721" s="170"/>
      <c r="U721" s="170"/>
      <c r="V721" s="170"/>
      <c r="W721" s="170"/>
      <c r="X721" s="170"/>
      <c r="Y721" s="170"/>
      <c r="Z721" s="170"/>
      <c r="AA721" s="170"/>
      <c r="AB721" s="415">
        <f t="shared" si="51"/>
        <v>0</v>
      </c>
      <c r="AC721" s="415">
        <f t="shared" si="52"/>
        <v>0</v>
      </c>
      <c r="AE721" s="618">
        <f>IF(AE$12=TRUE,(($D721*LIQUIDACION!$L$1046)*LIQUIDACION!$D$1045/IF(AND(LIQUIDACION!$D$1044&gt;LIQUIDACION!$B$1046,LIQUIDACION!$B$1046&gt;LIQUIDACION!$D$1043),366,365)),0)</f>
        <v>0</v>
      </c>
      <c r="AF721" s="618">
        <f>IF(AF$12=TRUE,(($E721*LIQUIDACION!$L$1046)*LIQUIDACION!$D$1045/IF(AND(LIQUIDACION!$D$1044&gt;LIQUIDACION!$B$1046,LIQUIDACION!$B$1046&gt;LIQUIDACION!$D$1043),366,365)),0)</f>
        <v>0</v>
      </c>
      <c r="AG721" s="618">
        <f>IF(AG$12=TRUE,(($F721*LIQUIDACION!$L$1046)*LIQUIDACION!$D$1045/IF(AND(LIQUIDACION!$D$1044&gt;LIQUIDACION!$B$1046,LIQUIDACION!$B$1046&gt;LIQUIDACION!$D$1043),366,365)),0)</f>
        <v>0</v>
      </c>
      <c r="AH721" s="618">
        <f>IF(AH$12=TRUE,(($G721*LIQUIDACION!$L$1046)*LIQUIDACION!$D$1045/IF(AND(LIQUIDACION!$D$1044&gt;LIQUIDACION!$B$1046,LIQUIDACION!$B$1046&gt;LIQUIDACION!$D$1043),366,365)),0)</f>
        <v>0</v>
      </c>
      <c r="AI721" s="618">
        <f>IF(AI$12=TRUE,(($H721*LIQUIDACION!$L$1047)*LIQUIDACION!$D$1045/IF(AND(LIQUIDACION!$D$1044&gt;LIQUIDACION!$B$1046,LIQUIDACION!$B$1046&gt;LIQUIDACION!$D$1043),366,365)),0)</f>
        <v>0</v>
      </c>
      <c r="AJ721" s="618">
        <f>IF(AJ$12=TRUE,(($I721*LIQUIDACION!$L$1047)*LIQUIDACION!$D$1045/IF(AND(LIQUIDACION!$D$1044&gt;LIQUIDACION!$B$1046,LIQUIDACION!$B$1046&gt;LIQUIDACION!$D$1043),366,365)),0)</f>
        <v>0</v>
      </c>
      <c r="AK721" s="618">
        <f>IF(AK$12=TRUE,(($J721*LIQUIDACION!$L$1047)*LIQUIDACION!$D$1045/IF(AND(LIQUIDACION!$D$1044&gt;LIQUIDACION!$B$1046,LIQUIDACION!$B$1046&gt;LIQUIDACION!$D$1043),366,365)),0)</f>
        <v>0</v>
      </c>
      <c r="AL721" s="618">
        <f>IF(AL$12=TRUE,(($K721*LIQUIDACION!$L$1047)*LIQUIDACION!$D$1045/IF(AND(LIQUIDACION!$D$1044&gt;LIQUIDACION!$B$1046,LIQUIDACION!$B$1046&gt;LIQUIDACION!$D$1043),366,365)),0)</f>
        <v>0</v>
      </c>
      <c r="AM721" s="618">
        <f>IF(AM$12=TRUE,(($L721*LIQUIDACION!$L$1047)*LIQUIDACION!$D$1045/IF(AND(LIQUIDACION!$D$1044&gt;LIQUIDACION!$B$1046,LIQUIDACION!$B$1046&gt;LIQUIDACION!$D$1043),366,365)),0)</f>
        <v>0</v>
      </c>
      <c r="AN721" s="618">
        <f>IF(AN$12=TRUE,(($M721*LIQUIDACION!$L$1047)*LIQUIDACION!$D$1045/IF(AND(LIQUIDACION!$D$1044&gt;LIQUIDACION!$B$1046,LIQUIDACION!$B$1046&gt;LIQUIDACION!$D$1043),366,365)),0)</f>
        <v>0</v>
      </c>
      <c r="AO721" s="618">
        <f>IF(AO$12=TRUE,(($N721*LIQUIDACION!$L$1047)*LIQUIDACION!$D$1045/IF(AND(LIQUIDACION!$D$1044&gt;LIQUIDACION!$B$1046,LIQUIDACION!$B$1046&gt;LIQUIDACION!$D$1043),366,365)),0)</f>
        <v>0</v>
      </c>
      <c r="AP721" s="618">
        <f>IF(AP$12=TRUE,(($O721*LIQUIDACION!$L$1047)*LIQUIDACION!$D$1045/IF(AND(LIQUIDACION!$D$1044&gt;LIQUIDACION!$B$1046,LIQUIDACION!$B$1046&gt;LIQUIDACION!$D$1043),366,365)),0)</f>
        <v>0</v>
      </c>
      <c r="AQ721" s="618">
        <f>IF(AQ$12=TRUE,(($P721*LIQUIDACION!$L$1047)*LIQUIDACION!$D$1045/IF(AND(LIQUIDACION!$D$1044&gt;LIQUIDACION!$B$1046,LIQUIDACION!$B$1046&gt;LIQUIDACION!$D$1043),366,365)),0)</f>
        <v>0</v>
      </c>
      <c r="AR721" s="618">
        <f>IF(AR$12=TRUE,(($Q721*LIQUIDACION!$L$1047)*LIQUIDACION!$D$1045/IF(AND(LIQUIDACION!$D$1044&gt;LIQUIDACION!$B$1046,LIQUIDACION!$B$1046&gt;LIQUIDACION!$D$1043),366,365)),0)</f>
        <v>0</v>
      </c>
      <c r="AS721" s="618">
        <f>IF(AS$12=TRUE,(($R721*LIQUIDACION!$L$1047)*LIQUIDACION!$D$1045/IF(AND(LIQUIDACION!$D$1044&gt;LIQUIDACION!$B$1046,LIQUIDACION!$B$1046&gt;LIQUIDACION!$D$1043),366,365)),0)</f>
        <v>0</v>
      </c>
      <c r="AT721" s="618">
        <f>IF(AT$12=TRUE,(($S721*LIQUIDACION!$L$1047)*LIQUIDACION!$D$1045/IF(AND(LIQUIDACION!$D$1044&gt;LIQUIDACION!$B$1046,LIQUIDACION!$B$1046&gt;LIQUIDACION!$D$1043),366,365)),0)</f>
        <v>0</v>
      </c>
      <c r="AU721" s="618">
        <f>IF(AU$12=TRUE,(($T721*LIQUIDACION!$L$1047)*LIQUIDACION!$D$1045/IF(AND(LIQUIDACION!$D$1044&gt;LIQUIDACION!$B$1046,LIQUIDACION!$B$1046&gt;LIQUIDACION!$D$1043),366,365)),0)</f>
        <v>0</v>
      </c>
      <c r="AV721" s="618">
        <f>IF(AV$12=TRUE,(($U721*LIQUIDACION!$L$1047)*LIQUIDACION!$D$1045/IF(AND(LIQUIDACION!$D$1044&gt;LIQUIDACION!$B$1046,LIQUIDACION!$B$1046&gt;LIQUIDACION!$D$1043),366,365)),0)</f>
        <v>0</v>
      </c>
      <c r="AW721" s="618">
        <f>IF(AW$12=TRUE,(($V721*LIQUIDACION!$L$1047)*LIQUIDACION!$D$1045/IF(AND(LIQUIDACION!$D$1044&gt;LIQUIDACION!$B$1046,LIQUIDACION!$B$1046&gt;LIQUIDACION!$D$1043),366,365)),0)</f>
        <v>0</v>
      </c>
      <c r="AX721" s="618">
        <f>IF(AX$12=TRUE,(($W721*LIQUIDACION!$L$1047)*LIQUIDACION!$D$1045/IF(AND(LIQUIDACION!$D$1044&gt;LIQUIDACION!$B$1046,LIQUIDACION!$B$1046&gt;LIQUIDACION!$D$1043),366,365)),0)</f>
        <v>0</v>
      </c>
    </row>
    <row r="722" spans="2:50" x14ac:dyDescent="0.25">
      <c r="B722" s="123">
        <v>710</v>
      </c>
      <c r="C722" s="125"/>
      <c r="D722" s="170"/>
      <c r="E722" s="170"/>
      <c r="F722" s="170"/>
      <c r="G722" s="170">
        <f t="shared" si="49"/>
        <v>0</v>
      </c>
      <c r="H722" s="170">
        <f t="shared" si="50"/>
        <v>0</v>
      </c>
      <c r="I722" s="170"/>
      <c r="J722" s="170"/>
      <c r="K722" s="170"/>
      <c r="L722" s="170"/>
      <c r="M722" s="170"/>
      <c r="N722" s="170"/>
      <c r="O722" s="170"/>
      <c r="P722" s="170"/>
      <c r="Q722" s="170"/>
      <c r="R722" s="170"/>
      <c r="S722" s="170"/>
      <c r="T722" s="170"/>
      <c r="U722" s="170"/>
      <c r="V722" s="170"/>
      <c r="W722" s="170"/>
      <c r="X722" s="170"/>
      <c r="Y722" s="170"/>
      <c r="Z722" s="170"/>
      <c r="AA722" s="170"/>
      <c r="AB722" s="415">
        <f t="shared" si="51"/>
        <v>0</v>
      </c>
      <c r="AC722" s="415">
        <f t="shared" si="52"/>
        <v>0</v>
      </c>
      <c r="AE722" s="618">
        <f>IF(AE$12=TRUE,(($D722*LIQUIDACION!$L$1046)*LIQUIDACION!$D$1045/IF(AND(LIQUIDACION!$D$1044&gt;LIQUIDACION!$B$1046,LIQUIDACION!$B$1046&gt;LIQUIDACION!$D$1043),366,365)),0)</f>
        <v>0</v>
      </c>
      <c r="AF722" s="618">
        <f>IF(AF$12=TRUE,(($E722*LIQUIDACION!$L$1046)*LIQUIDACION!$D$1045/IF(AND(LIQUIDACION!$D$1044&gt;LIQUIDACION!$B$1046,LIQUIDACION!$B$1046&gt;LIQUIDACION!$D$1043),366,365)),0)</f>
        <v>0</v>
      </c>
      <c r="AG722" s="618">
        <f>IF(AG$12=TRUE,(($F722*LIQUIDACION!$L$1046)*LIQUIDACION!$D$1045/IF(AND(LIQUIDACION!$D$1044&gt;LIQUIDACION!$B$1046,LIQUIDACION!$B$1046&gt;LIQUIDACION!$D$1043),366,365)),0)</f>
        <v>0</v>
      </c>
      <c r="AH722" s="618">
        <f>IF(AH$12=TRUE,(($G722*LIQUIDACION!$L$1046)*LIQUIDACION!$D$1045/IF(AND(LIQUIDACION!$D$1044&gt;LIQUIDACION!$B$1046,LIQUIDACION!$B$1046&gt;LIQUIDACION!$D$1043),366,365)),0)</f>
        <v>0</v>
      </c>
      <c r="AI722" s="618">
        <f>IF(AI$12=TRUE,(($H722*LIQUIDACION!$L$1047)*LIQUIDACION!$D$1045/IF(AND(LIQUIDACION!$D$1044&gt;LIQUIDACION!$B$1046,LIQUIDACION!$B$1046&gt;LIQUIDACION!$D$1043),366,365)),0)</f>
        <v>0</v>
      </c>
      <c r="AJ722" s="618">
        <f>IF(AJ$12=TRUE,(($I722*LIQUIDACION!$L$1047)*LIQUIDACION!$D$1045/IF(AND(LIQUIDACION!$D$1044&gt;LIQUIDACION!$B$1046,LIQUIDACION!$B$1046&gt;LIQUIDACION!$D$1043),366,365)),0)</f>
        <v>0</v>
      </c>
      <c r="AK722" s="618">
        <f>IF(AK$12=TRUE,(($J722*LIQUIDACION!$L$1047)*LIQUIDACION!$D$1045/IF(AND(LIQUIDACION!$D$1044&gt;LIQUIDACION!$B$1046,LIQUIDACION!$B$1046&gt;LIQUIDACION!$D$1043),366,365)),0)</f>
        <v>0</v>
      </c>
      <c r="AL722" s="618">
        <f>IF(AL$12=TRUE,(($K722*LIQUIDACION!$L$1047)*LIQUIDACION!$D$1045/IF(AND(LIQUIDACION!$D$1044&gt;LIQUIDACION!$B$1046,LIQUIDACION!$B$1046&gt;LIQUIDACION!$D$1043),366,365)),0)</f>
        <v>0</v>
      </c>
      <c r="AM722" s="618">
        <f>IF(AM$12=TRUE,(($L722*LIQUIDACION!$L$1047)*LIQUIDACION!$D$1045/IF(AND(LIQUIDACION!$D$1044&gt;LIQUIDACION!$B$1046,LIQUIDACION!$B$1046&gt;LIQUIDACION!$D$1043),366,365)),0)</f>
        <v>0</v>
      </c>
      <c r="AN722" s="618">
        <f>IF(AN$12=TRUE,(($M722*LIQUIDACION!$L$1047)*LIQUIDACION!$D$1045/IF(AND(LIQUIDACION!$D$1044&gt;LIQUIDACION!$B$1046,LIQUIDACION!$B$1046&gt;LIQUIDACION!$D$1043),366,365)),0)</f>
        <v>0</v>
      </c>
      <c r="AO722" s="618">
        <f>IF(AO$12=TRUE,(($N722*LIQUIDACION!$L$1047)*LIQUIDACION!$D$1045/IF(AND(LIQUIDACION!$D$1044&gt;LIQUIDACION!$B$1046,LIQUIDACION!$B$1046&gt;LIQUIDACION!$D$1043),366,365)),0)</f>
        <v>0</v>
      </c>
      <c r="AP722" s="618">
        <f>IF(AP$12=TRUE,(($O722*LIQUIDACION!$L$1047)*LIQUIDACION!$D$1045/IF(AND(LIQUIDACION!$D$1044&gt;LIQUIDACION!$B$1046,LIQUIDACION!$B$1046&gt;LIQUIDACION!$D$1043),366,365)),0)</f>
        <v>0</v>
      </c>
      <c r="AQ722" s="618">
        <f>IF(AQ$12=TRUE,(($P722*LIQUIDACION!$L$1047)*LIQUIDACION!$D$1045/IF(AND(LIQUIDACION!$D$1044&gt;LIQUIDACION!$B$1046,LIQUIDACION!$B$1046&gt;LIQUIDACION!$D$1043),366,365)),0)</f>
        <v>0</v>
      </c>
      <c r="AR722" s="618">
        <f>IF(AR$12=TRUE,(($Q722*LIQUIDACION!$L$1047)*LIQUIDACION!$D$1045/IF(AND(LIQUIDACION!$D$1044&gt;LIQUIDACION!$B$1046,LIQUIDACION!$B$1046&gt;LIQUIDACION!$D$1043),366,365)),0)</f>
        <v>0</v>
      </c>
      <c r="AS722" s="618">
        <f>IF(AS$12=TRUE,(($R722*LIQUIDACION!$L$1047)*LIQUIDACION!$D$1045/IF(AND(LIQUIDACION!$D$1044&gt;LIQUIDACION!$B$1046,LIQUIDACION!$B$1046&gt;LIQUIDACION!$D$1043),366,365)),0)</f>
        <v>0</v>
      </c>
      <c r="AT722" s="618">
        <f>IF(AT$12=TRUE,(($S722*LIQUIDACION!$L$1047)*LIQUIDACION!$D$1045/IF(AND(LIQUIDACION!$D$1044&gt;LIQUIDACION!$B$1046,LIQUIDACION!$B$1046&gt;LIQUIDACION!$D$1043),366,365)),0)</f>
        <v>0</v>
      </c>
      <c r="AU722" s="618">
        <f>IF(AU$12=TRUE,(($T722*LIQUIDACION!$L$1047)*LIQUIDACION!$D$1045/IF(AND(LIQUIDACION!$D$1044&gt;LIQUIDACION!$B$1046,LIQUIDACION!$B$1046&gt;LIQUIDACION!$D$1043),366,365)),0)</f>
        <v>0</v>
      </c>
      <c r="AV722" s="618">
        <f>IF(AV$12=TRUE,(($U722*LIQUIDACION!$L$1047)*LIQUIDACION!$D$1045/IF(AND(LIQUIDACION!$D$1044&gt;LIQUIDACION!$B$1046,LIQUIDACION!$B$1046&gt;LIQUIDACION!$D$1043),366,365)),0)</f>
        <v>0</v>
      </c>
      <c r="AW722" s="618">
        <f>IF(AW$12=TRUE,(($V722*LIQUIDACION!$L$1047)*LIQUIDACION!$D$1045/IF(AND(LIQUIDACION!$D$1044&gt;LIQUIDACION!$B$1046,LIQUIDACION!$B$1046&gt;LIQUIDACION!$D$1043),366,365)),0)</f>
        <v>0</v>
      </c>
      <c r="AX722" s="618">
        <f>IF(AX$12=TRUE,(($W722*LIQUIDACION!$L$1047)*LIQUIDACION!$D$1045/IF(AND(LIQUIDACION!$D$1044&gt;LIQUIDACION!$B$1046,LIQUIDACION!$B$1046&gt;LIQUIDACION!$D$1043),366,365)),0)</f>
        <v>0</v>
      </c>
    </row>
    <row r="723" spans="2:50" x14ac:dyDescent="0.25">
      <c r="B723" s="121">
        <v>711</v>
      </c>
      <c r="C723" s="125"/>
      <c r="D723" s="170"/>
      <c r="E723" s="170"/>
      <c r="F723" s="170"/>
      <c r="G723" s="170">
        <f t="shared" si="49"/>
        <v>0</v>
      </c>
      <c r="H723" s="170">
        <f t="shared" si="50"/>
        <v>0</v>
      </c>
      <c r="I723" s="170"/>
      <c r="J723" s="170"/>
      <c r="K723" s="170"/>
      <c r="L723" s="170"/>
      <c r="M723" s="170"/>
      <c r="N723" s="170"/>
      <c r="O723" s="170"/>
      <c r="P723" s="170"/>
      <c r="Q723" s="170"/>
      <c r="R723" s="170"/>
      <c r="S723" s="170"/>
      <c r="T723" s="170"/>
      <c r="U723" s="170"/>
      <c r="V723" s="170"/>
      <c r="W723" s="170"/>
      <c r="X723" s="170"/>
      <c r="Y723" s="170"/>
      <c r="Z723" s="170"/>
      <c r="AA723" s="170"/>
      <c r="AB723" s="415">
        <f t="shared" si="51"/>
        <v>0</v>
      </c>
      <c r="AC723" s="415">
        <f t="shared" si="52"/>
        <v>0</v>
      </c>
      <c r="AE723" s="618">
        <f>IF(AE$12=TRUE,(($D723*LIQUIDACION!$L$1046)*LIQUIDACION!$D$1045/IF(AND(LIQUIDACION!$D$1044&gt;LIQUIDACION!$B$1046,LIQUIDACION!$B$1046&gt;LIQUIDACION!$D$1043),366,365)),0)</f>
        <v>0</v>
      </c>
      <c r="AF723" s="618">
        <f>IF(AF$12=TRUE,(($E723*LIQUIDACION!$L$1046)*LIQUIDACION!$D$1045/IF(AND(LIQUIDACION!$D$1044&gt;LIQUIDACION!$B$1046,LIQUIDACION!$B$1046&gt;LIQUIDACION!$D$1043),366,365)),0)</f>
        <v>0</v>
      </c>
      <c r="AG723" s="618">
        <f>IF(AG$12=TRUE,(($F723*LIQUIDACION!$L$1046)*LIQUIDACION!$D$1045/IF(AND(LIQUIDACION!$D$1044&gt;LIQUIDACION!$B$1046,LIQUIDACION!$B$1046&gt;LIQUIDACION!$D$1043),366,365)),0)</f>
        <v>0</v>
      </c>
      <c r="AH723" s="618">
        <f>IF(AH$12=TRUE,(($G723*LIQUIDACION!$L$1046)*LIQUIDACION!$D$1045/IF(AND(LIQUIDACION!$D$1044&gt;LIQUIDACION!$B$1046,LIQUIDACION!$B$1046&gt;LIQUIDACION!$D$1043),366,365)),0)</f>
        <v>0</v>
      </c>
      <c r="AI723" s="618">
        <f>IF(AI$12=TRUE,(($H723*LIQUIDACION!$L$1047)*LIQUIDACION!$D$1045/IF(AND(LIQUIDACION!$D$1044&gt;LIQUIDACION!$B$1046,LIQUIDACION!$B$1046&gt;LIQUIDACION!$D$1043),366,365)),0)</f>
        <v>0</v>
      </c>
      <c r="AJ723" s="618">
        <f>IF(AJ$12=TRUE,(($I723*LIQUIDACION!$L$1047)*LIQUIDACION!$D$1045/IF(AND(LIQUIDACION!$D$1044&gt;LIQUIDACION!$B$1046,LIQUIDACION!$B$1046&gt;LIQUIDACION!$D$1043),366,365)),0)</f>
        <v>0</v>
      </c>
      <c r="AK723" s="618">
        <f>IF(AK$12=TRUE,(($J723*LIQUIDACION!$L$1047)*LIQUIDACION!$D$1045/IF(AND(LIQUIDACION!$D$1044&gt;LIQUIDACION!$B$1046,LIQUIDACION!$B$1046&gt;LIQUIDACION!$D$1043),366,365)),0)</f>
        <v>0</v>
      </c>
      <c r="AL723" s="618">
        <f>IF(AL$12=TRUE,(($K723*LIQUIDACION!$L$1047)*LIQUIDACION!$D$1045/IF(AND(LIQUIDACION!$D$1044&gt;LIQUIDACION!$B$1046,LIQUIDACION!$B$1046&gt;LIQUIDACION!$D$1043),366,365)),0)</f>
        <v>0</v>
      </c>
      <c r="AM723" s="618">
        <f>IF(AM$12=TRUE,(($L723*LIQUIDACION!$L$1047)*LIQUIDACION!$D$1045/IF(AND(LIQUIDACION!$D$1044&gt;LIQUIDACION!$B$1046,LIQUIDACION!$B$1046&gt;LIQUIDACION!$D$1043),366,365)),0)</f>
        <v>0</v>
      </c>
      <c r="AN723" s="618">
        <f>IF(AN$12=TRUE,(($M723*LIQUIDACION!$L$1047)*LIQUIDACION!$D$1045/IF(AND(LIQUIDACION!$D$1044&gt;LIQUIDACION!$B$1046,LIQUIDACION!$B$1046&gt;LIQUIDACION!$D$1043),366,365)),0)</f>
        <v>0</v>
      </c>
      <c r="AO723" s="618">
        <f>IF(AO$12=TRUE,(($N723*LIQUIDACION!$L$1047)*LIQUIDACION!$D$1045/IF(AND(LIQUIDACION!$D$1044&gt;LIQUIDACION!$B$1046,LIQUIDACION!$B$1046&gt;LIQUIDACION!$D$1043),366,365)),0)</f>
        <v>0</v>
      </c>
      <c r="AP723" s="618">
        <f>IF(AP$12=TRUE,(($O723*LIQUIDACION!$L$1047)*LIQUIDACION!$D$1045/IF(AND(LIQUIDACION!$D$1044&gt;LIQUIDACION!$B$1046,LIQUIDACION!$B$1046&gt;LIQUIDACION!$D$1043),366,365)),0)</f>
        <v>0</v>
      </c>
      <c r="AQ723" s="618">
        <f>IF(AQ$12=TRUE,(($P723*LIQUIDACION!$L$1047)*LIQUIDACION!$D$1045/IF(AND(LIQUIDACION!$D$1044&gt;LIQUIDACION!$B$1046,LIQUIDACION!$B$1046&gt;LIQUIDACION!$D$1043),366,365)),0)</f>
        <v>0</v>
      </c>
      <c r="AR723" s="618">
        <f>IF(AR$12=TRUE,(($Q723*LIQUIDACION!$L$1047)*LIQUIDACION!$D$1045/IF(AND(LIQUIDACION!$D$1044&gt;LIQUIDACION!$B$1046,LIQUIDACION!$B$1046&gt;LIQUIDACION!$D$1043),366,365)),0)</f>
        <v>0</v>
      </c>
      <c r="AS723" s="618">
        <f>IF(AS$12=TRUE,(($R723*LIQUIDACION!$L$1047)*LIQUIDACION!$D$1045/IF(AND(LIQUIDACION!$D$1044&gt;LIQUIDACION!$B$1046,LIQUIDACION!$B$1046&gt;LIQUIDACION!$D$1043),366,365)),0)</f>
        <v>0</v>
      </c>
      <c r="AT723" s="618">
        <f>IF(AT$12=TRUE,(($S723*LIQUIDACION!$L$1047)*LIQUIDACION!$D$1045/IF(AND(LIQUIDACION!$D$1044&gt;LIQUIDACION!$B$1046,LIQUIDACION!$B$1046&gt;LIQUIDACION!$D$1043),366,365)),0)</f>
        <v>0</v>
      </c>
      <c r="AU723" s="618">
        <f>IF(AU$12=TRUE,(($T723*LIQUIDACION!$L$1047)*LIQUIDACION!$D$1045/IF(AND(LIQUIDACION!$D$1044&gt;LIQUIDACION!$B$1046,LIQUIDACION!$B$1046&gt;LIQUIDACION!$D$1043),366,365)),0)</f>
        <v>0</v>
      </c>
      <c r="AV723" s="618">
        <f>IF(AV$12=TRUE,(($U723*LIQUIDACION!$L$1047)*LIQUIDACION!$D$1045/IF(AND(LIQUIDACION!$D$1044&gt;LIQUIDACION!$B$1046,LIQUIDACION!$B$1046&gt;LIQUIDACION!$D$1043),366,365)),0)</f>
        <v>0</v>
      </c>
      <c r="AW723" s="618">
        <f>IF(AW$12=TRUE,(($V723*LIQUIDACION!$L$1047)*LIQUIDACION!$D$1045/IF(AND(LIQUIDACION!$D$1044&gt;LIQUIDACION!$B$1046,LIQUIDACION!$B$1046&gt;LIQUIDACION!$D$1043),366,365)),0)</f>
        <v>0</v>
      </c>
      <c r="AX723" s="618">
        <f>IF(AX$12=TRUE,(($W723*LIQUIDACION!$L$1047)*LIQUIDACION!$D$1045/IF(AND(LIQUIDACION!$D$1044&gt;LIQUIDACION!$B$1046,LIQUIDACION!$B$1046&gt;LIQUIDACION!$D$1043),366,365)),0)</f>
        <v>0</v>
      </c>
    </row>
    <row r="724" spans="2:50" x14ac:dyDescent="0.25">
      <c r="B724" s="123">
        <v>712</v>
      </c>
      <c r="C724" s="125"/>
      <c r="D724" s="170"/>
      <c r="E724" s="170"/>
      <c r="F724" s="170"/>
      <c r="G724" s="170">
        <f t="shared" si="49"/>
        <v>0</v>
      </c>
      <c r="H724" s="170">
        <f t="shared" si="50"/>
        <v>0</v>
      </c>
      <c r="I724" s="170"/>
      <c r="J724" s="170"/>
      <c r="K724" s="170"/>
      <c r="L724" s="170"/>
      <c r="M724" s="170"/>
      <c r="N724" s="170"/>
      <c r="O724" s="170"/>
      <c r="P724" s="170"/>
      <c r="Q724" s="170"/>
      <c r="R724" s="170"/>
      <c r="S724" s="170"/>
      <c r="T724" s="170"/>
      <c r="U724" s="170"/>
      <c r="V724" s="170"/>
      <c r="W724" s="170"/>
      <c r="X724" s="170"/>
      <c r="Y724" s="170"/>
      <c r="Z724" s="170"/>
      <c r="AA724" s="170"/>
      <c r="AB724" s="415">
        <f t="shared" si="51"/>
        <v>0</v>
      </c>
      <c r="AC724" s="415">
        <f t="shared" si="52"/>
        <v>0</v>
      </c>
      <c r="AE724" s="618">
        <f>IF(AE$12=TRUE,(($D724*LIQUIDACION!$L$1046)*LIQUIDACION!$D$1045/IF(AND(LIQUIDACION!$D$1044&gt;LIQUIDACION!$B$1046,LIQUIDACION!$B$1046&gt;LIQUIDACION!$D$1043),366,365)),0)</f>
        <v>0</v>
      </c>
      <c r="AF724" s="618">
        <f>IF(AF$12=TRUE,(($E724*LIQUIDACION!$L$1046)*LIQUIDACION!$D$1045/IF(AND(LIQUIDACION!$D$1044&gt;LIQUIDACION!$B$1046,LIQUIDACION!$B$1046&gt;LIQUIDACION!$D$1043),366,365)),0)</f>
        <v>0</v>
      </c>
      <c r="AG724" s="618">
        <f>IF(AG$12=TRUE,(($F724*LIQUIDACION!$L$1046)*LIQUIDACION!$D$1045/IF(AND(LIQUIDACION!$D$1044&gt;LIQUIDACION!$B$1046,LIQUIDACION!$B$1046&gt;LIQUIDACION!$D$1043),366,365)),0)</f>
        <v>0</v>
      </c>
      <c r="AH724" s="618">
        <f>IF(AH$12=TRUE,(($G724*LIQUIDACION!$L$1046)*LIQUIDACION!$D$1045/IF(AND(LIQUIDACION!$D$1044&gt;LIQUIDACION!$B$1046,LIQUIDACION!$B$1046&gt;LIQUIDACION!$D$1043),366,365)),0)</f>
        <v>0</v>
      </c>
      <c r="AI724" s="618">
        <f>IF(AI$12=TRUE,(($H724*LIQUIDACION!$L$1047)*LIQUIDACION!$D$1045/IF(AND(LIQUIDACION!$D$1044&gt;LIQUIDACION!$B$1046,LIQUIDACION!$B$1046&gt;LIQUIDACION!$D$1043),366,365)),0)</f>
        <v>0</v>
      </c>
      <c r="AJ724" s="618">
        <f>IF(AJ$12=TRUE,(($I724*LIQUIDACION!$L$1047)*LIQUIDACION!$D$1045/IF(AND(LIQUIDACION!$D$1044&gt;LIQUIDACION!$B$1046,LIQUIDACION!$B$1046&gt;LIQUIDACION!$D$1043),366,365)),0)</f>
        <v>0</v>
      </c>
      <c r="AK724" s="618">
        <f>IF(AK$12=TRUE,(($J724*LIQUIDACION!$L$1047)*LIQUIDACION!$D$1045/IF(AND(LIQUIDACION!$D$1044&gt;LIQUIDACION!$B$1046,LIQUIDACION!$B$1046&gt;LIQUIDACION!$D$1043),366,365)),0)</f>
        <v>0</v>
      </c>
      <c r="AL724" s="618">
        <f>IF(AL$12=TRUE,(($K724*LIQUIDACION!$L$1047)*LIQUIDACION!$D$1045/IF(AND(LIQUIDACION!$D$1044&gt;LIQUIDACION!$B$1046,LIQUIDACION!$B$1046&gt;LIQUIDACION!$D$1043),366,365)),0)</f>
        <v>0</v>
      </c>
      <c r="AM724" s="618">
        <f>IF(AM$12=TRUE,(($L724*LIQUIDACION!$L$1047)*LIQUIDACION!$D$1045/IF(AND(LIQUIDACION!$D$1044&gt;LIQUIDACION!$B$1046,LIQUIDACION!$B$1046&gt;LIQUIDACION!$D$1043),366,365)),0)</f>
        <v>0</v>
      </c>
      <c r="AN724" s="618">
        <f>IF(AN$12=TRUE,(($M724*LIQUIDACION!$L$1047)*LIQUIDACION!$D$1045/IF(AND(LIQUIDACION!$D$1044&gt;LIQUIDACION!$B$1046,LIQUIDACION!$B$1046&gt;LIQUIDACION!$D$1043),366,365)),0)</f>
        <v>0</v>
      </c>
      <c r="AO724" s="618">
        <f>IF(AO$12=TRUE,(($N724*LIQUIDACION!$L$1047)*LIQUIDACION!$D$1045/IF(AND(LIQUIDACION!$D$1044&gt;LIQUIDACION!$B$1046,LIQUIDACION!$B$1046&gt;LIQUIDACION!$D$1043),366,365)),0)</f>
        <v>0</v>
      </c>
      <c r="AP724" s="618">
        <f>IF(AP$12=TRUE,(($O724*LIQUIDACION!$L$1047)*LIQUIDACION!$D$1045/IF(AND(LIQUIDACION!$D$1044&gt;LIQUIDACION!$B$1046,LIQUIDACION!$B$1046&gt;LIQUIDACION!$D$1043),366,365)),0)</f>
        <v>0</v>
      </c>
      <c r="AQ724" s="618">
        <f>IF(AQ$12=TRUE,(($P724*LIQUIDACION!$L$1047)*LIQUIDACION!$D$1045/IF(AND(LIQUIDACION!$D$1044&gt;LIQUIDACION!$B$1046,LIQUIDACION!$B$1046&gt;LIQUIDACION!$D$1043),366,365)),0)</f>
        <v>0</v>
      </c>
      <c r="AR724" s="618">
        <f>IF(AR$12=TRUE,(($Q724*LIQUIDACION!$L$1047)*LIQUIDACION!$D$1045/IF(AND(LIQUIDACION!$D$1044&gt;LIQUIDACION!$B$1046,LIQUIDACION!$B$1046&gt;LIQUIDACION!$D$1043),366,365)),0)</f>
        <v>0</v>
      </c>
      <c r="AS724" s="618">
        <f>IF(AS$12=TRUE,(($R724*LIQUIDACION!$L$1047)*LIQUIDACION!$D$1045/IF(AND(LIQUIDACION!$D$1044&gt;LIQUIDACION!$B$1046,LIQUIDACION!$B$1046&gt;LIQUIDACION!$D$1043),366,365)),0)</f>
        <v>0</v>
      </c>
      <c r="AT724" s="618">
        <f>IF(AT$12=TRUE,(($S724*LIQUIDACION!$L$1047)*LIQUIDACION!$D$1045/IF(AND(LIQUIDACION!$D$1044&gt;LIQUIDACION!$B$1046,LIQUIDACION!$B$1046&gt;LIQUIDACION!$D$1043),366,365)),0)</f>
        <v>0</v>
      </c>
      <c r="AU724" s="618">
        <f>IF(AU$12=TRUE,(($T724*LIQUIDACION!$L$1047)*LIQUIDACION!$D$1045/IF(AND(LIQUIDACION!$D$1044&gt;LIQUIDACION!$B$1046,LIQUIDACION!$B$1046&gt;LIQUIDACION!$D$1043),366,365)),0)</f>
        <v>0</v>
      </c>
      <c r="AV724" s="618">
        <f>IF(AV$12=TRUE,(($U724*LIQUIDACION!$L$1047)*LIQUIDACION!$D$1045/IF(AND(LIQUIDACION!$D$1044&gt;LIQUIDACION!$B$1046,LIQUIDACION!$B$1046&gt;LIQUIDACION!$D$1043),366,365)),0)</f>
        <v>0</v>
      </c>
      <c r="AW724" s="618">
        <f>IF(AW$12=TRUE,(($V724*LIQUIDACION!$L$1047)*LIQUIDACION!$D$1045/IF(AND(LIQUIDACION!$D$1044&gt;LIQUIDACION!$B$1046,LIQUIDACION!$B$1046&gt;LIQUIDACION!$D$1043),366,365)),0)</f>
        <v>0</v>
      </c>
      <c r="AX724" s="618">
        <f>IF(AX$12=TRUE,(($W724*LIQUIDACION!$L$1047)*LIQUIDACION!$D$1045/IF(AND(LIQUIDACION!$D$1044&gt;LIQUIDACION!$B$1046,LIQUIDACION!$B$1046&gt;LIQUIDACION!$D$1043),366,365)),0)</f>
        <v>0</v>
      </c>
    </row>
    <row r="725" spans="2:50" x14ac:dyDescent="0.25">
      <c r="B725" s="121">
        <v>713</v>
      </c>
      <c r="C725" s="125"/>
      <c r="D725" s="170"/>
      <c r="E725" s="170"/>
      <c r="F725" s="170"/>
      <c r="G725" s="170">
        <f t="shared" si="49"/>
        <v>0</v>
      </c>
      <c r="H725" s="170">
        <f t="shared" si="50"/>
        <v>0</v>
      </c>
      <c r="I725" s="170"/>
      <c r="J725" s="170"/>
      <c r="K725" s="170"/>
      <c r="L725" s="170"/>
      <c r="M725" s="170"/>
      <c r="N725" s="170"/>
      <c r="O725" s="170"/>
      <c r="P725" s="170"/>
      <c r="Q725" s="170"/>
      <c r="R725" s="170"/>
      <c r="S725" s="170"/>
      <c r="T725" s="170"/>
      <c r="U725" s="170"/>
      <c r="V725" s="170"/>
      <c r="W725" s="170"/>
      <c r="X725" s="170"/>
      <c r="Y725" s="170"/>
      <c r="Z725" s="170"/>
      <c r="AA725" s="170"/>
      <c r="AB725" s="415">
        <f t="shared" si="51"/>
        <v>0</v>
      </c>
      <c r="AC725" s="415">
        <f t="shared" si="52"/>
        <v>0</v>
      </c>
      <c r="AE725" s="618">
        <f>IF(AE$12=TRUE,(($D725*LIQUIDACION!$L$1046)*LIQUIDACION!$D$1045/IF(AND(LIQUIDACION!$D$1044&gt;LIQUIDACION!$B$1046,LIQUIDACION!$B$1046&gt;LIQUIDACION!$D$1043),366,365)),0)</f>
        <v>0</v>
      </c>
      <c r="AF725" s="618">
        <f>IF(AF$12=TRUE,(($E725*LIQUIDACION!$L$1046)*LIQUIDACION!$D$1045/IF(AND(LIQUIDACION!$D$1044&gt;LIQUIDACION!$B$1046,LIQUIDACION!$B$1046&gt;LIQUIDACION!$D$1043),366,365)),0)</f>
        <v>0</v>
      </c>
      <c r="AG725" s="618">
        <f>IF(AG$12=TRUE,(($F725*LIQUIDACION!$L$1046)*LIQUIDACION!$D$1045/IF(AND(LIQUIDACION!$D$1044&gt;LIQUIDACION!$B$1046,LIQUIDACION!$B$1046&gt;LIQUIDACION!$D$1043),366,365)),0)</f>
        <v>0</v>
      </c>
      <c r="AH725" s="618">
        <f>IF(AH$12=TRUE,(($G725*LIQUIDACION!$L$1046)*LIQUIDACION!$D$1045/IF(AND(LIQUIDACION!$D$1044&gt;LIQUIDACION!$B$1046,LIQUIDACION!$B$1046&gt;LIQUIDACION!$D$1043),366,365)),0)</f>
        <v>0</v>
      </c>
      <c r="AI725" s="618">
        <f>IF(AI$12=TRUE,(($H725*LIQUIDACION!$L$1047)*LIQUIDACION!$D$1045/IF(AND(LIQUIDACION!$D$1044&gt;LIQUIDACION!$B$1046,LIQUIDACION!$B$1046&gt;LIQUIDACION!$D$1043),366,365)),0)</f>
        <v>0</v>
      </c>
      <c r="AJ725" s="618">
        <f>IF(AJ$12=TRUE,(($I725*LIQUIDACION!$L$1047)*LIQUIDACION!$D$1045/IF(AND(LIQUIDACION!$D$1044&gt;LIQUIDACION!$B$1046,LIQUIDACION!$B$1046&gt;LIQUIDACION!$D$1043),366,365)),0)</f>
        <v>0</v>
      </c>
      <c r="AK725" s="618">
        <f>IF(AK$12=TRUE,(($J725*LIQUIDACION!$L$1047)*LIQUIDACION!$D$1045/IF(AND(LIQUIDACION!$D$1044&gt;LIQUIDACION!$B$1046,LIQUIDACION!$B$1046&gt;LIQUIDACION!$D$1043),366,365)),0)</f>
        <v>0</v>
      </c>
      <c r="AL725" s="618">
        <f>IF(AL$12=TRUE,(($K725*LIQUIDACION!$L$1047)*LIQUIDACION!$D$1045/IF(AND(LIQUIDACION!$D$1044&gt;LIQUIDACION!$B$1046,LIQUIDACION!$B$1046&gt;LIQUIDACION!$D$1043),366,365)),0)</f>
        <v>0</v>
      </c>
      <c r="AM725" s="618">
        <f>IF(AM$12=TRUE,(($L725*LIQUIDACION!$L$1047)*LIQUIDACION!$D$1045/IF(AND(LIQUIDACION!$D$1044&gt;LIQUIDACION!$B$1046,LIQUIDACION!$B$1046&gt;LIQUIDACION!$D$1043),366,365)),0)</f>
        <v>0</v>
      </c>
      <c r="AN725" s="618">
        <f>IF(AN$12=TRUE,(($M725*LIQUIDACION!$L$1047)*LIQUIDACION!$D$1045/IF(AND(LIQUIDACION!$D$1044&gt;LIQUIDACION!$B$1046,LIQUIDACION!$B$1046&gt;LIQUIDACION!$D$1043),366,365)),0)</f>
        <v>0</v>
      </c>
      <c r="AO725" s="618">
        <f>IF(AO$12=TRUE,(($N725*LIQUIDACION!$L$1047)*LIQUIDACION!$D$1045/IF(AND(LIQUIDACION!$D$1044&gt;LIQUIDACION!$B$1046,LIQUIDACION!$B$1046&gt;LIQUIDACION!$D$1043),366,365)),0)</f>
        <v>0</v>
      </c>
      <c r="AP725" s="618">
        <f>IF(AP$12=TRUE,(($O725*LIQUIDACION!$L$1047)*LIQUIDACION!$D$1045/IF(AND(LIQUIDACION!$D$1044&gt;LIQUIDACION!$B$1046,LIQUIDACION!$B$1046&gt;LIQUIDACION!$D$1043),366,365)),0)</f>
        <v>0</v>
      </c>
      <c r="AQ725" s="618">
        <f>IF(AQ$12=TRUE,(($P725*LIQUIDACION!$L$1047)*LIQUIDACION!$D$1045/IF(AND(LIQUIDACION!$D$1044&gt;LIQUIDACION!$B$1046,LIQUIDACION!$B$1046&gt;LIQUIDACION!$D$1043),366,365)),0)</f>
        <v>0</v>
      </c>
      <c r="AR725" s="618">
        <f>IF(AR$12=TRUE,(($Q725*LIQUIDACION!$L$1047)*LIQUIDACION!$D$1045/IF(AND(LIQUIDACION!$D$1044&gt;LIQUIDACION!$B$1046,LIQUIDACION!$B$1046&gt;LIQUIDACION!$D$1043),366,365)),0)</f>
        <v>0</v>
      </c>
      <c r="AS725" s="618">
        <f>IF(AS$12=TRUE,(($R725*LIQUIDACION!$L$1047)*LIQUIDACION!$D$1045/IF(AND(LIQUIDACION!$D$1044&gt;LIQUIDACION!$B$1046,LIQUIDACION!$B$1046&gt;LIQUIDACION!$D$1043),366,365)),0)</f>
        <v>0</v>
      </c>
      <c r="AT725" s="618">
        <f>IF(AT$12=TRUE,(($S725*LIQUIDACION!$L$1047)*LIQUIDACION!$D$1045/IF(AND(LIQUIDACION!$D$1044&gt;LIQUIDACION!$B$1046,LIQUIDACION!$B$1046&gt;LIQUIDACION!$D$1043),366,365)),0)</f>
        <v>0</v>
      </c>
      <c r="AU725" s="618">
        <f>IF(AU$12=TRUE,(($T725*LIQUIDACION!$L$1047)*LIQUIDACION!$D$1045/IF(AND(LIQUIDACION!$D$1044&gt;LIQUIDACION!$B$1046,LIQUIDACION!$B$1046&gt;LIQUIDACION!$D$1043),366,365)),0)</f>
        <v>0</v>
      </c>
      <c r="AV725" s="618">
        <f>IF(AV$12=TRUE,(($U725*LIQUIDACION!$L$1047)*LIQUIDACION!$D$1045/IF(AND(LIQUIDACION!$D$1044&gt;LIQUIDACION!$B$1046,LIQUIDACION!$B$1046&gt;LIQUIDACION!$D$1043),366,365)),0)</f>
        <v>0</v>
      </c>
      <c r="AW725" s="618">
        <f>IF(AW$12=TRUE,(($V725*LIQUIDACION!$L$1047)*LIQUIDACION!$D$1045/IF(AND(LIQUIDACION!$D$1044&gt;LIQUIDACION!$B$1046,LIQUIDACION!$B$1046&gt;LIQUIDACION!$D$1043),366,365)),0)</f>
        <v>0</v>
      </c>
      <c r="AX725" s="618">
        <f>IF(AX$12=TRUE,(($W725*LIQUIDACION!$L$1047)*LIQUIDACION!$D$1045/IF(AND(LIQUIDACION!$D$1044&gt;LIQUIDACION!$B$1046,LIQUIDACION!$B$1046&gt;LIQUIDACION!$D$1043),366,365)),0)</f>
        <v>0</v>
      </c>
    </row>
    <row r="726" spans="2:50" x14ac:dyDescent="0.25">
      <c r="B726" s="123">
        <v>714</v>
      </c>
      <c r="C726" s="125"/>
      <c r="D726" s="170"/>
      <c r="E726" s="170"/>
      <c r="F726" s="170"/>
      <c r="G726" s="170">
        <f t="shared" si="49"/>
        <v>0</v>
      </c>
      <c r="H726" s="170">
        <f t="shared" si="50"/>
        <v>0</v>
      </c>
      <c r="I726" s="170"/>
      <c r="J726" s="170"/>
      <c r="K726" s="170"/>
      <c r="L726" s="170"/>
      <c r="M726" s="170"/>
      <c r="N726" s="170"/>
      <c r="O726" s="170"/>
      <c r="P726" s="170"/>
      <c r="Q726" s="170"/>
      <c r="R726" s="170"/>
      <c r="S726" s="170"/>
      <c r="T726" s="170"/>
      <c r="U726" s="170"/>
      <c r="V726" s="170"/>
      <c r="W726" s="170"/>
      <c r="X726" s="170"/>
      <c r="Y726" s="170"/>
      <c r="Z726" s="170"/>
      <c r="AA726" s="170"/>
      <c r="AB726" s="415">
        <f t="shared" si="51"/>
        <v>0</v>
      </c>
      <c r="AC726" s="415">
        <f t="shared" si="52"/>
        <v>0</v>
      </c>
      <c r="AE726" s="618">
        <f>IF(AE$12=TRUE,(($D726*LIQUIDACION!$L$1046)*LIQUIDACION!$D$1045/IF(AND(LIQUIDACION!$D$1044&gt;LIQUIDACION!$B$1046,LIQUIDACION!$B$1046&gt;LIQUIDACION!$D$1043),366,365)),0)</f>
        <v>0</v>
      </c>
      <c r="AF726" s="618">
        <f>IF(AF$12=TRUE,(($E726*LIQUIDACION!$L$1046)*LIQUIDACION!$D$1045/IF(AND(LIQUIDACION!$D$1044&gt;LIQUIDACION!$B$1046,LIQUIDACION!$B$1046&gt;LIQUIDACION!$D$1043),366,365)),0)</f>
        <v>0</v>
      </c>
      <c r="AG726" s="618">
        <f>IF(AG$12=TRUE,(($F726*LIQUIDACION!$L$1046)*LIQUIDACION!$D$1045/IF(AND(LIQUIDACION!$D$1044&gt;LIQUIDACION!$B$1046,LIQUIDACION!$B$1046&gt;LIQUIDACION!$D$1043),366,365)),0)</f>
        <v>0</v>
      </c>
      <c r="AH726" s="618">
        <f>IF(AH$12=TRUE,(($G726*LIQUIDACION!$L$1046)*LIQUIDACION!$D$1045/IF(AND(LIQUIDACION!$D$1044&gt;LIQUIDACION!$B$1046,LIQUIDACION!$B$1046&gt;LIQUIDACION!$D$1043),366,365)),0)</f>
        <v>0</v>
      </c>
      <c r="AI726" s="618">
        <f>IF(AI$12=TRUE,(($H726*LIQUIDACION!$L$1047)*LIQUIDACION!$D$1045/IF(AND(LIQUIDACION!$D$1044&gt;LIQUIDACION!$B$1046,LIQUIDACION!$B$1046&gt;LIQUIDACION!$D$1043),366,365)),0)</f>
        <v>0</v>
      </c>
      <c r="AJ726" s="618">
        <f>IF(AJ$12=TRUE,(($I726*LIQUIDACION!$L$1047)*LIQUIDACION!$D$1045/IF(AND(LIQUIDACION!$D$1044&gt;LIQUIDACION!$B$1046,LIQUIDACION!$B$1046&gt;LIQUIDACION!$D$1043),366,365)),0)</f>
        <v>0</v>
      </c>
      <c r="AK726" s="618">
        <f>IF(AK$12=TRUE,(($J726*LIQUIDACION!$L$1047)*LIQUIDACION!$D$1045/IF(AND(LIQUIDACION!$D$1044&gt;LIQUIDACION!$B$1046,LIQUIDACION!$B$1046&gt;LIQUIDACION!$D$1043),366,365)),0)</f>
        <v>0</v>
      </c>
      <c r="AL726" s="618">
        <f>IF(AL$12=TRUE,(($K726*LIQUIDACION!$L$1047)*LIQUIDACION!$D$1045/IF(AND(LIQUIDACION!$D$1044&gt;LIQUIDACION!$B$1046,LIQUIDACION!$B$1046&gt;LIQUIDACION!$D$1043),366,365)),0)</f>
        <v>0</v>
      </c>
      <c r="AM726" s="618">
        <f>IF(AM$12=TRUE,(($L726*LIQUIDACION!$L$1047)*LIQUIDACION!$D$1045/IF(AND(LIQUIDACION!$D$1044&gt;LIQUIDACION!$B$1046,LIQUIDACION!$B$1046&gt;LIQUIDACION!$D$1043),366,365)),0)</f>
        <v>0</v>
      </c>
      <c r="AN726" s="618">
        <f>IF(AN$12=TRUE,(($M726*LIQUIDACION!$L$1047)*LIQUIDACION!$D$1045/IF(AND(LIQUIDACION!$D$1044&gt;LIQUIDACION!$B$1046,LIQUIDACION!$B$1046&gt;LIQUIDACION!$D$1043),366,365)),0)</f>
        <v>0</v>
      </c>
      <c r="AO726" s="618">
        <f>IF(AO$12=TRUE,(($N726*LIQUIDACION!$L$1047)*LIQUIDACION!$D$1045/IF(AND(LIQUIDACION!$D$1044&gt;LIQUIDACION!$B$1046,LIQUIDACION!$B$1046&gt;LIQUIDACION!$D$1043),366,365)),0)</f>
        <v>0</v>
      </c>
      <c r="AP726" s="618">
        <f>IF(AP$12=TRUE,(($O726*LIQUIDACION!$L$1047)*LIQUIDACION!$D$1045/IF(AND(LIQUIDACION!$D$1044&gt;LIQUIDACION!$B$1046,LIQUIDACION!$B$1046&gt;LIQUIDACION!$D$1043),366,365)),0)</f>
        <v>0</v>
      </c>
      <c r="AQ726" s="618">
        <f>IF(AQ$12=TRUE,(($P726*LIQUIDACION!$L$1047)*LIQUIDACION!$D$1045/IF(AND(LIQUIDACION!$D$1044&gt;LIQUIDACION!$B$1046,LIQUIDACION!$B$1046&gt;LIQUIDACION!$D$1043),366,365)),0)</f>
        <v>0</v>
      </c>
      <c r="AR726" s="618">
        <f>IF(AR$12=TRUE,(($Q726*LIQUIDACION!$L$1047)*LIQUIDACION!$D$1045/IF(AND(LIQUIDACION!$D$1044&gt;LIQUIDACION!$B$1046,LIQUIDACION!$B$1046&gt;LIQUIDACION!$D$1043),366,365)),0)</f>
        <v>0</v>
      </c>
      <c r="AS726" s="618">
        <f>IF(AS$12=TRUE,(($R726*LIQUIDACION!$L$1047)*LIQUIDACION!$D$1045/IF(AND(LIQUIDACION!$D$1044&gt;LIQUIDACION!$B$1046,LIQUIDACION!$B$1046&gt;LIQUIDACION!$D$1043),366,365)),0)</f>
        <v>0</v>
      </c>
      <c r="AT726" s="618">
        <f>IF(AT$12=TRUE,(($S726*LIQUIDACION!$L$1047)*LIQUIDACION!$D$1045/IF(AND(LIQUIDACION!$D$1044&gt;LIQUIDACION!$B$1046,LIQUIDACION!$B$1046&gt;LIQUIDACION!$D$1043),366,365)),0)</f>
        <v>0</v>
      </c>
      <c r="AU726" s="618">
        <f>IF(AU$12=TRUE,(($T726*LIQUIDACION!$L$1047)*LIQUIDACION!$D$1045/IF(AND(LIQUIDACION!$D$1044&gt;LIQUIDACION!$B$1046,LIQUIDACION!$B$1046&gt;LIQUIDACION!$D$1043),366,365)),0)</f>
        <v>0</v>
      </c>
      <c r="AV726" s="618">
        <f>IF(AV$12=TRUE,(($U726*LIQUIDACION!$L$1047)*LIQUIDACION!$D$1045/IF(AND(LIQUIDACION!$D$1044&gt;LIQUIDACION!$B$1046,LIQUIDACION!$B$1046&gt;LIQUIDACION!$D$1043),366,365)),0)</f>
        <v>0</v>
      </c>
      <c r="AW726" s="618">
        <f>IF(AW$12=TRUE,(($V726*LIQUIDACION!$L$1047)*LIQUIDACION!$D$1045/IF(AND(LIQUIDACION!$D$1044&gt;LIQUIDACION!$B$1046,LIQUIDACION!$B$1046&gt;LIQUIDACION!$D$1043),366,365)),0)</f>
        <v>0</v>
      </c>
      <c r="AX726" s="618">
        <f>IF(AX$12=TRUE,(($W726*LIQUIDACION!$L$1047)*LIQUIDACION!$D$1045/IF(AND(LIQUIDACION!$D$1044&gt;LIQUIDACION!$B$1046,LIQUIDACION!$B$1046&gt;LIQUIDACION!$D$1043),366,365)),0)</f>
        <v>0</v>
      </c>
    </row>
    <row r="727" spans="2:50" x14ac:dyDescent="0.25">
      <c r="B727" s="121">
        <v>715</v>
      </c>
      <c r="C727" s="125"/>
      <c r="D727" s="170"/>
      <c r="E727" s="170"/>
      <c r="F727" s="170"/>
      <c r="G727" s="170">
        <f t="shared" si="49"/>
        <v>0</v>
      </c>
      <c r="H727" s="170">
        <f t="shared" si="50"/>
        <v>0</v>
      </c>
      <c r="I727" s="170"/>
      <c r="J727" s="170"/>
      <c r="K727" s="170"/>
      <c r="L727" s="170"/>
      <c r="M727" s="170"/>
      <c r="N727" s="170"/>
      <c r="O727" s="170"/>
      <c r="P727" s="170"/>
      <c r="Q727" s="170"/>
      <c r="R727" s="170"/>
      <c r="S727" s="170"/>
      <c r="T727" s="170"/>
      <c r="U727" s="170"/>
      <c r="V727" s="170"/>
      <c r="W727" s="170"/>
      <c r="X727" s="170"/>
      <c r="Y727" s="170"/>
      <c r="Z727" s="170"/>
      <c r="AA727" s="170"/>
      <c r="AB727" s="415">
        <f t="shared" si="51"/>
        <v>0</v>
      </c>
      <c r="AC727" s="415">
        <f t="shared" si="52"/>
        <v>0</v>
      </c>
      <c r="AE727" s="618">
        <f>IF(AE$12=TRUE,(($D727*LIQUIDACION!$L$1046)*LIQUIDACION!$D$1045/IF(AND(LIQUIDACION!$D$1044&gt;LIQUIDACION!$B$1046,LIQUIDACION!$B$1046&gt;LIQUIDACION!$D$1043),366,365)),0)</f>
        <v>0</v>
      </c>
      <c r="AF727" s="618">
        <f>IF(AF$12=TRUE,(($E727*LIQUIDACION!$L$1046)*LIQUIDACION!$D$1045/IF(AND(LIQUIDACION!$D$1044&gt;LIQUIDACION!$B$1046,LIQUIDACION!$B$1046&gt;LIQUIDACION!$D$1043),366,365)),0)</f>
        <v>0</v>
      </c>
      <c r="AG727" s="618">
        <f>IF(AG$12=TRUE,(($F727*LIQUIDACION!$L$1046)*LIQUIDACION!$D$1045/IF(AND(LIQUIDACION!$D$1044&gt;LIQUIDACION!$B$1046,LIQUIDACION!$B$1046&gt;LIQUIDACION!$D$1043),366,365)),0)</f>
        <v>0</v>
      </c>
      <c r="AH727" s="618">
        <f>IF(AH$12=TRUE,(($G727*LIQUIDACION!$L$1046)*LIQUIDACION!$D$1045/IF(AND(LIQUIDACION!$D$1044&gt;LIQUIDACION!$B$1046,LIQUIDACION!$B$1046&gt;LIQUIDACION!$D$1043),366,365)),0)</f>
        <v>0</v>
      </c>
      <c r="AI727" s="618">
        <f>IF(AI$12=TRUE,(($H727*LIQUIDACION!$L$1047)*LIQUIDACION!$D$1045/IF(AND(LIQUIDACION!$D$1044&gt;LIQUIDACION!$B$1046,LIQUIDACION!$B$1046&gt;LIQUIDACION!$D$1043),366,365)),0)</f>
        <v>0</v>
      </c>
      <c r="AJ727" s="618">
        <f>IF(AJ$12=TRUE,(($I727*LIQUIDACION!$L$1047)*LIQUIDACION!$D$1045/IF(AND(LIQUIDACION!$D$1044&gt;LIQUIDACION!$B$1046,LIQUIDACION!$B$1046&gt;LIQUIDACION!$D$1043),366,365)),0)</f>
        <v>0</v>
      </c>
      <c r="AK727" s="618">
        <f>IF(AK$12=TRUE,(($J727*LIQUIDACION!$L$1047)*LIQUIDACION!$D$1045/IF(AND(LIQUIDACION!$D$1044&gt;LIQUIDACION!$B$1046,LIQUIDACION!$B$1046&gt;LIQUIDACION!$D$1043),366,365)),0)</f>
        <v>0</v>
      </c>
      <c r="AL727" s="618">
        <f>IF(AL$12=TRUE,(($K727*LIQUIDACION!$L$1047)*LIQUIDACION!$D$1045/IF(AND(LIQUIDACION!$D$1044&gt;LIQUIDACION!$B$1046,LIQUIDACION!$B$1046&gt;LIQUIDACION!$D$1043),366,365)),0)</f>
        <v>0</v>
      </c>
      <c r="AM727" s="618">
        <f>IF(AM$12=TRUE,(($L727*LIQUIDACION!$L$1047)*LIQUIDACION!$D$1045/IF(AND(LIQUIDACION!$D$1044&gt;LIQUIDACION!$B$1046,LIQUIDACION!$B$1046&gt;LIQUIDACION!$D$1043),366,365)),0)</f>
        <v>0</v>
      </c>
      <c r="AN727" s="618">
        <f>IF(AN$12=TRUE,(($M727*LIQUIDACION!$L$1047)*LIQUIDACION!$D$1045/IF(AND(LIQUIDACION!$D$1044&gt;LIQUIDACION!$B$1046,LIQUIDACION!$B$1046&gt;LIQUIDACION!$D$1043),366,365)),0)</f>
        <v>0</v>
      </c>
      <c r="AO727" s="618">
        <f>IF(AO$12=TRUE,(($N727*LIQUIDACION!$L$1047)*LIQUIDACION!$D$1045/IF(AND(LIQUIDACION!$D$1044&gt;LIQUIDACION!$B$1046,LIQUIDACION!$B$1046&gt;LIQUIDACION!$D$1043),366,365)),0)</f>
        <v>0</v>
      </c>
      <c r="AP727" s="618">
        <f>IF(AP$12=TRUE,(($O727*LIQUIDACION!$L$1047)*LIQUIDACION!$D$1045/IF(AND(LIQUIDACION!$D$1044&gt;LIQUIDACION!$B$1046,LIQUIDACION!$B$1046&gt;LIQUIDACION!$D$1043),366,365)),0)</f>
        <v>0</v>
      </c>
      <c r="AQ727" s="618">
        <f>IF(AQ$12=TRUE,(($P727*LIQUIDACION!$L$1047)*LIQUIDACION!$D$1045/IF(AND(LIQUIDACION!$D$1044&gt;LIQUIDACION!$B$1046,LIQUIDACION!$B$1046&gt;LIQUIDACION!$D$1043),366,365)),0)</f>
        <v>0</v>
      </c>
      <c r="AR727" s="618">
        <f>IF(AR$12=TRUE,(($Q727*LIQUIDACION!$L$1047)*LIQUIDACION!$D$1045/IF(AND(LIQUIDACION!$D$1044&gt;LIQUIDACION!$B$1046,LIQUIDACION!$B$1046&gt;LIQUIDACION!$D$1043),366,365)),0)</f>
        <v>0</v>
      </c>
      <c r="AS727" s="618">
        <f>IF(AS$12=TRUE,(($R727*LIQUIDACION!$L$1047)*LIQUIDACION!$D$1045/IF(AND(LIQUIDACION!$D$1044&gt;LIQUIDACION!$B$1046,LIQUIDACION!$B$1046&gt;LIQUIDACION!$D$1043),366,365)),0)</f>
        <v>0</v>
      </c>
      <c r="AT727" s="618">
        <f>IF(AT$12=TRUE,(($S727*LIQUIDACION!$L$1047)*LIQUIDACION!$D$1045/IF(AND(LIQUIDACION!$D$1044&gt;LIQUIDACION!$B$1046,LIQUIDACION!$B$1046&gt;LIQUIDACION!$D$1043),366,365)),0)</f>
        <v>0</v>
      </c>
      <c r="AU727" s="618">
        <f>IF(AU$12=TRUE,(($T727*LIQUIDACION!$L$1047)*LIQUIDACION!$D$1045/IF(AND(LIQUIDACION!$D$1044&gt;LIQUIDACION!$B$1046,LIQUIDACION!$B$1046&gt;LIQUIDACION!$D$1043),366,365)),0)</f>
        <v>0</v>
      </c>
      <c r="AV727" s="618">
        <f>IF(AV$12=TRUE,(($U727*LIQUIDACION!$L$1047)*LIQUIDACION!$D$1045/IF(AND(LIQUIDACION!$D$1044&gt;LIQUIDACION!$B$1046,LIQUIDACION!$B$1046&gt;LIQUIDACION!$D$1043),366,365)),0)</f>
        <v>0</v>
      </c>
      <c r="AW727" s="618">
        <f>IF(AW$12=TRUE,(($V727*LIQUIDACION!$L$1047)*LIQUIDACION!$D$1045/IF(AND(LIQUIDACION!$D$1044&gt;LIQUIDACION!$B$1046,LIQUIDACION!$B$1046&gt;LIQUIDACION!$D$1043),366,365)),0)</f>
        <v>0</v>
      </c>
      <c r="AX727" s="618">
        <f>IF(AX$12=TRUE,(($W727*LIQUIDACION!$L$1047)*LIQUIDACION!$D$1045/IF(AND(LIQUIDACION!$D$1044&gt;LIQUIDACION!$B$1046,LIQUIDACION!$B$1046&gt;LIQUIDACION!$D$1043),366,365)),0)</f>
        <v>0</v>
      </c>
    </row>
    <row r="728" spans="2:50" x14ac:dyDescent="0.25">
      <c r="B728" s="123">
        <v>716</v>
      </c>
      <c r="C728" s="125"/>
      <c r="D728" s="170"/>
      <c r="E728" s="170"/>
      <c r="F728" s="170"/>
      <c r="G728" s="170">
        <f t="shared" si="49"/>
        <v>0</v>
      </c>
      <c r="H728" s="170">
        <f t="shared" si="50"/>
        <v>0</v>
      </c>
      <c r="I728" s="170"/>
      <c r="J728" s="170"/>
      <c r="K728" s="170"/>
      <c r="L728" s="170"/>
      <c r="M728" s="170"/>
      <c r="N728" s="170"/>
      <c r="O728" s="170"/>
      <c r="P728" s="170"/>
      <c r="Q728" s="170"/>
      <c r="R728" s="170"/>
      <c r="S728" s="170"/>
      <c r="T728" s="170"/>
      <c r="U728" s="170"/>
      <c r="V728" s="170"/>
      <c r="W728" s="170"/>
      <c r="X728" s="170"/>
      <c r="Y728" s="170"/>
      <c r="Z728" s="170"/>
      <c r="AA728" s="170"/>
      <c r="AB728" s="415">
        <f t="shared" si="51"/>
        <v>0</v>
      </c>
      <c r="AC728" s="415">
        <f t="shared" si="52"/>
        <v>0</v>
      </c>
      <c r="AE728" s="618">
        <f>IF(AE$12=TRUE,(($D728*LIQUIDACION!$L$1046)*LIQUIDACION!$D$1045/IF(AND(LIQUIDACION!$D$1044&gt;LIQUIDACION!$B$1046,LIQUIDACION!$B$1046&gt;LIQUIDACION!$D$1043),366,365)),0)</f>
        <v>0</v>
      </c>
      <c r="AF728" s="618">
        <f>IF(AF$12=TRUE,(($E728*LIQUIDACION!$L$1046)*LIQUIDACION!$D$1045/IF(AND(LIQUIDACION!$D$1044&gt;LIQUIDACION!$B$1046,LIQUIDACION!$B$1046&gt;LIQUIDACION!$D$1043),366,365)),0)</f>
        <v>0</v>
      </c>
      <c r="AG728" s="618">
        <f>IF(AG$12=TRUE,(($F728*LIQUIDACION!$L$1046)*LIQUIDACION!$D$1045/IF(AND(LIQUIDACION!$D$1044&gt;LIQUIDACION!$B$1046,LIQUIDACION!$B$1046&gt;LIQUIDACION!$D$1043),366,365)),0)</f>
        <v>0</v>
      </c>
      <c r="AH728" s="618">
        <f>IF(AH$12=TRUE,(($G728*LIQUIDACION!$L$1046)*LIQUIDACION!$D$1045/IF(AND(LIQUIDACION!$D$1044&gt;LIQUIDACION!$B$1046,LIQUIDACION!$B$1046&gt;LIQUIDACION!$D$1043),366,365)),0)</f>
        <v>0</v>
      </c>
      <c r="AI728" s="618">
        <f>IF(AI$12=TRUE,(($H728*LIQUIDACION!$L$1047)*LIQUIDACION!$D$1045/IF(AND(LIQUIDACION!$D$1044&gt;LIQUIDACION!$B$1046,LIQUIDACION!$B$1046&gt;LIQUIDACION!$D$1043),366,365)),0)</f>
        <v>0</v>
      </c>
      <c r="AJ728" s="618">
        <f>IF(AJ$12=TRUE,(($I728*LIQUIDACION!$L$1047)*LIQUIDACION!$D$1045/IF(AND(LIQUIDACION!$D$1044&gt;LIQUIDACION!$B$1046,LIQUIDACION!$B$1046&gt;LIQUIDACION!$D$1043),366,365)),0)</f>
        <v>0</v>
      </c>
      <c r="AK728" s="618">
        <f>IF(AK$12=TRUE,(($J728*LIQUIDACION!$L$1047)*LIQUIDACION!$D$1045/IF(AND(LIQUIDACION!$D$1044&gt;LIQUIDACION!$B$1046,LIQUIDACION!$B$1046&gt;LIQUIDACION!$D$1043),366,365)),0)</f>
        <v>0</v>
      </c>
      <c r="AL728" s="618">
        <f>IF(AL$12=TRUE,(($K728*LIQUIDACION!$L$1047)*LIQUIDACION!$D$1045/IF(AND(LIQUIDACION!$D$1044&gt;LIQUIDACION!$B$1046,LIQUIDACION!$B$1046&gt;LIQUIDACION!$D$1043),366,365)),0)</f>
        <v>0</v>
      </c>
      <c r="AM728" s="618">
        <f>IF(AM$12=TRUE,(($L728*LIQUIDACION!$L$1047)*LIQUIDACION!$D$1045/IF(AND(LIQUIDACION!$D$1044&gt;LIQUIDACION!$B$1046,LIQUIDACION!$B$1046&gt;LIQUIDACION!$D$1043),366,365)),0)</f>
        <v>0</v>
      </c>
      <c r="AN728" s="618">
        <f>IF(AN$12=TRUE,(($M728*LIQUIDACION!$L$1047)*LIQUIDACION!$D$1045/IF(AND(LIQUIDACION!$D$1044&gt;LIQUIDACION!$B$1046,LIQUIDACION!$B$1046&gt;LIQUIDACION!$D$1043),366,365)),0)</f>
        <v>0</v>
      </c>
      <c r="AO728" s="618">
        <f>IF(AO$12=TRUE,(($N728*LIQUIDACION!$L$1047)*LIQUIDACION!$D$1045/IF(AND(LIQUIDACION!$D$1044&gt;LIQUIDACION!$B$1046,LIQUIDACION!$B$1046&gt;LIQUIDACION!$D$1043),366,365)),0)</f>
        <v>0</v>
      </c>
      <c r="AP728" s="618">
        <f>IF(AP$12=TRUE,(($O728*LIQUIDACION!$L$1047)*LIQUIDACION!$D$1045/IF(AND(LIQUIDACION!$D$1044&gt;LIQUIDACION!$B$1046,LIQUIDACION!$B$1046&gt;LIQUIDACION!$D$1043),366,365)),0)</f>
        <v>0</v>
      </c>
      <c r="AQ728" s="618">
        <f>IF(AQ$12=TRUE,(($P728*LIQUIDACION!$L$1047)*LIQUIDACION!$D$1045/IF(AND(LIQUIDACION!$D$1044&gt;LIQUIDACION!$B$1046,LIQUIDACION!$B$1046&gt;LIQUIDACION!$D$1043),366,365)),0)</f>
        <v>0</v>
      </c>
      <c r="AR728" s="618">
        <f>IF(AR$12=TRUE,(($Q728*LIQUIDACION!$L$1047)*LIQUIDACION!$D$1045/IF(AND(LIQUIDACION!$D$1044&gt;LIQUIDACION!$B$1046,LIQUIDACION!$B$1046&gt;LIQUIDACION!$D$1043),366,365)),0)</f>
        <v>0</v>
      </c>
      <c r="AS728" s="618">
        <f>IF(AS$12=TRUE,(($R728*LIQUIDACION!$L$1047)*LIQUIDACION!$D$1045/IF(AND(LIQUIDACION!$D$1044&gt;LIQUIDACION!$B$1046,LIQUIDACION!$B$1046&gt;LIQUIDACION!$D$1043),366,365)),0)</f>
        <v>0</v>
      </c>
      <c r="AT728" s="618">
        <f>IF(AT$12=TRUE,(($S728*LIQUIDACION!$L$1047)*LIQUIDACION!$D$1045/IF(AND(LIQUIDACION!$D$1044&gt;LIQUIDACION!$B$1046,LIQUIDACION!$B$1046&gt;LIQUIDACION!$D$1043),366,365)),0)</f>
        <v>0</v>
      </c>
      <c r="AU728" s="618">
        <f>IF(AU$12=TRUE,(($T728*LIQUIDACION!$L$1047)*LIQUIDACION!$D$1045/IF(AND(LIQUIDACION!$D$1044&gt;LIQUIDACION!$B$1046,LIQUIDACION!$B$1046&gt;LIQUIDACION!$D$1043),366,365)),0)</f>
        <v>0</v>
      </c>
      <c r="AV728" s="618">
        <f>IF(AV$12=TRUE,(($U728*LIQUIDACION!$L$1047)*LIQUIDACION!$D$1045/IF(AND(LIQUIDACION!$D$1044&gt;LIQUIDACION!$B$1046,LIQUIDACION!$B$1046&gt;LIQUIDACION!$D$1043),366,365)),0)</f>
        <v>0</v>
      </c>
      <c r="AW728" s="618">
        <f>IF(AW$12=TRUE,(($V728*LIQUIDACION!$L$1047)*LIQUIDACION!$D$1045/IF(AND(LIQUIDACION!$D$1044&gt;LIQUIDACION!$B$1046,LIQUIDACION!$B$1046&gt;LIQUIDACION!$D$1043),366,365)),0)</f>
        <v>0</v>
      </c>
      <c r="AX728" s="618">
        <f>IF(AX$12=TRUE,(($W728*LIQUIDACION!$L$1047)*LIQUIDACION!$D$1045/IF(AND(LIQUIDACION!$D$1044&gt;LIQUIDACION!$B$1046,LIQUIDACION!$B$1046&gt;LIQUIDACION!$D$1043),366,365)),0)</f>
        <v>0</v>
      </c>
    </row>
    <row r="729" spans="2:50" x14ac:dyDescent="0.25">
      <c r="B729" s="121">
        <v>717</v>
      </c>
      <c r="C729" s="125"/>
      <c r="D729" s="170"/>
      <c r="E729" s="170"/>
      <c r="F729" s="170"/>
      <c r="G729" s="170">
        <f t="shared" si="49"/>
        <v>0</v>
      </c>
      <c r="H729" s="170">
        <f t="shared" si="50"/>
        <v>0</v>
      </c>
      <c r="I729" s="170"/>
      <c r="J729" s="170"/>
      <c r="K729" s="170"/>
      <c r="L729" s="170"/>
      <c r="M729" s="170"/>
      <c r="N729" s="170"/>
      <c r="O729" s="170"/>
      <c r="P729" s="170"/>
      <c r="Q729" s="170"/>
      <c r="R729" s="170"/>
      <c r="S729" s="170"/>
      <c r="T729" s="170"/>
      <c r="U729" s="170"/>
      <c r="V729" s="170"/>
      <c r="W729" s="170"/>
      <c r="X729" s="170"/>
      <c r="Y729" s="170"/>
      <c r="Z729" s="170"/>
      <c r="AA729" s="170"/>
      <c r="AB729" s="415">
        <f t="shared" si="51"/>
        <v>0</v>
      </c>
      <c r="AC729" s="415">
        <f t="shared" si="52"/>
        <v>0</v>
      </c>
      <c r="AE729" s="618">
        <f>IF(AE$12=TRUE,(($D729*LIQUIDACION!$L$1046)*LIQUIDACION!$D$1045/IF(AND(LIQUIDACION!$D$1044&gt;LIQUIDACION!$B$1046,LIQUIDACION!$B$1046&gt;LIQUIDACION!$D$1043),366,365)),0)</f>
        <v>0</v>
      </c>
      <c r="AF729" s="618">
        <f>IF(AF$12=TRUE,(($E729*LIQUIDACION!$L$1046)*LIQUIDACION!$D$1045/IF(AND(LIQUIDACION!$D$1044&gt;LIQUIDACION!$B$1046,LIQUIDACION!$B$1046&gt;LIQUIDACION!$D$1043),366,365)),0)</f>
        <v>0</v>
      </c>
      <c r="AG729" s="618">
        <f>IF(AG$12=TRUE,(($F729*LIQUIDACION!$L$1046)*LIQUIDACION!$D$1045/IF(AND(LIQUIDACION!$D$1044&gt;LIQUIDACION!$B$1046,LIQUIDACION!$B$1046&gt;LIQUIDACION!$D$1043),366,365)),0)</f>
        <v>0</v>
      </c>
      <c r="AH729" s="618">
        <f>IF(AH$12=TRUE,(($G729*LIQUIDACION!$L$1046)*LIQUIDACION!$D$1045/IF(AND(LIQUIDACION!$D$1044&gt;LIQUIDACION!$B$1046,LIQUIDACION!$B$1046&gt;LIQUIDACION!$D$1043),366,365)),0)</f>
        <v>0</v>
      </c>
      <c r="AI729" s="618">
        <f>IF(AI$12=TRUE,(($H729*LIQUIDACION!$L$1047)*LIQUIDACION!$D$1045/IF(AND(LIQUIDACION!$D$1044&gt;LIQUIDACION!$B$1046,LIQUIDACION!$B$1046&gt;LIQUIDACION!$D$1043),366,365)),0)</f>
        <v>0</v>
      </c>
      <c r="AJ729" s="618">
        <f>IF(AJ$12=TRUE,(($I729*LIQUIDACION!$L$1047)*LIQUIDACION!$D$1045/IF(AND(LIQUIDACION!$D$1044&gt;LIQUIDACION!$B$1046,LIQUIDACION!$B$1046&gt;LIQUIDACION!$D$1043),366,365)),0)</f>
        <v>0</v>
      </c>
      <c r="AK729" s="618">
        <f>IF(AK$12=TRUE,(($J729*LIQUIDACION!$L$1047)*LIQUIDACION!$D$1045/IF(AND(LIQUIDACION!$D$1044&gt;LIQUIDACION!$B$1046,LIQUIDACION!$B$1046&gt;LIQUIDACION!$D$1043),366,365)),0)</f>
        <v>0</v>
      </c>
      <c r="AL729" s="618">
        <f>IF(AL$12=TRUE,(($K729*LIQUIDACION!$L$1047)*LIQUIDACION!$D$1045/IF(AND(LIQUIDACION!$D$1044&gt;LIQUIDACION!$B$1046,LIQUIDACION!$B$1046&gt;LIQUIDACION!$D$1043),366,365)),0)</f>
        <v>0</v>
      </c>
      <c r="AM729" s="618">
        <f>IF(AM$12=TRUE,(($L729*LIQUIDACION!$L$1047)*LIQUIDACION!$D$1045/IF(AND(LIQUIDACION!$D$1044&gt;LIQUIDACION!$B$1046,LIQUIDACION!$B$1046&gt;LIQUIDACION!$D$1043),366,365)),0)</f>
        <v>0</v>
      </c>
      <c r="AN729" s="618">
        <f>IF(AN$12=TRUE,(($M729*LIQUIDACION!$L$1047)*LIQUIDACION!$D$1045/IF(AND(LIQUIDACION!$D$1044&gt;LIQUIDACION!$B$1046,LIQUIDACION!$B$1046&gt;LIQUIDACION!$D$1043),366,365)),0)</f>
        <v>0</v>
      </c>
      <c r="AO729" s="618">
        <f>IF(AO$12=TRUE,(($N729*LIQUIDACION!$L$1047)*LIQUIDACION!$D$1045/IF(AND(LIQUIDACION!$D$1044&gt;LIQUIDACION!$B$1046,LIQUIDACION!$B$1046&gt;LIQUIDACION!$D$1043),366,365)),0)</f>
        <v>0</v>
      </c>
      <c r="AP729" s="618">
        <f>IF(AP$12=TRUE,(($O729*LIQUIDACION!$L$1047)*LIQUIDACION!$D$1045/IF(AND(LIQUIDACION!$D$1044&gt;LIQUIDACION!$B$1046,LIQUIDACION!$B$1046&gt;LIQUIDACION!$D$1043),366,365)),0)</f>
        <v>0</v>
      </c>
      <c r="AQ729" s="618">
        <f>IF(AQ$12=TRUE,(($P729*LIQUIDACION!$L$1047)*LIQUIDACION!$D$1045/IF(AND(LIQUIDACION!$D$1044&gt;LIQUIDACION!$B$1046,LIQUIDACION!$B$1046&gt;LIQUIDACION!$D$1043),366,365)),0)</f>
        <v>0</v>
      </c>
      <c r="AR729" s="618">
        <f>IF(AR$12=TRUE,(($Q729*LIQUIDACION!$L$1047)*LIQUIDACION!$D$1045/IF(AND(LIQUIDACION!$D$1044&gt;LIQUIDACION!$B$1046,LIQUIDACION!$B$1046&gt;LIQUIDACION!$D$1043),366,365)),0)</f>
        <v>0</v>
      </c>
      <c r="AS729" s="618">
        <f>IF(AS$12=TRUE,(($R729*LIQUIDACION!$L$1047)*LIQUIDACION!$D$1045/IF(AND(LIQUIDACION!$D$1044&gt;LIQUIDACION!$B$1046,LIQUIDACION!$B$1046&gt;LIQUIDACION!$D$1043),366,365)),0)</f>
        <v>0</v>
      </c>
      <c r="AT729" s="618">
        <f>IF(AT$12=TRUE,(($S729*LIQUIDACION!$L$1047)*LIQUIDACION!$D$1045/IF(AND(LIQUIDACION!$D$1044&gt;LIQUIDACION!$B$1046,LIQUIDACION!$B$1046&gt;LIQUIDACION!$D$1043),366,365)),0)</f>
        <v>0</v>
      </c>
      <c r="AU729" s="618">
        <f>IF(AU$12=TRUE,(($T729*LIQUIDACION!$L$1047)*LIQUIDACION!$D$1045/IF(AND(LIQUIDACION!$D$1044&gt;LIQUIDACION!$B$1046,LIQUIDACION!$B$1046&gt;LIQUIDACION!$D$1043),366,365)),0)</f>
        <v>0</v>
      </c>
      <c r="AV729" s="618">
        <f>IF(AV$12=TRUE,(($U729*LIQUIDACION!$L$1047)*LIQUIDACION!$D$1045/IF(AND(LIQUIDACION!$D$1044&gt;LIQUIDACION!$B$1046,LIQUIDACION!$B$1046&gt;LIQUIDACION!$D$1043),366,365)),0)</f>
        <v>0</v>
      </c>
      <c r="AW729" s="618">
        <f>IF(AW$12=TRUE,(($V729*LIQUIDACION!$L$1047)*LIQUIDACION!$D$1045/IF(AND(LIQUIDACION!$D$1044&gt;LIQUIDACION!$B$1046,LIQUIDACION!$B$1046&gt;LIQUIDACION!$D$1043),366,365)),0)</f>
        <v>0</v>
      </c>
      <c r="AX729" s="618">
        <f>IF(AX$12=TRUE,(($W729*LIQUIDACION!$L$1047)*LIQUIDACION!$D$1045/IF(AND(LIQUIDACION!$D$1044&gt;LIQUIDACION!$B$1046,LIQUIDACION!$B$1046&gt;LIQUIDACION!$D$1043),366,365)),0)</f>
        <v>0</v>
      </c>
    </row>
    <row r="730" spans="2:50" x14ac:dyDescent="0.25">
      <c r="B730" s="123">
        <v>718</v>
      </c>
      <c r="C730" s="125"/>
      <c r="D730" s="170"/>
      <c r="E730" s="170"/>
      <c r="F730" s="170"/>
      <c r="G730" s="170">
        <f t="shared" si="49"/>
        <v>0</v>
      </c>
      <c r="H730" s="170">
        <f t="shared" si="50"/>
        <v>0</v>
      </c>
      <c r="I730" s="170"/>
      <c r="J730" s="170"/>
      <c r="K730" s="170"/>
      <c r="L730" s="170"/>
      <c r="M730" s="170"/>
      <c r="N730" s="170"/>
      <c r="O730" s="170"/>
      <c r="P730" s="170"/>
      <c r="Q730" s="170"/>
      <c r="R730" s="170"/>
      <c r="S730" s="170"/>
      <c r="T730" s="170"/>
      <c r="U730" s="170"/>
      <c r="V730" s="170"/>
      <c r="W730" s="170"/>
      <c r="X730" s="170"/>
      <c r="Y730" s="170"/>
      <c r="Z730" s="170"/>
      <c r="AA730" s="170"/>
      <c r="AB730" s="415">
        <f t="shared" si="51"/>
        <v>0</v>
      </c>
      <c r="AC730" s="415">
        <f t="shared" si="52"/>
        <v>0</v>
      </c>
      <c r="AE730" s="618">
        <f>IF(AE$12=TRUE,(($D730*LIQUIDACION!$L$1046)*LIQUIDACION!$D$1045/IF(AND(LIQUIDACION!$D$1044&gt;LIQUIDACION!$B$1046,LIQUIDACION!$B$1046&gt;LIQUIDACION!$D$1043),366,365)),0)</f>
        <v>0</v>
      </c>
      <c r="AF730" s="618">
        <f>IF(AF$12=TRUE,(($E730*LIQUIDACION!$L$1046)*LIQUIDACION!$D$1045/IF(AND(LIQUIDACION!$D$1044&gt;LIQUIDACION!$B$1046,LIQUIDACION!$B$1046&gt;LIQUIDACION!$D$1043),366,365)),0)</f>
        <v>0</v>
      </c>
      <c r="AG730" s="618">
        <f>IF(AG$12=TRUE,(($F730*LIQUIDACION!$L$1046)*LIQUIDACION!$D$1045/IF(AND(LIQUIDACION!$D$1044&gt;LIQUIDACION!$B$1046,LIQUIDACION!$B$1046&gt;LIQUIDACION!$D$1043),366,365)),0)</f>
        <v>0</v>
      </c>
      <c r="AH730" s="618">
        <f>IF(AH$12=TRUE,(($G730*LIQUIDACION!$L$1046)*LIQUIDACION!$D$1045/IF(AND(LIQUIDACION!$D$1044&gt;LIQUIDACION!$B$1046,LIQUIDACION!$B$1046&gt;LIQUIDACION!$D$1043),366,365)),0)</f>
        <v>0</v>
      </c>
      <c r="AI730" s="618">
        <f>IF(AI$12=TRUE,(($H730*LIQUIDACION!$L$1047)*LIQUIDACION!$D$1045/IF(AND(LIQUIDACION!$D$1044&gt;LIQUIDACION!$B$1046,LIQUIDACION!$B$1046&gt;LIQUIDACION!$D$1043),366,365)),0)</f>
        <v>0</v>
      </c>
      <c r="AJ730" s="618">
        <f>IF(AJ$12=TRUE,(($I730*LIQUIDACION!$L$1047)*LIQUIDACION!$D$1045/IF(AND(LIQUIDACION!$D$1044&gt;LIQUIDACION!$B$1046,LIQUIDACION!$B$1046&gt;LIQUIDACION!$D$1043),366,365)),0)</f>
        <v>0</v>
      </c>
      <c r="AK730" s="618">
        <f>IF(AK$12=TRUE,(($J730*LIQUIDACION!$L$1047)*LIQUIDACION!$D$1045/IF(AND(LIQUIDACION!$D$1044&gt;LIQUIDACION!$B$1046,LIQUIDACION!$B$1046&gt;LIQUIDACION!$D$1043),366,365)),0)</f>
        <v>0</v>
      </c>
      <c r="AL730" s="618">
        <f>IF(AL$12=TRUE,(($K730*LIQUIDACION!$L$1047)*LIQUIDACION!$D$1045/IF(AND(LIQUIDACION!$D$1044&gt;LIQUIDACION!$B$1046,LIQUIDACION!$B$1046&gt;LIQUIDACION!$D$1043),366,365)),0)</f>
        <v>0</v>
      </c>
      <c r="AM730" s="618">
        <f>IF(AM$12=TRUE,(($L730*LIQUIDACION!$L$1047)*LIQUIDACION!$D$1045/IF(AND(LIQUIDACION!$D$1044&gt;LIQUIDACION!$B$1046,LIQUIDACION!$B$1046&gt;LIQUIDACION!$D$1043),366,365)),0)</f>
        <v>0</v>
      </c>
      <c r="AN730" s="618">
        <f>IF(AN$12=TRUE,(($M730*LIQUIDACION!$L$1047)*LIQUIDACION!$D$1045/IF(AND(LIQUIDACION!$D$1044&gt;LIQUIDACION!$B$1046,LIQUIDACION!$B$1046&gt;LIQUIDACION!$D$1043),366,365)),0)</f>
        <v>0</v>
      </c>
      <c r="AO730" s="618">
        <f>IF(AO$12=TRUE,(($N730*LIQUIDACION!$L$1047)*LIQUIDACION!$D$1045/IF(AND(LIQUIDACION!$D$1044&gt;LIQUIDACION!$B$1046,LIQUIDACION!$B$1046&gt;LIQUIDACION!$D$1043),366,365)),0)</f>
        <v>0</v>
      </c>
      <c r="AP730" s="618">
        <f>IF(AP$12=TRUE,(($O730*LIQUIDACION!$L$1047)*LIQUIDACION!$D$1045/IF(AND(LIQUIDACION!$D$1044&gt;LIQUIDACION!$B$1046,LIQUIDACION!$B$1046&gt;LIQUIDACION!$D$1043),366,365)),0)</f>
        <v>0</v>
      </c>
      <c r="AQ730" s="618">
        <f>IF(AQ$12=TRUE,(($P730*LIQUIDACION!$L$1047)*LIQUIDACION!$D$1045/IF(AND(LIQUIDACION!$D$1044&gt;LIQUIDACION!$B$1046,LIQUIDACION!$B$1046&gt;LIQUIDACION!$D$1043),366,365)),0)</f>
        <v>0</v>
      </c>
      <c r="AR730" s="618">
        <f>IF(AR$12=TRUE,(($Q730*LIQUIDACION!$L$1047)*LIQUIDACION!$D$1045/IF(AND(LIQUIDACION!$D$1044&gt;LIQUIDACION!$B$1046,LIQUIDACION!$B$1046&gt;LIQUIDACION!$D$1043),366,365)),0)</f>
        <v>0</v>
      </c>
      <c r="AS730" s="618">
        <f>IF(AS$12=TRUE,(($R730*LIQUIDACION!$L$1047)*LIQUIDACION!$D$1045/IF(AND(LIQUIDACION!$D$1044&gt;LIQUIDACION!$B$1046,LIQUIDACION!$B$1046&gt;LIQUIDACION!$D$1043),366,365)),0)</f>
        <v>0</v>
      </c>
      <c r="AT730" s="618">
        <f>IF(AT$12=TRUE,(($S730*LIQUIDACION!$L$1047)*LIQUIDACION!$D$1045/IF(AND(LIQUIDACION!$D$1044&gt;LIQUIDACION!$B$1046,LIQUIDACION!$B$1046&gt;LIQUIDACION!$D$1043),366,365)),0)</f>
        <v>0</v>
      </c>
      <c r="AU730" s="618">
        <f>IF(AU$12=TRUE,(($T730*LIQUIDACION!$L$1047)*LIQUIDACION!$D$1045/IF(AND(LIQUIDACION!$D$1044&gt;LIQUIDACION!$B$1046,LIQUIDACION!$B$1046&gt;LIQUIDACION!$D$1043),366,365)),0)</f>
        <v>0</v>
      </c>
      <c r="AV730" s="618">
        <f>IF(AV$12=TRUE,(($U730*LIQUIDACION!$L$1047)*LIQUIDACION!$D$1045/IF(AND(LIQUIDACION!$D$1044&gt;LIQUIDACION!$B$1046,LIQUIDACION!$B$1046&gt;LIQUIDACION!$D$1043),366,365)),0)</f>
        <v>0</v>
      </c>
      <c r="AW730" s="618">
        <f>IF(AW$12=TRUE,(($V730*LIQUIDACION!$L$1047)*LIQUIDACION!$D$1045/IF(AND(LIQUIDACION!$D$1044&gt;LIQUIDACION!$B$1046,LIQUIDACION!$B$1046&gt;LIQUIDACION!$D$1043),366,365)),0)</f>
        <v>0</v>
      </c>
      <c r="AX730" s="618">
        <f>IF(AX$12=TRUE,(($W730*LIQUIDACION!$L$1047)*LIQUIDACION!$D$1045/IF(AND(LIQUIDACION!$D$1044&gt;LIQUIDACION!$B$1046,LIQUIDACION!$B$1046&gt;LIQUIDACION!$D$1043),366,365)),0)</f>
        <v>0</v>
      </c>
    </row>
    <row r="731" spans="2:50" x14ac:dyDescent="0.25">
      <c r="B731" s="121">
        <v>719</v>
      </c>
      <c r="C731" s="125"/>
      <c r="D731" s="170"/>
      <c r="E731" s="170"/>
      <c r="F731" s="170"/>
      <c r="G731" s="170">
        <f t="shared" si="49"/>
        <v>0</v>
      </c>
      <c r="H731" s="170">
        <f t="shared" si="50"/>
        <v>0</v>
      </c>
      <c r="I731" s="170"/>
      <c r="J731" s="170"/>
      <c r="K731" s="170"/>
      <c r="L731" s="170"/>
      <c r="M731" s="170"/>
      <c r="N731" s="170"/>
      <c r="O731" s="170"/>
      <c r="P731" s="170"/>
      <c r="Q731" s="170"/>
      <c r="R731" s="170"/>
      <c r="S731" s="170"/>
      <c r="T731" s="170"/>
      <c r="U731" s="170"/>
      <c r="V731" s="170"/>
      <c r="W731" s="170"/>
      <c r="X731" s="170"/>
      <c r="Y731" s="170"/>
      <c r="Z731" s="170"/>
      <c r="AA731" s="170"/>
      <c r="AB731" s="415">
        <f t="shared" si="51"/>
        <v>0</v>
      </c>
      <c r="AC731" s="415">
        <f t="shared" si="52"/>
        <v>0</v>
      </c>
      <c r="AE731" s="618">
        <f>IF(AE$12=TRUE,(($D731*LIQUIDACION!$L$1046)*LIQUIDACION!$D$1045/IF(AND(LIQUIDACION!$D$1044&gt;LIQUIDACION!$B$1046,LIQUIDACION!$B$1046&gt;LIQUIDACION!$D$1043),366,365)),0)</f>
        <v>0</v>
      </c>
      <c r="AF731" s="618">
        <f>IF(AF$12=TRUE,(($E731*LIQUIDACION!$L$1046)*LIQUIDACION!$D$1045/IF(AND(LIQUIDACION!$D$1044&gt;LIQUIDACION!$B$1046,LIQUIDACION!$B$1046&gt;LIQUIDACION!$D$1043),366,365)),0)</f>
        <v>0</v>
      </c>
      <c r="AG731" s="618">
        <f>IF(AG$12=TRUE,(($F731*LIQUIDACION!$L$1046)*LIQUIDACION!$D$1045/IF(AND(LIQUIDACION!$D$1044&gt;LIQUIDACION!$B$1046,LIQUIDACION!$B$1046&gt;LIQUIDACION!$D$1043),366,365)),0)</f>
        <v>0</v>
      </c>
      <c r="AH731" s="618">
        <f>IF(AH$12=TRUE,(($G731*LIQUIDACION!$L$1046)*LIQUIDACION!$D$1045/IF(AND(LIQUIDACION!$D$1044&gt;LIQUIDACION!$B$1046,LIQUIDACION!$B$1046&gt;LIQUIDACION!$D$1043),366,365)),0)</f>
        <v>0</v>
      </c>
      <c r="AI731" s="618">
        <f>IF(AI$12=TRUE,(($H731*LIQUIDACION!$L$1047)*LIQUIDACION!$D$1045/IF(AND(LIQUIDACION!$D$1044&gt;LIQUIDACION!$B$1046,LIQUIDACION!$B$1046&gt;LIQUIDACION!$D$1043),366,365)),0)</f>
        <v>0</v>
      </c>
      <c r="AJ731" s="618">
        <f>IF(AJ$12=TRUE,(($I731*LIQUIDACION!$L$1047)*LIQUIDACION!$D$1045/IF(AND(LIQUIDACION!$D$1044&gt;LIQUIDACION!$B$1046,LIQUIDACION!$B$1046&gt;LIQUIDACION!$D$1043),366,365)),0)</f>
        <v>0</v>
      </c>
      <c r="AK731" s="618">
        <f>IF(AK$12=TRUE,(($J731*LIQUIDACION!$L$1047)*LIQUIDACION!$D$1045/IF(AND(LIQUIDACION!$D$1044&gt;LIQUIDACION!$B$1046,LIQUIDACION!$B$1046&gt;LIQUIDACION!$D$1043),366,365)),0)</f>
        <v>0</v>
      </c>
      <c r="AL731" s="618">
        <f>IF(AL$12=TRUE,(($K731*LIQUIDACION!$L$1047)*LIQUIDACION!$D$1045/IF(AND(LIQUIDACION!$D$1044&gt;LIQUIDACION!$B$1046,LIQUIDACION!$B$1046&gt;LIQUIDACION!$D$1043),366,365)),0)</f>
        <v>0</v>
      </c>
      <c r="AM731" s="618">
        <f>IF(AM$12=TRUE,(($L731*LIQUIDACION!$L$1047)*LIQUIDACION!$D$1045/IF(AND(LIQUIDACION!$D$1044&gt;LIQUIDACION!$B$1046,LIQUIDACION!$B$1046&gt;LIQUIDACION!$D$1043),366,365)),0)</f>
        <v>0</v>
      </c>
      <c r="AN731" s="618">
        <f>IF(AN$12=TRUE,(($M731*LIQUIDACION!$L$1047)*LIQUIDACION!$D$1045/IF(AND(LIQUIDACION!$D$1044&gt;LIQUIDACION!$B$1046,LIQUIDACION!$B$1046&gt;LIQUIDACION!$D$1043),366,365)),0)</f>
        <v>0</v>
      </c>
      <c r="AO731" s="618">
        <f>IF(AO$12=TRUE,(($N731*LIQUIDACION!$L$1047)*LIQUIDACION!$D$1045/IF(AND(LIQUIDACION!$D$1044&gt;LIQUIDACION!$B$1046,LIQUIDACION!$B$1046&gt;LIQUIDACION!$D$1043),366,365)),0)</f>
        <v>0</v>
      </c>
      <c r="AP731" s="618">
        <f>IF(AP$12=TRUE,(($O731*LIQUIDACION!$L$1047)*LIQUIDACION!$D$1045/IF(AND(LIQUIDACION!$D$1044&gt;LIQUIDACION!$B$1046,LIQUIDACION!$B$1046&gt;LIQUIDACION!$D$1043),366,365)),0)</f>
        <v>0</v>
      </c>
      <c r="AQ731" s="618">
        <f>IF(AQ$12=TRUE,(($P731*LIQUIDACION!$L$1047)*LIQUIDACION!$D$1045/IF(AND(LIQUIDACION!$D$1044&gt;LIQUIDACION!$B$1046,LIQUIDACION!$B$1046&gt;LIQUIDACION!$D$1043),366,365)),0)</f>
        <v>0</v>
      </c>
      <c r="AR731" s="618">
        <f>IF(AR$12=TRUE,(($Q731*LIQUIDACION!$L$1047)*LIQUIDACION!$D$1045/IF(AND(LIQUIDACION!$D$1044&gt;LIQUIDACION!$B$1046,LIQUIDACION!$B$1046&gt;LIQUIDACION!$D$1043),366,365)),0)</f>
        <v>0</v>
      </c>
      <c r="AS731" s="618">
        <f>IF(AS$12=TRUE,(($R731*LIQUIDACION!$L$1047)*LIQUIDACION!$D$1045/IF(AND(LIQUIDACION!$D$1044&gt;LIQUIDACION!$B$1046,LIQUIDACION!$B$1046&gt;LIQUIDACION!$D$1043),366,365)),0)</f>
        <v>0</v>
      </c>
      <c r="AT731" s="618">
        <f>IF(AT$12=TRUE,(($S731*LIQUIDACION!$L$1047)*LIQUIDACION!$D$1045/IF(AND(LIQUIDACION!$D$1044&gt;LIQUIDACION!$B$1046,LIQUIDACION!$B$1046&gt;LIQUIDACION!$D$1043),366,365)),0)</f>
        <v>0</v>
      </c>
      <c r="AU731" s="618">
        <f>IF(AU$12=TRUE,(($T731*LIQUIDACION!$L$1047)*LIQUIDACION!$D$1045/IF(AND(LIQUIDACION!$D$1044&gt;LIQUIDACION!$B$1046,LIQUIDACION!$B$1046&gt;LIQUIDACION!$D$1043),366,365)),0)</f>
        <v>0</v>
      </c>
      <c r="AV731" s="618">
        <f>IF(AV$12=TRUE,(($U731*LIQUIDACION!$L$1047)*LIQUIDACION!$D$1045/IF(AND(LIQUIDACION!$D$1044&gt;LIQUIDACION!$B$1046,LIQUIDACION!$B$1046&gt;LIQUIDACION!$D$1043),366,365)),0)</f>
        <v>0</v>
      </c>
      <c r="AW731" s="618">
        <f>IF(AW$12=TRUE,(($V731*LIQUIDACION!$L$1047)*LIQUIDACION!$D$1045/IF(AND(LIQUIDACION!$D$1044&gt;LIQUIDACION!$B$1046,LIQUIDACION!$B$1046&gt;LIQUIDACION!$D$1043),366,365)),0)</f>
        <v>0</v>
      </c>
      <c r="AX731" s="618">
        <f>IF(AX$12=TRUE,(($W731*LIQUIDACION!$L$1047)*LIQUIDACION!$D$1045/IF(AND(LIQUIDACION!$D$1044&gt;LIQUIDACION!$B$1046,LIQUIDACION!$B$1046&gt;LIQUIDACION!$D$1043),366,365)),0)</f>
        <v>0</v>
      </c>
    </row>
    <row r="732" spans="2:50" x14ac:dyDescent="0.25">
      <c r="B732" s="123">
        <v>720</v>
      </c>
      <c r="C732" s="125"/>
      <c r="D732" s="170"/>
      <c r="E732" s="170"/>
      <c r="F732" s="170"/>
      <c r="G732" s="170">
        <f t="shared" si="49"/>
        <v>0</v>
      </c>
      <c r="H732" s="170">
        <f t="shared" si="50"/>
        <v>0</v>
      </c>
      <c r="I732" s="170"/>
      <c r="J732" s="170"/>
      <c r="K732" s="170"/>
      <c r="L732" s="170"/>
      <c r="M732" s="170"/>
      <c r="N732" s="170"/>
      <c r="O732" s="170"/>
      <c r="P732" s="170"/>
      <c r="Q732" s="170"/>
      <c r="R732" s="170"/>
      <c r="S732" s="170"/>
      <c r="T732" s="170"/>
      <c r="U732" s="170"/>
      <c r="V732" s="170"/>
      <c r="W732" s="170"/>
      <c r="X732" s="170"/>
      <c r="Y732" s="170"/>
      <c r="Z732" s="170"/>
      <c r="AA732" s="170"/>
      <c r="AB732" s="415">
        <f t="shared" si="51"/>
        <v>0</v>
      </c>
      <c r="AC732" s="415">
        <f t="shared" si="52"/>
        <v>0</v>
      </c>
      <c r="AE732" s="618">
        <f>IF(AE$12=TRUE,(($D732*LIQUIDACION!$L$1046)*LIQUIDACION!$D$1045/IF(AND(LIQUIDACION!$D$1044&gt;LIQUIDACION!$B$1046,LIQUIDACION!$B$1046&gt;LIQUIDACION!$D$1043),366,365)),0)</f>
        <v>0</v>
      </c>
      <c r="AF732" s="618">
        <f>IF(AF$12=TRUE,(($E732*LIQUIDACION!$L$1046)*LIQUIDACION!$D$1045/IF(AND(LIQUIDACION!$D$1044&gt;LIQUIDACION!$B$1046,LIQUIDACION!$B$1046&gt;LIQUIDACION!$D$1043),366,365)),0)</f>
        <v>0</v>
      </c>
      <c r="AG732" s="618">
        <f>IF(AG$12=TRUE,(($F732*LIQUIDACION!$L$1046)*LIQUIDACION!$D$1045/IF(AND(LIQUIDACION!$D$1044&gt;LIQUIDACION!$B$1046,LIQUIDACION!$B$1046&gt;LIQUIDACION!$D$1043),366,365)),0)</f>
        <v>0</v>
      </c>
      <c r="AH732" s="618">
        <f>IF(AH$12=TRUE,(($G732*LIQUIDACION!$L$1046)*LIQUIDACION!$D$1045/IF(AND(LIQUIDACION!$D$1044&gt;LIQUIDACION!$B$1046,LIQUIDACION!$B$1046&gt;LIQUIDACION!$D$1043),366,365)),0)</f>
        <v>0</v>
      </c>
      <c r="AI732" s="618">
        <f>IF(AI$12=TRUE,(($H732*LIQUIDACION!$L$1047)*LIQUIDACION!$D$1045/IF(AND(LIQUIDACION!$D$1044&gt;LIQUIDACION!$B$1046,LIQUIDACION!$B$1046&gt;LIQUIDACION!$D$1043),366,365)),0)</f>
        <v>0</v>
      </c>
      <c r="AJ732" s="618">
        <f>IF(AJ$12=TRUE,(($I732*LIQUIDACION!$L$1047)*LIQUIDACION!$D$1045/IF(AND(LIQUIDACION!$D$1044&gt;LIQUIDACION!$B$1046,LIQUIDACION!$B$1046&gt;LIQUIDACION!$D$1043),366,365)),0)</f>
        <v>0</v>
      </c>
      <c r="AK732" s="618">
        <f>IF(AK$12=TRUE,(($J732*LIQUIDACION!$L$1047)*LIQUIDACION!$D$1045/IF(AND(LIQUIDACION!$D$1044&gt;LIQUIDACION!$B$1046,LIQUIDACION!$B$1046&gt;LIQUIDACION!$D$1043),366,365)),0)</f>
        <v>0</v>
      </c>
      <c r="AL732" s="618">
        <f>IF(AL$12=TRUE,(($K732*LIQUIDACION!$L$1047)*LIQUIDACION!$D$1045/IF(AND(LIQUIDACION!$D$1044&gt;LIQUIDACION!$B$1046,LIQUIDACION!$B$1046&gt;LIQUIDACION!$D$1043),366,365)),0)</f>
        <v>0</v>
      </c>
      <c r="AM732" s="618">
        <f>IF(AM$12=TRUE,(($L732*LIQUIDACION!$L$1047)*LIQUIDACION!$D$1045/IF(AND(LIQUIDACION!$D$1044&gt;LIQUIDACION!$B$1046,LIQUIDACION!$B$1046&gt;LIQUIDACION!$D$1043),366,365)),0)</f>
        <v>0</v>
      </c>
      <c r="AN732" s="618">
        <f>IF(AN$12=TRUE,(($M732*LIQUIDACION!$L$1047)*LIQUIDACION!$D$1045/IF(AND(LIQUIDACION!$D$1044&gt;LIQUIDACION!$B$1046,LIQUIDACION!$B$1046&gt;LIQUIDACION!$D$1043),366,365)),0)</f>
        <v>0</v>
      </c>
      <c r="AO732" s="618">
        <f>IF(AO$12=TRUE,(($N732*LIQUIDACION!$L$1047)*LIQUIDACION!$D$1045/IF(AND(LIQUIDACION!$D$1044&gt;LIQUIDACION!$B$1046,LIQUIDACION!$B$1046&gt;LIQUIDACION!$D$1043),366,365)),0)</f>
        <v>0</v>
      </c>
      <c r="AP732" s="618">
        <f>IF(AP$12=TRUE,(($O732*LIQUIDACION!$L$1047)*LIQUIDACION!$D$1045/IF(AND(LIQUIDACION!$D$1044&gt;LIQUIDACION!$B$1046,LIQUIDACION!$B$1046&gt;LIQUIDACION!$D$1043),366,365)),0)</f>
        <v>0</v>
      </c>
      <c r="AQ732" s="618">
        <f>IF(AQ$12=TRUE,(($P732*LIQUIDACION!$L$1047)*LIQUIDACION!$D$1045/IF(AND(LIQUIDACION!$D$1044&gt;LIQUIDACION!$B$1046,LIQUIDACION!$B$1046&gt;LIQUIDACION!$D$1043),366,365)),0)</f>
        <v>0</v>
      </c>
      <c r="AR732" s="618">
        <f>IF(AR$12=TRUE,(($Q732*LIQUIDACION!$L$1047)*LIQUIDACION!$D$1045/IF(AND(LIQUIDACION!$D$1044&gt;LIQUIDACION!$B$1046,LIQUIDACION!$B$1046&gt;LIQUIDACION!$D$1043),366,365)),0)</f>
        <v>0</v>
      </c>
      <c r="AS732" s="618">
        <f>IF(AS$12=TRUE,(($R732*LIQUIDACION!$L$1047)*LIQUIDACION!$D$1045/IF(AND(LIQUIDACION!$D$1044&gt;LIQUIDACION!$B$1046,LIQUIDACION!$B$1046&gt;LIQUIDACION!$D$1043),366,365)),0)</f>
        <v>0</v>
      </c>
      <c r="AT732" s="618">
        <f>IF(AT$12=TRUE,(($S732*LIQUIDACION!$L$1047)*LIQUIDACION!$D$1045/IF(AND(LIQUIDACION!$D$1044&gt;LIQUIDACION!$B$1046,LIQUIDACION!$B$1046&gt;LIQUIDACION!$D$1043),366,365)),0)</f>
        <v>0</v>
      </c>
      <c r="AU732" s="618">
        <f>IF(AU$12=TRUE,(($T732*LIQUIDACION!$L$1047)*LIQUIDACION!$D$1045/IF(AND(LIQUIDACION!$D$1044&gt;LIQUIDACION!$B$1046,LIQUIDACION!$B$1046&gt;LIQUIDACION!$D$1043),366,365)),0)</f>
        <v>0</v>
      </c>
      <c r="AV732" s="618">
        <f>IF(AV$12=TRUE,(($U732*LIQUIDACION!$L$1047)*LIQUIDACION!$D$1045/IF(AND(LIQUIDACION!$D$1044&gt;LIQUIDACION!$B$1046,LIQUIDACION!$B$1046&gt;LIQUIDACION!$D$1043),366,365)),0)</f>
        <v>0</v>
      </c>
      <c r="AW732" s="618">
        <f>IF(AW$12=TRUE,(($V732*LIQUIDACION!$L$1047)*LIQUIDACION!$D$1045/IF(AND(LIQUIDACION!$D$1044&gt;LIQUIDACION!$B$1046,LIQUIDACION!$B$1046&gt;LIQUIDACION!$D$1043),366,365)),0)</f>
        <v>0</v>
      </c>
      <c r="AX732" s="618">
        <f>IF(AX$12=TRUE,(($W732*LIQUIDACION!$L$1047)*LIQUIDACION!$D$1045/IF(AND(LIQUIDACION!$D$1044&gt;LIQUIDACION!$B$1046,LIQUIDACION!$B$1046&gt;LIQUIDACION!$D$1043),366,365)),0)</f>
        <v>0</v>
      </c>
    </row>
    <row r="733" spans="2:50" x14ac:dyDescent="0.25">
      <c r="B733" s="121">
        <v>721</v>
      </c>
      <c r="C733" s="125"/>
      <c r="D733" s="170"/>
      <c r="E733" s="170"/>
      <c r="F733" s="170"/>
      <c r="G733" s="170">
        <f t="shared" si="49"/>
        <v>0</v>
      </c>
      <c r="H733" s="170">
        <f t="shared" si="50"/>
        <v>0</v>
      </c>
      <c r="I733" s="170"/>
      <c r="J733" s="170"/>
      <c r="K733" s="170"/>
      <c r="L733" s="170"/>
      <c r="M733" s="170"/>
      <c r="N733" s="170"/>
      <c r="O733" s="170"/>
      <c r="P733" s="170"/>
      <c r="Q733" s="170"/>
      <c r="R733" s="170"/>
      <c r="S733" s="170"/>
      <c r="T733" s="170"/>
      <c r="U733" s="170"/>
      <c r="V733" s="170"/>
      <c r="W733" s="170"/>
      <c r="X733" s="170"/>
      <c r="Y733" s="170"/>
      <c r="Z733" s="170"/>
      <c r="AA733" s="170"/>
      <c r="AB733" s="415">
        <f t="shared" si="51"/>
        <v>0</v>
      </c>
      <c r="AC733" s="415">
        <f t="shared" si="52"/>
        <v>0</v>
      </c>
      <c r="AE733" s="618">
        <f>IF(AE$12=TRUE,(($D733*LIQUIDACION!$L$1046)*LIQUIDACION!$D$1045/IF(AND(LIQUIDACION!$D$1044&gt;LIQUIDACION!$B$1046,LIQUIDACION!$B$1046&gt;LIQUIDACION!$D$1043),366,365)),0)</f>
        <v>0</v>
      </c>
      <c r="AF733" s="618">
        <f>IF(AF$12=TRUE,(($E733*LIQUIDACION!$L$1046)*LIQUIDACION!$D$1045/IF(AND(LIQUIDACION!$D$1044&gt;LIQUIDACION!$B$1046,LIQUIDACION!$B$1046&gt;LIQUIDACION!$D$1043),366,365)),0)</f>
        <v>0</v>
      </c>
      <c r="AG733" s="618">
        <f>IF(AG$12=TRUE,(($F733*LIQUIDACION!$L$1046)*LIQUIDACION!$D$1045/IF(AND(LIQUIDACION!$D$1044&gt;LIQUIDACION!$B$1046,LIQUIDACION!$B$1046&gt;LIQUIDACION!$D$1043),366,365)),0)</f>
        <v>0</v>
      </c>
      <c r="AH733" s="618">
        <f>IF(AH$12=TRUE,(($G733*LIQUIDACION!$L$1046)*LIQUIDACION!$D$1045/IF(AND(LIQUIDACION!$D$1044&gt;LIQUIDACION!$B$1046,LIQUIDACION!$B$1046&gt;LIQUIDACION!$D$1043),366,365)),0)</f>
        <v>0</v>
      </c>
      <c r="AI733" s="618">
        <f>IF(AI$12=TRUE,(($H733*LIQUIDACION!$L$1047)*LIQUIDACION!$D$1045/IF(AND(LIQUIDACION!$D$1044&gt;LIQUIDACION!$B$1046,LIQUIDACION!$B$1046&gt;LIQUIDACION!$D$1043),366,365)),0)</f>
        <v>0</v>
      </c>
      <c r="AJ733" s="618">
        <f>IF(AJ$12=TRUE,(($I733*LIQUIDACION!$L$1047)*LIQUIDACION!$D$1045/IF(AND(LIQUIDACION!$D$1044&gt;LIQUIDACION!$B$1046,LIQUIDACION!$B$1046&gt;LIQUIDACION!$D$1043),366,365)),0)</f>
        <v>0</v>
      </c>
      <c r="AK733" s="618">
        <f>IF(AK$12=TRUE,(($J733*LIQUIDACION!$L$1047)*LIQUIDACION!$D$1045/IF(AND(LIQUIDACION!$D$1044&gt;LIQUIDACION!$B$1046,LIQUIDACION!$B$1046&gt;LIQUIDACION!$D$1043),366,365)),0)</f>
        <v>0</v>
      </c>
      <c r="AL733" s="618">
        <f>IF(AL$12=TRUE,(($K733*LIQUIDACION!$L$1047)*LIQUIDACION!$D$1045/IF(AND(LIQUIDACION!$D$1044&gt;LIQUIDACION!$B$1046,LIQUIDACION!$B$1046&gt;LIQUIDACION!$D$1043),366,365)),0)</f>
        <v>0</v>
      </c>
      <c r="AM733" s="618">
        <f>IF(AM$12=TRUE,(($L733*LIQUIDACION!$L$1047)*LIQUIDACION!$D$1045/IF(AND(LIQUIDACION!$D$1044&gt;LIQUIDACION!$B$1046,LIQUIDACION!$B$1046&gt;LIQUIDACION!$D$1043),366,365)),0)</f>
        <v>0</v>
      </c>
      <c r="AN733" s="618">
        <f>IF(AN$12=TRUE,(($M733*LIQUIDACION!$L$1047)*LIQUIDACION!$D$1045/IF(AND(LIQUIDACION!$D$1044&gt;LIQUIDACION!$B$1046,LIQUIDACION!$B$1046&gt;LIQUIDACION!$D$1043),366,365)),0)</f>
        <v>0</v>
      </c>
      <c r="AO733" s="618">
        <f>IF(AO$12=TRUE,(($N733*LIQUIDACION!$L$1047)*LIQUIDACION!$D$1045/IF(AND(LIQUIDACION!$D$1044&gt;LIQUIDACION!$B$1046,LIQUIDACION!$B$1046&gt;LIQUIDACION!$D$1043),366,365)),0)</f>
        <v>0</v>
      </c>
      <c r="AP733" s="618">
        <f>IF(AP$12=TRUE,(($O733*LIQUIDACION!$L$1047)*LIQUIDACION!$D$1045/IF(AND(LIQUIDACION!$D$1044&gt;LIQUIDACION!$B$1046,LIQUIDACION!$B$1046&gt;LIQUIDACION!$D$1043),366,365)),0)</f>
        <v>0</v>
      </c>
      <c r="AQ733" s="618">
        <f>IF(AQ$12=TRUE,(($P733*LIQUIDACION!$L$1047)*LIQUIDACION!$D$1045/IF(AND(LIQUIDACION!$D$1044&gt;LIQUIDACION!$B$1046,LIQUIDACION!$B$1046&gt;LIQUIDACION!$D$1043),366,365)),0)</f>
        <v>0</v>
      </c>
      <c r="AR733" s="618">
        <f>IF(AR$12=TRUE,(($Q733*LIQUIDACION!$L$1047)*LIQUIDACION!$D$1045/IF(AND(LIQUIDACION!$D$1044&gt;LIQUIDACION!$B$1046,LIQUIDACION!$B$1046&gt;LIQUIDACION!$D$1043),366,365)),0)</f>
        <v>0</v>
      </c>
      <c r="AS733" s="618">
        <f>IF(AS$12=TRUE,(($R733*LIQUIDACION!$L$1047)*LIQUIDACION!$D$1045/IF(AND(LIQUIDACION!$D$1044&gt;LIQUIDACION!$B$1046,LIQUIDACION!$B$1046&gt;LIQUIDACION!$D$1043),366,365)),0)</f>
        <v>0</v>
      </c>
      <c r="AT733" s="618">
        <f>IF(AT$12=TRUE,(($S733*LIQUIDACION!$L$1047)*LIQUIDACION!$D$1045/IF(AND(LIQUIDACION!$D$1044&gt;LIQUIDACION!$B$1046,LIQUIDACION!$B$1046&gt;LIQUIDACION!$D$1043),366,365)),0)</f>
        <v>0</v>
      </c>
      <c r="AU733" s="618">
        <f>IF(AU$12=TRUE,(($T733*LIQUIDACION!$L$1047)*LIQUIDACION!$D$1045/IF(AND(LIQUIDACION!$D$1044&gt;LIQUIDACION!$B$1046,LIQUIDACION!$B$1046&gt;LIQUIDACION!$D$1043),366,365)),0)</f>
        <v>0</v>
      </c>
      <c r="AV733" s="618">
        <f>IF(AV$12=TRUE,(($U733*LIQUIDACION!$L$1047)*LIQUIDACION!$D$1045/IF(AND(LIQUIDACION!$D$1044&gt;LIQUIDACION!$B$1046,LIQUIDACION!$B$1046&gt;LIQUIDACION!$D$1043),366,365)),0)</f>
        <v>0</v>
      </c>
      <c r="AW733" s="618">
        <f>IF(AW$12=TRUE,(($V733*LIQUIDACION!$L$1047)*LIQUIDACION!$D$1045/IF(AND(LIQUIDACION!$D$1044&gt;LIQUIDACION!$B$1046,LIQUIDACION!$B$1046&gt;LIQUIDACION!$D$1043),366,365)),0)</f>
        <v>0</v>
      </c>
      <c r="AX733" s="618">
        <f>IF(AX$12=TRUE,(($W733*LIQUIDACION!$L$1047)*LIQUIDACION!$D$1045/IF(AND(LIQUIDACION!$D$1044&gt;LIQUIDACION!$B$1046,LIQUIDACION!$B$1046&gt;LIQUIDACION!$D$1043),366,365)),0)</f>
        <v>0</v>
      </c>
    </row>
    <row r="734" spans="2:50" x14ac:dyDescent="0.25">
      <c r="B734" s="123">
        <v>722</v>
      </c>
      <c r="C734" s="125"/>
      <c r="D734" s="170"/>
      <c r="E734" s="170"/>
      <c r="F734" s="170"/>
      <c r="G734" s="170">
        <f t="shared" si="49"/>
        <v>0</v>
      </c>
      <c r="H734" s="170">
        <f t="shared" si="50"/>
        <v>0</v>
      </c>
      <c r="I734" s="170"/>
      <c r="J734" s="170"/>
      <c r="K734" s="170"/>
      <c r="L734" s="170"/>
      <c r="M734" s="170"/>
      <c r="N734" s="170"/>
      <c r="O734" s="170"/>
      <c r="P734" s="170"/>
      <c r="Q734" s="170"/>
      <c r="R734" s="170"/>
      <c r="S734" s="170"/>
      <c r="T734" s="170"/>
      <c r="U734" s="170"/>
      <c r="V734" s="170"/>
      <c r="W734" s="170"/>
      <c r="X734" s="170"/>
      <c r="Y734" s="170"/>
      <c r="Z734" s="170"/>
      <c r="AA734" s="170"/>
      <c r="AB734" s="415">
        <f t="shared" si="51"/>
        <v>0</v>
      </c>
      <c r="AC734" s="415">
        <f t="shared" si="52"/>
        <v>0</v>
      </c>
      <c r="AE734" s="618">
        <f>IF(AE$12=TRUE,(($D734*LIQUIDACION!$L$1046)*LIQUIDACION!$D$1045/IF(AND(LIQUIDACION!$D$1044&gt;LIQUIDACION!$B$1046,LIQUIDACION!$B$1046&gt;LIQUIDACION!$D$1043),366,365)),0)</f>
        <v>0</v>
      </c>
      <c r="AF734" s="618">
        <f>IF(AF$12=TRUE,(($E734*LIQUIDACION!$L$1046)*LIQUIDACION!$D$1045/IF(AND(LIQUIDACION!$D$1044&gt;LIQUIDACION!$B$1046,LIQUIDACION!$B$1046&gt;LIQUIDACION!$D$1043),366,365)),0)</f>
        <v>0</v>
      </c>
      <c r="AG734" s="618">
        <f>IF(AG$12=TRUE,(($F734*LIQUIDACION!$L$1046)*LIQUIDACION!$D$1045/IF(AND(LIQUIDACION!$D$1044&gt;LIQUIDACION!$B$1046,LIQUIDACION!$B$1046&gt;LIQUIDACION!$D$1043),366,365)),0)</f>
        <v>0</v>
      </c>
      <c r="AH734" s="618">
        <f>IF(AH$12=TRUE,(($G734*LIQUIDACION!$L$1046)*LIQUIDACION!$D$1045/IF(AND(LIQUIDACION!$D$1044&gt;LIQUIDACION!$B$1046,LIQUIDACION!$B$1046&gt;LIQUIDACION!$D$1043),366,365)),0)</f>
        <v>0</v>
      </c>
      <c r="AI734" s="618">
        <f>IF(AI$12=TRUE,(($H734*LIQUIDACION!$L$1047)*LIQUIDACION!$D$1045/IF(AND(LIQUIDACION!$D$1044&gt;LIQUIDACION!$B$1046,LIQUIDACION!$B$1046&gt;LIQUIDACION!$D$1043),366,365)),0)</f>
        <v>0</v>
      </c>
      <c r="AJ734" s="618">
        <f>IF(AJ$12=TRUE,(($I734*LIQUIDACION!$L$1047)*LIQUIDACION!$D$1045/IF(AND(LIQUIDACION!$D$1044&gt;LIQUIDACION!$B$1046,LIQUIDACION!$B$1046&gt;LIQUIDACION!$D$1043),366,365)),0)</f>
        <v>0</v>
      </c>
      <c r="AK734" s="618">
        <f>IF(AK$12=TRUE,(($J734*LIQUIDACION!$L$1047)*LIQUIDACION!$D$1045/IF(AND(LIQUIDACION!$D$1044&gt;LIQUIDACION!$B$1046,LIQUIDACION!$B$1046&gt;LIQUIDACION!$D$1043),366,365)),0)</f>
        <v>0</v>
      </c>
      <c r="AL734" s="618">
        <f>IF(AL$12=TRUE,(($K734*LIQUIDACION!$L$1047)*LIQUIDACION!$D$1045/IF(AND(LIQUIDACION!$D$1044&gt;LIQUIDACION!$B$1046,LIQUIDACION!$B$1046&gt;LIQUIDACION!$D$1043),366,365)),0)</f>
        <v>0</v>
      </c>
      <c r="AM734" s="618">
        <f>IF(AM$12=TRUE,(($L734*LIQUIDACION!$L$1047)*LIQUIDACION!$D$1045/IF(AND(LIQUIDACION!$D$1044&gt;LIQUIDACION!$B$1046,LIQUIDACION!$B$1046&gt;LIQUIDACION!$D$1043),366,365)),0)</f>
        <v>0</v>
      </c>
      <c r="AN734" s="618">
        <f>IF(AN$12=TRUE,(($M734*LIQUIDACION!$L$1047)*LIQUIDACION!$D$1045/IF(AND(LIQUIDACION!$D$1044&gt;LIQUIDACION!$B$1046,LIQUIDACION!$B$1046&gt;LIQUIDACION!$D$1043),366,365)),0)</f>
        <v>0</v>
      </c>
      <c r="AO734" s="618">
        <f>IF(AO$12=TRUE,(($N734*LIQUIDACION!$L$1047)*LIQUIDACION!$D$1045/IF(AND(LIQUIDACION!$D$1044&gt;LIQUIDACION!$B$1046,LIQUIDACION!$B$1046&gt;LIQUIDACION!$D$1043),366,365)),0)</f>
        <v>0</v>
      </c>
      <c r="AP734" s="618">
        <f>IF(AP$12=TRUE,(($O734*LIQUIDACION!$L$1047)*LIQUIDACION!$D$1045/IF(AND(LIQUIDACION!$D$1044&gt;LIQUIDACION!$B$1046,LIQUIDACION!$B$1046&gt;LIQUIDACION!$D$1043),366,365)),0)</f>
        <v>0</v>
      </c>
      <c r="AQ734" s="618">
        <f>IF(AQ$12=TRUE,(($P734*LIQUIDACION!$L$1047)*LIQUIDACION!$D$1045/IF(AND(LIQUIDACION!$D$1044&gt;LIQUIDACION!$B$1046,LIQUIDACION!$B$1046&gt;LIQUIDACION!$D$1043),366,365)),0)</f>
        <v>0</v>
      </c>
      <c r="AR734" s="618">
        <f>IF(AR$12=TRUE,(($Q734*LIQUIDACION!$L$1047)*LIQUIDACION!$D$1045/IF(AND(LIQUIDACION!$D$1044&gt;LIQUIDACION!$B$1046,LIQUIDACION!$B$1046&gt;LIQUIDACION!$D$1043),366,365)),0)</f>
        <v>0</v>
      </c>
      <c r="AS734" s="618">
        <f>IF(AS$12=TRUE,(($R734*LIQUIDACION!$L$1047)*LIQUIDACION!$D$1045/IF(AND(LIQUIDACION!$D$1044&gt;LIQUIDACION!$B$1046,LIQUIDACION!$B$1046&gt;LIQUIDACION!$D$1043),366,365)),0)</f>
        <v>0</v>
      </c>
      <c r="AT734" s="618">
        <f>IF(AT$12=TRUE,(($S734*LIQUIDACION!$L$1047)*LIQUIDACION!$D$1045/IF(AND(LIQUIDACION!$D$1044&gt;LIQUIDACION!$B$1046,LIQUIDACION!$B$1046&gt;LIQUIDACION!$D$1043),366,365)),0)</f>
        <v>0</v>
      </c>
      <c r="AU734" s="618">
        <f>IF(AU$12=TRUE,(($T734*LIQUIDACION!$L$1047)*LIQUIDACION!$D$1045/IF(AND(LIQUIDACION!$D$1044&gt;LIQUIDACION!$B$1046,LIQUIDACION!$B$1046&gt;LIQUIDACION!$D$1043),366,365)),0)</f>
        <v>0</v>
      </c>
      <c r="AV734" s="618">
        <f>IF(AV$12=TRUE,(($U734*LIQUIDACION!$L$1047)*LIQUIDACION!$D$1045/IF(AND(LIQUIDACION!$D$1044&gt;LIQUIDACION!$B$1046,LIQUIDACION!$B$1046&gt;LIQUIDACION!$D$1043),366,365)),0)</f>
        <v>0</v>
      </c>
      <c r="AW734" s="618">
        <f>IF(AW$12=TRUE,(($V734*LIQUIDACION!$L$1047)*LIQUIDACION!$D$1045/IF(AND(LIQUIDACION!$D$1044&gt;LIQUIDACION!$B$1046,LIQUIDACION!$B$1046&gt;LIQUIDACION!$D$1043),366,365)),0)</f>
        <v>0</v>
      </c>
      <c r="AX734" s="618">
        <f>IF(AX$12=TRUE,(($W734*LIQUIDACION!$L$1047)*LIQUIDACION!$D$1045/IF(AND(LIQUIDACION!$D$1044&gt;LIQUIDACION!$B$1046,LIQUIDACION!$B$1046&gt;LIQUIDACION!$D$1043),366,365)),0)</f>
        <v>0</v>
      </c>
    </row>
    <row r="735" spans="2:50" x14ac:dyDescent="0.25">
      <c r="B735" s="121">
        <v>723</v>
      </c>
      <c r="C735" s="125"/>
      <c r="D735" s="170"/>
      <c r="E735" s="170"/>
      <c r="F735" s="170"/>
      <c r="G735" s="170">
        <f t="shared" si="49"/>
        <v>0</v>
      </c>
      <c r="H735" s="170">
        <f t="shared" si="50"/>
        <v>0</v>
      </c>
      <c r="I735" s="170"/>
      <c r="J735" s="170"/>
      <c r="K735" s="170"/>
      <c r="L735" s="170"/>
      <c r="M735" s="170"/>
      <c r="N735" s="170"/>
      <c r="O735" s="170"/>
      <c r="P735" s="170"/>
      <c r="Q735" s="170"/>
      <c r="R735" s="170"/>
      <c r="S735" s="170"/>
      <c r="T735" s="170"/>
      <c r="U735" s="170"/>
      <c r="V735" s="170"/>
      <c r="W735" s="170"/>
      <c r="X735" s="170"/>
      <c r="Y735" s="170"/>
      <c r="Z735" s="170"/>
      <c r="AA735" s="170"/>
      <c r="AB735" s="415">
        <f t="shared" si="51"/>
        <v>0</v>
      </c>
      <c r="AC735" s="415">
        <f t="shared" si="52"/>
        <v>0</v>
      </c>
      <c r="AE735" s="618">
        <f>IF(AE$12=TRUE,(($D735*LIQUIDACION!$L$1046)*LIQUIDACION!$D$1045/IF(AND(LIQUIDACION!$D$1044&gt;LIQUIDACION!$B$1046,LIQUIDACION!$B$1046&gt;LIQUIDACION!$D$1043),366,365)),0)</f>
        <v>0</v>
      </c>
      <c r="AF735" s="618">
        <f>IF(AF$12=TRUE,(($E735*LIQUIDACION!$L$1046)*LIQUIDACION!$D$1045/IF(AND(LIQUIDACION!$D$1044&gt;LIQUIDACION!$B$1046,LIQUIDACION!$B$1046&gt;LIQUIDACION!$D$1043),366,365)),0)</f>
        <v>0</v>
      </c>
      <c r="AG735" s="618">
        <f>IF(AG$12=TRUE,(($F735*LIQUIDACION!$L$1046)*LIQUIDACION!$D$1045/IF(AND(LIQUIDACION!$D$1044&gt;LIQUIDACION!$B$1046,LIQUIDACION!$B$1046&gt;LIQUIDACION!$D$1043),366,365)),0)</f>
        <v>0</v>
      </c>
      <c r="AH735" s="618">
        <f>IF(AH$12=TRUE,(($G735*LIQUIDACION!$L$1046)*LIQUIDACION!$D$1045/IF(AND(LIQUIDACION!$D$1044&gt;LIQUIDACION!$B$1046,LIQUIDACION!$B$1046&gt;LIQUIDACION!$D$1043),366,365)),0)</f>
        <v>0</v>
      </c>
      <c r="AI735" s="618">
        <f>IF(AI$12=TRUE,(($H735*LIQUIDACION!$L$1047)*LIQUIDACION!$D$1045/IF(AND(LIQUIDACION!$D$1044&gt;LIQUIDACION!$B$1046,LIQUIDACION!$B$1046&gt;LIQUIDACION!$D$1043),366,365)),0)</f>
        <v>0</v>
      </c>
      <c r="AJ735" s="618">
        <f>IF(AJ$12=TRUE,(($I735*LIQUIDACION!$L$1047)*LIQUIDACION!$D$1045/IF(AND(LIQUIDACION!$D$1044&gt;LIQUIDACION!$B$1046,LIQUIDACION!$B$1046&gt;LIQUIDACION!$D$1043),366,365)),0)</f>
        <v>0</v>
      </c>
      <c r="AK735" s="618">
        <f>IF(AK$12=TRUE,(($J735*LIQUIDACION!$L$1047)*LIQUIDACION!$D$1045/IF(AND(LIQUIDACION!$D$1044&gt;LIQUIDACION!$B$1046,LIQUIDACION!$B$1046&gt;LIQUIDACION!$D$1043),366,365)),0)</f>
        <v>0</v>
      </c>
      <c r="AL735" s="618">
        <f>IF(AL$12=TRUE,(($K735*LIQUIDACION!$L$1047)*LIQUIDACION!$D$1045/IF(AND(LIQUIDACION!$D$1044&gt;LIQUIDACION!$B$1046,LIQUIDACION!$B$1046&gt;LIQUIDACION!$D$1043),366,365)),0)</f>
        <v>0</v>
      </c>
      <c r="AM735" s="618">
        <f>IF(AM$12=TRUE,(($L735*LIQUIDACION!$L$1047)*LIQUIDACION!$D$1045/IF(AND(LIQUIDACION!$D$1044&gt;LIQUIDACION!$B$1046,LIQUIDACION!$B$1046&gt;LIQUIDACION!$D$1043),366,365)),0)</f>
        <v>0</v>
      </c>
      <c r="AN735" s="618">
        <f>IF(AN$12=TRUE,(($M735*LIQUIDACION!$L$1047)*LIQUIDACION!$D$1045/IF(AND(LIQUIDACION!$D$1044&gt;LIQUIDACION!$B$1046,LIQUIDACION!$B$1046&gt;LIQUIDACION!$D$1043),366,365)),0)</f>
        <v>0</v>
      </c>
      <c r="AO735" s="618">
        <f>IF(AO$12=TRUE,(($N735*LIQUIDACION!$L$1047)*LIQUIDACION!$D$1045/IF(AND(LIQUIDACION!$D$1044&gt;LIQUIDACION!$B$1046,LIQUIDACION!$B$1046&gt;LIQUIDACION!$D$1043),366,365)),0)</f>
        <v>0</v>
      </c>
      <c r="AP735" s="618">
        <f>IF(AP$12=TRUE,(($O735*LIQUIDACION!$L$1047)*LIQUIDACION!$D$1045/IF(AND(LIQUIDACION!$D$1044&gt;LIQUIDACION!$B$1046,LIQUIDACION!$B$1046&gt;LIQUIDACION!$D$1043),366,365)),0)</f>
        <v>0</v>
      </c>
      <c r="AQ735" s="618">
        <f>IF(AQ$12=TRUE,(($P735*LIQUIDACION!$L$1047)*LIQUIDACION!$D$1045/IF(AND(LIQUIDACION!$D$1044&gt;LIQUIDACION!$B$1046,LIQUIDACION!$B$1046&gt;LIQUIDACION!$D$1043),366,365)),0)</f>
        <v>0</v>
      </c>
      <c r="AR735" s="618">
        <f>IF(AR$12=TRUE,(($Q735*LIQUIDACION!$L$1047)*LIQUIDACION!$D$1045/IF(AND(LIQUIDACION!$D$1044&gt;LIQUIDACION!$B$1046,LIQUIDACION!$B$1046&gt;LIQUIDACION!$D$1043),366,365)),0)</f>
        <v>0</v>
      </c>
      <c r="AS735" s="618">
        <f>IF(AS$12=TRUE,(($R735*LIQUIDACION!$L$1047)*LIQUIDACION!$D$1045/IF(AND(LIQUIDACION!$D$1044&gt;LIQUIDACION!$B$1046,LIQUIDACION!$B$1046&gt;LIQUIDACION!$D$1043),366,365)),0)</f>
        <v>0</v>
      </c>
      <c r="AT735" s="618">
        <f>IF(AT$12=TRUE,(($S735*LIQUIDACION!$L$1047)*LIQUIDACION!$D$1045/IF(AND(LIQUIDACION!$D$1044&gt;LIQUIDACION!$B$1046,LIQUIDACION!$B$1046&gt;LIQUIDACION!$D$1043),366,365)),0)</f>
        <v>0</v>
      </c>
      <c r="AU735" s="618">
        <f>IF(AU$12=TRUE,(($T735*LIQUIDACION!$L$1047)*LIQUIDACION!$D$1045/IF(AND(LIQUIDACION!$D$1044&gt;LIQUIDACION!$B$1046,LIQUIDACION!$B$1046&gt;LIQUIDACION!$D$1043),366,365)),0)</f>
        <v>0</v>
      </c>
      <c r="AV735" s="618">
        <f>IF(AV$12=TRUE,(($U735*LIQUIDACION!$L$1047)*LIQUIDACION!$D$1045/IF(AND(LIQUIDACION!$D$1044&gt;LIQUIDACION!$B$1046,LIQUIDACION!$B$1046&gt;LIQUIDACION!$D$1043),366,365)),0)</f>
        <v>0</v>
      </c>
      <c r="AW735" s="618">
        <f>IF(AW$12=TRUE,(($V735*LIQUIDACION!$L$1047)*LIQUIDACION!$D$1045/IF(AND(LIQUIDACION!$D$1044&gt;LIQUIDACION!$B$1046,LIQUIDACION!$B$1046&gt;LIQUIDACION!$D$1043),366,365)),0)</f>
        <v>0</v>
      </c>
      <c r="AX735" s="618">
        <f>IF(AX$12=TRUE,(($W735*LIQUIDACION!$L$1047)*LIQUIDACION!$D$1045/IF(AND(LIQUIDACION!$D$1044&gt;LIQUIDACION!$B$1046,LIQUIDACION!$B$1046&gt;LIQUIDACION!$D$1043),366,365)),0)</f>
        <v>0</v>
      </c>
    </row>
    <row r="736" spans="2:50" x14ac:dyDescent="0.25">
      <c r="B736" s="123">
        <v>724</v>
      </c>
      <c r="C736" s="125"/>
      <c r="D736" s="170"/>
      <c r="E736" s="170"/>
      <c r="F736" s="170"/>
      <c r="G736" s="170">
        <f t="shared" si="49"/>
        <v>0</v>
      </c>
      <c r="H736" s="170">
        <f t="shared" si="50"/>
        <v>0</v>
      </c>
      <c r="I736" s="170"/>
      <c r="J736" s="170"/>
      <c r="K736" s="170"/>
      <c r="L736" s="170"/>
      <c r="M736" s="170"/>
      <c r="N736" s="170"/>
      <c r="O736" s="170"/>
      <c r="P736" s="170"/>
      <c r="Q736" s="170"/>
      <c r="R736" s="170"/>
      <c r="S736" s="170"/>
      <c r="T736" s="170"/>
      <c r="U736" s="170"/>
      <c r="V736" s="170"/>
      <c r="W736" s="170"/>
      <c r="X736" s="170"/>
      <c r="Y736" s="170"/>
      <c r="Z736" s="170"/>
      <c r="AA736" s="170"/>
      <c r="AB736" s="415">
        <f t="shared" si="51"/>
        <v>0</v>
      </c>
      <c r="AC736" s="415">
        <f t="shared" si="52"/>
        <v>0</v>
      </c>
      <c r="AE736" s="618">
        <f>IF(AE$12=TRUE,(($D736*LIQUIDACION!$L$1046)*LIQUIDACION!$D$1045/IF(AND(LIQUIDACION!$D$1044&gt;LIQUIDACION!$B$1046,LIQUIDACION!$B$1046&gt;LIQUIDACION!$D$1043),366,365)),0)</f>
        <v>0</v>
      </c>
      <c r="AF736" s="618">
        <f>IF(AF$12=TRUE,(($E736*LIQUIDACION!$L$1046)*LIQUIDACION!$D$1045/IF(AND(LIQUIDACION!$D$1044&gt;LIQUIDACION!$B$1046,LIQUIDACION!$B$1046&gt;LIQUIDACION!$D$1043),366,365)),0)</f>
        <v>0</v>
      </c>
      <c r="AG736" s="618">
        <f>IF(AG$12=TRUE,(($F736*LIQUIDACION!$L$1046)*LIQUIDACION!$D$1045/IF(AND(LIQUIDACION!$D$1044&gt;LIQUIDACION!$B$1046,LIQUIDACION!$B$1046&gt;LIQUIDACION!$D$1043),366,365)),0)</f>
        <v>0</v>
      </c>
      <c r="AH736" s="618">
        <f>IF(AH$12=TRUE,(($G736*LIQUIDACION!$L$1046)*LIQUIDACION!$D$1045/IF(AND(LIQUIDACION!$D$1044&gt;LIQUIDACION!$B$1046,LIQUIDACION!$B$1046&gt;LIQUIDACION!$D$1043),366,365)),0)</f>
        <v>0</v>
      </c>
      <c r="AI736" s="618">
        <f>IF(AI$12=TRUE,(($H736*LIQUIDACION!$L$1047)*LIQUIDACION!$D$1045/IF(AND(LIQUIDACION!$D$1044&gt;LIQUIDACION!$B$1046,LIQUIDACION!$B$1046&gt;LIQUIDACION!$D$1043),366,365)),0)</f>
        <v>0</v>
      </c>
      <c r="AJ736" s="618">
        <f>IF(AJ$12=TRUE,(($I736*LIQUIDACION!$L$1047)*LIQUIDACION!$D$1045/IF(AND(LIQUIDACION!$D$1044&gt;LIQUIDACION!$B$1046,LIQUIDACION!$B$1046&gt;LIQUIDACION!$D$1043),366,365)),0)</f>
        <v>0</v>
      </c>
      <c r="AK736" s="618">
        <f>IF(AK$12=TRUE,(($J736*LIQUIDACION!$L$1047)*LIQUIDACION!$D$1045/IF(AND(LIQUIDACION!$D$1044&gt;LIQUIDACION!$B$1046,LIQUIDACION!$B$1046&gt;LIQUIDACION!$D$1043),366,365)),0)</f>
        <v>0</v>
      </c>
      <c r="AL736" s="618">
        <f>IF(AL$12=TRUE,(($K736*LIQUIDACION!$L$1047)*LIQUIDACION!$D$1045/IF(AND(LIQUIDACION!$D$1044&gt;LIQUIDACION!$B$1046,LIQUIDACION!$B$1046&gt;LIQUIDACION!$D$1043),366,365)),0)</f>
        <v>0</v>
      </c>
      <c r="AM736" s="618">
        <f>IF(AM$12=TRUE,(($L736*LIQUIDACION!$L$1047)*LIQUIDACION!$D$1045/IF(AND(LIQUIDACION!$D$1044&gt;LIQUIDACION!$B$1046,LIQUIDACION!$B$1046&gt;LIQUIDACION!$D$1043),366,365)),0)</f>
        <v>0</v>
      </c>
      <c r="AN736" s="618">
        <f>IF(AN$12=TRUE,(($M736*LIQUIDACION!$L$1047)*LIQUIDACION!$D$1045/IF(AND(LIQUIDACION!$D$1044&gt;LIQUIDACION!$B$1046,LIQUIDACION!$B$1046&gt;LIQUIDACION!$D$1043),366,365)),0)</f>
        <v>0</v>
      </c>
      <c r="AO736" s="618">
        <f>IF(AO$12=TRUE,(($N736*LIQUIDACION!$L$1047)*LIQUIDACION!$D$1045/IF(AND(LIQUIDACION!$D$1044&gt;LIQUIDACION!$B$1046,LIQUIDACION!$B$1046&gt;LIQUIDACION!$D$1043),366,365)),0)</f>
        <v>0</v>
      </c>
      <c r="AP736" s="618">
        <f>IF(AP$12=TRUE,(($O736*LIQUIDACION!$L$1047)*LIQUIDACION!$D$1045/IF(AND(LIQUIDACION!$D$1044&gt;LIQUIDACION!$B$1046,LIQUIDACION!$B$1046&gt;LIQUIDACION!$D$1043),366,365)),0)</f>
        <v>0</v>
      </c>
      <c r="AQ736" s="618">
        <f>IF(AQ$12=TRUE,(($P736*LIQUIDACION!$L$1047)*LIQUIDACION!$D$1045/IF(AND(LIQUIDACION!$D$1044&gt;LIQUIDACION!$B$1046,LIQUIDACION!$B$1046&gt;LIQUIDACION!$D$1043),366,365)),0)</f>
        <v>0</v>
      </c>
      <c r="AR736" s="618">
        <f>IF(AR$12=TRUE,(($Q736*LIQUIDACION!$L$1047)*LIQUIDACION!$D$1045/IF(AND(LIQUIDACION!$D$1044&gt;LIQUIDACION!$B$1046,LIQUIDACION!$B$1046&gt;LIQUIDACION!$D$1043),366,365)),0)</f>
        <v>0</v>
      </c>
      <c r="AS736" s="618">
        <f>IF(AS$12=TRUE,(($R736*LIQUIDACION!$L$1047)*LIQUIDACION!$D$1045/IF(AND(LIQUIDACION!$D$1044&gt;LIQUIDACION!$B$1046,LIQUIDACION!$B$1046&gt;LIQUIDACION!$D$1043),366,365)),0)</f>
        <v>0</v>
      </c>
      <c r="AT736" s="618">
        <f>IF(AT$12=TRUE,(($S736*LIQUIDACION!$L$1047)*LIQUIDACION!$D$1045/IF(AND(LIQUIDACION!$D$1044&gt;LIQUIDACION!$B$1046,LIQUIDACION!$B$1046&gt;LIQUIDACION!$D$1043),366,365)),0)</f>
        <v>0</v>
      </c>
      <c r="AU736" s="618">
        <f>IF(AU$12=TRUE,(($T736*LIQUIDACION!$L$1047)*LIQUIDACION!$D$1045/IF(AND(LIQUIDACION!$D$1044&gt;LIQUIDACION!$B$1046,LIQUIDACION!$B$1046&gt;LIQUIDACION!$D$1043),366,365)),0)</f>
        <v>0</v>
      </c>
      <c r="AV736" s="618">
        <f>IF(AV$12=TRUE,(($U736*LIQUIDACION!$L$1047)*LIQUIDACION!$D$1045/IF(AND(LIQUIDACION!$D$1044&gt;LIQUIDACION!$B$1046,LIQUIDACION!$B$1046&gt;LIQUIDACION!$D$1043),366,365)),0)</f>
        <v>0</v>
      </c>
      <c r="AW736" s="618">
        <f>IF(AW$12=TRUE,(($V736*LIQUIDACION!$L$1047)*LIQUIDACION!$D$1045/IF(AND(LIQUIDACION!$D$1044&gt;LIQUIDACION!$B$1046,LIQUIDACION!$B$1046&gt;LIQUIDACION!$D$1043),366,365)),0)</f>
        <v>0</v>
      </c>
      <c r="AX736" s="618">
        <f>IF(AX$12=TRUE,(($W736*LIQUIDACION!$L$1047)*LIQUIDACION!$D$1045/IF(AND(LIQUIDACION!$D$1044&gt;LIQUIDACION!$B$1046,LIQUIDACION!$B$1046&gt;LIQUIDACION!$D$1043),366,365)),0)</f>
        <v>0</v>
      </c>
    </row>
    <row r="737" spans="2:50" x14ac:dyDescent="0.25">
      <c r="B737" s="121">
        <v>725</v>
      </c>
      <c r="C737" s="125"/>
      <c r="D737" s="170"/>
      <c r="E737" s="170"/>
      <c r="F737" s="170"/>
      <c r="G737" s="170">
        <f t="shared" si="49"/>
        <v>0</v>
      </c>
      <c r="H737" s="170">
        <f t="shared" si="50"/>
        <v>0</v>
      </c>
      <c r="I737" s="170"/>
      <c r="J737" s="170"/>
      <c r="K737" s="170"/>
      <c r="L737" s="170"/>
      <c r="M737" s="170"/>
      <c r="N737" s="170"/>
      <c r="O737" s="170"/>
      <c r="P737" s="170"/>
      <c r="Q737" s="170"/>
      <c r="R737" s="170"/>
      <c r="S737" s="170"/>
      <c r="T737" s="170"/>
      <c r="U737" s="170"/>
      <c r="V737" s="170"/>
      <c r="W737" s="170"/>
      <c r="X737" s="170"/>
      <c r="Y737" s="170"/>
      <c r="Z737" s="170"/>
      <c r="AA737" s="170"/>
      <c r="AB737" s="415">
        <f t="shared" si="51"/>
        <v>0</v>
      </c>
      <c r="AC737" s="415">
        <f t="shared" si="52"/>
        <v>0</v>
      </c>
      <c r="AE737" s="618">
        <f>IF(AE$12=TRUE,(($D737*LIQUIDACION!$L$1046)*LIQUIDACION!$D$1045/IF(AND(LIQUIDACION!$D$1044&gt;LIQUIDACION!$B$1046,LIQUIDACION!$B$1046&gt;LIQUIDACION!$D$1043),366,365)),0)</f>
        <v>0</v>
      </c>
      <c r="AF737" s="618">
        <f>IF(AF$12=TRUE,(($E737*LIQUIDACION!$L$1046)*LIQUIDACION!$D$1045/IF(AND(LIQUIDACION!$D$1044&gt;LIQUIDACION!$B$1046,LIQUIDACION!$B$1046&gt;LIQUIDACION!$D$1043),366,365)),0)</f>
        <v>0</v>
      </c>
      <c r="AG737" s="618">
        <f>IF(AG$12=TRUE,(($F737*LIQUIDACION!$L$1046)*LIQUIDACION!$D$1045/IF(AND(LIQUIDACION!$D$1044&gt;LIQUIDACION!$B$1046,LIQUIDACION!$B$1046&gt;LIQUIDACION!$D$1043),366,365)),0)</f>
        <v>0</v>
      </c>
      <c r="AH737" s="618">
        <f>IF(AH$12=TRUE,(($G737*LIQUIDACION!$L$1046)*LIQUIDACION!$D$1045/IF(AND(LIQUIDACION!$D$1044&gt;LIQUIDACION!$B$1046,LIQUIDACION!$B$1046&gt;LIQUIDACION!$D$1043),366,365)),0)</f>
        <v>0</v>
      </c>
      <c r="AI737" s="618">
        <f>IF(AI$12=TRUE,(($H737*LIQUIDACION!$L$1047)*LIQUIDACION!$D$1045/IF(AND(LIQUIDACION!$D$1044&gt;LIQUIDACION!$B$1046,LIQUIDACION!$B$1046&gt;LIQUIDACION!$D$1043),366,365)),0)</f>
        <v>0</v>
      </c>
      <c r="AJ737" s="618">
        <f>IF(AJ$12=TRUE,(($I737*LIQUIDACION!$L$1047)*LIQUIDACION!$D$1045/IF(AND(LIQUIDACION!$D$1044&gt;LIQUIDACION!$B$1046,LIQUIDACION!$B$1046&gt;LIQUIDACION!$D$1043),366,365)),0)</f>
        <v>0</v>
      </c>
      <c r="AK737" s="618">
        <f>IF(AK$12=TRUE,(($J737*LIQUIDACION!$L$1047)*LIQUIDACION!$D$1045/IF(AND(LIQUIDACION!$D$1044&gt;LIQUIDACION!$B$1046,LIQUIDACION!$B$1046&gt;LIQUIDACION!$D$1043),366,365)),0)</f>
        <v>0</v>
      </c>
      <c r="AL737" s="618">
        <f>IF(AL$12=TRUE,(($K737*LIQUIDACION!$L$1047)*LIQUIDACION!$D$1045/IF(AND(LIQUIDACION!$D$1044&gt;LIQUIDACION!$B$1046,LIQUIDACION!$B$1046&gt;LIQUIDACION!$D$1043),366,365)),0)</f>
        <v>0</v>
      </c>
      <c r="AM737" s="618">
        <f>IF(AM$12=TRUE,(($L737*LIQUIDACION!$L$1047)*LIQUIDACION!$D$1045/IF(AND(LIQUIDACION!$D$1044&gt;LIQUIDACION!$B$1046,LIQUIDACION!$B$1046&gt;LIQUIDACION!$D$1043),366,365)),0)</f>
        <v>0</v>
      </c>
      <c r="AN737" s="618">
        <f>IF(AN$12=TRUE,(($M737*LIQUIDACION!$L$1047)*LIQUIDACION!$D$1045/IF(AND(LIQUIDACION!$D$1044&gt;LIQUIDACION!$B$1046,LIQUIDACION!$B$1046&gt;LIQUIDACION!$D$1043),366,365)),0)</f>
        <v>0</v>
      </c>
      <c r="AO737" s="618">
        <f>IF(AO$12=TRUE,(($N737*LIQUIDACION!$L$1047)*LIQUIDACION!$D$1045/IF(AND(LIQUIDACION!$D$1044&gt;LIQUIDACION!$B$1046,LIQUIDACION!$B$1046&gt;LIQUIDACION!$D$1043),366,365)),0)</f>
        <v>0</v>
      </c>
      <c r="AP737" s="618">
        <f>IF(AP$12=TRUE,(($O737*LIQUIDACION!$L$1047)*LIQUIDACION!$D$1045/IF(AND(LIQUIDACION!$D$1044&gt;LIQUIDACION!$B$1046,LIQUIDACION!$B$1046&gt;LIQUIDACION!$D$1043),366,365)),0)</f>
        <v>0</v>
      </c>
      <c r="AQ737" s="618">
        <f>IF(AQ$12=TRUE,(($P737*LIQUIDACION!$L$1047)*LIQUIDACION!$D$1045/IF(AND(LIQUIDACION!$D$1044&gt;LIQUIDACION!$B$1046,LIQUIDACION!$B$1046&gt;LIQUIDACION!$D$1043),366,365)),0)</f>
        <v>0</v>
      </c>
      <c r="AR737" s="618">
        <f>IF(AR$12=TRUE,(($Q737*LIQUIDACION!$L$1047)*LIQUIDACION!$D$1045/IF(AND(LIQUIDACION!$D$1044&gt;LIQUIDACION!$B$1046,LIQUIDACION!$B$1046&gt;LIQUIDACION!$D$1043),366,365)),0)</f>
        <v>0</v>
      </c>
      <c r="AS737" s="618">
        <f>IF(AS$12=TRUE,(($R737*LIQUIDACION!$L$1047)*LIQUIDACION!$D$1045/IF(AND(LIQUIDACION!$D$1044&gt;LIQUIDACION!$B$1046,LIQUIDACION!$B$1046&gt;LIQUIDACION!$D$1043),366,365)),0)</f>
        <v>0</v>
      </c>
      <c r="AT737" s="618">
        <f>IF(AT$12=TRUE,(($S737*LIQUIDACION!$L$1047)*LIQUIDACION!$D$1045/IF(AND(LIQUIDACION!$D$1044&gt;LIQUIDACION!$B$1046,LIQUIDACION!$B$1046&gt;LIQUIDACION!$D$1043),366,365)),0)</f>
        <v>0</v>
      </c>
      <c r="AU737" s="618">
        <f>IF(AU$12=TRUE,(($T737*LIQUIDACION!$L$1047)*LIQUIDACION!$D$1045/IF(AND(LIQUIDACION!$D$1044&gt;LIQUIDACION!$B$1046,LIQUIDACION!$B$1046&gt;LIQUIDACION!$D$1043),366,365)),0)</f>
        <v>0</v>
      </c>
      <c r="AV737" s="618">
        <f>IF(AV$12=TRUE,(($U737*LIQUIDACION!$L$1047)*LIQUIDACION!$D$1045/IF(AND(LIQUIDACION!$D$1044&gt;LIQUIDACION!$B$1046,LIQUIDACION!$B$1046&gt;LIQUIDACION!$D$1043),366,365)),0)</f>
        <v>0</v>
      </c>
      <c r="AW737" s="618">
        <f>IF(AW$12=TRUE,(($V737*LIQUIDACION!$L$1047)*LIQUIDACION!$D$1045/IF(AND(LIQUIDACION!$D$1044&gt;LIQUIDACION!$B$1046,LIQUIDACION!$B$1046&gt;LIQUIDACION!$D$1043),366,365)),0)</f>
        <v>0</v>
      </c>
      <c r="AX737" s="618">
        <f>IF(AX$12=TRUE,(($W737*LIQUIDACION!$L$1047)*LIQUIDACION!$D$1045/IF(AND(LIQUIDACION!$D$1044&gt;LIQUIDACION!$B$1046,LIQUIDACION!$B$1046&gt;LIQUIDACION!$D$1043),366,365)),0)</f>
        <v>0</v>
      </c>
    </row>
    <row r="738" spans="2:50" x14ac:dyDescent="0.25">
      <c r="B738" s="123">
        <v>726</v>
      </c>
      <c r="C738" s="125"/>
      <c r="D738" s="170"/>
      <c r="E738" s="170"/>
      <c r="F738" s="170"/>
      <c r="G738" s="170">
        <f t="shared" si="49"/>
        <v>0</v>
      </c>
      <c r="H738" s="170">
        <f t="shared" si="50"/>
        <v>0</v>
      </c>
      <c r="I738" s="170"/>
      <c r="J738" s="170"/>
      <c r="K738" s="170"/>
      <c r="L738" s="170"/>
      <c r="M738" s="170"/>
      <c r="N738" s="170"/>
      <c r="O738" s="170"/>
      <c r="P738" s="170"/>
      <c r="Q738" s="170"/>
      <c r="R738" s="170"/>
      <c r="S738" s="170"/>
      <c r="T738" s="170"/>
      <c r="U738" s="170"/>
      <c r="V738" s="170"/>
      <c r="W738" s="170"/>
      <c r="X738" s="170"/>
      <c r="Y738" s="170"/>
      <c r="Z738" s="170"/>
      <c r="AA738" s="170"/>
      <c r="AB738" s="415">
        <f t="shared" si="51"/>
        <v>0</v>
      </c>
      <c r="AC738" s="415">
        <f t="shared" si="52"/>
        <v>0</v>
      </c>
      <c r="AE738" s="618">
        <f>IF(AE$12=TRUE,(($D738*LIQUIDACION!$L$1046)*LIQUIDACION!$D$1045/IF(AND(LIQUIDACION!$D$1044&gt;LIQUIDACION!$B$1046,LIQUIDACION!$B$1046&gt;LIQUIDACION!$D$1043),366,365)),0)</f>
        <v>0</v>
      </c>
      <c r="AF738" s="618">
        <f>IF(AF$12=TRUE,(($E738*LIQUIDACION!$L$1046)*LIQUIDACION!$D$1045/IF(AND(LIQUIDACION!$D$1044&gt;LIQUIDACION!$B$1046,LIQUIDACION!$B$1046&gt;LIQUIDACION!$D$1043),366,365)),0)</f>
        <v>0</v>
      </c>
      <c r="AG738" s="618">
        <f>IF(AG$12=TRUE,(($F738*LIQUIDACION!$L$1046)*LIQUIDACION!$D$1045/IF(AND(LIQUIDACION!$D$1044&gt;LIQUIDACION!$B$1046,LIQUIDACION!$B$1046&gt;LIQUIDACION!$D$1043),366,365)),0)</f>
        <v>0</v>
      </c>
      <c r="AH738" s="618">
        <f>IF(AH$12=TRUE,(($G738*LIQUIDACION!$L$1046)*LIQUIDACION!$D$1045/IF(AND(LIQUIDACION!$D$1044&gt;LIQUIDACION!$B$1046,LIQUIDACION!$B$1046&gt;LIQUIDACION!$D$1043),366,365)),0)</f>
        <v>0</v>
      </c>
      <c r="AI738" s="618">
        <f>IF(AI$12=TRUE,(($H738*LIQUIDACION!$L$1047)*LIQUIDACION!$D$1045/IF(AND(LIQUIDACION!$D$1044&gt;LIQUIDACION!$B$1046,LIQUIDACION!$B$1046&gt;LIQUIDACION!$D$1043),366,365)),0)</f>
        <v>0</v>
      </c>
      <c r="AJ738" s="618">
        <f>IF(AJ$12=TRUE,(($I738*LIQUIDACION!$L$1047)*LIQUIDACION!$D$1045/IF(AND(LIQUIDACION!$D$1044&gt;LIQUIDACION!$B$1046,LIQUIDACION!$B$1046&gt;LIQUIDACION!$D$1043),366,365)),0)</f>
        <v>0</v>
      </c>
      <c r="AK738" s="618">
        <f>IF(AK$12=TRUE,(($J738*LIQUIDACION!$L$1047)*LIQUIDACION!$D$1045/IF(AND(LIQUIDACION!$D$1044&gt;LIQUIDACION!$B$1046,LIQUIDACION!$B$1046&gt;LIQUIDACION!$D$1043),366,365)),0)</f>
        <v>0</v>
      </c>
      <c r="AL738" s="618">
        <f>IF(AL$12=TRUE,(($K738*LIQUIDACION!$L$1047)*LIQUIDACION!$D$1045/IF(AND(LIQUIDACION!$D$1044&gt;LIQUIDACION!$B$1046,LIQUIDACION!$B$1046&gt;LIQUIDACION!$D$1043),366,365)),0)</f>
        <v>0</v>
      </c>
      <c r="AM738" s="618">
        <f>IF(AM$12=TRUE,(($L738*LIQUIDACION!$L$1047)*LIQUIDACION!$D$1045/IF(AND(LIQUIDACION!$D$1044&gt;LIQUIDACION!$B$1046,LIQUIDACION!$B$1046&gt;LIQUIDACION!$D$1043),366,365)),0)</f>
        <v>0</v>
      </c>
      <c r="AN738" s="618">
        <f>IF(AN$12=TRUE,(($M738*LIQUIDACION!$L$1047)*LIQUIDACION!$D$1045/IF(AND(LIQUIDACION!$D$1044&gt;LIQUIDACION!$B$1046,LIQUIDACION!$B$1046&gt;LIQUIDACION!$D$1043),366,365)),0)</f>
        <v>0</v>
      </c>
      <c r="AO738" s="618">
        <f>IF(AO$12=TRUE,(($N738*LIQUIDACION!$L$1047)*LIQUIDACION!$D$1045/IF(AND(LIQUIDACION!$D$1044&gt;LIQUIDACION!$B$1046,LIQUIDACION!$B$1046&gt;LIQUIDACION!$D$1043),366,365)),0)</f>
        <v>0</v>
      </c>
      <c r="AP738" s="618">
        <f>IF(AP$12=TRUE,(($O738*LIQUIDACION!$L$1047)*LIQUIDACION!$D$1045/IF(AND(LIQUIDACION!$D$1044&gt;LIQUIDACION!$B$1046,LIQUIDACION!$B$1046&gt;LIQUIDACION!$D$1043),366,365)),0)</f>
        <v>0</v>
      </c>
      <c r="AQ738" s="618">
        <f>IF(AQ$12=TRUE,(($P738*LIQUIDACION!$L$1047)*LIQUIDACION!$D$1045/IF(AND(LIQUIDACION!$D$1044&gt;LIQUIDACION!$B$1046,LIQUIDACION!$B$1046&gt;LIQUIDACION!$D$1043),366,365)),0)</f>
        <v>0</v>
      </c>
      <c r="AR738" s="618">
        <f>IF(AR$12=TRUE,(($Q738*LIQUIDACION!$L$1047)*LIQUIDACION!$D$1045/IF(AND(LIQUIDACION!$D$1044&gt;LIQUIDACION!$B$1046,LIQUIDACION!$B$1046&gt;LIQUIDACION!$D$1043),366,365)),0)</f>
        <v>0</v>
      </c>
      <c r="AS738" s="618">
        <f>IF(AS$12=TRUE,(($R738*LIQUIDACION!$L$1047)*LIQUIDACION!$D$1045/IF(AND(LIQUIDACION!$D$1044&gt;LIQUIDACION!$B$1046,LIQUIDACION!$B$1046&gt;LIQUIDACION!$D$1043),366,365)),0)</f>
        <v>0</v>
      </c>
      <c r="AT738" s="618">
        <f>IF(AT$12=TRUE,(($S738*LIQUIDACION!$L$1047)*LIQUIDACION!$D$1045/IF(AND(LIQUIDACION!$D$1044&gt;LIQUIDACION!$B$1046,LIQUIDACION!$B$1046&gt;LIQUIDACION!$D$1043),366,365)),0)</f>
        <v>0</v>
      </c>
      <c r="AU738" s="618">
        <f>IF(AU$12=TRUE,(($T738*LIQUIDACION!$L$1047)*LIQUIDACION!$D$1045/IF(AND(LIQUIDACION!$D$1044&gt;LIQUIDACION!$B$1046,LIQUIDACION!$B$1046&gt;LIQUIDACION!$D$1043),366,365)),0)</f>
        <v>0</v>
      </c>
      <c r="AV738" s="618">
        <f>IF(AV$12=TRUE,(($U738*LIQUIDACION!$L$1047)*LIQUIDACION!$D$1045/IF(AND(LIQUIDACION!$D$1044&gt;LIQUIDACION!$B$1046,LIQUIDACION!$B$1046&gt;LIQUIDACION!$D$1043),366,365)),0)</f>
        <v>0</v>
      </c>
      <c r="AW738" s="618">
        <f>IF(AW$12=TRUE,(($V738*LIQUIDACION!$L$1047)*LIQUIDACION!$D$1045/IF(AND(LIQUIDACION!$D$1044&gt;LIQUIDACION!$B$1046,LIQUIDACION!$B$1046&gt;LIQUIDACION!$D$1043),366,365)),0)</f>
        <v>0</v>
      </c>
      <c r="AX738" s="618">
        <f>IF(AX$12=TRUE,(($W738*LIQUIDACION!$L$1047)*LIQUIDACION!$D$1045/IF(AND(LIQUIDACION!$D$1044&gt;LIQUIDACION!$B$1046,LIQUIDACION!$B$1046&gt;LIQUIDACION!$D$1043),366,365)),0)</f>
        <v>0</v>
      </c>
    </row>
    <row r="739" spans="2:50" x14ac:dyDescent="0.25">
      <c r="B739" s="121">
        <v>727</v>
      </c>
      <c r="C739" s="125"/>
      <c r="D739" s="170"/>
      <c r="E739" s="170"/>
      <c r="F739" s="170"/>
      <c r="G739" s="170">
        <f t="shared" si="49"/>
        <v>0</v>
      </c>
      <c r="H739" s="170">
        <f t="shared" si="50"/>
        <v>0</v>
      </c>
      <c r="I739" s="170"/>
      <c r="J739" s="170"/>
      <c r="K739" s="170"/>
      <c r="L739" s="170"/>
      <c r="M739" s="170"/>
      <c r="N739" s="170"/>
      <c r="O739" s="170"/>
      <c r="P739" s="170"/>
      <c r="Q739" s="170"/>
      <c r="R739" s="170"/>
      <c r="S739" s="170"/>
      <c r="T739" s="170"/>
      <c r="U739" s="170"/>
      <c r="V739" s="170"/>
      <c r="W739" s="170"/>
      <c r="X739" s="170"/>
      <c r="Y739" s="170"/>
      <c r="Z739" s="170"/>
      <c r="AA739" s="170"/>
      <c r="AB739" s="415">
        <f t="shared" si="51"/>
        <v>0</v>
      </c>
      <c r="AC739" s="415">
        <f t="shared" si="52"/>
        <v>0</v>
      </c>
      <c r="AE739" s="618">
        <f>IF(AE$12=TRUE,(($D739*LIQUIDACION!$L$1046)*LIQUIDACION!$D$1045/IF(AND(LIQUIDACION!$D$1044&gt;LIQUIDACION!$B$1046,LIQUIDACION!$B$1046&gt;LIQUIDACION!$D$1043),366,365)),0)</f>
        <v>0</v>
      </c>
      <c r="AF739" s="618">
        <f>IF(AF$12=TRUE,(($E739*LIQUIDACION!$L$1046)*LIQUIDACION!$D$1045/IF(AND(LIQUIDACION!$D$1044&gt;LIQUIDACION!$B$1046,LIQUIDACION!$B$1046&gt;LIQUIDACION!$D$1043),366,365)),0)</f>
        <v>0</v>
      </c>
      <c r="AG739" s="618">
        <f>IF(AG$12=TRUE,(($F739*LIQUIDACION!$L$1046)*LIQUIDACION!$D$1045/IF(AND(LIQUIDACION!$D$1044&gt;LIQUIDACION!$B$1046,LIQUIDACION!$B$1046&gt;LIQUIDACION!$D$1043),366,365)),0)</f>
        <v>0</v>
      </c>
      <c r="AH739" s="618">
        <f>IF(AH$12=TRUE,(($G739*LIQUIDACION!$L$1046)*LIQUIDACION!$D$1045/IF(AND(LIQUIDACION!$D$1044&gt;LIQUIDACION!$B$1046,LIQUIDACION!$B$1046&gt;LIQUIDACION!$D$1043),366,365)),0)</f>
        <v>0</v>
      </c>
      <c r="AI739" s="618">
        <f>IF(AI$12=TRUE,(($H739*LIQUIDACION!$L$1047)*LIQUIDACION!$D$1045/IF(AND(LIQUIDACION!$D$1044&gt;LIQUIDACION!$B$1046,LIQUIDACION!$B$1046&gt;LIQUIDACION!$D$1043),366,365)),0)</f>
        <v>0</v>
      </c>
      <c r="AJ739" s="618">
        <f>IF(AJ$12=TRUE,(($I739*LIQUIDACION!$L$1047)*LIQUIDACION!$D$1045/IF(AND(LIQUIDACION!$D$1044&gt;LIQUIDACION!$B$1046,LIQUIDACION!$B$1046&gt;LIQUIDACION!$D$1043),366,365)),0)</f>
        <v>0</v>
      </c>
      <c r="AK739" s="618">
        <f>IF(AK$12=TRUE,(($J739*LIQUIDACION!$L$1047)*LIQUIDACION!$D$1045/IF(AND(LIQUIDACION!$D$1044&gt;LIQUIDACION!$B$1046,LIQUIDACION!$B$1046&gt;LIQUIDACION!$D$1043),366,365)),0)</f>
        <v>0</v>
      </c>
      <c r="AL739" s="618">
        <f>IF(AL$12=TRUE,(($K739*LIQUIDACION!$L$1047)*LIQUIDACION!$D$1045/IF(AND(LIQUIDACION!$D$1044&gt;LIQUIDACION!$B$1046,LIQUIDACION!$B$1046&gt;LIQUIDACION!$D$1043),366,365)),0)</f>
        <v>0</v>
      </c>
      <c r="AM739" s="618">
        <f>IF(AM$12=TRUE,(($L739*LIQUIDACION!$L$1047)*LIQUIDACION!$D$1045/IF(AND(LIQUIDACION!$D$1044&gt;LIQUIDACION!$B$1046,LIQUIDACION!$B$1046&gt;LIQUIDACION!$D$1043),366,365)),0)</f>
        <v>0</v>
      </c>
      <c r="AN739" s="618">
        <f>IF(AN$12=TRUE,(($M739*LIQUIDACION!$L$1047)*LIQUIDACION!$D$1045/IF(AND(LIQUIDACION!$D$1044&gt;LIQUIDACION!$B$1046,LIQUIDACION!$B$1046&gt;LIQUIDACION!$D$1043),366,365)),0)</f>
        <v>0</v>
      </c>
      <c r="AO739" s="618">
        <f>IF(AO$12=TRUE,(($N739*LIQUIDACION!$L$1047)*LIQUIDACION!$D$1045/IF(AND(LIQUIDACION!$D$1044&gt;LIQUIDACION!$B$1046,LIQUIDACION!$B$1046&gt;LIQUIDACION!$D$1043),366,365)),0)</f>
        <v>0</v>
      </c>
      <c r="AP739" s="618">
        <f>IF(AP$12=TRUE,(($O739*LIQUIDACION!$L$1047)*LIQUIDACION!$D$1045/IF(AND(LIQUIDACION!$D$1044&gt;LIQUIDACION!$B$1046,LIQUIDACION!$B$1046&gt;LIQUIDACION!$D$1043),366,365)),0)</f>
        <v>0</v>
      </c>
      <c r="AQ739" s="618">
        <f>IF(AQ$12=TRUE,(($P739*LIQUIDACION!$L$1047)*LIQUIDACION!$D$1045/IF(AND(LIQUIDACION!$D$1044&gt;LIQUIDACION!$B$1046,LIQUIDACION!$B$1046&gt;LIQUIDACION!$D$1043),366,365)),0)</f>
        <v>0</v>
      </c>
      <c r="AR739" s="618">
        <f>IF(AR$12=TRUE,(($Q739*LIQUIDACION!$L$1047)*LIQUIDACION!$D$1045/IF(AND(LIQUIDACION!$D$1044&gt;LIQUIDACION!$B$1046,LIQUIDACION!$B$1046&gt;LIQUIDACION!$D$1043),366,365)),0)</f>
        <v>0</v>
      </c>
      <c r="AS739" s="618">
        <f>IF(AS$12=TRUE,(($R739*LIQUIDACION!$L$1047)*LIQUIDACION!$D$1045/IF(AND(LIQUIDACION!$D$1044&gt;LIQUIDACION!$B$1046,LIQUIDACION!$B$1046&gt;LIQUIDACION!$D$1043),366,365)),0)</f>
        <v>0</v>
      </c>
      <c r="AT739" s="618">
        <f>IF(AT$12=TRUE,(($S739*LIQUIDACION!$L$1047)*LIQUIDACION!$D$1045/IF(AND(LIQUIDACION!$D$1044&gt;LIQUIDACION!$B$1046,LIQUIDACION!$B$1046&gt;LIQUIDACION!$D$1043),366,365)),0)</f>
        <v>0</v>
      </c>
      <c r="AU739" s="618">
        <f>IF(AU$12=TRUE,(($T739*LIQUIDACION!$L$1047)*LIQUIDACION!$D$1045/IF(AND(LIQUIDACION!$D$1044&gt;LIQUIDACION!$B$1046,LIQUIDACION!$B$1046&gt;LIQUIDACION!$D$1043),366,365)),0)</f>
        <v>0</v>
      </c>
      <c r="AV739" s="618">
        <f>IF(AV$12=TRUE,(($U739*LIQUIDACION!$L$1047)*LIQUIDACION!$D$1045/IF(AND(LIQUIDACION!$D$1044&gt;LIQUIDACION!$B$1046,LIQUIDACION!$B$1046&gt;LIQUIDACION!$D$1043),366,365)),0)</f>
        <v>0</v>
      </c>
      <c r="AW739" s="618">
        <f>IF(AW$12=TRUE,(($V739*LIQUIDACION!$L$1047)*LIQUIDACION!$D$1045/IF(AND(LIQUIDACION!$D$1044&gt;LIQUIDACION!$B$1046,LIQUIDACION!$B$1046&gt;LIQUIDACION!$D$1043),366,365)),0)</f>
        <v>0</v>
      </c>
      <c r="AX739" s="618">
        <f>IF(AX$12=TRUE,(($W739*LIQUIDACION!$L$1047)*LIQUIDACION!$D$1045/IF(AND(LIQUIDACION!$D$1044&gt;LIQUIDACION!$B$1046,LIQUIDACION!$B$1046&gt;LIQUIDACION!$D$1043),366,365)),0)</f>
        <v>0</v>
      </c>
    </row>
    <row r="740" spans="2:50" x14ac:dyDescent="0.25">
      <c r="B740" s="123">
        <v>728</v>
      </c>
      <c r="C740" s="125"/>
      <c r="D740" s="170"/>
      <c r="E740" s="170"/>
      <c r="F740" s="170"/>
      <c r="G740" s="170">
        <f t="shared" si="49"/>
        <v>0</v>
      </c>
      <c r="H740" s="170">
        <f t="shared" si="50"/>
        <v>0</v>
      </c>
      <c r="I740" s="170"/>
      <c r="J740" s="170"/>
      <c r="K740" s="170"/>
      <c r="L740" s="170"/>
      <c r="M740" s="170"/>
      <c r="N740" s="170"/>
      <c r="O740" s="170"/>
      <c r="P740" s="170"/>
      <c r="Q740" s="170"/>
      <c r="R740" s="170"/>
      <c r="S740" s="170"/>
      <c r="T740" s="170"/>
      <c r="U740" s="170"/>
      <c r="V740" s="170"/>
      <c r="W740" s="170"/>
      <c r="X740" s="170"/>
      <c r="Y740" s="170"/>
      <c r="Z740" s="170"/>
      <c r="AA740" s="170"/>
      <c r="AB740" s="415">
        <f t="shared" si="51"/>
        <v>0</v>
      </c>
      <c r="AC740" s="415">
        <f t="shared" si="52"/>
        <v>0</v>
      </c>
      <c r="AE740" s="618">
        <f>IF(AE$12=TRUE,(($D740*LIQUIDACION!$L$1046)*LIQUIDACION!$D$1045/IF(AND(LIQUIDACION!$D$1044&gt;LIQUIDACION!$B$1046,LIQUIDACION!$B$1046&gt;LIQUIDACION!$D$1043),366,365)),0)</f>
        <v>0</v>
      </c>
      <c r="AF740" s="618">
        <f>IF(AF$12=TRUE,(($E740*LIQUIDACION!$L$1046)*LIQUIDACION!$D$1045/IF(AND(LIQUIDACION!$D$1044&gt;LIQUIDACION!$B$1046,LIQUIDACION!$B$1046&gt;LIQUIDACION!$D$1043),366,365)),0)</f>
        <v>0</v>
      </c>
      <c r="AG740" s="618">
        <f>IF(AG$12=TRUE,(($F740*LIQUIDACION!$L$1046)*LIQUIDACION!$D$1045/IF(AND(LIQUIDACION!$D$1044&gt;LIQUIDACION!$B$1046,LIQUIDACION!$B$1046&gt;LIQUIDACION!$D$1043),366,365)),0)</f>
        <v>0</v>
      </c>
      <c r="AH740" s="618">
        <f>IF(AH$12=TRUE,(($G740*LIQUIDACION!$L$1046)*LIQUIDACION!$D$1045/IF(AND(LIQUIDACION!$D$1044&gt;LIQUIDACION!$B$1046,LIQUIDACION!$B$1046&gt;LIQUIDACION!$D$1043),366,365)),0)</f>
        <v>0</v>
      </c>
      <c r="AI740" s="618">
        <f>IF(AI$12=TRUE,(($H740*LIQUIDACION!$L$1047)*LIQUIDACION!$D$1045/IF(AND(LIQUIDACION!$D$1044&gt;LIQUIDACION!$B$1046,LIQUIDACION!$B$1046&gt;LIQUIDACION!$D$1043),366,365)),0)</f>
        <v>0</v>
      </c>
      <c r="AJ740" s="618">
        <f>IF(AJ$12=TRUE,(($I740*LIQUIDACION!$L$1047)*LIQUIDACION!$D$1045/IF(AND(LIQUIDACION!$D$1044&gt;LIQUIDACION!$B$1046,LIQUIDACION!$B$1046&gt;LIQUIDACION!$D$1043),366,365)),0)</f>
        <v>0</v>
      </c>
      <c r="AK740" s="618">
        <f>IF(AK$12=TRUE,(($J740*LIQUIDACION!$L$1047)*LIQUIDACION!$D$1045/IF(AND(LIQUIDACION!$D$1044&gt;LIQUIDACION!$B$1046,LIQUIDACION!$B$1046&gt;LIQUIDACION!$D$1043),366,365)),0)</f>
        <v>0</v>
      </c>
      <c r="AL740" s="618">
        <f>IF(AL$12=TRUE,(($K740*LIQUIDACION!$L$1047)*LIQUIDACION!$D$1045/IF(AND(LIQUIDACION!$D$1044&gt;LIQUIDACION!$B$1046,LIQUIDACION!$B$1046&gt;LIQUIDACION!$D$1043),366,365)),0)</f>
        <v>0</v>
      </c>
      <c r="AM740" s="618">
        <f>IF(AM$12=TRUE,(($L740*LIQUIDACION!$L$1047)*LIQUIDACION!$D$1045/IF(AND(LIQUIDACION!$D$1044&gt;LIQUIDACION!$B$1046,LIQUIDACION!$B$1046&gt;LIQUIDACION!$D$1043),366,365)),0)</f>
        <v>0</v>
      </c>
      <c r="AN740" s="618">
        <f>IF(AN$12=TRUE,(($M740*LIQUIDACION!$L$1047)*LIQUIDACION!$D$1045/IF(AND(LIQUIDACION!$D$1044&gt;LIQUIDACION!$B$1046,LIQUIDACION!$B$1046&gt;LIQUIDACION!$D$1043),366,365)),0)</f>
        <v>0</v>
      </c>
      <c r="AO740" s="618">
        <f>IF(AO$12=TRUE,(($N740*LIQUIDACION!$L$1047)*LIQUIDACION!$D$1045/IF(AND(LIQUIDACION!$D$1044&gt;LIQUIDACION!$B$1046,LIQUIDACION!$B$1046&gt;LIQUIDACION!$D$1043),366,365)),0)</f>
        <v>0</v>
      </c>
      <c r="AP740" s="618">
        <f>IF(AP$12=TRUE,(($O740*LIQUIDACION!$L$1047)*LIQUIDACION!$D$1045/IF(AND(LIQUIDACION!$D$1044&gt;LIQUIDACION!$B$1046,LIQUIDACION!$B$1046&gt;LIQUIDACION!$D$1043),366,365)),0)</f>
        <v>0</v>
      </c>
      <c r="AQ740" s="618">
        <f>IF(AQ$12=TRUE,(($P740*LIQUIDACION!$L$1047)*LIQUIDACION!$D$1045/IF(AND(LIQUIDACION!$D$1044&gt;LIQUIDACION!$B$1046,LIQUIDACION!$B$1046&gt;LIQUIDACION!$D$1043),366,365)),0)</f>
        <v>0</v>
      </c>
      <c r="AR740" s="618">
        <f>IF(AR$12=TRUE,(($Q740*LIQUIDACION!$L$1047)*LIQUIDACION!$D$1045/IF(AND(LIQUIDACION!$D$1044&gt;LIQUIDACION!$B$1046,LIQUIDACION!$B$1046&gt;LIQUIDACION!$D$1043),366,365)),0)</f>
        <v>0</v>
      </c>
      <c r="AS740" s="618">
        <f>IF(AS$12=TRUE,(($R740*LIQUIDACION!$L$1047)*LIQUIDACION!$D$1045/IF(AND(LIQUIDACION!$D$1044&gt;LIQUIDACION!$B$1046,LIQUIDACION!$B$1046&gt;LIQUIDACION!$D$1043),366,365)),0)</f>
        <v>0</v>
      </c>
      <c r="AT740" s="618">
        <f>IF(AT$12=TRUE,(($S740*LIQUIDACION!$L$1047)*LIQUIDACION!$D$1045/IF(AND(LIQUIDACION!$D$1044&gt;LIQUIDACION!$B$1046,LIQUIDACION!$B$1046&gt;LIQUIDACION!$D$1043),366,365)),0)</f>
        <v>0</v>
      </c>
      <c r="AU740" s="618">
        <f>IF(AU$12=TRUE,(($T740*LIQUIDACION!$L$1047)*LIQUIDACION!$D$1045/IF(AND(LIQUIDACION!$D$1044&gt;LIQUIDACION!$B$1046,LIQUIDACION!$B$1046&gt;LIQUIDACION!$D$1043),366,365)),0)</f>
        <v>0</v>
      </c>
      <c r="AV740" s="618">
        <f>IF(AV$12=TRUE,(($U740*LIQUIDACION!$L$1047)*LIQUIDACION!$D$1045/IF(AND(LIQUIDACION!$D$1044&gt;LIQUIDACION!$B$1046,LIQUIDACION!$B$1046&gt;LIQUIDACION!$D$1043),366,365)),0)</f>
        <v>0</v>
      </c>
      <c r="AW740" s="618">
        <f>IF(AW$12=TRUE,(($V740*LIQUIDACION!$L$1047)*LIQUIDACION!$D$1045/IF(AND(LIQUIDACION!$D$1044&gt;LIQUIDACION!$B$1046,LIQUIDACION!$B$1046&gt;LIQUIDACION!$D$1043),366,365)),0)</f>
        <v>0</v>
      </c>
      <c r="AX740" s="618">
        <f>IF(AX$12=TRUE,(($W740*LIQUIDACION!$L$1047)*LIQUIDACION!$D$1045/IF(AND(LIQUIDACION!$D$1044&gt;LIQUIDACION!$B$1046,LIQUIDACION!$B$1046&gt;LIQUIDACION!$D$1043),366,365)),0)</f>
        <v>0</v>
      </c>
    </row>
    <row r="741" spans="2:50" x14ac:dyDescent="0.25">
      <c r="B741" s="121">
        <v>729</v>
      </c>
      <c r="C741" s="125"/>
      <c r="D741" s="170"/>
      <c r="E741" s="170"/>
      <c r="F741" s="170"/>
      <c r="G741" s="170">
        <f t="shared" si="49"/>
        <v>0</v>
      </c>
      <c r="H741" s="170">
        <f t="shared" si="50"/>
        <v>0</v>
      </c>
      <c r="I741" s="170"/>
      <c r="J741" s="170"/>
      <c r="K741" s="170"/>
      <c r="L741" s="170"/>
      <c r="M741" s="170"/>
      <c r="N741" s="170"/>
      <c r="O741" s="170"/>
      <c r="P741" s="170"/>
      <c r="Q741" s="170"/>
      <c r="R741" s="170"/>
      <c r="S741" s="170"/>
      <c r="T741" s="170"/>
      <c r="U741" s="170"/>
      <c r="V741" s="170"/>
      <c r="W741" s="170"/>
      <c r="X741" s="170"/>
      <c r="Y741" s="170"/>
      <c r="Z741" s="170"/>
      <c r="AA741" s="170"/>
      <c r="AB741" s="415">
        <f t="shared" si="51"/>
        <v>0</v>
      </c>
      <c r="AC741" s="415">
        <f t="shared" si="52"/>
        <v>0</v>
      </c>
      <c r="AE741" s="618">
        <f>IF(AE$12=TRUE,(($D741*LIQUIDACION!$L$1046)*LIQUIDACION!$D$1045/IF(AND(LIQUIDACION!$D$1044&gt;LIQUIDACION!$B$1046,LIQUIDACION!$B$1046&gt;LIQUIDACION!$D$1043),366,365)),0)</f>
        <v>0</v>
      </c>
      <c r="AF741" s="618">
        <f>IF(AF$12=TRUE,(($E741*LIQUIDACION!$L$1046)*LIQUIDACION!$D$1045/IF(AND(LIQUIDACION!$D$1044&gt;LIQUIDACION!$B$1046,LIQUIDACION!$B$1046&gt;LIQUIDACION!$D$1043),366,365)),0)</f>
        <v>0</v>
      </c>
      <c r="AG741" s="618">
        <f>IF(AG$12=TRUE,(($F741*LIQUIDACION!$L$1046)*LIQUIDACION!$D$1045/IF(AND(LIQUIDACION!$D$1044&gt;LIQUIDACION!$B$1046,LIQUIDACION!$B$1046&gt;LIQUIDACION!$D$1043),366,365)),0)</f>
        <v>0</v>
      </c>
      <c r="AH741" s="618">
        <f>IF(AH$12=TRUE,(($G741*LIQUIDACION!$L$1046)*LIQUIDACION!$D$1045/IF(AND(LIQUIDACION!$D$1044&gt;LIQUIDACION!$B$1046,LIQUIDACION!$B$1046&gt;LIQUIDACION!$D$1043),366,365)),0)</f>
        <v>0</v>
      </c>
      <c r="AI741" s="618">
        <f>IF(AI$12=TRUE,(($H741*LIQUIDACION!$L$1047)*LIQUIDACION!$D$1045/IF(AND(LIQUIDACION!$D$1044&gt;LIQUIDACION!$B$1046,LIQUIDACION!$B$1046&gt;LIQUIDACION!$D$1043),366,365)),0)</f>
        <v>0</v>
      </c>
      <c r="AJ741" s="618">
        <f>IF(AJ$12=TRUE,(($I741*LIQUIDACION!$L$1047)*LIQUIDACION!$D$1045/IF(AND(LIQUIDACION!$D$1044&gt;LIQUIDACION!$B$1046,LIQUIDACION!$B$1046&gt;LIQUIDACION!$D$1043),366,365)),0)</f>
        <v>0</v>
      </c>
      <c r="AK741" s="618">
        <f>IF(AK$12=TRUE,(($J741*LIQUIDACION!$L$1047)*LIQUIDACION!$D$1045/IF(AND(LIQUIDACION!$D$1044&gt;LIQUIDACION!$B$1046,LIQUIDACION!$B$1046&gt;LIQUIDACION!$D$1043),366,365)),0)</f>
        <v>0</v>
      </c>
      <c r="AL741" s="618">
        <f>IF(AL$12=TRUE,(($K741*LIQUIDACION!$L$1047)*LIQUIDACION!$D$1045/IF(AND(LIQUIDACION!$D$1044&gt;LIQUIDACION!$B$1046,LIQUIDACION!$B$1046&gt;LIQUIDACION!$D$1043),366,365)),0)</f>
        <v>0</v>
      </c>
      <c r="AM741" s="618">
        <f>IF(AM$12=TRUE,(($L741*LIQUIDACION!$L$1047)*LIQUIDACION!$D$1045/IF(AND(LIQUIDACION!$D$1044&gt;LIQUIDACION!$B$1046,LIQUIDACION!$B$1046&gt;LIQUIDACION!$D$1043),366,365)),0)</f>
        <v>0</v>
      </c>
      <c r="AN741" s="618">
        <f>IF(AN$12=TRUE,(($M741*LIQUIDACION!$L$1047)*LIQUIDACION!$D$1045/IF(AND(LIQUIDACION!$D$1044&gt;LIQUIDACION!$B$1046,LIQUIDACION!$B$1046&gt;LIQUIDACION!$D$1043),366,365)),0)</f>
        <v>0</v>
      </c>
      <c r="AO741" s="618">
        <f>IF(AO$12=TRUE,(($N741*LIQUIDACION!$L$1047)*LIQUIDACION!$D$1045/IF(AND(LIQUIDACION!$D$1044&gt;LIQUIDACION!$B$1046,LIQUIDACION!$B$1046&gt;LIQUIDACION!$D$1043),366,365)),0)</f>
        <v>0</v>
      </c>
      <c r="AP741" s="618">
        <f>IF(AP$12=TRUE,(($O741*LIQUIDACION!$L$1047)*LIQUIDACION!$D$1045/IF(AND(LIQUIDACION!$D$1044&gt;LIQUIDACION!$B$1046,LIQUIDACION!$B$1046&gt;LIQUIDACION!$D$1043),366,365)),0)</f>
        <v>0</v>
      </c>
      <c r="AQ741" s="618">
        <f>IF(AQ$12=TRUE,(($P741*LIQUIDACION!$L$1047)*LIQUIDACION!$D$1045/IF(AND(LIQUIDACION!$D$1044&gt;LIQUIDACION!$B$1046,LIQUIDACION!$B$1046&gt;LIQUIDACION!$D$1043),366,365)),0)</f>
        <v>0</v>
      </c>
      <c r="AR741" s="618">
        <f>IF(AR$12=TRUE,(($Q741*LIQUIDACION!$L$1047)*LIQUIDACION!$D$1045/IF(AND(LIQUIDACION!$D$1044&gt;LIQUIDACION!$B$1046,LIQUIDACION!$B$1046&gt;LIQUIDACION!$D$1043),366,365)),0)</f>
        <v>0</v>
      </c>
      <c r="AS741" s="618">
        <f>IF(AS$12=TRUE,(($R741*LIQUIDACION!$L$1047)*LIQUIDACION!$D$1045/IF(AND(LIQUIDACION!$D$1044&gt;LIQUIDACION!$B$1046,LIQUIDACION!$B$1046&gt;LIQUIDACION!$D$1043),366,365)),0)</f>
        <v>0</v>
      </c>
      <c r="AT741" s="618">
        <f>IF(AT$12=TRUE,(($S741*LIQUIDACION!$L$1047)*LIQUIDACION!$D$1045/IF(AND(LIQUIDACION!$D$1044&gt;LIQUIDACION!$B$1046,LIQUIDACION!$B$1046&gt;LIQUIDACION!$D$1043),366,365)),0)</f>
        <v>0</v>
      </c>
      <c r="AU741" s="618">
        <f>IF(AU$12=TRUE,(($T741*LIQUIDACION!$L$1047)*LIQUIDACION!$D$1045/IF(AND(LIQUIDACION!$D$1044&gt;LIQUIDACION!$B$1046,LIQUIDACION!$B$1046&gt;LIQUIDACION!$D$1043),366,365)),0)</f>
        <v>0</v>
      </c>
      <c r="AV741" s="618">
        <f>IF(AV$12=TRUE,(($U741*LIQUIDACION!$L$1047)*LIQUIDACION!$D$1045/IF(AND(LIQUIDACION!$D$1044&gt;LIQUIDACION!$B$1046,LIQUIDACION!$B$1046&gt;LIQUIDACION!$D$1043),366,365)),0)</f>
        <v>0</v>
      </c>
      <c r="AW741" s="618">
        <f>IF(AW$12=TRUE,(($V741*LIQUIDACION!$L$1047)*LIQUIDACION!$D$1045/IF(AND(LIQUIDACION!$D$1044&gt;LIQUIDACION!$B$1046,LIQUIDACION!$B$1046&gt;LIQUIDACION!$D$1043),366,365)),0)</f>
        <v>0</v>
      </c>
      <c r="AX741" s="618">
        <f>IF(AX$12=TRUE,(($W741*LIQUIDACION!$L$1047)*LIQUIDACION!$D$1045/IF(AND(LIQUIDACION!$D$1044&gt;LIQUIDACION!$B$1046,LIQUIDACION!$B$1046&gt;LIQUIDACION!$D$1043),366,365)),0)</f>
        <v>0</v>
      </c>
    </row>
    <row r="742" spans="2:50" x14ac:dyDescent="0.25">
      <c r="B742" s="123">
        <v>730</v>
      </c>
      <c r="C742" s="125"/>
      <c r="D742" s="170"/>
      <c r="E742" s="170"/>
      <c r="F742" s="170"/>
      <c r="G742" s="170">
        <f t="shared" si="49"/>
        <v>0</v>
      </c>
      <c r="H742" s="170">
        <f t="shared" si="50"/>
        <v>0</v>
      </c>
      <c r="I742" s="170"/>
      <c r="J742" s="170"/>
      <c r="K742" s="170"/>
      <c r="L742" s="170"/>
      <c r="M742" s="170"/>
      <c r="N742" s="170"/>
      <c r="O742" s="170"/>
      <c r="P742" s="170"/>
      <c r="Q742" s="170"/>
      <c r="R742" s="170"/>
      <c r="S742" s="170"/>
      <c r="T742" s="170"/>
      <c r="U742" s="170"/>
      <c r="V742" s="170"/>
      <c r="W742" s="170"/>
      <c r="X742" s="170"/>
      <c r="Y742" s="170"/>
      <c r="Z742" s="170"/>
      <c r="AA742" s="170"/>
      <c r="AB742" s="415">
        <f t="shared" si="51"/>
        <v>0</v>
      </c>
      <c r="AC742" s="415">
        <f t="shared" si="52"/>
        <v>0</v>
      </c>
      <c r="AE742" s="618">
        <f>IF(AE$12=TRUE,(($D742*LIQUIDACION!$L$1046)*LIQUIDACION!$D$1045/IF(AND(LIQUIDACION!$D$1044&gt;LIQUIDACION!$B$1046,LIQUIDACION!$B$1046&gt;LIQUIDACION!$D$1043),366,365)),0)</f>
        <v>0</v>
      </c>
      <c r="AF742" s="618">
        <f>IF(AF$12=TRUE,(($E742*LIQUIDACION!$L$1046)*LIQUIDACION!$D$1045/IF(AND(LIQUIDACION!$D$1044&gt;LIQUIDACION!$B$1046,LIQUIDACION!$B$1046&gt;LIQUIDACION!$D$1043),366,365)),0)</f>
        <v>0</v>
      </c>
      <c r="AG742" s="618">
        <f>IF(AG$12=TRUE,(($F742*LIQUIDACION!$L$1046)*LIQUIDACION!$D$1045/IF(AND(LIQUIDACION!$D$1044&gt;LIQUIDACION!$B$1046,LIQUIDACION!$B$1046&gt;LIQUIDACION!$D$1043),366,365)),0)</f>
        <v>0</v>
      </c>
      <c r="AH742" s="618">
        <f>IF(AH$12=TRUE,(($G742*LIQUIDACION!$L$1046)*LIQUIDACION!$D$1045/IF(AND(LIQUIDACION!$D$1044&gt;LIQUIDACION!$B$1046,LIQUIDACION!$B$1046&gt;LIQUIDACION!$D$1043),366,365)),0)</f>
        <v>0</v>
      </c>
      <c r="AI742" s="618">
        <f>IF(AI$12=TRUE,(($H742*LIQUIDACION!$L$1047)*LIQUIDACION!$D$1045/IF(AND(LIQUIDACION!$D$1044&gt;LIQUIDACION!$B$1046,LIQUIDACION!$B$1046&gt;LIQUIDACION!$D$1043),366,365)),0)</f>
        <v>0</v>
      </c>
      <c r="AJ742" s="618">
        <f>IF(AJ$12=TRUE,(($I742*LIQUIDACION!$L$1047)*LIQUIDACION!$D$1045/IF(AND(LIQUIDACION!$D$1044&gt;LIQUIDACION!$B$1046,LIQUIDACION!$B$1046&gt;LIQUIDACION!$D$1043),366,365)),0)</f>
        <v>0</v>
      </c>
      <c r="AK742" s="618">
        <f>IF(AK$12=TRUE,(($J742*LIQUIDACION!$L$1047)*LIQUIDACION!$D$1045/IF(AND(LIQUIDACION!$D$1044&gt;LIQUIDACION!$B$1046,LIQUIDACION!$B$1046&gt;LIQUIDACION!$D$1043),366,365)),0)</f>
        <v>0</v>
      </c>
      <c r="AL742" s="618">
        <f>IF(AL$12=TRUE,(($K742*LIQUIDACION!$L$1047)*LIQUIDACION!$D$1045/IF(AND(LIQUIDACION!$D$1044&gt;LIQUIDACION!$B$1046,LIQUIDACION!$B$1046&gt;LIQUIDACION!$D$1043),366,365)),0)</f>
        <v>0</v>
      </c>
      <c r="AM742" s="618">
        <f>IF(AM$12=TRUE,(($L742*LIQUIDACION!$L$1047)*LIQUIDACION!$D$1045/IF(AND(LIQUIDACION!$D$1044&gt;LIQUIDACION!$B$1046,LIQUIDACION!$B$1046&gt;LIQUIDACION!$D$1043),366,365)),0)</f>
        <v>0</v>
      </c>
      <c r="AN742" s="618">
        <f>IF(AN$12=TRUE,(($M742*LIQUIDACION!$L$1047)*LIQUIDACION!$D$1045/IF(AND(LIQUIDACION!$D$1044&gt;LIQUIDACION!$B$1046,LIQUIDACION!$B$1046&gt;LIQUIDACION!$D$1043),366,365)),0)</f>
        <v>0</v>
      </c>
      <c r="AO742" s="618">
        <f>IF(AO$12=TRUE,(($N742*LIQUIDACION!$L$1047)*LIQUIDACION!$D$1045/IF(AND(LIQUIDACION!$D$1044&gt;LIQUIDACION!$B$1046,LIQUIDACION!$B$1046&gt;LIQUIDACION!$D$1043),366,365)),0)</f>
        <v>0</v>
      </c>
      <c r="AP742" s="618">
        <f>IF(AP$12=TRUE,(($O742*LIQUIDACION!$L$1047)*LIQUIDACION!$D$1045/IF(AND(LIQUIDACION!$D$1044&gt;LIQUIDACION!$B$1046,LIQUIDACION!$B$1046&gt;LIQUIDACION!$D$1043),366,365)),0)</f>
        <v>0</v>
      </c>
      <c r="AQ742" s="618">
        <f>IF(AQ$12=TRUE,(($P742*LIQUIDACION!$L$1047)*LIQUIDACION!$D$1045/IF(AND(LIQUIDACION!$D$1044&gt;LIQUIDACION!$B$1046,LIQUIDACION!$B$1046&gt;LIQUIDACION!$D$1043),366,365)),0)</f>
        <v>0</v>
      </c>
      <c r="AR742" s="618">
        <f>IF(AR$12=TRUE,(($Q742*LIQUIDACION!$L$1047)*LIQUIDACION!$D$1045/IF(AND(LIQUIDACION!$D$1044&gt;LIQUIDACION!$B$1046,LIQUIDACION!$B$1046&gt;LIQUIDACION!$D$1043),366,365)),0)</f>
        <v>0</v>
      </c>
      <c r="AS742" s="618">
        <f>IF(AS$12=TRUE,(($R742*LIQUIDACION!$L$1047)*LIQUIDACION!$D$1045/IF(AND(LIQUIDACION!$D$1044&gt;LIQUIDACION!$B$1046,LIQUIDACION!$B$1046&gt;LIQUIDACION!$D$1043),366,365)),0)</f>
        <v>0</v>
      </c>
      <c r="AT742" s="618">
        <f>IF(AT$12=TRUE,(($S742*LIQUIDACION!$L$1047)*LIQUIDACION!$D$1045/IF(AND(LIQUIDACION!$D$1044&gt;LIQUIDACION!$B$1046,LIQUIDACION!$B$1046&gt;LIQUIDACION!$D$1043),366,365)),0)</f>
        <v>0</v>
      </c>
      <c r="AU742" s="618">
        <f>IF(AU$12=TRUE,(($T742*LIQUIDACION!$L$1047)*LIQUIDACION!$D$1045/IF(AND(LIQUIDACION!$D$1044&gt;LIQUIDACION!$B$1046,LIQUIDACION!$B$1046&gt;LIQUIDACION!$D$1043),366,365)),0)</f>
        <v>0</v>
      </c>
      <c r="AV742" s="618">
        <f>IF(AV$12=TRUE,(($U742*LIQUIDACION!$L$1047)*LIQUIDACION!$D$1045/IF(AND(LIQUIDACION!$D$1044&gt;LIQUIDACION!$B$1046,LIQUIDACION!$B$1046&gt;LIQUIDACION!$D$1043),366,365)),0)</f>
        <v>0</v>
      </c>
      <c r="AW742" s="618">
        <f>IF(AW$12=TRUE,(($V742*LIQUIDACION!$L$1047)*LIQUIDACION!$D$1045/IF(AND(LIQUIDACION!$D$1044&gt;LIQUIDACION!$B$1046,LIQUIDACION!$B$1046&gt;LIQUIDACION!$D$1043),366,365)),0)</f>
        <v>0</v>
      </c>
      <c r="AX742" s="618">
        <f>IF(AX$12=TRUE,(($W742*LIQUIDACION!$L$1047)*LIQUIDACION!$D$1045/IF(AND(LIQUIDACION!$D$1044&gt;LIQUIDACION!$B$1046,LIQUIDACION!$B$1046&gt;LIQUIDACION!$D$1043),366,365)),0)</f>
        <v>0</v>
      </c>
    </row>
    <row r="743" spans="2:50" x14ac:dyDescent="0.25">
      <c r="B743" s="121">
        <v>731</v>
      </c>
      <c r="C743" s="125"/>
      <c r="D743" s="170"/>
      <c r="E743" s="170"/>
      <c r="F743" s="170"/>
      <c r="G743" s="170">
        <f t="shared" si="49"/>
        <v>0</v>
      </c>
      <c r="H743" s="170">
        <f t="shared" si="50"/>
        <v>0</v>
      </c>
      <c r="I743" s="170"/>
      <c r="J743" s="170"/>
      <c r="K743" s="170"/>
      <c r="L743" s="170"/>
      <c r="M743" s="170"/>
      <c r="N743" s="170"/>
      <c r="O743" s="170"/>
      <c r="P743" s="170"/>
      <c r="Q743" s="170"/>
      <c r="R743" s="170"/>
      <c r="S743" s="170"/>
      <c r="T743" s="170"/>
      <c r="U743" s="170"/>
      <c r="V743" s="170"/>
      <c r="W743" s="170"/>
      <c r="X743" s="170"/>
      <c r="Y743" s="170"/>
      <c r="Z743" s="170"/>
      <c r="AA743" s="170"/>
      <c r="AB743" s="415">
        <f t="shared" si="51"/>
        <v>0</v>
      </c>
      <c r="AC743" s="415">
        <f t="shared" si="52"/>
        <v>0</v>
      </c>
      <c r="AE743" s="618">
        <f>IF(AE$12=TRUE,(($D743*LIQUIDACION!$L$1046)*LIQUIDACION!$D$1045/IF(AND(LIQUIDACION!$D$1044&gt;LIQUIDACION!$B$1046,LIQUIDACION!$B$1046&gt;LIQUIDACION!$D$1043),366,365)),0)</f>
        <v>0</v>
      </c>
      <c r="AF743" s="618">
        <f>IF(AF$12=TRUE,(($E743*LIQUIDACION!$L$1046)*LIQUIDACION!$D$1045/IF(AND(LIQUIDACION!$D$1044&gt;LIQUIDACION!$B$1046,LIQUIDACION!$B$1046&gt;LIQUIDACION!$D$1043),366,365)),0)</f>
        <v>0</v>
      </c>
      <c r="AG743" s="618">
        <f>IF(AG$12=TRUE,(($F743*LIQUIDACION!$L$1046)*LIQUIDACION!$D$1045/IF(AND(LIQUIDACION!$D$1044&gt;LIQUIDACION!$B$1046,LIQUIDACION!$B$1046&gt;LIQUIDACION!$D$1043),366,365)),0)</f>
        <v>0</v>
      </c>
      <c r="AH743" s="618">
        <f>IF(AH$12=TRUE,(($G743*LIQUIDACION!$L$1046)*LIQUIDACION!$D$1045/IF(AND(LIQUIDACION!$D$1044&gt;LIQUIDACION!$B$1046,LIQUIDACION!$B$1046&gt;LIQUIDACION!$D$1043),366,365)),0)</f>
        <v>0</v>
      </c>
      <c r="AI743" s="618">
        <f>IF(AI$12=TRUE,(($H743*LIQUIDACION!$L$1047)*LIQUIDACION!$D$1045/IF(AND(LIQUIDACION!$D$1044&gt;LIQUIDACION!$B$1046,LIQUIDACION!$B$1046&gt;LIQUIDACION!$D$1043),366,365)),0)</f>
        <v>0</v>
      </c>
      <c r="AJ743" s="618">
        <f>IF(AJ$12=TRUE,(($I743*LIQUIDACION!$L$1047)*LIQUIDACION!$D$1045/IF(AND(LIQUIDACION!$D$1044&gt;LIQUIDACION!$B$1046,LIQUIDACION!$B$1046&gt;LIQUIDACION!$D$1043),366,365)),0)</f>
        <v>0</v>
      </c>
      <c r="AK743" s="618">
        <f>IF(AK$12=TRUE,(($J743*LIQUIDACION!$L$1047)*LIQUIDACION!$D$1045/IF(AND(LIQUIDACION!$D$1044&gt;LIQUIDACION!$B$1046,LIQUIDACION!$B$1046&gt;LIQUIDACION!$D$1043),366,365)),0)</f>
        <v>0</v>
      </c>
      <c r="AL743" s="618">
        <f>IF(AL$12=TRUE,(($K743*LIQUIDACION!$L$1047)*LIQUIDACION!$D$1045/IF(AND(LIQUIDACION!$D$1044&gt;LIQUIDACION!$B$1046,LIQUIDACION!$B$1046&gt;LIQUIDACION!$D$1043),366,365)),0)</f>
        <v>0</v>
      </c>
      <c r="AM743" s="618">
        <f>IF(AM$12=TRUE,(($L743*LIQUIDACION!$L$1047)*LIQUIDACION!$D$1045/IF(AND(LIQUIDACION!$D$1044&gt;LIQUIDACION!$B$1046,LIQUIDACION!$B$1046&gt;LIQUIDACION!$D$1043),366,365)),0)</f>
        <v>0</v>
      </c>
      <c r="AN743" s="618">
        <f>IF(AN$12=TRUE,(($M743*LIQUIDACION!$L$1047)*LIQUIDACION!$D$1045/IF(AND(LIQUIDACION!$D$1044&gt;LIQUIDACION!$B$1046,LIQUIDACION!$B$1046&gt;LIQUIDACION!$D$1043),366,365)),0)</f>
        <v>0</v>
      </c>
      <c r="AO743" s="618">
        <f>IF(AO$12=TRUE,(($N743*LIQUIDACION!$L$1047)*LIQUIDACION!$D$1045/IF(AND(LIQUIDACION!$D$1044&gt;LIQUIDACION!$B$1046,LIQUIDACION!$B$1046&gt;LIQUIDACION!$D$1043),366,365)),0)</f>
        <v>0</v>
      </c>
      <c r="AP743" s="618">
        <f>IF(AP$12=TRUE,(($O743*LIQUIDACION!$L$1047)*LIQUIDACION!$D$1045/IF(AND(LIQUIDACION!$D$1044&gt;LIQUIDACION!$B$1046,LIQUIDACION!$B$1046&gt;LIQUIDACION!$D$1043),366,365)),0)</f>
        <v>0</v>
      </c>
      <c r="AQ743" s="618">
        <f>IF(AQ$12=TRUE,(($P743*LIQUIDACION!$L$1047)*LIQUIDACION!$D$1045/IF(AND(LIQUIDACION!$D$1044&gt;LIQUIDACION!$B$1046,LIQUIDACION!$B$1046&gt;LIQUIDACION!$D$1043),366,365)),0)</f>
        <v>0</v>
      </c>
      <c r="AR743" s="618">
        <f>IF(AR$12=TRUE,(($Q743*LIQUIDACION!$L$1047)*LIQUIDACION!$D$1045/IF(AND(LIQUIDACION!$D$1044&gt;LIQUIDACION!$B$1046,LIQUIDACION!$B$1046&gt;LIQUIDACION!$D$1043),366,365)),0)</f>
        <v>0</v>
      </c>
      <c r="AS743" s="618">
        <f>IF(AS$12=TRUE,(($R743*LIQUIDACION!$L$1047)*LIQUIDACION!$D$1045/IF(AND(LIQUIDACION!$D$1044&gt;LIQUIDACION!$B$1046,LIQUIDACION!$B$1046&gt;LIQUIDACION!$D$1043),366,365)),0)</f>
        <v>0</v>
      </c>
      <c r="AT743" s="618">
        <f>IF(AT$12=TRUE,(($S743*LIQUIDACION!$L$1047)*LIQUIDACION!$D$1045/IF(AND(LIQUIDACION!$D$1044&gt;LIQUIDACION!$B$1046,LIQUIDACION!$B$1046&gt;LIQUIDACION!$D$1043),366,365)),0)</f>
        <v>0</v>
      </c>
      <c r="AU743" s="618">
        <f>IF(AU$12=TRUE,(($T743*LIQUIDACION!$L$1047)*LIQUIDACION!$D$1045/IF(AND(LIQUIDACION!$D$1044&gt;LIQUIDACION!$B$1046,LIQUIDACION!$B$1046&gt;LIQUIDACION!$D$1043),366,365)),0)</f>
        <v>0</v>
      </c>
      <c r="AV743" s="618">
        <f>IF(AV$12=TRUE,(($U743*LIQUIDACION!$L$1047)*LIQUIDACION!$D$1045/IF(AND(LIQUIDACION!$D$1044&gt;LIQUIDACION!$B$1046,LIQUIDACION!$B$1046&gt;LIQUIDACION!$D$1043),366,365)),0)</f>
        <v>0</v>
      </c>
      <c r="AW743" s="618">
        <f>IF(AW$12=TRUE,(($V743*LIQUIDACION!$L$1047)*LIQUIDACION!$D$1045/IF(AND(LIQUIDACION!$D$1044&gt;LIQUIDACION!$B$1046,LIQUIDACION!$B$1046&gt;LIQUIDACION!$D$1043),366,365)),0)</f>
        <v>0</v>
      </c>
      <c r="AX743" s="618">
        <f>IF(AX$12=TRUE,(($W743*LIQUIDACION!$L$1047)*LIQUIDACION!$D$1045/IF(AND(LIQUIDACION!$D$1044&gt;LIQUIDACION!$B$1046,LIQUIDACION!$B$1046&gt;LIQUIDACION!$D$1043),366,365)),0)</f>
        <v>0</v>
      </c>
    </row>
    <row r="744" spans="2:50" x14ac:dyDescent="0.25">
      <c r="B744" s="123">
        <v>732</v>
      </c>
      <c r="C744" s="125"/>
      <c r="D744" s="170"/>
      <c r="E744" s="170"/>
      <c r="F744" s="170"/>
      <c r="G744" s="170">
        <f t="shared" si="49"/>
        <v>0</v>
      </c>
      <c r="H744" s="170">
        <f t="shared" si="50"/>
        <v>0</v>
      </c>
      <c r="I744" s="170"/>
      <c r="J744" s="170"/>
      <c r="K744" s="170"/>
      <c r="L744" s="170"/>
      <c r="M744" s="170"/>
      <c r="N744" s="170"/>
      <c r="O744" s="170"/>
      <c r="P744" s="170"/>
      <c r="Q744" s="170"/>
      <c r="R744" s="170"/>
      <c r="S744" s="170"/>
      <c r="T744" s="170"/>
      <c r="U744" s="170"/>
      <c r="V744" s="170"/>
      <c r="W744" s="170"/>
      <c r="X744" s="170"/>
      <c r="Y744" s="170"/>
      <c r="Z744" s="170"/>
      <c r="AA744" s="170"/>
      <c r="AB744" s="415">
        <f t="shared" si="51"/>
        <v>0</v>
      </c>
      <c r="AC744" s="415">
        <f t="shared" si="52"/>
        <v>0</v>
      </c>
      <c r="AE744" s="618">
        <f>IF(AE$12=TRUE,(($D744*LIQUIDACION!$L$1046)*LIQUIDACION!$D$1045/IF(AND(LIQUIDACION!$D$1044&gt;LIQUIDACION!$B$1046,LIQUIDACION!$B$1046&gt;LIQUIDACION!$D$1043),366,365)),0)</f>
        <v>0</v>
      </c>
      <c r="AF744" s="618">
        <f>IF(AF$12=TRUE,(($E744*LIQUIDACION!$L$1046)*LIQUIDACION!$D$1045/IF(AND(LIQUIDACION!$D$1044&gt;LIQUIDACION!$B$1046,LIQUIDACION!$B$1046&gt;LIQUIDACION!$D$1043),366,365)),0)</f>
        <v>0</v>
      </c>
      <c r="AG744" s="618">
        <f>IF(AG$12=TRUE,(($F744*LIQUIDACION!$L$1046)*LIQUIDACION!$D$1045/IF(AND(LIQUIDACION!$D$1044&gt;LIQUIDACION!$B$1046,LIQUIDACION!$B$1046&gt;LIQUIDACION!$D$1043),366,365)),0)</f>
        <v>0</v>
      </c>
      <c r="AH744" s="618">
        <f>IF(AH$12=TRUE,(($G744*LIQUIDACION!$L$1046)*LIQUIDACION!$D$1045/IF(AND(LIQUIDACION!$D$1044&gt;LIQUIDACION!$B$1046,LIQUIDACION!$B$1046&gt;LIQUIDACION!$D$1043),366,365)),0)</f>
        <v>0</v>
      </c>
      <c r="AI744" s="618">
        <f>IF(AI$12=TRUE,(($H744*LIQUIDACION!$L$1047)*LIQUIDACION!$D$1045/IF(AND(LIQUIDACION!$D$1044&gt;LIQUIDACION!$B$1046,LIQUIDACION!$B$1046&gt;LIQUIDACION!$D$1043),366,365)),0)</f>
        <v>0</v>
      </c>
      <c r="AJ744" s="618">
        <f>IF(AJ$12=TRUE,(($I744*LIQUIDACION!$L$1047)*LIQUIDACION!$D$1045/IF(AND(LIQUIDACION!$D$1044&gt;LIQUIDACION!$B$1046,LIQUIDACION!$B$1046&gt;LIQUIDACION!$D$1043),366,365)),0)</f>
        <v>0</v>
      </c>
      <c r="AK744" s="618">
        <f>IF(AK$12=TRUE,(($J744*LIQUIDACION!$L$1047)*LIQUIDACION!$D$1045/IF(AND(LIQUIDACION!$D$1044&gt;LIQUIDACION!$B$1046,LIQUIDACION!$B$1046&gt;LIQUIDACION!$D$1043),366,365)),0)</f>
        <v>0</v>
      </c>
      <c r="AL744" s="618">
        <f>IF(AL$12=TRUE,(($K744*LIQUIDACION!$L$1047)*LIQUIDACION!$D$1045/IF(AND(LIQUIDACION!$D$1044&gt;LIQUIDACION!$B$1046,LIQUIDACION!$B$1046&gt;LIQUIDACION!$D$1043),366,365)),0)</f>
        <v>0</v>
      </c>
      <c r="AM744" s="618">
        <f>IF(AM$12=TRUE,(($L744*LIQUIDACION!$L$1047)*LIQUIDACION!$D$1045/IF(AND(LIQUIDACION!$D$1044&gt;LIQUIDACION!$B$1046,LIQUIDACION!$B$1046&gt;LIQUIDACION!$D$1043),366,365)),0)</f>
        <v>0</v>
      </c>
      <c r="AN744" s="618">
        <f>IF(AN$12=TRUE,(($M744*LIQUIDACION!$L$1047)*LIQUIDACION!$D$1045/IF(AND(LIQUIDACION!$D$1044&gt;LIQUIDACION!$B$1046,LIQUIDACION!$B$1046&gt;LIQUIDACION!$D$1043),366,365)),0)</f>
        <v>0</v>
      </c>
      <c r="AO744" s="618">
        <f>IF(AO$12=TRUE,(($N744*LIQUIDACION!$L$1047)*LIQUIDACION!$D$1045/IF(AND(LIQUIDACION!$D$1044&gt;LIQUIDACION!$B$1046,LIQUIDACION!$B$1046&gt;LIQUIDACION!$D$1043),366,365)),0)</f>
        <v>0</v>
      </c>
      <c r="AP744" s="618">
        <f>IF(AP$12=TRUE,(($O744*LIQUIDACION!$L$1047)*LIQUIDACION!$D$1045/IF(AND(LIQUIDACION!$D$1044&gt;LIQUIDACION!$B$1046,LIQUIDACION!$B$1046&gt;LIQUIDACION!$D$1043),366,365)),0)</f>
        <v>0</v>
      </c>
      <c r="AQ744" s="618">
        <f>IF(AQ$12=TRUE,(($P744*LIQUIDACION!$L$1047)*LIQUIDACION!$D$1045/IF(AND(LIQUIDACION!$D$1044&gt;LIQUIDACION!$B$1046,LIQUIDACION!$B$1046&gt;LIQUIDACION!$D$1043),366,365)),0)</f>
        <v>0</v>
      </c>
      <c r="AR744" s="618">
        <f>IF(AR$12=TRUE,(($Q744*LIQUIDACION!$L$1047)*LIQUIDACION!$D$1045/IF(AND(LIQUIDACION!$D$1044&gt;LIQUIDACION!$B$1046,LIQUIDACION!$B$1046&gt;LIQUIDACION!$D$1043),366,365)),0)</f>
        <v>0</v>
      </c>
      <c r="AS744" s="618">
        <f>IF(AS$12=TRUE,(($R744*LIQUIDACION!$L$1047)*LIQUIDACION!$D$1045/IF(AND(LIQUIDACION!$D$1044&gt;LIQUIDACION!$B$1046,LIQUIDACION!$B$1046&gt;LIQUIDACION!$D$1043),366,365)),0)</f>
        <v>0</v>
      </c>
      <c r="AT744" s="618">
        <f>IF(AT$12=TRUE,(($S744*LIQUIDACION!$L$1047)*LIQUIDACION!$D$1045/IF(AND(LIQUIDACION!$D$1044&gt;LIQUIDACION!$B$1046,LIQUIDACION!$B$1046&gt;LIQUIDACION!$D$1043),366,365)),0)</f>
        <v>0</v>
      </c>
      <c r="AU744" s="618">
        <f>IF(AU$12=TRUE,(($T744*LIQUIDACION!$L$1047)*LIQUIDACION!$D$1045/IF(AND(LIQUIDACION!$D$1044&gt;LIQUIDACION!$B$1046,LIQUIDACION!$B$1046&gt;LIQUIDACION!$D$1043),366,365)),0)</f>
        <v>0</v>
      </c>
      <c r="AV744" s="618">
        <f>IF(AV$12=TRUE,(($U744*LIQUIDACION!$L$1047)*LIQUIDACION!$D$1045/IF(AND(LIQUIDACION!$D$1044&gt;LIQUIDACION!$B$1046,LIQUIDACION!$B$1046&gt;LIQUIDACION!$D$1043),366,365)),0)</f>
        <v>0</v>
      </c>
      <c r="AW744" s="618">
        <f>IF(AW$12=TRUE,(($V744*LIQUIDACION!$L$1047)*LIQUIDACION!$D$1045/IF(AND(LIQUIDACION!$D$1044&gt;LIQUIDACION!$B$1046,LIQUIDACION!$B$1046&gt;LIQUIDACION!$D$1043),366,365)),0)</f>
        <v>0</v>
      </c>
      <c r="AX744" s="618">
        <f>IF(AX$12=TRUE,(($W744*LIQUIDACION!$L$1047)*LIQUIDACION!$D$1045/IF(AND(LIQUIDACION!$D$1044&gt;LIQUIDACION!$B$1046,LIQUIDACION!$B$1046&gt;LIQUIDACION!$D$1043),366,365)),0)</f>
        <v>0</v>
      </c>
    </row>
    <row r="745" spans="2:50" x14ac:dyDescent="0.25">
      <c r="B745" s="121">
        <v>733</v>
      </c>
      <c r="C745" s="125"/>
      <c r="D745" s="170"/>
      <c r="E745" s="170"/>
      <c r="F745" s="170"/>
      <c r="G745" s="170">
        <f t="shared" si="49"/>
        <v>0</v>
      </c>
      <c r="H745" s="170">
        <f t="shared" si="50"/>
        <v>0</v>
      </c>
      <c r="I745" s="170"/>
      <c r="J745" s="170"/>
      <c r="K745" s="170"/>
      <c r="L745" s="170"/>
      <c r="M745" s="170"/>
      <c r="N745" s="170"/>
      <c r="O745" s="170"/>
      <c r="P745" s="170"/>
      <c r="Q745" s="170"/>
      <c r="R745" s="170"/>
      <c r="S745" s="170"/>
      <c r="T745" s="170"/>
      <c r="U745" s="170"/>
      <c r="V745" s="170"/>
      <c r="W745" s="170"/>
      <c r="X745" s="170"/>
      <c r="Y745" s="170"/>
      <c r="Z745" s="170"/>
      <c r="AA745" s="170"/>
      <c r="AB745" s="415">
        <f t="shared" si="51"/>
        <v>0</v>
      </c>
      <c r="AC745" s="415">
        <f t="shared" si="52"/>
        <v>0</v>
      </c>
      <c r="AE745" s="618">
        <f>IF(AE$12=TRUE,(($D745*LIQUIDACION!$L$1046)*LIQUIDACION!$D$1045/IF(AND(LIQUIDACION!$D$1044&gt;LIQUIDACION!$B$1046,LIQUIDACION!$B$1046&gt;LIQUIDACION!$D$1043),366,365)),0)</f>
        <v>0</v>
      </c>
      <c r="AF745" s="618">
        <f>IF(AF$12=TRUE,(($E745*LIQUIDACION!$L$1046)*LIQUIDACION!$D$1045/IF(AND(LIQUIDACION!$D$1044&gt;LIQUIDACION!$B$1046,LIQUIDACION!$B$1046&gt;LIQUIDACION!$D$1043),366,365)),0)</f>
        <v>0</v>
      </c>
      <c r="AG745" s="618">
        <f>IF(AG$12=TRUE,(($F745*LIQUIDACION!$L$1046)*LIQUIDACION!$D$1045/IF(AND(LIQUIDACION!$D$1044&gt;LIQUIDACION!$B$1046,LIQUIDACION!$B$1046&gt;LIQUIDACION!$D$1043),366,365)),0)</f>
        <v>0</v>
      </c>
      <c r="AH745" s="618">
        <f>IF(AH$12=TRUE,(($G745*LIQUIDACION!$L$1046)*LIQUIDACION!$D$1045/IF(AND(LIQUIDACION!$D$1044&gt;LIQUIDACION!$B$1046,LIQUIDACION!$B$1046&gt;LIQUIDACION!$D$1043),366,365)),0)</f>
        <v>0</v>
      </c>
      <c r="AI745" s="618">
        <f>IF(AI$12=TRUE,(($H745*LIQUIDACION!$L$1047)*LIQUIDACION!$D$1045/IF(AND(LIQUIDACION!$D$1044&gt;LIQUIDACION!$B$1046,LIQUIDACION!$B$1046&gt;LIQUIDACION!$D$1043),366,365)),0)</f>
        <v>0</v>
      </c>
      <c r="AJ745" s="618">
        <f>IF(AJ$12=TRUE,(($I745*LIQUIDACION!$L$1047)*LIQUIDACION!$D$1045/IF(AND(LIQUIDACION!$D$1044&gt;LIQUIDACION!$B$1046,LIQUIDACION!$B$1046&gt;LIQUIDACION!$D$1043),366,365)),0)</f>
        <v>0</v>
      </c>
      <c r="AK745" s="618">
        <f>IF(AK$12=TRUE,(($J745*LIQUIDACION!$L$1047)*LIQUIDACION!$D$1045/IF(AND(LIQUIDACION!$D$1044&gt;LIQUIDACION!$B$1046,LIQUIDACION!$B$1046&gt;LIQUIDACION!$D$1043),366,365)),0)</f>
        <v>0</v>
      </c>
      <c r="AL745" s="618">
        <f>IF(AL$12=TRUE,(($K745*LIQUIDACION!$L$1047)*LIQUIDACION!$D$1045/IF(AND(LIQUIDACION!$D$1044&gt;LIQUIDACION!$B$1046,LIQUIDACION!$B$1046&gt;LIQUIDACION!$D$1043),366,365)),0)</f>
        <v>0</v>
      </c>
      <c r="AM745" s="618">
        <f>IF(AM$12=TRUE,(($L745*LIQUIDACION!$L$1047)*LIQUIDACION!$D$1045/IF(AND(LIQUIDACION!$D$1044&gt;LIQUIDACION!$B$1046,LIQUIDACION!$B$1046&gt;LIQUIDACION!$D$1043),366,365)),0)</f>
        <v>0</v>
      </c>
      <c r="AN745" s="618">
        <f>IF(AN$12=TRUE,(($M745*LIQUIDACION!$L$1047)*LIQUIDACION!$D$1045/IF(AND(LIQUIDACION!$D$1044&gt;LIQUIDACION!$B$1046,LIQUIDACION!$B$1046&gt;LIQUIDACION!$D$1043),366,365)),0)</f>
        <v>0</v>
      </c>
      <c r="AO745" s="618">
        <f>IF(AO$12=TRUE,(($N745*LIQUIDACION!$L$1047)*LIQUIDACION!$D$1045/IF(AND(LIQUIDACION!$D$1044&gt;LIQUIDACION!$B$1046,LIQUIDACION!$B$1046&gt;LIQUIDACION!$D$1043),366,365)),0)</f>
        <v>0</v>
      </c>
      <c r="AP745" s="618">
        <f>IF(AP$12=TRUE,(($O745*LIQUIDACION!$L$1047)*LIQUIDACION!$D$1045/IF(AND(LIQUIDACION!$D$1044&gt;LIQUIDACION!$B$1046,LIQUIDACION!$B$1046&gt;LIQUIDACION!$D$1043),366,365)),0)</f>
        <v>0</v>
      </c>
      <c r="AQ745" s="618">
        <f>IF(AQ$12=TRUE,(($P745*LIQUIDACION!$L$1047)*LIQUIDACION!$D$1045/IF(AND(LIQUIDACION!$D$1044&gt;LIQUIDACION!$B$1046,LIQUIDACION!$B$1046&gt;LIQUIDACION!$D$1043),366,365)),0)</f>
        <v>0</v>
      </c>
      <c r="AR745" s="618">
        <f>IF(AR$12=TRUE,(($Q745*LIQUIDACION!$L$1047)*LIQUIDACION!$D$1045/IF(AND(LIQUIDACION!$D$1044&gt;LIQUIDACION!$B$1046,LIQUIDACION!$B$1046&gt;LIQUIDACION!$D$1043),366,365)),0)</f>
        <v>0</v>
      </c>
      <c r="AS745" s="618">
        <f>IF(AS$12=TRUE,(($R745*LIQUIDACION!$L$1047)*LIQUIDACION!$D$1045/IF(AND(LIQUIDACION!$D$1044&gt;LIQUIDACION!$B$1046,LIQUIDACION!$B$1046&gt;LIQUIDACION!$D$1043),366,365)),0)</f>
        <v>0</v>
      </c>
      <c r="AT745" s="618">
        <f>IF(AT$12=TRUE,(($S745*LIQUIDACION!$L$1047)*LIQUIDACION!$D$1045/IF(AND(LIQUIDACION!$D$1044&gt;LIQUIDACION!$B$1046,LIQUIDACION!$B$1046&gt;LIQUIDACION!$D$1043),366,365)),0)</f>
        <v>0</v>
      </c>
      <c r="AU745" s="618">
        <f>IF(AU$12=TRUE,(($T745*LIQUIDACION!$L$1047)*LIQUIDACION!$D$1045/IF(AND(LIQUIDACION!$D$1044&gt;LIQUIDACION!$B$1046,LIQUIDACION!$B$1046&gt;LIQUIDACION!$D$1043),366,365)),0)</f>
        <v>0</v>
      </c>
      <c r="AV745" s="618">
        <f>IF(AV$12=TRUE,(($U745*LIQUIDACION!$L$1047)*LIQUIDACION!$D$1045/IF(AND(LIQUIDACION!$D$1044&gt;LIQUIDACION!$B$1046,LIQUIDACION!$B$1046&gt;LIQUIDACION!$D$1043),366,365)),0)</f>
        <v>0</v>
      </c>
      <c r="AW745" s="618">
        <f>IF(AW$12=TRUE,(($V745*LIQUIDACION!$L$1047)*LIQUIDACION!$D$1045/IF(AND(LIQUIDACION!$D$1044&gt;LIQUIDACION!$B$1046,LIQUIDACION!$B$1046&gt;LIQUIDACION!$D$1043),366,365)),0)</f>
        <v>0</v>
      </c>
      <c r="AX745" s="618">
        <f>IF(AX$12=TRUE,(($W745*LIQUIDACION!$L$1047)*LIQUIDACION!$D$1045/IF(AND(LIQUIDACION!$D$1044&gt;LIQUIDACION!$B$1046,LIQUIDACION!$B$1046&gt;LIQUIDACION!$D$1043),366,365)),0)</f>
        <v>0</v>
      </c>
    </row>
    <row r="746" spans="2:50" x14ac:dyDescent="0.25">
      <c r="B746" s="123">
        <v>734</v>
      </c>
      <c r="C746" s="125"/>
      <c r="D746" s="170"/>
      <c r="E746" s="170"/>
      <c r="F746" s="170"/>
      <c r="G746" s="170">
        <f t="shared" si="49"/>
        <v>0</v>
      </c>
      <c r="H746" s="170">
        <f t="shared" si="50"/>
        <v>0</v>
      </c>
      <c r="I746" s="170"/>
      <c r="J746" s="170"/>
      <c r="K746" s="170"/>
      <c r="L746" s="170"/>
      <c r="M746" s="170"/>
      <c r="N746" s="170"/>
      <c r="O746" s="170"/>
      <c r="P746" s="170"/>
      <c r="Q746" s="170"/>
      <c r="R746" s="170"/>
      <c r="S746" s="170"/>
      <c r="T746" s="170"/>
      <c r="U746" s="170"/>
      <c r="V746" s="170"/>
      <c r="W746" s="170"/>
      <c r="X746" s="170"/>
      <c r="Y746" s="170"/>
      <c r="Z746" s="170"/>
      <c r="AA746" s="170"/>
      <c r="AB746" s="415">
        <f t="shared" si="51"/>
        <v>0</v>
      </c>
      <c r="AC746" s="415">
        <f t="shared" si="52"/>
        <v>0</v>
      </c>
      <c r="AE746" s="618">
        <f>IF(AE$12=TRUE,(($D746*LIQUIDACION!$L$1046)*LIQUIDACION!$D$1045/IF(AND(LIQUIDACION!$D$1044&gt;LIQUIDACION!$B$1046,LIQUIDACION!$B$1046&gt;LIQUIDACION!$D$1043),366,365)),0)</f>
        <v>0</v>
      </c>
      <c r="AF746" s="618">
        <f>IF(AF$12=TRUE,(($E746*LIQUIDACION!$L$1046)*LIQUIDACION!$D$1045/IF(AND(LIQUIDACION!$D$1044&gt;LIQUIDACION!$B$1046,LIQUIDACION!$B$1046&gt;LIQUIDACION!$D$1043),366,365)),0)</f>
        <v>0</v>
      </c>
      <c r="AG746" s="618">
        <f>IF(AG$12=TRUE,(($F746*LIQUIDACION!$L$1046)*LIQUIDACION!$D$1045/IF(AND(LIQUIDACION!$D$1044&gt;LIQUIDACION!$B$1046,LIQUIDACION!$B$1046&gt;LIQUIDACION!$D$1043),366,365)),0)</f>
        <v>0</v>
      </c>
      <c r="AH746" s="618">
        <f>IF(AH$12=TRUE,(($G746*LIQUIDACION!$L$1046)*LIQUIDACION!$D$1045/IF(AND(LIQUIDACION!$D$1044&gt;LIQUIDACION!$B$1046,LIQUIDACION!$B$1046&gt;LIQUIDACION!$D$1043),366,365)),0)</f>
        <v>0</v>
      </c>
      <c r="AI746" s="618">
        <f>IF(AI$12=TRUE,(($H746*LIQUIDACION!$L$1047)*LIQUIDACION!$D$1045/IF(AND(LIQUIDACION!$D$1044&gt;LIQUIDACION!$B$1046,LIQUIDACION!$B$1046&gt;LIQUIDACION!$D$1043),366,365)),0)</f>
        <v>0</v>
      </c>
      <c r="AJ746" s="618">
        <f>IF(AJ$12=TRUE,(($I746*LIQUIDACION!$L$1047)*LIQUIDACION!$D$1045/IF(AND(LIQUIDACION!$D$1044&gt;LIQUIDACION!$B$1046,LIQUIDACION!$B$1046&gt;LIQUIDACION!$D$1043),366,365)),0)</f>
        <v>0</v>
      </c>
      <c r="AK746" s="618">
        <f>IF(AK$12=TRUE,(($J746*LIQUIDACION!$L$1047)*LIQUIDACION!$D$1045/IF(AND(LIQUIDACION!$D$1044&gt;LIQUIDACION!$B$1046,LIQUIDACION!$B$1046&gt;LIQUIDACION!$D$1043),366,365)),0)</f>
        <v>0</v>
      </c>
      <c r="AL746" s="618">
        <f>IF(AL$12=TRUE,(($K746*LIQUIDACION!$L$1047)*LIQUIDACION!$D$1045/IF(AND(LIQUIDACION!$D$1044&gt;LIQUIDACION!$B$1046,LIQUIDACION!$B$1046&gt;LIQUIDACION!$D$1043),366,365)),0)</f>
        <v>0</v>
      </c>
      <c r="AM746" s="618">
        <f>IF(AM$12=TRUE,(($L746*LIQUIDACION!$L$1047)*LIQUIDACION!$D$1045/IF(AND(LIQUIDACION!$D$1044&gt;LIQUIDACION!$B$1046,LIQUIDACION!$B$1046&gt;LIQUIDACION!$D$1043),366,365)),0)</f>
        <v>0</v>
      </c>
      <c r="AN746" s="618">
        <f>IF(AN$12=TRUE,(($M746*LIQUIDACION!$L$1047)*LIQUIDACION!$D$1045/IF(AND(LIQUIDACION!$D$1044&gt;LIQUIDACION!$B$1046,LIQUIDACION!$B$1046&gt;LIQUIDACION!$D$1043),366,365)),0)</f>
        <v>0</v>
      </c>
      <c r="AO746" s="618">
        <f>IF(AO$12=TRUE,(($N746*LIQUIDACION!$L$1047)*LIQUIDACION!$D$1045/IF(AND(LIQUIDACION!$D$1044&gt;LIQUIDACION!$B$1046,LIQUIDACION!$B$1046&gt;LIQUIDACION!$D$1043),366,365)),0)</f>
        <v>0</v>
      </c>
      <c r="AP746" s="618">
        <f>IF(AP$12=TRUE,(($O746*LIQUIDACION!$L$1047)*LIQUIDACION!$D$1045/IF(AND(LIQUIDACION!$D$1044&gt;LIQUIDACION!$B$1046,LIQUIDACION!$B$1046&gt;LIQUIDACION!$D$1043),366,365)),0)</f>
        <v>0</v>
      </c>
      <c r="AQ746" s="618">
        <f>IF(AQ$12=TRUE,(($P746*LIQUIDACION!$L$1047)*LIQUIDACION!$D$1045/IF(AND(LIQUIDACION!$D$1044&gt;LIQUIDACION!$B$1046,LIQUIDACION!$B$1046&gt;LIQUIDACION!$D$1043),366,365)),0)</f>
        <v>0</v>
      </c>
      <c r="AR746" s="618">
        <f>IF(AR$12=TRUE,(($Q746*LIQUIDACION!$L$1047)*LIQUIDACION!$D$1045/IF(AND(LIQUIDACION!$D$1044&gt;LIQUIDACION!$B$1046,LIQUIDACION!$B$1046&gt;LIQUIDACION!$D$1043),366,365)),0)</f>
        <v>0</v>
      </c>
      <c r="AS746" s="618">
        <f>IF(AS$12=TRUE,(($R746*LIQUIDACION!$L$1047)*LIQUIDACION!$D$1045/IF(AND(LIQUIDACION!$D$1044&gt;LIQUIDACION!$B$1046,LIQUIDACION!$B$1046&gt;LIQUIDACION!$D$1043),366,365)),0)</f>
        <v>0</v>
      </c>
      <c r="AT746" s="618">
        <f>IF(AT$12=TRUE,(($S746*LIQUIDACION!$L$1047)*LIQUIDACION!$D$1045/IF(AND(LIQUIDACION!$D$1044&gt;LIQUIDACION!$B$1046,LIQUIDACION!$B$1046&gt;LIQUIDACION!$D$1043),366,365)),0)</f>
        <v>0</v>
      </c>
      <c r="AU746" s="618">
        <f>IF(AU$12=TRUE,(($T746*LIQUIDACION!$L$1047)*LIQUIDACION!$D$1045/IF(AND(LIQUIDACION!$D$1044&gt;LIQUIDACION!$B$1046,LIQUIDACION!$B$1046&gt;LIQUIDACION!$D$1043),366,365)),0)</f>
        <v>0</v>
      </c>
      <c r="AV746" s="618">
        <f>IF(AV$12=TRUE,(($U746*LIQUIDACION!$L$1047)*LIQUIDACION!$D$1045/IF(AND(LIQUIDACION!$D$1044&gt;LIQUIDACION!$B$1046,LIQUIDACION!$B$1046&gt;LIQUIDACION!$D$1043),366,365)),0)</f>
        <v>0</v>
      </c>
      <c r="AW746" s="618">
        <f>IF(AW$12=TRUE,(($V746*LIQUIDACION!$L$1047)*LIQUIDACION!$D$1045/IF(AND(LIQUIDACION!$D$1044&gt;LIQUIDACION!$B$1046,LIQUIDACION!$B$1046&gt;LIQUIDACION!$D$1043),366,365)),0)</f>
        <v>0</v>
      </c>
      <c r="AX746" s="618">
        <f>IF(AX$12=TRUE,(($W746*LIQUIDACION!$L$1047)*LIQUIDACION!$D$1045/IF(AND(LIQUIDACION!$D$1044&gt;LIQUIDACION!$B$1046,LIQUIDACION!$B$1046&gt;LIQUIDACION!$D$1043),366,365)),0)</f>
        <v>0</v>
      </c>
    </row>
    <row r="747" spans="2:50" x14ac:dyDescent="0.25">
      <c r="B747" s="121">
        <v>735</v>
      </c>
      <c r="C747" s="125"/>
      <c r="D747" s="170"/>
      <c r="E747" s="170"/>
      <c r="F747" s="170"/>
      <c r="G747" s="170">
        <f t="shared" si="49"/>
        <v>0</v>
      </c>
      <c r="H747" s="170">
        <f t="shared" si="50"/>
        <v>0</v>
      </c>
      <c r="I747" s="170"/>
      <c r="J747" s="170"/>
      <c r="K747" s="170"/>
      <c r="L747" s="170"/>
      <c r="M747" s="170"/>
      <c r="N747" s="170"/>
      <c r="O747" s="170"/>
      <c r="P747" s="170"/>
      <c r="Q747" s="170"/>
      <c r="R747" s="170"/>
      <c r="S747" s="170"/>
      <c r="T747" s="170"/>
      <c r="U747" s="170"/>
      <c r="V747" s="170"/>
      <c r="W747" s="170"/>
      <c r="X747" s="170"/>
      <c r="Y747" s="170"/>
      <c r="Z747" s="170"/>
      <c r="AA747" s="170"/>
      <c r="AB747" s="415">
        <f t="shared" si="51"/>
        <v>0</v>
      </c>
      <c r="AC747" s="415">
        <f t="shared" si="52"/>
        <v>0</v>
      </c>
      <c r="AE747" s="618">
        <f>IF(AE$12=TRUE,(($D747*LIQUIDACION!$L$1046)*LIQUIDACION!$D$1045/IF(AND(LIQUIDACION!$D$1044&gt;LIQUIDACION!$B$1046,LIQUIDACION!$B$1046&gt;LIQUIDACION!$D$1043),366,365)),0)</f>
        <v>0</v>
      </c>
      <c r="AF747" s="618">
        <f>IF(AF$12=TRUE,(($E747*LIQUIDACION!$L$1046)*LIQUIDACION!$D$1045/IF(AND(LIQUIDACION!$D$1044&gt;LIQUIDACION!$B$1046,LIQUIDACION!$B$1046&gt;LIQUIDACION!$D$1043),366,365)),0)</f>
        <v>0</v>
      </c>
      <c r="AG747" s="618">
        <f>IF(AG$12=TRUE,(($F747*LIQUIDACION!$L$1046)*LIQUIDACION!$D$1045/IF(AND(LIQUIDACION!$D$1044&gt;LIQUIDACION!$B$1046,LIQUIDACION!$B$1046&gt;LIQUIDACION!$D$1043),366,365)),0)</f>
        <v>0</v>
      </c>
      <c r="AH747" s="618">
        <f>IF(AH$12=TRUE,(($G747*LIQUIDACION!$L$1046)*LIQUIDACION!$D$1045/IF(AND(LIQUIDACION!$D$1044&gt;LIQUIDACION!$B$1046,LIQUIDACION!$B$1046&gt;LIQUIDACION!$D$1043),366,365)),0)</f>
        <v>0</v>
      </c>
      <c r="AI747" s="618">
        <f>IF(AI$12=TRUE,(($H747*LIQUIDACION!$L$1047)*LIQUIDACION!$D$1045/IF(AND(LIQUIDACION!$D$1044&gt;LIQUIDACION!$B$1046,LIQUIDACION!$B$1046&gt;LIQUIDACION!$D$1043),366,365)),0)</f>
        <v>0</v>
      </c>
      <c r="AJ747" s="618">
        <f>IF(AJ$12=TRUE,(($I747*LIQUIDACION!$L$1047)*LIQUIDACION!$D$1045/IF(AND(LIQUIDACION!$D$1044&gt;LIQUIDACION!$B$1046,LIQUIDACION!$B$1046&gt;LIQUIDACION!$D$1043),366,365)),0)</f>
        <v>0</v>
      </c>
      <c r="AK747" s="618">
        <f>IF(AK$12=TRUE,(($J747*LIQUIDACION!$L$1047)*LIQUIDACION!$D$1045/IF(AND(LIQUIDACION!$D$1044&gt;LIQUIDACION!$B$1046,LIQUIDACION!$B$1046&gt;LIQUIDACION!$D$1043),366,365)),0)</f>
        <v>0</v>
      </c>
      <c r="AL747" s="618">
        <f>IF(AL$12=TRUE,(($K747*LIQUIDACION!$L$1047)*LIQUIDACION!$D$1045/IF(AND(LIQUIDACION!$D$1044&gt;LIQUIDACION!$B$1046,LIQUIDACION!$B$1046&gt;LIQUIDACION!$D$1043),366,365)),0)</f>
        <v>0</v>
      </c>
      <c r="AM747" s="618">
        <f>IF(AM$12=TRUE,(($L747*LIQUIDACION!$L$1047)*LIQUIDACION!$D$1045/IF(AND(LIQUIDACION!$D$1044&gt;LIQUIDACION!$B$1046,LIQUIDACION!$B$1046&gt;LIQUIDACION!$D$1043),366,365)),0)</f>
        <v>0</v>
      </c>
      <c r="AN747" s="618">
        <f>IF(AN$12=TRUE,(($M747*LIQUIDACION!$L$1047)*LIQUIDACION!$D$1045/IF(AND(LIQUIDACION!$D$1044&gt;LIQUIDACION!$B$1046,LIQUIDACION!$B$1046&gt;LIQUIDACION!$D$1043),366,365)),0)</f>
        <v>0</v>
      </c>
      <c r="AO747" s="618">
        <f>IF(AO$12=TRUE,(($N747*LIQUIDACION!$L$1047)*LIQUIDACION!$D$1045/IF(AND(LIQUIDACION!$D$1044&gt;LIQUIDACION!$B$1046,LIQUIDACION!$B$1046&gt;LIQUIDACION!$D$1043),366,365)),0)</f>
        <v>0</v>
      </c>
      <c r="AP747" s="618">
        <f>IF(AP$12=TRUE,(($O747*LIQUIDACION!$L$1047)*LIQUIDACION!$D$1045/IF(AND(LIQUIDACION!$D$1044&gt;LIQUIDACION!$B$1046,LIQUIDACION!$B$1046&gt;LIQUIDACION!$D$1043),366,365)),0)</f>
        <v>0</v>
      </c>
      <c r="AQ747" s="618">
        <f>IF(AQ$12=TRUE,(($P747*LIQUIDACION!$L$1047)*LIQUIDACION!$D$1045/IF(AND(LIQUIDACION!$D$1044&gt;LIQUIDACION!$B$1046,LIQUIDACION!$B$1046&gt;LIQUIDACION!$D$1043),366,365)),0)</f>
        <v>0</v>
      </c>
      <c r="AR747" s="618">
        <f>IF(AR$12=TRUE,(($Q747*LIQUIDACION!$L$1047)*LIQUIDACION!$D$1045/IF(AND(LIQUIDACION!$D$1044&gt;LIQUIDACION!$B$1046,LIQUIDACION!$B$1046&gt;LIQUIDACION!$D$1043),366,365)),0)</f>
        <v>0</v>
      </c>
      <c r="AS747" s="618">
        <f>IF(AS$12=TRUE,(($R747*LIQUIDACION!$L$1047)*LIQUIDACION!$D$1045/IF(AND(LIQUIDACION!$D$1044&gt;LIQUIDACION!$B$1046,LIQUIDACION!$B$1046&gt;LIQUIDACION!$D$1043),366,365)),0)</f>
        <v>0</v>
      </c>
      <c r="AT747" s="618">
        <f>IF(AT$12=TRUE,(($S747*LIQUIDACION!$L$1047)*LIQUIDACION!$D$1045/IF(AND(LIQUIDACION!$D$1044&gt;LIQUIDACION!$B$1046,LIQUIDACION!$B$1046&gt;LIQUIDACION!$D$1043),366,365)),0)</f>
        <v>0</v>
      </c>
      <c r="AU747" s="618">
        <f>IF(AU$12=TRUE,(($T747*LIQUIDACION!$L$1047)*LIQUIDACION!$D$1045/IF(AND(LIQUIDACION!$D$1044&gt;LIQUIDACION!$B$1046,LIQUIDACION!$B$1046&gt;LIQUIDACION!$D$1043),366,365)),0)</f>
        <v>0</v>
      </c>
      <c r="AV747" s="618">
        <f>IF(AV$12=TRUE,(($U747*LIQUIDACION!$L$1047)*LIQUIDACION!$D$1045/IF(AND(LIQUIDACION!$D$1044&gt;LIQUIDACION!$B$1046,LIQUIDACION!$B$1046&gt;LIQUIDACION!$D$1043),366,365)),0)</f>
        <v>0</v>
      </c>
      <c r="AW747" s="618">
        <f>IF(AW$12=TRUE,(($V747*LIQUIDACION!$L$1047)*LIQUIDACION!$D$1045/IF(AND(LIQUIDACION!$D$1044&gt;LIQUIDACION!$B$1046,LIQUIDACION!$B$1046&gt;LIQUIDACION!$D$1043),366,365)),0)</f>
        <v>0</v>
      </c>
      <c r="AX747" s="618">
        <f>IF(AX$12=TRUE,(($W747*LIQUIDACION!$L$1047)*LIQUIDACION!$D$1045/IF(AND(LIQUIDACION!$D$1044&gt;LIQUIDACION!$B$1046,LIQUIDACION!$B$1046&gt;LIQUIDACION!$D$1043),366,365)),0)</f>
        <v>0</v>
      </c>
    </row>
    <row r="748" spans="2:50" x14ac:dyDescent="0.25">
      <c r="B748" s="123">
        <v>736</v>
      </c>
      <c r="C748" s="125"/>
      <c r="D748" s="170"/>
      <c r="E748" s="170"/>
      <c r="F748" s="170"/>
      <c r="G748" s="170">
        <f t="shared" si="49"/>
        <v>0</v>
      </c>
      <c r="H748" s="170">
        <f t="shared" si="50"/>
        <v>0</v>
      </c>
      <c r="I748" s="170"/>
      <c r="J748" s="170"/>
      <c r="K748" s="170"/>
      <c r="L748" s="170"/>
      <c r="M748" s="170"/>
      <c r="N748" s="170"/>
      <c r="O748" s="170"/>
      <c r="P748" s="170"/>
      <c r="Q748" s="170"/>
      <c r="R748" s="170"/>
      <c r="S748" s="170"/>
      <c r="T748" s="170"/>
      <c r="U748" s="170"/>
      <c r="V748" s="170"/>
      <c r="W748" s="170"/>
      <c r="X748" s="170"/>
      <c r="Y748" s="170"/>
      <c r="Z748" s="170"/>
      <c r="AA748" s="170"/>
      <c r="AB748" s="415">
        <f t="shared" si="51"/>
        <v>0</v>
      </c>
      <c r="AC748" s="415">
        <f t="shared" si="52"/>
        <v>0</v>
      </c>
      <c r="AE748" s="618">
        <f>IF(AE$12=TRUE,(($D748*LIQUIDACION!$L$1046)*LIQUIDACION!$D$1045/IF(AND(LIQUIDACION!$D$1044&gt;LIQUIDACION!$B$1046,LIQUIDACION!$B$1046&gt;LIQUIDACION!$D$1043),366,365)),0)</f>
        <v>0</v>
      </c>
      <c r="AF748" s="618">
        <f>IF(AF$12=TRUE,(($E748*LIQUIDACION!$L$1046)*LIQUIDACION!$D$1045/IF(AND(LIQUIDACION!$D$1044&gt;LIQUIDACION!$B$1046,LIQUIDACION!$B$1046&gt;LIQUIDACION!$D$1043),366,365)),0)</f>
        <v>0</v>
      </c>
      <c r="AG748" s="618">
        <f>IF(AG$12=TRUE,(($F748*LIQUIDACION!$L$1046)*LIQUIDACION!$D$1045/IF(AND(LIQUIDACION!$D$1044&gt;LIQUIDACION!$B$1046,LIQUIDACION!$B$1046&gt;LIQUIDACION!$D$1043),366,365)),0)</f>
        <v>0</v>
      </c>
      <c r="AH748" s="618">
        <f>IF(AH$12=TRUE,(($G748*LIQUIDACION!$L$1046)*LIQUIDACION!$D$1045/IF(AND(LIQUIDACION!$D$1044&gt;LIQUIDACION!$B$1046,LIQUIDACION!$B$1046&gt;LIQUIDACION!$D$1043),366,365)),0)</f>
        <v>0</v>
      </c>
      <c r="AI748" s="618">
        <f>IF(AI$12=TRUE,(($H748*LIQUIDACION!$L$1047)*LIQUIDACION!$D$1045/IF(AND(LIQUIDACION!$D$1044&gt;LIQUIDACION!$B$1046,LIQUIDACION!$B$1046&gt;LIQUIDACION!$D$1043),366,365)),0)</f>
        <v>0</v>
      </c>
      <c r="AJ748" s="618">
        <f>IF(AJ$12=TRUE,(($I748*LIQUIDACION!$L$1047)*LIQUIDACION!$D$1045/IF(AND(LIQUIDACION!$D$1044&gt;LIQUIDACION!$B$1046,LIQUIDACION!$B$1046&gt;LIQUIDACION!$D$1043),366,365)),0)</f>
        <v>0</v>
      </c>
      <c r="AK748" s="618">
        <f>IF(AK$12=TRUE,(($J748*LIQUIDACION!$L$1047)*LIQUIDACION!$D$1045/IF(AND(LIQUIDACION!$D$1044&gt;LIQUIDACION!$B$1046,LIQUIDACION!$B$1046&gt;LIQUIDACION!$D$1043),366,365)),0)</f>
        <v>0</v>
      </c>
      <c r="AL748" s="618">
        <f>IF(AL$12=TRUE,(($K748*LIQUIDACION!$L$1047)*LIQUIDACION!$D$1045/IF(AND(LIQUIDACION!$D$1044&gt;LIQUIDACION!$B$1046,LIQUIDACION!$B$1046&gt;LIQUIDACION!$D$1043),366,365)),0)</f>
        <v>0</v>
      </c>
      <c r="AM748" s="618">
        <f>IF(AM$12=TRUE,(($L748*LIQUIDACION!$L$1047)*LIQUIDACION!$D$1045/IF(AND(LIQUIDACION!$D$1044&gt;LIQUIDACION!$B$1046,LIQUIDACION!$B$1046&gt;LIQUIDACION!$D$1043),366,365)),0)</f>
        <v>0</v>
      </c>
      <c r="AN748" s="618">
        <f>IF(AN$12=TRUE,(($M748*LIQUIDACION!$L$1047)*LIQUIDACION!$D$1045/IF(AND(LIQUIDACION!$D$1044&gt;LIQUIDACION!$B$1046,LIQUIDACION!$B$1046&gt;LIQUIDACION!$D$1043),366,365)),0)</f>
        <v>0</v>
      </c>
      <c r="AO748" s="618">
        <f>IF(AO$12=TRUE,(($N748*LIQUIDACION!$L$1047)*LIQUIDACION!$D$1045/IF(AND(LIQUIDACION!$D$1044&gt;LIQUIDACION!$B$1046,LIQUIDACION!$B$1046&gt;LIQUIDACION!$D$1043),366,365)),0)</f>
        <v>0</v>
      </c>
      <c r="AP748" s="618">
        <f>IF(AP$12=TRUE,(($O748*LIQUIDACION!$L$1047)*LIQUIDACION!$D$1045/IF(AND(LIQUIDACION!$D$1044&gt;LIQUIDACION!$B$1046,LIQUIDACION!$B$1046&gt;LIQUIDACION!$D$1043),366,365)),0)</f>
        <v>0</v>
      </c>
      <c r="AQ748" s="618">
        <f>IF(AQ$12=TRUE,(($P748*LIQUIDACION!$L$1047)*LIQUIDACION!$D$1045/IF(AND(LIQUIDACION!$D$1044&gt;LIQUIDACION!$B$1046,LIQUIDACION!$B$1046&gt;LIQUIDACION!$D$1043),366,365)),0)</f>
        <v>0</v>
      </c>
      <c r="AR748" s="618">
        <f>IF(AR$12=TRUE,(($Q748*LIQUIDACION!$L$1047)*LIQUIDACION!$D$1045/IF(AND(LIQUIDACION!$D$1044&gt;LIQUIDACION!$B$1046,LIQUIDACION!$B$1046&gt;LIQUIDACION!$D$1043),366,365)),0)</f>
        <v>0</v>
      </c>
      <c r="AS748" s="618">
        <f>IF(AS$12=TRUE,(($R748*LIQUIDACION!$L$1047)*LIQUIDACION!$D$1045/IF(AND(LIQUIDACION!$D$1044&gt;LIQUIDACION!$B$1046,LIQUIDACION!$B$1046&gt;LIQUIDACION!$D$1043),366,365)),0)</f>
        <v>0</v>
      </c>
      <c r="AT748" s="618">
        <f>IF(AT$12=TRUE,(($S748*LIQUIDACION!$L$1047)*LIQUIDACION!$D$1045/IF(AND(LIQUIDACION!$D$1044&gt;LIQUIDACION!$B$1046,LIQUIDACION!$B$1046&gt;LIQUIDACION!$D$1043),366,365)),0)</f>
        <v>0</v>
      </c>
      <c r="AU748" s="618">
        <f>IF(AU$12=TRUE,(($T748*LIQUIDACION!$L$1047)*LIQUIDACION!$D$1045/IF(AND(LIQUIDACION!$D$1044&gt;LIQUIDACION!$B$1046,LIQUIDACION!$B$1046&gt;LIQUIDACION!$D$1043),366,365)),0)</f>
        <v>0</v>
      </c>
      <c r="AV748" s="618">
        <f>IF(AV$12=TRUE,(($U748*LIQUIDACION!$L$1047)*LIQUIDACION!$D$1045/IF(AND(LIQUIDACION!$D$1044&gt;LIQUIDACION!$B$1046,LIQUIDACION!$B$1046&gt;LIQUIDACION!$D$1043),366,365)),0)</f>
        <v>0</v>
      </c>
      <c r="AW748" s="618">
        <f>IF(AW$12=TRUE,(($V748*LIQUIDACION!$L$1047)*LIQUIDACION!$D$1045/IF(AND(LIQUIDACION!$D$1044&gt;LIQUIDACION!$B$1046,LIQUIDACION!$B$1046&gt;LIQUIDACION!$D$1043),366,365)),0)</f>
        <v>0</v>
      </c>
      <c r="AX748" s="618">
        <f>IF(AX$12=TRUE,(($W748*LIQUIDACION!$L$1047)*LIQUIDACION!$D$1045/IF(AND(LIQUIDACION!$D$1044&gt;LIQUIDACION!$B$1046,LIQUIDACION!$B$1046&gt;LIQUIDACION!$D$1043),366,365)),0)</f>
        <v>0</v>
      </c>
    </row>
    <row r="749" spans="2:50" x14ac:dyDescent="0.25">
      <c r="B749" s="121">
        <v>737</v>
      </c>
      <c r="C749" s="125"/>
      <c r="D749" s="170"/>
      <c r="E749" s="170"/>
      <c r="F749" s="170"/>
      <c r="G749" s="170">
        <f t="shared" si="49"/>
        <v>0</v>
      </c>
      <c r="H749" s="170">
        <f t="shared" si="50"/>
        <v>0</v>
      </c>
      <c r="I749" s="170"/>
      <c r="J749" s="170"/>
      <c r="K749" s="170"/>
      <c r="L749" s="170"/>
      <c r="M749" s="170"/>
      <c r="N749" s="170"/>
      <c r="O749" s="170"/>
      <c r="P749" s="170"/>
      <c r="Q749" s="170"/>
      <c r="R749" s="170"/>
      <c r="S749" s="170"/>
      <c r="T749" s="170"/>
      <c r="U749" s="170"/>
      <c r="V749" s="170"/>
      <c r="W749" s="170"/>
      <c r="X749" s="170"/>
      <c r="Y749" s="170"/>
      <c r="Z749" s="170"/>
      <c r="AA749" s="170"/>
      <c r="AB749" s="415">
        <f t="shared" si="51"/>
        <v>0</v>
      </c>
      <c r="AC749" s="415">
        <f t="shared" si="52"/>
        <v>0</v>
      </c>
      <c r="AE749" s="618">
        <f>IF(AE$12=TRUE,(($D749*LIQUIDACION!$L$1046)*LIQUIDACION!$D$1045/IF(AND(LIQUIDACION!$D$1044&gt;LIQUIDACION!$B$1046,LIQUIDACION!$B$1046&gt;LIQUIDACION!$D$1043),366,365)),0)</f>
        <v>0</v>
      </c>
      <c r="AF749" s="618">
        <f>IF(AF$12=TRUE,(($E749*LIQUIDACION!$L$1046)*LIQUIDACION!$D$1045/IF(AND(LIQUIDACION!$D$1044&gt;LIQUIDACION!$B$1046,LIQUIDACION!$B$1046&gt;LIQUIDACION!$D$1043),366,365)),0)</f>
        <v>0</v>
      </c>
      <c r="AG749" s="618">
        <f>IF(AG$12=TRUE,(($F749*LIQUIDACION!$L$1046)*LIQUIDACION!$D$1045/IF(AND(LIQUIDACION!$D$1044&gt;LIQUIDACION!$B$1046,LIQUIDACION!$B$1046&gt;LIQUIDACION!$D$1043),366,365)),0)</f>
        <v>0</v>
      </c>
      <c r="AH749" s="618">
        <f>IF(AH$12=TRUE,(($G749*LIQUIDACION!$L$1046)*LIQUIDACION!$D$1045/IF(AND(LIQUIDACION!$D$1044&gt;LIQUIDACION!$B$1046,LIQUIDACION!$B$1046&gt;LIQUIDACION!$D$1043),366,365)),0)</f>
        <v>0</v>
      </c>
      <c r="AI749" s="618">
        <f>IF(AI$12=TRUE,(($H749*LIQUIDACION!$L$1047)*LIQUIDACION!$D$1045/IF(AND(LIQUIDACION!$D$1044&gt;LIQUIDACION!$B$1046,LIQUIDACION!$B$1046&gt;LIQUIDACION!$D$1043),366,365)),0)</f>
        <v>0</v>
      </c>
      <c r="AJ749" s="618">
        <f>IF(AJ$12=TRUE,(($I749*LIQUIDACION!$L$1047)*LIQUIDACION!$D$1045/IF(AND(LIQUIDACION!$D$1044&gt;LIQUIDACION!$B$1046,LIQUIDACION!$B$1046&gt;LIQUIDACION!$D$1043),366,365)),0)</f>
        <v>0</v>
      </c>
      <c r="AK749" s="618">
        <f>IF(AK$12=TRUE,(($J749*LIQUIDACION!$L$1047)*LIQUIDACION!$D$1045/IF(AND(LIQUIDACION!$D$1044&gt;LIQUIDACION!$B$1046,LIQUIDACION!$B$1046&gt;LIQUIDACION!$D$1043),366,365)),0)</f>
        <v>0</v>
      </c>
      <c r="AL749" s="618">
        <f>IF(AL$12=TRUE,(($K749*LIQUIDACION!$L$1047)*LIQUIDACION!$D$1045/IF(AND(LIQUIDACION!$D$1044&gt;LIQUIDACION!$B$1046,LIQUIDACION!$B$1046&gt;LIQUIDACION!$D$1043),366,365)),0)</f>
        <v>0</v>
      </c>
      <c r="AM749" s="618">
        <f>IF(AM$12=TRUE,(($L749*LIQUIDACION!$L$1047)*LIQUIDACION!$D$1045/IF(AND(LIQUIDACION!$D$1044&gt;LIQUIDACION!$B$1046,LIQUIDACION!$B$1046&gt;LIQUIDACION!$D$1043),366,365)),0)</f>
        <v>0</v>
      </c>
      <c r="AN749" s="618">
        <f>IF(AN$12=TRUE,(($M749*LIQUIDACION!$L$1047)*LIQUIDACION!$D$1045/IF(AND(LIQUIDACION!$D$1044&gt;LIQUIDACION!$B$1046,LIQUIDACION!$B$1046&gt;LIQUIDACION!$D$1043),366,365)),0)</f>
        <v>0</v>
      </c>
      <c r="AO749" s="618">
        <f>IF(AO$12=TRUE,(($N749*LIQUIDACION!$L$1047)*LIQUIDACION!$D$1045/IF(AND(LIQUIDACION!$D$1044&gt;LIQUIDACION!$B$1046,LIQUIDACION!$B$1046&gt;LIQUIDACION!$D$1043),366,365)),0)</f>
        <v>0</v>
      </c>
      <c r="AP749" s="618">
        <f>IF(AP$12=TRUE,(($O749*LIQUIDACION!$L$1047)*LIQUIDACION!$D$1045/IF(AND(LIQUIDACION!$D$1044&gt;LIQUIDACION!$B$1046,LIQUIDACION!$B$1046&gt;LIQUIDACION!$D$1043),366,365)),0)</f>
        <v>0</v>
      </c>
      <c r="AQ749" s="618">
        <f>IF(AQ$12=TRUE,(($P749*LIQUIDACION!$L$1047)*LIQUIDACION!$D$1045/IF(AND(LIQUIDACION!$D$1044&gt;LIQUIDACION!$B$1046,LIQUIDACION!$B$1046&gt;LIQUIDACION!$D$1043),366,365)),0)</f>
        <v>0</v>
      </c>
      <c r="AR749" s="618">
        <f>IF(AR$12=TRUE,(($Q749*LIQUIDACION!$L$1047)*LIQUIDACION!$D$1045/IF(AND(LIQUIDACION!$D$1044&gt;LIQUIDACION!$B$1046,LIQUIDACION!$B$1046&gt;LIQUIDACION!$D$1043),366,365)),0)</f>
        <v>0</v>
      </c>
      <c r="AS749" s="618">
        <f>IF(AS$12=TRUE,(($R749*LIQUIDACION!$L$1047)*LIQUIDACION!$D$1045/IF(AND(LIQUIDACION!$D$1044&gt;LIQUIDACION!$B$1046,LIQUIDACION!$B$1046&gt;LIQUIDACION!$D$1043),366,365)),0)</f>
        <v>0</v>
      </c>
      <c r="AT749" s="618">
        <f>IF(AT$12=TRUE,(($S749*LIQUIDACION!$L$1047)*LIQUIDACION!$D$1045/IF(AND(LIQUIDACION!$D$1044&gt;LIQUIDACION!$B$1046,LIQUIDACION!$B$1046&gt;LIQUIDACION!$D$1043),366,365)),0)</f>
        <v>0</v>
      </c>
      <c r="AU749" s="618">
        <f>IF(AU$12=TRUE,(($T749*LIQUIDACION!$L$1047)*LIQUIDACION!$D$1045/IF(AND(LIQUIDACION!$D$1044&gt;LIQUIDACION!$B$1046,LIQUIDACION!$B$1046&gt;LIQUIDACION!$D$1043),366,365)),0)</f>
        <v>0</v>
      </c>
      <c r="AV749" s="618">
        <f>IF(AV$12=TRUE,(($U749*LIQUIDACION!$L$1047)*LIQUIDACION!$D$1045/IF(AND(LIQUIDACION!$D$1044&gt;LIQUIDACION!$B$1046,LIQUIDACION!$B$1046&gt;LIQUIDACION!$D$1043),366,365)),0)</f>
        <v>0</v>
      </c>
      <c r="AW749" s="618">
        <f>IF(AW$12=TRUE,(($V749*LIQUIDACION!$L$1047)*LIQUIDACION!$D$1045/IF(AND(LIQUIDACION!$D$1044&gt;LIQUIDACION!$B$1046,LIQUIDACION!$B$1046&gt;LIQUIDACION!$D$1043),366,365)),0)</f>
        <v>0</v>
      </c>
      <c r="AX749" s="618">
        <f>IF(AX$12=TRUE,(($W749*LIQUIDACION!$L$1047)*LIQUIDACION!$D$1045/IF(AND(LIQUIDACION!$D$1044&gt;LIQUIDACION!$B$1046,LIQUIDACION!$B$1046&gt;LIQUIDACION!$D$1043),366,365)),0)</f>
        <v>0</v>
      </c>
    </row>
    <row r="750" spans="2:50" x14ac:dyDescent="0.25">
      <c r="B750" s="123">
        <v>738</v>
      </c>
      <c r="C750" s="125"/>
      <c r="D750" s="170"/>
      <c r="E750" s="170"/>
      <c r="F750" s="170"/>
      <c r="G750" s="170">
        <f t="shared" si="49"/>
        <v>0</v>
      </c>
      <c r="H750" s="170">
        <f t="shared" si="50"/>
        <v>0</v>
      </c>
      <c r="I750" s="170"/>
      <c r="J750" s="170"/>
      <c r="K750" s="170"/>
      <c r="L750" s="170"/>
      <c r="M750" s="170"/>
      <c r="N750" s="170"/>
      <c r="O750" s="170"/>
      <c r="P750" s="170"/>
      <c r="Q750" s="170"/>
      <c r="R750" s="170"/>
      <c r="S750" s="170"/>
      <c r="T750" s="170"/>
      <c r="U750" s="170"/>
      <c r="V750" s="170"/>
      <c r="W750" s="170"/>
      <c r="X750" s="170"/>
      <c r="Y750" s="170"/>
      <c r="Z750" s="170"/>
      <c r="AA750" s="170"/>
      <c r="AB750" s="415">
        <f t="shared" si="51"/>
        <v>0</v>
      </c>
      <c r="AC750" s="415">
        <f t="shared" si="52"/>
        <v>0</v>
      </c>
      <c r="AE750" s="618">
        <f>IF(AE$12=TRUE,(($D750*LIQUIDACION!$L$1046)*LIQUIDACION!$D$1045/IF(AND(LIQUIDACION!$D$1044&gt;LIQUIDACION!$B$1046,LIQUIDACION!$B$1046&gt;LIQUIDACION!$D$1043),366,365)),0)</f>
        <v>0</v>
      </c>
      <c r="AF750" s="618">
        <f>IF(AF$12=TRUE,(($E750*LIQUIDACION!$L$1046)*LIQUIDACION!$D$1045/IF(AND(LIQUIDACION!$D$1044&gt;LIQUIDACION!$B$1046,LIQUIDACION!$B$1046&gt;LIQUIDACION!$D$1043),366,365)),0)</f>
        <v>0</v>
      </c>
      <c r="AG750" s="618">
        <f>IF(AG$12=TRUE,(($F750*LIQUIDACION!$L$1046)*LIQUIDACION!$D$1045/IF(AND(LIQUIDACION!$D$1044&gt;LIQUIDACION!$B$1046,LIQUIDACION!$B$1046&gt;LIQUIDACION!$D$1043),366,365)),0)</f>
        <v>0</v>
      </c>
      <c r="AH750" s="618">
        <f>IF(AH$12=TRUE,(($G750*LIQUIDACION!$L$1046)*LIQUIDACION!$D$1045/IF(AND(LIQUIDACION!$D$1044&gt;LIQUIDACION!$B$1046,LIQUIDACION!$B$1046&gt;LIQUIDACION!$D$1043),366,365)),0)</f>
        <v>0</v>
      </c>
      <c r="AI750" s="618">
        <f>IF(AI$12=TRUE,(($H750*LIQUIDACION!$L$1047)*LIQUIDACION!$D$1045/IF(AND(LIQUIDACION!$D$1044&gt;LIQUIDACION!$B$1046,LIQUIDACION!$B$1046&gt;LIQUIDACION!$D$1043),366,365)),0)</f>
        <v>0</v>
      </c>
      <c r="AJ750" s="618">
        <f>IF(AJ$12=TRUE,(($I750*LIQUIDACION!$L$1047)*LIQUIDACION!$D$1045/IF(AND(LIQUIDACION!$D$1044&gt;LIQUIDACION!$B$1046,LIQUIDACION!$B$1046&gt;LIQUIDACION!$D$1043),366,365)),0)</f>
        <v>0</v>
      </c>
      <c r="AK750" s="618">
        <f>IF(AK$12=TRUE,(($J750*LIQUIDACION!$L$1047)*LIQUIDACION!$D$1045/IF(AND(LIQUIDACION!$D$1044&gt;LIQUIDACION!$B$1046,LIQUIDACION!$B$1046&gt;LIQUIDACION!$D$1043),366,365)),0)</f>
        <v>0</v>
      </c>
      <c r="AL750" s="618">
        <f>IF(AL$12=TRUE,(($K750*LIQUIDACION!$L$1047)*LIQUIDACION!$D$1045/IF(AND(LIQUIDACION!$D$1044&gt;LIQUIDACION!$B$1046,LIQUIDACION!$B$1046&gt;LIQUIDACION!$D$1043),366,365)),0)</f>
        <v>0</v>
      </c>
      <c r="AM750" s="618">
        <f>IF(AM$12=TRUE,(($L750*LIQUIDACION!$L$1047)*LIQUIDACION!$D$1045/IF(AND(LIQUIDACION!$D$1044&gt;LIQUIDACION!$B$1046,LIQUIDACION!$B$1046&gt;LIQUIDACION!$D$1043),366,365)),0)</f>
        <v>0</v>
      </c>
      <c r="AN750" s="618">
        <f>IF(AN$12=TRUE,(($M750*LIQUIDACION!$L$1047)*LIQUIDACION!$D$1045/IF(AND(LIQUIDACION!$D$1044&gt;LIQUIDACION!$B$1046,LIQUIDACION!$B$1046&gt;LIQUIDACION!$D$1043),366,365)),0)</f>
        <v>0</v>
      </c>
      <c r="AO750" s="618">
        <f>IF(AO$12=TRUE,(($N750*LIQUIDACION!$L$1047)*LIQUIDACION!$D$1045/IF(AND(LIQUIDACION!$D$1044&gt;LIQUIDACION!$B$1046,LIQUIDACION!$B$1046&gt;LIQUIDACION!$D$1043),366,365)),0)</f>
        <v>0</v>
      </c>
      <c r="AP750" s="618">
        <f>IF(AP$12=TRUE,(($O750*LIQUIDACION!$L$1047)*LIQUIDACION!$D$1045/IF(AND(LIQUIDACION!$D$1044&gt;LIQUIDACION!$B$1046,LIQUIDACION!$B$1046&gt;LIQUIDACION!$D$1043),366,365)),0)</f>
        <v>0</v>
      </c>
      <c r="AQ750" s="618">
        <f>IF(AQ$12=TRUE,(($P750*LIQUIDACION!$L$1047)*LIQUIDACION!$D$1045/IF(AND(LIQUIDACION!$D$1044&gt;LIQUIDACION!$B$1046,LIQUIDACION!$B$1046&gt;LIQUIDACION!$D$1043),366,365)),0)</f>
        <v>0</v>
      </c>
      <c r="AR750" s="618">
        <f>IF(AR$12=TRUE,(($Q750*LIQUIDACION!$L$1047)*LIQUIDACION!$D$1045/IF(AND(LIQUIDACION!$D$1044&gt;LIQUIDACION!$B$1046,LIQUIDACION!$B$1046&gt;LIQUIDACION!$D$1043),366,365)),0)</f>
        <v>0</v>
      </c>
      <c r="AS750" s="618">
        <f>IF(AS$12=TRUE,(($R750*LIQUIDACION!$L$1047)*LIQUIDACION!$D$1045/IF(AND(LIQUIDACION!$D$1044&gt;LIQUIDACION!$B$1046,LIQUIDACION!$B$1046&gt;LIQUIDACION!$D$1043),366,365)),0)</f>
        <v>0</v>
      </c>
      <c r="AT750" s="618">
        <f>IF(AT$12=TRUE,(($S750*LIQUIDACION!$L$1047)*LIQUIDACION!$D$1045/IF(AND(LIQUIDACION!$D$1044&gt;LIQUIDACION!$B$1046,LIQUIDACION!$B$1046&gt;LIQUIDACION!$D$1043),366,365)),0)</f>
        <v>0</v>
      </c>
      <c r="AU750" s="618">
        <f>IF(AU$12=TRUE,(($T750*LIQUIDACION!$L$1047)*LIQUIDACION!$D$1045/IF(AND(LIQUIDACION!$D$1044&gt;LIQUIDACION!$B$1046,LIQUIDACION!$B$1046&gt;LIQUIDACION!$D$1043),366,365)),0)</f>
        <v>0</v>
      </c>
      <c r="AV750" s="618">
        <f>IF(AV$12=TRUE,(($U750*LIQUIDACION!$L$1047)*LIQUIDACION!$D$1045/IF(AND(LIQUIDACION!$D$1044&gt;LIQUIDACION!$B$1046,LIQUIDACION!$B$1046&gt;LIQUIDACION!$D$1043),366,365)),0)</f>
        <v>0</v>
      </c>
      <c r="AW750" s="618">
        <f>IF(AW$12=TRUE,(($V750*LIQUIDACION!$L$1047)*LIQUIDACION!$D$1045/IF(AND(LIQUIDACION!$D$1044&gt;LIQUIDACION!$B$1046,LIQUIDACION!$B$1046&gt;LIQUIDACION!$D$1043),366,365)),0)</f>
        <v>0</v>
      </c>
      <c r="AX750" s="618">
        <f>IF(AX$12=TRUE,(($W750*LIQUIDACION!$L$1047)*LIQUIDACION!$D$1045/IF(AND(LIQUIDACION!$D$1044&gt;LIQUIDACION!$B$1046,LIQUIDACION!$B$1046&gt;LIQUIDACION!$D$1043),366,365)),0)</f>
        <v>0</v>
      </c>
    </row>
    <row r="751" spans="2:50" x14ac:dyDescent="0.25">
      <c r="B751" s="121">
        <v>739</v>
      </c>
      <c r="C751" s="125"/>
      <c r="D751" s="170"/>
      <c r="E751" s="170"/>
      <c r="F751" s="170"/>
      <c r="G751" s="170">
        <f t="shared" si="49"/>
        <v>0</v>
      </c>
      <c r="H751" s="170">
        <f t="shared" si="50"/>
        <v>0</v>
      </c>
      <c r="I751" s="170"/>
      <c r="J751" s="170"/>
      <c r="K751" s="170"/>
      <c r="L751" s="170"/>
      <c r="M751" s="170"/>
      <c r="N751" s="170"/>
      <c r="O751" s="170"/>
      <c r="P751" s="170"/>
      <c r="Q751" s="170"/>
      <c r="R751" s="170"/>
      <c r="S751" s="170"/>
      <c r="T751" s="170"/>
      <c r="U751" s="170"/>
      <c r="V751" s="170"/>
      <c r="W751" s="170"/>
      <c r="X751" s="170"/>
      <c r="Y751" s="170"/>
      <c r="Z751" s="170"/>
      <c r="AA751" s="170"/>
      <c r="AB751" s="415">
        <f t="shared" si="51"/>
        <v>0</v>
      </c>
      <c r="AC751" s="415">
        <f t="shared" si="52"/>
        <v>0</v>
      </c>
      <c r="AE751" s="618">
        <f>IF(AE$12=TRUE,(($D751*LIQUIDACION!$L$1046)*LIQUIDACION!$D$1045/IF(AND(LIQUIDACION!$D$1044&gt;LIQUIDACION!$B$1046,LIQUIDACION!$B$1046&gt;LIQUIDACION!$D$1043),366,365)),0)</f>
        <v>0</v>
      </c>
      <c r="AF751" s="618">
        <f>IF(AF$12=TRUE,(($E751*LIQUIDACION!$L$1046)*LIQUIDACION!$D$1045/IF(AND(LIQUIDACION!$D$1044&gt;LIQUIDACION!$B$1046,LIQUIDACION!$B$1046&gt;LIQUIDACION!$D$1043),366,365)),0)</f>
        <v>0</v>
      </c>
      <c r="AG751" s="618">
        <f>IF(AG$12=TRUE,(($F751*LIQUIDACION!$L$1046)*LIQUIDACION!$D$1045/IF(AND(LIQUIDACION!$D$1044&gt;LIQUIDACION!$B$1046,LIQUIDACION!$B$1046&gt;LIQUIDACION!$D$1043),366,365)),0)</f>
        <v>0</v>
      </c>
      <c r="AH751" s="618">
        <f>IF(AH$12=TRUE,(($G751*LIQUIDACION!$L$1046)*LIQUIDACION!$D$1045/IF(AND(LIQUIDACION!$D$1044&gt;LIQUIDACION!$B$1046,LIQUIDACION!$B$1046&gt;LIQUIDACION!$D$1043),366,365)),0)</f>
        <v>0</v>
      </c>
      <c r="AI751" s="618">
        <f>IF(AI$12=TRUE,(($H751*LIQUIDACION!$L$1047)*LIQUIDACION!$D$1045/IF(AND(LIQUIDACION!$D$1044&gt;LIQUIDACION!$B$1046,LIQUIDACION!$B$1046&gt;LIQUIDACION!$D$1043),366,365)),0)</f>
        <v>0</v>
      </c>
      <c r="AJ751" s="618">
        <f>IF(AJ$12=TRUE,(($I751*LIQUIDACION!$L$1047)*LIQUIDACION!$D$1045/IF(AND(LIQUIDACION!$D$1044&gt;LIQUIDACION!$B$1046,LIQUIDACION!$B$1046&gt;LIQUIDACION!$D$1043),366,365)),0)</f>
        <v>0</v>
      </c>
      <c r="AK751" s="618">
        <f>IF(AK$12=TRUE,(($J751*LIQUIDACION!$L$1047)*LIQUIDACION!$D$1045/IF(AND(LIQUIDACION!$D$1044&gt;LIQUIDACION!$B$1046,LIQUIDACION!$B$1046&gt;LIQUIDACION!$D$1043),366,365)),0)</f>
        <v>0</v>
      </c>
      <c r="AL751" s="618">
        <f>IF(AL$12=TRUE,(($K751*LIQUIDACION!$L$1047)*LIQUIDACION!$D$1045/IF(AND(LIQUIDACION!$D$1044&gt;LIQUIDACION!$B$1046,LIQUIDACION!$B$1046&gt;LIQUIDACION!$D$1043),366,365)),0)</f>
        <v>0</v>
      </c>
      <c r="AM751" s="618">
        <f>IF(AM$12=TRUE,(($L751*LIQUIDACION!$L$1047)*LIQUIDACION!$D$1045/IF(AND(LIQUIDACION!$D$1044&gt;LIQUIDACION!$B$1046,LIQUIDACION!$B$1046&gt;LIQUIDACION!$D$1043),366,365)),0)</f>
        <v>0</v>
      </c>
      <c r="AN751" s="618">
        <f>IF(AN$12=TRUE,(($M751*LIQUIDACION!$L$1047)*LIQUIDACION!$D$1045/IF(AND(LIQUIDACION!$D$1044&gt;LIQUIDACION!$B$1046,LIQUIDACION!$B$1046&gt;LIQUIDACION!$D$1043),366,365)),0)</f>
        <v>0</v>
      </c>
      <c r="AO751" s="618">
        <f>IF(AO$12=TRUE,(($N751*LIQUIDACION!$L$1047)*LIQUIDACION!$D$1045/IF(AND(LIQUIDACION!$D$1044&gt;LIQUIDACION!$B$1046,LIQUIDACION!$B$1046&gt;LIQUIDACION!$D$1043),366,365)),0)</f>
        <v>0</v>
      </c>
      <c r="AP751" s="618">
        <f>IF(AP$12=TRUE,(($O751*LIQUIDACION!$L$1047)*LIQUIDACION!$D$1045/IF(AND(LIQUIDACION!$D$1044&gt;LIQUIDACION!$B$1046,LIQUIDACION!$B$1046&gt;LIQUIDACION!$D$1043),366,365)),0)</f>
        <v>0</v>
      </c>
      <c r="AQ751" s="618">
        <f>IF(AQ$12=TRUE,(($P751*LIQUIDACION!$L$1047)*LIQUIDACION!$D$1045/IF(AND(LIQUIDACION!$D$1044&gt;LIQUIDACION!$B$1046,LIQUIDACION!$B$1046&gt;LIQUIDACION!$D$1043),366,365)),0)</f>
        <v>0</v>
      </c>
      <c r="AR751" s="618">
        <f>IF(AR$12=TRUE,(($Q751*LIQUIDACION!$L$1047)*LIQUIDACION!$D$1045/IF(AND(LIQUIDACION!$D$1044&gt;LIQUIDACION!$B$1046,LIQUIDACION!$B$1046&gt;LIQUIDACION!$D$1043),366,365)),0)</f>
        <v>0</v>
      </c>
      <c r="AS751" s="618">
        <f>IF(AS$12=TRUE,(($R751*LIQUIDACION!$L$1047)*LIQUIDACION!$D$1045/IF(AND(LIQUIDACION!$D$1044&gt;LIQUIDACION!$B$1046,LIQUIDACION!$B$1046&gt;LIQUIDACION!$D$1043),366,365)),0)</f>
        <v>0</v>
      </c>
      <c r="AT751" s="618">
        <f>IF(AT$12=TRUE,(($S751*LIQUIDACION!$L$1047)*LIQUIDACION!$D$1045/IF(AND(LIQUIDACION!$D$1044&gt;LIQUIDACION!$B$1046,LIQUIDACION!$B$1046&gt;LIQUIDACION!$D$1043),366,365)),0)</f>
        <v>0</v>
      </c>
      <c r="AU751" s="618">
        <f>IF(AU$12=TRUE,(($T751*LIQUIDACION!$L$1047)*LIQUIDACION!$D$1045/IF(AND(LIQUIDACION!$D$1044&gt;LIQUIDACION!$B$1046,LIQUIDACION!$B$1046&gt;LIQUIDACION!$D$1043),366,365)),0)</f>
        <v>0</v>
      </c>
      <c r="AV751" s="618">
        <f>IF(AV$12=TRUE,(($U751*LIQUIDACION!$L$1047)*LIQUIDACION!$D$1045/IF(AND(LIQUIDACION!$D$1044&gt;LIQUIDACION!$B$1046,LIQUIDACION!$B$1046&gt;LIQUIDACION!$D$1043),366,365)),0)</f>
        <v>0</v>
      </c>
      <c r="AW751" s="618">
        <f>IF(AW$12=TRUE,(($V751*LIQUIDACION!$L$1047)*LIQUIDACION!$D$1045/IF(AND(LIQUIDACION!$D$1044&gt;LIQUIDACION!$B$1046,LIQUIDACION!$B$1046&gt;LIQUIDACION!$D$1043),366,365)),0)</f>
        <v>0</v>
      </c>
      <c r="AX751" s="618">
        <f>IF(AX$12=TRUE,(($W751*LIQUIDACION!$L$1047)*LIQUIDACION!$D$1045/IF(AND(LIQUIDACION!$D$1044&gt;LIQUIDACION!$B$1046,LIQUIDACION!$B$1046&gt;LIQUIDACION!$D$1043),366,365)),0)</f>
        <v>0</v>
      </c>
    </row>
    <row r="752" spans="2:50" x14ac:dyDescent="0.25">
      <c r="B752" s="123">
        <v>740</v>
      </c>
      <c r="C752" s="125"/>
      <c r="D752" s="170"/>
      <c r="E752" s="170"/>
      <c r="F752" s="170"/>
      <c r="G752" s="170">
        <f t="shared" si="49"/>
        <v>0</v>
      </c>
      <c r="H752" s="170">
        <f t="shared" si="50"/>
        <v>0</v>
      </c>
      <c r="I752" s="170"/>
      <c r="J752" s="170"/>
      <c r="K752" s="170"/>
      <c r="L752" s="170"/>
      <c r="M752" s="170"/>
      <c r="N752" s="170"/>
      <c r="O752" s="170"/>
      <c r="P752" s="170"/>
      <c r="Q752" s="170"/>
      <c r="R752" s="170"/>
      <c r="S752" s="170"/>
      <c r="T752" s="170"/>
      <c r="U752" s="170"/>
      <c r="V752" s="170"/>
      <c r="W752" s="170"/>
      <c r="X752" s="170"/>
      <c r="Y752" s="170"/>
      <c r="Z752" s="170"/>
      <c r="AA752" s="170"/>
      <c r="AB752" s="415">
        <f t="shared" si="51"/>
        <v>0</v>
      </c>
      <c r="AC752" s="415">
        <f t="shared" si="52"/>
        <v>0</v>
      </c>
      <c r="AE752" s="618">
        <f>IF(AE$12=TRUE,(($D752*LIQUIDACION!$L$1046)*LIQUIDACION!$D$1045/IF(AND(LIQUIDACION!$D$1044&gt;LIQUIDACION!$B$1046,LIQUIDACION!$B$1046&gt;LIQUIDACION!$D$1043),366,365)),0)</f>
        <v>0</v>
      </c>
      <c r="AF752" s="618">
        <f>IF(AF$12=TRUE,(($E752*LIQUIDACION!$L$1046)*LIQUIDACION!$D$1045/IF(AND(LIQUIDACION!$D$1044&gt;LIQUIDACION!$B$1046,LIQUIDACION!$B$1046&gt;LIQUIDACION!$D$1043),366,365)),0)</f>
        <v>0</v>
      </c>
      <c r="AG752" s="618">
        <f>IF(AG$12=TRUE,(($F752*LIQUIDACION!$L$1046)*LIQUIDACION!$D$1045/IF(AND(LIQUIDACION!$D$1044&gt;LIQUIDACION!$B$1046,LIQUIDACION!$B$1046&gt;LIQUIDACION!$D$1043),366,365)),0)</f>
        <v>0</v>
      </c>
      <c r="AH752" s="618">
        <f>IF(AH$12=TRUE,(($G752*LIQUIDACION!$L$1046)*LIQUIDACION!$D$1045/IF(AND(LIQUIDACION!$D$1044&gt;LIQUIDACION!$B$1046,LIQUIDACION!$B$1046&gt;LIQUIDACION!$D$1043),366,365)),0)</f>
        <v>0</v>
      </c>
      <c r="AI752" s="618">
        <f>IF(AI$12=TRUE,(($H752*LIQUIDACION!$L$1047)*LIQUIDACION!$D$1045/IF(AND(LIQUIDACION!$D$1044&gt;LIQUIDACION!$B$1046,LIQUIDACION!$B$1046&gt;LIQUIDACION!$D$1043),366,365)),0)</f>
        <v>0</v>
      </c>
      <c r="AJ752" s="618">
        <f>IF(AJ$12=TRUE,(($I752*LIQUIDACION!$L$1047)*LIQUIDACION!$D$1045/IF(AND(LIQUIDACION!$D$1044&gt;LIQUIDACION!$B$1046,LIQUIDACION!$B$1046&gt;LIQUIDACION!$D$1043),366,365)),0)</f>
        <v>0</v>
      </c>
      <c r="AK752" s="618">
        <f>IF(AK$12=TRUE,(($J752*LIQUIDACION!$L$1047)*LIQUIDACION!$D$1045/IF(AND(LIQUIDACION!$D$1044&gt;LIQUIDACION!$B$1046,LIQUIDACION!$B$1046&gt;LIQUIDACION!$D$1043),366,365)),0)</f>
        <v>0</v>
      </c>
      <c r="AL752" s="618">
        <f>IF(AL$12=TRUE,(($K752*LIQUIDACION!$L$1047)*LIQUIDACION!$D$1045/IF(AND(LIQUIDACION!$D$1044&gt;LIQUIDACION!$B$1046,LIQUIDACION!$B$1046&gt;LIQUIDACION!$D$1043),366,365)),0)</f>
        <v>0</v>
      </c>
      <c r="AM752" s="618">
        <f>IF(AM$12=TRUE,(($L752*LIQUIDACION!$L$1047)*LIQUIDACION!$D$1045/IF(AND(LIQUIDACION!$D$1044&gt;LIQUIDACION!$B$1046,LIQUIDACION!$B$1046&gt;LIQUIDACION!$D$1043),366,365)),0)</f>
        <v>0</v>
      </c>
      <c r="AN752" s="618">
        <f>IF(AN$12=TRUE,(($M752*LIQUIDACION!$L$1047)*LIQUIDACION!$D$1045/IF(AND(LIQUIDACION!$D$1044&gt;LIQUIDACION!$B$1046,LIQUIDACION!$B$1046&gt;LIQUIDACION!$D$1043),366,365)),0)</f>
        <v>0</v>
      </c>
      <c r="AO752" s="618">
        <f>IF(AO$12=TRUE,(($N752*LIQUIDACION!$L$1047)*LIQUIDACION!$D$1045/IF(AND(LIQUIDACION!$D$1044&gt;LIQUIDACION!$B$1046,LIQUIDACION!$B$1046&gt;LIQUIDACION!$D$1043),366,365)),0)</f>
        <v>0</v>
      </c>
      <c r="AP752" s="618">
        <f>IF(AP$12=TRUE,(($O752*LIQUIDACION!$L$1047)*LIQUIDACION!$D$1045/IF(AND(LIQUIDACION!$D$1044&gt;LIQUIDACION!$B$1046,LIQUIDACION!$B$1046&gt;LIQUIDACION!$D$1043),366,365)),0)</f>
        <v>0</v>
      </c>
      <c r="AQ752" s="618">
        <f>IF(AQ$12=TRUE,(($P752*LIQUIDACION!$L$1047)*LIQUIDACION!$D$1045/IF(AND(LIQUIDACION!$D$1044&gt;LIQUIDACION!$B$1046,LIQUIDACION!$B$1046&gt;LIQUIDACION!$D$1043),366,365)),0)</f>
        <v>0</v>
      </c>
      <c r="AR752" s="618">
        <f>IF(AR$12=TRUE,(($Q752*LIQUIDACION!$L$1047)*LIQUIDACION!$D$1045/IF(AND(LIQUIDACION!$D$1044&gt;LIQUIDACION!$B$1046,LIQUIDACION!$B$1046&gt;LIQUIDACION!$D$1043),366,365)),0)</f>
        <v>0</v>
      </c>
      <c r="AS752" s="618">
        <f>IF(AS$12=TRUE,(($R752*LIQUIDACION!$L$1047)*LIQUIDACION!$D$1045/IF(AND(LIQUIDACION!$D$1044&gt;LIQUIDACION!$B$1046,LIQUIDACION!$B$1046&gt;LIQUIDACION!$D$1043),366,365)),0)</f>
        <v>0</v>
      </c>
      <c r="AT752" s="618">
        <f>IF(AT$12=TRUE,(($S752*LIQUIDACION!$L$1047)*LIQUIDACION!$D$1045/IF(AND(LIQUIDACION!$D$1044&gt;LIQUIDACION!$B$1046,LIQUIDACION!$B$1046&gt;LIQUIDACION!$D$1043),366,365)),0)</f>
        <v>0</v>
      </c>
      <c r="AU752" s="618">
        <f>IF(AU$12=TRUE,(($T752*LIQUIDACION!$L$1047)*LIQUIDACION!$D$1045/IF(AND(LIQUIDACION!$D$1044&gt;LIQUIDACION!$B$1046,LIQUIDACION!$B$1046&gt;LIQUIDACION!$D$1043),366,365)),0)</f>
        <v>0</v>
      </c>
      <c r="AV752" s="618">
        <f>IF(AV$12=TRUE,(($U752*LIQUIDACION!$L$1047)*LIQUIDACION!$D$1045/IF(AND(LIQUIDACION!$D$1044&gt;LIQUIDACION!$B$1046,LIQUIDACION!$B$1046&gt;LIQUIDACION!$D$1043),366,365)),0)</f>
        <v>0</v>
      </c>
      <c r="AW752" s="618">
        <f>IF(AW$12=TRUE,(($V752*LIQUIDACION!$L$1047)*LIQUIDACION!$D$1045/IF(AND(LIQUIDACION!$D$1044&gt;LIQUIDACION!$B$1046,LIQUIDACION!$B$1046&gt;LIQUIDACION!$D$1043),366,365)),0)</f>
        <v>0</v>
      </c>
      <c r="AX752" s="618">
        <f>IF(AX$12=TRUE,(($W752*LIQUIDACION!$L$1047)*LIQUIDACION!$D$1045/IF(AND(LIQUIDACION!$D$1044&gt;LIQUIDACION!$B$1046,LIQUIDACION!$B$1046&gt;LIQUIDACION!$D$1043),366,365)),0)</f>
        <v>0</v>
      </c>
    </row>
    <row r="753" spans="2:50" x14ac:dyDescent="0.25">
      <c r="B753" s="121">
        <v>741</v>
      </c>
      <c r="C753" s="125"/>
      <c r="D753" s="170"/>
      <c r="E753" s="170"/>
      <c r="F753" s="170"/>
      <c r="G753" s="170">
        <f t="shared" si="49"/>
        <v>0</v>
      </c>
      <c r="H753" s="170">
        <f t="shared" si="50"/>
        <v>0</v>
      </c>
      <c r="I753" s="170"/>
      <c r="J753" s="170"/>
      <c r="K753" s="170"/>
      <c r="L753" s="170"/>
      <c r="M753" s="170"/>
      <c r="N753" s="170"/>
      <c r="O753" s="170"/>
      <c r="P753" s="170"/>
      <c r="Q753" s="170"/>
      <c r="R753" s="170"/>
      <c r="S753" s="170"/>
      <c r="T753" s="170"/>
      <c r="U753" s="170"/>
      <c r="V753" s="170"/>
      <c r="W753" s="170"/>
      <c r="X753" s="170"/>
      <c r="Y753" s="170"/>
      <c r="Z753" s="170"/>
      <c r="AA753" s="170"/>
      <c r="AB753" s="415">
        <f t="shared" si="51"/>
        <v>0</v>
      </c>
      <c r="AC753" s="415">
        <f t="shared" si="52"/>
        <v>0</v>
      </c>
      <c r="AE753" s="618">
        <f>IF(AE$12=TRUE,(($D753*LIQUIDACION!$L$1046)*LIQUIDACION!$D$1045/IF(AND(LIQUIDACION!$D$1044&gt;LIQUIDACION!$B$1046,LIQUIDACION!$B$1046&gt;LIQUIDACION!$D$1043),366,365)),0)</f>
        <v>0</v>
      </c>
      <c r="AF753" s="618">
        <f>IF(AF$12=TRUE,(($E753*LIQUIDACION!$L$1046)*LIQUIDACION!$D$1045/IF(AND(LIQUIDACION!$D$1044&gt;LIQUIDACION!$B$1046,LIQUIDACION!$B$1046&gt;LIQUIDACION!$D$1043),366,365)),0)</f>
        <v>0</v>
      </c>
      <c r="AG753" s="618">
        <f>IF(AG$12=TRUE,(($F753*LIQUIDACION!$L$1046)*LIQUIDACION!$D$1045/IF(AND(LIQUIDACION!$D$1044&gt;LIQUIDACION!$B$1046,LIQUIDACION!$B$1046&gt;LIQUIDACION!$D$1043),366,365)),0)</f>
        <v>0</v>
      </c>
      <c r="AH753" s="618">
        <f>IF(AH$12=TRUE,(($G753*LIQUIDACION!$L$1046)*LIQUIDACION!$D$1045/IF(AND(LIQUIDACION!$D$1044&gt;LIQUIDACION!$B$1046,LIQUIDACION!$B$1046&gt;LIQUIDACION!$D$1043),366,365)),0)</f>
        <v>0</v>
      </c>
      <c r="AI753" s="618">
        <f>IF(AI$12=TRUE,(($H753*LIQUIDACION!$L$1047)*LIQUIDACION!$D$1045/IF(AND(LIQUIDACION!$D$1044&gt;LIQUIDACION!$B$1046,LIQUIDACION!$B$1046&gt;LIQUIDACION!$D$1043),366,365)),0)</f>
        <v>0</v>
      </c>
      <c r="AJ753" s="618">
        <f>IF(AJ$12=TRUE,(($I753*LIQUIDACION!$L$1047)*LIQUIDACION!$D$1045/IF(AND(LIQUIDACION!$D$1044&gt;LIQUIDACION!$B$1046,LIQUIDACION!$B$1046&gt;LIQUIDACION!$D$1043),366,365)),0)</f>
        <v>0</v>
      </c>
      <c r="AK753" s="618">
        <f>IF(AK$12=TRUE,(($J753*LIQUIDACION!$L$1047)*LIQUIDACION!$D$1045/IF(AND(LIQUIDACION!$D$1044&gt;LIQUIDACION!$B$1046,LIQUIDACION!$B$1046&gt;LIQUIDACION!$D$1043),366,365)),0)</f>
        <v>0</v>
      </c>
      <c r="AL753" s="618">
        <f>IF(AL$12=TRUE,(($K753*LIQUIDACION!$L$1047)*LIQUIDACION!$D$1045/IF(AND(LIQUIDACION!$D$1044&gt;LIQUIDACION!$B$1046,LIQUIDACION!$B$1046&gt;LIQUIDACION!$D$1043),366,365)),0)</f>
        <v>0</v>
      </c>
      <c r="AM753" s="618">
        <f>IF(AM$12=TRUE,(($L753*LIQUIDACION!$L$1047)*LIQUIDACION!$D$1045/IF(AND(LIQUIDACION!$D$1044&gt;LIQUIDACION!$B$1046,LIQUIDACION!$B$1046&gt;LIQUIDACION!$D$1043),366,365)),0)</f>
        <v>0</v>
      </c>
      <c r="AN753" s="618">
        <f>IF(AN$12=TRUE,(($M753*LIQUIDACION!$L$1047)*LIQUIDACION!$D$1045/IF(AND(LIQUIDACION!$D$1044&gt;LIQUIDACION!$B$1046,LIQUIDACION!$B$1046&gt;LIQUIDACION!$D$1043),366,365)),0)</f>
        <v>0</v>
      </c>
      <c r="AO753" s="618">
        <f>IF(AO$12=TRUE,(($N753*LIQUIDACION!$L$1047)*LIQUIDACION!$D$1045/IF(AND(LIQUIDACION!$D$1044&gt;LIQUIDACION!$B$1046,LIQUIDACION!$B$1046&gt;LIQUIDACION!$D$1043),366,365)),0)</f>
        <v>0</v>
      </c>
      <c r="AP753" s="618">
        <f>IF(AP$12=TRUE,(($O753*LIQUIDACION!$L$1047)*LIQUIDACION!$D$1045/IF(AND(LIQUIDACION!$D$1044&gt;LIQUIDACION!$B$1046,LIQUIDACION!$B$1046&gt;LIQUIDACION!$D$1043),366,365)),0)</f>
        <v>0</v>
      </c>
      <c r="AQ753" s="618">
        <f>IF(AQ$12=TRUE,(($P753*LIQUIDACION!$L$1047)*LIQUIDACION!$D$1045/IF(AND(LIQUIDACION!$D$1044&gt;LIQUIDACION!$B$1046,LIQUIDACION!$B$1046&gt;LIQUIDACION!$D$1043),366,365)),0)</f>
        <v>0</v>
      </c>
      <c r="AR753" s="618">
        <f>IF(AR$12=TRUE,(($Q753*LIQUIDACION!$L$1047)*LIQUIDACION!$D$1045/IF(AND(LIQUIDACION!$D$1044&gt;LIQUIDACION!$B$1046,LIQUIDACION!$B$1046&gt;LIQUIDACION!$D$1043),366,365)),0)</f>
        <v>0</v>
      </c>
      <c r="AS753" s="618">
        <f>IF(AS$12=TRUE,(($R753*LIQUIDACION!$L$1047)*LIQUIDACION!$D$1045/IF(AND(LIQUIDACION!$D$1044&gt;LIQUIDACION!$B$1046,LIQUIDACION!$B$1046&gt;LIQUIDACION!$D$1043),366,365)),0)</f>
        <v>0</v>
      </c>
      <c r="AT753" s="618">
        <f>IF(AT$12=TRUE,(($S753*LIQUIDACION!$L$1047)*LIQUIDACION!$D$1045/IF(AND(LIQUIDACION!$D$1044&gt;LIQUIDACION!$B$1046,LIQUIDACION!$B$1046&gt;LIQUIDACION!$D$1043),366,365)),0)</f>
        <v>0</v>
      </c>
      <c r="AU753" s="618">
        <f>IF(AU$12=TRUE,(($T753*LIQUIDACION!$L$1047)*LIQUIDACION!$D$1045/IF(AND(LIQUIDACION!$D$1044&gt;LIQUIDACION!$B$1046,LIQUIDACION!$B$1046&gt;LIQUIDACION!$D$1043),366,365)),0)</f>
        <v>0</v>
      </c>
      <c r="AV753" s="618">
        <f>IF(AV$12=TRUE,(($U753*LIQUIDACION!$L$1047)*LIQUIDACION!$D$1045/IF(AND(LIQUIDACION!$D$1044&gt;LIQUIDACION!$B$1046,LIQUIDACION!$B$1046&gt;LIQUIDACION!$D$1043),366,365)),0)</f>
        <v>0</v>
      </c>
      <c r="AW753" s="618">
        <f>IF(AW$12=TRUE,(($V753*LIQUIDACION!$L$1047)*LIQUIDACION!$D$1045/IF(AND(LIQUIDACION!$D$1044&gt;LIQUIDACION!$B$1046,LIQUIDACION!$B$1046&gt;LIQUIDACION!$D$1043),366,365)),0)</f>
        <v>0</v>
      </c>
      <c r="AX753" s="618">
        <f>IF(AX$12=TRUE,(($W753*LIQUIDACION!$L$1047)*LIQUIDACION!$D$1045/IF(AND(LIQUIDACION!$D$1044&gt;LIQUIDACION!$B$1046,LIQUIDACION!$B$1046&gt;LIQUIDACION!$D$1043),366,365)),0)</f>
        <v>0</v>
      </c>
    </row>
    <row r="754" spans="2:50" x14ac:dyDescent="0.25">
      <c r="B754" s="123">
        <v>742</v>
      </c>
      <c r="C754" s="125"/>
      <c r="D754" s="170"/>
      <c r="E754" s="170"/>
      <c r="F754" s="170"/>
      <c r="G754" s="170">
        <f t="shared" si="49"/>
        <v>0</v>
      </c>
      <c r="H754" s="170">
        <f t="shared" si="50"/>
        <v>0</v>
      </c>
      <c r="I754" s="170"/>
      <c r="J754" s="170"/>
      <c r="K754" s="170"/>
      <c r="L754" s="170"/>
      <c r="M754" s="170"/>
      <c r="N754" s="170"/>
      <c r="O754" s="170"/>
      <c r="P754" s="170"/>
      <c r="Q754" s="170"/>
      <c r="R754" s="170"/>
      <c r="S754" s="170"/>
      <c r="T754" s="170"/>
      <c r="U754" s="170"/>
      <c r="V754" s="170"/>
      <c r="W754" s="170"/>
      <c r="X754" s="170"/>
      <c r="Y754" s="170"/>
      <c r="Z754" s="170"/>
      <c r="AA754" s="170"/>
      <c r="AB754" s="415">
        <f t="shared" si="51"/>
        <v>0</v>
      </c>
      <c r="AC754" s="415">
        <f t="shared" si="52"/>
        <v>0</v>
      </c>
      <c r="AE754" s="618">
        <f>IF(AE$12=TRUE,(($D754*LIQUIDACION!$L$1046)*LIQUIDACION!$D$1045/IF(AND(LIQUIDACION!$D$1044&gt;LIQUIDACION!$B$1046,LIQUIDACION!$B$1046&gt;LIQUIDACION!$D$1043),366,365)),0)</f>
        <v>0</v>
      </c>
      <c r="AF754" s="618">
        <f>IF(AF$12=TRUE,(($E754*LIQUIDACION!$L$1046)*LIQUIDACION!$D$1045/IF(AND(LIQUIDACION!$D$1044&gt;LIQUIDACION!$B$1046,LIQUIDACION!$B$1046&gt;LIQUIDACION!$D$1043),366,365)),0)</f>
        <v>0</v>
      </c>
      <c r="AG754" s="618">
        <f>IF(AG$12=TRUE,(($F754*LIQUIDACION!$L$1046)*LIQUIDACION!$D$1045/IF(AND(LIQUIDACION!$D$1044&gt;LIQUIDACION!$B$1046,LIQUIDACION!$B$1046&gt;LIQUIDACION!$D$1043),366,365)),0)</f>
        <v>0</v>
      </c>
      <c r="AH754" s="618">
        <f>IF(AH$12=TRUE,(($G754*LIQUIDACION!$L$1046)*LIQUIDACION!$D$1045/IF(AND(LIQUIDACION!$D$1044&gt;LIQUIDACION!$B$1046,LIQUIDACION!$B$1046&gt;LIQUIDACION!$D$1043),366,365)),0)</f>
        <v>0</v>
      </c>
      <c r="AI754" s="618">
        <f>IF(AI$12=TRUE,(($H754*LIQUIDACION!$L$1047)*LIQUIDACION!$D$1045/IF(AND(LIQUIDACION!$D$1044&gt;LIQUIDACION!$B$1046,LIQUIDACION!$B$1046&gt;LIQUIDACION!$D$1043),366,365)),0)</f>
        <v>0</v>
      </c>
      <c r="AJ754" s="618">
        <f>IF(AJ$12=TRUE,(($I754*LIQUIDACION!$L$1047)*LIQUIDACION!$D$1045/IF(AND(LIQUIDACION!$D$1044&gt;LIQUIDACION!$B$1046,LIQUIDACION!$B$1046&gt;LIQUIDACION!$D$1043),366,365)),0)</f>
        <v>0</v>
      </c>
      <c r="AK754" s="618">
        <f>IF(AK$12=TRUE,(($J754*LIQUIDACION!$L$1047)*LIQUIDACION!$D$1045/IF(AND(LIQUIDACION!$D$1044&gt;LIQUIDACION!$B$1046,LIQUIDACION!$B$1046&gt;LIQUIDACION!$D$1043),366,365)),0)</f>
        <v>0</v>
      </c>
      <c r="AL754" s="618">
        <f>IF(AL$12=TRUE,(($K754*LIQUIDACION!$L$1047)*LIQUIDACION!$D$1045/IF(AND(LIQUIDACION!$D$1044&gt;LIQUIDACION!$B$1046,LIQUIDACION!$B$1046&gt;LIQUIDACION!$D$1043),366,365)),0)</f>
        <v>0</v>
      </c>
      <c r="AM754" s="618">
        <f>IF(AM$12=TRUE,(($L754*LIQUIDACION!$L$1047)*LIQUIDACION!$D$1045/IF(AND(LIQUIDACION!$D$1044&gt;LIQUIDACION!$B$1046,LIQUIDACION!$B$1046&gt;LIQUIDACION!$D$1043),366,365)),0)</f>
        <v>0</v>
      </c>
      <c r="AN754" s="618">
        <f>IF(AN$12=TRUE,(($M754*LIQUIDACION!$L$1047)*LIQUIDACION!$D$1045/IF(AND(LIQUIDACION!$D$1044&gt;LIQUIDACION!$B$1046,LIQUIDACION!$B$1046&gt;LIQUIDACION!$D$1043),366,365)),0)</f>
        <v>0</v>
      </c>
      <c r="AO754" s="618">
        <f>IF(AO$12=TRUE,(($N754*LIQUIDACION!$L$1047)*LIQUIDACION!$D$1045/IF(AND(LIQUIDACION!$D$1044&gt;LIQUIDACION!$B$1046,LIQUIDACION!$B$1046&gt;LIQUIDACION!$D$1043),366,365)),0)</f>
        <v>0</v>
      </c>
      <c r="AP754" s="618">
        <f>IF(AP$12=TRUE,(($O754*LIQUIDACION!$L$1047)*LIQUIDACION!$D$1045/IF(AND(LIQUIDACION!$D$1044&gt;LIQUIDACION!$B$1046,LIQUIDACION!$B$1046&gt;LIQUIDACION!$D$1043),366,365)),0)</f>
        <v>0</v>
      </c>
      <c r="AQ754" s="618">
        <f>IF(AQ$12=TRUE,(($P754*LIQUIDACION!$L$1047)*LIQUIDACION!$D$1045/IF(AND(LIQUIDACION!$D$1044&gt;LIQUIDACION!$B$1046,LIQUIDACION!$B$1046&gt;LIQUIDACION!$D$1043),366,365)),0)</f>
        <v>0</v>
      </c>
      <c r="AR754" s="618">
        <f>IF(AR$12=TRUE,(($Q754*LIQUIDACION!$L$1047)*LIQUIDACION!$D$1045/IF(AND(LIQUIDACION!$D$1044&gt;LIQUIDACION!$B$1046,LIQUIDACION!$B$1046&gt;LIQUIDACION!$D$1043),366,365)),0)</f>
        <v>0</v>
      </c>
      <c r="AS754" s="618">
        <f>IF(AS$12=TRUE,(($R754*LIQUIDACION!$L$1047)*LIQUIDACION!$D$1045/IF(AND(LIQUIDACION!$D$1044&gt;LIQUIDACION!$B$1046,LIQUIDACION!$B$1046&gt;LIQUIDACION!$D$1043),366,365)),0)</f>
        <v>0</v>
      </c>
      <c r="AT754" s="618">
        <f>IF(AT$12=TRUE,(($S754*LIQUIDACION!$L$1047)*LIQUIDACION!$D$1045/IF(AND(LIQUIDACION!$D$1044&gt;LIQUIDACION!$B$1046,LIQUIDACION!$B$1046&gt;LIQUIDACION!$D$1043),366,365)),0)</f>
        <v>0</v>
      </c>
      <c r="AU754" s="618">
        <f>IF(AU$12=TRUE,(($T754*LIQUIDACION!$L$1047)*LIQUIDACION!$D$1045/IF(AND(LIQUIDACION!$D$1044&gt;LIQUIDACION!$B$1046,LIQUIDACION!$B$1046&gt;LIQUIDACION!$D$1043),366,365)),0)</f>
        <v>0</v>
      </c>
      <c r="AV754" s="618">
        <f>IF(AV$12=TRUE,(($U754*LIQUIDACION!$L$1047)*LIQUIDACION!$D$1045/IF(AND(LIQUIDACION!$D$1044&gt;LIQUIDACION!$B$1046,LIQUIDACION!$B$1046&gt;LIQUIDACION!$D$1043),366,365)),0)</f>
        <v>0</v>
      </c>
      <c r="AW754" s="618">
        <f>IF(AW$12=TRUE,(($V754*LIQUIDACION!$L$1047)*LIQUIDACION!$D$1045/IF(AND(LIQUIDACION!$D$1044&gt;LIQUIDACION!$B$1046,LIQUIDACION!$B$1046&gt;LIQUIDACION!$D$1043),366,365)),0)</f>
        <v>0</v>
      </c>
      <c r="AX754" s="618">
        <f>IF(AX$12=TRUE,(($W754*LIQUIDACION!$L$1047)*LIQUIDACION!$D$1045/IF(AND(LIQUIDACION!$D$1044&gt;LIQUIDACION!$B$1046,LIQUIDACION!$B$1046&gt;LIQUIDACION!$D$1043),366,365)),0)</f>
        <v>0</v>
      </c>
    </row>
    <row r="755" spans="2:50" x14ac:dyDescent="0.25">
      <c r="B755" s="121">
        <v>743</v>
      </c>
      <c r="C755" s="125"/>
      <c r="D755" s="170"/>
      <c r="E755" s="170"/>
      <c r="F755" s="170"/>
      <c r="G755" s="170">
        <f t="shared" si="49"/>
        <v>0</v>
      </c>
      <c r="H755" s="170">
        <f t="shared" si="50"/>
        <v>0</v>
      </c>
      <c r="I755" s="170"/>
      <c r="J755" s="170"/>
      <c r="K755" s="170"/>
      <c r="L755" s="170"/>
      <c r="M755" s="170"/>
      <c r="N755" s="170"/>
      <c r="O755" s="170"/>
      <c r="P755" s="170"/>
      <c r="Q755" s="170"/>
      <c r="R755" s="170"/>
      <c r="S755" s="170"/>
      <c r="T755" s="170"/>
      <c r="U755" s="170"/>
      <c r="V755" s="170"/>
      <c r="W755" s="170"/>
      <c r="X755" s="170"/>
      <c r="Y755" s="170"/>
      <c r="Z755" s="170"/>
      <c r="AA755" s="170"/>
      <c r="AB755" s="415">
        <f t="shared" si="51"/>
        <v>0</v>
      </c>
      <c r="AC755" s="415">
        <f t="shared" si="52"/>
        <v>0</v>
      </c>
      <c r="AE755" s="618">
        <f>IF(AE$12=TRUE,(($D755*LIQUIDACION!$L$1046)*LIQUIDACION!$D$1045/IF(AND(LIQUIDACION!$D$1044&gt;LIQUIDACION!$B$1046,LIQUIDACION!$B$1046&gt;LIQUIDACION!$D$1043),366,365)),0)</f>
        <v>0</v>
      </c>
      <c r="AF755" s="618">
        <f>IF(AF$12=TRUE,(($E755*LIQUIDACION!$L$1046)*LIQUIDACION!$D$1045/IF(AND(LIQUIDACION!$D$1044&gt;LIQUIDACION!$B$1046,LIQUIDACION!$B$1046&gt;LIQUIDACION!$D$1043),366,365)),0)</f>
        <v>0</v>
      </c>
      <c r="AG755" s="618">
        <f>IF(AG$12=TRUE,(($F755*LIQUIDACION!$L$1046)*LIQUIDACION!$D$1045/IF(AND(LIQUIDACION!$D$1044&gt;LIQUIDACION!$B$1046,LIQUIDACION!$B$1046&gt;LIQUIDACION!$D$1043),366,365)),0)</f>
        <v>0</v>
      </c>
      <c r="AH755" s="618">
        <f>IF(AH$12=TRUE,(($G755*LIQUIDACION!$L$1046)*LIQUIDACION!$D$1045/IF(AND(LIQUIDACION!$D$1044&gt;LIQUIDACION!$B$1046,LIQUIDACION!$B$1046&gt;LIQUIDACION!$D$1043),366,365)),0)</f>
        <v>0</v>
      </c>
      <c r="AI755" s="618">
        <f>IF(AI$12=TRUE,(($H755*LIQUIDACION!$L$1047)*LIQUIDACION!$D$1045/IF(AND(LIQUIDACION!$D$1044&gt;LIQUIDACION!$B$1046,LIQUIDACION!$B$1046&gt;LIQUIDACION!$D$1043),366,365)),0)</f>
        <v>0</v>
      </c>
      <c r="AJ755" s="618">
        <f>IF(AJ$12=TRUE,(($I755*LIQUIDACION!$L$1047)*LIQUIDACION!$D$1045/IF(AND(LIQUIDACION!$D$1044&gt;LIQUIDACION!$B$1046,LIQUIDACION!$B$1046&gt;LIQUIDACION!$D$1043),366,365)),0)</f>
        <v>0</v>
      </c>
      <c r="AK755" s="618">
        <f>IF(AK$12=TRUE,(($J755*LIQUIDACION!$L$1047)*LIQUIDACION!$D$1045/IF(AND(LIQUIDACION!$D$1044&gt;LIQUIDACION!$B$1046,LIQUIDACION!$B$1046&gt;LIQUIDACION!$D$1043),366,365)),0)</f>
        <v>0</v>
      </c>
      <c r="AL755" s="618">
        <f>IF(AL$12=TRUE,(($K755*LIQUIDACION!$L$1047)*LIQUIDACION!$D$1045/IF(AND(LIQUIDACION!$D$1044&gt;LIQUIDACION!$B$1046,LIQUIDACION!$B$1046&gt;LIQUIDACION!$D$1043),366,365)),0)</f>
        <v>0</v>
      </c>
      <c r="AM755" s="618">
        <f>IF(AM$12=TRUE,(($L755*LIQUIDACION!$L$1047)*LIQUIDACION!$D$1045/IF(AND(LIQUIDACION!$D$1044&gt;LIQUIDACION!$B$1046,LIQUIDACION!$B$1046&gt;LIQUIDACION!$D$1043),366,365)),0)</f>
        <v>0</v>
      </c>
      <c r="AN755" s="618">
        <f>IF(AN$12=TRUE,(($M755*LIQUIDACION!$L$1047)*LIQUIDACION!$D$1045/IF(AND(LIQUIDACION!$D$1044&gt;LIQUIDACION!$B$1046,LIQUIDACION!$B$1046&gt;LIQUIDACION!$D$1043),366,365)),0)</f>
        <v>0</v>
      </c>
      <c r="AO755" s="618">
        <f>IF(AO$12=TRUE,(($N755*LIQUIDACION!$L$1047)*LIQUIDACION!$D$1045/IF(AND(LIQUIDACION!$D$1044&gt;LIQUIDACION!$B$1046,LIQUIDACION!$B$1046&gt;LIQUIDACION!$D$1043),366,365)),0)</f>
        <v>0</v>
      </c>
      <c r="AP755" s="618">
        <f>IF(AP$12=TRUE,(($O755*LIQUIDACION!$L$1047)*LIQUIDACION!$D$1045/IF(AND(LIQUIDACION!$D$1044&gt;LIQUIDACION!$B$1046,LIQUIDACION!$B$1046&gt;LIQUIDACION!$D$1043),366,365)),0)</f>
        <v>0</v>
      </c>
      <c r="AQ755" s="618">
        <f>IF(AQ$12=TRUE,(($P755*LIQUIDACION!$L$1047)*LIQUIDACION!$D$1045/IF(AND(LIQUIDACION!$D$1044&gt;LIQUIDACION!$B$1046,LIQUIDACION!$B$1046&gt;LIQUIDACION!$D$1043),366,365)),0)</f>
        <v>0</v>
      </c>
      <c r="AR755" s="618">
        <f>IF(AR$12=TRUE,(($Q755*LIQUIDACION!$L$1047)*LIQUIDACION!$D$1045/IF(AND(LIQUIDACION!$D$1044&gt;LIQUIDACION!$B$1046,LIQUIDACION!$B$1046&gt;LIQUIDACION!$D$1043),366,365)),0)</f>
        <v>0</v>
      </c>
      <c r="AS755" s="618">
        <f>IF(AS$12=TRUE,(($R755*LIQUIDACION!$L$1047)*LIQUIDACION!$D$1045/IF(AND(LIQUIDACION!$D$1044&gt;LIQUIDACION!$B$1046,LIQUIDACION!$B$1046&gt;LIQUIDACION!$D$1043),366,365)),0)</f>
        <v>0</v>
      </c>
      <c r="AT755" s="618">
        <f>IF(AT$12=TRUE,(($S755*LIQUIDACION!$L$1047)*LIQUIDACION!$D$1045/IF(AND(LIQUIDACION!$D$1044&gt;LIQUIDACION!$B$1046,LIQUIDACION!$B$1046&gt;LIQUIDACION!$D$1043),366,365)),0)</f>
        <v>0</v>
      </c>
      <c r="AU755" s="618">
        <f>IF(AU$12=TRUE,(($T755*LIQUIDACION!$L$1047)*LIQUIDACION!$D$1045/IF(AND(LIQUIDACION!$D$1044&gt;LIQUIDACION!$B$1046,LIQUIDACION!$B$1046&gt;LIQUIDACION!$D$1043),366,365)),0)</f>
        <v>0</v>
      </c>
      <c r="AV755" s="618">
        <f>IF(AV$12=TRUE,(($U755*LIQUIDACION!$L$1047)*LIQUIDACION!$D$1045/IF(AND(LIQUIDACION!$D$1044&gt;LIQUIDACION!$B$1046,LIQUIDACION!$B$1046&gt;LIQUIDACION!$D$1043),366,365)),0)</f>
        <v>0</v>
      </c>
      <c r="AW755" s="618">
        <f>IF(AW$12=TRUE,(($V755*LIQUIDACION!$L$1047)*LIQUIDACION!$D$1045/IF(AND(LIQUIDACION!$D$1044&gt;LIQUIDACION!$B$1046,LIQUIDACION!$B$1046&gt;LIQUIDACION!$D$1043),366,365)),0)</f>
        <v>0</v>
      </c>
      <c r="AX755" s="618">
        <f>IF(AX$12=TRUE,(($W755*LIQUIDACION!$L$1047)*LIQUIDACION!$D$1045/IF(AND(LIQUIDACION!$D$1044&gt;LIQUIDACION!$B$1046,LIQUIDACION!$B$1046&gt;LIQUIDACION!$D$1043),366,365)),0)</f>
        <v>0</v>
      </c>
    </row>
    <row r="756" spans="2:50" x14ac:dyDescent="0.25">
      <c r="B756" s="123">
        <v>744</v>
      </c>
      <c r="C756" s="125"/>
      <c r="D756" s="170"/>
      <c r="E756" s="170"/>
      <c r="F756" s="170"/>
      <c r="G756" s="170">
        <f t="shared" si="49"/>
        <v>0</v>
      </c>
      <c r="H756" s="170">
        <f t="shared" si="50"/>
        <v>0</v>
      </c>
      <c r="I756" s="170"/>
      <c r="J756" s="170"/>
      <c r="K756" s="170"/>
      <c r="L756" s="170"/>
      <c r="M756" s="170"/>
      <c r="N756" s="170"/>
      <c r="O756" s="170"/>
      <c r="P756" s="170"/>
      <c r="Q756" s="170"/>
      <c r="R756" s="170"/>
      <c r="S756" s="170"/>
      <c r="T756" s="170"/>
      <c r="U756" s="170"/>
      <c r="V756" s="170"/>
      <c r="W756" s="170"/>
      <c r="X756" s="170"/>
      <c r="Y756" s="170"/>
      <c r="Z756" s="170"/>
      <c r="AA756" s="170"/>
      <c r="AB756" s="415">
        <f t="shared" si="51"/>
        <v>0</v>
      </c>
      <c r="AC756" s="415">
        <f t="shared" si="52"/>
        <v>0</v>
      </c>
      <c r="AE756" s="618">
        <f>IF(AE$12=TRUE,(($D756*LIQUIDACION!$L$1046)*LIQUIDACION!$D$1045/IF(AND(LIQUIDACION!$D$1044&gt;LIQUIDACION!$B$1046,LIQUIDACION!$B$1046&gt;LIQUIDACION!$D$1043),366,365)),0)</f>
        <v>0</v>
      </c>
      <c r="AF756" s="618">
        <f>IF(AF$12=TRUE,(($E756*LIQUIDACION!$L$1046)*LIQUIDACION!$D$1045/IF(AND(LIQUIDACION!$D$1044&gt;LIQUIDACION!$B$1046,LIQUIDACION!$B$1046&gt;LIQUIDACION!$D$1043),366,365)),0)</f>
        <v>0</v>
      </c>
      <c r="AG756" s="618">
        <f>IF(AG$12=TRUE,(($F756*LIQUIDACION!$L$1046)*LIQUIDACION!$D$1045/IF(AND(LIQUIDACION!$D$1044&gt;LIQUIDACION!$B$1046,LIQUIDACION!$B$1046&gt;LIQUIDACION!$D$1043),366,365)),0)</f>
        <v>0</v>
      </c>
      <c r="AH756" s="618">
        <f>IF(AH$12=TRUE,(($G756*LIQUIDACION!$L$1046)*LIQUIDACION!$D$1045/IF(AND(LIQUIDACION!$D$1044&gt;LIQUIDACION!$B$1046,LIQUIDACION!$B$1046&gt;LIQUIDACION!$D$1043),366,365)),0)</f>
        <v>0</v>
      </c>
      <c r="AI756" s="618">
        <f>IF(AI$12=TRUE,(($H756*LIQUIDACION!$L$1047)*LIQUIDACION!$D$1045/IF(AND(LIQUIDACION!$D$1044&gt;LIQUIDACION!$B$1046,LIQUIDACION!$B$1046&gt;LIQUIDACION!$D$1043),366,365)),0)</f>
        <v>0</v>
      </c>
      <c r="AJ756" s="618">
        <f>IF(AJ$12=TRUE,(($I756*LIQUIDACION!$L$1047)*LIQUIDACION!$D$1045/IF(AND(LIQUIDACION!$D$1044&gt;LIQUIDACION!$B$1046,LIQUIDACION!$B$1046&gt;LIQUIDACION!$D$1043),366,365)),0)</f>
        <v>0</v>
      </c>
      <c r="AK756" s="618">
        <f>IF(AK$12=TRUE,(($J756*LIQUIDACION!$L$1047)*LIQUIDACION!$D$1045/IF(AND(LIQUIDACION!$D$1044&gt;LIQUIDACION!$B$1046,LIQUIDACION!$B$1046&gt;LIQUIDACION!$D$1043),366,365)),0)</f>
        <v>0</v>
      </c>
      <c r="AL756" s="618">
        <f>IF(AL$12=TRUE,(($K756*LIQUIDACION!$L$1047)*LIQUIDACION!$D$1045/IF(AND(LIQUIDACION!$D$1044&gt;LIQUIDACION!$B$1046,LIQUIDACION!$B$1046&gt;LIQUIDACION!$D$1043),366,365)),0)</f>
        <v>0</v>
      </c>
      <c r="AM756" s="618">
        <f>IF(AM$12=TRUE,(($L756*LIQUIDACION!$L$1047)*LIQUIDACION!$D$1045/IF(AND(LIQUIDACION!$D$1044&gt;LIQUIDACION!$B$1046,LIQUIDACION!$B$1046&gt;LIQUIDACION!$D$1043),366,365)),0)</f>
        <v>0</v>
      </c>
      <c r="AN756" s="618">
        <f>IF(AN$12=TRUE,(($M756*LIQUIDACION!$L$1047)*LIQUIDACION!$D$1045/IF(AND(LIQUIDACION!$D$1044&gt;LIQUIDACION!$B$1046,LIQUIDACION!$B$1046&gt;LIQUIDACION!$D$1043),366,365)),0)</f>
        <v>0</v>
      </c>
      <c r="AO756" s="618">
        <f>IF(AO$12=TRUE,(($N756*LIQUIDACION!$L$1047)*LIQUIDACION!$D$1045/IF(AND(LIQUIDACION!$D$1044&gt;LIQUIDACION!$B$1046,LIQUIDACION!$B$1046&gt;LIQUIDACION!$D$1043),366,365)),0)</f>
        <v>0</v>
      </c>
      <c r="AP756" s="618">
        <f>IF(AP$12=TRUE,(($O756*LIQUIDACION!$L$1047)*LIQUIDACION!$D$1045/IF(AND(LIQUIDACION!$D$1044&gt;LIQUIDACION!$B$1046,LIQUIDACION!$B$1046&gt;LIQUIDACION!$D$1043),366,365)),0)</f>
        <v>0</v>
      </c>
      <c r="AQ756" s="618">
        <f>IF(AQ$12=TRUE,(($P756*LIQUIDACION!$L$1047)*LIQUIDACION!$D$1045/IF(AND(LIQUIDACION!$D$1044&gt;LIQUIDACION!$B$1046,LIQUIDACION!$B$1046&gt;LIQUIDACION!$D$1043),366,365)),0)</f>
        <v>0</v>
      </c>
      <c r="AR756" s="618">
        <f>IF(AR$12=TRUE,(($Q756*LIQUIDACION!$L$1047)*LIQUIDACION!$D$1045/IF(AND(LIQUIDACION!$D$1044&gt;LIQUIDACION!$B$1046,LIQUIDACION!$B$1046&gt;LIQUIDACION!$D$1043),366,365)),0)</f>
        <v>0</v>
      </c>
      <c r="AS756" s="618">
        <f>IF(AS$12=TRUE,(($R756*LIQUIDACION!$L$1047)*LIQUIDACION!$D$1045/IF(AND(LIQUIDACION!$D$1044&gt;LIQUIDACION!$B$1046,LIQUIDACION!$B$1046&gt;LIQUIDACION!$D$1043),366,365)),0)</f>
        <v>0</v>
      </c>
      <c r="AT756" s="618">
        <f>IF(AT$12=TRUE,(($S756*LIQUIDACION!$L$1047)*LIQUIDACION!$D$1045/IF(AND(LIQUIDACION!$D$1044&gt;LIQUIDACION!$B$1046,LIQUIDACION!$B$1046&gt;LIQUIDACION!$D$1043),366,365)),0)</f>
        <v>0</v>
      </c>
      <c r="AU756" s="618">
        <f>IF(AU$12=TRUE,(($T756*LIQUIDACION!$L$1047)*LIQUIDACION!$D$1045/IF(AND(LIQUIDACION!$D$1044&gt;LIQUIDACION!$B$1046,LIQUIDACION!$B$1046&gt;LIQUIDACION!$D$1043),366,365)),0)</f>
        <v>0</v>
      </c>
      <c r="AV756" s="618">
        <f>IF(AV$12=TRUE,(($U756*LIQUIDACION!$L$1047)*LIQUIDACION!$D$1045/IF(AND(LIQUIDACION!$D$1044&gt;LIQUIDACION!$B$1046,LIQUIDACION!$B$1046&gt;LIQUIDACION!$D$1043),366,365)),0)</f>
        <v>0</v>
      </c>
      <c r="AW756" s="618">
        <f>IF(AW$12=TRUE,(($V756*LIQUIDACION!$L$1047)*LIQUIDACION!$D$1045/IF(AND(LIQUIDACION!$D$1044&gt;LIQUIDACION!$B$1046,LIQUIDACION!$B$1046&gt;LIQUIDACION!$D$1043),366,365)),0)</f>
        <v>0</v>
      </c>
      <c r="AX756" s="618">
        <f>IF(AX$12=TRUE,(($W756*LIQUIDACION!$L$1047)*LIQUIDACION!$D$1045/IF(AND(LIQUIDACION!$D$1044&gt;LIQUIDACION!$B$1046,LIQUIDACION!$B$1046&gt;LIQUIDACION!$D$1043),366,365)),0)</f>
        <v>0</v>
      </c>
    </row>
    <row r="757" spans="2:50" x14ac:dyDescent="0.25">
      <c r="B757" s="121">
        <v>745</v>
      </c>
      <c r="C757" s="125"/>
      <c r="D757" s="170"/>
      <c r="E757" s="170"/>
      <c r="F757" s="170"/>
      <c r="G757" s="170">
        <f t="shared" si="49"/>
        <v>0</v>
      </c>
      <c r="H757" s="170">
        <f t="shared" si="50"/>
        <v>0</v>
      </c>
      <c r="I757" s="170"/>
      <c r="J757" s="170"/>
      <c r="K757" s="170"/>
      <c r="L757" s="170"/>
      <c r="M757" s="170"/>
      <c r="N757" s="170"/>
      <c r="O757" s="170"/>
      <c r="P757" s="170"/>
      <c r="Q757" s="170"/>
      <c r="R757" s="170"/>
      <c r="S757" s="170"/>
      <c r="T757" s="170"/>
      <c r="U757" s="170"/>
      <c r="V757" s="170"/>
      <c r="W757" s="170"/>
      <c r="X757" s="170"/>
      <c r="Y757" s="170"/>
      <c r="Z757" s="170"/>
      <c r="AA757" s="170"/>
      <c r="AB757" s="415">
        <f t="shared" si="51"/>
        <v>0</v>
      </c>
      <c r="AC757" s="415">
        <f t="shared" si="52"/>
        <v>0</v>
      </c>
      <c r="AE757" s="618">
        <f>IF(AE$12=TRUE,(($D757*LIQUIDACION!$L$1046)*LIQUIDACION!$D$1045/IF(AND(LIQUIDACION!$D$1044&gt;LIQUIDACION!$B$1046,LIQUIDACION!$B$1046&gt;LIQUIDACION!$D$1043),366,365)),0)</f>
        <v>0</v>
      </c>
      <c r="AF757" s="618">
        <f>IF(AF$12=TRUE,(($E757*LIQUIDACION!$L$1046)*LIQUIDACION!$D$1045/IF(AND(LIQUIDACION!$D$1044&gt;LIQUIDACION!$B$1046,LIQUIDACION!$B$1046&gt;LIQUIDACION!$D$1043),366,365)),0)</f>
        <v>0</v>
      </c>
      <c r="AG757" s="618">
        <f>IF(AG$12=TRUE,(($F757*LIQUIDACION!$L$1046)*LIQUIDACION!$D$1045/IF(AND(LIQUIDACION!$D$1044&gt;LIQUIDACION!$B$1046,LIQUIDACION!$B$1046&gt;LIQUIDACION!$D$1043),366,365)),0)</f>
        <v>0</v>
      </c>
      <c r="AH757" s="618">
        <f>IF(AH$12=TRUE,(($G757*LIQUIDACION!$L$1046)*LIQUIDACION!$D$1045/IF(AND(LIQUIDACION!$D$1044&gt;LIQUIDACION!$B$1046,LIQUIDACION!$B$1046&gt;LIQUIDACION!$D$1043),366,365)),0)</f>
        <v>0</v>
      </c>
      <c r="AI757" s="618">
        <f>IF(AI$12=TRUE,(($H757*LIQUIDACION!$L$1047)*LIQUIDACION!$D$1045/IF(AND(LIQUIDACION!$D$1044&gt;LIQUIDACION!$B$1046,LIQUIDACION!$B$1046&gt;LIQUIDACION!$D$1043),366,365)),0)</f>
        <v>0</v>
      </c>
      <c r="AJ757" s="618">
        <f>IF(AJ$12=TRUE,(($I757*LIQUIDACION!$L$1047)*LIQUIDACION!$D$1045/IF(AND(LIQUIDACION!$D$1044&gt;LIQUIDACION!$B$1046,LIQUIDACION!$B$1046&gt;LIQUIDACION!$D$1043),366,365)),0)</f>
        <v>0</v>
      </c>
      <c r="AK757" s="618">
        <f>IF(AK$12=TRUE,(($J757*LIQUIDACION!$L$1047)*LIQUIDACION!$D$1045/IF(AND(LIQUIDACION!$D$1044&gt;LIQUIDACION!$B$1046,LIQUIDACION!$B$1046&gt;LIQUIDACION!$D$1043),366,365)),0)</f>
        <v>0</v>
      </c>
      <c r="AL757" s="618">
        <f>IF(AL$12=TRUE,(($K757*LIQUIDACION!$L$1047)*LIQUIDACION!$D$1045/IF(AND(LIQUIDACION!$D$1044&gt;LIQUIDACION!$B$1046,LIQUIDACION!$B$1046&gt;LIQUIDACION!$D$1043),366,365)),0)</f>
        <v>0</v>
      </c>
      <c r="AM757" s="618">
        <f>IF(AM$12=TRUE,(($L757*LIQUIDACION!$L$1047)*LIQUIDACION!$D$1045/IF(AND(LIQUIDACION!$D$1044&gt;LIQUIDACION!$B$1046,LIQUIDACION!$B$1046&gt;LIQUIDACION!$D$1043),366,365)),0)</f>
        <v>0</v>
      </c>
      <c r="AN757" s="618">
        <f>IF(AN$12=TRUE,(($M757*LIQUIDACION!$L$1047)*LIQUIDACION!$D$1045/IF(AND(LIQUIDACION!$D$1044&gt;LIQUIDACION!$B$1046,LIQUIDACION!$B$1046&gt;LIQUIDACION!$D$1043),366,365)),0)</f>
        <v>0</v>
      </c>
      <c r="AO757" s="618">
        <f>IF(AO$12=TRUE,(($N757*LIQUIDACION!$L$1047)*LIQUIDACION!$D$1045/IF(AND(LIQUIDACION!$D$1044&gt;LIQUIDACION!$B$1046,LIQUIDACION!$B$1046&gt;LIQUIDACION!$D$1043),366,365)),0)</f>
        <v>0</v>
      </c>
      <c r="AP757" s="618">
        <f>IF(AP$12=TRUE,(($O757*LIQUIDACION!$L$1047)*LIQUIDACION!$D$1045/IF(AND(LIQUIDACION!$D$1044&gt;LIQUIDACION!$B$1046,LIQUIDACION!$B$1046&gt;LIQUIDACION!$D$1043),366,365)),0)</f>
        <v>0</v>
      </c>
      <c r="AQ757" s="618">
        <f>IF(AQ$12=TRUE,(($P757*LIQUIDACION!$L$1047)*LIQUIDACION!$D$1045/IF(AND(LIQUIDACION!$D$1044&gt;LIQUIDACION!$B$1046,LIQUIDACION!$B$1046&gt;LIQUIDACION!$D$1043),366,365)),0)</f>
        <v>0</v>
      </c>
      <c r="AR757" s="618">
        <f>IF(AR$12=TRUE,(($Q757*LIQUIDACION!$L$1047)*LIQUIDACION!$D$1045/IF(AND(LIQUIDACION!$D$1044&gt;LIQUIDACION!$B$1046,LIQUIDACION!$B$1046&gt;LIQUIDACION!$D$1043),366,365)),0)</f>
        <v>0</v>
      </c>
      <c r="AS757" s="618">
        <f>IF(AS$12=TRUE,(($R757*LIQUIDACION!$L$1047)*LIQUIDACION!$D$1045/IF(AND(LIQUIDACION!$D$1044&gt;LIQUIDACION!$B$1046,LIQUIDACION!$B$1046&gt;LIQUIDACION!$D$1043),366,365)),0)</f>
        <v>0</v>
      </c>
      <c r="AT757" s="618">
        <f>IF(AT$12=TRUE,(($S757*LIQUIDACION!$L$1047)*LIQUIDACION!$D$1045/IF(AND(LIQUIDACION!$D$1044&gt;LIQUIDACION!$B$1046,LIQUIDACION!$B$1046&gt;LIQUIDACION!$D$1043),366,365)),0)</f>
        <v>0</v>
      </c>
      <c r="AU757" s="618">
        <f>IF(AU$12=TRUE,(($T757*LIQUIDACION!$L$1047)*LIQUIDACION!$D$1045/IF(AND(LIQUIDACION!$D$1044&gt;LIQUIDACION!$B$1046,LIQUIDACION!$B$1046&gt;LIQUIDACION!$D$1043),366,365)),0)</f>
        <v>0</v>
      </c>
      <c r="AV757" s="618">
        <f>IF(AV$12=TRUE,(($U757*LIQUIDACION!$L$1047)*LIQUIDACION!$D$1045/IF(AND(LIQUIDACION!$D$1044&gt;LIQUIDACION!$B$1046,LIQUIDACION!$B$1046&gt;LIQUIDACION!$D$1043),366,365)),0)</f>
        <v>0</v>
      </c>
      <c r="AW757" s="618">
        <f>IF(AW$12=TRUE,(($V757*LIQUIDACION!$L$1047)*LIQUIDACION!$D$1045/IF(AND(LIQUIDACION!$D$1044&gt;LIQUIDACION!$B$1046,LIQUIDACION!$B$1046&gt;LIQUIDACION!$D$1043),366,365)),0)</f>
        <v>0</v>
      </c>
      <c r="AX757" s="618">
        <f>IF(AX$12=TRUE,(($W757*LIQUIDACION!$L$1047)*LIQUIDACION!$D$1045/IF(AND(LIQUIDACION!$D$1044&gt;LIQUIDACION!$B$1046,LIQUIDACION!$B$1046&gt;LIQUIDACION!$D$1043),366,365)),0)</f>
        <v>0</v>
      </c>
    </row>
    <row r="758" spans="2:50" x14ac:dyDescent="0.25">
      <c r="B758" s="123">
        <v>746</v>
      </c>
      <c r="C758" s="125"/>
      <c r="D758" s="170"/>
      <c r="E758" s="170"/>
      <c r="F758" s="170"/>
      <c r="G758" s="170">
        <f t="shared" si="49"/>
        <v>0</v>
      </c>
      <c r="H758" s="170">
        <f t="shared" si="50"/>
        <v>0</v>
      </c>
      <c r="I758" s="170"/>
      <c r="J758" s="170"/>
      <c r="K758" s="170"/>
      <c r="L758" s="170"/>
      <c r="M758" s="170"/>
      <c r="N758" s="170"/>
      <c r="O758" s="170"/>
      <c r="P758" s="170"/>
      <c r="Q758" s="170"/>
      <c r="R758" s="170"/>
      <c r="S758" s="170"/>
      <c r="T758" s="170"/>
      <c r="U758" s="170"/>
      <c r="V758" s="170"/>
      <c r="W758" s="170"/>
      <c r="X758" s="170"/>
      <c r="Y758" s="170"/>
      <c r="Z758" s="170"/>
      <c r="AA758" s="170"/>
      <c r="AB758" s="415">
        <f t="shared" si="51"/>
        <v>0</v>
      </c>
      <c r="AC758" s="415">
        <f t="shared" si="52"/>
        <v>0</v>
      </c>
      <c r="AE758" s="618">
        <f>IF(AE$12=TRUE,(($D758*LIQUIDACION!$L$1046)*LIQUIDACION!$D$1045/IF(AND(LIQUIDACION!$D$1044&gt;LIQUIDACION!$B$1046,LIQUIDACION!$B$1046&gt;LIQUIDACION!$D$1043),366,365)),0)</f>
        <v>0</v>
      </c>
      <c r="AF758" s="618">
        <f>IF(AF$12=TRUE,(($E758*LIQUIDACION!$L$1046)*LIQUIDACION!$D$1045/IF(AND(LIQUIDACION!$D$1044&gt;LIQUIDACION!$B$1046,LIQUIDACION!$B$1046&gt;LIQUIDACION!$D$1043),366,365)),0)</f>
        <v>0</v>
      </c>
      <c r="AG758" s="618">
        <f>IF(AG$12=TRUE,(($F758*LIQUIDACION!$L$1046)*LIQUIDACION!$D$1045/IF(AND(LIQUIDACION!$D$1044&gt;LIQUIDACION!$B$1046,LIQUIDACION!$B$1046&gt;LIQUIDACION!$D$1043),366,365)),0)</f>
        <v>0</v>
      </c>
      <c r="AH758" s="618">
        <f>IF(AH$12=TRUE,(($G758*LIQUIDACION!$L$1046)*LIQUIDACION!$D$1045/IF(AND(LIQUIDACION!$D$1044&gt;LIQUIDACION!$B$1046,LIQUIDACION!$B$1046&gt;LIQUIDACION!$D$1043),366,365)),0)</f>
        <v>0</v>
      </c>
      <c r="AI758" s="618">
        <f>IF(AI$12=TRUE,(($H758*LIQUIDACION!$L$1047)*LIQUIDACION!$D$1045/IF(AND(LIQUIDACION!$D$1044&gt;LIQUIDACION!$B$1046,LIQUIDACION!$B$1046&gt;LIQUIDACION!$D$1043),366,365)),0)</f>
        <v>0</v>
      </c>
      <c r="AJ758" s="618">
        <f>IF(AJ$12=TRUE,(($I758*LIQUIDACION!$L$1047)*LIQUIDACION!$D$1045/IF(AND(LIQUIDACION!$D$1044&gt;LIQUIDACION!$B$1046,LIQUIDACION!$B$1046&gt;LIQUIDACION!$D$1043),366,365)),0)</f>
        <v>0</v>
      </c>
      <c r="AK758" s="618">
        <f>IF(AK$12=TRUE,(($J758*LIQUIDACION!$L$1047)*LIQUIDACION!$D$1045/IF(AND(LIQUIDACION!$D$1044&gt;LIQUIDACION!$B$1046,LIQUIDACION!$B$1046&gt;LIQUIDACION!$D$1043),366,365)),0)</f>
        <v>0</v>
      </c>
      <c r="AL758" s="618">
        <f>IF(AL$12=TRUE,(($K758*LIQUIDACION!$L$1047)*LIQUIDACION!$D$1045/IF(AND(LIQUIDACION!$D$1044&gt;LIQUIDACION!$B$1046,LIQUIDACION!$B$1046&gt;LIQUIDACION!$D$1043),366,365)),0)</f>
        <v>0</v>
      </c>
      <c r="AM758" s="618">
        <f>IF(AM$12=TRUE,(($L758*LIQUIDACION!$L$1047)*LIQUIDACION!$D$1045/IF(AND(LIQUIDACION!$D$1044&gt;LIQUIDACION!$B$1046,LIQUIDACION!$B$1046&gt;LIQUIDACION!$D$1043),366,365)),0)</f>
        <v>0</v>
      </c>
      <c r="AN758" s="618">
        <f>IF(AN$12=TRUE,(($M758*LIQUIDACION!$L$1047)*LIQUIDACION!$D$1045/IF(AND(LIQUIDACION!$D$1044&gt;LIQUIDACION!$B$1046,LIQUIDACION!$B$1046&gt;LIQUIDACION!$D$1043),366,365)),0)</f>
        <v>0</v>
      </c>
      <c r="AO758" s="618">
        <f>IF(AO$12=TRUE,(($N758*LIQUIDACION!$L$1047)*LIQUIDACION!$D$1045/IF(AND(LIQUIDACION!$D$1044&gt;LIQUIDACION!$B$1046,LIQUIDACION!$B$1046&gt;LIQUIDACION!$D$1043),366,365)),0)</f>
        <v>0</v>
      </c>
      <c r="AP758" s="618">
        <f>IF(AP$12=TRUE,(($O758*LIQUIDACION!$L$1047)*LIQUIDACION!$D$1045/IF(AND(LIQUIDACION!$D$1044&gt;LIQUIDACION!$B$1046,LIQUIDACION!$B$1046&gt;LIQUIDACION!$D$1043),366,365)),0)</f>
        <v>0</v>
      </c>
      <c r="AQ758" s="618">
        <f>IF(AQ$12=TRUE,(($P758*LIQUIDACION!$L$1047)*LIQUIDACION!$D$1045/IF(AND(LIQUIDACION!$D$1044&gt;LIQUIDACION!$B$1046,LIQUIDACION!$B$1046&gt;LIQUIDACION!$D$1043),366,365)),0)</f>
        <v>0</v>
      </c>
      <c r="AR758" s="618">
        <f>IF(AR$12=TRUE,(($Q758*LIQUIDACION!$L$1047)*LIQUIDACION!$D$1045/IF(AND(LIQUIDACION!$D$1044&gt;LIQUIDACION!$B$1046,LIQUIDACION!$B$1046&gt;LIQUIDACION!$D$1043),366,365)),0)</f>
        <v>0</v>
      </c>
      <c r="AS758" s="618">
        <f>IF(AS$12=TRUE,(($R758*LIQUIDACION!$L$1047)*LIQUIDACION!$D$1045/IF(AND(LIQUIDACION!$D$1044&gt;LIQUIDACION!$B$1046,LIQUIDACION!$B$1046&gt;LIQUIDACION!$D$1043),366,365)),0)</f>
        <v>0</v>
      </c>
      <c r="AT758" s="618">
        <f>IF(AT$12=TRUE,(($S758*LIQUIDACION!$L$1047)*LIQUIDACION!$D$1045/IF(AND(LIQUIDACION!$D$1044&gt;LIQUIDACION!$B$1046,LIQUIDACION!$B$1046&gt;LIQUIDACION!$D$1043),366,365)),0)</f>
        <v>0</v>
      </c>
      <c r="AU758" s="618">
        <f>IF(AU$12=TRUE,(($T758*LIQUIDACION!$L$1047)*LIQUIDACION!$D$1045/IF(AND(LIQUIDACION!$D$1044&gt;LIQUIDACION!$B$1046,LIQUIDACION!$B$1046&gt;LIQUIDACION!$D$1043),366,365)),0)</f>
        <v>0</v>
      </c>
      <c r="AV758" s="618">
        <f>IF(AV$12=TRUE,(($U758*LIQUIDACION!$L$1047)*LIQUIDACION!$D$1045/IF(AND(LIQUIDACION!$D$1044&gt;LIQUIDACION!$B$1046,LIQUIDACION!$B$1046&gt;LIQUIDACION!$D$1043),366,365)),0)</f>
        <v>0</v>
      </c>
      <c r="AW758" s="618">
        <f>IF(AW$12=TRUE,(($V758*LIQUIDACION!$L$1047)*LIQUIDACION!$D$1045/IF(AND(LIQUIDACION!$D$1044&gt;LIQUIDACION!$B$1046,LIQUIDACION!$B$1046&gt;LIQUIDACION!$D$1043),366,365)),0)</f>
        <v>0</v>
      </c>
      <c r="AX758" s="618">
        <f>IF(AX$12=TRUE,(($W758*LIQUIDACION!$L$1047)*LIQUIDACION!$D$1045/IF(AND(LIQUIDACION!$D$1044&gt;LIQUIDACION!$B$1046,LIQUIDACION!$B$1046&gt;LIQUIDACION!$D$1043),366,365)),0)</f>
        <v>0</v>
      </c>
    </row>
    <row r="759" spans="2:50" x14ac:dyDescent="0.25">
      <c r="B759" s="121">
        <v>747</v>
      </c>
      <c r="C759" s="125"/>
      <c r="D759" s="170"/>
      <c r="E759" s="170"/>
      <c r="F759" s="170"/>
      <c r="G759" s="170">
        <f t="shared" si="49"/>
        <v>0</v>
      </c>
      <c r="H759" s="170">
        <f t="shared" si="50"/>
        <v>0</v>
      </c>
      <c r="I759" s="170"/>
      <c r="J759" s="170"/>
      <c r="K759" s="170"/>
      <c r="L759" s="170"/>
      <c r="M759" s="170"/>
      <c r="N759" s="170"/>
      <c r="O759" s="170"/>
      <c r="P759" s="170"/>
      <c r="Q759" s="170"/>
      <c r="R759" s="170"/>
      <c r="S759" s="170"/>
      <c r="T759" s="170"/>
      <c r="U759" s="170"/>
      <c r="V759" s="170"/>
      <c r="W759" s="170"/>
      <c r="X759" s="170"/>
      <c r="Y759" s="170"/>
      <c r="Z759" s="170"/>
      <c r="AA759" s="170"/>
      <c r="AB759" s="415">
        <f t="shared" si="51"/>
        <v>0</v>
      </c>
      <c r="AC759" s="415">
        <f t="shared" si="52"/>
        <v>0</v>
      </c>
      <c r="AE759" s="618">
        <f>IF(AE$12=TRUE,(($D759*LIQUIDACION!$L$1046)*LIQUIDACION!$D$1045/IF(AND(LIQUIDACION!$D$1044&gt;LIQUIDACION!$B$1046,LIQUIDACION!$B$1046&gt;LIQUIDACION!$D$1043),366,365)),0)</f>
        <v>0</v>
      </c>
      <c r="AF759" s="618">
        <f>IF(AF$12=TRUE,(($E759*LIQUIDACION!$L$1046)*LIQUIDACION!$D$1045/IF(AND(LIQUIDACION!$D$1044&gt;LIQUIDACION!$B$1046,LIQUIDACION!$B$1046&gt;LIQUIDACION!$D$1043),366,365)),0)</f>
        <v>0</v>
      </c>
      <c r="AG759" s="618">
        <f>IF(AG$12=TRUE,(($F759*LIQUIDACION!$L$1046)*LIQUIDACION!$D$1045/IF(AND(LIQUIDACION!$D$1044&gt;LIQUIDACION!$B$1046,LIQUIDACION!$B$1046&gt;LIQUIDACION!$D$1043),366,365)),0)</f>
        <v>0</v>
      </c>
      <c r="AH759" s="618">
        <f>IF(AH$12=TRUE,(($G759*LIQUIDACION!$L$1046)*LIQUIDACION!$D$1045/IF(AND(LIQUIDACION!$D$1044&gt;LIQUIDACION!$B$1046,LIQUIDACION!$B$1046&gt;LIQUIDACION!$D$1043),366,365)),0)</f>
        <v>0</v>
      </c>
      <c r="AI759" s="618">
        <f>IF(AI$12=TRUE,(($H759*LIQUIDACION!$L$1047)*LIQUIDACION!$D$1045/IF(AND(LIQUIDACION!$D$1044&gt;LIQUIDACION!$B$1046,LIQUIDACION!$B$1046&gt;LIQUIDACION!$D$1043),366,365)),0)</f>
        <v>0</v>
      </c>
      <c r="AJ759" s="618">
        <f>IF(AJ$12=TRUE,(($I759*LIQUIDACION!$L$1047)*LIQUIDACION!$D$1045/IF(AND(LIQUIDACION!$D$1044&gt;LIQUIDACION!$B$1046,LIQUIDACION!$B$1046&gt;LIQUIDACION!$D$1043),366,365)),0)</f>
        <v>0</v>
      </c>
      <c r="AK759" s="618">
        <f>IF(AK$12=TRUE,(($J759*LIQUIDACION!$L$1047)*LIQUIDACION!$D$1045/IF(AND(LIQUIDACION!$D$1044&gt;LIQUIDACION!$B$1046,LIQUIDACION!$B$1046&gt;LIQUIDACION!$D$1043),366,365)),0)</f>
        <v>0</v>
      </c>
      <c r="AL759" s="618">
        <f>IF(AL$12=TRUE,(($K759*LIQUIDACION!$L$1047)*LIQUIDACION!$D$1045/IF(AND(LIQUIDACION!$D$1044&gt;LIQUIDACION!$B$1046,LIQUIDACION!$B$1046&gt;LIQUIDACION!$D$1043),366,365)),0)</f>
        <v>0</v>
      </c>
      <c r="AM759" s="618">
        <f>IF(AM$12=TRUE,(($L759*LIQUIDACION!$L$1047)*LIQUIDACION!$D$1045/IF(AND(LIQUIDACION!$D$1044&gt;LIQUIDACION!$B$1046,LIQUIDACION!$B$1046&gt;LIQUIDACION!$D$1043),366,365)),0)</f>
        <v>0</v>
      </c>
      <c r="AN759" s="618">
        <f>IF(AN$12=TRUE,(($M759*LIQUIDACION!$L$1047)*LIQUIDACION!$D$1045/IF(AND(LIQUIDACION!$D$1044&gt;LIQUIDACION!$B$1046,LIQUIDACION!$B$1046&gt;LIQUIDACION!$D$1043),366,365)),0)</f>
        <v>0</v>
      </c>
      <c r="AO759" s="618">
        <f>IF(AO$12=TRUE,(($N759*LIQUIDACION!$L$1047)*LIQUIDACION!$D$1045/IF(AND(LIQUIDACION!$D$1044&gt;LIQUIDACION!$B$1046,LIQUIDACION!$B$1046&gt;LIQUIDACION!$D$1043),366,365)),0)</f>
        <v>0</v>
      </c>
      <c r="AP759" s="618">
        <f>IF(AP$12=TRUE,(($O759*LIQUIDACION!$L$1047)*LIQUIDACION!$D$1045/IF(AND(LIQUIDACION!$D$1044&gt;LIQUIDACION!$B$1046,LIQUIDACION!$B$1046&gt;LIQUIDACION!$D$1043),366,365)),0)</f>
        <v>0</v>
      </c>
      <c r="AQ759" s="618">
        <f>IF(AQ$12=TRUE,(($P759*LIQUIDACION!$L$1047)*LIQUIDACION!$D$1045/IF(AND(LIQUIDACION!$D$1044&gt;LIQUIDACION!$B$1046,LIQUIDACION!$B$1046&gt;LIQUIDACION!$D$1043),366,365)),0)</f>
        <v>0</v>
      </c>
      <c r="AR759" s="618">
        <f>IF(AR$12=TRUE,(($Q759*LIQUIDACION!$L$1047)*LIQUIDACION!$D$1045/IF(AND(LIQUIDACION!$D$1044&gt;LIQUIDACION!$B$1046,LIQUIDACION!$B$1046&gt;LIQUIDACION!$D$1043),366,365)),0)</f>
        <v>0</v>
      </c>
      <c r="AS759" s="618">
        <f>IF(AS$12=TRUE,(($R759*LIQUIDACION!$L$1047)*LIQUIDACION!$D$1045/IF(AND(LIQUIDACION!$D$1044&gt;LIQUIDACION!$B$1046,LIQUIDACION!$B$1046&gt;LIQUIDACION!$D$1043),366,365)),0)</f>
        <v>0</v>
      </c>
      <c r="AT759" s="618">
        <f>IF(AT$12=TRUE,(($S759*LIQUIDACION!$L$1047)*LIQUIDACION!$D$1045/IF(AND(LIQUIDACION!$D$1044&gt;LIQUIDACION!$B$1046,LIQUIDACION!$B$1046&gt;LIQUIDACION!$D$1043),366,365)),0)</f>
        <v>0</v>
      </c>
      <c r="AU759" s="618">
        <f>IF(AU$12=TRUE,(($T759*LIQUIDACION!$L$1047)*LIQUIDACION!$D$1045/IF(AND(LIQUIDACION!$D$1044&gt;LIQUIDACION!$B$1046,LIQUIDACION!$B$1046&gt;LIQUIDACION!$D$1043),366,365)),0)</f>
        <v>0</v>
      </c>
      <c r="AV759" s="618">
        <f>IF(AV$12=TRUE,(($U759*LIQUIDACION!$L$1047)*LIQUIDACION!$D$1045/IF(AND(LIQUIDACION!$D$1044&gt;LIQUIDACION!$B$1046,LIQUIDACION!$B$1046&gt;LIQUIDACION!$D$1043),366,365)),0)</f>
        <v>0</v>
      </c>
      <c r="AW759" s="618">
        <f>IF(AW$12=TRUE,(($V759*LIQUIDACION!$L$1047)*LIQUIDACION!$D$1045/IF(AND(LIQUIDACION!$D$1044&gt;LIQUIDACION!$B$1046,LIQUIDACION!$B$1046&gt;LIQUIDACION!$D$1043),366,365)),0)</f>
        <v>0</v>
      </c>
      <c r="AX759" s="618">
        <f>IF(AX$12=TRUE,(($W759*LIQUIDACION!$L$1047)*LIQUIDACION!$D$1045/IF(AND(LIQUIDACION!$D$1044&gt;LIQUIDACION!$B$1046,LIQUIDACION!$B$1046&gt;LIQUIDACION!$D$1043),366,365)),0)</f>
        <v>0</v>
      </c>
    </row>
    <row r="760" spans="2:50" x14ac:dyDescent="0.25">
      <c r="B760" s="123">
        <v>748</v>
      </c>
      <c r="C760" s="125"/>
      <c r="D760" s="170"/>
      <c r="E760" s="170"/>
      <c r="F760" s="170"/>
      <c r="G760" s="170">
        <f t="shared" si="49"/>
        <v>0</v>
      </c>
      <c r="H760" s="170">
        <f t="shared" si="50"/>
        <v>0</v>
      </c>
      <c r="I760" s="170"/>
      <c r="J760" s="170"/>
      <c r="K760" s="170"/>
      <c r="L760" s="170"/>
      <c r="M760" s="170"/>
      <c r="N760" s="170"/>
      <c r="O760" s="170"/>
      <c r="P760" s="170"/>
      <c r="Q760" s="170"/>
      <c r="R760" s="170"/>
      <c r="S760" s="170"/>
      <c r="T760" s="170"/>
      <c r="U760" s="170"/>
      <c r="V760" s="170"/>
      <c r="W760" s="170"/>
      <c r="X760" s="170"/>
      <c r="Y760" s="170"/>
      <c r="Z760" s="170"/>
      <c r="AA760" s="170"/>
      <c r="AB760" s="415">
        <f t="shared" si="51"/>
        <v>0</v>
      </c>
      <c r="AC760" s="415">
        <f t="shared" si="52"/>
        <v>0</v>
      </c>
      <c r="AE760" s="618">
        <f>IF(AE$12=TRUE,(($D760*LIQUIDACION!$L$1046)*LIQUIDACION!$D$1045/IF(AND(LIQUIDACION!$D$1044&gt;LIQUIDACION!$B$1046,LIQUIDACION!$B$1046&gt;LIQUIDACION!$D$1043),366,365)),0)</f>
        <v>0</v>
      </c>
      <c r="AF760" s="618">
        <f>IF(AF$12=TRUE,(($E760*LIQUIDACION!$L$1046)*LIQUIDACION!$D$1045/IF(AND(LIQUIDACION!$D$1044&gt;LIQUIDACION!$B$1046,LIQUIDACION!$B$1046&gt;LIQUIDACION!$D$1043),366,365)),0)</f>
        <v>0</v>
      </c>
      <c r="AG760" s="618">
        <f>IF(AG$12=TRUE,(($F760*LIQUIDACION!$L$1046)*LIQUIDACION!$D$1045/IF(AND(LIQUIDACION!$D$1044&gt;LIQUIDACION!$B$1046,LIQUIDACION!$B$1046&gt;LIQUIDACION!$D$1043),366,365)),0)</f>
        <v>0</v>
      </c>
      <c r="AH760" s="618">
        <f>IF(AH$12=TRUE,(($G760*LIQUIDACION!$L$1046)*LIQUIDACION!$D$1045/IF(AND(LIQUIDACION!$D$1044&gt;LIQUIDACION!$B$1046,LIQUIDACION!$B$1046&gt;LIQUIDACION!$D$1043),366,365)),0)</f>
        <v>0</v>
      </c>
      <c r="AI760" s="618">
        <f>IF(AI$12=TRUE,(($H760*LIQUIDACION!$L$1047)*LIQUIDACION!$D$1045/IF(AND(LIQUIDACION!$D$1044&gt;LIQUIDACION!$B$1046,LIQUIDACION!$B$1046&gt;LIQUIDACION!$D$1043),366,365)),0)</f>
        <v>0</v>
      </c>
      <c r="AJ760" s="618">
        <f>IF(AJ$12=TRUE,(($I760*LIQUIDACION!$L$1047)*LIQUIDACION!$D$1045/IF(AND(LIQUIDACION!$D$1044&gt;LIQUIDACION!$B$1046,LIQUIDACION!$B$1046&gt;LIQUIDACION!$D$1043),366,365)),0)</f>
        <v>0</v>
      </c>
      <c r="AK760" s="618">
        <f>IF(AK$12=TRUE,(($J760*LIQUIDACION!$L$1047)*LIQUIDACION!$D$1045/IF(AND(LIQUIDACION!$D$1044&gt;LIQUIDACION!$B$1046,LIQUIDACION!$B$1046&gt;LIQUIDACION!$D$1043),366,365)),0)</f>
        <v>0</v>
      </c>
      <c r="AL760" s="618">
        <f>IF(AL$12=TRUE,(($K760*LIQUIDACION!$L$1047)*LIQUIDACION!$D$1045/IF(AND(LIQUIDACION!$D$1044&gt;LIQUIDACION!$B$1046,LIQUIDACION!$B$1046&gt;LIQUIDACION!$D$1043),366,365)),0)</f>
        <v>0</v>
      </c>
      <c r="AM760" s="618">
        <f>IF(AM$12=TRUE,(($L760*LIQUIDACION!$L$1047)*LIQUIDACION!$D$1045/IF(AND(LIQUIDACION!$D$1044&gt;LIQUIDACION!$B$1046,LIQUIDACION!$B$1046&gt;LIQUIDACION!$D$1043),366,365)),0)</f>
        <v>0</v>
      </c>
      <c r="AN760" s="618">
        <f>IF(AN$12=TRUE,(($M760*LIQUIDACION!$L$1047)*LIQUIDACION!$D$1045/IF(AND(LIQUIDACION!$D$1044&gt;LIQUIDACION!$B$1046,LIQUIDACION!$B$1046&gt;LIQUIDACION!$D$1043),366,365)),0)</f>
        <v>0</v>
      </c>
      <c r="AO760" s="618">
        <f>IF(AO$12=TRUE,(($N760*LIQUIDACION!$L$1047)*LIQUIDACION!$D$1045/IF(AND(LIQUIDACION!$D$1044&gt;LIQUIDACION!$B$1046,LIQUIDACION!$B$1046&gt;LIQUIDACION!$D$1043),366,365)),0)</f>
        <v>0</v>
      </c>
      <c r="AP760" s="618">
        <f>IF(AP$12=TRUE,(($O760*LIQUIDACION!$L$1047)*LIQUIDACION!$D$1045/IF(AND(LIQUIDACION!$D$1044&gt;LIQUIDACION!$B$1046,LIQUIDACION!$B$1046&gt;LIQUIDACION!$D$1043),366,365)),0)</f>
        <v>0</v>
      </c>
      <c r="AQ760" s="618">
        <f>IF(AQ$12=TRUE,(($P760*LIQUIDACION!$L$1047)*LIQUIDACION!$D$1045/IF(AND(LIQUIDACION!$D$1044&gt;LIQUIDACION!$B$1046,LIQUIDACION!$B$1046&gt;LIQUIDACION!$D$1043),366,365)),0)</f>
        <v>0</v>
      </c>
      <c r="AR760" s="618">
        <f>IF(AR$12=TRUE,(($Q760*LIQUIDACION!$L$1047)*LIQUIDACION!$D$1045/IF(AND(LIQUIDACION!$D$1044&gt;LIQUIDACION!$B$1046,LIQUIDACION!$B$1046&gt;LIQUIDACION!$D$1043),366,365)),0)</f>
        <v>0</v>
      </c>
      <c r="AS760" s="618">
        <f>IF(AS$12=TRUE,(($R760*LIQUIDACION!$L$1047)*LIQUIDACION!$D$1045/IF(AND(LIQUIDACION!$D$1044&gt;LIQUIDACION!$B$1046,LIQUIDACION!$B$1046&gt;LIQUIDACION!$D$1043),366,365)),0)</f>
        <v>0</v>
      </c>
      <c r="AT760" s="618">
        <f>IF(AT$12=TRUE,(($S760*LIQUIDACION!$L$1047)*LIQUIDACION!$D$1045/IF(AND(LIQUIDACION!$D$1044&gt;LIQUIDACION!$B$1046,LIQUIDACION!$B$1046&gt;LIQUIDACION!$D$1043),366,365)),0)</f>
        <v>0</v>
      </c>
      <c r="AU760" s="618">
        <f>IF(AU$12=TRUE,(($T760*LIQUIDACION!$L$1047)*LIQUIDACION!$D$1045/IF(AND(LIQUIDACION!$D$1044&gt;LIQUIDACION!$B$1046,LIQUIDACION!$B$1046&gt;LIQUIDACION!$D$1043),366,365)),0)</f>
        <v>0</v>
      </c>
      <c r="AV760" s="618">
        <f>IF(AV$12=TRUE,(($U760*LIQUIDACION!$L$1047)*LIQUIDACION!$D$1045/IF(AND(LIQUIDACION!$D$1044&gt;LIQUIDACION!$B$1046,LIQUIDACION!$B$1046&gt;LIQUIDACION!$D$1043),366,365)),0)</f>
        <v>0</v>
      </c>
      <c r="AW760" s="618">
        <f>IF(AW$12=TRUE,(($V760*LIQUIDACION!$L$1047)*LIQUIDACION!$D$1045/IF(AND(LIQUIDACION!$D$1044&gt;LIQUIDACION!$B$1046,LIQUIDACION!$B$1046&gt;LIQUIDACION!$D$1043),366,365)),0)</f>
        <v>0</v>
      </c>
      <c r="AX760" s="618">
        <f>IF(AX$12=TRUE,(($W760*LIQUIDACION!$L$1047)*LIQUIDACION!$D$1045/IF(AND(LIQUIDACION!$D$1044&gt;LIQUIDACION!$B$1046,LIQUIDACION!$B$1046&gt;LIQUIDACION!$D$1043),366,365)),0)</f>
        <v>0</v>
      </c>
    </row>
    <row r="761" spans="2:50" x14ac:dyDescent="0.25">
      <c r="B761" s="121">
        <v>749</v>
      </c>
      <c r="C761" s="125"/>
      <c r="D761" s="170"/>
      <c r="E761" s="170"/>
      <c r="F761" s="170"/>
      <c r="G761" s="170">
        <f t="shared" si="49"/>
        <v>0</v>
      </c>
      <c r="H761" s="170">
        <f t="shared" si="50"/>
        <v>0</v>
      </c>
      <c r="I761" s="170"/>
      <c r="J761" s="170"/>
      <c r="K761" s="170"/>
      <c r="L761" s="170"/>
      <c r="M761" s="170"/>
      <c r="N761" s="170"/>
      <c r="O761" s="170"/>
      <c r="P761" s="170"/>
      <c r="Q761" s="170"/>
      <c r="R761" s="170"/>
      <c r="S761" s="170"/>
      <c r="T761" s="170"/>
      <c r="U761" s="170"/>
      <c r="V761" s="170"/>
      <c r="W761" s="170"/>
      <c r="X761" s="170"/>
      <c r="Y761" s="170"/>
      <c r="Z761" s="170"/>
      <c r="AA761" s="170"/>
      <c r="AB761" s="415">
        <f t="shared" si="51"/>
        <v>0</v>
      </c>
      <c r="AC761" s="415">
        <f t="shared" si="52"/>
        <v>0</v>
      </c>
      <c r="AE761" s="618">
        <f>IF(AE$12=TRUE,(($D761*LIQUIDACION!$L$1046)*LIQUIDACION!$D$1045/IF(AND(LIQUIDACION!$D$1044&gt;LIQUIDACION!$B$1046,LIQUIDACION!$B$1046&gt;LIQUIDACION!$D$1043),366,365)),0)</f>
        <v>0</v>
      </c>
      <c r="AF761" s="618">
        <f>IF(AF$12=TRUE,(($E761*LIQUIDACION!$L$1046)*LIQUIDACION!$D$1045/IF(AND(LIQUIDACION!$D$1044&gt;LIQUIDACION!$B$1046,LIQUIDACION!$B$1046&gt;LIQUIDACION!$D$1043),366,365)),0)</f>
        <v>0</v>
      </c>
      <c r="AG761" s="618">
        <f>IF(AG$12=TRUE,(($F761*LIQUIDACION!$L$1046)*LIQUIDACION!$D$1045/IF(AND(LIQUIDACION!$D$1044&gt;LIQUIDACION!$B$1046,LIQUIDACION!$B$1046&gt;LIQUIDACION!$D$1043),366,365)),0)</f>
        <v>0</v>
      </c>
      <c r="AH761" s="618">
        <f>IF(AH$12=TRUE,(($G761*LIQUIDACION!$L$1046)*LIQUIDACION!$D$1045/IF(AND(LIQUIDACION!$D$1044&gt;LIQUIDACION!$B$1046,LIQUIDACION!$B$1046&gt;LIQUIDACION!$D$1043),366,365)),0)</f>
        <v>0</v>
      </c>
      <c r="AI761" s="618">
        <f>IF(AI$12=TRUE,(($H761*LIQUIDACION!$L$1047)*LIQUIDACION!$D$1045/IF(AND(LIQUIDACION!$D$1044&gt;LIQUIDACION!$B$1046,LIQUIDACION!$B$1046&gt;LIQUIDACION!$D$1043),366,365)),0)</f>
        <v>0</v>
      </c>
      <c r="AJ761" s="618">
        <f>IF(AJ$12=TRUE,(($I761*LIQUIDACION!$L$1047)*LIQUIDACION!$D$1045/IF(AND(LIQUIDACION!$D$1044&gt;LIQUIDACION!$B$1046,LIQUIDACION!$B$1046&gt;LIQUIDACION!$D$1043),366,365)),0)</f>
        <v>0</v>
      </c>
      <c r="AK761" s="618">
        <f>IF(AK$12=TRUE,(($J761*LIQUIDACION!$L$1047)*LIQUIDACION!$D$1045/IF(AND(LIQUIDACION!$D$1044&gt;LIQUIDACION!$B$1046,LIQUIDACION!$B$1046&gt;LIQUIDACION!$D$1043),366,365)),0)</f>
        <v>0</v>
      </c>
      <c r="AL761" s="618">
        <f>IF(AL$12=TRUE,(($K761*LIQUIDACION!$L$1047)*LIQUIDACION!$D$1045/IF(AND(LIQUIDACION!$D$1044&gt;LIQUIDACION!$B$1046,LIQUIDACION!$B$1046&gt;LIQUIDACION!$D$1043),366,365)),0)</f>
        <v>0</v>
      </c>
      <c r="AM761" s="618">
        <f>IF(AM$12=TRUE,(($L761*LIQUIDACION!$L$1047)*LIQUIDACION!$D$1045/IF(AND(LIQUIDACION!$D$1044&gt;LIQUIDACION!$B$1046,LIQUIDACION!$B$1046&gt;LIQUIDACION!$D$1043),366,365)),0)</f>
        <v>0</v>
      </c>
      <c r="AN761" s="618">
        <f>IF(AN$12=TRUE,(($M761*LIQUIDACION!$L$1047)*LIQUIDACION!$D$1045/IF(AND(LIQUIDACION!$D$1044&gt;LIQUIDACION!$B$1046,LIQUIDACION!$B$1046&gt;LIQUIDACION!$D$1043),366,365)),0)</f>
        <v>0</v>
      </c>
      <c r="AO761" s="618">
        <f>IF(AO$12=TRUE,(($N761*LIQUIDACION!$L$1047)*LIQUIDACION!$D$1045/IF(AND(LIQUIDACION!$D$1044&gt;LIQUIDACION!$B$1046,LIQUIDACION!$B$1046&gt;LIQUIDACION!$D$1043),366,365)),0)</f>
        <v>0</v>
      </c>
      <c r="AP761" s="618">
        <f>IF(AP$12=TRUE,(($O761*LIQUIDACION!$L$1047)*LIQUIDACION!$D$1045/IF(AND(LIQUIDACION!$D$1044&gt;LIQUIDACION!$B$1046,LIQUIDACION!$B$1046&gt;LIQUIDACION!$D$1043),366,365)),0)</f>
        <v>0</v>
      </c>
      <c r="AQ761" s="618">
        <f>IF(AQ$12=TRUE,(($P761*LIQUIDACION!$L$1047)*LIQUIDACION!$D$1045/IF(AND(LIQUIDACION!$D$1044&gt;LIQUIDACION!$B$1046,LIQUIDACION!$B$1046&gt;LIQUIDACION!$D$1043),366,365)),0)</f>
        <v>0</v>
      </c>
      <c r="AR761" s="618">
        <f>IF(AR$12=TRUE,(($Q761*LIQUIDACION!$L$1047)*LIQUIDACION!$D$1045/IF(AND(LIQUIDACION!$D$1044&gt;LIQUIDACION!$B$1046,LIQUIDACION!$B$1046&gt;LIQUIDACION!$D$1043),366,365)),0)</f>
        <v>0</v>
      </c>
      <c r="AS761" s="618">
        <f>IF(AS$12=TRUE,(($R761*LIQUIDACION!$L$1047)*LIQUIDACION!$D$1045/IF(AND(LIQUIDACION!$D$1044&gt;LIQUIDACION!$B$1046,LIQUIDACION!$B$1046&gt;LIQUIDACION!$D$1043),366,365)),0)</f>
        <v>0</v>
      </c>
      <c r="AT761" s="618">
        <f>IF(AT$12=TRUE,(($S761*LIQUIDACION!$L$1047)*LIQUIDACION!$D$1045/IF(AND(LIQUIDACION!$D$1044&gt;LIQUIDACION!$B$1046,LIQUIDACION!$B$1046&gt;LIQUIDACION!$D$1043),366,365)),0)</f>
        <v>0</v>
      </c>
      <c r="AU761" s="618">
        <f>IF(AU$12=TRUE,(($T761*LIQUIDACION!$L$1047)*LIQUIDACION!$D$1045/IF(AND(LIQUIDACION!$D$1044&gt;LIQUIDACION!$B$1046,LIQUIDACION!$B$1046&gt;LIQUIDACION!$D$1043),366,365)),0)</f>
        <v>0</v>
      </c>
      <c r="AV761" s="618">
        <f>IF(AV$12=TRUE,(($U761*LIQUIDACION!$L$1047)*LIQUIDACION!$D$1045/IF(AND(LIQUIDACION!$D$1044&gt;LIQUIDACION!$B$1046,LIQUIDACION!$B$1046&gt;LIQUIDACION!$D$1043),366,365)),0)</f>
        <v>0</v>
      </c>
      <c r="AW761" s="618">
        <f>IF(AW$12=TRUE,(($V761*LIQUIDACION!$L$1047)*LIQUIDACION!$D$1045/IF(AND(LIQUIDACION!$D$1044&gt;LIQUIDACION!$B$1046,LIQUIDACION!$B$1046&gt;LIQUIDACION!$D$1043),366,365)),0)</f>
        <v>0</v>
      </c>
      <c r="AX761" s="618">
        <f>IF(AX$12=TRUE,(($W761*LIQUIDACION!$L$1047)*LIQUIDACION!$D$1045/IF(AND(LIQUIDACION!$D$1044&gt;LIQUIDACION!$B$1046,LIQUIDACION!$B$1046&gt;LIQUIDACION!$D$1043),366,365)),0)</f>
        <v>0</v>
      </c>
    </row>
    <row r="762" spans="2:50" x14ac:dyDescent="0.25">
      <c r="B762" s="123">
        <v>750</v>
      </c>
      <c r="C762" s="125"/>
      <c r="D762" s="170"/>
      <c r="E762" s="170"/>
      <c r="F762" s="170"/>
      <c r="G762" s="170">
        <f t="shared" si="49"/>
        <v>0</v>
      </c>
      <c r="H762" s="170">
        <f t="shared" si="50"/>
        <v>0</v>
      </c>
      <c r="I762" s="170"/>
      <c r="J762" s="170"/>
      <c r="K762" s="170"/>
      <c r="L762" s="170"/>
      <c r="M762" s="170"/>
      <c r="N762" s="170"/>
      <c r="O762" s="170"/>
      <c r="P762" s="170"/>
      <c r="Q762" s="170"/>
      <c r="R762" s="170"/>
      <c r="S762" s="170"/>
      <c r="T762" s="170"/>
      <c r="U762" s="170"/>
      <c r="V762" s="170"/>
      <c r="W762" s="170"/>
      <c r="X762" s="170"/>
      <c r="Y762" s="170"/>
      <c r="Z762" s="170"/>
      <c r="AA762" s="170"/>
      <c r="AB762" s="415">
        <f t="shared" si="51"/>
        <v>0</v>
      </c>
      <c r="AC762" s="415">
        <f t="shared" si="52"/>
        <v>0</v>
      </c>
      <c r="AE762" s="618">
        <f>IF(AE$12=TRUE,(($D762*LIQUIDACION!$L$1046)*LIQUIDACION!$D$1045/IF(AND(LIQUIDACION!$D$1044&gt;LIQUIDACION!$B$1046,LIQUIDACION!$B$1046&gt;LIQUIDACION!$D$1043),366,365)),0)</f>
        <v>0</v>
      </c>
      <c r="AF762" s="618">
        <f>IF(AF$12=TRUE,(($E762*LIQUIDACION!$L$1046)*LIQUIDACION!$D$1045/IF(AND(LIQUIDACION!$D$1044&gt;LIQUIDACION!$B$1046,LIQUIDACION!$B$1046&gt;LIQUIDACION!$D$1043),366,365)),0)</f>
        <v>0</v>
      </c>
      <c r="AG762" s="618">
        <f>IF(AG$12=TRUE,(($F762*LIQUIDACION!$L$1046)*LIQUIDACION!$D$1045/IF(AND(LIQUIDACION!$D$1044&gt;LIQUIDACION!$B$1046,LIQUIDACION!$B$1046&gt;LIQUIDACION!$D$1043),366,365)),0)</f>
        <v>0</v>
      </c>
      <c r="AH762" s="618">
        <f>IF(AH$12=TRUE,(($G762*LIQUIDACION!$L$1046)*LIQUIDACION!$D$1045/IF(AND(LIQUIDACION!$D$1044&gt;LIQUIDACION!$B$1046,LIQUIDACION!$B$1046&gt;LIQUIDACION!$D$1043),366,365)),0)</f>
        <v>0</v>
      </c>
      <c r="AI762" s="618">
        <f>IF(AI$12=TRUE,(($H762*LIQUIDACION!$L$1047)*LIQUIDACION!$D$1045/IF(AND(LIQUIDACION!$D$1044&gt;LIQUIDACION!$B$1046,LIQUIDACION!$B$1046&gt;LIQUIDACION!$D$1043),366,365)),0)</f>
        <v>0</v>
      </c>
      <c r="AJ762" s="618">
        <f>IF(AJ$12=TRUE,(($I762*LIQUIDACION!$L$1047)*LIQUIDACION!$D$1045/IF(AND(LIQUIDACION!$D$1044&gt;LIQUIDACION!$B$1046,LIQUIDACION!$B$1046&gt;LIQUIDACION!$D$1043),366,365)),0)</f>
        <v>0</v>
      </c>
      <c r="AK762" s="618">
        <f>IF(AK$12=TRUE,(($J762*LIQUIDACION!$L$1047)*LIQUIDACION!$D$1045/IF(AND(LIQUIDACION!$D$1044&gt;LIQUIDACION!$B$1046,LIQUIDACION!$B$1046&gt;LIQUIDACION!$D$1043),366,365)),0)</f>
        <v>0</v>
      </c>
      <c r="AL762" s="618">
        <f>IF(AL$12=TRUE,(($K762*LIQUIDACION!$L$1047)*LIQUIDACION!$D$1045/IF(AND(LIQUIDACION!$D$1044&gt;LIQUIDACION!$B$1046,LIQUIDACION!$B$1046&gt;LIQUIDACION!$D$1043),366,365)),0)</f>
        <v>0</v>
      </c>
      <c r="AM762" s="618">
        <f>IF(AM$12=TRUE,(($L762*LIQUIDACION!$L$1047)*LIQUIDACION!$D$1045/IF(AND(LIQUIDACION!$D$1044&gt;LIQUIDACION!$B$1046,LIQUIDACION!$B$1046&gt;LIQUIDACION!$D$1043),366,365)),0)</f>
        <v>0</v>
      </c>
      <c r="AN762" s="618">
        <f>IF(AN$12=TRUE,(($M762*LIQUIDACION!$L$1047)*LIQUIDACION!$D$1045/IF(AND(LIQUIDACION!$D$1044&gt;LIQUIDACION!$B$1046,LIQUIDACION!$B$1046&gt;LIQUIDACION!$D$1043),366,365)),0)</f>
        <v>0</v>
      </c>
      <c r="AO762" s="618">
        <f>IF(AO$12=TRUE,(($N762*LIQUIDACION!$L$1047)*LIQUIDACION!$D$1045/IF(AND(LIQUIDACION!$D$1044&gt;LIQUIDACION!$B$1046,LIQUIDACION!$B$1046&gt;LIQUIDACION!$D$1043),366,365)),0)</f>
        <v>0</v>
      </c>
      <c r="AP762" s="618">
        <f>IF(AP$12=TRUE,(($O762*LIQUIDACION!$L$1047)*LIQUIDACION!$D$1045/IF(AND(LIQUIDACION!$D$1044&gt;LIQUIDACION!$B$1046,LIQUIDACION!$B$1046&gt;LIQUIDACION!$D$1043),366,365)),0)</f>
        <v>0</v>
      </c>
      <c r="AQ762" s="618">
        <f>IF(AQ$12=TRUE,(($P762*LIQUIDACION!$L$1047)*LIQUIDACION!$D$1045/IF(AND(LIQUIDACION!$D$1044&gt;LIQUIDACION!$B$1046,LIQUIDACION!$B$1046&gt;LIQUIDACION!$D$1043),366,365)),0)</f>
        <v>0</v>
      </c>
      <c r="AR762" s="618">
        <f>IF(AR$12=TRUE,(($Q762*LIQUIDACION!$L$1047)*LIQUIDACION!$D$1045/IF(AND(LIQUIDACION!$D$1044&gt;LIQUIDACION!$B$1046,LIQUIDACION!$B$1046&gt;LIQUIDACION!$D$1043),366,365)),0)</f>
        <v>0</v>
      </c>
      <c r="AS762" s="618">
        <f>IF(AS$12=TRUE,(($R762*LIQUIDACION!$L$1047)*LIQUIDACION!$D$1045/IF(AND(LIQUIDACION!$D$1044&gt;LIQUIDACION!$B$1046,LIQUIDACION!$B$1046&gt;LIQUIDACION!$D$1043),366,365)),0)</f>
        <v>0</v>
      </c>
      <c r="AT762" s="618">
        <f>IF(AT$12=TRUE,(($S762*LIQUIDACION!$L$1047)*LIQUIDACION!$D$1045/IF(AND(LIQUIDACION!$D$1044&gt;LIQUIDACION!$B$1046,LIQUIDACION!$B$1046&gt;LIQUIDACION!$D$1043),366,365)),0)</f>
        <v>0</v>
      </c>
      <c r="AU762" s="618">
        <f>IF(AU$12=TRUE,(($T762*LIQUIDACION!$L$1047)*LIQUIDACION!$D$1045/IF(AND(LIQUIDACION!$D$1044&gt;LIQUIDACION!$B$1046,LIQUIDACION!$B$1046&gt;LIQUIDACION!$D$1043),366,365)),0)</f>
        <v>0</v>
      </c>
      <c r="AV762" s="618">
        <f>IF(AV$12=TRUE,(($U762*LIQUIDACION!$L$1047)*LIQUIDACION!$D$1045/IF(AND(LIQUIDACION!$D$1044&gt;LIQUIDACION!$B$1046,LIQUIDACION!$B$1046&gt;LIQUIDACION!$D$1043),366,365)),0)</f>
        <v>0</v>
      </c>
      <c r="AW762" s="618">
        <f>IF(AW$12=TRUE,(($V762*LIQUIDACION!$L$1047)*LIQUIDACION!$D$1045/IF(AND(LIQUIDACION!$D$1044&gt;LIQUIDACION!$B$1046,LIQUIDACION!$B$1046&gt;LIQUIDACION!$D$1043),366,365)),0)</f>
        <v>0</v>
      </c>
      <c r="AX762" s="618">
        <f>IF(AX$12=TRUE,(($W762*LIQUIDACION!$L$1047)*LIQUIDACION!$D$1045/IF(AND(LIQUIDACION!$D$1044&gt;LIQUIDACION!$B$1046,LIQUIDACION!$B$1046&gt;LIQUIDACION!$D$1043),366,365)),0)</f>
        <v>0</v>
      </c>
    </row>
    <row r="763" spans="2:50" x14ac:dyDescent="0.25">
      <c r="B763" s="121">
        <v>751</v>
      </c>
      <c r="C763" s="125"/>
      <c r="D763" s="170"/>
      <c r="E763" s="170"/>
      <c r="F763" s="170"/>
      <c r="G763" s="170">
        <f t="shared" si="49"/>
        <v>0</v>
      </c>
      <c r="H763" s="170">
        <f t="shared" si="50"/>
        <v>0</v>
      </c>
      <c r="I763" s="170"/>
      <c r="J763" s="170"/>
      <c r="K763" s="170"/>
      <c r="L763" s="170"/>
      <c r="M763" s="170"/>
      <c r="N763" s="170"/>
      <c r="O763" s="170"/>
      <c r="P763" s="170"/>
      <c r="Q763" s="170"/>
      <c r="R763" s="170"/>
      <c r="S763" s="170"/>
      <c r="T763" s="170"/>
      <c r="U763" s="170"/>
      <c r="V763" s="170"/>
      <c r="W763" s="170"/>
      <c r="X763" s="170"/>
      <c r="Y763" s="170"/>
      <c r="Z763" s="170"/>
      <c r="AA763" s="170"/>
      <c r="AB763" s="415">
        <f t="shared" si="51"/>
        <v>0</v>
      </c>
      <c r="AC763" s="415">
        <f t="shared" si="52"/>
        <v>0</v>
      </c>
      <c r="AE763" s="618">
        <f>IF(AE$12=TRUE,(($D763*LIQUIDACION!$L$1046)*LIQUIDACION!$D$1045/IF(AND(LIQUIDACION!$D$1044&gt;LIQUIDACION!$B$1046,LIQUIDACION!$B$1046&gt;LIQUIDACION!$D$1043),366,365)),0)</f>
        <v>0</v>
      </c>
      <c r="AF763" s="618">
        <f>IF(AF$12=TRUE,(($E763*LIQUIDACION!$L$1046)*LIQUIDACION!$D$1045/IF(AND(LIQUIDACION!$D$1044&gt;LIQUIDACION!$B$1046,LIQUIDACION!$B$1046&gt;LIQUIDACION!$D$1043),366,365)),0)</f>
        <v>0</v>
      </c>
      <c r="AG763" s="618">
        <f>IF(AG$12=TRUE,(($F763*LIQUIDACION!$L$1046)*LIQUIDACION!$D$1045/IF(AND(LIQUIDACION!$D$1044&gt;LIQUIDACION!$B$1046,LIQUIDACION!$B$1046&gt;LIQUIDACION!$D$1043),366,365)),0)</f>
        <v>0</v>
      </c>
      <c r="AH763" s="618">
        <f>IF(AH$12=TRUE,(($G763*LIQUIDACION!$L$1046)*LIQUIDACION!$D$1045/IF(AND(LIQUIDACION!$D$1044&gt;LIQUIDACION!$B$1046,LIQUIDACION!$B$1046&gt;LIQUIDACION!$D$1043),366,365)),0)</f>
        <v>0</v>
      </c>
      <c r="AI763" s="618">
        <f>IF(AI$12=TRUE,(($H763*LIQUIDACION!$L$1047)*LIQUIDACION!$D$1045/IF(AND(LIQUIDACION!$D$1044&gt;LIQUIDACION!$B$1046,LIQUIDACION!$B$1046&gt;LIQUIDACION!$D$1043),366,365)),0)</f>
        <v>0</v>
      </c>
      <c r="AJ763" s="618">
        <f>IF(AJ$12=TRUE,(($I763*LIQUIDACION!$L$1047)*LIQUIDACION!$D$1045/IF(AND(LIQUIDACION!$D$1044&gt;LIQUIDACION!$B$1046,LIQUIDACION!$B$1046&gt;LIQUIDACION!$D$1043),366,365)),0)</f>
        <v>0</v>
      </c>
      <c r="AK763" s="618">
        <f>IF(AK$12=TRUE,(($J763*LIQUIDACION!$L$1047)*LIQUIDACION!$D$1045/IF(AND(LIQUIDACION!$D$1044&gt;LIQUIDACION!$B$1046,LIQUIDACION!$B$1046&gt;LIQUIDACION!$D$1043),366,365)),0)</f>
        <v>0</v>
      </c>
      <c r="AL763" s="618">
        <f>IF(AL$12=TRUE,(($K763*LIQUIDACION!$L$1047)*LIQUIDACION!$D$1045/IF(AND(LIQUIDACION!$D$1044&gt;LIQUIDACION!$B$1046,LIQUIDACION!$B$1046&gt;LIQUIDACION!$D$1043),366,365)),0)</f>
        <v>0</v>
      </c>
      <c r="AM763" s="618">
        <f>IF(AM$12=TRUE,(($L763*LIQUIDACION!$L$1047)*LIQUIDACION!$D$1045/IF(AND(LIQUIDACION!$D$1044&gt;LIQUIDACION!$B$1046,LIQUIDACION!$B$1046&gt;LIQUIDACION!$D$1043),366,365)),0)</f>
        <v>0</v>
      </c>
      <c r="AN763" s="618">
        <f>IF(AN$12=TRUE,(($M763*LIQUIDACION!$L$1047)*LIQUIDACION!$D$1045/IF(AND(LIQUIDACION!$D$1044&gt;LIQUIDACION!$B$1046,LIQUIDACION!$B$1046&gt;LIQUIDACION!$D$1043),366,365)),0)</f>
        <v>0</v>
      </c>
      <c r="AO763" s="618">
        <f>IF(AO$12=TRUE,(($N763*LIQUIDACION!$L$1047)*LIQUIDACION!$D$1045/IF(AND(LIQUIDACION!$D$1044&gt;LIQUIDACION!$B$1046,LIQUIDACION!$B$1046&gt;LIQUIDACION!$D$1043),366,365)),0)</f>
        <v>0</v>
      </c>
      <c r="AP763" s="618">
        <f>IF(AP$12=TRUE,(($O763*LIQUIDACION!$L$1047)*LIQUIDACION!$D$1045/IF(AND(LIQUIDACION!$D$1044&gt;LIQUIDACION!$B$1046,LIQUIDACION!$B$1046&gt;LIQUIDACION!$D$1043),366,365)),0)</f>
        <v>0</v>
      </c>
      <c r="AQ763" s="618">
        <f>IF(AQ$12=TRUE,(($P763*LIQUIDACION!$L$1047)*LIQUIDACION!$D$1045/IF(AND(LIQUIDACION!$D$1044&gt;LIQUIDACION!$B$1046,LIQUIDACION!$B$1046&gt;LIQUIDACION!$D$1043),366,365)),0)</f>
        <v>0</v>
      </c>
      <c r="AR763" s="618">
        <f>IF(AR$12=TRUE,(($Q763*LIQUIDACION!$L$1047)*LIQUIDACION!$D$1045/IF(AND(LIQUIDACION!$D$1044&gt;LIQUIDACION!$B$1046,LIQUIDACION!$B$1046&gt;LIQUIDACION!$D$1043),366,365)),0)</f>
        <v>0</v>
      </c>
      <c r="AS763" s="618">
        <f>IF(AS$12=TRUE,(($R763*LIQUIDACION!$L$1047)*LIQUIDACION!$D$1045/IF(AND(LIQUIDACION!$D$1044&gt;LIQUIDACION!$B$1046,LIQUIDACION!$B$1046&gt;LIQUIDACION!$D$1043),366,365)),0)</f>
        <v>0</v>
      </c>
      <c r="AT763" s="618">
        <f>IF(AT$12=TRUE,(($S763*LIQUIDACION!$L$1047)*LIQUIDACION!$D$1045/IF(AND(LIQUIDACION!$D$1044&gt;LIQUIDACION!$B$1046,LIQUIDACION!$B$1046&gt;LIQUIDACION!$D$1043),366,365)),0)</f>
        <v>0</v>
      </c>
      <c r="AU763" s="618">
        <f>IF(AU$12=TRUE,(($T763*LIQUIDACION!$L$1047)*LIQUIDACION!$D$1045/IF(AND(LIQUIDACION!$D$1044&gt;LIQUIDACION!$B$1046,LIQUIDACION!$B$1046&gt;LIQUIDACION!$D$1043),366,365)),0)</f>
        <v>0</v>
      </c>
      <c r="AV763" s="618">
        <f>IF(AV$12=TRUE,(($U763*LIQUIDACION!$L$1047)*LIQUIDACION!$D$1045/IF(AND(LIQUIDACION!$D$1044&gt;LIQUIDACION!$B$1046,LIQUIDACION!$B$1046&gt;LIQUIDACION!$D$1043),366,365)),0)</f>
        <v>0</v>
      </c>
      <c r="AW763" s="618">
        <f>IF(AW$12=TRUE,(($V763*LIQUIDACION!$L$1047)*LIQUIDACION!$D$1045/IF(AND(LIQUIDACION!$D$1044&gt;LIQUIDACION!$B$1046,LIQUIDACION!$B$1046&gt;LIQUIDACION!$D$1043),366,365)),0)</f>
        <v>0</v>
      </c>
      <c r="AX763" s="618">
        <f>IF(AX$12=TRUE,(($W763*LIQUIDACION!$L$1047)*LIQUIDACION!$D$1045/IF(AND(LIQUIDACION!$D$1044&gt;LIQUIDACION!$B$1046,LIQUIDACION!$B$1046&gt;LIQUIDACION!$D$1043),366,365)),0)</f>
        <v>0</v>
      </c>
    </row>
    <row r="764" spans="2:50" x14ac:dyDescent="0.25">
      <c r="B764" s="123">
        <v>752</v>
      </c>
      <c r="C764" s="125"/>
      <c r="D764" s="170"/>
      <c r="E764" s="170"/>
      <c r="F764" s="170"/>
      <c r="G764" s="170">
        <f t="shared" si="49"/>
        <v>0</v>
      </c>
      <c r="H764" s="170">
        <f t="shared" si="50"/>
        <v>0</v>
      </c>
      <c r="I764" s="170"/>
      <c r="J764" s="170"/>
      <c r="K764" s="170"/>
      <c r="L764" s="170"/>
      <c r="M764" s="170"/>
      <c r="N764" s="170"/>
      <c r="O764" s="170"/>
      <c r="P764" s="170"/>
      <c r="Q764" s="170"/>
      <c r="R764" s="170"/>
      <c r="S764" s="170"/>
      <c r="T764" s="170"/>
      <c r="U764" s="170"/>
      <c r="V764" s="170"/>
      <c r="W764" s="170"/>
      <c r="X764" s="170"/>
      <c r="Y764" s="170"/>
      <c r="Z764" s="170"/>
      <c r="AA764" s="170"/>
      <c r="AB764" s="415">
        <f t="shared" si="51"/>
        <v>0</v>
      </c>
      <c r="AC764" s="415">
        <f t="shared" si="52"/>
        <v>0</v>
      </c>
      <c r="AE764" s="618">
        <f>IF(AE$12=TRUE,(($D764*LIQUIDACION!$L$1046)*LIQUIDACION!$D$1045/IF(AND(LIQUIDACION!$D$1044&gt;LIQUIDACION!$B$1046,LIQUIDACION!$B$1046&gt;LIQUIDACION!$D$1043),366,365)),0)</f>
        <v>0</v>
      </c>
      <c r="AF764" s="618">
        <f>IF(AF$12=TRUE,(($E764*LIQUIDACION!$L$1046)*LIQUIDACION!$D$1045/IF(AND(LIQUIDACION!$D$1044&gt;LIQUIDACION!$B$1046,LIQUIDACION!$B$1046&gt;LIQUIDACION!$D$1043),366,365)),0)</f>
        <v>0</v>
      </c>
      <c r="AG764" s="618">
        <f>IF(AG$12=TRUE,(($F764*LIQUIDACION!$L$1046)*LIQUIDACION!$D$1045/IF(AND(LIQUIDACION!$D$1044&gt;LIQUIDACION!$B$1046,LIQUIDACION!$B$1046&gt;LIQUIDACION!$D$1043),366,365)),0)</f>
        <v>0</v>
      </c>
      <c r="AH764" s="618">
        <f>IF(AH$12=TRUE,(($G764*LIQUIDACION!$L$1046)*LIQUIDACION!$D$1045/IF(AND(LIQUIDACION!$D$1044&gt;LIQUIDACION!$B$1046,LIQUIDACION!$B$1046&gt;LIQUIDACION!$D$1043),366,365)),0)</f>
        <v>0</v>
      </c>
      <c r="AI764" s="618">
        <f>IF(AI$12=TRUE,(($H764*LIQUIDACION!$L$1047)*LIQUIDACION!$D$1045/IF(AND(LIQUIDACION!$D$1044&gt;LIQUIDACION!$B$1046,LIQUIDACION!$B$1046&gt;LIQUIDACION!$D$1043),366,365)),0)</f>
        <v>0</v>
      </c>
      <c r="AJ764" s="618">
        <f>IF(AJ$12=TRUE,(($I764*LIQUIDACION!$L$1047)*LIQUIDACION!$D$1045/IF(AND(LIQUIDACION!$D$1044&gt;LIQUIDACION!$B$1046,LIQUIDACION!$B$1046&gt;LIQUIDACION!$D$1043),366,365)),0)</f>
        <v>0</v>
      </c>
      <c r="AK764" s="618">
        <f>IF(AK$12=TRUE,(($J764*LIQUIDACION!$L$1047)*LIQUIDACION!$D$1045/IF(AND(LIQUIDACION!$D$1044&gt;LIQUIDACION!$B$1046,LIQUIDACION!$B$1046&gt;LIQUIDACION!$D$1043),366,365)),0)</f>
        <v>0</v>
      </c>
      <c r="AL764" s="618">
        <f>IF(AL$12=TRUE,(($K764*LIQUIDACION!$L$1047)*LIQUIDACION!$D$1045/IF(AND(LIQUIDACION!$D$1044&gt;LIQUIDACION!$B$1046,LIQUIDACION!$B$1046&gt;LIQUIDACION!$D$1043),366,365)),0)</f>
        <v>0</v>
      </c>
      <c r="AM764" s="618">
        <f>IF(AM$12=TRUE,(($L764*LIQUIDACION!$L$1047)*LIQUIDACION!$D$1045/IF(AND(LIQUIDACION!$D$1044&gt;LIQUIDACION!$B$1046,LIQUIDACION!$B$1046&gt;LIQUIDACION!$D$1043),366,365)),0)</f>
        <v>0</v>
      </c>
      <c r="AN764" s="618">
        <f>IF(AN$12=TRUE,(($M764*LIQUIDACION!$L$1047)*LIQUIDACION!$D$1045/IF(AND(LIQUIDACION!$D$1044&gt;LIQUIDACION!$B$1046,LIQUIDACION!$B$1046&gt;LIQUIDACION!$D$1043),366,365)),0)</f>
        <v>0</v>
      </c>
      <c r="AO764" s="618">
        <f>IF(AO$12=TRUE,(($N764*LIQUIDACION!$L$1047)*LIQUIDACION!$D$1045/IF(AND(LIQUIDACION!$D$1044&gt;LIQUIDACION!$B$1046,LIQUIDACION!$B$1046&gt;LIQUIDACION!$D$1043),366,365)),0)</f>
        <v>0</v>
      </c>
      <c r="AP764" s="618">
        <f>IF(AP$12=TRUE,(($O764*LIQUIDACION!$L$1047)*LIQUIDACION!$D$1045/IF(AND(LIQUIDACION!$D$1044&gt;LIQUIDACION!$B$1046,LIQUIDACION!$B$1046&gt;LIQUIDACION!$D$1043),366,365)),0)</f>
        <v>0</v>
      </c>
      <c r="AQ764" s="618">
        <f>IF(AQ$12=TRUE,(($P764*LIQUIDACION!$L$1047)*LIQUIDACION!$D$1045/IF(AND(LIQUIDACION!$D$1044&gt;LIQUIDACION!$B$1046,LIQUIDACION!$B$1046&gt;LIQUIDACION!$D$1043),366,365)),0)</f>
        <v>0</v>
      </c>
      <c r="AR764" s="618">
        <f>IF(AR$12=TRUE,(($Q764*LIQUIDACION!$L$1047)*LIQUIDACION!$D$1045/IF(AND(LIQUIDACION!$D$1044&gt;LIQUIDACION!$B$1046,LIQUIDACION!$B$1046&gt;LIQUIDACION!$D$1043),366,365)),0)</f>
        <v>0</v>
      </c>
      <c r="AS764" s="618">
        <f>IF(AS$12=TRUE,(($R764*LIQUIDACION!$L$1047)*LIQUIDACION!$D$1045/IF(AND(LIQUIDACION!$D$1044&gt;LIQUIDACION!$B$1046,LIQUIDACION!$B$1046&gt;LIQUIDACION!$D$1043),366,365)),0)</f>
        <v>0</v>
      </c>
      <c r="AT764" s="618">
        <f>IF(AT$12=TRUE,(($S764*LIQUIDACION!$L$1047)*LIQUIDACION!$D$1045/IF(AND(LIQUIDACION!$D$1044&gt;LIQUIDACION!$B$1046,LIQUIDACION!$B$1046&gt;LIQUIDACION!$D$1043),366,365)),0)</f>
        <v>0</v>
      </c>
      <c r="AU764" s="618">
        <f>IF(AU$12=TRUE,(($T764*LIQUIDACION!$L$1047)*LIQUIDACION!$D$1045/IF(AND(LIQUIDACION!$D$1044&gt;LIQUIDACION!$B$1046,LIQUIDACION!$B$1046&gt;LIQUIDACION!$D$1043),366,365)),0)</f>
        <v>0</v>
      </c>
      <c r="AV764" s="618">
        <f>IF(AV$12=TRUE,(($U764*LIQUIDACION!$L$1047)*LIQUIDACION!$D$1045/IF(AND(LIQUIDACION!$D$1044&gt;LIQUIDACION!$B$1046,LIQUIDACION!$B$1046&gt;LIQUIDACION!$D$1043),366,365)),0)</f>
        <v>0</v>
      </c>
      <c r="AW764" s="618">
        <f>IF(AW$12=TRUE,(($V764*LIQUIDACION!$L$1047)*LIQUIDACION!$D$1045/IF(AND(LIQUIDACION!$D$1044&gt;LIQUIDACION!$B$1046,LIQUIDACION!$B$1046&gt;LIQUIDACION!$D$1043),366,365)),0)</f>
        <v>0</v>
      </c>
      <c r="AX764" s="618">
        <f>IF(AX$12=TRUE,(($W764*LIQUIDACION!$L$1047)*LIQUIDACION!$D$1045/IF(AND(LIQUIDACION!$D$1044&gt;LIQUIDACION!$B$1046,LIQUIDACION!$B$1046&gt;LIQUIDACION!$D$1043),366,365)),0)</f>
        <v>0</v>
      </c>
    </row>
    <row r="765" spans="2:50" x14ac:dyDescent="0.25">
      <c r="B765" s="121">
        <v>753</v>
      </c>
      <c r="C765" s="125"/>
      <c r="D765" s="170"/>
      <c r="E765" s="170"/>
      <c r="F765" s="170"/>
      <c r="G765" s="170">
        <f t="shared" si="49"/>
        <v>0</v>
      </c>
      <c r="H765" s="170">
        <f t="shared" si="50"/>
        <v>0</v>
      </c>
      <c r="I765" s="170"/>
      <c r="J765" s="170"/>
      <c r="K765" s="170"/>
      <c r="L765" s="170"/>
      <c r="M765" s="170"/>
      <c r="N765" s="170"/>
      <c r="O765" s="170"/>
      <c r="P765" s="170"/>
      <c r="Q765" s="170"/>
      <c r="R765" s="170"/>
      <c r="S765" s="170"/>
      <c r="T765" s="170"/>
      <c r="U765" s="170"/>
      <c r="V765" s="170"/>
      <c r="W765" s="170"/>
      <c r="X765" s="170"/>
      <c r="Y765" s="170"/>
      <c r="Z765" s="170"/>
      <c r="AA765" s="170"/>
      <c r="AB765" s="415">
        <f t="shared" si="51"/>
        <v>0</v>
      </c>
      <c r="AC765" s="415">
        <f t="shared" si="52"/>
        <v>0</v>
      </c>
      <c r="AE765" s="618">
        <f>IF(AE$12=TRUE,(($D765*LIQUIDACION!$L$1046)*LIQUIDACION!$D$1045/IF(AND(LIQUIDACION!$D$1044&gt;LIQUIDACION!$B$1046,LIQUIDACION!$B$1046&gt;LIQUIDACION!$D$1043),366,365)),0)</f>
        <v>0</v>
      </c>
      <c r="AF765" s="618">
        <f>IF(AF$12=TRUE,(($E765*LIQUIDACION!$L$1046)*LIQUIDACION!$D$1045/IF(AND(LIQUIDACION!$D$1044&gt;LIQUIDACION!$B$1046,LIQUIDACION!$B$1046&gt;LIQUIDACION!$D$1043),366,365)),0)</f>
        <v>0</v>
      </c>
      <c r="AG765" s="618">
        <f>IF(AG$12=TRUE,(($F765*LIQUIDACION!$L$1046)*LIQUIDACION!$D$1045/IF(AND(LIQUIDACION!$D$1044&gt;LIQUIDACION!$B$1046,LIQUIDACION!$B$1046&gt;LIQUIDACION!$D$1043),366,365)),0)</f>
        <v>0</v>
      </c>
      <c r="AH765" s="618">
        <f>IF(AH$12=TRUE,(($G765*LIQUIDACION!$L$1046)*LIQUIDACION!$D$1045/IF(AND(LIQUIDACION!$D$1044&gt;LIQUIDACION!$B$1046,LIQUIDACION!$B$1046&gt;LIQUIDACION!$D$1043),366,365)),0)</f>
        <v>0</v>
      </c>
      <c r="AI765" s="618">
        <f>IF(AI$12=TRUE,(($H765*LIQUIDACION!$L$1047)*LIQUIDACION!$D$1045/IF(AND(LIQUIDACION!$D$1044&gt;LIQUIDACION!$B$1046,LIQUIDACION!$B$1046&gt;LIQUIDACION!$D$1043),366,365)),0)</f>
        <v>0</v>
      </c>
      <c r="AJ765" s="618">
        <f>IF(AJ$12=TRUE,(($I765*LIQUIDACION!$L$1047)*LIQUIDACION!$D$1045/IF(AND(LIQUIDACION!$D$1044&gt;LIQUIDACION!$B$1046,LIQUIDACION!$B$1046&gt;LIQUIDACION!$D$1043),366,365)),0)</f>
        <v>0</v>
      </c>
      <c r="AK765" s="618">
        <f>IF(AK$12=TRUE,(($J765*LIQUIDACION!$L$1047)*LIQUIDACION!$D$1045/IF(AND(LIQUIDACION!$D$1044&gt;LIQUIDACION!$B$1046,LIQUIDACION!$B$1046&gt;LIQUIDACION!$D$1043),366,365)),0)</f>
        <v>0</v>
      </c>
      <c r="AL765" s="618">
        <f>IF(AL$12=TRUE,(($K765*LIQUIDACION!$L$1047)*LIQUIDACION!$D$1045/IF(AND(LIQUIDACION!$D$1044&gt;LIQUIDACION!$B$1046,LIQUIDACION!$B$1046&gt;LIQUIDACION!$D$1043),366,365)),0)</f>
        <v>0</v>
      </c>
      <c r="AM765" s="618">
        <f>IF(AM$12=TRUE,(($L765*LIQUIDACION!$L$1047)*LIQUIDACION!$D$1045/IF(AND(LIQUIDACION!$D$1044&gt;LIQUIDACION!$B$1046,LIQUIDACION!$B$1046&gt;LIQUIDACION!$D$1043),366,365)),0)</f>
        <v>0</v>
      </c>
      <c r="AN765" s="618">
        <f>IF(AN$12=TRUE,(($M765*LIQUIDACION!$L$1047)*LIQUIDACION!$D$1045/IF(AND(LIQUIDACION!$D$1044&gt;LIQUIDACION!$B$1046,LIQUIDACION!$B$1046&gt;LIQUIDACION!$D$1043),366,365)),0)</f>
        <v>0</v>
      </c>
      <c r="AO765" s="618">
        <f>IF(AO$12=TRUE,(($N765*LIQUIDACION!$L$1047)*LIQUIDACION!$D$1045/IF(AND(LIQUIDACION!$D$1044&gt;LIQUIDACION!$B$1046,LIQUIDACION!$B$1046&gt;LIQUIDACION!$D$1043),366,365)),0)</f>
        <v>0</v>
      </c>
      <c r="AP765" s="618">
        <f>IF(AP$12=TRUE,(($O765*LIQUIDACION!$L$1047)*LIQUIDACION!$D$1045/IF(AND(LIQUIDACION!$D$1044&gt;LIQUIDACION!$B$1046,LIQUIDACION!$B$1046&gt;LIQUIDACION!$D$1043),366,365)),0)</f>
        <v>0</v>
      </c>
      <c r="AQ765" s="618">
        <f>IF(AQ$12=TRUE,(($P765*LIQUIDACION!$L$1047)*LIQUIDACION!$D$1045/IF(AND(LIQUIDACION!$D$1044&gt;LIQUIDACION!$B$1046,LIQUIDACION!$B$1046&gt;LIQUIDACION!$D$1043),366,365)),0)</f>
        <v>0</v>
      </c>
      <c r="AR765" s="618">
        <f>IF(AR$12=TRUE,(($Q765*LIQUIDACION!$L$1047)*LIQUIDACION!$D$1045/IF(AND(LIQUIDACION!$D$1044&gt;LIQUIDACION!$B$1046,LIQUIDACION!$B$1046&gt;LIQUIDACION!$D$1043),366,365)),0)</f>
        <v>0</v>
      </c>
      <c r="AS765" s="618">
        <f>IF(AS$12=TRUE,(($R765*LIQUIDACION!$L$1047)*LIQUIDACION!$D$1045/IF(AND(LIQUIDACION!$D$1044&gt;LIQUIDACION!$B$1046,LIQUIDACION!$B$1046&gt;LIQUIDACION!$D$1043),366,365)),0)</f>
        <v>0</v>
      </c>
      <c r="AT765" s="618">
        <f>IF(AT$12=TRUE,(($S765*LIQUIDACION!$L$1047)*LIQUIDACION!$D$1045/IF(AND(LIQUIDACION!$D$1044&gt;LIQUIDACION!$B$1046,LIQUIDACION!$B$1046&gt;LIQUIDACION!$D$1043),366,365)),0)</f>
        <v>0</v>
      </c>
      <c r="AU765" s="618">
        <f>IF(AU$12=TRUE,(($T765*LIQUIDACION!$L$1047)*LIQUIDACION!$D$1045/IF(AND(LIQUIDACION!$D$1044&gt;LIQUIDACION!$B$1046,LIQUIDACION!$B$1046&gt;LIQUIDACION!$D$1043),366,365)),0)</f>
        <v>0</v>
      </c>
      <c r="AV765" s="618">
        <f>IF(AV$12=TRUE,(($U765*LIQUIDACION!$L$1047)*LIQUIDACION!$D$1045/IF(AND(LIQUIDACION!$D$1044&gt;LIQUIDACION!$B$1046,LIQUIDACION!$B$1046&gt;LIQUIDACION!$D$1043),366,365)),0)</f>
        <v>0</v>
      </c>
      <c r="AW765" s="618">
        <f>IF(AW$12=TRUE,(($V765*LIQUIDACION!$L$1047)*LIQUIDACION!$D$1045/IF(AND(LIQUIDACION!$D$1044&gt;LIQUIDACION!$B$1046,LIQUIDACION!$B$1046&gt;LIQUIDACION!$D$1043),366,365)),0)</f>
        <v>0</v>
      </c>
      <c r="AX765" s="618">
        <f>IF(AX$12=TRUE,(($W765*LIQUIDACION!$L$1047)*LIQUIDACION!$D$1045/IF(AND(LIQUIDACION!$D$1044&gt;LIQUIDACION!$B$1046,LIQUIDACION!$B$1046&gt;LIQUIDACION!$D$1043),366,365)),0)</f>
        <v>0</v>
      </c>
    </row>
    <row r="766" spans="2:50" x14ac:dyDescent="0.25">
      <c r="B766" s="123">
        <v>754</v>
      </c>
      <c r="C766" s="125"/>
      <c r="D766" s="170"/>
      <c r="E766" s="170"/>
      <c r="F766" s="170"/>
      <c r="G766" s="170">
        <f t="shared" si="49"/>
        <v>0</v>
      </c>
      <c r="H766" s="170">
        <f t="shared" si="50"/>
        <v>0</v>
      </c>
      <c r="I766" s="170"/>
      <c r="J766" s="170"/>
      <c r="K766" s="170"/>
      <c r="L766" s="170"/>
      <c r="M766" s="170"/>
      <c r="N766" s="170"/>
      <c r="O766" s="170"/>
      <c r="P766" s="170"/>
      <c r="Q766" s="170"/>
      <c r="R766" s="170"/>
      <c r="S766" s="170"/>
      <c r="T766" s="170"/>
      <c r="U766" s="170"/>
      <c r="V766" s="170"/>
      <c r="W766" s="170"/>
      <c r="X766" s="170"/>
      <c r="Y766" s="170"/>
      <c r="Z766" s="170"/>
      <c r="AA766" s="170"/>
      <c r="AB766" s="415">
        <f t="shared" si="51"/>
        <v>0</v>
      </c>
      <c r="AC766" s="415">
        <f t="shared" si="52"/>
        <v>0</v>
      </c>
      <c r="AE766" s="618">
        <f>IF(AE$12=TRUE,(($D766*LIQUIDACION!$L$1046)*LIQUIDACION!$D$1045/IF(AND(LIQUIDACION!$D$1044&gt;LIQUIDACION!$B$1046,LIQUIDACION!$B$1046&gt;LIQUIDACION!$D$1043),366,365)),0)</f>
        <v>0</v>
      </c>
      <c r="AF766" s="618">
        <f>IF(AF$12=TRUE,(($E766*LIQUIDACION!$L$1046)*LIQUIDACION!$D$1045/IF(AND(LIQUIDACION!$D$1044&gt;LIQUIDACION!$B$1046,LIQUIDACION!$B$1046&gt;LIQUIDACION!$D$1043),366,365)),0)</f>
        <v>0</v>
      </c>
      <c r="AG766" s="618">
        <f>IF(AG$12=TRUE,(($F766*LIQUIDACION!$L$1046)*LIQUIDACION!$D$1045/IF(AND(LIQUIDACION!$D$1044&gt;LIQUIDACION!$B$1046,LIQUIDACION!$B$1046&gt;LIQUIDACION!$D$1043),366,365)),0)</f>
        <v>0</v>
      </c>
      <c r="AH766" s="618">
        <f>IF(AH$12=TRUE,(($G766*LIQUIDACION!$L$1046)*LIQUIDACION!$D$1045/IF(AND(LIQUIDACION!$D$1044&gt;LIQUIDACION!$B$1046,LIQUIDACION!$B$1046&gt;LIQUIDACION!$D$1043),366,365)),0)</f>
        <v>0</v>
      </c>
      <c r="AI766" s="618">
        <f>IF(AI$12=TRUE,(($H766*LIQUIDACION!$L$1047)*LIQUIDACION!$D$1045/IF(AND(LIQUIDACION!$D$1044&gt;LIQUIDACION!$B$1046,LIQUIDACION!$B$1046&gt;LIQUIDACION!$D$1043),366,365)),0)</f>
        <v>0</v>
      </c>
      <c r="AJ766" s="618">
        <f>IF(AJ$12=TRUE,(($I766*LIQUIDACION!$L$1047)*LIQUIDACION!$D$1045/IF(AND(LIQUIDACION!$D$1044&gt;LIQUIDACION!$B$1046,LIQUIDACION!$B$1046&gt;LIQUIDACION!$D$1043),366,365)),0)</f>
        <v>0</v>
      </c>
      <c r="AK766" s="618">
        <f>IF(AK$12=TRUE,(($J766*LIQUIDACION!$L$1047)*LIQUIDACION!$D$1045/IF(AND(LIQUIDACION!$D$1044&gt;LIQUIDACION!$B$1046,LIQUIDACION!$B$1046&gt;LIQUIDACION!$D$1043),366,365)),0)</f>
        <v>0</v>
      </c>
      <c r="AL766" s="618">
        <f>IF(AL$12=TRUE,(($K766*LIQUIDACION!$L$1047)*LIQUIDACION!$D$1045/IF(AND(LIQUIDACION!$D$1044&gt;LIQUIDACION!$B$1046,LIQUIDACION!$B$1046&gt;LIQUIDACION!$D$1043),366,365)),0)</f>
        <v>0</v>
      </c>
      <c r="AM766" s="618">
        <f>IF(AM$12=TRUE,(($L766*LIQUIDACION!$L$1047)*LIQUIDACION!$D$1045/IF(AND(LIQUIDACION!$D$1044&gt;LIQUIDACION!$B$1046,LIQUIDACION!$B$1046&gt;LIQUIDACION!$D$1043),366,365)),0)</f>
        <v>0</v>
      </c>
      <c r="AN766" s="618">
        <f>IF(AN$12=TRUE,(($M766*LIQUIDACION!$L$1047)*LIQUIDACION!$D$1045/IF(AND(LIQUIDACION!$D$1044&gt;LIQUIDACION!$B$1046,LIQUIDACION!$B$1046&gt;LIQUIDACION!$D$1043),366,365)),0)</f>
        <v>0</v>
      </c>
      <c r="AO766" s="618">
        <f>IF(AO$12=TRUE,(($N766*LIQUIDACION!$L$1047)*LIQUIDACION!$D$1045/IF(AND(LIQUIDACION!$D$1044&gt;LIQUIDACION!$B$1046,LIQUIDACION!$B$1046&gt;LIQUIDACION!$D$1043),366,365)),0)</f>
        <v>0</v>
      </c>
      <c r="AP766" s="618">
        <f>IF(AP$12=TRUE,(($O766*LIQUIDACION!$L$1047)*LIQUIDACION!$D$1045/IF(AND(LIQUIDACION!$D$1044&gt;LIQUIDACION!$B$1046,LIQUIDACION!$B$1046&gt;LIQUIDACION!$D$1043),366,365)),0)</f>
        <v>0</v>
      </c>
      <c r="AQ766" s="618">
        <f>IF(AQ$12=TRUE,(($P766*LIQUIDACION!$L$1047)*LIQUIDACION!$D$1045/IF(AND(LIQUIDACION!$D$1044&gt;LIQUIDACION!$B$1046,LIQUIDACION!$B$1046&gt;LIQUIDACION!$D$1043),366,365)),0)</f>
        <v>0</v>
      </c>
      <c r="AR766" s="618">
        <f>IF(AR$12=TRUE,(($Q766*LIQUIDACION!$L$1047)*LIQUIDACION!$D$1045/IF(AND(LIQUIDACION!$D$1044&gt;LIQUIDACION!$B$1046,LIQUIDACION!$B$1046&gt;LIQUIDACION!$D$1043),366,365)),0)</f>
        <v>0</v>
      </c>
      <c r="AS766" s="618">
        <f>IF(AS$12=TRUE,(($R766*LIQUIDACION!$L$1047)*LIQUIDACION!$D$1045/IF(AND(LIQUIDACION!$D$1044&gt;LIQUIDACION!$B$1046,LIQUIDACION!$B$1046&gt;LIQUIDACION!$D$1043),366,365)),0)</f>
        <v>0</v>
      </c>
      <c r="AT766" s="618">
        <f>IF(AT$12=TRUE,(($S766*LIQUIDACION!$L$1047)*LIQUIDACION!$D$1045/IF(AND(LIQUIDACION!$D$1044&gt;LIQUIDACION!$B$1046,LIQUIDACION!$B$1046&gt;LIQUIDACION!$D$1043),366,365)),0)</f>
        <v>0</v>
      </c>
      <c r="AU766" s="618">
        <f>IF(AU$12=TRUE,(($T766*LIQUIDACION!$L$1047)*LIQUIDACION!$D$1045/IF(AND(LIQUIDACION!$D$1044&gt;LIQUIDACION!$B$1046,LIQUIDACION!$B$1046&gt;LIQUIDACION!$D$1043),366,365)),0)</f>
        <v>0</v>
      </c>
      <c r="AV766" s="618">
        <f>IF(AV$12=TRUE,(($U766*LIQUIDACION!$L$1047)*LIQUIDACION!$D$1045/IF(AND(LIQUIDACION!$D$1044&gt;LIQUIDACION!$B$1046,LIQUIDACION!$B$1046&gt;LIQUIDACION!$D$1043),366,365)),0)</f>
        <v>0</v>
      </c>
      <c r="AW766" s="618">
        <f>IF(AW$12=TRUE,(($V766*LIQUIDACION!$L$1047)*LIQUIDACION!$D$1045/IF(AND(LIQUIDACION!$D$1044&gt;LIQUIDACION!$B$1046,LIQUIDACION!$B$1046&gt;LIQUIDACION!$D$1043),366,365)),0)</f>
        <v>0</v>
      </c>
      <c r="AX766" s="618">
        <f>IF(AX$12=TRUE,(($W766*LIQUIDACION!$L$1047)*LIQUIDACION!$D$1045/IF(AND(LIQUIDACION!$D$1044&gt;LIQUIDACION!$B$1046,LIQUIDACION!$B$1046&gt;LIQUIDACION!$D$1043),366,365)),0)</f>
        <v>0</v>
      </c>
    </row>
    <row r="767" spans="2:50" x14ac:dyDescent="0.25">
      <c r="B767" s="121">
        <v>755</v>
      </c>
      <c r="C767" s="125"/>
      <c r="D767" s="170"/>
      <c r="E767" s="170"/>
      <c r="F767" s="170"/>
      <c r="G767" s="170">
        <f t="shared" si="49"/>
        <v>0</v>
      </c>
      <c r="H767" s="170">
        <f t="shared" si="50"/>
        <v>0</v>
      </c>
      <c r="I767" s="170"/>
      <c r="J767" s="170"/>
      <c r="K767" s="170"/>
      <c r="L767" s="170"/>
      <c r="M767" s="170"/>
      <c r="N767" s="170"/>
      <c r="O767" s="170"/>
      <c r="P767" s="170"/>
      <c r="Q767" s="170"/>
      <c r="R767" s="170"/>
      <c r="S767" s="170"/>
      <c r="T767" s="170"/>
      <c r="U767" s="170"/>
      <c r="V767" s="170"/>
      <c r="W767" s="170"/>
      <c r="X767" s="170"/>
      <c r="Y767" s="170"/>
      <c r="Z767" s="170"/>
      <c r="AA767" s="170"/>
      <c r="AB767" s="415">
        <f t="shared" si="51"/>
        <v>0</v>
      </c>
      <c r="AC767" s="415">
        <f t="shared" si="52"/>
        <v>0</v>
      </c>
      <c r="AE767" s="618">
        <f>IF(AE$12=TRUE,(($D767*LIQUIDACION!$L$1046)*LIQUIDACION!$D$1045/IF(AND(LIQUIDACION!$D$1044&gt;LIQUIDACION!$B$1046,LIQUIDACION!$B$1046&gt;LIQUIDACION!$D$1043),366,365)),0)</f>
        <v>0</v>
      </c>
      <c r="AF767" s="618">
        <f>IF(AF$12=TRUE,(($E767*LIQUIDACION!$L$1046)*LIQUIDACION!$D$1045/IF(AND(LIQUIDACION!$D$1044&gt;LIQUIDACION!$B$1046,LIQUIDACION!$B$1046&gt;LIQUIDACION!$D$1043),366,365)),0)</f>
        <v>0</v>
      </c>
      <c r="AG767" s="618">
        <f>IF(AG$12=TRUE,(($F767*LIQUIDACION!$L$1046)*LIQUIDACION!$D$1045/IF(AND(LIQUIDACION!$D$1044&gt;LIQUIDACION!$B$1046,LIQUIDACION!$B$1046&gt;LIQUIDACION!$D$1043),366,365)),0)</f>
        <v>0</v>
      </c>
      <c r="AH767" s="618">
        <f>IF(AH$12=TRUE,(($G767*LIQUIDACION!$L$1046)*LIQUIDACION!$D$1045/IF(AND(LIQUIDACION!$D$1044&gt;LIQUIDACION!$B$1046,LIQUIDACION!$B$1046&gt;LIQUIDACION!$D$1043),366,365)),0)</f>
        <v>0</v>
      </c>
      <c r="AI767" s="618">
        <f>IF(AI$12=TRUE,(($H767*LIQUIDACION!$L$1047)*LIQUIDACION!$D$1045/IF(AND(LIQUIDACION!$D$1044&gt;LIQUIDACION!$B$1046,LIQUIDACION!$B$1046&gt;LIQUIDACION!$D$1043),366,365)),0)</f>
        <v>0</v>
      </c>
      <c r="AJ767" s="618">
        <f>IF(AJ$12=TRUE,(($I767*LIQUIDACION!$L$1047)*LIQUIDACION!$D$1045/IF(AND(LIQUIDACION!$D$1044&gt;LIQUIDACION!$B$1046,LIQUIDACION!$B$1046&gt;LIQUIDACION!$D$1043),366,365)),0)</f>
        <v>0</v>
      </c>
      <c r="AK767" s="618">
        <f>IF(AK$12=TRUE,(($J767*LIQUIDACION!$L$1047)*LIQUIDACION!$D$1045/IF(AND(LIQUIDACION!$D$1044&gt;LIQUIDACION!$B$1046,LIQUIDACION!$B$1046&gt;LIQUIDACION!$D$1043),366,365)),0)</f>
        <v>0</v>
      </c>
      <c r="AL767" s="618">
        <f>IF(AL$12=TRUE,(($K767*LIQUIDACION!$L$1047)*LIQUIDACION!$D$1045/IF(AND(LIQUIDACION!$D$1044&gt;LIQUIDACION!$B$1046,LIQUIDACION!$B$1046&gt;LIQUIDACION!$D$1043),366,365)),0)</f>
        <v>0</v>
      </c>
      <c r="AM767" s="618">
        <f>IF(AM$12=TRUE,(($L767*LIQUIDACION!$L$1047)*LIQUIDACION!$D$1045/IF(AND(LIQUIDACION!$D$1044&gt;LIQUIDACION!$B$1046,LIQUIDACION!$B$1046&gt;LIQUIDACION!$D$1043),366,365)),0)</f>
        <v>0</v>
      </c>
      <c r="AN767" s="618">
        <f>IF(AN$12=TRUE,(($M767*LIQUIDACION!$L$1047)*LIQUIDACION!$D$1045/IF(AND(LIQUIDACION!$D$1044&gt;LIQUIDACION!$B$1046,LIQUIDACION!$B$1046&gt;LIQUIDACION!$D$1043),366,365)),0)</f>
        <v>0</v>
      </c>
      <c r="AO767" s="618">
        <f>IF(AO$12=TRUE,(($N767*LIQUIDACION!$L$1047)*LIQUIDACION!$D$1045/IF(AND(LIQUIDACION!$D$1044&gt;LIQUIDACION!$B$1046,LIQUIDACION!$B$1046&gt;LIQUIDACION!$D$1043),366,365)),0)</f>
        <v>0</v>
      </c>
      <c r="AP767" s="618">
        <f>IF(AP$12=TRUE,(($O767*LIQUIDACION!$L$1047)*LIQUIDACION!$D$1045/IF(AND(LIQUIDACION!$D$1044&gt;LIQUIDACION!$B$1046,LIQUIDACION!$B$1046&gt;LIQUIDACION!$D$1043),366,365)),0)</f>
        <v>0</v>
      </c>
      <c r="AQ767" s="618">
        <f>IF(AQ$12=TRUE,(($P767*LIQUIDACION!$L$1047)*LIQUIDACION!$D$1045/IF(AND(LIQUIDACION!$D$1044&gt;LIQUIDACION!$B$1046,LIQUIDACION!$B$1046&gt;LIQUIDACION!$D$1043),366,365)),0)</f>
        <v>0</v>
      </c>
      <c r="AR767" s="618">
        <f>IF(AR$12=TRUE,(($Q767*LIQUIDACION!$L$1047)*LIQUIDACION!$D$1045/IF(AND(LIQUIDACION!$D$1044&gt;LIQUIDACION!$B$1046,LIQUIDACION!$B$1046&gt;LIQUIDACION!$D$1043),366,365)),0)</f>
        <v>0</v>
      </c>
      <c r="AS767" s="618">
        <f>IF(AS$12=TRUE,(($R767*LIQUIDACION!$L$1047)*LIQUIDACION!$D$1045/IF(AND(LIQUIDACION!$D$1044&gt;LIQUIDACION!$B$1046,LIQUIDACION!$B$1046&gt;LIQUIDACION!$D$1043),366,365)),0)</f>
        <v>0</v>
      </c>
      <c r="AT767" s="618">
        <f>IF(AT$12=TRUE,(($S767*LIQUIDACION!$L$1047)*LIQUIDACION!$D$1045/IF(AND(LIQUIDACION!$D$1044&gt;LIQUIDACION!$B$1046,LIQUIDACION!$B$1046&gt;LIQUIDACION!$D$1043),366,365)),0)</f>
        <v>0</v>
      </c>
      <c r="AU767" s="618">
        <f>IF(AU$12=TRUE,(($T767*LIQUIDACION!$L$1047)*LIQUIDACION!$D$1045/IF(AND(LIQUIDACION!$D$1044&gt;LIQUIDACION!$B$1046,LIQUIDACION!$B$1046&gt;LIQUIDACION!$D$1043),366,365)),0)</f>
        <v>0</v>
      </c>
      <c r="AV767" s="618">
        <f>IF(AV$12=TRUE,(($U767*LIQUIDACION!$L$1047)*LIQUIDACION!$D$1045/IF(AND(LIQUIDACION!$D$1044&gt;LIQUIDACION!$B$1046,LIQUIDACION!$B$1046&gt;LIQUIDACION!$D$1043),366,365)),0)</f>
        <v>0</v>
      </c>
      <c r="AW767" s="618">
        <f>IF(AW$12=TRUE,(($V767*LIQUIDACION!$L$1047)*LIQUIDACION!$D$1045/IF(AND(LIQUIDACION!$D$1044&gt;LIQUIDACION!$B$1046,LIQUIDACION!$B$1046&gt;LIQUIDACION!$D$1043),366,365)),0)</f>
        <v>0</v>
      </c>
      <c r="AX767" s="618">
        <f>IF(AX$12=TRUE,(($W767*LIQUIDACION!$L$1047)*LIQUIDACION!$D$1045/IF(AND(LIQUIDACION!$D$1044&gt;LIQUIDACION!$B$1046,LIQUIDACION!$B$1046&gt;LIQUIDACION!$D$1043),366,365)),0)</f>
        <v>0</v>
      </c>
    </row>
    <row r="768" spans="2:50" x14ac:dyDescent="0.25">
      <c r="B768" s="123">
        <v>756</v>
      </c>
      <c r="C768" s="125"/>
      <c r="D768" s="170"/>
      <c r="E768" s="170"/>
      <c r="F768" s="170"/>
      <c r="G768" s="170">
        <f t="shared" si="49"/>
        <v>0</v>
      </c>
      <c r="H768" s="170">
        <f t="shared" si="50"/>
        <v>0</v>
      </c>
      <c r="I768" s="170"/>
      <c r="J768" s="170"/>
      <c r="K768" s="170"/>
      <c r="L768" s="170"/>
      <c r="M768" s="170"/>
      <c r="N768" s="170"/>
      <c r="O768" s="170"/>
      <c r="P768" s="170"/>
      <c r="Q768" s="170"/>
      <c r="R768" s="170"/>
      <c r="S768" s="170"/>
      <c r="T768" s="170"/>
      <c r="U768" s="170"/>
      <c r="V768" s="170"/>
      <c r="W768" s="170"/>
      <c r="X768" s="170"/>
      <c r="Y768" s="170"/>
      <c r="Z768" s="170"/>
      <c r="AA768" s="170"/>
      <c r="AB768" s="415">
        <f t="shared" si="51"/>
        <v>0</v>
      </c>
      <c r="AC768" s="415">
        <f t="shared" si="52"/>
        <v>0</v>
      </c>
      <c r="AE768" s="618">
        <f>IF(AE$12=TRUE,(($D768*LIQUIDACION!$L$1046)*LIQUIDACION!$D$1045/IF(AND(LIQUIDACION!$D$1044&gt;LIQUIDACION!$B$1046,LIQUIDACION!$B$1046&gt;LIQUIDACION!$D$1043),366,365)),0)</f>
        <v>0</v>
      </c>
      <c r="AF768" s="618">
        <f>IF(AF$12=TRUE,(($E768*LIQUIDACION!$L$1046)*LIQUIDACION!$D$1045/IF(AND(LIQUIDACION!$D$1044&gt;LIQUIDACION!$B$1046,LIQUIDACION!$B$1046&gt;LIQUIDACION!$D$1043),366,365)),0)</f>
        <v>0</v>
      </c>
      <c r="AG768" s="618">
        <f>IF(AG$12=TRUE,(($F768*LIQUIDACION!$L$1046)*LIQUIDACION!$D$1045/IF(AND(LIQUIDACION!$D$1044&gt;LIQUIDACION!$B$1046,LIQUIDACION!$B$1046&gt;LIQUIDACION!$D$1043),366,365)),0)</f>
        <v>0</v>
      </c>
      <c r="AH768" s="618">
        <f>IF(AH$12=TRUE,(($G768*LIQUIDACION!$L$1046)*LIQUIDACION!$D$1045/IF(AND(LIQUIDACION!$D$1044&gt;LIQUIDACION!$B$1046,LIQUIDACION!$B$1046&gt;LIQUIDACION!$D$1043),366,365)),0)</f>
        <v>0</v>
      </c>
      <c r="AI768" s="618">
        <f>IF(AI$12=TRUE,(($H768*LIQUIDACION!$L$1047)*LIQUIDACION!$D$1045/IF(AND(LIQUIDACION!$D$1044&gt;LIQUIDACION!$B$1046,LIQUIDACION!$B$1046&gt;LIQUIDACION!$D$1043),366,365)),0)</f>
        <v>0</v>
      </c>
      <c r="AJ768" s="618">
        <f>IF(AJ$12=TRUE,(($I768*LIQUIDACION!$L$1047)*LIQUIDACION!$D$1045/IF(AND(LIQUIDACION!$D$1044&gt;LIQUIDACION!$B$1046,LIQUIDACION!$B$1046&gt;LIQUIDACION!$D$1043),366,365)),0)</f>
        <v>0</v>
      </c>
      <c r="AK768" s="618">
        <f>IF(AK$12=TRUE,(($J768*LIQUIDACION!$L$1047)*LIQUIDACION!$D$1045/IF(AND(LIQUIDACION!$D$1044&gt;LIQUIDACION!$B$1046,LIQUIDACION!$B$1046&gt;LIQUIDACION!$D$1043),366,365)),0)</f>
        <v>0</v>
      </c>
      <c r="AL768" s="618">
        <f>IF(AL$12=TRUE,(($K768*LIQUIDACION!$L$1047)*LIQUIDACION!$D$1045/IF(AND(LIQUIDACION!$D$1044&gt;LIQUIDACION!$B$1046,LIQUIDACION!$B$1046&gt;LIQUIDACION!$D$1043),366,365)),0)</f>
        <v>0</v>
      </c>
      <c r="AM768" s="618">
        <f>IF(AM$12=TRUE,(($L768*LIQUIDACION!$L$1047)*LIQUIDACION!$D$1045/IF(AND(LIQUIDACION!$D$1044&gt;LIQUIDACION!$B$1046,LIQUIDACION!$B$1046&gt;LIQUIDACION!$D$1043),366,365)),0)</f>
        <v>0</v>
      </c>
      <c r="AN768" s="618">
        <f>IF(AN$12=TRUE,(($M768*LIQUIDACION!$L$1047)*LIQUIDACION!$D$1045/IF(AND(LIQUIDACION!$D$1044&gt;LIQUIDACION!$B$1046,LIQUIDACION!$B$1046&gt;LIQUIDACION!$D$1043),366,365)),0)</f>
        <v>0</v>
      </c>
      <c r="AO768" s="618">
        <f>IF(AO$12=TRUE,(($N768*LIQUIDACION!$L$1047)*LIQUIDACION!$D$1045/IF(AND(LIQUIDACION!$D$1044&gt;LIQUIDACION!$B$1046,LIQUIDACION!$B$1046&gt;LIQUIDACION!$D$1043),366,365)),0)</f>
        <v>0</v>
      </c>
      <c r="AP768" s="618">
        <f>IF(AP$12=TRUE,(($O768*LIQUIDACION!$L$1047)*LIQUIDACION!$D$1045/IF(AND(LIQUIDACION!$D$1044&gt;LIQUIDACION!$B$1046,LIQUIDACION!$B$1046&gt;LIQUIDACION!$D$1043),366,365)),0)</f>
        <v>0</v>
      </c>
      <c r="AQ768" s="618">
        <f>IF(AQ$12=TRUE,(($P768*LIQUIDACION!$L$1047)*LIQUIDACION!$D$1045/IF(AND(LIQUIDACION!$D$1044&gt;LIQUIDACION!$B$1046,LIQUIDACION!$B$1046&gt;LIQUIDACION!$D$1043),366,365)),0)</f>
        <v>0</v>
      </c>
      <c r="AR768" s="618">
        <f>IF(AR$12=TRUE,(($Q768*LIQUIDACION!$L$1047)*LIQUIDACION!$D$1045/IF(AND(LIQUIDACION!$D$1044&gt;LIQUIDACION!$B$1046,LIQUIDACION!$B$1046&gt;LIQUIDACION!$D$1043),366,365)),0)</f>
        <v>0</v>
      </c>
      <c r="AS768" s="618">
        <f>IF(AS$12=TRUE,(($R768*LIQUIDACION!$L$1047)*LIQUIDACION!$D$1045/IF(AND(LIQUIDACION!$D$1044&gt;LIQUIDACION!$B$1046,LIQUIDACION!$B$1046&gt;LIQUIDACION!$D$1043),366,365)),0)</f>
        <v>0</v>
      </c>
      <c r="AT768" s="618">
        <f>IF(AT$12=TRUE,(($S768*LIQUIDACION!$L$1047)*LIQUIDACION!$D$1045/IF(AND(LIQUIDACION!$D$1044&gt;LIQUIDACION!$B$1046,LIQUIDACION!$B$1046&gt;LIQUIDACION!$D$1043),366,365)),0)</f>
        <v>0</v>
      </c>
      <c r="AU768" s="618">
        <f>IF(AU$12=TRUE,(($T768*LIQUIDACION!$L$1047)*LIQUIDACION!$D$1045/IF(AND(LIQUIDACION!$D$1044&gt;LIQUIDACION!$B$1046,LIQUIDACION!$B$1046&gt;LIQUIDACION!$D$1043),366,365)),0)</f>
        <v>0</v>
      </c>
      <c r="AV768" s="618">
        <f>IF(AV$12=TRUE,(($U768*LIQUIDACION!$L$1047)*LIQUIDACION!$D$1045/IF(AND(LIQUIDACION!$D$1044&gt;LIQUIDACION!$B$1046,LIQUIDACION!$B$1046&gt;LIQUIDACION!$D$1043),366,365)),0)</f>
        <v>0</v>
      </c>
      <c r="AW768" s="618">
        <f>IF(AW$12=TRUE,(($V768*LIQUIDACION!$L$1047)*LIQUIDACION!$D$1045/IF(AND(LIQUIDACION!$D$1044&gt;LIQUIDACION!$B$1046,LIQUIDACION!$B$1046&gt;LIQUIDACION!$D$1043),366,365)),0)</f>
        <v>0</v>
      </c>
      <c r="AX768" s="618">
        <f>IF(AX$12=TRUE,(($W768*LIQUIDACION!$L$1047)*LIQUIDACION!$D$1045/IF(AND(LIQUIDACION!$D$1044&gt;LIQUIDACION!$B$1046,LIQUIDACION!$B$1046&gt;LIQUIDACION!$D$1043),366,365)),0)</f>
        <v>0</v>
      </c>
    </row>
    <row r="769" spans="2:50" x14ac:dyDescent="0.25">
      <c r="B769" s="121">
        <v>757</v>
      </c>
      <c r="C769" s="125"/>
      <c r="D769" s="170"/>
      <c r="E769" s="170"/>
      <c r="F769" s="170"/>
      <c r="G769" s="170">
        <f t="shared" si="49"/>
        <v>0</v>
      </c>
      <c r="H769" s="170">
        <f t="shared" si="50"/>
        <v>0</v>
      </c>
      <c r="I769" s="170"/>
      <c r="J769" s="170"/>
      <c r="K769" s="170"/>
      <c r="L769" s="170"/>
      <c r="M769" s="170"/>
      <c r="N769" s="170"/>
      <c r="O769" s="170"/>
      <c r="P769" s="170"/>
      <c r="Q769" s="170"/>
      <c r="R769" s="170"/>
      <c r="S769" s="170"/>
      <c r="T769" s="170"/>
      <c r="U769" s="170"/>
      <c r="V769" s="170"/>
      <c r="W769" s="170"/>
      <c r="X769" s="170"/>
      <c r="Y769" s="170"/>
      <c r="Z769" s="170"/>
      <c r="AA769" s="170"/>
      <c r="AB769" s="415">
        <f t="shared" si="51"/>
        <v>0</v>
      </c>
      <c r="AC769" s="415">
        <f t="shared" si="52"/>
        <v>0</v>
      </c>
      <c r="AE769" s="618">
        <f>IF(AE$12=TRUE,(($D769*LIQUIDACION!$L$1046)*LIQUIDACION!$D$1045/IF(AND(LIQUIDACION!$D$1044&gt;LIQUIDACION!$B$1046,LIQUIDACION!$B$1046&gt;LIQUIDACION!$D$1043),366,365)),0)</f>
        <v>0</v>
      </c>
      <c r="AF769" s="618">
        <f>IF(AF$12=TRUE,(($E769*LIQUIDACION!$L$1046)*LIQUIDACION!$D$1045/IF(AND(LIQUIDACION!$D$1044&gt;LIQUIDACION!$B$1046,LIQUIDACION!$B$1046&gt;LIQUIDACION!$D$1043),366,365)),0)</f>
        <v>0</v>
      </c>
      <c r="AG769" s="618">
        <f>IF(AG$12=TRUE,(($F769*LIQUIDACION!$L$1046)*LIQUIDACION!$D$1045/IF(AND(LIQUIDACION!$D$1044&gt;LIQUIDACION!$B$1046,LIQUIDACION!$B$1046&gt;LIQUIDACION!$D$1043),366,365)),0)</f>
        <v>0</v>
      </c>
      <c r="AH769" s="618">
        <f>IF(AH$12=TRUE,(($G769*LIQUIDACION!$L$1046)*LIQUIDACION!$D$1045/IF(AND(LIQUIDACION!$D$1044&gt;LIQUIDACION!$B$1046,LIQUIDACION!$B$1046&gt;LIQUIDACION!$D$1043),366,365)),0)</f>
        <v>0</v>
      </c>
      <c r="AI769" s="618">
        <f>IF(AI$12=TRUE,(($H769*LIQUIDACION!$L$1047)*LIQUIDACION!$D$1045/IF(AND(LIQUIDACION!$D$1044&gt;LIQUIDACION!$B$1046,LIQUIDACION!$B$1046&gt;LIQUIDACION!$D$1043),366,365)),0)</f>
        <v>0</v>
      </c>
      <c r="AJ769" s="618">
        <f>IF(AJ$12=TRUE,(($I769*LIQUIDACION!$L$1047)*LIQUIDACION!$D$1045/IF(AND(LIQUIDACION!$D$1044&gt;LIQUIDACION!$B$1046,LIQUIDACION!$B$1046&gt;LIQUIDACION!$D$1043),366,365)),0)</f>
        <v>0</v>
      </c>
      <c r="AK769" s="618">
        <f>IF(AK$12=TRUE,(($J769*LIQUIDACION!$L$1047)*LIQUIDACION!$D$1045/IF(AND(LIQUIDACION!$D$1044&gt;LIQUIDACION!$B$1046,LIQUIDACION!$B$1046&gt;LIQUIDACION!$D$1043),366,365)),0)</f>
        <v>0</v>
      </c>
      <c r="AL769" s="618">
        <f>IF(AL$12=TRUE,(($K769*LIQUIDACION!$L$1047)*LIQUIDACION!$D$1045/IF(AND(LIQUIDACION!$D$1044&gt;LIQUIDACION!$B$1046,LIQUIDACION!$B$1046&gt;LIQUIDACION!$D$1043),366,365)),0)</f>
        <v>0</v>
      </c>
      <c r="AM769" s="618">
        <f>IF(AM$12=TRUE,(($L769*LIQUIDACION!$L$1047)*LIQUIDACION!$D$1045/IF(AND(LIQUIDACION!$D$1044&gt;LIQUIDACION!$B$1046,LIQUIDACION!$B$1046&gt;LIQUIDACION!$D$1043),366,365)),0)</f>
        <v>0</v>
      </c>
      <c r="AN769" s="618">
        <f>IF(AN$12=TRUE,(($M769*LIQUIDACION!$L$1047)*LIQUIDACION!$D$1045/IF(AND(LIQUIDACION!$D$1044&gt;LIQUIDACION!$B$1046,LIQUIDACION!$B$1046&gt;LIQUIDACION!$D$1043),366,365)),0)</f>
        <v>0</v>
      </c>
      <c r="AO769" s="618">
        <f>IF(AO$12=TRUE,(($N769*LIQUIDACION!$L$1047)*LIQUIDACION!$D$1045/IF(AND(LIQUIDACION!$D$1044&gt;LIQUIDACION!$B$1046,LIQUIDACION!$B$1046&gt;LIQUIDACION!$D$1043),366,365)),0)</f>
        <v>0</v>
      </c>
      <c r="AP769" s="618">
        <f>IF(AP$12=TRUE,(($O769*LIQUIDACION!$L$1047)*LIQUIDACION!$D$1045/IF(AND(LIQUIDACION!$D$1044&gt;LIQUIDACION!$B$1046,LIQUIDACION!$B$1046&gt;LIQUIDACION!$D$1043),366,365)),0)</f>
        <v>0</v>
      </c>
      <c r="AQ769" s="618">
        <f>IF(AQ$12=TRUE,(($P769*LIQUIDACION!$L$1047)*LIQUIDACION!$D$1045/IF(AND(LIQUIDACION!$D$1044&gt;LIQUIDACION!$B$1046,LIQUIDACION!$B$1046&gt;LIQUIDACION!$D$1043),366,365)),0)</f>
        <v>0</v>
      </c>
      <c r="AR769" s="618">
        <f>IF(AR$12=TRUE,(($Q769*LIQUIDACION!$L$1047)*LIQUIDACION!$D$1045/IF(AND(LIQUIDACION!$D$1044&gt;LIQUIDACION!$B$1046,LIQUIDACION!$B$1046&gt;LIQUIDACION!$D$1043),366,365)),0)</f>
        <v>0</v>
      </c>
      <c r="AS769" s="618">
        <f>IF(AS$12=TRUE,(($R769*LIQUIDACION!$L$1047)*LIQUIDACION!$D$1045/IF(AND(LIQUIDACION!$D$1044&gt;LIQUIDACION!$B$1046,LIQUIDACION!$B$1046&gt;LIQUIDACION!$D$1043),366,365)),0)</f>
        <v>0</v>
      </c>
      <c r="AT769" s="618">
        <f>IF(AT$12=TRUE,(($S769*LIQUIDACION!$L$1047)*LIQUIDACION!$D$1045/IF(AND(LIQUIDACION!$D$1044&gt;LIQUIDACION!$B$1046,LIQUIDACION!$B$1046&gt;LIQUIDACION!$D$1043),366,365)),0)</f>
        <v>0</v>
      </c>
      <c r="AU769" s="618">
        <f>IF(AU$12=TRUE,(($T769*LIQUIDACION!$L$1047)*LIQUIDACION!$D$1045/IF(AND(LIQUIDACION!$D$1044&gt;LIQUIDACION!$B$1046,LIQUIDACION!$B$1046&gt;LIQUIDACION!$D$1043),366,365)),0)</f>
        <v>0</v>
      </c>
      <c r="AV769" s="618">
        <f>IF(AV$12=TRUE,(($U769*LIQUIDACION!$L$1047)*LIQUIDACION!$D$1045/IF(AND(LIQUIDACION!$D$1044&gt;LIQUIDACION!$B$1046,LIQUIDACION!$B$1046&gt;LIQUIDACION!$D$1043),366,365)),0)</f>
        <v>0</v>
      </c>
      <c r="AW769" s="618">
        <f>IF(AW$12=TRUE,(($V769*LIQUIDACION!$L$1047)*LIQUIDACION!$D$1045/IF(AND(LIQUIDACION!$D$1044&gt;LIQUIDACION!$B$1046,LIQUIDACION!$B$1046&gt;LIQUIDACION!$D$1043),366,365)),0)</f>
        <v>0</v>
      </c>
      <c r="AX769" s="618">
        <f>IF(AX$12=TRUE,(($W769*LIQUIDACION!$L$1047)*LIQUIDACION!$D$1045/IF(AND(LIQUIDACION!$D$1044&gt;LIQUIDACION!$B$1046,LIQUIDACION!$B$1046&gt;LIQUIDACION!$D$1043),366,365)),0)</f>
        <v>0</v>
      </c>
    </row>
    <row r="770" spans="2:50" x14ac:dyDescent="0.25">
      <c r="B770" s="123">
        <v>758</v>
      </c>
      <c r="C770" s="125"/>
      <c r="D770" s="170"/>
      <c r="E770" s="170"/>
      <c r="F770" s="170"/>
      <c r="G770" s="170">
        <f t="shared" si="49"/>
        <v>0</v>
      </c>
      <c r="H770" s="170">
        <f t="shared" si="50"/>
        <v>0</v>
      </c>
      <c r="I770" s="170"/>
      <c r="J770" s="170"/>
      <c r="K770" s="170"/>
      <c r="L770" s="170"/>
      <c r="M770" s="170"/>
      <c r="N770" s="170"/>
      <c r="O770" s="170"/>
      <c r="P770" s="170"/>
      <c r="Q770" s="170"/>
      <c r="R770" s="170"/>
      <c r="S770" s="170"/>
      <c r="T770" s="170"/>
      <c r="U770" s="170"/>
      <c r="V770" s="170"/>
      <c r="W770" s="170"/>
      <c r="X770" s="170"/>
      <c r="Y770" s="170"/>
      <c r="Z770" s="170"/>
      <c r="AA770" s="170"/>
      <c r="AB770" s="415">
        <f t="shared" si="51"/>
        <v>0</v>
      </c>
      <c r="AC770" s="415">
        <f t="shared" si="52"/>
        <v>0</v>
      </c>
      <c r="AE770" s="618">
        <f>IF(AE$12=TRUE,(($D770*LIQUIDACION!$L$1046)*LIQUIDACION!$D$1045/IF(AND(LIQUIDACION!$D$1044&gt;LIQUIDACION!$B$1046,LIQUIDACION!$B$1046&gt;LIQUIDACION!$D$1043),366,365)),0)</f>
        <v>0</v>
      </c>
      <c r="AF770" s="618">
        <f>IF(AF$12=TRUE,(($E770*LIQUIDACION!$L$1046)*LIQUIDACION!$D$1045/IF(AND(LIQUIDACION!$D$1044&gt;LIQUIDACION!$B$1046,LIQUIDACION!$B$1046&gt;LIQUIDACION!$D$1043),366,365)),0)</f>
        <v>0</v>
      </c>
      <c r="AG770" s="618">
        <f>IF(AG$12=TRUE,(($F770*LIQUIDACION!$L$1046)*LIQUIDACION!$D$1045/IF(AND(LIQUIDACION!$D$1044&gt;LIQUIDACION!$B$1046,LIQUIDACION!$B$1046&gt;LIQUIDACION!$D$1043),366,365)),0)</f>
        <v>0</v>
      </c>
      <c r="AH770" s="618">
        <f>IF(AH$12=TRUE,(($G770*LIQUIDACION!$L$1046)*LIQUIDACION!$D$1045/IF(AND(LIQUIDACION!$D$1044&gt;LIQUIDACION!$B$1046,LIQUIDACION!$B$1046&gt;LIQUIDACION!$D$1043),366,365)),0)</f>
        <v>0</v>
      </c>
      <c r="AI770" s="618">
        <f>IF(AI$12=TRUE,(($H770*LIQUIDACION!$L$1047)*LIQUIDACION!$D$1045/IF(AND(LIQUIDACION!$D$1044&gt;LIQUIDACION!$B$1046,LIQUIDACION!$B$1046&gt;LIQUIDACION!$D$1043),366,365)),0)</f>
        <v>0</v>
      </c>
      <c r="AJ770" s="618">
        <f>IF(AJ$12=TRUE,(($I770*LIQUIDACION!$L$1047)*LIQUIDACION!$D$1045/IF(AND(LIQUIDACION!$D$1044&gt;LIQUIDACION!$B$1046,LIQUIDACION!$B$1046&gt;LIQUIDACION!$D$1043),366,365)),0)</f>
        <v>0</v>
      </c>
      <c r="AK770" s="618">
        <f>IF(AK$12=TRUE,(($J770*LIQUIDACION!$L$1047)*LIQUIDACION!$D$1045/IF(AND(LIQUIDACION!$D$1044&gt;LIQUIDACION!$B$1046,LIQUIDACION!$B$1046&gt;LIQUIDACION!$D$1043),366,365)),0)</f>
        <v>0</v>
      </c>
      <c r="AL770" s="618">
        <f>IF(AL$12=TRUE,(($K770*LIQUIDACION!$L$1047)*LIQUIDACION!$D$1045/IF(AND(LIQUIDACION!$D$1044&gt;LIQUIDACION!$B$1046,LIQUIDACION!$B$1046&gt;LIQUIDACION!$D$1043),366,365)),0)</f>
        <v>0</v>
      </c>
      <c r="AM770" s="618">
        <f>IF(AM$12=TRUE,(($L770*LIQUIDACION!$L$1047)*LIQUIDACION!$D$1045/IF(AND(LIQUIDACION!$D$1044&gt;LIQUIDACION!$B$1046,LIQUIDACION!$B$1046&gt;LIQUIDACION!$D$1043),366,365)),0)</f>
        <v>0</v>
      </c>
      <c r="AN770" s="618">
        <f>IF(AN$12=TRUE,(($M770*LIQUIDACION!$L$1047)*LIQUIDACION!$D$1045/IF(AND(LIQUIDACION!$D$1044&gt;LIQUIDACION!$B$1046,LIQUIDACION!$B$1046&gt;LIQUIDACION!$D$1043),366,365)),0)</f>
        <v>0</v>
      </c>
      <c r="AO770" s="618">
        <f>IF(AO$12=TRUE,(($N770*LIQUIDACION!$L$1047)*LIQUIDACION!$D$1045/IF(AND(LIQUIDACION!$D$1044&gt;LIQUIDACION!$B$1046,LIQUIDACION!$B$1046&gt;LIQUIDACION!$D$1043),366,365)),0)</f>
        <v>0</v>
      </c>
      <c r="AP770" s="618">
        <f>IF(AP$12=TRUE,(($O770*LIQUIDACION!$L$1047)*LIQUIDACION!$D$1045/IF(AND(LIQUIDACION!$D$1044&gt;LIQUIDACION!$B$1046,LIQUIDACION!$B$1046&gt;LIQUIDACION!$D$1043),366,365)),0)</f>
        <v>0</v>
      </c>
      <c r="AQ770" s="618">
        <f>IF(AQ$12=TRUE,(($P770*LIQUIDACION!$L$1047)*LIQUIDACION!$D$1045/IF(AND(LIQUIDACION!$D$1044&gt;LIQUIDACION!$B$1046,LIQUIDACION!$B$1046&gt;LIQUIDACION!$D$1043),366,365)),0)</f>
        <v>0</v>
      </c>
      <c r="AR770" s="618">
        <f>IF(AR$12=TRUE,(($Q770*LIQUIDACION!$L$1047)*LIQUIDACION!$D$1045/IF(AND(LIQUIDACION!$D$1044&gt;LIQUIDACION!$B$1046,LIQUIDACION!$B$1046&gt;LIQUIDACION!$D$1043),366,365)),0)</f>
        <v>0</v>
      </c>
      <c r="AS770" s="618">
        <f>IF(AS$12=TRUE,(($R770*LIQUIDACION!$L$1047)*LIQUIDACION!$D$1045/IF(AND(LIQUIDACION!$D$1044&gt;LIQUIDACION!$B$1046,LIQUIDACION!$B$1046&gt;LIQUIDACION!$D$1043),366,365)),0)</f>
        <v>0</v>
      </c>
      <c r="AT770" s="618">
        <f>IF(AT$12=TRUE,(($S770*LIQUIDACION!$L$1047)*LIQUIDACION!$D$1045/IF(AND(LIQUIDACION!$D$1044&gt;LIQUIDACION!$B$1046,LIQUIDACION!$B$1046&gt;LIQUIDACION!$D$1043),366,365)),0)</f>
        <v>0</v>
      </c>
      <c r="AU770" s="618">
        <f>IF(AU$12=TRUE,(($T770*LIQUIDACION!$L$1047)*LIQUIDACION!$D$1045/IF(AND(LIQUIDACION!$D$1044&gt;LIQUIDACION!$B$1046,LIQUIDACION!$B$1046&gt;LIQUIDACION!$D$1043),366,365)),0)</f>
        <v>0</v>
      </c>
      <c r="AV770" s="618">
        <f>IF(AV$12=TRUE,(($U770*LIQUIDACION!$L$1047)*LIQUIDACION!$D$1045/IF(AND(LIQUIDACION!$D$1044&gt;LIQUIDACION!$B$1046,LIQUIDACION!$B$1046&gt;LIQUIDACION!$D$1043),366,365)),0)</f>
        <v>0</v>
      </c>
      <c r="AW770" s="618">
        <f>IF(AW$12=TRUE,(($V770*LIQUIDACION!$L$1047)*LIQUIDACION!$D$1045/IF(AND(LIQUIDACION!$D$1044&gt;LIQUIDACION!$B$1046,LIQUIDACION!$B$1046&gt;LIQUIDACION!$D$1043),366,365)),0)</f>
        <v>0</v>
      </c>
      <c r="AX770" s="618">
        <f>IF(AX$12=TRUE,(($W770*LIQUIDACION!$L$1047)*LIQUIDACION!$D$1045/IF(AND(LIQUIDACION!$D$1044&gt;LIQUIDACION!$B$1046,LIQUIDACION!$B$1046&gt;LIQUIDACION!$D$1043),366,365)),0)</f>
        <v>0</v>
      </c>
    </row>
    <row r="771" spans="2:50" x14ac:dyDescent="0.25">
      <c r="B771" s="121">
        <v>759</v>
      </c>
      <c r="C771" s="125"/>
      <c r="D771" s="170"/>
      <c r="E771" s="170"/>
      <c r="F771" s="170"/>
      <c r="G771" s="170">
        <f t="shared" si="49"/>
        <v>0</v>
      </c>
      <c r="H771" s="170">
        <f t="shared" si="50"/>
        <v>0</v>
      </c>
      <c r="I771" s="170"/>
      <c r="J771" s="170"/>
      <c r="K771" s="170"/>
      <c r="L771" s="170"/>
      <c r="M771" s="170"/>
      <c r="N771" s="170"/>
      <c r="O771" s="170"/>
      <c r="P771" s="170"/>
      <c r="Q771" s="170"/>
      <c r="R771" s="170"/>
      <c r="S771" s="170"/>
      <c r="T771" s="170"/>
      <c r="U771" s="170"/>
      <c r="V771" s="170"/>
      <c r="W771" s="170"/>
      <c r="X771" s="170"/>
      <c r="Y771" s="170"/>
      <c r="Z771" s="170"/>
      <c r="AA771" s="170"/>
      <c r="AB771" s="415">
        <f t="shared" si="51"/>
        <v>0</v>
      </c>
      <c r="AC771" s="415">
        <f t="shared" si="52"/>
        <v>0</v>
      </c>
      <c r="AE771" s="618">
        <f>IF(AE$12=TRUE,(($D771*LIQUIDACION!$L$1046)*LIQUIDACION!$D$1045/IF(AND(LIQUIDACION!$D$1044&gt;LIQUIDACION!$B$1046,LIQUIDACION!$B$1046&gt;LIQUIDACION!$D$1043),366,365)),0)</f>
        <v>0</v>
      </c>
      <c r="AF771" s="618">
        <f>IF(AF$12=TRUE,(($E771*LIQUIDACION!$L$1046)*LIQUIDACION!$D$1045/IF(AND(LIQUIDACION!$D$1044&gt;LIQUIDACION!$B$1046,LIQUIDACION!$B$1046&gt;LIQUIDACION!$D$1043),366,365)),0)</f>
        <v>0</v>
      </c>
      <c r="AG771" s="618">
        <f>IF(AG$12=TRUE,(($F771*LIQUIDACION!$L$1046)*LIQUIDACION!$D$1045/IF(AND(LIQUIDACION!$D$1044&gt;LIQUIDACION!$B$1046,LIQUIDACION!$B$1046&gt;LIQUIDACION!$D$1043),366,365)),0)</f>
        <v>0</v>
      </c>
      <c r="AH771" s="618">
        <f>IF(AH$12=TRUE,(($G771*LIQUIDACION!$L$1046)*LIQUIDACION!$D$1045/IF(AND(LIQUIDACION!$D$1044&gt;LIQUIDACION!$B$1046,LIQUIDACION!$B$1046&gt;LIQUIDACION!$D$1043),366,365)),0)</f>
        <v>0</v>
      </c>
      <c r="AI771" s="618">
        <f>IF(AI$12=TRUE,(($H771*LIQUIDACION!$L$1047)*LIQUIDACION!$D$1045/IF(AND(LIQUIDACION!$D$1044&gt;LIQUIDACION!$B$1046,LIQUIDACION!$B$1046&gt;LIQUIDACION!$D$1043),366,365)),0)</f>
        <v>0</v>
      </c>
      <c r="AJ771" s="618">
        <f>IF(AJ$12=TRUE,(($I771*LIQUIDACION!$L$1047)*LIQUIDACION!$D$1045/IF(AND(LIQUIDACION!$D$1044&gt;LIQUIDACION!$B$1046,LIQUIDACION!$B$1046&gt;LIQUIDACION!$D$1043),366,365)),0)</f>
        <v>0</v>
      </c>
      <c r="AK771" s="618">
        <f>IF(AK$12=TRUE,(($J771*LIQUIDACION!$L$1047)*LIQUIDACION!$D$1045/IF(AND(LIQUIDACION!$D$1044&gt;LIQUIDACION!$B$1046,LIQUIDACION!$B$1046&gt;LIQUIDACION!$D$1043),366,365)),0)</f>
        <v>0</v>
      </c>
      <c r="AL771" s="618">
        <f>IF(AL$12=TRUE,(($K771*LIQUIDACION!$L$1047)*LIQUIDACION!$D$1045/IF(AND(LIQUIDACION!$D$1044&gt;LIQUIDACION!$B$1046,LIQUIDACION!$B$1046&gt;LIQUIDACION!$D$1043),366,365)),0)</f>
        <v>0</v>
      </c>
      <c r="AM771" s="618">
        <f>IF(AM$12=TRUE,(($L771*LIQUIDACION!$L$1047)*LIQUIDACION!$D$1045/IF(AND(LIQUIDACION!$D$1044&gt;LIQUIDACION!$B$1046,LIQUIDACION!$B$1046&gt;LIQUIDACION!$D$1043),366,365)),0)</f>
        <v>0</v>
      </c>
      <c r="AN771" s="618">
        <f>IF(AN$12=TRUE,(($M771*LIQUIDACION!$L$1047)*LIQUIDACION!$D$1045/IF(AND(LIQUIDACION!$D$1044&gt;LIQUIDACION!$B$1046,LIQUIDACION!$B$1046&gt;LIQUIDACION!$D$1043),366,365)),0)</f>
        <v>0</v>
      </c>
      <c r="AO771" s="618">
        <f>IF(AO$12=TRUE,(($N771*LIQUIDACION!$L$1047)*LIQUIDACION!$D$1045/IF(AND(LIQUIDACION!$D$1044&gt;LIQUIDACION!$B$1046,LIQUIDACION!$B$1046&gt;LIQUIDACION!$D$1043),366,365)),0)</f>
        <v>0</v>
      </c>
      <c r="AP771" s="618">
        <f>IF(AP$12=TRUE,(($O771*LIQUIDACION!$L$1047)*LIQUIDACION!$D$1045/IF(AND(LIQUIDACION!$D$1044&gt;LIQUIDACION!$B$1046,LIQUIDACION!$B$1046&gt;LIQUIDACION!$D$1043),366,365)),0)</f>
        <v>0</v>
      </c>
      <c r="AQ771" s="618">
        <f>IF(AQ$12=TRUE,(($P771*LIQUIDACION!$L$1047)*LIQUIDACION!$D$1045/IF(AND(LIQUIDACION!$D$1044&gt;LIQUIDACION!$B$1046,LIQUIDACION!$B$1046&gt;LIQUIDACION!$D$1043),366,365)),0)</f>
        <v>0</v>
      </c>
      <c r="AR771" s="618">
        <f>IF(AR$12=TRUE,(($Q771*LIQUIDACION!$L$1047)*LIQUIDACION!$D$1045/IF(AND(LIQUIDACION!$D$1044&gt;LIQUIDACION!$B$1046,LIQUIDACION!$B$1046&gt;LIQUIDACION!$D$1043),366,365)),0)</f>
        <v>0</v>
      </c>
      <c r="AS771" s="618">
        <f>IF(AS$12=TRUE,(($R771*LIQUIDACION!$L$1047)*LIQUIDACION!$D$1045/IF(AND(LIQUIDACION!$D$1044&gt;LIQUIDACION!$B$1046,LIQUIDACION!$B$1046&gt;LIQUIDACION!$D$1043),366,365)),0)</f>
        <v>0</v>
      </c>
      <c r="AT771" s="618">
        <f>IF(AT$12=TRUE,(($S771*LIQUIDACION!$L$1047)*LIQUIDACION!$D$1045/IF(AND(LIQUIDACION!$D$1044&gt;LIQUIDACION!$B$1046,LIQUIDACION!$B$1046&gt;LIQUIDACION!$D$1043),366,365)),0)</f>
        <v>0</v>
      </c>
      <c r="AU771" s="618">
        <f>IF(AU$12=TRUE,(($T771*LIQUIDACION!$L$1047)*LIQUIDACION!$D$1045/IF(AND(LIQUIDACION!$D$1044&gt;LIQUIDACION!$B$1046,LIQUIDACION!$B$1046&gt;LIQUIDACION!$D$1043),366,365)),0)</f>
        <v>0</v>
      </c>
      <c r="AV771" s="618">
        <f>IF(AV$12=TRUE,(($U771*LIQUIDACION!$L$1047)*LIQUIDACION!$D$1045/IF(AND(LIQUIDACION!$D$1044&gt;LIQUIDACION!$B$1046,LIQUIDACION!$B$1046&gt;LIQUIDACION!$D$1043),366,365)),0)</f>
        <v>0</v>
      </c>
      <c r="AW771" s="618">
        <f>IF(AW$12=TRUE,(($V771*LIQUIDACION!$L$1047)*LIQUIDACION!$D$1045/IF(AND(LIQUIDACION!$D$1044&gt;LIQUIDACION!$B$1046,LIQUIDACION!$B$1046&gt;LIQUIDACION!$D$1043),366,365)),0)</f>
        <v>0</v>
      </c>
      <c r="AX771" s="618">
        <f>IF(AX$12=TRUE,(($W771*LIQUIDACION!$L$1047)*LIQUIDACION!$D$1045/IF(AND(LIQUIDACION!$D$1044&gt;LIQUIDACION!$B$1046,LIQUIDACION!$B$1046&gt;LIQUIDACION!$D$1043),366,365)),0)</f>
        <v>0</v>
      </c>
    </row>
    <row r="772" spans="2:50" x14ac:dyDescent="0.25">
      <c r="B772" s="123">
        <v>760</v>
      </c>
      <c r="C772" s="125"/>
      <c r="D772" s="170"/>
      <c r="E772" s="170"/>
      <c r="F772" s="170"/>
      <c r="G772" s="170">
        <f t="shared" si="49"/>
        <v>0</v>
      </c>
      <c r="H772" s="170">
        <f t="shared" si="50"/>
        <v>0</v>
      </c>
      <c r="I772" s="170"/>
      <c r="J772" s="170"/>
      <c r="K772" s="170"/>
      <c r="L772" s="170"/>
      <c r="M772" s="170"/>
      <c r="N772" s="170"/>
      <c r="O772" s="170"/>
      <c r="P772" s="170"/>
      <c r="Q772" s="170"/>
      <c r="R772" s="170"/>
      <c r="S772" s="170"/>
      <c r="T772" s="170"/>
      <c r="U772" s="170"/>
      <c r="V772" s="170"/>
      <c r="W772" s="170"/>
      <c r="X772" s="170"/>
      <c r="Y772" s="170"/>
      <c r="Z772" s="170"/>
      <c r="AA772" s="170"/>
      <c r="AB772" s="415">
        <f t="shared" si="51"/>
        <v>0</v>
      </c>
      <c r="AC772" s="415">
        <f t="shared" si="52"/>
        <v>0</v>
      </c>
      <c r="AE772" s="618">
        <f>IF(AE$12=TRUE,(($D772*LIQUIDACION!$L$1046)*LIQUIDACION!$D$1045/IF(AND(LIQUIDACION!$D$1044&gt;LIQUIDACION!$B$1046,LIQUIDACION!$B$1046&gt;LIQUIDACION!$D$1043),366,365)),0)</f>
        <v>0</v>
      </c>
      <c r="AF772" s="618">
        <f>IF(AF$12=TRUE,(($E772*LIQUIDACION!$L$1046)*LIQUIDACION!$D$1045/IF(AND(LIQUIDACION!$D$1044&gt;LIQUIDACION!$B$1046,LIQUIDACION!$B$1046&gt;LIQUIDACION!$D$1043),366,365)),0)</f>
        <v>0</v>
      </c>
      <c r="AG772" s="618">
        <f>IF(AG$12=TRUE,(($F772*LIQUIDACION!$L$1046)*LIQUIDACION!$D$1045/IF(AND(LIQUIDACION!$D$1044&gt;LIQUIDACION!$B$1046,LIQUIDACION!$B$1046&gt;LIQUIDACION!$D$1043),366,365)),0)</f>
        <v>0</v>
      </c>
      <c r="AH772" s="618">
        <f>IF(AH$12=TRUE,(($G772*LIQUIDACION!$L$1046)*LIQUIDACION!$D$1045/IF(AND(LIQUIDACION!$D$1044&gt;LIQUIDACION!$B$1046,LIQUIDACION!$B$1046&gt;LIQUIDACION!$D$1043),366,365)),0)</f>
        <v>0</v>
      </c>
      <c r="AI772" s="618">
        <f>IF(AI$12=TRUE,(($H772*LIQUIDACION!$L$1047)*LIQUIDACION!$D$1045/IF(AND(LIQUIDACION!$D$1044&gt;LIQUIDACION!$B$1046,LIQUIDACION!$B$1046&gt;LIQUIDACION!$D$1043),366,365)),0)</f>
        <v>0</v>
      </c>
      <c r="AJ772" s="618">
        <f>IF(AJ$12=TRUE,(($I772*LIQUIDACION!$L$1047)*LIQUIDACION!$D$1045/IF(AND(LIQUIDACION!$D$1044&gt;LIQUIDACION!$B$1046,LIQUIDACION!$B$1046&gt;LIQUIDACION!$D$1043),366,365)),0)</f>
        <v>0</v>
      </c>
      <c r="AK772" s="618">
        <f>IF(AK$12=TRUE,(($J772*LIQUIDACION!$L$1047)*LIQUIDACION!$D$1045/IF(AND(LIQUIDACION!$D$1044&gt;LIQUIDACION!$B$1046,LIQUIDACION!$B$1046&gt;LIQUIDACION!$D$1043),366,365)),0)</f>
        <v>0</v>
      </c>
      <c r="AL772" s="618">
        <f>IF(AL$12=TRUE,(($K772*LIQUIDACION!$L$1047)*LIQUIDACION!$D$1045/IF(AND(LIQUIDACION!$D$1044&gt;LIQUIDACION!$B$1046,LIQUIDACION!$B$1046&gt;LIQUIDACION!$D$1043),366,365)),0)</f>
        <v>0</v>
      </c>
      <c r="AM772" s="618">
        <f>IF(AM$12=TRUE,(($L772*LIQUIDACION!$L$1047)*LIQUIDACION!$D$1045/IF(AND(LIQUIDACION!$D$1044&gt;LIQUIDACION!$B$1046,LIQUIDACION!$B$1046&gt;LIQUIDACION!$D$1043),366,365)),0)</f>
        <v>0</v>
      </c>
      <c r="AN772" s="618">
        <f>IF(AN$12=TRUE,(($M772*LIQUIDACION!$L$1047)*LIQUIDACION!$D$1045/IF(AND(LIQUIDACION!$D$1044&gt;LIQUIDACION!$B$1046,LIQUIDACION!$B$1046&gt;LIQUIDACION!$D$1043),366,365)),0)</f>
        <v>0</v>
      </c>
      <c r="AO772" s="618">
        <f>IF(AO$12=TRUE,(($N772*LIQUIDACION!$L$1047)*LIQUIDACION!$D$1045/IF(AND(LIQUIDACION!$D$1044&gt;LIQUIDACION!$B$1046,LIQUIDACION!$B$1046&gt;LIQUIDACION!$D$1043),366,365)),0)</f>
        <v>0</v>
      </c>
      <c r="AP772" s="618">
        <f>IF(AP$12=TRUE,(($O772*LIQUIDACION!$L$1047)*LIQUIDACION!$D$1045/IF(AND(LIQUIDACION!$D$1044&gt;LIQUIDACION!$B$1046,LIQUIDACION!$B$1046&gt;LIQUIDACION!$D$1043),366,365)),0)</f>
        <v>0</v>
      </c>
      <c r="AQ772" s="618">
        <f>IF(AQ$12=TRUE,(($P772*LIQUIDACION!$L$1047)*LIQUIDACION!$D$1045/IF(AND(LIQUIDACION!$D$1044&gt;LIQUIDACION!$B$1046,LIQUIDACION!$B$1046&gt;LIQUIDACION!$D$1043),366,365)),0)</f>
        <v>0</v>
      </c>
      <c r="AR772" s="618">
        <f>IF(AR$12=TRUE,(($Q772*LIQUIDACION!$L$1047)*LIQUIDACION!$D$1045/IF(AND(LIQUIDACION!$D$1044&gt;LIQUIDACION!$B$1046,LIQUIDACION!$B$1046&gt;LIQUIDACION!$D$1043),366,365)),0)</f>
        <v>0</v>
      </c>
      <c r="AS772" s="618">
        <f>IF(AS$12=TRUE,(($R772*LIQUIDACION!$L$1047)*LIQUIDACION!$D$1045/IF(AND(LIQUIDACION!$D$1044&gt;LIQUIDACION!$B$1046,LIQUIDACION!$B$1046&gt;LIQUIDACION!$D$1043),366,365)),0)</f>
        <v>0</v>
      </c>
      <c r="AT772" s="618">
        <f>IF(AT$12=TRUE,(($S772*LIQUIDACION!$L$1047)*LIQUIDACION!$D$1045/IF(AND(LIQUIDACION!$D$1044&gt;LIQUIDACION!$B$1046,LIQUIDACION!$B$1046&gt;LIQUIDACION!$D$1043),366,365)),0)</f>
        <v>0</v>
      </c>
      <c r="AU772" s="618">
        <f>IF(AU$12=TRUE,(($T772*LIQUIDACION!$L$1047)*LIQUIDACION!$D$1045/IF(AND(LIQUIDACION!$D$1044&gt;LIQUIDACION!$B$1046,LIQUIDACION!$B$1046&gt;LIQUIDACION!$D$1043),366,365)),0)</f>
        <v>0</v>
      </c>
      <c r="AV772" s="618">
        <f>IF(AV$12=TRUE,(($U772*LIQUIDACION!$L$1047)*LIQUIDACION!$D$1045/IF(AND(LIQUIDACION!$D$1044&gt;LIQUIDACION!$B$1046,LIQUIDACION!$B$1046&gt;LIQUIDACION!$D$1043),366,365)),0)</f>
        <v>0</v>
      </c>
      <c r="AW772" s="618">
        <f>IF(AW$12=TRUE,(($V772*LIQUIDACION!$L$1047)*LIQUIDACION!$D$1045/IF(AND(LIQUIDACION!$D$1044&gt;LIQUIDACION!$B$1046,LIQUIDACION!$B$1046&gt;LIQUIDACION!$D$1043),366,365)),0)</f>
        <v>0</v>
      </c>
      <c r="AX772" s="618">
        <f>IF(AX$12=TRUE,(($W772*LIQUIDACION!$L$1047)*LIQUIDACION!$D$1045/IF(AND(LIQUIDACION!$D$1044&gt;LIQUIDACION!$B$1046,LIQUIDACION!$B$1046&gt;LIQUIDACION!$D$1043),366,365)),0)</f>
        <v>0</v>
      </c>
    </row>
    <row r="773" spans="2:50" x14ac:dyDescent="0.25">
      <c r="B773" s="121">
        <v>761</v>
      </c>
      <c r="C773" s="125"/>
      <c r="D773" s="170"/>
      <c r="E773" s="170"/>
      <c r="F773" s="170"/>
      <c r="G773" s="170">
        <f t="shared" si="49"/>
        <v>0</v>
      </c>
      <c r="H773" s="170">
        <f t="shared" si="50"/>
        <v>0</v>
      </c>
      <c r="I773" s="170"/>
      <c r="J773" s="170"/>
      <c r="K773" s="170"/>
      <c r="L773" s="170"/>
      <c r="M773" s="170"/>
      <c r="N773" s="170"/>
      <c r="O773" s="170"/>
      <c r="P773" s="170"/>
      <c r="Q773" s="170"/>
      <c r="R773" s="170"/>
      <c r="S773" s="170"/>
      <c r="T773" s="170"/>
      <c r="U773" s="170"/>
      <c r="V773" s="170"/>
      <c r="W773" s="170"/>
      <c r="X773" s="170"/>
      <c r="Y773" s="170"/>
      <c r="Z773" s="170"/>
      <c r="AA773" s="170"/>
      <c r="AB773" s="415">
        <f t="shared" si="51"/>
        <v>0</v>
      </c>
      <c r="AC773" s="415">
        <f t="shared" si="52"/>
        <v>0</v>
      </c>
      <c r="AE773" s="618">
        <f>IF(AE$12=TRUE,(($D773*LIQUIDACION!$L$1046)*LIQUIDACION!$D$1045/IF(AND(LIQUIDACION!$D$1044&gt;LIQUIDACION!$B$1046,LIQUIDACION!$B$1046&gt;LIQUIDACION!$D$1043),366,365)),0)</f>
        <v>0</v>
      </c>
      <c r="AF773" s="618">
        <f>IF(AF$12=TRUE,(($E773*LIQUIDACION!$L$1046)*LIQUIDACION!$D$1045/IF(AND(LIQUIDACION!$D$1044&gt;LIQUIDACION!$B$1046,LIQUIDACION!$B$1046&gt;LIQUIDACION!$D$1043),366,365)),0)</f>
        <v>0</v>
      </c>
      <c r="AG773" s="618">
        <f>IF(AG$12=TRUE,(($F773*LIQUIDACION!$L$1046)*LIQUIDACION!$D$1045/IF(AND(LIQUIDACION!$D$1044&gt;LIQUIDACION!$B$1046,LIQUIDACION!$B$1046&gt;LIQUIDACION!$D$1043),366,365)),0)</f>
        <v>0</v>
      </c>
      <c r="AH773" s="618">
        <f>IF(AH$12=TRUE,(($G773*LIQUIDACION!$L$1046)*LIQUIDACION!$D$1045/IF(AND(LIQUIDACION!$D$1044&gt;LIQUIDACION!$B$1046,LIQUIDACION!$B$1046&gt;LIQUIDACION!$D$1043),366,365)),0)</f>
        <v>0</v>
      </c>
      <c r="AI773" s="618">
        <f>IF(AI$12=TRUE,(($H773*LIQUIDACION!$L$1047)*LIQUIDACION!$D$1045/IF(AND(LIQUIDACION!$D$1044&gt;LIQUIDACION!$B$1046,LIQUIDACION!$B$1046&gt;LIQUIDACION!$D$1043),366,365)),0)</f>
        <v>0</v>
      </c>
      <c r="AJ773" s="618">
        <f>IF(AJ$12=TRUE,(($I773*LIQUIDACION!$L$1047)*LIQUIDACION!$D$1045/IF(AND(LIQUIDACION!$D$1044&gt;LIQUIDACION!$B$1046,LIQUIDACION!$B$1046&gt;LIQUIDACION!$D$1043),366,365)),0)</f>
        <v>0</v>
      </c>
      <c r="AK773" s="618">
        <f>IF(AK$12=TRUE,(($J773*LIQUIDACION!$L$1047)*LIQUIDACION!$D$1045/IF(AND(LIQUIDACION!$D$1044&gt;LIQUIDACION!$B$1046,LIQUIDACION!$B$1046&gt;LIQUIDACION!$D$1043),366,365)),0)</f>
        <v>0</v>
      </c>
      <c r="AL773" s="618">
        <f>IF(AL$12=TRUE,(($K773*LIQUIDACION!$L$1047)*LIQUIDACION!$D$1045/IF(AND(LIQUIDACION!$D$1044&gt;LIQUIDACION!$B$1046,LIQUIDACION!$B$1046&gt;LIQUIDACION!$D$1043),366,365)),0)</f>
        <v>0</v>
      </c>
      <c r="AM773" s="618">
        <f>IF(AM$12=TRUE,(($L773*LIQUIDACION!$L$1047)*LIQUIDACION!$D$1045/IF(AND(LIQUIDACION!$D$1044&gt;LIQUIDACION!$B$1046,LIQUIDACION!$B$1046&gt;LIQUIDACION!$D$1043),366,365)),0)</f>
        <v>0</v>
      </c>
      <c r="AN773" s="618">
        <f>IF(AN$12=TRUE,(($M773*LIQUIDACION!$L$1047)*LIQUIDACION!$D$1045/IF(AND(LIQUIDACION!$D$1044&gt;LIQUIDACION!$B$1046,LIQUIDACION!$B$1046&gt;LIQUIDACION!$D$1043),366,365)),0)</f>
        <v>0</v>
      </c>
      <c r="AO773" s="618">
        <f>IF(AO$12=TRUE,(($N773*LIQUIDACION!$L$1047)*LIQUIDACION!$D$1045/IF(AND(LIQUIDACION!$D$1044&gt;LIQUIDACION!$B$1046,LIQUIDACION!$B$1046&gt;LIQUIDACION!$D$1043),366,365)),0)</f>
        <v>0</v>
      </c>
      <c r="AP773" s="618">
        <f>IF(AP$12=TRUE,(($O773*LIQUIDACION!$L$1047)*LIQUIDACION!$D$1045/IF(AND(LIQUIDACION!$D$1044&gt;LIQUIDACION!$B$1046,LIQUIDACION!$B$1046&gt;LIQUIDACION!$D$1043),366,365)),0)</f>
        <v>0</v>
      </c>
      <c r="AQ773" s="618">
        <f>IF(AQ$12=TRUE,(($P773*LIQUIDACION!$L$1047)*LIQUIDACION!$D$1045/IF(AND(LIQUIDACION!$D$1044&gt;LIQUIDACION!$B$1046,LIQUIDACION!$B$1046&gt;LIQUIDACION!$D$1043),366,365)),0)</f>
        <v>0</v>
      </c>
      <c r="AR773" s="618">
        <f>IF(AR$12=TRUE,(($Q773*LIQUIDACION!$L$1047)*LIQUIDACION!$D$1045/IF(AND(LIQUIDACION!$D$1044&gt;LIQUIDACION!$B$1046,LIQUIDACION!$B$1046&gt;LIQUIDACION!$D$1043),366,365)),0)</f>
        <v>0</v>
      </c>
      <c r="AS773" s="618">
        <f>IF(AS$12=TRUE,(($R773*LIQUIDACION!$L$1047)*LIQUIDACION!$D$1045/IF(AND(LIQUIDACION!$D$1044&gt;LIQUIDACION!$B$1046,LIQUIDACION!$B$1046&gt;LIQUIDACION!$D$1043),366,365)),0)</f>
        <v>0</v>
      </c>
      <c r="AT773" s="618">
        <f>IF(AT$12=TRUE,(($S773*LIQUIDACION!$L$1047)*LIQUIDACION!$D$1045/IF(AND(LIQUIDACION!$D$1044&gt;LIQUIDACION!$B$1046,LIQUIDACION!$B$1046&gt;LIQUIDACION!$D$1043),366,365)),0)</f>
        <v>0</v>
      </c>
      <c r="AU773" s="618">
        <f>IF(AU$12=TRUE,(($T773*LIQUIDACION!$L$1047)*LIQUIDACION!$D$1045/IF(AND(LIQUIDACION!$D$1044&gt;LIQUIDACION!$B$1046,LIQUIDACION!$B$1046&gt;LIQUIDACION!$D$1043),366,365)),0)</f>
        <v>0</v>
      </c>
      <c r="AV773" s="618">
        <f>IF(AV$12=TRUE,(($U773*LIQUIDACION!$L$1047)*LIQUIDACION!$D$1045/IF(AND(LIQUIDACION!$D$1044&gt;LIQUIDACION!$B$1046,LIQUIDACION!$B$1046&gt;LIQUIDACION!$D$1043),366,365)),0)</f>
        <v>0</v>
      </c>
      <c r="AW773" s="618">
        <f>IF(AW$12=TRUE,(($V773*LIQUIDACION!$L$1047)*LIQUIDACION!$D$1045/IF(AND(LIQUIDACION!$D$1044&gt;LIQUIDACION!$B$1046,LIQUIDACION!$B$1046&gt;LIQUIDACION!$D$1043),366,365)),0)</f>
        <v>0</v>
      </c>
      <c r="AX773" s="618">
        <f>IF(AX$12=TRUE,(($W773*LIQUIDACION!$L$1047)*LIQUIDACION!$D$1045/IF(AND(LIQUIDACION!$D$1044&gt;LIQUIDACION!$B$1046,LIQUIDACION!$B$1046&gt;LIQUIDACION!$D$1043),366,365)),0)</f>
        <v>0</v>
      </c>
    </row>
    <row r="774" spans="2:50" x14ac:dyDescent="0.25">
      <c r="B774" s="123">
        <v>762</v>
      </c>
      <c r="C774" s="125"/>
      <c r="D774" s="170"/>
      <c r="E774" s="170"/>
      <c r="F774" s="170"/>
      <c r="G774" s="170">
        <f t="shared" si="49"/>
        <v>0</v>
      </c>
      <c r="H774" s="170">
        <f t="shared" si="50"/>
        <v>0</v>
      </c>
      <c r="I774" s="170"/>
      <c r="J774" s="170"/>
      <c r="K774" s="170"/>
      <c r="L774" s="170"/>
      <c r="M774" s="170"/>
      <c r="N774" s="170"/>
      <c r="O774" s="170"/>
      <c r="P774" s="170"/>
      <c r="Q774" s="170"/>
      <c r="R774" s="170"/>
      <c r="S774" s="170"/>
      <c r="T774" s="170"/>
      <c r="U774" s="170"/>
      <c r="V774" s="170"/>
      <c r="W774" s="170"/>
      <c r="X774" s="170"/>
      <c r="Y774" s="170"/>
      <c r="Z774" s="170"/>
      <c r="AA774" s="170"/>
      <c r="AB774" s="415">
        <f t="shared" si="51"/>
        <v>0</v>
      </c>
      <c r="AC774" s="415">
        <f t="shared" si="52"/>
        <v>0</v>
      </c>
      <c r="AE774" s="618">
        <f>IF(AE$12=TRUE,(($D774*LIQUIDACION!$L$1046)*LIQUIDACION!$D$1045/IF(AND(LIQUIDACION!$D$1044&gt;LIQUIDACION!$B$1046,LIQUIDACION!$B$1046&gt;LIQUIDACION!$D$1043),366,365)),0)</f>
        <v>0</v>
      </c>
      <c r="AF774" s="618">
        <f>IF(AF$12=TRUE,(($E774*LIQUIDACION!$L$1046)*LIQUIDACION!$D$1045/IF(AND(LIQUIDACION!$D$1044&gt;LIQUIDACION!$B$1046,LIQUIDACION!$B$1046&gt;LIQUIDACION!$D$1043),366,365)),0)</f>
        <v>0</v>
      </c>
      <c r="AG774" s="618">
        <f>IF(AG$12=TRUE,(($F774*LIQUIDACION!$L$1046)*LIQUIDACION!$D$1045/IF(AND(LIQUIDACION!$D$1044&gt;LIQUIDACION!$B$1046,LIQUIDACION!$B$1046&gt;LIQUIDACION!$D$1043),366,365)),0)</f>
        <v>0</v>
      </c>
      <c r="AH774" s="618">
        <f>IF(AH$12=TRUE,(($G774*LIQUIDACION!$L$1046)*LIQUIDACION!$D$1045/IF(AND(LIQUIDACION!$D$1044&gt;LIQUIDACION!$B$1046,LIQUIDACION!$B$1046&gt;LIQUIDACION!$D$1043),366,365)),0)</f>
        <v>0</v>
      </c>
      <c r="AI774" s="618">
        <f>IF(AI$12=TRUE,(($H774*LIQUIDACION!$L$1047)*LIQUIDACION!$D$1045/IF(AND(LIQUIDACION!$D$1044&gt;LIQUIDACION!$B$1046,LIQUIDACION!$B$1046&gt;LIQUIDACION!$D$1043),366,365)),0)</f>
        <v>0</v>
      </c>
      <c r="AJ774" s="618">
        <f>IF(AJ$12=TRUE,(($I774*LIQUIDACION!$L$1047)*LIQUIDACION!$D$1045/IF(AND(LIQUIDACION!$D$1044&gt;LIQUIDACION!$B$1046,LIQUIDACION!$B$1046&gt;LIQUIDACION!$D$1043),366,365)),0)</f>
        <v>0</v>
      </c>
      <c r="AK774" s="618">
        <f>IF(AK$12=TRUE,(($J774*LIQUIDACION!$L$1047)*LIQUIDACION!$D$1045/IF(AND(LIQUIDACION!$D$1044&gt;LIQUIDACION!$B$1046,LIQUIDACION!$B$1046&gt;LIQUIDACION!$D$1043),366,365)),0)</f>
        <v>0</v>
      </c>
      <c r="AL774" s="618">
        <f>IF(AL$12=TRUE,(($K774*LIQUIDACION!$L$1047)*LIQUIDACION!$D$1045/IF(AND(LIQUIDACION!$D$1044&gt;LIQUIDACION!$B$1046,LIQUIDACION!$B$1046&gt;LIQUIDACION!$D$1043),366,365)),0)</f>
        <v>0</v>
      </c>
      <c r="AM774" s="618">
        <f>IF(AM$12=TRUE,(($L774*LIQUIDACION!$L$1047)*LIQUIDACION!$D$1045/IF(AND(LIQUIDACION!$D$1044&gt;LIQUIDACION!$B$1046,LIQUIDACION!$B$1046&gt;LIQUIDACION!$D$1043),366,365)),0)</f>
        <v>0</v>
      </c>
      <c r="AN774" s="618">
        <f>IF(AN$12=TRUE,(($M774*LIQUIDACION!$L$1047)*LIQUIDACION!$D$1045/IF(AND(LIQUIDACION!$D$1044&gt;LIQUIDACION!$B$1046,LIQUIDACION!$B$1046&gt;LIQUIDACION!$D$1043),366,365)),0)</f>
        <v>0</v>
      </c>
      <c r="AO774" s="618">
        <f>IF(AO$12=TRUE,(($N774*LIQUIDACION!$L$1047)*LIQUIDACION!$D$1045/IF(AND(LIQUIDACION!$D$1044&gt;LIQUIDACION!$B$1046,LIQUIDACION!$B$1046&gt;LIQUIDACION!$D$1043),366,365)),0)</f>
        <v>0</v>
      </c>
      <c r="AP774" s="618">
        <f>IF(AP$12=TRUE,(($O774*LIQUIDACION!$L$1047)*LIQUIDACION!$D$1045/IF(AND(LIQUIDACION!$D$1044&gt;LIQUIDACION!$B$1046,LIQUIDACION!$B$1046&gt;LIQUIDACION!$D$1043),366,365)),0)</f>
        <v>0</v>
      </c>
      <c r="AQ774" s="618">
        <f>IF(AQ$12=TRUE,(($P774*LIQUIDACION!$L$1047)*LIQUIDACION!$D$1045/IF(AND(LIQUIDACION!$D$1044&gt;LIQUIDACION!$B$1046,LIQUIDACION!$B$1046&gt;LIQUIDACION!$D$1043),366,365)),0)</f>
        <v>0</v>
      </c>
      <c r="AR774" s="618">
        <f>IF(AR$12=TRUE,(($Q774*LIQUIDACION!$L$1047)*LIQUIDACION!$D$1045/IF(AND(LIQUIDACION!$D$1044&gt;LIQUIDACION!$B$1046,LIQUIDACION!$B$1046&gt;LIQUIDACION!$D$1043),366,365)),0)</f>
        <v>0</v>
      </c>
      <c r="AS774" s="618">
        <f>IF(AS$12=TRUE,(($R774*LIQUIDACION!$L$1047)*LIQUIDACION!$D$1045/IF(AND(LIQUIDACION!$D$1044&gt;LIQUIDACION!$B$1046,LIQUIDACION!$B$1046&gt;LIQUIDACION!$D$1043),366,365)),0)</f>
        <v>0</v>
      </c>
      <c r="AT774" s="618">
        <f>IF(AT$12=TRUE,(($S774*LIQUIDACION!$L$1047)*LIQUIDACION!$D$1045/IF(AND(LIQUIDACION!$D$1044&gt;LIQUIDACION!$B$1046,LIQUIDACION!$B$1046&gt;LIQUIDACION!$D$1043),366,365)),0)</f>
        <v>0</v>
      </c>
      <c r="AU774" s="618">
        <f>IF(AU$12=TRUE,(($T774*LIQUIDACION!$L$1047)*LIQUIDACION!$D$1045/IF(AND(LIQUIDACION!$D$1044&gt;LIQUIDACION!$B$1046,LIQUIDACION!$B$1046&gt;LIQUIDACION!$D$1043),366,365)),0)</f>
        <v>0</v>
      </c>
      <c r="AV774" s="618">
        <f>IF(AV$12=TRUE,(($U774*LIQUIDACION!$L$1047)*LIQUIDACION!$D$1045/IF(AND(LIQUIDACION!$D$1044&gt;LIQUIDACION!$B$1046,LIQUIDACION!$B$1046&gt;LIQUIDACION!$D$1043),366,365)),0)</f>
        <v>0</v>
      </c>
      <c r="AW774" s="618">
        <f>IF(AW$12=TRUE,(($V774*LIQUIDACION!$L$1047)*LIQUIDACION!$D$1045/IF(AND(LIQUIDACION!$D$1044&gt;LIQUIDACION!$B$1046,LIQUIDACION!$B$1046&gt;LIQUIDACION!$D$1043),366,365)),0)</f>
        <v>0</v>
      </c>
      <c r="AX774" s="618">
        <f>IF(AX$12=TRUE,(($W774*LIQUIDACION!$L$1047)*LIQUIDACION!$D$1045/IF(AND(LIQUIDACION!$D$1044&gt;LIQUIDACION!$B$1046,LIQUIDACION!$B$1046&gt;LIQUIDACION!$D$1043),366,365)),0)</f>
        <v>0</v>
      </c>
    </row>
    <row r="775" spans="2:50" x14ac:dyDescent="0.25">
      <c r="B775" s="121">
        <v>763</v>
      </c>
      <c r="C775" s="125"/>
      <c r="D775" s="170"/>
      <c r="E775" s="170"/>
      <c r="F775" s="170"/>
      <c r="G775" s="170">
        <f t="shared" si="49"/>
        <v>0</v>
      </c>
      <c r="H775" s="170">
        <f t="shared" si="50"/>
        <v>0</v>
      </c>
      <c r="I775" s="170"/>
      <c r="J775" s="170"/>
      <c r="K775" s="170"/>
      <c r="L775" s="170"/>
      <c r="M775" s="170"/>
      <c r="N775" s="170"/>
      <c r="O775" s="170"/>
      <c r="P775" s="170"/>
      <c r="Q775" s="170"/>
      <c r="R775" s="170"/>
      <c r="S775" s="170"/>
      <c r="T775" s="170"/>
      <c r="U775" s="170"/>
      <c r="V775" s="170"/>
      <c r="W775" s="170"/>
      <c r="X775" s="170"/>
      <c r="Y775" s="170"/>
      <c r="Z775" s="170"/>
      <c r="AA775" s="170"/>
      <c r="AB775" s="415">
        <f t="shared" si="51"/>
        <v>0</v>
      </c>
      <c r="AC775" s="415">
        <f t="shared" si="52"/>
        <v>0</v>
      </c>
      <c r="AE775" s="618">
        <f>IF(AE$12=TRUE,(($D775*LIQUIDACION!$L$1046)*LIQUIDACION!$D$1045/IF(AND(LIQUIDACION!$D$1044&gt;LIQUIDACION!$B$1046,LIQUIDACION!$B$1046&gt;LIQUIDACION!$D$1043),366,365)),0)</f>
        <v>0</v>
      </c>
      <c r="AF775" s="618">
        <f>IF(AF$12=TRUE,(($E775*LIQUIDACION!$L$1046)*LIQUIDACION!$D$1045/IF(AND(LIQUIDACION!$D$1044&gt;LIQUIDACION!$B$1046,LIQUIDACION!$B$1046&gt;LIQUIDACION!$D$1043),366,365)),0)</f>
        <v>0</v>
      </c>
      <c r="AG775" s="618">
        <f>IF(AG$12=TRUE,(($F775*LIQUIDACION!$L$1046)*LIQUIDACION!$D$1045/IF(AND(LIQUIDACION!$D$1044&gt;LIQUIDACION!$B$1046,LIQUIDACION!$B$1046&gt;LIQUIDACION!$D$1043),366,365)),0)</f>
        <v>0</v>
      </c>
      <c r="AH775" s="618">
        <f>IF(AH$12=TRUE,(($G775*LIQUIDACION!$L$1046)*LIQUIDACION!$D$1045/IF(AND(LIQUIDACION!$D$1044&gt;LIQUIDACION!$B$1046,LIQUIDACION!$B$1046&gt;LIQUIDACION!$D$1043),366,365)),0)</f>
        <v>0</v>
      </c>
      <c r="AI775" s="618">
        <f>IF(AI$12=TRUE,(($H775*LIQUIDACION!$L$1047)*LIQUIDACION!$D$1045/IF(AND(LIQUIDACION!$D$1044&gt;LIQUIDACION!$B$1046,LIQUIDACION!$B$1046&gt;LIQUIDACION!$D$1043),366,365)),0)</f>
        <v>0</v>
      </c>
      <c r="AJ775" s="618">
        <f>IF(AJ$12=TRUE,(($I775*LIQUIDACION!$L$1047)*LIQUIDACION!$D$1045/IF(AND(LIQUIDACION!$D$1044&gt;LIQUIDACION!$B$1046,LIQUIDACION!$B$1046&gt;LIQUIDACION!$D$1043),366,365)),0)</f>
        <v>0</v>
      </c>
      <c r="AK775" s="618">
        <f>IF(AK$12=TRUE,(($J775*LIQUIDACION!$L$1047)*LIQUIDACION!$D$1045/IF(AND(LIQUIDACION!$D$1044&gt;LIQUIDACION!$B$1046,LIQUIDACION!$B$1046&gt;LIQUIDACION!$D$1043),366,365)),0)</f>
        <v>0</v>
      </c>
      <c r="AL775" s="618">
        <f>IF(AL$12=TRUE,(($K775*LIQUIDACION!$L$1047)*LIQUIDACION!$D$1045/IF(AND(LIQUIDACION!$D$1044&gt;LIQUIDACION!$B$1046,LIQUIDACION!$B$1046&gt;LIQUIDACION!$D$1043),366,365)),0)</f>
        <v>0</v>
      </c>
      <c r="AM775" s="618">
        <f>IF(AM$12=TRUE,(($L775*LIQUIDACION!$L$1047)*LIQUIDACION!$D$1045/IF(AND(LIQUIDACION!$D$1044&gt;LIQUIDACION!$B$1046,LIQUIDACION!$B$1046&gt;LIQUIDACION!$D$1043),366,365)),0)</f>
        <v>0</v>
      </c>
      <c r="AN775" s="618">
        <f>IF(AN$12=TRUE,(($M775*LIQUIDACION!$L$1047)*LIQUIDACION!$D$1045/IF(AND(LIQUIDACION!$D$1044&gt;LIQUIDACION!$B$1046,LIQUIDACION!$B$1046&gt;LIQUIDACION!$D$1043),366,365)),0)</f>
        <v>0</v>
      </c>
      <c r="AO775" s="618">
        <f>IF(AO$12=TRUE,(($N775*LIQUIDACION!$L$1047)*LIQUIDACION!$D$1045/IF(AND(LIQUIDACION!$D$1044&gt;LIQUIDACION!$B$1046,LIQUIDACION!$B$1046&gt;LIQUIDACION!$D$1043),366,365)),0)</f>
        <v>0</v>
      </c>
      <c r="AP775" s="618">
        <f>IF(AP$12=TRUE,(($O775*LIQUIDACION!$L$1047)*LIQUIDACION!$D$1045/IF(AND(LIQUIDACION!$D$1044&gt;LIQUIDACION!$B$1046,LIQUIDACION!$B$1046&gt;LIQUIDACION!$D$1043),366,365)),0)</f>
        <v>0</v>
      </c>
      <c r="AQ775" s="618">
        <f>IF(AQ$12=TRUE,(($P775*LIQUIDACION!$L$1047)*LIQUIDACION!$D$1045/IF(AND(LIQUIDACION!$D$1044&gt;LIQUIDACION!$B$1046,LIQUIDACION!$B$1046&gt;LIQUIDACION!$D$1043),366,365)),0)</f>
        <v>0</v>
      </c>
      <c r="AR775" s="618">
        <f>IF(AR$12=TRUE,(($Q775*LIQUIDACION!$L$1047)*LIQUIDACION!$D$1045/IF(AND(LIQUIDACION!$D$1044&gt;LIQUIDACION!$B$1046,LIQUIDACION!$B$1046&gt;LIQUIDACION!$D$1043),366,365)),0)</f>
        <v>0</v>
      </c>
      <c r="AS775" s="618">
        <f>IF(AS$12=TRUE,(($R775*LIQUIDACION!$L$1047)*LIQUIDACION!$D$1045/IF(AND(LIQUIDACION!$D$1044&gt;LIQUIDACION!$B$1046,LIQUIDACION!$B$1046&gt;LIQUIDACION!$D$1043),366,365)),0)</f>
        <v>0</v>
      </c>
      <c r="AT775" s="618">
        <f>IF(AT$12=TRUE,(($S775*LIQUIDACION!$L$1047)*LIQUIDACION!$D$1045/IF(AND(LIQUIDACION!$D$1044&gt;LIQUIDACION!$B$1046,LIQUIDACION!$B$1046&gt;LIQUIDACION!$D$1043),366,365)),0)</f>
        <v>0</v>
      </c>
      <c r="AU775" s="618">
        <f>IF(AU$12=TRUE,(($T775*LIQUIDACION!$L$1047)*LIQUIDACION!$D$1045/IF(AND(LIQUIDACION!$D$1044&gt;LIQUIDACION!$B$1046,LIQUIDACION!$B$1046&gt;LIQUIDACION!$D$1043),366,365)),0)</f>
        <v>0</v>
      </c>
      <c r="AV775" s="618">
        <f>IF(AV$12=TRUE,(($U775*LIQUIDACION!$L$1047)*LIQUIDACION!$D$1045/IF(AND(LIQUIDACION!$D$1044&gt;LIQUIDACION!$B$1046,LIQUIDACION!$B$1046&gt;LIQUIDACION!$D$1043),366,365)),0)</f>
        <v>0</v>
      </c>
      <c r="AW775" s="618">
        <f>IF(AW$12=TRUE,(($V775*LIQUIDACION!$L$1047)*LIQUIDACION!$D$1045/IF(AND(LIQUIDACION!$D$1044&gt;LIQUIDACION!$B$1046,LIQUIDACION!$B$1046&gt;LIQUIDACION!$D$1043),366,365)),0)</f>
        <v>0</v>
      </c>
      <c r="AX775" s="618">
        <f>IF(AX$12=TRUE,(($W775*LIQUIDACION!$L$1047)*LIQUIDACION!$D$1045/IF(AND(LIQUIDACION!$D$1044&gt;LIQUIDACION!$B$1046,LIQUIDACION!$B$1046&gt;LIQUIDACION!$D$1043),366,365)),0)</f>
        <v>0</v>
      </c>
    </row>
    <row r="776" spans="2:50" x14ac:dyDescent="0.25">
      <c r="B776" s="123">
        <v>764</v>
      </c>
      <c r="C776" s="125"/>
      <c r="D776" s="170"/>
      <c r="E776" s="170"/>
      <c r="F776" s="170"/>
      <c r="G776" s="170">
        <f t="shared" si="49"/>
        <v>0</v>
      </c>
      <c r="H776" s="170">
        <f t="shared" si="50"/>
        <v>0</v>
      </c>
      <c r="I776" s="170"/>
      <c r="J776" s="170"/>
      <c r="K776" s="170"/>
      <c r="L776" s="170"/>
      <c r="M776" s="170"/>
      <c r="N776" s="170"/>
      <c r="O776" s="170"/>
      <c r="P776" s="170"/>
      <c r="Q776" s="170"/>
      <c r="R776" s="170"/>
      <c r="S776" s="170"/>
      <c r="T776" s="170"/>
      <c r="U776" s="170"/>
      <c r="V776" s="170"/>
      <c r="W776" s="170"/>
      <c r="X776" s="170"/>
      <c r="Y776" s="170"/>
      <c r="Z776" s="170"/>
      <c r="AA776" s="170"/>
      <c r="AB776" s="415">
        <f t="shared" si="51"/>
        <v>0</v>
      </c>
      <c r="AC776" s="415">
        <f t="shared" si="52"/>
        <v>0</v>
      </c>
      <c r="AE776" s="618">
        <f>IF(AE$12=TRUE,(($D776*LIQUIDACION!$L$1046)*LIQUIDACION!$D$1045/IF(AND(LIQUIDACION!$D$1044&gt;LIQUIDACION!$B$1046,LIQUIDACION!$B$1046&gt;LIQUIDACION!$D$1043),366,365)),0)</f>
        <v>0</v>
      </c>
      <c r="AF776" s="618">
        <f>IF(AF$12=TRUE,(($E776*LIQUIDACION!$L$1046)*LIQUIDACION!$D$1045/IF(AND(LIQUIDACION!$D$1044&gt;LIQUIDACION!$B$1046,LIQUIDACION!$B$1046&gt;LIQUIDACION!$D$1043),366,365)),0)</f>
        <v>0</v>
      </c>
      <c r="AG776" s="618">
        <f>IF(AG$12=TRUE,(($F776*LIQUIDACION!$L$1046)*LIQUIDACION!$D$1045/IF(AND(LIQUIDACION!$D$1044&gt;LIQUIDACION!$B$1046,LIQUIDACION!$B$1046&gt;LIQUIDACION!$D$1043),366,365)),0)</f>
        <v>0</v>
      </c>
      <c r="AH776" s="618">
        <f>IF(AH$12=TRUE,(($G776*LIQUIDACION!$L$1046)*LIQUIDACION!$D$1045/IF(AND(LIQUIDACION!$D$1044&gt;LIQUIDACION!$B$1046,LIQUIDACION!$B$1046&gt;LIQUIDACION!$D$1043),366,365)),0)</f>
        <v>0</v>
      </c>
      <c r="AI776" s="618">
        <f>IF(AI$12=TRUE,(($H776*LIQUIDACION!$L$1047)*LIQUIDACION!$D$1045/IF(AND(LIQUIDACION!$D$1044&gt;LIQUIDACION!$B$1046,LIQUIDACION!$B$1046&gt;LIQUIDACION!$D$1043),366,365)),0)</f>
        <v>0</v>
      </c>
      <c r="AJ776" s="618">
        <f>IF(AJ$12=TRUE,(($I776*LIQUIDACION!$L$1047)*LIQUIDACION!$D$1045/IF(AND(LIQUIDACION!$D$1044&gt;LIQUIDACION!$B$1046,LIQUIDACION!$B$1046&gt;LIQUIDACION!$D$1043),366,365)),0)</f>
        <v>0</v>
      </c>
      <c r="AK776" s="618">
        <f>IF(AK$12=TRUE,(($J776*LIQUIDACION!$L$1047)*LIQUIDACION!$D$1045/IF(AND(LIQUIDACION!$D$1044&gt;LIQUIDACION!$B$1046,LIQUIDACION!$B$1046&gt;LIQUIDACION!$D$1043),366,365)),0)</f>
        <v>0</v>
      </c>
      <c r="AL776" s="618">
        <f>IF(AL$12=TRUE,(($K776*LIQUIDACION!$L$1047)*LIQUIDACION!$D$1045/IF(AND(LIQUIDACION!$D$1044&gt;LIQUIDACION!$B$1046,LIQUIDACION!$B$1046&gt;LIQUIDACION!$D$1043),366,365)),0)</f>
        <v>0</v>
      </c>
      <c r="AM776" s="618">
        <f>IF(AM$12=TRUE,(($L776*LIQUIDACION!$L$1047)*LIQUIDACION!$D$1045/IF(AND(LIQUIDACION!$D$1044&gt;LIQUIDACION!$B$1046,LIQUIDACION!$B$1046&gt;LIQUIDACION!$D$1043),366,365)),0)</f>
        <v>0</v>
      </c>
      <c r="AN776" s="618">
        <f>IF(AN$12=TRUE,(($M776*LIQUIDACION!$L$1047)*LIQUIDACION!$D$1045/IF(AND(LIQUIDACION!$D$1044&gt;LIQUIDACION!$B$1046,LIQUIDACION!$B$1046&gt;LIQUIDACION!$D$1043),366,365)),0)</f>
        <v>0</v>
      </c>
      <c r="AO776" s="618">
        <f>IF(AO$12=TRUE,(($N776*LIQUIDACION!$L$1047)*LIQUIDACION!$D$1045/IF(AND(LIQUIDACION!$D$1044&gt;LIQUIDACION!$B$1046,LIQUIDACION!$B$1046&gt;LIQUIDACION!$D$1043),366,365)),0)</f>
        <v>0</v>
      </c>
      <c r="AP776" s="618">
        <f>IF(AP$12=TRUE,(($O776*LIQUIDACION!$L$1047)*LIQUIDACION!$D$1045/IF(AND(LIQUIDACION!$D$1044&gt;LIQUIDACION!$B$1046,LIQUIDACION!$B$1046&gt;LIQUIDACION!$D$1043),366,365)),0)</f>
        <v>0</v>
      </c>
      <c r="AQ776" s="618">
        <f>IF(AQ$12=TRUE,(($P776*LIQUIDACION!$L$1047)*LIQUIDACION!$D$1045/IF(AND(LIQUIDACION!$D$1044&gt;LIQUIDACION!$B$1046,LIQUIDACION!$B$1046&gt;LIQUIDACION!$D$1043),366,365)),0)</f>
        <v>0</v>
      </c>
      <c r="AR776" s="618">
        <f>IF(AR$12=TRUE,(($Q776*LIQUIDACION!$L$1047)*LIQUIDACION!$D$1045/IF(AND(LIQUIDACION!$D$1044&gt;LIQUIDACION!$B$1046,LIQUIDACION!$B$1046&gt;LIQUIDACION!$D$1043),366,365)),0)</f>
        <v>0</v>
      </c>
      <c r="AS776" s="618">
        <f>IF(AS$12=TRUE,(($R776*LIQUIDACION!$L$1047)*LIQUIDACION!$D$1045/IF(AND(LIQUIDACION!$D$1044&gt;LIQUIDACION!$B$1046,LIQUIDACION!$B$1046&gt;LIQUIDACION!$D$1043),366,365)),0)</f>
        <v>0</v>
      </c>
      <c r="AT776" s="618">
        <f>IF(AT$12=TRUE,(($S776*LIQUIDACION!$L$1047)*LIQUIDACION!$D$1045/IF(AND(LIQUIDACION!$D$1044&gt;LIQUIDACION!$B$1046,LIQUIDACION!$B$1046&gt;LIQUIDACION!$D$1043),366,365)),0)</f>
        <v>0</v>
      </c>
      <c r="AU776" s="618">
        <f>IF(AU$12=TRUE,(($T776*LIQUIDACION!$L$1047)*LIQUIDACION!$D$1045/IF(AND(LIQUIDACION!$D$1044&gt;LIQUIDACION!$B$1046,LIQUIDACION!$B$1046&gt;LIQUIDACION!$D$1043),366,365)),0)</f>
        <v>0</v>
      </c>
      <c r="AV776" s="618">
        <f>IF(AV$12=TRUE,(($U776*LIQUIDACION!$L$1047)*LIQUIDACION!$D$1045/IF(AND(LIQUIDACION!$D$1044&gt;LIQUIDACION!$B$1046,LIQUIDACION!$B$1046&gt;LIQUIDACION!$D$1043),366,365)),0)</f>
        <v>0</v>
      </c>
      <c r="AW776" s="618">
        <f>IF(AW$12=TRUE,(($V776*LIQUIDACION!$L$1047)*LIQUIDACION!$D$1045/IF(AND(LIQUIDACION!$D$1044&gt;LIQUIDACION!$B$1046,LIQUIDACION!$B$1046&gt;LIQUIDACION!$D$1043),366,365)),0)</f>
        <v>0</v>
      </c>
      <c r="AX776" s="618">
        <f>IF(AX$12=TRUE,(($W776*LIQUIDACION!$L$1047)*LIQUIDACION!$D$1045/IF(AND(LIQUIDACION!$D$1044&gt;LIQUIDACION!$B$1046,LIQUIDACION!$B$1046&gt;LIQUIDACION!$D$1043),366,365)),0)</f>
        <v>0</v>
      </c>
    </row>
    <row r="777" spans="2:50" x14ac:dyDescent="0.25">
      <c r="B777" s="121">
        <v>765</v>
      </c>
      <c r="C777" s="125"/>
      <c r="D777" s="170"/>
      <c r="E777" s="170"/>
      <c r="F777" s="170"/>
      <c r="G777" s="170">
        <f t="shared" si="49"/>
        <v>0</v>
      </c>
      <c r="H777" s="170">
        <f t="shared" si="50"/>
        <v>0</v>
      </c>
      <c r="I777" s="170"/>
      <c r="J777" s="170"/>
      <c r="K777" s="170"/>
      <c r="L777" s="170"/>
      <c r="M777" s="170"/>
      <c r="N777" s="170"/>
      <c r="O777" s="170"/>
      <c r="P777" s="170"/>
      <c r="Q777" s="170"/>
      <c r="R777" s="170"/>
      <c r="S777" s="170"/>
      <c r="T777" s="170"/>
      <c r="U777" s="170"/>
      <c r="V777" s="170"/>
      <c r="W777" s="170"/>
      <c r="X777" s="170"/>
      <c r="Y777" s="170"/>
      <c r="Z777" s="170"/>
      <c r="AA777" s="170"/>
      <c r="AB777" s="415">
        <f t="shared" si="51"/>
        <v>0</v>
      </c>
      <c r="AC777" s="415">
        <f t="shared" si="52"/>
        <v>0</v>
      </c>
      <c r="AE777" s="618">
        <f>IF(AE$12=TRUE,(($D777*LIQUIDACION!$L$1046)*LIQUIDACION!$D$1045/IF(AND(LIQUIDACION!$D$1044&gt;LIQUIDACION!$B$1046,LIQUIDACION!$B$1046&gt;LIQUIDACION!$D$1043),366,365)),0)</f>
        <v>0</v>
      </c>
      <c r="AF777" s="618">
        <f>IF(AF$12=TRUE,(($E777*LIQUIDACION!$L$1046)*LIQUIDACION!$D$1045/IF(AND(LIQUIDACION!$D$1044&gt;LIQUIDACION!$B$1046,LIQUIDACION!$B$1046&gt;LIQUIDACION!$D$1043),366,365)),0)</f>
        <v>0</v>
      </c>
      <c r="AG777" s="618">
        <f>IF(AG$12=TRUE,(($F777*LIQUIDACION!$L$1046)*LIQUIDACION!$D$1045/IF(AND(LIQUIDACION!$D$1044&gt;LIQUIDACION!$B$1046,LIQUIDACION!$B$1046&gt;LIQUIDACION!$D$1043),366,365)),0)</f>
        <v>0</v>
      </c>
      <c r="AH777" s="618">
        <f>IF(AH$12=TRUE,(($G777*LIQUIDACION!$L$1046)*LIQUIDACION!$D$1045/IF(AND(LIQUIDACION!$D$1044&gt;LIQUIDACION!$B$1046,LIQUIDACION!$B$1046&gt;LIQUIDACION!$D$1043),366,365)),0)</f>
        <v>0</v>
      </c>
      <c r="AI777" s="618">
        <f>IF(AI$12=TRUE,(($H777*LIQUIDACION!$L$1047)*LIQUIDACION!$D$1045/IF(AND(LIQUIDACION!$D$1044&gt;LIQUIDACION!$B$1046,LIQUIDACION!$B$1046&gt;LIQUIDACION!$D$1043),366,365)),0)</f>
        <v>0</v>
      </c>
      <c r="AJ777" s="618">
        <f>IF(AJ$12=TRUE,(($I777*LIQUIDACION!$L$1047)*LIQUIDACION!$D$1045/IF(AND(LIQUIDACION!$D$1044&gt;LIQUIDACION!$B$1046,LIQUIDACION!$B$1046&gt;LIQUIDACION!$D$1043),366,365)),0)</f>
        <v>0</v>
      </c>
      <c r="AK777" s="618">
        <f>IF(AK$12=TRUE,(($J777*LIQUIDACION!$L$1047)*LIQUIDACION!$D$1045/IF(AND(LIQUIDACION!$D$1044&gt;LIQUIDACION!$B$1046,LIQUIDACION!$B$1046&gt;LIQUIDACION!$D$1043),366,365)),0)</f>
        <v>0</v>
      </c>
      <c r="AL777" s="618">
        <f>IF(AL$12=TRUE,(($K777*LIQUIDACION!$L$1047)*LIQUIDACION!$D$1045/IF(AND(LIQUIDACION!$D$1044&gt;LIQUIDACION!$B$1046,LIQUIDACION!$B$1046&gt;LIQUIDACION!$D$1043),366,365)),0)</f>
        <v>0</v>
      </c>
      <c r="AM777" s="618">
        <f>IF(AM$12=TRUE,(($L777*LIQUIDACION!$L$1047)*LIQUIDACION!$D$1045/IF(AND(LIQUIDACION!$D$1044&gt;LIQUIDACION!$B$1046,LIQUIDACION!$B$1046&gt;LIQUIDACION!$D$1043),366,365)),0)</f>
        <v>0</v>
      </c>
      <c r="AN777" s="618">
        <f>IF(AN$12=TRUE,(($M777*LIQUIDACION!$L$1047)*LIQUIDACION!$D$1045/IF(AND(LIQUIDACION!$D$1044&gt;LIQUIDACION!$B$1046,LIQUIDACION!$B$1046&gt;LIQUIDACION!$D$1043),366,365)),0)</f>
        <v>0</v>
      </c>
      <c r="AO777" s="618">
        <f>IF(AO$12=TRUE,(($N777*LIQUIDACION!$L$1047)*LIQUIDACION!$D$1045/IF(AND(LIQUIDACION!$D$1044&gt;LIQUIDACION!$B$1046,LIQUIDACION!$B$1046&gt;LIQUIDACION!$D$1043),366,365)),0)</f>
        <v>0</v>
      </c>
      <c r="AP777" s="618">
        <f>IF(AP$12=TRUE,(($O777*LIQUIDACION!$L$1047)*LIQUIDACION!$D$1045/IF(AND(LIQUIDACION!$D$1044&gt;LIQUIDACION!$B$1046,LIQUIDACION!$B$1046&gt;LIQUIDACION!$D$1043),366,365)),0)</f>
        <v>0</v>
      </c>
      <c r="AQ777" s="618">
        <f>IF(AQ$12=TRUE,(($P777*LIQUIDACION!$L$1047)*LIQUIDACION!$D$1045/IF(AND(LIQUIDACION!$D$1044&gt;LIQUIDACION!$B$1046,LIQUIDACION!$B$1046&gt;LIQUIDACION!$D$1043),366,365)),0)</f>
        <v>0</v>
      </c>
      <c r="AR777" s="618">
        <f>IF(AR$12=TRUE,(($Q777*LIQUIDACION!$L$1047)*LIQUIDACION!$D$1045/IF(AND(LIQUIDACION!$D$1044&gt;LIQUIDACION!$B$1046,LIQUIDACION!$B$1046&gt;LIQUIDACION!$D$1043),366,365)),0)</f>
        <v>0</v>
      </c>
      <c r="AS777" s="618">
        <f>IF(AS$12=TRUE,(($R777*LIQUIDACION!$L$1047)*LIQUIDACION!$D$1045/IF(AND(LIQUIDACION!$D$1044&gt;LIQUIDACION!$B$1046,LIQUIDACION!$B$1046&gt;LIQUIDACION!$D$1043),366,365)),0)</f>
        <v>0</v>
      </c>
      <c r="AT777" s="618">
        <f>IF(AT$12=TRUE,(($S777*LIQUIDACION!$L$1047)*LIQUIDACION!$D$1045/IF(AND(LIQUIDACION!$D$1044&gt;LIQUIDACION!$B$1046,LIQUIDACION!$B$1046&gt;LIQUIDACION!$D$1043),366,365)),0)</f>
        <v>0</v>
      </c>
      <c r="AU777" s="618">
        <f>IF(AU$12=TRUE,(($T777*LIQUIDACION!$L$1047)*LIQUIDACION!$D$1045/IF(AND(LIQUIDACION!$D$1044&gt;LIQUIDACION!$B$1046,LIQUIDACION!$B$1046&gt;LIQUIDACION!$D$1043),366,365)),0)</f>
        <v>0</v>
      </c>
      <c r="AV777" s="618">
        <f>IF(AV$12=TRUE,(($U777*LIQUIDACION!$L$1047)*LIQUIDACION!$D$1045/IF(AND(LIQUIDACION!$D$1044&gt;LIQUIDACION!$B$1046,LIQUIDACION!$B$1046&gt;LIQUIDACION!$D$1043),366,365)),0)</f>
        <v>0</v>
      </c>
      <c r="AW777" s="618">
        <f>IF(AW$12=TRUE,(($V777*LIQUIDACION!$L$1047)*LIQUIDACION!$D$1045/IF(AND(LIQUIDACION!$D$1044&gt;LIQUIDACION!$B$1046,LIQUIDACION!$B$1046&gt;LIQUIDACION!$D$1043),366,365)),0)</f>
        <v>0</v>
      </c>
      <c r="AX777" s="618">
        <f>IF(AX$12=TRUE,(($W777*LIQUIDACION!$L$1047)*LIQUIDACION!$D$1045/IF(AND(LIQUIDACION!$D$1044&gt;LIQUIDACION!$B$1046,LIQUIDACION!$B$1046&gt;LIQUIDACION!$D$1043),366,365)),0)</f>
        <v>0</v>
      </c>
    </row>
    <row r="778" spans="2:50" x14ac:dyDescent="0.25">
      <c r="B778" s="123">
        <v>766</v>
      </c>
      <c r="C778" s="125"/>
      <c r="D778" s="170"/>
      <c r="E778" s="170"/>
      <c r="F778" s="170"/>
      <c r="G778" s="170">
        <f t="shared" si="49"/>
        <v>0</v>
      </c>
      <c r="H778" s="170">
        <f t="shared" si="50"/>
        <v>0</v>
      </c>
      <c r="I778" s="170"/>
      <c r="J778" s="170"/>
      <c r="K778" s="170"/>
      <c r="L778" s="170"/>
      <c r="M778" s="170"/>
      <c r="N778" s="170"/>
      <c r="O778" s="170"/>
      <c r="P778" s="170"/>
      <c r="Q778" s="170"/>
      <c r="R778" s="170"/>
      <c r="S778" s="170"/>
      <c r="T778" s="170"/>
      <c r="U778" s="170"/>
      <c r="V778" s="170"/>
      <c r="W778" s="170"/>
      <c r="X778" s="170"/>
      <c r="Y778" s="170"/>
      <c r="Z778" s="170"/>
      <c r="AA778" s="170"/>
      <c r="AB778" s="415">
        <f t="shared" si="51"/>
        <v>0</v>
      </c>
      <c r="AC778" s="415">
        <f t="shared" si="52"/>
        <v>0</v>
      </c>
      <c r="AE778" s="618">
        <f>IF(AE$12=TRUE,(($D778*LIQUIDACION!$L$1046)*LIQUIDACION!$D$1045/IF(AND(LIQUIDACION!$D$1044&gt;LIQUIDACION!$B$1046,LIQUIDACION!$B$1046&gt;LIQUIDACION!$D$1043),366,365)),0)</f>
        <v>0</v>
      </c>
      <c r="AF778" s="618">
        <f>IF(AF$12=TRUE,(($E778*LIQUIDACION!$L$1046)*LIQUIDACION!$D$1045/IF(AND(LIQUIDACION!$D$1044&gt;LIQUIDACION!$B$1046,LIQUIDACION!$B$1046&gt;LIQUIDACION!$D$1043),366,365)),0)</f>
        <v>0</v>
      </c>
      <c r="AG778" s="618">
        <f>IF(AG$12=TRUE,(($F778*LIQUIDACION!$L$1046)*LIQUIDACION!$D$1045/IF(AND(LIQUIDACION!$D$1044&gt;LIQUIDACION!$B$1046,LIQUIDACION!$B$1046&gt;LIQUIDACION!$D$1043),366,365)),0)</f>
        <v>0</v>
      </c>
      <c r="AH778" s="618">
        <f>IF(AH$12=TRUE,(($G778*LIQUIDACION!$L$1046)*LIQUIDACION!$D$1045/IF(AND(LIQUIDACION!$D$1044&gt;LIQUIDACION!$B$1046,LIQUIDACION!$B$1046&gt;LIQUIDACION!$D$1043),366,365)),0)</f>
        <v>0</v>
      </c>
      <c r="AI778" s="618">
        <f>IF(AI$12=TRUE,(($H778*LIQUIDACION!$L$1047)*LIQUIDACION!$D$1045/IF(AND(LIQUIDACION!$D$1044&gt;LIQUIDACION!$B$1046,LIQUIDACION!$B$1046&gt;LIQUIDACION!$D$1043),366,365)),0)</f>
        <v>0</v>
      </c>
      <c r="AJ778" s="618">
        <f>IF(AJ$12=TRUE,(($I778*LIQUIDACION!$L$1047)*LIQUIDACION!$D$1045/IF(AND(LIQUIDACION!$D$1044&gt;LIQUIDACION!$B$1046,LIQUIDACION!$B$1046&gt;LIQUIDACION!$D$1043),366,365)),0)</f>
        <v>0</v>
      </c>
      <c r="AK778" s="618">
        <f>IF(AK$12=TRUE,(($J778*LIQUIDACION!$L$1047)*LIQUIDACION!$D$1045/IF(AND(LIQUIDACION!$D$1044&gt;LIQUIDACION!$B$1046,LIQUIDACION!$B$1046&gt;LIQUIDACION!$D$1043),366,365)),0)</f>
        <v>0</v>
      </c>
      <c r="AL778" s="618">
        <f>IF(AL$12=TRUE,(($K778*LIQUIDACION!$L$1047)*LIQUIDACION!$D$1045/IF(AND(LIQUIDACION!$D$1044&gt;LIQUIDACION!$B$1046,LIQUIDACION!$B$1046&gt;LIQUIDACION!$D$1043),366,365)),0)</f>
        <v>0</v>
      </c>
      <c r="AM778" s="618">
        <f>IF(AM$12=TRUE,(($L778*LIQUIDACION!$L$1047)*LIQUIDACION!$D$1045/IF(AND(LIQUIDACION!$D$1044&gt;LIQUIDACION!$B$1046,LIQUIDACION!$B$1046&gt;LIQUIDACION!$D$1043),366,365)),0)</f>
        <v>0</v>
      </c>
      <c r="AN778" s="618">
        <f>IF(AN$12=TRUE,(($M778*LIQUIDACION!$L$1047)*LIQUIDACION!$D$1045/IF(AND(LIQUIDACION!$D$1044&gt;LIQUIDACION!$B$1046,LIQUIDACION!$B$1046&gt;LIQUIDACION!$D$1043),366,365)),0)</f>
        <v>0</v>
      </c>
      <c r="AO778" s="618">
        <f>IF(AO$12=TRUE,(($N778*LIQUIDACION!$L$1047)*LIQUIDACION!$D$1045/IF(AND(LIQUIDACION!$D$1044&gt;LIQUIDACION!$B$1046,LIQUIDACION!$B$1046&gt;LIQUIDACION!$D$1043),366,365)),0)</f>
        <v>0</v>
      </c>
      <c r="AP778" s="618">
        <f>IF(AP$12=TRUE,(($O778*LIQUIDACION!$L$1047)*LIQUIDACION!$D$1045/IF(AND(LIQUIDACION!$D$1044&gt;LIQUIDACION!$B$1046,LIQUIDACION!$B$1046&gt;LIQUIDACION!$D$1043),366,365)),0)</f>
        <v>0</v>
      </c>
      <c r="AQ778" s="618">
        <f>IF(AQ$12=TRUE,(($P778*LIQUIDACION!$L$1047)*LIQUIDACION!$D$1045/IF(AND(LIQUIDACION!$D$1044&gt;LIQUIDACION!$B$1046,LIQUIDACION!$B$1046&gt;LIQUIDACION!$D$1043),366,365)),0)</f>
        <v>0</v>
      </c>
      <c r="AR778" s="618">
        <f>IF(AR$12=TRUE,(($Q778*LIQUIDACION!$L$1047)*LIQUIDACION!$D$1045/IF(AND(LIQUIDACION!$D$1044&gt;LIQUIDACION!$B$1046,LIQUIDACION!$B$1046&gt;LIQUIDACION!$D$1043),366,365)),0)</f>
        <v>0</v>
      </c>
      <c r="AS778" s="618">
        <f>IF(AS$12=TRUE,(($R778*LIQUIDACION!$L$1047)*LIQUIDACION!$D$1045/IF(AND(LIQUIDACION!$D$1044&gt;LIQUIDACION!$B$1046,LIQUIDACION!$B$1046&gt;LIQUIDACION!$D$1043),366,365)),0)</f>
        <v>0</v>
      </c>
      <c r="AT778" s="618">
        <f>IF(AT$12=TRUE,(($S778*LIQUIDACION!$L$1047)*LIQUIDACION!$D$1045/IF(AND(LIQUIDACION!$D$1044&gt;LIQUIDACION!$B$1046,LIQUIDACION!$B$1046&gt;LIQUIDACION!$D$1043),366,365)),0)</f>
        <v>0</v>
      </c>
      <c r="AU778" s="618">
        <f>IF(AU$12=TRUE,(($T778*LIQUIDACION!$L$1047)*LIQUIDACION!$D$1045/IF(AND(LIQUIDACION!$D$1044&gt;LIQUIDACION!$B$1046,LIQUIDACION!$B$1046&gt;LIQUIDACION!$D$1043),366,365)),0)</f>
        <v>0</v>
      </c>
      <c r="AV778" s="618">
        <f>IF(AV$12=TRUE,(($U778*LIQUIDACION!$L$1047)*LIQUIDACION!$D$1045/IF(AND(LIQUIDACION!$D$1044&gt;LIQUIDACION!$B$1046,LIQUIDACION!$B$1046&gt;LIQUIDACION!$D$1043),366,365)),0)</f>
        <v>0</v>
      </c>
      <c r="AW778" s="618">
        <f>IF(AW$12=TRUE,(($V778*LIQUIDACION!$L$1047)*LIQUIDACION!$D$1045/IF(AND(LIQUIDACION!$D$1044&gt;LIQUIDACION!$B$1046,LIQUIDACION!$B$1046&gt;LIQUIDACION!$D$1043),366,365)),0)</f>
        <v>0</v>
      </c>
      <c r="AX778" s="618">
        <f>IF(AX$12=TRUE,(($W778*LIQUIDACION!$L$1047)*LIQUIDACION!$D$1045/IF(AND(LIQUIDACION!$D$1044&gt;LIQUIDACION!$B$1046,LIQUIDACION!$B$1046&gt;LIQUIDACION!$D$1043),366,365)),0)</f>
        <v>0</v>
      </c>
    </row>
    <row r="779" spans="2:50" x14ac:dyDescent="0.25">
      <c r="B779" s="121">
        <v>767</v>
      </c>
      <c r="C779" s="125"/>
      <c r="D779" s="170"/>
      <c r="E779" s="170"/>
      <c r="F779" s="170"/>
      <c r="G779" s="170">
        <f t="shared" si="49"/>
        <v>0</v>
      </c>
      <c r="H779" s="170">
        <f t="shared" si="50"/>
        <v>0</v>
      </c>
      <c r="I779" s="170"/>
      <c r="J779" s="170"/>
      <c r="K779" s="170"/>
      <c r="L779" s="170"/>
      <c r="M779" s="170"/>
      <c r="N779" s="170"/>
      <c r="O779" s="170"/>
      <c r="P779" s="170"/>
      <c r="Q779" s="170"/>
      <c r="R779" s="170"/>
      <c r="S779" s="170"/>
      <c r="T779" s="170"/>
      <c r="U779" s="170"/>
      <c r="V779" s="170"/>
      <c r="W779" s="170"/>
      <c r="X779" s="170"/>
      <c r="Y779" s="170"/>
      <c r="Z779" s="170"/>
      <c r="AA779" s="170"/>
      <c r="AB779" s="415">
        <f t="shared" si="51"/>
        <v>0</v>
      </c>
      <c r="AC779" s="415">
        <f t="shared" si="52"/>
        <v>0</v>
      </c>
      <c r="AE779" s="618">
        <f>IF(AE$12=TRUE,(($D779*LIQUIDACION!$L$1046)*LIQUIDACION!$D$1045/IF(AND(LIQUIDACION!$D$1044&gt;LIQUIDACION!$B$1046,LIQUIDACION!$B$1046&gt;LIQUIDACION!$D$1043),366,365)),0)</f>
        <v>0</v>
      </c>
      <c r="AF779" s="618">
        <f>IF(AF$12=TRUE,(($E779*LIQUIDACION!$L$1046)*LIQUIDACION!$D$1045/IF(AND(LIQUIDACION!$D$1044&gt;LIQUIDACION!$B$1046,LIQUIDACION!$B$1046&gt;LIQUIDACION!$D$1043),366,365)),0)</f>
        <v>0</v>
      </c>
      <c r="AG779" s="618">
        <f>IF(AG$12=TRUE,(($F779*LIQUIDACION!$L$1046)*LIQUIDACION!$D$1045/IF(AND(LIQUIDACION!$D$1044&gt;LIQUIDACION!$B$1046,LIQUIDACION!$B$1046&gt;LIQUIDACION!$D$1043),366,365)),0)</f>
        <v>0</v>
      </c>
      <c r="AH779" s="618">
        <f>IF(AH$12=TRUE,(($G779*LIQUIDACION!$L$1046)*LIQUIDACION!$D$1045/IF(AND(LIQUIDACION!$D$1044&gt;LIQUIDACION!$B$1046,LIQUIDACION!$B$1046&gt;LIQUIDACION!$D$1043),366,365)),0)</f>
        <v>0</v>
      </c>
      <c r="AI779" s="618">
        <f>IF(AI$12=TRUE,(($H779*LIQUIDACION!$L$1047)*LIQUIDACION!$D$1045/IF(AND(LIQUIDACION!$D$1044&gt;LIQUIDACION!$B$1046,LIQUIDACION!$B$1046&gt;LIQUIDACION!$D$1043),366,365)),0)</f>
        <v>0</v>
      </c>
      <c r="AJ779" s="618">
        <f>IF(AJ$12=TRUE,(($I779*LIQUIDACION!$L$1047)*LIQUIDACION!$D$1045/IF(AND(LIQUIDACION!$D$1044&gt;LIQUIDACION!$B$1046,LIQUIDACION!$B$1046&gt;LIQUIDACION!$D$1043),366,365)),0)</f>
        <v>0</v>
      </c>
      <c r="AK779" s="618">
        <f>IF(AK$12=TRUE,(($J779*LIQUIDACION!$L$1047)*LIQUIDACION!$D$1045/IF(AND(LIQUIDACION!$D$1044&gt;LIQUIDACION!$B$1046,LIQUIDACION!$B$1046&gt;LIQUIDACION!$D$1043),366,365)),0)</f>
        <v>0</v>
      </c>
      <c r="AL779" s="618">
        <f>IF(AL$12=TRUE,(($K779*LIQUIDACION!$L$1047)*LIQUIDACION!$D$1045/IF(AND(LIQUIDACION!$D$1044&gt;LIQUIDACION!$B$1046,LIQUIDACION!$B$1046&gt;LIQUIDACION!$D$1043),366,365)),0)</f>
        <v>0</v>
      </c>
      <c r="AM779" s="618">
        <f>IF(AM$12=TRUE,(($L779*LIQUIDACION!$L$1047)*LIQUIDACION!$D$1045/IF(AND(LIQUIDACION!$D$1044&gt;LIQUIDACION!$B$1046,LIQUIDACION!$B$1046&gt;LIQUIDACION!$D$1043),366,365)),0)</f>
        <v>0</v>
      </c>
      <c r="AN779" s="618">
        <f>IF(AN$12=TRUE,(($M779*LIQUIDACION!$L$1047)*LIQUIDACION!$D$1045/IF(AND(LIQUIDACION!$D$1044&gt;LIQUIDACION!$B$1046,LIQUIDACION!$B$1046&gt;LIQUIDACION!$D$1043),366,365)),0)</f>
        <v>0</v>
      </c>
      <c r="AO779" s="618">
        <f>IF(AO$12=TRUE,(($N779*LIQUIDACION!$L$1047)*LIQUIDACION!$D$1045/IF(AND(LIQUIDACION!$D$1044&gt;LIQUIDACION!$B$1046,LIQUIDACION!$B$1046&gt;LIQUIDACION!$D$1043),366,365)),0)</f>
        <v>0</v>
      </c>
      <c r="AP779" s="618">
        <f>IF(AP$12=TRUE,(($O779*LIQUIDACION!$L$1047)*LIQUIDACION!$D$1045/IF(AND(LIQUIDACION!$D$1044&gt;LIQUIDACION!$B$1046,LIQUIDACION!$B$1046&gt;LIQUIDACION!$D$1043),366,365)),0)</f>
        <v>0</v>
      </c>
      <c r="AQ779" s="618">
        <f>IF(AQ$12=TRUE,(($P779*LIQUIDACION!$L$1047)*LIQUIDACION!$D$1045/IF(AND(LIQUIDACION!$D$1044&gt;LIQUIDACION!$B$1046,LIQUIDACION!$B$1046&gt;LIQUIDACION!$D$1043),366,365)),0)</f>
        <v>0</v>
      </c>
      <c r="AR779" s="618">
        <f>IF(AR$12=TRUE,(($Q779*LIQUIDACION!$L$1047)*LIQUIDACION!$D$1045/IF(AND(LIQUIDACION!$D$1044&gt;LIQUIDACION!$B$1046,LIQUIDACION!$B$1046&gt;LIQUIDACION!$D$1043),366,365)),0)</f>
        <v>0</v>
      </c>
      <c r="AS779" s="618">
        <f>IF(AS$12=TRUE,(($R779*LIQUIDACION!$L$1047)*LIQUIDACION!$D$1045/IF(AND(LIQUIDACION!$D$1044&gt;LIQUIDACION!$B$1046,LIQUIDACION!$B$1046&gt;LIQUIDACION!$D$1043),366,365)),0)</f>
        <v>0</v>
      </c>
      <c r="AT779" s="618">
        <f>IF(AT$12=TRUE,(($S779*LIQUIDACION!$L$1047)*LIQUIDACION!$D$1045/IF(AND(LIQUIDACION!$D$1044&gt;LIQUIDACION!$B$1046,LIQUIDACION!$B$1046&gt;LIQUIDACION!$D$1043),366,365)),0)</f>
        <v>0</v>
      </c>
      <c r="AU779" s="618">
        <f>IF(AU$12=TRUE,(($T779*LIQUIDACION!$L$1047)*LIQUIDACION!$D$1045/IF(AND(LIQUIDACION!$D$1044&gt;LIQUIDACION!$B$1046,LIQUIDACION!$B$1046&gt;LIQUIDACION!$D$1043),366,365)),0)</f>
        <v>0</v>
      </c>
      <c r="AV779" s="618">
        <f>IF(AV$12=TRUE,(($U779*LIQUIDACION!$L$1047)*LIQUIDACION!$D$1045/IF(AND(LIQUIDACION!$D$1044&gt;LIQUIDACION!$B$1046,LIQUIDACION!$B$1046&gt;LIQUIDACION!$D$1043),366,365)),0)</f>
        <v>0</v>
      </c>
      <c r="AW779" s="618">
        <f>IF(AW$12=TRUE,(($V779*LIQUIDACION!$L$1047)*LIQUIDACION!$D$1045/IF(AND(LIQUIDACION!$D$1044&gt;LIQUIDACION!$B$1046,LIQUIDACION!$B$1046&gt;LIQUIDACION!$D$1043),366,365)),0)</f>
        <v>0</v>
      </c>
      <c r="AX779" s="618">
        <f>IF(AX$12=TRUE,(($W779*LIQUIDACION!$L$1047)*LIQUIDACION!$D$1045/IF(AND(LIQUIDACION!$D$1044&gt;LIQUIDACION!$B$1046,LIQUIDACION!$B$1046&gt;LIQUIDACION!$D$1043),366,365)),0)</f>
        <v>0</v>
      </c>
    </row>
    <row r="780" spans="2:50" x14ac:dyDescent="0.25">
      <c r="B780" s="123">
        <v>768</v>
      </c>
      <c r="C780" s="125"/>
      <c r="D780" s="170"/>
      <c r="E780" s="170"/>
      <c r="F780" s="170"/>
      <c r="G780" s="170">
        <f t="shared" si="49"/>
        <v>0</v>
      </c>
      <c r="H780" s="170">
        <f t="shared" si="50"/>
        <v>0</v>
      </c>
      <c r="I780" s="170"/>
      <c r="J780" s="170"/>
      <c r="K780" s="170"/>
      <c r="L780" s="170"/>
      <c r="M780" s="170"/>
      <c r="N780" s="170"/>
      <c r="O780" s="170"/>
      <c r="P780" s="170"/>
      <c r="Q780" s="170"/>
      <c r="R780" s="170"/>
      <c r="S780" s="170"/>
      <c r="T780" s="170"/>
      <c r="U780" s="170"/>
      <c r="V780" s="170"/>
      <c r="W780" s="170"/>
      <c r="X780" s="170"/>
      <c r="Y780" s="170"/>
      <c r="Z780" s="170"/>
      <c r="AA780" s="170"/>
      <c r="AB780" s="415">
        <f t="shared" si="51"/>
        <v>0</v>
      </c>
      <c r="AC780" s="415">
        <f t="shared" si="52"/>
        <v>0</v>
      </c>
      <c r="AE780" s="618">
        <f>IF(AE$12=TRUE,(($D780*LIQUIDACION!$L$1046)*LIQUIDACION!$D$1045/IF(AND(LIQUIDACION!$D$1044&gt;LIQUIDACION!$B$1046,LIQUIDACION!$B$1046&gt;LIQUIDACION!$D$1043),366,365)),0)</f>
        <v>0</v>
      </c>
      <c r="AF780" s="618">
        <f>IF(AF$12=TRUE,(($E780*LIQUIDACION!$L$1046)*LIQUIDACION!$D$1045/IF(AND(LIQUIDACION!$D$1044&gt;LIQUIDACION!$B$1046,LIQUIDACION!$B$1046&gt;LIQUIDACION!$D$1043),366,365)),0)</f>
        <v>0</v>
      </c>
      <c r="AG780" s="618">
        <f>IF(AG$12=TRUE,(($F780*LIQUIDACION!$L$1046)*LIQUIDACION!$D$1045/IF(AND(LIQUIDACION!$D$1044&gt;LIQUIDACION!$B$1046,LIQUIDACION!$B$1046&gt;LIQUIDACION!$D$1043),366,365)),0)</f>
        <v>0</v>
      </c>
      <c r="AH780" s="618">
        <f>IF(AH$12=TRUE,(($G780*LIQUIDACION!$L$1046)*LIQUIDACION!$D$1045/IF(AND(LIQUIDACION!$D$1044&gt;LIQUIDACION!$B$1046,LIQUIDACION!$B$1046&gt;LIQUIDACION!$D$1043),366,365)),0)</f>
        <v>0</v>
      </c>
      <c r="AI780" s="618">
        <f>IF(AI$12=TRUE,(($H780*LIQUIDACION!$L$1047)*LIQUIDACION!$D$1045/IF(AND(LIQUIDACION!$D$1044&gt;LIQUIDACION!$B$1046,LIQUIDACION!$B$1046&gt;LIQUIDACION!$D$1043),366,365)),0)</f>
        <v>0</v>
      </c>
      <c r="AJ780" s="618">
        <f>IF(AJ$12=TRUE,(($I780*LIQUIDACION!$L$1047)*LIQUIDACION!$D$1045/IF(AND(LIQUIDACION!$D$1044&gt;LIQUIDACION!$B$1046,LIQUIDACION!$B$1046&gt;LIQUIDACION!$D$1043),366,365)),0)</f>
        <v>0</v>
      </c>
      <c r="AK780" s="618">
        <f>IF(AK$12=TRUE,(($J780*LIQUIDACION!$L$1047)*LIQUIDACION!$D$1045/IF(AND(LIQUIDACION!$D$1044&gt;LIQUIDACION!$B$1046,LIQUIDACION!$B$1046&gt;LIQUIDACION!$D$1043),366,365)),0)</f>
        <v>0</v>
      </c>
      <c r="AL780" s="618">
        <f>IF(AL$12=TRUE,(($K780*LIQUIDACION!$L$1047)*LIQUIDACION!$D$1045/IF(AND(LIQUIDACION!$D$1044&gt;LIQUIDACION!$B$1046,LIQUIDACION!$B$1046&gt;LIQUIDACION!$D$1043),366,365)),0)</f>
        <v>0</v>
      </c>
      <c r="AM780" s="618">
        <f>IF(AM$12=TRUE,(($L780*LIQUIDACION!$L$1047)*LIQUIDACION!$D$1045/IF(AND(LIQUIDACION!$D$1044&gt;LIQUIDACION!$B$1046,LIQUIDACION!$B$1046&gt;LIQUIDACION!$D$1043),366,365)),0)</f>
        <v>0</v>
      </c>
      <c r="AN780" s="618">
        <f>IF(AN$12=TRUE,(($M780*LIQUIDACION!$L$1047)*LIQUIDACION!$D$1045/IF(AND(LIQUIDACION!$D$1044&gt;LIQUIDACION!$B$1046,LIQUIDACION!$B$1046&gt;LIQUIDACION!$D$1043),366,365)),0)</f>
        <v>0</v>
      </c>
      <c r="AO780" s="618">
        <f>IF(AO$12=TRUE,(($N780*LIQUIDACION!$L$1047)*LIQUIDACION!$D$1045/IF(AND(LIQUIDACION!$D$1044&gt;LIQUIDACION!$B$1046,LIQUIDACION!$B$1046&gt;LIQUIDACION!$D$1043),366,365)),0)</f>
        <v>0</v>
      </c>
      <c r="AP780" s="618">
        <f>IF(AP$12=TRUE,(($O780*LIQUIDACION!$L$1047)*LIQUIDACION!$D$1045/IF(AND(LIQUIDACION!$D$1044&gt;LIQUIDACION!$B$1046,LIQUIDACION!$B$1046&gt;LIQUIDACION!$D$1043),366,365)),0)</f>
        <v>0</v>
      </c>
      <c r="AQ780" s="618">
        <f>IF(AQ$12=TRUE,(($P780*LIQUIDACION!$L$1047)*LIQUIDACION!$D$1045/IF(AND(LIQUIDACION!$D$1044&gt;LIQUIDACION!$B$1046,LIQUIDACION!$B$1046&gt;LIQUIDACION!$D$1043),366,365)),0)</f>
        <v>0</v>
      </c>
      <c r="AR780" s="618">
        <f>IF(AR$12=TRUE,(($Q780*LIQUIDACION!$L$1047)*LIQUIDACION!$D$1045/IF(AND(LIQUIDACION!$D$1044&gt;LIQUIDACION!$B$1046,LIQUIDACION!$B$1046&gt;LIQUIDACION!$D$1043),366,365)),0)</f>
        <v>0</v>
      </c>
      <c r="AS780" s="618">
        <f>IF(AS$12=TRUE,(($R780*LIQUIDACION!$L$1047)*LIQUIDACION!$D$1045/IF(AND(LIQUIDACION!$D$1044&gt;LIQUIDACION!$B$1046,LIQUIDACION!$B$1046&gt;LIQUIDACION!$D$1043),366,365)),0)</f>
        <v>0</v>
      </c>
      <c r="AT780" s="618">
        <f>IF(AT$12=TRUE,(($S780*LIQUIDACION!$L$1047)*LIQUIDACION!$D$1045/IF(AND(LIQUIDACION!$D$1044&gt;LIQUIDACION!$B$1046,LIQUIDACION!$B$1046&gt;LIQUIDACION!$D$1043),366,365)),0)</f>
        <v>0</v>
      </c>
      <c r="AU780" s="618">
        <f>IF(AU$12=TRUE,(($T780*LIQUIDACION!$L$1047)*LIQUIDACION!$D$1045/IF(AND(LIQUIDACION!$D$1044&gt;LIQUIDACION!$B$1046,LIQUIDACION!$B$1046&gt;LIQUIDACION!$D$1043),366,365)),0)</f>
        <v>0</v>
      </c>
      <c r="AV780" s="618">
        <f>IF(AV$12=TRUE,(($U780*LIQUIDACION!$L$1047)*LIQUIDACION!$D$1045/IF(AND(LIQUIDACION!$D$1044&gt;LIQUIDACION!$B$1046,LIQUIDACION!$B$1046&gt;LIQUIDACION!$D$1043),366,365)),0)</f>
        <v>0</v>
      </c>
      <c r="AW780" s="618">
        <f>IF(AW$12=TRUE,(($V780*LIQUIDACION!$L$1047)*LIQUIDACION!$D$1045/IF(AND(LIQUIDACION!$D$1044&gt;LIQUIDACION!$B$1046,LIQUIDACION!$B$1046&gt;LIQUIDACION!$D$1043),366,365)),0)</f>
        <v>0</v>
      </c>
      <c r="AX780" s="618">
        <f>IF(AX$12=TRUE,(($W780*LIQUIDACION!$L$1047)*LIQUIDACION!$D$1045/IF(AND(LIQUIDACION!$D$1044&gt;LIQUIDACION!$B$1046,LIQUIDACION!$B$1046&gt;LIQUIDACION!$D$1043),366,365)),0)</f>
        <v>0</v>
      </c>
    </row>
    <row r="781" spans="2:50" x14ac:dyDescent="0.25">
      <c r="B781" s="121">
        <v>769</v>
      </c>
      <c r="C781" s="125"/>
      <c r="D781" s="170"/>
      <c r="E781" s="170"/>
      <c r="F781" s="170"/>
      <c r="G781" s="170">
        <f t="shared" si="49"/>
        <v>0</v>
      </c>
      <c r="H781" s="170">
        <f t="shared" si="50"/>
        <v>0</v>
      </c>
      <c r="I781" s="170"/>
      <c r="J781" s="170"/>
      <c r="K781" s="170"/>
      <c r="L781" s="170"/>
      <c r="M781" s="170"/>
      <c r="N781" s="170"/>
      <c r="O781" s="170"/>
      <c r="P781" s="170"/>
      <c r="Q781" s="170"/>
      <c r="R781" s="170"/>
      <c r="S781" s="170"/>
      <c r="T781" s="170"/>
      <c r="U781" s="170"/>
      <c r="V781" s="170"/>
      <c r="W781" s="170"/>
      <c r="X781" s="170"/>
      <c r="Y781" s="170"/>
      <c r="Z781" s="170"/>
      <c r="AA781" s="170"/>
      <c r="AB781" s="415">
        <f t="shared" si="51"/>
        <v>0</v>
      </c>
      <c r="AC781" s="415">
        <f t="shared" si="52"/>
        <v>0</v>
      </c>
      <c r="AE781" s="618">
        <f>IF(AE$12=TRUE,(($D781*LIQUIDACION!$L$1046)*LIQUIDACION!$D$1045/IF(AND(LIQUIDACION!$D$1044&gt;LIQUIDACION!$B$1046,LIQUIDACION!$B$1046&gt;LIQUIDACION!$D$1043),366,365)),0)</f>
        <v>0</v>
      </c>
      <c r="AF781" s="618">
        <f>IF(AF$12=TRUE,(($E781*LIQUIDACION!$L$1046)*LIQUIDACION!$D$1045/IF(AND(LIQUIDACION!$D$1044&gt;LIQUIDACION!$B$1046,LIQUIDACION!$B$1046&gt;LIQUIDACION!$D$1043),366,365)),0)</f>
        <v>0</v>
      </c>
      <c r="AG781" s="618">
        <f>IF(AG$12=TRUE,(($F781*LIQUIDACION!$L$1046)*LIQUIDACION!$D$1045/IF(AND(LIQUIDACION!$D$1044&gt;LIQUIDACION!$B$1046,LIQUIDACION!$B$1046&gt;LIQUIDACION!$D$1043),366,365)),0)</f>
        <v>0</v>
      </c>
      <c r="AH781" s="618">
        <f>IF(AH$12=TRUE,(($G781*LIQUIDACION!$L$1046)*LIQUIDACION!$D$1045/IF(AND(LIQUIDACION!$D$1044&gt;LIQUIDACION!$B$1046,LIQUIDACION!$B$1046&gt;LIQUIDACION!$D$1043),366,365)),0)</f>
        <v>0</v>
      </c>
      <c r="AI781" s="618">
        <f>IF(AI$12=TRUE,(($H781*LIQUIDACION!$L$1047)*LIQUIDACION!$D$1045/IF(AND(LIQUIDACION!$D$1044&gt;LIQUIDACION!$B$1046,LIQUIDACION!$B$1046&gt;LIQUIDACION!$D$1043),366,365)),0)</f>
        <v>0</v>
      </c>
      <c r="AJ781" s="618">
        <f>IF(AJ$12=TRUE,(($I781*LIQUIDACION!$L$1047)*LIQUIDACION!$D$1045/IF(AND(LIQUIDACION!$D$1044&gt;LIQUIDACION!$B$1046,LIQUIDACION!$B$1046&gt;LIQUIDACION!$D$1043),366,365)),0)</f>
        <v>0</v>
      </c>
      <c r="AK781" s="618">
        <f>IF(AK$12=TRUE,(($J781*LIQUIDACION!$L$1047)*LIQUIDACION!$D$1045/IF(AND(LIQUIDACION!$D$1044&gt;LIQUIDACION!$B$1046,LIQUIDACION!$B$1046&gt;LIQUIDACION!$D$1043),366,365)),0)</f>
        <v>0</v>
      </c>
      <c r="AL781" s="618">
        <f>IF(AL$12=TRUE,(($K781*LIQUIDACION!$L$1047)*LIQUIDACION!$D$1045/IF(AND(LIQUIDACION!$D$1044&gt;LIQUIDACION!$B$1046,LIQUIDACION!$B$1046&gt;LIQUIDACION!$D$1043),366,365)),0)</f>
        <v>0</v>
      </c>
      <c r="AM781" s="618">
        <f>IF(AM$12=TRUE,(($L781*LIQUIDACION!$L$1047)*LIQUIDACION!$D$1045/IF(AND(LIQUIDACION!$D$1044&gt;LIQUIDACION!$B$1046,LIQUIDACION!$B$1046&gt;LIQUIDACION!$D$1043),366,365)),0)</f>
        <v>0</v>
      </c>
      <c r="AN781" s="618">
        <f>IF(AN$12=TRUE,(($M781*LIQUIDACION!$L$1047)*LIQUIDACION!$D$1045/IF(AND(LIQUIDACION!$D$1044&gt;LIQUIDACION!$B$1046,LIQUIDACION!$B$1046&gt;LIQUIDACION!$D$1043),366,365)),0)</f>
        <v>0</v>
      </c>
      <c r="AO781" s="618">
        <f>IF(AO$12=TRUE,(($N781*LIQUIDACION!$L$1047)*LIQUIDACION!$D$1045/IF(AND(LIQUIDACION!$D$1044&gt;LIQUIDACION!$B$1046,LIQUIDACION!$B$1046&gt;LIQUIDACION!$D$1043),366,365)),0)</f>
        <v>0</v>
      </c>
      <c r="AP781" s="618">
        <f>IF(AP$12=TRUE,(($O781*LIQUIDACION!$L$1047)*LIQUIDACION!$D$1045/IF(AND(LIQUIDACION!$D$1044&gt;LIQUIDACION!$B$1046,LIQUIDACION!$B$1046&gt;LIQUIDACION!$D$1043),366,365)),0)</f>
        <v>0</v>
      </c>
      <c r="AQ781" s="618">
        <f>IF(AQ$12=TRUE,(($P781*LIQUIDACION!$L$1047)*LIQUIDACION!$D$1045/IF(AND(LIQUIDACION!$D$1044&gt;LIQUIDACION!$B$1046,LIQUIDACION!$B$1046&gt;LIQUIDACION!$D$1043),366,365)),0)</f>
        <v>0</v>
      </c>
      <c r="AR781" s="618">
        <f>IF(AR$12=TRUE,(($Q781*LIQUIDACION!$L$1047)*LIQUIDACION!$D$1045/IF(AND(LIQUIDACION!$D$1044&gt;LIQUIDACION!$B$1046,LIQUIDACION!$B$1046&gt;LIQUIDACION!$D$1043),366,365)),0)</f>
        <v>0</v>
      </c>
      <c r="AS781" s="618">
        <f>IF(AS$12=TRUE,(($R781*LIQUIDACION!$L$1047)*LIQUIDACION!$D$1045/IF(AND(LIQUIDACION!$D$1044&gt;LIQUIDACION!$B$1046,LIQUIDACION!$B$1046&gt;LIQUIDACION!$D$1043),366,365)),0)</f>
        <v>0</v>
      </c>
      <c r="AT781" s="618">
        <f>IF(AT$12=TRUE,(($S781*LIQUIDACION!$L$1047)*LIQUIDACION!$D$1045/IF(AND(LIQUIDACION!$D$1044&gt;LIQUIDACION!$B$1046,LIQUIDACION!$B$1046&gt;LIQUIDACION!$D$1043),366,365)),0)</f>
        <v>0</v>
      </c>
      <c r="AU781" s="618">
        <f>IF(AU$12=TRUE,(($T781*LIQUIDACION!$L$1047)*LIQUIDACION!$D$1045/IF(AND(LIQUIDACION!$D$1044&gt;LIQUIDACION!$B$1046,LIQUIDACION!$B$1046&gt;LIQUIDACION!$D$1043),366,365)),0)</f>
        <v>0</v>
      </c>
      <c r="AV781" s="618">
        <f>IF(AV$12=TRUE,(($U781*LIQUIDACION!$L$1047)*LIQUIDACION!$D$1045/IF(AND(LIQUIDACION!$D$1044&gt;LIQUIDACION!$B$1046,LIQUIDACION!$B$1046&gt;LIQUIDACION!$D$1043),366,365)),0)</f>
        <v>0</v>
      </c>
      <c r="AW781" s="618">
        <f>IF(AW$12=TRUE,(($V781*LIQUIDACION!$L$1047)*LIQUIDACION!$D$1045/IF(AND(LIQUIDACION!$D$1044&gt;LIQUIDACION!$B$1046,LIQUIDACION!$B$1046&gt;LIQUIDACION!$D$1043),366,365)),0)</f>
        <v>0</v>
      </c>
      <c r="AX781" s="618">
        <f>IF(AX$12=TRUE,(($W781*LIQUIDACION!$L$1047)*LIQUIDACION!$D$1045/IF(AND(LIQUIDACION!$D$1044&gt;LIQUIDACION!$B$1046,LIQUIDACION!$B$1046&gt;LIQUIDACION!$D$1043),366,365)),0)</f>
        <v>0</v>
      </c>
    </row>
    <row r="782" spans="2:50" x14ac:dyDescent="0.25">
      <c r="B782" s="123">
        <v>770</v>
      </c>
      <c r="C782" s="125"/>
      <c r="D782" s="170"/>
      <c r="E782" s="170"/>
      <c r="F782" s="170"/>
      <c r="G782" s="170">
        <f t="shared" ref="G782:G845" si="53">IF($G$10&gt;0,$D782*$G$10,)</f>
        <v>0</v>
      </c>
      <c r="H782" s="170">
        <f t="shared" ref="H782:H845" si="54">IF($H$10&gt;0,$D782*$H$10,)</f>
        <v>0</v>
      </c>
      <c r="I782" s="170"/>
      <c r="J782" s="170"/>
      <c r="K782" s="170"/>
      <c r="L782" s="170"/>
      <c r="M782" s="170"/>
      <c r="N782" s="170"/>
      <c r="O782" s="170"/>
      <c r="P782" s="170"/>
      <c r="Q782" s="170"/>
      <c r="R782" s="170"/>
      <c r="S782" s="170"/>
      <c r="T782" s="170"/>
      <c r="U782" s="170"/>
      <c r="V782" s="170"/>
      <c r="W782" s="170"/>
      <c r="X782" s="170"/>
      <c r="Y782" s="170"/>
      <c r="Z782" s="170"/>
      <c r="AA782" s="170"/>
      <c r="AB782" s="415">
        <f t="shared" ref="AB782:AB845" si="55">SUM(AE782:AX782)</f>
        <v>0</v>
      </c>
      <c r="AC782" s="415">
        <f t="shared" ref="AC782:AC845" si="56">SUM(D782:AA782)</f>
        <v>0</v>
      </c>
      <c r="AE782" s="618">
        <f>IF(AE$12=TRUE,(($D782*LIQUIDACION!$L$1046)*LIQUIDACION!$D$1045/IF(AND(LIQUIDACION!$D$1044&gt;LIQUIDACION!$B$1046,LIQUIDACION!$B$1046&gt;LIQUIDACION!$D$1043),366,365)),0)</f>
        <v>0</v>
      </c>
      <c r="AF782" s="618">
        <f>IF(AF$12=TRUE,(($E782*LIQUIDACION!$L$1046)*LIQUIDACION!$D$1045/IF(AND(LIQUIDACION!$D$1044&gt;LIQUIDACION!$B$1046,LIQUIDACION!$B$1046&gt;LIQUIDACION!$D$1043),366,365)),0)</f>
        <v>0</v>
      </c>
      <c r="AG782" s="618">
        <f>IF(AG$12=TRUE,(($F782*LIQUIDACION!$L$1046)*LIQUIDACION!$D$1045/IF(AND(LIQUIDACION!$D$1044&gt;LIQUIDACION!$B$1046,LIQUIDACION!$B$1046&gt;LIQUIDACION!$D$1043),366,365)),0)</f>
        <v>0</v>
      </c>
      <c r="AH782" s="618">
        <f>IF(AH$12=TRUE,(($G782*LIQUIDACION!$L$1046)*LIQUIDACION!$D$1045/IF(AND(LIQUIDACION!$D$1044&gt;LIQUIDACION!$B$1046,LIQUIDACION!$B$1046&gt;LIQUIDACION!$D$1043),366,365)),0)</f>
        <v>0</v>
      </c>
      <c r="AI782" s="618">
        <f>IF(AI$12=TRUE,(($H782*LIQUIDACION!$L$1047)*LIQUIDACION!$D$1045/IF(AND(LIQUIDACION!$D$1044&gt;LIQUIDACION!$B$1046,LIQUIDACION!$B$1046&gt;LIQUIDACION!$D$1043),366,365)),0)</f>
        <v>0</v>
      </c>
      <c r="AJ782" s="618">
        <f>IF(AJ$12=TRUE,(($I782*LIQUIDACION!$L$1047)*LIQUIDACION!$D$1045/IF(AND(LIQUIDACION!$D$1044&gt;LIQUIDACION!$B$1046,LIQUIDACION!$B$1046&gt;LIQUIDACION!$D$1043),366,365)),0)</f>
        <v>0</v>
      </c>
      <c r="AK782" s="618">
        <f>IF(AK$12=TRUE,(($J782*LIQUIDACION!$L$1047)*LIQUIDACION!$D$1045/IF(AND(LIQUIDACION!$D$1044&gt;LIQUIDACION!$B$1046,LIQUIDACION!$B$1046&gt;LIQUIDACION!$D$1043),366,365)),0)</f>
        <v>0</v>
      </c>
      <c r="AL782" s="618">
        <f>IF(AL$12=TRUE,(($K782*LIQUIDACION!$L$1047)*LIQUIDACION!$D$1045/IF(AND(LIQUIDACION!$D$1044&gt;LIQUIDACION!$B$1046,LIQUIDACION!$B$1046&gt;LIQUIDACION!$D$1043),366,365)),0)</f>
        <v>0</v>
      </c>
      <c r="AM782" s="618">
        <f>IF(AM$12=TRUE,(($L782*LIQUIDACION!$L$1047)*LIQUIDACION!$D$1045/IF(AND(LIQUIDACION!$D$1044&gt;LIQUIDACION!$B$1046,LIQUIDACION!$B$1046&gt;LIQUIDACION!$D$1043),366,365)),0)</f>
        <v>0</v>
      </c>
      <c r="AN782" s="618">
        <f>IF(AN$12=TRUE,(($M782*LIQUIDACION!$L$1047)*LIQUIDACION!$D$1045/IF(AND(LIQUIDACION!$D$1044&gt;LIQUIDACION!$B$1046,LIQUIDACION!$B$1046&gt;LIQUIDACION!$D$1043),366,365)),0)</f>
        <v>0</v>
      </c>
      <c r="AO782" s="618">
        <f>IF(AO$12=TRUE,(($N782*LIQUIDACION!$L$1047)*LIQUIDACION!$D$1045/IF(AND(LIQUIDACION!$D$1044&gt;LIQUIDACION!$B$1046,LIQUIDACION!$B$1046&gt;LIQUIDACION!$D$1043),366,365)),0)</f>
        <v>0</v>
      </c>
      <c r="AP782" s="618">
        <f>IF(AP$12=TRUE,(($O782*LIQUIDACION!$L$1047)*LIQUIDACION!$D$1045/IF(AND(LIQUIDACION!$D$1044&gt;LIQUIDACION!$B$1046,LIQUIDACION!$B$1046&gt;LIQUIDACION!$D$1043),366,365)),0)</f>
        <v>0</v>
      </c>
      <c r="AQ782" s="618">
        <f>IF(AQ$12=TRUE,(($P782*LIQUIDACION!$L$1047)*LIQUIDACION!$D$1045/IF(AND(LIQUIDACION!$D$1044&gt;LIQUIDACION!$B$1046,LIQUIDACION!$B$1046&gt;LIQUIDACION!$D$1043),366,365)),0)</f>
        <v>0</v>
      </c>
      <c r="AR782" s="618">
        <f>IF(AR$12=TRUE,(($Q782*LIQUIDACION!$L$1047)*LIQUIDACION!$D$1045/IF(AND(LIQUIDACION!$D$1044&gt;LIQUIDACION!$B$1046,LIQUIDACION!$B$1046&gt;LIQUIDACION!$D$1043),366,365)),0)</f>
        <v>0</v>
      </c>
      <c r="AS782" s="618">
        <f>IF(AS$12=TRUE,(($R782*LIQUIDACION!$L$1047)*LIQUIDACION!$D$1045/IF(AND(LIQUIDACION!$D$1044&gt;LIQUIDACION!$B$1046,LIQUIDACION!$B$1046&gt;LIQUIDACION!$D$1043),366,365)),0)</f>
        <v>0</v>
      </c>
      <c r="AT782" s="618">
        <f>IF(AT$12=TRUE,(($S782*LIQUIDACION!$L$1047)*LIQUIDACION!$D$1045/IF(AND(LIQUIDACION!$D$1044&gt;LIQUIDACION!$B$1046,LIQUIDACION!$B$1046&gt;LIQUIDACION!$D$1043),366,365)),0)</f>
        <v>0</v>
      </c>
      <c r="AU782" s="618">
        <f>IF(AU$12=TRUE,(($T782*LIQUIDACION!$L$1047)*LIQUIDACION!$D$1045/IF(AND(LIQUIDACION!$D$1044&gt;LIQUIDACION!$B$1046,LIQUIDACION!$B$1046&gt;LIQUIDACION!$D$1043),366,365)),0)</f>
        <v>0</v>
      </c>
      <c r="AV782" s="618">
        <f>IF(AV$12=TRUE,(($U782*LIQUIDACION!$L$1047)*LIQUIDACION!$D$1045/IF(AND(LIQUIDACION!$D$1044&gt;LIQUIDACION!$B$1046,LIQUIDACION!$B$1046&gt;LIQUIDACION!$D$1043),366,365)),0)</f>
        <v>0</v>
      </c>
      <c r="AW782" s="618">
        <f>IF(AW$12=TRUE,(($V782*LIQUIDACION!$L$1047)*LIQUIDACION!$D$1045/IF(AND(LIQUIDACION!$D$1044&gt;LIQUIDACION!$B$1046,LIQUIDACION!$B$1046&gt;LIQUIDACION!$D$1043),366,365)),0)</f>
        <v>0</v>
      </c>
      <c r="AX782" s="618">
        <f>IF(AX$12=TRUE,(($W782*LIQUIDACION!$L$1047)*LIQUIDACION!$D$1045/IF(AND(LIQUIDACION!$D$1044&gt;LIQUIDACION!$B$1046,LIQUIDACION!$B$1046&gt;LIQUIDACION!$D$1043),366,365)),0)</f>
        <v>0</v>
      </c>
    </row>
    <row r="783" spans="2:50" x14ac:dyDescent="0.25">
      <c r="B783" s="121">
        <v>771</v>
      </c>
      <c r="C783" s="125"/>
      <c r="D783" s="170"/>
      <c r="E783" s="170"/>
      <c r="F783" s="170"/>
      <c r="G783" s="170">
        <f t="shared" si="53"/>
        <v>0</v>
      </c>
      <c r="H783" s="170">
        <f t="shared" si="54"/>
        <v>0</v>
      </c>
      <c r="I783" s="170"/>
      <c r="J783" s="170"/>
      <c r="K783" s="170"/>
      <c r="L783" s="170"/>
      <c r="M783" s="170"/>
      <c r="N783" s="170"/>
      <c r="O783" s="170"/>
      <c r="P783" s="170"/>
      <c r="Q783" s="170"/>
      <c r="R783" s="170"/>
      <c r="S783" s="170"/>
      <c r="T783" s="170"/>
      <c r="U783" s="170"/>
      <c r="V783" s="170"/>
      <c r="W783" s="170"/>
      <c r="X783" s="170"/>
      <c r="Y783" s="170"/>
      <c r="Z783" s="170"/>
      <c r="AA783" s="170"/>
      <c r="AB783" s="415">
        <f t="shared" si="55"/>
        <v>0</v>
      </c>
      <c r="AC783" s="415">
        <f t="shared" si="56"/>
        <v>0</v>
      </c>
      <c r="AE783" s="618">
        <f>IF(AE$12=TRUE,(($D783*LIQUIDACION!$L$1046)*LIQUIDACION!$D$1045/IF(AND(LIQUIDACION!$D$1044&gt;LIQUIDACION!$B$1046,LIQUIDACION!$B$1046&gt;LIQUIDACION!$D$1043),366,365)),0)</f>
        <v>0</v>
      </c>
      <c r="AF783" s="618">
        <f>IF(AF$12=TRUE,(($E783*LIQUIDACION!$L$1046)*LIQUIDACION!$D$1045/IF(AND(LIQUIDACION!$D$1044&gt;LIQUIDACION!$B$1046,LIQUIDACION!$B$1046&gt;LIQUIDACION!$D$1043),366,365)),0)</f>
        <v>0</v>
      </c>
      <c r="AG783" s="618">
        <f>IF(AG$12=TRUE,(($F783*LIQUIDACION!$L$1046)*LIQUIDACION!$D$1045/IF(AND(LIQUIDACION!$D$1044&gt;LIQUIDACION!$B$1046,LIQUIDACION!$B$1046&gt;LIQUIDACION!$D$1043),366,365)),0)</f>
        <v>0</v>
      </c>
      <c r="AH783" s="618">
        <f>IF(AH$12=TRUE,(($G783*LIQUIDACION!$L$1046)*LIQUIDACION!$D$1045/IF(AND(LIQUIDACION!$D$1044&gt;LIQUIDACION!$B$1046,LIQUIDACION!$B$1046&gt;LIQUIDACION!$D$1043),366,365)),0)</f>
        <v>0</v>
      </c>
      <c r="AI783" s="618">
        <f>IF(AI$12=TRUE,(($H783*LIQUIDACION!$L$1047)*LIQUIDACION!$D$1045/IF(AND(LIQUIDACION!$D$1044&gt;LIQUIDACION!$B$1046,LIQUIDACION!$B$1046&gt;LIQUIDACION!$D$1043),366,365)),0)</f>
        <v>0</v>
      </c>
      <c r="AJ783" s="618">
        <f>IF(AJ$12=TRUE,(($I783*LIQUIDACION!$L$1047)*LIQUIDACION!$D$1045/IF(AND(LIQUIDACION!$D$1044&gt;LIQUIDACION!$B$1046,LIQUIDACION!$B$1046&gt;LIQUIDACION!$D$1043),366,365)),0)</f>
        <v>0</v>
      </c>
      <c r="AK783" s="618">
        <f>IF(AK$12=TRUE,(($J783*LIQUIDACION!$L$1047)*LIQUIDACION!$D$1045/IF(AND(LIQUIDACION!$D$1044&gt;LIQUIDACION!$B$1046,LIQUIDACION!$B$1046&gt;LIQUIDACION!$D$1043),366,365)),0)</f>
        <v>0</v>
      </c>
      <c r="AL783" s="618">
        <f>IF(AL$12=TRUE,(($K783*LIQUIDACION!$L$1047)*LIQUIDACION!$D$1045/IF(AND(LIQUIDACION!$D$1044&gt;LIQUIDACION!$B$1046,LIQUIDACION!$B$1046&gt;LIQUIDACION!$D$1043),366,365)),0)</f>
        <v>0</v>
      </c>
      <c r="AM783" s="618">
        <f>IF(AM$12=TRUE,(($L783*LIQUIDACION!$L$1047)*LIQUIDACION!$D$1045/IF(AND(LIQUIDACION!$D$1044&gt;LIQUIDACION!$B$1046,LIQUIDACION!$B$1046&gt;LIQUIDACION!$D$1043),366,365)),0)</f>
        <v>0</v>
      </c>
      <c r="AN783" s="618">
        <f>IF(AN$12=TRUE,(($M783*LIQUIDACION!$L$1047)*LIQUIDACION!$D$1045/IF(AND(LIQUIDACION!$D$1044&gt;LIQUIDACION!$B$1046,LIQUIDACION!$B$1046&gt;LIQUIDACION!$D$1043),366,365)),0)</f>
        <v>0</v>
      </c>
      <c r="AO783" s="618">
        <f>IF(AO$12=TRUE,(($N783*LIQUIDACION!$L$1047)*LIQUIDACION!$D$1045/IF(AND(LIQUIDACION!$D$1044&gt;LIQUIDACION!$B$1046,LIQUIDACION!$B$1046&gt;LIQUIDACION!$D$1043),366,365)),0)</f>
        <v>0</v>
      </c>
      <c r="AP783" s="618">
        <f>IF(AP$12=TRUE,(($O783*LIQUIDACION!$L$1047)*LIQUIDACION!$D$1045/IF(AND(LIQUIDACION!$D$1044&gt;LIQUIDACION!$B$1046,LIQUIDACION!$B$1046&gt;LIQUIDACION!$D$1043),366,365)),0)</f>
        <v>0</v>
      </c>
      <c r="AQ783" s="618">
        <f>IF(AQ$12=TRUE,(($P783*LIQUIDACION!$L$1047)*LIQUIDACION!$D$1045/IF(AND(LIQUIDACION!$D$1044&gt;LIQUIDACION!$B$1046,LIQUIDACION!$B$1046&gt;LIQUIDACION!$D$1043),366,365)),0)</f>
        <v>0</v>
      </c>
      <c r="AR783" s="618">
        <f>IF(AR$12=TRUE,(($Q783*LIQUIDACION!$L$1047)*LIQUIDACION!$D$1045/IF(AND(LIQUIDACION!$D$1044&gt;LIQUIDACION!$B$1046,LIQUIDACION!$B$1046&gt;LIQUIDACION!$D$1043),366,365)),0)</f>
        <v>0</v>
      </c>
      <c r="AS783" s="618">
        <f>IF(AS$12=TRUE,(($R783*LIQUIDACION!$L$1047)*LIQUIDACION!$D$1045/IF(AND(LIQUIDACION!$D$1044&gt;LIQUIDACION!$B$1046,LIQUIDACION!$B$1046&gt;LIQUIDACION!$D$1043),366,365)),0)</f>
        <v>0</v>
      </c>
      <c r="AT783" s="618">
        <f>IF(AT$12=TRUE,(($S783*LIQUIDACION!$L$1047)*LIQUIDACION!$D$1045/IF(AND(LIQUIDACION!$D$1044&gt;LIQUIDACION!$B$1046,LIQUIDACION!$B$1046&gt;LIQUIDACION!$D$1043),366,365)),0)</f>
        <v>0</v>
      </c>
      <c r="AU783" s="618">
        <f>IF(AU$12=TRUE,(($T783*LIQUIDACION!$L$1047)*LIQUIDACION!$D$1045/IF(AND(LIQUIDACION!$D$1044&gt;LIQUIDACION!$B$1046,LIQUIDACION!$B$1046&gt;LIQUIDACION!$D$1043),366,365)),0)</f>
        <v>0</v>
      </c>
      <c r="AV783" s="618">
        <f>IF(AV$12=TRUE,(($U783*LIQUIDACION!$L$1047)*LIQUIDACION!$D$1045/IF(AND(LIQUIDACION!$D$1044&gt;LIQUIDACION!$B$1046,LIQUIDACION!$B$1046&gt;LIQUIDACION!$D$1043),366,365)),0)</f>
        <v>0</v>
      </c>
      <c r="AW783" s="618">
        <f>IF(AW$12=TRUE,(($V783*LIQUIDACION!$L$1047)*LIQUIDACION!$D$1045/IF(AND(LIQUIDACION!$D$1044&gt;LIQUIDACION!$B$1046,LIQUIDACION!$B$1046&gt;LIQUIDACION!$D$1043),366,365)),0)</f>
        <v>0</v>
      </c>
      <c r="AX783" s="618">
        <f>IF(AX$12=TRUE,(($W783*LIQUIDACION!$L$1047)*LIQUIDACION!$D$1045/IF(AND(LIQUIDACION!$D$1044&gt;LIQUIDACION!$B$1046,LIQUIDACION!$B$1046&gt;LIQUIDACION!$D$1043),366,365)),0)</f>
        <v>0</v>
      </c>
    </row>
    <row r="784" spans="2:50" x14ac:dyDescent="0.25">
      <c r="B784" s="123">
        <v>772</v>
      </c>
      <c r="C784" s="125"/>
      <c r="D784" s="170"/>
      <c r="E784" s="170"/>
      <c r="F784" s="170"/>
      <c r="G784" s="170">
        <f t="shared" si="53"/>
        <v>0</v>
      </c>
      <c r="H784" s="170">
        <f t="shared" si="54"/>
        <v>0</v>
      </c>
      <c r="I784" s="170"/>
      <c r="J784" s="170"/>
      <c r="K784" s="170"/>
      <c r="L784" s="170"/>
      <c r="M784" s="170"/>
      <c r="N784" s="170"/>
      <c r="O784" s="170"/>
      <c r="P784" s="170"/>
      <c r="Q784" s="170"/>
      <c r="R784" s="170"/>
      <c r="S784" s="170"/>
      <c r="T784" s="170"/>
      <c r="U784" s="170"/>
      <c r="V784" s="170"/>
      <c r="W784" s="170"/>
      <c r="X784" s="170"/>
      <c r="Y784" s="170"/>
      <c r="Z784" s="170"/>
      <c r="AA784" s="170"/>
      <c r="AB784" s="415">
        <f t="shared" si="55"/>
        <v>0</v>
      </c>
      <c r="AC784" s="415">
        <f t="shared" si="56"/>
        <v>0</v>
      </c>
      <c r="AE784" s="618">
        <f>IF(AE$12=TRUE,(($D784*LIQUIDACION!$L$1046)*LIQUIDACION!$D$1045/IF(AND(LIQUIDACION!$D$1044&gt;LIQUIDACION!$B$1046,LIQUIDACION!$B$1046&gt;LIQUIDACION!$D$1043),366,365)),0)</f>
        <v>0</v>
      </c>
      <c r="AF784" s="618">
        <f>IF(AF$12=TRUE,(($E784*LIQUIDACION!$L$1046)*LIQUIDACION!$D$1045/IF(AND(LIQUIDACION!$D$1044&gt;LIQUIDACION!$B$1046,LIQUIDACION!$B$1046&gt;LIQUIDACION!$D$1043),366,365)),0)</f>
        <v>0</v>
      </c>
      <c r="AG784" s="618">
        <f>IF(AG$12=TRUE,(($F784*LIQUIDACION!$L$1046)*LIQUIDACION!$D$1045/IF(AND(LIQUIDACION!$D$1044&gt;LIQUIDACION!$B$1046,LIQUIDACION!$B$1046&gt;LIQUIDACION!$D$1043),366,365)),0)</f>
        <v>0</v>
      </c>
      <c r="AH784" s="618">
        <f>IF(AH$12=TRUE,(($G784*LIQUIDACION!$L$1046)*LIQUIDACION!$D$1045/IF(AND(LIQUIDACION!$D$1044&gt;LIQUIDACION!$B$1046,LIQUIDACION!$B$1046&gt;LIQUIDACION!$D$1043),366,365)),0)</f>
        <v>0</v>
      </c>
      <c r="AI784" s="618">
        <f>IF(AI$12=TRUE,(($H784*LIQUIDACION!$L$1047)*LIQUIDACION!$D$1045/IF(AND(LIQUIDACION!$D$1044&gt;LIQUIDACION!$B$1046,LIQUIDACION!$B$1046&gt;LIQUIDACION!$D$1043),366,365)),0)</f>
        <v>0</v>
      </c>
      <c r="AJ784" s="618">
        <f>IF(AJ$12=TRUE,(($I784*LIQUIDACION!$L$1047)*LIQUIDACION!$D$1045/IF(AND(LIQUIDACION!$D$1044&gt;LIQUIDACION!$B$1046,LIQUIDACION!$B$1046&gt;LIQUIDACION!$D$1043),366,365)),0)</f>
        <v>0</v>
      </c>
      <c r="AK784" s="618">
        <f>IF(AK$12=TRUE,(($J784*LIQUIDACION!$L$1047)*LIQUIDACION!$D$1045/IF(AND(LIQUIDACION!$D$1044&gt;LIQUIDACION!$B$1046,LIQUIDACION!$B$1046&gt;LIQUIDACION!$D$1043),366,365)),0)</f>
        <v>0</v>
      </c>
      <c r="AL784" s="618">
        <f>IF(AL$12=TRUE,(($K784*LIQUIDACION!$L$1047)*LIQUIDACION!$D$1045/IF(AND(LIQUIDACION!$D$1044&gt;LIQUIDACION!$B$1046,LIQUIDACION!$B$1046&gt;LIQUIDACION!$D$1043),366,365)),0)</f>
        <v>0</v>
      </c>
      <c r="AM784" s="618">
        <f>IF(AM$12=TRUE,(($L784*LIQUIDACION!$L$1047)*LIQUIDACION!$D$1045/IF(AND(LIQUIDACION!$D$1044&gt;LIQUIDACION!$B$1046,LIQUIDACION!$B$1046&gt;LIQUIDACION!$D$1043),366,365)),0)</f>
        <v>0</v>
      </c>
      <c r="AN784" s="618">
        <f>IF(AN$12=TRUE,(($M784*LIQUIDACION!$L$1047)*LIQUIDACION!$D$1045/IF(AND(LIQUIDACION!$D$1044&gt;LIQUIDACION!$B$1046,LIQUIDACION!$B$1046&gt;LIQUIDACION!$D$1043),366,365)),0)</f>
        <v>0</v>
      </c>
      <c r="AO784" s="618">
        <f>IF(AO$12=TRUE,(($N784*LIQUIDACION!$L$1047)*LIQUIDACION!$D$1045/IF(AND(LIQUIDACION!$D$1044&gt;LIQUIDACION!$B$1046,LIQUIDACION!$B$1046&gt;LIQUIDACION!$D$1043),366,365)),0)</f>
        <v>0</v>
      </c>
      <c r="AP784" s="618">
        <f>IF(AP$12=TRUE,(($O784*LIQUIDACION!$L$1047)*LIQUIDACION!$D$1045/IF(AND(LIQUIDACION!$D$1044&gt;LIQUIDACION!$B$1046,LIQUIDACION!$B$1046&gt;LIQUIDACION!$D$1043),366,365)),0)</f>
        <v>0</v>
      </c>
      <c r="AQ784" s="618">
        <f>IF(AQ$12=TRUE,(($P784*LIQUIDACION!$L$1047)*LIQUIDACION!$D$1045/IF(AND(LIQUIDACION!$D$1044&gt;LIQUIDACION!$B$1046,LIQUIDACION!$B$1046&gt;LIQUIDACION!$D$1043),366,365)),0)</f>
        <v>0</v>
      </c>
      <c r="AR784" s="618">
        <f>IF(AR$12=TRUE,(($Q784*LIQUIDACION!$L$1047)*LIQUIDACION!$D$1045/IF(AND(LIQUIDACION!$D$1044&gt;LIQUIDACION!$B$1046,LIQUIDACION!$B$1046&gt;LIQUIDACION!$D$1043),366,365)),0)</f>
        <v>0</v>
      </c>
      <c r="AS784" s="618">
        <f>IF(AS$12=TRUE,(($R784*LIQUIDACION!$L$1047)*LIQUIDACION!$D$1045/IF(AND(LIQUIDACION!$D$1044&gt;LIQUIDACION!$B$1046,LIQUIDACION!$B$1046&gt;LIQUIDACION!$D$1043),366,365)),0)</f>
        <v>0</v>
      </c>
      <c r="AT784" s="618">
        <f>IF(AT$12=TRUE,(($S784*LIQUIDACION!$L$1047)*LIQUIDACION!$D$1045/IF(AND(LIQUIDACION!$D$1044&gt;LIQUIDACION!$B$1046,LIQUIDACION!$B$1046&gt;LIQUIDACION!$D$1043),366,365)),0)</f>
        <v>0</v>
      </c>
      <c r="AU784" s="618">
        <f>IF(AU$12=TRUE,(($T784*LIQUIDACION!$L$1047)*LIQUIDACION!$D$1045/IF(AND(LIQUIDACION!$D$1044&gt;LIQUIDACION!$B$1046,LIQUIDACION!$B$1046&gt;LIQUIDACION!$D$1043),366,365)),0)</f>
        <v>0</v>
      </c>
      <c r="AV784" s="618">
        <f>IF(AV$12=TRUE,(($U784*LIQUIDACION!$L$1047)*LIQUIDACION!$D$1045/IF(AND(LIQUIDACION!$D$1044&gt;LIQUIDACION!$B$1046,LIQUIDACION!$B$1046&gt;LIQUIDACION!$D$1043),366,365)),0)</f>
        <v>0</v>
      </c>
      <c r="AW784" s="618">
        <f>IF(AW$12=TRUE,(($V784*LIQUIDACION!$L$1047)*LIQUIDACION!$D$1045/IF(AND(LIQUIDACION!$D$1044&gt;LIQUIDACION!$B$1046,LIQUIDACION!$B$1046&gt;LIQUIDACION!$D$1043),366,365)),0)</f>
        <v>0</v>
      </c>
      <c r="AX784" s="618">
        <f>IF(AX$12=TRUE,(($W784*LIQUIDACION!$L$1047)*LIQUIDACION!$D$1045/IF(AND(LIQUIDACION!$D$1044&gt;LIQUIDACION!$B$1046,LIQUIDACION!$B$1046&gt;LIQUIDACION!$D$1043),366,365)),0)</f>
        <v>0</v>
      </c>
    </row>
    <row r="785" spans="2:50" x14ac:dyDescent="0.25">
      <c r="B785" s="121">
        <v>773</v>
      </c>
      <c r="C785" s="125"/>
      <c r="D785" s="170"/>
      <c r="E785" s="170"/>
      <c r="F785" s="170"/>
      <c r="G785" s="170">
        <f t="shared" si="53"/>
        <v>0</v>
      </c>
      <c r="H785" s="170">
        <f t="shared" si="54"/>
        <v>0</v>
      </c>
      <c r="I785" s="170"/>
      <c r="J785" s="170"/>
      <c r="K785" s="170"/>
      <c r="L785" s="170"/>
      <c r="M785" s="170"/>
      <c r="N785" s="170"/>
      <c r="O785" s="170"/>
      <c r="P785" s="170"/>
      <c r="Q785" s="170"/>
      <c r="R785" s="170"/>
      <c r="S785" s="170"/>
      <c r="T785" s="170"/>
      <c r="U785" s="170"/>
      <c r="V785" s="170"/>
      <c r="W785" s="170"/>
      <c r="X785" s="170"/>
      <c r="Y785" s="170"/>
      <c r="Z785" s="170"/>
      <c r="AA785" s="170"/>
      <c r="AB785" s="415">
        <f t="shared" si="55"/>
        <v>0</v>
      </c>
      <c r="AC785" s="415">
        <f t="shared" si="56"/>
        <v>0</v>
      </c>
      <c r="AE785" s="618">
        <f>IF(AE$12=TRUE,(($D785*LIQUIDACION!$L$1046)*LIQUIDACION!$D$1045/IF(AND(LIQUIDACION!$D$1044&gt;LIQUIDACION!$B$1046,LIQUIDACION!$B$1046&gt;LIQUIDACION!$D$1043),366,365)),0)</f>
        <v>0</v>
      </c>
      <c r="AF785" s="618">
        <f>IF(AF$12=TRUE,(($E785*LIQUIDACION!$L$1046)*LIQUIDACION!$D$1045/IF(AND(LIQUIDACION!$D$1044&gt;LIQUIDACION!$B$1046,LIQUIDACION!$B$1046&gt;LIQUIDACION!$D$1043),366,365)),0)</f>
        <v>0</v>
      </c>
      <c r="AG785" s="618">
        <f>IF(AG$12=TRUE,(($F785*LIQUIDACION!$L$1046)*LIQUIDACION!$D$1045/IF(AND(LIQUIDACION!$D$1044&gt;LIQUIDACION!$B$1046,LIQUIDACION!$B$1046&gt;LIQUIDACION!$D$1043),366,365)),0)</f>
        <v>0</v>
      </c>
      <c r="AH785" s="618">
        <f>IF(AH$12=TRUE,(($G785*LIQUIDACION!$L$1046)*LIQUIDACION!$D$1045/IF(AND(LIQUIDACION!$D$1044&gt;LIQUIDACION!$B$1046,LIQUIDACION!$B$1046&gt;LIQUIDACION!$D$1043),366,365)),0)</f>
        <v>0</v>
      </c>
      <c r="AI785" s="618">
        <f>IF(AI$12=TRUE,(($H785*LIQUIDACION!$L$1047)*LIQUIDACION!$D$1045/IF(AND(LIQUIDACION!$D$1044&gt;LIQUIDACION!$B$1046,LIQUIDACION!$B$1046&gt;LIQUIDACION!$D$1043),366,365)),0)</f>
        <v>0</v>
      </c>
      <c r="AJ785" s="618">
        <f>IF(AJ$12=TRUE,(($I785*LIQUIDACION!$L$1047)*LIQUIDACION!$D$1045/IF(AND(LIQUIDACION!$D$1044&gt;LIQUIDACION!$B$1046,LIQUIDACION!$B$1046&gt;LIQUIDACION!$D$1043),366,365)),0)</f>
        <v>0</v>
      </c>
      <c r="AK785" s="618">
        <f>IF(AK$12=TRUE,(($J785*LIQUIDACION!$L$1047)*LIQUIDACION!$D$1045/IF(AND(LIQUIDACION!$D$1044&gt;LIQUIDACION!$B$1046,LIQUIDACION!$B$1046&gt;LIQUIDACION!$D$1043),366,365)),0)</f>
        <v>0</v>
      </c>
      <c r="AL785" s="618">
        <f>IF(AL$12=TRUE,(($K785*LIQUIDACION!$L$1047)*LIQUIDACION!$D$1045/IF(AND(LIQUIDACION!$D$1044&gt;LIQUIDACION!$B$1046,LIQUIDACION!$B$1046&gt;LIQUIDACION!$D$1043),366,365)),0)</f>
        <v>0</v>
      </c>
      <c r="AM785" s="618">
        <f>IF(AM$12=TRUE,(($L785*LIQUIDACION!$L$1047)*LIQUIDACION!$D$1045/IF(AND(LIQUIDACION!$D$1044&gt;LIQUIDACION!$B$1046,LIQUIDACION!$B$1046&gt;LIQUIDACION!$D$1043),366,365)),0)</f>
        <v>0</v>
      </c>
      <c r="AN785" s="618">
        <f>IF(AN$12=TRUE,(($M785*LIQUIDACION!$L$1047)*LIQUIDACION!$D$1045/IF(AND(LIQUIDACION!$D$1044&gt;LIQUIDACION!$B$1046,LIQUIDACION!$B$1046&gt;LIQUIDACION!$D$1043),366,365)),0)</f>
        <v>0</v>
      </c>
      <c r="AO785" s="618">
        <f>IF(AO$12=TRUE,(($N785*LIQUIDACION!$L$1047)*LIQUIDACION!$D$1045/IF(AND(LIQUIDACION!$D$1044&gt;LIQUIDACION!$B$1046,LIQUIDACION!$B$1046&gt;LIQUIDACION!$D$1043),366,365)),0)</f>
        <v>0</v>
      </c>
      <c r="AP785" s="618">
        <f>IF(AP$12=TRUE,(($O785*LIQUIDACION!$L$1047)*LIQUIDACION!$D$1045/IF(AND(LIQUIDACION!$D$1044&gt;LIQUIDACION!$B$1046,LIQUIDACION!$B$1046&gt;LIQUIDACION!$D$1043),366,365)),0)</f>
        <v>0</v>
      </c>
      <c r="AQ785" s="618">
        <f>IF(AQ$12=TRUE,(($P785*LIQUIDACION!$L$1047)*LIQUIDACION!$D$1045/IF(AND(LIQUIDACION!$D$1044&gt;LIQUIDACION!$B$1046,LIQUIDACION!$B$1046&gt;LIQUIDACION!$D$1043),366,365)),0)</f>
        <v>0</v>
      </c>
      <c r="AR785" s="618">
        <f>IF(AR$12=TRUE,(($Q785*LIQUIDACION!$L$1047)*LIQUIDACION!$D$1045/IF(AND(LIQUIDACION!$D$1044&gt;LIQUIDACION!$B$1046,LIQUIDACION!$B$1046&gt;LIQUIDACION!$D$1043),366,365)),0)</f>
        <v>0</v>
      </c>
      <c r="AS785" s="618">
        <f>IF(AS$12=TRUE,(($R785*LIQUIDACION!$L$1047)*LIQUIDACION!$D$1045/IF(AND(LIQUIDACION!$D$1044&gt;LIQUIDACION!$B$1046,LIQUIDACION!$B$1046&gt;LIQUIDACION!$D$1043),366,365)),0)</f>
        <v>0</v>
      </c>
      <c r="AT785" s="618">
        <f>IF(AT$12=TRUE,(($S785*LIQUIDACION!$L$1047)*LIQUIDACION!$D$1045/IF(AND(LIQUIDACION!$D$1044&gt;LIQUIDACION!$B$1046,LIQUIDACION!$B$1046&gt;LIQUIDACION!$D$1043),366,365)),0)</f>
        <v>0</v>
      </c>
      <c r="AU785" s="618">
        <f>IF(AU$12=TRUE,(($T785*LIQUIDACION!$L$1047)*LIQUIDACION!$D$1045/IF(AND(LIQUIDACION!$D$1044&gt;LIQUIDACION!$B$1046,LIQUIDACION!$B$1046&gt;LIQUIDACION!$D$1043),366,365)),0)</f>
        <v>0</v>
      </c>
      <c r="AV785" s="618">
        <f>IF(AV$12=TRUE,(($U785*LIQUIDACION!$L$1047)*LIQUIDACION!$D$1045/IF(AND(LIQUIDACION!$D$1044&gt;LIQUIDACION!$B$1046,LIQUIDACION!$B$1046&gt;LIQUIDACION!$D$1043),366,365)),0)</f>
        <v>0</v>
      </c>
      <c r="AW785" s="618">
        <f>IF(AW$12=TRUE,(($V785*LIQUIDACION!$L$1047)*LIQUIDACION!$D$1045/IF(AND(LIQUIDACION!$D$1044&gt;LIQUIDACION!$B$1046,LIQUIDACION!$B$1046&gt;LIQUIDACION!$D$1043),366,365)),0)</f>
        <v>0</v>
      </c>
      <c r="AX785" s="618">
        <f>IF(AX$12=TRUE,(($W785*LIQUIDACION!$L$1047)*LIQUIDACION!$D$1045/IF(AND(LIQUIDACION!$D$1044&gt;LIQUIDACION!$B$1046,LIQUIDACION!$B$1046&gt;LIQUIDACION!$D$1043),366,365)),0)</f>
        <v>0</v>
      </c>
    </row>
    <row r="786" spans="2:50" x14ac:dyDescent="0.25">
      <c r="B786" s="123">
        <v>774</v>
      </c>
      <c r="C786" s="125"/>
      <c r="D786" s="170"/>
      <c r="E786" s="170"/>
      <c r="F786" s="170"/>
      <c r="G786" s="170">
        <f t="shared" si="53"/>
        <v>0</v>
      </c>
      <c r="H786" s="170">
        <f t="shared" si="54"/>
        <v>0</v>
      </c>
      <c r="I786" s="170"/>
      <c r="J786" s="170"/>
      <c r="K786" s="170"/>
      <c r="L786" s="170"/>
      <c r="M786" s="170"/>
      <c r="N786" s="170"/>
      <c r="O786" s="170"/>
      <c r="P786" s="170"/>
      <c r="Q786" s="170"/>
      <c r="R786" s="170"/>
      <c r="S786" s="170"/>
      <c r="T786" s="170"/>
      <c r="U786" s="170"/>
      <c r="V786" s="170"/>
      <c r="W786" s="170"/>
      <c r="X786" s="170"/>
      <c r="Y786" s="170"/>
      <c r="Z786" s="170"/>
      <c r="AA786" s="170"/>
      <c r="AB786" s="415">
        <f t="shared" si="55"/>
        <v>0</v>
      </c>
      <c r="AC786" s="415">
        <f t="shared" si="56"/>
        <v>0</v>
      </c>
      <c r="AE786" s="618">
        <f>IF(AE$12=TRUE,(($D786*LIQUIDACION!$L$1046)*LIQUIDACION!$D$1045/IF(AND(LIQUIDACION!$D$1044&gt;LIQUIDACION!$B$1046,LIQUIDACION!$B$1046&gt;LIQUIDACION!$D$1043),366,365)),0)</f>
        <v>0</v>
      </c>
      <c r="AF786" s="618">
        <f>IF(AF$12=TRUE,(($E786*LIQUIDACION!$L$1046)*LIQUIDACION!$D$1045/IF(AND(LIQUIDACION!$D$1044&gt;LIQUIDACION!$B$1046,LIQUIDACION!$B$1046&gt;LIQUIDACION!$D$1043),366,365)),0)</f>
        <v>0</v>
      </c>
      <c r="AG786" s="618">
        <f>IF(AG$12=TRUE,(($F786*LIQUIDACION!$L$1046)*LIQUIDACION!$D$1045/IF(AND(LIQUIDACION!$D$1044&gt;LIQUIDACION!$B$1046,LIQUIDACION!$B$1046&gt;LIQUIDACION!$D$1043),366,365)),0)</f>
        <v>0</v>
      </c>
      <c r="AH786" s="618">
        <f>IF(AH$12=TRUE,(($G786*LIQUIDACION!$L$1046)*LIQUIDACION!$D$1045/IF(AND(LIQUIDACION!$D$1044&gt;LIQUIDACION!$B$1046,LIQUIDACION!$B$1046&gt;LIQUIDACION!$D$1043),366,365)),0)</f>
        <v>0</v>
      </c>
      <c r="AI786" s="618">
        <f>IF(AI$12=TRUE,(($H786*LIQUIDACION!$L$1047)*LIQUIDACION!$D$1045/IF(AND(LIQUIDACION!$D$1044&gt;LIQUIDACION!$B$1046,LIQUIDACION!$B$1046&gt;LIQUIDACION!$D$1043),366,365)),0)</f>
        <v>0</v>
      </c>
      <c r="AJ786" s="618">
        <f>IF(AJ$12=TRUE,(($I786*LIQUIDACION!$L$1047)*LIQUIDACION!$D$1045/IF(AND(LIQUIDACION!$D$1044&gt;LIQUIDACION!$B$1046,LIQUIDACION!$B$1046&gt;LIQUIDACION!$D$1043),366,365)),0)</f>
        <v>0</v>
      </c>
      <c r="AK786" s="618">
        <f>IF(AK$12=TRUE,(($J786*LIQUIDACION!$L$1047)*LIQUIDACION!$D$1045/IF(AND(LIQUIDACION!$D$1044&gt;LIQUIDACION!$B$1046,LIQUIDACION!$B$1046&gt;LIQUIDACION!$D$1043),366,365)),0)</f>
        <v>0</v>
      </c>
      <c r="AL786" s="618">
        <f>IF(AL$12=TRUE,(($K786*LIQUIDACION!$L$1047)*LIQUIDACION!$D$1045/IF(AND(LIQUIDACION!$D$1044&gt;LIQUIDACION!$B$1046,LIQUIDACION!$B$1046&gt;LIQUIDACION!$D$1043),366,365)),0)</f>
        <v>0</v>
      </c>
      <c r="AM786" s="618">
        <f>IF(AM$12=TRUE,(($L786*LIQUIDACION!$L$1047)*LIQUIDACION!$D$1045/IF(AND(LIQUIDACION!$D$1044&gt;LIQUIDACION!$B$1046,LIQUIDACION!$B$1046&gt;LIQUIDACION!$D$1043),366,365)),0)</f>
        <v>0</v>
      </c>
      <c r="AN786" s="618">
        <f>IF(AN$12=TRUE,(($M786*LIQUIDACION!$L$1047)*LIQUIDACION!$D$1045/IF(AND(LIQUIDACION!$D$1044&gt;LIQUIDACION!$B$1046,LIQUIDACION!$B$1046&gt;LIQUIDACION!$D$1043),366,365)),0)</f>
        <v>0</v>
      </c>
      <c r="AO786" s="618">
        <f>IF(AO$12=TRUE,(($N786*LIQUIDACION!$L$1047)*LIQUIDACION!$D$1045/IF(AND(LIQUIDACION!$D$1044&gt;LIQUIDACION!$B$1046,LIQUIDACION!$B$1046&gt;LIQUIDACION!$D$1043),366,365)),0)</f>
        <v>0</v>
      </c>
      <c r="AP786" s="618">
        <f>IF(AP$12=TRUE,(($O786*LIQUIDACION!$L$1047)*LIQUIDACION!$D$1045/IF(AND(LIQUIDACION!$D$1044&gt;LIQUIDACION!$B$1046,LIQUIDACION!$B$1046&gt;LIQUIDACION!$D$1043),366,365)),0)</f>
        <v>0</v>
      </c>
      <c r="AQ786" s="618">
        <f>IF(AQ$12=TRUE,(($P786*LIQUIDACION!$L$1047)*LIQUIDACION!$D$1045/IF(AND(LIQUIDACION!$D$1044&gt;LIQUIDACION!$B$1046,LIQUIDACION!$B$1046&gt;LIQUIDACION!$D$1043),366,365)),0)</f>
        <v>0</v>
      </c>
      <c r="AR786" s="618">
        <f>IF(AR$12=TRUE,(($Q786*LIQUIDACION!$L$1047)*LIQUIDACION!$D$1045/IF(AND(LIQUIDACION!$D$1044&gt;LIQUIDACION!$B$1046,LIQUIDACION!$B$1046&gt;LIQUIDACION!$D$1043),366,365)),0)</f>
        <v>0</v>
      </c>
      <c r="AS786" s="618">
        <f>IF(AS$12=TRUE,(($R786*LIQUIDACION!$L$1047)*LIQUIDACION!$D$1045/IF(AND(LIQUIDACION!$D$1044&gt;LIQUIDACION!$B$1046,LIQUIDACION!$B$1046&gt;LIQUIDACION!$D$1043),366,365)),0)</f>
        <v>0</v>
      </c>
      <c r="AT786" s="618">
        <f>IF(AT$12=TRUE,(($S786*LIQUIDACION!$L$1047)*LIQUIDACION!$D$1045/IF(AND(LIQUIDACION!$D$1044&gt;LIQUIDACION!$B$1046,LIQUIDACION!$B$1046&gt;LIQUIDACION!$D$1043),366,365)),0)</f>
        <v>0</v>
      </c>
      <c r="AU786" s="618">
        <f>IF(AU$12=TRUE,(($T786*LIQUIDACION!$L$1047)*LIQUIDACION!$D$1045/IF(AND(LIQUIDACION!$D$1044&gt;LIQUIDACION!$B$1046,LIQUIDACION!$B$1046&gt;LIQUIDACION!$D$1043),366,365)),0)</f>
        <v>0</v>
      </c>
      <c r="AV786" s="618">
        <f>IF(AV$12=TRUE,(($U786*LIQUIDACION!$L$1047)*LIQUIDACION!$D$1045/IF(AND(LIQUIDACION!$D$1044&gt;LIQUIDACION!$B$1046,LIQUIDACION!$B$1046&gt;LIQUIDACION!$D$1043),366,365)),0)</f>
        <v>0</v>
      </c>
      <c r="AW786" s="618">
        <f>IF(AW$12=TRUE,(($V786*LIQUIDACION!$L$1047)*LIQUIDACION!$D$1045/IF(AND(LIQUIDACION!$D$1044&gt;LIQUIDACION!$B$1046,LIQUIDACION!$B$1046&gt;LIQUIDACION!$D$1043),366,365)),0)</f>
        <v>0</v>
      </c>
      <c r="AX786" s="618">
        <f>IF(AX$12=TRUE,(($W786*LIQUIDACION!$L$1047)*LIQUIDACION!$D$1045/IF(AND(LIQUIDACION!$D$1044&gt;LIQUIDACION!$B$1046,LIQUIDACION!$B$1046&gt;LIQUIDACION!$D$1043),366,365)),0)</f>
        <v>0</v>
      </c>
    </row>
    <row r="787" spans="2:50" x14ac:dyDescent="0.25">
      <c r="B787" s="121">
        <v>775</v>
      </c>
      <c r="C787" s="125"/>
      <c r="D787" s="170"/>
      <c r="E787" s="170"/>
      <c r="F787" s="170"/>
      <c r="G787" s="170">
        <f t="shared" si="53"/>
        <v>0</v>
      </c>
      <c r="H787" s="170">
        <f t="shared" si="54"/>
        <v>0</v>
      </c>
      <c r="I787" s="170"/>
      <c r="J787" s="170"/>
      <c r="K787" s="170"/>
      <c r="L787" s="170"/>
      <c r="M787" s="170"/>
      <c r="N787" s="170"/>
      <c r="O787" s="170"/>
      <c r="P787" s="170"/>
      <c r="Q787" s="170"/>
      <c r="R787" s="170"/>
      <c r="S787" s="170"/>
      <c r="T787" s="170"/>
      <c r="U787" s="170"/>
      <c r="V787" s="170"/>
      <c r="W787" s="170"/>
      <c r="X787" s="170"/>
      <c r="Y787" s="170"/>
      <c r="Z787" s="170"/>
      <c r="AA787" s="170"/>
      <c r="AB787" s="415">
        <f t="shared" si="55"/>
        <v>0</v>
      </c>
      <c r="AC787" s="415">
        <f t="shared" si="56"/>
        <v>0</v>
      </c>
      <c r="AE787" s="618">
        <f>IF(AE$12=TRUE,(($D787*LIQUIDACION!$L$1046)*LIQUIDACION!$D$1045/IF(AND(LIQUIDACION!$D$1044&gt;LIQUIDACION!$B$1046,LIQUIDACION!$B$1046&gt;LIQUIDACION!$D$1043),366,365)),0)</f>
        <v>0</v>
      </c>
      <c r="AF787" s="618">
        <f>IF(AF$12=TRUE,(($E787*LIQUIDACION!$L$1046)*LIQUIDACION!$D$1045/IF(AND(LIQUIDACION!$D$1044&gt;LIQUIDACION!$B$1046,LIQUIDACION!$B$1046&gt;LIQUIDACION!$D$1043),366,365)),0)</f>
        <v>0</v>
      </c>
      <c r="AG787" s="618">
        <f>IF(AG$12=TRUE,(($F787*LIQUIDACION!$L$1046)*LIQUIDACION!$D$1045/IF(AND(LIQUIDACION!$D$1044&gt;LIQUIDACION!$B$1046,LIQUIDACION!$B$1046&gt;LIQUIDACION!$D$1043),366,365)),0)</f>
        <v>0</v>
      </c>
      <c r="AH787" s="618">
        <f>IF(AH$12=TRUE,(($G787*LIQUIDACION!$L$1046)*LIQUIDACION!$D$1045/IF(AND(LIQUIDACION!$D$1044&gt;LIQUIDACION!$B$1046,LIQUIDACION!$B$1046&gt;LIQUIDACION!$D$1043),366,365)),0)</f>
        <v>0</v>
      </c>
      <c r="AI787" s="618">
        <f>IF(AI$12=TRUE,(($H787*LIQUIDACION!$L$1047)*LIQUIDACION!$D$1045/IF(AND(LIQUIDACION!$D$1044&gt;LIQUIDACION!$B$1046,LIQUIDACION!$B$1046&gt;LIQUIDACION!$D$1043),366,365)),0)</f>
        <v>0</v>
      </c>
      <c r="AJ787" s="618">
        <f>IF(AJ$12=TRUE,(($I787*LIQUIDACION!$L$1047)*LIQUIDACION!$D$1045/IF(AND(LIQUIDACION!$D$1044&gt;LIQUIDACION!$B$1046,LIQUIDACION!$B$1046&gt;LIQUIDACION!$D$1043),366,365)),0)</f>
        <v>0</v>
      </c>
      <c r="AK787" s="618">
        <f>IF(AK$12=TRUE,(($J787*LIQUIDACION!$L$1047)*LIQUIDACION!$D$1045/IF(AND(LIQUIDACION!$D$1044&gt;LIQUIDACION!$B$1046,LIQUIDACION!$B$1046&gt;LIQUIDACION!$D$1043),366,365)),0)</f>
        <v>0</v>
      </c>
      <c r="AL787" s="618">
        <f>IF(AL$12=TRUE,(($K787*LIQUIDACION!$L$1047)*LIQUIDACION!$D$1045/IF(AND(LIQUIDACION!$D$1044&gt;LIQUIDACION!$B$1046,LIQUIDACION!$B$1046&gt;LIQUIDACION!$D$1043),366,365)),0)</f>
        <v>0</v>
      </c>
      <c r="AM787" s="618">
        <f>IF(AM$12=TRUE,(($L787*LIQUIDACION!$L$1047)*LIQUIDACION!$D$1045/IF(AND(LIQUIDACION!$D$1044&gt;LIQUIDACION!$B$1046,LIQUIDACION!$B$1046&gt;LIQUIDACION!$D$1043),366,365)),0)</f>
        <v>0</v>
      </c>
      <c r="AN787" s="618">
        <f>IF(AN$12=TRUE,(($M787*LIQUIDACION!$L$1047)*LIQUIDACION!$D$1045/IF(AND(LIQUIDACION!$D$1044&gt;LIQUIDACION!$B$1046,LIQUIDACION!$B$1046&gt;LIQUIDACION!$D$1043),366,365)),0)</f>
        <v>0</v>
      </c>
      <c r="AO787" s="618">
        <f>IF(AO$12=TRUE,(($N787*LIQUIDACION!$L$1047)*LIQUIDACION!$D$1045/IF(AND(LIQUIDACION!$D$1044&gt;LIQUIDACION!$B$1046,LIQUIDACION!$B$1046&gt;LIQUIDACION!$D$1043),366,365)),0)</f>
        <v>0</v>
      </c>
      <c r="AP787" s="618">
        <f>IF(AP$12=TRUE,(($O787*LIQUIDACION!$L$1047)*LIQUIDACION!$D$1045/IF(AND(LIQUIDACION!$D$1044&gt;LIQUIDACION!$B$1046,LIQUIDACION!$B$1046&gt;LIQUIDACION!$D$1043),366,365)),0)</f>
        <v>0</v>
      </c>
      <c r="AQ787" s="618">
        <f>IF(AQ$12=TRUE,(($P787*LIQUIDACION!$L$1047)*LIQUIDACION!$D$1045/IF(AND(LIQUIDACION!$D$1044&gt;LIQUIDACION!$B$1046,LIQUIDACION!$B$1046&gt;LIQUIDACION!$D$1043),366,365)),0)</f>
        <v>0</v>
      </c>
      <c r="AR787" s="618">
        <f>IF(AR$12=TRUE,(($Q787*LIQUIDACION!$L$1047)*LIQUIDACION!$D$1045/IF(AND(LIQUIDACION!$D$1044&gt;LIQUIDACION!$B$1046,LIQUIDACION!$B$1046&gt;LIQUIDACION!$D$1043),366,365)),0)</f>
        <v>0</v>
      </c>
      <c r="AS787" s="618">
        <f>IF(AS$12=TRUE,(($R787*LIQUIDACION!$L$1047)*LIQUIDACION!$D$1045/IF(AND(LIQUIDACION!$D$1044&gt;LIQUIDACION!$B$1046,LIQUIDACION!$B$1046&gt;LIQUIDACION!$D$1043),366,365)),0)</f>
        <v>0</v>
      </c>
      <c r="AT787" s="618">
        <f>IF(AT$12=TRUE,(($S787*LIQUIDACION!$L$1047)*LIQUIDACION!$D$1045/IF(AND(LIQUIDACION!$D$1044&gt;LIQUIDACION!$B$1046,LIQUIDACION!$B$1046&gt;LIQUIDACION!$D$1043),366,365)),0)</f>
        <v>0</v>
      </c>
      <c r="AU787" s="618">
        <f>IF(AU$12=TRUE,(($T787*LIQUIDACION!$L$1047)*LIQUIDACION!$D$1045/IF(AND(LIQUIDACION!$D$1044&gt;LIQUIDACION!$B$1046,LIQUIDACION!$B$1046&gt;LIQUIDACION!$D$1043),366,365)),0)</f>
        <v>0</v>
      </c>
      <c r="AV787" s="618">
        <f>IF(AV$12=TRUE,(($U787*LIQUIDACION!$L$1047)*LIQUIDACION!$D$1045/IF(AND(LIQUIDACION!$D$1044&gt;LIQUIDACION!$B$1046,LIQUIDACION!$B$1046&gt;LIQUIDACION!$D$1043),366,365)),0)</f>
        <v>0</v>
      </c>
      <c r="AW787" s="618">
        <f>IF(AW$12=TRUE,(($V787*LIQUIDACION!$L$1047)*LIQUIDACION!$D$1045/IF(AND(LIQUIDACION!$D$1044&gt;LIQUIDACION!$B$1046,LIQUIDACION!$B$1046&gt;LIQUIDACION!$D$1043),366,365)),0)</f>
        <v>0</v>
      </c>
      <c r="AX787" s="618">
        <f>IF(AX$12=TRUE,(($W787*LIQUIDACION!$L$1047)*LIQUIDACION!$D$1045/IF(AND(LIQUIDACION!$D$1044&gt;LIQUIDACION!$B$1046,LIQUIDACION!$B$1046&gt;LIQUIDACION!$D$1043),366,365)),0)</f>
        <v>0</v>
      </c>
    </row>
    <row r="788" spans="2:50" x14ac:dyDescent="0.25">
      <c r="B788" s="123">
        <v>776</v>
      </c>
      <c r="C788" s="125"/>
      <c r="D788" s="170"/>
      <c r="E788" s="170"/>
      <c r="F788" s="170"/>
      <c r="G788" s="170">
        <f t="shared" si="53"/>
        <v>0</v>
      </c>
      <c r="H788" s="170">
        <f t="shared" si="54"/>
        <v>0</v>
      </c>
      <c r="I788" s="170"/>
      <c r="J788" s="170"/>
      <c r="K788" s="170"/>
      <c r="L788" s="170"/>
      <c r="M788" s="170"/>
      <c r="N788" s="170"/>
      <c r="O788" s="170"/>
      <c r="P788" s="170"/>
      <c r="Q788" s="170"/>
      <c r="R788" s="170"/>
      <c r="S788" s="170"/>
      <c r="T788" s="170"/>
      <c r="U788" s="170"/>
      <c r="V788" s="170"/>
      <c r="W788" s="170"/>
      <c r="X788" s="170"/>
      <c r="Y788" s="170"/>
      <c r="Z788" s="170"/>
      <c r="AA788" s="170"/>
      <c r="AB788" s="415">
        <f t="shared" si="55"/>
        <v>0</v>
      </c>
      <c r="AC788" s="415">
        <f t="shared" si="56"/>
        <v>0</v>
      </c>
      <c r="AE788" s="618">
        <f>IF(AE$12=TRUE,(($D788*LIQUIDACION!$L$1046)*LIQUIDACION!$D$1045/IF(AND(LIQUIDACION!$D$1044&gt;LIQUIDACION!$B$1046,LIQUIDACION!$B$1046&gt;LIQUIDACION!$D$1043),366,365)),0)</f>
        <v>0</v>
      </c>
      <c r="AF788" s="618">
        <f>IF(AF$12=TRUE,(($E788*LIQUIDACION!$L$1046)*LIQUIDACION!$D$1045/IF(AND(LIQUIDACION!$D$1044&gt;LIQUIDACION!$B$1046,LIQUIDACION!$B$1046&gt;LIQUIDACION!$D$1043),366,365)),0)</f>
        <v>0</v>
      </c>
      <c r="AG788" s="618">
        <f>IF(AG$12=TRUE,(($F788*LIQUIDACION!$L$1046)*LIQUIDACION!$D$1045/IF(AND(LIQUIDACION!$D$1044&gt;LIQUIDACION!$B$1046,LIQUIDACION!$B$1046&gt;LIQUIDACION!$D$1043),366,365)),0)</f>
        <v>0</v>
      </c>
      <c r="AH788" s="618">
        <f>IF(AH$12=TRUE,(($G788*LIQUIDACION!$L$1046)*LIQUIDACION!$D$1045/IF(AND(LIQUIDACION!$D$1044&gt;LIQUIDACION!$B$1046,LIQUIDACION!$B$1046&gt;LIQUIDACION!$D$1043),366,365)),0)</f>
        <v>0</v>
      </c>
      <c r="AI788" s="618">
        <f>IF(AI$12=TRUE,(($H788*LIQUIDACION!$L$1047)*LIQUIDACION!$D$1045/IF(AND(LIQUIDACION!$D$1044&gt;LIQUIDACION!$B$1046,LIQUIDACION!$B$1046&gt;LIQUIDACION!$D$1043),366,365)),0)</f>
        <v>0</v>
      </c>
      <c r="AJ788" s="618">
        <f>IF(AJ$12=TRUE,(($I788*LIQUIDACION!$L$1047)*LIQUIDACION!$D$1045/IF(AND(LIQUIDACION!$D$1044&gt;LIQUIDACION!$B$1046,LIQUIDACION!$B$1046&gt;LIQUIDACION!$D$1043),366,365)),0)</f>
        <v>0</v>
      </c>
      <c r="AK788" s="618">
        <f>IF(AK$12=TRUE,(($J788*LIQUIDACION!$L$1047)*LIQUIDACION!$D$1045/IF(AND(LIQUIDACION!$D$1044&gt;LIQUIDACION!$B$1046,LIQUIDACION!$B$1046&gt;LIQUIDACION!$D$1043),366,365)),0)</f>
        <v>0</v>
      </c>
      <c r="AL788" s="618">
        <f>IF(AL$12=TRUE,(($K788*LIQUIDACION!$L$1047)*LIQUIDACION!$D$1045/IF(AND(LIQUIDACION!$D$1044&gt;LIQUIDACION!$B$1046,LIQUIDACION!$B$1046&gt;LIQUIDACION!$D$1043),366,365)),0)</f>
        <v>0</v>
      </c>
      <c r="AM788" s="618">
        <f>IF(AM$12=TRUE,(($L788*LIQUIDACION!$L$1047)*LIQUIDACION!$D$1045/IF(AND(LIQUIDACION!$D$1044&gt;LIQUIDACION!$B$1046,LIQUIDACION!$B$1046&gt;LIQUIDACION!$D$1043),366,365)),0)</f>
        <v>0</v>
      </c>
      <c r="AN788" s="618">
        <f>IF(AN$12=TRUE,(($M788*LIQUIDACION!$L$1047)*LIQUIDACION!$D$1045/IF(AND(LIQUIDACION!$D$1044&gt;LIQUIDACION!$B$1046,LIQUIDACION!$B$1046&gt;LIQUIDACION!$D$1043),366,365)),0)</f>
        <v>0</v>
      </c>
      <c r="AO788" s="618">
        <f>IF(AO$12=TRUE,(($N788*LIQUIDACION!$L$1047)*LIQUIDACION!$D$1045/IF(AND(LIQUIDACION!$D$1044&gt;LIQUIDACION!$B$1046,LIQUIDACION!$B$1046&gt;LIQUIDACION!$D$1043),366,365)),0)</f>
        <v>0</v>
      </c>
      <c r="AP788" s="618">
        <f>IF(AP$12=TRUE,(($O788*LIQUIDACION!$L$1047)*LIQUIDACION!$D$1045/IF(AND(LIQUIDACION!$D$1044&gt;LIQUIDACION!$B$1046,LIQUIDACION!$B$1046&gt;LIQUIDACION!$D$1043),366,365)),0)</f>
        <v>0</v>
      </c>
      <c r="AQ788" s="618">
        <f>IF(AQ$12=TRUE,(($P788*LIQUIDACION!$L$1047)*LIQUIDACION!$D$1045/IF(AND(LIQUIDACION!$D$1044&gt;LIQUIDACION!$B$1046,LIQUIDACION!$B$1046&gt;LIQUIDACION!$D$1043),366,365)),0)</f>
        <v>0</v>
      </c>
      <c r="AR788" s="618">
        <f>IF(AR$12=TRUE,(($Q788*LIQUIDACION!$L$1047)*LIQUIDACION!$D$1045/IF(AND(LIQUIDACION!$D$1044&gt;LIQUIDACION!$B$1046,LIQUIDACION!$B$1046&gt;LIQUIDACION!$D$1043),366,365)),0)</f>
        <v>0</v>
      </c>
      <c r="AS788" s="618">
        <f>IF(AS$12=TRUE,(($R788*LIQUIDACION!$L$1047)*LIQUIDACION!$D$1045/IF(AND(LIQUIDACION!$D$1044&gt;LIQUIDACION!$B$1046,LIQUIDACION!$B$1046&gt;LIQUIDACION!$D$1043),366,365)),0)</f>
        <v>0</v>
      </c>
      <c r="AT788" s="618">
        <f>IF(AT$12=TRUE,(($S788*LIQUIDACION!$L$1047)*LIQUIDACION!$D$1045/IF(AND(LIQUIDACION!$D$1044&gt;LIQUIDACION!$B$1046,LIQUIDACION!$B$1046&gt;LIQUIDACION!$D$1043),366,365)),0)</f>
        <v>0</v>
      </c>
      <c r="AU788" s="618">
        <f>IF(AU$12=TRUE,(($T788*LIQUIDACION!$L$1047)*LIQUIDACION!$D$1045/IF(AND(LIQUIDACION!$D$1044&gt;LIQUIDACION!$B$1046,LIQUIDACION!$B$1046&gt;LIQUIDACION!$D$1043),366,365)),0)</f>
        <v>0</v>
      </c>
      <c r="AV788" s="618">
        <f>IF(AV$12=TRUE,(($U788*LIQUIDACION!$L$1047)*LIQUIDACION!$D$1045/IF(AND(LIQUIDACION!$D$1044&gt;LIQUIDACION!$B$1046,LIQUIDACION!$B$1046&gt;LIQUIDACION!$D$1043),366,365)),0)</f>
        <v>0</v>
      </c>
      <c r="AW788" s="618">
        <f>IF(AW$12=TRUE,(($V788*LIQUIDACION!$L$1047)*LIQUIDACION!$D$1045/IF(AND(LIQUIDACION!$D$1044&gt;LIQUIDACION!$B$1046,LIQUIDACION!$B$1046&gt;LIQUIDACION!$D$1043),366,365)),0)</f>
        <v>0</v>
      </c>
      <c r="AX788" s="618">
        <f>IF(AX$12=TRUE,(($W788*LIQUIDACION!$L$1047)*LIQUIDACION!$D$1045/IF(AND(LIQUIDACION!$D$1044&gt;LIQUIDACION!$B$1046,LIQUIDACION!$B$1046&gt;LIQUIDACION!$D$1043),366,365)),0)</f>
        <v>0</v>
      </c>
    </row>
    <row r="789" spans="2:50" x14ac:dyDescent="0.25">
      <c r="B789" s="121">
        <v>777</v>
      </c>
      <c r="C789" s="125"/>
      <c r="D789" s="170"/>
      <c r="E789" s="170"/>
      <c r="F789" s="170"/>
      <c r="G789" s="170">
        <f t="shared" si="53"/>
        <v>0</v>
      </c>
      <c r="H789" s="170">
        <f t="shared" si="54"/>
        <v>0</v>
      </c>
      <c r="I789" s="170"/>
      <c r="J789" s="170"/>
      <c r="K789" s="170"/>
      <c r="L789" s="170"/>
      <c r="M789" s="170"/>
      <c r="N789" s="170"/>
      <c r="O789" s="170"/>
      <c r="P789" s="170"/>
      <c r="Q789" s="170"/>
      <c r="R789" s="170"/>
      <c r="S789" s="170"/>
      <c r="T789" s="170"/>
      <c r="U789" s="170"/>
      <c r="V789" s="170"/>
      <c r="W789" s="170"/>
      <c r="X789" s="170"/>
      <c r="Y789" s="170"/>
      <c r="Z789" s="170"/>
      <c r="AA789" s="170"/>
      <c r="AB789" s="415">
        <f t="shared" si="55"/>
        <v>0</v>
      </c>
      <c r="AC789" s="415">
        <f t="shared" si="56"/>
        <v>0</v>
      </c>
      <c r="AE789" s="618">
        <f>IF(AE$12=TRUE,(($D789*LIQUIDACION!$L$1046)*LIQUIDACION!$D$1045/IF(AND(LIQUIDACION!$D$1044&gt;LIQUIDACION!$B$1046,LIQUIDACION!$B$1046&gt;LIQUIDACION!$D$1043),366,365)),0)</f>
        <v>0</v>
      </c>
      <c r="AF789" s="618">
        <f>IF(AF$12=TRUE,(($E789*LIQUIDACION!$L$1046)*LIQUIDACION!$D$1045/IF(AND(LIQUIDACION!$D$1044&gt;LIQUIDACION!$B$1046,LIQUIDACION!$B$1046&gt;LIQUIDACION!$D$1043),366,365)),0)</f>
        <v>0</v>
      </c>
      <c r="AG789" s="618">
        <f>IF(AG$12=TRUE,(($F789*LIQUIDACION!$L$1046)*LIQUIDACION!$D$1045/IF(AND(LIQUIDACION!$D$1044&gt;LIQUIDACION!$B$1046,LIQUIDACION!$B$1046&gt;LIQUIDACION!$D$1043),366,365)),0)</f>
        <v>0</v>
      </c>
      <c r="AH789" s="618">
        <f>IF(AH$12=TRUE,(($G789*LIQUIDACION!$L$1046)*LIQUIDACION!$D$1045/IF(AND(LIQUIDACION!$D$1044&gt;LIQUIDACION!$B$1046,LIQUIDACION!$B$1046&gt;LIQUIDACION!$D$1043),366,365)),0)</f>
        <v>0</v>
      </c>
      <c r="AI789" s="618">
        <f>IF(AI$12=TRUE,(($H789*LIQUIDACION!$L$1047)*LIQUIDACION!$D$1045/IF(AND(LIQUIDACION!$D$1044&gt;LIQUIDACION!$B$1046,LIQUIDACION!$B$1046&gt;LIQUIDACION!$D$1043),366,365)),0)</f>
        <v>0</v>
      </c>
      <c r="AJ789" s="618">
        <f>IF(AJ$12=TRUE,(($I789*LIQUIDACION!$L$1047)*LIQUIDACION!$D$1045/IF(AND(LIQUIDACION!$D$1044&gt;LIQUIDACION!$B$1046,LIQUIDACION!$B$1046&gt;LIQUIDACION!$D$1043),366,365)),0)</f>
        <v>0</v>
      </c>
      <c r="AK789" s="618">
        <f>IF(AK$12=TRUE,(($J789*LIQUIDACION!$L$1047)*LIQUIDACION!$D$1045/IF(AND(LIQUIDACION!$D$1044&gt;LIQUIDACION!$B$1046,LIQUIDACION!$B$1046&gt;LIQUIDACION!$D$1043),366,365)),0)</f>
        <v>0</v>
      </c>
      <c r="AL789" s="618">
        <f>IF(AL$12=TRUE,(($K789*LIQUIDACION!$L$1047)*LIQUIDACION!$D$1045/IF(AND(LIQUIDACION!$D$1044&gt;LIQUIDACION!$B$1046,LIQUIDACION!$B$1046&gt;LIQUIDACION!$D$1043),366,365)),0)</f>
        <v>0</v>
      </c>
      <c r="AM789" s="618">
        <f>IF(AM$12=TRUE,(($L789*LIQUIDACION!$L$1047)*LIQUIDACION!$D$1045/IF(AND(LIQUIDACION!$D$1044&gt;LIQUIDACION!$B$1046,LIQUIDACION!$B$1046&gt;LIQUIDACION!$D$1043),366,365)),0)</f>
        <v>0</v>
      </c>
      <c r="AN789" s="618">
        <f>IF(AN$12=TRUE,(($M789*LIQUIDACION!$L$1047)*LIQUIDACION!$D$1045/IF(AND(LIQUIDACION!$D$1044&gt;LIQUIDACION!$B$1046,LIQUIDACION!$B$1046&gt;LIQUIDACION!$D$1043),366,365)),0)</f>
        <v>0</v>
      </c>
      <c r="AO789" s="618">
        <f>IF(AO$12=TRUE,(($N789*LIQUIDACION!$L$1047)*LIQUIDACION!$D$1045/IF(AND(LIQUIDACION!$D$1044&gt;LIQUIDACION!$B$1046,LIQUIDACION!$B$1046&gt;LIQUIDACION!$D$1043),366,365)),0)</f>
        <v>0</v>
      </c>
      <c r="AP789" s="618">
        <f>IF(AP$12=TRUE,(($O789*LIQUIDACION!$L$1047)*LIQUIDACION!$D$1045/IF(AND(LIQUIDACION!$D$1044&gt;LIQUIDACION!$B$1046,LIQUIDACION!$B$1046&gt;LIQUIDACION!$D$1043),366,365)),0)</f>
        <v>0</v>
      </c>
      <c r="AQ789" s="618">
        <f>IF(AQ$12=TRUE,(($P789*LIQUIDACION!$L$1047)*LIQUIDACION!$D$1045/IF(AND(LIQUIDACION!$D$1044&gt;LIQUIDACION!$B$1046,LIQUIDACION!$B$1046&gt;LIQUIDACION!$D$1043),366,365)),0)</f>
        <v>0</v>
      </c>
      <c r="AR789" s="618">
        <f>IF(AR$12=TRUE,(($Q789*LIQUIDACION!$L$1047)*LIQUIDACION!$D$1045/IF(AND(LIQUIDACION!$D$1044&gt;LIQUIDACION!$B$1046,LIQUIDACION!$B$1046&gt;LIQUIDACION!$D$1043),366,365)),0)</f>
        <v>0</v>
      </c>
      <c r="AS789" s="618">
        <f>IF(AS$12=TRUE,(($R789*LIQUIDACION!$L$1047)*LIQUIDACION!$D$1045/IF(AND(LIQUIDACION!$D$1044&gt;LIQUIDACION!$B$1046,LIQUIDACION!$B$1046&gt;LIQUIDACION!$D$1043),366,365)),0)</f>
        <v>0</v>
      </c>
      <c r="AT789" s="618">
        <f>IF(AT$12=TRUE,(($S789*LIQUIDACION!$L$1047)*LIQUIDACION!$D$1045/IF(AND(LIQUIDACION!$D$1044&gt;LIQUIDACION!$B$1046,LIQUIDACION!$B$1046&gt;LIQUIDACION!$D$1043),366,365)),0)</f>
        <v>0</v>
      </c>
      <c r="AU789" s="618">
        <f>IF(AU$12=TRUE,(($T789*LIQUIDACION!$L$1047)*LIQUIDACION!$D$1045/IF(AND(LIQUIDACION!$D$1044&gt;LIQUIDACION!$B$1046,LIQUIDACION!$B$1046&gt;LIQUIDACION!$D$1043),366,365)),0)</f>
        <v>0</v>
      </c>
      <c r="AV789" s="618">
        <f>IF(AV$12=TRUE,(($U789*LIQUIDACION!$L$1047)*LIQUIDACION!$D$1045/IF(AND(LIQUIDACION!$D$1044&gt;LIQUIDACION!$B$1046,LIQUIDACION!$B$1046&gt;LIQUIDACION!$D$1043),366,365)),0)</f>
        <v>0</v>
      </c>
      <c r="AW789" s="618">
        <f>IF(AW$12=TRUE,(($V789*LIQUIDACION!$L$1047)*LIQUIDACION!$D$1045/IF(AND(LIQUIDACION!$D$1044&gt;LIQUIDACION!$B$1046,LIQUIDACION!$B$1046&gt;LIQUIDACION!$D$1043),366,365)),0)</f>
        <v>0</v>
      </c>
      <c r="AX789" s="618">
        <f>IF(AX$12=TRUE,(($W789*LIQUIDACION!$L$1047)*LIQUIDACION!$D$1045/IF(AND(LIQUIDACION!$D$1044&gt;LIQUIDACION!$B$1046,LIQUIDACION!$B$1046&gt;LIQUIDACION!$D$1043),366,365)),0)</f>
        <v>0</v>
      </c>
    </row>
    <row r="790" spans="2:50" x14ac:dyDescent="0.25">
      <c r="B790" s="123">
        <v>778</v>
      </c>
      <c r="C790" s="125"/>
      <c r="D790" s="170"/>
      <c r="E790" s="170"/>
      <c r="F790" s="170"/>
      <c r="G790" s="170">
        <f t="shared" si="53"/>
        <v>0</v>
      </c>
      <c r="H790" s="170">
        <f t="shared" si="54"/>
        <v>0</v>
      </c>
      <c r="I790" s="170"/>
      <c r="J790" s="170"/>
      <c r="K790" s="170"/>
      <c r="L790" s="170"/>
      <c r="M790" s="170"/>
      <c r="N790" s="170"/>
      <c r="O790" s="170"/>
      <c r="P790" s="170"/>
      <c r="Q790" s="170"/>
      <c r="R790" s="170"/>
      <c r="S790" s="170"/>
      <c r="T790" s="170"/>
      <c r="U790" s="170"/>
      <c r="V790" s="170"/>
      <c r="W790" s="170"/>
      <c r="X790" s="170"/>
      <c r="Y790" s="170"/>
      <c r="Z790" s="170"/>
      <c r="AA790" s="170"/>
      <c r="AB790" s="415">
        <f t="shared" si="55"/>
        <v>0</v>
      </c>
      <c r="AC790" s="415">
        <f t="shared" si="56"/>
        <v>0</v>
      </c>
      <c r="AE790" s="618">
        <f>IF(AE$12=TRUE,(($D790*LIQUIDACION!$L$1046)*LIQUIDACION!$D$1045/IF(AND(LIQUIDACION!$D$1044&gt;LIQUIDACION!$B$1046,LIQUIDACION!$B$1046&gt;LIQUIDACION!$D$1043),366,365)),0)</f>
        <v>0</v>
      </c>
      <c r="AF790" s="618">
        <f>IF(AF$12=TRUE,(($E790*LIQUIDACION!$L$1046)*LIQUIDACION!$D$1045/IF(AND(LIQUIDACION!$D$1044&gt;LIQUIDACION!$B$1046,LIQUIDACION!$B$1046&gt;LIQUIDACION!$D$1043),366,365)),0)</f>
        <v>0</v>
      </c>
      <c r="AG790" s="618">
        <f>IF(AG$12=TRUE,(($F790*LIQUIDACION!$L$1046)*LIQUIDACION!$D$1045/IF(AND(LIQUIDACION!$D$1044&gt;LIQUIDACION!$B$1046,LIQUIDACION!$B$1046&gt;LIQUIDACION!$D$1043),366,365)),0)</f>
        <v>0</v>
      </c>
      <c r="AH790" s="618">
        <f>IF(AH$12=TRUE,(($G790*LIQUIDACION!$L$1046)*LIQUIDACION!$D$1045/IF(AND(LIQUIDACION!$D$1044&gt;LIQUIDACION!$B$1046,LIQUIDACION!$B$1046&gt;LIQUIDACION!$D$1043),366,365)),0)</f>
        <v>0</v>
      </c>
      <c r="AI790" s="618">
        <f>IF(AI$12=TRUE,(($H790*LIQUIDACION!$L$1047)*LIQUIDACION!$D$1045/IF(AND(LIQUIDACION!$D$1044&gt;LIQUIDACION!$B$1046,LIQUIDACION!$B$1046&gt;LIQUIDACION!$D$1043),366,365)),0)</f>
        <v>0</v>
      </c>
      <c r="AJ790" s="618">
        <f>IF(AJ$12=TRUE,(($I790*LIQUIDACION!$L$1047)*LIQUIDACION!$D$1045/IF(AND(LIQUIDACION!$D$1044&gt;LIQUIDACION!$B$1046,LIQUIDACION!$B$1046&gt;LIQUIDACION!$D$1043),366,365)),0)</f>
        <v>0</v>
      </c>
      <c r="AK790" s="618">
        <f>IF(AK$12=TRUE,(($J790*LIQUIDACION!$L$1047)*LIQUIDACION!$D$1045/IF(AND(LIQUIDACION!$D$1044&gt;LIQUIDACION!$B$1046,LIQUIDACION!$B$1046&gt;LIQUIDACION!$D$1043),366,365)),0)</f>
        <v>0</v>
      </c>
      <c r="AL790" s="618">
        <f>IF(AL$12=TRUE,(($K790*LIQUIDACION!$L$1047)*LIQUIDACION!$D$1045/IF(AND(LIQUIDACION!$D$1044&gt;LIQUIDACION!$B$1046,LIQUIDACION!$B$1046&gt;LIQUIDACION!$D$1043),366,365)),0)</f>
        <v>0</v>
      </c>
      <c r="AM790" s="618">
        <f>IF(AM$12=TRUE,(($L790*LIQUIDACION!$L$1047)*LIQUIDACION!$D$1045/IF(AND(LIQUIDACION!$D$1044&gt;LIQUIDACION!$B$1046,LIQUIDACION!$B$1046&gt;LIQUIDACION!$D$1043),366,365)),0)</f>
        <v>0</v>
      </c>
      <c r="AN790" s="618">
        <f>IF(AN$12=TRUE,(($M790*LIQUIDACION!$L$1047)*LIQUIDACION!$D$1045/IF(AND(LIQUIDACION!$D$1044&gt;LIQUIDACION!$B$1046,LIQUIDACION!$B$1046&gt;LIQUIDACION!$D$1043),366,365)),0)</f>
        <v>0</v>
      </c>
      <c r="AO790" s="618">
        <f>IF(AO$12=TRUE,(($N790*LIQUIDACION!$L$1047)*LIQUIDACION!$D$1045/IF(AND(LIQUIDACION!$D$1044&gt;LIQUIDACION!$B$1046,LIQUIDACION!$B$1046&gt;LIQUIDACION!$D$1043),366,365)),0)</f>
        <v>0</v>
      </c>
      <c r="AP790" s="618">
        <f>IF(AP$12=TRUE,(($O790*LIQUIDACION!$L$1047)*LIQUIDACION!$D$1045/IF(AND(LIQUIDACION!$D$1044&gt;LIQUIDACION!$B$1046,LIQUIDACION!$B$1046&gt;LIQUIDACION!$D$1043),366,365)),0)</f>
        <v>0</v>
      </c>
      <c r="AQ790" s="618">
        <f>IF(AQ$12=TRUE,(($P790*LIQUIDACION!$L$1047)*LIQUIDACION!$D$1045/IF(AND(LIQUIDACION!$D$1044&gt;LIQUIDACION!$B$1046,LIQUIDACION!$B$1046&gt;LIQUIDACION!$D$1043),366,365)),0)</f>
        <v>0</v>
      </c>
      <c r="AR790" s="618">
        <f>IF(AR$12=TRUE,(($Q790*LIQUIDACION!$L$1047)*LIQUIDACION!$D$1045/IF(AND(LIQUIDACION!$D$1044&gt;LIQUIDACION!$B$1046,LIQUIDACION!$B$1046&gt;LIQUIDACION!$D$1043),366,365)),0)</f>
        <v>0</v>
      </c>
      <c r="AS790" s="618">
        <f>IF(AS$12=TRUE,(($R790*LIQUIDACION!$L$1047)*LIQUIDACION!$D$1045/IF(AND(LIQUIDACION!$D$1044&gt;LIQUIDACION!$B$1046,LIQUIDACION!$B$1046&gt;LIQUIDACION!$D$1043),366,365)),0)</f>
        <v>0</v>
      </c>
      <c r="AT790" s="618">
        <f>IF(AT$12=TRUE,(($S790*LIQUIDACION!$L$1047)*LIQUIDACION!$D$1045/IF(AND(LIQUIDACION!$D$1044&gt;LIQUIDACION!$B$1046,LIQUIDACION!$B$1046&gt;LIQUIDACION!$D$1043),366,365)),0)</f>
        <v>0</v>
      </c>
      <c r="AU790" s="618">
        <f>IF(AU$12=TRUE,(($T790*LIQUIDACION!$L$1047)*LIQUIDACION!$D$1045/IF(AND(LIQUIDACION!$D$1044&gt;LIQUIDACION!$B$1046,LIQUIDACION!$B$1046&gt;LIQUIDACION!$D$1043),366,365)),0)</f>
        <v>0</v>
      </c>
      <c r="AV790" s="618">
        <f>IF(AV$12=TRUE,(($U790*LIQUIDACION!$L$1047)*LIQUIDACION!$D$1045/IF(AND(LIQUIDACION!$D$1044&gt;LIQUIDACION!$B$1046,LIQUIDACION!$B$1046&gt;LIQUIDACION!$D$1043),366,365)),0)</f>
        <v>0</v>
      </c>
      <c r="AW790" s="618">
        <f>IF(AW$12=TRUE,(($V790*LIQUIDACION!$L$1047)*LIQUIDACION!$D$1045/IF(AND(LIQUIDACION!$D$1044&gt;LIQUIDACION!$B$1046,LIQUIDACION!$B$1046&gt;LIQUIDACION!$D$1043),366,365)),0)</f>
        <v>0</v>
      </c>
      <c r="AX790" s="618">
        <f>IF(AX$12=TRUE,(($W790*LIQUIDACION!$L$1047)*LIQUIDACION!$D$1045/IF(AND(LIQUIDACION!$D$1044&gt;LIQUIDACION!$B$1046,LIQUIDACION!$B$1046&gt;LIQUIDACION!$D$1043),366,365)),0)</f>
        <v>0</v>
      </c>
    </row>
    <row r="791" spans="2:50" x14ac:dyDescent="0.25">
      <c r="B791" s="121">
        <v>779</v>
      </c>
      <c r="C791" s="125"/>
      <c r="D791" s="170"/>
      <c r="E791" s="170"/>
      <c r="F791" s="170"/>
      <c r="G791" s="170">
        <f t="shared" si="53"/>
        <v>0</v>
      </c>
      <c r="H791" s="170">
        <f t="shared" si="54"/>
        <v>0</v>
      </c>
      <c r="I791" s="170"/>
      <c r="J791" s="170"/>
      <c r="K791" s="170"/>
      <c r="L791" s="170"/>
      <c r="M791" s="170"/>
      <c r="N791" s="170"/>
      <c r="O791" s="170"/>
      <c r="P791" s="170"/>
      <c r="Q791" s="170"/>
      <c r="R791" s="170"/>
      <c r="S791" s="170"/>
      <c r="T791" s="170"/>
      <c r="U791" s="170"/>
      <c r="V791" s="170"/>
      <c r="W791" s="170"/>
      <c r="X791" s="170"/>
      <c r="Y791" s="170"/>
      <c r="Z791" s="170"/>
      <c r="AA791" s="170"/>
      <c r="AB791" s="415">
        <f t="shared" si="55"/>
        <v>0</v>
      </c>
      <c r="AC791" s="415">
        <f t="shared" si="56"/>
        <v>0</v>
      </c>
      <c r="AE791" s="618">
        <f>IF(AE$12=TRUE,(($D791*LIQUIDACION!$L$1046)*LIQUIDACION!$D$1045/IF(AND(LIQUIDACION!$D$1044&gt;LIQUIDACION!$B$1046,LIQUIDACION!$B$1046&gt;LIQUIDACION!$D$1043),366,365)),0)</f>
        <v>0</v>
      </c>
      <c r="AF791" s="618">
        <f>IF(AF$12=TRUE,(($E791*LIQUIDACION!$L$1046)*LIQUIDACION!$D$1045/IF(AND(LIQUIDACION!$D$1044&gt;LIQUIDACION!$B$1046,LIQUIDACION!$B$1046&gt;LIQUIDACION!$D$1043),366,365)),0)</f>
        <v>0</v>
      </c>
      <c r="AG791" s="618">
        <f>IF(AG$12=TRUE,(($F791*LIQUIDACION!$L$1046)*LIQUIDACION!$D$1045/IF(AND(LIQUIDACION!$D$1044&gt;LIQUIDACION!$B$1046,LIQUIDACION!$B$1046&gt;LIQUIDACION!$D$1043),366,365)),0)</f>
        <v>0</v>
      </c>
      <c r="AH791" s="618">
        <f>IF(AH$12=TRUE,(($G791*LIQUIDACION!$L$1046)*LIQUIDACION!$D$1045/IF(AND(LIQUIDACION!$D$1044&gt;LIQUIDACION!$B$1046,LIQUIDACION!$B$1046&gt;LIQUIDACION!$D$1043),366,365)),0)</f>
        <v>0</v>
      </c>
      <c r="AI791" s="618">
        <f>IF(AI$12=TRUE,(($H791*LIQUIDACION!$L$1047)*LIQUIDACION!$D$1045/IF(AND(LIQUIDACION!$D$1044&gt;LIQUIDACION!$B$1046,LIQUIDACION!$B$1046&gt;LIQUIDACION!$D$1043),366,365)),0)</f>
        <v>0</v>
      </c>
      <c r="AJ791" s="618">
        <f>IF(AJ$12=TRUE,(($I791*LIQUIDACION!$L$1047)*LIQUIDACION!$D$1045/IF(AND(LIQUIDACION!$D$1044&gt;LIQUIDACION!$B$1046,LIQUIDACION!$B$1046&gt;LIQUIDACION!$D$1043),366,365)),0)</f>
        <v>0</v>
      </c>
      <c r="AK791" s="618">
        <f>IF(AK$12=TRUE,(($J791*LIQUIDACION!$L$1047)*LIQUIDACION!$D$1045/IF(AND(LIQUIDACION!$D$1044&gt;LIQUIDACION!$B$1046,LIQUIDACION!$B$1046&gt;LIQUIDACION!$D$1043),366,365)),0)</f>
        <v>0</v>
      </c>
      <c r="AL791" s="618">
        <f>IF(AL$12=TRUE,(($K791*LIQUIDACION!$L$1047)*LIQUIDACION!$D$1045/IF(AND(LIQUIDACION!$D$1044&gt;LIQUIDACION!$B$1046,LIQUIDACION!$B$1046&gt;LIQUIDACION!$D$1043),366,365)),0)</f>
        <v>0</v>
      </c>
      <c r="AM791" s="618">
        <f>IF(AM$12=TRUE,(($L791*LIQUIDACION!$L$1047)*LIQUIDACION!$D$1045/IF(AND(LIQUIDACION!$D$1044&gt;LIQUIDACION!$B$1046,LIQUIDACION!$B$1046&gt;LIQUIDACION!$D$1043),366,365)),0)</f>
        <v>0</v>
      </c>
      <c r="AN791" s="618">
        <f>IF(AN$12=TRUE,(($M791*LIQUIDACION!$L$1047)*LIQUIDACION!$D$1045/IF(AND(LIQUIDACION!$D$1044&gt;LIQUIDACION!$B$1046,LIQUIDACION!$B$1046&gt;LIQUIDACION!$D$1043),366,365)),0)</f>
        <v>0</v>
      </c>
      <c r="AO791" s="618">
        <f>IF(AO$12=TRUE,(($N791*LIQUIDACION!$L$1047)*LIQUIDACION!$D$1045/IF(AND(LIQUIDACION!$D$1044&gt;LIQUIDACION!$B$1046,LIQUIDACION!$B$1046&gt;LIQUIDACION!$D$1043),366,365)),0)</f>
        <v>0</v>
      </c>
      <c r="AP791" s="618">
        <f>IF(AP$12=TRUE,(($O791*LIQUIDACION!$L$1047)*LIQUIDACION!$D$1045/IF(AND(LIQUIDACION!$D$1044&gt;LIQUIDACION!$B$1046,LIQUIDACION!$B$1046&gt;LIQUIDACION!$D$1043),366,365)),0)</f>
        <v>0</v>
      </c>
      <c r="AQ791" s="618">
        <f>IF(AQ$12=TRUE,(($P791*LIQUIDACION!$L$1047)*LIQUIDACION!$D$1045/IF(AND(LIQUIDACION!$D$1044&gt;LIQUIDACION!$B$1046,LIQUIDACION!$B$1046&gt;LIQUIDACION!$D$1043),366,365)),0)</f>
        <v>0</v>
      </c>
      <c r="AR791" s="618">
        <f>IF(AR$12=TRUE,(($Q791*LIQUIDACION!$L$1047)*LIQUIDACION!$D$1045/IF(AND(LIQUIDACION!$D$1044&gt;LIQUIDACION!$B$1046,LIQUIDACION!$B$1046&gt;LIQUIDACION!$D$1043),366,365)),0)</f>
        <v>0</v>
      </c>
      <c r="AS791" s="618">
        <f>IF(AS$12=TRUE,(($R791*LIQUIDACION!$L$1047)*LIQUIDACION!$D$1045/IF(AND(LIQUIDACION!$D$1044&gt;LIQUIDACION!$B$1046,LIQUIDACION!$B$1046&gt;LIQUIDACION!$D$1043),366,365)),0)</f>
        <v>0</v>
      </c>
      <c r="AT791" s="618">
        <f>IF(AT$12=TRUE,(($S791*LIQUIDACION!$L$1047)*LIQUIDACION!$D$1045/IF(AND(LIQUIDACION!$D$1044&gt;LIQUIDACION!$B$1046,LIQUIDACION!$B$1046&gt;LIQUIDACION!$D$1043),366,365)),0)</f>
        <v>0</v>
      </c>
      <c r="AU791" s="618">
        <f>IF(AU$12=TRUE,(($T791*LIQUIDACION!$L$1047)*LIQUIDACION!$D$1045/IF(AND(LIQUIDACION!$D$1044&gt;LIQUIDACION!$B$1046,LIQUIDACION!$B$1046&gt;LIQUIDACION!$D$1043),366,365)),0)</f>
        <v>0</v>
      </c>
      <c r="AV791" s="618">
        <f>IF(AV$12=TRUE,(($U791*LIQUIDACION!$L$1047)*LIQUIDACION!$D$1045/IF(AND(LIQUIDACION!$D$1044&gt;LIQUIDACION!$B$1046,LIQUIDACION!$B$1046&gt;LIQUIDACION!$D$1043),366,365)),0)</f>
        <v>0</v>
      </c>
      <c r="AW791" s="618">
        <f>IF(AW$12=TRUE,(($V791*LIQUIDACION!$L$1047)*LIQUIDACION!$D$1045/IF(AND(LIQUIDACION!$D$1044&gt;LIQUIDACION!$B$1046,LIQUIDACION!$B$1046&gt;LIQUIDACION!$D$1043),366,365)),0)</f>
        <v>0</v>
      </c>
      <c r="AX791" s="618">
        <f>IF(AX$12=TRUE,(($W791*LIQUIDACION!$L$1047)*LIQUIDACION!$D$1045/IF(AND(LIQUIDACION!$D$1044&gt;LIQUIDACION!$B$1046,LIQUIDACION!$B$1046&gt;LIQUIDACION!$D$1043),366,365)),0)</f>
        <v>0</v>
      </c>
    </row>
    <row r="792" spans="2:50" x14ac:dyDescent="0.25">
      <c r="B792" s="123">
        <v>780</v>
      </c>
      <c r="C792" s="125"/>
      <c r="D792" s="170"/>
      <c r="E792" s="170"/>
      <c r="F792" s="170"/>
      <c r="G792" s="170">
        <f t="shared" si="53"/>
        <v>0</v>
      </c>
      <c r="H792" s="170">
        <f t="shared" si="54"/>
        <v>0</v>
      </c>
      <c r="I792" s="170"/>
      <c r="J792" s="170"/>
      <c r="K792" s="170"/>
      <c r="L792" s="170"/>
      <c r="M792" s="170"/>
      <c r="N792" s="170"/>
      <c r="O792" s="170"/>
      <c r="P792" s="170"/>
      <c r="Q792" s="170"/>
      <c r="R792" s="170"/>
      <c r="S792" s="170"/>
      <c r="T792" s="170"/>
      <c r="U792" s="170"/>
      <c r="V792" s="170"/>
      <c r="W792" s="170"/>
      <c r="X792" s="170"/>
      <c r="Y792" s="170"/>
      <c r="Z792" s="170"/>
      <c r="AA792" s="170"/>
      <c r="AB792" s="415">
        <f t="shared" si="55"/>
        <v>0</v>
      </c>
      <c r="AC792" s="415">
        <f t="shared" si="56"/>
        <v>0</v>
      </c>
      <c r="AE792" s="618">
        <f>IF(AE$12=TRUE,(($D792*LIQUIDACION!$L$1046)*LIQUIDACION!$D$1045/IF(AND(LIQUIDACION!$D$1044&gt;LIQUIDACION!$B$1046,LIQUIDACION!$B$1046&gt;LIQUIDACION!$D$1043),366,365)),0)</f>
        <v>0</v>
      </c>
      <c r="AF792" s="618">
        <f>IF(AF$12=TRUE,(($E792*LIQUIDACION!$L$1046)*LIQUIDACION!$D$1045/IF(AND(LIQUIDACION!$D$1044&gt;LIQUIDACION!$B$1046,LIQUIDACION!$B$1046&gt;LIQUIDACION!$D$1043),366,365)),0)</f>
        <v>0</v>
      </c>
      <c r="AG792" s="618">
        <f>IF(AG$12=TRUE,(($F792*LIQUIDACION!$L$1046)*LIQUIDACION!$D$1045/IF(AND(LIQUIDACION!$D$1044&gt;LIQUIDACION!$B$1046,LIQUIDACION!$B$1046&gt;LIQUIDACION!$D$1043),366,365)),0)</f>
        <v>0</v>
      </c>
      <c r="AH792" s="618">
        <f>IF(AH$12=TRUE,(($G792*LIQUIDACION!$L$1046)*LIQUIDACION!$D$1045/IF(AND(LIQUIDACION!$D$1044&gt;LIQUIDACION!$B$1046,LIQUIDACION!$B$1046&gt;LIQUIDACION!$D$1043),366,365)),0)</f>
        <v>0</v>
      </c>
      <c r="AI792" s="618">
        <f>IF(AI$12=TRUE,(($H792*LIQUIDACION!$L$1047)*LIQUIDACION!$D$1045/IF(AND(LIQUIDACION!$D$1044&gt;LIQUIDACION!$B$1046,LIQUIDACION!$B$1046&gt;LIQUIDACION!$D$1043),366,365)),0)</f>
        <v>0</v>
      </c>
      <c r="AJ792" s="618">
        <f>IF(AJ$12=TRUE,(($I792*LIQUIDACION!$L$1047)*LIQUIDACION!$D$1045/IF(AND(LIQUIDACION!$D$1044&gt;LIQUIDACION!$B$1046,LIQUIDACION!$B$1046&gt;LIQUIDACION!$D$1043),366,365)),0)</f>
        <v>0</v>
      </c>
      <c r="AK792" s="618">
        <f>IF(AK$12=TRUE,(($J792*LIQUIDACION!$L$1047)*LIQUIDACION!$D$1045/IF(AND(LIQUIDACION!$D$1044&gt;LIQUIDACION!$B$1046,LIQUIDACION!$B$1046&gt;LIQUIDACION!$D$1043),366,365)),0)</f>
        <v>0</v>
      </c>
      <c r="AL792" s="618">
        <f>IF(AL$12=TRUE,(($K792*LIQUIDACION!$L$1047)*LIQUIDACION!$D$1045/IF(AND(LIQUIDACION!$D$1044&gt;LIQUIDACION!$B$1046,LIQUIDACION!$B$1046&gt;LIQUIDACION!$D$1043),366,365)),0)</f>
        <v>0</v>
      </c>
      <c r="AM792" s="618">
        <f>IF(AM$12=TRUE,(($L792*LIQUIDACION!$L$1047)*LIQUIDACION!$D$1045/IF(AND(LIQUIDACION!$D$1044&gt;LIQUIDACION!$B$1046,LIQUIDACION!$B$1046&gt;LIQUIDACION!$D$1043),366,365)),0)</f>
        <v>0</v>
      </c>
      <c r="AN792" s="618">
        <f>IF(AN$12=TRUE,(($M792*LIQUIDACION!$L$1047)*LIQUIDACION!$D$1045/IF(AND(LIQUIDACION!$D$1044&gt;LIQUIDACION!$B$1046,LIQUIDACION!$B$1046&gt;LIQUIDACION!$D$1043),366,365)),0)</f>
        <v>0</v>
      </c>
      <c r="AO792" s="618">
        <f>IF(AO$12=TRUE,(($N792*LIQUIDACION!$L$1047)*LIQUIDACION!$D$1045/IF(AND(LIQUIDACION!$D$1044&gt;LIQUIDACION!$B$1046,LIQUIDACION!$B$1046&gt;LIQUIDACION!$D$1043),366,365)),0)</f>
        <v>0</v>
      </c>
      <c r="AP792" s="618">
        <f>IF(AP$12=TRUE,(($O792*LIQUIDACION!$L$1047)*LIQUIDACION!$D$1045/IF(AND(LIQUIDACION!$D$1044&gt;LIQUIDACION!$B$1046,LIQUIDACION!$B$1046&gt;LIQUIDACION!$D$1043),366,365)),0)</f>
        <v>0</v>
      </c>
      <c r="AQ792" s="618">
        <f>IF(AQ$12=TRUE,(($P792*LIQUIDACION!$L$1047)*LIQUIDACION!$D$1045/IF(AND(LIQUIDACION!$D$1044&gt;LIQUIDACION!$B$1046,LIQUIDACION!$B$1046&gt;LIQUIDACION!$D$1043),366,365)),0)</f>
        <v>0</v>
      </c>
      <c r="AR792" s="618">
        <f>IF(AR$12=TRUE,(($Q792*LIQUIDACION!$L$1047)*LIQUIDACION!$D$1045/IF(AND(LIQUIDACION!$D$1044&gt;LIQUIDACION!$B$1046,LIQUIDACION!$B$1046&gt;LIQUIDACION!$D$1043),366,365)),0)</f>
        <v>0</v>
      </c>
      <c r="AS792" s="618">
        <f>IF(AS$12=TRUE,(($R792*LIQUIDACION!$L$1047)*LIQUIDACION!$D$1045/IF(AND(LIQUIDACION!$D$1044&gt;LIQUIDACION!$B$1046,LIQUIDACION!$B$1046&gt;LIQUIDACION!$D$1043),366,365)),0)</f>
        <v>0</v>
      </c>
      <c r="AT792" s="618">
        <f>IF(AT$12=TRUE,(($S792*LIQUIDACION!$L$1047)*LIQUIDACION!$D$1045/IF(AND(LIQUIDACION!$D$1044&gt;LIQUIDACION!$B$1046,LIQUIDACION!$B$1046&gt;LIQUIDACION!$D$1043),366,365)),0)</f>
        <v>0</v>
      </c>
      <c r="AU792" s="618">
        <f>IF(AU$12=TRUE,(($T792*LIQUIDACION!$L$1047)*LIQUIDACION!$D$1045/IF(AND(LIQUIDACION!$D$1044&gt;LIQUIDACION!$B$1046,LIQUIDACION!$B$1046&gt;LIQUIDACION!$D$1043),366,365)),0)</f>
        <v>0</v>
      </c>
      <c r="AV792" s="618">
        <f>IF(AV$12=TRUE,(($U792*LIQUIDACION!$L$1047)*LIQUIDACION!$D$1045/IF(AND(LIQUIDACION!$D$1044&gt;LIQUIDACION!$B$1046,LIQUIDACION!$B$1046&gt;LIQUIDACION!$D$1043),366,365)),0)</f>
        <v>0</v>
      </c>
      <c r="AW792" s="618">
        <f>IF(AW$12=TRUE,(($V792*LIQUIDACION!$L$1047)*LIQUIDACION!$D$1045/IF(AND(LIQUIDACION!$D$1044&gt;LIQUIDACION!$B$1046,LIQUIDACION!$B$1046&gt;LIQUIDACION!$D$1043),366,365)),0)</f>
        <v>0</v>
      </c>
      <c r="AX792" s="618">
        <f>IF(AX$12=TRUE,(($W792*LIQUIDACION!$L$1047)*LIQUIDACION!$D$1045/IF(AND(LIQUIDACION!$D$1044&gt;LIQUIDACION!$B$1046,LIQUIDACION!$B$1046&gt;LIQUIDACION!$D$1043),366,365)),0)</f>
        <v>0</v>
      </c>
    </row>
    <row r="793" spans="2:50" x14ac:dyDescent="0.25">
      <c r="B793" s="121">
        <v>781</v>
      </c>
      <c r="C793" s="125"/>
      <c r="D793" s="170"/>
      <c r="E793" s="170"/>
      <c r="F793" s="170"/>
      <c r="G793" s="170">
        <f t="shared" si="53"/>
        <v>0</v>
      </c>
      <c r="H793" s="170">
        <f t="shared" si="54"/>
        <v>0</v>
      </c>
      <c r="I793" s="170"/>
      <c r="J793" s="170"/>
      <c r="K793" s="170"/>
      <c r="L793" s="170"/>
      <c r="M793" s="170"/>
      <c r="N793" s="170"/>
      <c r="O793" s="170"/>
      <c r="P793" s="170"/>
      <c r="Q793" s="170"/>
      <c r="R793" s="170"/>
      <c r="S793" s="170"/>
      <c r="T793" s="170"/>
      <c r="U793" s="170"/>
      <c r="V793" s="170"/>
      <c r="W793" s="170"/>
      <c r="X793" s="170"/>
      <c r="Y793" s="170"/>
      <c r="Z793" s="170"/>
      <c r="AA793" s="170"/>
      <c r="AB793" s="415">
        <f t="shared" si="55"/>
        <v>0</v>
      </c>
      <c r="AC793" s="415">
        <f t="shared" si="56"/>
        <v>0</v>
      </c>
      <c r="AE793" s="618">
        <f>IF(AE$12=TRUE,(($D793*LIQUIDACION!$L$1046)*LIQUIDACION!$D$1045/IF(AND(LIQUIDACION!$D$1044&gt;LIQUIDACION!$B$1046,LIQUIDACION!$B$1046&gt;LIQUIDACION!$D$1043),366,365)),0)</f>
        <v>0</v>
      </c>
      <c r="AF793" s="618">
        <f>IF(AF$12=TRUE,(($E793*LIQUIDACION!$L$1046)*LIQUIDACION!$D$1045/IF(AND(LIQUIDACION!$D$1044&gt;LIQUIDACION!$B$1046,LIQUIDACION!$B$1046&gt;LIQUIDACION!$D$1043),366,365)),0)</f>
        <v>0</v>
      </c>
      <c r="AG793" s="618">
        <f>IF(AG$12=TRUE,(($F793*LIQUIDACION!$L$1046)*LIQUIDACION!$D$1045/IF(AND(LIQUIDACION!$D$1044&gt;LIQUIDACION!$B$1046,LIQUIDACION!$B$1046&gt;LIQUIDACION!$D$1043),366,365)),0)</f>
        <v>0</v>
      </c>
      <c r="AH793" s="618">
        <f>IF(AH$12=TRUE,(($G793*LIQUIDACION!$L$1046)*LIQUIDACION!$D$1045/IF(AND(LIQUIDACION!$D$1044&gt;LIQUIDACION!$B$1046,LIQUIDACION!$B$1046&gt;LIQUIDACION!$D$1043),366,365)),0)</f>
        <v>0</v>
      </c>
      <c r="AI793" s="618">
        <f>IF(AI$12=TRUE,(($H793*LIQUIDACION!$L$1047)*LIQUIDACION!$D$1045/IF(AND(LIQUIDACION!$D$1044&gt;LIQUIDACION!$B$1046,LIQUIDACION!$B$1046&gt;LIQUIDACION!$D$1043),366,365)),0)</f>
        <v>0</v>
      </c>
      <c r="AJ793" s="618">
        <f>IF(AJ$12=TRUE,(($I793*LIQUIDACION!$L$1047)*LIQUIDACION!$D$1045/IF(AND(LIQUIDACION!$D$1044&gt;LIQUIDACION!$B$1046,LIQUIDACION!$B$1046&gt;LIQUIDACION!$D$1043),366,365)),0)</f>
        <v>0</v>
      </c>
      <c r="AK793" s="618">
        <f>IF(AK$12=TRUE,(($J793*LIQUIDACION!$L$1047)*LIQUIDACION!$D$1045/IF(AND(LIQUIDACION!$D$1044&gt;LIQUIDACION!$B$1046,LIQUIDACION!$B$1046&gt;LIQUIDACION!$D$1043),366,365)),0)</f>
        <v>0</v>
      </c>
      <c r="AL793" s="618">
        <f>IF(AL$12=TRUE,(($K793*LIQUIDACION!$L$1047)*LIQUIDACION!$D$1045/IF(AND(LIQUIDACION!$D$1044&gt;LIQUIDACION!$B$1046,LIQUIDACION!$B$1046&gt;LIQUIDACION!$D$1043),366,365)),0)</f>
        <v>0</v>
      </c>
      <c r="AM793" s="618">
        <f>IF(AM$12=TRUE,(($L793*LIQUIDACION!$L$1047)*LIQUIDACION!$D$1045/IF(AND(LIQUIDACION!$D$1044&gt;LIQUIDACION!$B$1046,LIQUIDACION!$B$1046&gt;LIQUIDACION!$D$1043),366,365)),0)</f>
        <v>0</v>
      </c>
      <c r="AN793" s="618">
        <f>IF(AN$12=TRUE,(($M793*LIQUIDACION!$L$1047)*LIQUIDACION!$D$1045/IF(AND(LIQUIDACION!$D$1044&gt;LIQUIDACION!$B$1046,LIQUIDACION!$B$1046&gt;LIQUIDACION!$D$1043),366,365)),0)</f>
        <v>0</v>
      </c>
      <c r="AO793" s="618">
        <f>IF(AO$12=TRUE,(($N793*LIQUIDACION!$L$1047)*LIQUIDACION!$D$1045/IF(AND(LIQUIDACION!$D$1044&gt;LIQUIDACION!$B$1046,LIQUIDACION!$B$1046&gt;LIQUIDACION!$D$1043),366,365)),0)</f>
        <v>0</v>
      </c>
      <c r="AP793" s="618">
        <f>IF(AP$12=TRUE,(($O793*LIQUIDACION!$L$1047)*LIQUIDACION!$D$1045/IF(AND(LIQUIDACION!$D$1044&gt;LIQUIDACION!$B$1046,LIQUIDACION!$B$1046&gt;LIQUIDACION!$D$1043),366,365)),0)</f>
        <v>0</v>
      </c>
      <c r="AQ793" s="618">
        <f>IF(AQ$12=TRUE,(($P793*LIQUIDACION!$L$1047)*LIQUIDACION!$D$1045/IF(AND(LIQUIDACION!$D$1044&gt;LIQUIDACION!$B$1046,LIQUIDACION!$B$1046&gt;LIQUIDACION!$D$1043),366,365)),0)</f>
        <v>0</v>
      </c>
      <c r="AR793" s="618">
        <f>IF(AR$12=TRUE,(($Q793*LIQUIDACION!$L$1047)*LIQUIDACION!$D$1045/IF(AND(LIQUIDACION!$D$1044&gt;LIQUIDACION!$B$1046,LIQUIDACION!$B$1046&gt;LIQUIDACION!$D$1043),366,365)),0)</f>
        <v>0</v>
      </c>
      <c r="AS793" s="618">
        <f>IF(AS$12=TRUE,(($R793*LIQUIDACION!$L$1047)*LIQUIDACION!$D$1045/IF(AND(LIQUIDACION!$D$1044&gt;LIQUIDACION!$B$1046,LIQUIDACION!$B$1046&gt;LIQUIDACION!$D$1043),366,365)),0)</f>
        <v>0</v>
      </c>
      <c r="AT793" s="618">
        <f>IF(AT$12=TRUE,(($S793*LIQUIDACION!$L$1047)*LIQUIDACION!$D$1045/IF(AND(LIQUIDACION!$D$1044&gt;LIQUIDACION!$B$1046,LIQUIDACION!$B$1046&gt;LIQUIDACION!$D$1043),366,365)),0)</f>
        <v>0</v>
      </c>
      <c r="AU793" s="618">
        <f>IF(AU$12=TRUE,(($T793*LIQUIDACION!$L$1047)*LIQUIDACION!$D$1045/IF(AND(LIQUIDACION!$D$1044&gt;LIQUIDACION!$B$1046,LIQUIDACION!$B$1046&gt;LIQUIDACION!$D$1043),366,365)),0)</f>
        <v>0</v>
      </c>
      <c r="AV793" s="618">
        <f>IF(AV$12=TRUE,(($U793*LIQUIDACION!$L$1047)*LIQUIDACION!$D$1045/IF(AND(LIQUIDACION!$D$1044&gt;LIQUIDACION!$B$1046,LIQUIDACION!$B$1046&gt;LIQUIDACION!$D$1043),366,365)),0)</f>
        <v>0</v>
      </c>
      <c r="AW793" s="618">
        <f>IF(AW$12=TRUE,(($V793*LIQUIDACION!$L$1047)*LIQUIDACION!$D$1045/IF(AND(LIQUIDACION!$D$1044&gt;LIQUIDACION!$B$1046,LIQUIDACION!$B$1046&gt;LIQUIDACION!$D$1043),366,365)),0)</f>
        <v>0</v>
      </c>
      <c r="AX793" s="618">
        <f>IF(AX$12=TRUE,(($W793*LIQUIDACION!$L$1047)*LIQUIDACION!$D$1045/IF(AND(LIQUIDACION!$D$1044&gt;LIQUIDACION!$B$1046,LIQUIDACION!$B$1046&gt;LIQUIDACION!$D$1043),366,365)),0)</f>
        <v>0</v>
      </c>
    </row>
    <row r="794" spans="2:50" x14ac:dyDescent="0.25">
      <c r="B794" s="123">
        <v>782</v>
      </c>
      <c r="C794" s="125"/>
      <c r="D794" s="170"/>
      <c r="E794" s="170"/>
      <c r="F794" s="170"/>
      <c r="G794" s="170">
        <f t="shared" si="53"/>
        <v>0</v>
      </c>
      <c r="H794" s="170">
        <f t="shared" si="54"/>
        <v>0</v>
      </c>
      <c r="I794" s="170"/>
      <c r="J794" s="170"/>
      <c r="K794" s="170"/>
      <c r="L794" s="170"/>
      <c r="M794" s="170"/>
      <c r="N794" s="170"/>
      <c r="O794" s="170"/>
      <c r="P794" s="170"/>
      <c r="Q794" s="170"/>
      <c r="R794" s="170"/>
      <c r="S794" s="170"/>
      <c r="T794" s="170"/>
      <c r="U794" s="170"/>
      <c r="V794" s="170"/>
      <c r="W794" s="170"/>
      <c r="X794" s="170"/>
      <c r="Y794" s="170"/>
      <c r="Z794" s="170"/>
      <c r="AA794" s="170"/>
      <c r="AB794" s="415">
        <f t="shared" si="55"/>
        <v>0</v>
      </c>
      <c r="AC794" s="415">
        <f t="shared" si="56"/>
        <v>0</v>
      </c>
      <c r="AE794" s="618">
        <f>IF(AE$12=TRUE,(($D794*LIQUIDACION!$L$1046)*LIQUIDACION!$D$1045/IF(AND(LIQUIDACION!$D$1044&gt;LIQUIDACION!$B$1046,LIQUIDACION!$B$1046&gt;LIQUIDACION!$D$1043),366,365)),0)</f>
        <v>0</v>
      </c>
      <c r="AF794" s="618">
        <f>IF(AF$12=TRUE,(($E794*LIQUIDACION!$L$1046)*LIQUIDACION!$D$1045/IF(AND(LIQUIDACION!$D$1044&gt;LIQUIDACION!$B$1046,LIQUIDACION!$B$1046&gt;LIQUIDACION!$D$1043),366,365)),0)</f>
        <v>0</v>
      </c>
      <c r="AG794" s="618">
        <f>IF(AG$12=TRUE,(($F794*LIQUIDACION!$L$1046)*LIQUIDACION!$D$1045/IF(AND(LIQUIDACION!$D$1044&gt;LIQUIDACION!$B$1046,LIQUIDACION!$B$1046&gt;LIQUIDACION!$D$1043),366,365)),0)</f>
        <v>0</v>
      </c>
      <c r="AH794" s="618">
        <f>IF(AH$12=TRUE,(($G794*LIQUIDACION!$L$1046)*LIQUIDACION!$D$1045/IF(AND(LIQUIDACION!$D$1044&gt;LIQUIDACION!$B$1046,LIQUIDACION!$B$1046&gt;LIQUIDACION!$D$1043),366,365)),0)</f>
        <v>0</v>
      </c>
      <c r="AI794" s="618">
        <f>IF(AI$12=TRUE,(($H794*LIQUIDACION!$L$1047)*LIQUIDACION!$D$1045/IF(AND(LIQUIDACION!$D$1044&gt;LIQUIDACION!$B$1046,LIQUIDACION!$B$1046&gt;LIQUIDACION!$D$1043),366,365)),0)</f>
        <v>0</v>
      </c>
      <c r="AJ794" s="618">
        <f>IF(AJ$12=TRUE,(($I794*LIQUIDACION!$L$1047)*LIQUIDACION!$D$1045/IF(AND(LIQUIDACION!$D$1044&gt;LIQUIDACION!$B$1046,LIQUIDACION!$B$1046&gt;LIQUIDACION!$D$1043),366,365)),0)</f>
        <v>0</v>
      </c>
      <c r="AK794" s="618">
        <f>IF(AK$12=TRUE,(($J794*LIQUIDACION!$L$1047)*LIQUIDACION!$D$1045/IF(AND(LIQUIDACION!$D$1044&gt;LIQUIDACION!$B$1046,LIQUIDACION!$B$1046&gt;LIQUIDACION!$D$1043),366,365)),0)</f>
        <v>0</v>
      </c>
      <c r="AL794" s="618">
        <f>IF(AL$12=TRUE,(($K794*LIQUIDACION!$L$1047)*LIQUIDACION!$D$1045/IF(AND(LIQUIDACION!$D$1044&gt;LIQUIDACION!$B$1046,LIQUIDACION!$B$1046&gt;LIQUIDACION!$D$1043),366,365)),0)</f>
        <v>0</v>
      </c>
      <c r="AM794" s="618">
        <f>IF(AM$12=TRUE,(($L794*LIQUIDACION!$L$1047)*LIQUIDACION!$D$1045/IF(AND(LIQUIDACION!$D$1044&gt;LIQUIDACION!$B$1046,LIQUIDACION!$B$1046&gt;LIQUIDACION!$D$1043),366,365)),0)</f>
        <v>0</v>
      </c>
      <c r="AN794" s="618">
        <f>IF(AN$12=TRUE,(($M794*LIQUIDACION!$L$1047)*LIQUIDACION!$D$1045/IF(AND(LIQUIDACION!$D$1044&gt;LIQUIDACION!$B$1046,LIQUIDACION!$B$1046&gt;LIQUIDACION!$D$1043),366,365)),0)</f>
        <v>0</v>
      </c>
      <c r="AO794" s="618">
        <f>IF(AO$12=TRUE,(($N794*LIQUIDACION!$L$1047)*LIQUIDACION!$D$1045/IF(AND(LIQUIDACION!$D$1044&gt;LIQUIDACION!$B$1046,LIQUIDACION!$B$1046&gt;LIQUIDACION!$D$1043),366,365)),0)</f>
        <v>0</v>
      </c>
      <c r="AP794" s="618">
        <f>IF(AP$12=TRUE,(($O794*LIQUIDACION!$L$1047)*LIQUIDACION!$D$1045/IF(AND(LIQUIDACION!$D$1044&gt;LIQUIDACION!$B$1046,LIQUIDACION!$B$1046&gt;LIQUIDACION!$D$1043),366,365)),0)</f>
        <v>0</v>
      </c>
      <c r="AQ794" s="618">
        <f>IF(AQ$12=TRUE,(($P794*LIQUIDACION!$L$1047)*LIQUIDACION!$D$1045/IF(AND(LIQUIDACION!$D$1044&gt;LIQUIDACION!$B$1046,LIQUIDACION!$B$1046&gt;LIQUIDACION!$D$1043),366,365)),0)</f>
        <v>0</v>
      </c>
      <c r="AR794" s="618">
        <f>IF(AR$12=TRUE,(($Q794*LIQUIDACION!$L$1047)*LIQUIDACION!$D$1045/IF(AND(LIQUIDACION!$D$1044&gt;LIQUIDACION!$B$1046,LIQUIDACION!$B$1046&gt;LIQUIDACION!$D$1043),366,365)),0)</f>
        <v>0</v>
      </c>
      <c r="AS794" s="618">
        <f>IF(AS$12=TRUE,(($R794*LIQUIDACION!$L$1047)*LIQUIDACION!$D$1045/IF(AND(LIQUIDACION!$D$1044&gt;LIQUIDACION!$B$1046,LIQUIDACION!$B$1046&gt;LIQUIDACION!$D$1043),366,365)),0)</f>
        <v>0</v>
      </c>
      <c r="AT794" s="618">
        <f>IF(AT$12=TRUE,(($S794*LIQUIDACION!$L$1047)*LIQUIDACION!$D$1045/IF(AND(LIQUIDACION!$D$1044&gt;LIQUIDACION!$B$1046,LIQUIDACION!$B$1046&gt;LIQUIDACION!$D$1043),366,365)),0)</f>
        <v>0</v>
      </c>
      <c r="AU794" s="618">
        <f>IF(AU$12=TRUE,(($T794*LIQUIDACION!$L$1047)*LIQUIDACION!$D$1045/IF(AND(LIQUIDACION!$D$1044&gt;LIQUIDACION!$B$1046,LIQUIDACION!$B$1046&gt;LIQUIDACION!$D$1043),366,365)),0)</f>
        <v>0</v>
      </c>
      <c r="AV794" s="618">
        <f>IF(AV$12=TRUE,(($U794*LIQUIDACION!$L$1047)*LIQUIDACION!$D$1045/IF(AND(LIQUIDACION!$D$1044&gt;LIQUIDACION!$B$1046,LIQUIDACION!$B$1046&gt;LIQUIDACION!$D$1043),366,365)),0)</f>
        <v>0</v>
      </c>
      <c r="AW794" s="618">
        <f>IF(AW$12=TRUE,(($V794*LIQUIDACION!$L$1047)*LIQUIDACION!$D$1045/IF(AND(LIQUIDACION!$D$1044&gt;LIQUIDACION!$B$1046,LIQUIDACION!$B$1046&gt;LIQUIDACION!$D$1043),366,365)),0)</f>
        <v>0</v>
      </c>
      <c r="AX794" s="618">
        <f>IF(AX$12=TRUE,(($W794*LIQUIDACION!$L$1047)*LIQUIDACION!$D$1045/IF(AND(LIQUIDACION!$D$1044&gt;LIQUIDACION!$B$1046,LIQUIDACION!$B$1046&gt;LIQUIDACION!$D$1043),366,365)),0)</f>
        <v>0</v>
      </c>
    </row>
    <row r="795" spans="2:50" x14ac:dyDescent="0.25">
      <c r="B795" s="121">
        <v>783</v>
      </c>
      <c r="C795" s="125"/>
      <c r="D795" s="170"/>
      <c r="E795" s="170"/>
      <c r="F795" s="170"/>
      <c r="G795" s="170">
        <f t="shared" si="53"/>
        <v>0</v>
      </c>
      <c r="H795" s="170">
        <f t="shared" si="54"/>
        <v>0</v>
      </c>
      <c r="I795" s="170"/>
      <c r="J795" s="170"/>
      <c r="K795" s="170"/>
      <c r="L795" s="170"/>
      <c r="M795" s="170"/>
      <c r="N795" s="170"/>
      <c r="O795" s="170"/>
      <c r="P795" s="170"/>
      <c r="Q795" s="170"/>
      <c r="R795" s="170"/>
      <c r="S795" s="170"/>
      <c r="T795" s="170"/>
      <c r="U795" s="170"/>
      <c r="V795" s="170"/>
      <c r="W795" s="170"/>
      <c r="X795" s="170"/>
      <c r="Y795" s="170"/>
      <c r="Z795" s="170"/>
      <c r="AA795" s="170"/>
      <c r="AB795" s="415">
        <f t="shared" si="55"/>
        <v>0</v>
      </c>
      <c r="AC795" s="415">
        <f t="shared" si="56"/>
        <v>0</v>
      </c>
      <c r="AE795" s="618">
        <f>IF(AE$12=TRUE,(($D795*LIQUIDACION!$L$1046)*LIQUIDACION!$D$1045/IF(AND(LIQUIDACION!$D$1044&gt;LIQUIDACION!$B$1046,LIQUIDACION!$B$1046&gt;LIQUIDACION!$D$1043),366,365)),0)</f>
        <v>0</v>
      </c>
      <c r="AF795" s="618">
        <f>IF(AF$12=TRUE,(($E795*LIQUIDACION!$L$1046)*LIQUIDACION!$D$1045/IF(AND(LIQUIDACION!$D$1044&gt;LIQUIDACION!$B$1046,LIQUIDACION!$B$1046&gt;LIQUIDACION!$D$1043),366,365)),0)</f>
        <v>0</v>
      </c>
      <c r="AG795" s="618">
        <f>IF(AG$12=TRUE,(($F795*LIQUIDACION!$L$1046)*LIQUIDACION!$D$1045/IF(AND(LIQUIDACION!$D$1044&gt;LIQUIDACION!$B$1046,LIQUIDACION!$B$1046&gt;LIQUIDACION!$D$1043),366,365)),0)</f>
        <v>0</v>
      </c>
      <c r="AH795" s="618">
        <f>IF(AH$12=TRUE,(($G795*LIQUIDACION!$L$1046)*LIQUIDACION!$D$1045/IF(AND(LIQUIDACION!$D$1044&gt;LIQUIDACION!$B$1046,LIQUIDACION!$B$1046&gt;LIQUIDACION!$D$1043),366,365)),0)</f>
        <v>0</v>
      </c>
      <c r="AI795" s="618">
        <f>IF(AI$12=TRUE,(($H795*LIQUIDACION!$L$1047)*LIQUIDACION!$D$1045/IF(AND(LIQUIDACION!$D$1044&gt;LIQUIDACION!$B$1046,LIQUIDACION!$B$1046&gt;LIQUIDACION!$D$1043),366,365)),0)</f>
        <v>0</v>
      </c>
      <c r="AJ795" s="618">
        <f>IF(AJ$12=TRUE,(($I795*LIQUIDACION!$L$1047)*LIQUIDACION!$D$1045/IF(AND(LIQUIDACION!$D$1044&gt;LIQUIDACION!$B$1046,LIQUIDACION!$B$1046&gt;LIQUIDACION!$D$1043),366,365)),0)</f>
        <v>0</v>
      </c>
      <c r="AK795" s="618">
        <f>IF(AK$12=TRUE,(($J795*LIQUIDACION!$L$1047)*LIQUIDACION!$D$1045/IF(AND(LIQUIDACION!$D$1044&gt;LIQUIDACION!$B$1046,LIQUIDACION!$B$1046&gt;LIQUIDACION!$D$1043),366,365)),0)</f>
        <v>0</v>
      </c>
      <c r="AL795" s="618">
        <f>IF(AL$12=TRUE,(($K795*LIQUIDACION!$L$1047)*LIQUIDACION!$D$1045/IF(AND(LIQUIDACION!$D$1044&gt;LIQUIDACION!$B$1046,LIQUIDACION!$B$1046&gt;LIQUIDACION!$D$1043),366,365)),0)</f>
        <v>0</v>
      </c>
      <c r="AM795" s="618">
        <f>IF(AM$12=TRUE,(($L795*LIQUIDACION!$L$1047)*LIQUIDACION!$D$1045/IF(AND(LIQUIDACION!$D$1044&gt;LIQUIDACION!$B$1046,LIQUIDACION!$B$1046&gt;LIQUIDACION!$D$1043),366,365)),0)</f>
        <v>0</v>
      </c>
      <c r="AN795" s="618">
        <f>IF(AN$12=TRUE,(($M795*LIQUIDACION!$L$1047)*LIQUIDACION!$D$1045/IF(AND(LIQUIDACION!$D$1044&gt;LIQUIDACION!$B$1046,LIQUIDACION!$B$1046&gt;LIQUIDACION!$D$1043),366,365)),0)</f>
        <v>0</v>
      </c>
      <c r="AO795" s="618">
        <f>IF(AO$12=TRUE,(($N795*LIQUIDACION!$L$1047)*LIQUIDACION!$D$1045/IF(AND(LIQUIDACION!$D$1044&gt;LIQUIDACION!$B$1046,LIQUIDACION!$B$1046&gt;LIQUIDACION!$D$1043),366,365)),0)</f>
        <v>0</v>
      </c>
      <c r="AP795" s="618">
        <f>IF(AP$12=TRUE,(($O795*LIQUIDACION!$L$1047)*LIQUIDACION!$D$1045/IF(AND(LIQUIDACION!$D$1044&gt;LIQUIDACION!$B$1046,LIQUIDACION!$B$1046&gt;LIQUIDACION!$D$1043),366,365)),0)</f>
        <v>0</v>
      </c>
      <c r="AQ795" s="618">
        <f>IF(AQ$12=TRUE,(($P795*LIQUIDACION!$L$1047)*LIQUIDACION!$D$1045/IF(AND(LIQUIDACION!$D$1044&gt;LIQUIDACION!$B$1046,LIQUIDACION!$B$1046&gt;LIQUIDACION!$D$1043),366,365)),0)</f>
        <v>0</v>
      </c>
      <c r="AR795" s="618">
        <f>IF(AR$12=TRUE,(($Q795*LIQUIDACION!$L$1047)*LIQUIDACION!$D$1045/IF(AND(LIQUIDACION!$D$1044&gt;LIQUIDACION!$B$1046,LIQUIDACION!$B$1046&gt;LIQUIDACION!$D$1043),366,365)),0)</f>
        <v>0</v>
      </c>
      <c r="AS795" s="618">
        <f>IF(AS$12=TRUE,(($R795*LIQUIDACION!$L$1047)*LIQUIDACION!$D$1045/IF(AND(LIQUIDACION!$D$1044&gt;LIQUIDACION!$B$1046,LIQUIDACION!$B$1046&gt;LIQUIDACION!$D$1043),366,365)),0)</f>
        <v>0</v>
      </c>
      <c r="AT795" s="618">
        <f>IF(AT$12=TRUE,(($S795*LIQUIDACION!$L$1047)*LIQUIDACION!$D$1045/IF(AND(LIQUIDACION!$D$1044&gt;LIQUIDACION!$B$1046,LIQUIDACION!$B$1046&gt;LIQUIDACION!$D$1043),366,365)),0)</f>
        <v>0</v>
      </c>
      <c r="AU795" s="618">
        <f>IF(AU$12=TRUE,(($T795*LIQUIDACION!$L$1047)*LIQUIDACION!$D$1045/IF(AND(LIQUIDACION!$D$1044&gt;LIQUIDACION!$B$1046,LIQUIDACION!$B$1046&gt;LIQUIDACION!$D$1043),366,365)),0)</f>
        <v>0</v>
      </c>
      <c r="AV795" s="618">
        <f>IF(AV$12=TRUE,(($U795*LIQUIDACION!$L$1047)*LIQUIDACION!$D$1045/IF(AND(LIQUIDACION!$D$1044&gt;LIQUIDACION!$B$1046,LIQUIDACION!$B$1046&gt;LIQUIDACION!$D$1043),366,365)),0)</f>
        <v>0</v>
      </c>
      <c r="AW795" s="618">
        <f>IF(AW$12=TRUE,(($V795*LIQUIDACION!$L$1047)*LIQUIDACION!$D$1045/IF(AND(LIQUIDACION!$D$1044&gt;LIQUIDACION!$B$1046,LIQUIDACION!$B$1046&gt;LIQUIDACION!$D$1043),366,365)),0)</f>
        <v>0</v>
      </c>
      <c r="AX795" s="618">
        <f>IF(AX$12=TRUE,(($W795*LIQUIDACION!$L$1047)*LIQUIDACION!$D$1045/IF(AND(LIQUIDACION!$D$1044&gt;LIQUIDACION!$B$1046,LIQUIDACION!$B$1046&gt;LIQUIDACION!$D$1043),366,365)),0)</f>
        <v>0</v>
      </c>
    </row>
    <row r="796" spans="2:50" x14ac:dyDescent="0.25">
      <c r="B796" s="123">
        <v>784</v>
      </c>
      <c r="C796" s="125"/>
      <c r="D796" s="170"/>
      <c r="E796" s="170"/>
      <c r="F796" s="170"/>
      <c r="G796" s="170">
        <f t="shared" si="53"/>
        <v>0</v>
      </c>
      <c r="H796" s="170">
        <f t="shared" si="54"/>
        <v>0</v>
      </c>
      <c r="I796" s="170"/>
      <c r="J796" s="170"/>
      <c r="K796" s="170"/>
      <c r="L796" s="170"/>
      <c r="M796" s="170"/>
      <c r="N796" s="170"/>
      <c r="O796" s="170"/>
      <c r="P796" s="170"/>
      <c r="Q796" s="170"/>
      <c r="R796" s="170"/>
      <c r="S796" s="170"/>
      <c r="T796" s="170"/>
      <c r="U796" s="170"/>
      <c r="V796" s="170"/>
      <c r="W796" s="170"/>
      <c r="X796" s="170"/>
      <c r="Y796" s="170"/>
      <c r="Z796" s="170"/>
      <c r="AA796" s="170"/>
      <c r="AB796" s="415">
        <f t="shared" si="55"/>
        <v>0</v>
      </c>
      <c r="AC796" s="415">
        <f t="shared" si="56"/>
        <v>0</v>
      </c>
      <c r="AE796" s="618">
        <f>IF(AE$12=TRUE,(($D796*LIQUIDACION!$L$1046)*LIQUIDACION!$D$1045/IF(AND(LIQUIDACION!$D$1044&gt;LIQUIDACION!$B$1046,LIQUIDACION!$B$1046&gt;LIQUIDACION!$D$1043),366,365)),0)</f>
        <v>0</v>
      </c>
      <c r="AF796" s="618">
        <f>IF(AF$12=TRUE,(($E796*LIQUIDACION!$L$1046)*LIQUIDACION!$D$1045/IF(AND(LIQUIDACION!$D$1044&gt;LIQUIDACION!$B$1046,LIQUIDACION!$B$1046&gt;LIQUIDACION!$D$1043),366,365)),0)</f>
        <v>0</v>
      </c>
      <c r="AG796" s="618">
        <f>IF(AG$12=TRUE,(($F796*LIQUIDACION!$L$1046)*LIQUIDACION!$D$1045/IF(AND(LIQUIDACION!$D$1044&gt;LIQUIDACION!$B$1046,LIQUIDACION!$B$1046&gt;LIQUIDACION!$D$1043),366,365)),0)</f>
        <v>0</v>
      </c>
      <c r="AH796" s="618">
        <f>IF(AH$12=TRUE,(($G796*LIQUIDACION!$L$1046)*LIQUIDACION!$D$1045/IF(AND(LIQUIDACION!$D$1044&gt;LIQUIDACION!$B$1046,LIQUIDACION!$B$1046&gt;LIQUIDACION!$D$1043),366,365)),0)</f>
        <v>0</v>
      </c>
      <c r="AI796" s="618">
        <f>IF(AI$12=TRUE,(($H796*LIQUIDACION!$L$1047)*LIQUIDACION!$D$1045/IF(AND(LIQUIDACION!$D$1044&gt;LIQUIDACION!$B$1046,LIQUIDACION!$B$1046&gt;LIQUIDACION!$D$1043),366,365)),0)</f>
        <v>0</v>
      </c>
      <c r="AJ796" s="618">
        <f>IF(AJ$12=TRUE,(($I796*LIQUIDACION!$L$1047)*LIQUIDACION!$D$1045/IF(AND(LIQUIDACION!$D$1044&gt;LIQUIDACION!$B$1046,LIQUIDACION!$B$1046&gt;LIQUIDACION!$D$1043),366,365)),0)</f>
        <v>0</v>
      </c>
      <c r="AK796" s="618">
        <f>IF(AK$12=TRUE,(($J796*LIQUIDACION!$L$1047)*LIQUIDACION!$D$1045/IF(AND(LIQUIDACION!$D$1044&gt;LIQUIDACION!$B$1046,LIQUIDACION!$B$1046&gt;LIQUIDACION!$D$1043),366,365)),0)</f>
        <v>0</v>
      </c>
      <c r="AL796" s="618">
        <f>IF(AL$12=TRUE,(($K796*LIQUIDACION!$L$1047)*LIQUIDACION!$D$1045/IF(AND(LIQUIDACION!$D$1044&gt;LIQUIDACION!$B$1046,LIQUIDACION!$B$1046&gt;LIQUIDACION!$D$1043),366,365)),0)</f>
        <v>0</v>
      </c>
      <c r="AM796" s="618">
        <f>IF(AM$12=TRUE,(($L796*LIQUIDACION!$L$1047)*LIQUIDACION!$D$1045/IF(AND(LIQUIDACION!$D$1044&gt;LIQUIDACION!$B$1046,LIQUIDACION!$B$1046&gt;LIQUIDACION!$D$1043),366,365)),0)</f>
        <v>0</v>
      </c>
      <c r="AN796" s="618">
        <f>IF(AN$12=TRUE,(($M796*LIQUIDACION!$L$1047)*LIQUIDACION!$D$1045/IF(AND(LIQUIDACION!$D$1044&gt;LIQUIDACION!$B$1046,LIQUIDACION!$B$1046&gt;LIQUIDACION!$D$1043),366,365)),0)</f>
        <v>0</v>
      </c>
      <c r="AO796" s="618">
        <f>IF(AO$12=TRUE,(($N796*LIQUIDACION!$L$1047)*LIQUIDACION!$D$1045/IF(AND(LIQUIDACION!$D$1044&gt;LIQUIDACION!$B$1046,LIQUIDACION!$B$1046&gt;LIQUIDACION!$D$1043),366,365)),0)</f>
        <v>0</v>
      </c>
      <c r="AP796" s="618">
        <f>IF(AP$12=TRUE,(($O796*LIQUIDACION!$L$1047)*LIQUIDACION!$D$1045/IF(AND(LIQUIDACION!$D$1044&gt;LIQUIDACION!$B$1046,LIQUIDACION!$B$1046&gt;LIQUIDACION!$D$1043),366,365)),0)</f>
        <v>0</v>
      </c>
      <c r="AQ796" s="618">
        <f>IF(AQ$12=TRUE,(($P796*LIQUIDACION!$L$1047)*LIQUIDACION!$D$1045/IF(AND(LIQUIDACION!$D$1044&gt;LIQUIDACION!$B$1046,LIQUIDACION!$B$1046&gt;LIQUIDACION!$D$1043),366,365)),0)</f>
        <v>0</v>
      </c>
      <c r="AR796" s="618">
        <f>IF(AR$12=TRUE,(($Q796*LIQUIDACION!$L$1047)*LIQUIDACION!$D$1045/IF(AND(LIQUIDACION!$D$1044&gt;LIQUIDACION!$B$1046,LIQUIDACION!$B$1046&gt;LIQUIDACION!$D$1043),366,365)),0)</f>
        <v>0</v>
      </c>
      <c r="AS796" s="618">
        <f>IF(AS$12=TRUE,(($R796*LIQUIDACION!$L$1047)*LIQUIDACION!$D$1045/IF(AND(LIQUIDACION!$D$1044&gt;LIQUIDACION!$B$1046,LIQUIDACION!$B$1046&gt;LIQUIDACION!$D$1043),366,365)),0)</f>
        <v>0</v>
      </c>
      <c r="AT796" s="618">
        <f>IF(AT$12=TRUE,(($S796*LIQUIDACION!$L$1047)*LIQUIDACION!$D$1045/IF(AND(LIQUIDACION!$D$1044&gt;LIQUIDACION!$B$1046,LIQUIDACION!$B$1046&gt;LIQUIDACION!$D$1043),366,365)),0)</f>
        <v>0</v>
      </c>
      <c r="AU796" s="618">
        <f>IF(AU$12=TRUE,(($T796*LIQUIDACION!$L$1047)*LIQUIDACION!$D$1045/IF(AND(LIQUIDACION!$D$1044&gt;LIQUIDACION!$B$1046,LIQUIDACION!$B$1046&gt;LIQUIDACION!$D$1043),366,365)),0)</f>
        <v>0</v>
      </c>
      <c r="AV796" s="618">
        <f>IF(AV$12=TRUE,(($U796*LIQUIDACION!$L$1047)*LIQUIDACION!$D$1045/IF(AND(LIQUIDACION!$D$1044&gt;LIQUIDACION!$B$1046,LIQUIDACION!$B$1046&gt;LIQUIDACION!$D$1043),366,365)),0)</f>
        <v>0</v>
      </c>
      <c r="AW796" s="618">
        <f>IF(AW$12=TRUE,(($V796*LIQUIDACION!$L$1047)*LIQUIDACION!$D$1045/IF(AND(LIQUIDACION!$D$1044&gt;LIQUIDACION!$B$1046,LIQUIDACION!$B$1046&gt;LIQUIDACION!$D$1043),366,365)),0)</f>
        <v>0</v>
      </c>
      <c r="AX796" s="618">
        <f>IF(AX$12=TRUE,(($W796*LIQUIDACION!$L$1047)*LIQUIDACION!$D$1045/IF(AND(LIQUIDACION!$D$1044&gt;LIQUIDACION!$B$1046,LIQUIDACION!$B$1046&gt;LIQUIDACION!$D$1043),366,365)),0)</f>
        <v>0</v>
      </c>
    </row>
    <row r="797" spans="2:50" x14ac:dyDescent="0.25">
      <c r="B797" s="121">
        <v>785</v>
      </c>
      <c r="C797" s="125"/>
      <c r="D797" s="170"/>
      <c r="E797" s="170"/>
      <c r="F797" s="170"/>
      <c r="G797" s="170">
        <f t="shared" si="53"/>
        <v>0</v>
      </c>
      <c r="H797" s="170">
        <f t="shared" si="54"/>
        <v>0</v>
      </c>
      <c r="I797" s="170"/>
      <c r="J797" s="170"/>
      <c r="K797" s="170"/>
      <c r="L797" s="170"/>
      <c r="M797" s="170"/>
      <c r="N797" s="170"/>
      <c r="O797" s="170"/>
      <c r="P797" s="170"/>
      <c r="Q797" s="170"/>
      <c r="R797" s="170"/>
      <c r="S797" s="170"/>
      <c r="T797" s="170"/>
      <c r="U797" s="170"/>
      <c r="V797" s="170"/>
      <c r="W797" s="170"/>
      <c r="X797" s="170"/>
      <c r="Y797" s="170"/>
      <c r="Z797" s="170"/>
      <c r="AA797" s="170"/>
      <c r="AB797" s="415">
        <f t="shared" si="55"/>
        <v>0</v>
      </c>
      <c r="AC797" s="415">
        <f t="shared" si="56"/>
        <v>0</v>
      </c>
      <c r="AE797" s="618">
        <f>IF(AE$12=TRUE,(($D797*LIQUIDACION!$L$1046)*LIQUIDACION!$D$1045/IF(AND(LIQUIDACION!$D$1044&gt;LIQUIDACION!$B$1046,LIQUIDACION!$B$1046&gt;LIQUIDACION!$D$1043),366,365)),0)</f>
        <v>0</v>
      </c>
      <c r="AF797" s="618">
        <f>IF(AF$12=TRUE,(($E797*LIQUIDACION!$L$1046)*LIQUIDACION!$D$1045/IF(AND(LIQUIDACION!$D$1044&gt;LIQUIDACION!$B$1046,LIQUIDACION!$B$1046&gt;LIQUIDACION!$D$1043),366,365)),0)</f>
        <v>0</v>
      </c>
      <c r="AG797" s="618">
        <f>IF(AG$12=TRUE,(($F797*LIQUIDACION!$L$1046)*LIQUIDACION!$D$1045/IF(AND(LIQUIDACION!$D$1044&gt;LIQUIDACION!$B$1046,LIQUIDACION!$B$1046&gt;LIQUIDACION!$D$1043),366,365)),0)</f>
        <v>0</v>
      </c>
      <c r="AH797" s="618">
        <f>IF(AH$12=TRUE,(($G797*LIQUIDACION!$L$1046)*LIQUIDACION!$D$1045/IF(AND(LIQUIDACION!$D$1044&gt;LIQUIDACION!$B$1046,LIQUIDACION!$B$1046&gt;LIQUIDACION!$D$1043),366,365)),0)</f>
        <v>0</v>
      </c>
      <c r="AI797" s="618">
        <f>IF(AI$12=TRUE,(($H797*LIQUIDACION!$L$1047)*LIQUIDACION!$D$1045/IF(AND(LIQUIDACION!$D$1044&gt;LIQUIDACION!$B$1046,LIQUIDACION!$B$1046&gt;LIQUIDACION!$D$1043),366,365)),0)</f>
        <v>0</v>
      </c>
      <c r="AJ797" s="618">
        <f>IF(AJ$12=TRUE,(($I797*LIQUIDACION!$L$1047)*LIQUIDACION!$D$1045/IF(AND(LIQUIDACION!$D$1044&gt;LIQUIDACION!$B$1046,LIQUIDACION!$B$1046&gt;LIQUIDACION!$D$1043),366,365)),0)</f>
        <v>0</v>
      </c>
      <c r="AK797" s="618">
        <f>IF(AK$12=TRUE,(($J797*LIQUIDACION!$L$1047)*LIQUIDACION!$D$1045/IF(AND(LIQUIDACION!$D$1044&gt;LIQUIDACION!$B$1046,LIQUIDACION!$B$1046&gt;LIQUIDACION!$D$1043),366,365)),0)</f>
        <v>0</v>
      </c>
      <c r="AL797" s="618">
        <f>IF(AL$12=TRUE,(($K797*LIQUIDACION!$L$1047)*LIQUIDACION!$D$1045/IF(AND(LIQUIDACION!$D$1044&gt;LIQUIDACION!$B$1046,LIQUIDACION!$B$1046&gt;LIQUIDACION!$D$1043),366,365)),0)</f>
        <v>0</v>
      </c>
      <c r="AM797" s="618">
        <f>IF(AM$12=TRUE,(($L797*LIQUIDACION!$L$1047)*LIQUIDACION!$D$1045/IF(AND(LIQUIDACION!$D$1044&gt;LIQUIDACION!$B$1046,LIQUIDACION!$B$1046&gt;LIQUIDACION!$D$1043),366,365)),0)</f>
        <v>0</v>
      </c>
      <c r="AN797" s="618">
        <f>IF(AN$12=TRUE,(($M797*LIQUIDACION!$L$1047)*LIQUIDACION!$D$1045/IF(AND(LIQUIDACION!$D$1044&gt;LIQUIDACION!$B$1046,LIQUIDACION!$B$1046&gt;LIQUIDACION!$D$1043),366,365)),0)</f>
        <v>0</v>
      </c>
      <c r="AO797" s="618">
        <f>IF(AO$12=TRUE,(($N797*LIQUIDACION!$L$1047)*LIQUIDACION!$D$1045/IF(AND(LIQUIDACION!$D$1044&gt;LIQUIDACION!$B$1046,LIQUIDACION!$B$1046&gt;LIQUIDACION!$D$1043),366,365)),0)</f>
        <v>0</v>
      </c>
      <c r="AP797" s="618">
        <f>IF(AP$12=TRUE,(($O797*LIQUIDACION!$L$1047)*LIQUIDACION!$D$1045/IF(AND(LIQUIDACION!$D$1044&gt;LIQUIDACION!$B$1046,LIQUIDACION!$B$1046&gt;LIQUIDACION!$D$1043),366,365)),0)</f>
        <v>0</v>
      </c>
      <c r="AQ797" s="618">
        <f>IF(AQ$12=TRUE,(($P797*LIQUIDACION!$L$1047)*LIQUIDACION!$D$1045/IF(AND(LIQUIDACION!$D$1044&gt;LIQUIDACION!$B$1046,LIQUIDACION!$B$1046&gt;LIQUIDACION!$D$1043),366,365)),0)</f>
        <v>0</v>
      </c>
      <c r="AR797" s="618">
        <f>IF(AR$12=TRUE,(($Q797*LIQUIDACION!$L$1047)*LIQUIDACION!$D$1045/IF(AND(LIQUIDACION!$D$1044&gt;LIQUIDACION!$B$1046,LIQUIDACION!$B$1046&gt;LIQUIDACION!$D$1043),366,365)),0)</f>
        <v>0</v>
      </c>
      <c r="AS797" s="618">
        <f>IF(AS$12=TRUE,(($R797*LIQUIDACION!$L$1047)*LIQUIDACION!$D$1045/IF(AND(LIQUIDACION!$D$1044&gt;LIQUIDACION!$B$1046,LIQUIDACION!$B$1046&gt;LIQUIDACION!$D$1043),366,365)),0)</f>
        <v>0</v>
      </c>
      <c r="AT797" s="618">
        <f>IF(AT$12=TRUE,(($S797*LIQUIDACION!$L$1047)*LIQUIDACION!$D$1045/IF(AND(LIQUIDACION!$D$1044&gt;LIQUIDACION!$B$1046,LIQUIDACION!$B$1046&gt;LIQUIDACION!$D$1043),366,365)),0)</f>
        <v>0</v>
      </c>
      <c r="AU797" s="618">
        <f>IF(AU$12=TRUE,(($T797*LIQUIDACION!$L$1047)*LIQUIDACION!$D$1045/IF(AND(LIQUIDACION!$D$1044&gt;LIQUIDACION!$B$1046,LIQUIDACION!$B$1046&gt;LIQUIDACION!$D$1043),366,365)),0)</f>
        <v>0</v>
      </c>
      <c r="AV797" s="618">
        <f>IF(AV$12=TRUE,(($U797*LIQUIDACION!$L$1047)*LIQUIDACION!$D$1045/IF(AND(LIQUIDACION!$D$1044&gt;LIQUIDACION!$B$1046,LIQUIDACION!$B$1046&gt;LIQUIDACION!$D$1043),366,365)),0)</f>
        <v>0</v>
      </c>
      <c r="AW797" s="618">
        <f>IF(AW$12=TRUE,(($V797*LIQUIDACION!$L$1047)*LIQUIDACION!$D$1045/IF(AND(LIQUIDACION!$D$1044&gt;LIQUIDACION!$B$1046,LIQUIDACION!$B$1046&gt;LIQUIDACION!$D$1043),366,365)),0)</f>
        <v>0</v>
      </c>
      <c r="AX797" s="618">
        <f>IF(AX$12=TRUE,(($W797*LIQUIDACION!$L$1047)*LIQUIDACION!$D$1045/IF(AND(LIQUIDACION!$D$1044&gt;LIQUIDACION!$B$1046,LIQUIDACION!$B$1046&gt;LIQUIDACION!$D$1043),366,365)),0)</f>
        <v>0</v>
      </c>
    </row>
    <row r="798" spans="2:50" x14ac:dyDescent="0.25">
      <c r="B798" s="123">
        <v>786</v>
      </c>
      <c r="C798" s="125"/>
      <c r="D798" s="170"/>
      <c r="E798" s="170"/>
      <c r="F798" s="170"/>
      <c r="G798" s="170">
        <f t="shared" si="53"/>
        <v>0</v>
      </c>
      <c r="H798" s="170">
        <f t="shared" si="54"/>
        <v>0</v>
      </c>
      <c r="I798" s="170"/>
      <c r="J798" s="170"/>
      <c r="K798" s="170"/>
      <c r="L798" s="170"/>
      <c r="M798" s="170"/>
      <c r="N798" s="170"/>
      <c r="O798" s="170"/>
      <c r="P798" s="170"/>
      <c r="Q798" s="170"/>
      <c r="R798" s="170"/>
      <c r="S798" s="170"/>
      <c r="T798" s="170"/>
      <c r="U798" s="170"/>
      <c r="V798" s="170"/>
      <c r="W798" s="170"/>
      <c r="X798" s="170"/>
      <c r="Y798" s="170"/>
      <c r="Z798" s="170"/>
      <c r="AA798" s="170"/>
      <c r="AB798" s="415">
        <f t="shared" si="55"/>
        <v>0</v>
      </c>
      <c r="AC798" s="415">
        <f t="shared" si="56"/>
        <v>0</v>
      </c>
      <c r="AE798" s="618">
        <f>IF(AE$12=TRUE,(($D798*LIQUIDACION!$L$1046)*LIQUIDACION!$D$1045/IF(AND(LIQUIDACION!$D$1044&gt;LIQUIDACION!$B$1046,LIQUIDACION!$B$1046&gt;LIQUIDACION!$D$1043),366,365)),0)</f>
        <v>0</v>
      </c>
      <c r="AF798" s="618">
        <f>IF(AF$12=TRUE,(($E798*LIQUIDACION!$L$1046)*LIQUIDACION!$D$1045/IF(AND(LIQUIDACION!$D$1044&gt;LIQUIDACION!$B$1046,LIQUIDACION!$B$1046&gt;LIQUIDACION!$D$1043),366,365)),0)</f>
        <v>0</v>
      </c>
      <c r="AG798" s="618">
        <f>IF(AG$12=TRUE,(($F798*LIQUIDACION!$L$1046)*LIQUIDACION!$D$1045/IF(AND(LIQUIDACION!$D$1044&gt;LIQUIDACION!$B$1046,LIQUIDACION!$B$1046&gt;LIQUIDACION!$D$1043),366,365)),0)</f>
        <v>0</v>
      </c>
      <c r="AH798" s="618">
        <f>IF(AH$12=TRUE,(($G798*LIQUIDACION!$L$1046)*LIQUIDACION!$D$1045/IF(AND(LIQUIDACION!$D$1044&gt;LIQUIDACION!$B$1046,LIQUIDACION!$B$1046&gt;LIQUIDACION!$D$1043),366,365)),0)</f>
        <v>0</v>
      </c>
      <c r="AI798" s="618">
        <f>IF(AI$12=TRUE,(($H798*LIQUIDACION!$L$1047)*LIQUIDACION!$D$1045/IF(AND(LIQUIDACION!$D$1044&gt;LIQUIDACION!$B$1046,LIQUIDACION!$B$1046&gt;LIQUIDACION!$D$1043),366,365)),0)</f>
        <v>0</v>
      </c>
      <c r="AJ798" s="618">
        <f>IF(AJ$12=TRUE,(($I798*LIQUIDACION!$L$1047)*LIQUIDACION!$D$1045/IF(AND(LIQUIDACION!$D$1044&gt;LIQUIDACION!$B$1046,LIQUIDACION!$B$1046&gt;LIQUIDACION!$D$1043),366,365)),0)</f>
        <v>0</v>
      </c>
      <c r="AK798" s="618">
        <f>IF(AK$12=TRUE,(($J798*LIQUIDACION!$L$1047)*LIQUIDACION!$D$1045/IF(AND(LIQUIDACION!$D$1044&gt;LIQUIDACION!$B$1046,LIQUIDACION!$B$1046&gt;LIQUIDACION!$D$1043),366,365)),0)</f>
        <v>0</v>
      </c>
      <c r="AL798" s="618">
        <f>IF(AL$12=TRUE,(($K798*LIQUIDACION!$L$1047)*LIQUIDACION!$D$1045/IF(AND(LIQUIDACION!$D$1044&gt;LIQUIDACION!$B$1046,LIQUIDACION!$B$1046&gt;LIQUIDACION!$D$1043),366,365)),0)</f>
        <v>0</v>
      </c>
      <c r="AM798" s="618">
        <f>IF(AM$12=TRUE,(($L798*LIQUIDACION!$L$1047)*LIQUIDACION!$D$1045/IF(AND(LIQUIDACION!$D$1044&gt;LIQUIDACION!$B$1046,LIQUIDACION!$B$1046&gt;LIQUIDACION!$D$1043),366,365)),0)</f>
        <v>0</v>
      </c>
      <c r="AN798" s="618">
        <f>IF(AN$12=TRUE,(($M798*LIQUIDACION!$L$1047)*LIQUIDACION!$D$1045/IF(AND(LIQUIDACION!$D$1044&gt;LIQUIDACION!$B$1046,LIQUIDACION!$B$1046&gt;LIQUIDACION!$D$1043),366,365)),0)</f>
        <v>0</v>
      </c>
      <c r="AO798" s="618">
        <f>IF(AO$12=TRUE,(($N798*LIQUIDACION!$L$1047)*LIQUIDACION!$D$1045/IF(AND(LIQUIDACION!$D$1044&gt;LIQUIDACION!$B$1046,LIQUIDACION!$B$1046&gt;LIQUIDACION!$D$1043),366,365)),0)</f>
        <v>0</v>
      </c>
      <c r="AP798" s="618">
        <f>IF(AP$12=TRUE,(($O798*LIQUIDACION!$L$1047)*LIQUIDACION!$D$1045/IF(AND(LIQUIDACION!$D$1044&gt;LIQUIDACION!$B$1046,LIQUIDACION!$B$1046&gt;LIQUIDACION!$D$1043),366,365)),0)</f>
        <v>0</v>
      </c>
      <c r="AQ798" s="618">
        <f>IF(AQ$12=TRUE,(($P798*LIQUIDACION!$L$1047)*LIQUIDACION!$D$1045/IF(AND(LIQUIDACION!$D$1044&gt;LIQUIDACION!$B$1046,LIQUIDACION!$B$1046&gt;LIQUIDACION!$D$1043),366,365)),0)</f>
        <v>0</v>
      </c>
      <c r="AR798" s="618">
        <f>IF(AR$12=TRUE,(($Q798*LIQUIDACION!$L$1047)*LIQUIDACION!$D$1045/IF(AND(LIQUIDACION!$D$1044&gt;LIQUIDACION!$B$1046,LIQUIDACION!$B$1046&gt;LIQUIDACION!$D$1043),366,365)),0)</f>
        <v>0</v>
      </c>
      <c r="AS798" s="618">
        <f>IF(AS$12=TRUE,(($R798*LIQUIDACION!$L$1047)*LIQUIDACION!$D$1045/IF(AND(LIQUIDACION!$D$1044&gt;LIQUIDACION!$B$1046,LIQUIDACION!$B$1046&gt;LIQUIDACION!$D$1043),366,365)),0)</f>
        <v>0</v>
      </c>
      <c r="AT798" s="618">
        <f>IF(AT$12=TRUE,(($S798*LIQUIDACION!$L$1047)*LIQUIDACION!$D$1045/IF(AND(LIQUIDACION!$D$1044&gt;LIQUIDACION!$B$1046,LIQUIDACION!$B$1046&gt;LIQUIDACION!$D$1043),366,365)),0)</f>
        <v>0</v>
      </c>
      <c r="AU798" s="618">
        <f>IF(AU$12=TRUE,(($T798*LIQUIDACION!$L$1047)*LIQUIDACION!$D$1045/IF(AND(LIQUIDACION!$D$1044&gt;LIQUIDACION!$B$1046,LIQUIDACION!$B$1046&gt;LIQUIDACION!$D$1043),366,365)),0)</f>
        <v>0</v>
      </c>
      <c r="AV798" s="618">
        <f>IF(AV$12=TRUE,(($U798*LIQUIDACION!$L$1047)*LIQUIDACION!$D$1045/IF(AND(LIQUIDACION!$D$1044&gt;LIQUIDACION!$B$1046,LIQUIDACION!$B$1046&gt;LIQUIDACION!$D$1043),366,365)),0)</f>
        <v>0</v>
      </c>
      <c r="AW798" s="618">
        <f>IF(AW$12=TRUE,(($V798*LIQUIDACION!$L$1047)*LIQUIDACION!$D$1045/IF(AND(LIQUIDACION!$D$1044&gt;LIQUIDACION!$B$1046,LIQUIDACION!$B$1046&gt;LIQUIDACION!$D$1043),366,365)),0)</f>
        <v>0</v>
      </c>
      <c r="AX798" s="618">
        <f>IF(AX$12=TRUE,(($W798*LIQUIDACION!$L$1047)*LIQUIDACION!$D$1045/IF(AND(LIQUIDACION!$D$1044&gt;LIQUIDACION!$B$1046,LIQUIDACION!$B$1046&gt;LIQUIDACION!$D$1043),366,365)),0)</f>
        <v>0</v>
      </c>
    </row>
    <row r="799" spans="2:50" x14ac:dyDescent="0.25">
      <c r="B799" s="121">
        <v>787</v>
      </c>
      <c r="C799" s="125"/>
      <c r="D799" s="170"/>
      <c r="E799" s="170"/>
      <c r="F799" s="170"/>
      <c r="G799" s="170">
        <f t="shared" si="53"/>
        <v>0</v>
      </c>
      <c r="H799" s="170">
        <f t="shared" si="54"/>
        <v>0</v>
      </c>
      <c r="I799" s="170"/>
      <c r="J799" s="170"/>
      <c r="K799" s="170"/>
      <c r="L799" s="170"/>
      <c r="M799" s="170"/>
      <c r="N799" s="170"/>
      <c r="O799" s="170"/>
      <c r="P799" s="170"/>
      <c r="Q799" s="170"/>
      <c r="R799" s="170"/>
      <c r="S799" s="170"/>
      <c r="T799" s="170"/>
      <c r="U799" s="170"/>
      <c r="V799" s="170"/>
      <c r="W799" s="170"/>
      <c r="X799" s="170"/>
      <c r="Y799" s="170"/>
      <c r="Z799" s="170"/>
      <c r="AA799" s="170"/>
      <c r="AB799" s="415">
        <f t="shared" si="55"/>
        <v>0</v>
      </c>
      <c r="AC799" s="415">
        <f t="shared" si="56"/>
        <v>0</v>
      </c>
      <c r="AE799" s="618">
        <f>IF(AE$12=TRUE,(($D799*LIQUIDACION!$L$1046)*LIQUIDACION!$D$1045/IF(AND(LIQUIDACION!$D$1044&gt;LIQUIDACION!$B$1046,LIQUIDACION!$B$1046&gt;LIQUIDACION!$D$1043),366,365)),0)</f>
        <v>0</v>
      </c>
      <c r="AF799" s="618">
        <f>IF(AF$12=TRUE,(($E799*LIQUIDACION!$L$1046)*LIQUIDACION!$D$1045/IF(AND(LIQUIDACION!$D$1044&gt;LIQUIDACION!$B$1046,LIQUIDACION!$B$1046&gt;LIQUIDACION!$D$1043),366,365)),0)</f>
        <v>0</v>
      </c>
      <c r="AG799" s="618">
        <f>IF(AG$12=TRUE,(($F799*LIQUIDACION!$L$1046)*LIQUIDACION!$D$1045/IF(AND(LIQUIDACION!$D$1044&gt;LIQUIDACION!$B$1046,LIQUIDACION!$B$1046&gt;LIQUIDACION!$D$1043),366,365)),0)</f>
        <v>0</v>
      </c>
      <c r="AH799" s="618">
        <f>IF(AH$12=TRUE,(($G799*LIQUIDACION!$L$1046)*LIQUIDACION!$D$1045/IF(AND(LIQUIDACION!$D$1044&gt;LIQUIDACION!$B$1046,LIQUIDACION!$B$1046&gt;LIQUIDACION!$D$1043),366,365)),0)</f>
        <v>0</v>
      </c>
      <c r="AI799" s="618">
        <f>IF(AI$12=TRUE,(($H799*LIQUIDACION!$L$1047)*LIQUIDACION!$D$1045/IF(AND(LIQUIDACION!$D$1044&gt;LIQUIDACION!$B$1046,LIQUIDACION!$B$1046&gt;LIQUIDACION!$D$1043),366,365)),0)</f>
        <v>0</v>
      </c>
      <c r="AJ799" s="618">
        <f>IF(AJ$12=TRUE,(($I799*LIQUIDACION!$L$1047)*LIQUIDACION!$D$1045/IF(AND(LIQUIDACION!$D$1044&gt;LIQUIDACION!$B$1046,LIQUIDACION!$B$1046&gt;LIQUIDACION!$D$1043),366,365)),0)</f>
        <v>0</v>
      </c>
      <c r="AK799" s="618">
        <f>IF(AK$12=TRUE,(($J799*LIQUIDACION!$L$1047)*LIQUIDACION!$D$1045/IF(AND(LIQUIDACION!$D$1044&gt;LIQUIDACION!$B$1046,LIQUIDACION!$B$1046&gt;LIQUIDACION!$D$1043),366,365)),0)</f>
        <v>0</v>
      </c>
      <c r="AL799" s="618">
        <f>IF(AL$12=TRUE,(($K799*LIQUIDACION!$L$1047)*LIQUIDACION!$D$1045/IF(AND(LIQUIDACION!$D$1044&gt;LIQUIDACION!$B$1046,LIQUIDACION!$B$1046&gt;LIQUIDACION!$D$1043),366,365)),0)</f>
        <v>0</v>
      </c>
      <c r="AM799" s="618">
        <f>IF(AM$12=TRUE,(($L799*LIQUIDACION!$L$1047)*LIQUIDACION!$D$1045/IF(AND(LIQUIDACION!$D$1044&gt;LIQUIDACION!$B$1046,LIQUIDACION!$B$1046&gt;LIQUIDACION!$D$1043),366,365)),0)</f>
        <v>0</v>
      </c>
      <c r="AN799" s="618">
        <f>IF(AN$12=TRUE,(($M799*LIQUIDACION!$L$1047)*LIQUIDACION!$D$1045/IF(AND(LIQUIDACION!$D$1044&gt;LIQUIDACION!$B$1046,LIQUIDACION!$B$1046&gt;LIQUIDACION!$D$1043),366,365)),0)</f>
        <v>0</v>
      </c>
      <c r="AO799" s="618">
        <f>IF(AO$12=TRUE,(($N799*LIQUIDACION!$L$1047)*LIQUIDACION!$D$1045/IF(AND(LIQUIDACION!$D$1044&gt;LIQUIDACION!$B$1046,LIQUIDACION!$B$1046&gt;LIQUIDACION!$D$1043),366,365)),0)</f>
        <v>0</v>
      </c>
      <c r="AP799" s="618">
        <f>IF(AP$12=TRUE,(($O799*LIQUIDACION!$L$1047)*LIQUIDACION!$D$1045/IF(AND(LIQUIDACION!$D$1044&gt;LIQUIDACION!$B$1046,LIQUIDACION!$B$1046&gt;LIQUIDACION!$D$1043),366,365)),0)</f>
        <v>0</v>
      </c>
      <c r="AQ799" s="618">
        <f>IF(AQ$12=TRUE,(($P799*LIQUIDACION!$L$1047)*LIQUIDACION!$D$1045/IF(AND(LIQUIDACION!$D$1044&gt;LIQUIDACION!$B$1046,LIQUIDACION!$B$1046&gt;LIQUIDACION!$D$1043),366,365)),0)</f>
        <v>0</v>
      </c>
      <c r="AR799" s="618">
        <f>IF(AR$12=TRUE,(($Q799*LIQUIDACION!$L$1047)*LIQUIDACION!$D$1045/IF(AND(LIQUIDACION!$D$1044&gt;LIQUIDACION!$B$1046,LIQUIDACION!$B$1046&gt;LIQUIDACION!$D$1043),366,365)),0)</f>
        <v>0</v>
      </c>
      <c r="AS799" s="618">
        <f>IF(AS$12=TRUE,(($R799*LIQUIDACION!$L$1047)*LIQUIDACION!$D$1045/IF(AND(LIQUIDACION!$D$1044&gt;LIQUIDACION!$B$1046,LIQUIDACION!$B$1046&gt;LIQUIDACION!$D$1043),366,365)),0)</f>
        <v>0</v>
      </c>
      <c r="AT799" s="618">
        <f>IF(AT$12=TRUE,(($S799*LIQUIDACION!$L$1047)*LIQUIDACION!$D$1045/IF(AND(LIQUIDACION!$D$1044&gt;LIQUIDACION!$B$1046,LIQUIDACION!$B$1046&gt;LIQUIDACION!$D$1043),366,365)),0)</f>
        <v>0</v>
      </c>
      <c r="AU799" s="618">
        <f>IF(AU$12=TRUE,(($T799*LIQUIDACION!$L$1047)*LIQUIDACION!$D$1045/IF(AND(LIQUIDACION!$D$1044&gt;LIQUIDACION!$B$1046,LIQUIDACION!$B$1046&gt;LIQUIDACION!$D$1043),366,365)),0)</f>
        <v>0</v>
      </c>
      <c r="AV799" s="618">
        <f>IF(AV$12=TRUE,(($U799*LIQUIDACION!$L$1047)*LIQUIDACION!$D$1045/IF(AND(LIQUIDACION!$D$1044&gt;LIQUIDACION!$B$1046,LIQUIDACION!$B$1046&gt;LIQUIDACION!$D$1043),366,365)),0)</f>
        <v>0</v>
      </c>
      <c r="AW799" s="618">
        <f>IF(AW$12=TRUE,(($V799*LIQUIDACION!$L$1047)*LIQUIDACION!$D$1045/IF(AND(LIQUIDACION!$D$1044&gt;LIQUIDACION!$B$1046,LIQUIDACION!$B$1046&gt;LIQUIDACION!$D$1043),366,365)),0)</f>
        <v>0</v>
      </c>
      <c r="AX799" s="618">
        <f>IF(AX$12=TRUE,(($W799*LIQUIDACION!$L$1047)*LIQUIDACION!$D$1045/IF(AND(LIQUIDACION!$D$1044&gt;LIQUIDACION!$B$1046,LIQUIDACION!$B$1046&gt;LIQUIDACION!$D$1043),366,365)),0)</f>
        <v>0</v>
      </c>
    </row>
    <row r="800" spans="2:50" x14ac:dyDescent="0.25">
      <c r="B800" s="123">
        <v>788</v>
      </c>
      <c r="C800" s="125"/>
      <c r="D800" s="170"/>
      <c r="E800" s="170"/>
      <c r="F800" s="170"/>
      <c r="G800" s="170">
        <f t="shared" si="53"/>
        <v>0</v>
      </c>
      <c r="H800" s="170">
        <f t="shared" si="54"/>
        <v>0</v>
      </c>
      <c r="I800" s="170"/>
      <c r="J800" s="170"/>
      <c r="K800" s="170"/>
      <c r="L800" s="170"/>
      <c r="M800" s="170"/>
      <c r="N800" s="170"/>
      <c r="O800" s="170"/>
      <c r="P800" s="170"/>
      <c r="Q800" s="170"/>
      <c r="R800" s="170"/>
      <c r="S800" s="170"/>
      <c r="T800" s="170"/>
      <c r="U800" s="170"/>
      <c r="V800" s="170"/>
      <c r="W800" s="170"/>
      <c r="X800" s="170"/>
      <c r="Y800" s="170"/>
      <c r="Z800" s="170"/>
      <c r="AA800" s="170"/>
      <c r="AB800" s="415">
        <f t="shared" si="55"/>
        <v>0</v>
      </c>
      <c r="AC800" s="415">
        <f t="shared" si="56"/>
        <v>0</v>
      </c>
      <c r="AE800" s="618">
        <f>IF(AE$12=TRUE,(($D800*LIQUIDACION!$L$1046)*LIQUIDACION!$D$1045/IF(AND(LIQUIDACION!$D$1044&gt;LIQUIDACION!$B$1046,LIQUIDACION!$B$1046&gt;LIQUIDACION!$D$1043),366,365)),0)</f>
        <v>0</v>
      </c>
      <c r="AF800" s="618">
        <f>IF(AF$12=TRUE,(($E800*LIQUIDACION!$L$1046)*LIQUIDACION!$D$1045/IF(AND(LIQUIDACION!$D$1044&gt;LIQUIDACION!$B$1046,LIQUIDACION!$B$1046&gt;LIQUIDACION!$D$1043),366,365)),0)</f>
        <v>0</v>
      </c>
      <c r="AG800" s="618">
        <f>IF(AG$12=TRUE,(($F800*LIQUIDACION!$L$1046)*LIQUIDACION!$D$1045/IF(AND(LIQUIDACION!$D$1044&gt;LIQUIDACION!$B$1046,LIQUIDACION!$B$1046&gt;LIQUIDACION!$D$1043),366,365)),0)</f>
        <v>0</v>
      </c>
      <c r="AH800" s="618">
        <f>IF(AH$12=TRUE,(($G800*LIQUIDACION!$L$1046)*LIQUIDACION!$D$1045/IF(AND(LIQUIDACION!$D$1044&gt;LIQUIDACION!$B$1046,LIQUIDACION!$B$1046&gt;LIQUIDACION!$D$1043),366,365)),0)</f>
        <v>0</v>
      </c>
      <c r="AI800" s="618">
        <f>IF(AI$12=TRUE,(($H800*LIQUIDACION!$L$1047)*LIQUIDACION!$D$1045/IF(AND(LIQUIDACION!$D$1044&gt;LIQUIDACION!$B$1046,LIQUIDACION!$B$1046&gt;LIQUIDACION!$D$1043),366,365)),0)</f>
        <v>0</v>
      </c>
      <c r="AJ800" s="618">
        <f>IF(AJ$12=TRUE,(($I800*LIQUIDACION!$L$1047)*LIQUIDACION!$D$1045/IF(AND(LIQUIDACION!$D$1044&gt;LIQUIDACION!$B$1046,LIQUIDACION!$B$1046&gt;LIQUIDACION!$D$1043),366,365)),0)</f>
        <v>0</v>
      </c>
      <c r="AK800" s="618">
        <f>IF(AK$12=TRUE,(($J800*LIQUIDACION!$L$1047)*LIQUIDACION!$D$1045/IF(AND(LIQUIDACION!$D$1044&gt;LIQUIDACION!$B$1046,LIQUIDACION!$B$1046&gt;LIQUIDACION!$D$1043),366,365)),0)</f>
        <v>0</v>
      </c>
      <c r="AL800" s="618">
        <f>IF(AL$12=TRUE,(($K800*LIQUIDACION!$L$1047)*LIQUIDACION!$D$1045/IF(AND(LIQUIDACION!$D$1044&gt;LIQUIDACION!$B$1046,LIQUIDACION!$B$1046&gt;LIQUIDACION!$D$1043),366,365)),0)</f>
        <v>0</v>
      </c>
      <c r="AM800" s="618">
        <f>IF(AM$12=TRUE,(($L800*LIQUIDACION!$L$1047)*LIQUIDACION!$D$1045/IF(AND(LIQUIDACION!$D$1044&gt;LIQUIDACION!$B$1046,LIQUIDACION!$B$1046&gt;LIQUIDACION!$D$1043),366,365)),0)</f>
        <v>0</v>
      </c>
      <c r="AN800" s="618">
        <f>IF(AN$12=TRUE,(($M800*LIQUIDACION!$L$1047)*LIQUIDACION!$D$1045/IF(AND(LIQUIDACION!$D$1044&gt;LIQUIDACION!$B$1046,LIQUIDACION!$B$1046&gt;LIQUIDACION!$D$1043),366,365)),0)</f>
        <v>0</v>
      </c>
      <c r="AO800" s="618">
        <f>IF(AO$12=TRUE,(($N800*LIQUIDACION!$L$1047)*LIQUIDACION!$D$1045/IF(AND(LIQUIDACION!$D$1044&gt;LIQUIDACION!$B$1046,LIQUIDACION!$B$1046&gt;LIQUIDACION!$D$1043),366,365)),0)</f>
        <v>0</v>
      </c>
      <c r="AP800" s="618">
        <f>IF(AP$12=TRUE,(($O800*LIQUIDACION!$L$1047)*LIQUIDACION!$D$1045/IF(AND(LIQUIDACION!$D$1044&gt;LIQUIDACION!$B$1046,LIQUIDACION!$B$1046&gt;LIQUIDACION!$D$1043),366,365)),0)</f>
        <v>0</v>
      </c>
      <c r="AQ800" s="618">
        <f>IF(AQ$12=TRUE,(($P800*LIQUIDACION!$L$1047)*LIQUIDACION!$D$1045/IF(AND(LIQUIDACION!$D$1044&gt;LIQUIDACION!$B$1046,LIQUIDACION!$B$1046&gt;LIQUIDACION!$D$1043),366,365)),0)</f>
        <v>0</v>
      </c>
      <c r="AR800" s="618">
        <f>IF(AR$12=TRUE,(($Q800*LIQUIDACION!$L$1047)*LIQUIDACION!$D$1045/IF(AND(LIQUIDACION!$D$1044&gt;LIQUIDACION!$B$1046,LIQUIDACION!$B$1046&gt;LIQUIDACION!$D$1043),366,365)),0)</f>
        <v>0</v>
      </c>
      <c r="AS800" s="618">
        <f>IF(AS$12=TRUE,(($R800*LIQUIDACION!$L$1047)*LIQUIDACION!$D$1045/IF(AND(LIQUIDACION!$D$1044&gt;LIQUIDACION!$B$1046,LIQUIDACION!$B$1046&gt;LIQUIDACION!$D$1043),366,365)),0)</f>
        <v>0</v>
      </c>
      <c r="AT800" s="618">
        <f>IF(AT$12=TRUE,(($S800*LIQUIDACION!$L$1047)*LIQUIDACION!$D$1045/IF(AND(LIQUIDACION!$D$1044&gt;LIQUIDACION!$B$1046,LIQUIDACION!$B$1046&gt;LIQUIDACION!$D$1043),366,365)),0)</f>
        <v>0</v>
      </c>
      <c r="AU800" s="618">
        <f>IF(AU$12=TRUE,(($T800*LIQUIDACION!$L$1047)*LIQUIDACION!$D$1045/IF(AND(LIQUIDACION!$D$1044&gt;LIQUIDACION!$B$1046,LIQUIDACION!$B$1046&gt;LIQUIDACION!$D$1043),366,365)),0)</f>
        <v>0</v>
      </c>
      <c r="AV800" s="618">
        <f>IF(AV$12=TRUE,(($U800*LIQUIDACION!$L$1047)*LIQUIDACION!$D$1045/IF(AND(LIQUIDACION!$D$1044&gt;LIQUIDACION!$B$1046,LIQUIDACION!$B$1046&gt;LIQUIDACION!$D$1043),366,365)),0)</f>
        <v>0</v>
      </c>
      <c r="AW800" s="618">
        <f>IF(AW$12=TRUE,(($V800*LIQUIDACION!$L$1047)*LIQUIDACION!$D$1045/IF(AND(LIQUIDACION!$D$1044&gt;LIQUIDACION!$B$1046,LIQUIDACION!$B$1046&gt;LIQUIDACION!$D$1043),366,365)),0)</f>
        <v>0</v>
      </c>
      <c r="AX800" s="618">
        <f>IF(AX$12=TRUE,(($W800*LIQUIDACION!$L$1047)*LIQUIDACION!$D$1045/IF(AND(LIQUIDACION!$D$1044&gt;LIQUIDACION!$B$1046,LIQUIDACION!$B$1046&gt;LIQUIDACION!$D$1043),366,365)),0)</f>
        <v>0</v>
      </c>
    </row>
    <row r="801" spans="2:50" x14ac:dyDescent="0.25">
      <c r="B801" s="121">
        <v>789</v>
      </c>
      <c r="C801" s="125"/>
      <c r="D801" s="170"/>
      <c r="E801" s="170"/>
      <c r="F801" s="170"/>
      <c r="G801" s="170">
        <f t="shared" si="53"/>
        <v>0</v>
      </c>
      <c r="H801" s="170">
        <f t="shared" si="54"/>
        <v>0</v>
      </c>
      <c r="I801" s="170"/>
      <c r="J801" s="170"/>
      <c r="K801" s="170"/>
      <c r="L801" s="170"/>
      <c r="M801" s="170"/>
      <c r="N801" s="170"/>
      <c r="O801" s="170"/>
      <c r="P801" s="170"/>
      <c r="Q801" s="170"/>
      <c r="R801" s="170"/>
      <c r="S801" s="170"/>
      <c r="T801" s="170"/>
      <c r="U801" s="170"/>
      <c r="V801" s="170"/>
      <c r="W801" s="170"/>
      <c r="X801" s="170"/>
      <c r="Y801" s="170"/>
      <c r="Z801" s="170"/>
      <c r="AA801" s="170"/>
      <c r="AB801" s="415">
        <f t="shared" si="55"/>
        <v>0</v>
      </c>
      <c r="AC801" s="415">
        <f t="shared" si="56"/>
        <v>0</v>
      </c>
      <c r="AE801" s="618">
        <f>IF(AE$12=TRUE,(($D801*LIQUIDACION!$L$1046)*LIQUIDACION!$D$1045/IF(AND(LIQUIDACION!$D$1044&gt;LIQUIDACION!$B$1046,LIQUIDACION!$B$1046&gt;LIQUIDACION!$D$1043),366,365)),0)</f>
        <v>0</v>
      </c>
      <c r="AF801" s="618">
        <f>IF(AF$12=TRUE,(($E801*LIQUIDACION!$L$1046)*LIQUIDACION!$D$1045/IF(AND(LIQUIDACION!$D$1044&gt;LIQUIDACION!$B$1046,LIQUIDACION!$B$1046&gt;LIQUIDACION!$D$1043),366,365)),0)</f>
        <v>0</v>
      </c>
      <c r="AG801" s="618">
        <f>IF(AG$12=TRUE,(($F801*LIQUIDACION!$L$1046)*LIQUIDACION!$D$1045/IF(AND(LIQUIDACION!$D$1044&gt;LIQUIDACION!$B$1046,LIQUIDACION!$B$1046&gt;LIQUIDACION!$D$1043),366,365)),0)</f>
        <v>0</v>
      </c>
      <c r="AH801" s="618">
        <f>IF(AH$12=TRUE,(($G801*LIQUIDACION!$L$1046)*LIQUIDACION!$D$1045/IF(AND(LIQUIDACION!$D$1044&gt;LIQUIDACION!$B$1046,LIQUIDACION!$B$1046&gt;LIQUIDACION!$D$1043),366,365)),0)</f>
        <v>0</v>
      </c>
      <c r="AI801" s="618">
        <f>IF(AI$12=TRUE,(($H801*LIQUIDACION!$L$1047)*LIQUIDACION!$D$1045/IF(AND(LIQUIDACION!$D$1044&gt;LIQUIDACION!$B$1046,LIQUIDACION!$B$1046&gt;LIQUIDACION!$D$1043),366,365)),0)</f>
        <v>0</v>
      </c>
      <c r="AJ801" s="618">
        <f>IF(AJ$12=TRUE,(($I801*LIQUIDACION!$L$1047)*LIQUIDACION!$D$1045/IF(AND(LIQUIDACION!$D$1044&gt;LIQUIDACION!$B$1046,LIQUIDACION!$B$1046&gt;LIQUIDACION!$D$1043),366,365)),0)</f>
        <v>0</v>
      </c>
      <c r="AK801" s="618">
        <f>IF(AK$12=TRUE,(($J801*LIQUIDACION!$L$1047)*LIQUIDACION!$D$1045/IF(AND(LIQUIDACION!$D$1044&gt;LIQUIDACION!$B$1046,LIQUIDACION!$B$1046&gt;LIQUIDACION!$D$1043),366,365)),0)</f>
        <v>0</v>
      </c>
      <c r="AL801" s="618">
        <f>IF(AL$12=TRUE,(($K801*LIQUIDACION!$L$1047)*LIQUIDACION!$D$1045/IF(AND(LIQUIDACION!$D$1044&gt;LIQUIDACION!$B$1046,LIQUIDACION!$B$1046&gt;LIQUIDACION!$D$1043),366,365)),0)</f>
        <v>0</v>
      </c>
      <c r="AM801" s="618">
        <f>IF(AM$12=TRUE,(($L801*LIQUIDACION!$L$1047)*LIQUIDACION!$D$1045/IF(AND(LIQUIDACION!$D$1044&gt;LIQUIDACION!$B$1046,LIQUIDACION!$B$1046&gt;LIQUIDACION!$D$1043),366,365)),0)</f>
        <v>0</v>
      </c>
      <c r="AN801" s="618">
        <f>IF(AN$12=TRUE,(($M801*LIQUIDACION!$L$1047)*LIQUIDACION!$D$1045/IF(AND(LIQUIDACION!$D$1044&gt;LIQUIDACION!$B$1046,LIQUIDACION!$B$1046&gt;LIQUIDACION!$D$1043),366,365)),0)</f>
        <v>0</v>
      </c>
      <c r="AO801" s="618">
        <f>IF(AO$12=TRUE,(($N801*LIQUIDACION!$L$1047)*LIQUIDACION!$D$1045/IF(AND(LIQUIDACION!$D$1044&gt;LIQUIDACION!$B$1046,LIQUIDACION!$B$1046&gt;LIQUIDACION!$D$1043),366,365)),0)</f>
        <v>0</v>
      </c>
      <c r="AP801" s="618">
        <f>IF(AP$12=TRUE,(($O801*LIQUIDACION!$L$1047)*LIQUIDACION!$D$1045/IF(AND(LIQUIDACION!$D$1044&gt;LIQUIDACION!$B$1046,LIQUIDACION!$B$1046&gt;LIQUIDACION!$D$1043),366,365)),0)</f>
        <v>0</v>
      </c>
      <c r="AQ801" s="618">
        <f>IF(AQ$12=TRUE,(($P801*LIQUIDACION!$L$1047)*LIQUIDACION!$D$1045/IF(AND(LIQUIDACION!$D$1044&gt;LIQUIDACION!$B$1046,LIQUIDACION!$B$1046&gt;LIQUIDACION!$D$1043),366,365)),0)</f>
        <v>0</v>
      </c>
      <c r="AR801" s="618">
        <f>IF(AR$12=TRUE,(($Q801*LIQUIDACION!$L$1047)*LIQUIDACION!$D$1045/IF(AND(LIQUIDACION!$D$1044&gt;LIQUIDACION!$B$1046,LIQUIDACION!$B$1046&gt;LIQUIDACION!$D$1043),366,365)),0)</f>
        <v>0</v>
      </c>
      <c r="AS801" s="618">
        <f>IF(AS$12=TRUE,(($R801*LIQUIDACION!$L$1047)*LIQUIDACION!$D$1045/IF(AND(LIQUIDACION!$D$1044&gt;LIQUIDACION!$B$1046,LIQUIDACION!$B$1046&gt;LIQUIDACION!$D$1043),366,365)),0)</f>
        <v>0</v>
      </c>
      <c r="AT801" s="618">
        <f>IF(AT$12=TRUE,(($S801*LIQUIDACION!$L$1047)*LIQUIDACION!$D$1045/IF(AND(LIQUIDACION!$D$1044&gt;LIQUIDACION!$B$1046,LIQUIDACION!$B$1046&gt;LIQUIDACION!$D$1043),366,365)),0)</f>
        <v>0</v>
      </c>
      <c r="AU801" s="618">
        <f>IF(AU$12=TRUE,(($T801*LIQUIDACION!$L$1047)*LIQUIDACION!$D$1045/IF(AND(LIQUIDACION!$D$1044&gt;LIQUIDACION!$B$1046,LIQUIDACION!$B$1046&gt;LIQUIDACION!$D$1043),366,365)),0)</f>
        <v>0</v>
      </c>
      <c r="AV801" s="618">
        <f>IF(AV$12=TRUE,(($U801*LIQUIDACION!$L$1047)*LIQUIDACION!$D$1045/IF(AND(LIQUIDACION!$D$1044&gt;LIQUIDACION!$B$1046,LIQUIDACION!$B$1046&gt;LIQUIDACION!$D$1043),366,365)),0)</f>
        <v>0</v>
      </c>
      <c r="AW801" s="618">
        <f>IF(AW$12=TRUE,(($V801*LIQUIDACION!$L$1047)*LIQUIDACION!$D$1045/IF(AND(LIQUIDACION!$D$1044&gt;LIQUIDACION!$B$1046,LIQUIDACION!$B$1046&gt;LIQUIDACION!$D$1043),366,365)),0)</f>
        <v>0</v>
      </c>
      <c r="AX801" s="618">
        <f>IF(AX$12=TRUE,(($W801*LIQUIDACION!$L$1047)*LIQUIDACION!$D$1045/IF(AND(LIQUIDACION!$D$1044&gt;LIQUIDACION!$B$1046,LIQUIDACION!$B$1046&gt;LIQUIDACION!$D$1043),366,365)),0)</f>
        <v>0</v>
      </c>
    </row>
    <row r="802" spans="2:50" x14ac:dyDescent="0.25">
      <c r="B802" s="123">
        <v>790</v>
      </c>
      <c r="C802" s="125"/>
      <c r="D802" s="170"/>
      <c r="E802" s="170"/>
      <c r="F802" s="170"/>
      <c r="G802" s="170">
        <f t="shared" si="53"/>
        <v>0</v>
      </c>
      <c r="H802" s="170">
        <f t="shared" si="54"/>
        <v>0</v>
      </c>
      <c r="I802" s="170"/>
      <c r="J802" s="170"/>
      <c r="K802" s="170"/>
      <c r="L802" s="170"/>
      <c r="M802" s="170"/>
      <c r="N802" s="170"/>
      <c r="O802" s="170"/>
      <c r="P802" s="170"/>
      <c r="Q802" s="170"/>
      <c r="R802" s="170"/>
      <c r="S802" s="170"/>
      <c r="T802" s="170"/>
      <c r="U802" s="170"/>
      <c r="V802" s="170"/>
      <c r="W802" s="170"/>
      <c r="X802" s="170"/>
      <c r="Y802" s="170"/>
      <c r="Z802" s="170"/>
      <c r="AA802" s="170"/>
      <c r="AB802" s="415">
        <f t="shared" si="55"/>
        <v>0</v>
      </c>
      <c r="AC802" s="415">
        <f t="shared" si="56"/>
        <v>0</v>
      </c>
      <c r="AE802" s="618">
        <f>IF(AE$12=TRUE,(($D802*LIQUIDACION!$L$1046)*LIQUIDACION!$D$1045/IF(AND(LIQUIDACION!$D$1044&gt;LIQUIDACION!$B$1046,LIQUIDACION!$B$1046&gt;LIQUIDACION!$D$1043),366,365)),0)</f>
        <v>0</v>
      </c>
      <c r="AF802" s="618">
        <f>IF(AF$12=TRUE,(($E802*LIQUIDACION!$L$1046)*LIQUIDACION!$D$1045/IF(AND(LIQUIDACION!$D$1044&gt;LIQUIDACION!$B$1046,LIQUIDACION!$B$1046&gt;LIQUIDACION!$D$1043),366,365)),0)</f>
        <v>0</v>
      </c>
      <c r="AG802" s="618">
        <f>IF(AG$12=TRUE,(($F802*LIQUIDACION!$L$1046)*LIQUIDACION!$D$1045/IF(AND(LIQUIDACION!$D$1044&gt;LIQUIDACION!$B$1046,LIQUIDACION!$B$1046&gt;LIQUIDACION!$D$1043),366,365)),0)</f>
        <v>0</v>
      </c>
      <c r="AH802" s="618">
        <f>IF(AH$12=TRUE,(($G802*LIQUIDACION!$L$1046)*LIQUIDACION!$D$1045/IF(AND(LIQUIDACION!$D$1044&gt;LIQUIDACION!$B$1046,LIQUIDACION!$B$1046&gt;LIQUIDACION!$D$1043),366,365)),0)</f>
        <v>0</v>
      </c>
      <c r="AI802" s="618">
        <f>IF(AI$12=TRUE,(($H802*LIQUIDACION!$L$1047)*LIQUIDACION!$D$1045/IF(AND(LIQUIDACION!$D$1044&gt;LIQUIDACION!$B$1046,LIQUIDACION!$B$1046&gt;LIQUIDACION!$D$1043),366,365)),0)</f>
        <v>0</v>
      </c>
      <c r="AJ802" s="618">
        <f>IF(AJ$12=TRUE,(($I802*LIQUIDACION!$L$1047)*LIQUIDACION!$D$1045/IF(AND(LIQUIDACION!$D$1044&gt;LIQUIDACION!$B$1046,LIQUIDACION!$B$1046&gt;LIQUIDACION!$D$1043),366,365)),0)</f>
        <v>0</v>
      </c>
      <c r="AK802" s="618">
        <f>IF(AK$12=TRUE,(($J802*LIQUIDACION!$L$1047)*LIQUIDACION!$D$1045/IF(AND(LIQUIDACION!$D$1044&gt;LIQUIDACION!$B$1046,LIQUIDACION!$B$1046&gt;LIQUIDACION!$D$1043),366,365)),0)</f>
        <v>0</v>
      </c>
      <c r="AL802" s="618">
        <f>IF(AL$12=TRUE,(($K802*LIQUIDACION!$L$1047)*LIQUIDACION!$D$1045/IF(AND(LIQUIDACION!$D$1044&gt;LIQUIDACION!$B$1046,LIQUIDACION!$B$1046&gt;LIQUIDACION!$D$1043),366,365)),0)</f>
        <v>0</v>
      </c>
      <c r="AM802" s="618">
        <f>IF(AM$12=TRUE,(($L802*LIQUIDACION!$L$1047)*LIQUIDACION!$D$1045/IF(AND(LIQUIDACION!$D$1044&gt;LIQUIDACION!$B$1046,LIQUIDACION!$B$1046&gt;LIQUIDACION!$D$1043),366,365)),0)</f>
        <v>0</v>
      </c>
      <c r="AN802" s="618">
        <f>IF(AN$12=TRUE,(($M802*LIQUIDACION!$L$1047)*LIQUIDACION!$D$1045/IF(AND(LIQUIDACION!$D$1044&gt;LIQUIDACION!$B$1046,LIQUIDACION!$B$1046&gt;LIQUIDACION!$D$1043),366,365)),0)</f>
        <v>0</v>
      </c>
      <c r="AO802" s="618">
        <f>IF(AO$12=TRUE,(($N802*LIQUIDACION!$L$1047)*LIQUIDACION!$D$1045/IF(AND(LIQUIDACION!$D$1044&gt;LIQUIDACION!$B$1046,LIQUIDACION!$B$1046&gt;LIQUIDACION!$D$1043),366,365)),0)</f>
        <v>0</v>
      </c>
      <c r="AP802" s="618">
        <f>IF(AP$12=TRUE,(($O802*LIQUIDACION!$L$1047)*LIQUIDACION!$D$1045/IF(AND(LIQUIDACION!$D$1044&gt;LIQUIDACION!$B$1046,LIQUIDACION!$B$1046&gt;LIQUIDACION!$D$1043),366,365)),0)</f>
        <v>0</v>
      </c>
      <c r="AQ802" s="618">
        <f>IF(AQ$12=TRUE,(($P802*LIQUIDACION!$L$1047)*LIQUIDACION!$D$1045/IF(AND(LIQUIDACION!$D$1044&gt;LIQUIDACION!$B$1046,LIQUIDACION!$B$1046&gt;LIQUIDACION!$D$1043),366,365)),0)</f>
        <v>0</v>
      </c>
      <c r="AR802" s="618">
        <f>IF(AR$12=TRUE,(($Q802*LIQUIDACION!$L$1047)*LIQUIDACION!$D$1045/IF(AND(LIQUIDACION!$D$1044&gt;LIQUIDACION!$B$1046,LIQUIDACION!$B$1046&gt;LIQUIDACION!$D$1043),366,365)),0)</f>
        <v>0</v>
      </c>
      <c r="AS802" s="618">
        <f>IF(AS$12=TRUE,(($R802*LIQUIDACION!$L$1047)*LIQUIDACION!$D$1045/IF(AND(LIQUIDACION!$D$1044&gt;LIQUIDACION!$B$1046,LIQUIDACION!$B$1046&gt;LIQUIDACION!$D$1043),366,365)),0)</f>
        <v>0</v>
      </c>
      <c r="AT802" s="618">
        <f>IF(AT$12=TRUE,(($S802*LIQUIDACION!$L$1047)*LIQUIDACION!$D$1045/IF(AND(LIQUIDACION!$D$1044&gt;LIQUIDACION!$B$1046,LIQUIDACION!$B$1046&gt;LIQUIDACION!$D$1043),366,365)),0)</f>
        <v>0</v>
      </c>
      <c r="AU802" s="618">
        <f>IF(AU$12=TRUE,(($T802*LIQUIDACION!$L$1047)*LIQUIDACION!$D$1045/IF(AND(LIQUIDACION!$D$1044&gt;LIQUIDACION!$B$1046,LIQUIDACION!$B$1046&gt;LIQUIDACION!$D$1043),366,365)),0)</f>
        <v>0</v>
      </c>
      <c r="AV802" s="618">
        <f>IF(AV$12=TRUE,(($U802*LIQUIDACION!$L$1047)*LIQUIDACION!$D$1045/IF(AND(LIQUIDACION!$D$1044&gt;LIQUIDACION!$B$1046,LIQUIDACION!$B$1046&gt;LIQUIDACION!$D$1043),366,365)),0)</f>
        <v>0</v>
      </c>
      <c r="AW802" s="618">
        <f>IF(AW$12=TRUE,(($V802*LIQUIDACION!$L$1047)*LIQUIDACION!$D$1045/IF(AND(LIQUIDACION!$D$1044&gt;LIQUIDACION!$B$1046,LIQUIDACION!$B$1046&gt;LIQUIDACION!$D$1043),366,365)),0)</f>
        <v>0</v>
      </c>
      <c r="AX802" s="618">
        <f>IF(AX$12=TRUE,(($W802*LIQUIDACION!$L$1047)*LIQUIDACION!$D$1045/IF(AND(LIQUIDACION!$D$1044&gt;LIQUIDACION!$B$1046,LIQUIDACION!$B$1046&gt;LIQUIDACION!$D$1043),366,365)),0)</f>
        <v>0</v>
      </c>
    </row>
    <row r="803" spans="2:50" x14ac:dyDescent="0.25">
      <c r="B803" s="121">
        <v>791</v>
      </c>
      <c r="C803" s="125"/>
      <c r="D803" s="170"/>
      <c r="E803" s="170"/>
      <c r="F803" s="170"/>
      <c r="G803" s="170">
        <f t="shared" si="53"/>
        <v>0</v>
      </c>
      <c r="H803" s="170">
        <f t="shared" si="54"/>
        <v>0</v>
      </c>
      <c r="I803" s="170"/>
      <c r="J803" s="170"/>
      <c r="K803" s="170"/>
      <c r="L803" s="170"/>
      <c r="M803" s="170"/>
      <c r="N803" s="170"/>
      <c r="O803" s="170"/>
      <c r="P803" s="170"/>
      <c r="Q803" s="170"/>
      <c r="R803" s="170"/>
      <c r="S803" s="170"/>
      <c r="T803" s="170"/>
      <c r="U803" s="170"/>
      <c r="V803" s="170"/>
      <c r="W803" s="170"/>
      <c r="X803" s="170"/>
      <c r="Y803" s="170"/>
      <c r="Z803" s="170"/>
      <c r="AA803" s="170"/>
      <c r="AB803" s="415">
        <f t="shared" si="55"/>
        <v>0</v>
      </c>
      <c r="AC803" s="415">
        <f t="shared" si="56"/>
        <v>0</v>
      </c>
      <c r="AE803" s="618">
        <f>IF(AE$12=TRUE,(($D803*LIQUIDACION!$L$1046)*LIQUIDACION!$D$1045/IF(AND(LIQUIDACION!$D$1044&gt;LIQUIDACION!$B$1046,LIQUIDACION!$B$1046&gt;LIQUIDACION!$D$1043),366,365)),0)</f>
        <v>0</v>
      </c>
      <c r="AF803" s="618">
        <f>IF(AF$12=TRUE,(($E803*LIQUIDACION!$L$1046)*LIQUIDACION!$D$1045/IF(AND(LIQUIDACION!$D$1044&gt;LIQUIDACION!$B$1046,LIQUIDACION!$B$1046&gt;LIQUIDACION!$D$1043),366,365)),0)</f>
        <v>0</v>
      </c>
      <c r="AG803" s="618">
        <f>IF(AG$12=TRUE,(($F803*LIQUIDACION!$L$1046)*LIQUIDACION!$D$1045/IF(AND(LIQUIDACION!$D$1044&gt;LIQUIDACION!$B$1046,LIQUIDACION!$B$1046&gt;LIQUIDACION!$D$1043),366,365)),0)</f>
        <v>0</v>
      </c>
      <c r="AH803" s="618">
        <f>IF(AH$12=TRUE,(($G803*LIQUIDACION!$L$1046)*LIQUIDACION!$D$1045/IF(AND(LIQUIDACION!$D$1044&gt;LIQUIDACION!$B$1046,LIQUIDACION!$B$1046&gt;LIQUIDACION!$D$1043),366,365)),0)</f>
        <v>0</v>
      </c>
      <c r="AI803" s="618">
        <f>IF(AI$12=TRUE,(($H803*LIQUIDACION!$L$1047)*LIQUIDACION!$D$1045/IF(AND(LIQUIDACION!$D$1044&gt;LIQUIDACION!$B$1046,LIQUIDACION!$B$1046&gt;LIQUIDACION!$D$1043),366,365)),0)</f>
        <v>0</v>
      </c>
      <c r="AJ803" s="618">
        <f>IF(AJ$12=TRUE,(($I803*LIQUIDACION!$L$1047)*LIQUIDACION!$D$1045/IF(AND(LIQUIDACION!$D$1044&gt;LIQUIDACION!$B$1046,LIQUIDACION!$B$1046&gt;LIQUIDACION!$D$1043),366,365)),0)</f>
        <v>0</v>
      </c>
      <c r="AK803" s="618">
        <f>IF(AK$12=TRUE,(($J803*LIQUIDACION!$L$1047)*LIQUIDACION!$D$1045/IF(AND(LIQUIDACION!$D$1044&gt;LIQUIDACION!$B$1046,LIQUIDACION!$B$1046&gt;LIQUIDACION!$D$1043),366,365)),0)</f>
        <v>0</v>
      </c>
      <c r="AL803" s="618">
        <f>IF(AL$12=TRUE,(($K803*LIQUIDACION!$L$1047)*LIQUIDACION!$D$1045/IF(AND(LIQUIDACION!$D$1044&gt;LIQUIDACION!$B$1046,LIQUIDACION!$B$1046&gt;LIQUIDACION!$D$1043),366,365)),0)</f>
        <v>0</v>
      </c>
      <c r="AM803" s="618">
        <f>IF(AM$12=TRUE,(($L803*LIQUIDACION!$L$1047)*LIQUIDACION!$D$1045/IF(AND(LIQUIDACION!$D$1044&gt;LIQUIDACION!$B$1046,LIQUIDACION!$B$1046&gt;LIQUIDACION!$D$1043),366,365)),0)</f>
        <v>0</v>
      </c>
      <c r="AN803" s="618">
        <f>IF(AN$12=TRUE,(($M803*LIQUIDACION!$L$1047)*LIQUIDACION!$D$1045/IF(AND(LIQUIDACION!$D$1044&gt;LIQUIDACION!$B$1046,LIQUIDACION!$B$1046&gt;LIQUIDACION!$D$1043),366,365)),0)</f>
        <v>0</v>
      </c>
      <c r="AO803" s="618">
        <f>IF(AO$12=TRUE,(($N803*LIQUIDACION!$L$1047)*LIQUIDACION!$D$1045/IF(AND(LIQUIDACION!$D$1044&gt;LIQUIDACION!$B$1046,LIQUIDACION!$B$1046&gt;LIQUIDACION!$D$1043),366,365)),0)</f>
        <v>0</v>
      </c>
      <c r="AP803" s="618">
        <f>IF(AP$12=TRUE,(($O803*LIQUIDACION!$L$1047)*LIQUIDACION!$D$1045/IF(AND(LIQUIDACION!$D$1044&gt;LIQUIDACION!$B$1046,LIQUIDACION!$B$1046&gt;LIQUIDACION!$D$1043),366,365)),0)</f>
        <v>0</v>
      </c>
      <c r="AQ803" s="618">
        <f>IF(AQ$12=TRUE,(($P803*LIQUIDACION!$L$1047)*LIQUIDACION!$D$1045/IF(AND(LIQUIDACION!$D$1044&gt;LIQUIDACION!$B$1046,LIQUIDACION!$B$1046&gt;LIQUIDACION!$D$1043),366,365)),0)</f>
        <v>0</v>
      </c>
      <c r="AR803" s="618">
        <f>IF(AR$12=TRUE,(($Q803*LIQUIDACION!$L$1047)*LIQUIDACION!$D$1045/IF(AND(LIQUIDACION!$D$1044&gt;LIQUIDACION!$B$1046,LIQUIDACION!$B$1046&gt;LIQUIDACION!$D$1043),366,365)),0)</f>
        <v>0</v>
      </c>
      <c r="AS803" s="618">
        <f>IF(AS$12=TRUE,(($R803*LIQUIDACION!$L$1047)*LIQUIDACION!$D$1045/IF(AND(LIQUIDACION!$D$1044&gt;LIQUIDACION!$B$1046,LIQUIDACION!$B$1046&gt;LIQUIDACION!$D$1043),366,365)),0)</f>
        <v>0</v>
      </c>
      <c r="AT803" s="618">
        <f>IF(AT$12=TRUE,(($S803*LIQUIDACION!$L$1047)*LIQUIDACION!$D$1045/IF(AND(LIQUIDACION!$D$1044&gt;LIQUIDACION!$B$1046,LIQUIDACION!$B$1046&gt;LIQUIDACION!$D$1043),366,365)),0)</f>
        <v>0</v>
      </c>
      <c r="AU803" s="618">
        <f>IF(AU$12=TRUE,(($T803*LIQUIDACION!$L$1047)*LIQUIDACION!$D$1045/IF(AND(LIQUIDACION!$D$1044&gt;LIQUIDACION!$B$1046,LIQUIDACION!$B$1046&gt;LIQUIDACION!$D$1043),366,365)),0)</f>
        <v>0</v>
      </c>
      <c r="AV803" s="618">
        <f>IF(AV$12=TRUE,(($U803*LIQUIDACION!$L$1047)*LIQUIDACION!$D$1045/IF(AND(LIQUIDACION!$D$1044&gt;LIQUIDACION!$B$1046,LIQUIDACION!$B$1046&gt;LIQUIDACION!$D$1043),366,365)),0)</f>
        <v>0</v>
      </c>
      <c r="AW803" s="618">
        <f>IF(AW$12=TRUE,(($V803*LIQUIDACION!$L$1047)*LIQUIDACION!$D$1045/IF(AND(LIQUIDACION!$D$1044&gt;LIQUIDACION!$B$1046,LIQUIDACION!$B$1046&gt;LIQUIDACION!$D$1043),366,365)),0)</f>
        <v>0</v>
      </c>
      <c r="AX803" s="618">
        <f>IF(AX$12=TRUE,(($W803*LIQUIDACION!$L$1047)*LIQUIDACION!$D$1045/IF(AND(LIQUIDACION!$D$1044&gt;LIQUIDACION!$B$1046,LIQUIDACION!$B$1046&gt;LIQUIDACION!$D$1043),366,365)),0)</f>
        <v>0</v>
      </c>
    </row>
    <row r="804" spans="2:50" x14ac:dyDescent="0.25">
      <c r="B804" s="123">
        <v>792</v>
      </c>
      <c r="C804" s="125"/>
      <c r="D804" s="170"/>
      <c r="E804" s="170"/>
      <c r="F804" s="170"/>
      <c r="G804" s="170">
        <f t="shared" si="53"/>
        <v>0</v>
      </c>
      <c r="H804" s="170">
        <f t="shared" si="54"/>
        <v>0</v>
      </c>
      <c r="I804" s="170"/>
      <c r="J804" s="170"/>
      <c r="K804" s="170"/>
      <c r="L804" s="170"/>
      <c r="M804" s="170"/>
      <c r="N804" s="170"/>
      <c r="O804" s="170"/>
      <c r="P804" s="170"/>
      <c r="Q804" s="170"/>
      <c r="R804" s="170"/>
      <c r="S804" s="170"/>
      <c r="T804" s="170"/>
      <c r="U804" s="170"/>
      <c r="V804" s="170"/>
      <c r="W804" s="170"/>
      <c r="X804" s="170"/>
      <c r="Y804" s="170"/>
      <c r="Z804" s="170"/>
      <c r="AA804" s="170"/>
      <c r="AB804" s="415">
        <f t="shared" si="55"/>
        <v>0</v>
      </c>
      <c r="AC804" s="415">
        <f t="shared" si="56"/>
        <v>0</v>
      </c>
      <c r="AE804" s="618">
        <f>IF(AE$12=TRUE,(($D804*LIQUIDACION!$L$1046)*LIQUIDACION!$D$1045/IF(AND(LIQUIDACION!$D$1044&gt;LIQUIDACION!$B$1046,LIQUIDACION!$B$1046&gt;LIQUIDACION!$D$1043),366,365)),0)</f>
        <v>0</v>
      </c>
      <c r="AF804" s="618">
        <f>IF(AF$12=TRUE,(($E804*LIQUIDACION!$L$1046)*LIQUIDACION!$D$1045/IF(AND(LIQUIDACION!$D$1044&gt;LIQUIDACION!$B$1046,LIQUIDACION!$B$1046&gt;LIQUIDACION!$D$1043),366,365)),0)</f>
        <v>0</v>
      </c>
      <c r="AG804" s="618">
        <f>IF(AG$12=TRUE,(($F804*LIQUIDACION!$L$1046)*LIQUIDACION!$D$1045/IF(AND(LIQUIDACION!$D$1044&gt;LIQUIDACION!$B$1046,LIQUIDACION!$B$1046&gt;LIQUIDACION!$D$1043),366,365)),0)</f>
        <v>0</v>
      </c>
      <c r="AH804" s="618">
        <f>IF(AH$12=TRUE,(($G804*LIQUIDACION!$L$1046)*LIQUIDACION!$D$1045/IF(AND(LIQUIDACION!$D$1044&gt;LIQUIDACION!$B$1046,LIQUIDACION!$B$1046&gt;LIQUIDACION!$D$1043),366,365)),0)</f>
        <v>0</v>
      </c>
      <c r="AI804" s="618">
        <f>IF(AI$12=TRUE,(($H804*LIQUIDACION!$L$1047)*LIQUIDACION!$D$1045/IF(AND(LIQUIDACION!$D$1044&gt;LIQUIDACION!$B$1046,LIQUIDACION!$B$1046&gt;LIQUIDACION!$D$1043),366,365)),0)</f>
        <v>0</v>
      </c>
      <c r="AJ804" s="618">
        <f>IF(AJ$12=TRUE,(($I804*LIQUIDACION!$L$1047)*LIQUIDACION!$D$1045/IF(AND(LIQUIDACION!$D$1044&gt;LIQUIDACION!$B$1046,LIQUIDACION!$B$1046&gt;LIQUIDACION!$D$1043),366,365)),0)</f>
        <v>0</v>
      </c>
      <c r="AK804" s="618">
        <f>IF(AK$12=TRUE,(($J804*LIQUIDACION!$L$1047)*LIQUIDACION!$D$1045/IF(AND(LIQUIDACION!$D$1044&gt;LIQUIDACION!$B$1046,LIQUIDACION!$B$1046&gt;LIQUIDACION!$D$1043),366,365)),0)</f>
        <v>0</v>
      </c>
      <c r="AL804" s="618">
        <f>IF(AL$12=TRUE,(($K804*LIQUIDACION!$L$1047)*LIQUIDACION!$D$1045/IF(AND(LIQUIDACION!$D$1044&gt;LIQUIDACION!$B$1046,LIQUIDACION!$B$1046&gt;LIQUIDACION!$D$1043),366,365)),0)</f>
        <v>0</v>
      </c>
      <c r="AM804" s="618">
        <f>IF(AM$12=TRUE,(($L804*LIQUIDACION!$L$1047)*LIQUIDACION!$D$1045/IF(AND(LIQUIDACION!$D$1044&gt;LIQUIDACION!$B$1046,LIQUIDACION!$B$1046&gt;LIQUIDACION!$D$1043),366,365)),0)</f>
        <v>0</v>
      </c>
      <c r="AN804" s="618">
        <f>IF(AN$12=TRUE,(($M804*LIQUIDACION!$L$1047)*LIQUIDACION!$D$1045/IF(AND(LIQUIDACION!$D$1044&gt;LIQUIDACION!$B$1046,LIQUIDACION!$B$1046&gt;LIQUIDACION!$D$1043),366,365)),0)</f>
        <v>0</v>
      </c>
      <c r="AO804" s="618">
        <f>IF(AO$12=TRUE,(($N804*LIQUIDACION!$L$1047)*LIQUIDACION!$D$1045/IF(AND(LIQUIDACION!$D$1044&gt;LIQUIDACION!$B$1046,LIQUIDACION!$B$1046&gt;LIQUIDACION!$D$1043),366,365)),0)</f>
        <v>0</v>
      </c>
      <c r="AP804" s="618">
        <f>IF(AP$12=TRUE,(($O804*LIQUIDACION!$L$1047)*LIQUIDACION!$D$1045/IF(AND(LIQUIDACION!$D$1044&gt;LIQUIDACION!$B$1046,LIQUIDACION!$B$1046&gt;LIQUIDACION!$D$1043),366,365)),0)</f>
        <v>0</v>
      </c>
      <c r="AQ804" s="618">
        <f>IF(AQ$12=TRUE,(($P804*LIQUIDACION!$L$1047)*LIQUIDACION!$D$1045/IF(AND(LIQUIDACION!$D$1044&gt;LIQUIDACION!$B$1046,LIQUIDACION!$B$1046&gt;LIQUIDACION!$D$1043),366,365)),0)</f>
        <v>0</v>
      </c>
      <c r="AR804" s="618">
        <f>IF(AR$12=TRUE,(($Q804*LIQUIDACION!$L$1047)*LIQUIDACION!$D$1045/IF(AND(LIQUIDACION!$D$1044&gt;LIQUIDACION!$B$1046,LIQUIDACION!$B$1046&gt;LIQUIDACION!$D$1043),366,365)),0)</f>
        <v>0</v>
      </c>
      <c r="AS804" s="618">
        <f>IF(AS$12=TRUE,(($R804*LIQUIDACION!$L$1047)*LIQUIDACION!$D$1045/IF(AND(LIQUIDACION!$D$1044&gt;LIQUIDACION!$B$1046,LIQUIDACION!$B$1046&gt;LIQUIDACION!$D$1043),366,365)),0)</f>
        <v>0</v>
      </c>
      <c r="AT804" s="618">
        <f>IF(AT$12=TRUE,(($S804*LIQUIDACION!$L$1047)*LIQUIDACION!$D$1045/IF(AND(LIQUIDACION!$D$1044&gt;LIQUIDACION!$B$1046,LIQUIDACION!$B$1046&gt;LIQUIDACION!$D$1043),366,365)),0)</f>
        <v>0</v>
      </c>
      <c r="AU804" s="618">
        <f>IF(AU$12=TRUE,(($T804*LIQUIDACION!$L$1047)*LIQUIDACION!$D$1045/IF(AND(LIQUIDACION!$D$1044&gt;LIQUIDACION!$B$1046,LIQUIDACION!$B$1046&gt;LIQUIDACION!$D$1043),366,365)),0)</f>
        <v>0</v>
      </c>
      <c r="AV804" s="618">
        <f>IF(AV$12=TRUE,(($U804*LIQUIDACION!$L$1047)*LIQUIDACION!$D$1045/IF(AND(LIQUIDACION!$D$1044&gt;LIQUIDACION!$B$1046,LIQUIDACION!$B$1046&gt;LIQUIDACION!$D$1043),366,365)),0)</f>
        <v>0</v>
      </c>
      <c r="AW804" s="618">
        <f>IF(AW$12=TRUE,(($V804*LIQUIDACION!$L$1047)*LIQUIDACION!$D$1045/IF(AND(LIQUIDACION!$D$1044&gt;LIQUIDACION!$B$1046,LIQUIDACION!$B$1046&gt;LIQUIDACION!$D$1043),366,365)),0)</f>
        <v>0</v>
      </c>
      <c r="AX804" s="618">
        <f>IF(AX$12=TRUE,(($W804*LIQUIDACION!$L$1047)*LIQUIDACION!$D$1045/IF(AND(LIQUIDACION!$D$1044&gt;LIQUIDACION!$B$1046,LIQUIDACION!$B$1046&gt;LIQUIDACION!$D$1043),366,365)),0)</f>
        <v>0</v>
      </c>
    </row>
    <row r="805" spans="2:50" x14ac:dyDescent="0.25">
      <c r="B805" s="121">
        <v>793</v>
      </c>
      <c r="C805" s="125"/>
      <c r="D805" s="170"/>
      <c r="E805" s="170"/>
      <c r="F805" s="170"/>
      <c r="G805" s="170">
        <f t="shared" si="53"/>
        <v>0</v>
      </c>
      <c r="H805" s="170">
        <f t="shared" si="54"/>
        <v>0</v>
      </c>
      <c r="I805" s="170"/>
      <c r="J805" s="170"/>
      <c r="K805" s="170"/>
      <c r="L805" s="170"/>
      <c r="M805" s="170"/>
      <c r="N805" s="170"/>
      <c r="O805" s="170"/>
      <c r="P805" s="170"/>
      <c r="Q805" s="170"/>
      <c r="R805" s="170"/>
      <c r="S805" s="170"/>
      <c r="T805" s="170"/>
      <c r="U805" s="170"/>
      <c r="V805" s="170"/>
      <c r="W805" s="170"/>
      <c r="X805" s="170"/>
      <c r="Y805" s="170"/>
      <c r="Z805" s="170"/>
      <c r="AA805" s="170"/>
      <c r="AB805" s="415">
        <f t="shared" si="55"/>
        <v>0</v>
      </c>
      <c r="AC805" s="415">
        <f t="shared" si="56"/>
        <v>0</v>
      </c>
      <c r="AE805" s="618">
        <f>IF(AE$12=TRUE,(($D805*LIQUIDACION!$L$1046)*LIQUIDACION!$D$1045/IF(AND(LIQUIDACION!$D$1044&gt;LIQUIDACION!$B$1046,LIQUIDACION!$B$1046&gt;LIQUIDACION!$D$1043),366,365)),0)</f>
        <v>0</v>
      </c>
      <c r="AF805" s="618">
        <f>IF(AF$12=TRUE,(($E805*LIQUIDACION!$L$1046)*LIQUIDACION!$D$1045/IF(AND(LIQUIDACION!$D$1044&gt;LIQUIDACION!$B$1046,LIQUIDACION!$B$1046&gt;LIQUIDACION!$D$1043),366,365)),0)</f>
        <v>0</v>
      </c>
      <c r="AG805" s="618">
        <f>IF(AG$12=TRUE,(($F805*LIQUIDACION!$L$1046)*LIQUIDACION!$D$1045/IF(AND(LIQUIDACION!$D$1044&gt;LIQUIDACION!$B$1046,LIQUIDACION!$B$1046&gt;LIQUIDACION!$D$1043),366,365)),0)</f>
        <v>0</v>
      </c>
      <c r="AH805" s="618">
        <f>IF(AH$12=TRUE,(($G805*LIQUIDACION!$L$1046)*LIQUIDACION!$D$1045/IF(AND(LIQUIDACION!$D$1044&gt;LIQUIDACION!$B$1046,LIQUIDACION!$B$1046&gt;LIQUIDACION!$D$1043),366,365)),0)</f>
        <v>0</v>
      </c>
      <c r="AI805" s="618">
        <f>IF(AI$12=TRUE,(($H805*LIQUIDACION!$L$1047)*LIQUIDACION!$D$1045/IF(AND(LIQUIDACION!$D$1044&gt;LIQUIDACION!$B$1046,LIQUIDACION!$B$1046&gt;LIQUIDACION!$D$1043),366,365)),0)</f>
        <v>0</v>
      </c>
      <c r="AJ805" s="618">
        <f>IF(AJ$12=TRUE,(($I805*LIQUIDACION!$L$1047)*LIQUIDACION!$D$1045/IF(AND(LIQUIDACION!$D$1044&gt;LIQUIDACION!$B$1046,LIQUIDACION!$B$1046&gt;LIQUIDACION!$D$1043),366,365)),0)</f>
        <v>0</v>
      </c>
      <c r="AK805" s="618">
        <f>IF(AK$12=TRUE,(($J805*LIQUIDACION!$L$1047)*LIQUIDACION!$D$1045/IF(AND(LIQUIDACION!$D$1044&gt;LIQUIDACION!$B$1046,LIQUIDACION!$B$1046&gt;LIQUIDACION!$D$1043),366,365)),0)</f>
        <v>0</v>
      </c>
      <c r="AL805" s="618">
        <f>IF(AL$12=TRUE,(($K805*LIQUIDACION!$L$1047)*LIQUIDACION!$D$1045/IF(AND(LIQUIDACION!$D$1044&gt;LIQUIDACION!$B$1046,LIQUIDACION!$B$1046&gt;LIQUIDACION!$D$1043),366,365)),0)</f>
        <v>0</v>
      </c>
      <c r="AM805" s="618">
        <f>IF(AM$12=TRUE,(($L805*LIQUIDACION!$L$1047)*LIQUIDACION!$D$1045/IF(AND(LIQUIDACION!$D$1044&gt;LIQUIDACION!$B$1046,LIQUIDACION!$B$1046&gt;LIQUIDACION!$D$1043),366,365)),0)</f>
        <v>0</v>
      </c>
      <c r="AN805" s="618">
        <f>IF(AN$12=TRUE,(($M805*LIQUIDACION!$L$1047)*LIQUIDACION!$D$1045/IF(AND(LIQUIDACION!$D$1044&gt;LIQUIDACION!$B$1046,LIQUIDACION!$B$1046&gt;LIQUIDACION!$D$1043),366,365)),0)</f>
        <v>0</v>
      </c>
      <c r="AO805" s="618">
        <f>IF(AO$12=TRUE,(($N805*LIQUIDACION!$L$1047)*LIQUIDACION!$D$1045/IF(AND(LIQUIDACION!$D$1044&gt;LIQUIDACION!$B$1046,LIQUIDACION!$B$1046&gt;LIQUIDACION!$D$1043),366,365)),0)</f>
        <v>0</v>
      </c>
      <c r="AP805" s="618">
        <f>IF(AP$12=TRUE,(($O805*LIQUIDACION!$L$1047)*LIQUIDACION!$D$1045/IF(AND(LIQUIDACION!$D$1044&gt;LIQUIDACION!$B$1046,LIQUIDACION!$B$1046&gt;LIQUIDACION!$D$1043),366,365)),0)</f>
        <v>0</v>
      </c>
      <c r="AQ805" s="618">
        <f>IF(AQ$12=TRUE,(($P805*LIQUIDACION!$L$1047)*LIQUIDACION!$D$1045/IF(AND(LIQUIDACION!$D$1044&gt;LIQUIDACION!$B$1046,LIQUIDACION!$B$1046&gt;LIQUIDACION!$D$1043),366,365)),0)</f>
        <v>0</v>
      </c>
      <c r="AR805" s="618">
        <f>IF(AR$12=TRUE,(($Q805*LIQUIDACION!$L$1047)*LIQUIDACION!$D$1045/IF(AND(LIQUIDACION!$D$1044&gt;LIQUIDACION!$B$1046,LIQUIDACION!$B$1046&gt;LIQUIDACION!$D$1043),366,365)),0)</f>
        <v>0</v>
      </c>
      <c r="AS805" s="618">
        <f>IF(AS$12=TRUE,(($R805*LIQUIDACION!$L$1047)*LIQUIDACION!$D$1045/IF(AND(LIQUIDACION!$D$1044&gt;LIQUIDACION!$B$1046,LIQUIDACION!$B$1046&gt;LIQUIDACION!$D$1043),366,365)),0)</f>
        <v>0</v>
      </c>
      <c r="AT805" s="618">
        <f>IF(AT$12=TRUE,(($S805*LIQUIDACION!$L$1047)*LIQUIDACION!$D$1045/IF(AND(LIQUIDACION!$D$1044&gt;LIQUIDACION!$B$1046,LIQUIDACION!$B$1046&gt;LIQUIDACION!$D$1043),366,365)),0)</f>
        <v>0</v>
      </c>
      <c r="AU805" s="618">
        <f>IF(AU$12=TRUE,(($T805*LIQUIDACION!$L$1047)*LIQUIDACION!$D$1045/IF(AND(LIQUIDACION!$D$1044&gt;LIQUIDACION!$B$1046,LIQUIDACION!$B$1046&gt;LIQUIDACION!$D$1043),366,365)),0)</f>
        <v>0</v>
      </c>
      <c r="AV805" s="618">
        <f>IF(AV$12=TRUE,(($U805*LIQUIDACION!$L$1047)*LIQUIDACION!$D$1045/IF(AND(LIQUIDACION!$D$1044&gt;LIQUIDACION!$B$1046,LIQUIDACION!$B$1046&gt;LIQUIDACION!$D$1043),366,365)),0)</f>
        <v>0</v>
      </c>
      <c r="AW805" s="618">
        <f>IF(AW$12=TRUE,(($V805*LIQUIDACION!$L$1047)*LIQUIDACION!$D$1045/IF(AND(LIQUIDACION!$D$1044&gt;LIQUIDACION!$B$1046,LIQUIDACION!$B$1046&gt;LIQUIDACION!$D$1043),366,365)),0)</f>
        <v>0</v>
      </c>
      <c r="AX805" s="618">
        <f>IF(AX$12=TRUE,(($W805*LIQUIDACION!$L$1047)*LIQUIDACION!$D$1045/IF(AND(LIQUIDACION!$D$1044&gt;LIQUIDACION!$B$1046,LIQUIDACION!$B$1046&gt;LIQUIDACION!$D$1043),366,365)),0)</f>
        <v>0</v>
      </c>
    </row>
    <row r="806" spans="2:50" x14ac:dyDescent="0.25">
      <c r="B806" s="123">
        <v>794</v>
      </c>
      <c r="C806" s="125"/>
      <c r="D806" s="170"/>
      <c r="E806" s="170"/>
      <c r="F806" s="170"/>
      <c r="G806" s="170">
        <f t="shared" si="53"/>
        <v>0</v>
      </c>
      <c r="H806" s="170">
        <f t="shared" si="54"/>
        <v>0</v>
      </c>
      <c r="I806" s="170"/>
      <c r="J806" s="170"/>
      <c r="K806" s="170"/>
      <c r="L806" s="170"/>
      <c r="M806" s="170"/>
      <c r="N806" s="170"/>
      <c r="O806" s="170"/>
      <c r="P806" s="170"/>
      <c r="Q806" s="170"/>
      <c r="R806" s="170"/>
      <c r="S806" s="170"/>
      <c r="T806" s="170"/>
      <c r="U806" s="170"/>
      <c r="V806" s="170"/>
      <c r="W806" s="170"/>
      <c r="X806" s="170"/>
      <c r="Y806" s="170"/>
      <c r="Z806" s="170"/>
      <c r="AA806" s="170"/>
      <c r="AB806" s="415">
        <f t="shared" si="55"/>
        <v>0</v>
      </c>
      <c r="AC806" s="415">
        <f t="shared" si="56"/>
        <v>0</v>
      </c>
      <c r="AE806" s="618">
        <f>IF(AE$12=TRUE,(($D806*LIQUIDACION!$L$1046)*LIQUIDACION!$D$1045/IF(AND(LIQUIDACION!$D$1044&gt;LIQUIDACION!$B$1046,LIQUIDACION!$B$1046&gt;LIQUIDACION!$D$1043),366,365)),0)</f>
        <v>0</v>
      </c>
      <c r="AF806" s="618">
        <f>IF(AF$12=TRUE,(($E806*LIQUIDACION!$L$1046)*LIQUIDACION!$D$1045/IF(AND(LIQUIDACION!$D$1044&gt;LIQUIDACION!$B$1046,LIQUIDACION!$B$1046&gt;LIQUIDACION!$D$1043),366,365)),0)</f>
        <v>0</v>
      </c>
      <c r="AG806" s="618">
        <f>IF(AG$12=TRUE,(($F806*LIQUIDACION!$L$1046)*LIQUIDACION!$D$1045/IF(AND(LIQUIDACION!$D$1044&gt;LIQUIDACION!$B$1046,LIQUIDACION!$B$1046&gt;LIQUIDACION!$D$1043),366,365)),0)</f>
        <v>0</v>
      </c>
      <c r="AH806" s="618">
        <f>IF(AH$12=TRUE,(($G806*LIQUIDACION!$L$1046)*LIQUIDACION!$D$1045/IF(AND(LIQUIDACION!$D$1044&gt;LIQUIDACION!$B$1046,LIQUIDACION!$B$1046&gt;LIQUIDACION!$D$1043),366,365)),0)</f>
        <v>0</v>
      </c>
      <c r="AI806" s="618">
        <f>IF(AI$12=TRUE,(($H806*LIQUIDACION!$L$1047)*LIQUIDACION!$D$1045/IF(AND(LIQUIDACION!$D$1044&gt;LIQUIDACION!$B$1046,LIQUIDACION!$B$1046&gt;LIQUIDACION!$D$1043),366,365)),0)</f>
        <v>0</v>
      </c>
      <c r="AJ806" s="618">
        <f>IF(AJ$12=TRUE,(($I806*LIQUIDACION!$L$1047)*LIQUIDACION!$D$1045/IF(AND(LIQUIDACION!$D$1044&gt;LIQUIDACION!$B$1046,LIQUIDACION!$B$1046&gt;LIQUIDACION!$D$1043),366,365)),0)</f>
        <v>0</v>
      </c>
      <c r="AK806" s="618">
        <f>IF(AK$12=TRUE,(($J806*LIQUIDACION!$L$1047)*LIQUIDACION!$D$1045/IF(AND(LIQUIDACION!$D$1044&gt;LIQUIDACION!$B$1046,LIQUIDACION!$B$1046&gt;LIQUIDACION!$D$1043),366,365)),0)</f>
        <v>0</v>
      </c>
      <c r="AL806" s="618">
        <f>IF(AL$12=TRUE,(($K806*LIQUIDACION!$L$1047)*LIQUIDACION!$D$1045/IF(AND(LIQUIDACION!$D$1044&gt;LIQUIDACION!$B$1046,LIQUIDACION!$B$1046&gt;LIQUIDACION!$D$1043),366,365)),0)</f>
        <v>0</v>
      </c>
      <c r="AM806" s="618">
        <f>IF(AM$12=TRUE,(($L806*LIQUIDACION!$L$1047)*LIQUIDACION!$D$1045/IF(AND(LIQUIDACION!$D$1044&gt;LIQUIDACION!$B$1046,LIQUIDACION!$B$1046&gt;LIQUIDACION!$D$1043),366,365)),0)</f>
        <v>0</v>
      </c>
      <c r="AN806" s="618">
        <f>IF(AN$12=TRUE,(($M806*LIQUIDACION!$L$1047)*LIQUIDACION!$D$1045/IF(AND(LIQUIDACION!$D$1044&gt;LIQUIDACION!$B$1046,LIQUIDACION!$B$1046&gt;LIQUIDACION!$D$1043),366,365)),0)</f>
        <v>0</v>
      </c>
      <c r="AO806" s="618">
        <f>IF(AO$12=TRUE,(($N806*LIQUIDACION!$L$1047)*LIQUIDACION!$D$1045/IF(AND(LIQUIDACION!$D$1044&gt;LIQUIDACION!$B$1046,LIQUIDACION!$B$1046&gt;LIQUIDACION!$D$1043),366,365)),0)</f>
        <v>0</v>
      </c>
      <c r="AP806" s="618">
        <f>IF(AP$12=TRUE,(($O806*LIQUIDACION!$L$1047)*LIQUIDACION!$D$1045/IF(AND(LIQUIDACION!$D$1044&gt;LIQUIDACION!$B$1046,LIQUIDACION!$B$1046&gt;LIQUIDACION!$D$1043),366,365)),0)</f>
        <v>0</v>
      </c>
      <c r="AQ806" s="618">
        <f>IF(AQ$12=TRUE,(($P806*LIQUIDACION!$L$1047)*LIQUIDACION!$D$1045/IF(AND(LIQUIDACION!$D$1044&gt;LIQUIDACION!$B$1046,LIQUIDACION!$B$1046&gt;LIQUIDACION!$D$1043),366,365)),0)</f>
        <v>0</v>
      </c>
      <c r="AR806" s="618">
        <f>IF(AR$12=TRUE,(($Q806*LIQUIDACION!$L$1047)*LIQUIDACION!$D$1045/IF(AND(LIQUIDACION!$D$1044&gt;LIQUIDACION!$B$1046,LIQUIDACION!$B$1046&gt;LIQUIDACION!$D$1043),366,365)),0)</f>
        <v>0</v>
      </c>
      <c r="AS806" s="618">
        <f>IF(AS$12=TRUE,(($R806*LIQUIDACION!$L$1047)*LIQUIDACION!$D$1045/IF(AND(LIQUIDACION!$D$1044&gt;LIQUIDACION!$B$1046,LIQUIDACION!$B$1046&gt;LIQUIDACION!$D$1043),366,365)),0)</f>
        <v>0</v>
      </c>
      <c r="AT806" s="618">
        <f>IF(AT$12=TRUE,(($S806*LIQUIDACION!$L$1047)*LIQUIDACION!$D$1045/IF(AND(LIQUIDACION!$D$1044&gt;LIQUIDACION!$B$1046,LIQUIDACION!$B$1046&gt;LIQUIDACION!$D$1043),366,365)),0)</f>
        <v>0</v>
      </c>
      <c r="AU806" s="618">
        <f>IF(AU$12=TRUE,(($T806*LIQUIDACION!$L$1047)*LIQUIDACION!$D$1045/IF(AND(LIQUIDACION!$D$1044&gt;LIQUIDACION!$B$1046,LIQUIDACION!$B$1046&gt;LIQUIDACION!$D$1043),366,365)),0)</f>
        <v>0</v>
      </c>
      <c r="AV806" s="618">
        <f>IF(AV$12=TRUE,(($U806*LIQUIDACION!$L$1047)*LIQUIDACION!$D$1045/IF(AND(LIQUIDACION!$D$1044&gt;LIQUIDACION!$B$1046,LIQUIDACION!$B$1046&gt;LIQUIDACION!$D$1043),366,365)),0)</f>
        <v>0</v>
      </c>
      <c r="AW806" s="618">
        <f>IF(AW$12=TRUE,(($V806*LIQUIDACION!$L$1047)*LIQUIDACION!$D$1045/IF(AND(LIQUIDACION!$D$1044&gt;LIQUIDACION!$B$1046,LIQUIDACION!$B$1046&gt;LIQUIDACION!$D$1043),366,365)),0)</f>
        <v>0</v>
      </c>
      <c r="AX806" s="618">
        <f>IF(AX$12=TRUE,(($W806*LIQUIDACION!$L$1047)*LIQUIDACION!$D$1045/IF(AND(LIQUIDACION!$D$1044&gt;LIQUIDACION!$B$1046,LIQUIDACION!$B$1046&gt;LIQUIDACION!$D$1043),366,365)),0)</f>
        <v>0</v>
      </c>
    </row>
    <row r="807" spans="2:50" x14ac:dyDescent="0.25">
      <c r="B807" s="121">
        <v>795</v>
      </c>
      <c r="C807" s="125"/>
      <c r="D807" s="170"/>
      <c r="E807" s="170"/>
      <c r="F807" s="170"/>
      <c r="G807" s="170">
        <f t="shared" si="53"/>
        <v>0</v>
      </c>
      <c r="H807" s="170">
        <f t="shared" si="54"/>
        <v>0</v>
      </c>
      <c r="I807" s="170"/>
      <c r="J807" s="170"/>
      <c r="K807" s="170"/>
      <c r="L807" s="170"/>
      <c r="M807" s="170"/>
      <c r="N807" s="170"/>
      <c r="O807" s="170"/>
      <c r="P807" s="170"/>
      <c r="Q807" s="170"/>
      <c r="R807" s="170"/>
      <c r="S807" s="170"/>
      <c r="T807" s="170"/>
      <c r="U807" s="170"/>
      <c r="V807" s="170"/>
      <c r="W807" s="170"/>
      <c r="X807" s="170"/>
      <c r="Y807" s="170"/>
      <c r="Z807" s="170"/>
      <c r="AA807" s="170"/>
      <c r="AB807" s="415">
        <f t="shared" si="55"/>
        <v>0</v>
      </c>
      <c r="AC807" s="415">
        <f t="shared" si="56"/>
        <v>0</v>
      </c>
      <c r="AE807" s="618">
        <f>IF(AE$12=TRUE,(($D807*LIQUIDACION!$L$1046)*LIQUIDACION!$D$1045/IF(AND(LIQUIDACION!$D$1044&gt;LIQUIDACION!$B$1046,LIQUIDACION!$B$1046&gt;LIQUIDACION!$D$1043),366,365)),0)</f>
        <v>0</v>
      </c>
      <c r="AF807" s="618">
        <f>IF(AF$12=TRUE,(($E807*LIQUIDACION!$L$1046)*LIQUIDACION!$D$1045/IF(AND(LIQUIDACION!$D$1044&gt;LIQUIDACION!$B$1046,LIQUIDACION!$B$1046&gt;LIQUIDACION!$D$1043),366,365)),0)</f>
        <v>0</v>
      </c>
      <c r="AG807" s="618">
        <f>IF(AG$12=TRUE,(($F807*LIQUIDACION!$L$1046)*LIQUIDACION!$D$1045/IF(AND(LIQUIDACION!$D$1044&gt;LIQUIDACION!$B$1046,LIQUIDACION!$B$1046&gt;LIQUIDACION!$D$1043),366,365)),0)</f>
        <v>0</v>
      </c>
      <c r="AH807" s="618">
        <f>IF(AH$12=TRUE,(($G807*LIQUIDACION!$L$1046)*LIQUIDACION!$D$1045/IF(AND(LIQUIDACION!$D$1044&gt;LIQUIDACION!$B$1046,LIQUIDACION!$B$1046&gt;LIQUIDACION!$D$1043),366,365)),0)</f>
        <v>0</v>
      </c>
      <c r="AI807" s="618">
        <f>IF(AI$12=TRUE,(($H807*LIQUIDACION!$L$1047)*LIQUIDACION!$D$1045/IF(AND(LIQUIDACION!$D$1044&gt;LIQUIDACION!$B$1046,LIQUIDACION!$B$1046&gt;LIQUIDACION!$D$1043),366,365)),0)</f>
        <v>0</v>
      </c>
      <c r="AJ807" s="618">
        <f>IF(AJ$12=TRUE,(($I807*LIQUIDACION!$L$1047)*LIQUIDACION!$D$1045/IF(AND(LIQUIDACION!$D$1044&gt;LIQUIDACION!$B$1046,LIQUIDACION!$B$1046&gt;LIQUIDACION!$D$1043),366,365)),0)</f>
        <v>0</v>
      </c>
      <c r="AK807" s="618">
        <f>IF(AK$12=TRUE,(($J807*LIQUIDACION!$L$1047)*LIQUIDACION!$D$1045/IF(AND(LIQUIDACION!$D$1044&gt;LIQUIDACION!$B$1046,LIQUIDACION!$B$1046&gt;LIQUIDACION!$D$1043),366,365)),0)</f>
        <v>0</v>
      </c>
      <c r="AL807" s="618">
        <f>IF(AL$12=TRUE,(($K807*LIQUIDACION!$L$1047)*LIQUIDACION!$D$1045/IF(AND(LIQUIDACION!$D$1044&gt;LIQUIDACION!$B$1046,LIQUIDACION!$B$1046&gt;LIQUIDACION!$D$1043),366,365)),0)</f>
        <v>0</v>
      </c>
      <c r="AM807" s="618">
        <f>IF(AM$12=TRUE,(($L807*LIQUIDACION!$L$1047)*LIQUIDACION!$D$1045/IF(AND(LIQUIDACION!$D$1044&gt;LIQUIDACION!$B$1046,LIQUIDACION!$B$1046&gt;LIQUIDACION!$D$1043),366,365)),0)</f>
        <v>0</v>
      </c>
      <c r="AN807" s="618">
        <f>IF(AN$12=TRUE,(($M807*LIQUIDACION!$L$1047)*LIQUIDACION!$D$1045/IF(AND(LIQUIDACION!$D$1044&gt;LIQUIDACION!$B$1046,LIQUIDACION!$B$1046&gt;LIQUIDACION!$D$1043),366,365)),0)</f>
        <v>0</v>
      </c>
      <c r="AO807" s="618">
        <f>IF(AO$12=TRUE,(($N807*LIQUIDACION!$L$1047)*LIQUIDACION!$D$1045/IF(AND(LIQUIDACION!$D$1044&gt;LIQUIDACION!$B$1046,LIQUIDACION!$B$1046&gt;LIQUIDACION!$D$1043),366,365)),0)</f>
        <v>0</v>
      </c>
      <c r="AP807" s="618">
        <f>IF(AP$12=TRUE,(($O807*LIQUIDACION!$L$1047)*LIQUIDACION!$D$1045/IF(AND(LIQUIDACION!$D$1044&gt;LIQUIDACION!$B$1046,LIQUIDACION!$B$1046&gt;LIQUIDACION!$D$1043),366,365)),0)</f>
        <v>0</v>
      </c>
      <c r="AQ807" s="618">
        <f>IF(AQ$12=TRUE,(($P807*LIQUIDACION!$L$1047)*LIQUIDACION!$D$1045/IF(AND(LIQUIDACION!$D$1044&gt;LIQUIDACION!$B$1046,LIQUIDACION!$B$1046&gt;LIQUIDACION!$D$1043),366,365)),0)</f>
        <v>0</v>
      </c>
      <c r="AR807" s="618">
        <f>IF(AR$12=TRUE,(($Q807*LIQUIDACION!$L$1047)*LIQUIDACION!$D$1045/IF(AND(LIQUIDACION!$D$1044&gt;LIQUIDACION!$B$1046,LIQUIDACION!$B$1046&gt;LIQUIDACION!$D$1043),366,365)),0)</f>
        <v>0</v>
      </c>
      <c r="AS807" s="618">
        <f>IF(AS$12=TRUE,(($R807*LIQUIDACION!$L$1047)*LIQUIDACION!$D$1045/IF(AND(LIQUIDACION!$D$1044&gt;LIQUIDACION!$B$1046,LIQUIDACION!$B$1046&gt;LIQUIDACION!$D$1043),366,365)),0)</f>
        <v>0</v>
      </c>
      <c r="AT807" s="618">
        <f>IF(AT$12=TRUE,(($S807*LIQUIDACION!$L$1047)*LIQUIDACION!$D$1045/IF(AND(LIQUIDACION!$D$1044&gt;LIQUIDACION!$B$1046,LIQUIDACION!$B$1046&gt;LIQUIDACION!$D$1043),366,365)),0)</f>
        <v>0</v>
      </c>
      <c r="AU807" s="618">
        <f>IF(AU$12=TRUE,(($T807*LIQUIDACION!$L$1047)*LIQUIDACION!$D$1045/IF(AND(LIQUIDACION!$D$1044&gt;LIQUIDACION!$B$1046,LIQUIDACION!$B$1046&gt;LIQUIDACION!$D$1043),366,365)),0)</f>
        <v>0</v>
      </c>
      <c r="AV807" s="618">
        <f>IF(AV$12=TRUE,(($U807*LIQUIDACION!$L$1047)*LIQUIDACION!$D$1045/IF(AND(LIQUIDACION!$D$1044&gt;LIQUIDACION!$B$1046,LIQUIDACION!$B$1046&gt;LIQUIDACION!$D$1043),366,365)),0)</f>
        <v>0</v>
      </c>
      <c r="AW807" s="618">
        <f>IF(AW$12=TRUE,(($V807*LIQUIDACION!$L$1047)*LIQUIDACION!$D$1045/IF(AND(LIQUIDACION!$D$1044&gt;LIQUIDACION!$B$1046,LIQUIDACION!$B$1046&gt;LIQUIDACION!$D$1043),366,365)),0)</f>
        <v>0</v>
      </c>
      <c r="AX807" s="618">
        <f>IF(AX$12=TRUE,(($W807*LIQUIDACION!$L$1047)*LIQUIDACION!$D$1045/IF(AND(LIQUIDACION!$D$1044&gt;LIQUIDACION!$B$1046,LIQUIDACION!$B$1046&gt;LIQUIDACION!$D$1043),366,365)),0)</f>
        <v>0</v>
      </c>
    </row>
    <row r="808" spans="2:50" x14ac:dyDescent="0.25">
      <c r="B808" s="123">
        <v>796</v>
      </c>
      <c r="C808" s="125"/>
      <c r="D808" s="170"/>
      <c r="E808" s="170"/>
      <c r="F808" s="170"/>
      <c r="G808" s="170">
        <f t="shared" si="53"/>
        <v>0</v>
      </c>
      <c r="H808" s="170">
        <f t="shared" si="54"/>
        <v>0</v>
      </c>
      <c r="I808" s="170"/>
      <c r="J808" s="170"/>
      <c r="K808" s="170"/>
      <c r="L808" s="170"/>
      <c r="M808" s="170"/>
      <c r="N808" s="170"/>
      <c r="O808" s="170"/>
      <c r="P808" s="170"/>
      <c r="Q808" s="170"/>
      <c r="R808" s="170"/>
      <c r="S808" s="170"/>
      <c r="T808" s="170"/>
      <c r="U808" s="170"/>
      <c r="V808" s="170"/>
      <c r="W808" s="170"/>
      <c r="X808" s="170"/>
      <c r="Y808" s="170"/>
      <c r="Z808" s="170"/>
      <c r="AA808" s="170"/>
      <c r="AB808" s="415">
        <f t="shared" si="55"/>
        <v>0</v>
      </c>
      <c r="AC808" s="415">
        <f t="shared" si="56"/>
        <v>0</v>
      </c>
      <c r="AE808" s="618">
        <f>IF(AE$12=TRUE,(($D808*LIQUIDACION!$L$1046)*LIQUIDACION!$D$1045/IF(AND(LIQUIDACION!$D$1044&gt;LIQUIDACION!$B$1046,LIQUIDACION!$B$1046&gt;LIQUIDACION!$D$1043),366,365)),0)</f>
        <v>0</v>
      </c>
      <c r="AF808" s="618">
        <f>IF(AF$12=TRUE,(($E808*LIQUIDACION!$L$1046)*LIQUIDACION!$D$1045/IF(AND(LIQUIDACION!$D$1044&gt;LIQUIDACION!$B$1046,LIQUIDACION!$B$1046&gt;LIQUIDACION!$D$1043),366,365)),0)</f>
        <v>0</v>
      </c>
      <c r="AG808" s="618">
        <f>IF(AG$12=TRUE,(($F808*LIQUIDACION!$L$1046)*LIQUIDACION!$D$1045/IF(AND(LIQUIDACION!$D$1044&gt;LIQUIDACION!$B$1046,LIQUIDACION!$B$1046&gt;LIQUIDACION!$D$1043),366,365)),0)</f>
        <v>0</v>
      </c>
      <c r="AH808" s="618">
        <f>IF(AH$12=TRUE,(($G808*LIQUIDACION!$L$1046)*LIQUIDACION!$D$1045/IF(AND(LIQUIDACION!$D$1044&gt;LIQUIDACION!$B$1046,LIQUIDACION!$B$1046&gt;LIQUIDACION!$D$1043),366,365)),0)</f>
        <v>0</v>
      </c>
      <c r="AI808" s="618">
        <f>IF(AI$12=TRUE,(($H808*LIQUIDACION!$L$1047)*LIQUIDACION!$D$1045/IF(AND(LIQUIDACION!$D$1044&gt;LIQUIDACION!$B$1046,LIQUIDACION!$B$1046&gt;LIQUIDACION!$D$1043),366,365)),0)</f>
        <v>0</v>
      </c>
      <c r="AJ808" s="618">
        <f>IF(AJ$12=TRUE,(($I808*LIQUIDACION!$L$1047)*LIQUIDACION!$D$1045/IF(AND(LIQUIDACION!$D$1044&gt;LIQUIDACION!$B$1046,LIQUIDACION!$B$1046&gt;LIQUIDACION!$D$1043),366,365)),0)</f>
        <v>0</v>
      </c>
      <c r="AK808" s="618">
        <f>IF(AK$12=TRUE,(($J808*LIQUIDACION!$L$1047)*LIQUIDACION!$D$1045/IF(AND(LIQUIDACION!$D$1044&gt;LIQUIDACION!$B$1046,LIQUIDACION!$B$1046&gt;LIQUIDACION!$D$1043),366,365)),0)</f>
        <v>0</v>
      </c>
      <c r="AL808" s="618">
        <f>IF(AL$12=TRUE,(($K808*LIQUIDACION!$L$1047)*LIQUIDACION!$D$1045/IF(AND(LIQUIDACION!$D$1044&gt;LIQUIDACION!$B$1046,LIQUIDACION!$B$1046&gt;LIQUIDACION!$D$1043),366,365)),0)</f>
        <v>0</v>
      </c>
      <c r="AM808" s="618">
        <f>IF(AM$12=TRUE,(($L808*LIQUIDACION!$L$1047)*LIQUIDACION!$D$1045/IF(AND(LIQUIDACION!$D$1044&gt;LIQUIDACION!$B$1046,LIQUIDACION!$B$1046&gt;LIQUIDACION!$D$1043),366,365)),0)</f>
        <v>0</v>
      </c>
      <c r="AN808" s="618">
        <f>IF(AN$12=TRUE,(($M808*LIQUIDACION!$L$1047)*LIQUIDACION!$D$1045/IF(AND(LIQUIDACION!$D$1044&gt;LIQUIDACION!$B$1046,LIQUIDACION!$B$1046&gt;LIQUIDACION!$D$1043),366,365)),0)</f>
        <v>0</v>
      </c>
      <c r="AO808" s="618">
        <f>IF(AO$12=TRUE,(($N808*LIQUIDACION!$L$1047)*LIQUIDACION!$D$1045/IF(AND(LIQUIDACION!$D$1044&gt;LIQUIDACION!$B$1046,LIQUIDACION!$B$1046&gt;LIQUIDACION!$D$1043),366,365)),0)</f>
        <v>0</v>
      </c>
      <c r="AP808" s="618">
        <f>IF(AP$12=TRUE,(($O808*LIQUIDACION!$L$1047)*LIQUIDACION!$D$1045/IF(AND(LIQUIDACION!$D$1044&gt;LIQUIDACION!$B$1046,LIQUIDACION!$B$1046&gt;LIQUIDACION!$D$1043),366,365)),0)</f>
        <v>0</v>
      </c>
      <c r="AQ808" s="618">
        <f>IF(AQ$12=TRUE,(($P808*LIQUIDACION!$L$1047)*LIQUIDACION!$D$1045/IF(AND(LIQUIDACION!$D$1044&gt;LIQUIDACION!$B$1046,LIQUIDACION!$B$1046&gt;LIQUIDACION!$D$1043),366,365)),0)</f>
        <v>0</v>
      </c>
      <c r="AR808" s="618">
        <f>IF(AR$12=TRUE,(($Q808*LIQUIDACION!$L$1047)*LIQUIDACION!$D$1045/IF(AND(LIQUIDACION!$D$1044&gt;LIQUIDACION!$B$1046,LIQUIDACION!$B$1046&gt;LIQUIDACION!$D$1043),366,365)),0)</f>
        <v>0</v>
      </c>
      <c r="AS808" s="618">
        <f>IF(AS$12=TRUE,(($R808*LIQUIDACION!$L$1047)*LIQUIDACION!$D$1045/IF(AND(LIQUIDACION!$D$1044&gt;LIQUIDACION!$B$1046,LIQUIDACION!$B$1046&gt;LIQUIDACION!$D$1043),366,365)),0)</f>
        <v>0</v>
      </c>
      <c r="AT808" s="618">
        <f>IF(AT$12=TRUE,(($S808*LIQUIDACION!$L$1047)*LIQUIDACION!$D$1045/IF(AND(LIQUIDACION!$D$1044&gt;LIQUIDACION!$B$1046,LIQUIDACION!$B$1046&gt;LIQUIDACION!$D$1043),366,365)),0)</f>
        <v>0</v>
      </c>
      <c r="AU808" s="618">
        <f>IF(AU$12=TRUE,(($T808*LIQUIDACION!$L$1047)*LIQUIDACION!$D$1045/IF(AND(LIQUIDACION!$D$1044&gt;LIQUIDACION!$B$1046,LIQUIDACION!$B$1046&gt;LIQUIDACION!$D$1043),366,365)),0)</f>
        <v>0</v>
      </c>
      <c r="AV808" s="618">
        <f>IF(AV$12=TRUE,(($U808*LIQUIDACION!$L$1047)*LIQUIDACION!$D$1045/IF(AND(LIQUIDACION!$D$1044&gt;LIQUIDACION!$B$1046,LIQUIDACION!$B$1046&gt;LIQUIDACION!$D$1043),366,365)),0)</f>
        <v>0</v>
      </c>
      <c r="AW808" s="618">
        <f>IF(AW$12=TRUE,(($V808*LIQUIDACION!$L$1047)*LIQUIDACION!$D$1045/IF(AND(LIQUIDACION!$D$1044&gt;LIQUIDACION!$B$1046,LIQUIDACION!$B$1046&gt;LIQUIDACION!$D$1043),366,365)),0)</f>
        <v>0</v>
      </c>
      <c r="AX808" s="618">
        <f>IF(AX$12=TRUE,(($W808*LIQUIDACION!$L$1047)*LIQUIDACION!$D$1045/IF(AND(LIQUIDACION!$D$1044&gt;LIQUIDACION!$B$1046,LIQUIDACION!$B$1046&gt;LIQUIDACION!$D$1043),366,365)),0)</f>
        <v>0</v>
      </c>
    </row>
    <row r="809" spans="2:50" x14ac:dyDescent="0.25">
      <c r="B809" s="121">
        <v>797</v>
      </c>
      <c r="C809" s="125"/>
      <c r="D809" s="170"/>
      <c r="E809" s="170"/>
      <c r="F809" s="170"/>
      <c r="G809" s="170">
        <f t="shared" si="53"/>
        <v>0</v>
      </c>
      <c r="H809" s="170">
        <f t="shared" si="54"/>
        <v>0</v>
      </c>
      <c r="I809" s="170"/>
      <c r="J809" s="170"/>
      <c r="K809" s="170"/>
      <c r="L809" s="170"/>
      <c r="M809" s="170"/>
      <c r="N809" s="170"/>
      <c r="O809" s="170"/>
      <c r="P809" s="170"/>
      <c r="Q809" s="170"/>
      <c r="R809" s="170"/>
      <c r="S809" s="170"/>
      <c r="T809" s="170"/>
      <c r="U809" s="170"/>
      <c r="V809" s="170"/>
      <c r="W809" s="170"/>
      <c r="X809" s="170"/>
      <c r="Y809" s="170"/>
      <c r="Z809" s="170"/>
      <c r="AA809" s="170"/>
      <c r="AB809" s="415">
        <f t="shared" si="55"/>
        <v>0</v>
      </c>
      <c r="AC809" s="415">
        <f t="shared" si="56"/>
        <v>0</v>
      </c>
      <c r="AE809" s="618">
        <f>IF(AE$12=TRUE,(($D809*LIQUIDACION!$L$1046)*LIQUIDACION!$D$1045/IF(AND(LIQUIDACION!$D$1044&gt;LIQUIDACION!$B$1046,LIQUIDACION!$B$1046&gt;LIQUIDACION!$D$1043),366,365)),0)</f>
        <v>0</v>
      </c>
      <c r="AF809" s="618">
        <f>IF(AF$12=TRUE,(($E809*LIQUIDACION!$L$1046)*LIQUIDACION!$D$1045/IF(AND(LIQUIDACION!$D$1044&gt;LIQUIDACION!$B$1046,LIQUIDACION!$B$1046&gt;LIQUIDACION!$D$1043),366,365)),0)</f>
        <v>0</v>
      </c>
      <c r="AG809" s="618">
        <f>IF(AG$12=TRUE,(($F809*LIQUIDACION!$L$1046)*LIQUIDACION!$D$1045/IF(AND(LIQUIDACION!$D$1044&gt;LIQUIDACION!$B$1046,LIQUIDACION!$B$1046&gt;LIQUIDACION!$D$1043),366,365)),0)</f>
        <v>0</v>
      </c>
      <c r="AH809" s="618">
        <f>IF(AH$12=TRUE,(($G809*LIQUIDACION!$L$1046)*LIQUIDACION!$D$1045/IF(AND(LIQUIDACION!$D$1044&gt;LIQUIDACION!$B$1046,LIQUIDACION!$B$1046&gt;LIQUIDACION!$D$1043),366,365)),0)</f>
        <v>0</v>
      </c>
      <c r="AI809" s="618">
        <f>IF(AI$12=TRUE,(($H809*LIQUIDACION!$L$1047)*LIQUIDACION!$D$1045/IF(AND(LIQUIDACION!$D$1044&gt;LIQUIDACION!$B$1046,LIQUIDACION!$B$1046&gt;LIQUIDACION!$D$1043),366,365)),0)</f>
        <v>0</v>
      </c>
      <c r="AJ809" s="618">
        <f>IF(AJ$12=TRUE,(($I809*LIQUIDACION!$L$1047)*LIQUIDACION!$D$1045/IF(AND(LIQUIDACION!$D$1044&gt;LIQUIDACION!$B$1046,LIQUIDACION!$B$1046&gt;LIQUIDACION!$D$1043),366,365)),0)</f>
        <v>0</v>
      </c>
      <c r="AK809" s="618">
        <f>IF(AK$12=TRUE,(($J809*LIQUIDACION!$L$1047)*LIQUIDACION!$D$1045/IF(AND(LIQUIDACION!$D$1044&gt;LIQUIDACION!$B$1046,LIQUIDACION!$B$1046&gt;LIQUIDACION!$D$1043),366,365)),0)</f>
        <v>0</v>
      </c>
      <c r="AL809" s="618">
        <f>IF(AL$12=TRUE,(($K809*LIQUIDACION!$L$1047)*LIQUIDACION!$D$1045/IF(AND(LIQUIDACION!$D$1044&gt;LIQUIDACION!$B$1046,LIQUIDACION!$B$1046&gt;LIQUIDACION!$D$1043),366,365)),0)</f>
        <v>0</v>
      </c>
      <c r="AM809" s="618">
        <f>IF(AM$12=TRUE,(($L809*LIQUIDACION!$L$1047)*LIQUIDACION!$D$1045/IF(AND(LIQUIDACION!$D$1044&gt;LIQUIDACION!$B$1046,LIQUIDACION!$B$1046&gt;LIQUIDACION!$D$1043),366,365)),0)</f>
        <v>0</v>
      </c>
      <c r="AN809" s="618">
        <f>IF(AN$12=TRUE,(($M809*LIQUIDACION!$L$1047)*LIQUIDACION!$D$1045/IF(AND(LIQUIDACION!$D$1044&gt;LIQUIDACION!$B$1046,LIQUIDACION!$B$1046&gt;LIQUIDACION!$D$1043),366,365)),0)</f>
        <v>0</v>
      </c>
      <c r="AO809" s="618">
        <f>IF(AO$12=TRUE,(($N809*LIQUIDACION!$L$1047)*LIQUIDACION!$D$1045/IF(AND(LIQUIDACION!$D$1044&gt;LIQUIDACION!$B$1046,LIQUIDACION!$B$1046&gt;LIQUIDACION!$D$1043),366,365)),0)</f>
        <v>0</v>
      </c>
      <c r="AP809" s="618">
        <f>IF(AP$12=TRUE,(($O809*LIQUIDACION!$L$1047)*LIQUIDACION!$D$1045/IF(AND(LIQUIDACION!$D$1044&gt;LIQUIDACION!$B$1046,LIQUIDACION!$B$1046&gt;LIQUIDACION!$D$1043),366,365)),0)</f>
        <v>0</v>
      </c>
      <c r="AQ809" s="618">
        <f>IF(AQ$12=TRUE,(($P809*LIQUIDACION!$L$1047)*LIQUIDACION!$D$1045/IF(AND(LIQUIDACION!$D$1044&gt;LIQUIDACION!$B$1046,LIQUIDACION!$B$1046&gt;LIQUIDACION!$D$1043),366,365)),0)</f>
        <v>0</v>
      </c>
      <c r="AR809" s="618">
        <f>IF(AR$12=TRUE,(($Q809*LIQUIDACION!$L$1047)*LIQUIDACION!$D$1045/IF(AND(LIQUIDACION!$D$1044&gt;LIQUIDACION!$B$1046,LIQUIDACION!$B$1046&gt;LIQUIDACION!$D$1043),366,365)),0)</f>
        <v>0</v>
      </c>
      <c r="AS809" s="618">
        <f>IF(AS$12=TRUE,(($R809*LIQUIDACION!$L$1047)*LIQUIDACION!$D$1045/IF(AND(LIQUIDACION!$D$1044&gt;LIQUIDACION!$B$1046,LIQUIDACION!$B$1046&gt;LIQUIDACION!$D$1043),366,365)),0)</f>
        <v>0</v>
      </c>
      <c r="AT809" s="618">
        <f>IF(AT$12=TRUE,(($S809*LIQUIDACION!$L$1047)*LIQUIDACION!$D$1045/IF(AND(LIQUIDACION!$D$1044&gt;LIQUIDACION!$B$1046,LIQUIDACION!$B$1046&gt;LIQUIDACION!$D$1043),366,365)),0)</f>
        <v>0</v>
      </c>
      <c r="AU809" s="618">
        <f>IF(AU$12=TRUE,(($T809*LIQUIDACION!$L$1047)*LIQUIDACION!$D$1045/IF(AND(LIQUIDACION!$D$1044&gt;LIQUIDACION!$B$1046,LIQUIDACION!$B$1046&gt;LIQUIDACION!$D$1043),366,365)),0)</f>
        <v>0</v>
      </c>
      <c r="AV809" s="618">
        <f>IF(AV$12=TRUE,(($U809*LIQUIDACION!$L$1047)*LIQUIDACION!$D$1045/IF(AND(LIQUIDACION!$D$1044&gt;LIQUIDACION!$B$1046,LIQUIDACION!$B$1046&gt;LIQUIDACION!$D$1043),366,365)),0)</f>
        <v>0</v>
      </c>
      <c r="AW809" s="618">
        <f>IF(AW$12=TRUE,(($V809*LIQUIDACION!$L$1047)*LIQUIDACION!$D$1045/IF(AND(LIQUIDACION!$D$1044&gt;LIQUIDACION!$B$1046,LIQUIDACION!$B$1046&gt;LIQUIDACION!$D$1043),366,365)),0)</f>
        <v>0</v>
      </c>
      <c r="AX809" s="618">
        <f>IF(AX$12=TRUE,(($W809*LIQUIDACION!$L$1047)*LIQUIDACION!$D$1045/IF(AND(LIQUIDACION!$D$1044&gt;LIQUIDACION!$B$1046,LIQUIDACION!$B$1046&gt;LIQUIDACION!$D$1043),366,365)),0)</f>
        <v>0</v>
      </c>
    </row>
    <row r="810" spans="2:50" x14ac:dyDescent="0.25">
      <c r="B810" s="123">
        <v>798</v>
      </c>
      <c r="C810" s="125"/>
      <c r="D810" s="170"/>
      <c r="E810" s="170"/>
      <c r="F810" s="170"/>
      <c r="G810" s="170">
        <f t="shared" si="53"/>
        <v>0</v>
      </c>
      <c r="H810" s="170">
        <f t="shared" si="54"/>
        <v>0</v>
      </c>
      <c r="I810" s="170"/>
      <c r="J810" s="170"/>
      <c r="K810" s="170"/>
      <c r="L810" s="170"/>
      <c r="M810" s="170"/>
      <c r="N810" s="170"/>
      <c r="O810" s="170"/>
      <c r="P810" s="170"/>
      <c r="Q810" s="170"/>
      <c r="R810" s="170"/>
      <c r="S810" s="170"/>
      <c r="T810" s="170"/>
      <c r="U810" s="170"/>
      <c r="V810" s="170"/>
      <c r="W810" s="170"/>
      <c r="X810" s="170"/>
      <c r="Y810" s="170"/>
      <c r="Z810" s="170"/>
      <c r="AA810" s="170"/>
      <c r="AB810" s="415">
        <f t="shared" si="55"/>
        <v>0</v>
      </c>
      <c r="AC810" s="415">
        <f t="shared" si="56"/>
        <v>0</v>
      </c>
      <c r="AE810" s="618">
        <f>IF(AE$12=TRUE,(($D810*LIQUIDACION!$L$1046)*LIQUIDACION!$D$1045/IF(AND(LIQUIDACION!$D$1044&gt;LIQUIDACION!$B$1046,LIQUIDACION!$B$1046&gt;LIQUIDACION!$D$1043),366,365)),0)</f>
        <v>0</v>
      </c>
      <c r="AF810" s="618">
        <f>IF(AF$12=TRUE,(($E810*LIQUIDACION!$L$1046)*LIQUIDACION!$D$1045/IF(AND(LIQUIDACION!$D$1044&gt;LIQUIDACION!$B$1046,LIQUIDACION!$B$1046&gt;LIQUIDACION!$D$1043),366,365)),0)</f>
        <v>0</v>
      </c>
      <c r="AG810" s="618">
        <f>IF(AG$12=TRUE,(($F810*LIQUIDACION!$L$1046)*LIQUIDACION!$D$1045/IF(AND(LIQUIDACION!$D$1044&gt;LIQUIDACION!$B$1046,LIQUIDACION!$B$1046&gt;LIQUIDACION!$D$1043),366,365)),0)</f>
        <v>0</v>
      </c>
      <c r="AH810" s="618">
        <f>IF(AH$12=TRUE,(($G810*LIQUIDACION!$L$1046)*LIQUIDACION!$D$1045/IF(AND(LIQUIDACION!$D$1044&gt;LIQUIDACION!$B$1046,LIQUIDACION!$B$1046&gt;LIQUIDACION!$D$1043),366,365)),0)</f>
        <v>0</v>
      </c>
      <c r="AI810" s="618">
        <f>IF(AI$12=TRUE,(($H810*LIQUIDACION!$L$1047)*LIQUIDACION!$D$1045/IF(AND(LIQUIDACION!$D$1044&gt;LIQUIDACION!$B$1046,LIQUIDACION!$B$1046&gt;LIQUIDACION!$D$1043),366,365)),0)</f>
        <v>0</v>
      </c>
      <c r="AJ810" s="618">
        <f>IF(AJ$12=TRUE,(($I810*LIQUIDACION!$L$1047)*LIQUIDACION!$D$1045/IF(AND(LIQUIDACION!$D$1044&gt;LIQUIDACION!$B$1046,LIQUIDACION!$B$1046&gt;LIQUIDACION!$D$1043),366,365)),0)</f>
        <v>0</v>
      </c>
      <c r="AK810" s="618">
        <f>IF(AK$12=TRUE,(($J810*LIQUIDACION!$L$1047)*LIQUIDACION!$D$1045/IF(AND(LIQUIDACION!$D$1044&gt;LIQUIDACION!$B$1046,LIQUIDACION!$B$1046&gt;LIQUIDACION!$D$1043),366,365)),0)</f>
        <v>0</v>
      </c>
      <c r="AL810" s="618">
        <f>IF(AL$12=TRUE,(($K810*LIQUIDACION!$L$1047)*LIQUIDACION!$D$1045/IF(AND(LIQUIDACION!$D$1044&gt;LIQUIDACION!$B$1046,LIQUIDACION!$B$1046&gt;LIQUIDACION!$D$1043),366,365)),0)</f>
        <v>0</v>
      </c>
      <c r="AM810" s="618">
        <f>IF(AM$12=TRUE,(($L810*LIQUIDACION!$L$1047)*LIQUIDACION!$D$1045/IF(AND(LIQUIDACION!$D$1044&gt;LIQUIDACION!$B$1046,LIQUIDACION!$B$1046&gt;LIQUIDACION!$D$1043),366,365)),0)</f>
        <v>0</v>
      </c>
      <c r="AN810" s="618">
        <f>IF(AN$12=TRUE,(($M810*LIQUIDACION!$L$1047)*LIQUIDACION!$D$1045/IF(AND(LIQUIDACION!$D$1044&gt;LIQUIDACION!$B$1046,LIQUIDACION!$B$1046&gt;LIQUIDACION!$D$1043),366,365)),0)</f>
        <v>0</v>
      </c>
      <c r="AO810" s="618">
        <f>IF(AO$12=TRUE,(($N810*LIQUIDACION!$L$1047)*LIQUIDACION!$D$1045/IF(AND(LIQUIDACION!$D$1044&gt;LIQUIDACION!$B$1046,LIQUIDACION!$B$1046&gt;LIQUIDACION!$D$1043),366,365)),0)</f>
        <v>0</v>
      </c>
      <c r="AP810" s="618">
        <f>IF(AP$12=TRUE,(($O810*LIQUIDACION!$L$1047)*LIQUIDACION!$D$1045/IF(AND(LIQUIDACION!$D$1044&gt;LIQUIDACION!$B$1046,LIQUIDACION!$B$1046&gt;LIQUIDACION!$D$1043),366,365)),0)</f>
        <v>0</v>
      </c>
      <c r="AQ810" s="618">
        <f>IF(AQ$12=TRUE,(($P810*LIQUIDACION!$L$1047)*LIQUIDACION!$D$1045/IF(AND(LIQUIDACION!$D$1044&gt;LIQUIDACION!$B$1046,LIQUIDACION!$B$1046&gt;LIQUIDACION!$D$1043),366,365)),0)</f>
        <v>0</v>
      </c>
      <c r="AR810" s="618">
        <f>IF(AR$12=TRUE,(($Q810*LIQUIDACION!$L$1047)*LIQUIDACION!$D$1045/IF(AND(LIQUIDACION!$D$1044&gt;LIQUIDACION!$B$1046,LIQUIDACION!$B$1046&gt;LIQUIDACION!$D$1043),366,365)),0)</f>
        <v>0</v>
      </c>
      <c r="AS810" s="618">
        <f>IF(AS$12=TRUE,(($R810*LIQUIDACION!$L$1047)*LIQUIDACION!$D$1045/IF(AND(LIQUIDACION!$D$1044&gt;LIQUIDACION!$B$1046,LIQUIDACION!$B$1046&gt;LIQUIDACION!$D$1043),366,365)),0)</f>
        <v>0</v>
      </c>
      <c r="AT810" s="618">
        <f>IF(AT$12=TRUE,(($S810*LIQUIDACION!$L$1047)*LIQUIDACION!$D$1045/IF(AND(LIQUIDACION!$D$1044&gt;LIQUIDACION!$B$1046,LIQUIDACION!$B$1046&gt;LIQUIDACION!$D$1043),366,365)),0)</f>
        <v>0</v>
      </c>
      <c r="AU810" s="618">
        <f>IF(AU$12=TRUE,(($T810*LIQUIDACION!$L$1047)*LIQUIDACION!$D$1045/IF(AND(LIQUIDACION!$D$1044&gt;LIQUIDACION!$B$1046,LIQUIDACION!$B$1046&gt;LIQUIDACION!$D$1043),366,365)),0)</f>
        <v>0</v>
      </c>
      <c r="AV810" s="618">
        <f>IF(AV$12=TRUE,(($U810*LIQUIDACION!$L$1047)*LIQUIDACION!$D$1045/IF(AND(LIQUIDACION!$D$1044&gt;LIQUIDACION!$B$1046,LIQUIDACION!$B$1046&gt;LIQUIDACION!$D$1043),366,365)),0)</f>
        <v>0</v>
      </c>
      <c r="AW810" s="618">
        <f>IF(AW$12=TRUE,(($V810*LIQUIDACION!$L$1047)*LIQUIDACION!$D$1045/IF(AND(LIQUIDACION!$D$1044&gt;LIQUIDACION!$B$1046,LIQUIDACION!$B$1046&gt;LIQUIDACION!$D$1043),366,365)),0)</f>
        <v>0</v>
      </c>
      <c r="AX810" s="618">
        <f>IF(AX$12=TRUE,(($W810*LIQUIDACION!$L$1047)*LIQUIDACION!$D$1045/IF(AND(LIQUIDACION!$D$1044&gt;LIQUIDACION!$B$1046,LIQUIDACION!$B$1046&gt;LIQUIDACION!$D$1043),366,365)),0)</f>
        <v>0</v>
      </c>
    </row>
    <row r="811" spans="2:50" x14ac:dyDescent="0.25">
      <c r="B811" s="121">
        <v>799</v>
      </c>
      <c r="C811" s="125"/>
      <c r="D811" s="170"/>
      <c r="E811" s="170"/>
      <c r="F811" s="170"/>
      <c r="G811" s="170">
        <f t="shared" si="53"/>
        <v>0</v>
      </c>
      <c r="H811" s="170">
        <f t="shared" si="54"/>
        <v>0</v>
      </c>
      <c r="I811" s="170"/>
      <c r="J811" s="170"/>
      <c r="K811" s="170"/>
      <c r="L811" s="170"/>
      <c r="M811" s="170"/>
      <c r="N811" s="170"/>
      <c r="O811" s="170"/>
      <c r="P811" s="170"/>
      <c r="Q811" s="170"/>
      <c r="R811" s="170"/>
      <c r="S811" s="170"/>
      <c r="T811" s="170"/>
      <c r="U811" s="170"/>
      <c r="V811" s="170"/>
      <c r="W811" s="170"/>
      <c r="X811" s="170"/>
      <c r="Y811" s="170"/>
      <c r="Z811" s="170"/>
      <c r="AA811" s="170"/>
      <c r="AB811" s="415">
        <f t="shared" si="55"/>
        <v>0</v>
      </c>
      <c r="AC811" s="415">
        <f t="shared" si="56"/>
        <v>0</v>
      </c>
      <c r="AE811" s="618">
        <f>IF(AE$12=TRUE,(($D811*LIQUIDACION!$L$1046)*LIQUIDACION!$D$1045/IF(AND(LIQUIDACION!$D$1044&gt;LIQUIDACION!$B$1046,LIQUIDACION!$B$1046&gt;LIQUIDACION!$D$1043),366,365)),0)</f>
        <v>0</v>
      </c>
      <c r="AF811" s="618">
        <f>IF(AF$12=TRUE,(($E811*LIQUIDACION!$L$1046)*LIQUIDACION!$D$1045/IF(AND(LIQUIDACION!$D$1044&gt;LIQUIDACION!$B$1046,LIQUIDACION!$B$1046&gt;LIQUIDACION!$D$1043),366,365)),0)</f>
        <v>0</v>
      </c>
      <c r="AG811" s="618">
        <f>IF(AG$12=TRUE,(($F811*LIQUIDACION!$L$1046)*LIQUIDACION!$D$1045/IF(AND(LIQUIDACION!$D$1044&gt;LIQUIDACION!$B$1046,LIQUIDACION!$B$1046&gt;LIQUIDACION!$D$1043),366,365)),0)</f>
        <v>0</v>
      </c>
      <c r="AH811" s="618">
        <f>IF(AH$12=TRUE,(($G811*LIQUIDACION!$L$1046)*LIQUIDACION!$D$1045/IF(AND(LIQUIDACION!$D$1044&gt;LIQUIDACION!$B$1046,LIQUIDACION!$B$1046&gt;LIQUIDACION!$D$1043),366,365)),0)</f>
        <v>0</v>
      </c>
      <c r="AI811" s="618">
        <f>IF(AI$12=TRUE,(($H811*LIQUIDACION!$L$1047)*LIQUIDACION!$D$1045/IF(AND(LIQUIDACION!$D$1044&gt;LIQUIDACION!$B$1046,LIQUIDACION!$B$1046&gt;LIQUIDACION!$D$1043),366,365)),0)</f>
        <v>0</v>
      </c>
      <c r="AJ811" s="618">
        <f>IF(AJ$12=TRUE,(($I811*LIQUIDACION!$L$1047)*LIQUIDACION!$D$1045/IF(AND(LIQUIDACION!$D$1044&gt;LIQUIDACION!$B$1046,LIQUIDACION!$B$1046&gt;LIQUIDACION!$D$1043),366,365)),0)</f>
        <v>0</v>
      </c>
      <c r="AK811" s="618">
        <f>IF(AK$12=TRUE,(($J811*LIQUIDACION!$L$1047)*LIQUIDACION!$D$1045/IF(AND(LIQUIDACION!$D$1044&gt;LIQUIDACION!$B$1046,LIQUIDACION!$B$1046&gt;LIQUIDACION!$D$1043),366,365)),0)</f>
        <v>0</v>
      </c>
      <c r="AL811" s="618">
        <f>IF(AL$12=TRUE,(($K811*LIQUIDACION!$L$1047)*LIQUIDACION!$D$1045/IF(AND(LIQUIDACION!$D$1044&gt;LIQUIDACION!$B$1046,LIQUIDACION!$B$1046&gt;LIQUIDACION!$D$1043),366,365)),0)</f>
        <v>0</v>
      </c>
      <c r="AM811" s="618">
        <f>IF(AM$12=TRUE,(($L811*LIQUIDACION!$L$1047)*LIQUIDACION!$D$1045/IF(AND(LIQUIDACION!$D$1044&gt;LIQUIDACION!$B$1046,LIQUIDACION!$B$1046&gt;LIQUIDACION!$D$1043),366,365)),0)</f>
        <v>0</v>
      </c>
      <c r="AN811" s="618">
        <f>IF(AN$12=TRUE,(($M811*LIQUIDACION!$L$1047)*LIQUIDACION!$D$1045/IF(AND(LIQUIDACION!$D$1044&gt;LIQUIDACION!$B$1046,LIQUIDACION!$B$1046&gt;LIQUIDACION!$D$1043),366,365)),0)</f>
        <v>0</v>
      </c>
      <c r="AO811" s="618">
        <f>IF(AO$12=TRUE,(($N811*LIQUIDACION!$L$1047)*LIQUIDACION!$D$1045/IF(AND(LIQUIDACION!$D$1044&gt;LIQUIDACION!$B$1046,LIQUIDACION!$B$1046&gt;LIQUIDACION!$D$1043),366,365)),0)</f>
        <v>0</v>
      </c>
      <c r="AP811" s="618">
        <f>IF(AP$12=TRUE,(($O811*LIQUIDACION!$L$1047)*LIQUIDACION!$D$1045/IF(AND(LIQUIDACION!$D$1044&gt;LIQUIDACION!$B$1046,LIQUIDACION!$B$1046&gt;LIQUIDACION!$D$1043),366,365)),0)</f>
        <v>0</v>
      </c>
      <c r="AQ811" s="618">
        <f>IF(AQ$12=TRUE,(($P811*LIQUIDACION!$L$1047)*LIQUIDACION!$D$1045/IF(AND(LIQUIDACION!$D$1044&gt;LIQUIDACION!$B$1046,LIQUIDACION!$B$1046&gt;LIQUIDACION!$D$1043),366,365)),0)</f>
        <v>0</v>
      </c>
      <c r="AR811" s="618">
        <f>IF(AR$12=TRUE,(($Q811*LIQUIDACION!$L$1047)*LIQUIDACION!$D$1045/IF(AND(LIQUIDACION!$D$1044&gt;LIQUIDACION!$B$1046,LIQUIDACION!$B$1046&gt;LIQUIDACION!$D$1043),366,365)),0)</f>
        <v>0</v>
      </c>
      <c r="AS811" s="618">
        <f>IF(AS$12=TRUE,(($R811*LIQUIDACION!$L$1047)*LIQUIDACION!$D$1045/IF(AND(LIQUIDACION!$D$1044&gt;LIQUIDACION!$B$1046,LIQUIDACION!$B$1046&gt;LIQUIDACION!$D$1043),366,365)),0)</f>
        <v>0</v>
      </c>
      <c r="AT811" s="618">
        <f>IF(AT$12=TRUE,(($S811*LIQUIDACION!$L$1047)*LIQUIDACION!$D$1045/IF(AND(LIQUIDACION!$D$1044&gt;LIQUIDACION!$B$1046,LIQUIDACION!$B$1046&gt;LIQUIDACION!$D$1043),366,365)),0)</f>
        <v>0</v>
      </c>
      <c r="AU811" s="618">
        <f>IF(AU$12=TRUE,(($T811*LIQUIDACION!$L$1047)*LIQUIDACION!$D$1045/IF(AND(LIQUIDACION!$D$1044&gt;LIQUIDACION!$B$1046,LIQUIDACION!$B$1046&gt;LIQUIDACION!$D$1043),366,365)),0)</f>
        <v>0</v>
      </c>
      <c r="AV811" s="618">
        <f>IF(AV$12=TRUE,(($U811*LIQUIDACION!$L$1047)*LIQUIDACION!$D$1045/IF(AND(LIQUIDACION!$D$1044&gt;LIQUIDACION!$B$1046,LIQUIDACION!$B$1046&gt;LIQUIDACION!$D$1043),366,365)),0)</f>
        <v>0</v>
      </c>
      <c r="AW811" s="618">
        <f>IF(AW$12=TRUE,(($V811*LIQUIDACION!$L$1047)*LIQUIDACION!$D$1045/IF(AND(LIQUIDACION!$D$1044&gt;LIQUIDACION!$B$1046,LIQUIDACION!$B$1046&gt;LIQUIDACION!$D$1043),366,365)),0)</f>
        <v>0</v>
      </c>
      <c r="AX811" s="618">
        <f>IF(AX$12=TRUE,(($W811*LIQUIDACION!$L$1047)*LIQUIDACION!$D$1045/IF(AND(LIQUIDACION!$D$1044&gt;LIQUIDACION!$B$1046,LIQUIDACION!$B$1046&gt;LIQUIDACION!$D$1043),366,365)),0)</f>
        <v>0</v>
      </c>
    </row>
    <row r="812" spans="2:50" x14ac:dyDescent="0.25">
      <c r="B812" s="123">
        <v>800</v>
      </c>
      <c r="C812" s="125"/>
      <c r="D812" s="170"/>
      <c r="E812" s="170"/>
      <c r="F812" s="170"/>
      <c r="G812" s="170">
        <f t="shared" si="53"/>
        <v>0</v>
      </c>
      <c r="H812" s="170">
        <f t="shared" si="54"/>
        <v>0</v>
      </c>
      <c r="I812" s="170"/>
      <c r="J812" s="170"/>
      <c r="K812" s="170"/>
      <c r="L812" s="170"/>
      <c r="M812" s="170"/>
      <c r="N812" s="170"/>
      <c r="O812" s="170"/>
      <c r="P812" s="170"/>
      <c r="Q812" s="170"/>
      <c r="R812" s="170"/>
      <c r="S812" s="170"/>
      <c r="T812" s="170"/>
      <c r="U812" s="170"/>
      <c r="V812" s="170"/>
      <c r="W812" s="170"/>
      <c r="X812" s="170"/>
      <c r="Y812" s="170"/>
      <c r="Z812" s="170"/>
      <c r="AA812" s="170"/>
      <c r="AB812" s="415">
        <f t="shared" si="55"/>
        <v>0</v>
      </c>
      <c r="AC812" s="415">
        <f t="shared" si="56"/>
        <v>0</v>
      </c>
      <c r="AE812" s="618">
        <f>IF(AE$12=TRUE,(($D812*LIQUIDACION!$L$1046)*LIQUIDACION!$D$1045/IF(AND(LIQUIDACION!$D$1044&gt;LIQUIDACION!$B$1046,LIQUIDACION!$B$1046&gt;LIQUIDACION!$D$1043),366,365)),0)</f>
        <v>0</v>
      </c>
      <c r="AF812" s="618">
        <f>IF(AF$12=TRUE,(($E812*LIQUIDACION!$L$1046)*LIQUIDACION!$D$1045/IF(AND(LIQUIDACION!$D$1044&gt;LIQUIDACION!$B$1046,LIQUIDACION!$B$1046&gt;LIQUIDACION!$D$1043),366,365)),0)</f>
        <v>0</v>
      </c>
      <c r="AG812" s="618">
        <f>IF(AG$12=TRUE,(($F812*LIQUIDACION!$L$1046)*LIQUIDACION!$D$1045/IF(AND(LIQUIDACION!$D$1044&gt;LIQUIDACION!$B$1046,LIQUIDACION!$B$1046&gt;LIQUIDACION!$D$1043),366,365)),0)</f>
        <v>0</v>
      </c>
      <c r="AH812" s="618">
        <f>IF(AH$12=TRUE,(($G812*LIQUIDACION!$L$1046)*LIQUIDACION!$D$1045/IF(AND(LIQUIDACION!$D$1044&gt;LIQUIDACION!$B$1046,LIQUIDACION!$B$1046&gt;LIQUIDACION!$D$1043),366,365)),0)</f>
        <v>0</v>
      </c>
      <c r="AI812" s="618">
        <f>IF(AI$12=TRUE,(($H812*LIQUIDACION!$L$1047)*LIQUIDACION!$D$1045/IF(AND(LIQUIDACION!$D$1044&gt;LIQUIDACION!$B$1046,LIQUIDACION!$B$1046&gt;LIQUIDACION!$D$1043),366,365)),0)</f>
        <v>0</v>
      </c>
      <c r="AJ812" s="618">
        <f>IF(AJ$12=TRUE,(($I812*LIQUIDACION!$L$1047)*LIQUIDACION!$D$1045/IF(AND(LIQUIDACION!$D$1044&gt;LIQUIDACION!$B$1046,LIQUIDACION!$B$1046&gt;LIQUIDACION!$D$1043),366,365)),0)</f>
        <v>0</v>
      </c>
      <c r="AK812" s="618">
        <f>IF(AK$12=TRUE,(($J812*LIQUIDACION!$L$1047)*LIQUIDACION!$D$1045/IF(AND(LIQUIDACION!$D$1044&gt;LIQUIDACION!$B$1046,LIQUIDACION!$B$1046&gt;LIQUIDACION!$D$1043),366,365)),0)</f>
        <v>0</v>
      </c>
      <c r="AL812" s="618">
        <f>IF(AL$12=TRUE,(($K812*LIQUIDACION!$L$1047)*LIQUIDACION!$D$1045/IF(AND(LIQUIDACION!$D$1044&gt;LIQUIDACION!$B$1046,LIQUIDACION!$B$1046&gt;LIQUIDACION!$D$1043),366,365)),0)</f>
        <v>0</v>
      </c>
      <c r="AM812" s="618">
        <f>IF(AM$12=TRUE,(($L812*LIQUIDACION!$L$1047)*LIQUIDACION!$D$1045/IF(AND(LIQUIDACION!$D$1044&gt;LIQUIDACION!$B$1046,LIQUIDACION!$B$1046&gt;LIQUIDACION!$D$1043),366,365)),0)</f>
        <v>0</v>
      </c>
      <c r="AN812" s="618">
        <f>IF(AN$12=TRUE,(($M812*LIQUIDACION!$L$1047)*LIQUIDACION!$D$1045/IF(AND(LIQUIDACION!$D$1044&gt;LIQUIDACION!$B$1046,LIQUIDACION!$B$1046&gt;LIQUIDACION!$D$1043),366,365)),0)</f>
        <v>0</v>
      </c>
      <c r="AO812" s="618">
        <f>IF(AO$12=TRUE,(($N812*LIQUIDACION!$L$1047)*LIQUIDACION!$D$1045/IF(AND(LIQUIDACION!$D$1044&gt;LIQUIDACION!$B$1046,LIQUIDACION!$B$1046&gt;LIQUIDACION!$D$1043),366,365)),0)</f>
        <v>0</v>
      </c>
      <c r="AP812" s="618">
        <f>IF(AP$12=TRUE,(($O812*LIQUIDACION!$L$1047)*LIQUIDACION!$D$1045/IF(AND(LIQUIDACION!$D$1044&gt;LIQUIDACION!$B$1046,LIQUIDACION!$B$1046&gt;LIQUIDACION!$D$1043),366,365)),0)</f>
        <v>0</v>
      </c>
      <c r="AQ812" s="618">
        <f>IF(AQ$12=TRUE,(($P812*LIQUIDACION!$L$1047)*LIQUIDACION!$D$1045/IF(AND(LIQUIDACION!$D$1044&gt;LIQUIDACION!$B$1046,LIQUIDACION!$B$1046&gt;LIQUIDACION!$D$1043),366,365)),0)</f>
        <v>0</v>
      </c>
      <c r="AR812" s="618">
        <f>IF(AR$12=TRUE,(($Q812*LIQUIDACION!$L$1047)*LIQUIDACION!$D$1045/IF(AND(LIQUIDACION!$D$1044&gt;LIQUIDACION!$B$1046,LIQUIDACION!$B$1046&gt;LIQUIDACION!$D$1043),366,365)),0)</f>
        <v>0</v>
      </c>
      <c r="AS812" s="618">
        <f>IF(AS$12=TRUE,(($R812*LIQUIDACION!$L$1047)*LIQUIDACION!$D$1045/IF(AND(LIQUIDACION!$D$1044&gt;LIQUIDACION!$B$1046,LIQUIDACION!$B$1046&gt;LIQUIDACION!$D$1043),366,365)),0)</f>
        <v>0</v>
      </c>
      <c r="AT812" s="618">
        <f>IF(AT$12=TRUE,(($S812*LIQUIDACION!$L$1047)*LIQUIDACION!$D$1045/IF(AND(LIQUIDACION!$D$1044&gt;LIQUIDACION!$B$1046,LIQUIDACION!$B$1046&gt;LIQUIDACION!$D$1043),366,365)),0)</f>
        <v>0</v>
      </c>
      <c r="AU812" s="618">
        <f>IF(AU$12=TRUE,(($T812*LIQUIDACION!$L$1047)*LIQUIDACION!$D$1045/IF(AND(LIQUIDACION!$D$1044&gt;LIQUIDACION!$B$1046,LIQUIDACION!$B$1046&gt;LIQUIDACION!$D$1043),366,365)),0)</f>
        <v>0</v>
      </c>
      <c r="AV812" s="618">
        <f>IF(AV$12=TRUE,(($U812*LIQUIDACION!$L$1047)*LIQUIDACION!$D$1045/IF(AND(LIQUIDACION!$D$1044&gt;LIQUIDACION!$B$1046,LIQUIDACION!$B$1046&gt;LIQUIDACION!$D$1043),366,365)),0)</f>
        <v>0</v>
      </c>
      <c r="AW812" s="618">
        <f>IF(AW$12=TRUE,(($V812*LIQUIDACION!$L$1047)*LIQUIDACION!$D$1045/IF(AND(LIQUIDACION!$D$1044&gt;LIQUIDACION!$B$1046,LIQUIDACION!$B$1046&gt;LIQUIDACION!$D$1043),366,365)),0)</f>
        <v>0</v>
      </c>
      <c r="AX812" s="618">
        <f>IF(AX$12=TRUE,(($W812*LIQUIDACION!$L$1047)*LIQUIDACION!$D$1045/IF(AND(LIQUIDACION!$D$1044&gt;LIQUIDACION!$B$1046,LIQUIDACION!$B$1046&gt;LIQUIDACION!$D$1043),366,365)),0)</f>
        <v>0</v>
      </c>
    </row>
    <row r="813" spans="2:50" x14ac:dyDescent="0.25">
      <c r="B813" s="121">
        <v>801</v>
      </c>
      <c r="C813" s="125"/>
      <c r="D813" s="170"/>
      <c r="E813" s="170"/>
      <c r="F813" s="170"/>
      <c r="G813" s="170">
        <f t="shared" si="53"/>
        <v>0</v>
      </c>
      <c r="H813" s="170">
        <f t="shared" si="54"/>
        <v>0</v>
      </c>
      <c r="I813" s="170"/>
      <c r="J813" s="170"/>
      <c r="K813" s="170"/>
      <c r="L813" s="170"/>
      <c r="M813" s="170"/>
      <c r="N813" s="170"/>
      <c r="O813" s="170"/>
      <c r="P813" s="170"/>
      <c r="Q813" s="170"/>
      <c r="R813" s="170"/>
      <c r="S813" s="170"/>
      <c r="T813" s="170"/>
      <c r="U813" s="170"/>
      <c r="V813" s="170"/>
      <c r="W813" s="170"/>
      <c r="X813" s="170"/>
      <c r="Y813" s="170"/>
      <c r="Z813" s="170"/>
      <c r="AA813" s="170"/>
      <c r="AB813" s="415">
        <f t="shared" si="55"/>
        <v>0</v>
      </c>
      <c r="AC813" s="415">
        <f t="shared" si="56"/>
        <v>0</v>
      </c>
      <c r="AE813" s="618">
        <f>IF(AE$12=TRUE,(($D813*LIQUIDACION!$L$1046)*LIQUIDACION!$D$1045/IF(AND(LIQUIDACION!$D$1044&gt;LIQUIDACION!$B$1046,LIQUIDACION!$B$1046&gt;LIQUIDACION!$D$1043),366,365)),0)</f>
        <v>0</v>
      </c>
      <c r="AF813" s="618">
        <f>IF(AF$12=TRUE,(($E813*LIQUIDACION!$L$1046)*LIQUIDACION!$D$1045/IF(AND(LIQUIDACION!$D$1044&gt;LIQUIDACION!$B$1046,LIQUIDACION!$B$1046&gt;LIQUIDACION!$D$1043),366,365)),0)</f>
        <v>0</v>
      </c>
      <c r="AG813" s="618">
        <f>IF(AG$12=TRUE,(($F813*LIQUIDACION!$L$1046)*LIQUIDACION!$D$1045/IF(AND(LIQUIDACION!$D$1044&gt;LIQUIDACION!$B$1046,LIQUIDACION!$B$1046&gt;LIQUIDACION!$D$1043),366,365)),0)</f>
        <v>0</v>
      </c>
      <c r="AH813" s="618">
        <f>IF(AH$12=TRUE,(($G813*LIQUIDACION!$L$1046)*LIQUIDACION!$D$1045/IF(AND(LIQUIDACION!$D$1044&gt;LIQUIDACION!$B$1046,LIQUIDACION!$B$1046&gt;LIQUIDACION!$D$1043),366,365)),0)</f>
        <v>0</v>
      </c>
      <c r="AI813" s="618">
        <f>IF(AI$12=TRUE,(($H813*LIQUIDACION!$L$1047)*LIQUIDACION!$D$1045/IF(AND(LIQUIDACION!$D$1044&gt;LIQUIDACION!$B$1046,LIQUIDACION!$B$1046&gt;LIQUIDACION!$D$1043),366,365)),0)</f>
        <v>0</v>
      </c>
      <c r="AJ813" s="618">
        <f>IF(AJ$12=TRUE,(($I813*LIQUIDACION!$L$1047)*LIQUIDACION!$D$1045/IF(AND(LIQUIDACION!$D$1044&gt;LIQUIDACION!$B$1046,LIQUIDACION!$B$1046&gt;LIQUIDACION!$D$1043),366,365)),0)</f>
        <v>0</v>
      </c>
      <c r="AK813" s="618">
        <f>IF(AK$12=TRUE,(($J813*LIQUIDACION!$L$1047)*LIQUIDACION!$D$1045/IF(AND(LIQUIDACION!$D$1044&gt;LIQUIDACION!$B$1046,LIQUIDACION!$B$1046&gt;LIQUIDACION!$D$1043),366,365)),0)</f>
        <v>0</v>
      </c>
      <c r="AL813" s="618">
        <f>IF(AL$12=TRUE,(($K813*LIQUIDACION!$L$1047)*LIQUIDACION!$D$1045/IF(AND(LIQUIDACION!$D$1044&gt;LIQUIDACION!$B$1046,LIQUIDACION!$B$1046&gt;LIQUIDACION!$D$1043),366,365)),0)</f>
        <v>0</v>
      </c>
      <c r="AM813" s="618">
        <f>IF(AM$12=TRUE,(($L813*LIQUIDACION!$L$1047)*LIQUIDACION!$D$1045/IF(AND(LIQUIDACION!$D$1044&gt;LIQUIDACION!$B$1046,LIQUIDACION!$B$1046&gt;LIQUIDACION!$D$1043),366,365)),0)</f>
        <v>0</v>
      </c>
      <c r="AN813" s="618">
        <f>IF(AN$12=TRUE,(($M813*LIQUIDACION!$L$1047)*LIQUIDACION!$D$1045/IF(AND(LIQUIDACION!$D$1044&gt;LIQUIDACION!$B$1046,LIQUIDACION!$B$1046&gt;LIQUIDACION!$D$1043),366,365)),0)</f>
        <v>0</v>
      </c>
      <c r="AO813" s="618">
        <f>IF(AO$12=TRUE,(($N813*LIQUIDACION!$L$1047)*LIQUIDACION!$D$1045/IF(AND(LIQUIDACION!$D$1044&gt;LIQUIDACION!$B$1046,LIQUIDACION!$B$1046&gt;LIQUIDACION!$D$1043),366,365)),0)</f>
        <v>0</v>
      </c>
      <c r="AP813" s="618">
        <f>IF(AP$12=TRUE,(($O813*LIQUIDACION!$L$1047)*LIQUIDACION!$D$1045/IF(AND(LIQUIDACION!$D$1044&gt;LIQUIDACION!$B$1046,LIQUIDACION!$B$1046&gt;LIQUIDACION!$D$1043),366,365)),0)</f>
        <v>0</v>
      </c>
      <c r="AQ813" s="618">
        <f>IF(AQ$12=TRUE,(($P813*LIQUIDACION!$L$1047)*LIQUIDACION!$D$1045/IF(AND(LIQUIDACION!$D$1044&gt;LIQUIDACION!$B$1046,LIQUIDACION!$B$1046&gt;LIQUIDACION!$D$1043),366,365)),0)</f>
        <v>0</v>
      </c>
      <c r="AR813" s="618">
        <f>IF(AR$12=TRUE,(($Q813*LIQUIDACION!$L$1047)*LIQUIDACION!$D$1045/IF(AND(LIQUIDACION!$D$1044&gt;LIQUIDACION!$B$1046,LIQUIDACION!$B$1046&gt;LIQUIDACION!$D$1043),366,365)),0)</f>
        <v>0</v>
      </c>
      <c r="AS813" s="618">
        <f>IF(AS$12=TRUE,(($R813*LIQUIDACION!$L$1047)*LIQUIDACION!$D$1045/IF(AND(LIQUIDACION!$D$1044&gt;LIQUIDACION!$B$1046,LIQUIDACION!$B$1046&gt;LIQUIDACION!$D$1043),366,365)),0)</f>
        <v>0</v>
      </c>
      <c r="AT813" s="618">
        <f>IF(AT$12=TRUE,(($S813*LIQUIDACION!$L$1047)*LIQUIDACION!$D$1045/IF(AND(LIQUIDACION!$D$1044&gt;LIQUIDACION!$B$1046,LIQUIDACION!$B$1046&gt;LIQUIDACION!$D$1043),366,365)),0)</f>
        <v>0</v>
      </c>
      <c r="AU813" s="618">
        <f>IF(AU$12=TRUE,(($T813*LIQUIDACION!$L$1047)*LIQUIDACION!$D$1045/IF(AND(LIQUIDACION!$D$1044&gt;LIQUIDACION!$B$1046,LIQUIDACION!$B$1046&gt;LIQUIDACION!$D$1043),366,365)),0)</f>
        <v>0</v>
      </c>
      <c r="AV813" s="618">
        <f>IF(AV$12=TRUE,(($U813*LIQUIDACION!$L$1047)*LIQUIDACION!$D$1045/IF(AND(LIQUIDACION!$D$1044&gt;LIQUIDACION!$B$1046,LIQUIDACION!$B$1046&gt;LIQUIDACION!$D$1043),366,365)),0)</f>
        <v>0</v>
      </c>
      <c r="AW813" s="618">
        <f>IF(AW$12=TRUE,(($V813*LIQUIDACION!$L$1047)*LIQUIDACION!$D$1045/IF(AND(LIQUIDACION!$D$1044&gt;LIQUIDACION!$B$1046,LIQUIDACION!$B$1046&gt;LIQUIDACION!$D$1043),366,365)),0)</f>
        <v>0</v>
      </c>
      <c r="AX813" s="618">
        <f>IF(AX$12=TRUE,(($W813*LIQUIDACION!$L$1047)*LIQUIDACION!$D$1045/IF(AND(LIQUIDACION!$D$1044&gt;LIQUIDACION!$B$1046,LIQUIDACION!$B$1046&gt;LIQUIDACION!$D$1043),366,365)),0)</f>
        <v>0</v>
      </c>
    </row>
    <row r="814" spans="2:50" x14ac:dyDescent="0.25">
      <c r="B814" s="123">
        <v>802</v>
      </c>
      <c r="C814" s="125"/>
      <c r="D814" s="170"/>
      <c r="E814" s="170"/>
      <c r="F814" s="170"/>
      <c r="G814" s="170">
        <f t="shared" si="53"/>
        <v>0</v>
      </c>
      <c r="H814" s="170">
        <f t="shared" si="54"/>
        <v>0</v>
      </c>
      <c r="I814" s="170"/>
      <c r="J814" s="170"/>
      <c r="K814" s="170"/>
      <c r="L814" s="170"/>
      <c r="M814" s="170"/>
      <c r="N814" s="170"/>
      <c r="O814" s="170"/>
      <c r="P814" s="170"/>
      <c r="Q814" s="170"/>
      <c r="R814" s="170"/>
      <c r="S814" s="170"/>
      <c r="T814" s="170"/>
      <c r="U814" s="170"/>
      <c r="V814" s="170"/>
      <c r="W814" s="170"/>
      <c r="X814" s="170"/>
      <c r="Y814" s="170"/>
      <c r="Z814" s="170"/>
      <c r="AA814" s="170"/>
      <c r="AB814" s="415">
        <f t="shared" si="55"/>
        <v>0</v>
      </c>
      <c r="AC814" s="415">
        <f t="shared" si="56"/>
        <v>0</v>
      </c>
      <c r="AE814" s="618">
        <f>IF(AE$12=TRUE,(($D814*LIQUIDACION!$L$1046)*LIQUIDACION!$D$1045/IF(AND(LIQUIDACION!$D$1044&gt;LIQUIDACION!$B$1046,LIQUIDACION!$B$1046&gt;LIQUIDACION!$D$1043),366,365)),0)</f>
        <v>0</v>
      </c>
      <c r="AF814" s="618">
        <f>IF(AF$12=TRUE,(($E814*LIQUIDACION!$L$1046)*LIQUIDACION!$D$1045/IF(AND(LIQUIDACION!$D$1044&gt;LIQUIDACION!$B$1046,LIQUIDACION!$B$1046&gt;LIQUIDACION!$D$1043),366,365)),0)</f>
        <v>0</v>
      </c>
      <c r="AG814" s="618">
        <f>IF(AG$12=TRUE,(($F814*LIQUIDACION!$L$1046)*LIQUIDACION!$D$1045/IF(AND(LIQUIDACION!$D$1044&gt;LIQUIDACION!$B$1046,LIQUIDACION!$B$1046&gt;LIQUIDACION!$D$1043),366,365)),0)</f>
        <v>0</v>
      </c>
      <c r="AH814" s="618">
        <f>IF(AH$12=TRUE,(($G814*LIQUIDACION!$L$1046)*LIQUIDACION!$D$1045/IF(AND(LIQUIDACION!$D$1044&gt;LIQUIDACION!$B$1046,LIQUIDACION!$B$1046&gt;LIQUIDACION!$D$1043),366,365)),0)</f>
        <v>0</v>
      </c>
      <c r="AI814" s="618">
        <f>IF(AI$12=TRUE,(($H814*LIQUIDACION!$L$1047)*LIQUIDACION!$D$1045/IF(AND(LIQUIDACION!$D$1044&gt;LIQUIDACION!$B$1046,LIQUIDACION!$B$1046&gt;LIQUIDACION!$D$1043),366,365)),0)</f>
        <v>0</v>
      </c>
      <c r="AJ814" s="618">
        <f>IF(AJ$12=TRUE,(($I814*LIQUIDACION!$L$1047)*LIQUIDACION!$D$1045/IF(AND(LIQUIDACION!$D$1044&gt;LIQUIDACION!$B$1046,LIQUIDACION!$B$1046&gt;LIQUIDACION!$D$1043),366,365)),0)</f>
        <v>0</v>
      </c>
      <c r="AK814" s="618">
        <f>IF(AK$12=TRUE,(($J814*LIQUIDACION!$L$1047)*LIQUIDACION!$D$1045/IF(AND(LIQUIDACION!$D$1044&gt;LIQUIDACION!$B$1046,LIQUIDACION!$B$1046&gt;LIQUIDACION!$D$1043),366,365)),0)</f>
        <v>0</v>
      </c>
      <c r="AL814" s="618">
        <f>IF(AL$12=TRUE,(($K814*LIQUIDACION!$L$1047)*LIQUIDACION!$D$1045/IF(AND(LIQUIDACION!$D$1044&gt;LIQUIDACION!$B$1046,LIQUIDACION!$B$1046&gt;LIQUIDACION!$D$1043),366,365)),0)</f>
        <v>0</v>
      </c>
      <c r="AM814" s="618">
        <f>IF(AM$12=TRUE,(($L814*LIQUIDACION!$L$1047)*LIQUIDACION!$D$1045/IF(AND(LIQUIDACION!$D$1044&gt;LIQUIDACION!$B$1046,LIQUIDACION!$B$1046&gt;LIQUIDACION!$D$1043),366,365)),0)</f>
        <v>0</v>
      </c>
      <c r="AN814" s="618">
        <f>IF(AN$12=TRUE,(($M814*LIQUIDACION!$L$1047)*LIQUIDACION!$D$1045/IF(AND(LIQUIDACION!$D$1044&gt;LIQUIDACION!$B$1046,LIQUIDACION!$B$1046&gt;LIQUIDACION!$D$1043),366,365)),0)</f>
        <v>0</v>
      </c>
      <c r="AO814" s="618">
        <f>IF(AO$12=TRUE,(($N814*LIQUIDACION!$L$1047)*LIQUIDACION!$D$1045/IF(AND(LIQUIDACION!$D$1044&gt;LIQUIDACION!$B$1046,LIQUIDACION!$B$1046&gt;LIQUIDACION!$D$1043),366,365)),0)</f>
        <v>0</v>
      </c>
      <c r="AP814" s="618">
        <f>IF(AP$12=TRUE,(($O814*LIQUIDACION!$L$1047)*LIQUIDACION!$D$1045/IF(AND(LIQUIDACION!$D$1044&gt;LIQUIDACION!$B$1046,LIQUIDACION!$B$1046&gt;LIQUIDACION!$D$1043),366,365)),0)</f>
        <v>0</v>
      </c>
      <c r="AQ814" s="618">
        <f>IF(AQ$12=TRUE,(($P814*LIQUIDACION!$L$1047)*LIQUIDACION!$D$1045/IF(AND(LIQUIDACION!$D$1044&gt;LIQUIDACION!$B$1046,LIQUIDACION!$B$1046&gt;LIQUIDACION!$D$1043),366,365)),0)</f>
        <v>0</v>
      </c>
      <c r="AR814" s="618">
        <f>IF(AR$12=TRUE,(($Q814*LIQUIDACION!$L$1047)*LIQUIDACION!$D$1045/IF(AND(LIQUIDACION!$D$1044&gt;LIQUIDACION!$B$1046,LIQUIDACION!$B$1046&gt;LIQUIDACION!$D$1043),366,365)),0)</f>
        <v>0</v>
      </c>
      <c r="AS814" s="618">
        <f>IF(AS$12=TRUE,(($R814*LIQUIDACION!$L$1047)*LIQUIDACION!$D$1045/IF(AND(LIQUIDACION!$D$1044&gt;LIQUIDACION!$B$1046,LIQUIDACION!$B$1046&gt;LIQUIDACION!$D$1043),366,365)),0)</f>
        <v>0</v>
      </c>
      <c r="AT814" s="618">
        <f>IF(AT$12=TRUE,(($S814*LIQUIDACION!$L$1047)*LIQUIDACION!$D$1045/IF(AND(LIQUIDACION!$D$1044&gt;LIQUIDACION!$B$1046,LIQUIDACION!$B$1046&gt;LIQUIDACION!$D$1043),366,365)),0)</f>
        <v>0</v>
      </c>
      <c r="AU814" s="618">
        <f>IF(AU$12=TRUE,(($T814*LIQUIDACION!$L$1047)*LIQUIDACION!$D$1045/IF(AND(LIQUIDACION!$D$1044&gt;LIQUIDACION!$B$1046,LIQUIDACION!$B$1046&gt;LIQUIDACION!$D$1043),366,365)),0)</f>
        <v>0</v>
      </c>
      <c r="AV814" s="618">
        <f>IF(AV$12=TRUE,(($U814*LIQUIDACION!$L$1047)*LIQUIDACION!$D$1045/IF(AND(LIQUIDACION!$D$1044&gt;LIQUIDACION!$B$1046,LIQUIDACION!$B$1046&gt;LIQUIDACION!$D$1043),366,365)),0)</f>
        <v>0</v>
      </c>
      <c r="AW814" s="618">
        <f>IF(AW$12=TRUE,(($V814*LIQUIDACION!$L$1047)*LIQUIDACION!$D$1045/IF(AND(LIQUIDACION!$D$1044&gt;LIQUIDACION!$B$1046,LIQUIDACION!$B$1046&gt;LIQUIDACION!$D$1043),366,365)),0)</f>
        <v>0</v>
      </c>
      <c r="AX814" s="618">
        <f>IF(AX$12=TRUE,(($W814*LIQUIDACION!$L$1047)*LIQUIDACION!$D$1045/IF(AND(LIQUIDACION!$D$1044&gt;LIQUIDACION!$B$1046,LIQUIDACION!$B$1046&gt;LIQUIDACION!$D$1043),366,365)),0)</f>
        <v>0</v>
      </c>
    </row>
    <row r="815" spans="2:50" x14ac:dyDescent="0.25">
      <c r="B815" s="121">
        <v>803</v>
      </c>
      <c r="C815" s="125"/>
      <c r="D815" s="170"/>
      <c r="E815" s="170"/>
      <c r="F815" s="170"/>
      <c r="G815" s="170">
        <f t="shared" si="53"/>
        <v>0</v>
      </c>
      <c r="H815" s="170">
        <f t="shared" si="54"/>
        <v>0</v>
      </c>
      <c r="I815" s="170"/>
      <c r="J815" s="170"/>
      <c r="K815" s="170"/>
      <c r="L815" s="170"/>
      <c r="M815" s="170"/>
      <c r="N815" s="170"/>
      <c r="O815" s="170"/>
      <c r="P815" s="170"/>
      <c r="Q815" s="170"/>
      <c r="R815" s="170"/>
      <c r="S815" s="170"/>
      <c r="T815" s="170"/>
      <c r="U815" s="170"/>
      <c r="V815" s="170"/>
      <c r="W815" s="170"/>
      <c r="X815" s="170"/>
      <c r="Y815" s="170"/>
      <c r="Z815" s="170"/>
      <c r="AA815" s="170"/>
      <c r="AB815" s="415">
        <f t="shared" si="55"/>
        <v>0</v>
      </c>
      <c r="AC815" s="415">
        <f t="shared" si="56"/>
        <v>0</v>
      </c>
      <c r="AE815" s="618">
        <f>IF(AE$12=TRUE,(($D815*LIQUIDACION!$L$1046)*LIQUIDACION!$D$1045/IF(AND(LIQUIDACION!$D$1044&gt;LIQUIDACION!$B$1046,LIQUIDACION!$B$1046&gt;LIQUIDACION!$D$1043),366,365)),0)</f>
        <v>0</v>
      </c>
      <c r="AF815" s="618">
        <f>IF(AF$12=TRUE,(($E815*LIQUIDACION!$L$1046)*LIQUIDACION!$D$1045/IF(AND(LIQUIDACION!$D$1044&gt;LIQUIDACION!$B$1046,LIQUIDACION!$B$1046&gt;LIQUIDACION!$D$1043),366,365)),0)</f>
        <v>0</v>
      </c>
      <c r="AG815" s="618">
        <f>IF(AG$12=TRUE,(($F815*LIQUIDACION!$L$1046)*LIQUIDACION!$D$1045/IF(AND(LIQUIDACION!$D$1044&gt;LIQUIDACION!$B$1046,LIQUIDACION!$B$1046&gt;LIQUIDACION!$D$1043),366,365)),0)</f>
        <v>0</v>
      </c>
      <c r="AH815" s="618">
        <f>IF(AH$12=TRUE,(($G815*LIQUIDACION!$L$1046)*LIQUIDACION!$D$1045/IF(AND(LIQUIDACION!$D$1044&gt;LIQUIDACION!$B$1046,LIQUIDACION!$B$1046&gt;LIQUIDACION!$D$1043),366,365)),0)</f>
        <v>0</v>
      </c>
      <c r="AI815" s="618">
        <f>IF(AI$12=TRUE,(($H815*LIQUIDACION!$L$1047)*LIQUIDACION!$D$1045/IF(AND(LIQUIDACION!$D$1044&gt;LIQUIDACION!$B$1046,LIQUIDACION!$B$1046&gt;LIQUIDACION!$D$1043),366,365)),0)</f>
        <v>0</v>
      </c>
      <c r="AJ815" s="618">
        <f>IF(AJ$12=TRUE,(($I815*LIQUIDACION!$L$1047)*LIQUIDACION!$D$1045/IF(AND(LIQUIDACION!$D$1044&gt;LIQUIDACION!$B$1046,LIQUIDACION!$B$1046&gt;LIQUIDACION!$D$1043),366,365)),0)</f>
        <v>0</v>
      </c>
      <c r="AK815" s="618">
        <f>IF(AK$12=TRUE,(($J815*LIQUIDACION!$L$1047)*LIQUIDACION!$D$1045/IF(AND(LIQUIDACION!$D$1044&gt;LIQUIDACION!$B$1046,LIQUIDACION!$B$1046&gt;LIQUIDACION!$D$1043),366,365)),0)</f>
        <v>0</v>
      </c>
      <c r="AL815" s="618">
        <f>IF(AL$12=TRUE,(($K815*LIQUIDACION!$L$1047)*LIQUIDACION!$D$1045/IF(AND(LIQUIDACION!$D$1044&gt;LIQUIDACION!$B$1046,LIQUIDACION!$B$1046&gt;LIQUIDACION!$D$1043),366,365)),0)</f>
        <v>0</v>
      </c>
      <c r="AM815" s="618">
        <f>IF(AM$12=TRUE,(($L815*LIQUIDACION!$L$1047)*LIQUIDACION!$D$1045/IF(AND(LIQUIDACION!$D$1044&gt;LIQUIDACION!$B$1046,LIQUIDACION!$B$1046&gt;LIQUIDACION!$D$1043),366,365)),0)</f>
        <v>0</v>
      </c>
      <c r="AN815" s="618">
        <f>IF(AN$12=TRUE,(($M815*LIQUIDACION!$L$1047)*LIQUIDACION!$D$1045/IF(AND(LIQUIDACION!$D$1044&gt;LIQUIDACION!$B$1046,LIQUIDACION!$B$1046&gt;LIQUIDACION!$D$1043),366,365)),0)</f>
        <v>0</v>
      </c>
      <c r="AO815" s="618">
        <f>IF(AO$12=TRUE,(($N815*LIQUIDACION!$L$1047)*LIQUIDACION!$D$1045/IF(AND(LIQUIDACION!$D$1044&gt;LIQUIDACION!$B$1046,LIQUIDACION!$B$1046&gt;LIQUIDACION!$D$1043),366,365)),0)</f>
        <v>0</v>
      </c>
      <c r="AP815" s="618">
        <f>IF(AP$12=TRUE,(($O815*LIQUIDACION!$L$1047)*LIQUIDACION!$D$1045/IF(AND(LIQUIDACION!$D$1044&gt;LIQUIDACION!$B$1046,LIQUIDACION!$B$1046&gt;LIQUIDACION!$D$1043),366,365)),0)</f>
        <v>0</v>
      </c>
      <c r="AQ815" s="618">
        <f>IF(AQ$12=TRUE,(($P815*LIQUIDACION!$L$1047)*LIQUIDACION!$D$1045/IF(AND(LIQUIDACION!$D$1044&gt;LIQUIDACION!$B$1046,LIQUIDACION!$B$1046&gt;LIQUIDACION!$D$1043),366,365)),0)</f>
        <v>0</v>
      </c>
      <c r="AR815" s="618">
        <f>IF(AR$12=TRUE,(($Q815*LIQUIDACION!$L$1047)*LIQUIDACION!$D$1045/IF(AND(LIQUIDACION!$D$1044&gt;LIQUIDACION!$B$1046,LIQUIDACION!$B$1046&gt;LIQUIDACION!$D$1043),366,365)),0)</f>
        <v>0</v>
      </c>
      <c r="AS815" s="618">
        <f>IF(AS$12=TRUE,(($R815*LIQUIDACION!$L$1047)*LIQUIDACION!$D$1045/IF(AND(LIQUIDACION!$D$1044&gt;LIQUIDACION!$B$1046,LIQUIDACION!$B$1046&gt;LIQUIDACION!$D$1043),366,365)),0)</f>
        <v>0</v>
      </c>
      <c r="AT815" s="618">
        <f>IF(AT$12=TRUE,(($S815*LIQUIDACION!$L$1047)*LIQUIDACION!$D$1045/IF(AND(LIQUIDACION!$D$1044&gt;LIQUIDACION!$B$1046,LIQUIDACION!$B$1046&gt;LIQUIDACION!$D$1043),366,365)),0)</f>
        <v>0</v>
      </c>
      <c r="AU815" s="618">
        <f>IF(AU$12=TRUE,(($T815*LIQUIDACION!$L$1047)*LIQUIDACION!$D$1045/IF(AND(LIQUIDACION!$D$1044&gt;LIQUIDACION!$B$1046,LIQUIDACION!$B$1046&gt;LIQUIDACION!$D$1043),366,365)),0)</f>
        <v>0</v>
      </c>
      <c r="AV815" s="618">
        <f>IF(AV$12=TRUE,(($U815*LIQUIDACION!$L$1047)*LIQUIDACION!$D$1045/IF(AND(LIQUIDACION!$D$1044&gt;LIQUIDACION!$B$1046,LIQUIDACION!$B$1046&gt;LIQUIDACION!$D$1043),366,365)),0)</f>
        <v>0</v>
      </c>
      <c r="AW815" s="618">
        <f>IF(AW$12=TRUE,(($V815*LIQUIDACION!$L$1047)*LIQUIDACION!$D$1045/IF(AND(LIQUIDACION!$D$1044&gt;LIQUIDACION!$B$1046,LIQUIDACION!$B$1046&gt;LIQUIDACION!$D$1043),366,365)),0)</f>
        <v>0</v>
      </c>
      <c r="AX815" s="618">
        <f>IF(AX$12=TRUE,(($W815*LIQUIDACION!$L$1047)*LIQUIDACION!$D$1045/IF(AND(LIQUIDACION!$D$1044&gt;LIQUIDACION!$B$1046,LIQUIDACION!$B$1046&gt;LIQUIDACION!$D$1043),366,365)),0)</f>
        <v>0</v>
      </c>
    </row>
    <row r="816" spans="2:50" x14ac:dyDescent="0.25">
      <c r="B816" s="123">
        <v>804</v>
      </c>
      <c r="C816" s="125"/>
      <c r="D816" s="170"/>
      <c r="E816" s="170"/>
      <c r="F816" s="170"/>
      <c r="G816" s="170">
        <f t="shared" si="53"/>
        <v>0</v>
      </c>
      <c r="H816" s="170">
        <f t="shared" si="54"/>
        <v>0</v>
      </c>
      <c r="I816" s="170"/>
      <c r="J816" s="170"/>
      <c r="K816" s="170"/>
      <c r="L816" s="170"/>
      <c r="M816" s="170"/>
      <c r="N816" s="170"/>
      <c r="O816" s="170"/>
      <c r="P816" s="170"/>
      <c r="Q816" s="170"/>
      <c r="R816" s="170"/>
      <c r="S816" s="170"/>
      <c r="T816" s="170"/>
      <c r="U816" s="170"/>
      <c r="V816" s="170"/>
      <c r="W816" s="170"/>
      <c r="X816" s="170"/>
      <c r="Y816" s="170"/>
      <c r="Z816" s="170"/>
      <c r="AA816" s="170"/>
      <c r="AB816" s="415">
        <f t="shared" si="55"/>
        <v>0</v>
      </c>
      <c r="AC816" s="415">
        <f t="shared" si="56"/>
        <v>0</v>
      </c>
      <c r="AE816" s="618">
        <f>IF(AE$12=TRUE,(($D816*LIQUIDACION!$L$1046)*LIQUIDACION!$D$1045/IF(AND(LIQUIDACION!$D$1044&gt;LIQUIDACION!$B$1046,LIQUIDACION!$B$1046&gt;LIQUIDACION!$D$1043),366,365)),0)</f>
        <v>0</v>
      </c>
      <c r="AF816" s="618">
        <f>IF(AF$12=TRUE,(($E816*LIQUIDACION!$L$1046)*LIQUIDACION!$D$1045/IF(AND(LIQUIDACION!$D$1044&gt;LIQUIDACION!$B$1046,LIQUIDACION!$B$1046&gt;LIQUIDACION!$D$1043),366,365)),0)</f>
        <v>0</v>
      </c>
      <c r="AG816" s="618">
        <f>IF(AG$12=TRUE,(($F816*LIQUIDACION!$L$1046)*LIQUIDACION!$D$1045/IF(AND(LIQUIDACION!$D$1044&gt;LIQUIDACION!$B$1046,LIQUIDACION!$B$1046&gt;LIQUIDACION!$D$1043),366,365)),0)</f>
        <v>0</v>
      </c>
      <c r="AH816" s="618">
        <f>IF(AH$12=TRUE,(($G816*LIQUIDACION!$L$1046)*LIQUIDACION!$D$1045/IF(AND(LIQUIDACION!$D$1044&gt;LIQUIDACION!$B$1046,LIQUIDACION!$B$1046&gt;LIQUIDACION!$D$1043),366,365)),0)</f>
        <v>0</v>
      </c>
      <c r="AI816" s="618">
        <f>IF(AI$12=TRUE,(($H816*LIQUIDACION!$L$1047)*LIQUIDACION!$D$1045/IF(AND(LIQUIDACION!$D$1044&gt;LIQUIDACION!$B$1046,LIQUIDACION!$B$1046&gt;LIQUIDACION!$D$1043),366,365)),0)</f>
        <v>0</v>
      </c>
      <c r="AJ816" s="618">
        <f>IF(AJ$12=TRUE,(($I816*LIQUIDACION!$L$1047)*LIQUIDACION!$D$1045/IF(AND(LIQUIDACION!$D$1044&gt;LIQUIDACION!$B$1046,LIQUIDACION!$B$1046&gt;LIQUIDACION!$D$1043),366,365)),0)</f>
        <v>0</v>
      </c>
      <c r="AK816" s="618">
        <f>IF(AK$12=TRUE,(($J816*LIQUIDACION!$L$1047)*LIQUIDACION!$D$1045/IF(AND(LIQUIDACION!$D$1044&gt;LIQUIDACION!$B$1046,LIQUIDACION!$B$1046&gt;LIQUIDACION!$D$1043),366,365)),0)</f>
        <v>0</v>
      </c>
      <c r="AL816" s="618">
        <f>IF(AL$12=TRUE,(($K816*LIQUIDACION!$L$1047)*LIQUIDACION!$D$1045/IF(AND(LIQUIDACION!$D$1044&gt;LIQUIDACION!$B$1046,LIQUIDACION!$B$1046&gt;LIQUIDACION!$D$1043),366,365)),0)</f>
        <v>0</v>
      </c>
      <c r="AM816" s="618">
        <f>IF(AM$12=TRUE,(($L816*LIQUIDACION!$L$1047)*LIQUIDACION!$D$1045/IF(AND(LIQUIDACION!$D$1044&gt;LIQUIDACION!$B$1046,LIQUIDACION!$B$1046&gt;LIQUIDACION!$D$1043),366,365)),0)</f>
        <v>0</v>
      </c>
      <c r="AN816" s="618">
        <f>IF(AN$12=TRUE,(($M816*LIQUIDACION!$L$1047)*LIQUIDACION!$D$1045/IF(AND(LIQUIDACION!$D$1044&gt;LIQUIDACION!$B$1046,LIQUIDACION!$B$1046&gt;LIQUIDACION!$D$1043),366,365)),0)</f>
        <v>0</v>
      </c>
      <c r="AO816" s="618">
        <f>IF(AO$12=TRUE,(($N816*LIQUIDACION!$L$1047)*LIQUIDACION!$D$1045/IF(AND(LIQUIDACION!$D$1044&gt;LIQUIDACION!$B$1046,LIQUIDACION!$B$1046&gt;LIQUIDACION!$D$1043),366,365)),0)</f>
        <v>0</v>
      </c>
      <c r="AP816" s="618">
        <f>IF(AP$12=TRUE,(($O816*LIQUIDACION!$L$1047)*LIQUIDACION!$D$1045/IF(AND(LIQUIDACION!$D$1044&gt;LIQUIDACION!$B$1046,LIQUIDACION!$B$1046&gt;LIQUIDACION!$D$1043),366,365)),0)</f>
        <v>0</v>
      </c>
      <c r="AQ816" s="618">
        <f>IF(AQ$12=TRUE,(($P816*LIQUIDACION!$L$1047)*LIQUIDACION!$D$1045/IF(AND(LIQUIDACION!$D$1044&gt;LIQUIDACION!$B$1046,LIQUIDACION!$B$1046&gt;LIQUIDACION!$D$1043),366,365)),0)</f>
        <v>0</v>
      </c>
      <c r="AR816" s="618">
        <f>IF(AR$12=TRUE,(($Q816*LIQUIDACION!$L$1047)*LIQUIDACION!$D$1045/IF(AND(LIQUIDACION!$D$1044&gt;LIQUIDACION!$B$1046,LIQUIDACION!$B$1046&gt;LIQUIDACION!$D$1043),366,365)),0)</f>
        <v>0</v>
      </c>
      <c r="AS816" s="618">
        <f>IF(AS$12=TRUE,(($R816*LIQUIDACION!$L$1047)*LIQUIDACION!$D$1045/IF(AND(LIQUIDACION!$D$1044&gt;LIQUIDACION!$B$1046,LIQUIDACION!$B$1046&gt;LIQUIDACION!$D$1043),366,365)),0)</f>
        <v>0</v>
      </c>
      <c r="AT816" s="618">
        <f>IF(AT$12=TRUE,(($S816*LIQUIDACION!$L$1047)*LIQUIDACION!$D$1045/IF(AND(LIQUIDACION!$D$1044&gt;LIQUIDACION!$B$1046,LIQUIDACION!$B$1046&gt;LIQUIDACION!$D$1043),366,365)),0)</f>
        <v>0</v>
      </c>
      <c r="AU816" s="618">
        <f>IF(AU$12=TRUE,(($T816*LIQUIDACION!$L$1047)*LIQUIDACION!$D$1045/IF(AND(LIQUIDACION!$D$1044&gt;LIQUIDACION!$B$1046,LIQUIDACION!$B$1046&gt;LIQUIDACION!$D$1043),366,365)),0)</f>
        <v>0</v>
      </c>
      <c r="AV816" s="618">
        <f>IF(AV$12=TRUE,(($U816*LIQUIDACION!$L$1047)*LIQUIDACION!$D$1045/IF(AND(LIQUIDACION!$D$1044&gt;LIQUIDACION!$B$1046,LIQUIDACION!$B$1046&gt;LIQUIDACION!$D$1043),366,365)),0)</f>
        <v>0</v>
      </c>
      <c r="AW816" s="618">
        <f>IF(AW$12=TRUE,(($V816*LIQUIDACION!$L$1047)*LIQUIDACION!$D$1045/IF(AND(LIQUIDACION!$D$1044&gt;LIQUIDACION!$B$1046,LIQUIDACION!$B$1046&gt;LIQUIDACION!$D$1043),366,365)),0)</f>
        <v>0</v>
      </c>
      <c r="AX816" s="618">
        <f>IF(AX$12=TRUE,(($W816*LIQUIDACION!$L$1047)*LIQUIDACION!$D$1045/IF(AND(LIQUIDACION!$D$1044&gt;LIQUIDACION!$B$1046,LIQUIDACION!$B$1046&gt;LIQUIDACION!$D$1043),366,365)),0)</f>
        <v>0</v>
      </c>
    </row>
    <row r="817" spans="2:50" x14ac:dyDescent="0.25">
      <c r="B817" s="121">
        <v>805</v>
      </c>
      <c r="C817" s="125"/>
      <c r="D817" s="170"/>
      <c r="E817" s="170"/>
      <c r="F817" s="170"/>
      <c r="G817" s="170">
        <f t="shared" si="53"/>
        <v>0</v>
      </c>
      <c r="H817" s="170">
        <f t="shared" si="54"/>
        <v>0</v>
      </c>
      <c r="I817" s="170"/>
      <c r="J817" s="170"/>
      <c r="K817" s="170"/>
      <c r="L817" s="170"/>
      <c r="M817" s="170"/>
      <c r="N817" s="170"/>
      <c r="O817" s="170"/>
      <c r="P817" s="170"/>
      <c r="Q817" s="170"/>
      <c r="R817" s="170"/>
      <c r="S817" s="170"/>
      <c r="T817" s="170"/>
      <c r="U817" s="170"/>
      <c r="V817" s="170"/>
      <c r="W817" s="170"/>
      <c r="X817" s="170"/>
      <c r="Y817" s="170"/>
      <c r="Z817" s="170"/>
      <c r="AA817" s="170"/>
      <c r="AB817" s="415">
        <f t="shared" si="55"/>
        <v>0</v>
      </c>
      <c r="AC817" s="415">
        <f t="shared" si="56"/>
        <v>0</v>
      </c>
      <c r="AE817" s="618">
        <f>IF(AE$12=TRUE,(($D817*LIQUIDACION!$L$1046)*LIQUIDACION!$D$1045/IF(AND(LIQUIDACION!$D$1044&gt;LIQUIDACION!$B$1046,LIQUIDACION!$B$1046&gt;LIQUIDACION!$D$1043),366,365)),0)</f>
        <v>0</v>
      </c>
      <c r="AF817" s="618">
        <f>IF(AF$12=TRUE,(($E817*LIQUIDACION!$L$1046)*LIQUIDACION!$D$1045/IF(AND(LIQUIDACION!$D$1044&gt;LIQUIDACION!$B$1046,LIQUIDACION!$B$1046&gt;LIQUIDACION!$D$1043),366,365)),0)</f>
        <v>0</v>
      </c>
      <c r="AG817" s="618">
        <f>IF(AG$12=TRUE,(($F817*LIQUIDACION!$L$1046)*LIQUIDACION!$D$1045/IF(AND(LIQUIDACION!$D$1044&gt;LIQUIDACION!$B$1046,LIQUIDACION!$B$1046&gt;LIQUIDACION!$D$1043),366,365)),0)</f>
        <v>0</v>
      </c>
      <c r="AH817" s="618">
        <f>IF(AH$12=TRUE,(($G817*LIQUIDACION!$L$1046)*LIQUIDACION!$D$1045/IF(AND(LIQUIDACION!$D$1044&gt;LIQUIDACION!$B$1046,LIQUIDACION!$B$1046&gt;LIQUIDACION!$D$1043),366,365)),0)</f>
        <v>0</v>
      </c>
      <c r="AI817" s="618">
        <f>IF(AI$12=TRUE,(($H817*LIQUIDACION!$L$1047)*LIQUIDACION!$D$1045/IF(AND(LIQUIDACION!$D$1044&gt;LIQUIDACION!$B$1046,LIQUIDACION!$B$1046&gt;LIQUIDACION!$D$1043),366,365)),0)</f>
        <v>0</v>
      </c>
      <c r="AJ817" s="618">
        <f>IF(AJ$12=TRUE,(($I817*LIQUIDACION!$L$1047)*LIQUIDACION!$D$1045/IF(AND(LIQUIDACION!$D$1044&gt;LIQUIDACION!$B$1046,LIQUIDACION!$B$1046&gt;LIQUIDACION!$D$1043),366,365)),0)</f>
        <v>0</v>
      </c>
      <c r="AK817" s="618">
        <f>IF(AK$12=TRUE,(($J817*LIQUIDACION!$L$1047)*LIQUIDACION!$D$1045/IF(AND(LIQUIDACION!$D$1044&gt;LIQUIDACION!$B$1046,LIQUIDACION!$B$1046&gt;LIQUIDACION!$D$1043),366,365)),0)</f>
        <v>0</v>
      </c>
      <c r="AL817" s="618">
        <f>IF(AL$12=TRUE,(($K817*LIQUIDACION!$L$1047)*LIQUIDACION!$D$1045/IF(AND(LIQUIDACION!$D$1044&gt;LIQUIDACION!$B$1046,LIQUIDACION!$B$1046&gt;LIQUIDACION!$D$1043),366,365)),0)</f>
        <v>0</v>
      </c>
      <c r="AM817" s="618">
        <f>IF(AM$12=TRUE,(($L817*LIQUIDACION!$L$1047)*LIQUIDACION!$D$1045/IF(AND(LIQUIDACION!$D$1044&gt;LIQUIDACION!$B$1046,LIQUIDACION!$B$1046&gt;LIQUIDACION!$D$1043),366,365)),0)</f>
        <v>0</v>
      </c>
      <c r="AN817" s="618">
        <f>IF(AN$12=TRUE,(($M817*LIQUIDACION!$L$1047)*LIQUIDACION!$D$1045/IF(AND(LIQUIDACION!$D$1044&gt;LIQUIDACION!$B$1046,LIQUIDACION!$B$1046&gt;LIQUIDACION!$D$1043),366,365)),0)</f>
        <v>0</v>
      </c>
      <c r="AO817" s="618">
        <f>IF(AO$12=TRUE,(($N817*LIQUIDACION!$L$1047)*LIQUIDACION!$D$1045/IF(AND(LIQUIDACION!$D$1044&gt;LIQUIDACION!$B$1046,LIQUIDACION!$B$1046&gt;LIQUIDACION!$D$1043),366,365)),0)</f>
        <v>0</v>
      </c>
      <c r="AP817" s="618">
        <f>IF(AP$12=TRUE,(($O817*LIQUIDACION!$L$1047)*LIQUIDACION!$D$1045/IF(AND(LIQUIDACION!$D$1044&gt;LIQUIDACION!$B$1046,LIQUIDACION!$B$1046&gt;LIQUIDACION!$D$1043),366,365)),0)</f>
        <v>0</v>
      </c>
      <c r="AQ817" s="618">
        <f>IF(AQ$12=TRUE,(($P817*LIQUIDACION!$L$1047)*LIQUIDACION!$D$1045/IF(AND(LIQUIDACION!$D$1044&gt;LIQUIDACION!$B$1046,LIQUIDACION!$B$1046&gt;LIQUIDACION!$D$1043),366,365)),0)</f>
        <v>0</v>
      </c>
      <c r="AR817" s="618">
        <f>IF(AR$12=TRUE,(($Q817*LIQUIDACION!$L$1047)*LIQUIDACION!$D$1045/IF(AND(LIQUIDACION!$D$1044&gt;LIQUIDACION!$B$1046,LIQUIDACION!$B$1046&gt;LIQUIDACION!$D$1043),366,365)),0)</f>
        <v>0</v>
      </c>
      <c r="AS817" s="618">
        <f>IF(AS$12=TRUE,(($R817*LIQUIDACION!$L$1047)*LIQUIDACION!$D$1045/IF(AND(LIQUIDACION!$D$1044&gt;LIQUIDACION!$B$1046,LIQUIDACION!$B$1046&gt;LIQUIDACION!$D$1043),366,365)),0)</f>
        <v>0</v>
      </c>
      <c r="AT817" s="618">
        <f>IF(AT$12=TRUE,(($S817*LIQUIDACION!$L$1047)*LIQUIDACION!$D$1045/IF(AND(LIQUIDACION!$D$1044&gt;LIQUIDACION!$B$1046,LIQUIDACION!$B$1046&gt;LIQUIDACION!$D$1043),366,365)),0)</f>
        <v>0</v>
      </c>
      <c r="AU817" s="618">
        <f>IF(AU$12=TRUE,(($T817*LIQUIDACION!$L$1047)*LIQUIDACION!$D$1045/IF(AND(LIQUIDACION!$D$1044&gt;LIQUIDACION!$B$1046,LIQUIDACION!$B$1046&gt;LIQUIDACION!$D$1043),366,365)),0)</f>
        <v>0</v>
      </c>
      <c r="AV817" s="618">
        <f>IF(AV$12=TRUE,(($U817*LIQUIDACION!$L$1047)*LIQUIDACION!$D$1045/IF(AND(LIQUIDACION!$D$1044&gt;LIQUIDACION!$B$1046,LIQUIDACION!$B$1046&gt;LIQUIDACION!$D$1043),366,365)),0)</f>
        <v>0</v>
      </c>
      <c r="AW817" s="618">
        <f>IF(AW$12=TRUE,(($V817*LIQUIDACION!$L$1047)*LIQUIDACION!$D$1045/IF(AND(LIQUIDACION!$D$1044&gt;LIQUIDACION!$B$1046,LIQUIDACION!$B$1046&gt;LIQUIDACION!$D$1043),366,365)),0)</f>
        <v>0</v>
      </c>
      <c r="AX817" s="618">
        <f>IF(AX$12=TRUE,(($W817*LIQUIDACION!$L$1047)*LIQUIDACION!$D$1045/IF(AND(LIQUIDACION!$D$1044&gt;LIQUIDACION!$B$1046,LIQUIDACION!$B$1046&gt;LIQUIDACION!$D$1043),366,365)),0)</f>
        <v>0</v>
      </c>
    </row>
    <row r="818" spans="2:50" x14ac:dyDescent="0.25">
      <c r="B818" s="123">
        <v>806</v>
      </c>
      <c r="C818" s="125"/>
      <c r="D818" s="170"/>
      <c r="E818" s="170"/>
      <c r="F818" s="170"/>
      <c r="G818" s="170">
        <f t="shared" si="53"/>
        <v>0</v>
      </c>
      <c r="H818" s="170">
        <f t="shared" si="54"/>
        <v>0</v>
      </c>
      <c r="I818" s="170"/>
      <c r="J818" s="170"/>
      <c r="K818" s="170"/>
      <c r="L818" s="170"/>
      <c r="M818" s="170"/>
      <c r="N818" s="170"/>
      <c r="O818" s="170"/>
      <c r="P818" s="170"/>
      <c r="Q818" s="170"/>
      <c r="R818" s="170"/>
      <c r="S818" s="170"/>
      <c r="T818" s="170"/>
      <c r="U818" s="170"/>
      <c r="V818" s="170"/>
      <c r="W818" s="170"/>
      <c r="X818" s="170"/>
      <c r="Y818" s="170"/>
      <c r="Z818" s="170"/>
      <c r="AA818" s="170"/>
      <c r="AB818" s="415">
        <f t="shared" si="55"/>
        <v>0</v>
      </c>
      <c r="AC818" s="415">
        <f t="shared" si="56"/>
        <v>0</v>
      </c>
      <c r="AE818" s="618">
        <f>IF(AE$12=TRUE,(($D818*LIQUIDACION!$L$1046)*LIQUIDACION!$D$1045/IF(AND(LIQUIDACION!$D$1044&gt;LIQUIDACION!$B$1046,LIQUIDACION!$B$1046&gt;LIQUIDACION!$D$1043),366,365)),0)</f>
        <v>0</v>
      </c>
      <c r="AF818" s="618">
        <f>IF(AF$12=TRUE,(($E818*LIQUIDACION!$L$1046)*LIQUIDACION!$D$1045/IF(AND(LIQUIDACION!$D$1044&gt;LIQUIDACION!$B$1046,LIQUIDACION!$B$1046&gt;LIQUIDACION!$D$1043),366,365)),0)</f>
        <v>0</v>
      </c>
      <c r="AG818" s="618">
        <f>IF(AG$12=TRUE,(($F818*LIQUIDACION!$L$1046)*LIQUIDACION!$D$1045/IF(AND(LIQUIDACION!$D$1044&gt;LIQUIDACION!$B$1046,LIQUIDACION!$B$1046&gt;LIQUIDACION!$D$1043),366,365)),0)</f>
        <v>0</v>
      </c>
      <c r="AH818" s="618">
        <f>IF(AH$12=TRUE,(($G818*LIQUIDACION!$L$1046)*LIQUIDACION!$D$1045/IF(AND(LIQUIDACION!$D$1044&gt;LIQUIDACION!$B$1046,LIQUIDACION!$B$1046&gt;LIQUIDACION!$D$1043),366,365)),0)</f>
        <v>0</v>
      </c>
      <c r="AI818" s="618">
        <f>IF(AI$12=TRUE,(($H818*LIQUIDACION!$L$1047)*LIQUIDACION!$D$1045/IF(AND(LIQUIDACION!$D$1044&gt;LIQUIDACION!$B$1046,LIQUIDACION!$B$1046&gt;LIQUIDACION!$D$1043),366,365)),0)</f>
        <v>0</v>
      </c>
      <c r="AJ818" s="618">
        <f>IF(AJ$12=TRUE,(($I818*LIQUIDACION!$L$1047)*LIQUIDACION!$D$1045/IF(AND(LIQUIDACION!$D$1044&gt;LIQUIDACION!$B$1046,LIQUIDACION!$B$1046&gt;LIQUIDACION!$D$1043),366,365)),0)</f>
        <v>0</v>
      </c>
      <c r="AK818" s="618">
        <f>IF(AK$12=TRUE,(($J818*LIQUIDACION!$L$1047)*LIQUIDACION!$D$1045/IF(AND(LIQUIDACION!$D$1044&gt;LIQUIDACION!$B$1046,LIQUIDACION!$B$1046&gt;LIQUIDACION!$D$1043),366,365)),0)</f>
        <v>0</v>
      </c>
      <c r="AL818" s="618">
        <f>IF(AL$12=TRUE,(($K818*LIQUIDACION!$L$1047)*LIQUIDACION!$D$1045/IF(AND(LIQUIDACION!$D$1044&gt;LIQUIDACION!$B$1046,LIQUIDACION!$B$1046&gt;LIQUIDACION!$D$1043),366,365)),0)</f>
        <v>0</v>
      </c>
      <c r="AM818" s="618">
        <f>IF(AM$12=TRUE,(($L818*LIQUIDACION!$L$1047)*LIQUIDACION!$D$1045/IF(AND(LIQUIDACION!$D$1044&gt;LIQUIDACION!$B$1046,LIQUIDACION!$B$1046&gt;LIQUIDACION!$D$1043),366,365)),0)</f>
        <v>0</v>
      </c>
      <c r="AN818" s="618">
        <f>IF(AN$12=TRUE,(($M818*LIQUIDACION!$L$1047)*LIQUIDACION!$D$1045/IF(AND(LIQUIDACION!$D$1044&gt;LIQUIDACION!$B$1046,LIQUIDACION!$B$1046&gt;LIQUIDACION!$D$1043),366,365)),0)</f>
        <v>0</v>
      </c>
      <c r="AO818" s="618">
        <f>IF(AO$12=TRUE,(($N818*LIQUIDACION!$L$1047)*LIQUIDACION!$D$1045/IF(AND(LIQUIDACION!$D$1044&gt;LIQUIDACION!$B$1046,LIQUIDACION!$B$1046&gt;LIQUIDACION!$D$1043),366,365)),0)</f>
        <v>0</v>
      </c>
      <c r="AP818" s="618">
        <f>IF(AP$12=TRUE,(($O818*LIQUIDACION!$L$1047)*LIQUIDACION!$D$1045/IF(AND(LIQUIDACION!$D$1044&gt;LIQUIDACION!$B$1046,LIQUIDACION!$B$1046&gt;LIQUIDACION!$D$1043),366,365)),0)</f>
        <v>0</v>
      </c>
      <c r="AQ818" s="618">
        <f>IF(AQ$12=TRUE,(($P818*LIQUIDACION!$L$1047)*LIQUIDACION!$D$1045/IF(AND(LIQUIDACION!$D$1044&gt;LIQUIDACION!$B$1046,LIQUIDACION!$B$1046&gt;LIQUIDACION!$D$1043),366,365)),0)</f>
        <v>0</v>
      </c>
      <c r="AR818" s="618">
        <f>IF(AR$12=TRUE,(($Q818*LIQUIDACION!$L$1047)*LIQUIDACION!$D$1045/IF(AND(LIQUIDACION!$D$1044&gt;LIQUIDACION!$B$1046,LIQUIDACION!$B$1046&gt;LIQUIDACION!$D$1043),366,365)),0)</f>
        <v>0</v>
      </c>
      <c r="AS818" s="618">
        <f>IF(AS$12=TRUE,(($R818*LIQUIDACION!$L$1047)*LIQUIDACION!$D$1045/IF(AND(LIQUIDACION!$D$1044&gt;LIQUIDACION!$B$1046,LIQUIDACION!$B$1046&gt;LIQUIDACION!$D$1043),366,365)),0)</f>
        <v>0</v>
      </c>
      <c r="AT818" s="618">
        <f>IF(AT$12=TRUE,(($S818*LIQUIDACION!$L$1047)*LIQUIDACION!$D$1045/IF(AND(LIQUIDACION!$D$1044&gt;LIQUIDACION!$B$1046,LIQUIDACION!$B$1046&gt;LIQUIDACION!$D$1043),366,365)),0)</f>
        <v>0</v>
      </c>
      <c r="AU818" s="618">
        <f>IF(AU$12=TRUE,(($T818*LIQUIDACION!$L$1047)*LIQUIDACION!$D$1045/IF(AND(LIQUIDACION!$D$1044&gt;LIQUIDACION!$B$1046,LIQUIDACION!$B$1046&gt;LIQUIDACION!$D$1043),366,365)),0)</f>
        <v>0</v>
      </c>
      <c r="AV818" s="618">
        <f>IF(AV$12=TRUE,(($U818*LIQUIDACION!$L$1047)*LIQUIDACION!$D$1045/IF(AND(LIQUIDACION!$D$1044&gt;LIQUIDACION!$B$1046,LIQUIDACION!$B$1046&gt;LIQUIDACION!$D$1043),366,365)),0)</f>
        <v>0</v>
      </c>
      <c r="AW818" s="618">
        <f>IF(AW$12=TRUE,(($V818*LIQUIDACION!$L$1047)*LIQUIDACION!$D$1045/IF(AND(LIQUIDACION!$D$1044&gt;LIQUIDACION!$B$1046,LIQUIDACION!$B$1046&gt;LIQUIDACION!$D$1043),366,365)),0)</f>
        <v>0</v>
      </c>
      <c r="AX818" s="618">
        <f>IF(AX$12=TRUE,(($W818*LIQUIDACION!$L$1047)*LIQUIDACION!$D$1045/IF(AND(LIQUIDACION!$D$1044&gt;LIQUIDACION!$B$1046,LIQUIDACION!$B$1046&gt;LIQUIDACION!$D$1043),366,365)),0)</f>
        <v>0</v>
      </c>
    </row>
    <row r="819" spans="2:50" x14ac:dyDescent="0.25">
      <c r="B819" s="121">
        <v>807</v>
      </c>
      <c r="C819" s="125"/>
      <c r="D819" s="170"/>
      <c r="E819" s="170"/>
      <c r="F819" s="170"/>
      <c r="G819" s="170">
        <f t="shared" si="53"/>
        <v>0</v>
      </c>
      <c r="H819" s="170">
        <f t="shared" si="54"/>
        <v>0</v>
      </c>
      <c r="I819" s="170"/>
      <c r="J819" s="170"/>
      <c r="K819" s="170"/>
      <c r="L819" s="170"/>
      <c r="M819" s="170"/>
      <c r="N819" s="170"/>
      <c r="O819" s="170"/>
      <c r="P819" s="170"/>
      <c r="Q819" s="170"/>
      <c r="R819" s="170"/>
      <c r="S819" s="170"/>
      <c r="T819" s="170"/>
      <c r="U819" s="170"/>
      <c r="V819" s="170"/>
      <c r="W819" s="170"/>
      <c r="X819" s="170"/>
      <c r="Y819" s="170"/>
      <c r="Z819" s="170"/>
      <c r="AA819" s="170"/>
      <c r="AB819" s="415">
        <f t="shared" si="55"/>
        <v>0</v>
      </c>
      <c r="AC819" s="415">
        <f t="shared" si="56"/>
        <v>0</v>
      </c>
      <c r="AE819" s="618">
        <f>IF(AE$12=TRUE,(($D819*LIQUIDACION!$L$1046)*LIQUIDACION!$D$1045/IF(AND(LIQUIDACION!$D$1044&gt;LIQUIDACION!$B$1046,LIQUIDACION!$B$1046&gt;LIQUIDACION!$D$1043),366,365)),0)</f>
        <v>0</v>
      </c>
      <c r="AF819" s="618">
        <f>IF(AF$12=TRUE,(($E819*LIQUIDACION!$L$1046)*LIQUIDACION!$D$1045/IF(AND(LIQUIDACION!$D$1044&gt;LIQUIDACION!$B$1046,LIQUIDACION!$B$1046&gt;LIQUIDACION!$D$1043),366,365)),0)</f>
        <v>0</v>
      </c>
      <c r="AG819" s="618">
        <f>IF(AG$12=TRUE,(($F819*LIQUIDACION!$L$1046)*LIQUIDACION!$D$1045/IF(AND(LIQUIDACION!$D$1044&gt;LIQUIDACION!$B$1046,LIQUIDACION!$B$1046&gt;LIQUIDACION!$D$1043),366,365)),0)</f>
        <v>0</v>
      </c>
      <c r="AH819" s="618">
        <f>IF(AH$12=TRUE,(($G819*LIQUIDACION!$L$1046)*LIQUIDACION!$D$1045/IF(AND(LIQUIDACION!$D$1044&gt;LIQUIDACION!$B$1046,LIQUIDACION!$B$1046&gt;LIQUIDACION!$D$1043),366,365)),0)</f>
        <v>0</v>
      </c>
      <c r="AI819" s="618">
        <f>IF(AI$12=TRUE,(($H819*LIQUIDACION!$L$1047)*LIQUIDACION!$D$1045/IF(AND(LIQUIDACION!$D$1044&gt;LIQUIDACION!$B$1046,LIQUIDACION!$B$1046&gt;LIQUIDACION!$D$1043),366,365)),0)</f>
        <v>0</v>
      </c>
      <c r="AJ819" s="618">
        <f>IF(AJ$12=TRUE,(($I819*LIQUIDACION!$L$1047)*LIQUIDACION!$D$1045/IF(AND(LIQUIDACION!$D$1044&gt;LIQUIDACION!$B$1046,LIQUIDACION!$B$1046&gt;LIQUIDACION!$D$1043),366,365)),0)</f>
        <v>0</v>
      </c>
      <c r="AK819" s="618">
        <f>IF(AK$12=TRUE,(($J819*LIQUIDACION!$L$1047)*LIQUIDACION!$D$1045/IF(AND(LIQUIDACION!$D$1044&gt;LIQUIDACION!$B$1046,LIQUIDACION!$B$1046&gt;LIQUIDACION!$D$1043),366,365)),0)</f>
        <v>0</v>
      </c>
      <c r="AL819" s="618">
        <f>IF(AL$12=TRUE,(($K819*LIQUIDACION!$L$1047)*LIQUIDACION!$D$1045/IF(AND(LIQUIDACION!$D$1044&gt;LIQUIDACION!$B$1046,LIQUIDACION!$B$1046&gt;LIQUIDACION!$D$1043),366,365)),0)</f>
        <v>0</v>
      </c>
      <c r="AM819" s="618">
        <f>IF(AM$12=TRUE,(($L819*LIQUIDACION!$L$1047)*LIQUIDACION!$D$1045/IF(AND(LIQUIDACION!$D$1044&gt;LIQUIDACION!$B$1046,LIQUIDACION!$B$1046&gt;LIQUIDACION!$D$1043),366,365)),0)</f>
        <v>0</v>
      </c>
      <c r="AN819" s="618">
        <f>IF(AN$12=TRUE,(($M819*LIQUIDACION!$L$1047)*LIQUIDACION!$D$1045/IF(AND(LIQUIDACION!$D$1044&gt;LIQUIDACION!$B$1046,LIQUIDACION!$B$1046&gt;LIQUIDACION!$D$1043),366,365)),0)</f>
        <v>0</v>
      </c>
      <c r="AO819" s="618">
        <f>IF(AO$12=TRUE,(($N819*LIQUIDACION!$L$1047)*LIQUIDACION!$D$1045/IF(AND(LIQUIDACION!$D$1044&gt;LIQUIDACION!$B$1046,LIQUIDACION!$B$1046&gt;LIQUIDACION!$D$1043),366,365)),0)</f>
        <v>0</v>
      </c>
      <c r="AP819" s="618">
        <f>IF(AP$12=TRUE,(($O819*LIQUIDACION!$L$1047)*LIQUIDACION!$D$1045/IF(AND(LIQUIDACION!$D$1044&gt;LIQUIDACION!$B$1046,LIQUIDACION!$B$1046&gt;LIQUIDACION!$D$1043),366,365)),0)</f>
        <v>0</v>
      </c>
      <c r="AQ819" s="618">
        <f>IF(AQ$12=TRUE,(($P819*LIQUIDACION!$L$1047)*LIQUIDACION!$D$1045/IF(AND(LIQUIDACION!$D$1044&gt;LIQUIDACION!$B$1046,LIQUIDACION!$B$1046&gt;LIQUIDACION!$D$1043),366,365)),0)</f>
        <v>0</v>
      </c>
      <c r="AR819" s="618">
        <f>IF(AR$12=TRUE,(($Q819*LIQUIDACION!$L$1047)*LIQUIDACION!$D$1045/IF(AND(LIQUIDACION!$D$1044&gt;LIQUIDACION!$B$1046,LIQUIDACION!$B$1046&gt;LIQUIDACION!$D$1043),366,365)),0)</f>
        <v>0</v>
      </c>
      <c r="AS819" s="618">
        <f>IF(AS$12=TRUE,(($R819*LIQUIDACION!$L$1047)*LIQUIDACION!$D$1045/IF(AND(LIQUIDACION!$D$1044&gt;LIQUIDACION!$B$1046,LIQUIDACION!$B$1046&gt;LIQUIDACION!$D$1043),366,365)),0)</f>
        <v>0</v>
      </c>
      <c r="AT819" s="618">
        <f>IF(AT$12=TRUE,(($S819*LIQUIDACION!$L$1047)*LIQUIDACION!$D$1045/IF(AND(LIQUIDACION!$D$1044&gt;LIQUIDACION!$B$1046,LIQUIDACION!$B$1046&gt;LIQUIDACION!$D$1043),366,365)),0)</f>
        <v>0</v>
      </c>
      <c r="AU819" s="618">
        <f>IF(AU$12=TRUE,(($T819*LIQUIDACION!$L$1047)*LIQUIDACION!$D$1045/IF(AND(LIQUIDACION!$D$1044&gt;LIQUIDACION!$B$1046,LIQUIDACION!$B$1046&gt;LIQUIDACION!$D$1043),366,365)),0)</f>
        <v>0</v>
      </c>
      <c r="AV819" s="618">
        <f>IF(AV$12=TRUE,(($U819*LIQUIDACION!$L$1047)*LIQUIDACION!$D$1045/IF(AND(LIQUIDACION!$D$1044&gt;LIQUIDACION!$B$1046,LIQUIDACION!$B$1046&gt;LIQUIDACION!$D$1043),366,365)),0)</f>
        <v>0</v>
      </c>
      <c r="AW819" s="618">
        <f>IF(AW$12=TRUE,(($V819*LIQUIDACION!$L$1047)*LIQUIDACION!$D$1045/IF(AND(LIQUIDACION!$D$1044&gt;LIQUIDACION!$B$1046,LIQUIDACION!$B$1046&gt;LIQUIDACION!$D$1043),366,365)),0)</f>
        <v>0</v>
      </c>
      <c r="AX819" s="618">
        <f>IF(AX$12=TRUE,(($W819*LIQUIDACION!$L$1047)*LIQUIDACION!$D$1045/IF(AND(LIQUIDACION!$D$1044&gt;LIQUIDACION!$B$1046,LIQUIDACION!$B$1046&gt;LIQUIDACION!$D$1043),366,365)),0)</f>
        <v>0</v>
      </c>
    </row>
    <row r="820" spans="2:50" x14ac:dyDescent="0.25">
      <c r="B820" s="123">
        <v>808</v>
      </c>
      <c r="C820" s="125"/>
      <c r="D820" s="170"/>
      <c r="E820" s="170"/>
      <c r="F820" s="170"/>
      <c r="G820" s="170">
        <f t="shared" si="53"/>
        <v>0</v>
      </c>
      <c r="H820" s="170">
        <f t="shared" si="54"/>
        <v>0</v>
      </c>
      <c r="I820" s="170"/>
      <c r="J820" s="170"/>
      <c r="K820" s="170"/>
      <c r="L820" s="170"/>
      <c r="M820" s="170"/>
      <c r="N820" s="170"/>
      <c r="O820" s="170"/>
      <c r="P820" s="170"/>
      <c r="Q820" s="170"/>
      <c r="R820" s="170"/>
      <c r="S820" s="170"/>
      <c r="T820" s="170"/>
      <c r="U820" s="170"/>
      <c r="V820" s="170"/>
      <c r="W820" s="170"/>
      <c r="X820" s="170"/>
      <c r="Y820" s="170"/>
      <c r="Z820" s="170"/>
      <c r="AA820" s="170"/>
      <c r="AB820" s="415">
        <f t="shared" si="55"/>
        <v>0</v>
      </c>
      <c r="AC820" s="415">
        <f t="shared" si="56"/>
        <v>0</v>
      </c>
      <c r="AE820" s="618">
        <f>IF(AE$12=TRUE,(($D820*LIQUIDACION!$L$1046)*LIQUIDACION!$D$1045/IF(AND(LIQUIDACION!$D$1044&gt;LIQUIDACION!$B$1046,LIQUIDACION!$B$1046&gt;LIQUIDACION!$D$1043),366,365)),0)</f>
        <v>0</v>
      </c>
      <c r="AF820" s="618">
        <f>IF(AF$12=TRUE,(($E820*LIQUIDACION!$L$1046)*LIQUIDACION!$D$1045/IF(AND(LIQUIDACION!$D$1044&gt;LIQUIDACION!$B$1046,LIQUIDACION!$B$1046&gt;LIQUIDACION!$D$1043),366,365)),0)</f>
        <v>0</v>
      </c>
      <c r="AG820" s="618">
        <f>IF(AG$12=TRUE,(($F820*LIQUIDACION!$L$1046)*LIQUIDACION!$D$1045/IF(AND(LIQUIDACION!$D$1044&gt;LIQUIDACION!$B$1046,LIQUIDACION!$B$1046&gt;LIQUIDACION!$D$1043),366,365)),0)</f>
        <v>0</v>
      </c>
      <c r="AH820" s="618">
        <f>IF(AH$12=TRUE,(($G820*LIQUIDACION!$L$1046)*LIQUIDACION!$D$1045/IF(AND(LIQUIDACION!$D$1044&gt;LIQUIDACION!$B$1046,LIQUIDACION!$B$1046&gt;LIQUIDACION!$D$1043),366,365)),0)</f>
        <v>0</v>
      </c>
      <c r="AI820" s="618">
        <f>IF(AI$12=TRUE,(($H820*LIQUIDACION!$L$1047)*LIQUIDACION!$D$1045/IF(AND(LIQUIDACION!$D$1044&gt;LIQUIDACION!$B$1046,LIQUIDACION!$B$1046&gt;LIQUIDACION!$D$1043),366,365)),0)</f>
        <v>0</v>
      </c>
      <c r="AJ820" s="618">
        <f>IF(AJ$12=TRUE,(($I820*LIQUIDACION!$L$1047)*LIQUIDACION!$D$1045/IF(AND(LIQUIDACION!$D$1044&gt;LIQUIDACION!$B$1046,LIQUIDACION!$B$1046&gt;LIQUIDACION!$D$1043),366,365)),0)</f>
        <v>0</v>
      </c>
      <c r="AK820" s="618">
        <f>IF(AK$12=TRUE,(($J820*LIQUIDACION!$L$1047)*LIQUIDACION!$D$1045/IF(AND(LIQUIDACION!$D$1044&gt;LIQUIDACION!$B$1046,LIQUIDACION!$B$1046&gt;LIQUIDACION!$D$1043),366,365)),0)</f>
        <v>0</v>
      </c>
      <c r="AL820" s="618">
        <f>IF(AL$12=TRUE,(($K820*LIQUIDACION!$L$1047)*LIQUIDACION!$D$1045/IF(AND(LIQUIDACION!$D$1044&gt;LIQUIDACION!$B$1046,LIQUIDACION!$B$1046&gt;LIQUIDACION!$D$1043),366,365)),0)</f>
        <v>0</v>
      </c>
      <c r="AM820" s="618">
        <f>IF(AM$12=TRUE,(($L820*LIQUIDACION!$L$1047)*LIQUIDACION!$D$1045/IF(AND(LIQUIDACION!$D$1044&gt;LIQUIDACION!$B$1046,LIQUIDACION!$B$1046&gt;LIQUIDACION!$D$1043),366,365)),0)</f>
        <v>0</v>
      </c>
      <c r="AN820" s="618">
        <f>IF(AN$12=TRUE,(($M820*LIQUIDACION!$L$1047)*LIQUIDACION!$D$1045/IF(AND(LIQUIDACION!$D$1044&gt;LIQUIDACION!$B$1046,LIQUIDACION!$B$1046&gt;LIQUIDACION!$D$1043),366,365)),0)</f>
        <v>0</v>
      </c>
      <c r="AO820" s="618">
        <f>IF(AO$12=TRUE,(($N820*LIQUIDACION!$L$1047)*LIQUIDACION!$D$1045/IF(AND(LIQUIDACION!$D$1044&gt;LIQUIDACION!$B$1046,LIQUIDACION!$B$1046&gt;LIQUIDACION!$D$1043),366,365)),0)</f>
        <v>0</v>
      </c>
      <c r="AP820" s="618">
        <f>IF(AP$12=TRUE,(($O820*LIQUIDACION!$L$1047)*LIQUIDACION!$D$1045/IF(AND(LIQUIDACION!$D$1044&gt;LIQUIDACION!$B$1046,LIQUIDACION!$B$1046&gt;LIQUIDACION!$D$1043),366,365)),0)</f>
        <v>0</v>
      </c>
      <c r="AQ820" s="618">
        <f>IF(AQ$12=TRUE,(($P820*LIQUIDACION!$L$1047)*LIQUIDACION!$D$1045/IF(AND(LIQUIDACION!$D$1044&gt;LIQUIDACION!$B$1046,LIQUIDACION!$B$1046&gt;LIQUIDACION!$D$1043),366,365)),0)</f>
        <v>0</v>
      </c>
      <c r="AR820" s="618">
        <f>IF(AR$12=TRUE,(($Q820*LIQUIDACION!$L$1047)*LIQUIDACION!$D$1045/IF(AND(LIQUIDACION!$D$1044&gt;LIQUIDACION!$B$1046,LIQUIDACION!$B$1046&gt;LIQUIDACION!$D$1043),366,365)),0)</f>
        <v>0</v>
      </c>
      <c r="AS820" s="618">
        <f>IF(AS$12=TRUE,(($R820*LIQUIDACION!$L$1047)*LIQUIDACION!$D$1045/IF(AND(LIQUIDACION!$D$1044&gt;LIQUIDACION!$B$1046,LIQUIDACION!$B$1046&gt;LIQUIDACION!$D$1043),366,365)),0)</f>
        <v>0</v>
      </c>
      <c r="AT820" s="618">
        <f>IF(AT$12=TRUE,(($S820*LIQUIDACION!$L$1047)*LIQUIDACION!$D$1045/IF(AND(LIQUIDACION!$D$1044&gt;LIQUIDACION!$B$1046,LIQUIDACION!$B$1046&gt;LIQUIDACION!$D$1043),366,365)),0)</f>
        <v>0</v>
      </c>
      <c r="AU820" s="618">
        <f>IF(AU$12=TRUE,(($T820*LIQUIDACION!$L$1047)*LIQUIDACION!$D$1045/IF(AND(LIQUIDACION!$D$1044&gt;LIQUIDACION!$B$1046,LIQUIDACION!$B$1046&gt;LIQUIDACION!$D$1043),366,365)),0)</f>
        <v>0</v>
      </c>
      <c r="AV820" s="618">
        <f>IF(AV$12=TRUE,(($U820*LIQUIDACION!$L$1047)*LIQUIDACION!$D$1045/IF(AND(LIQUIDACION!$D$1044&gt;LIQUIDACION!$B$1046,LIQUIDACION!$B$1046&gt;LIQUIDACION!$D$1043),366,365)),0)</f>
        <v>0</v>
      </c>
      <c r="AW820" s="618">
        <f>IF(AW$12=TRUE,(($V820*LIQUIDACION!$L$1047)*LIQUIDACION!$D$1045/IF(AND(LIQUIDACION!$D$1044&gt;LIQUIDACION!$B$1046,LIQUIDACION!$B$1046&gt;LIQUIDACION!$D$1043),366,365)),0)</f>
        <v>0</v>
      </c>
      <c r="AX820" s="618">
        <f>IF(AX$12=TRUE,(($W820*LIQUIDACION!$L$1047)*LIQUIDACION!$D$1045/IF(AND(LIQUIDACION!$D$1044&gt;LIQUIDACION!$B$1046,LIQUIDACION!$B$1046&gt;LIQUIDACION!$D$1043),366,365)),0)</f>
        <v>0</v>
      </c>
    </row>
    <row r="821" spans="2:50" x14ac:dyDescent="0.25">
      <c r="B821" s="121">
        <v>809</v>
      </c>
      <c r="C821" s="125"/>
      <c r="D821" s="170"/>
      <c r="E821" s="170"/>
      <c r="F821" s="170"/>
      <c r="G821" s="170">
        <f t="shared" si="53"/>
        <v>0</v>
      </c>
      <c r="H821" s="170">
        <f t="shared" si="54"/>
        <v>0</v>
      </c>
      <c r="I821" s="170"/>
      <c r="J821" s="170"/>
      <c r="K821" s="170"/>
      <c r="L821" s="170"/>
      <c r="M821" s="170"/>
      <c r="N821" s="170"/>
      <c r="O821" s="170"/>
      <c r="P821" s="170"/>
      <c r="Q821" s="170"/>
      <c r="R821" s="170"/>
      <c r="S821" s="170"/>
      <c r="T821" s="170"/>
      <c r="U821" s="170"/>
      <c r="V821" s="170"/>
      <c r="W821" s="170"/>
      <c r="X821" s="170"/>
      <c r="Y821" s="170"/>
      <c r="Z821" s="170"/>
      <c r="AA821" s="170"/>
      <c r="AB821" s="415">
        <f t="shared" si="55"/>
        <v>0</v>
      </c>
      <c r="AC821" s="415">
        <f t="shared" si="56"/>
        <v>0</v>
      </c>
      <c r="AE821" s="618">
        <f>IF(AE$12=TRUE,(($D821*LIQUIDACION!$L$1046)*LIQUIDACION!$D$1045/IF(AND(LIQUIDACION!$D$1044&gt;LIQUIDACION!$B$1046,LIQUIDACION!$B$1046&gt;LIQUIDACION!$D$1043),366,365)),0)</f>
        <v>0</v>
      </c>
      <c r="AF821" s="618">
        <f>IF(AF$12=TRUE,(($E821*LIQUIDACION!$L$1046)*LIQUIDACION!$D$1045/IF(AND(LIQUIDACION!$D$1044&gt;LIQUIDACION!$B$1046,LIQUIDACION!$B$1046&gt;LIQUIDACION!$D$1043),366,365)),0)</f>
        <v>0</v>
      </c>
      <c r="AG821" s="618">
        <f>IF(AG$12=TRUE,(($F821*LIQUIDACION!$L$1046)*LIQUIDACION!$D$1045/IF(AND(LIQUIDACION!$D$1044&gt;LIQUIDACION!$B$1046,LIQUIDACION!$B$1046&gt;LIQUIDACION!$D$1043),366,365)),0)</f>
        <v>0</v>
      </c>
      <c r="AH821" s="618">
        <f>IF(AH$12=TRUE,(($G821*LIQUIDACION!$L$1046)*LIQUIDACION!$D$1045/IF(AND(LIQUIDACION!$D$1044&gt;LIQUIDACION!$B$1046,LIQUIDACION!$B$1046&gt;LIQUIDACION!$D$1043),366,365)),0)</f>
        <v>0</v>
      </c>
      <c r="AI821" s="618">
        <f>IF(AI$12=TRUE,(($H821*LIQUIDACION!$L$1047)*LIQUIDACION!$D$1045/IF(AND(LIQUIDACION!$D$1044&gt;LIQUIDACION!$B$1046,LIQUIDACION!$B$1046&gt;LIQUIDACION!$D$1043),366,365)),0)</f>
        <v>0</v>
      </c>
      <c r="AJ821" s="618">
        <f>IF(AJ$12=TRUE,(($I821*LIQUIDACION!$L$1047)*LIQUIDACION!$D$1045/IF(AND(LIQUIDACION!$D$1044&gt;LIQUIDACION!$B$1046,LIQUIDACION!$B$1046&gt;LIQUIDACION!$D$1043),366,365)),0)</f>
        <v>0</v>
      </c>
      <c r="AK821" s="618">
        <f>IF(AK$12=TRUE,(($J821*LIQUIDACION!$L$1047)*LIQUIDACION!$D$1045/IF(AND(LIQUIDACION!$D$1044&gt;LIQUIDACION!$B$1046,LIQUIDACION!$B$1046&gt;LIQUIDACION!$D$1043),366,365)),0)</f>
        <v>0</v>
      </c>
      <c r="AL821" s="618">
        <f>IF(AL$12=TRUE,(($K821*LIQUIDACION!$L$1047)*LIQUIDACION!$D$1045/IF(AND(LIQUIDACION!$D$1044&gt;LIQUIDACION!$B$1046,LIQUIDACION!$B$1046&gt;LIQUIDACION!$D$1043),366,365)),0)</f>
        <v>0</v>
      </c>
      <c r="AM821" s="618">
        <f>IF(AM$12=TRUE,(($L821*LIQUIDACION!$L$1047)*LIQUIDACION!$D$1045/IF(AND(LIQUIDACION!$D$1044&gt;LIQUIDACION!$B$1046,LIQUIDACION!$B$1046&gt;LIQUIDACION!$D$1043),366,365)),0)</f>
        <v>0</v>
      </c>
      <c r="AN821" s="618">
        <f>IF(AN$12=TRUE,(($M821*LIQUIDACION!$L$1047)*LIQUIDACION!$D$1045/IF(AND(LIQUIDACION!$D$1044&gt;LIQUIDACION!$B$1046,LIQUIDACION!$B$1046&gt;LIQUIDACION!$D$1043),366,365)),0)</f>
        <v>0</v>
      </c>
      <c r="AO821" s="618">
        <f>IF(AO$12=TRUE,(($N821*LIQUIDACION!$L$1047)*LIQUIDACION!$D$1045/IF(AND(LIQUIDACION!$D$1044&gt;LIQUIDACION!$B$1046,LIQUIDACION!$B$1046&gt;LIQUIDACION!$D$1043),366,365)),0)</f>
        <v>0</v>
      </c>
      <c r="AP821" s="618">
        <f>IF(AP$12=TRUE,(($O821*LIQUIDACION!$L$1047)*LIQUIDACION!$D$1045/IF(AND(LIQUIDACION!$D$1044&gt;LIQUIDACION!$B$1046,LIQUIDACION!$B$1046&gt;LIQUIDACION!$D$1043),366,365)),0)</f>
        <v>0</v>
      </c>
      <c r="AQ821" s="618">
        <f>IF(AQ$12=TRUE,(($P821*LIQUIDACION!$L$1047)*LIQUIDACION!$D$1045/IF(AND(LIQUIDACION!$D$1044&gt;LIQUIDACION!$B$1046,LIQUIDACION!$B$1046&gt;LIQUIDACION!$D$1043),366,365)),0)</f>
        <v>0</v>
      </c>
      <c r="AR821" s="618">
        <f>IF(AR$12=TRUE,(($Q821*LIQUIDACION!$L$1047)*LIQUIDACION!$D$1045/IF(AND(LIQUIDACION!$D$1044&gt;LIQUIDACION!$B$1046,LIQUIDACION!$B$1046&gt;LIQUIDACION!$D$1043),366,365)),0)</f>
        <v>0</v>
      </c>
      <c r="AS821" s="618">
        <f>IF(AS$12=TRUE,(($R821*LIQUIDACION!$L$1047)*LIQUIDACION!$D$1045/IF(AND(LIQUIDACION!$D$1044&gt;LIQUIDACION!$B$1046,LIQUIDACION!$B$1046&gt;LIQUIDACION!$D$1043),366,365)),0)</f>
        <v>0</v>
      </c>
      <c r="AT821" s="618">
        <f>IF(AT$12=TRUE,(($S821*LIQUIDACION!$L$1047)*LIQUIDACION!$D$1045/IF(AND(LIQUIDACION!$D$1044&gt;LIQUIDACION!$B$1046,LIQUIDACION!$B$1046&gt;LIQUIDACION!$D$1043),366,365)),0)</f>
        <v>0</v>
      </c>
      <c r="AU821" s="618">
        <f>IF(AU$12=TRUE,(($T821*LIQUIDACION!$L$1047)*LIQUIDACION!$D$1045/IF(AND(LIQUIDACION!$D$1044&gt;LIQUIDACION!$B$1046,LIQUIDACION!$B$1046&gt;LIQUIDACION!$D$1043),366,365)),0)</f>
        <v>0</v>
      </c>
      <c r="AV821" s="618">
        <f>IF(AV$12=TRUE,(($U821*LIQUIDACION!$L$1047)*LIQUIDACION!$D$1045/IF(AND(LIQUIDACION!$D$1044&gt;LIQUIDACION!$B$1046,LIQUIDACION!$B$1046&gt;LIQUIDACION!$D$1043),366,365)),0)</f>
        <v>0</v>
      </c>
      <c r="AW821" s="618">
        <f>IF(AW$12=TRUE,(($V821*LIQUIDACION!$L$1047)*LIQUIDACION!$D$1045/IF(AND(LIQUIDACION!$D$1044&gt;LIQUIDACION!$B$1046,LIQUIDACION!$B$1046&gt;LIQUIDACION!$D$1043),366,365)),0)</f>
        <v>0</v>
      </c>
      <c r="AX821" s="618">
        <f>IF(AX$12=TRUE,(($W821*LIQUIDACION!$L$1047)*LIQUIDACION!$D$1045/IF(AND(LIQUIDACION!$D$1044&gt;LIQUIDACION!$B$1046,LIQUIDACION!$B$1046&gt;LIQUIDACION!$D$1043),366,365)),0)</f>
        <v>0</v>
      </c>
    </row>
    <row r="822" spans="2:50" x14ac:dyDescent="0.25">
      <c r="B822" s="123">
        <v>810</v>
      </c>
      <c r="C822" s="125"/>
      <c r="D822" s="170"/>
      <c r="E822" s="170"/>
      <c r="F822" s="170"/>
      <c r="G822" s="170">
        <f t="shared" si="53"/>
        <v>0</v>
      </c>
      <c r="H822" s="170">
        <f t="shared" si="54"/>
        <v>0</v>
      </c>
      <c r="I822" s="170"/>
      <c r="J822" s="170"/>
      <c r="K822" s="170"/>
      <c r="L822" s="170"/>
      <c r="M822" s="170"/>
      <c r="N822" s="170"/>
      <c r="O822" s="170"/>
      <c r="P822" s="170"/>
      <c r="Q822" s="170"/>
      <c r="R822" s="170"/>
      <c r="S822" s="170"/>
      <c r="T822" s="170"/>
      <c r="U822" s="170"/>
      <c r="V822" s="170"/>
      <c r="W822" s="170"/>
      <c r="X822" s="170"/>
      <c r="Y822" s="170"/>
      <c r="Z822" s="170"/>
      <c r="AA822" s="170"/>
      <c r="AB822" s="415">
        <f t="shared" si="55"/>
        <v>0</v>
      </c>
      <c r="AC822" s="415">
        <f t="shared" si="56"/>
        <v>0</v>
      </c>
      <c r="AE822" s="618">
        <f>IF(AE$12=TRUE,(($D822*LIQUIDACION!$L$1046)*LIQUIDACION!$D$1045/IF(AND(LIQUIDACION!$D$1044&gt;LIQUIDACION!$B$1046,LIQUIDACION!$B$1046&gt;LIQUIDACION!$D$1043),366,365)),0)</f>
        <v>0</v>
      </c>
      <c r="AF822" s="618">
        <f>IF(AF$12=TRUE,(($E822*LIQUIDACION!$L$1046)*LIQUIDACION!$D$1045/IF(AND(LIQUIDACION!$D$1044&gt;LIQUIDACION!$B$1046,LIQUIDACION!$B$1046&gt;LIQUIDACION!$D$1043),366,365)),0)</f>
        <v>0</v>
      </c>
      <c r="AG822" s="618">
        <f>IF(AG$12=TRUE,(($F822*LIQUIDACION!$L$1046)*LIQUIDACION!$D$1045/IF(AND(LIQUIDACION!$D$1044&gt;LIQUIDACION!$B$1046,LIQUIDACION!$B$1046&gt;LIQUIDACION!$D$1043),366,365)),0)</f>
        <v>0</v>
      </c>
      <c r="AH822" s="618">
        <f>IF(AH$12=TRUE,(($G822*LIQUIDACION!$L$1046)*LIQUIDACION!$D$1045/IF(AND(LIQUIDACION!$D$1044&gt;LIQUIDACION!$B$1046,LIQUIDACION!$B$1046&gt;LIQUIDACION!$D$1043),366,365)),0)</f>
        <v>0</v>
      </c>
      <c r="AI822" s="618">
        <f>IF(AI$12=TRUE,(($H822*LIQUIDACION!$L$1047)*LIQUIDACION!$D$1045/IF(AND(LIQUIDACION!$D$1044&gt;LIQUIDACION!$B$1046,LIQUIDACION!$B$1046&gt;LIQUIDACION!$D$1043),366,365)),0)</f>
        <v>0</v>
      </c>
      <c r="AJ822" s="618">
        <f>IF(AJ$12=TRUE,(($I822*LIQUIDACION!$L$1047)*LIQUIDACION!$D$1045/IF(AND(LIQUIDACION!$D$1044&gt;LIQUIDACION!$B$1046,LIQUIDACION!$B$1046&gt;LIQUIDACION!$D$1043),366,365)),0)</f>
        <v>0</v>
      </c>
      <c r="AK822" s="618">
        <f>IF(AK$12=TRUE,(($J822*LIQUIDACION!$L$1047)*LIQUIDACION!$D$1045/IF(AND(LIQUIDACION!$D$1044&gt;LIQUIDACION!$B$1046,LIQUIDACION!$B$1046&gt;LIQUIDACION!$D$1043),366,365)),0)</f>
        <v>0</v>
      </c>
      <c r="AL822" s="618">
        <f>IF(AL$12=TRUE,(($K822*LIQUIDACION!$L$1047)*LIQUIDACION!$D$1045/IF(AND(LIQUIDACION!$D$1044&gt;LIQUIDACION!$B$1046,LIQUIDACION!$B$1046&gt;LIQUIDACION!$D$1043),366,365)),0)</f>
        <v>0</v>
      </c>
      <c r="AM822" s="618">
        <f>IF(AM$12=TRUE,(($L822*LIQUIDACION!$L$1047)*LIQUIDACION!$D$1045/IF(AND(LIQUIDACION!$D$1044&gt;LIQUIDACION!$B$1046,LIQUIDACION!$B$1046&gt;LIQUIDACION!$D$1043),366,365)),0)</f>
        <v>0</v>
      </c>
      <c r="AN822" s="618">
        <f>IF(AN$12=TRUE,(($M822*LIQUIDACION!$L$1047)*LIQUIDACION!$D$1045/IF(AND(LIQUIDACION!$D$1044&gt;LIQUIDACION!$B$1046,LIQUIDACION!$B$1046&gt;LIQUIDACION!$D$1043),366,365)),0)</f>
        <v>0</v>
      </c>
      <c r="AO822" s="618">
        <f>IF(AO$12=TRUE,(($N822*LIQUIDACION!$L$1047)*LIQUIDACION!$D$1045/IF(AND(LIQUIDACION!$D$1044&gt;LIQUIDACION!$B$1046,LIQUIDACION!$B$1046&gt;LIQUIDACION!$D$1043),366,365)),0)</f>
        <v>0</v>
      </c>
      <c r="AP822" s="618">
        <f>IF(AP$12=TRUE,(($O822*LIQUIDACION!$L$1047)*LIQUIDACION!$D$1045/IF(AND(LIQUIDACION!$D$1044&gt;LIQUIDACION!$B$1046,LIQUIDACION!$B$1046&gt;LIQUIDACION!$D$1043),366,365)),0)</f>
        <v>0</v>
      </c>
      <c r="AQ822" s="618">
        <f>IF(AQ$12=TRUE,(($P822*LIQUIDACION!$L$1047)*LIQUIDACION!$D$1045/IF(AND(LIQUIDACION!$D$1044&gt;LIQUIDACION!$B$1046,LIQUIDACION!$B$1046&gt;LIQUIDACION!$D$1043),366,365)),0)</f>
        <v>0</v>
      </c>
      <c r="AR822" s="618">
        <f>IF(AR$12=TRUE,(($Q822*LIQUIDACION!$L$1047)*LIQUIDACION!$D$1045/IF(AND(LIQUIDACION!$D$1044&gt;LIQUIDACION!$B$1046,LIQUIDACION!$B$1046&gt;LIQUIDACION!$D$1043),366,365)),0)</f>
        <v>0</v>
      </c>
      <c r="AS822" s="618">
        <f>IF(AS$12=TRUE,(($R822*LIQUIDACION!$L$1047)*LIQUIDACION!$D$1045/IF(AND(LIQUIDACION!$D$1044&gt;LIQUIDACION!$B$1046,LIQUIDACION!$B$1046&gt;LIQUIDACION!$D$1043),366,365)),0)</f>
        <v>0</v>
      </c>
      <c r="AT822" s="618">
        <f>IF(AT$12=TRUE,(($S822*LIQUIDACION!$L$1047)*LIQUIDACION!$D$1045/IF(AND(LIQUIDACION!$D$1044&gt;LIQUIDACION!$B$1046,LIQUIDACION!$B$1046&gt;LIQUIDACION!$D$1043),366,365)),0)</f>
        <v>0</v>
      </c>
      <c r="AU822" s="618">
        <f>IF(AU$12=TRUE,(($T822*LIQUIDACION!$L$1047)*LIQUIDACION!$D$1045/IF(AND(LIQUIDACION!$D$1044&gt;LIQUIDACION!$B$1046,LIQUIDACION!$B$1046&gt;LIQUIDACION!$D$1043),366,365)),0)</f>
        <v>0</v>
      </c>
      <c r="AV822" s="618">
        <f>IF(AV$12=TRUE,(($U822*LIQUIDACION!$L$1047)*LIQUIDACION!$D$1045/IF(AND(LIQUIDACION!$D$1044&gt;LIQUIDACION!$B$1046,LIQUIDACION!$B$1046&gt;LIQUIDACION!$D$1043),366,365)),0)</f>
        <v>0</v>
      </c>
      <c r="AW822" s="618">
        <f>IF(AW$12=TRUE,(($V822*LIQUIDACION!$L$1047)*LIQUIDACION!$D$1045/IF(AND(LIQUIDACION!$D$1044&gt;LIQUIDACION!$B$1046,LIQUIDACION!$B$1046&gt;LIQUIDACION!$D$1043),366,365)),0)</f>
        <v>0</v>
      </c>
      <c r="AX822" s="618">
        <f>IF(AX$12=TRUE,(($W822*LIQUIDACION!$L$1047)*LIQUIDACION!$D$1045/IF(AND(LIQUIDACION!$D$1044&gt;LIQUIDACION!$B$1046,LIQUIDACION!$B$1046&gt;LIQUIDACION!$D$1043),366,365)),0)</f>
        <v>0</v>
      </c>
    </row>
    <row r="823" spans="2:50" x14ac:dyDescent="0.25">
      <c r="B823" s="121">
        <v>811</v>
      </c>
      <c r="C823" s="125"/>
      <c r="D823" s="170"/>
      <c r="E823" s="170"/>
      <c r="F823" s="170"/>
      <c r="G823" s="170">
        <f t="shared" si="53"/>
        <v>0</v>
      </c>
      <c r="H823" s="170">
        <f t="shared" si="54"/>
        <v>0</v>
      </c>
      <c r="I823" s="170"/>
      <c r="J823" s="170"/>
      <c r="K823" s="170"/>
      <c r="L823" s="170"/>
      <c r="M823" s="170"/>
      <c r="N823" s="170"/>
      <c r="O823" s="170"/>
      <c r="P823" s="170"/>
      <c r="Q823" s="170"/>
      <c r="R823" s="170"/>
      <c r="S823" s="170"/>
      <c r="T823" s="170"/>
      <c r="U823" s="170"/>
      <c r="V823" s="170"/>
      <c r="W823" s="170"/>
      <c r="X823" s="170"/>
      <c r="Y823" s="170"/>
      <c r="Z823" s="170"/>
      <c r="AA823" s="170"/>
      <c r="AB823" s="415">
        <f t="shared" si="55"/>
        <v>0</v>
      </c>
      <c r="AC823" s="415">
        <f t="shared" si="56"/>
        <v>0</v>
      </c>
      <c r="AE823" s="618">
        <f>IF(AE$12=TRUE,(($D823*LIQUIDACION!$L$1046)*LIQUIDACION!$D$1045/IF(AND(LIQUIDACION!$D$1044&gt;LIQUIDACION!$B$1046,LIQUIDACION!$B$1046&gt;LIQUIDACION!$D$1043),366,365)),0)</f>
        <v>0</v>
      </c>
      <c r="AF823" s="618">
        <f>IF(AF$12=TRUE,(($E823*LIQUIDACION!$L$1046)*LIQUIDACION!$D$1045/IF(AND(LIQUIDACION!$D$1044&gt;LIQUIDACION!$B$1046,LIQUIDACION!$B$1046&gt;LIQUIDACION!$D$1043),366,365)),0)</f>
        <v>0</v>
      </c>
      <c r="AG823" s="618">
        <f>IF(AG$12=TRUE,(($F823*LIQUIDACION!$L$1046)*LIQUIDACION!$D$1045/IF(AND(LIQUIDACION!$D$1044&gt;LIQUIDACION!$B$1046,LIQUIDACION!$B$1046&gt;LIQUIDACION!$D$1043),366,365)),0)</f>
        <v>0</v>
      </c>
      <c r="AH823" s="618">
        <f>IF(AH$12=TRUE,(($G823*LIQUIDACION!$L$1046)*LIQUIDACION!$D$1045/IF(AND(LIQUIDACION!$D$1044&gt;LIQUIDACION!$B$1046,LIQUIDACION!$B$1046&gt;LIQUIDACION!$D$1043),366,365)),0)</f>
        <v>0</v>
      </c>
      <c r="AI823" s="618">
        <f>IF(AI$12=TRUE,(($H823*LIQUIDACION!$L$1047)*LIQUIDACION!$D$1045/IF(AND(LIQUIDACION!$D$1044&gt;LIQUIDACION!$B$1046,LIQUIDACION!$B$1046&gt;LIQUIDACION!$D$1043),366,365)),0)</f>
        <v>0</v>
      </c>
      <c r="AJ823" s="618">
        <f>IF(AJ$12=TRUE,(($I823*LIQUIDACION!$L$1047)*LIQUIDACION!$D$1045/IF(AND(LIQUIDACION!$D$1044&gt;LIQUIDACION!$B$1046,LIQUIDACION!$B$1046&gt;LIQUIDACION!$D$1043),366,365)),0)</f>
        <v>0</v>
      </c>
      <c r="AK823" s="618">
        <f>IF(AK$12=TRUE,(($J823*LIQUIDACION!$L$1047)*LIQUIDACION!$D$1045/IF(AND(LIQUIDACION!$D$1044&gt;LIQUIDACION!$B$1046,LIQUIDACION!$B$1046&gt;LIQUIDACION!$D$1043),366,365)),0)</f>
        <v>0</v>
      </c>
      <c r="AL823" s="618">
        <f>IF(AL$12=TRUE,(($K823*LIQUIDACION!$L$1047)*LIQUIDACION!$D$1045/IF(AND(LIQUIDACION!$D$1044&gt;LIQUIDACION!$B$1046,LIQUIDACION!$B$1046&gt;LIQUIDACION!$D$1043),366,365)),0)</f>
        <v>0</v>
      </c>
      <c r="AM823" s="618">
        <f>IF(AM$12=TRUE,(($L823*LIQUIDACION!$L$1047)*LIQUIDACION!$D$1045/IF(AND(LIQUIDACION!$D$1044&gt;LIQUIDACION!$B$1046,LIQUIDACION!$B$1046&gt;LIQUIDACION!$D$1043),366,365)),0)</f>
        <v>0</v>
      </c>
      <c r="AN823" s="618">
        <f>IF(AN$12=TRUE,(($M823*LIQUIDACION!$L$1047)*LIQUIDACION!$D$1045/IF(AND(LIQUIDACION!$D$1044&gt;LIQUIDACION!$B$1046,LIQUIDACION!$B$1046&gt;LIQUIDACION!$D$1043),366,365)),0)</f>
        <v>0</v>
      </c>
      <c r="AO823" s="618">
        <f>IF(AO$12=TRUE,(($N823*LIQUIDACION!$L$1047)*LIQUIDACION!$D$1045/IF(AND(LIQUIDACION!$D$1044&gt;LIQUIDACION!$B$1046,LIQUIDACION!$B$1046&gt;LIQUIDACION!$D$1043),366,365)),0)</f>
        <v>0</v>
      </c>
      <c r="AP823" s="618">
        <f>IF(AP$12=TRUE,(($O823*LIQUIDACION!$L$1047)*LIQUIDACION!$D$1045/IF(AND(LIQUIDACION!$D$1044&gt;LIQUIDACION!$B$1046,LIQUIDACION!$B$1046&gt;LIQUIDACION!$D$1043),366,365)),0)</f>
        <v>0</v>
      </c>
      <c r="AQ823" s="618">
        <f>IF(AQ$12=TRUE,(($P823*LIQUIDACION!$L$1047)*LIQUIDACION!$D$1045/IF(AND(LIQUIDACION!$D$1044&gt;LIQUIDACION!$B$1046,LIQUIDACION!$B$1046&gt;LIQUIDACION!$D$1043),366,365)),0)</f>
        <v>0</v>
      </c>
      <c r="AR823" s="618">
        <f>IF(AR$12=TRUE,(($Q823*LIQUIDACION!$L$1047)*LIQUIDACION!$D$1045/IF(AND(LIQUIDACION!$D$1044&gt;LIQUIDACION!$B$1046,LIQUIDACION!$B$1046&gt;LIQUIDACION!$D$1043),366,365)),0)</f>
        <v>0</v>
      </c>
      <c r="AS823" s="618">
        <f>IF(AS$12=TRUE,(($R823*LIQUIDACION!$L$1047)*LIQUIDACION!$D$1045/IF(AND(LIQUIDACION!$D$1044&gt;LIQUIDACION!$B$1046,LIQUIDACION!$B$1046&gt;LIQUIDACION!$D$1043),366,365)),0)</f>
        <v>0</v>
      </c>
      <c r="AT823" s="618">
        <f>IF(AT$12=TRUE,(($S823*LIQUIDACION!$L$1047)*LIQUIDACION!$D$1045/IF(AND(LIQUIDACION!$D$1044&gt;LIQUIDACION!$B$1046,LIQUIDACION!$B$1046&gt;LIQUIDACION!$D$1043),366,365)),0)</f>
        <v>0</v>
      </c>
      <c r="AU823" s="618">
        <f>IF(AU$12=TRUE,(($T823*LIQUIDACION!$L$1047)*LIQUIDACION!$D$1045/IF(AND(LIQUIDACION!$D$1044&gt;LIQUIDACION!$B$1046,LIQUIDACION!$B$1046&gt;LIQUIDACION!$D$1043),366,365)),0)</f>
        <v>0</v>
      </c>
      <c r="AV823" s="618">
        <f>IF(AV$12=TRUE,(($U823*LIQUIDACION!$L$1047)*LIQUIDACION!$D$1045/IF(AND(LIQUIDACION!$D$1044&gt;LIQUIDACION!$B$1046,LIQUIDACION!$B$1046&gt;LIQUIDACION!$D$1043),366,365)),0)</f>
        <v>0</v>
      </c>
      <c r="AW823" s="618">
        <f>IF(AW$12=TRUE,(($V823*LIQUIDACION!$L$1047)*LIQUIDACION!$D$1045/IF(AND(LIQUIDACION!$D$1044&gt;LIQUIDACION!$B$1046,LIQUIDACION!$B$1046&gt;LIQUIDACION!$D$1043),366,365)),0)</f>
        <v>0</v>
      </c>
      <c r="AX823" s="618">
        <f>IF(AX$12=TRUE,(($W823*LIQUIDACION!$L$1047)*LIQUIDACION!$D$1045/IF(AND(LIQUIDACION!$D$1044&gt;LIQUIDACION!$B$1046,LIQUIDACION!$B$1046&gt;LIQUIDACION!$D$1043),366,365)),0)</f>
        <v>0</v>
      </c>
    </row>
    <row r="824" spans="2:50" x14ac:dyDescent="0.25">
      <c r="B824" s="123">
        <v>812</v>
      </c>
      <c r="C824" s="125"/>
      <c r="D824" s="170"/>
      <c r="E824" s="170"/>
      <c r="F824" s="170"/>
      <c r="G824" s="170">
        <f t="shared" si="53"/>
        <v>0</v>
      </c>
      <c r="H824" s="170">
        <f t="shared" si="54"/>
        <v>0</v>
      </c>
      <c r="I824" s="170"/>
      <c r="J824" s="170"/>
      <c r="K824" s="170"/>
      <c r="L824" s="170"/>
      <c r="M824" s="170"/>
      <c r="N824" s="170"/>
      <c r="O824" s="170"/>
      <c r="P824" s="170"/>
      <c r="Q824" s="170"/>
      <c r="R824" s="170"/>
      <c r="S824" s="170"/>
      <c r="T824" s="170"/>
      <c r="U824" s="170"/>
      <c r="V824" s="170"/>
      <c r="W824" s="170"/>
      <c r="X824" s="170"/>
      <c r="Y824" s="170"/>
      <c r="Z824" s="170"/>
      <c r="AA824" s="170"/>
      <c r="AB824" s="415">
        <f t="shared" si="55"/>
        <v>0</v>
      </c>
      <c r="AC824" s="415">
        <f t="shared" si="56"/>
        <v>0</v>
      </c>
      <c r="AE824" s="618">
        <f>IF(AE$12=TRUE,(($D824*LIQUIDACION!$L$1046)*LIQUIDACION!$D$1045/IF(AND(LIQUIDACION!$D$1044&gt;LIQUIDACION!$B$1046,LIQUIDACION!$B$1046&gt;LIQUIDACION!$D$1043),366,365)),0)</f>
        <v>0</v>
      </c>
      <c r="AF824" s="618">
        <f>IF(AF$12=TRUE,(($E824*LIQUIDACION!$L$1046)*LIQUIDACION!$D$1045/IF(AND(LIQUIDACION!$D$1044&gt;LIQUIDACION!$B$1046,LIQUIDACION!$B$1046&gt;LIQUIDACION!$D$1043),366,365)),0)</f>
        <v>0</v>
      </c>
      <c r="AG824" s="618">
        <f>IF(AG$12=TRUE,(($F824*LIQUIDACION!$L$1046)*LIQUIDACION!$D$1045/IF(AND(LIQUIDACION!$D$1044&gt;LIQUIDACION!$B$1046,LIQUIDACION!$B$1046&gt;LIQUIDACION!$D$1043),366,365)),0)</f>
        <v>0</v>
      </c>
      <c r="AH824" s="618">
        <f>IF(AH$12=TRUE,(($G824*LIQUIDACION!$L$1046)*LIQUIDACION!$D$1045/IF(AND(LIQUIDACION!$D$1044&gt;LIQUIDACION!$B$1046,LIQUIDACION!$B$1046&gt;LIQUIDACION!$D$1043),366,365)),0)</f>
        <v>0</v>
      </c>
      <c r="AI824" s="618">
        <f>IF(AI$12=TRUE,(($H824*LIQUIDACION!$L$1047)*LIQUIDACION!$D$1045/IF(AND(LIQUIDACION!$D$1044&gt;LIQUIDACION!$B$1046,LIQUIDACION!$B$1046&gt;LIQUIDACION!$D$1043),366,365)),0)</f>
        <v>0</v>
      </c>
      <c r="AJ824" s="618">
        <f>IF(AJ$12=TRUE,(($I824*LIQUIDACION!$L$1047)*LIQUIDACION!$D$1045/IF(AND(LIQUIDACION!$D$1044&gt;LIQUIDACION!$B$1046,LIQUIDACION!$B$1046&gt;LIQUIDACION!$D$1043),366,365)),0)</f>
        <v>0</v>
      </c>
      <c r="AK824" s="618">
        <f>IF(AK$12=TRUE,(($J824*LIQUIDACION!$L$1047)*LIQUIDACION!$D$1045/IF(AND(LIQUIDACION!$D$1044&gt;LIQUIDACION!$B$1046,LIQUIDACION!$B$1046&gt;LIQUIDACION!$D$1043),366,365)),0)</f>
        <v>0</v>
      </c>
      <c r="AL824" s="618">
        <f>IF(AL$12=TRUE,(($K824*LIQUIDACION!$L$1047)*LIQUIDACION!$D$1045/IF(AND(LIQUIDACION!$D$1044&gt;LIQUIDACION!$B$1046,LIQUIDACION!$B$1046&gt;LIQUIDACION!$D$1043),366,365)),0)</f>
        <v>0</v>
      </c>
      <c r="AM824" s="618">
        <f>IF(AM$12=TRUE,(($L824*LIQUIDACION!$L$1047)*LIQUIDACION!$D$1045/IF(AND(LIQUIDACION!$D$1044&gt;LIQUIDACION!$B$1046,LIQUIDACION!$B$1046&gt;LIQUIDACION!$D$1043),366,365)),0)</f>
        <v>0</v>
      </c>
      <c r="AN824" s="618">
        <f>IF(AN$12=TRUE,(($M824*LIQUIDACION!$L$1047)*LIQUIDACION!$D$1045/IF(AND(LIQUIDACION!$D$1044&gt;LIQUIDACION!$B$1046,LIQUIDACION!$B$1046&gt;LIQUIDACION!$D$1043),366,365)),0)</f>
        <v>0</v>
      </c>
      <c r="AO824" s="618">
        <f>IF(AO$12=TRUE,(($N824*LIQUIDACION!$L$1047)*LIQUIDACION!$D$1045/IF(AND(LIQUIDACION!$D$1044&gt;LIQUIDACION!$B$1046,LIQUIDACION!$B$1046&gt;LIQUIDACION!$D$1043),366,365)),0)</f>
        <v>0</v>
      </c>
      <c r="AP824" s="618">
        <f>IF(AP$12=TRUE,(($O824*LIQUIDACION!$L$1047)*LIQUIDACION!$D$1045/IF(AND(LIQUIDACION!$D$1044&gt;LIQUIDACION!$B$1046,LIQUIDACION!$B$1046&gt;LIQUIDACION!$D$1043),366,365)),0)</f>
        <v>0</v>
      </c>
      <c r="AQ824" s="618">
        <f>IF(AQ$12=TRUE,(($P824*LIQUIDACION!$L$1047)*LIQUIDACION!$D$1045/IF(AND(LIQUIDACION!$D$1044&gt;LIQUIDACION!$B$1046,LIQUIDACION!$B$1046&gt;LIQUIDACION!$D$1043),366,365)),0)</f>
        <v>0</v>
      </c>
      <c r="AR824" s="618">
        <f>IF(AR$12=TRUE,(($Q824*LIQUIDACION!$L$1047)*LIQUIDACION!$D$1045/IF(AND(LIQUIDACION!$D$1044&gt;LIQUIDACION!$B$1046,LIQUIDACION!$B$1046&gt;LIQUIDACION!$D$1043),366,365)),0)</f>
        <v>0</v>
      </c>
      <c r="AS824" s="618">
        <f>IF(AS$12=TRUE,(($R824*LIQUIDACION!$L$1047)*LIQUIDACION!$D$1045/IF(AND(LIQUIDACION!$D$1044&gt;LIQUIDACION!$B$1046,LIQUIDACION!$B$1046&gt;LIQUIDACION!$D$1043),366,365)),0)</f>
        <v>0</v>
      </c>
      <c r="AT824" s="618">
        <f>IF(AT$12=TRUE,(($S824*LIQUIDACION!$L$1047)*LIQUIDACION!$D$1045/IF(AND(LIQUIDACION!$D$1044&gt;LIQUIDACION!$B$1046,LIQUIDACION!$B$1046&gt;LIQUIDACION!$D$1043),366,365)),0)</f>
        <v>0</v>
      </c>
      <c r="AU824" s="618">
        <f>IF(AU$12=TRUE,(($T824*LIQUIDACION!$L$1047)*LIQUIDACION!$D$1045/IF(AND(LIQUIDACION!$D$1044&gt;LIQUIDACION!$B$1046,LIQUIDACION!$B$1046&gt;LIQUIDACION!$D$1043),366,365)),0)</f>
        <v>0</v>
      </c>
      <c r="AV824" s="618">
        <f>IF(AV$12=TRUE,(($U824*LIQUIDACION!$L$1047)*LIQUIDACION!$D$1045/IF(AND(LIQUIDACION!$D$1044&gt;LIQUIDACION!$B$1046,LIQUIDACION!$B$1046&gt;LIQUIDACION!$D$1043),366,365)),0)</f>
        <v>0</v>
      </c>
      <c r="AW824" s="618">
        <f>IF(AW$12=TRUE,(($V824*LIQUIDACION!$L$1047)*LIQUIDACION!$D$1045/IF(AND(LIQUIDACION!$D$1044&gt;LIQUIDACION!$B$1046,LIQUIDACION!$B$1046&gt;LIQUIDACION!$D$1043),366,365)),0)</f>
        <v>0</v>
      </c>
      <c r="AX824" s="618">
        <f>IF(AX$12=TRUE,(($W824*LIQUIDACION!$L$1047)*LIQUIDACION!$D$1045/IF(AND(LIQUIDACION!$D$1044&gt;LIQUIDACION!$B$1046,LIQUIDACION!$B$1046&gt;LIQUIDACION!$D$1043),366,365)),0)</f>
        <v>0</v>
      </c>
    </row>
    <row r="825" spans="2:50" x14ac:dyDescent="0.25">
      <c r="B825" s="121">
        <v>813</v>
      </c>
      <c r="C825" s="125"/>
      <c r="D825" s="170"/>
      <c r="E825" s="170"/>
      <c r="F825" s="170"/>
      <c r="G825" s="170">
        <f t="shared" si="53"/>
        <v>0</v>
      </c>
      <c r="H825" s="170">
        <f t="shared" si="54"/>
        <v>0</v>
      </c>
      <c r="I825" s="170"/>
      <c r="J825" s="170"/>
      <c r="K825" s="170"/>
      <c r="L825" s="170"/>
      <c r="M825" s="170"/>
      <c r="N825" s="170"/>
      <c r="O825" s="170"/>
      <c r="P825" s="170"/>
      <c r="Q825" s="170"/>
      <c r="R825" s="170"/>
      <c r="S825" s="170"/>
      <c r="T825" s="170"/>
      <c r="U825" s="170"/>
      <c r="V825" s="170"/>
      <c r="W825" s="170"/>
      <c r="X825" s="170"/>
      <c r="Y825" s="170"/>
      <c r="Z825" s="170"/>
      <c r="AA825" s="170"/>
      <c r="AB825" s="415">
        <f t="shared" si="55"/>
        <v>0</v>
      </c>
      <c r="AC825" s="415">
        <f t="shared" si="56"/>
        <v>0</v>
      </c>
      <c r="AE825" s="618">
        <f>IF(AE$12=TRUE,(($D825*LIQUIDACION!$L$1046)*LIQUIDACION!$D$1045/IF(AND(LIQUIDACION!$D$1044&gt;LIQUIDACION!$B$1046,LIQUIDACION!$B$1046&gt;LIQUIDACION!$D$1043),366,365)),0)</f>
        <v>0</v>
      </c>
      <c r="AF825" s="618">
        <f>IF(AF$12=TRUE,(($E825*LIQUIDACION!$L$1046)*LIQUIDACION!$D$1045/IF(AND(LIQUIDACION!$D$1044&gt;LIQUIDACION!$B$1046,LIQUIDACION!$B$1046&gt;LIQUIDACION!$D$1043),366,365)),0)</f>
        <v>0</v>
      </c>
      <c r="AG825" s="618">
        <f>IF(AG$12=TRUE,(($F825*LIQUIDACION!$L$1046)*LIQUIDACION!$D$1045/IF(AND(LIQUIDACION!$D$1044&gt;LIQUIDACION!$B$1046,LIQUIDACION!$B$1046&gt;LIQUIDACION!$D$1043),366,365)),0)</f>
        <v>0</v>
      </c>
      <c r="AH825" s="618">
        <f>IF(AH$12=TRUE,(($G825*LIQUIDACION!$L$1046)*LIQUIDACION!$D$1045/IF(AND(LIQUIDACION!$D$1044&gt;LIQUIDACION!$B$1046,LIQUIDACION!$B$1046&gt;LIQUIDACION!$D$1043),366,365)),0)</f>
        <v>0</v>
      </c>
      <c r="AI825" s="618">
        <f>IF(AI$12=TRUE,(($H825*LIQUIDACION!$L$1047)*LIQUIDACION!$D$1045/IF(AND(LIQUIDACION!$D$1044&gt;LIQUIDACION!$B$1046,LIQUIDACION!$B$1046&gt;LIQUIDACION!$D$1043),366,365)),0)</f>
        <v>0</v>
      </c>
      <c r="AJ825" s="618">
        <f>IF(AJ$12=TRUE,(($I825*LIQUIDACION!$L$1047)*LIQUIDACION!$D$1045/IF(AND(LIQUIDACION!$D$1044&gt;LIQUIDACION!$B$1046,LIQUIDACION!$B$1046&gt;LIQUIDACION!$D$1043),366,365)),0)</f>
        <v>0</v>
      </c>
      <c r="AK825" s="618">
        <f>IF(AK$12=TRUE,(($J825*LIQUIDACION!$L$1047)*LIQUIDACION!$D$1045/IF(AND(LIQUIDACION!$D$1044&gt;LIQUIDACION!$B$1046,LIQUIDACION!$B$1046&gt;LIQUIDACION!$D$1043),366,365)),0)</f>
        <v>0</v>
      </c>
      <c r="AL825" s="618">
        <f>IF(AL$12=TRUE,(($K825*LIQUIDACION!$L$1047)*LIQUIDACION!$D$1045/IF(AND(LIQUIDACION!$D$1044&gt;LIQUIDACION!$B$1046,LIQUIDACION!$B$1046&gt;LIQUIDACION!$D$1043),366,365)),0)</f>
        <v>0</v>
      </c>
      <c r="AM825" s="618">
        <f>IF(AM$12=TRUE,(($L825*LIQUIDACION!$L$1047)*LIQUIDACION!$D$1045/IF(AND(LIQUIDACION!$D$1044&gt;LIQUIDACION!$B$1046,LIQUIDACION!$B$1046&gt;LIQUIDACION!$D$1043),366,365)),0)</f>
        <v>0</v>
      </c>
      <c r="AN825" s="618">
        <f>IF(AN$12=TRUE,(($M825*LIQUIDACION!$L$1047)*LIQUIDACION!$D$1045/IF(AND(LIQUIDACION!$D$1044&gt;LIQUIDACION!$B$1046,LIQUIDACION!$B$1046&gt;LIQUIDACION!$D$1043),366,365)),0)</f>
        <v>0</v>
      </c>
      <c r="AO825" s="618">
        <f>IF(AO$12=TRUE,(($N825*LIQUIDACION!$L$1047)*LIQUIDACION!$D$1045/IF(AND(LIQUIDACION!$D$1044&gt;LIQUIDACION!$B$1046,LIQUIDACION!$B$1046&gt;LIQUIDACION!$D$1043),366,365)),0)</f>
        <v>0</v>
      </c>
      <c r="AP825" s="618">
        <f>IF(AP$12=TRUE,(($O825*LIQUIDACION!$L$1047)*LIQUIDACION!$D$1045/IF(AND(LIQUIDACION!$D$1044&gt;LIQUIDACION!$B$1046,LIQUIDACION!$B$1046&gt;LIQUIDACION!$D$1043),366,365)),0)</f>
        <v>0</v>
      </c>
      <c r="AQ825" s="618">
        <f>IF(AQ$12=TRUE,(($P825*LIQUIDACION!$L$1047)*LIQUIDACION!$D$1045/IF(AND(LIQUIDACION!$D$1044&gt;LIQUIDACION!$B$1046,LIQUIDACION!$B$1046&gt;LIQUIDACION!$D$1043),366,365)),0)</f>
        <v>0</v>
      </c>
      <c r="AR825" s="618">
        <f>IF(AR$12=TRUE,(($Q825*LIQUIDACION!$L$1047)*LIQUIDACION!$D$1045/IF(AND(LIQUIDACION!$D$1044&gt;LIQUIDACION!$B$1046,LIQUIDACION!$B$1046&gt;LIQUIDACION!$D$1043),366,365)),0)</f>
        <v>0</v>
      </c>
      <c r="AS825" s="618">
        <f>IF(AS$12=TRUE,(($R825*LIQUIDACION!$L$1047)*LIQUIDACION!$D$1045/IF(AND(LIQUIDACION!$D$1044&gt;LIQUIDACION!$B$1046,LIQUIDACION!$B$1046&gt;LIQUIDACION!$D$1043),366,365)),0)</f>
        <v>0</v>
      </c>
      <c r="AT825" s="618">
        <f>IF(AT$12=TRUE,(($S825*LIQUIDACION!$L$1047)*LIQUIDACION!$D$1045/IF(AND(LIQUIDACION!$D$1044&gt;LIQUIDACION!$B$1046,LIQUIDACION!$B$1046&gt;LIQUIDACION!$D$1043),366,365)),0)</f>
        <v>0</v>
      </c>
      <c r="AU825" s="618">
        <f>IF(AU$12=TRUE,(($T825*LIQUIDACION!$L$1047)*LIQUIDACION!$D$1045/IF(AND(LIQUIDACION!$D$1044&gt;LIQUIDACION!$B$1046,LIQUIDACION!$B$1046&gt;LIQUIDACION!$D$1043),366,365)),0)</f>
        <v>0</v>
      </c>
      <c r="AV825" s="618">
        <f>IF(AV$12=TRUE,(($U825*LIQUIDACION!$L$1047)*LIQUIDACION!$D$1045/IF(AND(LIQUIDACION!$D$1044&gt;LIQUIDACION!$B$1046,LIQUIDACION!$B$1046&gt;LIQUIDACION!$D$1043),366,365)),0)</f>
        <v>0</v>
      </c>
      <c r="AW825" s="618">
        <f>IF(AW$12=TRUE,(($V825*LIQUIDACION!$L$1047)*LIQUIDACION!$D$1045/IF(AND(LIQUIDACION!$D$1044&gt;LIQUIDACION!$B$1046,LIQUIDACION!$B$1046&gt;LIQUIDACION!$D$1043),366,365)),0)</f>
        <v>0</v>
      </c>
      <c r="AX825" s="618">
        <f>IF(AX$12=TRUE,(($W825*LIQUIDACION!$L$1047)*LIQUIDACION!$D$1045/IF(AND(LIQUIDACION!$D$1044&gt;LIQUIDACION!$B$1046,LIQUIDACION!$B$1046&gt;LIQUIDACION!$D$1043),366,365)),0)</f>
        <v>0</v>
      </c>
    </row>
    <row r="826" spans="2:50" x14ac:dyDescent="0.25">
      <c r="B826" s="123">
        <v>814</v>
      </c>
      <c r="C826" s="125"/>
      <c r="D826" s="170"/>
      <c r="E826" s="170"/>
      <c r="F826" s="170"/>
      <c r="G826" s="170">
        <f t="shared" si="53"/>
        <v>0</v>
      </c>
      <c r="H826" s="170">
        <f t="shared" si="54"/>
        <v>0</v>
      </c>
      <c r="I826" s="170"/>
      <c r="J826" s="170"/>
      <c r="K826" s="170"/>
      <c r="L826" s="170"/>
      <c r="M826" s="170"/>
      <c r="N826" s="170"/>
      <c r="O826" s="170"/>
      <c r="P826" s="170"/>
      <c r="Q826" s="170"/>
      <c r="R826" s="170"/>
      <c r="S826" s="170"/>
      <c r="T826" s="170"/>
      <c r="U826" s="170"/>
      <c r="V826" s="170"/>
      <c r="W826" s="170"/>
      <c r="X826" s="170"/>
      <c r="Y826" s="170"/>
      <c r="Z826" s="170"/>
      <c r="AA826" s="170"/>
      <c r="AB826" s="415">
        <f t="shared" si="55"/>
        <v>0</v>
      </c>
      <c r="AC826" s="415">
        <f t="shared" si="56"/>
        <v>0</v>
      </c>
      <c r="AE826" s="618">
        <f>IF(AE$12=TRUE,(($D826*LIQUIDACION!$L$1046)*LIQUIDACION!$D$1045/IF(AND(LIQUIDACION!$D$1044&gt;LIQUIDACION!$B$1046,LIQUIDACION!$B$1046&gt;LIQUIDACION!$D$1043),366,365)),0)</f>
        <v>0</v>
      </c>
      <c r="AF826" s="618">
        <f>IF(AF$12=TRUE,(($E826*LIQUIDACION!$L$1046)*LIQUIDACION!$D$1045/IF(AND(LIQUIDACION!$D$1044&gt;LIQUIDACION!$B$1046,LIQUIDACION!$B$1046&gt;LIQUIDACION!$D$1043),366,365)),0)</f>
        <v>0</v>
      </c>
      <c r="AG826" s="618">
        <f>IF(AG$12=TRUE,(($F826*LIQUIDACION!$L$1046)*LIQUIDACION!$D$1045/IF(AND(LIQUIDACION!$D$1044&gt;LIQUIDACION!$B$1046,LIQUIDACION!$B$1046&gt;LIQUIDACION!$D$1043),366,365)),0)</f>
        <v>0</v>
      </c>
      <c r="AH826" s="618">
        <f>IF(AH$12=TRUE,(($G826*LIQUIDACION!$L$1046)*LIQUIDACION!$D$1045/IF(AND(LIQUIDACION!$D$1044&gt;LIQUIDACION!$B$1046,LIQUIDACION!$B$1046&gt;LIQUIDACION!$D$1043),366,365)),0)</f>
        <v>0</v>
      </c>
      <c r="AI826" s="618">
        <f>IF(AI$12=TRUE,(($H826*LIQUIDACION!$L$1047)*LIQUIDACION!$D$1045/IF(AND(LIQUIDACION!$D$1044&gt;LIQUIDACION!$B$1046,LIQUIDACION!$B$1046&gt;LIQUIDACION!$D$1043),366,365)),0)</f>
        <v>0</v>
      </c>
      <c r="AJ826" s="618">
        <f>IF(AJ$12=TRUE,(($I826*LIQUIDACION!$L$1047)*LIQUIDACION!$D$1045/IF(AND(LIQUIDACION!$D$1044&gt;LIQUIDACION!$B$1046,LIQUIDACION!$B$1046&gt;LIQUIDACION!$D$1043),366,365)),0)</f>
        <v>0</v>
      </c>
      <c r="AK826" s="618">
        <f>IF(AK$12=TRUE,(($J826*LIQUIDACION!$L$1047)*LIQUIDACION!$D$1045/IF(AND(LIQUIDACION!$D$1044&gt;LIQUIDACION!$B$1046,LIQUIDACION!$B$1046&gt;LIQUIDACION!$D$1043),366,365)),0)</f>
        <v>0</v>
      </c>
      <c r="AL826" s="618">
        <f>IF(AL$12=TRUE,(($K826*LIQUIDACION!$L$1047)*LIQUIDACION!$D$1045/IF(AND(LIQUIDACION!$D$1044&gt;LIQUIDACION!$B$1046,LIQUIDACION!$B$1046&gt;LIQUIDACION!$D$1043),366,365)),0)</f>
        <v>0</v>
      </c>
      <c r="AM826" s="618">
        <f>IF(AM$12=TRUE,(($L826*LIQUIDACION!$L$1047)*LIQUIDACION!$D$1045/IF(AND(LIQUIDACION!$D$1044&gt;LIQUIDACION!$B$1046,LIQUIDACION!$B$1046&gt;LIQUIDACION!$D$1043),366,365)),0)</f>
        <v>0</v>
      </c>
      <c r="AN826" s="618">
        <f>IF(AN$12=TRUE,(($M826*LIQUIDACION!$L$1047)*LIQUIDACION!$D$1045/IF(AND(LIQUIDACION!$D$1044&gt;LIQUIDACION!$B$1046,LIQUIDACION!$B$1046&gt;LIQUIDACION!$D$1043),366,365)),0)</f>
        <v>0</v>
      </c>
      <c r="AO826" s="618">
        <f>IF(AO$12=TRUE,(($N826*LIQUIDACION!$L$1047)*LIQUIDACION!$D$1045/IF(AND(LIQUIDACION!$D$1044&gt;LIQUIDACION!$B$1046,LIQUIDACION!$B$1046&gt;LIQUIDACION!$D$1043),366,365)),0)</f>
        <v>0</v>
      </c>
      <c r="AP826" s="618">
        <f>IF(AP$12=TRUE,(($O826*LIQUIDACION!$L$1047)*LIQUIDACION!$D$1045/IF(AND(LIQUIDACION!$D$1044&gt;LIQUIDACION!$B$1046,LIQUIDACION!$B$1046&gt;LIQUIDACION!$D$1043),366,365)),0)</f>
        <v>0</v>
      </c>
      <c r="AQ826" s="618">
        <f>IF(AQ$12=TRUE,(($P826*LIQUIDACION!$L$1047)*LIQUIDACION!$D$1045/IF(AND(LIQUIDACION!$D$1044&gt;LIQUIDACION!$B$1046,LIQUIDACION!$B$1046&gt;LIQUIDACION!$D$1043),366,365)),0)</f>
        <v>0</v>
      </c>
      <c r="AR826" s="618">
        <f>IF(AR$12=TRUE,(($Q826*LIQUIDACION!$L$1047)*LIQUIDACION!$D$1045/IF(AND(LIQUIDACION!$D$1044&gt;LIQUIDACION!$B$1046,LIQUIDACION!$B$1046&gt;LIQUIDACION!$D$1043),366,365)),0)</f>
        <v>0</v>
      </c>
      <c r="AS826" s="618">
        <f>IF(AS$12=TRUE,(($R826*LIQUIDACION!$L$1047)*LIQUIDACION!$D$1045/IF(AND(LIQUIDACION!$D$1044&gt;LIQUIDACION!$B$1046,LIQUIDACION!$B$1046&gt;LIQUIDACION!$D$1043),366,365)),0)</f>
        <v>0</v>
      </c>
      <c r="AT826" s="618">
        <f>IF(AT$12=TRUE,(($S826*LIQUIDACION!$L$1047)*LIQUIDACION!$D$1045/IF(AND(LIQUIDACION!$D$1044&gt;LIQUIDACION!$B$1046,LIQUIDACION!$B$1046&gt;LIQUIDACION!$D$1043),366,365)),0)</f>
        <v>0</v>
      </c>
      <c r="AU826" s="618">
        <f>IF(AU$12=TRUE,(($T826*LIQUIDACION!$L$1047)*LIQUIDACION!$D$1045/IF(AND(LIQUIDACION!$D$1044&gt;LIQUIDACION!$B$1046,LIQUIDACION!$B$1046&gt;LIQUIDACION!$D$1043),366,365)),0)</f>
        <v>0</v>
      </c>
      <c r="AV826" s="618">
        <f>IF(AV$12=TRUE,(($U826*LIQUIDACION!$L$1047)*LIQUIDACION!$D$1045/IF(AND(LIQUIDACION!$D$1044&gt;LIQUIDACION!$B$1046,LIQUIDACION!$B$1046&gt;LIQUIDACION!$D$1043),366,365)),0)</f>
        <v>0</v>
      </c>
      <c r="AW826" s="618">
        <f>IF(AW$12=TRUE,(($V826*LIQUIDACION!$L$1047)*LIQUIDACION!$D$1045/IF(AND(LIQUIDACION!$D$1044&gt;LIQUIDACION!$B$1046,LIQUIDACION!$B$1046&gt;LIQUIDACION!$D$1043),366,365)),0)</f>
        <v>0</v>
      </c>
      <c r="AX826" s="618">
        <f>IF(AX$12=TRUE,(($W826*LIQUIDACION!$L$1047)*LIQUIDACION!$D$1045/IF(AND(LIQUIDACION!$D$1044&gt;LIQUIDACION!$B$1046,LIQUIDACION!$B$1046&gt;LIQUIDACION!$D$1043),366,365)),0)</f>
        <v>0</v>
      </c>
    </row>
    <row r="827" spans="2:50" x14ac:dyDescent="0.25">
      <c r="B827" s="121">
        <v>815</v>
      </c>
      <c r="C827" s="125"/>
      <c r="D827" s="170"/>
      <c r="E827" s="170"/>
      <c r="F827" s="170"/>
      <c r="G827" s="170">
        <f t="shared" si="53"/>
        <v>0</v>
      </c>
      <c r="H827" s="170">
        <f t="shared" si="54"/>
        <v>0</v>
      </c>
      <c r="I827" s="170"/>
      <c r="J827" s="170"/>
      <c r="K827" s="170"/>
      <c r="L827" s="170"/>
      <c r="M827" s="170"/>
      <c r="N827" s="170"/>
      <c r="O827" s="170"/>
      <c r="P827" s="170"/>
      <c r="Q827" s="170"/>
      <c r="R827" s="170"/>
      <c r="S827" s="170"/>
      <c r="T827" s="170"/>
      <c r="U827" s="170"/>
      <c r="V827" s="170"/>
      <c r="W827" s="170"/>
      <c r="X827" s="170"/>
      <c r="Y827" s="170"/>
      <c r="Z827" s="170"/>
      <c r="AA827" s="170"/>
      <c r="AB827" s="415">
        <f t="shared" si="55"/>
        <v>0</v>
      </c>
      <c r="AC827" s="415">
        <f t="shared" si="56"/>
        <v>0</v>
      </c>
      <c r="AE827" s="618">
        <f>IF(AE$12=TRUE,(($D827*LIQUIDACION!$L$1046)*LIQUIDACION!$D$1045/IF(AND(LIQUIDACION!$D$1044&gt;LIQUIDACION!$B$1046,LIQUIDACION!$B$1046&gt;LIQUIDACION!$D$1043),366,365)),0)</f>
        <v>0</v>
      </c>
      <c r="AF827" s="618">
        <f>IF(AF$12=TRUE,(($E827*LIQUIDACION!$L$1046)*LIQUIDACION!$D$1045/IF(AND(LIQUIDACION!$D$1044&gt;LIQUIDACION!$B$1046,LIQUIDACION!$B$1046&gt;LIQUIDACION!$D$1043),366,365)),0)</f>
        <v>0</v>
      </c>
      <c r="AG827" s="618">
        <f>IF(AG$12=TRUE,(($F827*LIQUIDACION!$L$1046)*LIQUIDACION!$D$1045/IF(AND(LIQUIDACION!$D$1044&gt;LIQUIDACION!$B$1046,LIQUIDACION!$B$1046&gt;LIQUIDACION!$D$1043),366,365)),0)</f>
        <v>0</v>
      </c>
      <c r="AH827" s="618">
        <f>IF(AH$12=TRUE,(($G827*LIQUIDACION!$L$1046)*LIQUIDACION!$D$1045/IF(AND(LIQUIDACION!$D$1044&gt;LIQUIDACION!$B$1046,LIQUIDACION!$B$1046&gt;LIQUIDACION!$D$1043),366,365)),0)</f>
        <v>0</v>
      </c>
      <c r="AI827" s="618">
        <f>IF(AI$12=TRUE,(($H827*LIQUIDACION!$L$1047)*LIQUIDACION!$D$1045/IF(AND(LIQUIDACION!$D$1044&gt;LIQUIDACION!$B$1046,LIQUIDACION!$B$1046&gt;LIQUIDACION!$D$1043),366,365)),0)</f>
        <v>0</v>
      </c>
      <c r="AJ827" s="618">
        <f>IF(AJ$12=TRUE,(($I827*LIQUIDACION!$L$1047)*LIQUIDACION!$D$1045/IF(AND(LIQUIDACION!$D$1044&gt;LIQUIDACION!$B$1046,LIQUIDACION!$B$1046&gt;LIQUIDACION!$D$1043),366,365)),0)</f>
        <v>0</v>
      </c>
      <c r="AK827" s="618">
        <f>IF(AK$12=TRUE,(($J827*LIQUIDACION!$L$1047)*LIQUIDACION!$D$1045/IF(AND(LIQUIDACION!$D$1044&gt;LIQUIDACION!$B$1046,LIQUIDACION!$B$1046&gt;LIQUIDACION!$D$1043),366,365)),0)</f>
        <v>0</v>
      </c>
      <c r="AL827" s="618">
        <f>IF(AL$12=TRUE,(($K827*LIQUIDACION!$L$1047)*LIQUIDACION!$D$1045/IF(AND(LIQUIDACION!$D$1044&gt;LIQUIDACION!$B$1046,LIQUIDACION!$B$1046&gt;LIQUIDACION!$D$1043),366,365)),0)</f>
        <v>0</v>
      </c>
      <c r="AM827" s="618">
        <f>IF(AM$12=TRUE,(($L827*LIQUIDACION!$L$1047)*LIQUIDACION!$D$1045/IF(AND(LIQUIDACION!$D$1044&gt;LIQUIDACION!$B$1046,LIQUIDACION!$B$1046&gt;LIQUIDACION!$D$1043),366,365)),0)</f>
        <v>0</v>
      </c>
      <c r="AN827" s="618">
        <f>IF(AN$12=TRUE,(($M827*LIQUIDACION!$L$1047)*LIQUIDACION!$D$1045/IF(AND(LIQUIDACION!$D$1044&gt;LIQUIDACION!$B$1046,LIQUIDACION!$B$1046&gt;LIQUIDACION!$D$1043),366,365)),0)</f>
        <v>0</v>
      </c>
      <c r="AO827" s="618">
        <f>IF(AO$12=TRUE,(($N827*LIQUIDACION!$L$1047)*LIQUIDACION!$D$1045/IF(AND(LIQUIDACION!$D$1044&gt;LIQUIDACION!$B$1046,LIQUIDACION!$B$1046&gt;LIQUIDACION!$D$1043),366,365)),0)</f>
        <v>0</v>
      </c>
      <c r="AP827" s="618">
        <f>IF(AP$12=TRUE,(($O827*LIQUIDACION!$L$1047)*LIQUIDACION!$D$1045/IF(AND(LIQUIDACION!$D$1044&gt;LIQUIDACION!$B$1046,LIQUIDACION!$B$1046&gt;LIQUIDACION!$D$1043),366,365)),0)</f>
        <v>0</v>
      </c>
      <c r="AQ827" s="618">
        <f>IF(AQ$12=TRUE,(($P827*LIQUIDACION!$L$1047)*LIQUIDACION!$D$1045/IF(AND(LIQUIDACION!$D$1044&gt;LIQUIDACION!$B$1046,LIQUIDACION!$B$1046&gt;LIQUIDACION!$D$1043),366,365)),0)</f>
        <v>0</v>
      </c>
      <c r="AR827" s="618">
        <f>IF(AR$12=TRUE,(($Q827*LIQUIDACION!$L$1047)*LIQUIDACION!$D$1045/IF(AND(LIQUIDACION!$D$1044&gt;LIQUIDACION!$B$1046,LIQUIDACION!$B$1046&gt;LIQUIDACION!$D$1043),366,365)),0)</f>
        <v>0</v>
      </c>
      <c r="AS827" s="618">
        <f>IF(AS$12=TRUE,(($R827*LIQUIDACION!$L$1047)*LIQUIDACION!$D$1045/IF(AND(LIQUIDACION!$D$1044&gt;LIQUIDACION!$B$1046,LIQUIDACION!$B$1046&gt;LIQUIDACION!$D$1043),366,365)),0)</f>
        <v>0</v>
      </c>
      <c r="AT827" s="618">
        <f>IF(AT$12=TRUE,(($S827*LIQUIDACION!$L$1047)*LIQUIDACION!$D$1045/IF(AND(LIQUIDACION!$D$1044&gt;LIQUIDACION!$B$1046,LIQUIDACION!$B$1046&gt;LIQUIDACION!$D$1043),366,365)),0)</f>
        <v>0</v>
      </c>
      <c r="AU827" s="618">
        <f>IF(AU$12=TRUE,(($T827*LIQUIDACION!$L$1047)*LIQUIDACION!$D$1045/IF(AND(LIQUIDACION!$D$1044&gt;LIQUIDACION!$B$1046,LIQUIDACION!$B$1046&gt;LIQUIDACION!$D$1043),366,365)),0)</f>
        <v>0</v>
      </c>
      <c r="AV827" s="618">
        <f>IF(AV$12=TRUE,(($U827*LIQUIDACION!$L$1047)*LIQUIDACION!$D$1045/IF(AND(LIQUIDACION!$D$1044&gt;LIQUIDACION!$B$1046,LIQUIDACION!$B$1046&gt;LIQUIDACION!$D$1043),366,365)),0)</f>
        <v>0</v>
      </c>
      <c r="AW827" s="618">
        <f>IF(AW$12=TRUE,(($V827*LIQUIDACION!$L$1047)*LIQUIDACION!$D$1045/IF(AND(LIQUIDACION!$D$1044&gt;LIQUIDACION!$B$1046,LIQUIDACION!$B$1046&gt;LIQUIDACION!$D$1043),366,365)),0)</f>
        <v>0</v>
      </c>
      <c r="AX827" s="618">
        <f>IF(AX$12=TRUE,(($W827*LIQUIDACION!$L$1047)*LIQUIDACION!$D$1045/IF(AND(LIQUIDACION!$D$1044&gt;LIQUIDACION!$B$1046,LIQUIDACION!$B$1046&gt;LIQUIDACION!$D$1043),366,365)),0)</f>
        <v>0</v>
      </c>
    </row>
    <row r="828" spans="2:50" x14ac:dyDescent="0.25">
      <c r="B828" s="123">
        <v>816</v>
      </c>
      <c r="C828" s="125"/>
      <c r="D828" s="170"/>
      <c r="E828" s="170"/>
      <c r="F828" s="170"/>
      <c r="G828" s="170">
        <f t="shared" si="53"/>
        <v>0</v>
      </c>
      <c r="H828" s="170">
        <f t="shared" si="54"/>
        <v>0</v>
      </c>
      <c r="I828" s="170"/>
      <c r="J828" s="170"/>
      <c r="K828" s="170"/>
      <c r="L828" s="170"/>
      <c r="M828" s="170"/>
      <c r="N828" s="170"/>
      <c r="O828" s="170"/>
      <c r="P828" s="170"/>
      <c r="Q828" s="170"/>
      <c r="R828" s="170"/>
      <c r="S828" s="170"/>
      <c r="T828" s="170"/>
      <c r="U828" s="170"/>
      <c r="V828" s="170"/>
      <c r="W828" s="170"/>
      <c r="X828" s="170"/>
      <c r="Y828" s="170"/>
      <c r="Z828" s="170"/>
      <c r="AA828" s="170"/>
      <c r="AB828" s="415">
        <f t="shared" si="55"/>
        <v>0</v>
      </c>
      <c r="AC828" s="415">
        <f t="shared" si="56"/>
        <v>0</v>
      </c>
      <c r="AE828" s="618">
        <f>IF(AE$12=TRUE,(($D828*LIQUIDACION!$L$1046)*LIQUIDACION!$D$1045/IF(AND(LIQUIDACION!$D$1044&gt;LIQUIDACION!$B$1046,LIQUIDACION!$B$1046&gt;LIQUIDACION!$D$1043),366,365)),0)</f>
        <v>0</v>
      </c>
      <c r="AF828" s="618">
        <f>IF(AF$12=TRUE,(($E828*LIQUIDACION!$L$1046)*LIQUIDACION!$D$1045/IF(AND(LIQUIDACION!$D$1044&gt;LIQUIDACION!$B$1046,LIQUIDACION!$B$1046&gt;LIQUIDACION!$D$1043),366,365)),0)</f>
        <v>0</v>
      </c>
      <c r="AG828" s="618">
        <f>IF(AG$12=TRUE,(($F828*LIQUIDACION!$L$1046)*LIQUIDACION!$D$1045/IF(AND(LIQUIDACION!$D$1044&gt;LIQUIDACION!$B$1046,LIQUIDACION!$B$1046&gt;LIQUIDACION!$D$1043),366,365)),0)</f>
        <v>0</v>
      </c>
      <c r="AH828" s="618">
        <f>IF(AH$12=TRUE,(($G828*LIQUIDACION!$L$1046)*LIQUIDACION!$D$1045/IF(AND(LIQUIDACION!$D$1044&gt;LIQUIDACION!$B$1046,LIQUIDACION!$B$1046&gt;LIQUIDACION!$D$1043),366,365)),0)</f>
        <v>0</v>
      </c>
      <c r="AI828" s="618">
        <f>IF(AI$12=TRUE,(($H828*LIQUIDACION!$L$1047)*LIQUIDACION!$D$1045/IF(AND(LIQUIDACION!$D$1044&gt;LIQUIDACION!$B$1046,LIQUIDACION!$B$1046&gt;LIQUIDACION!$D$1043),366,365)),0)</f>
        <v>0</v>
      </c>
      <c r="AJ828" s="618">
        <f>IF(AJ$12=TRUE,(($I828*LIQUIDACION!$L$1047)*LIQUIDACION!$D$1045/IF(AND(LIQUIDACION!$D$1044&gt;LIQUIDACION!$B$1046,LIQUIDACION!$B$1046&gt;LIQUIDACION!$D$1043),366,365)),0)</f>
        <v>0</v>
      </c>
      <c r="AK828" s="618">
        <f>IF(AK$12=TRUE,(($J828*LIQUIDACION!$L$1047)*LIQUIDACION!$D$1045/IF(AND(LIQUIDACION!$D$1044&gt;LIQUIDACION!$B$1046,LIQUIDACION!$B$1046&gt;LIQUIDACION!$D$1043),366,365)),0)</f>
        <v>0</v>
      </c>
      <c r="AL828" s="618">
        <f>IF(AL$12=TRUE,(($K828*LIQUIDACION!$L$1047)*LIQUIDACION!$D$1045/IF(AND(LIQUIDACION!$D$1044&gt;LIQUIDACION!$B$1046,LIQUIDACION!$B$1046&gt;LIQUIDACION!$D$1043),366,365)),0)</f>
        <v>0</v>
      </c>
      <c r="AM828" s="618">
        <f>IF(AM$12=TRUE,(($L828*LIQUIDACION!$L$1047)*LIQUIDACION!$D$1045/IF(AND(LIQUIDACION!$D$1044&gt;LIQUIDACION!$B$1046,LIQUIDACION!$B$1046&gt;LIQUIDACION!$D$1043),366,365)),0)</f>
        <v>0</v>
      </c>
      <c r="AN828" s="618">
        <f>IF(AN$12=TRUE,(($M828*LIQUIDACION!$L$1047)*LIQUIDACION!$D$1045/IF(AND(LIQUIDACION!$D$1044&gt;LIQUIDACION!$B$1046,LIQUIDACION!$B$1046&gt;LIQUIDACION!$D$1043),366,365)),0)</f>
        <v>0</v>
      </c>
      <c r="AO828" s="618">
        <f>IF(AO$12=TRUE,(($N828*LIQUIDACION!$L$1047)*LIQUIDACION!$D$1045/IF(AND(LIQUIDACION!$D$1044&gt;LIQUIDACION!$B$1046,LIQUIDACION!$B$1046&gt;LIQUIDACION!$D$1043),366,365)),0)</f>
        <v>0</v>
      </c>
      <c r="AP828" s="618">
        <f>IF(AP$12=TRUE,(($O828*LIQUIDACION!$L$1047)*LIQUIDACION!$D$1045/IF(AND(LIQUIDACION!$D$1044&gt;LIQUIDACION!$B$1046,LIQUIDACION!$B$1046&gt;LIQUIDACION!$D$1043),366,365)),0)</f>
        <v>0</v>
      </c>
      <c r="AQ828" s="618">
        <f>IF(AQ$12=TRUE,(($P828*LIQUIDACION!$L$1047)*LIQUIDACION!$D$1045/IF(AND(LIQUIDACION!$D$1044&gt;LIQUIDACION!$B$1046,LIQUIDACION!$B$1046&gt;LIQUIDACION!$D$1043),366,365)),0)</f>
        <v>0</v>
      </c>
      <c r="AR828" s="618">
        <f>IF(AR$12=TRUE,(($Q828*LIQUIDACION!$L$1047)*LIQUIDACION!$D$1045/IF(AND(LIQUIDACION!$D$1044&gt;LIQUIDACION!$B$1046,LIQUIDACION!$B$1046&gt;LIQUIDACION!$D$1043),366,365)),0)</f>
        <v>0</v>
      </c>
      <c r="AS828" s="618">
        <f>IF(AS$12=TRUE,(($R828*LIQUIDACION!$L$1047)*LIQUIDACION!$D$1045/IF(AND(LIQUIDACION!$D$1044&gt;LIQUIDACION!$B$1046,LIQUIDACION!$B$1046&gt;LIQUIDACION!$D$1043),366,365)),0)</f>
        <v>0</v>
      </c>
      <c r="AT828" s="618">
        <f>IF(AT$12=TRUE,(($S828*LIQUIDACION!$L$1047)*LIQUIDACION!$D$1045/IF(AND(LIQUIDACION!$D$1044&gt;LIQUIDACION!$B$1046,LIQUIDACION!$B$1046&gt;LIQUIDACION!$D$1043),366,365)),0)</f>
        <v>0</v>
      </c>
      <c r="AU828" s="618">
        <f>IF(AU$12=TRUE,(($T828*LIQUIDACION!$L$1047)*LIQUIDACION!$D$1045/IF(AND(LIQUIDACION!$D$1044&gt;LIQUIDACION!$B$1046,LIQUIDACION!$B$1046&gt;LIQUIDACION!$D$1043),366,365)),0)</f>
        <v>0</v>
      </c>
      <c r="AV828" s="618">
        <f>IF(AV$12=TRUE,(($U828*LIQUIDACION!$L$1047)*LIQUIDACION!$D$1045/IF(AND(LIQUIDACION!$D$1044&gt;LIQUIDACION!$B$1046,LIQUIDACION!$B$1046&gt;LIQUIDACION!$D$1043),366,365)),0)</f>
        <v>0</v>
      </c>
      <c r="AW828" s="618">
        <f>IF(AW$12=TRUE,(($V828*LIQUIDACION!$L$1047)*LIQUIDACION!$D$1045/IF(AND(LIQUIDACION!$D$1044&gt;LIQUIDACION!$B$1046,LIQUIDACION!$B$1046&gt;LIQUIDACION!$D$1043),366,365)),0)</f>
        <v>0</v>
      </c>
      <c r="AX828" s="618">
        <f>IF(AX$12=TRUE,(($W828*LIQUIDACION!$L$1047)*LIQUIDACION!$D$1045/IF(AND(LIQUIDACION!$D$1044&gt;LIQUIDACION!$B$1046,LIQUIDACION!$B$1046&gt;LIQUIDACION!$D$1043),366,365)),0)</f>
        <v>0</v>
      </c>
    </row>
    <row r="829" spans="2:50" x14ac:dyDescent="0.25">
      <c r="B829" s="121">
        <v>817</v>
      </c>
      <c r="C829" s="125"/>
      <c r="D829" s="170"/>
      <c r="E829" s="170"/>
      <c r="F829" s="170"/>
      <c r="G829" s="170">
        <f t="shared" si="53"/>
        <v>0</v>
      </c>
      <c r="H829" s="170">
        <f t="shared" si="54"/>
        <v>0</v>
      </c>
      <c r="I829" s="170"/>
      <c r="J829" s="170"/>
      <c r="K829" s="170"/>
      <c r="L829" s="170"/>
      <c r="M829" s="170"/>
      <c r="N829" s="170"/>
      <c r="O829" s="170"/>
      <c r="P829" s="170"/>
      <c r="Q829" s="170"/>
      <c r="R829" s="170"/>
      <c r="S829" s="170"/>
      <c r="T829" s="170"/>
      <c r="U829" s="170"/>
      <c r="V829" s="170"/>
      <c r="W829" s="170"/>
      <c r="X829" s="170"/>
      <c r="Y829" s="170"/>
      <c r="Z829" s="170"/>
      <c r="AA829" s="170"/>
      <c r="AB829" s="415">
        <f t="shared" si="55"/>
        <v>0</v>
      </c>
      <c r="AC829" s="415">
        <f t="shared" si="56"/>
        <v>0</v>
      </c>
      <c r="AE829" s="618">
        <f>IF(AE$12=TRUE,(($D829*LIQUIDACION!$L$1046)*LIQUIDACION!$D$1045/IF(AND(LIQUIDACION!$D$1044&gt;LIQUIDACION!$B$1046,LIQUIDACION!$B$1046&gt;LIQUIDACION!$D$1043),366,365)),0)</f>
        <v>0</v>
      </c>
      <c r="AF829" s="618">
        <f>IF(AF$12=TRUE,(($E829*LIQUIDACION!$L$1046)*LIQUIDACION!$D$1045/IF(AND(LIQUIDACION!$D$1044&gt;LIQUIDACION!$B$1046,LIQUIDACION!$B$1046&gt;LIQUIDACION!$D$1043),366,365)),0)</f>
        <v>0</v>
      </c>
      <c r="AG829" s="618">
        <f>IF(AG$12=TRUE,(($F829*LIQUIDACION!$L$1046)*LIQUIDACION!$D$1045/IF(AND(LIQUIDACION!$D$1044&gt;LIQUIDACION!$B$1046,LIQUIDACION!$B$1046&gt;LIQUIDACION!$D$1043),366,365)),0)</f>
        <v>0</v>
      </c>
      <c r="AH829" s="618">
        <f>IF(AH$12=TRUE,(($G829*LIQUIDACION!$L$1046)*LIQUIDACION!$D$1045/IF(AND(LIQUIDACION!$D$1044&gt;LIQUIDACION!$B$1046,LIQUIDACION!$B$1046&gt;LIQUIDACION!$D$1043),366,365)),0)</f>
        <v>0</v>
      </c>
      <c r="AI829" s="618">
        <f>IF(AI$12=TRUE,(($H829*LIQUIDACION!$L$1047)*LIQUIDACION!$D$1045/IF(AND(LIQUIDACION!$D$1044&gt;LIQUIDACION!$B$1046,LIQUIDACION!$B$1046&gt;LIQUIDACION!$D$1043),366,365)),0)</f>
        <v>0</v>
      </c>
      <c r="AJ829" s="618">
        <f>IF(AJ$12=TRUE,(($I829*LIQUIDACION!$L$1047)*LIQUIDACION!$D$1045/IF(AND(LIQUIDACION!$D$1044&gt;LIQUIDACION!$B$1046,LIQUIDACION!$B$1046&gt;LIQUIDACION!$D$1043),366,365)),0)</f>
        <v>0</v>
      </c>
      <c r="AK829" s="618">
        <f>IF(AK$12=TRUE,(($J829*LIQUIDACION!$L$1047)*LIQUIDACION!$D$1045/IF(AND(LIQUIDACION!$D$1044&gt;LIQUIDACION!$B$1046,LIQUIDACION!$B$1046&gt;LIQUIDACION!$D$1043),366,365)),0)</f>
        <v>0</v>
      </c>
      <c r="AL829" s="618">
        <f>IF(AL$12=TRUE,(($K829*LIQUIDACION!$L$1047)*LIQUIDACION!$D$1045/IF(AND(LIQUIDACION!$D$1044&gt;LIQUIDACION!$B$1046,LIQUIDACION!$B$1046&gt;LIQUIDACION!$D$1043),366,365)),0)</f>
        <v>0</v>
      </c>
      <c r="AM829" s="618">
        <f>IF(AM$12=TRUE,(($L829*LIQUIDACION!$L$1047)*LIQUIDACION!$D$1045/IF(AND(LIQUIDACION!$D$1044&gt;LIQUIDACION!$B$1046,LIQUIDACION!$B$1046&gt;LIQUIDACION!$D$1043),366,365)),0)</f>
        <v>0</v>
      </c>
      <c r="AN829" s="618">
        <f>IF(AN$12=TRUE,(($M829*LIQUIDACION!$L$1047)*LIQUIDACION!$D$1045/IF(AND(LIQUIDACION!$D$1044&gt;LIQUIDACION!$B$1046,LIQUIDACION!$B$1046&gt;LIQUIDACION!$D$1043),366,365)),0)</f>
        <v>0</v>
      </c>
      <c r="AO829" s="618">
        <f>IF(AO$12=TRUE,(($N829*LIQUIDACION!$L$1047)*LIQUIDACION!$D$1045/IF(AND(LIQUIDACION!$D$1044&gt;LIQUIDACION!$B$1046,LIQUIDACION!$B$1046&gt;LIQUIDACION!$D$1043),366,365)),0)</f>
        <v>0</v>
      </c>
      <c r="AP829" s="618">
        <f>IF(AP$12=TRUE,(($O829*LIQUIDACION!$L$1047)*LIQUIDACION!$D$1045/IF(AND(LIQUIDACION!$D$1044&gt;LIQUIDACION!$B$1046,LIQUIDACION!$B$1046&gt;LIQUIDACION!$D$1043),366,365)),0)</f>
        <v>0</v>
      </c>
      <c r="AQ829" s="618">
        <f>IF(AQ$12=TRUE,(($P829*LIQUIDACION!$L$1047)*LIQUIDACION!$D$1045/IF(AND(LIQUIDACION!$D$1044&gt;LIQUIDACION!$B$1046,LIQUIDACION!$B$1046&gt;LIQUIDACION!$D$1043),366,365)),0)</f>
        <v>0</v>
      </c>
      <c r="AR829" s="618">
        <f>IF(AR$12=TRUE,(($Q829*LIQUIDACION!$L$1047)*LIQUIDACION!$D$1045/IF(AND(LIQUIDACION!$D$1044&gt;LIQUIDACION!$B$1046,LIQUIDACION!$B$1046&gt;LIQUIDACION!$D$1043),366,365)),0)</f>
        <v>0</v>
      </c>
      <c r="AS829" s="618">
        <f>IF(AS$12=TRUE,(($R829*LIQUIDACION!$L$1047)*LIQUIDACION!$D$1045/IF(AND(LIQUIDACION!$D$1044&gt;LIQUIDACION!$B$1046,LIQUIDACION!$B$1046&gt;LIQUIDACION!$D$1043),366,365)),0)</f>
        <v>0</v>
      </c>
      <c r="AT829" s="618">
        <f>IF(AT$12=TRUE,(($S829*LIQUIDACION!$L$1047)*LIQUIDACION!$D$1045/IF(AND(LIQUIDACION!$D$1044&gt;LIQUIDACION!$B$1046,LIQUIDACION!$B$1046&gt;LIQUIDACION!$D$1043),366,365)),0)</f>
        <v>0</v>
      </c>
      <c r="AU829" s="618">
        <f>IF(AU$12=TRUE,(($T829*LIQUIDACION!$L$1047)*LIQUIDACION!$D$1045/IF(AND(LIQUIDACION!$D$1044&gt;LIQUIDACION!$B$1046,LIQUIDACION!$B$1046&gt;LIQUIDACION!$D$1043),366,365)),0)</f>
        <v>0</v>
      </c>
      <c r="AV829" s="618">
        <f>IF(AV$12=TRUE,(($U829*LIQUIDACION!$L$1047)*LIQUIDACION!$D$1045/IF(AND(LIQUIDACION!$D$1044&gt;LIQUIDACION!$B$1046,LIQUIDACION!$B$1046&gt;LIQUIDACION!$D$1043),366,365)),0)</f>
        <v>0</v>
      </c>
      <c r="AW829" s="618">
        <f>IF(AW$12=TRUE,(($V829*LIQUIDACION!$L$1047)*LIQUIDACION!$D$1045/IF(AND(LIQUIDACION!$D$1044&gt;LIQUIDACION!$B$1046,LIQUIDACION!$B$1046&gt;LIQUIDACION!$D$1043),366,365)),0)</f>
        <v>0</v>
      </c>
      <c r="AX829" s="618">
        <f>IF(AX$12=TRUE,(($W829*LIQUIDACION!$L$1047)*LIQUIDACION!$D$1045/IF(AND(LIQUIDACION!$D$1044&gt;LIQUIDACION!$B$1046,LIQUIDACION!$B$1046&gt;LIQUIDACION!$D$1043),366,365)),0)</f>
        <v>0</v>
      </c>
    </row>
    <row r="830" spans="2:50" x14ac:dyDescent="0.25">
      <c r="B830" s="123">
        <v>818</v>
      </c>
      <c r="C830" s="125"/>
      <c r="D830" s="170"/>
      <c r="E830" s="170"/>
      <c r="F830" s="170"/>
      <c r="G830" s="170">
        <f t="shared" si="53"/>
        <v>0</v>
      </c>
      <c r="H830" s="170">
        <f t="shared" si="54"/>
        <v>0</v>
      </c>
      <c r="I830" s="170"/>
      <c r="J830" s="170"/>
      <c r="K830" s="170"/>
      <c r="L830" s="170"/>
      <c r="M830" s="170"/>
      <c r="N830" s="170"/>
      <c r="O830" s="170"/>
      <c r="P830" s="170"/>
      <c r="Q830" s="170"/>
      <c r="R830" s="170"/>
      <c r="S830" s="170"/>
      <c r="T830" s="170"/>
      <c r="U830" s="170"/>
      <c r="V830" s="170"/>
      <c r="W830" s="170"/>
      <c r="X830" s="170"/>
      <c r="Y830" s="170"/>
      <c r="Z830" s="170"/>
      <c r="AA830" s="170"/>
      <c r="AB830" s="415">
        <f t="shared" si="55"/>
        <v>0</v>
      </c>
      <c r="AC830" s="415">
        <f t="shared" si="56"/>
        <v>0</v>
      </c>
      <c r="AE830" s="618">
        <f>IF(AE$12=TRUE,(($D830*LIQUIDACION!$L$1046)*LIQUIDACION!$D$1045/IF(AND(LIQUIDACION!$D$1044&gt;LIQUIDACION!$B$1046,LIQUIDACION!$B$1046&gt;LIQUIDACION!$D$1043),366,365)),0)</f>
        <v>0</v>
      </c>
      <c r="AF830" s="618">
        <f>IF(AF$12=TRUE,(($E830*LIQUIDACION!$L$1046)*LIQUIDACION!$D$1045/IF(AND(LIQUIDACION!$D$1044&gt;LIQUIDACION!$B$1046,LIQUIDACION!$B$1046&gt;LIQUIDACION!$D$1043),366,365)),0)</f>
        <v>0</v>
      </c>
      <c r="AG830" s="618">
        <f>IF(AG$12=TRUE,(($F830*LIQUIDACION!$L$1046)*LIQUIDACION!$D$1045/IF(AND(LIQUIDACION!$D$1044&gt;LIQUIDACION!$B$1046,LIQUIDACION!$B$1046&gt;LIQUIDACION!$D$1043),366,365)),0)</f>
        <v>0</v>
      </c>
      <c r="AH830" s="618">
        <f>IF(AH$12=TRUE,(($G830*LIQUIDACION!$L$1046)*LIQUIDACION!$D$1045/IF(AND(LIQUIDACION!$D$1044&gt;LIQUIDACION!$B$1046,LIQUIDACION!$B$1046&gt;LIQUIDACION!$D$1043),366,365)),0)</f>
        <v>0</v>
      </c>
      <c r="AI830" s="618">
        <f>IF(AI$12=TRUE,(($H830*LIQUIDACION!$L$1047)*LIQUIDACION!$D$1045/IF(AND(LIQUIDACION!$D$1044&gt;LIQUIDACION!$B$1046,LIQUIDACION!$B$1046&gt;LIQUIDACION!$D$1043),366,365)),0)</f>
        <v>0</v>
      </c>
      <c r="AJ830" s="618">
        <f>IF(AJ$12=TRUE,(($I830*LIQUIDACION!$L$1047)*LIQUIDACION!$D$1045/IF(AND(LIQUIDACION!$D$1044&gt;LIQUIDACION!$B$1046,LIQUIDACION!$B$1046&gt;LIQUIDACION!$D$1043),366,365)),0)</f>
        <v>0</v>
      </c>
      <c r="AK830" s="618">
        <f>IF(AK$12=TRUE,(($J830*LIQUIDACION!$L$1047)*LIQUIDACION!$D$1045/IF(AND(LIQUIDACION!$D$1044&gt;LIQUIDACION!$B$1046,LIQUIDACION!$B$1046&gt;LIQUIDACION!$D$1043),366,365)),0)</f>
        <v>0</v>
      </c>
      <c r="AL830" s="618">
        <f>IF(AL$12=TRUE,(($K830*LIQUIDACION!$L$1047)*LIQUIDACION!$D$1045/IF(AND(LIQUIDACION!$D$1044&gt;LIQUIDACION!$B$1046,LIQUIDACION!$B$1046&gt;LIQUIDACION!$D$1043),366,365)),0)</f>
        <v>0</v>
      </c>
      <c r="AM830" s="618">
        <f>IF(AM$12=TRUE,(($L830*LIQUIDACION!$L$1047)*LIQUIDACION!$D$1045/IF(AND(LIQUIDACION!$D$1044&gt;LIQUIDACION!$B$1046,LIQUIDACION!$B$1046&gt;LIQUIDACION!$D$1043),366,365)),0)</f>
        <v>0</v>
      </c>
      <c r="AN830" s="618">
        <f>IF(AN$12=TRUE,(($M830*LIQUIDACION!$L$1047)*LIQUIDACION!$D$1045/IF(AND(LIQUIDACION!$D$1044&gt;LIQUIDACION!$B$1046,LIQUIDACION!$B$1046&gt;LIQUIDACION!$D$1043),366,365)),0)</f>
        <v>0</v>
      </c>
      <c r="AO830" s="618">
        <f>IF(AO$12=TRUE,(($N830*LIQUIDACION!$L$1047)*LIQUIDACION!$D$1045/IF(AND(LIQUIDACION!$D$1044&gt;LIQUIDACION!$B$1046,LIQUIDACION!$B$1046&gt;LIQUIDACION!$D$1043),366,365)),0)</f>
        <v>0</v>
      </c>
      <c r="AP830" s="618">
        <f>IF(AP$12=TRUE,(($O830*LIQUIDACION!$L$1047)*LIQUIDACION!$D$1045/IF(AND(LIQUIDACION!$D$1044&gt;LIQUIDACION!$B$1046,LIQUIDACION!$B$1046&gt;LIQUIDACION!$D$1043),366,365)),0)</f>
        <v>0</v>
      </c>
      <c r="AQ830" s="618">
        <f>IF(AQ$12=TRUE,(($P830*LIQUIDACION!$L$1047)*LIQUIDACION!$D$1045/IF(AND(LIQUIDACION!$D$1044&gt;LIQUIDACION!$B$1046,LIQUIDACION!$B$1046&gt;LIQUIDACION!$D$1043),366,365)),0)</f>
        <v>0</v>
      </c>
      <c r="AR830" s="618">
        <f>IF(AR$12=TRUE,(($Q830*LIQUIDACION!$L$1047)*LIQUIDACION!$D$1045/IF(AND(LIQUIDACION!$D$1044&gt;LIQUIDACION!$B$1046,LIQUIDACION!$B$1046&gt;LIQUIDACION!$D$1043),366,365)),0)</f>
        <v>0</v>
      </c>
      <c r="AS830" s="618">
        <f>IF(AS$12=TRUE,(($R830*LIQUIDACION!$L$1047)*LIQUIDACION!$D$1045/IF(AND(LIQUIDACION!$D$1044&gt;LIQUIDACION!$B$1046,LIQUIDACION!$B$1046&gt;LIQUIDACION!$D$1043),366,365)),0)</f>
        <v>0</v>
      </c>
      <c r="AT830" s="618">
        <f>IF(AT$12=TRUE,(($S830*LIQUIDACION!$L$1047)*LIQUIDACION!$D$1045/IF(AND(LIQUIDACION!$D$1044&gt;LIQUIDACION!$B$1046,LIQUIDACION!$B$1046&gt;LIQUIDACION!$D$1043),366,365)),0)</f>
        <v>0</v>
      </c>
      <c r="AU830" s="618">
        <f>IF(AU$12=TRUE,(($T830*LIQUIDACION!$L$1047)*LIQUIDACION!$D$1045/IF(AND(LIQUIDACION!$D$1044&gt;LIQUIDACION!$B$1046,LIQUIDACION!$B$1046&gt;LIQUIDACION!$D$1043),366,365)),0)</f>
        <v>0</v>
      </c>
      <c r="AV830" s="618">
        <f>IF(AV$12=TRUE,(($U830*LIQUIDACION!$L$1047)*LIQUIDACION!$D$1045/IF(AND(LIQUIDACION!$D$1044&gt;LIQUIDACION!$B$1046,LIQUIDACION!$B$1046&gt;LIQUIDACION!$D$1043),366,365)),0)</f>
        <v>0</v>
      </c>
      <c r="AW830" s="618">
        <f>IF(AW$12=TRUE,(($V830*LIQUIDACION!$L$1047)*LIQUIDACION!$D$1045/IF(AND(LIQUIDACION!$D$1044&gt;LIQUIDACION!$B$1046,LIQUIDACION!$B$1046&gt;LIQUIDACION!$D$1043),366,365)),0)</f>
        <v>0</v>
      </c>
      <c r="AX830" s="618">
        <f>IF(AX$12=TRUE,(($W830*LIQUIDACION!$L$1047)*LIQUIDACION!$D$1045/IF(AND(LIQUIDACION!$D$1044&gt;LIQUIDACION!$B$1046,LIQUIDACION!$B$1046&gt;LIQUIDACION!$D$1043),366,365)),0)</f>
        <v>0</v>
      </c>
    </row>
    <row r="831" spans="2:50" x14ac:dyDescent="0.25">
      <c r="B831" s="121">
        <v>819</v>
      </c>
      <c r="C831" s="125"/>
      <c r="D831" s="170"/>
      <c r="E831" s="170"/>
      <c r="F831" s="170"/>
      <c r="G831" s="170">
        <f t="shared" si="53"/>
        <v>0</v>
      </c>
      <c r="H831" s="170">
        <f t="shared" si="54"/>
        <v>0</v>
      </c>
      <c r="I831" s="170"/>
      <c r="J831" s="170"/>
      <c r="K831" s="170"/>
      <c r="L831" s="170"/>
      <c r="M831" s="170"/>
      <c r="N831" s="170"/>
      <c r="O831" s="170"/>
      <c r="P831" s="170"/>
      <c r="Q831" s="170"/>
      <c r="R831" s="170"/>
      <c r="S831" s="170"/>
      <c r="T831" s="170"/>
      <c r="U831" s="170"/>
      <c r="V831" s="170"/>
      <c r="W831" s="170"/>
      <c r="X831" s="170"/>
      <c r="Y831" s="170"/>
      <c r="Z831" s="170"/>
      <c r="AA831" s="170"/>
      <c r="AB831" s="415">
        <f t="shared" si="55"/>
        <v>0</v>
      </c>
      <c r="AC831" s="415">
        <f t="shared" si="56"/>
        <v>0</v>
      </c>
      <c r="AE831" s="618">
        <f>IF(AE$12=TRUE,(($D831*LIQUIDACION!$L$1046)*LIQUIDACION!$D$1045/IF(AND(LIQUIDACION!$D$1044&gt;LIQUIDACION!$B$1046,LIQUIDACION!$B$1046&gt;LIQUIDACION!$D$1043),366,365)),0)</f>
        <v>0</v>
      </c>
      <c r="AF831" s="618">
        <f>IF(AF$12=TRUE,(($E831*LIQUIDACION!$L$1046)*LIQUIDACION!$D$1045/IF(AND(LIQUIDACION!$D$1044&gt;LIQUIDACION!$B$1046,LIQUIDACION!$B$1046&gt;LIQUIDACION!$D$1043),366,365)),0)</f>
        <v>0</v>
      </c>
      <c r="AG831" s="618">
        <f>IF(AG$12=TRUE,(($F831*LIQUIDACION!$L$1046)*LIQUIDACION!$D$1045/IF(AND(LIQUIDACION!$D$1044&gt;LIQUIDACION!$B$1046,LIQUIDACION!$B$1046&gt;LIQUIDACION!$D$1043),366,365)),0)</f>
        <v>0</v>
      </c>
      <c r="AH831" s="618">
        <f>IF(AH$12=TRUE,(($G831*LIQUIDACION!$L$1046)*LIQUIDACION!$D$1045/IF(AND(LIQUIDACION!$D$1044&gt;LIQUIDACION!$B$1046,LIQUIDACION!$B$1046&gt;LIQUIDACION!$D$1043),366,365)),0)</f>
        <v>0</v>
      </c>
      <c r="AI831" s="618">
        <f>IF(AI$12=TRUE,(($H831*LIQUIDACION!$L$1047)*LIQUIDACION!$D$1045/IF(AND(LIQUIDACION!$D$1044&gt;LIQUIDACION!$B$1046,LIQUIDACION!$B$1046&gt;LIQUIDACION!$D$1043),366,365)),0)</f>
        <v>0</v>
      </c>
      <c r="AJ831" s="618">
        <f>IF(AJ$12=TRUE,(($I831*LIQUIDACION!$L$1047)*LIQUIDACION!$D$1045/IF(AND(LIQUIDACION!$D$1044&gt;LIQUIDACION!$B$1046,LIQUIDACION!$B$1046&gt;LIQUIDACION!$D$1043),366,365)),0)</f>
        <v>0</v>
      </c>
      <c r="AK831" s="618">
        <f>IF(AK$12=TRUE,(($J831*LIQUIDACION!$L$1047)*LIQUIDACION!$D$1045/IF(AND(LIQUIDACION!$D$1044&gt;LIQUIDACION!$B$1046,LIQUIDACION!$B$1046&gt;LIQUIDACION!$D$1043),366,365)),0)</f>
        <v>0</v>
      </c>
      <c r="AL831" s="618">
        <f>IF(AL$12=TRUE,(($K831*LIQUIDACION!$L$1047)*LIQUIDACION!$D$1045/IF(AND(LIQUIDACION!$D$1044&gt;LIQUIDACION!$B$1046,LIQUIDACION!$B$1046&gt;LIQUIDACION!$D$1043),366,365)),0)</f>
        <v>0</v>
      </c>
      <c r="AM831" s="618">
        <f>IF(AM$12=TRUE,(($L831*LIQUIDACION!$L$1047)*LIQUIDACION!$D$1045/IF(AND(LIQUIDACION!$D$1044&gt;LIQUIDACION!$B$1046,LIQUIDACION!$B$1046&gt;LIQUIDACION!$D$1043),366,365)),0)</f>
        <v>0</v>
      </c>
      <c r="AN831" s="618">
        <f>IF(AN$12=TRUE,(($M831*LIQUIDACION!$L$1047)*LIQUIDACION!$D$1045/IF(AND(LIQUIDACION!$D$1044&gt;LIQUIDACION!$B$1046,LIQUIDACION!$B$1046&gt;LIQUIDACION!$D$1043),366,365)),0)</f>
        <v>0</v>
      </c>
      <c r="AO831" s="618">
        <f>IF(AO$12=TRUE,(($N831*LIQUIDACION!$L$1047)*LIQUIDACION!$D$1045/IF(AND(LIQUIDACION!$D$1044&gt;LIQUIDACION!$B$1046,LIQUIDACION!$B$1046&gt;LIQUIDACION!$D$1043),366,365)),0)</f>
        <v>0</v>
      </c>
      <c r="AP831" s="618">
        <f>IF(AP$12=TRUE,(($O831*LIQUIDACION!$L$1047)*LIQUIDACION!$D$1045/IF(AND(LIQUIDACION!$D$1044&gt;LIQUIDACION!$B$1046,LIQUIDACION!$B$1046&gt;LIQUIDACION!$D$1043),366,365)),0)</f>
        <v>0</v>
      </c>
      <c r="AQ831" s="618">
        <f>IF(AQ$12=TRUE,(($P831*LIQUIDACION!$L$1047)*LIQUIDACION!$D$1045/IF(AND(LIQUIDACION!$D$1044&gt;LIQUIDACION!$B$1046,LIQUIDACION!$B$1046&gt;LIQUIDACION!$D$1043),366,365)),0)</f>
        <v>0</v>
      </c>
      <c r="AR831" s="618">
        <f>IF(AR$12=TRUE,(($Q831*LIQUIDACION!$L$1047)*LIQUIDACION!$D$1045/IF(AND(LIQUIDACION!$D$1044&gt;LIQUIDACION!$B$1046,LIQUIDACION!$B$1046&gt;LIQUIDACION!$D$1043),366,365)),0)</f>
        <v>0</v>
      </c>
      <c r="AS831" s="618">
        <f>IF(AS$12=TRUE,(($R831*LIQUIDACION!$L$1047)*LIQUIDACION!$D$1045/IF(AND(LIQUIDACION!$D$1044&gt;LIQUIDACION!$B$1046,LIQUIDACION!$B$1046&gt;LIQUIDACION!$D$1043),366,365)),0)</f>
        <v>0</v>
      </c>
      <c r="AT831" s="618">
        <f>IF(AT$12=TRUE,(($S831*LIQUIDACION!$L$1047)*LIQUIDACION!$D$1045/IF(AND(LIQUIDACION!$D$1044&gt;LIQUIDACION!$B$1046,LIQUIDACION!$B$1046&gt;LIQUIDACION!$D$1043),366,365)),0)</f>
        <v>0</v>
      </c>
      <c r="AU831" s="618">
        <f>IF(AU$12=TRUE,(($T831*LIQUIDACION!$L$1047)*LIQUIDACION!$D$1045/IF(AND(LIQUIDACION!$D$1044&gt;LIQUIDACION!$B$1046,LIQUIDACION!$B$1046&gt;LIQUIDACION!$D$1043),366,365)),0)</f>
        <v>0</v>
      </c>
      <c r="AV831" s="618">
        <f>IF(AV$12=TRUE,(($U831*LIQUIDACION!$L$1047)*LIQUIDACION!$D$1045/IF(AND(LIQUIDACION!$D$1044&gt;LIQUIDACION!$B$1046,LIQUIDACION!$B$1046&gt;LIQUIDACION!$D$1043),366,365)),0)</f>
        <v>0</v>
      </c>
      <c r="AW831" s="618">
        <f>IF(AW$12=TRUE,(($V831*LIQUIDACION!$L$1047)*LIQUIDACION!$D$1045/IF(AND(LIQUIDACION!$D$1044&gt;LIQUIDACION!$B$1046,LIQUIDACION!$B$1046&gt;LIQUIDACION!$D$1043),366,365)),0)</f>
        <v>0</v>
      </c>
      <c r="AX831" s="618">
        <f>IF(AX$12=TRUE,(($W831*LIQUIDACION!$L$1047)*LIQUIDACION!$D$1045/IF(AND(LIQUIDACION!$D$1044&gt;LIQUIDACION!$B$1046,LIQUIDACION!$B$1046&gt;LIQUIDACION!$D$1043),366,365)),0)</f>
        <v>0</v>
      </c>
    </row>
    <row r="832" spans="2:50" x14ac:dyDescent="0.25">
      <c r="B832" s="123">
        <v>820</v>
      </c>
      <c r="C832" s="125"/>
      <c r="D832" s="170"/>
      <c r="E832" s="170"/>
      <c r="F832" s="170"/>
      <c r="G832" s="170">
        <f t="shared" si="53"/>
        <v>0</v>
      </c>
      <c r="H832" s="170">
        <f t="shared" si="54"/>
        <v>0</v>
      </c>
      <c r="I832" s="170"/>
      <c r="J832" s="170"/>
      <c r="K832" s="170"/>
      <c r="L832" s="170"/>
      <c r="M832" s="170"/>
      <c r="N832" s="170"/>
      <c r="O832" s="170"/>
      <c r="P832" s="170"/>
      <c r="Q832" s="170"/>
      <c r="R832" s="170"/>
      <c r="S832" s="170"/>
      <c r="T832" s="170"/>
      <c r="U832" s="170"/>
      <c r="V832" s="170"/>
      <c r="W832" s="170"/>
      <c r="X832" s="170"/>
      <c r="Y832" s="170"/>
      <c r="Z832" s="170"/>
      <c r="AA832" s="170"/>
      <c r="AB832" s="415">
        <f t="shared" si="55"/>
        <v>0</v>
      </c>
      <c r="AC832" s="415">
        <f t="shared" si="56"/>
        <v>0</v>
      </c>
      <c r="AE832" s="618">
        <f>IF(AE$12=TRUE,(($D832*LIQUIDACION!$L$1046)*LIQUIDACION!$D$1045/IF(AND(LIQUIDACION!$D$1044&gt;LIQUIDACION!$B$1046,LIQUIDACION!$B$1046&gt;LIQUIDACION!$D$1043),366,365)),0)</f>
        <v>0</v>
      </c>
      <c r="AF832" s="618">
        <f>IF(AF$12=TRUE,(($E832*LIQUIDACION!$L$1046)*LIQUIDACION!$D$1045/IF(AND(LIQUIDACION!$D$1044&gt;LIQUIDACION!$B$1046,LIQUIDACION!$B$1046&gt;LIQUIDACION!$D$1043),366,365)),0)</f>
        <v>0</v>
      </c>
      <c r="AG832" s="618">
        <f>IF(AG$12=TRUE,(($F832*LIQUIDACION!$L$1046)*LIQUIDACION!$D$1045/IF(AND(LIQUIDACION!$D$1044&gt;LIQUIDACION!$B$1046,LIQUIDACION!$B$1046&gt;LIQUIDACION!$D$1043),366,365)),0)</f>
        <v>0</v>
      </c>
      <c r="AH832" s="618">
        <f>IF(AH$12=TRUE,(($G832*LIQUIDACION!$L$1046)*LIQUIDACION!$D$1045/IF(AND(LIQUIDACION!$D$1044&gt;LIQUIDACION!$B$1046,LIQUIDACION!$B$1046&gt;LIQUIDACION!$D$1043),366,365)),0)</f>
        <v>0</v>
      </c>
      <c r="AI832" s="618">
        <f>IF(AI$12=TRUE,(($H832*LIQUIDACION!$L$1047)*LIQUIDACION!$D$1045/IF(AND(LIQUIDACION!$D$1044&gt;LIQUIDACION!$B$1046,LIQUIDACION!$B$1046&gt;LIQUIDACION!$D$1043),366,365)),0)</f>
        <v>0</v>
      </c>
      <c r="AJ832" s="618">
        <f>IF(AJ$12=TRUE,(($I832*LIQUIDACION!$L$1047)*LIQUIDACION!$D$1045/IF(AND(LIQUIDACION!$D$1044&gt;LIQUIDACION!$B$1046,LIQUIDACION!$B$1046&gt;LIQUIDACION!$D$1043),366,365)),0)</f>
        <v>0</v>
      </c>
      <c r="AK832" s="618">
        <f>IF(AK$12=TRUE,(($J832*LIQUIDACION!$L$1047)*LIQUIDACION!$D$1045/IF(AND(LIQUIDACION!$D$1044&gt;LIQUIDACION!$B$1046,LIQUIDACION!$B$1046&gt;LIQUIDACION!$D$1043),366,365)),0)</f>
        <v>0</v>
      </c>
      <c r="AL832" s="618">
        <f>IF(AL$12=TRUE,(($K832*LIQUIDACION!$L$1047)*LIQUIDACION!$D$1045/IF(AND(LIQUIDACION!$D$1044&gt;LIQUIDACION!$B$1046,LIQUIDACION!$B$1046&gt;LIQUIDACION!$D$1043),366,365)),0)</f>
        <v>0</v>
      </c>
      <c r="AM832" s="618">
        <f>IF(AM$12=TRUE,(($L832*LIQUIDACION!$L$1047)*LIQUIDACION!$D$1045/IF(AND(LIQUIDACION!$D$1044&gt;LIQUIDACION!$B$1046,LIQUIDACION!$B$1046&gt;LIQUIDACION!$D$1043),366,365)),0)</f>
        <v>0</v>
      </c>
      <c r="AN832" s="618">
        <f>IF(AN$12=TRUE,(($M832*LIQUIDACION!$L$1047)*LIQUIDACION!$D$1045/IF(AND(LIQUIDACION!$D$1044&gt;LIQUIDACION!$B$1046,LIQUIDACION!$B$1046&gt;LIQUIDACION!$D$1043),366,365)),0)</f>
        <v>0</v>
      </c>
      <c r="AO832" s="618">
        <f>IF(AO$12=TRUE,(($N832*LIQUIDACION!$L$1047)*LIQUIDACION!$D$1045/IF(AND(LIQUIDACION!$D$1044&gt;LIQUIDACION!$B$1046,LIQUIDACION!$B$1046&gt;LIQUIDACION!$D$1043),366,365)),0)</f>
        <v>0</v>
      </c>
      <c r="AP832" s="618">
        <f>IF(AP$12=TRUE,(($O832*LIQUIDACION!$L$1047)*LIQUIDACION!$D$1045/IF(AND(LIQUIDACION!$D$1044&gt;LIQUIDACION!$B$1046,LIQUIDACION!$B$1046&gt;LIQUIDACION!$D$1043),366,365)),0)</f>
        <v>0</v>
      </c>
      <c r="AQ832" s="618">
        <f>IF(AQ$12=TRUE,(($P832*LIQUIDACION!$L$1047)*LIQUIDACION!$D$1045/IF(AND(LIQUIDACION!$D$1044&gt;LIQUIDACION!$B$1046,LIQUIDACION!$B$1046&gt;LIQUIDACION!$D$1043),366,365)),0)</f>
        <v>0</v>
      </c>
      <c r="AR832" s="618">
        <f>IF(AR$12=TRUE,(($Q832*LIQUIDACION!$L$1047)*LIQUIDACION!$D$1045/IF(AND(LIQUIDACION!$D$1044&gt;LIQUIDACION!$B$1046,LIQUIDACION!$B$1046&gt;LIQUIDACION!$D$1043),366,365)),0)</f>
        <v>0</v>
      </c>
      <c r="AS832" s="618">
        <f>IF(AS$12=TRUE,(($R832*LIQUIDACION!$L$1047)*LIQUIDACION!$D$1045/IF(AND(LIQUIDACION!$D$1044&gt;LIQUIDACION!$B$1046,LIQUIDACION!$B$1046&gt;LIQUIDACION!$D$1043),366,365)),0)</f>
        <v>0</v>
      </c>
      <c r="AT832" s="618">
        <f>IF(AT$12=TRUE,(($S832*LIQUIDACION!$L$1047)*LIQUIDACION!$D$1045/IF(AND(LIQUIDACION!$D$1044&gt;LIQUIDACION!$B$1046,LIQUIDACION!$B$1046&gt;LIQUIDACION!$D$1043),366,365)),0)</f>
        <v>0</v>
      </c>
      <c r="AU832" s="618">
        <f>IF(AU$12=TRUE,(($T832*LIQUIDACION!$L$1047)*LIQUIDACION!$D$1045/IF(AND(LIQUIDACION!$D$1044&gt;LIQUIDACION!$B$1046,LIQUIDACION!$B$1046&gt;LIQUIDACION!$D$1043),366,365)),0)</f>
        <v>0</v>
      </c>
      <c r="AV832" s="618">
        <f>IF(AV$12=TRUE,(($U832*LIQUIDACION!$L$1047)*LIQUIDACION!$D$1045/IF(AND(LIQUIDACION!$D$1044&gt;LIQUIDACION!$B$1046,LIQUIDACION!$B$1046&gt;LIQUIDACION!$D$1043),366,365)),0)</f>
        <v>0</v>
      </c>
      <c r="AW832" s="618">
        <f>IF(AW$12=TRUE,(($V832*LIQUIDACION!$L$1047)*LIQUIDACION!$D$1045/IF(AND(LIQUIDACION!$D$1044&gt;LIQUIDACION!$B$1046,LIQUIDACION!$B$1046&gt;LIQUIDACION!$D$1043),366,365)),0)</f>
        <v>0</v>
      </c>
      <c r="AX832" s="618">
        <f>IF(AX$12=TRUE,(($W832*LIQUIDACION!$L$1047)*LIQUIDACION!$D$1045/IF(AND(LIQUIDACION!$D$1044&gt;LIQUIDACION!$B$1046,LIQUIDACION!$B$1046&gt;LIQUIDACION!$D$1043),366,365)),0)</f>
        <v>0</v>
      </c>
    </row>
    <row r="833" spans="2:50" x14ac:dyDescent="0.25">
      <c r="B833" s="121">
        <v>821</v>
      </c>
      <c r="C833" s="125"/>
      <c r="D833" s="170"/>
      <c r="E833" s="170"/>
      <c r="F833" s="170"/>
      <c r="G833" s="170">
        <f t="shared" si="53"/>
        <v>0</v>
      </c>
      <c r="H833" s="170">
        <f t="shared" si="54"/>
        <v>0</v>
      </c>
      <c r="I833" s="170"/>
      <c r="J833" s="170"/>
      <c r="K833" s="170"/>
      <c r="L833" s="170"/>
      <c r="M833" s="170"/>
      <c r="N833" s="170"/>
      <c r="O833" s="170"/>
      <c r="P833" s="170"/>
      <c r="Q833" s="170"/>
      <c r="R833" s="170"/>
      <c r="S833" s="170"/>
      <c r="T833" s="170"/>
      <c r="U833" s="170"/>
      <c r="V833" s="170"/>
      <c r="W833" s="170"/>
      <c r="X833" s="170"/>
      <c r="Y833" s="170"/>
      <c r="Z833" s="170"/>
      <c r="AA833" s="170"/>
      <c r="AB833" s="415">
        <f t="shared" si="55"/>
        <v>0</v>
      </c>
      <c r="AC833" s="415">
        <f t="shared" si="56"/>
        <v>0</v>
      </c>
      <c r="AE833" s="618">
        <f>IF(AE$12=TRUE,(($D833*LIQUIDACION!$L$1046)*LIQUIDACION!$D$1045/IF(AND(LIQUIDACION!$D$1044&gt;LIQUIDACION!$B$1046,LIQUIDACION!$B$1046&gt;LIQUIDACION!$D$1043),366,365)),0)</f>
        <v>0</v>
      </c>
      <c r="AF833" s="618">
        <f>IF(AF$12=TRUE,(($E833*LIQUIDACION!$L$1046)*LIQUIDACION!$D$1045/IF(AND(LIQUIDACION!$D$1044&gt;LIQUIDACION!$B$1046,LIQUIDACION!$B$1046&gt;LIQUIDACION!$D$1043),366,365)),0)</f>
        <v>0</v>
      </c>
      <c r="AG833" s="618">
        <f>IF(AG$12=TRUE,(($F833*LIQUIDACION!$L$1046)*LIQUIDACION!$D$1045/IF(AND(LIQUIDACION!$D$1044&gt;LIQUIDACION!$B$1046,LIQUIDACION!$B$1046&gt;LIQUIDACION!$D$1043),366,365)),0)</f>
        <v>0</v>
      </c>
      <c r="AH833" s="618">
        <f>IF(AH$12=TRUE,(($G833*LIQUIDACION!$L$1046)*LIQUIDACION!$D$1045/IF(AND(LIQUIDACION!$D$1044&gt;LIQUIDACION!$B$1046,LIQUIDACION!$B$1046&gt;LIQUIDACION!$D$1043),366,365)),0)</f>
        <v>0</v>
      </c>
      <c r="AI833" s="618">
        <f>IF(AI$12=TRUE,(($H833*LIQUIDACION!$L$1047)*LIQUIDACION!$D$1045/IF(AND(LIQUIDACION!$D$1044&gt;LIQUIDACION!$B$1046,LIQUIDACION!$B$1046&gt;LIQUIDACION!$D$1043),366,365)),0)</f>
        <v>0</v>
      </c>
      <c r="AJ833" s="618">
        <f>IF(AJ$12=TRUE,(($I833*LIQUIDACION!$L$1047)*LIQUIDACION!$D$1045/IF(AND(LIQUIDACION!$D$1044&gt;LIQUIDACION!$B$1046,LIQUIDACION!$B$1046&gt;LIQUIDACION!$D$1043),366,365)),0)</f>
        <v>0</v>
      </c>
      <c r="AK833" s="618">
        <f>IF(AK$12=TRUE,(($J833*LIQUIDACION!$L$1047)*LIQUIDACION!$D$1045/IF(AND(LIQUIDACION!$D$1044&gt;LIQUIDACION!$B$1046,LIQUIDACION!$B$1046&gt;LIQUIDACION!$D$1043),366,365)),0)</f>
        <v>0</v>
      </c>
      <c r="AL833" s="618">
        <f>IF(AL$12=TRUE,(($K833*LIQUIDACION!$L$1047)*LIQUIDACION!$D$1045/IF(AND(LIQUIDACION!$D$1044&gt;LIQUIDACION!$B$1046,LIQUIDACION!$B$1046&gt;LIQUIDACION!$D$1043),366,365)),0)</f>
        <v>0</v>
      </c>
      <c r="AM833" s="618">
        <f>IF(AM$12=TRUE,(($L833*LIQUIDACION!$L$1047)*LIQUIDACION!$D$1045/IF(AND(LIQUIDACION!$D$1044&gt;LIQUIDACION!$B$1046,LIQUIDACION!$B$1046&gt;LIQUIDACION!$D$1043),366,365)),0)</f>
        <v>0</v>
      </c>
      <c r="AN833" s="618">
        <f>IF(AN$12=TRUE,(($M833*LIQUIDACION!$L$1047)*LIQUIDACION!$D$1045/IF(AND(LIQUIDACION!$D$1044&gt;LIQUIDACION!$B$1046,LIQUIDACION!$B$1046&gt;LIQUIDACION!$D$1043),366,365)),0)</f>
        <v>0</v>
      </c>
      <c r="AO833" s="618">
        <f>IF(AO$12=TRUE,(($N833*LIQUIDACION!$L$1047)*LIQUIDACION!$D$1045/IF(AND(LIQUIDACION!$D$1044&gt;LIQUIDACION!$B$1046,LIQUIDACION!$B$1046&gt;LIQUIDACION!$D$1043),366,365)),0)</f>
        <v>0</v>
      </c>
      <c r="AP833" s="618">
        <f>IF(AP$12=TRUE,(($O833*LIQUIDACION!$L$1047)*LIQUIDACION!$D$1045/IF(AND(LIQUIDACION!$D$1044&gt;LIQUIDACION!$B$1046,LIQUIDACION!$B$1046&gt;LIQUIDACION!$D$1043),366,365)),0)</f>
        <v>0</v>
      </c>
      <c r="AQ833" s="618">
        <f>IF(AQ$12=TRUE,(($P833*LIQUIDACION!$L$1047)*LIQUIDACION!$D$1045/IF(AND(LIQUIDACION!$D$1044&gt;LIQUIDACION!$B$1046,LIQUIDACION!$B$1046&gt;LIQUIDACION!$D$1043),366,365)),0)</f>
        <v>0</v>
      </c>
      <c r="AR833" s="618">
        <f>IF(AR$12=TRUE,(($Q833*LIQUIDACION!$L$1047)*LIQUIDACION!$D$1045/IF(AND(LIQUIDACION!$D$1044&gt;LIQUIDACION!$B$1046,LIQUIDACION!$B$1046&gt;LIQUIDACION!$D$1043),366,365)),0)</f>
        <v>0</v>
      </c>
      <c r="AS833" s="618">
        <f>IF(AS$12=TRUE,(($R833*LIQUIDACION!$L$1047)*LIQUIDACION!$D$1045/IF(AND(LIQUIDACION!$D$1044&gt;LIQUIDACION!$B$1046,LIQUIDACION!$B$1046&gt;LIQUIDACION!$D$1043),366,365)),0)</f>
        <v>0</v>
      </c>
      <c r="AT833" s="618">
        <f>IF(AT$12=TRUE,(($S833*LIQUIDACION!$L$1047)*LIQUIDACION!$D$1045/IF(AND(LIQUIDACION!$D$1044&gt;LIQUIDACION!$B$1046,LIQUIDACION!$B$1046&gt;LIQUIDACION!$D$1043),366,365)),0)</f>
        <v>0</v>
      </c>
      <c r="AU833" s="618">
        <f>IF(AU$12=TRUE,(($T833*LIQUIDACION!$L$1047)*LIQUIDACION!$D$1045/IF(AND(LIQUIDACION!$D$1044&gt;LIQUIDACION!$B$1046,LIQUIDACION!$B$1046&gt;LIQUIDACION!$D$1043),366,365)),0)</f>
        <v>0</v>
      </c>
      <c r="AV833" s="618">
        <f>IF(AV$12=TRUE,(($U833*LIQUIDACION!$L$1047)*LIQUIDACION!$D$1045/IF(AND(LIQUIDACION!$D$1044&gt;LIQUIDACION!$B$1046,LIQUIDACION!$B$1046&gt;LIQUIDACION!$D$1043),366,365)),0)</f>
        <v>0</v>
      </c>
      <c r="AW833" s="618">
        <f>IF(AW$12=TRUE,(($V833*LIQUIDACION!$L$1047)*LIQUIDACION!$D$1045/IF(AND(LIQUIDACION!$D$1044&gt;LIQUIDACION!$B$1046,LIQUIDACION!$B$1046&gt;LIQUIDACION!$D$1043),366,365)),0)</f>
        <v>0</v>
      </c>
      <c r="AX833" s="618">
        <f>IF(AX$12=TRUE,(($W833*LIQUIDACION!$L$1047)*LIQUIDACION!$D$1045/IF(AND(LIQUIDACION!$D$1044&gt;LIQUIDACION!$B$1046,LIQUIDACION!$B$1046&gt;LIQUIDACION!$D$1043),366,365)),0)</f>
        <v>0</v>
      </c>
    </row>
    <row r="834" spans="2:50" x14ac:dyDescent="0.25">
      <c r="B834" s="123">
        <v>822</v>
      </c>
      <c r="C834" s="125"/>
      <c r="D834" s="170"/>
      <c r="E834" s="170"/>
      <c r="F834" s="170"/>
      <c r="G834" s="170">
        <f t="shared" si="53"/>
        <v>0</v>
      </c>
      <c r="H834" s="170">
        <f t="shared" si="54"/>
        <v>0</v>
      </c>
      <c r="I834" s="170"/>
      <c r="J834" s="170"/>
      <c r="K834" s="170"/>
      <c r="L834" s="170"/>
      <c r="M834" s="170"/>
      <c r="N834" s="170"/>
      <c r="O834" s="170"/>
      <c r="P834" s="170"/>
      <c r="Q834" s="170"/>
      <c r="R834" s="170"/>
      <c r="S834" s="170"/>
      <c r="T834" s="170"/>
      <c r="U834" s="170"/>
      <c r="V834" s="170"/>
      <c r="W834" s="170"/>
      <c r="X834" s="170"/>
      <c r="Y834" s="170"/>
      <c r="Z834" s="170"/>
      <c r="AA834" s="170"/>
      <c r="AB834" s="415">
        <f t="shared" si="55"/>
        <v>0</v>
      </c>
      <c r="AC834" s="415">
        <f t="shared" si="56"/>
        <v>0</v>
      </c>
      <c r="AE834" s="618">
        <f>IF(AE$12=TRUE,(($D834*LIQUIDACION!$L$1046)*LIQUIDACION!$D$1045/IF(AND(LIQUIDACION!$D$1044&gt;LIQUIDACION!$B$1046,LIQUIDACION!$B$1046&gt;LIQUIDACION!$D$1043),366,365)),0)</f>
        <v>0</v>
      </c>
      <c r="AF834" s="618">
        <f>IF(AF$12=TRUE,(($E834*LIQUIDACION!$L$1046)*LIQUIDACION!$D$1045/IF(AND(LIQUIDACION!$D$1044&gt;LIQUIDACION!$B$1046,LIQUIDACION!$B$1046&gt;LIQUIDACION!$D$1043),366,365)),0)</f>
        <v>0</v>
      </c>
      <c r="AG834" s="618">
        <f>IF(AG$12=TRUE,(($F834*LIQUIDACION!$L$1046)*LIQUIDACION!$D$1045/IF(AND(LIQUIDACION!$D$1044&gt;LIQUIDACION!$B$1046,LIQUIDACION!$B$1046&gt;LIQUIDACION!$D$1043),366,365)),0)</f>
        <v>0</v>
      </c>
      <c r="AH834" s="618">
        <f>IF(AH$12=TRUE,(($G834*LIQUIDACION!$L$1046)*LIQUIDACION!$D$1045/IF(AND(LIQUIDACION!$D$1044&gt;LIQUIDACION!$B$1046,LIQUIDACION!$B$1046&gt;LIQUIDACION!$D$1043),366,365)),0)</f>
        <v>0</v>
      </c>
      <c r="AI834" s="618">
        <f>IF(AI$12=TRUE,(($H834*LIQUIDACION!$L$1047)*LIQUIDACION!$D$1045/IF(AND(LIQUIDACION!$D$1044&gt;LIQUIDACION!$B$1046,LIQUIDACION!$B$1046&gt;LIQUIDACION!$D$1043),366,365)),0)</f>
        <v>0</v>
      </c>
      <c r="AJ834" s="618">
        <f>IF(AJ$12=TRUE,(($I834*LIQUIDACION!$L$1047)*LIQUIDACION!$D$1045/IF(AND(LIQUIDACION!$D$1044&gt;LIQUIDACION!$B$1046,LIQUIDACION!$B$1046&gt;LIQUIDACION!$D$1043),366,365)),0)</f>
        <v>0</v>
      </c>
      <c r="AK834" s="618">
        <f>IF(AK$12=TRUE,(($J834*LIQUIDACION!$L$1047)*LIQUIDACION!$D$1045/IF(AND(LIQUIDACION!$D$1044&gt;LIQUIDACION!$B$1046,LIQUIDACION!$B$1046&gt;LIQUIDACION!$D$1043),366,365)),0)</f>
        <v>0</v>
      </c>
      <c r="AL834" s="618">
        <f>IF(AL$12=TRUE,(($K834*LIQUIDACION!$L$1047)*LIQUIDACION!$D$1045/IF(AND(LIQUIDACION!$D$1044&gt;LIQUIDACION!$B$1046,LIQUIDACION!$B$1046&gt;LIQUIDACION!$D$1043),366,365)),0)</f>
        <v>0</v>
      </c>
      <c r="AM834" s="618">
        <f>IF(AM$12=TRUE,(($L834*LIQUIDACION!$L$1047)*LIQUIDACION!$D$1045/IF(AND(LIQUIDACION!$D$1044&gt;LIQUIDACION!$B$1046,LIQUIDACION!$B$1046&gt;LIQUIDACION!$D$1043),366,365)),0)</f>
        <v>0</v>
      </c>
      <c r="AN834" s="618">
        <f>IF(AN$12=TRUE,(($M834*LIQUIDACION!$L$1047)*LIQUIDACION!$D$1045/IF(AND(LIQUIDACION!$D$1044&gt;LIQUIDACION!$B$1046,LIQUIDACION!$B$1046&gt;LIQUIDACION!$D$1043),366,365)),0)</f>
        <v>0</v>
      </c>
      <c r="AO834" s="618">
        <f>IF(AO$12=TRUE,(($N834*LIQUIDACION!$L$1047)*LIQUIDACION!$D$1045/IF(AND(LIQUIDACION!$D$1044&gt;LIQUIDACION!$B$1046,LIQUIDACION!$B$1046&gt;LIQUIDACION!$D$1043),366,365)),0)</f>
        <v>0</v>
      </c>
      <c r="AP834" s="618">
        <f>IF(AP$12=TRUE,(($O834*LIQUIDACION!$L$1047)*LIQUIDACION!$D$1045/IF(AND(LIQUIDACION!$D$1044&gt;LIQUIDACION!$B$1046,LIQUIDACION!$B$1046&gt;LIQUIDACION!$D$1043),366,365)),0)</f>
        <v>0</v>
      </c>
      <c r="AQ834" s="618">
        <f>IF(AQ$12=TRUE,(($P834*LIQUIDACION!$L$1047)*LIQUIDACION!$D$1045/IF(AND(LIQUIDACION!$D$1044&gt;LIQUIDACION!$B$1046,LIQUIDACION!$B$1046&gt;LIQUIDACION!$D$1043),366,365)),0)</f>
        <v>0</v>
      </c>
      <c r="AR834" s="618">
        <f>IF(AR$12=TRUE,(($Q834*LIQUIDACION!$L$1047)*LIQUIDACION!$D$1045/IF(AND(LIQUIDACION!$D$1044&gt;LIQUIDACION!$B$1046,LIQUIDACION!$B$1046&gt;LIQUIDACION!$D$1043),366,365)),0)</f>
        <v>0</v>
      </c>
      <c r="AS834" s="618">
        <f>IF(AS$12=TRUE,(($R834*LIQUIDACION!$L$1047)*LIQUIDACION!$D$1045/IF(AND(LIQUIDACION!$D$1044&gt;LIQUIDACION!$B$1046,LIQUIDACION!$B$1046&gt;LIQUIDACION!$D$1043),366,365)),0)</f>
        <v>0</v>
      </c>
      <c r="AT834" s="618">
        <f>IF(AT$12=TRUE,(($S834*LIQUIDACION!$L$1047)*LIQUIDACION!$D$1045/IF(AND(LIQUIDACION!$D$1044&gt;LIQUIDACION!$B$1046,LIQUIDACION!$B$1046&gt;LIQUIDACION!$D$1043),366,365)),0)</f>
        <v>0</v>
      </c>
      <c r="AU834" s="618">
        <f>IF(AU$12=TRUE,(($T834*LIQUIDACION!$L$1047)*LIQUIDACION!$D$1045/IF(AND(LIQUIDACION!$D$1044&gt;LIQUIDACION!$B$1046,LIQUIDACION!$B$1046&gt;LIQUIDACION!$D$1043),366,365)),0)</f>
        <v>0</v>
      </c>
      <c r="AV834" s="618">
        <f>IF(AV$12=TRUE,(($U834*LIQUIDACION!$L$1047)*LIQUIDACION!$D$1045/IF(AND(LIQUIDACION!$D$1044&gt;LIQUIDACION!$B$1046,LIQUIDACION!$B$1046&gt;LIQUIDACION!$D$1043),366,365)),0)</f>
        <v>0</v>
      </c>
      <c r="AW834" s="618">
        <f>IF(AW$12=TRUE,(($V834*LIQUIDACION!$L$1047)*LIQUIDACION!$D$1045/IF(AND(LIQUIDACION!$D$1044&gt;LIQUIDACION!$B$1046,LIQUIDACION!$B$1046&gt;LIQUIDACION!$D$1043),366,365)),0)</f>
        <v>0</v>
      </c>
      <c r="AX834" s="618">
        <f>IF(AX$12=TRUE,(($W834*LIQUIDACION!$L$1047)*LIQUIDACION!$D$1045/IF(AND(LIQUIDACION!$D$1044&gt;LIQUIDACION!$B$1046,LIQUIDACION!$B$1046&gt;LIQUIDACION!$D$1043),366,365)),0)</f>
        <v>0</v>
      </c>
    </row>
    <row r="835" spans="2:50" x14ac:dyDescent="0.25">
      <c r="B835" s="121">
        <v>823</v>
      </c>
      <c r="C835" s="125"/>
      <c r="D835" s="170"/>
      <c r="E835" s="170"/>
      <c r="F835" s="170"/>
      <c r="G835" s="170">
        <f t="shared" si="53"/>
        <v>0</v>
      </c>
      <c r="H835" s="170">
        <f t="shared" si="54"/>
        <v>0</v>
      </c>
      <c r="I835" s="170"/>
      <c r="J835" s="170"/>
      <c r="K835" s="170"/>
      <c r="L835" s="170"/>
      <c r="M835" s="170"/>
      <c r="N835" s="170"/>
      <c r="O835" s="170"/>
      <c r="P835" s="170"/>
      <c r="Q835" s="170"/>
      <c r="R835" s="170"/>
      <c r="S835" s="170"/>
      <c r="T835" s="170"/>
      <c r="U835" s="170"/>
      <c r="V835" s="170"/>
      <c r="W835" s="170"/>
      <c r="X835" s="170"/>
      <c r="Y835" s="170"/>
      <c r="Z835" s="170"/>
      <c r="AA835" s="170"/>
      <c r="AB835" s="415">
        <f t="shared" si="55"/>
        <v>0</v>
      </c>
      <c r="AC835" s="415">
        <f t="shared" si="56"/>
        <v>0</v>
      </c>
      <c r="AE835" s="618">
        <f>IF(AE$12=TRUE,(($D835*LIQUIDACION!$L$1046)*LIQUIDACION!$D$1045/IF(AND(LIQUIDACION!$D$1044&gt;LIQUIDACION!$B$1046,LIQUIDACION!$B$1046&gt;LIQUIDACION!$D$1043),366,365)),0)</f>
        <v>0</v>
      </c>
      <c r="AF835" s="618">
        <f>IF(AF$12=TRUE,(($E835*LIQUIDACION!$L$1046)*LIQUIDACION!$D$1045/IF(AND(LIQUIDACION!$D$1044&gt;LIQUIDACION!$B$1046,LIQUIDACION!$B$1046&gt;LIQUIDACION!$D$1043),366,365)),0)</f>
        <v>0</v>
      </c>
      <c r="AG835" s="618">
        <f>IF(AG$12=TRUE,(($F835*LIQUIDACION!$L$1046)*LIQUIDACION!$D$1045/IF(AND(LIQUIDACION!$D$1044&gt;LIQUIDACION!$B$1046,LIQUIDACION!$B$1046&gt;LIQUIDACION!$D$1043),366,365)),0)</f>
        <v>0</v>
      </c>
      <c r="AH835" s="618">
        <f>IF(AH$12=TRUE,(($G835*LIQUIDACION!$L$1046)*LIQUIDACION!$D$1045/IF(AND(LIQUIDACION!$D$1044&gt;LIQUIDACION!$B$1046,LIQUIDACION!$B$1046&gt;LIQUIDACION!$D$1043),366,365)),0)</f>
        <v>0</v>
      </c>
      <c r="AI835" s="618">
        <f>IF(AI$12=TRUE,(($H835*LIQUIDACION!$L$1047)*LIQUIDACION!$D$1045/IF(AND(LIQUIDACION!$D$1044&gt;LIQUIDACION!$B$1046,LIQUIDACION!$B$1046&gt;LIQUIDACION!$D$1043),366,365)),0)</f>
        <v>0</v>
      </c>
      <c r="AJ835" s="618">
        <f>IF(AJ$12=TRUE,(($I835*LIQUIDACION!$L$1047)*LIQUIDACION!$D$1045/IF(AND(LIQUIDACION!$D$1044&gt;LIQUIDACION!$B$1046,LIQUIDACION!$B$1046&gt;LIQUIDACION!$D$1043),366,365)),0)</f>
        <v>0</v>
      </c>
      <c r="AK835" s="618">
        <f>IF(AK$12=TRUE,(($J835*LIQUIDACION!$L$1047)*LIQUIDACION!$D$1045/IF(AND(LIQUIDACION!$D$1044&gt;LIQUIDACION!$B$1046,LIQUIDACION!$B$1046&gt;LIQUIDACION!$D$1043),366,365)),0)</f>
        <v>0</v>
      </c>
      <c r="AL835" s="618">
        <f>IF(AL$12=TRUE,(($K835*LIQUIDACION!$L$1047)*LIQUIDACION!$D$1045/IF(AND(LIQUIDACION!$D$1044&gt;LIQUIDACION!$B$1046,LIQUIDACION!$B$1046&gt;LIQUIDACION!$D$1043),366,365)),0)</f>
        <v>0</v>
      </c>
      <c r="AM835" s="618">
        <f>IF(AM$12=TRUE,(($L835*LIQUIDACION!$L$1047)*LIQUIDACION!$D$1045/IF(AND(LIQUIDACION!$D$1044&gt;LIQUIDACION!$B$1046,LIQUIDACION!$B$1046&gt;LIQUIDACION!$D$1043),366,365)),0)</f>
        <v>0</v>
      </c>
      <c r="AN835" s="618">
        <f>IF(AN$12=TRUE,(($M835*LIQUIDACION!$L$1047)*LIQUIDACION!$D$1045/IF(AND(LIQUIDACION!$D$1044&gt;LIQUIDACION!$B$1046,LIQUIDACION!$B$1046&gt;LIQUIDACION!$D$1043),366,365)),0)</f>
        <v>0</v>
      </c>
      <c r="AO835" s="618">
        <f>IF(AO$12=TRUE,(($N835*LIQUIDACION!$L$1047)*LIQUIDACION!$D$1045/IF(AND(LIQUIDACION!$D$1044&gt;LIQUIDACION!$B$1046,LIQUIDACION!$B$1046&gt;LIQUIDACION!$D$1043),366,365)),0)</f>
        <v>0</v>
      </c>
      <c r="AP835" s="618">
        <f>IF(AP$12=TRUE,(($O835*LIQUIDACION!$L$1047)*LIQUIDACION!$D$1045/IF(AND(LIQUIDACION!$D$1044&gt;LIQUIDACION!$B$1046,LIQUIDACION!$B$1046&gt;LIQUIDACION!$D$1043),366,365)),0)</f>
        <v>0</v>
      </c>
      <c r="AQ835" s="618">
        <f>IF(AQ$12=TRUE,(($P835*LIQUIDACION!$L$1047)*LIQUIDACION!$D$1045/IF(AND(LIQUIDACION!$D$1044&gt;LIQUIDACION!$B$1046,LIQUIDACION!$B$1046&gt;LIQUIDACION!$D$1043),366,365)),0)</f>
        <v>0</v>
      </c>
      <c r="AR835" s="618">
        <f>IF(AR$12=TRUE,(($Q835*LIQUIDACION!$L$1047)*LIQUIDACION!$D$1045/IF(AND(LIQUIDACION!$D$1044&gt;LIQUIDACION!$B$1046,LIQUIDACION!$B$1046&gt;LIQUIDACION!$D$1043),366,365)),0)</f>
        <v>0</v>
      </c>
      <c r="AS835" s="618">
        <f>IF(AS$12=TRUE,(($R835*LIQUIDACION!$L$1047)*LIQUIDACION!$D$1045/IF(AND(LIQUIDACION!$D$1044&gt;LIQUIDACION!$B$1046,LIQUIDACION!$B$1046&gt;LIQUIDACION!$D$1043),366,365)),0)</f>
        <v>0</v>
      </c>
      <c r="AT835" s="618">
        <f>IF(AT$12=TRUE,(($S835*LIQUIDACION!$L$1047)*LIQUIDACION!$D$1045/IF(AND(LIQUIDACION!$D$1044&gt;LIQUIDACION!$B$1046,LIQUIDACION!$B$1046&gt;LIQUIDACION!$D$1043),366,365)),0)</f>
        <v>0</v>
      </c>
      <c r="AU835" s="618">
        <f>IF(AU$12=TRUE,(($T835*LIQUIDACION!$L$1047)*LIQUIDACION!$D$1045/IF(AND(LIQUIDACION!$D$1044&gt;LIQUIDACION!$B$1046,LIQUIDACION!$B$1046&gt;LIQUIDACION!$D$1043),366,365)),0)</f>
        <v>0</v>
      </c>
      <c r="AV835" s="618">
        <f>IF(AV$12=TRUE,(($U835*LIQUIDACION!$L$1047)*LIQUIDACION!$D$1045/IF(AND(LIQUIDACION!$D$1044&gt;LIQUIDACION!$B$1046,LIQUIDACION!$B$1046&gt;LIQUIDACION!$D$1043),366,365)),0)</f>
        <v>0</v>
      </c>
      <c r="AW835" s="618">
        <f>IF(AW$12=TRUE,(($V835*LIQUIDACION!$L$1047)*LIQUIDACION!$D$1045/IF(AND(LIQUIDACION!$D$1044&gt;LIQUIDACION!$B$1046,LIQUIDACION!$B$1046&gt;LIQUIDACION!$D$1043),366,365)),0)</f>
        <v>0</v>
      </c>
      <c r="AX835" s="618">
        <f>IF(AX$12=TRUE,(($W835*LIQUIDACION!$L$1047)*LIQUIDACION!$D$1045/IF(AND(LIQUIDACION!$D$1044&gt;LIQUIDACION!$B$1046,LIQUIDACION!$B$1046&gt;LIQUIDACION!$D$1043),366,365)),0)</f>
        <v>0</v>
      </c>
    </row>
    <row r="836" spans="2:50" x14ac:dyDescent="0.25">
      <c r="B836" s="123">
        <v>824</v>
      </c>
      <c r="C836" s="125"/>
      <c r="D836" s="170"/>
      <c r="E836" s="170"/>
      <c r="F836" s="170"/>
      <c r="G836" s="170">
        <f t="shared" si="53"/>
        <v>0</v>
      </c>
      <c r="H836" s="170">
        <f t="shared" si="54"/>
        <v>0</v>
      </c>
      <c r="I836" s="170"/>
      <c r="J836" s="170"/>
      <c r="K836" s="170"/>
      <c r="L836" s="170"/>
      <c r="M836" s="170"/>
      <c r="N836" s="170"/>
      <c r="O836" s="170"/>
      <c r="P836" s="170"/>
      <c r="Q836" s="170"/>
      <c r="R836" s="170"/>
      <c r="S836" s="170"/>
      <c r="T836" s="170"/>
      <c r="U836" s="170"/>
      <c r="V836" s="170"/>
      <c r="W836" s="170"/>
      <c r="X836" s="170"/>
      <c r="Y836" s="170"/>
      <c r="Z836" s="170"/>
      <c r="AA836" s="170"/>
      <c r="AB836" s="415">
        <f t="shared" si="55"/>
        <v>0</v>
      </c>
      <c r="AC836" s="415">
        <f t="shared" si="56"/>
        <v>0</v>
      </c>
      <c r="AE836" s="618">
        <f>IF(AE$12=TRUE,(($D836*LIQUIDACION!$L$1046)*LIQUIDACION!$D$1045/IF(AND(LIQUIDACION!$D$1044&gt;LIQUIDACION!$B$1046,LIQUIDACION!$B$1046&gt;LIQUIDACION!$D$1043),366,365)),0)</f>
        <v>0</v>
      </c>
      <c r="AF836" s="618">
        <f>IF(AF$12=TRUE,(($E836*LIQUIDACION!$L$1046)*LIQUIDACION!$D$1045/IF(AND(LIQUIDACION!$D$1044&gt;LIQUIDACION!$B$1046,LIQUIDACION!$B$1046&gt;LIQUIDACION!$D$1043),366,365)),0)</f>
        <v>0</v>
      </c>
      <c r="AG836" s="618">
        <f>IF(AG$12=TRUE,(($F836*LIQUIDACION!$L$1046)*LIQUIDACION!$D$1045/IF(AND(LIQUIDACION!$D$1044&gt;LIQUIDACION!$B$1046,LIQUIDACION!$B$1046&gt;LIQUIDACION!$D$1043),366,365)),0)</f>
        <v>0</v>
      </c>
      <c r="AH836" s="618">
        <f>IF(AH$12=TRUE,(($G836*LIQUIDACION!$L$1046)*LIQUIDACION!$D$1045/IF(AND(LIQUIDACION!$D$1044&gt;LIQUIDACION!$B$1046,LIQUIDACION!$B$1046&gt;LIQUIDACION!$D$1043),366,365)),0)</f>
        <v>0</v>
      </c>
      <c r="AI836" s="618">
        <f>IF(AI$12=TRUE,(($H836*LIQUIDACION!$L$1047)*LIQUIDACION!$D$1045/IF(AND(LIQUIDACION!$D$1044&gt;LIQUIDACION!$B$1046,LIQUIDACION!$B$1046&gt;LIQUIDACION!$D$1043),366,365)),0)</f>
        <v>0</v>
      </c>
      <c r="AJ836" s="618">
        <f>IF(AJ$12=TRUE,(($I836*LIQUIDACION!$L$1047)*LIQUIDACION!$D$1045/IF(AND(LIQUIDACION!$D$1044&gt;LIQUIDACION!$B$1046,LIQUIDACION!$B$1046&gt;LIQUIDACION!$D$1043),366,365)),0)</f>
        <v>0</v>
      </c>
      <c r="AK836" s="618">
        <f>IF(AK$12=TRUE,(($J836*LIQUIDACION!$L$1047)*LIQUIDACION!$D$1045/IF(AND(LIQUIDACION!$D$1044&gt;LIQUIDACION!$B$1046,LIQUIDACION!$B$1046&gt;LIQUIDACION!$D$1043),366,365)),0)</f>
        <v>0</v>
      </c>
      <c r="AL836" s="618">
        <f>IF(AL$12=TRUE,(($K836*LIQUIDACION!$L$1047)*LIQUIDACION!$D$1045/IF(AND(LIQUIDACION!$D$1044&gt;LIQUIDACION!$B$1046,LIQUIDACION!$B$1046&gt;LIQUIDACION!$D$1043),366,365)),0)</f>
        <v>0</v>
      </c>
      <c r="AM836" s="618">
        <f>IF(AM$12=TRUE,(($L836*LIQUIDACION!$L$1047)*LIQUIDACION!$D$1045/IF(AND(LIQUIDACION!$D$1044&gt;LIQUIDACION!$B$1046,LIQUIDACION!$B$1046&gt;LIQUIDACION!$D$1043),366,365)),0)</f>
        <v>0</v>
      </c>
      <c r="AN836" s="618">
        <f>IF(AN$12=TRUE,(($M836*LIQUIDACION!$L$1047)*LIQUIDACION!$D$1045/IF(AND(LIQUIDACION!$D$1044&gt;LIQUIDACION!$B$1046,LIQUIDACION!$B$1046&gt;LIQUIDACION!$D$1043),366,365)),0)</f>
        <v>0</v>
      </c>
      <c r="AO836" s="618">
        <f>IF(AO$12=TRUE,(($N836*LIQUIDACION!$L$1047)*LIQUIDACION!$D$1045/IF(AND(LIQUIDACION!$D$1044&gt;LIQUIDACION!$B$1046,LIQUIDACION!$B$1046&gt;LIQUIDACION!$D$1043),366,365)),0)</f>
        <v>0</v>
      </c>
      <c r="AP836" s="618">
        <f>IF(AP$12=TRUE,(($O836*LIQUIDACION!$L$1047)*LIQUIDACION!$D$1045/IF(AND(LIQUIDACION!$D$1044&gt;LIQUIDACION!$B$1046,LIQUIDACION!$B$1046&gt;LIQUIDACION!$D$1043),366,365)),0)</f>
        <v>0</v>
      </c>
      <c r="AQ836" s="618">
        <f>IF(AQ$12=TRUE,(($P836*LIQUIDACION!$L$1047)*LIQUIDACION!$D$1045/IF(AND(LIQUIDACION!$D$1044&gt;LIQUIDACION!$B$1046,LIQUIDACION!$B$1046&gt;LIQUIDACION!$D$1043),366,365)),0)</f>
        <v>0</v>
      </c>
      <c r="AR836" s="618">
        <f>IF(AR$12=TRUE,(($Q836*LIQUIDACION!$L$1047)*LIQUIDACION!$D$1045/IF(AND(LIQUIDACION!$D$1044&gt;LIQUIDACION!$B$1046,LIQUIDACION!$B$1046&gt;LIQUIDACION!$D$1043),366,365)),0)</f>
        <v>0</v>
      </c>
      <c r="AS836" s="618">
        <f>IF(AS$12=TRUE,(($R836*LIQUIDACION!$L$1047)*LIQUIDACION!$D$1045/IF(AND(LIQUIDACION!$D$1044&gt;LIQUIDACION!$B$1046,LIQUIDACION!$B$1046&gt;LIQUIDACION!$D$1043),366,365)),0)</f>
        <v>0</v>
      </c>
      <c r="AT836" s="618">
        <f>IF(AT$12=TRUE,(($S836*LIQUIDACION!$L$1047)*LIQUIDACION!$D$1045/IF(AND(LIQUIDACION!$D$1044&gt;LIQUIDACION!$B$1046,LIQUIDACION!$B$1046&gt;LIQUIDACION!$D$1043),366,365)),0)</f>
        <v>0</v>
      </c>
      <c r="AU836" s="618">
        <f>IF(AU$12=TRUE,(($T836*LIQUIDACION!$L$1047)*LIQUIDACION!$D$1045/IF(AND(LIQUIDACION!$D$1044&gt;LIQUIDACION!$B$1046,LIQUIDACION!$B$1046&gt;LIQUIDACION!$D$1043),366,365)),0)</f>
        <v>0</v>
      </c>
      <c r="AV836" s="618">
        <f>IF(AV$12=TRUE,(($U836*LIQUIDACION!$L$1047)*LIQUIDACION!$D$1045/IF(AND(LIQUIDACION!$D$1044&gt;LIQUIDACION!$B$1046,LIQUIDACION!$B$1046&gt;LIQUIDACION!$D$1043),366,365)),0)</f>
        <v>0</v>
      </c>
      <c r="AW836" s="618">
        <f>IF(AW$12=TRUE,(($V836*LIQUIDACION!$L$1047)*LIQUIDACION!$D$1045/IF(AND(LIQUIDACION!$D$1044&gt;LIQUIDACION!$B$1046,LIQUIDACION!$B$1046&gt;LIQUIDACION!$D$1043),366,365)),0)</f>
        <v>0</v>
      </c>
      <c r="AX836" s="618">
        <f>IF(AX$12=TRUE,(($W836*LIQUIDACION!$L$1047)*LIQUIDACION!$D$1045/IF(AND(LIQUIDACION!$D$1044&gt;LIQUIDACION!$B$1046,LIQUIDACION!$B$1046&gt;LIQUIDACION!$D$1043),366,365)),0)</f>
        <v>0</v>
      </c>
    </row>
    <row r="837" spans="2:50" x14ac:dyDescent="0.25">
      <c r="B837" s="121">
        <v>825</v>
      </c>
      <c r="C837" s="125"/>
      <c r="D837" s="170"/>
      <c r="E837" s="170"/>
      <c r="F837" s="170"/>
      <c r="G837" s="170">
        <f t="shared" si="53"/>
        <v>0</v>
      </c>
      <c r="H837" s="170">
        <f t="shared" si="54"/>
        <v>0</v>
      </c>
      <c r="I837" s="170"/>
      <c r="J837" s="170"/>
      <c r="K837" s="170"/>
      <c r="L837" s="170"/>
      <c r="M837" s="170"/>
      <c r="N837" s="170"/>
      <c r="O837" s="170"/>
      <c r="P837" s="170"/>
      <c r="Q837" s="170"/>
      <c r="R837" s="170"/>
      <c r="S837" s="170"/>
      <c r="T837" s="170"/>
      <c r="U837" s="170"/>
      <c r="V837" s="170"/>
      <c r="W837" s="170"/>
      <c r="X837" s="170"/>
      <c r="Y837" s="170"/>
      <c r="Z837" s="170"/>
      <c r="AA837" s="170"/>
      <c r="AB837" s="415">
        <f t="shared" si="55"/>
        <v>0</v>
      </c>
      <c r="AC837" s="415">
        <f t="shared" si="56"/>
        <v>0</v>
      </c>
      <c r="AE837" s="618">
        <f>IF(AE$12=TRUE,(($D837*LIQUIDACION!$L$1046)*LIQUIDACION!$D$1045/IF(AND(LIQUIDACION!$D$1044&gt;LIQUIDACION!$B$1046,LIQUIDACION!$B$1046&gt;LIQUIDACION!$D$1043),366,365)),0)</f>
        <v>0</v>
      </c>
      <c r="AF837" s="618">
        <f>IF(AF$12=TRUE,(($E837*LIQUIDACION!$L$1046)*LIQUIDACION!$D$1045/IF(AND(LIQUIDACION!$D$1044&gt;LIQUIDACION!$B$1046,LIQUIDACION!$B$1046&gt;LIQUIDACION!$D$1043),366,365)),0)</f>
        <v>0</v>
      </c>
      <c r="AG837" s="618">
        <f>IF(AG$12=TRUE,(($F837*LIQUIDACION!$L$1046)*LIQUIDACION!$D$1045/IF(AND(LIQUIDACION!$D$1044&gt;LIQUIDACION!$B$1046,LIQUIDACION!$B$1046&gt;LIQUIDACION!$D$1043),366,365)),0)</f>
        <v>0</v>
      </c>
      <c r="AH837" s="618">
        <f>IF(AH$12=TRUE,(($G837*LIQUIDACION!$L$1046)*LIQUIDACION!$D$1045/IF(AND(LIQUIDACION!$D$1044&gt;LIQUIDACION!$B$1046,LIQUIDACION!$B$1046&gt;LIQUIDACION!$D$1043),366,365)),0)</f>
        <v>0</v>
      </c>
      <c r="AI837" s="618">
        <f>IF(AI$12=TRUE,(($H837*LIQUIDACION!$L$1047)*LIQUIDACION!$D$1045/IF(AND(LIQUIDACION!$D$1044&gt;LIQUIDACION!$B$1046,LIQUIDACION!$B$1046&gt;LIQUIDACION!$D$1043),366,365)),0)</f>
        <v>0</v>
      </c>
      <c r="AJ837" s="618">
        <f>IF(AJ$12=TRUE,(($I837*LIQUIDACION!$L$1047)*LIQUIDACION!$D$1045/IF(AND(LIQUIDACION!$D$1044&gt;LIQUIDACION!$B$1046,LIQUIDACION!$B$1046&gt;LIQUIDACION!$D$1043),366,365)),0)</f>
        <v>0</v>
      </c>
      <c r="AK837" s="618">
        <f>IF(AK$12=TRUE,(($J837*LIQUIDACION!$L$1047)*LIQUIDACION!$D$1045/IF(AND(LIQUIDACION!$D$1044&gt;LIQUIDACION!$B$1046,LIQUIDACION!$B$1046&gt;LIQUIDACION!$D$1043),366,365)),0)</f>
        <v>0</v>
      </c>
      <c r="AL837" s="618">
        <f>IF(AL$12=TRUE,(($K837*LIQUIDACION!$L$1047)*LIQUIDACION!$D$1045/IF(AND(LIQUIDACION!$D$1044&gt;LIQUIDACION!$B$1046,LIQUIDACION!$B$1046&gt;LIQUIDACION!$D$1043),366,365)),0)</f>
        <v>0</v>
      </c>
      <c r="AM837" s="618">
        <f>IF(AM$12=TRUE,(($L837*LIQUIDACION!$L$1047)*LIQUIDACION!$D$1045/IF(AND(LIQUIDACION!$D$1044&gt;LIQUIDACION!$B$1046,LIQUIDACION!$B$1046&gt;LIQUIDACION!$D$1043),366,365)),0)</f>
        <v>0</v>
      </c>
      <c r="AN837" s="618">
        <f>IF(AN$12=TRUE,(($M837*LIQUIDACION!$L$1047)*LIQUIDACION!$D$1045/IF(AND(LIQUIDACION!$D$1044&gt;LIQUIDACION!$B$1046,LIQUIDACION!$B$1046&gt;LIQUIDACION!$D$1043),366,365)),0)</f>
        <v>0</v>
      </c>
      <c r="AO837" s="618">
        <f>IF(AO$12=TRUE,(($N837*LIQUIDACION!$L$1047)*LIQUIDACION!$D$1045/IF(AND(LIQUIDACION!$D$1044&gt;LIQUIDACION!$B$1046,LIQUIDACION!$B$1046&gt;LIQUIDACION!$D$1043),366,365)),0)</f>
        <v>0</v>
      </c>
      <c r="AP837" s="618">
        <f>IF(AP$12=TRUE,(($O837*LIQUIDACION!$L$1047)*LIQUIDACION!$D$1045/IF(AND(LIQUIDACION!$D$1044&gt;LIQUIDACION!$B$1046,LIQUIDACION!$B$1046&gt;LIQUIDACION!$D$1043),366,365)),0)</f>
        <v>0</v>
      </c>
      <c r="AQ837" s="618">
        <f>IF(AQ$12=TRUE,(($P837*LIQUIDACION!$L$1047)*LIQUIDACION!$D$1045/IF(AND(LIQUIDACION!$D$1044&gt;LIQUIDACION!$B$1046,LIQUIDACION!$B$1046&gt;LIQUIDACION!$D$1043),366,365)),0)</f>
        <v>0</v>
      </c>
      <c r="AR837" s="618">
        <f>IF(AR$12=TRUE,(($Q837*LIQUIDACION!$L$1047)*LIQUIDACION!$D$1045/IF(AND(LIQUIDACION!$D$1044&gt;LIQUIDACION!$B$1046,LIQUIDACION!$B$1046&gt;LIQUIDACION!$D$1043),366,365)),0)</f>
        <v>0</v>
      </c>
      <c r="AS837" s="618">
        <f>IF(AS$12=TRUE,(($R837*LIQUIDACION!$L$1047)*LIQUIDACION!$D$1045/IF(AND(LIQUIDACION!$D$1044&gt;LIQUIDACION!$B$1046,LIQUIDACION!$B$1046&gt;LIQUIDACION!$D$1043),366,365)),0)</f>
        <v>0</v>
      </c>
      <c r="AT837" s="618">
        <f>IF(AT$12=TRUE,(($S837*LIQUIDACION!$L$1047)*LIQUIDACION!$D$1045/IF(AND(LIQUIDACION!$D$1044&gt;LIQUIDACION!$B$1046,LIQUIDACION!$B$1046&gt;LIQUIDACION!$D$1043),366,365)),0)</f>
        <v>0</v>
      </c>
      <c r="AU837" s="618">
        <f>IF(AU$12=TRUE,(($T837*LIQUIDACION!$L$1047)*LIQUIDACION!$D$1045/IF(AND(LIQUIDACION!$D$1044&gt;LIQUIDACION!$B$1046,LIQUIDACION!$B$1046&gt;LIQUIDACION!$D$1043),366,365)),0)</f>
        <v>0</v>
      </c>
      <c r="AV837" s="618">
        <f>IF(AV$12=TRUE,(($U837*LIQUIDACION!$L$1047)*LIQUIDACION!$D$1045/IF(AND(LIQUIDACION!$D$1044&gt;LIQUIDACION!$B$1046,LIQUIDACION!$B$1046&gt;LIQUIDACION!$D$1043),366,365)),0)</f>
        <v>0</v>
      </c>
      <c r="AW837" s="618">
        <f>IF(AW$12=TRUE,(($V837*LIQUIDACION!$L$1047)*LIQUIDACION!$D$1045/IF(AND(LIQUIDACION!$D$1044&gt;LIQUIDACION!$B$1046,LIQUIDACION!$B$1046&gt;LIQUIDACION!$D$1043),366,365)),0)</f>
        <v>0</v>
      </c>
      <c r="AX837" s="618">
        <f>IF(AX$12=TRUE,(($W837*LIQUIDACION!$L$1047)*LIQUIDACION!$D$1045/IF(AND(LIQUIDACION!$D$1044&gt;LIQUIDACION!$B$1046,LIQUIDACION!$B$1046&gt;LIQUIDACION!$D$1043),366,365)),0)</f>
        <v>0</v>
      </c>
    </row>
    <row r="838" spans="2:50" x14ac:dyDescent="0.25">
      <c r="B838" s="123">
        <v>826</v>
      </c>
      <c r="C838" s="125"/>
      <c r="D838" s="170"/>
      <c r="E838" s="170"/>
      <c r="F838" s="170"/>
      <c r="G838" s="170">
        <f t="shared" si="53"/>
        <v>0</v>
      </c>
      <c r="H838" s="170">
        <f t="shared" si="54"/>
        <v>0</v>
      </c>
      <c r="I838" s="170"/>
      <c r="J838" s="170"/>
      <c r="K838" s="170"/>
      <c r="L838" s="170"/>
      <c r="M838" s="170"/>
      <c r="N838" s="170"/>
      <c r="O838" s="170"/>
      <c r="P838" s="170"/>
      <c r="Q838" s="170"/>
      <c r="R838" s="170"/>
      <c r="S838" s="170"/>
      <c r="T838" s="170"/>
      <c r="U838" s="170"/>
      <c r="V838" s="170"/>
      <c r="W838" s="170"/>
      <c r="X838" s="170"/>
      <c r="Y838" s="170"/>
      <c r="Z838" s="170"/>
      <c r="AA838" s="170"/>
      <c r="AB838" s="415">
        <f t="shared" si="55"/>
        <v>0</v>
      </c>
      <c r="AC838" s="415">
        <f t="shared" si="56"/>
        <v>0</v>
      </c>
      <c r="AE838" s="618">
        <f>IF(AE$12=TRUE,(($D838*LIQUIDACION!$L$1046)*LIQUIDACION!$D$1045/IF(AND(LIQUIDACION!$D$1044&gt;LIQUIDACION!$B$1046,LIQUIDACION!$B$1046&gt;LIQUIDACION!$D$1043),366,365)),0)</f>
        <v>0</v>
      </c>
      <c r="AF838" s="618">
        <f>IF(AF$12=TRUE,(($E838*LIQUIDACION!$L$1046)*LIQUIDACION!$D$1045/IF(AND(LIQUIDACION!$D$1044&gt;LIQUIDACION!$B$1046,LIQUIDACION!$B$1046&gt;LIQUIDACION!$D$1043),366,365)),0)</f>
        <v>0</v>
      </c>
      <c r="AG838" s="618">
        <f>IF(AG$12=TRUE,(($F838*LIQUIDACION!$L$1046)*LIQUIDACION!$D$1045/IF(AND(LIQUIDACION!$D$1044&gt;LIQUIDACION!$B$1046,LIQUIDACION!$B$1046&gt;LIQUIDACION!$D$1043),366,365)),0)</f>
        <v>0</v>
      </c>
      <c r="AH838" s="618">
        <f>IF(AH$12=TRUE,(($G838*LIQUIDACION!$L$1046)*LIQUIDACION!$D$1045/IF(AND(LIQUIDACION!$D$1044&gt;LIQUIDACION!$B$1046,LIQUIDACION!$B$1046&gt;LIQUIDACION!$D$1043),366,365)),0)</f>
        <v>0</v>
      </c>
      <c r="AI838" s="618">
        <f>IF(AI$12=TRUE,(($H838*LIQUIDACION!$L$1047)*LIQUIDACION!$D$1045/IF(AND(LIQUIDACION!$D$1044&gt;LIQUIDACION!$B$1046,LIQUIDACION!$B$1046&gt;LIQUIDACION!$D$1043),366,365)),0)</f>
        <v>0</v>
      </c>
      <c r="AJ838" s="618">
        <f>IF(AJ$12=TRUE,(($I838*LIQUIDACION!$L$1047)*LIQUIDACION!$D$1045/IF(AND(LIQUIDACION!$D$1044&gt;LIQUIDACION!$B$1046,LIQUIDACION!$B$1046&gt;LIQUIDACION!$D$1043),366,365)),0)</f>
        <v>0</v>
      </c>
      <c r="AK838" s="618">
        <f>IF(AK$12=TRUE,(($J838*LIQUIDACION!$L$1047)*LIQUIDACION!$D$1045/IF(AND(LIQUIDACION!$D$1044&gt;LIQUIDACION!$B$1046,LIQUIDACION!$B$1046&gt;LIQUIDACION!$D$1043),366,365)),0)</f>
        <v>0</v>
      </c>
      <c r="AL838" s="618">
        <f>IF(AL$12=TRUE,(($K838*LIQUIDACION!$L$1047)*LIQUIDACION!$D$1045/IF(AND(LIQUIDACION!$D$1044&gt;LIQUIDACION!$B$1046,LIQUIDACION!$B$1046&gt;LIQUIDACION!$D$1043),366,365)),0)</f>
        <v>0</v>
      </c>
      <c r="AM838" s="618">
        <f>IF(AM$12=TRUE,(($L838*LIQUIDACION!$L$1047)*LIQUIDACION!$D$1045/IF(AND(LIQUIDACION!$D$1044&gt;LIQUIDACION!$B$1046,LIQUIDACION!$B$1046&gt;LIQUIDACION!$D$1043),366,365)),0)</f>
        <v>0</v>
      </c>
      <c r="AN838" s="618">
        <f>IF(AN$12=TRUE,(($M838*LIQUIDACION!$L$1047)*LIQUIDACION!$D$1045/IF(AND(LIQUIDACION!$D$1044&gt;LIQUIDACION!$B$1046,LIQUIDACION!$B$1046&gt;LIQUIDACION!$D$1043),366,365)),0)</f>
        <v>0</v>
      </c>
      <c r="AO838" s="618">
        <f>IF(AO$12=TRUE,(($N838*LIQUIDACION!$L$1047)*LIQUIDACION!$D$1045/IF(AND(LIQUIDACION!$D$1044&gt;LIQUIDACION!$B$1046,LIQUIDACION!$B$1046&gt;LIQUIDACION!$D$1043),366,365)),0)</f>
        <v>0</v>
      </c>
      <c r="AP838" s="618">
        <f>IF(AP$12=TRUE,(($O838*LIQUIDACION!$L$1047)*LIQUIDACION!$D$1045/IF(AND(LIQUIDACION!$D$1044&gt;LIQUIDACION!$B$1046,LIQUIDACION!$B$1046&gt;LIQUIDACION!$D$1043),366,365)),0)</f>
        <v>0</v>
      </c>
      <c r="AQ838" s="618">
        <f>IF(AQ$12=TRUE,(($P838*LIQUIDACION!$L$1047)*LIQUIDACION!$D$1045/IF(AND(LIQUIDACION!$D$1044&gt;LIQUIDACION!$B$1046,LIQUIDACION!$B$1046&gt;LIQUIDACION!$D$1043),366,365)),0)</f>
        <v>0</v>
      </c>
      <c r="AR838" s="618">
        <f>IF(AR$12=TRUE,(($Q838*LIQUIDACION!$L$1047)*LIQUIDACION!$D$1045/IF(AND(LIQUIDACION!$D$1044&gt;LIQUIDACION!$B$1046,LIQUIDACION!$B$1046&gt;LIQUIDACION!$D$1043),366,365)),0)</f>
        <v>0</v>
      </c>
      <c r="AS838" s="618">
        <f>IF(AS$12=TRUE,(($R838*LIQUIDACION!$L$1047)*LIQUIDACION!$D$1045/IF(AND(LIQUIDACION!$D$1044&gt;LIQUIDACION!$B$1046,LIQUIDACION!$B$1046&gt;LIQUIDACION!$D$1043),366,365)),0)</f>
        <v>0</v>
      </c>
      <c r="AT838" s="618">
        <f>IF(AT$12=TRUE,(($S838*LIQUIDACION!$L$1047)*LIQUIDACION!$D$1045/IF(AND(LIQUIDACION!$D$1044&gt;LIQUIDACION!$B$1046,LIQUIDACION!$B$1046&gt;LIQUIDACION!$D$1043),366,365)),0)</f>
        <v>0</v>
      </c>
      <c r="AU838" s="618">
        <f>IF(AU$12=TRUE,(($T838*LIQUIDACION!$L$1047)*LIQUIDACION!$D$1045/IF(AND(LIQUIDACION!$D$1044&gt;LIQUIDACION!$B$1046,LIQUIDACION!$B$1046&gt;LIQUIDACION!$D$1043),366,365)),0)</f>
        <v>0</v>
      </c>
      <c r="AV838" s="618">
        <f>IF(AV$12=TRUE,(($U838*LIQUIDACION!$L$1047)*LIQUIDACION!$D$1045/IF(AND(LIQUIDACION!$D$1044&gt;LIQUIDACION!$B$1046,LIQUIDACION!$B$1046&gt;LIQUIDACION!$D$1043),366,365)),0)</f>
        <v>0</v>
      </c>
      <c r="AW838" s="618">
        <f>IF(AW$12=TRUE,(($V838*LIQUIDACION!$L$1047)*LIQUIDACION!$D$1045/IF(AND(LIQUIDACION!$D$1044&gt;LIQUIDACION!$B$1046,LIQUIDACION!$B$1046&gt;LIQUIDACION!$D$1043),366,365)),0)</f>
        <v>0</v>
      </c>
      <c r="AX838" s="618">
        <f>IF(AX$12=TRUE,(($W838*LIQUIDACION!$L$1047)*LIQUIDACION!$D$1045/IF(AND(LIQUIDACION!$D$1044&gt;LIQUIDACION!$B$1046,LIQUIDACION!$B$1046&gt;LIQUIDACION!$D$1043),366,365)),0)</f>
        <v>0</v>
      </c>
    </row>
    <row r="839" spans="2:50" x14ac:dyDescent="0.25">
      <c r="B839" s="121">
        <v>827</v>
      </c>
      <c r="C839" s="125"/>
      <c r="D839" s="170"/>
      <c r="E839" s="170"/>
      <c r="F839" s="170"/>
      <c r="G839" s="170">
        <f t="shared" si="53"/>
        <v>0</v>
      </c>
      <c r="H839" s="170">
        <f t="shared" si="54"/>
        <v>0</v>
      </c>
      <c r="I839" s="170"/>
      <c r="J839" s="170"/>
      <c r="K839" s="170"/>
      <c r="L839" s="170"/>
      <c r="M839" s="170"/>
      <c r="N839" s="170"/>
      <c r="O839" s="170"/>
      <c r="P839" s="170"/>
      <c r="Q839" s="170"/>
      <c r="R839" s="170"/>
      <c r="S839" s="170"/>
      <c r="T839" s="170"/>
      <c r="U839" s="170"/>
      <c r="V839" s="170"/>
      <c r="W839" s="170"/>
      <c r="X839" s="170"/>
      <c r="Y839" s="170"/>
      <c r="Z839" s="170"/>
      <c r="AA839" s="170"/>
      <c r="AB839" s="415">
        <f t="shared" si="55"/>
        <v>0</v>
      </c>
      <c r="AC839" s="415">
        <f t="shared" si="56"/>
        <v>0</v>
      </c>
      <c r="AE839" s="618">
        <f>IF(AE$12=TRUE,(($D839*LIQUIDACION!$L$1046)*LIQUIDACION!$D$1045/IF(AND(LIQUIDACION!$D$1044&gt;LIQUIDACION!$B$1046,LIQUIDACION!$B$1046&gt;LIQUIDACION!$D$1043),366,365)),0)</f>
        <v>0</v>
      </c>
      <c r="AF839" s="618">
        <f>IF(AF$12=TRUE,(($E839*LIQUIDACION!$L$1046)*LIQUIDACION!$D$1045/IF(AND(LIQUIDACION!$D$1044&gt;LIQUIDACION!$B$1046,LIQUIDACION!$B$1046&gt;LIQUIDACION!$D$1043),366,365)),0)</f>
        <v>0</v>
      </c>
      <c r="AG839" s="618">
        <f>IF(AG$12=TRUE,(($F839*LIQUIDACION!$L$1046)*LIQUIDACION!$D$1045/IF(AND(LIQUIDACION!$D$1044&gt;LIQUIDACION!$B$1046,LIQUIDACION!$B$1046&gt;LIQUIDACION!$D$1043),366,365)),0)</f>
        <v>0</v>
      </c>
      <c r="AH839" s="618">
        <f>IF(AH$12=TRUE,(($G839*LIQUIDACION!$L$1046)*LIQUIDACION!$D$1045/IF(AND(LIQUIDACION!$D$1044&gt;LIQUIDACION!$B$1046,LIQUIDACION!$B$1046&gt;LIQUIDACION!$D$1043),366,365)),0)</f>
        <v>0</v>
      </c>
      <c r="AI839" s="618">
        <f>IF(AI$12=TRUE,(($H839*LIQUIDACION!$L$1047)*LIQUIDACION!$D$1045/IF(AND(LIQUIDACION!$D$1044&gt;LIQUIDACION!$B$1046,LIQUIDACION!$B$1046&gt;LIQUIDACION!$D$1043),366,365)),0)</f>
        <v>0</v>
      </c>
      <c r="AJ839" s="618">
        <f>IF(AJ$12=TRUE,(($I839*LIQUIDACION!$L$1047)*LIQUIDACION!$D$1045/IF(AND(LIQUIDACION!$D$1044&gt;LIQUIDACION!$B$1046,LIQUIDACION!$B$1046&gt;LIQUIDACION!$D$1043),366,365)),0)</f>
        <v>0</v>
      </c>
      <c r="AK839" s="618">
        <f>IF(AK$12=TRUE,(($J839*LIQUIDACION!$L$1047)*LIQUIDACION!$D$1045/IF(AND(LIQUIDACION!$D$1044&gt;LIQUIDACION!$B$1046,LIQUIDACION!$B$1046&gt;LIQUIDACION!$D$1043),366,365)),0)</f>
        <v>0</v>
      </c>
      <c r="AL839" s="618">
        <f>IF(AL$12=TRUE,(($K839*LIQUIDACION!$L$1047)*LIQUIDACION!$D$1045/IF(AND(LIQUIDACION!$D$1044&gt;LIQUIDACION!$B$1046,LIQUIDACION!$B$1046&gt;LIQUIDACION!$D$1043),366,365)),0)</f>
        <v>0</v>
      </c>
      <c r="AM839" s="618">
        <f>IF(AM$12=TRUE,(($L839*LIQUIDACION!$L$1047)*LIQUIDACION!$D$1045/IF(AND(LIQUIDACION!$D$1044&gt;LIQUIDACION!$B$1046,LIQUIDACION!$B$1046&gt;LIQUIDACION!$D$1043),366,365)),0)</f>
        <v>0</v>
      </c>
      <c r="AN839" s="618">
        <f>IF(AN$12=TRUE,(($M839*LIQUIDACION!$L$1047)*LIQUIDACION!$D$1045/IF(AND(LIQUIDACION!$D$1044&gt;LIQUIDACION!$B$1046,LIQUIDACION!$B$1046&gt;LIQUIDACION!$D$1043),366,365)),0)</f>
        <v>0</v>
      </c>
      <c r="AO839" s="618">
        <f>IF(AO$12=TRUE,(($N839*LIQUIDACION!$L$1047)*LIQUIDACION!$D$1045/IF(AND(LIQUIDACION!$D$1044&gt;LIQUIDACION!$B$1046,LIQUIDACION!$B$1046&gt;LIQUIDACION!$D$1043),366,365)),0)</f>
        <v>0</v>
      </c>
      <c r="AP839" s="618">
        <f>IF(AP$12=TRUE,(($O839*LIQUIDACION!$L$1047)*LIQUIDACION!$D$1045/IF(AND(LIQUIDACION!$D$1044&gt;LIQUIDACION!$B$1046,LIQUIDACION!$B$1046&gt;LIQUIDACION!$D$1043),366,365)),0)</f>
        <v>0</v>
      </c>
      <c r="AQ839" s="618">
        <f>IF(AQ$12=TRUE,(($P839*LIQUIDACION!$L$1047)*LIQUIDACION!$D$1045/IF(AND(LIQUIDACION!$D$1044&gt;LIQUIDACION!$B$1046,LIQUIDACION!$B$1046&gt;LIQUIDACION!$D$1043),366,365)),0)</f>
        <v>0</v>
      </c>
      <c r="AR839" s="618">
        <f>IF(AR$12=TRUE,(($Q839*LIQUIDACION!$L$1047)*LIQUIDACION!$D$1045/IF(AND(LIQUIDACION!$D$1044&gt;LIQUIDACION!$B$1046,LIQUIDACION!$B$1046&gt;LIQUIDACION!$D$1043),366,365)),0)</f>
        <v>0</v>
      </c>
      <c r="AS839" s="618">
        <f>IF(AS$12=TRUE,(($R839*LIQUIDACION!$L$1047)*LIQUIDACION!$D$1045/IF(AND(LIQUIDACION!$D$1044&gt;LIQUIDACION!$B$1046,LIQUIDACION!$B$1046&gt;LIQUIDACION!$D$1043),366,365)),0)</f>
        <v>0</v>
      </c>
      <c r="AT839" s="618">
        <f>IF(AT$12=TRUE,(($S839*LIQUIDACION!$L$1047)*LIQUIDACION!$D$1045/IF(AND(LIQUIDACION!$D$1044&gt;LIQUIDACION!$B$1046,LIQUIDACION!$B$1046&gt;LIQUIDACION!$D$1043),366,365)),0)</f>
        <v>0</v>
      </c>
      <c r="AU839" s="618">
        <f>IF(AU$12=TRUE,(($T839*LIQUIDACION!$L$1047)*LIQUIDACION!$D$1045/IF(AND(LIQUIDACION!$D$1044&gt;LIQUIDACION!$B$1046,LIQUIDACION!$B$1046&gt;LIQUIDACION!$D$1043),366,365)),0)</f>
        <v>0</v>
      </c>
      <c r="AV839" s="618">
        <f>IF(AV$12=TRUE,(($U839*LIQUIDACION!$L$1047)*LIQUIDACION!$D$1045/IF(AND(LIQUIDACION!$D$1044&gt;LIQUIDACION!$B$1046,LIQUIDACION!$B$1046&gt;LIQUIDACION!$D$1043),366,365)),0)</f>
        <v>0</v>
      </c>
      <c r="AW839" s="618">
        <f>IF(AW$12=TRUE,(($V839*LIQUIDACION!$L$1047)*LIQUIDACION!$D$1045/IF(AND(LIQUIDACION!$D$1044&gt;LIQUIDACION!$B$1046,LIQUIDACION!$B$1046&gt;LIQUIDACION!$D$1043),366,365)),0)</f>
        <v>0</v>
      </c>
      <c r="AX839" s="618">
        <f>IF(AX$12=TRUE,(($W839*LIQUIDACION!$L$1047)*LIQUIDACION!$D$1045/IF(AND(LIQUIDACION!$D$1044&gt;LIQUIDACION!$B$1046,LIQUIDACION!$B$1046&gt;LIQUIDACION!$D$1043),366,365)),0)</f>
        <v>0</v>
      </c>
    </row>
    <row r="840" spans="2:50" x14ac:dyDescent="0.25">
      <c r="B840" s="123">
        <v>828</v>
      </c>
      <c r="C840" s="125"/>
      <c r="D840" s="170"/>
      <c r="E840" s="170"/>
      <c r="F840" s="170"/>
      <c r="G840" s="170">
        <f t="shared" si="53"/>
        <v>0</v>
      </c>
      <c r="H840" s="170">
        <f t="shared" si="54"/>
        <v>0</v>
      </c>
      <c r="I840" s="170"/>
      <c r="J840" s="170"/>
      <c r="K840" s="170"/>
      <c r="L840" s="170"/>
      <c r="M840" s="170"/>
      <c r="N840" s="170"/>
      <c r="O840" s="170"/>
      <c r="P840" s="170"/>
      <c r="Q840" s="170"/>
      <c r="R840" s="170"/>
      <c r="S840" s="170"/>
      <c r="T840" s="170"/>
      <c r="U840" s="170"/>
      <c r="V840" s="170"/>
      <c r="W840" s="170"/>
      <c r="X840" s="170"/>
      <c r="Y840" s="170"/>
      <c r="Z840" s="170"/>
      <c r="AA840" s="170"/>
      <c r="AB840" s="415">
        <f t="shared" si="55"/>
        <v>0</v>
      </c>
      <c r="AC840" s="415">
        <f t="shared" si="56"/>
        <v>0</v>
      </c>
      <c r="AE840" s="618">
        <f>IF(AE$12=TRUE,(($D840*LIQUIDACION!$L$1046)*LIQUIDACION!$D$1045/IF(AND(LIQUIDACION!$D$1044&gt;LIQUIDACION!$B$1046,LIQUIDACION!$B$1046&gt;LIQUIDACION!$D$1043),366,365)),0)</f>
        <v>0</v>
      </c>
      <c r="AF840" s="618">
        <f>IF(AF$12=TRUE,(($E840*LIQUIDACION!$L$1046)*LIQUIDACION!$D$1045/IF(AND(LIQUIDACION!$D$1044&gt;LIQUIDACION!$B$1046,LIQUIDACION!$B$1046&gt;LIQUIDACION!$D$1043),366,365)),0)</f>
        <v>0</v>
      </c>
      <c r="AG840" s="618">
        <f>IF(AG$12=TRUE,(($F840*LIQUIDACION!$L$1046)*LIQUIDACION!$D$1045/IF(AND(LIQUIDACION!$D$1044&gt;LIQUIDACION!$B$1046,LIQUIDACION!$B$1046&gt;LIQUIDACION!$D$1043),366,365)),0)</f>
        <v>0</v>
      </c>
      <c r="AH840" s="618">
        <f>IF(AH$12=TRUE,(($G840*LIQUIDACION!$L$1046)*LIQUIDACION!$D$1045/IF(AND(LIQUIDACION!$D$1044&gt;LIQUIDACION!$B$1046,LIQUIDACION!$B$1046&gt;LIQUIDACION!$D$1043),366,365)),0)</f>
        <v>0</v>
      </c>
      <c r="AI840" s="618">
        <f>IF(AI$12=TRUE,(($H840*LIQUIDACION!$L$1047)*LIQUIDACION!$D$1045/IF(AND(LIQUIDACION!$D$1044&gt;LIQUIDACION!$B$1046,LIQUIDACION!$B$1046&gt;LIQUIDACION!$D$1043),366,365)),0)</f>
        <v>0</v>
      </c>
      <c r="AJ840" s="618">
        <f>IF(AJ$12=TRUE,(($I840*LIQUIDACION!$L$1047)*LIQUIDACION!$D$1045/IF(AND(LIQUIDACION!$D$1044&gt;LIQUIDACION!$B$1046,LIQUIDACION!$B$1046&gt;LIQUIDACION!$D$1043),366,365)),0)</f>
        <v>0</v>
      </c>
      <c r="AK840" s="618">
        <f>IF(AK$12=TRUE,(($J840*LIQUIDACION!$L$1047)*LIQUIDACION!$D$1045/IF(AND(LIQUIDACION!$D$1044&gt;LIQUIDACION!$B$1046,LIQUIDACION!$B$1046&gt;LIQUIDACION!$D$1043),366,365)),0)</f>
        <v>0</v>
      </c>
      <c r="AL840" s="618">
        <f>IF(AL$12=TRUE,(($K840*LIQUIDACION!$L$1047)*LIQUIDACION!$D$1045/IF(AND(LIQUIDACION!$D$1044&gt;LIQUIDACION!$B$1046,LIQUIDACION!$B$1046&gt;LIQUIDACION!$D$1043),366,365)),0)</f>
        <v>0</v>
      </c>
      <c r="AM840" s="618">
        <f>IF(AM$12=TRUE,(($L840*LIQUIDACION!$L$1047)*LIQUIDACION!$D$1045/IF(AND(LIQUIDACION!$D$1044&gt;LIQUIDACION!$B$1046,LIQUIDACION!$B$1046&gt;LIQUIDACION!$D$1043),366,365)),0)</f>
        <v>0</v>
      </c>
      <c r="AN840" s="618">
        <f>IF(AN$12=TRUE,(($M840*LIQUIDACION!$L$1047)*LIQUIDACION!$D$1045/IF(AND(LIQUIDACION!$D$1044&gt;LIQUIDACION!$B$1046,LIQUIDACION!$B$1046&gt;LIQUIDACION!$D$1043),366,365)),0)</f>
        <v>0</v>
      </c>
      <c r="AO840" s="618">
        <f>IF(AO$12=TRUE,(($N840*LIQUIDACION!$L$1047)*LIQUIDACION!$D$1045/IF(AND(LIQUIDACION!$D$1044&gt;LIQUIDACION!$B$1046,LIQUIDACION!$B$1046&gt;LIQUIDACION!$D$1043),366,365)),0)</f>
        <v>0</v>
      </c>
      <c r="AP840" s="618">
        <f>IF(AP$12=TRUE,(($O840*LIQUIDACION!$L$1047)*LIQUIDACION!$D$1045/IF(AND(LIQUIDACION!$D$1044&gt;LIQUIDACION!$B$1046,LIQUIDACION!$B$1046&gt;LIQUIDACION!$D$1043),366,365)),0)</f>
        <v>0</v>
      </c>
      <c r="AQ840" s="618">
        <f>IF(AQ$12=TRUE,(($P840*LIQUIDACION!$L$1047)*LIQUIDACION!$D$1045/IF(AND(LIQUIDACION!$D$1044&gt;LIQUIDACION!$B$1046,LIQUIDACION!$B$1046&gt;LIQUIDACION!$D$1043),366,365)),0)</f>
        <v>0</v>
      </c>
      <c r="AR840" s="618">
        <f>IF(AR$12=TRUE,(($Q840*LIQUIDACION!$L$1047)*LIQUIDACION!$D$1045/IF(AND(LIQUIDACION!$D$1044&gt;LIQUIDACION!$B$1046,LIQUIDACION!$B$1046&gt;LIQUIDACION!$D$1043),366,365)),0)</f>
        <v>0</v>
      </c>
      <c r="AS840" s="618">
        <f>IF(AS$12=TRUE,(($R840*LIQUIDACION!$L$1047)*LIQUIDACION!$D$1045/IF(AND(LIQUIDACION!$D$1044&gt;LIQUIDACION!$B$1046,LIQUIDACION!$B$1046&gt;LIQUIDACION!$D$1043),366,365)),0)</f>
        <v>0</v>
      </c>
      <c r="AT840" s="618">
        <f>IF(AT$12=TRUE,(($S840*LIQUIDACION!$L$1047)*LIQUIDACION!$D$1045/IF(AND(LIQUIDACION!$D$1044&gt;LIQUIDACION!$B$1046,LIQUIDACION!$B$1046&gt;LIQUIDACION!$D$1043),366,365)),0)</f>
        <v>0</v>
      </c>
      <c r="AU840" s="618">
        <f>IF(AU$12=TRUE,(($T840*LIQUIDACION!$L$1047)*LIQUIDACION!$D$1045/IF(AND(LIQUIDACION!$D$1044&gt;LIQUIDACION!$B$1046,LIQUIDACION!$B$1046&gt;LIQUIDACION!$D$1043),366,365)),0)</f>
        <v>0</v>
      </c>
      <c r="AV840" s="618">
        <f>IF(AV$12=TRUE,(($U840*LIQUIDACION!$L$1047)*LIQUIDACION!$D$1045/IF(AND(LIQUIDACION!$D$1044&gt;LIQUIDACION!$B$1046,LIQUIDACION!$B$1046&gt;LIQUIDACION!$D$1043),366,365)),0)</f>
        <v>0</v>
      </c>
      <c r="AW840" s="618">
        <f>IF(AW$12=TRUE,(($V840*LIQUIDACION!$L$1047)*LIQUIDACION!$D$1045/IF(AND(LIQUIDACION!$D$1044&gt;LIQUIDACION!$B$1046,LIQUIDACION!$B$1046&gt;LIQUIDACION!$D$1043),366,365)),0)</f>
        <v>0</v>
      </c>
      <c r="AX840" s="618">
        <f>IF(AX$12=TRUE,(($W840*LIQUIDACION!$L$1047)*LIQUIDACION!$D$1045/IF(AND(LIQUIDACION!$D$1044&gt;LIQUIDACION!$B$1046,LIQUIDACION!$B$1046&gt;LIQUIDACION!$D$1043),366,365)),0)</f>
        <v>0</v>
      </c>
    </row>
    <row r="841" spans="2:50" x14ac:dyDescent="0.25">
      <c r="B841" s="121">
        <v>829</v>
      </c>
      <c r="C841" s="125"/>
      <c r="D841" s="170"/>
      <c r="E841" s="170"/>
      <c r="F841" s="170"/>
      <c r="G841" s="170">
        <f t="shared" si="53"/>
        <v>0</v>
      </c>
      <c r="H841" s="170">
        <f t="shared" si="54"/>
        <v>0</v>
      </c>
      <c r="I841" s="170"/>
      <c r="J841" s="170"/>
      <c r="K841" s="170"/>
      <c r="L841" s="170"/>
      <c r="M841" s="170"/>
      <c r="N841" s="170"/>
      <c r="O841" s="170"/>
      <c r="P841" s="170"/>
      <c r="Q841" s="170"/>
      <c r="R841" s="170"/>
      <c r="S841" s="170"/>
      <c r="T841" s="170"/>
      <c r="U841" s="170"/>
      <c r="V841" s="170"/>
      <c r="W841" s="170"/>
      <c r="X841" s="170"/>
      <c r="Y841" s="170"/>
      <c r="Z841" s="170"/>
      <c r="AA841" s="170"/>
      <c r="AB841" s="415">
        <f t="shared" si="55"/>
        <v>0</v>
      </c>
      <c r="AC841" s="415">
        <f t="shared" si="56"/>
        <v>0</v>
      </c>
      <c r="AE841" s="618">
        <f>IF(AE$12=TRUE,(($D841*LIQUIDACION!$L$1046)*LIQUIDACION!$D$1045/IF(AND(LIQUIDACION!$D$1044&gt;LIQUIDACION!$B$1046,LIQUIDACION!$B$1046&gt;LIQUIDACION!$D$1043),366,365)),0)</f>
        <v>0</v>
      </c>
      <c r="AF841" s="618">
        <f>IF(AF$12=TRUE,(($E841*LIQUIDACION!$L$1046)*LIQUIDACION!$D$1045/IF(AND(LIQUIDACION!$D$1044&gt;LIQUIDACION!$B$1046,LIQUIDACION!$B$1046&gt;LIQUIDACION!$D$1043),366,365)),0)</f>
        <v>0</v>
      </c>
      <c r="AG841" s="618">
        <f>IF(AG$12=TRUE,(($F841*LIQUIDACION!$L$1046)*LIQUIDACION!$D$1045/IF(AND(LIQUIDACION!$D$1044&gt;LIQUIDACION!$B$1046,LIQUIDACION!$B$1046&gt;LIQUIDACION!$D$1043),366,365)),0)</f>
        <v>0</v>
      </c>
      <c r="AH841" s="618">
        <f>IF(AH$12=TRUE,(($G841*LIQUIDACION!$L$1046)*LIQUIDACION!$D$1045/IF(AND(LIQUIDACION!$D$1044&gt;LIQUIDACION!$B$1046,LIQUIDACION!$B$1046&gt;LIQUIDACION!$D$1043),366,365)),0)</f>
        <v>0</v>
      </c>
      <c r="AI841" s="618">
        <f>IF(AI$12=TRUE,(($H841*LIQUIDACION!$L$1047)*LIQUIDACION!$D$1045/IF(AND(LIQUIDACION!$D$1044&gt;LIQUIDACION!$B$1046,LIQUIDACION!$B$1046&gt;LIQUIDACION!$D$1043),366,365)),0)</f>
        <v>0</v>
      </c>
      <c r="AJ841" s="618">
        <f>IF(AJ$12=TRUE,(($I841*LIQUIDACION!$L$1047)*LIQUIDACION!$D$1045/IF(AND(LIQUIDACION!$D$1044&gt;LIQUIDACION!$B$1046,LIQUIDACION!$B$1046&gt;LIQUIDACION!$D$1043),366,365)),0)</f>
        <v>0</v>
      </c>
      <c r="AK841" s="618">
        <f>IF(AK$12=TRUE,(($J841*LIQUIDACION!$L$1047)*LIQUIDACION!$D$1045/IF(AND(LIQUIDACION!$D$1044&gt;LIQUIDACION!$B$1046,LIQUIDACION!$B$1046&gt;LIQUIDACION!$D$1043),366,365)),0)</f>
        <v>0</v>
      </c>
      <c r="AL841" s="618">
        <f>IF(AL$12=TRUE,(($K841*LIQUIDACION!$L$1047)*LIQUIDACION!$D$1045/IF(AND(LIQUIDACION!$D$1044&gt;LIQUIDACION!$B$1046,LIQUIDACION!$B$1046&gt;LIQUIDACION!$D$1043),366,365)),0)</f>
        <v>0</v>
      </c>
      <c r="AM841" s="618">
        <f>IF(AM$12=TRUE,(($L841*LIQUIDACION!$L$1047)*LIQUIDACION!$D$1045/IF(AND(LIQUIDACION!$D$1044&gt;LIQUIDACION!$B$1046,LIQUIDACION!$B$1046&gt;LIQUIDACION!$D$1043),366,365)),0)</f>
        <v>0</v>
      </c>
      <c r="AN841" s="618">
        <f>IF(AN$12=TRUE,(($M841*LIQUIDACION!$L$1047)*LIQUIDACION!$D$1045/IF(AND(LIQUIDACION!$D$1044&gt;LIQUIDACION!$B$1046,LIQUIDACION!$B$1046&gt;LIQUIDACION!$D$1043),366,365)),0)</f>
        <v>0</v>
      </c>
      <c r="AO841" s="618">
        <f>IF(AO$12=TRUE,(($N841*LIQUIDACION!$L$1047)*LIQUIDACION!$D$1045/IF(AND(LIQUIDACION!$D$1044&gt;LIQUIDACION!$B$1046,LIQUIDACION!$B$1046&gt;LIQUIDACION!$D$1043),366,365)),0)</f>
        <v>0</v>
      </c>
      <c r="AP841" s="618">
        <f>IF(AP$12=TRUE,(($O841*LIQUIDACION!$L$1047)*LIQUIDACION!$D$1045/IF(AND(LIQUIDACION!$D$1044&gt;LIQUIDACION!$B$1046,LIQUIDACION!$B$1046&gt;LIQUIDACION!$D$1043),366,365)),0)</f>
        <v>0</v>
      </c>
      <c r="AQ841" s="618">
        <f>IF(AQ$12=TRUE,(($P841*LIQUIDACION!$L$1047)*LIQUIDACION!$D$1045/IF(AND(LIQUIDACION!$D$1044&gt;LIQUIDACION!$B$1046,LIQUIDACION!$B$1046&gt;LIQUIDACION!$D$1043),366,365)),0)</f>
        <v>0</v>
      </c>
      <c r="AR841" s="618">
        <f>IF(AR$12=TRUE,(($Q841*LIQUIDACION!$L$1047)*LIQUIDACION!$D$1045/IF(AND(LIQUIDACION!$D$1044&gt;LIQUIDACION!$B$1046,LIQUIDACION!$B$1046&gt;LIQUIDACION!$D$1043),366,365)),0)</f>
        <v>0</v>
      </c>
      <c r="AS841" s="618">
        <f>IF(AS$12=TRUE,(($R841*LIQUIDACION!$L$1047)*LIQUIDACION!$D$1045/IF(AND(LIQUIDACION!$D$1044&gt;LIQUIDACION!$B$1046,LIQUIDACION!$B$1046&gt;LIQUIDACION!$D$1043),366,365)),0)</f>
        <v>0</v>
      </c>
      <c r="AT841" s="618">
        <f>IF(AT$12=TRUE,(($S841*LIQUIDACION!$L$1047)*LIQUIDACION!$D$1045/IF(AND(LIQUIDACION!$D$1044&gt;LIQUIDACION!$B$1046,LIQUIDACION!$B$1046&gt;LIQUIDACION!$D$1043),366,365)),0)</f>
        <v>0</v>
      </c>
      <c r="AU841" s="618">
        <f>IF(AU$12=TRUE,(($T841*LIQUIDACION!$L$1047)*LIQUIDACION!$D$1045/IF(AND(LIQUIDACION!$D$1044&gt;LIQUIDACION!$B$1046,LIQUIDACION!$B$1046&gt;LIQUIDACION!$D$1043),366,365)),0)</f>
        <v>0</v>
      </c>
      <c r="AV841" s="618">
        <f>IF(AV$12=TRUE,(($U841*LIQUIDACION!$L$1047)*LIQUIDACION!$D$1045/IF(AND(LIQUIDACION!$D$1044&gt;LIQUIDACION!$B$1046,LIQUIDACION!$B$1046&gt;LIQUIDACION!$D$1043),366,365)),0)</f>
        <v>0</v>
      </c>
      <c r="AW841" s="618">
        <f>IF(AW$12=TRUE,(($V841*LIQUIDACION!$L$1047)*LIQUIDACION!$D$1045/IF(AND(LIQUIDACION!$D$1044&gt;LIQUIDACION!$B$1046,LIQUIDACION!$B$1046&gt;LIQUIDACION!$D$1043),366,365)),0)</f>
        <v>0</v>
      </c>
      <c r="AX841" s="618">
        <f>IF(AX$12=TRUE,(($W841*LIQUIDACION!$L$1047)*LIQUIDACION!$D$1045/IF(AND(LIQUIDACION!$D$1044&gt;LIQUIDACION!$B$1046,LIQUIDACION!$B$1046&gt;LIQUIDACION!$D$1043),366,365)),0)</f>
        <v>0</v>
      </c>
    </row>
    <row r="842" spans="2:50" x14ac:dyDescent="0.25">
      <c r="B842" s="123">
        <v>830</v>
      </c>
      <c r="C842" s="125"/>
      <c r="D842" s="170"/>
      <c r="E842" s="170"/>
      <c r="F842" s="170"/>
      <c r="G842" s="170">
        <f t="shared" si="53"/>
        <v>0</v>
      </c>
      <c r="H842" s="170">
        <f t="shared" si="54"/>
        <v>0</v>
      </c>
      <c r="I842" s="170"/>
      <c r="J842" s="170"/>
      <c r="K842" s="170"/>
      <c r="L842" s="170"/>
      <c r="M842" s="170"/>
      <c r="N842" s="170"/>
      <c r="O842" s="170"/>
      <c r="P842" s="170"/>
      <c r="Q842" s="170"/>
      <c r="R842" s="170"/>
      <c r="S842" s="170"/>
      <c r="T842" s="170"/>
      <c r="U842" s="170"/>
      <c r="V842" s="170"/>
      <c r="W842" s="170"/>
      <c r="X842" s="170"/>
      <c r="Y842" s="170"/>
      <c r="Z842" s="170"/>
      <c r="AA842" s="170"/>
      <c r="AB842" s="415">
        <f t="shared" si="55"/>
        <v>0</v>
      </c>
      <c r="AC842" s="415">
        <f t="shared" si="56"/>
        <v>0</v>
      </c>
      <c r="AE842" s="618">
        <f>IF(AE$12=TRUE,(($D842*LIQUIDACION!$L$1046)*LIQUIDACION!$D$1045/IF(AND(LIQUIDACION!$D$1044&gt;LIQUIDACION!$B$1046,LIQUIDACION!$B$1046&gt;LIQUIDACION!$D$1043),366,365)),0)</f>
        <v>0</v>
      </c>
      <c r="AF842" s="618">
        <f>IF(AF$12=TRUE,(($E842*LIQUIDACION!$L$1046)*LIQUIDACION!$D$1045/IF(AND(LIQUIDACION!$D$1044&gt;LIQUIDACION!$B$1046,LIQUIDACION!$B$1046&gt;LIQUIDACION!$D$1043),366,365)),0)</f>
        <v>0</v>
      </c>
      <c r="AG842" s="618">
        <f>IF(AG$12=TRUE,(($F842*LIQUIDACION!$L$1046)*LIQUIDACION!$D$1045/IF(AND(LIQUIDACION!$D$1044&gt;LIQUIDACION!$B$1046,LIQUIDACION!$B$1046&gt;LIQUIDACION!$D$1043),366,365)),0)</f>
        <v>0</v>
      </c>
      <c r="AH842" s="618">
        <f>IF(AH$12=TRUE,(($G842*LIQUIDACION!$L$1046)*LIQUIDACION!$D$1045/IF(AND(LIQUIDACION!$D$1044&gt;LIQUIDACION!$B$1046,LIQUIDACION!$B$1046&gt;LIQUIDACION!$D$1043),366,365)),0)</f>
        <v>0</v>
      </c>
      <c r="AI842" s="618">
        <f>IF(AI$12=TRUE,(($H842*LIQUIDACION!$L$1047)*LIQUIDACION!$D$1045/IF(AND(LIQUIDACION!$D$1044&gt;LIQUIDACION!$B$1046,LIQUIDACION!$B$1046&gt;LIQUIDACION!$D$1043),366,365)),0)</f>
        <v>0</v>
      </c>
      <c r="AJ842" s="618">
        <f>IF(AJ$12=TRUE,(($I842*LIQUIDACION!$L$1047)*LIQUIDACION!$D$1045/IF(AND(LIQUIDACION!$D$1044&gt;LIQUIDACION!$B$1046,LIQUIDACION!$B$1046&gt;LIQUIDACION!$D$1043),366,365)),0)</f>
        <v>0</v>
      </c>
      <c r="AK842" s="618">
        <f>IF(AK$12=TRUE,(($J842*LIQUIDACION!$L$1047)*LIQUIDACION!$D$1045/IF(AND(LIQUIDACION!$D$1044&gt;LIQUIDACION!$B$1046,LIQUIDACION!$B$1046&gt;LIQUIDACION!$D$1043),366,365)),0)</f>
        <v>0</v>
      </c>
      <c r="AL842" s="618">
        <f>IF(AL$12=TRUE,(($K842*LIQUIDACION!$L$1047)*LIQUIDACION!$D$1045/IF(AND(LIQUIDACION!$D$1044&gt;LIQUIDACION!$B$1046,LIQUIDACION!$B$1046&gt;LIQUIDACION!$D$1043),366,365)),0)</f>
        <v>0</v>
      </c>
      <c r="AM842" s="618">
        <f>IF(AM$12=TRUE,(($L842*LIQUIDACION!$L$1047)*LIQUIDACION!$D$1045/IF(AND(LIQUIDACION!$D$1044&gt;LIQUIDACION!$B$1046,LIQUIDACION!$B$1046&gt;LIQUIDACION!$D$1043),366,365)),0)</f>
        <v>0</v>
      </c>
      <c r="AN842" s="618">
        <f>IF(AN$12=TRUE,(($M842*LIQUIDACION!$L$1047)*LIQUIDACION!$D$1045/IF(AND(LIQUIDACION!$D$1044&gt;LIQUIDACION!$B$1046,LIQUIDACION!$B$1046&gt;LIQUIDACION!$D$1043),366,365)),0)</f>
        <v>0</v>
      </c>
      <c r="AO842" s="618">
        <f>IF(AO$12=TRUE,(($N842*LIQUIDACION!$L$1047)*LIQUIDACION!$D$1045/IF(AND(LIQUIDACION!$D$1044&gt;LIQUIDACION!$B$1046,LIQUIDACION!$B$1046&gt;LIQUIDACION!$D$1043),366,365)),0)</f>
        <v>0</v>
      </c>
      <c r="AP842" s="618">
        <f>IF(AP$12=TRUE,(($O842*LIQUIDACION!$L$1047)*LIQUIDACION!$D$1045/IF(AND(LIQUIDACION!$D$1044&gt;LIQUIDACION!$B$1046,LIQUIDACION!$B$1046&gt;LIQUIDACION!$D$1043),366,365)),0)</f>
        <v>0</v>
      </c>
      <c r="AQ842" s="618">
        <f>IF(AQ$12=TRUE,(($P842*LIQUIDACION!$L$1047)*LIQUIDACION!$D$1045/IF(AND(LIQUIDACION!$D$1044&gt;LIQUIDACION!$B$1046,LIQUIDACION!$B$1046&gt;LIQUIDACION!$D$1043),366,365)),0)</f>
        <v>0</v>
      </c>
      <c r="AR842" s="618">
        <f>IF(AR$12=TRUE,(($Q842*LIQUIDACION!$L$1047)*LIQUIDACION!$D$1045/IF(AND(LIQUIDACION!$D$1044&gt;LIQUIDACION!$B$1046,LIQUIDACION!$B$1046&gt;LIQUIDACION!$D$1043),366,365)),0)</f>
        <v>0</v>
      </c>
      <c r="AS842" s="618">
        <f>IF(AS$12=TRUE,(($R842*LIQUIDACION!$L$1047)*LIQUIDACION!$D$1045/IF(AND(LIQUIDACION!$D$1044&gt;LIQUIDACION!$B$1046,LIQUIDACION!$B$1046&gt;LIQUIDACION!$D$1043),366,365)),0)</f>
        <v>0</v>
      </c>
      <c r="AT842" s="618">
        <f>IF(AT$12=TRUE,(($S842*LIQUIDACION!$L$1047)*LIQUIDACION!$D$1045/IF(AND(LIQUIDACION!$D$1044&gt;LIQUIDACION!$B$1046,LIQUIDACION!$B$1046&gt;LIQUIDACION!$D$1043),366,365)),0)</f>
        <v>0</v>
      </c>
      <c r="AU842" s="618">
        <f>IF(AU$12=TRUE,(($T842*LIQUIDACION!$L$1047)*LIQUIDACION!$D$1045/IF(AND(LIQUIDACION!$D$1044&gt;LIQUIDACION!$B$1046,LIQUIDACION!$B$1046&gt;LIQUIDACION!$D$1043),366,365)),0)</f>
        <v>0</v>
      </c>
      <c r="AV842" s="618">
        <f>IF(AV$12=TRUE,(($U842*LIQUIDACION!$L$1047)*LIQUIDACION!$D$1045/IF(AND(LIQUIDACION!$D$1044&gt;LIQUIDACION!$B$1046,LIQUIDACION!$B$1046&gt;LIQUIDACION!$D$1043),366,365)),0)</f>
        <v>0</v>
      </c>
      <c r="AW842" s="618">
        <f>IF(AW$12=TRUE,(($V842*LIQUIDACION!$L$1047)*LIQUIDACION!$D$1045/IF(AND(LIQUIDACION!$D$1044&gt;LIQUIDACION!$B$1046,LIQUIDACION!$B$1046&gt;LIQUIDACION!$D$1043),366,365)),0)</f>
        <v>0</v>
      </c>
      <c r="AX842" s="618">
        <f>IF(AX$12=TRUE,(($W842*LIQUIDACION!$L$1047)*LIQUIDACION!$D$1045/IF(AND(LIQUIDACION!$D$1044&gt;LIQUIDACION!$B$1046,LIQUIDACION!$B$1046&gt;LIQUIDACION!$D$1043),366,365)),0)</f>
        <v>0</v>
      </c>
    </row>
    <row r="843" spans="2:50" x14ac:dyDescent="0.25">
      <c r="B843" s="121">
        <v>831</v>
      </c>
      <c r="C843" s="125"/>
      <c r="D843" s="170"/>
      <c r="E843" s="170"/>
      <c r="F843" s="170"/>
      <c r="G843" s="170">
        <f t="shared" si="53"/>
        <v>0</v>
      </c>
      <c r="H843" s="170">
        <f t="shared" si="54"/>
        <v>0</v>
      </c>
      <c r="I843" s="170"/>
      <c r="J843" s="170"/>
      <c r="K843" s="170"/>
      <c r="L843" s="170"/>
      <c r="M843" s="170"/>
      <c r="N843" s="170"/>
      <c r="O843" s="170"/>
      <c r="P843" s="170"/>
      <c r="Q843" s="170"/>
      <c r="R843" s="170"/>
      <c r="S843" s="170"/>
      <c r="T843" s="170"/>
      <c r="U843" s="170"/>
      <c r="V843" s="170"/>
      <c r="W843" s="170"/>
      <c r="X843" s="170"/>
      <c r="Y843" s="170"/>
      <c r="Z843" s="170"/>
      <c r="AA843" s="170"/>
      <c r="AB843" s="415">
        <f t="shared" si="55"/>
        <v>0</v>
      </c>
      <c r="AC843" s="415">
        <f t="shared" si="56"/>
        <v>0</v>
      </c>
      <c r="AE843" s="618">
        <f>IF(AE$12=TRUE,(($D843*LIQUIDACION!$L$1046)*LIQUIDACION!$D$1045/IF(AND(LIQUIDACION!$D$1044&gt;LIQUIDACION!$B$1046,LIQUIDACION!$B$1046&gt;LIQUIDACION!$D$1043),366,365)),0)</f>
        <v>0</v>
      </c>
      <c r="AF843" s="618">
        <f>IF(AF$12=TRUE,(($E843*LIQUIDACION!$L$1046)*LIQUIDACION!$D$1045/IF(AND(LIQUIDACION!$D$1044&gt;LIQUIDACION!$B$1046,LIQUIDACION!$B$1046&gt;LIQUIDACION!$D$1043),366,365)),0)</f>
        <v>0</v>
      </c>
      <c r="AG843" s="618">
        <f>IF(AG$12=TRUE,(($F843*LIQUIDACION!$L$1046)*LIQUIDACION!$D$1045/IF(AND(LIQUIDACION!$D$1044&gt;LIQUIDACION!$B$1046,LIQUIDACION!$B$1046&gt;LIQUIDACION!$D$1043),366,365)),0)</f>
        <v>0</v>
      </c>
      <c r="AH843" s="618">
        <f>IF(AH$12=TRUE,(($G843*LIQUIDACION!$L$1046)*LIQUIDACION!$D$1045/IF(AND(LIQUIDACION!$D$1044&gt;LIQUIDACION!$B$1046,LIQUIDACION!$B$1046&gt;LIQUIDACION!$D$1043),366,365)),0)</f>
        <v>0</v>
      </c>
      <c r="AI843" s="618">
        <f>IF(AI$12=TRUE,(($H843*LIQUIDACION!$L$1047)*LIQUIDACION!$D$1045/IF(AND(LIQUIDACION!$D$1044&gt;LIQUIDACION!$B$1046,LIQUIDACION!$B$1046&gt;LIQUIDACION!$D$1043),366,365)),0)</f>
        <v>0</v>
      </c>
      <c r="AJ843" s="618">
        <f>IF(AJ$12=TRUE,(($I843*LIQUIDACION!$L$1047)*LIQUIDACION!$D$1045/IF(AND(LIQUIDACION!$D$1044&gt;LIQUIDACION!$B$1046,LIQUIDACION!$B$1046&gt;LIQUIDACION!$D$1043),366,365)),0)</f>
        <v>0</v>
      </c>
      <c r="AK843" s="618">
        <f>IF(AK$12=TRUE,(($J843*LIQUIDACION!$L$1047)*LIQUIDACION!$D$1045/IF(AND(LIQUIDACION!$D$1044&gt;LIQUIDACION!$B$1046,LIQUIDACION!$B$1046&gt;LIQUIDACION!$D$1043),366,365)),0)</f>
        <v>0</v>
      </c>
      <c r="AL843" s="618">
        <f>IF(AL$12=TRUE,(($K843*LIQUIDACION!$L$1047)*LIQUIDACION!$D$1045/IF(AND(LIQUIDACION!$D$1044&gt;LIQUIDACION!$B$1046,LIQUIDACION!$B$1046&gt;LIQUIDACION!$D$1043),366,365)),0)</f>
        <v>0</v>
      </c>
      <c r="AM843" s="618">
        <f>IF(AM$12=TRUE,(($L843*LIQUIDACION!$L$1047)*LIQUIDACION!$D$1045/IF(AND(LIQUIDACION!$D$1044&gt;LIQUIDACION!$B$1046,LIQUIDACION!$B$1046&gt;LIQUIDACION!$D$1043),366,365)),0)</f>
        <v>0</v>
      </c>
      <c r="AN843" s="618">
        <f>IF(AN$12=TRUE,(($M843*LIQUIDACION!$L$1047)*LIQUIDACION!$D$1045/IF(AND(LIQUIDACION!$D$1044&gt;LIQUIDACION!$B$1046,LIQUIDACION!$B$1046&gt;LIQUIDACION!$D$1043),366,365)),0)</f>
        <v>0</v>
      </c>
      <c r="AO843" s="618">
        <f>IF(AO$12=TRUE,(($N843*LIQUIDACION!$L$1047)*LIQUIDACION!$D$1045/IF(AND(LIQUIDACION!$D$1044&gt;LIQUIDACION!$B$1046,LIQUIDACION!$B$1046&gt;LIQUIDACION!$D$1043),366,365)),0)</f>
        <v>0</v>
      </c>
      <c r="AP843" s="618">
        <f>IF(AP$12=TRUE,(($O843*LIQUIDACION!$L$1047)*LIQUIDACION!$D$1045/IF(AND(LIQUIDACION!$D$1044&gt;LIQUIDACION!$B$1046,LIQUIDACION!$B$1046&gt;LIQUIDACION!$D$1043),366,365)),0)</f>
        <v>0</v>
      </c>
      <c r="AQ843" s="618">
        <f>IF(AQ$12=TRUE,(($P843*LIQUIDACION!$L$1047)*LIQUIDACION!$D$1045/IF(AND(LIQUIDACION!$D$1044&gt;LIQUIDACION!$B$1046,LIQUIDACION!$B$1046&gt;LIQUIDACION!$D$1043),366,365)),0)</f>
        <v>0</v>
      </c>
      <c r="AR843" s="618">
        <f>IF(AR$12=TRUE,(($Q843*LIQUIDACION!$L$1047)*LIQUIDACION!$D$1045/IF(AND(LIQUIDACION!$D$1044&gt;LIQUIDACION!$B$1046,LIQUIDACION!$B$1046&gt;LIQUIDACION!$D$1043),366,365)),0)</f>
        <v>0</v>
      </c>
      <c r="AS843" s="618">
        <f>IF(AS$12=TRUE,(($R843*LIQUIDACION!$L$1047)*LIQUIDACION!$D$1045/IF(AND(LIQUIDACION!$D$1044&gt;LIQUIDACION!$B$1046,LIQUIDACION!$B$1046&gt;LIQUIDACION!$D$1043),366,365)),0)</f>
        <v>0</v>
      </c>
      <c r="AT843" s="618">
        <f>IF(AT$12=TRUE,(($S843*LIQUIDACION!$L$1047)*LIQUIDACION!$D$1045/IF(AND(LIQUIDACION!$D$1044&gt;LIQUIDACION!$B$1046,LIQUIDACION!$B$1046&gt;LIQUIDACION!$D$1043),366,365)),0)</f>
        <v>0</v>
      </c>
      <c r="AU843" s="618">
        <f>IF(AU$12=TRUE,(($T843*LIQUIDACION!$L$1047)*LIQUIDACION!$D$1045/IF(AND(LIQUIDACION!$D$1044&gt;LIQUIDACION!$B$1046,LIQUIDACION!$B$1046&gt;LIQUIDACION!$D$1043),366,365)),0)</f>
        <v>0</v>
      </c>
      <c r="AV843" s="618">
        <f>IF(AV$12=TRUE,(($U843*LIQUIDACION!$L$1047)*LIQUIDACION!$D$1045/IF(AND(LIQUIDACION!$D$1044&gt;LIQUIDACION!$B$1046,LIQUIDACION!$B$1046&gt;LIQUIDACION!$D$1043),366,365)),0)</f>
        <v>0</v>
      </c>
      <c r="AW843" s="618">
        <f>IF(AW$12=TRUE,(($V843*LIQUIDACION!$L$1047)*LIQUIDACION!$D$1045/IF(AND(LIQUIDACION!$D$1044&gt;LIQUIDACION!$B$1046,LIQUIDACION!$B$1046&gt;LIQUIDACION!$D$1043),366,365)),0)</f>
        <v>0</v>
      </c>
      <c r="AX843" s="618">
        <f>IF(AX$12=TRUE,(($W843*LIQUIDACION!$L$1047)*LIQUIDACION!$D$1045/IF(AND(LIQUIDACION!$D$1044&gt;LIQUIDACION!$B$1046,LIQUIDACION!$B$1046&gt;LIQUIDACION!$D$1043),366,365)),0)</f>
        <v>0</v>
      </c>
    </row>
    <row r="844" spans="2:50" x14ac:dyDescent="0.25">
      <c r="B844" s="123">
        <v>832</v>
      </c>
      <c r="C844" s="125"/>
      <c r="D844" s="170"/>
      <c r="E844" s="170"/>
      <c r="F844" s="170"/>
      <c r="G844" s="170">
        <f t="shared" si="53"/>
        <v>0</v>
      </c>
      <c r="H844" s="170">
        <f t="shared" si="54"/>
        <v>0</v>
      </c>
      <c r="I844" s="170"/>
      <c r="J844" s="170"/>
      <c r="K844" s="170"/>
      <c r="L844" s="170"/>
      <c r="M844" s="170"/>
      <c r="N844" s="170"/>
      <c r="O844" s="170"/>
      <c r="P844" s="170"/>
      <c r="Q844" s="170"/>
      <c r="R844" s="170"/>
      <c r="S844" s="170"/>
      <c r="T844" s="170"/>
      <c r="U844" s="170"/>
      <c r="V844" s="170"/>
      <c r="W844" s="170"/>
      <c r="X844" s="170"/>
      <c r="Y844" s="170"/>
      <c r="Z844" s="170"/>
      <c r="AA844" s="170"/>
      <c r="AB844" s="415">
        <f t="shared" si="55"/>
        <v>0</v>
      </c>
      <c r="AC844" s="415">
        <f t="shared" si="56"/>
        <v>0</v>
      </c>
      <c r="AE844" s="618">
        <f>IF(AE$12=TRUE,(($D844*LIQUIDACION!$L$1046)*LIQUIDACION!$D$1045/IF(AND(LIQUIDACION!$D$1044&gt;LIQUIDACION!$B$1046,LIQUIDACION!$B$1046&gt;LIQUIDACION!$D$1043),366,365)),0)</f>
        <v>0</v>
      </c>
      <c r="AF844" s="618">
        <f>IF(AF$12=TRUE,(($E844*LIQUIDACION!$L$1046)*LIQUIDACION!$D$1045/IF(AND(LIQUIDACION!$D$1044&gt;LIQUIDACION!$B$1046,LIQUIDACION!$B$1046&gt;LIQUIDACION!$D$1043),366,365)),0)</f>
        <v>0</v>
      </c>
      <c r="AG844" s="618">
        <f>IF(AG$12=TRUE,(($F844*LIQUIDACION!$L$1046)*LIQUIDACION!$D$1045/IF(AND(LIQUIDACION!$D$1044&gt;LIQUIDACION!$B$1046,LIQUIDACION!$B$1046&gt;LIQUIDACION!$D$1043),366,365)),0)</f>
        <v>0</v>
      </c>
      <c r="AH844" s="618">
        <f>IF(AH$12=TRUE,(($G844*LIQUIDACION!$L$1046)*LIQUIDACION!$D$1045/IF(AND(LIQUIDACION!$D$1044&gt;LIQUIDACION!$B$1046,LIQUIDACION!$B$1046&gt;LIQUIDACION!$D$1043),366,365)),0)</f>
        <v>0</v>
      </c>
      <c r="AI844" s="618">
        <f>IF(AI$12=TRUE,(($H844*LIQUIDACION!$L$1047)*LIQUIDACION!$D$1045/IF(AND(LIQUIDACION!$D$1044&gt;LIQUIDACION!$B$1046,LIQUIDACION!$B$1046&gt;LIQUIDACION!$D$1043),366,365)),0)</f>
        <v>0</v>
      </c>
      <c r="AJ844" s="618">
        <f>IF(AJ$12=TRUE,(($I844*LIQUIDACION!$L$1047)*LIQUIDACION!$D$1045/IF(AND(LIQUIDACION!$D$1044&gt;LIQUIDACION!$B$1046,LIQUIDACION!$B$1046&gt;LIQUIDACION!$D$1043),366,365)),0)</f>
        <v>0</v>
      </c>
      <c r="AK844" s="618">
        <f>IF(AK$12=TRUE,(($J844*LIQUIDACION!$L$1047)*LIQUIDACION!$D$1045/IF(AND(LIQUIDACION!$D$1044&gt;LIQUIDACION!$B$1046,LIQUIDACION!$B$1046&gt;LIQUIDACION!$D$1043),366,365)),0)</f>
        <v>0</v>
      </c>
      <c r="AL844" s="618">
        <f>IF(AL$12=TRUE,(($K844*LIQUIDACION!$L$1047)*LIQUIDACION!$D$1045/IF(AND(LIQUIDACION!$D$1044&gt;LIQUIDACION!$B$1046,LIQUIDACION!$B$1046&gt;LIQUIDACION!$D$1043),366,365)),0)</f>
        <v>0</v>
      </c>
      <c r="AM844" s="618">
        <f>IF(AM$12=TRUE,(($L844*LIQUIDACION!$L$1047)*LIQUIDACION!$D$1045/IF(AND(LIQUIDACION!$D$1044&gt;LIQUIDACION!$B$1046,LIQUIDACION!$B$1046&gt;LIQUIDACION!$D$1043),366,365)),0)</f>
        <v>0</v>
      </c>
      <c r="AN844" s="618">
        <f>IF(AN$12=TRUE,(($M844*LIQUIDACION!$L$1047)*LIQUIDACION!$D$1045/IF(AND(LIQUIDACION!$D$1044&gt;LIQUIDACION!$B$1046,LIQUIDACION!$B$1046&gt;LIQUIDACION!$D$1043),366,365)),0)</f>
        <v>0</v>
      </c>
      <c r="AO844" s="618">
        <f>IF(AO$12=TRUE,(($N844*LIQUIDACION!$L$1047)*LIQUIDACION!$D$1045/IF(AND(LIQUIDACION!$D$1044&gt;LIQUIDACION!$B$1046,LIQUIDACION!$B$1046&gt;LIQUIDACION!$D$1043),366,365)),0)</f>
        <v>0</v>
      </c>
      <c r="AP844" s="618">
        <f>IF(AP$12=TRUE,(($O844*LIQUIDACION!$L$1047)*LIQUIDACION!$D$1045/IF(AND(LIQUIDACION!$D$1044&gt;LIQUIDACION!$B$1046,LIQUIDACION!$B$1046&gt;LIQUIDACION!$D$1043),366,365)),0)</f>
        <v>0</v>
      </c>
      <c r="AQ844" s="618">
        <f>IF(AQ$12=TRUE,(($P844*LIQUIDACION!$L$1047)*LIQUIDACION!$D$1045/IF(AND(LIQUIDACION!$D$1044&gt;LIQUIDACION!$B$1046,LIQUIDACION!$B$1046&gt;LIQUIDACION!$D$1043),366,365)),0)</f>
        <v>0</v>
      </c>
      <c r="AR844" s="618">
        <f>IF(AR$12=TRUE,(($Q844*LIQUIDACION!$L$1047)*LIQUIDACION!$D$1045/IF(AND(LIQUIDACION!$D$1044&gt;LIQUIDACION!$B$1046,LIQUIDACION!$B$1046&gt;LIQUIDACION!$D$1043),366,365)),0)</f>
        <v>0</v>
      </c>
      <c r="AS844" s="618">
        <f>IF(AS$12=TRUE,(($R844*LIQUIDACION!$L$1047)*LIQUIDACION!$D$1045/IF(AND(LIQUIDACION!$D$1044&gt;LIQUIDACION!$B$1046,LIQUIDACION!$B$1046&gt;LIQUIDACION!$D$1043),366,365)),0)</f>
        <v>0</v>
      </c>
      <c r="AT844" s="618">
        <f>IF(AT$12=TRUE,(($S844*LIQUIDACION!$L$1047)*LIQUIDACION!$D$1045/IF(AND(LIQUIDACION!$D$1044&gt;LIQUIDACION!$B$1046,LIQUIDACION!$B$1046&gt;LIQUIDACION!$D$1043),366,365)),0)</f>
        <v>0</v>
      </c>
      <c r="AU844" s="618">
        <f>IF(AU$12=TRUE,(($T844*LIQUIDACION!$L$1047)*LIQUIDACION!$D$1045/IF(AND(LIQUIDACION!$D$1044&gt;LIQUIDACION!$B$1046,LIQUIDACION!$B$1046&gt;LIQUIDACION!$D$1043),366,365)),0)</f>
        <v>0</v>
      </c>
      <c r="AV844" s="618">
        <f>IF(AV$12=TRUE,(($U844*LIQUIDACION!$L$1047)*LIQUIDACION!$D$1045/IF(AND(LIQUIDACION!$D$1044&gt;LIQUIDACION!$B$1046,LIQUIDACION!$B$1046&gt;LIQUIDACION!$D$1043),366,365)),0)</f>
        <v>0</v>
      </c>
      <c r="AW844" s="618">
        <f>IF(AW$12=TRUE,(($V844*LIQUIDACION!$L$1047)*LIQUIDACION!$D$1045/IF(AND(LIQUIDACION!$D$1044&gt;LIQUIDACION!$B$1046,LIQUIDACION!$B$1046&gt;LIQUIDACION!$D$1043),366,365)),0)</f>
        <v>0</v>
      </c>
      <c r="AX844" s="618">
        <f>IF(AX$12=TRUE,(($W844*LIQUIDACION!$L$1047)*LIQUIDACION!$D$1045/IF(AND(LIQUIDACION!$D$1044&gt;LIQUIDACION!$B$1046,LIQUIDACION!$B$1046&gt;LIQUIDACION!$D$1043),366,365)),0)</f>
        <v>0</v>
      </c>
    </row>
    <row r="845" spans="2:50" x14ac:dyDescent="0.25">
      <c r="B845" s="121">
        <v>833</v>
      </c>
      <c r="C845" s="125"/>
      <c r="D845" s="170"/>
      <c r="E845" s="170"/>
      <c r="F845" s="170"/>
      <c r="G845" s="170">
        <f t="shared" si="53"/>
        <v>0</v>
      </c>
      <c r="H845" s="170">
        <f t="shared" si="54"/>
        <v>0</v>
      </c>
      <c r="I845" s="170"/>
      <c r="J845" s="170"/>
      <c r="K845" s="170"/>
      <c r="L845" s="170"/>
      <c r="M845" s="170"/>
      <c r="N845" s="170"/>
      <c r="O845" s="170"/>
      <c r="P845" s="170"/>
      <c r="Q845" s="170"/>
      <c r="R845" s="170"/>
      <c r="S845" s="170"/>
      <c r="T845" s="170"/>
      <c r="U845" s="170"/>
      <c r="V845" s="170"/>
      <c r="W845" s="170"/>
      <c r="X845" s="170"/>
      <c r="Y845" s="170"/>
      <c r="Z845" s="170"/>
      <c r="AA845" s="170"/>
      <c r="AB845" s="415">
        <f t="shared" si="55"/>
        <v>0</v>
      </c>
      <c r="AC845" s="415">
        <f t="shared" si="56"/>
        <v>0</v>
      </c>
      <c r="AE845" s="618">
        <f>IF(AE$12=TRUE,(($D845*LIQUIDACION!$L$1046)*LIQUIDACION!$D$1045/IF(AND(LIQUIDACION!$D$1044&gt;LIQUIDACION!$B$1046,LIQUIDACION!$B$1046&gt;LIQUIDACION!$D$1043),366,365)),0)</f>
        <v>0</v>
      </c>
      <c r="AF845" s="618">
        <f>IF(AF$12=TRUE,(($E845*LIQUIDACION!$L$1046)*LIQUIDACION!$D$1045/IF(AND(LIQUIDACION!$D$1044&gt;LIQUIDACION!$B$1046,LIQUIDACION!$B$1046&gt;LIQUIDACION!$D$1043),366,365)),0)</f>
        <v>0</v>
      </c>
      <c r="AG845" s="618">
        <f>IF(AG$12=TRUE,(($F845*LIQUIDACION!$L$1046)*LIQUIDACION!$D$1045/IF(AND(LIQUIDACION!$D$1044&gt;LIQUIDACION!$B$1046,LIQUIDACION!$B$1046&gt;LIQUIDACION!$D$1043),366,365)),0)</f>
        <v>0</v>
      </c>
      <c r="AH845" s="618">
        <f>IF(AH$12=TRUE,(($G845*LIQUIDACION!$L$1046)*LIQUIDACION!$D$1045/IF(AND(LIQUIDACION!$D$1044&gt;LIQUIDACION!$B$1046,LIQUIDACION!$B$1046&gt;LIQUIDACION!$D$1043),366,365)),0)</f>
        <v>0</v>
      </c>
      <c r="AI845" s="618">
        <f>IF(AI$12=TRUE,(($H845*LIQUIDACION!$L$1047)*LIQUIDACION!$D$1045/IF(AND(LIQUIDACION!$D$1044&gt;LIQUIDACION!$B$1046,LIQUIDACION!$B$1046&gt;LIQUIDACION!$D$1043),366,365)),0)</f>
        <v>0</v>
      </c>
      <c r="AJ845" s="618">
        <f>IF(AJ$12=TRUE,(($I845*LIQUIDACION!$L$1047)*LIQUIDACION!$D$1045/IF(AND(LIQUIDACION!$D$1044&gt;LIQUIDACION!$B$1046,LIQUIDACION!$B$1046&gt;LIQUIDACION!$D$1043),366,365)),0)</f>
        <v>0</v>
      </c>
      <c r="AK845" s="618">
        <f>IF(AK$12=TRUE,(($J845*LIQUIDACION!$L$1047)*LIQUIDACION!$D$1045/IF(AND(LIQUIDACION!$D$1044&gt;LIQUIDACION!$B$1046,LIQUIDACION!$B$1046&gt;LIQUIDACION!$D$1043),366,365)),0)</f>
        <v>0</v>
      </c>
      <c r="AL845" s="618">
        <f>IF(AL$12=TRUE,(($K845*LIQUIDACION!$L$1047)*LIQUIDACION!$D$1045/IF(AND(LIQUIDACION!$D$1044&gt;LIQUIDACION!$B$1046,LIQUIDACION!$B$1046&gt;LIQUIDACION!$D$1043),366,365)),0)</f>
        <v>0</v>
      </c>
      <c r="AM845" s="618">
        <f>IF(AM$12=TRUE,(($L845*LIQUIDACION!$L$1047)*LIQUIDACION!$D$1045/IF(AND(LIQUIDACION!$D$1044&gt;LIQUIDACION!$B$1046,LIQUIDACION!$B$1046&gt;LIQUIDACION!$D$1043),366,365)),0)</f>
        <v>0</v>
      </c>
      <c r="AN845" s="618">
        <f>IF(AN$12=TRUE,(($M845*LIQUIDACION!$L$1047)*LIQUIDACION!$D$1045/IF(AND(LIQUIDACION!$D$1044&gt;LIQUIDACION!$B$1046,LIQUIDACION!$B$1046&gt;LIQUIDACION!$D$1043),366,365)),0)</f>
        <v>0</v>
      </c>
      <c r="AO845" s="618">
        <f>IF(AO$12=TRUE,(($N845*LIQUIDACION!$L$1047)*LIQUIDACION!$D$1045/IF(AND(LIQUIDACION!$D$1044&gt;LIQUIDACION!$B$1046,LIQUIDACION!$B$1046&gt;LIQUIDACION!$D$1043),366,365)),0)</f>
        <v>0</v>
      </c>
      <c r="AP845" s="618">
        <f>IF(AP$12=TRUE,(($O845*LIQUIDACION!$L$1047)*LIQUIDACION!$D$1045/IF(AND(LIQUIDACION!$D$1044&gt;LIQUIDACION!$B$1046,LIQUIDACION!$B$1046&gt;LIQUIDACION!$D$1043),366,365)),0)</f>
        <v>0</v>
      </c>
      <c r="AQ845" s="618">
        <f>IF(AQ$12=TRUE,(($P845*LIQUIDACION!$L$1047)*LIQUIDACION!$D$1045/IF(AND(LIQUIDACION!$D$1044&gt;LIQUIDACION!$B$1046,LIQUIDACION!$B$1046&gt;LIQUIDACION!$D$1043),366,365)),0)</f>
        <v>0</v>
      </c>
      <c r="AR845" s="618">
        <f>IF(AR$12=TRUE,(($Q845*LIQUIDACION!$L$1047)*LIQUIDACION!$D$1045/IF(AND(LIQUIDACION!$D$1044&gt;LIQUIDACION!$B$1046,LIQUIDACION!$B$1046&gt;LIQUIDACION!$D$1043),366,365)),0)</f>
        <v>0</v>
      </c>
      <c r="AS845" s="618">
        <f>IF(AS$12=TRUE,(($R845*LIQUIDACION!$L$1047)*LIQUIDACION!$D$1045/IF(AND(LIQUIDACION!$D$1044&gt;LIQUIDACION!$B$1046,LIQUIDACION!$B$1046&gt;LIQUIDACION!$D$1043),366,365)),0)</f>
        <v>0</v>
      </c>
      <c r="AT845" s="618">
        <f>IF(AT$12=TRUE,(($S845*LIQUIDACION!$L$1047)*LIQUIDACION!$D$1045/IF(AND(LIQUIDACION!$D$1044&gt;LIQUIDACION!$B$1046,LIQUIDACION!$B$1046&gt;LIQUIDACION!$D$1043),366,365)),0)</f>
        <v>0</v>
      </c>
      <c r="AU845" s="618">
        <f>IF(AU$12=TRUE,(($T845*LIQUIDACION!$L$1047)*LIQUIDACION!$D$1045/IF(AND(LIQUIDACION!$D$1044&gt;LIQUIDACION!$B$1046,LIQUIDACION!$B$1046&gt;LIQUIDACION!$D$1043),366,365)),0)</f>
        <v>0</v>
      </c>
      <c r="AV845" s="618">
        <f>IF(AV$12=TRUE,(($U845*LIQUIDACION!$L$1047)*LIQUIDACION!$D$1045/IF(AND(LIQUIDACION!$D$1044&gt;LIQUIDACION!$B$1046,LIQUIDACION!$B$1046&gt;LIQUIDACION!$D$1043),366,365)),0)</f>
        <v>0</v>
      </c>
      <c r="AW845" s="618">
        <f>IF(AW$12=TRUE,(($V845*LIQUIDACION!$L$1047)*LIQUIDACION!$D$1045/IF(AND(LIQUIDACION!$D$1044&gt;LIQUIDACION!$B$1046,LIQUIDACION!$B$1046&gt;LIQUIDACION!$D$1043),366,365)),0)</f>
        <v>0</v>
      </c>
      <c r="AX845" s="618">
        <f>IF(AX$12=TRUE,(($W845*LIQUIDACION!$L$1047)*LIQUIDACION!$D$1045/IF(AND(LIQUIDACION!$D$1044&gt;LIQUIDACION!$B$1046,LIQUIDACION!$B$1046&gt;LIQUIDACION!$D$1043),366,365)),0)</f>
        <v>0</v>
      </c>
    </row>
    <row r="846" spans="2:50" x14ac:dyDescent="0.25">
      <c r="B846" s="123">
        <v>834</v>
      </c>
      <c r="C846" s="125"/>
      <c r="D846" s="170"/>
      <c r="E846" s="170"/>
      <c r="F846" s="170"/>
      <c r="G846" s="170">
        <f t="shared" ref="G846:G909" si="57">IF($G$10&gt;0,$D846*$G$10,)</f>
        <v>0</v>
      </c>
      <c r="H846" s="170">
        <f t="shared" ref="H846:H909" si="58">IF($H$10&gt;0,$D846*$H$10,)</f>
        <v>0</v>
      </c>
      <c r="I846" s="170"/>
      <c r="J846" s="170"/>
      <c r="K846" s="170"/>
      <c r="L846" s="170"/>
      <c r="M846" s="170"/>
      <c r="N846" s="170"/>
      <c r="O846" s="170"/>
      <c r="P846" s="170"/>
      <c r="Q846" s="170"/>
      <c r="R846" s="170"/>
      <c r="S846" s="170"/>
      <c r="T846" s="170"/>
      <c r="U846" s="170"/>
      <c r="V846" s="170"/>
      <c r="W846" s="170"/>
      <c r="X846" s="170"/>
      <c r="Y846" s="170"/>
      <c r="Z846" s="170"/>
      <c r="AA846" s="170"/>
      <c r="AB846" s="415">
        <f t="shared" ref="AB846:AB909" si="59">SUM(AE846:AX846)</f>
        <v>0</v>
      </c>
      <c r="AC846" s="415">
        <f t="shared" ref="AC846:AC909" si="60">SUM(D846:AA846)</f>
        <v>0</v>
      </c>
      <c r="AE846" s="618">
        <f>IF(AE$12=TRUE,(($D846*LIQUIDACION!$L$1046)*LIQUIDACION!$D$1045/IF(AND(LIQUIDACION!$D$1044&gt;LIQUIDACION!$B$1046,LIQUIDACION!$B$1046&gt;LIQUIDACION!$D$1043),366,365)),0)</f>
        <v>0</v>
      </c>
      <c r="AF846" s="618">
        <f>IF(AF$12=TRUE,(($E846*LIQUIDACION!$L$1046)*LIQUIDACION!$D$1045/IF(AND(LIQUIDACION!$D$1044&gt;LIQUIDACION!$B$1046,LIQUIDACION!$B$1046&gt;LIQUIDACION!$D$1043),366,365)),0)</f>
        <v>0</v>
      </c>
      <c r="AG846" s="618">
        <f>IF(AG$12=TRUE,(($F846*LIQUIDACION!$L$1046)*LIQUIDACION!$D$1045/IF(AND(LIQUIDACION!$D$1044&gt;LIQUIDACION!$B$1046,LIQUIDACION!$B$1046&gt;LIQUIDACION!$D$1043),366,365)),0)</f>
        <v>0</v>
      </c>
      <c r="AH846" s="618">
        <f>IF(AH$12=TRUE,(($G846*LIQUIDACION!$L$1046)*LIQUIDACION!$D$1045/IF(AND(LIQUIDACION!$D$1044&gt;LIQUIDACION!$B$1046,LIQUIDACION!$B$1046&gt;LIQUIDACION!$D$1043),366,365)),0)</f>
        <v>0</v>
      </c>
      <c r="AI846" s="618">
        <f>IF(AI$12=TRUE,(($H846*LIQUIDACION!$L$1047)*LIQUIDACION!$D$1045/IF(AND(LIQUIDACION!$D$1044&gt;LIQUIDACION!$B$1046,LIQUIDACION!$B$1046&gt;LIQUIDACION!$D$1043),366,365)),0)</f>
        <v>0</v>
      </c>
      <c r="AJ846" s="618">
        <f>IF(AJ$12=TRUE,(($I846*LIQUIDACION!$L$1047)*LIQUIDACION!$D$1045/IF(AND(LIQUIDACION!$D$1044&gt;LIQUIDACION!$B$1046,LIQUIDACION!$B$1046&gt;LIQUIDACION!$D$1043),366,365)),0)</f>
        <v>0</v>
      </c>
      <c r="AK846" s="618">
        <f>IF(AK$12=TRUE,(($J846*LIQUIDACION!$L$1047)*LIQUIDACION!$D$1045/IF(AND(LIQUIDACION!$D$1044&gt;LIQUIDACION!$B$1046,LIQUIDACION!$B$1046&gt;LIQUIDACION!$D$1043),366,365)),0)</f>
        <v>0</v>
      </c>
      <c r="AL846" s="618">
        <f>IF(AL$12=TRUE,(($K846*LIQUIDACION!$L$1047)*LIQUIDACION!$D$1045/IF(AND(LIQUIDACION!$D$1044&gt;LIQUIDACION!$B$1046,LIQUIDACION!$B$1046&gt;LIQUIDACION!$D$1043),366,365)),0)</f>
        <v>0</v>
      </c>
      <c r="AM846" s="618">
        <f>IF(AM$12=TRUE,(($L846*LIQUIDACION!$L$1047)*LIQUIDACION!$D$1045/IF(AND(LIQUIDACION!$D$1044&gt;LIQUIDACION!$B$1046,LIQUIDACION!$B$1046&gt;LIQUIDACION!$D$1043),366,365)),0)</f>
        <v>0</v>
      </c>
      <c r="AN846" s="618">
        <f>IF(AN$12=TRUE,(($M846*LIQUIDACION!$L$1047)*LIQUIDACION!$D$1045/IF(AND(LIQUIDACION!$D$1044&gt;LIQUIDACION!$B$1046,LIQUIDACION!$B$1046&gt;LIQUIDACION!$D$1043),366,365)),0)</f>
        <v>0</v>
      </c>
      <c r="AO846" s="618">
        <f>IF(AO$12=TRUE,(($N846*LIQUIDACION!$L$1047)*LIQUIDACION!$D$1045/IF(AND(LIQUIDACION!$D$1044&gt;LIQUIDACION!$B$1046,LIQUIDACION!$B$1046&gt;LIQUIDACION!$D$1043),366,365)),0)</f>
        <v>0</v>
      </c>
      <c r="AP846" s="618">
        <f>IF(AP$12=TRUE,(($O846*LIQUIDACION!$L$1047)*LIQUIDACION!$D$1045/IF(AND(LIQUIDACION!$D$1044&gt;LIQUIDACION!$B$1046,LIQUIDACION!$B$1046&gt;LIQUIDACION!$D$1043),366,365)),0)</f>
        <v>0</v>
      </c>
      <c r="AQ846" s="618">
        <f>IF(AQ$12=TRUE,(($P846*LIQUIDACION!$L$1047)*LIQUIDACION!$D$1045/IF(AND(LIQUIDACION!$D$1044&gt;LIQUIDACION!$B$1046,LIQUIDACION!$B$1046&gt;LIQUIDACION!$D$1043),366,365)),0)</f>
        <v>0</v>
      </c>
      <c r="AR846" s="618">
        <f>IF(AR$12=TRUE,(($Q846*LIQUIDACION!$L$1047)*LIQUIDACION!$D$1045/IF(AND(LIQUIDACION!$D$1044&gt;LIQUIDACION!$B$1046,LIQUIDACION!$B$1046&gt;LIQUIDACION!$D$1043),366,365)),0)</f>
        <v>0</v>
      </c>
      <c r="AS846" s="618">
        <f>IF(AS$12=TRUE,(($R846*LIQUIDACION!$L$1047)*LIQUIDACION!$D$1045/IF(AND(LIQUIDACION!$D$1044&gt;LIQUIDACION!$B$1046,LIQUIDACION!$B$1046&gt;LIQUIDACION!$D$1043),366,365)),0)</f>
        <v>0</v>
      </c>
      <c r="AT846" s="618">
        <f>IF(AT$12=TRUE,(($S846*LIQUIDACION!$L$1047)*LIQUIDACION!$D$1045/IF(AND(LIQUIDACION!$D$1044&gt;LIQUIDACION!$B$1046,LIQUIDACION!$B$1046&gt;LIQUIDACION!$D$1043),366,365)),0)</f>
        <v>0</v>
      </c>
      <c r="AU846" s="618">
        <f>IF(AU$12=TRUE,(($T846*LIQUIDACION!$L$1047)*LIQUIDACION!$D$1045/IF(AND(LIQUIDACION!$D$1044&gt;LIQUIDACION!$B$1046,LIQUIDACION!$B$1046&gt;LIQUIDACION!$D$1043),366,365)),0)</f>
        <v>0</v>
      </c>
      <c r="AV846" s="618">
        <f>IF(AV$12=TRUE,(($U846*LIQUIDACION!$L$1047)*LIQUIDACION!$D$1045/IF(AND(LIQUIDACION!$D$1044&gt;LIQUIDACION!$B$1046,LIQUIDACION!$B$1046&gt;LIQUIDACION!$D$1043),366,365)),0)</f>
        <v>0</v>
      </c>
      <c r="AW846" s="618">
        <f>IF(AW$12=TRUE,(($V846*LIQUIDACION!$L$1047)*LIQUIDACION!$D$1045/IF(AND(LIQUIDACION!$D$1044&gt;LIQUIDACION!$B$1046,LIQUIDACION!$B$1046&gt;LIQUIDACION!$D$1043),366,365)),0)</f>
        <v>0</v>
      </c>
      <c r="AX846" s="618">
        <f>IF(AX$12=TRUE,(($W846*LIQUIDACION!$L$1047)*LIQUIDACION!$D$1045/IF(AND(LIQUIDACION!$D$1044&gt;LIQUIDACION!$B$1046,LIQUIDACION!$B$1046&gt;LIQUIDACION!$D$1043),366,365)),0)</f>
        <v>0</v>
      </c>
    </row>
    <row r="847" spans="2:50" x14ac:dyDescent="0.25">
      <c r="B847" s="121">
        <v>835</v>
      </c>
      <c r="C847" s="125"/>
      <c r="D847" s="170"/>
      <c r="E847" s="170"/>
      <c r="F847" s="170"/>
      <c r="G847" s="170">
        <f t="shared" si="57"/>
        <v>0</v>
      </c>
      <c r="H847" s="170">
        <f t="shared" si="58"/>
        <v>0</v>
      </c>
      <c r="I847" s="170"/>
      <c r="J847" s="170"/>
      <c r="K847" s="170"/>
      <c r="L847" s="170"/>
      <c r="M847" s="170"/>
      <c r="N847" s="170"/>
      <c r="O847" s="170"/>
      <c r="P847" s="170"/>
      <c r="Q847" s="170"/>
      <c r="R847" s="170"/>
      <c r="S847" s="170"/>
      <c r="T847" s="170"/>
      <c r="U847" s="170"/>
      <c r="V847" s="170"/>
      <c r="W847" s="170"/>
      <c r="X847" s="170"/>
      <c r="Y847" s="170"/>
      <c r="Z847" s="170"/>
      <c r="AA847" s="170"/>
      <c r="AB847" s="415">
        <f t="shared" si="59"/>
        <v>0</v>
      </c>
      <c r="AC847" s="415">
        <f t="shared" si="60"/>
        <v>0</v>
      </c>
      <c r="AE847" s="618">
        <f>IF(AE$12=TRUE,(($D847*LIQUIDACION!$L$1046)*LIQUIDACION!$D$1045/IF(AND(LIQUIDACION!$D$1044&gt;LIQUIDACION!$B$1046,LIQUIDACION!$B$1046&gt;LIQUIDACION!$D$1043),366,365)),0)</f>
        <v>0</v>
      </c>
      <c r="AF847" s="618">
        <f>IF(AF$12=TRUE,(($E847*LIQUIDACION!$L$1046)*LIQUIDACION!$D$1045/IF(AND(LIQUIDACION!$D$1044&gt;LIQUIDACION!$B$1046,LIQUIDACION!$B$1046&gt;LIQUIDACION!$D$1043),366,365)),0)</f>
        <v>0</v>
      </c>
      <c r="AG847" s="618">
        <f>IF(AG$12=TRUE,(($F847*LIQUIDACION!$L$1046)*LIQUIDACION!$D$1045/IF(AND(LIQUIDACION!$D$1044&gt;LIQUIDACION!$B$1046,LIQUIDACION!$B$1046&gt;LIQUIDACION!$D$1043),366,365)),0)</f>
        <v>0</v>
      </c>
      <c r="AH847" s="618">
        <f>IF(AH$12=TRUE,(($G847*LIQUIDACION!$L$1046)*LIQUIDACION!$D$1045/IF(AND(LIQUIDACION!$D$1044&gt;LIQUIDACION!$B$1046,LIQUIDACION!$B$1046&gt;LIQUIDACION!$D$1043),366,365)),0)</f>
        <v>0</v>
      </c>
      <c r="AI847" s="618">
        <f>IF(AI$12=TRUE,(($H847*LIQUIDACION!$L$1047)*LIQUIDACION!$D$1045/IF(AND(LIQUIDACION!$D$1044&gt;LIQUIDACION!$B$1046,LIQUIDACION!$B$1046&gt;LIQUIDACION!$D$1043),366,365)),0)</f>
        <v>0</v>
      </c>
      <c r="AJ847" s="618">
        <f>IF(AJ$12=TRUE,(($I847*LIQUIDACION!$L$1047)*LIQUIDACION!$D$1045/IF(AND(LIQUIDACION!$D$1044&gt;LIQUIDACION!$B$1046,LIQUIDACION!$B$1046&gt;LIQUIDACION!$D$1043),366,365)),0)</f>
        <v>0</v>
      </c>
      <c r="AK847" s="618">
        <f>IF(AK$12=TRUE,(($J847*LIQUIDACION!$L$1047)*LIQUIDACION!$D$1045/IF(AND(LIQUIDACION!$D$1044&gt;LIQUIDACION!$B$1046,LIQUIDACION!$B$1046&gt;LIQUIDACION!$D$1043),366,365)),0)</f>
        <v>0</v>
      </c>
      <c r="AL847" s="618">
        <f>IF(AL$12=TRUE,(($K847*LIQUIDACION!$L$1047)*LIQUIDACION!$D$1045/IF(AND(LIQUIDACION!$D$1044&gt;LIQUIDACION!$B$1046,LIQUIDACION!$B$1046&gt;LIQUIDACION!$D$1043),366,365)),0)</f>
        <v>0</v>
      </c>
      <c r="AM847" s="618">
        <f>IF(AM$12=TRUE,(($L847*LIQUIDACION!$L$1047)*LIQUIDACION!$D$1045/IF(AND(LIQUIDACION!$D$1044&gt;LIQUIDACION!$B$1046,LIQUIDACION!$B$1046&gt;LIQUIDACION!$D$1043),366,365)),0)</f>
        <v>0</v>
      </c>
      <c r="AN847" s="618">
        <f>IF(AN$12=TRUE,(($M847*LIQUIDACION!$L$1047)*LIQUIDACION!$D$1045/IF(AND(LIQUIDACION!$D$1044&gt;LIQUIDACION!$B$1046,LIQUIDACION!$B$1046&gt;LIQUIDACION!$D$1043),366,365)),0)</f>
        <v>0</v>
      </c>
      <c r="AO847" s="618">
        <f>IF(AO$12=TRUE,(($N847*LIQUIDACION!$L$1047)*LIQUIDACION!$D$1045/IF(AND(LIQUIDACION!$D$1044&gt;LIQUIDACION!$B$1046,LIQUIDACION!$B$1046&gt;LIQUIDACION!$D$1043),366,365)),0)</f>
        <v>0</v>
      </c>
      <c r="AP847" s="618">
        <f>IF(AP$12=TRUE,(($O847*LIQUIDACION!$L$1047)*LIQUIDACION!$D$1045/IF(AND(LIQUIDACION!$D$1044&gt;LIQUIDACION!$B$1046,LIQUIDACION!$B$1046&gt;LIQUIDACION!$D$1043),366,365)),0)</f>
        <v>0</v>
      </c>
      <c r="AQ847" s="618">
        <f>IF(AQ$12=TRUE,(($P847*LIQUIDACION!$L$1047)*LIQUIDACION!$D$1045/IF(AND(LIQUIDACION!$D$1044&gt;LIQUIDACION!$B$1046,LIQUIDACION!$B$1046&gt;LIQUIDACION!$D$1043),366,365)),0)</f>
        <v>0</v>
      </c>
      <c r="AR847" s="618">
        <f>IF(AR$12=TRUE,(($Q847*LIQUIDACION!$L$1047)*LIQUIDACION!$D$1045/IF(AND(LIQUIDACION!$D$1044&gt;LIQUIDACION!$B$1046,LIQUIDACION!$B$1046&gt;LIQUIDACION!$D$1043),366,365)),0)</f>
        <v>0</v>
      </c>
      <c r="AS847" s="618">
        <f>IF(AS$12=TRUE,(($R847*LIQUIDACION!$L$1047)*LIQUIDACION!$D$1045/IF(AND(LIQUIDACION!$D$1044&gt;LIQUIDACION!$B$1046,LIQUIDACION!$B$1046&gt;LIQUIDACION!$D$1043),366,365)),0)</f>
        <v>0</v>
      </c>
      <c r="AT847" s="618">
        <f>IF(AT$12=TRUE,(($S847*LIQUIDACION!$L$1047)*LIQUIDACION!$D$1045/IF(AND(LIQUIDACION!$D$1044&gt;LIQUIDACION!$B$1046,LIQUIDACION!$B$1046&gt;LIQUIDACION!$D$1043),366,365)),0)</f>
        <v>0</v>
      </c>
      <c r="AU847" s="618">
        <f>IF(AU$12=TRUE,(($T847*LIQUIDACION!$L$1047)*LIQUIDACION!$D$1045/IF(AND(LIQUIDACION!$D$1044&gt;LIQUIDACION!$B$1046,LIQUIDACION!$B$1046&gt;LIQUIDACION!$D$1043),366,365)),0)</f>
        <v>0</v>
      </c>
      <c r="AV847" s="618">
        <f>IF(AV$12=TRUE,(($U847*LIQUIDACION!$L$1047)*LIQUIDACION!$D$1045/IF(AND(LIQUIDACION!$D$1044&gt;LIQUIDACION!$B$1046,LIQUIDACION!$B$1046&gt;LIQUIDACION!$D$1043),366,365)),0)</f>
        <v>0</v>
      </c>
      <c r="AW847" s="618">
        <f>IF(AW$12=TRUE,(($V847*LIQUIDACION!$L$1047)*LIQUIDACION!$D$1045/IF(AND(LIQUIDACION!$D$1044&gt;LIQUIDACION!$B$1046,LIQUIDACION!$B$1046&gt;LIQUIDACION!$D$1043),366,365)),0)</f>
        <v>0</v>
      </c>
      <c r="AX847" s="618">
        <f>IF(AX$12=TRUE,(($W847*LIQUIDACION!$L$1047)*LIQUIDACION!$D$1045/IF(AND(LIQUIDACION!$D$1044&gt;LIQUIDACION!$B$1046,LIQUIDACION!$B$1046&gt;LIQUIDACION!$D$1043),366,365)),0)</f>
        <v>0</v>
      </c>
    </row>
    <row r="848" spans="2:50" x14ac:dyDescent="0.25">
      <c r="B848" s="123">
        <v>836</v>
      </c>
      <c r="C848" s="125"/>
      <c r="D848" s="170"/>
      <c r="E848" s="170"/>
      <c r="F848" s="170"/>
      <c r="G848" s="170">
        <f t="shared" si="57"/>
        <v>0</v>
      </c>
      <c r="H848" s="170">
        <f t="shared" si="58"/>
        <v>0</v>
      </c>
      <c r="I848" s="170"/>
      <c r="J848" s="170"/>
      <c r="K848" s="170"/>
      <c r="L848" s="170"/>
      <c r="M848" s="170"/>
      <c r="N848" s="170"/>
      <c r="O848" s="170"/>
      <c r="P848" s="170"/>
      <c r="Q848" s="170"/>
      <c r="R848" s="170"/>
      <c r="S848" s="170"/>
      <c r="T848" s="170"/>
      <c r="U848" s="170"/>
      <c r="V848" s="170"/>
      <c r="W848" s="170"/>
      <c r="X848" s="170"/>
      <c r="Y848" s="170"/>
      <c r="Z848" s="170"/>
      <c r="AA848" s="170"/>
      <c r="AB848" s="415">
        <f t="shared" si="59"/>
        <v>0</v>
      </c>
      <c r="AC848" s="415">
        <f t="shared" si="60"/>
        <v>0</v>
      </c>
      <c r="AE848" s="618">
        <f>IF(AE$12=TRUE,(($D848*LIQUIDACION!$L$1046)*LIQUIDACION!$D$1045/IF(AND(LIQUIDACION!$D$1044&gt;LIQUIDACION!$B$1046,LIQUIDACION!$B$1046&gt;LIQUIDACION!$D$1043),366,365)),0)</f>
        <v>0</v>
      </c>
      <c r="AF848" s="618">
        <f>IF(AF$12=TRUE,(($E848*LIQUIDACION!$L$1046)*LIQUIDACION!$D$1045/IF(AND(LIQUIDACION!$D$1044&gt;LIQUIDACION!$B$1046,LIQUIDACION!$B$1046&gt;LIQUIDACION!$D$1043),366,365)),0)</f>
        <v>0</v>
      </c>
      <c r="AG848" s="618">
        <f>IF(AG$12=TRUE,(($F848*LIQUIDACION!$L$1046)*LIQUIDACION!$D$1045/IF(AND(LIQUIDACION!$D$1044&gt;LIQUIDACION!$B$1046,LIQUIDACION!$B$1046&gt;LIQUIDACION!$D$1043),366,365)),0)</f>
        <v>0</v>
      </c>
      <c r="AH848" s="618">
        <f>IF(AH$12=TRUE,(($G848*LIQUIDACION!$L$1046)*LIQUIDACION!$D$1045/IF(AND(LIQUIDACION!$D$1044&gt;LIQUIDACION!$B$1046,LIQUIDACION!$B$1046&gt;LIQUIDACION!$D$1043),366,365)),0)</f>
        <v>0</v>
      </c>
      <c r="AI848" s="618">
        <f>IF(AI$12=TRUE,(($H848*LIQUIDACION!$L$1047)*LIQUIDACION!$D$1045/IF(AND(LIQUIDACION!$D$1044&gt;LIQUIDACION!$B$1046,LIQUIDACION!$B$1046&gt;LIQUIDACION!$D$1043),366,365)),0)</f>
        <v>0</v>
      </c>
      <c r="AJ848" s="618">
        <f>IF(AJ$12=TRUE,(($I848*LIQUIDACION!$L$1047)*LIQUIDACION!$D$1045/IF(AND(LIQUIDACION!$D$1044&gt;LIQUIDACION!$B$1046,LIQUIDACION!$B$1046&gt;LIQUIDACION!$D$1043),366,365)),0)</f>
        <v>0</v>
      </c>
      <c r="AK848" s="618">
        <f>IF(AK$12=TRUE,(($J848*LIQUIDACION!$L$1047)*LIQUIDACION!$D$1045/IF(AND(LIQUIDACION!$D$1044&gt;LIQUIDACION!$B$1046,LIQUIDACION!$B$1046&gt;LIQUIDACION!$D$1043),366,365)),0)</f>
        <v>0</v>
      </c>
      <c r="AL848" s="618">
        <f>IF(AL$12=TRUE,(($K848*LIQUIDACION!$L$1047)*LIQUIDACION!$D$1045/IF(AND(LIQUIDACION!$D$1044&gt;LIQUIDACION!$B$1046,LIQUIDACION!$B$1046&gt;LIQUIDACION!$D$1043),366,365)),0)</f>
        <v>0</v>
      </c>
      <c r="AM848" s="618">
        <f>IF(AM$12=TRUE,(($L848*LIQUIDACION!$L$1047)*LIQUIDACION!$D$1045/IF(AND(LIQUIDACION!$D$1044&gt;LIQUIDACION!$B$1046,LIQUIDACION!$B$1046&gt;LIQUIDACION!$D$1043),366,365)),0)</f>
        <v>0</v>
      </c>
      <c r="AN848" s="618">
        <f>IF(AN$12=TRUE,(($M848*LIQUIDACION!$L$1047)*LIQUIDACION!$D$1045/IF(AND(LIQUIDACION!$D$1044&gt;LIQUIDACION!$B$1046,LIQUIDACION!$B$1046&gt;LIQUIDACION!$D$1043),366,365)),0)</f>
        <v>0</v>
      </c>
      <c r="AO848" s="618">
        <f>IF(AO$12=TRUE,(($N848*LIQUIDACION!$L$1047)*LIQUIDACION!$D$1045/IF(AND(LIQUIDACION!$D$1044&gt;LIQUIDACION!$B$1046,LIQUIDACION!$B$1046&gt;LIQUIDACION!$D$1043),366,365)),0)</f>
        <v>0</v>
      </c>
      <c r="AP848" s="618">
        <f>IF(AP$12=TRUE,(($O848*LIQUIDACION!$L$1047)*LIQUIDACION!$D$1045/IF(AND(LIQUIDACION!$D$1044&gt;LIQUIDACION!$B$1046,LIQUIDACION!$B$1046&gt;LIQUIDACION!$D$1043),366,365)),0)</f>
        <v>0</v>
      </c>
      <c r="AQ848" s="618">
        <f>IF(AQ$12=TRUE,(($P848*LIQUIDACION!$L$1047)*LIQUIDACION!$D$1045/IF(AND(LIQUIDACION!$D$1044&gt;LIQUIDACION!$B$1046,LIQUIDACION!$B$1046&gt;LIQUIDACION!$D$1043),366,365)),0)</f>
        <v>0</v>
      </c>
      <c r="AR848" s="618">
        <f>IF(AR$12=TRUE,(($Q848*LIQUIDACION!$L$1047)*LIQUIDACION!$D$1045/IF(AND(LIQUIDACION!$D$1044&gt;LIQUIDACION!$B$1046,LIQUIDACION!$B$1046&gt;LIQUIDACION!$D$1043),366,365)),0)</f>
        <v>0</v>
      </c>
      <c r="AS848" s="618">
        <f>IF(AS$12=TRUE,(($R848*LIQUIDACION!$L$1047)*LIQUIDACION!$D$1045/IF(AND(LIQUIDACION!$D$1044&gt;LIQUIDACION!$B$1046,LIQUIDACION!$B$1046&gt;LIQUIDACION!$D$1043),366,365)),0)</f>
        <v>0</v>
      </c>
      <c r="AT848" s="618">
        <f>IF(AT$12=TRUE,(($S848*LIQUIDACION!$L$1047)*LIQUIDACION!$D$1045/IF(AND(LIQUIDACION!$D$1044&gt;LIQUIDACION!$B$1046,LIQUIDACION!$B$1046&gt;LIQUIDACION!$D$1043),366,365)),0)</f>
        <v>0</v>
      </c>
      <c r="AU848" s="618">
        <f>IF(AU$12=TRUE,(($T848*LIQUIDACION!$L$1047)*LIQUIDACION!$D$1045/IF(AND(LIQUIDACION!$D$1044&gt;LIQUIDACION!$B$1046,LIQUIDACION!$B$1046&gt;LIQUIDACION!$D$1043),366,365)),0)</f>
        <v>0</v>
      </c>
      <c r="AV848" s="618">
        <f>IF(AV$12=TRUE,(($U848*LIQUIDACION!$L$1047)*LIQUIDACION!$D$1045/IF(AND(LIQUIDACION!$D$1044&gt;LIQUIDACION!$B$1046,LIQUIDACION!$B$1046&gt;LIQUIDACION!$D$1043),366,365)),0)</f>
        <v>0</v>
      </c>
      <c r="AW848" s="618">
        <f>IF(AW$12=TRUE,(($V848*LIQUIDACION!$L$1047)*LIQUIDACION!$D$1045/IF(AND(LIQUIDACION!$D$1044&gt;LIQUIDACION!$B$1046,LIQUIDACION!$B$1046&gt;LIQUIDACION!$D$1043),366,365)),0)</f>
        <v>0</v>
      </c>
      <c r="AX848" s="618">
        <f>IF(AX$12=TRUE,(($W848*LIQUIDACION!$L$1047)*LIQUIDACION!$D$1045/IF(AND(LIQUIDACION!$D$1044&gt;LIQUIDACION!$B$1046,LIQUIDACION!$B$1046&gt;LIQUIDACION!$D$1043),366,365)),0)</f>
        <v>0</v>
      </c>
    </row>
    <row r="849" spans="2:50" x14ac:dyDescent="0.25">
      <c r="B849" s="121">
        <v>837</v>
      </c>
      <c r="C849" s="125"/>
      <c r="D849" s="170"/>
      <c r="E849" s="170"/>
      <c r="F849" s="170"/>
      <c r="G849" s="170">
        <f t="shared" si="57"/>
        <v>0</v>
      </c>
      <c r="H849" s="170">
        <f t="shared" si="58"/>
        <v>0</v>
      </c>
      <c r="I849" s="170"/>
      <c r="J849" s="170"/>
      <c r="K849" s="170"/>
      <c r="L849" s="170"/>
      <c r="M849" s="170"/>
      <c r="N849" s="170"/>
      <c r="O849" s="170"/>
      <c r="P849" s="170"/>
      <c r="Q849" s="170"/>
      <c r="R849" s="170"/>
      <c r="S849" s="170"/>
      <c r="T849" s="170"/>
      <c r="U849" s="170"/>
      <c r="V849" s="170"/>
      <c r="W849" s="170"/>
      <c r="X849" s="170"/>
      <c r="Y849" s="170"/>
      <c r="Z849" s="170"/>
      <c r="AA849" s="170"/>
      <c r="AB849" s="415">
        <f t="shared" si="59"/>
        <v>0</v>
      </c>
      <c r="AC849" s="415">
        <f t="shared" si="60"/>
        <v>0</v>
      </c>
      <c r="AE849" s="618">
        <f>IF(AE$12=TRUE,(($D849*LIQUIDACION!$L$1046)*LIQUIDACION!$D$1045/IF(AND(LIQUIDACION!$D$1044&gt;LIQUIDACION!$B$1046,LIQUIDACION!$B$1046&gt;LIQUIDACION!$D$1043),366,365)),0)</f>
        <v>0</v>
      </c>
      <c r="AF849" s="618">
        <f>IF(AF$12=TRUE,(($E849*LIQUIDACION!$L$1046)*LIQUIDACION!$D$1045/IF(AND(LIQUIDACION!$D$1044&gt;LIQUIDACION!$B$1046,LIQUIDACION!$B$1046&gt;LIQUIDACION!$D$1043),366,365)),0)</f>
        <v>0</v>
      </c>
      <c r="AG849" s="618">
        <f>IF(AG$12=TRUE,(($F849*LIQUIDACION!$L$1046)*LIQUIDACION!$D$1045/IF(AND(LIQUIDACION!$D$1044&gt;LIQUIDACION!$B$1046,LIQUIDACION!$B$1046&gt;LIQUIDACION!$D$1043),366,365)),0)</f>
        <v>0</v>
      </c>
      <c r="AH849" s="618">
        <f>IF(AH$12=TRUE,(($G849*LIQUIDACION!$L$1046)*LIQUIDACION!$D$1045/IF(AND(LIQUIDACION!$D$1044&gt;LIQUIDACION!$B$1046,LIQUIDACION!$B$1046&gt;LIQUIDACION!$D$1043),366,365)),0)</f>
        <v>0</v>
      </c>
      <c r="AI849" s="618">
        <f>IF(AI$12=TRUE,(($H849*LIQUIDACION!$L$1047)*LIQUIDACION!$D$1045/IF(AND(LIQUIDACION!$D$1044&gt;LIQUIDACION!$B$1046,LIQUIDACION!$B$1046&gt;LIQUIDACION!$D$1043),366,365)),0)</f>
        <v>0</v>
      </c>
      <c r="AJ849" s="618">
        <f>IF(AJ$12=TRUE,(($I849*LIQUIDACION!$L$1047)*LIQUIDACION!$D$1045/IF(AND(LIQUIDACION!$D$1044&gt;LIQUIDACION!$B$1046,LIQUIDACION!$B$1046&gt;LIQUIDACION!$D$1043),366,365)),0)</f>
        <v>0</v>
      </c>
      <c r="AK849" s="618">
        <f>IF(AK$12=TRUE,(($J849*LIQUIDACION!$L$1047)*LIQUIDACION!$D$1045/IF(AND(LIQUIDACION!$D$1044&gt;LIQUIDACION!$B$1046,LIQUIDACION!$B$1046&gt;LIQUIDACION!$D$1043),366,365)),0)</f>
        <v>0</v>
      </c>
      <c r="AL849" s="618">
        <f>IF(AL$12=TRUE,(($K849*LIQUIDACION!$L$1047)*LIQUIDACION!$D$1045/IF(AND(LIQUIDACION!$D$1044&gt;LIQUIDACION!$B$1046,LIQUIDACION!$B$1046&gt;LIQUIDACION!$D$1043),366,365)),0)</f>
        <v>0</v>
      </c>
      <c r="AM849" s="618">
        <f>IF(AM$12=TRUE,(($L849*LIQUIDACION!$L$1047)*LIQUIDACION!$D$1045/IF(AND(LIQUIDACION!$D$1044&gt;LIQUIDACION!$B$1046,LIQUIDACION!$B$1046&gt;LIQUIDACION!$D$1043),366,365)),0)</f>
        <v>0</v>
      </c>
      <c r="AN849" s="618">
        <f>IF(AN$12=TRUE,(($M849*LIQUIDACION!$L$1047)*LIQUIDACION!$D$1045/IF(AND(LIQUIDACION!$D$1044&gt;LIQUIDACION!$B$1046,LIQUIDACION!$B$1046&gt;LIQUIDACION!$D$1043),366,365)),0)</f>
        <v>0</v>
      </c>
      <c r="AO849" s="618">
        <f>IF(AO$12=TRUE,(($N849*LIQUIDACION!$L$1047)*LIQUIDACION!$D$1045/IF(AND(LIQUIDACION!$D$1044&gt;LIQUIDACION!$B$1046,LIQUIDACION!$B$1046&gt;LIQUIDACION!$D$1043),366,365)),0)</f>
        <v>0</v>
      </c>
      <c r="AP849" s="618">
        <f>IF(AP$12=TRUE,(($O849*LIQUIDACION!$L$1047)*LIQUIDACION!$D$1045/IF(AND(LIQUIDACION!$D$1044&gt;LIQUIDACION!$B$1046,LIQUIDACION!$B$1046&gt;LIQUIDACION!$D$1043),366,365)),0)</f>
        <v>0</v>
      </c>
      <c r="AQ849" s="618">
        <f>IF(AQ$12=TRUE,(($P849*LIQUIDACION!$L$1047)*LIQUIDACION!$D$1045/IF(AND(LIQUIDACION!$D$1044&gt;LIQUIDACION!$B$1046,LIQUIDACION!$B$1046&gt;LIQUIDACION!$D$1043),366,365)),0)</f>
        <v>0</v>
      </c>
      <c r="AR849" s="618">
        <f>IF(AR$12=TRUE,(($Q849*LIQUIDACION!$L$1047)*LIQUIDACION!$D$1045/IF(AND(LIQUIDACION!$D$1044&gt;LIQUIDACION!$B$1046,LIQUIDACION!$B$1046&gt;LIQUIDACION!$D$1043),366,365)),0)</f>
        <v>0</v>
      </c>
      <c r="AS849" s="618">
        <f>IF(AS$12=TRUE,(($R849*LIQUIDACION!$L$1047)*LIQUIDACION!$D$1045/IF(AND(LIQUIDACION!$D$1044&gt;LIQUIDACION!$B$1046,LIQUIDACION!$B$1046&gt;LIQUIDACION!$D$1043),366,365)),0)</f>
        <v>0</v>
      </c>
      <c r="AT849" s="618">
        <f>IF(AT$12=TRUE,(($S849*LIQUIDACION!$L$1047)*LIQUIDACION!$D$1045/IF(AND(LIQUIDACION!$D$1044&gt;LIQUIDACION!$B$1046,LIQUIDACION!$B$1046&gt;LIQUIDACION!$D$1043),366,365)),0)</f>
        <v>0</v>
      </c>
      <c r="AU849" s="618">
        <f>IF(AU$12=TRUE,(($T849*LIQUIDACION!$L$1047)*LIQUIDACION!$D$1045/IF(AND(LIQUIDACION!$D$1044&gt;LIQUIDACION!$B$1046,LIQUIDACION!$B$1046&gt;LIQUIDACION!$D$1043),366,365)),0)</f>
        <v>0</v>
      </c>
      <c r="AV849" s="618">
        <f>IF(AV$12=TRUE,(($U849*LIQUIDACION!$L$1047)*LIQUIDACION!$D$1045/IF(AND(LIQUIDACION!$D$1044&gt;LIQUIDACION!$B$1046,LIQUIDACION!$B$1046&gt;LIQUIDACION!$D$1043),366,365)),0)</f>
        <v>0</v>
      </c>
      <c r="AW849" s="618">
        <f>IF(AW$12=TRUE,(($V849*LIQUIDACION!$L$1047)*LIQUIDACION!$D$1045/IF(AND(LIQUIDACION!$D$1044&gt;LIQUIDACION!$B$1046,LIQUIDACION!$B$1046&gt;LIQUIDACION!$D$1043),366,365)),0)</f>
        <v>0</v>
      </c>
      <c r="AX849" s="618">
        <f>IF(AX$12=TRUE,(($W849*LIQUIDACION!$L$1047)*LIQUIDACION!$D$1045/IF(AND(LIQUIDACION!$D$1044&gt;LIQUIDACION!$B$1046,LIQUIDACION!$B$1046&gt;LIQUIDACION!$D$1043),366,365)),0)</f>
        <v>0</v>
      </c>
    </row>
    <row r="850" spans="2:50" x14ac:dyDescent="0.25">
      <c r="B850" s="123">
        <v>838</v>
      </c>
      <c r="C850" s="125"/>
      <c r="D850" s="170"/>
      <c r="E850" s="170"/>
      <c r="F850" s="170"/>
      <c r="G850" s="170">
        <f t="shared" si="57"/>
        <v>0</v>
      </c>
      <c r="H850" s="170">
        <f t="shared" si="58"/>
        <v>0</v>
      </c>
      <c r="I850" s="170"/>
      <c r="J850" s="170"/>
      <c r="K850" s="170"/>
      <c r="L850" s="170"/>
      <c r="M850" s="170"/>
      <c r="N850" s="170"/>
      <c r="O850" s="170"/>
      <c r="P850" s="170"/>
      <c r="Q850" s="170"/>
      <c r="R850" s="170"/>
      <c r="S850" s="170"/>
      <c r="T850" s="170"/>
      <c r="U850" s="170"/>
      <c r="V850" s="170"/>
      <c r="W850" s="170"/>
      <c r="X850" s="170"/>
      <c r="Y850" s="170"/>
      <c r="Z850" s="170"/>
      <c r="AA850" s="170"/>
      <c r="AB850" s="415">
        <f t="shared" si="59"/>
        <v>0</v>
      </c>
      <c r="AC850" s="415">
        <f t="shared" si="60"/>
        <v>0</v>
      </c>
      <c r="AE850" s="618">
        <f>IF(AE$12=TRUE,(($D850*LIQUIDACION!$L$1046)*LIQUIDACION!$D$1045/IF(AND(LIQUIDACION!$D$1044&gt;LIQUIDACION!$B$1046,LIQUIDACION!$B$1046&gt;LIQUIDACION!$D$1043),366,365)),0)</f>
        <v>0</v>
      </c>
      <c r="AF850" s="618">
        <f>IF(AF$12=TRUE,(($E850*LIQUIDACION!$L$1046)*LIQUIDACION!$D$1045/IF(AND(LIQUIDACION!$D$1044&gt;LIQUIDACION!$B$1046,LIQUIDACION!$B$1046&gt;LIQUIDACION!$D$1043),366,365)),0)</f>
        <v>0</v>
      </c>
      <c r="AG850" s="618">
        <f>IF(AG$12=TRUE,(($F850*LIQUIDACION!$L$1046)*LIQUIDACION!$D$1045/IF(AND(LIQUIDACION!$D$1044&gt;LIQUIDACION!$B$1046,LIQUIDACION!$B$1046&gt;LIQUIDACION!$D$1043),366,365)),0)</f>
        <v>0</v>
      </c>
      <c r="AH850" s="618">
        <f>IF(AH$12=TRUE,(($G850*LIQUIDACION!$L$1046)*LIQUIDACION!$D$1045/IF(AND(LIQUIDACION!$D$1044&gt;LIQUIDACION!$B$1046,LIQUIDACION!$B$1046&gt;LIQUIDACION!$D$1043),366,365)),0)</f>
        <v>0</v>
      </c>
      <c r="AI850" s="618">
        <f>IF(AI$12=TRUE,(($H850*LIQUIDACION!$L$1047)*LIQUIDACION!$D$1045/IF(AND(LIQUIDACION!$D$1044&gt;LIQUIDACION!$B$1046,LIQUIDACION!$B$1046&gt;LIQUIDACION!$D$1043),366,365)),0)</f>
        <v>0</v>
      </c>
      <c r="AJ850" s="618">
        <f>IF(AJ$12=TRUE,(($I850*LIQUIDACION!$L$1047)*LIQUIDACION!$D$1045/IF(AND(LIQUIDACION!$D$1044&gt;LIQUIDACION!$B$1046,LIQUIDACION!$B$1046&gt;LIQUIDACION!$D$1043),366,365)),0)</f>
        <v>0</v>
      </c>
      <c r="AK850" s="618">
        <f>IF(AK$12=TRUE,(($J850*LIQUIDACION!$L$1047)*LIQUIDACION!$D$1045/IF(AND(LIQUIDACION!$D$1044&gt;LIQUIDACION!$B$1046,LIQUIDACION!$B$1046&gt;LIQUIDACION!$D$1043),366,365)),0)</f>
        <v>0</v>
      </c>
      <c r="AL850" s="618">
        <f>IF(AL$12=TRUE,(($K850*LIQUIDACION!$L$1047)*LIQUIDACION!$D$1045/IF(AND(LIQUIDACION!$D$1044&gt;LIQUIDACION!$B$1046,LIQUIDACION!$B$1046&gt;LIQUIDACION!$D$1043),366,365)),0)</f>
        <v>0</v>
      </c>
      <c r="AM850" s="618">
        <f>IF(AM$12=TRUE,(($L850*LIQUIDACION!$L$1047)*LIQUIDACION!$D$1045/IF(AND(LIQUIDACION!$D$1044&gt;LIQUIDACION!$B$1046,LIQUIDACION!$B$1046&gt;LIQUIDACION!$D$1043),366,365)),0)</f>
        <v>0</v>
      </c>
      <c r="AN850" s="618">
        <f>IF(AN$12=TRUE,(($M850*LIQUIDACION!$L$1047)*LIQUIDACION!$D$1045/IF(AND(LIQUIDACION!$D$1044&gt;LIQUIDACION!$B$1046,LIQUIDACION!$B$1046&gt;LIQUIDACION!$D$1043),366,365)),0)</f>
        <v>0</v>
      </c>
      <c r="AO850" s="618">
        <f>IF(AO$12=TRUE,(($N850*LIQUIDACION!$L$1047)*LIQUIDACION!$D$1045/IF(AND(LIQUIDACION!$D$1044&gt;LIQUIDACION!$B$1046,LIQUIDACION!$B$1046&gt;LIQUIDACION!$D$1043),366,365)),0)</f>
        <v>0</v>
      </c>
      <c r="AP850" s="618">
        <f>IF(AP$12=TRUE,(($O850*LIQUIDACION!$L$1047)*LIQUIDACION!$D$1045/IF(AND(LIQUIDACION!$D$1044&gt;LIQUIDACION!$B$1046,LIQUIDACION!$B$1046&gt;LIQUIDACION!$D$1043),366,365)),0)</f>
        <v>0</v>
      </c>
      <c r="AQ850" s="618">
        <f>IF(AQ$12=TRUE,(($P850*LIQUIDACION!$L$1047)*LIQUIDACION!$D$1045/IF(AND(LIQUIDACION!$D$1044&gt;LIQUIDACION!$B$1046,LIQUIDACION!$B$1046&gt;LIQUIDACION!$D$1043),366,365)),0)</f>
        <v>0</v>
      </c>
      <c r="AR850" s="618">
        <f>IF(AR$12=TRUE,(($Q850*LIQUIDACION!$L$1047)*LIQUIDACION!$D$1045/IF(AND(LIQUIDACION!$D$1044&gt;LIQUIDACION!$B$1046,LIQUIDACION!$B$1046&gt;LIQUIDACION!$D$1043),366,365)),0)</f>
        <v>0</v>
      </c>
      <c r="AS850" s="618">
        <f>IF(AS$12=TRUE,(($R850*LIQUIDACION!$L$1047)*LIQUIDACION!$D$1045/IF(AND(LIQUIDACION!$D$1044&gt;LIQUIDACION!$B$1046,LIQUIDACION!$B$1046&gt;LIQUIDACION!$D$1043),366,365)),0)</f>
        <v>0</v>
      </c>
      <c r="AT850" s="618">
        <f>IF(AT$12=TRUE,(($S850*LIQUIDACION!$L$1047)*LIQUIDACION!$D$1045/IF(AND(LIQUIDACION!$D$1044&gt;LIQUIDACION!$B$1046,LIQUIDACION!$B$1046&gt;LIQUIDACION!$D$1043),366,365)),0)</f>
        <v>0</v>
      </c>
      <c r="AU850" s="618">
        <f>IF(AU$12=TRUE,(($T850*LIQUIDACION!$L$1047)*LIQUIDACION!$D$1045/IF(AND(LIQUIDACION!$D$1044&gt;LIQUIDACION!$B$1046,LIQUIDACION!$B$1046&gt;LIQUIDACION!$D$1043),366,365)),0)</f>
        <v>0</v>
      </c>
      <c r="AV850" s="618">
        <f>IF(AV$12=TRUE,(($U850*LIQUIDACION!$L$1047)*LIQUIDACION!$D$1045/IF(AND(LIQUIDACION!$D$1044&gt;LIQUIDACION!$B$1046,LIQUIDACION!$B$1046&gt;LIQUIDACION!$D$1043),366,365)),0)</f>
        <v>0</v>
      </c>
      <c r="AW850" s="618">
        <f>IF(AW$12=TRUE,(($V850*LIQUIDACION!$L$1047)*LIQUIDACION!$D$1045/IF(AND(LIQUIDACION!$D$1044&gt;LIQUIDACION!$B$1046,LIQUIDACION!$B$1046&gt;LIQUIDACION!$D$1043),366,365)),0)</f>
        <v>0</v>
      </c>
      <c r="AX850" s="618">
        <f>IF(AX$12=TRUE,(($W850*LIQUIDACION!$L$1047)*LIQUIDACION!$D$1045/IF(AND(LIQUIDACION!$D$1044&gt;LIQUIDACION!$B$1046,LIQUIDACION!$B$1046&gt;LIQUIDACION!$D$1043),366,365)),0)</f>
        <v>0</v>
      </c>
    </row>
    <row r="851" spans="2:50" x14ac:dyDescent="0.25">
      <c r="B851" s="121">
        <v>839</v>
      </c>
      <c r="C851" s="125"/>
      <c r="D851" s="170"/>
      <c r="E851" s="170"/>
      <c r="F851" s="170"/>
      <c r="G851" s="170">
        <f t="shared" si="57"/>
        <v>0</v>
      </c>
      <c r="H851" s="170">
        <f t="shared" si="58"/>
        <v>0</v>
      </c>
      <c r="I851" s="170"/>
      <c r="J851" s="170"/>
      <c r="K851" s="170"/>
      <c r="L851" s="170"/>
      <c r="M851" s="170"/>
      <c r="N851" s="170"/>
      <c r="O851" s="170"/>
      <c r="P851" s="170"/>
      <c r="Q851" s="170"/>
      <c r="R851" s="170"/>
      <c r="S851" s="170"/>
      <c r="T851" s="170"/>
      <c r="U851" s="170"/>
      <c r="V851" s="170"/>
      <c r="W851" s="170"/>
      <c r="X851" s="170"/>
      <c r="Y851" s="170"/>
      <c r="Z851" s="170"/>
      <c r="AA851" s="170"/>
      <c r="AB851" s="415">
        <f t="shared" si="59"/>
        <v>0</v>
      </c>
      <c r="AC851" s="415">
        <f t="shared" si="60"/>
        <v>0</v>
      </c>
      <c r="AE851" s="618">
        <f>IF(AE$12=TRUE,(($D851*LIQUIDACION!$L$1046)*LIQUIDACION!$D$1045/IF(AND(LIQUIDACION!$D$1044&gt;LIQUIDACION!$B$1046,LIQUIDACION!$B$1046&gt;LIQUIDACION!$D$1043),366,365)),0)</f>
        <v>0</v>
      </c>
      <c r="AF851" s="618">
        <f>IF(AF$12=TRUE,(($E851*LIQUIDACION!$L$1046)*LIQUIDACION!$D$1045/IF(AND(LIQUIDACION!$D$1044&gt;LIQUIDACION!$B$1046,LIQUIDACION!$B$1046&gt;LIQUIDACION!$D$1043),366,365)),0)</f>
        <v>0</v>
      </c>
      <c r="AG851" s="618">
        <f>IF(AG$12=TRUE,(($F851*LIQUIDACION!$L$1046)*LIQUIDACION!$D$1045/IF(AND(LIQUIDACION!$D$1044&gt;LIQUIDACION!$B$1046,LIQUIDACION!$B$1046&gt;LIQUIDACION!$D$1043),366,365)),0)</f>
        <v>0</v>
      </c>
      <c r="AH851" s="618">
        <f>IF(AH$12=TRUE,(($G851*LIQUIDACION!$L$1046)*LIQUIDACION!$D$1045/IF(AND(LIQUIDACION!$D$1044&gt;LIQUIDACION!$B$1046,LIQUIDACION!$B$1046&gt;LIQUIDACION!$D$1043),366,365)),0)</f>
        <v>0</v>
      </c>
      <c r="AI851" s="618">
        <f>IF(AI$12=TRUE,(($H851*LIQUIDACION!$L$1047)*LIQUIDACION!$D$1045/IF(AND(LIQUIDACION!$D$1044&gt;LIQUIDACION!$B$1046,LIQUIDACION!$B$1046&gt;LIQUIDACION!$D$1043),366,365)),0)</f>
        <v>0</v>
      </c>
      <c r="AJ851" s="618">
        <f>IF(AJ$12=TRUE,(($I851*LIQUIDACION!$L$1047)*LIQUIDACION!$D$1045/IF(AND(LIQUIDACION!$D$1044&gt;LIQUIDACION!$B$1046,LIQUIDACION!$B$1046&gt;LIQUIDACION!$D$1043),366,365)),0)</f>
        <v>0</v>
      </c>
      <c r="AK851" s="618">
        <f>IF(AK$12=TRUE,(($J851*LIQUIDACION!$L$1047)*LIQUIDACION!$D$1045/IF(AND(LIQUIDACION!$D$1044&gt;LIQUIDACION!$B$1046,LIQUIDACION!$B$1046&gt;LIQUIDACION!$D$1043),366,365)),0)</f>
        <v>0</v>
      </c>
      <c r="AL851" s="618">
        <f>IF(AL$12=TRUE,(($K851*LIQUIDACION!$L$1047)*LIQUIDACION!$D$1045/IF(AND(LIQUIDACION!$D$1044&gt;LIQUIDACION!$B$1046,LIQUIDACION!$B$1046&gt;LIQUIDACION!$D$1043),366,365)),0)</f>
        <v>0</v>
      </c>
      <c r="AM851" s="618">
        <f>IF(AM$12=TRUE,(($L851*LIQUIDACION!$L$1047)*LIQUIDACION!$D$1045/IF(AND(LIQUIDACION!$D$1044&gt;LIQUIDACION!$B$1046,LIQUIDACION!$B$1046&gt;LIQUIDACION!$D$1043),366,365)),0)</f>
        <v>0</v>
      </c>
      <c r="AN851" s="618">
        <f>IF(AN$12=TRUE,(($M851*LIQUIDACION!$L$1047)*LIQUIDACION!$D$1045/IF(AND(LIQUIDACION!$D$1044&gt;LIQUIDACION!$B$1046,LIQUIDACION!$B$1046&gt;LIQUIDACION!$D$1043),366,365)),0)</f>
        <v>0</v>
      </c>
      <c r="AO851" s="618">
        <f>IF(AO$12=TRUE,(($N851*LIQUIDACION!$L$1047)*LIQUIDACION!$D$1045/IF(AND(LIQUIDACION!$D$1044&gt;LIQUIDACION!$B$1046,LIQUIDACION!$B$1046&gt;LIQUIDACION!$D$1043),366,365)),0)</f>
        <v>0</v>
      </c>
      <c r="AP851" s="618">
        <f>IF(AP$12=TRUE,(($O851*LIQUIDACION!$L$1047)*LIQUIDACION!$D$1045/IF(AND(LIQUIDACION!$D$1044&gt;LIQUIDACION!$B$1046,LIQUIDACION!$B$1046&gt;LIQUIDACION!$D$1043),366,365)),0)</f>
        <v>0</v>
      </c>
      <c r="AQ851" s="618">
        <f>IF(AQ$12=TRUE,(($P851*LIQUIDACION!$L$1047)*LIQUIDACION!$D$1045/IF(AND(LIQUIDACION!$D$1044&gt;LIQUIDACION!$B$1046,LIQUIDACION!$B$1046&gt;LIQUIDACION!$D$1043),366,365)),0)</f>
        <v>0</v>
      </c>
      <c r="AR851" s="618">
        <f>IF(AR$12=TRUE,(($Q851*LIQUIDACION!$L$1047)*LIQUIDACION!$D$1045/IF(AND(LIQUIDACION!$D$1044&gt;LIQUIDACION!$B$1046,LIQUIDACION!$B$1046&gt;LIQUIDACION!$D$1043),366,365)),0)</f>
        <v>0</v>
      </c>
      <c r="AS851" s="618">
        <f>IF(AS$12=TRUE,(($R851*LIQUIDACION!$L$1047)*LIQUIDACION!$D$1045/IF(AND(LIQUIDACION!$D$1044&gt;LIQUIDACION!$B$1046,LIQUIDACION!$B$1046&gt;LIQUIDACION!$D$1043),366,365)),0)</f>
        <v>0</v>
      </c>
      <c r="AT851" s="618">
        <f>IF(AT$12=TRUE,(($S851*LIQUIDACION!$L$1047)*LIQUIDACION!$D$1045/IF(AND(LIQUIDACION!$D$1044&gt;LIQUIDACION!$B$1046,LIQUIDACION!$B$1046&gt;LIQUIDACION!$D$1043),366,365)),0)</f>
        <v>0</v>
      </c>
      <c r="AU851" s="618">
        <f>IF(AU$12=TRUE,(($T851*LIQUIDACION!$L$1047)*LIQUIDACION!$D$1045/IF(AND(LIQUIDACION!$D$1044&gt;LIQUIDACION!$B$1046,LIQUIDACION!$B$1046&gt;LIQUIDACION!$D$1043),366,365)),0)</f>
        <v>0</v>
      </c>
      <c r="AV851" s="618">
        <f>IF(AV$12=TRUE,(($U851*LIQUIDACION!$L$1047)*LIQUIDACION!$D$1045/IF(AND(LIQUIDACION!$D$1044&gt;LIQUIDACION!$B$1046,LIQUIDACION!$B$1046&gt;LIQUIDACION!$D$1043),366,365)),0)</f>
        <v>0</v>
      </c>
      <c r="AW851" s="618">
        <f>IF(AW$12=TRUE,(($V851*LIQUIDACION!$L$1047)*LIQUIDACION!$D$1045/IF(AND(LIQUIDACION!$D$1044&gt;LIQUIDACION!$B$1046,LIQUIDACION!$B$1046&gt;LIQUIDACION!$D$1043),366,365)),0)</f>
        <v>0</v>
      </c>
      <c r="AX851" s="618">
        <f>IF(AX$12=TRUE,(($W851*LIQUIDACION!$L$1047)*LIQUIDACION!$D$1045/IF(AND(LIQUIDACION!$D$1044&gt;LIQUIDACION!$B$1046,LIQUIDACION!$B$1046&gt;LIQUIDACION!$D$1043),366,365)),0)</f>
        <v>0</v>
      </c>
    </row>
    <row r="852" spans="2:50" x14ac:dyDescent="0.25">
      <c r="B852" s="123">
        <v>840</v>
      </c>
      <c r="C852" s="125"/>
      <c r="D852" s="170"/>
      <c r="E852" s="170"/>
      <c r="F852" s="170"/>
      <c r="G852" s="170">
        <f t="shared" si="57"/>
        <v>0</v>
      </c>
      <c r="H852" s="170">
        <f t="shared" si="58"/>
        <v>0</v>
      </c>
      <c r="I852" s="170"/>
      <c r="J852" s="170"/>
      <c r="K852" s="170"/>
      <c r="L852" s="170"/>
      <c r="M852" s="170"/>
      <c r="N852" s="170"/>
      <c r="O852" s="170"/>
      <c r="P852" s="170"/>
      <c r="Q852" s="170"/>
      <c r="R852" s="170"/>
      <c r="S852" s="170"/>
      <c r="T852" s="170"/>
      <c r="U852" s="170"/>
      <c r="V852" s="170"/>
      <c r="W852" s="170"/>
      <c r="X852" s="170"/>
      <c r="Y852" s="170"/>
      <c r="Z852" s="170"/>
      <c r="AA852" s="170"/>
      <c r="AB852" s="415">
        <f t="shared" si="59"/>
        <v>0</v>
      </c>
      <c r="AC852" s="415">
        <f t="shared" si="60"/>
        <v>0</v>
      </c>
      <c r="AE852" s="618">
        <f>IF(AE$12=TRUE,(($D852*LIQUIDACION!$L$1046)*LIQUIDACION!$D$1045/IF(AND(LIQUIDACION!$D$1044&gt;LIQUIDACION!$B$1046,LIQUIDACION!$B$1046&gt;LIQUIDACION!$D$1043),366,365)),0)</f>
        <v>0</v>
      </c>
      <c r="AF852" s="618">
        <f>IF(AF$12=TRUE,(($E852*LIQUIDACION!$L$1046)*LIQUIDACION!$D$1045/IF(AND(LIQUIDACION!$D$1044&gt;LIQUIDACION!$B$1046,LIQUIDACION!$B$1046&gt;LIQUIDACION!$D$1043),366,365)),0)</f>
        <v>0</v>
      </c>
      <c r="AG852" s="618">
        <f>IF(AG$12=TRUE,(($F852*LIQUIDACION!$L$1046)*LIQUIDACION!$D$1045/IF(AND(LIQUIDACION!$D$1044&gt;LIQUIDACION!$B$1046,LIQUIDACION!$B$1046&gt;LIQUIDACION!$D$1043),366,365)),0)</f>
        <v>0</v>
      </c>
      <c r="AH852" s="618">
        <f>IF(AH$12=TRUE,(($G852*LIQUIDACION!$L$1046)*LIQUIDACION!$D$1045/IF(AND(LIQUIDACION!$D$1044&gt;LIQUIDACION!$B$1046,LIQUIDACION!$B$1046&gt;LIQUIDACION!$D$1043),366,365)),0)</f>
        <v>0</v>
      </c>
      <c r="AI852" s="618">
        <f>IF(AI$12=TRUE,(($H852*LIQUIDACION!$L$1047)*LIQUIDACION!$D$1045/IF(AND(LIQUIDACION!$D$1044&gt;LIQUIDACION!$B$1046,LIQUIDACION!$B$1046&gt;LIQUIDACION!$D$1043),366,365)),0)</f>
        <v>0</v>
      </c>
      <c r="AJ852" s="618">
        <f>IF(AJ$12=TRUE,(($I852*LIQUIDACION!$L$1047)*LIQUIDACION!$D$1045/IF(AND(LIQUIDACION!$D$1044&gt;LIQUIDACION!$B$1046,LIQUIDACION!$B$1046&gt;LIQUIDACION!$D$1043),366,365)),0)</f>
        <v>0</v>
      </c>
      <c r="AK852" s="618">
        <f>IF(AK$12=TRUE,(($J852*LIQUIDACION!$L$1047)*LIQUIDACION!$D$1045/IF(AND(LIQUIDACION!$D$1044&gt;LIQUIDACION!$B$1046,LIQUIDACION!$B$1046&gt;LIQUIDACION!$D$1043),366,365)),0)</f>
        <v>0</v>
      </c>
      <c r="AL852" s="618">
        <f>IF(AL$12=TRUE,(($K852*LIQUIDACION!$L$1047)*LIQUIDACION!$D$1045/IF(AND(LIQUIDACION!$D$1044&gt;LIQUIDACION!$B$1046,LIQUIDACION!$B$1046&gt;LIQUIDACION!$D$1043),366,365)),0)</f>
        <v>0</v>
      </c>
      <c r="AM852" s="618">
        <f>IF(AM$12=TRUE,(($L852*LIQUIDACION!$L$1047)*LIQUIDACION!$D$1045/IF(AND(LIQUIDACION!$D$1044&gt;LIQUIDACION!$B$1046,LIQUIDACION!$B$1046&gt;LIQUIDACION!$D$1043),366,365)),0)</f>
        <v>0</v>
      </c>
      <c r="AN852" s="618">
        <f>IF(AN$12=TRUE,(($M852*LIQUIDACION!$L$1047)*LIQUIDACION!$D$1045/IF(AND(LIQUIDACION!$D$1044&gt;LIQUIDACION!$B$1046,LIQUIDACION!$B$1046&gt;LIQUIDACION!$D$1043),366,365)),0)</f>
        <v>0</v>
      </c>
      <c r="AO852" s="618">
        <f>IF(AO$12=TRUE,(($N852*LIQUIDACION!$L$1047)*LIQUIDACION!$D$1045/IF(AND(LIQUIDACION!$D$1044&gt;LIQUIDACION!$B$1046,LIQUIDACION!$B$1046&gt;LIQUIDACION!$D$1043),366,365)),0)</f>
        <v>0</v>
      </c>
      <c r="AP852" s="618">
        <f>IF(AP$12=TRUE,(($O852*LIQUIDACION!$L$1047)*LIQUIDACION!$D$1045/IF(AND(LIQUIDACION!$D$1044&gt;LIQUIDACION!$B$1046,LIQUIDACION!$B$1046&gt;LIQUIDACION!$D$1043),366,365)),0)</f>
        <v>0</v>
      </c>
      <c r="AQ852" s="618">
        <f>IF(AQ$12=TRUE,(($P852*LIQUIDACION!$L$1047)*LIQUIDACION!$D$1045/IF(AND(LIQUIDACION!$D$1044&gt;LIQUIDACION!$B$1046,LIQUIDACION!$B$1046&gt;LIQUIDACION!$D$1043),366,365)),0)</f>
        <v>0</v>
      </c>
      <c r="AR852" s="618">
        <f>IF(AR$12=TRUE,(($Q852*LIQUIDACION!$L$1047)*LIQUIDACION!$D$1045/IF(AND(LIQUIDACION!$D$1044&gt;LIQUIDACION!$B$1046,LIQUIDACION!$B$1046&gt;LIQUIDACION!$D$1043),366,365)),0)</f>
        <v>0</v>
      </c>
      <c r="AS852" s="618">
        <f>IF(AS$12=TRUE,(($R852*LIQUIDACION!$L$1047)*LIQUIDACION!$D$1045/IF(AND(LIQUIDACION!$D$1044&gt;LIQUIDACION!$B$1046,LIQUIDACION!$B$1046&gt;LIQUIDACION!$D$1043),366,365)),0)</f>
        <v>0</v>
      </c>
      <c r="AT852" s="618">
        <f>IF(AT$12=TRUE,(($S852*LIQUIDACION!$L$1047)*LIQUIDACION!$D$1045/IF(AND(LIQUIDACION!$D$1044&gt;LIQUIDACION!$B$1046,LIQUIDACION!$B$1046&gt;LIQUIDACION!$D$1043),366,365)),0)</f>
        <v>0</v>
      </c>
      <c r="AU852" s="618">
        <f>IF(AU$12=TRUE,(($T852*LIQUIDACION!$L$1047)*LIQUIDACION!$D$1045/IF(AND(LIQUIDACION!$D$1044&gt;LIQUIDACION!$B$1046,LIQUIDACION!$B$1046&gt;LIQUIDACION!$D$1043),366,365)),0)</f>
        <v>0</v>
      </c>
      <c r="AV852" s="618">
        <f>IF(AV$12=TRUE,(($U852*LIQUIDACION!$L$1047)*LIQUIDACION!$D$1045/IF(AND(LIQUIDACION!$D$1044&gt;LIQUIDACION!$B$1046,LIQUIDACION!$B$1046&gt;LIQUIDACION!$D$1043),366,365)),0)</f>
        <v>0</v>
      </c>
      <c r="AW852" s="618">
        <f>IF(AW$12=TRUE,(($V852*LIQUIDACION!$L$1047)*LIQUIDACION!$D$1045/IF(AND(LIQUIDACION!$D$1044&gt;LIQUIDACION!$B$1046,LIQUIDACION!$B$1046&gt;LIQUIDACION!$D$1043),366,365)),0)</f>
        <v>0</v>
      </c>
      <c r="AX852" s="618">
        <f>IF(AX$12=TRUE,(($W852*LIQUIDACION!$L$1047)*LIQUIDACION!$D$1045/IF(AND(LIQUIDACION!$D$1044&gt;LIQUIDACION!$B$1046,LIQUIDACION!$B$1046&gt;LIQUIDACION!$D$1043),366,365)),0)</f>
        <v>0</v>
      </c>
    </row>
    <row r="853" spans="2:50" x14ac:dyDescent="0.25">
      <c r="B853" s="121">
        <v>841</v>
      </c>
      <c r="C853" s="125"/>
      <c r="D853" s="170"/>
      <c r="E853" s="170"/>
      <c r="F853" s="170"/>
      <c r="G853" s="170">
        <f t="shared" si="57"/>
        <v>0</v>
      </c>
      <c r="H853" s="170">
        <f t="shared" si="58"/>
        <v>0</v>
      </c>
      <c r="I853" s="170"/>
      <c r="J853" s="170"/>
      <c r="K853" s="170"/>
      <c r="L853" s="170"/>
      <c r="M853" s="170"/>
      <c r="N853" s="170"/>
      <c r="O853" s="170"/>
      <c r="P853" s="170"/>
      <c r="Q853" s="170"/>
      <c r="R853" s="170"/>
      <c r="S853" s="170"/>
      <c r="T853" s="170"/>
      <c r="U853" s="170"/>
      <c r="V853" s="170"/>
      <c r="W853" s="170"/>
      <c r="X853" s="170"/>
      <c r="Y853" s="170"/>
      <c r="Z853" s="170"/>
      <c r="AA853" s="170"/>
      <c r="AB853" s="415">
        <f t="shared" si="59"/>
        <v>0</v>
      </c>
      <c r="AC853" s="415">
        <f t="shared" si="60"/>
        <v>0</v>
      </c>
      <c r="AE853" s="618">
        <f>IF(AE$12=TRUE,(($D853*LIQUIDACION!$L$1046)*LIQUIDACION!$D$1045/IF(AND(LIQUIDACION!$D$1044&gt;LIQUIDACION!$B$1046,LIQUIDACION!$B$1046&gt;LIQUIDACION!$D$1043),366,365)),0)</f>
        <v>0</v>
      </c>
      <c r="AF853" s="618">
        <f>IF(AF$12=TRUE,(($E853*LIQUIDACION!$L$1046)*LIQUIDACION!$D$1045/IF(AND(LIQUIDACION!$D$1044&gt;LIQUIDACION!$B$1046,LIQUIDACION!$B$1046&gt;LIQUIDACION!$D$1043),366,365)),0)</f>
        <v>0</v>
      </c>
      <c r="AG853" s="618">
        <f>IF(AG$12=TRUE,(($F853*LIQUIDACION!$L$1046)*LIQUIDACION!$D$1045/IF(AND(LIQUIDACION!$D$1044&gt;LIQUIDACION!$B$1046,LIQUIDACION!$B$1046&gt;LIQUIDACION!$D$1043),366,365)),0)</f>
        <v>0</v>
      </c>
      <c r="AH853" s="618">
        <f>IF(AH$12=TRUE,(($G853*LIQUIDACION!$L$1046)*LIQUIDACION!$D$1045/IF(AND(LIQUIDACION!$D$1044&gt;LIQUIDACION!$B$1046,LIQUIDACION!$B$1046&gt;LIQUIDACION!$D$1043),366,365)),0)</f>
        <v>0</v>
      </c>
      <c r="AI853" s="618">
        <f>IF(AI$12=TRUE,(($H853*LIQUIDACION!$L$1047)*LIQUIDACION!$D$1045/IF(AND(LIQUIDACION!$D$1044&gt;LIQUIDACION!$B$1046,LIQUIDACION!$B$1046&gt;LIQUIDACION!$D$1043),366,365)),0)</f>
        <v>0</v>
      </c>
      <c r="AJ853" s="618">
        <f>IF(AJ$12=TRUE,(($I853*LIQUIDACION!$L$1047)*LIQUIDACION!$D$1045/IF(AND(LIQUIDACION!$D$1044&gt;LIQUIDACION!$B$1046,LIQUIDACION!$B$1046&gt;LIQUIDACION!$D$1043),366,365)),0)</f>
        <v>0</v>
      </c>
      <c r="AK853" s="618">
        <f>IF(AK$12=TRUE,(($J853*LIQUIDACION!$L$1047)*LIQUIDACION!$D$1045/IF(AND(LIQUIDACION!$D$1044&gt;LIQUIDACION!$B$1046,LIQUIDACION!$B$1046&gt;LIQUIDACION!$D$1043),366,365)),0)</f>
        <v>0</v>
      </c>
      <c r="AL853" s="618">
        <f>IF(AL$12=TRUE,(($K853*LIQUIDACION!$L$1047)*LIQUIDACION!$D$1045/IF(AND(LIQUIDACION!$D$1044&gt;LIQUIDACION!$B$1046,LIQUIDACION!$B$1046&gt;LIQUIDACION!$D$1043),366,365)),0)</f>
        <v>0</v>
      </c>
      <c r="AM853" s="618">
        <f>IF(AM$12=TRUE,(($L853*LIQUIDACION!$L$1047)*LIQUIDACION!$D$1045/IF(AND(LIQUIDACION!$D$1044&gt;LIQUIDACION!$B$1046,LIQUIDACION!$B$1046&gt;LIQUIDACION!$D$1043),366,365)),0)</f>
        <v>0</v>
      </c>
      <c r="AN853" s="618">
        <f>IF(AN$12=TRUE,(($M853*LIQUIDACION!$L$1047)*LIQUIDACION!$D$1045/IF(AND(LIQUIDACION!$D$1044&gt;LIQUIDACION!$B$1046,LIQUIDACION!$B$1046&gt;LIQUIDACION!$D$1043),366,365)),0)</f>
        <v>0</v>
      </c>
      <c r="AO853" s="618">
        <f>IF(AO$12=TRUE,(($N853*LIQUIDACION!$L$1047)*LIQUIDACION!$D$1045/IF(AND(LIQUIDACION!$D$1044&gt;LIQUIDACION!$B$1046,LIQUIDACION!$B$1046&gt;LIQUIDACION!$D$1043),366,365)),0)</f>
        <v>0</v>
      </c>
      <c r="AP853" s="618">
        <f>IF(AP$12=TRUE,(($O853*LIQUIDACION!$L$1047)*LIQUIDACION!$D$1045/IF(AND(LIQUIDACION!$D$1044&gt;LIQUIDACION!$B$1046,LIQUIDACION!$B$1046&gt;LIQUIDACION!$D$1043),366,365)),0)</f>
        <v>0</v>
      </c>
      <c r="AQ853" s="618">
        <f>IF(AQ$12=TRUE,(($P853*LIQUIDACION!$L$1047)*LIQUIDACION!$D$1045/IF(AND(LIQUIDACION!$D$1044&gt;LIQUIDACION!$B$1046,LIQUIDACION!$B$1046&gt;LIQUIDACION!$D$1043),366,365)),0)</f>
        <v>0</v>
      </c>
      <c r="AR853" s="618">
        <f>IF(AR$12=TRUE,(($Q853*LIQUIDACION!$L$1047)*LIQUIDACION!$D$1045/IF(AND(LIQUIDACION!$D$1044&gt;LIQUIDACION!$B$1046,LIQUIDACION!$B$1046&gt;LIQUIDACION!$D$1043),366,365)),0)</f>
        <v>0</v>
      </c>
      <c r="AS853" s="618">
        <f>IF(AS$12=TRUE,(($R853*LIQUIDACION!$L$1047)*LIQUIDACION!$D$1045/IF(AND(LIQUIDACION!$D$1044&gt;LIQUIDACION!$B$1046,LIQUIDACION!$B$1046&gt;LIQUIDACION!$D$1043),366,365)),0)</f>
        <v>0</v>
      </c>
      <c r="AT853" s="618">
        <f>IF(AT$12=TRUE,(($S853*LIQUIDACION!$L$1047)*LIQUIDACION!$D$1045/IF(AND(LIQUIDACION!$D$1044&gt;LIQUIDACION!$B$1046,LIQUIDACION!$B$1046&gt;LIQUIDACION!$D$1043),366,365)),0)</f>
        <v>0</v>
      </c>
      <c r="AU853" s="618">
        <f>IF(AU$12=TRUE,(($T853*LIQUIDACION!$L$1047)*LIQUIDACION!$D$1045/IF(AND(LIQUIDACION!$D$1044&gt;LIQUIDACION!$B$1046,LIQUIDACION!$B$1046&gt;LIQUIDACION!$D$1043),366,365)),0)</f>
        <v>0</v>
      </c>
      <c r="AV853" s="618">
        <f>IF(AV$12=TRUE,(($U853*LIQUIDACION!$L$1047)*LIQUIDACION!$D$1045/IF(AND(LIQUIDACION!$D$1044&gt;LIQUIDACION!$B$1046,LIQUIDACION!$B$1046&gt;LIQUIDACION!$D$1043),366,365)),0)</f>
        <v>0</v>
      </c>
      <c r="AW853" s="618">
        <f>IF(AW$12=TRUE,(($V853*LIQUIDACION!$L$1047)*LIQUIDACION!$D$1045/IF(AND(LIQUIDACION!$D$1044&gt;LIQUIDACION!$B$1046,LIQUIDACION!$B$1046&gt;LIQUIDACION!$D$1043),366,365)),0)</f>
        <v>0</v>
      </c>
      <c r="AX853" s="618">
        <f>IF(AX$12=TRUE,(($W853*LIQUIDACION!$L$1047)*LIQUIDACION!$D$1045/IF(AND(LIQUIDACION!$D$1044&gt;LIQUIDACION!$B$1046,LIQUIDACION!$B$1046&gt;LIQUIDACION!$D$1043),366,365)),0)</f>
        <v>0</v>
      </c>
    </row>
    <row r="854" spans="2:50" x14ac:dyDescent="0.25">
      <c r="B854" s="123">
        <v>842</v>
      </c>
      <c r="C854" s="125"/>
      <c r="D854" s="170"/>
      <c r="E854" s="170"/>
      <c r="F854" s="170"/>
      <c r="G854" s="170">
        <f t="shared" si="57"/>
        <v>0</v>
      </c>
      <c r="H854" s="170">
        <f t="shared" si="58"/>
        <v>0</v>
      </c>
      <c r="I854" s="170"/>
      <c r="J854" s="170"/>
      <c r="K854" s="170"/>
      <c r="L854" s="170"/>
      <c r="M854" s="170"/>
      <c r="N854" s="170"/>
      <c r="O854" s="170"/>
      <c r="P854" s="170"/>
      <c r="Q854" s="170"/>
      <c r="R854" s="170"/>
      <c r="S854" s="170"/>
      <c r="T854" s="170"/>
      <c r="U854" s="170"/>
      <c r="V854" s="170"/>
      <c r="W854" s="170"/>
      <c r="X854" s="170"/>
      <c r="Y854" s="170"/>
      <c r="Z854" s="170"/>
      <c r="AA854" s="170"/>
      <c r="AB854" s="415">
        <f t="shared" si="59"/>
        <v>0</v>
      </c>
      <c r="AC854" s="415">
        <f t="shared" si="60"/>
        <v>0</v>
      </c>
      <c r="AE854" s="618">
        <f>IF(AE$12=TRUE,(($D854*LIQUIDACION!$L$1046)*LIQUIDACION!$D$1045/IF(AND(LIQUIDACION!$D$1044&gt;LIQUIDACION!$B$1046,LIQUIDACION!$B$1046&gt;LIQUIDACION!$D$1043),366,365)),0)</f>
        <v>0</v>
      </c>
      <c r="AF854" s="618">
        <f>IF(AF$12=TRUE,(($E854*LIQUIDACION!$L$1046)*LIQUIDACION!$D$1045/IF(AND(LIQUIDACION!$D$1044&gt;LIQUIDACION!$B$1046,LIQUIDACION!$B$1046&gt;LIQUIDACION!$D$1043),366,365)),0)</f>
        <v>0</v>
      </c>
      <c r="AG854" s="618">
        <f>IF(AG$12=TRUE,(($F854*LIQUIDACION!$L$1046)*LIQUIDACION!$D$1045/IF(AND(LIQUIDACION!$D$1044&gt;LIQUIDACION!$B$1046,LIQUIDACION!$B$1046&gt;LIQUIDACION!$D$1043),366,365)),0)</f>
        <v>0</v>
      </c>
      <c r="AH854" s="618">
        <f>IF(AH$12=TRUE,(($G854*LIQUIDACION!$L$1046)*LIQUIDACION!$D$1045/IF(AND(LIQUIDACION!$D$1044&gt;LIQUIDACION!$B$1046,LIQUIDACION!$B$1046&gt;LIQUIDACION!$D$1043),366,365)),0)</f>
        <v>0</v>
      </c>
      <c r="AI854" s="618">
        <f>IF(AI$12=TRUE,(($H854*LIQUIDACION!$L$1047)*LIQUIDACION!$D$1045/IF(AND(LIQUIDACION!$D$1044&gt;LIQUIDACION!$B$1046,LIQUIDACION!$B$1046&gt;LIQUIDACION!$D$1043),366,365)),0)</f>
        <v>0</v>
      </c>
      <c r="AJ854" s="618">
        <f>IF(AJ$12=TRUE,(($I854*LIQUIDACION!$L$1047)*LIQUIDACION!$D$1045/IF(AND(LIQUIDACION!$D$1044&gt;LIQUIDACION!$B$1046,LIQUIDACION!$B$1046&gt;LIQUIDACION!$D$1043),366,365)),0)</f>
        <v>0</v>
      </c>
      <c r="AK854" s="618">
        <f>IF(AK$12=TRUE,(($J854*LIQUIDACION!$L$1047)*LIQUIDACION!$D$1045/IF(AND(LIQUIDACION!$D$1044&gt;LIQUIDACION!$B$1046,LIQUIDACION!$B$1046&gt;LIQUIDACION!$D$1043),366,365)),0)</f>
        <v>0</v>
      </c>
      <c r="AL854" s="618">
        <f>IF(AL$12=TRUE,(($K854*LIQUIDACION!$L$1047)*LIQUIDACION!$D$1045/IF(AND(LIQUIDACION!$D$1044&gt;LIQUIDACION!$B$1046,LIQUIDACION!$B$1046&gt;LIQUIDACION!$D$1043),366,365)),0)</f>
        <v>0</v>
      </c>
      <c r="AM854" s="618">
        <f>IF(AM$12=TRUE,(($L854*LIQUIDACION!$L$1047)*LIQUIDACION!$D$1045/IF(AND(LIQUIDACION!$D$1044&gt;LIQUIDACION!$B$1046,LIQUIDACION!$B$1046&gt;LIQUIDACION!$D$1043),366,365)),0)</f>
        <v>0</v>
      </c>
      <c r="AN854" s="618">
        <f>IF(AN$12=TRUE,(($M854*LIQUIDACION!$L$1047)*LIQUIDACION!$D$1045/IF(AND(LIQUIDACION!$D$1044&gt;LIQUIDACION!$B$1046,LIQUIDACION!$B$1046&gt;LIQUIDACION!$D$1043),366,365)),0)</f>
        <v>0</v>
      </c>
      <c r="AO854" s="618">
        <f>IF(AO$12=TRUE,(($N854*LIQUIDACION!$L$1047)*LIQUIDACION!$D$1045/IF(AND(LIQUIDACION!$D$1044&gt;LIQUIDACION!$B$1046,LIQUIDACION!$B$1046&gt;LIQUIDACION!$D$1043),366,365)),0)</f>
        <v>0</v>
      </c>
      <c r="AP854" s="618">
        <f>IF(AP$12=TRUE,(($O854*LIQUIDACION!$L$1047)*LIQUIDACION!$D$1045/IF(AND(LIQUIDACION!$D$1044&gt;LIQUIDACION!$B$1046,LIQUIDACION!$B$1046&gt;LIQUIDACION!$D$1043),366,365)),0)</f>
        <v>0</v>
      </c>
      <c r="AQ854" s="618">
        <f>IF(AQ$12=TRUE,(($P854*LIQUIDACION!$L$1047)*LIQUIDACION!$D$1045/IF(AND(LIQUIDACION!$D$1044&gt;LIQUIDACION!$B$1046,LIQUIDACION!$B$1046&gt;LIQUIDACION!$D$1043),366,365)),0)</f>
        <v>0</v>
      </c>
      <c r="AR854" s="618">
        <f>IF(AR$12=TRUE,(($Q854*LIQUIDACION!$L$1047)*LIQUIDACION!$D$1045/IF(AND(LIQUIDACION!$D$1044&gt;LIQUIDACION!$B$1046,LIQUIDACION!$B$1046&gt;LIQUIDACION!$D$1043),366,365)),0)</f>
        <v>0</v>
      </c>
      <c r="AS854" s="618">
        <f>IF(AS$12=TRUE,(($R854*LIQUIDACION!$L$1047)*LIQUIDACION!$D$1045/IF(AND(LIQUIDACION!$D$1044&gt;LIQUIDACION!$B$1046,LIQUIDACION!$B$1046&gt;LIQUIDACION!$D$1043),366,365)),0)</f>
        <v>0</v>
      </c>
      <c r="AT854" s="618">
        <f>IF(AT$12=TRUE,(($S854*LIQUIDACION!$L$1047)*LIQUIDACION!$D$1045/IF(AND(LIQUIDACION!$D$1044&gt;LIQUIDACION!$B$1046,LIQUIDACION!$B$1046&gt;LIQUIDACION!$D$1043),366,365)),0)</f>
        <v>0</v>
      </c>
      <c r="AU854" s="618">
        <f>IF(AU$12=TRUE,(($T854*LIQUIDACION!$L$1047)*LIQUIDACION!$D$1045/IF(AND(LIQUIDACION!$D$1044&gt;LIQUIDACION!$B$1046,LIQUIDACION!$B$1046&gt;LIQUIDACION!$D$1043),366,365)),0)</f>
        <v>0</v>
      </c>
      <c r="AV854" s="618">
        <f>IF(AV$12=TRUE,(($U854*LIQUIDACION!$L$1047)*LIQUIDACION!$D$1045/IF(AND(LIQUIDACION!$D$1044&gt;LIQUIDACION!$B$1046,LIQUIDACION!$B$1046&gt;LIQUIDACION!$D$1043),366,365)),0)</f>
        <v>0</v>
      </c>
      <c r="AW854" s="618">
        <f>IF(AW$12=TRUE,(($V854*LIQUIDACION!$L$1047)*LIQUIDACION!$D$1045/IF(AND(LIQUIDACION!$D$1044&gt;LIQUIDACION!$B$1046,LIQUIDACION!$B$1046&gt;LIQUIDACION!$D$1043),366,365)),0)</f>
        <v>0</v>
      </c>
      <c r="AX854" s="618">
        <f>IF(AX$12=TRUE,(($W854*LIQUIDACION!$L$1047)*LIQUIDACION!$D$1045/IF(AND(LIQUIDACION!$D$1044&gt;LIQUIDACION!$B$1046,LIQUIDACION!$B$1046&gt;LIQUIDACION!$D$1043),366,365)),0)</f>
        <v>0</v>
      </c>
    </row>
    <row r="855" spans="2:50" x14ac:dyDescent="0.25">
      <c r="B855" s="121">
        <v>843</v>
      </c>
      <c r="C855" s="125"/>
      <c r="D855" s="170"/>
      <c r="E855" s="170"/>
      <c r="F855" s="170"/>
      <c r="G855" s="170">
        <f t="shared" si="57"/>
        <v>0</v>
      </c>
      <c r="H855" s="170">
        <f t="shared" si="58"/>
        <v>0</v>
      </c>
      <c r="I855" s="170"/>
      <c r="J855" s="170"/>
      <c r="K855" s="170"/>
      <c r="L855" s="170"/>
      <c r="M855" s="170"/>
      <c r="N855" s="170"/>
      <c r="O855" s="170"/>
      <c r="P855" s="170"/>
      <c r="Q855" s="170"/>
      <c r="R855" s="170"/>
      <c r="S855" s="170"/>
      <c r="T855" s="170"/>
      <c r="U855" s="170"/>
      <c r="V855" s="170"/>
      <c r="W855" s="170"/>
      <c r="X855" s="170"/>
      <c r="Y855" s="170"/>
      <c r="Z855" s="170"/>
      <c r="AA855" s="170"/>
      <c r="AB855" s="415">
        <f t="shared" si="59"/>
        <v>0</v>
      </c>
      <c r="AC855" s="415">
        <f t="shared" si="60"/>
        <v>0</v>
      </c>
      <c r="AE855" s="618">
        <f>IF(AE$12=TRUE,(($D855*LIQUIDACION!$L$1046)*LIQUIDACION!$D$1045/IF(AND(LIQUIDACION!$D$1044&gt;LIQUIDACION!$B$1046,LIQUIDACION!$B$1046&gt;LIQUIDACION!$D$1043),366,365)),0)</f>
        <v>0</v>
      </c>
      <c r="AF855" s="618">
        <f>IF(AF$12=TRUE,(($E855*LIQUIDACION!$L$1046)*LIQUIDACION!$D$1045/IF(AND(LIQUIDACION!$D$1044&gt;LIQUIDACION!$B$1046,LIQUIDACION!$B$1046&gt;LIQUIDACION!$D$1043),366,365)),0)</f>
        <v>0</v>
      </c>
      <c r="AG855" s="618">
        <f>IF(AG$12=TRUE,(($F855*LIQUIDACION!$L$1046)*LIQUIDACION!$D$1045/IF(AND(LIQUIDACION!$D$1044&gt;LIQUIDACION!$B$1046,LIQUIDACION!$B$1046&gt;LIQUIDACION!$D$1043),366,365)),0)</f>
        <v>0</v>
      </c>
      <c r="AH855" s="618">
        <f>IF(AH$12=TRUE,(($G855*LIQUIDACION!$L$1046)*LIQUIDACION!$D$1045/IF(AND(LIQUIDACION!$D$1044&gt;LIQUIDACION!$B$1046,LIQUIDACION!$B$1046&gt;LIQUIDACION!$D$1043),366,365)),0)</f>
        <v>0</v>
      </c>
      <c r="AI855" s="618">
        <f>IF(AI$12=TRUE,(($H855*LIQUIDACION!$L$1047)*LIQUIDACION!$D$1045/IF(AND(LIQUIDACION!$D$1044&gt;LIQUIDACION!$B$1046,LIQUIDACION!$B$1046&gt;LIQUIDACION!$D$1043),366,365)),0)</f>
        <v>0</v>
      </c>
      <c r="AJ855" s="618">
        <f>IF(AJ$12=TRUE,(($I855*LIQUIDACION!$L$1047)*LIQUIDACION!$D$1045/IF(AND(LIQUIDACION!$D$1044&gt;LIQUIDACION!$B$1046,LIQUIDACION!$B$1046&gt;LIQUIDACION!$D$1043),366,365)),0)</f>
        <v>0</v>
      </c>
      <c r="AK855" s="618">
        <f>IF(AK$12=TRUE,(($J855*LIQUIDACION!$L$1047)*LIQUIDACION!$D$1045/IF(AND(LIQUIDACION!$D$1044&gt;LIQUIDACION!$B$1046,LIQUIDACION!$B$1046&gt;LIQUIDACION!$D$1043),366,365)),0)</f>
        <v>0</v>
      </c>
      <c r="AL855" s="618">
        <f>IF(AL$12=TRUE,(($K855*LIQUIDACION!$L$1047)*LIQUIDACION!$D$1045/IF(AND(LIQUIDACION!$D$1044&gt;LIQUIDACION!$B$1046,LIQUIDACION!$B$1046&gt;LIQUIDACION!$D$1043),366,365)),0)</f>
        <v>0</v>
      </c>
      <c r="AM855" s="618">
        <f>IF(AM$12=TRUE,(($L855*LIQUIDACION!$L$1047)*LIQUIDACION!$D$1045/IF(AND(LIQUIDACION!$D$1044&gt;LIQUIDACION!$B$1046,LIQUIDACION!$B$1046&gt;LIQUIDACION!$D$1043),366,365)),0)</f>
        <v>0</v>
      </c>
      <c r="AN855" s="618">
        <f>IF(AN$12=TRUE,(($M855*LIQUIDACION!$L$1047)*LIQUIDACION!$D$1045/IF(AND(LIQUIDACION!$D$1044&gt;LIQUIDACION!$B$1046,LIQUIDACION!$B$1046&gt;LIQUIDACION!$D$1043),366,365)),0)</f>
        <v>0</v>
      </c>
      <c r="AO855" s="618">
        <f>IF(AO$12=TRUE,(($N855*LIQUIDACION!$L$1047)*LIQUIDACION!$D$1045/IF(AND(LIQUIDACION!$D$1044&gt;LIQUIDACION!$B$1046,LIQUIDACION!$B$1046&gt;LIQUIDACION!$D$1043),366,365)),0)</f>
        <v>0</v>
      </c>
      <c r="AP855" s="618">
        <f>IF(AP$12=TRUE,(($O855*LIQUIDACION!$L$1047)*LIQUIDACION!$D$1045/IF(AND(LIQUIDACION!$D$1044&gt;LIQUIDACION!$B$1046,LIQUIDACION!$B$1046&gt;LIQUIDACION!$D$1043),366,365)),0)</f>
        <v>0</v>
      </c>
      <c r="AQ855" s="618">
        <f>IF(AQ$12=TRUE,(($P855*LIQUIDACION!$L$1047)*LIQUIDACION!$D$1045/IF(AND(LIQUIDACION!$D$1044&gt;LIQUIDACION!$B$1046,LIQUIDACION!$B$1046&gt;LIQUIDACION!$D$1043),366,365)),0)</f>
        <v>0</v>
      </c>
      <c r="AR855" s="618">
        <f>IF(AR$12=TRUE,(($Q855*LIQUIDACION!$L$1047)*LIQUIDACION!$D$1045/IF(AND(LIQUIDACION!$D$1044&gt;LIQUIDACION!$B$1046,LIQUIDACION!$B$1046&gt;LIQUIDACION!$D$1043),366,365)),0)</f>
        <v>0</v>
      </c>
      <c r="AS855" s="618">
        <f>IF(AS$12=TRUE,(($R855*LIQUIDACION!$L$1047)*LIQUIDACION!$D$1045/IF(AND(LIQUIDACION!$D$1044&gt;LIQUIDACION!$B$1046,LIQUIDACION!$B$1046&gt;LIQUIDACION!$D$1043),366,365)),0)</f>
        <v>0</v>
      </c>
      <c r="AT855" s="618">
        <f>IF(AT$12=TRUE,(($S855*LIQUIDACION!$L$1047)*LIQUIDACION!$D$1045/IF(AND(LIQUIDACION!$D$1044&gt;LIQUIDACION!$B$1046,LIQUIDACION!$B$1046&gt;LIQUIDACION!$D$1043),366,365)),0)</f>
        <v>0</v>
      </c>
      <c r="AU855" s="618">
        <f>IF(AU$12=TRUE,(($T855*LIQUIDACION!$L$1047)*LIQUIDACION!$D$1045/IF(AND(LIQUIDACION!$D$1044&gt;LIQUIDACION!$B$1046,LIQUIDACION!$B$1046&gt;LIQUIDACION!$D$1043),366,365)),0)</f>
        <v>0</v>
      </c>
      <c r="AV855" s="618">
        <f>IF(AV$12=TRUE,(($U855*LIQUIDACION!$L$1047)*LIQUIDACION!$D$1045/IF(AND(LIQUIDACION!$D$1044&gt;LIQUIDACION!$B$1046,LIQUIDACION!$B$1046&gt;LIQUIDACION!$D$1043),366,365)),0)</f>
        <v>0</v>
      </c>
      <c r="AW855" s="618">
        <f>IF(AW$12=TRUE,(($V855*LIQUIDACION!$L$1047)*LIQUIDACION!$D$1045/IF(AND(LIQUIDACION!$D$1044&gt;LIQUIDACION!$B$1046,LIQUIDACION!$B$1046&gt;LIQUIDACION!$D$1043),366,365)),0)</f>
        <v>0</v>
      </c>
      <c r="AX855" s="618">
        <f>IF(AX$12=TRUE,(($W855*LIQUIDACION!$L$1047)*LIQUIDACION!$D$1045/IF(AND(LIQUIDACION!$D$1044&gt;LIQUIDACION!$B$1046,LIQUIDACION!$B$1046&gt;LIQUIDACION!$D$1043),366,365)),0)</f>
        <v>0</v>
      </c>
    </row>
    <row r="856" spans="2:50" x14ac:dyDescent="0.25">
      <c r="B856" s="123">
        <v>844</v>
      </c>
      <c r="C856" s="125"/>
      <c r="D856" s="170"/>
      <c r="E856" s="170"/>
      <c r="F856" s="170"/>
      <c r="G856" s="170">
        <f t="shared" si="57"/>
        <v>0</v>
      </c>
      <c r="H856" s="170">
        <f t="shared" si="58"/>
        <v>0</v>
      </c>
      <c r="I856" s="170"/>
      <c r="J856" s="170"/>
      <c r="K856" s="170"/>
      <c r="L856" s="170"/>
      <c r="M856" s="170"/>
      <c r="N856" s="170"/>
      <c r="O856" s="170"/>
      <c r="P856" s="170"/>
      <c r="Q856" s="170"/>
      <c r="R856" s="170"/>
      <c r="S856" s="170"/>
      <c r="T856" s="170"/>
      <c r="U856" s="170"/>
      <c r="V856" s="170"/>
      <c r="W856" s="170"/>
      <c r="X856" s="170"/>
      <c r="Y856" s="170"/>
      <c r="Z856" s="170"/>
      <c r="AA856" s="170"/>
      <c r="AB856" s="415">
        <f t="shared" si="59"/>
        <v>0</v>
      </c>
      <c r="AC856" s="415">
        <f t="shared" si="60"/>
        <v>0</v>
      </c>
      <c r="AE856" s="618">
        <f>IF(AE$12=TRUE,(($D856*LIQUIDACION!$L$1046)*LIQUIDACION!$D$1045/IF(AND(LIQUIDACION!$D$1044&gt;LIQUIDACION!$B$1046,LIQUIDACION!$B$1046&gt;LIQUIDACION!$D$1043),366,365)),0)</f>
        <v>0</v>
      </c>
      <c r="AF856" s="618">
        <f>IF(AF$12=TRUE,(($E856*LIQUIDACION!$L$1046)*LIQUIDACION!$D$1045/IF(AND(LIQUIDACION!$D$1044&gt;LIQUIDACION!$B$1046,LIQUIDACION!$B$1046&gt;LIQUIDACION!$D$1043),366,365)),0)</f>
        <v>0</v>
      </c>
      <c r="AG856" s="618">
        <f>IF(AG$12=TRUE,(($F856*LIQUIDACION!$L$1046)*LIQUIDACION!$D$1045/IF(AND(LIQUIDACION!$D$1044&gt;LIQUIDACION!$B$1046,LIQUIDACION!$B$1046&gt;LIQUIDACION!$D$1043),366,365)),0)</f>
        <v>0</v>
      </c>
      <c r="AH856" s="618">
        <f>IF(AH$12=TRUE,(($G856*LIQUIDACION!$L$1046)*LIQUIDACION!$D$1045/IF(AND(LIQUIDACION!$D$1044&gt;LIQUIDACION!$B$1046,LIQUIDACION!$B$1046&gt;LIQUIDACION!$D$1043),366,365)),0)</f>
        <v>0</v>
      </c>
      <c r="AI856" s="618">
        <f>IF(AI$12=TRUE,(($H856*LIQUIDACION!$L$1047)*LIQUIDACION!$D$1045/IF(AND(LIQUIDACION!$D$1044&gt;LIQUIDACION!$B$1046,LIQUIDACION!$B$1046&gt;LIQUIDACION!$D$1043),366,365)),0)</f>
        <v>0</v>
      </c>
      <c r="AJ856" s="618">
        <f>IF(AJ$12=TRUE,(($I856*LIQUIDACION!$L$1047)*LIQUIDACION!$D$1045/IF(AND(LIQUIDACION!$D$1044&gt;LIQUIDACION!$B$1046,LIQUIDACION!$B$1046&gt;LIQUIDACION!$D$1043),366,365)),0)</f>
        <v>0</v>
      </c>
      <c r="AK856" s="618">
        <f>IF(AK$12=TRUE,(($J856*LIQUIDACION!$L$1047)*LIQUIDACION!$D$1045/IF(AND(LIQUIDACION!$D$1044&gt;LIQUIDACION!$B$1046,LIQUIDACION!$B$1046&gt;LIQUIDACION!$D$1043),366,365)),0)</f>
        <v>0</v>
      </c>
      <c r="AL856" s="618">
        <f>IF(AL$12=TRUE,(($K856*LIQUIDACION!$L$1047)*LIQUIDACION!$D$1045/IF(AND(LIQUIDACION!$D$1044&gt;LIQUIDACION!$B$1046,LIQUIDACION!$B$1046&gt;LIQUIDACION!$D$1043),366,365)),0)</f>
        <v>0</v>
      </c>
      <c r="AM856" s="618">
        <f>IF(AM$12=TRUE,(($L856*LIQUIDACION!$L$1047)*LIQUIDACION!$D$1045/IF(AND(LIQUIDACION!$D$1044&gt;LIQUIDACION!$B$1046,LIQUIDACION!$B$1046&gt;LIQUIDACION!$D$1043),366,365)),0)</f>
        <v>0</v>
      </c>
      <c r="AN856" s="618">
        <f>IF(AN$12=TRUE,(($M856*LIQUIDACION!$L$1047)*LIQUIDACION!$D$1045/IF(AND(LIQUIDACION!$D$1044&gt;LIQUIDACION!$B$1046,LIQUIDACION!$B$1046&gt;LIQUIDACION!$D$1043),366,365)),0)</f>
        <v>0</v>
      </c>
      <c r="AO856" s="618">
        <f>IF(AO$12=TRUE,(($N856*LIQUIDACION!$L$1047)*LIQUIDACION!$D$1045/IF(AND(LIQUIDACION!$D$1044&gt;LIQUIDACION!$B$1046,LIQUIDACION!$B$1046&gt;LIQUIDACION!$D$1043),366,365)),0)</f>
        <v>0</v>
      </c>
      <c r="AP856" s="618">
        <f>IF(AP$12=TRUE,(($O856*LIQUIDACION!$L$1047)*LIQUIDACION!$D$1045/IF(AND(LIQUIDACION!$D$1044&gt;LIQUIDACION!$B$1046,LIQUIDACION!$B$1046&gt;LIQUIDACION!$D$1043),366,365)),0)</f>
        <v>0</v>
      </c>
      <c r="AQ856" s="618">
        <f>IF(AQ$12=TRUE,(($P856*LIQUIDACION!$L$1047)*LIQUIDACION!$D$1045/IF(AND(LIQUIDACION!$D$1044&gt;LIQUIDACION!$B$1046,LIQUIDACION!$B$1046&gt;LIQUIDACION!$D$1043),366,365)),0)</f>
        <v>0</v>
      </c>
      <c r="AR856" s="618">
        <f>IF(AR$12=TRUE,(($Q856*LIQUIDACION!$L$1047)*LIQUIDACION!$D$1045/IF(AND(LIQUIDACION!$D$1044&gt;LIQUIDACION!$B$1046,LIQUIDACION!$B$1046&gt;LIQUIDACION!$D$1043),366,365)),0)</f>
        <v>0</v>
      </c>
      <c r="AS856" s="618">
        <f>IF(AS$12=TRUE,(($R856*LIQUIDACION!$L$1047)*LIQUIDACION!$D$1045/IF(AND(LIQUIDACION!$D$1044&gt;LIQUIDACION!$B$1046,LIQUIDACION!$B$1046&gt;LIQUIDACION!$D$1043),366,365)),0)</f>
        <v>0</v>
      </c>
      <c r="AT856" s="618">
        <f>IF(AT$12=TRUE,(($S856*LIQUIDACION!$L$1047)*LIQUIDACION!$D$1045/IF(AND(LIQUIDACION!$D$1044&gt;LIQUIDACION!$B$1046,LIQUIDACION!$B$1046&gt;LIQUIDACION!$D$1043),366,365)),0)</f>
        <v>0</v>
      </c>
      <c r="AU856" s="618">
        <f>IF(AU$12=TRUE,(($T856*LIQUIDACION!$L$1047)*LIQUIDACION!$D$1045/IF(AND(LIQUIDACION!$D$1044&gt;LIQUIDACION!$B$1046,LIQUIDACION!$B$1046&gt;LIQUIDACION!$D$1043),366,365)),0)</f>
        <v>0</v>
      </c>
      <c r="AV856" s="618">
        <f>IF(AV$12=TRUE,(($U856*LIQUIDACION!$L$1047)*LIQUIDACION!$D$1045/IF(AND(LIQUIDACION!$D$1044&gt;LIQUIDACION!$B$1046,LIQUIDACION!$B$1046&gt;LIQUIDACION!$D$1043),366,365)),0)</f>
        <v>0</v>
      </c>
      <c r="AW856" s="618">
        <f>IF(AW$12=TRUE,(($V856*LIQUIDACION!$L$1047)*LIQUIDACION!$D$1045/IF(AND(LIQUIDACION!$D$1044&gt;LIQUIDACION!$B$1046,LIQUIDACION!$B$1046&gt;LIQUIDACION!$D$1043),366,365)),0)</f>
        <v>0</v>
      </c>
      <c r="AX856" s="618">
        <f>IF(AX$12=TRUE,(($W856*LIQUIDACION!$L$1047)*LIQUIDACION!$D$1045/IF(AND(LIQUIDACION!$D$1044&gt;LIQUIDACION!$B$1046,LIQUIDACION!$B$1046&gt;LIQUIDACION!$D$1043),366,365)),0)</f>
        <v>0</v>
      </c>
    </row>
    <row r="857" spans="2:50" x14ac:dyDescent="0.25">
      <c r="B857" s="121">
        <v>845</v>
      </c>
      <c r="C857" s="125"/>
      <c r="D857" s="170"/>
      <c r="E857" s="170"/>
      <c r="F857" s="170"/>
      <c r="G857" s="170">
        <f t="shared" si="57"/>
        <v>0</v>
      </c>
      <c r="H857" s="170">
        <f t="shared" si="58"/>
        <v>0</v>
      </c>
      <c r="I857" s="170"/>
      <c r="J857" s="170"/>
      <c r="K857" s="170"/>
      <c r="L857" s="170"/>
      <c r="M857" s="170"/>
      <c r="N857" s="170"/>
      <c r="O857" s="170"/>
      <c r="P857" s="170"/>
      <c r="Q857" s="170"/>
      <c r="R857" s="170"/>
      <c r="S857" s="170"/>
      <c r="T857" s="170"/>
      <c r="U857" s="170"/>
      <c r="V857" s="170"/>
      <c r="W857" s="170"/>
      <c r="X857" s="170"/>
      <c r="Y857" s="170"/>
      <c r="Z857" s="170"/>
      <c r="AA857" s="170"/>
      <c r="AB857" s="415">
        <f t="shared" si="59"/>
        <v>0</v>
      </c>
      <c r="AC857" s="415">
        <f t="shared" si="60"/>
        <v>0</v>
      </c>
      <c r="AE857" s="618">
        <f>IF(AE$12=TRUE,(($D857*LIQUIDACION!$L$1046)*LIQUIDACION!$D$1045/IF(AND(LIQUIDACION!$D$1044&gt;LIQUIDACION!$B$1046,LIQUIDACION!$B$1046&gt;LIQUIDACION!$D$1043),366,365)),0)</f>
        <v>0</v>
      </c>
      <c r="AF857" s="618">
        <f>IF(AF$12=TRUE,(($E857*LIQUIDACION!$L$1046)*LIQUIDACION!$D$1045/IF(AND(LIQUIDACION!$D$1044&gt;LIQUIDACION!$B$1046,LIQUIDACION!$B$1046&gt;LIQUIDACION!$D$1043),366,365)),0)</f>
        <v>0</v>
      </c>
      <c r="AG857" s="618">
        <f>IF(AG$12=TRUE,(($F857*LIQUIDACION!$L$1046)*LIQUIDACION!$D$1045/IF(AND(LIQUIDACION!$D$1044&gt;LIQUIDACION!$B$1046,LIQUIDACION!$B$1046&gt;LIQUIDACION!$D$1043),366,365)),0)</f>
        <v>0</v>
      </c>
      <c r="AH857" s="618">
        <f>IF(AH$12=TRUE,(($G857*LIQUIDACION!$L$1046)*LIQUIDACION!$D$1045/IF(AND(LIQUIDACION!$D$1044&gt;LIQUIDACION!$B$1046,LIQUIDACION!$B$1046&gt;LIQUIDACION!$D$1043),366,365)),0)</f>
        <v>0</v>
      </c>
      <c r="AI857" s="618">
        <f>IF(AI$12=TRUE,(($H857*LIQUIDACION!$L$1047)*LIQUIDACION!$D$1045/IF(AND(LIQUIDACION!$D$1044&gt;LIQUIDACION!$B$1046,LIQUIDACION!$B$1046&gt;LIQUIDACION!$D$1043),366,365)),0)</f>
        <v>0</v>
      </c>
      <c r="AJ857" s="618">
        <f>IF(AJ$12=TRUE,(($I857*LIQUIDACION!$L$1047)*LIQUIDACION!$D$1045/IF(AND(LIQUIDACION!$D$1044&gt;LIQUIDACION!$B$1046,LIQUIDACION!$B$1046&gt;LIQUIDACION!$D$1043),366,365)),0)</f>
        <v>0</v>
      </c>
      <c r="AK857" s="618">
        <f>IF(AK$12=TRUE,(($J857*LIQUIDACION!$L$1047)*LIQUIDACION!$D$1045/IF(AND(LIQUIDACION!$D$1044&gt;LIQUIDACION!$B$1046,LIQUIDACION!$B$1046&gt;LIQUIDACION!$D$1043),366,365)),0)</f>
        <v>0</v>
      </c>
      <c r="AL857" s="618">
        <f>IF(AL$12=TRUE,(($K857*LIQUIDACION!$L$1047)*LIQUIDACION!$D$1045/IF(AND(LIQUIDACION!$D$1044&gt;LIQUIDACION!$B$1046,LIQUIDACION!$B$1046&gt;LIQUIDACION!$D$1043),366,365)),0)</f>
        <v>0</v>
      </c>
      <c r="AM857" s="618">
        <f>IF(AM$12=TRUE,(($L857*LIQUIDACION!$L$1047)*LIQUIDACION!$D$1045/IF(AND(LIQUIDACION!$D$1044&gt;LIQUIDACION!$B$1046,LIQUIDACION!$B$1046&gt;LIQUIDACION!$D$1043),366,365)),0)</f>
        <v>0</v>
      </c>
      <c r="AN857" s="618">
        <f>IF(AN$12=TRUE,(($M857*LIQUIDACION!$L$1047)*LIQUIDACION!$D$1045/IF(AND(LIQUIDACION!$D$1044&gt;LIQUIDACION!$B$1046,LIQUIDACION!$B$1046&gt;LIQUIDACION!$D$1043),366,365)),0)</f>
        <v>0</v>
      </c>
      <c r="AO857" s="618">
        <f>IF(AO$12=TRUE,(($N857*LIQUIDACION!$L$1047)*LIQUIDACION!$D$1045/IF(AND(LIQUIDACION!$D$1044&gt;LIQUIDACION!$B$1046,LIQUIDACION!$B$1046&gt;LIQUIDACION!$D$1043),366,365)),0)</f>
        <v>0</v>
      </c>
      <c r="AP857" s="618">
        <f>IF(AP$12=TRUE,(($O857*LIQUIDACION!$L$1047)*LIQUIDACION!$D$1045/IF(AND(LIQUIDACION!$D$1044&gt;LIQUIDACION!$B$1046,LIQUIDACION!$B$1046&gt;LIQUIDACION!$D$1043),366,365)),0)</f>
        <v>0</v>
      </c>
      <c r="AQ857" s="618">
        <f>IF(AQ$12=TRUE,(($P857*LIQUIDACION!$L$1047)*LIQUIDACION!$D$1045/IF(AND(LIQUIDACION!$D$1044&gt;LIQUIDACION!$B$1046,LIQUIDACION!$B$1046&gt;LIQUIDACION!$D$1043),366,365)),0)</f>
        <v>0</v>
      </c>
      <c r="AR857" s="618">
        <f>IF(AR$12=TRUE,(($Q857*LIQUIDACION!$L$1047)*LIQUIDACION!$D$1045/IF(AND(LIQUIDACION!$D$1044&gt;LIQUIDACION!$B$1046,LIQUIDACION!$B$1046&gt;LIQUIDACION!$D$1043),366,365)),0)</f>
        <v>0</v>
      </c>
      <c r="AS857" s="618">
        <f>IF(AS$12=TRUE,(($R857*LIQUIDACION!$L$1047)*LIQUIDACION!$D$1045/IF(AND(LIQUIDACION!$D$1044&gt;LIQUIDACION!$B$1046,LIQUIDACION!$B$1046&gt;LIQUIDACION!$D$1043),366,365)),0)</f>
        <v>0</v>
      </c>
      <c r="AT857" s="618">
        <f>IF(AT$12=TRUE,(($S857*LIQUIDACION!$L$1047)*LIQUIDACION!$D$1045/IF(AND(LIQUIDACION!$D$1044&gt;LIQUIDACION!$B$1046,LIQUIDACION!$B$1046&gt;LIQUIDACION!$D$1043),366,365)),0)</f>
        <v>0</v>
      </c>
      <c r="AU857" s="618">
        <f>IF(AU$12=TRUE,(($T857*LIQUIDACION!$L$1047)*LIQUIDACION!$D$1045/IF(AND(LIQUIDACION!$D$1044&gt;LIQUIDACION!$B$1046,LIQUIDACION!$B$1046&gt;LIQUIDACION!$D$1043),366,365)),0)</f>
        <v>0</v>
      </c>
      <c r="AV857" s="618">
        <f>IF(AV$12=TRUE,(($U857*LIQUIDACION!$L$1047)*LIQUIDACION!$D$1045/IF(AND(LIQUIDACION!$D$1044&gt;LIQUIDACION!$B$1046,LIQUIDACION!$B$1046&gt;LIQUIDACION!$D$1043),366,365)),0)</f>
        <v>0</v>
      </c>
      <c r="AW857" s="618">
        <f>IF(AW$12=TRUE,(($V857*LIQUIDACION!$L$1047)*LIQUIDACION!$D$1045/IF(AND(LIQUIDACION!$D$1044&gt;LIQUIDACION!$B$1046,LIQUIDACION!$B$1046&gt;LIQUIDACION!$D$1043),366,365)),0)</f>
        <v>0</v>
      </c>
      <c r="AX857" s="618">
        <f>IF(AX$12=TRUE,(($W857*LIQUIDACION!$L$1047)*LIQUIDACION!$D$1045/IF(AND(LIQUIDACION!$D$1044&gt;LIQUIDACION!$B$1046,LIQUIDACION!$B$1046&gt;LIQUIDACION!$D$1043),366,365)),0)</f>
        <v>0</v>
      </c>
    </row>
    <row r="858" spans="2:50" x14ac:dyDescent="0.25">
      <c r="B858" s="123">
        <v>846</v>
      </c>
      <c r="C858" s="125"/>
      <c r="D858" s="170"/>
      <c r="E858" s="170"/>
      <c r="F858" s="170"/>
      <c r="G858" s="170">
        <f t="shared" si="57"/>
        <v>0</v>
      </c>
      <c r="H858" s="170">
        <f t="shared" si="58"/>
        <v>0</v>
      </c>
      <c r="I858" s="170"/>
      <c r="J858" s="170"/>
      <c r="K858" s="170"/>
      <c r="L858" s="170"/>
      <c r="M858" s="170"/>
      <c r="N858" s="170"/>
      <c r="O858" s="170"/>
      <c r="P858" s="170"/>
      <c r="Q858" s="170"/>
      <c r="R858" s="170"/>
      <c r="S858" s="170"/>
      <c r="T858" s="170"/>
      <c r="U858" s="170"/>
      <c r="V858" s="170"/>
      <c r="W858" s="170"/>
      <c r="X858" s="170"/>
      <c r="Y858" s="170"/>
      <c r="Z858" s="170"/>
      <c r="AA858" s="170"/>
      <c r="AB858" s="415">
        <f t="shared" si="59"/>
        <v>0</v>
      </c>
      <c r="AC858" s="415">
        <f t="shared" si="60"/>
        <v>0</v>
      </c>
      <c r="AE858" s="618">
        <f>IF(AE$12=TRUE,(($D858*LIQUIDACION!$L$1046)*LIQUIDACION!$D$1045/IF(AND(LIQUIDACION!$D$1044&gt;LIQUIDACION!$B$1046,LIQUIDACION!$B$1046&gt;LIQUIDACION!$D$1043),366,365)),0)</f>
        <v>0</v>
      </c>
      <c r="AF858" s="618">
        <f>IF(AF$12=TRUE,(($E858*LIQUIDACION!$L$1046)*LIQUIDACION!$D$1045/IF(AND(LIQUIDACION!$D$1044&gt;LIQUIDACION!$B$1046,LIQUIDACION!$B$1046&gt;LIQUIDACION!$D$1043),366,365)),0)</f>
        <v>0</v>
      </c>
      <c r="AG858" s="618">
        <f>IF(AG$12=TRUE,(($F858*LIQUIDACION!$L$1046)*LIQUIDACION!$D$1045/IF(AND(LIQUIDACION!$D$1044&gt;LIQUIDACION!$B$1046,LIQUIDACION!$B$1046&gt;LIQUIDACION!$D$1043),366,365)),0)</f>
        <v>0</v>
      </c>
      <c r="AH858" s="618">
        <f>IF(AH$12=TRUE,(($G858*LIQUIDACION!$L$1046)*LIQUIDACION!$D$1045/IF(AND(LIQUIDACION!$D$1044&gt;LIQUIDACION!$B$1046,LIQUIDACION!$B$1046&gt;LIQUIDACION!$D$1043),366,365)),0)</f>
        <v>0</v>
      </c>
      <c r="AI858" s="618">
        <f>IF(AI$12=TRUE,(($H858*LIQUIDACION!$L$1047)*LIQUIDACION!$D$1045/IF(AND(LIQUIDACION!$D$1044&gt;LIQUIDACION!$B$1046,LIQUIDACION!$B$1046&gt;LIQUIDACION!$D$1043),366,365)),0)</f>
        <v>0</v>
      </c>
      <c r="AJ858" s="618">
        <f>IF(AJ$12=TRUE,(($I858*LIQUIDACION!$L$1047)*LIQUIDACION!$D$1045/IF(AND(LIQUIDACION!$D$1044&gt;LIQUIDACION!$B$1046,LIQUIDACION!$B$1046&gt;LIQUIDACION!$D$1043),366,365)),0)</f>
        <v>0</v>
      </c>
      <c r="AK858" s="618">
        <f>IF(AK$12=TRUE,(($J858*LIQUIDACION!$L$1047)*LIQUIDACION!$D$1045/IF(AND(LIQUIDACION!$D$1044&gt;LIQUIDACION!$B$1046,LIQUIDACION!$B$1046&gt;LIQUIDACION!$D$1043),366,365)),0)</f>
        <v>0</v>
      </c>
      <c r="AL858" s="618">
        <f>IF(AL$12=TRUE,(($K858*LIQUIDACION!$L$1047)*LIQUIDACION!$D$1045/IF(AND(LIQUIDACION!$D$1044&gt;LIQUIDACION!$B$1046,LIQUIDACION!$B$1046&gt;LIQUIDACION!$D$1043),366,365)),0)</f>
        <v>0</v>
      </c>
      <c r="AM858" s="618">
        <f>IF(AM$12=TRUE,(($L858*LIQUIDACION!$L$1047)*LIQUIDACION!$D$1045/IF(AND(LIQUIDACION!$D$1044&gt;LIQUIDACION!$B$1046,LIQUIDACION!$B$1046&gt;LIQUIDACION!$D$1043),366,365)),0)</f>
        <v>0</v>
      </c>
      <c r="AN858" s="618">
        <f>IF(AN$12=TRUE,(($M858*LIQUIDACION!$L$1047)*LIQUIDACION!$D$1045/IF(AND(LIQUIDACION!$D$1044&gt;LIQUIDACION!$B$1046,LIQUIDACION!$B$1046&gt;LIQUIDACION!$D$1043),366,365)),0)</f>
        <v>0</v>
      </c>
      <c r="AO858" s="618">
        <f>IF(AO$12=TRUE,(($N858*LIQUIDACION!$L$1047)*LIQUIDACION!$D$1045/IF(AND(LIQUIDACION!$D$1044&gt;LIQUIDACION!$B$1046,LIQUIDACION!$B$1046&gt;LIQUIDACION!$D$1043),366,365)),0)</f>
        <v>0</v>
      </c>
      <c r="AP858" s="618">
        <f>IF(AP$12=TRUE,(($O858*LIQUIDACION!$L$1047)*LIQUIDACION!$D$1045/IF(AND(LIQUIDACION!$D$1044&gt;LIQUIDACION!$B$1046,LIQUIDACION!$B$1046&gt;LIQUIDACION!$D$1043),366,365)),0)</f>
        <v>0</v>
      </c>
      <c r="AQ858" s="618">
        <f>IF(AQ$12=TRUE,(($P858*LIQUIDACION!$L$1047)*LIQUIDACION!$D$1045/IF(AND(LIQUIDACION!$D$1044&gt;LIQUIDACION!$B$1046,LIQUIDACION!$B$1046&gt;LIQUIDACION!$D$1043),366,365)),0)</f>
        <v>0</v>
      </c>
      <c r="AR858" s="618">
        <f>IF(AR$12=TRUE,(($Q858*LIQUIDACION!$L$1047)*LIQUIDACION!$D$1045/IF(AND(LIQUIDACION!$D$1044&gt;LIQUIDACION!$B$1046,LIQUIDACION!$B$1046&gt;LIQUIDACION!$D$1043),366,365)),0)</f>
        <v>0</v>
      </c>
      <c r="AS858" s="618">
        <f>IF(AS$12=TRUE,(($R858*LIQUIDACION!$L$1047)*LIQUIDACION!$D$1045/IF(AND(LIQUIDACION!$D$1044&gt;LIQUIDACION!$B$1046,LIQUIDACION!$B$1046&gt;LIQUIDACION!$D$1043),366,365)),0)</f>
        <v>0</v>
      </c>
      <c r="AT858" s="618">
        <f>IF(AT$12=TRUE,(($S858*LIQUIDACION!$L$1047)*LIQUIDACION!$D$1045/IF(AND(LIQUIDACION!$D$1044&gt;LIQUIDACION!$B$1046,LIQUIDACION!$B$1046&gt;LIQUIDACION!$D$1043),366,365)),0)</f>
        <v>0</v>
      </c>
      <c r="AU858" s="618">
        <f>IF(AU$12=TRUE,(($T858*LIQUIDACION!$L$1047)*LIQUIDACION!$D$1045/IF(AND(LIQUIDACION!$D$1044&gt;LIQUIDACION!$B$1046,LIQUIDACION!$B$1046&gt;LIQUIDACION!$D$1043),366,365)),0)</f>
        <v>0</v>
      </c>
      <c r="AV858" s="618">
        <f>IF(AV$12=TRUE,(($U858*LIQUIDACION!$L$1047)*LIQUIDACION!$D$1045/IF(AND(LIQUIDACION!$D$1044&gt;LIQUIDACION!$B$1046,LIQUIDACION!$B$1046&gt;LIQUIDACION!$D$1043),366,365)),0)</f>
        <v>0</v>
      </c>
      <c r="AW858" s="618">
        <f>IF(AW$12=TRUE,(($V858*LIQUIDACION!$L$1047)*LIQUIDACION!$D$1045/IF(AND(LIQUIDACION!$D$1044&gt;LIQUIDACION!$B$1046,LIQUIDACION!$B$1046&gt;LIQUIDACION!$D$1043),366,365)),0)</f>
        <v>0</v>
      </c>
      <c r="AX858" s="618">
        <f>IF(AX$12=TRUE,(($W858*LIQUIDACION!$L$1047)*LIQUIDACION!$D$1045/IF(AND(LIQUIDACION!$D$1044&gt;LIQUIDACION!$B$1046,LIQUIDACION!$B$1046&gt;LIQUIDACION!$D$1043),366,365)),0)</f>
        <v>0</v>
      </c>
    </row>
    <row r="859" spans="2:50" x14ac:dyDescent="0.25">
      <c r="B859" s="121">
        <v>847</v>
      </c>
      <c r="C859" s="125"/>
      <c r="D859" s="170"/>
      <c r="E859" s="170"/>
      <c r="F859" s="170"/>
      <c r="G859" s="170">
        <f t="shared" si="57"/>
        <v>0</v>
      </c>
      <c r="H859" s="170">
        <f t="shared" si="58"/>
        <v>0</v>
      </c>
      <c r="I859" s="170"/>
      <c r="J859" s="170"/>
      <c r="K859" s="170"/>
      <c r="L859" s="170"/>
      <c r="M859" s="170"/>
      <c r="N859" s="170"/>
      <c r="O859" s="170"/>
      <c r="P859" s="170"/>
      <c r="Q859" s="170"/>
      <c r="R859" s="170"/>
      <c r="S859" s="170"/>
      <c r="T859" s="170"/>
      <c r="U859" s="170"/>
      <c r="V859" s="170"/>
      <c r="W859" s="170"/>
      <c r="X859" s="170"/>
      <c r="Y859" s="170"/>
      <c r="Z859" s="170"/>
      <c r="AA859" s="170"/>
      <c r="AB859" s="415">
        <f t="shared" si="59"/>
        <v>0</v>
      </c>
      <c r="AC859" s="415">
        <f t="shared" si="60"/>
        <v>0</v>
      </c>
      <c r="AE859" s="618">
        <f>IF(AE$12=TRUE,(($D859*LIQUIDACION!$L$1046)*LIQUIDACION!$D$1045/IF(AND(LIQUIDACION!$D$1044&gt;LIQUIDACION!$B$1046,LIQUIDACION!$B$1046&gt;LIQUIDACION!$D$1043),366,365)),0)</f>
        <v>0</v>
      </c>
      <c r="AF859" s="618">
        <f>IF(AF$12=TRUE,(($E859*LIQUIDACION!$L$1046)*LIQUIDACION!$D$1045/IF(AND(LIQUIDACION!$D$1044&gt;LIQUIDACION!$B$1046,LIQUIDACION!$B$1046&gt;LIQUIDACION!$D$1043),366,365)),0)</f>
        <v>0</v>
      </c>
      <c r="AG859" s="618">
        <f>IF(AG$12=TRUE,(($F859*LIQUIDACION!$L$1046)*LIQUIDACION!$D$1045/IF(AND(LIQUIDACION!$D$1044&gt;LIQUIDACION!$B$1046,LIQUIDACION!$B$1046&gt;LIQUIDACION!$D$1043),366,365)),0)</f>
        <v>0</v>
      </c>
      <c r="AH859" s="618">
        <f>IF(AH$12=TRUE,(($G859*LIQUIDACION!$L$1046)*LIQUIDACION!$D$1045/IF(AND(LIQUIDACION!$D$1044&gt;LIQUIDACION!$B$1046,LIQUIDACION!$B$1046&gt;LIQUIDACION!$D$1043),366,365)),0)</f>
        <v>0</v>
      </c>
      <c r="AI859" s="618">
        <f>IF(AI$12=TRUE,(($H859*LIQUIDACION!$L$1047)*LIQUIDACION!$D$1045/IF(AND(LIQUIDACION!$D$1044&gt;LIQUIDACION!$B$1046,LIQUIDACION!$B$1046&gt;LIQUIDACION!$D$1043),366,365)),0)</f>
        <v>0</v>
      </c>
      <c r="AJ859" s="618">
        <f>IF(AJ$12=TRUE,(($I859*LIQUIDACION!$L$1047)*LIQUIDACION!$D$1045/IF(AND(LIQUIDACION!$D$1044&gt;LIQUIDACION!$B$1046,LIQUIDACION!$B$1046&gt;LIQUIDACION!$D$1043),366,365)),0)</f>
        <v>0</v>
      </c>
      <c r="AK859" s="618">
        <f>IF(AK$12=TRUE,(($J859*LIQUIDACION!$L$1047)*LIQUIDACION!$D$1045/IF(AND(LIQUIDACION!$D$1044&gt;LIQUIDACION!$B$1046,LIQUIDACION!$B$1046&gt;LIQUIDACION!$D$1043),366,365)),0)</f>
        <v>0</v>
      </c>
      <c r="AL859" s="618">
        <f>IF(AL$12=TRUE,(($K859*LIQUIDACION!$L$1047)*LIQUIDACION!$D$1045/IF(AND(LIQUIDACION!$D$1044&gt;LIQUIDACION!$B$1046,LIQUIDACION!$B$1046&gt;LIQUIDACION!$D$1043),366,365)),0)</f>
        <v>0</v>
      </c>
      <c r="AM859" s="618">
        <f>IF(AM$12=TRUE,(($L859*LIQUIDACION!$L$1047)*LIQUIDACION!$D$1045/IF(AND(LIQUIDACION!$D$1044&gt;LIQUIDACION!$B$1046,LIQUIDACION!$B$1046&gt;LIQUIDACION!$D$1043),366,365)),0)</f>
        <v>0</v>
      </c>
      <c r="AN859" s="618">
        <f>IF(AN$12=TRUE,(($M859*LIQUIDACION!$L$1047)*LIQUIDACION!$D$1045/IF(AND(LIQUIDACION!$D$1044&gt;LIQUIDACION!$B$1046,LIQUIDACION!$B$1046&gt;LIQUIDACION!$D$1043),366,365)),0)</f>
        <v>0</v>
      </c>
      <c r="AO859" s="618">
        <f>IF(AO$12=TRUE,(($N859*LIQUIDACION!$L$1047)*LIQUIDACION!$D$1045/IF(AND(LIQUIDACION!$D$1044&gt;LIQUIDACION!$B$1046,LIQUIDACION!$B$1046&gt;LIQUIDACION!$D$1043),366,365)),0)</f>
        <v>0</v>
      </c>
      <c r="AP859" s="618">
        <f>IF(AP$12=TRUE,(($O859*LIQUIDACION!$L$1047)*LIQUIDACION!$D$1045/IF(AND(LIQUIDACION!$D$1044&gt;LIQUIDACION!$B$1046,LIQUIDACION!$B$1046&gt;LIQUIDACION!$D$1043),366,365)),0)</f>
        <v>0</v>
      </c>
      <c r="AQ859" s="618">
        <f>IF(AQ$12=TRUE,(($P859*LIQUIDACION!$L$1047)*LIQUIDACION!$D$1045/IF(AND(LIQUIDACION!$D$1044&gt;LIQUIDACION!$B$1046,LIQUIDACION!$B$1046&gt;LIQUIDACION!$D$1043),366,365)),0)</f>
        <v>0</v>
      </c>
      <c r="AR859" s="618">
        <f>IF(AR$12=TRUE,(($Q859*LIQUIDACION!$L$1047)*LIQUIDACION!$D$1045/IF(AND(LIQUIDACION!$D$1044&gt;LIQUIDACION!$B$1046,LIQUIDACION!$B$1046&gt;LIQUIDACION!$D$1043),366,365)),0)</f>
        <v>0</v>
      </c>
      <c r="AS859" s="618">
        <f>IF(AS$12=TRUE,(($R859*LIQUIDACION!$L$1047)*LIQUIDACION!$D$1045/IF(AND(LIQUIDACION!$D$1044&gt;LIQUIDACION!$B$1046,LIQUIDACION!$B$1046&gt;LIQUIDACION!$D$1043),366,365)),0)</f>
        <v>0</v>
      </c>
      <c r="AT859" s="618">
        <f>IF(AT$12=TRUE,(($S859*LIQUIDACION!$L$1047)*LIQUIDACION!$D$1045/IF(AND(LIQUIDACION!$D$1044&gt;LIQUIDACION!$B$1046,LIQUIDACION!$B$1046&gt;LIQUIDACION!$D$1043),366,365)),0)</f>
        <v>0</v>
      </c>
      <c r="AU859" s="618">
        <f>IF(AU$12=TRUE,(($T859*LIQUIDACION!$L$1047)*LIQUIDACION!$D$1045/IF(AND(LIQUIDACION!$D$1044&gt;LIQUIDACION!$B$1046,LIQUIDACION!$B$1046&gt;LIQUIDACION!$D$1043),366,365)),0)</f>
        <v>0</v>
      </c>
      <c r="AV859" s="618">
        <f>IF(AV$12=TRUE,(($U859*LIQUIDACION!$L$1047)*LIQUIDACION!$D$1045/IF(AND(LIQUIDACION!$D$1044&gt;LIQUIDACION!$B$1046,LIQUIDACION!$B$1046&gt;LIQUIDACION!$D$1043),366,365)),0)</f>
        <v>0</v>
      </c>
      <c r="AW859" s="618">
        <f>IF(AW$12=TRUE,(($V859*LIQUIDACION!$L$1047)*LIQUIDACION!$D$1045/IF(AND(LIQUIDACION!$D$1044&gt;LIQUIDACION!$B$1046,LIQUIDACION!$B$1046&gt;LIQUIDACION!$D$1043),366,365)),0)</f>
        <v>0</v>
      </c>
      <c r="AX859" s="618">
        <f>IF(AX$12=TRUE,(($W859*LIQUIDACION!$L$1047)*LIQUIDACION!$D$1045/IF(AND(LIQUIDACION!$D$1044&gt;LIQUIDACION!$B$1046,LIQUIDACION!$B$1046&gt;LIQUIDACION!$D$1043),366,365)),0)</f>
        <v>0</v>
      </c>
    </row>
    <row r="860" spans="2:50" x14ac:dyDescent="0.25">
      <c r="B860" s="123">
        <v>848</v>
      </c>
      <c r="C860" s="125"/>
      <c r="D860" s="170"/>
      <c r="E860" s="170"/>
      <c r="F860" s="170"/>
      <c r="G860" s="170">
        <f t="shared" si="57"/>
        <v>0</v>
      </c>
      <c r="H860" s="170">
        <f t="shared" si="58"/>
        <v>0</v>
      </c>
      <c r="I860" s="170"/>
      <c r="J860" s="170"/>
      <c r="K860" s="170"/>
      <c r="L860" s="170"/>
      <c r="M860" s="170"/>
      <c r="N860" s="170"/>
      <c r="O860" s="170"/>
      <c r="P860" s="170"/>
      <c r="Q860" s="170"/>
      <c r="R860" s="170"/>
      <c r="S860" s="170"/>
      <c r="T860" s="170"/>
      <c r="U860" s="170"/>
      <c r="V860" s="170"/>
      <c r="W860" s="170"/>
      <c r="X860" s="170"/>
      <c r="Y860" s="170"/>
      <c r="Z860" s="170"/>
      <c r="AA860" s="170"/>
      <c r="AB860" s="415">
        <f t="shared" si="59"/>
        <v>0</v>
      </c>
      <c r="AC860" s="415">
        <f t="shared" si="60"/>
        <v>0</v>
      </c>
      <c r="AE860" s="618">
        <f>IF(AE$12=TRUE,(($D860*LIQUIDACION!$L$1046)*LIQUIDACION!$D$1045/IF(AND(LIQUIDACION!$D$1044&gt;LIQUIDACION!$B$1046,LIQUIDACION!$B$1046&gt;LIQUIDACION!$D$1043),366,365)),0)</f>
        <v>0</v>
      </c>
      <c r="AF860" s="618">
        <f>IF(AF$12=TRUE,(($E860*LIQUIDACION!$L$1046)*LIQUIDACION!$D$1045/IF(AND(LIQUIDACION!$D$1044&gt;LIQUIDACION!$B$1046,LIQUIDACION!$B$1046&gt;LIQUIDACION!$D$1043),366,365)),0)</f>
        <v>0</v>
      </c>
      <c r="AG860" s="618">
        <f>IF(AG$12=TRUE,(($F860*LIQUIDACION!$L$1046)*LIQUIDACION!$D$1045/IF(AND(LIQUIDACION!$D$1044&gt;LIQUIDACION!$B$1046,LIQUIDACION!$B$1046&gt;LIQUIDACION!$D$1043),366,365)),0)</f>
        <v>0</v>
      </c>
      <c r="AH860" s="618">
        <f>IF(AH$12=TRUE,(($G860*LIQUIDACION!$L$1046)*LIQUIDACION!$D$1045/IF(AND(LIQUIDACION!$D$1044&gt;LIQUIDACION!$B$1046,LIQUIDACION!$B$1046&gt;LIQUIDACION!$D$1043),366,365)),0)</f>
        <v>0</v>
      </c>
      <c r="AI860" s="618">
        <f>IF(AI$12=TRUE,(($H860*LIQUIDACION!$L$1047)*LIQUIDACION!$D$1045/IF(AND(LIQUIDACION!$D$1044&gt;LIQUIDACION!$B$1046,LIQUIDACION!$B$1046&gt;LIQUIDACION!$D$1043),366,365)),0)</f>
        <v>0</v>
      </c>
      <c r="AJ860" s="618">
        <f>IF(AJ$12=TRUE,(($I860*LIQUIDACION!$L$1047)*LIQUIDACION!$D$1045/IF(AND(LIQUIDACION!$D$1044&gt;LIQUIDACION!$B$1046,LIQUIDACION!$B$1046&gt;LIQUIDACION!$D$1043),366,365)),0)</f>
        <v>0</v>
      </c>
      <c r="AK860" s="618">
        <f>IF(AK$12=TRUE,(($J860*LIQUIDACION!$L$1047)*LIQUIDACION!$D$1045/IF(AND(LIQUIDACION!$D$1044&gt;LIQUIDACION!$B$1046,LIQUIDACION!$B$1046&gt;LIQUIDACION!$D$1043),366,365)),0)</f>
        <v>0</v>
      </c>
      <c r="AL860" s="618">
        <f>IF(AL$12=TRUE,(($K860*LIQUIDACION!$L$1047)*LIQUIDACION!$D$1045/IF(AND(LIQUIDACION!$D$1044&gt;LIQUIDACION!$B$1046,LIQUIDACION!$B$1046&gt;LIQUIDACION!$D$1043),366,365)),0)</f>
        <v>0</v>
      </c>
      <c r="AM860" s="618">
        <f>IF(AM$12=TRUE,(($L860*LIQUIDACION!$L$1047)*LIQUIDACION!$D$1045/IF(AND(LIQUIDACION!$D$1044&gt;LIQUIDACION!$B$1046,LIQUIDACION!$B$1046&gt;LIQUIDACION!$D$1043),366,365)),0)</f>
        <v>0</v>
      </c>
      <c r="AN860" s="618">
        <f>IF(AN$12=TRUE,(($M860*LIQUIDACION!$L$1047)*LIQUIDACION!$D$1045/IF(AND(LIQUIDACION!$D$1044&gt;LIQUIDACION!$B$1046,LIQUIDACION!$B$1046&gt;LIQUIDACION!$D$1043),366,365)),0)</f>
        <v>0</v>
      </c>
      <c r="AO860" s="618">
        <f>IF(AO$12=TRUE,(($N860*LIQUIDACION!$L$1047)*LIQUIDACION!$D$1045/IF(AND(LIQUIDACION!$D$1044&gt;LIQUIDACION!$B$1046,LIQUIDACION!$B$1046&gt;LIQUIDACION!$D$1043),366,365)),0)</f>
        <v>0</v>
      </c>
      <c r="AP860" s="618">
        <f>IF(AP$12=TRUE,(($O860*LIQUIDACION!$L$1047)*LIQUIDACION!$D$1045/IF(AND(LIQUIDACION!$D$1044&gt;LIQUIDACION!$B$1046,LIQUIDACION!$B$1046&gt;LIQUIDACION!$D$1043),366,365)),0)</f>
        <v>0</v>
      </c>
      <c r="AQ860" s="618">
        <f>IF(AQ$12=TRUE,(($P860*LIQUIDACION!$L$1047)*LIQUIDACION!$D$1045/IF(AND(LIQUIDACION!$D$1044&gt;LIQUIDACION!$B$1046,LIQUIDACION!$B$1046&gt;LIQUIDACION!$D$1043),366,365)),0)</f>
        <v>0</v>
      </c>
      <c r="AR860" s="618">
        <f>IF(AR$12=TRUE,(($Q860*LIQUIDACION!$L$1047)*LIQUIDACION!$D$1045/IF(AND(LIQUIDACION!$D$1044&gt;LIQUIDACION!$B$1046,LIQUIDACION!$B$1046&gt;LIQUIDACION!$D$1043),366,365)),0)</f>
        <v>0</v>
      </c>
      <c r="AS860" s="618">
        <f>IF(AS$12=TRUE,(($R860*LIQUIDACION!$L$1047)*LIQUIDACION!$D$1045/IF(AND(LIQUIDACION!$D$1044&gt;LIQUIDACION!$B$1046,LIQUIDACION!$B$1046&gt;LIQUIDACION!$D$1043),366,365)),0)</f>
        <v>0</v>
      </c>
      <c r="AT860" s="618">
        <f>IF(AT$12=TRUE,(($S860*LIQUIDACION!$L$1047)*LIQUIDACION!$D$1045/IF(AND(LIQUIDACION!$D$1044&gt;LIQUIDACION!$B$1046,LIQUIDACION!$B$1046&gt;LIQUIDACION!$D$1043),366,365)),0)</f>
        <v>0</v>
      </c>
      <c r="AU860" s="618">
        <f>IF(AU$12=TRUE,(($T860*LIQUIDACION!$L$1047)*LIQUIDACION!$D$1045/IF(AND(LIQUIDACION!$D$1044&gt;LIQUIDACION!$B$1046,LIQUIDACION!$B$1046&gt;LIQUIDACION!$D$1043),366,365)),0)</f>
        <v>0</v>
      </c>
      <c r="AV860" s="618">
        <f>IF(AV$12=TRUE,(($U860*LIQUIDACION!$L$1047)*LIQUIDACION!$D$1045/IF(AND(LIQUIDACION!$D$1044&gt;LIQUIDACION!$B$1046,LIQUIDACION!$B$1046&gt;LIQUIDACION!$D$1043),366,365)),0)</f>
        <v>0</v>
      </c>
      <c r="AW860" s="618">
        <f>IF(AW$12=TRUE,(($V860*LIQUIDACION!$L$1047)*LIQUIDACION!$D$1045/IF(AND(LIQUIDACION!$D$1044&gt;LIQUIDACION!$B$1046,LIQUIDACION!$B$1046&gt;LIQUIDACION!$D$1043),366,365)),0)</f>
        <v>0</v>
      </c>
      <c r="AX860" s="618">
        <f>IF(AX$12=TRUE,(($W860*LIQUIDACION!$L$1047)*LIQUIDACION!$D$1045/IF(AND(LIQUIDACION!$D$1044&gt;LIQUIDACION!$B$1046,LIQUIDACION!$B$1046&gt;LIQUIDACION!$D$1043),366,365)),0)</f>
        <v>0</v>
      </c>
    </row>
    <row r="861" spans="2:50" x14ac:dyDescent="0.25">
      <c r="B861" s="121">
        <v>849</v>
      </c>
      <c r="C861" s="125"/>
      <c r="D861" s="170"/>
      <c r="E861" s="170"/>
      <c r="F861" s="170"/>
      <c r="G861" s="170">
        <f t="shared" si="57"/>
        <v>0</v>
      </c>
      <c r="H861" s="170">
        <f t="shared" si="58"/>
        <v>0</v>
      </c>
      <c r="I861" s="170"/>
      <c r="J861" s="170"/>
      <c r="K861" s="170"/>
      <c r="L861" s="170"/>
      <c r="M861" s="170"/>
      <c r="N861" s="170"/>
      <c r="O861" s="170"/>
      <c r="P861" s="170"/>
      <c r="Q861" s="170"/>
      <c r="R861" s="170"/>
      <c r="S861" s="170"/>
      <c r="T861" s="170"/>
      <c r="U861" s="170"/>
      <c r="V861" s="170"/>
      <c r="W861" s="170"/>
      <c r="X861" s="170"/>
      <c r="Y861" s="170"/>
      <c r="Z861" s="170"/>
      <c r="AA861" s="170"/>
      <c r="AB861" s="415">
        <f t="shared" si="59"/>
        <v>0</v>
      </c>
      <c r="AC861" s="415">
        <f t="shared" si="60"/>
        <v>0</v>
      </c>
      <c r="AE861" s="618">
        <f>IF(AE$12=TRUE,(($D861*LIQUIDACION!$L$1046)*LIQUIDACION!$D$1045/IF(AND(LIQUIDACION!$D$1044&gt;LIQUIDACION!$B$1046,LIQUIDACION!$B$1046&gt;LIQUIDACION!$D$1043),366,365)),0)</f>
        <v>0</v>
      </c>
      <c r="AF861" s="618">
        <f>IF(AF$12=TRUE,(($E861*LIQUIDACION!$L$1046)*LIQUIDACION!$D$1045/IF(AND(LIQUIDACION!$D$1044&gt;LIQUIDACION!$B$1046,LIQUIDACION!$B$1046&gt;LIQUIDACION!$D$1043),366,365)),0)</f>
        <v>0</v>
      </c>
      <c r="AG861" s="618">
        <f>IF(AG$12=TRUE,(($F861*LIQUIDACION!$L$1046)*LIQUIDACION!$D$1045/IF(AND(LIQUIDACION!$D$1044&gt;LIQUIDACION!$B$1046,LIQUIDACION!$B$1046&gt;LIQUIDACION!$D$1043),366,365)),0)</f>
        <v>0</v>
      </c>
      <c r="AH861" s="618">
        <f>IF(AH$12=TRUE,(($G861*LIQUIDACION!$L$1046)*LIQUIDACION!$D$1045/IF(AND(LIQUIDACION!$D$1044&gt;LIQUIDACION!$B$1046,LIQUIDACION!$B$1046&gt;LIQUIDACION!$D$1043),366,365)),0)</f>
        <v>0</v>
      </c>
      <c r="AI861" s="618">
        <f>IF(AI$12=TRUE,(($H861*LIQUIDACION!$L$1047)*LIQUIDACION!$D$1045/IF(AND(LIQUIDACION!$D$1044&gt;LIQUIDACION!$B$1046,LIQUIDACION!$B$1046&gt;LIQUIDACION!$D$1043),366,365)),0)</f>
        <v>0</v>
      </c>
      <c r="AJ861" s="618">
        <f>IF(AJ$12=TRUE,(($I861*LIQUIDACION!$L$1047)*LIQUIDACION!$D$1045/IF(AND(LIQUIDACION!$D$1044&gt;LIQUIDACION!$B$1046,LIQUIDACION!$B$1046&gt;LIQUIDACION!$D$1043),366,365)),0)</f>
        <v>0</v>
      </c>
      <c r="AK861" s="618">
        <f>IF(AK$12=TRUE,(($J861*LIQUIDACION!$L$1047)*LIQUIDACION!$D$1045/IF(AND(LIQUIDACION!$D$1044&gt;LIQUIDACION!$B$1046,LIQUIDACION!$B$1046&gt;LIQUIDACION!$D$1043),366,365)),0)</f>
        <v>0</v>
      </c>
      <c r="AL861" s="618">
        <f>IF(AL$12=TRUE,(($K861*LIQUIDACION!$L$1047)*LIQUIDACION!$D$1045/IF(AND(LIQUIDACION!$D$1044&gt;LIQUIDACION!$B$1046,LIQUIDACION!$B$1046&gt;LIQUIDACION!$D$1043),366,365)),0)</f>
        <v>0</v>
      </c>
      <c r="AM861" s="618">
        <f>IF(AM$12=TRUE,(($L861*LIQUIDACION!$L$1047)*LIQUIDACION!$D$1045/IF(AND(LIQUIDACION!$D$1044&gt;LIQUIDACION!$B$1046,LIQUIDACION!$B$1046&gt;LIQUIDACION!$D$1043),366,365)),0)</f>
        <v>0</v>
      </c>
      <c r="AN861" s="618">
        <f>IF(AN$12=TRUE,(($M861*LIQUIDACION!$L$1047)*LIQUIDACION!$D$1045/IF(AND(LIQUIDACION!$D$1044&gt;LIQUIDACION!$B$1046,LIQUIDACION!$B$1046&gt;LIQUIDACION!$D$1043),366,365)),0)</f>
        <v>0</v>
      </c>
      <c r="AO861" s="618">
        <f>IF(AO$12=TRUE,(($N861*LIQUIDACION!$L$1047)*LIQUIDACION!$D$1045/IF(AND(LIQUIDACION!$D$1044&gt;LIQUIDACION!$B$1046,LIQUIDACION!$B$1046&gt;LIQUIDACION!$D$1043),366,365)),0)</f>
        <v>0</v>
      </c>
      <c r="AP861" s="618">
        <f>IF(AP$12=TRUE,(($O861*LIQUIDACION!$L$1047)*LIQUIDACION!$D$1045/IF(AND(LIQUIDACION!$D$1044&gt;LIQUIDACION!$B$1046,LIQUIDACION!$B$1046&gt;LIQUIDACION!$D$1043),366,365)),0)</f>
        <v>0</v>
      </c>
      <c r="AQ861" s="618">
        <f>IF(AQ$12=TRUE,(($P861*LIQUIDACION!$L$1047)*LIQUIDACION!$D$1045/IF(AND(LIQUIDACION!$D$1044&gt;LIQUIDACION!$B$1046,LIQUIDACION!$B$1046&gt;LIQUIDACION!$D$1043),366,365)),0)</f>
        <v>0</v>
      </c>
      <c r="AR861" s="618">
        <f>IF(AR$12=TRUE,(($Q861*LIQUIDACION!$L$1047)*LIQUIDACION!$D$1045/IF(AND(LIQUIDACION!$D$1044&gt;LIQUIDACION!$B$1046,LIQUIDACION!$B$1046&gt;LIQUIDACION!$D$1043),366,365)),0)</f>
        <v>0</v>
      </c>
      <c r="AS861" s="618">
        <f>IF(AS$12=TRUE,(($R861*LIQUIDACION!$L$1047)*LIQUIDACION!$D$1045/IF(AND(LIQUIDACION!$D$1044&gt;LIQUIDACION!$B$1046,LIQUIDACION!$B$1046&gt;LIQUIDACION!$D$1043),366,365)),0)</f>
        <v>0</v>
      </c>
      <c r="AT861" s="618">
        <f>IF(AT$12=TRUE,(($S861*LIQUIDACION!$L$1047)*LIQUIDACION!$D$1045/IF(AND(LIQUIDACION!$D$1044&gt;LIQUIDACION!$B$1046,LIQUIDACION!$B$1046&gt;LIQUIDACION!$D$1043),366,365)),0)</f>
        <v>0</v>
      </c>
      <c r="AU861" s="618">
        <f>IF(AU$12=TRUE,(($T861*LIQUIDACION!$L$1047)*LIQUIDACION!$D$1045/IF(AND(LIQUIDACION!$D$1044&gt;LIQUIDACION!$B$1046,LIQUIDACION!$B$1046&gt;LIQUIDACION!$D$1043),366,365)),0)</f>
        <v>0</v>
      </c>
      <c r="AV861" s="618">
        <f>IF(AV$12=TRUE,(($U861*LIQUIDACION!$L$1047)*LIQUIDACION!$D$1045/IF(AND(LIQUIDACION!$D$1044&gt;LIQUIDACION!$B$1046,LIQUIDACION!$B$1046&gt;LIQUIDACION!$D$1043),366,365)),0)</f>
        <v>0</v>
      </c>
      <c r="AW861" s="618">
        <f>IF(AW$12=TRUE,(($V861*LIQUIDACION!$L$1047)*LIQUIDACION!$D$1045/IF(AND(LIQUIDACION!$D$1044&gt;LIQUIDACION!$B$1046,LIQUIDACION!$B$1046&gt;LIQUIDACION!$D$1043),366,365)),0)</f>
        <v>0</v>
      </c>
      <c r="AX861" s="618">
        <f>IF(AX$12=TRUE,(($W861*LIQUIDACION!$L$1047)*LIQUIDACION!$D$1045/IF(AND(LIQUIDACION!$D$1044&gt;LIQUIDACION!$B$1046,LIQUIDACION!$B$1046&gt;LIQUIDACION!$D$1043),366,365)),0)</f>
        <v>0</v>
      </c>
    </row>
    <row r="862" spans="2:50" x14ac:dyDescent="0.25">
      <c r="B862" s="123">
        <v>850</v>
      </c>
      <c r="C862" s="125"/>
      <c r="D862" s="170"/>
      <c r="E862" s="170"/>
      <c r="F862" s="170"/>
      <c r="G862" s="170">
        <f t="shared" si="57"/>
        <v>0</v>
      </c>
      <c r="H862" s="170">
        <f t="shared" si="58"/>
        <v>0</v>
      </c>
      <c r="I862" s="170"/>
      <c r="J862" s="170"/>
      <c r="K862" s="170"/>
      <c r="L862" s="170"/>
      <c r="M862" s="170"/>
      <c r="N862" s="170"/>
      <c r="O862" s="170"/>
      <c r="P862" s="170"/>
      <c r="Q862" s="170"/>
      <c r="R862" s="170"/>
      <c r="S862" s="170"/>
      <c r="T862" s="170"/>
      <c r="U862" s="170"/>
      <c r="V862" s="170"/>
      <c r="W862" s="170"/>
      <c r="X862" s="170"/>
      <c r="Y862" s="170"/>
      <c r="Z862" s="170"/>
      <c r="AA862" s="170"/>
      <c r="AB862" s="415">
        <f t="shared" si="59"/>
        <v>0</v>
      </c>
      <c r="AC862" s="415">
        <f t="shared" si="60"/>
        <v>0</v>
      </c>
      <c r="AE862" s="618">
        <f>IF(AE$12=TRUE,(($D862*LIQUIDACION!$L$1046)*LIQUIDACION!$D$1045/IF(AND(LIQUIDACION!$D$1044&gt;LIQUIDACION!$B$1046,LIQUIDACION!$B$1046&gt;LIQUIDACION!$D$1043),366,365)),0)</f>
        <v>0</v>
      </c>
      <c r="AF862" s="618">
        <f>IF(AF$12=TRUE,(($E862*LIQUIDACION!$L$1046)*LIQUIDACION!$D$1045/IF(AND(LIQUIDACION!$D$1044&gt;LIQUIDACION!$B$1046,LIQUIDACION!$B$1046&gt;LIQUIDACION!$D$1043),366,365)),0)</f>
        <v>0</v>
      </c>
      <c r="AG862" s="618">
        <f>IF(AG$12=TRUE,(($F862*LIQUIDACION!$L$1046)*LIQUIDACION!$D$1045/IF(AND(LIQUIDACION!$D$1044&gt;LIQUIDACION!$B$1046,LIQUIDACION!$B$1046&gt;LIQUIDACION!$D$1043),366,365)),0)</f>
        <v>0</v>
      </c>
      <c r="AH862" s="618">
        <f>IF(AH$12=TRUE,(($G862*LIQUIDACION!$L$1046)*LIQUIDACION!$D$1045/IF(AND(LIQUIDACION!$D$1044&gt;LIQUIDACION!$B$1046,LIQUIDACION!$B$1046&gt;LIQUIDACION!$D$1043),366,365)),0)</f>
        <v>0</v>
      </c>
      <c r="AI862" s="618">
        <f>IF(AI$12=TRUE,(($H862*LIQUIDACION!$L$1047)*LIQUIDACION!$D$1045/IF(AND(LIQUIDACION!$D$1044&gt;LIQUIDACION!$B$1046,LIQUIDACION!$B$1046&gt;LIQUIDACION!$D$1043),366,365)),0)</f>
        <v>0</v>
      </c>
      <c r="AJ862" s="618">
        <f>IF(AJ$12=TRUE,(($I862*LIQUIDACION!$L$1047)*LIQUIDACION!$D$1045/IF(AND(LIQUIDACION!$D$1044&gt;LIQUIDACION!$B$1046,LIQUIDACION!$B$1046&gt;LIQUIDACION!$D$1043),366,365)),0)</f>
        <v>0</v>
      </c>
      <c r="AK862" s="618">
        <f>IF(AK$12=TRUE,(($J862*LIQUIDACION!$L$1047)*LIQUIDACION!$D$1045/IF(AND(LIQUIDACION!$D$1044&gt;LIQUIDACION!$B$1046,LIQUIDACION!$B$1046&gt;LIQUIDACION!$D$1043),366,365)),0)</f>
        <v>0</v>
      </c>
      <c r="AL862" s="618">
        <f>IF(AL$12=TRUE,(($K862*LIQUIDACION!$L$1047)*LIQUIDACION!$D$1045/IF(AND(LIQUIDACION!$D$1044&gt;LIQUIDACION!$B$1046,LIQUIDACION!$B$1046&gt;LIQUIDACION!$D$1043),366,365)),0)</f>
        <v>0</v>
      </c>
      <c r="AM862" s="618">
        <f>IF(AM$12=TRUE,(($L862*LIQUIDACION!$L$1047)*LIQUIDACION!$D$1045/IF(AND(LIQUIDACION!$D$1044&gt;LIQUIDACION!$B$1046,LIQUIDACION!$B$1046&gt;LIQUIDACION!$D$1043),366,365)),0)</f>
        <v>0</v>
      </c>
      <c r="AN862" s="618">
        <f>IF(AN$12=TRUE,(($M862*LIQUIDACION!$L$1047)*LIQUIDACION!$D$1045/IF(AND(LIQUIDACION!$D$1044&gt;LIQUIDACION!$B$1046,LIQUIDACION!$B$1046&gt;LIQUIDACION!$D$1043),366,365)),0)</f>
        <v>0</v>
      </c>
      <c r="AO862" s="618">
        <f>IF(AO$12=TRUE,(($N862*LIQUIDACION!$L$1047)*LIQUIDACION!$D$1045/IF(AND(LIQUIDACION!$D$1044&gt;LIQUIDACION!$B$1046,LIQUIDACION!$B$1046&gt;LIQUIDACION!$D$1043),366,365)),0)</f>
        <v>0</v>
      </c>
      <c r="AP862" s="618">
        <f>IF(AP$12=TRUE,(($O862*LIQUIDACION!$L$1047)*LIQUIDACION!$D$1045/IF(AND(LIQUIDACION!$D$1044&gt;LIQUIDACION!$B$1046,LIQUIDACION!$B$1046&gt;LIQUIDACION!$D$1043),366,365)),0)</f>
        <v>0</v>
      </c>
      <c r="AQ862" s="618">
        <f>IF(AQ$12=TRUE,(($P862*LIQUIDACION!$L$1047)*LIQUIDACION!$D$1045/IF(AND(LIQUIDACION!$D$1044&gt;LIQUIDACION!$B$1046,LIQUIDACION!$B$1046&gt;LIQUIDACION!$D$1043),366,365)),0)</f>
        <v>0</v>
      </c>
      <c r="AR862" s="618">
        <f>IF(AR$12=TRUE,(($Q862*LIQUIDACION!$L$1047)*LIQUIDACION!$D$1045/IF(AND(LIQUIDACION!$D$1044&gt;LIQUIDACION!$B$1046,LIQUIDACION!$B$1046&gt;LIQUIDACION!$D$1043),366,365)),0)</f>
        <v>0</v>
      </c>
      <c r="AS862" s="618">
        <f>IF(AS$12=TRUE,(($R862*LIQUIDACION!$L$1047)*LIQUIDACION!$D$1045/IF(AND(LIQUIDACION!$D$1044&gt;LIQUIDACION!$B$1046,LIQUIDACION!$B$1046&gt;LIQUIDACION!$D$1043),366,365)),0)</f>
        <v>0</v>
      </c>
      <c r="AT862" s="618">
        <f>IF(AT$12=TRUE,(($S862*LIQUIDACION!$L$1047)*LIQUIDACION!$D$1045/IF(AND(LIQUIDACION!$D$1044&gt;LIQUIDACION!$B$1046,LIQUIDACION!$B$1046&gt;LIQUIDACION!$D$1043),366,365)),0)</f>
        <v>0</v>
      </c>
      <c r="AU862" s="618">
        <f>IF(AU$12=TRUE,(($T862*LIQUIDACION!$L$1047)*LIQUIDACION!$D$1045/IF(AND(LIQUIDACION!$D$1044&gt;LIQUIDACION!$B$1046,LIQUIDACION!$B$1046&gt;LIQUIDACION!$D$1043),366,365)),0)</f>
        <v>0</v>
      </c>
      <c r="AV862" s="618">
        <f>IF(AV$12=TRUE,(($U862*LIQUIDACION!$L$1047)*LIQUIDACION!$D$1045/IF(AND(LIQUIDACION!$D$1044&gt;LIQUIDACION!$B$1046,LIQUIDACION!$B$1046&gt;LIQUIDACION!$D$1043),366,365)),0)</f>
        <v>0</v>
      </c>
      <c r="AW862" s="618">
        <f>IF(AW$12=TRUE,(($V862*LIQUIDACION!$L$1047)*LIQUIDACION!$D$1045/IF(AND(LIQUIDACION!$D$1044&gt;LIQUIDACION!$B$1046,LIQUIDACION!$B$1046&gt;LIQUIDACION!$D$1043),366,365)),0)</f>
        <v>0</v>
      </c>
      <c r="AX862" s="618">
        <f>IF(AX$12=TRUE,(($W862*LIQUIDACION!$L$1047)*LIQUIDACION!$D$1045/IF(AND(LIQUIDACION!$D$1044&gt;LIQUIDACION!$B$1046,LIQUIDACION!$B$1046&gt;LIQUIDACION!$D$1043),366,365)),0)</f>
        <v>0</v>
      </c>
    </row>
    <row r="863" spans="2:50" x14ac:dyDescent="0.25">
      <c r="B863" s="121">
        <v>851</v>
      </c>
      <c r="C863" s="125"/>
      <c r="D863" s="170"/>
      <c r="E863" s="170"/>
      <c r="F863" s="170"/>
      <c r="G863" s="170">
        <f t="shared" si="57"/>
        <v>0</v>
      </c>
      <c r="H863" s="170">
        <f t="shared" si="58"/>
        <v>0</v>
      </c>
      <c r="I863" s="170"/>
      <c r="J863" s="170"/>
      <c r="K863" s="170"/>
      <c r="L863" s="170"/>
      <c r="M863" s="170"/>
      <c r="N863" s="170"/>
      <c r="O863" s="170"/>
      <c r="P863" s="170"/>
      <c r="Q863" s="170"/>
      <c r="R863" s="170"/>
      <c r="S863" s="170"/>
      <c r="T863" s="170"/>
      <c r="U863" s="170"/>
      <c r="V863" s="170"/>
      <c r="W863" s="170"/>
      <c r="X863" s="170"/>
      <c r="Y863" s="170"/>
      <c r="Z863" s="170"/>
      <c r="AA863" s="170"/>
      <c r="AB863" s="415">
        <f t="shared" si="59"/>
        <v>0</v>
      </c>
      <c r="AC863" s="415">
        <f t="shared" si="60"/>
        <v>0</v>
      </c>
      <c r="AE863" s="618">
        <f>IF(AE$12=TRUE,(($D863*LIQUIDACION!$L$1046)*LIQUIDACION!$D$1045/IF(AND(LIQUIDACION!$D$1044&gt;LIQUIDACION!$B$1046,LIQUIDACION!$B$1046&gt;LIQUIDACION!$D$1043),366,365)),0)</f>
        <v>0</v>
      </c>
      <c r="AF863" s="618">
        <f>IF(AF$12=TRUE,(($E863*LIQUIDACION!$L$1046)*LIQUIDACION!$D$1045/IF(AND(LIQUIDACION!$D$1044&gt;LIQUIDACION!$B$1046,LIQUIDACION!$B$1046&gt;LIQUIDACION!$D$1043),366,365)),0)</f>
        <v>0</v>
      </c>
      <c r="AG863" s="618">
        <f>IF(AG$12=TRUE,(($F863*LIQUIDACION!$L$1046)*LIQUIDACION!$D$1045/IF(AND(LIQUIDACION!$D$1044&gt;LIQUIDACION!$B$1046,LIQUIDACION!$B$1046&gt;LIQUIDACION!$D$1043),366,365)),0)</f>
        <v>0</v>
      </c>
      <c r="AH863" s="618">
        <f>IF(AH$12=TRUE,(($G863*LIQUIDACION!$L$1046)*LIQUIDACION!$D$1045/IF(AND(LIQUIDACION!$D$1044&gt;LIQUIDACION!$B$1046,LIQUIDACION!$B$1046&gt;LIQUIDACION!$D$1043),366,365)),0)</f>
        <v>0</v>
      </c>
      <c r="AI863" s="618">
        <f>IF(AI$12=TRUE,(($H863*LIQUIDACION!$L$1047)*LIQUIDACION!$D$1045/IF(AND(LIQUIDACION!$D$1044&gt;LIQUIDACION!$B$1046,LIQUIDACION!$B$1046&gt;LIQUIDACION!$D$1043),366,365)),0)</f>
        <v>0</v>
      </c>
      <c r="AJ863" s="618">
        <f>IF(AJ$12=TRUE,(($I863*LIQUIDACION!$L$1047)*LIQUIDACION!$D$1045/IF(AND(LIQUIDACION!$D$1044&gt;LIQUIDACION!$B$1046,LIQUIDACION!$B$1046&gt;LIQUIDACION!$D$1043),366,365)),0)</f>
        <v>0</v>
      </c>
      <c r="AK863" s="618">
        <f>IF(AK$12=TRUE,(($J863*LIQUIDACION!$L$1047)*LIQUIDACION!$D$1045/IF(AND(LIQUIDACION!$D$1044&gt;LIQUIDACION!$B$1046,LIQUIDACION!$B$1046&gt;LIQUIDACION!$D$1043),366,365)),0)</f>
        <v>0</v>
      </c>
      <c r="AL863" s="618">
        <f>IF(AL$12=TRUE,(($K863*LIQUIDACION!$L$1047)*LIQUIDACION!$D$1045/IF(AND(LIQUIDACION!$D$1044&gt;LIQUIDACION!$B$1046,LIQUIDACION!$B$1046&gt;LIQUIDACION!$D$1043),366,365)),0)</f>
        <v>0</v>
      </c>
      <c r="AM863" s="618">
        <f>IF(AM$12=TRUE,(($L863*LIQUIDACION!$L$1047)*LIQUIDACION!$D$1045/IF(AND(LIQUIDACION!$D$1044&gt;LIQUIDACION!$B$1046,LIQUIDACION!$B$1046&gt;LIQUIDACION!$D$1043),366,365)),0)</f>
        <v>0</v>
      </c>
      <c r="AN863" s="618">
        <f>IF(AN$12=TRUE,(($M863*LIQUIDACION!$L$1047)*LIQUIDACION!$D$1045/IF(AND(LIQUIDACION!$D$1044&gt;LIQUIDACION!$B$1046,LIQUIDACION!$B$1046&gt;LIQUIDACION!$D$1043),366,365)),0)</f>
        <v>0</v>
      </c>
      <c r="AO863" s="618">
        <f>IF(AO$12=TRUE,(($N863*LIQUIDACION!$L$1047)*LIQUIDACION!$D$1045/IF(AND(LIQUIDACION!$D$1044&gt;LIQUIDACION!$B$1046,LIQUIDACION!$B$1046&gt;LIQUIDACION!$D$1043),366,365)),0)</f>
        <v>0</v>
      </c>
      <c r="AP863" s="618">
        <f>IF(AP$12=TRUE,(($O863*LIQUIDACION!$L$1047)*LIQUIDACION!$D$1045/IF(AND(LIQUIDACION!$D$1044&gt;LIQUIDACION!$B$1046,LIQUIDACION!$B$1046&gt;LIQUIDACION!$D$1043),366,365)),0)</f>
        <v>0</v>
      </c>
      <c r="AQ863" s="618">
        <f>IF(AQ$12=TRUE,(($P863*LIQUIDACION!$L$1047)*LIQUIDACION!$D$1045/IF(AND(LIQUIDACION!$D$1044&gt;LIQUIDACION!$B$1046,LIQUIDACION!$B$1046&gt;LIQUIDACION!$D$1043),366,365)),0)</f>
        <v>0</v>
      </c>
      <c r="AR863" s="618">
        <f>IF(AR$12=TRUE,(($Q863*LIQUIDACION!$L$1047)*LIQUIDACION!$D$1045/IF(AND(LIQUIDACION!$D$1044&gt;LIQUIDACION!$B$1046,LIQUIDACION!$B$1046&gt;LIQUIDACION!$D$1043),366,365)),0)</f>
        <v>0</v>
      </c>
      <c r="AS863" s="618">
        <f>IF(AS$12=TRUE,(($R863*LIQUIDACION!$L$1047)*LIQUIDACION!$D$1045/IF(AND(LIQUIDACION!$D$1044&gt;LIQUIDACION!$B$1046,LIQUIDACION!$B$1046&gt;LIQUIDACION!$D$1043),366,365)),0)</f>
        <v>0</v>
      </c>
      <c r="AT863" s="618">
        <f>IF(AT$12=TRUE,(($S863*LIQUIDACION!$L$1047)*LIQUIDACION!$D$1045/IF(AND(LIQUIDACION!$D$1044&gt;LIQUIDACION!$B$1046,LIQUIDACION!$B$1046&gt;LIQUIDACION!$D$1043),366,365)),0)</f>
        <v>0</v>
      </c>
      <c r="AU863" s="618">
        <f>IF(AU$12=TRUE,(($T863*LIQUIDACION!$L$1047)*LIQUIDACION!$D$1045/IF(AND(LIQUIDACION!$D$1044&gt;LIQUIDACION!$B$1046,LIQUIDACION!$B$1046&gt;LIQUIDACION!$D$1043),366,365)),0)</f>
        <v>0</v>
      </c>
      <c r="AV863" s="618">
        <f>IF(AV$12=TRUE,(($U863*LIQUIDACION!$L$1047)*LIQUIDACION!$D$1045/IF(AND(LIQUIDACION!$D$1044&gt;LIQUIDACION!$B$1046,LIQUIDACION!$B$1046&gt;LIQUIDACION!$D$1043),366,365)),0)</f>
        <v>0</v>
      </c>
      <c r="AW863" s="618">
        <f>IF(AW$12=TRUE,(($V863*LIQUIDACION!$L$1047)*LIQUIDACION!$D$1045/IF(AND(LIQUIDACION!$D$1044&gt;LIQUIDACION!$B$1046,LIQUIDACION!$B$1046&gt;LIQUIDACION!$D$1043),366,365)),0)</f>
        <v>0</v>
      </c>
      <c r="AX863" s="618">
        <f>IF(AX$12=TRUE,(($W863*LIQUIDACION!$L$1047)*LIQUIDACION!$D$1045/IF(AND(LIQUIDACION!$D$1044&gt;LIQUIDACION!$B$1046,LIQUIDACION!$B$1046&gt;LIQUIDACION!$D$1043),366,365)),0)</f>
        <v>0</v>
      </c>
    </row>
    <row r="864" spans="2:50" x14ac:dyDescent="0.25">
      <c r="B864" s="123">
        <v>852</v>
      </c>
      <c r="C864" s="125"/>
      <c r="D864" s="170"/>
      <c r="E864" s="170"/>
      <c r="F864" s="170"/>
      <c r="G864" s="170">
        <f t="shared" si="57"/>
        <v>0</v>
      </c>
      <c r="H864" s="170">
        <f t="shared" si="58"/>
        <v>0</v>
      </c>
      <c r="I864" s="170"/>
      <c r="J864" s="170"/>
      <c r="K864" s="170"/>
      <c r="L864" s="170"/>
      <c r="M864" s="170"/>
      <c r="N864" s="170"/>
      <c r="O864" s="170"/>
      <c r="P864" s="170"/>
      <c r="Q864" s="170"/>
      <c r="R864" s="170"/>
      <c r="S864" s="170"/>
      <c r="T864" s="170"/>
      <c r="U864" s="170"/>
      <c r="V864" s="170"/>
      <c r="W864" s="170"/>
      <c r="X864" s="170"/>
      <c r="Y864" s="170"/>
      <c r="Z864" s="170"/>
      <c r="AA864" s="170"/>
      <c r="AB864" s="415">
        <f t="shared" si="59"/>
        <v>0</v>
      </c>
      <c r="AC864" s="415">
        <f t="shared" si="60"/>
        <v>0</v>
      </c>
      <c r="AE864" s="618">
        <f>IF(AE$12=TRUE,(($D864*LIQUIDACION!$L$1046)*LIQUIDACION!$D$1045/IF(AND(LIQUIDACION!$D$1044&gt;LIQUIDACION!$B$1046,LIQUIDACION!$B$1046&gt;LIQUIDACION!$D$1043),366,365)),0)</f>
        <v>0</v>
      </c>
      <c r="AF864" s="618">
        <f>IF(AF$12=TRUE,(($E864*LIQUIDACION!$L$1046)*LIQUIDACION!$D$1045/IF(AND(LIQUIDACION!$D$1044&gt;LIQUIDACION!$B$1046,LIQUIDACION!$B$1046&gt;LIQUIDACION!$D$1043),366,365)),0)</f>
        <v>0</v>
      </c>
      <c r="AG864" s="618">
        <f>IF(AG$12=TRUE,(($F864*LIQUIDACION!$L$1046)*LIQUIDACION!$D$1045/IF(AND(LIQUIDACION!$D$1044&gt;LIQUIDACION!$B$1046,LIQUIDACION!$B$1046&gt;LIQUIDACION!$D$1043),366,365)),0)</f>
        <v>0</v>
      </c>
      <c r="AH864" s="618">
        <f>IF(AH$12=TRUE,(($G864*LIQUIDACION!$L$1046)*LIQUIDACION!$D$1045/IF(AND(LIQUIDACION!$D$1044&gt;LIQUIDACION!$B$1046,LIQUIDACION!$B$1046&gt;LIQUIDACION!$D$1043),366,365)),0)</f>
        <v>0</v>
      </c>
      <c r="AI864" s="618">
        <f>IF(AI$12=TRUE,(($H864*LIQUIDACION!$L$1047)*LIQUIDACION!$D$1045/IF(AND(LIQUIDACION!$D$1044&gt;LIQUIDACION!$B$1046,LIQUIDACION!$B$1046&gt;LIQUIDACION!$D$1043),366,365)),0)</f>
        <v>0</v>
      </c>
      <c r="AJ864" s="618">
        <f>IF(AJ$12=TRUE,(($I864*LIQUIDACION!$L$1047)*LIQUIDACION!$D$1045/IF(AND(LIQUIDACION!$D$1044&gt;LIQUIDACION!$B$1046,LIQUIDACION!$B$1046&gt;LIQUIDACION!$D$1043),366,365)),0)</f>
        <v>0</v>
      </c>
      <c r="AK864" s="618">
        <f>IF(AK$12=TRUE,(($J864*LIQUIDACION!$L$1047)*LIQUIDACION!$D$1045/IF(AND(LIQUIDACION!$D$1044&gt;LIQUIDACION!$B$1046,LIQUIDACION!$B$1046&gt;LIQUIDACION!$D$1043),366,365)),0)</f>
        <v>0</v>
      </c>
      <c r="AL864" s="618">
        <f>IF(AL$12=TRUE,(($K864*LIQUIDACION!$L$1047)*LIQUIDACION!$D$1045/IF(AND(LIQUIDACION!$D$1044&gt;LIQUIDACION!$B$1046,LIQUIDACION!$B$1046&gt;LIQUIDACION!$D$1043),366,365)),0)</f>
        <v>0</v>
      </c>
      <c r="AM864" s="618">
        <f>IF(AM$12=TRUE,(($L864*LIQUIDACION!$L$1047)*LIQUIDACION!$D$1045/IF(AND(LIQUIDACION!$D$1044&gt;LIQUIDACION!$B$1046,LIQUIDACION!$B$1046&gt;LIQUIDACION!$D$1043),366,365)),0)</f>
        <v>0</v>
      </c>
      <c r="AN864" s="618">
        <f>IF(AN$12=TRUE,(($M864*LIQUIDACION!$L$1047)*LIQUIDACION!$D$1045/IF(AND(LIQUIDACION!$D$1044&gt;LIQUIDACION!$B$1046,LIQUIDACION!$B$1046&gt;LIQUIDACION!$D$1043),366,365)),0)</f>
        <v>0</v>
      </c>
      <c r="AO864" s="618">
        <f>IF(AO$12=TRUE,(($N864*LIQUIDACION!$L$1047)*LIQUIDACION!$D$1045/IF(AND(LIQUIDACION!$D$1044&gt;LIQUIDACION!$B$1046,LIQUIDACION!$B$1046&gt;LIQUIDACION!$D$1043),366,365)),0)</f>
        <v>0</v>
      </c>
      <c r="AP864" s="618">
        <f>IF(AP$12=TRUE,(($O864*LIQUIDACION!$L$1047)*LIQUIDACION!$D$1045/IF(AND(LIQUIDACION!$D$1044&gt;LIQUIDACION!$B$1046,LIQUIDACION!$B$1046&gt;LIQUIDACION!$D$1043),366,365)),0)</f>
        <v>0</v>
      </c>
      <c r="AQ864" s="618">
        <f>IF(AQ$12=TRUE,(($P864*LIQUIDACION!$L$1047)*LIQUIDACION!$D$1045/IF(AND(LIQUIDACION!$D$1044&gt;LIQUIDACION!$B$1046,LIQUIDACION!$B$1046&gt;LIQUIDACION!$D$1043),366,365)),0)</f>
        <v>0</v>
      </c>
      <c r="AR864" s="618">
        <f>IF(AR$12=TRUE,(($Q864*LIQUIDACION!$L$1047)*LIQUIDACION!$D$1045/IF(AND(LIQUIDACION!$D$1044&gt;LIQUIDACION!$B$1046,LIQUIDACION!$B$1046&gt;LIQUIDACION!$D$1043),366,365)),0)</f>
        <v>0</v>
      </c>
      <c r="AS864" s="618">
        <f>IF(AS$12=TRUE,(($R864*LIQUIDACION!$L$1047)*LIQUIDACION!$D$1045/IF(AND(LIQUIDACION!$D$1044&gt;LIQUIDACION!$B$1046,LIQUIDACION!$B$1046&gt;LIQUIDACION!$D$1043),366,365)),0)</f>
        <v>0</v>
      </c>
      <c r="AT864" s="618">
        <f>IF(AT$12=TRUE,(($S864*LIQUIDACION!$L$1047)*LIQUIDACION!$D$1045/IF(AND(LIQUIDACION!$D$1044&gt;LIQUIDACION!$B$1046,LIQUIDACION!$B$1046&gt;LIQUIDACION!$D$1043),366,365)),0)</f>
        <v>0</v>
      </c>
      <c r="AU864" s="618">
        <f>IF(AU$12=TRUE,(($T864*LIQUIDACION!$L$1047)*LIQUIDACION!$D$1045/IF(AND(LIQUIDACION!$D$1044&gt;LIQUIDACION!$B$1046,LIQUIDACION!$B$1046&gt;LIQUIDACION!$D$1043),366,365)),0)</f>
        <v>0</v>
      </c>
      <c r="AV864" s="618">
        <f>IF(AV$12=TRUE,(($U864*LIQUIDACION!$L$1047)*LIQUIDACION!$D$1045/IF(AND(LIQUIDACION!$D$1044&gt;LIQUIDACION!$B$1046,LIQUIDACION!$B$1046&gt;LIQUIDACION!$D$1043),366,365)),0)</f>
        <v>0</v>
      </c>
      <c r="AW864" s="618">
        <f>IF(AW$12=TRUE,(($V864*LIQUIDACION!$L$1047)*LIQUIDACION!$D$1045/IF(AND(LIQUIDACION!$D$1044&gt;LIQUIDACION!$B$1046,LIQUIDACION!$B$1046&gt;LIQUIDACION!$D$1043),366,365)),0)</f>
        <v>0</v>
      </c>
      <c r="AX864" s="618">
        <f>IF(AX$12=TRUE,(($W864*LIQUIDACION!$L$1047)*LIQUIDACION!$D$1045/IF(AND(LIQUIDACION!$D$1044&gt;LIQUIDACION!$B$1046,LIQUIDACION!$B$1046&gt;LIQUIDACION!$D$1043),366,365)),0)</f>
        <v>0</v>
      </c>
    </row>
    <row r="865" spans="2:50" x14ac:dyDescent="0.25">
      <c r="B865" s="121">
        <v>853</v>
      </c>
      <c r="C865" s="125"/>
      <c r="D865" s="170"/>
      <c r="E865" s="170"/>
      <c r="F865" s="170"/>
      <c r="G865" s="170">
        <f t="shared" si="57"/>
        <v>0</v>
      </c>
      <c r="H865" s="170">
        <f t="shared" si="58"/>
        <v>0</v>
      </c>
      <c r="I865" s="170"/>
      <c r="J865" s="170"/>
      <c r="K865" s="170"/>
      <c r="L865" s="170"/>
      <c r="M865" s="170"/>
      <c r="N865" s="170"/>
      <c r="O865" s="170"/>
      <c r="P865" s="170"/>
      <c r="Q865" s="170"/>
      <c r="R865" s="170"/>
      <c r="S865" s="170"/>
      <c r="T865" s="170"/>
      <c r="U865" s="170"/>
      <c r="V865" s="170"/>
      <c r="W865" s="170"/>
      <c r="X865" s="170"/>
      <c r="Y865" s="170"/>
      <c r="Z865" s="170"/>
      <c r="AA865" s="170"/>
      <c r="AB865" s="415">
        <f t="shared" si="59"/>
        <v>0</v>
      </c>
      <c r="AC865" s="415">
        <f t="shared" si="60"/>
        <v>0</v>
      </c>
      <c r="AE865" s="618">
        <f>IF(AE$12=TRUE,(($D865*LIQUIDACION!$L$1046)*LIQUIDACION!$D$1045/IF(AND(LIQUIDACION!$D$1044&gt;LIQUIDACION!$B$1046,LIQUIDACION!$B$1046&gt;LIQUIDACION!$D$1043),366,365)),0)</f>
        <v>0</v>
      </c>
      <c r="AF865" s="618">
        <f>IF(AF$12=TRUE,(($E865*LIQUIDACION!$L$1046)*LIQUIDACION!$D$1045/IF(AND(LIQUIDACION!$D$1044&gt;LIQUIDACION!$B$1046,LIQUIDACION!$B$1046&gt;LIQUIDACION!$D$1043),366,365)),0)</f>
        <v>0</v>
      </c>
      <c r="AG865" s="618">
        <f>IF(AG$12=TRUE,(($F865*LIQUIDACION!$L$1046)*LIQUIDACION!$D$1045/IF(AND(LIQUIDACION!$D$1044&gt;LIQUIDACION!$B$1046,LIQUIDACION!$B$1046&gt;LIQUIDACION!$D$1043),366,365)),0)</f>
        <v>0</v>
      </c>
      <c r="AH865" s="618">
        <f>IF(AH$12=TRUE,(($G865*LIQUIDACION!$L$1046)*LIQUIDACION!$D$1045/IF(AND(LIQUIDACION!$D$1044&gt;LIQUIDACION!$B$1046,LIQUIDACION!$B$1046&gt;LIQUIDACION!$D$1043),366,365)),0)</f>
        <v>0</v>
      </c>
      <c r="AI865" s="618">
        <f>IF(AI$12=TRUE,(($H865*LIQUIDACION!$L$1047)*LIQUIDACION!$D$1045/IF(AND(LIQUIDACION!$D$1044&gt;LIQUIDACION!$B$1046,LIQUIDACION!$B$1046&gt;LIQUIDACION!$D$1043),366,365)),0)</f>
        <v>0</v>
      </c>
      <c r="AJ865" s="618">
        <f>IF(AJ$12=TRUE,(($I865*LIQUIDACION!$L$1047)*LIQUIDACION!$D$1045/IF(AND(LIQUIDACION!$D$1044&gt;LIQUIDACION!$B$1046,LIQUIDACION!$B$1046&gt;LIQUIDACION!$D$1043),366,365)),0)</f>
        <v>0</v>
      </c>
      <c r="AK865" s="618">
        <f>IF(AK$12=TRUE,(($J865*LIQUIDACION!$L$1047)*LIQUIDACION!$D$1045/IF(AND(LIQUIDACION!$D$1044&gt;LIQUIDACION!$B$1046,LIQUIDACION!$B$1046&gt;LIQUIDACION!$D$1043),366,365)),0)</f>
        <v>0</v>
      </c>
      <c r="AL865" s="618">
        <f>IF(AL$12=TRUE,(($K865*LIQUIDACION!$L$1047)*LIQUIDACION!$D$1045/IF(AND(LIQUIDACION!$D$1044&gt;LIQUIDACION!$B$1046,LIQUIDACION!$B$1046&gt;LIQUIDACION!$D$1043),366,365)),0)</f>
        <v>0</v>
      </c>
      <c r="AM865" s="618">
        <f>IF(AM$12=TRUE,(($L865*LIQUIDACION!$L$1047)*LIQUIDACION!$D$1045/IF(AND(LIQUIDACION!$D$1044&gt;LIQUIDACION!$B$1046,LIQUIDACION!$B$1046&gt;LIQUIDACION!$D$1043),366,365)),0)</f>
        <v>0</v>
      </c>
      <c r="AN865" s="618">
        <f>IF(AN$12=TRUE,(($M865*LIQUIDACION!$L$1047)*LIQUIDACION!$D$1045/IF(AND(LIQUIDACION!$D$1044&gt;LIQUIDACION!$B$1046,LIQUIDACION!$B$1046&gt;LIQUIDACION!$D$1043),366,365)),0)</f>
        <v>0</v>
      </c>
      <c r="AO865" s="618">
        <f>IF(AO$12=TRUE,(($N865*LIQUIDACION!$L$1047)*LIQUIDACION!$D$1045/IF(AND(LIQUIDACION!$D$1044&gt;LIQUIDACION!$B$1046,LIQUIDACION!$B$1046&gt;LIQUIDACION!$D$1043),366,365)),0)</f>
        <v>0</v>
      </c>
      <c r="AP865" s="618">
        <f>IF(AP$12=TRUE,(($O865*LIQUIDACION!$L$1047)*LIQUIDACION!$D$1045/IF(AND(LIQUIDACION!$D$1044&gt;LIQUIDACION!$B$1046,LIQUIDACION!$B$1046&gt;LIQUIDACION!$D$1043),366,365)),0)</f>
        <v>0</v>
      </c>
      <c r="AQ865" s="618">
        <f>IF(AQ$12=TRUE,(($P865*LIQUIDACION!$L$1047)*LIQUIDACION!$D$1045/IF(AND(LIQUIDACION!$D$1044&gt;LIQUIDACION!$B$1046,LIQUIDACION!$B$1046&gt;LIQUIDACION!$D$1043),366,365)),0)</f>
        <v>0</v>
      </c>
      <c r="AR865" s="618">
        <f>IF(AR$12=TRUE,(($Q865*LIQUIDACION!$L$1047)*LIQUIDACION!$D$1045/IF(AND(LIQUIDACION!$D$1044&gt;LIQUIDACION!$B$1046,LIQUIDACION!$B$1046&gt;LIQUIDACION!$D$1043),366,365)),0)</f>
        <v>0</v>
      </c>
      <c r="AS865" s="618">
        <f>IF(AS$12=TRUE,(($R865*LIQUIDACION!$L$1047)*LIQUIDACION!$D$1045/IF(AND(LIQUIDACION!$D$1044&gt;LIQUIDACION!$B$1046,LIQUIDACION!$B$1046&gt;LIQUIDACION!$D$1043),366,365)),0)</f>
        <v>0</v>
      </c>
      <c r="AT865" s="618">
        <f>IF(AT$12=TRUE,(($S865*LIQUIDACION!$L$1047)*LIQUIDACION!$D$1045/IF(AND(LIQUIDACION!$D$1044&gt;LIQUIDACION!$B$1046,LIQUIDACION!$B$1046&gt;LIQUIDACION!$D$1043),366,365)),0)</f>
        <v>0</v>
      </c>
      <c r="AU865" s="618">
        <f>IF(AU$12=TRUE,(($T865*LIQUIDACION!$L$1047)*LIQUIDACION!$D$1045/IF(AND(LIQUIDACION!$D$1044&gt;LIQUIDACION!$B$1046,LIQUIDACION!$B$1046&gt;LIQUIDACION!$D$1043),366,365)),0)</f>
        <v>0</v>
      </c>
      <c r="AV865" s="618">
        <f>IF(AV$12=TRUE,(($U865*LIQUIDACION!$L$1047)*LIQUIDACION!$D$1045/IF(AND(LIQUIDACION!$D$1044&gt;LIQUIDACION!$B$1046,LIQUIDACION!$B$1046&gt;LIQUIDACION!$D$1043),366,365)),0)</f>
        <v>0</v>
      </c>
      <c r="AW865" s="618">
        <f>IF(AW$12=TRUE,(($V865*LIQUIDACION!$L$1047)*LIQUIDACION!$D$1045/IF(AND(LIQUIDACION!$D$1044&gt;LIQUIDACION!$B$1046,LIQUIDACION!$B$1046&gt;LIQUIDACION!$D$1043),366,365)),0)</f>
        <v>0</v>
      </c>
      <c r="AX865" s="618">
        <f>IF(AX$12=TRUE,(($W865*LIQUIDACION!$L$1047)*LIQUIDACION!$D$1045/IF(AND(LIQUIDACION!$D$1044&gt;LIQUIDACION!$B$1046,LIQUIDACION!$B$1046&gt;LIQUIDACION!$D$1043),366,365)),0)</f>
        <v>0</v>
      </c>
    </row>
    <row r="866" spans="2:50" x14ac:dyDescent="0.25">
      <c r="B866" s="123">
        <v>854</v>
      </c>
      <c r="C866" s="125"/>
      <c r="D866" s="170"/>
      <c r="E866" s="170"/>
      <c r="F866" s="170"/>
      <c r="G866" s="170">
        <f t="shared" si="57"/>
        <v>0</v>
      </c>
      <c r="H866" s="170">
        <f t="shared" si="58"/>
        <v>0</v>
      </c>
      <c r="I866" s="170"/>
      <c r="J866" s="170"/>
      <c r="K866" s="170"/>
      <c r="L866" s="170"/>
      <c r="M866" s="170"/>
      <c r="N866" s="170"/>
      <c r="O866" s="170"/>
      <c r="P866" s="170"/>
      <c r="Q866" s="170"/>
      <c r="R866" s="170"/>
      <c r="S866" s="170"/>
      <c r="T866" s="170"/>
      <c r="U866" s="170"/>
      <c r="V866" s="170"/>
      <c r="W866" s="170"/>
      <c r="X866" s="170"/>
      <c r="Y866" s="170"/>
      <c r="Z866" s="170"/>
      <c r="AA866" s="170"/>
      <c r="AB866" s="415">
        <f t="shared" si="59"/>
        <v>0</v>
      </c>
      <c r="AC866" s="415">
        <f t="shared" si="60"/>
        <v>0</v>
      </c>
      <c r="AE866" s="618">
        <f>IF(AE$12=TRUE,(($D866*LIQUIDACION!$L$1046)*LIQUIDACION!$D$1045/IF(AND(LIQUIDACION!$D$1044&gt;LIQUIDACION!$B$1046,LIQUIDACION!$B$1046&gt;LIQUIDACION!$D$1043),366,365)),0)</f>
        <v>0</v>
      </c>
      <c r="AF866" s="618">
        <f>IF(AF$12=TRUE,(($E866*LIQUIDACION!$L$1046)*LIQUIDACION!$D$1045/IF(AND(LIQUIDACION!$D$1044&gt;LIQUIDACION!$B$1046,LIQUIDACION!$B$1046&gt;LIQUIDACION!$D$1043),366,365)),0)</f>
        <v>0</v>
      </c>
      <c r="AG866" s="618">
        <f>IF(AG$12=TRUE,(($F866*LIQUIDACION!$L$1046)*LIQUIDACION!$D$1045/IF(AND(LIQUIDACION!$D$1044&gt;LIQUIDACION!$B$1046,LIQUIDACION!$B$1046&gt;LIQUIDACION!$D$1043),366,365)),0)</f>
        <v>0</v>
      </c>
      <c r="AH866" s="618">
        <f>IF(AH$12=TRUE,(($G866*LIQUIDACION!$L$1046)*LIQUIDACION!$D$1045/IF(AND(LIQUIDACION!$D$1044&gt;LIQUIDACION!$B$1046,LIQUIDACION!$B$1046&gt;LIQUIDACION!$D$1043),366,365)),0)</f>
        <v>0</v>
      </c>
      <c r="AI866" s="618">
        <f>IF(AI$12=TRUE,(($H866*LIQUIDACION!$L$1047)*LIQUIDACION!$D$1045/IF(AND(LIQUIDACION!$D$1044&gt;LIQUIDACION!$B$1046,LIQUIDACION!$B$1046&gt;LIQUIDACION!$D$1043),366,365)),0)</f>
        <v>0</v>
      </c>
      <c r="AJ866" s="618">
        <f>IF(AJ$12=TRUE,(($I866*LIQUIDACION!$L$1047)*LIQUIDACION!$D$1045/IF(AND(LIQUIDACION!$D$1044&gt;LIQUIDACION!$B$1046,LIQUIDACION!$B$1046&gt;LIQUIDACION!$D$1043),366,365)),0)</f>
        <v>0</v>
      </c>
      <c r="AK866" s="618">
        <f>IF(AK$12=TRUE,(($J866*LIQUIDACION!$L$1047)*LIQUIDACION!$D$1045/IF(AND(LIQUIDACION!$D$1044&gt;LIQUIDACION!$B$1046,LIQUIDACION!$B$1046&gt;LIQUIDACION!$D$1043),366,365)),0)</f>
        <v>0</v>
      </c>
      <c r="AL866" s="618">
        <f>IF(AL$12=TRUE,(($K866*LIQUIDACION!$L$1047)*LIQUIDACION!$D$1045/IF(AND(LIQUIDACION!$D$1044&gt;LIQUIDACION!$B$1046,LIQUIDACION!$B$1046&gt;LIQUIDACION!$D$1043),366,365)),0)</f>
        <v>0</v>
      </c>
      <c r="AM866" s="618">
        <f>IF(AM$12=TRUE,(($L866*LIQUIDACION!$L$1047)*LIQUIDACION!$D$1045/IF(AND(LIQUIDACION!$D$1044&gt;LIQUIDACION!$B$1046,LIQUIDACION!$B$1046&gt;LIQUIDACION!$D$1043),366,365)),0)</f>
        <v>0</v>
      </c>
      <c r="AN866" s="618">
        <f>IF(AN$12=TRUE,(($M866*LIQUIDACION!$L$1047)*LIQUIDACION!$D$1045/IF(AND(LIQUIDACION!$D$1044&gt;LIQUIDACION!$B$1046,LIQUIDACION!$B$1046&gt;LIQUIDACION!$D$1043),366,365)),0)</f>
        <v>0</v>
      </c>
      <c r="AO866" s="618">
        <f>IF(AO$12=TRUE,(($N866*LIQUIDACION!$L$1047)*LIQUIDACION!$D$1045/IF(AND(LIQUIDACION!$D$1044&gt;LIQUIDACION!$B$1046,LIQUIDACION!$B$1046&gt;LIQUIDACION!$D$1043),366,365)),0)</f>
        <v>0</v>
      </c>
      <c r="AP866" s="618">
        <f>IF(AP$12=TRUE,(($O866*LIQUIDACION!$L$1047)*LIQUIDACION!$D$1045/IF(AND(LIQUIDACION!$D$1044&gt;LIQUIDACION!$B$1046,LIQUIDACION!$B$1046&gt;LIQUIDACION!$D$1043),366,365)),0)</f>
        <v>0</v>
      </c>
      <c r="AQ866" s="618">
        <f>IF(AQ$12=TRUE,(($P866*LIQUIDACION!$L$1047)*LIQUIDACION!$D$1045/IF(AND(LIQUIDACION!$D$1044&gt;LIQUIDACION!$B$1046,LIQUIDACION!$B$1046&gt;LIQUIDACION!$D$1043),366,365)),0)</f>
        <v>0</v>
      </c>
      <c r="AR866" s="618">
        <f>IF(AR$12=TRUE,(($Q866*LIQUIDACION!$L$1047)*LIQUIDACION!$D$1045/IF(AND(LIQUIDACION!$D$1044&gt;LIQUIDACION!$B$1046,LIQUIDACION!$B$1046&gt;LIQUIDACION!$D$1043),366,365)),0)</f>
        <v>0</v>
      </c>
      <c r="AS866" s="618">
        <f>IF(AS$12=TRUE,(($R866*LIQUIDACION!$L$1047)*LIQUIDACION!$D$1045/IF(AND(LIQUIDACION!$D$1044&gt;LIQUIDACION!$B$1046,LIQUIDACION!$B$1046&gt;LIQUIDACION!$D$1043),366,365)),0)</f>
        <v>0</v>
      </c>
      <c r="AT866" s="618">
        <f>IF(AT$12=TRUE,(($S866*LIQUIDACION!$L$1047)*LIQUIDACION!$D$1045/IF(AND(LIQUIDACION!$D$1044&gt;LIQUIDACION!$B$1046,LIQUIDACION!$B$1046&gt;LIQUIDACION!$D$1043),366,365)),0)</f>
        <v>0</v>
      </c>
      <c r="AU866" s="618">
        <f>IF(AU$12=TRUE,(($T866*LIQUIDACION!$L$1047)*LIQUIDACION!$D$1045/IF(AND(LIQUIDACION!$D$1044&gt;LIQUIDACION!$B$1046,LIQUIDACION!$B$1046&gt;LIQUIDACION!$D$1043),366,365)),0)</f>
        <v>0</v>
      </c>
      <c r="AV866" s="618">
        <f>IF(AV$12=TRUE,(($U866*LIQUIDACION!$L$1047)*LIQUIDACION!$D$1045/IF(AND(LIQUIDACION!$D$1044&gt;LIQUIDACION!$B$1046,LIQUIDACION!$B$1046&gt;LIQUIDACION!$D$1043),366,365)),0)</f>
        <v>0</v>
      </c>
      <c r="AW866" s="618">
        <f>IF(AW$12=TRUE,(($V866*LIQUIDACION!$L$1047)*LIQUIDACION!$D$1045/IF(AND(LIQUIDACION!$D$1044&gt;LIQUIDACION!$B$1046,LIQUIDACION!$B$1046&gt;LIQUIDACION!$D$1043),366,365)),0)</f>
        <v>0</v>
      </c>
      <c r="AX866" s="618">
        <f>IF(AX$12=TRUE,(($W866*LIQUIDACION!$L$1047)*LIQUIDACION!$D$1045/IF(AND(LIQUIDACION!$D$1044&gt;LIQUIDACION!$B$1046,LIQUIDACION!$B$1046&gt;LIQUIDACION!$D$1043),366,365)),0)</f>
        <v>0</v>
      </c>
    </row>
    <row r="867" spans="2:50" x14ac:dyDescent="0.25">
      <c r="B867" s="121">
        <v>855</v>
      </c>
      <c r="C867" s="125"/>
      <c r="D867" s="170"/>
      <c r="E867" s="170"/>
      <c r="F867" s="170"/>
      <c r="G867" s="170">
        <f t="shared" si="57"/>
        <v>0</v>
      </c>
      <c r="H867" s="170">
        <f t="shared" si="58"/>
        <v>0</v>
      </c>
      <c r="I867" s="170"/>
      <c r="J867" s="170"/>
      <c r="K867" s="170"/>
      <c r="L867" s="170"/>
      <c r="M867" s="170"/>
      <c r="N867" s="170"/>
      <c r="O867" s="170"/>
      <c r="P867" s="170"/>
      <c r="Q867" s="170"/>
      <c r="R867" s="170"/>
      <c r="S867" s="170"/>
      <c r="T867" s="170"/>
      <c r="U867" s="170"/>
      <c r="V867" s="170"/>
      <c r="W867" s="170"/>
      <c r="X867" s="170"/>
      <c r="Y867" s="170"/>
      <c r="Z867" s="170"/>
      <c r="AA867" s="170"/>
      <c r="AB867" s="415">
        <f t="shared" si="59"/>
        <v>0</v>
      </c>
      <c r="AC867" s="415">
        <f t="shared" si="60"/>
        <v>0</v>
      </c>
      <c r="AE867" s="618">
        <f>IF(AE$12=TRUE,(($D867*LIQUIDACION!$L$1046)*LIQUIDACION!$D$1045/IF(AND(LIQUIDACION!$D$1044&gt;LIQUIDACION!$B$1046,LIQUIDACION!$B$1046&gt;LIQUIDACION!$D$1043),366,365)),0)</f>
        <v>0</v>
      </c>
      <c r="AF867" s="618">
        <f>IF(AF$12=TRUE,(($E867*LIQUIDACION!$L$1046)*LIQUIDACION!$D$1045/IF(AND(LIQUIDACION!$D$1044&gt;LIQUIDACION!$B$1046,LIQUIDACION!$B$1046&gt;LIQUIDACION!$D$1043),366,365)),0)</f>
        <v>0</v>
      </c>
      <c r="AG867" s="618">
        <f>IF(AG$12=TRUE,(($F867*LIQUIDACION!$L$1046)*LIQUIDACION!$D$1045/IF(AND(LIQUIDACION!$D$1044&gt;LIQUIDACION!$B$1046,LIQUIDACION!$B$1046&gt;LIQUIDACION!$D$1043),366,365)),0)</f>
        <v>0</v>
      </c>
      <c r="AH867" s="618">
        <f>IF(AH$12=TRUE,(($G867*LIQUIDACION!$L$1046)*LIQUIDACION!$D$1045/IF(AND(LIQUIDACION!$D$1044&gt;LIQUIDACION!$B$1046,LIQUIDACION!$B$1046&gt;LIQUIDACION!$D$1043),366,365)),0)</f>
        <v>0</v>
      </c>
      <c r="AI867" s="618">
        <f>IF(AI$12=TRUE,(($H867*LIQUIDACION!$L$1047)*LIQUIDACION!$D$1045/IF(AND(LIQUIDACION!$D$1044&gt;LIQUIDACION!$B$1046,LIQUIDACION!$B$1046&gt;LIQUIDACION!$D$1043),366,365)),0)</f>
        <v>0</v>
      </c>
      <c r="AJ867" s="618">
        <f>IF(AJ$12=TRUE,(($I867*LIQUIDACION!$L$1047)*LIQUIDACION!$D$1045/IF(AND(LIQUIDACION!$D$1044&gt;LIQUIDACION!$B$1046,LIQUIDACION!$B$1046&gt;LIQUIDACION!$D$1043),366,365)),0)</f>
        <v>0</v>
      </c>
      <c r="AK867" s="618">
        <f>IF(AK$12=TRUE,(($J867*LIQUIDACION!$L$1047)*LIQUIDACION!$D$1045/IF(AND(LIQUIDACION!$D$1044&gt;LIQUIDACION!$B$1046,LIQUIDACION!$B$1046&gt;LIQUIDACION!$D$1043),366,365)),0)</f>
        <v>0</v>
      </c>
      <c r="AL867" s="618">
        <f>IF(AL$12=TRUE,(($K867*LIQUIDACION!$L$1047)*LIQUIDACION!$D$1045/IF(AND(LIQUIDACION!$D$1044&gt;LIQUIDACION!$B$1046,LIQUIDACION!$B$1046&gt;LIQUIDACION!$D$1043),366,365)),0)</f>
        <v>0</v>
      </c>
      <c r="AM867" s="618">
        <f>IF(AM$12=TRUE,(($L867*LIQUIDACION!$L$1047)*LIQUIDACION!$D$1045/IF(AND(LIQUIDACION!$D$1044&gt;LIQUIDACION!$B$1046,LIQUIDACION!$B$1046&gt;LIQUIDACION!$D$1043),366,365)),0)</f>
        <v>0</v>
      </c>
      <c r="AN867" s="618">
        <f>IF(AN$12=TRUE,(($M867*LIQUIDACION!$L$1047)*LIQUIDACION!$D$1045/IF(AND(LIQUIDACION!$D$1044&gt;LIQUIDACION!$B$1046,LIQUIDACION!$B$1046&gt;LIQUIDACION!$D$1043),366,365)),0)</f>
        <v>0</v>
      </c>
      <c r="AO867" s="618">
        <f>IF(AO$12=TRUE,(($N867*LIQUIDACION!$L$1047)*LIQUIDACION!$D$1045/IF(AND(LIQUIDACION!$D$1044&gt;LIQUIDACION!$B$1046,LIQUIDACION!$B$1046&gt;LIQUIDACION!$D$1043),366,365)),0)</f>
        <v>0</v>
      </c>
      <c r="AP867" s="618">
        <f>IF(AP$12=TRUE,(($O867*LIQUIDACION!$L$1047)*LIQUIDACION!$D$1045/IF(AND(LIQUIDACION!$D$1044&gt;LIQUIDACION!$B$1046,LIQUIDACION!$B$1046&gt;LIQUIDACION!$D$1043),366,365)),0)</f>
        <v>0</v>
      </c>
      <c r="AQ867" s="618">
        <f>IF(AQ$12=TRUE,(($P867*LIQUIDACION!$L$1047)*LIQUIDACION!$D$1045/IF(AND(LIQUIDACION!$D$1044&gt;LIQUIDACION!$B$1046,LIQUIDACION!$B$1046&gt;LIQUIDACION!$D$1043),366,365)),0)</f>
        <v>0</v>
      </c>
      <c r="AR867" s="618">
        <f>IF(AR$12=TRUE,(($Q867*LIQUIDACION!$L$1047)*LIQUIDACION!$D$1045/IF(AND(LIQUIDACION!$D$1044&gt;LIQUIDACION!$B$1046,LIQUIDACION!$B$1046&gt;LIQUIDACION!$D$1043),366,365)),0)</f>
        <v>0</v>
      </c>
      <c r="AS867" s="618">
        <f>IF(AS$12=TRUE,(($R867*LIQUIDACION!$L$1047)*LIQUIDACION!$D$1045/IF(AND(LIQUIDACION!$D$1044&gt;LIQUIDACION!$B$1046,LIQUIDACION!$B$1046&gt;LIQUIDACION!$D$1043),366,365)),0)</f>
        <v>0</v>
      </c>
      <c r="AT867" s="618">
        <f>IF(AT$12=TRUE,(($S867*LIQUIDACION!$L$1047)*LIQUIDACION!$D$1045/IF(AND(LIQUIDACION!$D$1044&gt;LIQUIDACION!$B$1046,LIQUIDACION!$B$1046&gt;LIQUIDACION!$D$1043),366,365)),0)</f>
        <v>0</v>
      </c>
      <c r="AU867" s="618">
        <f>IF(AU$12=TRUE,(($T867*LIQUIDACION!$L$1047)*LIQUIDACION!$D$1045/IF(AND(LIQUIDACION!$D$1044&gt;LIQUIDACION!$B$1046,LIQUIDACION!$B$1046&gt;LIQUIDACION!$D$1043),366,365)),0)</f>
        <v>0</v>
      </c>
      <c r="AV867" s="618">
        <f>IF(AV$12=TRUE,(($U867*LIQUIDACION!$L$1047)*LIQUIDACION!$D$1045/IF(AND(LIQUIDACION!$D$1044&gt;LIQUIDACION!$B$1046,LIQUIDACION!$B$1046&gt;LIQUIDACION!$D$1043),366,365)),0)</f>
        <v>0</v>
      </c>
      <c r="AW867" s="618">
        <f>IF(AW$12=TRUE,(($V867*LIQUIDACION!$L$1047)*LIQUIDACION!$D$1045/IF(AND(LIQUIDACION!$D$1044&gt;LIQUIDACION!$B$1046,LIQUIDACION!$B$1046&gt;LIQUIDACION!$D$1043),366,365)),0)</f>
        <v>0</v>
      </c>
      <c r="AX867" s="618">
        <f>IF(AX$12=TRUE,(($W867*LIQUIDACION!$L$1047)*LIQUIDACION!$D$1045/IF(AND(LIQUIDACION!$D$1044&gt;LIQUIDACION!$B$1046,LIQUIDACION!$B$1046&gt;LIQUIDACION!$D$1043),366,365)),0)</f>
        <v>0</v>
      </c>
    </row>
    <row r="868" spans="2:50" x14ac:dyDescent="0.25">
      <c r="B868" s="123">
        <v>856</v>
      </c>
      <c r="C868" s="125"/>
      <c r="D868" s="170"/>
      <c r="E868" s="170"/>
      <c r="F868" s="170"/>
      <c r="G868" s="170">
        <f t="shared" si="57"/>
        <v>0</v>
      </c>
      <c r="H868" s="170">
        <f t="shared" si="58"/>
        <v>0</v>
      </c>
      <c r="I868" s="170"/>
      <c r="J868" s="170"/>
      <c r="K868" s="170"/>
      <c r="L868" s="170"/>
      <c r="M868" s="170"/>
      <c r="N868" s="170"/>
      <c r="O868" s="170"/>
      <c r="P868" s="170"/>
      <c r="Q868" s="170"/>
      <c r="R868" s="170"/>
      <c r="S868" s="170"/>
      <c r="T868" s="170"/>
      <c r="U868" s="170"/>
      <c r="V868" s="170"/>
      <c r="W868" s="170"/>
      <c r="X868" s="170"/>
      <c r="Y868" s="170"/>
      <c r="Z868" s="170"/>
      <c r="AA868" s="170"/>
      <c r="AB868" s="415">
        <f t="shared" si="59"/>
        <v>0</v>
      </c>
      <c r="AC868" s="415">
        <f t="shared" si="60"/>
        <v>0</v>
      </c>
      <c r="AE868" s="618">
        <f>IF(AE$12=TRUE,(($D868*LIQUIDACION!$L$1046)*LIQUIDACION!$D$1045/IF(AND(LIQUIDACION!$D$1044&gt;LIQUIDACION!$B$1046,LIQUIDACION!$B$1046&gt;LIQUIDACION!$D$1043),366,365)),0)</f>
        <v>0</v>
      </c>
      <c r="AF868" s="618">
        <f>IF(AF$12=TRUE,(($E868*LIQUIDACION!$L$1046)*LIQUIDACION!$D$1045/IF(AND(LIQUIDACION!$D$1044&gt;LIQUIDACION!$B$1046,LIQUIDACION!$B$1046&gt;LIQUIDACION!$D$1043),366,365)),0)</f>
        <v>0</v>
      </c>
      <c r="AG868" s="618">
        <f>IF(AG$12=TRUE,(($F868*LIQUIDACION!$L$1046)*LIQUIDACION!$D$1045/IF(AND(LIQUIDACION!$D$1044&gt;LIQUIDACION!$B$1046,LIQUIDACION!$B$1046&gt;LIQUIDACION!$D$1043),366,365)),0)</f>
        <v>0</v>
      </c>
      <c r="AH868" s="618">
        <f>IF(AH$12=TRUE,(($G868*LIQUIDACION!$L$1046)*LIQUIDACION!$D$1045/IF(AND(LIQUIDACION!$D$1044&gt;LIQUIDACION!$B$1046,LIQUIDACION!$B$1046&gt;LIQUIDACION!$D$1043),366,365)),0)</f>
        <v>0</v>
      </c>
      <c r="AI868" s="618">
        <f>IF(AI$12=TRUE,(($H868*LIQUIDACION!$L$1047)*LIQUIDACION!$D$1045/IF(AND(LIQUIDACION!$D$1044&gt;LIQUIDACION!$B$1046,LIQUIDACION!$B$1046&gt;LIQUIDACION!$D$1043),366,365)),0)</f>
        <v>0</v>
      </c>
      <c r="AJ868" s="618">
        <f>IF(AJ$12=TRUE,(($I868*LIQUIDACION!$L$1047)*LIQUIDACION!$D$1045/IF(AND(LIQUIDACION!$D$1044&gt;LIQUIDACION!$B$1046,LIQUIDACION!$B$1046&gt;LIQUIDACION!$D$1043),366,365)),0)</f>
        <v>0</v>
      </c>
      <c r="AK868" s="618">
        <f>IF(AK$12=TRUE,(($J868*LIQUIDACION!$L$1047)*LIQUIDACION!$D$1045/IF(AND(LIQUIDACION!$D$1044&gt;LIQUIDACION!$B$1046,LIQUIDACION!$B$1046&gt;LIQUIDACION!$D$1043),366,365)),0)</f>
        <v>0</v>
      </c>
      <c r="AL868" s="618">
        <f>IF(AL$12=TRUE,(($K868*LIQUIDACION!$L$1047)*LIQUIDACION!$D$1045/IF(AND(LIQUIDACION!$D$1044&gt;LIQUIDACION!$B$1046,LIQUIDACION!$B$1046&gt;LIQUIDACION!$D$1043),366,365)),0)</f>
        <v>0</v>
      </c>
      <c r="AM868" s="618">
        <f>IF(AM$12=TRUE,(($L868*LIQUIDACION!$L$1047)*LIQUIDACION!$D$1045/IF(AND(LIQUIDACION!$D$1044&gt;LIQUIDACION!$B$1046,LIQUIDACION!$B$1046&gt;LIQUIDACION!$D$1043),366,365)),0)</f>
        <v>0</v>
      </c>
      <c r="AN868" s="618">
        <f>IF(AN$12=TRUE,(($M868*LIQUIDACION!$L$1047)*LIQUIDACION!$D$1045/IF(AND(LIQUIDACION!$D$1044&gt;LIQUIDACION!$B$1046,LIQUIDACION!$B$1046&gt;LIQUIDACION!$D$1043),366,365)),0)</f>
        <v>0</v>
      </c>
      <c r="AO868" s="618">
        <f>IF(AO$12=TRUE,(($N868*LIQUIDACION!$L$1047)*LIQUIDACION!$D$1045/IF(AND(LIQUIDACION!$D$1044&gt;LIQUIDACION!$B$1046,LIQUIDACION!$B$1046&gt;LIQUIDACION!$D$1043),366,365)),0)</f>
        <v>0</v>
      </c>
      <c r="AP868" s="618">
        <f>IF(AP$12=TRUE,(($O868*LIQUIDACION!$L$1047)*LIQUIDACION!$D$1045/IF(AND(LIQUIDACION!$D$1044&gt;LIQUIDACION!$B$1046,LIQUIDACION!$B$1046&gt;LIQUIDACION!$D$1043),366,365)),0)</f>
        <v>0</v>
      </c>
      <c r="AQ868" s="618">
        <f>IF(AQ$12=TRUE,(($P868*LIQUIDACION!$L$1047)*LIQUIDACION!$D$1045/IF(AND(LIQUIDACION!$D$1044&gt;LIQUIDACION!$B$1046,LIQUIDACION!$B$1046&gt;LIQUIDACION!$D$1043),366,365)),0)</f>
        <v>0</v>
      </c>
      <c r="AR868" s="618">
        <f>IF(AR$12=TRUE,(($Q868*LIQUIDACION!$L$1047)*LIQUIDACION!$D$1045/IF(AND(LIQUIDACION!$D$1044&gt;LIQUIDACION!$B$1046,LIQUIDACION!$B$1046&gt;LIQUIDACION!$D$1043),366,365)),0)</f>
        <v>0</v>
      </c>
      <c r="AS868" s="618">
        <f>IF(AS$12=TRUE,(($R868*LIQUIDACION!$L$1047)*LIQUIDACION!$D$1045/IF(AND(LIQUIDACION!$D$1044&gt;LIQUIDACION!$B$1046,LIQUIDACION!$B$1046&gt;LIQUIDACION!$D$1043),366,365)),0)</f>
        <v>0</v>
      </c>
      <c r="AT868" s="618">
        <f>IF(AT$12=TRUE,(($S868*LIQUIDACION!$L$1047)*LIQUIDACION!$D$1045/IF(AND(LIQUIDACION!$D$1044&gt;LIQUIDACION!$B$1046,LIQUIDACION!$B$1046&gt;LIQUIDACION!$D$1043),366,365)),0)</f>
        <v>0</v>
      </c>
      <c r="AU868" s="618">
        <f>IF(AU$12=TRUE,(($T868*LIQUIDACION!$L$1047)*LIQUIDACION!$D$1045/IF(AND(LIQUIDACION!$D$1044&gt;LIQUIDACION!$B$1046,LIQUIDACION!$B$1046&gt;LIQUIDACION!$D$1043),366,365)),0)</f>
        <v>0</v>
      </c>
      <c r="AV868" s="618">
        <f>IF(AV$12=TRUE,(($U868*LIQUIDACION!$L$1047)*LIQUIDACION!$D$1045/IF(AND(LIQUIDACION!$D$1044&gt;LIQUIDACION!$B$1046,LIQUIDACION!$B$1046&gt;LIQUIDACION!$D$1043),366,365)),0)</f>
        <v>0</v>
      </c>
      <c r="AW868" s="618">
        <f>IF(AW$12=TRUE,(($V868*LIQUIDACION!$L$1047)*LIQUIDACION!$D$1045/IF(AND(LIQUIDACION!$D$1044&gt;LIQUIDACION!$B$1046,LIQUIDACION!$B$1046&gt;LIQUIDACION!$D$1043),366,365)),0)</f>
        <v>0</v>
      </c>
      <c r="AX868" s="618">
        <f>IF(AX$12=TRUE,(($W868*LIQUIDACION!$L$1047)*LIQUIDACION!$D$1045/IF(AND(LIQUIDACION!$D$1044&gt;LIQUIDACION!$B$1046,LIQUIDACION!$B$1046&gt;LIQUIDACION!$D$1043),366,365)),0)</f>
        <v>0</v>
      </c>
    </row>
    <row r="869" spans="2:50" x14ac:dyDescent="0.25">
      <c r="B869" s="121">
        <v>857</v>
      </c>
      <c r="C869" s="125"/>
      <c r="D869" s="170"/>
      <c r="E869" s="170"/>
      <c r="F869" s="170"/>
      <c r="G869" s="170">
        <f t="shared" si="57"/>
        <v>0</v>
      </c>
      <c r="H869" s="170">
        <f t="shared" si="58"/>
        <v>0</v>
      </c>
      <c r="I869" s="170"/>
      <c r="J869" s="170"/>
      <c r="K869" s="170"/>
      <c r="L869" s="170"/>
      <c r="M869" s="170"/>
      <c r="N869" s="170"/>
      <c r="O869" s="170"/>
      <c r="P869" s="170"/>
      <c r="Q869" s="170"/>
      <c r="R869" s="170"/>
      <c r="S869" s="170"/>
      <c r="T869" s="170"/>
      <c r="U869" s="170"/>
      <c r="V869" s="170"/>
      <c r="W869" s="170"/>
      <c r="X869" s="170"/>
      <c r="Y869" s="170"/>
      <c r="Z869" s="170"/>
      <c r="AA869" s="170"/>
      <c r="AB869" s="415">
        <f t="shared" si="59"/>
        <v>0</v>
      </c>
      <c r="AC869" s="415">
        <f t="shared" si="60"/>
        <v>0</v>
      </c>
      <c r="AE869" s="618">
        <f>IF(AE$12=TRUE,(($D869*LIQUIDACION!$L$1046)*LIQUIDACION!$D$1045/IF(AND(LIQUIDACION!$D$1044&gt;LIQUIDACION!$B$1046,LIQUIDACION!$B$1046&gt;LIQUIDACION!$D$1043),366,365)),0)</f>
        <v>0</v>
      </c>
      <c r="AF869" s="618">
        <f>IF(AF$12=TRUE,(($E869*LIQUIDACION!$L$1046)*LIQUIDACION!$D$1045/IF(AND(LIQUIDACION!$D$1044&gt;LIQUIDACION!$B$1046,LIQUIDACION!$B$1046&gt;LIQUIDACION!$D$1043),366,365)),0)</f>
        <v>0</v>
      </c>
      <c r="AG869" s="618">
        <f>IF(AG$12=TRUE,(($F869*LIQUIDACION!$L$1046)*LIQUIDACION!$D$1045/IF(AND(LIQUIDACION!$D$1044&gt;LIQUIDACION!$B$1046,LIQUIDACION!$B$1046&gt;LIQUIDACION!$D$1043),366,365)),0)</f>
        <v>0</v>
      </c>
      <c r="AH869" s="618">
        <f>IF(AH$12=TRUE,(($G869*LIQUIDACION!$L$1046)*LIQUIDACION!$D$1045/IF(AND(LIQUIDACION!$D$1044&gt;LIQUIDACION!$B$1046,LIQUIDACION!$B$1046&gt;LIQUIDACION!$D$1043),366,365)),0)</f>
        <v>0</v>
      </c>
      <c r="AI869" s="618">
        <f>IF(AI$12=TRUE,(($H869*LIQUIDACION!$L$1047)*LIQUIDACION!$D$1045/IF(AND(LIQUIDACION!$D$1044&gt;LIQUIDACION!$B$1046,LIQUIDACION!$B$1046&gt;LIQUIDACION!$D$1043),366,365)),0)</f>
        <v>0</v>
      </c>
      <c r="AJ869" s="618">
        <f>IF(AJ$12=TRUE,(($I869*LIQUIDACION!$L$1047)*LIQUIDACION!$D$1045/IF(AND(LIQUIDACION!$D$1044&gt;LIQUIDACION!$B$1046,LIQUIDACION!$B$1046&gt;LIQUIDACION!$D$1043),366,365)),0)</f>
        <v>0</v>
      </c>
      <c r="AK869" s="618">
        <f>IF(AK$12=TRUE,(($J869*LIQUIDACION!$L$1047)*LIQUIDACION!$D$1045/IF(AND(LIQUIDACION!$D$1044&gt;LIQUIDACION!$B$1046,LIQUIDACION!$B$1046&gt;LIQUIDACION!$D$1043),366,365)),0)</f>
        <v>0</v>
      </c>
      <c r="AL869" s="618">
        <f>IF(AL$12=TRUE,(($K869*LIQUIDACION!$L$1047)*LIQUIDACION!$D$1045/IF(AND(LIQUIDACION!$D$1044&gt;LIQUIDACION!$B$1046,LIQUIDACION!$B$1046&gt;LIQUIDACION!$D$1043),366,365)),0)</f>
        <v>0</v>
      </c>
      <c r="AM869" s="618">
        <f>IF(AM$12=TRUE,(($L869*LIQUIDACION!$L$1047)*LIQUIDACION!$D$1045/IF(AND(LIQUIDACION!$D$1044&gt;LIQUIDACION!$B$1046,LIQUIDACION!$B$1046&gt;LIQUIDACION!$D$1043),366,365)),0)</f>
        <v>0</v>
      </c>
      <c r="AN869" s="618">
        <f>IF(AN$12=TRUE,(($M869*LIQUIDACION!$L$1047)*LIQUIDACION!$D$1045/IF(AND(LIQUIDACION!$D$1044&gt;LIQUIDACION!$B$1046,LIQUIDACION!$B$1046&gt;LIQUIDACION!$D$1043),366,365)),0)</f>
        <v>0</v>
      </c>
      <c r="AO869" s="618">
        <f>IF(AO$12=TRUE,(($N869*LIQUIDACION!$L$1047)*LIQUIDACION!$D$1045/IF(AND(LIQUIDACION!$D$1044&gt;LIQUIDACION!$B$1046,LIQUIDACION!$B$1046&gt;LIQUIDACION!$D$1043),366,365)),0)</f>
        <v>0</v>
      </c>
      <c r="AP869" s="618">
        <f>IF(AP$12=TRUE,(($O869*LIQUIDACION!$L$1047)*LIQUIDACION!$D$1045/IF(AND(LIQUIDACION!$D$1044&gt;LIQUIDACION!$B$1046,LIQUIDACION!$B$1046&gt;LIQUIDACION!$D$1043),366,365)),0)</f>
        <v>0</v>
      </c>
      <c r="AQ869" s="618">
        <f>IF(AQ$12=TRUE,(($P869*LIQUIDACION!$L$1047)*LIQUIDACION!$D$1045/IF(AND(LIQUIDACION!$D$1044&gt;LIQUIDACION!$B$1046,LIQUIDACION!$B$1046&gt;LIQUIDACION!$D$1043),366,365)),0)</f>
        <v>0</v>
      </c>
      <c r="AR869" s="618">
        <f>IF(AR$12=TRUE,(($Q869*LIQUIDACION!$L$1047)*LIQUIDACION!$D$1045/IF(AND(LIQUIDACION!$D$1044&gt;LIQUIDACION!$B$1046,LIQUIDACION!$B$1046&gt;LIQUIDACION!$D$1043),366,365)),0)</f>
        <v>0</v>
      </c>
      <c r="AS869" s="618">
        <f>IF(AS$12=TRUE,(($R869*LIQUIDACION!$L$1047)*LIQUIDACION!$D$1045/IF(AND(LIQUIDACION!$D$1044&gt;LIQUIDACION!$B$1046,LIQUIDACION!$B$1046&gt;LIQUIDACION!$D$1043),366,365)),0)</f>
        <v>0</v>
      </c>
      <c r="AT869" s="618">
        <f>IF(AT$12=TRUE,(($S869*LIQUIDACION!$L$1047)*LIQUIDACION!$D$1045/IF(AND(LIQUIDACION!$D$1044&gt;LIQUIDACION!$B$1046,LIQUIDACION!$B$1046&gt;LIQUIDACION!$D$1043),366,365)),0)</f>
        <v>0</v>
      </c>
      <c r="AU869" s="618">
        <f>IF(AU$12=TRUE,(($T869*LIQUIDACION!$L$1047)*LIQUIDACION!$D$1045/IF(AND(LIQUIDACION!$D$1044&gt;LIQUIDACION!$B$1046,LIQUIDACION!$B$1046&gt;LIQUIDACION!$D$1043),366,365)),0)</f>
        <v>0</v>
      </c>
      <c r="AV869" s="618">
        <f>IF(AV$12=TRUE,(($U869*LIQUIDACION!$L$1047)*LIQUIDACION!$D$1045/IF(AND(LIQUIDACION!$D$1044&gt;LIQUIDACION!$B$1046,LIQUIDACION!$B$1046&gt;LIQUIDACION!$D$1043),366,365)),0)</f>
        <v>0</v>
      </c>
      <c r="AW869" s="618">
        <f>IF(AW$12=TRUE,(($V869*LIQUIDACION!$L$1047)*LIQUIDACION!$D$1045/IF(AND(LIQUIDACION!$D$1044&gt;LIQUIDACION!$B$1046,LIQUIDACION!$B$1046&gt;LIQUIDACION!$D$1043),366,365)),0)</f>
        <v>0</v>
      </c>
      <c r="AX869" s="618">
        <f>IF(AX$12=TRUE,(($W869*LIQUIDACION!$L$1047)*LIQUIDACION!$D$1045/IF(AND(LIQUIDACION!$D$1044&gt;LIQUIDACION!$B$1046,LIQUIDACION!$B$1046&gt;LIQUIDACION!$D$1043),366,365)),0)</f>
        <v>0</v>
      </c>
    </row>
    <row r="870" spans="2:50" x14ac:dyDescent="0.25">
      <c r="B870" s="123">
        <v>858</v>
      </c>
      <c r="C870" s="125"/>
      <c r="D870" s="170"/>
      <c r="E870" s="170"/>
      <c r="F870" s="170"/>
      <c r="G870" s="170">
        <f t="shared" si="57"/>
        <v>0</v>
      </c>
      <c r="H870" s="170">
        <f t="shared" si="58"/>
        <v>0</v>
      </c>
      <c r="I870" s="170"/>
      <c r="J870" s="170"/>
      <c r="K870" s="170"/>
      <c r="L870" s="170"/>
      <c r="M870" s="170"/>
      <c r="N870" s="170"/>
      <c r="O870" s="170"/>
      <c r="P870" s="170"/>
      <c r="Q870" s="170"/>
      <c r="R870" s="170"/>
      <c r="S870" s="170"/>
      <c r="T870" s="170"/>
      <c r="U870" s="170"/>
      <c r="V870" s="170"/>
      <c r="W870" s="170"/>
      <c r="X870" s="170"/>
      <c r="Y870" s="170"/>
      <c r="Z870" s="170"/>
      <c r="AA870" s="170"/>
      <c r="AB870" s="415">
        <f t="shared" si="59"/>
        <v>0</v>
      </c>
      <c r="AC870" s="415">
        <f t="shared" si="60"/>
        <v>0</v>
      </c>
      <c r="AE870" s="618">
        <f>IF(AE$12=TRUE,(($D870*LIQUIDACION!$L$1046)*LIQUIDACION!$D$1045/IF(AND(LIQUIDACION!$D$1044&gt;LIQUIDACION!$B$1046,LIQUIDACION!$B$1046&gt;LIQUIDACION!$D$1043),366,365)),0)</f>
        <v>0</v>
      </c>
      <c r="AF870" s="618">
        <f>IF(AF$12=TRUE,(($E870*LIQUIDACION!$L$1046)*LIQUIDACION!$D$1045/IF(AND(LIQUIDACION!$D$1044&gt;LIQUIDACION!$B$1046,LIQUIDACION!$B$1046&gt;LIQUIDACION!$D$1043),366,365)),0)</f>
        <v>0</v>
      </c>
      <c r="AG870" s="618">
        <f>IF(AG$12=TRUE,(($F870*LIQUIDACION!$L$1046)*LIQUIDACION!$D$1045/IF(AND(LIQUIDACION!$D$1044&gt;LIQUIDACION!$B$1046,LIQUIDACION!$B$1046&gt;LIQUIDACION!$D$1043),366,365)),0)</f>
        <v>0</v>
      </c>
      <c r="AH870" s="618">
        <f>IF(AH$12=TRUE,(($G870*LIQUIDACION!$L$1046)*LIQUIDACION!$D$1045/IF(AND(LIQUIDACION!$D$1044&gt;LIQUIDACION!$B$1046,LIQUIDACION!$B$1046&gt;LIQUIDACION!$D$1043),366,365)),0)</f>
        <v>0</v>
      </c>
      <c r="AI870" s="618">
        <f>IF(AI$12=TRUE,(($H870*LIQUIDACION!$L$1047)*LIQUIDACION!$D$1045/IF(AND(LIQUIDACION!$D$1044&gt;LIQUIDACION!$B$1046,LIQUIDACION!$B$1046&gt;LIQUIDACION!$D$1043),366,365)),0)</f>
        <v>0</v>
      </c>
      <c r="AJ870" s="618">
        <f>IF(AJ$12=TRUE,(($I870*LIQUIDACION!$L$1047)*LIQUIDACION!$D$1045/IF(AND(LIQUIDACION!$D$1044&gt;LIQUIDACION!$B$1046,LIQUIDACION!$B$1046&gt;LIQUIDACION!$D$1043),366,365)),0)</f>
        <v>0</v>
      </c>
      <c r="AK870" s="618">
        <f>IF(AK$12=TRUE,(($J870*LIQUIDACION!$L$1047)*LIQUIDACION!$D$1045/IF(AND(LIQUIDACION!$D$1044&gt;LIQUIDACION!$B$1046,LIQUIDACION!$B$1046&gt;LIQUIDACION!$D$1043),366,365)),0)</f>
        <v>0</v>
      </c>
      <c r="AL870" s="618">
        <f>IF(AL$12=TRUE,(($K870*LIQUIDACION!$L$1047)*LIQUIDACION!$D$1045/IF(AND(LIQUIDACION!$D$1044&gt;LIQUIDACION!$B$1046,LIQUIDACION!$B$1046&gt;LIQUIDACION!$D$1043),366,365)),0)</f>
        <v>0</v>
      </c>
      <c r="AM870" s="618">
        <f>IF(AM$12=TRUE,(($L870*LIQUIDACION!$L$1047)*LIQUIDACION!$D$1045/IF(AND(LIQUIDACION!$D$1044&gt;LIQUIDACION!$B$1046,LIQUIDACION!$B$1046&gt;LIQUIDACION!$D$1043),366,365)),0)</f>
        <v>0</v>
      </c>
      <c r="AN870" s="618">
        <f>IF(AN$12=TRUE,(($M870*LIQUIDACION!$L$1047)*LIQUIDACION!$D$1045/IF(AND(LIQUIDACION!$D$1044&gt;LIQUIDACION!$B$1046,LIQUIDACION!$B$1046&gt;LIQUIDACION!$D$1043),366,365)),0)</f>
        <v>0</v>
      </c>
      <c r="AO870" s="618">
        <f>IF(AO$12=TRUE,(($N870*LIQUIDACION!$L$1047)*LIQUIDACION!$D$1045/IF(AND(LIQUIDACION!$D$1044&gt;LIQUIDACION!$B$1046,LIQUIDACION!$B$1046&gt;LIQUIDACION!$D$1043),366,365)),0)</f>
        <v>0</v>
      </c>
      <c r="AP870" s="618">
        <f>IF(AP$12=TRUE,(($O870*LIQUIDACION!$L$1047)*LIQUIDACION!$D$1045/IF(AND(LIQUIDACION!$D$1044&gt;LIQUIDACION!$B$1046,LIQUIDACION!$B$1046&gt;LIQUIDACION!$D$1043),366,365)),0)</f>
        <v>0</v>
      </c>
      <c r="AQ870" s="618">
        <f>IF(AQ$12=TRUE,(($P870*LIQUIDACION!$L$1047)*LIQUIDACION!$D$1045/IF(AND(LIQUIDACION!$D$1044&gt;LIQUIDACION!$B$1046,LIQUIDACION!$B$1046&gt;LIQUIDACION!$D$1043),366,365)),0)</f>
        <v>0</v>
      </c>
      <c r="AR870" s="618">
        <f>IF(AR$12=TRUE,(($Q870*LIQUIDACION!$L$1047)*LIQUIDACION!$D$1045/IF(AND(LIQUIDACION!$D$1044&gt;LIQUIDACION!$B$1046,LIQUIDACION!$B$1046&gt;LIQUIDACION!$D$1043),366,365)),0)</f>
        <v>0</v>
      </c>
      <c r="AS870" s="618">
        <f>IF(AS$12=TRUE,(($R870*LIQUIDACION!$L$1047)*LIQUIDACION!$D$1045/IF(AND(LIQUIDACION!$D$1044&gt;LIQUIDACION!$B$1046,LIQUIDACION!$B$1046&gt;LIQUIDACION!$D$1043),366,365)),0)</f>
        <v>0</v>
      </c>
      <c r="AT870" s="618">
        <f>IF(AT$12=TRUE,(($S870*LIQUIDACION!$L$1047)*LIQUIDACION!$D$1045/IF(AND(LIQUIDACION!$D$1044&gt;LIQUIDACION!$B$1046,LIQUIDACION!$B$1046&gt;LIQUIDACION!$D$1043),366,365)),0)</f>
        <v>0</v>
      </c>
      <c r="AU870" s="618">
        <f>IF(AU$12=TRUE,(($T870*LIQUIDACION!$L$1047)*LIQUIDACION!$D$1045/IF(AND(LIQUIDACION!$D$1044&gt;LIQUIDACION!$B$1046,LIQUIDACION!$B$1046&gt;LIQUIDACION!$D$1043),366,365)),0)</f>
        <v>0</v>
      </c>
      <c r="AV870" s="618">
        <f>IF(AV$12=TRUE,(($U870*LIQUIDACION!$L$1047)*LIQUIDACION!$D$1045/IF(AND(LIQUIDACION!$D$1044&gt;LIQUIDACION!$B$1046,LIQUIDACION!$B$1046&gt;LIQUIDACION!$D$1043),366,365)),0)</f>
        <v>0</v>
      </c>
      <c r="AW870" s="618">
        <f>IF(AW$12=TRUE,(($V870*LIQUIDACION!$L$1047)*LIQUIDACION!$D$1045/IF(AND(LIQUIDACION!$D$1044&gt;LIQUIDACION!$B$1046,LIQUIDACION!$B$1046&gt;LIQUIDACION!$D$1043),366,365)),0)</f>
        <v>0</v>
      </c>
      <c r="AX870" s="618">
        <f>IF(AX$12=TRUE,(($W870*LIQUIDACION!$L$1047)*LIQUIDACION!$D$1045/IF(AND(LIQUIDACION!$D$1044&gt;LIQUIDACION!$B$1046,LIQUIDACION!$B$1046&gt;LIQUIDACION!$D$1043),366,365)),0)</f>
        <v>0</v>
      </c>
    </row>
    <row r="871" spans="2:50" x14ac:dyDescent="0.25">
      <c r="B871" s="121">
        <v>859</v>
      </c>
      <c r="C871" s="125"/>
      <c r="D871" s="170"/>
      <c r="E871" s="170"/>
      <c r="F871" s="170"/>
      <c r="G871" s="170">
        <f t="shared" si="57"/>
        <v>0</v>
      </c>
      <c r="H871" s="170">
        <f t="shared" si="58"/>
        <v>0</v>
      </c>
      <c r="I871" s="170"/>
      <c r="J871" s="170"/>
      <c r="K871" s="170"/>
      <c r="L871" s="170"/>
      <c r="M871" s="170"/>
      <c r="N871" s="170"/>
      <c r="O871" s="170"/>
      <c r="P871" s="170"/>
      <c r="Q871" s="170"/>
      <c r="R871" s="170"/>
      <c r="S871" s="170"/>
      <c r="T871" s="170"/>
      <c r="U871" s="170"/>
      <c r="V871" s="170"/>
      <c r="W871" s="170"/>
      <c r="X871" s="170"/>
      <c r="Y871" s="170"/>
      <c r="Z871" s="170"/>
      <c r="AA871" s="170"/>
      <c r="AB871" s="415">
        <f t="shared" si="59"/>
        <v>0</v>
      </c>
      <c r="AC871" s="415">
        <f t="shared" si="60"/>
        <v>0</v>
      </c>
      <c r="AE871" s="618">
        <f>IF(AE$12=TRUE,(($D871*LIQUIDACION!$L$1046)*LIQUIDACION!$D$1045/IF(AND(LIQUIDACION!$D$1044&gt;LIQUIDACION!$B$1046,LIQUIDACION!$B$1046&gt;LIQUIDACION!$D$1043),366,365)),0)</f>
        <v>0</v>
      </c>
      <c r="AF871" s="618">
        <f>IF(AF$12=TRUE,(($E871*LIQUIDACION!$L$1046)*LIQUIDACION!$D$1045/IF(AND(LIQUIDACION!$D$1044&gt;LIQUIDACION!$B$1046,LIQUIDACION!$B$1046&gt;LIQUIDACION!$D$1043),366,365)),0)</f>
        <v>0</v>
      </c>
      <c r="AG871" s="618">
        <f>IF(AG$12=TRUE,(($F871*LIQUIDACION!$L$1046)*LIQUIDACION!$D$1045/IF(AND(LIQUIDACION!$D$1044&gt;LIQUIDACION!$B$1046,LIQUIDACION!$B$1046&gt;LIQUIDACION!$D$1043),366,365)),0)</f>
        <v>0</v>
      </c>
      <c r="AH871" s="618">
        <f>IF(AH$12=TRUE,(($G871*LIQUIDACION!$L$1046)*LIQUIDACION!$D$1045/IF(AND(LIQUIDACION!$D$1044&gt;LIQUIDACION!$B$1046,LIQUIDACION!$B$1046&gt;LIQUIDACION!$D$1043),366,365)),0)</f>
        <v>0</v>
      </c>
      <c r="AI871" s="618">
        <f>IF(AI$12=TRUE,(($H871*LIQUIDACION!$L$1047)*LIQUIDACION!$D$1045/IF(AND(LIQUIDACION!$D$1044&gt;LIQUIDACION!$B$1046,LIQUIDACION!$B$1046&gt;LIQUIDACION!$D$1043),366,365)),0)</f>
        <v>0</v>
      </c>
      <c r="AJ871" s="618">
        <f>IF(AJ$12=TRUE,(($I871*LIQUIDACION!$L$1047)*LIQUIDACION!$D$1045/IF(AND(LIQUIDACION!$D$1044&gt;LIQUIDACION!$B$1046,LIQUIDACION!$B$1046&gt;LIQUIDACION!$D$1043),366,365)),0)</f>
        <v>0</v>
      </c>
      <c r="AK871" s="618">
        <f>IF(AK$12=TRUE,(($J871*LIQUIDACION!$L$1047)*LIQUIDACION!$D$1045/IF(AND(LIQUIDACION!$D$1044&gt;LIQUIDACION!$B$1046,LIQUIDACION!$B$1046&gt;LIQUIDACION!$D$1043),366,365)),0)</f>
        <v>0</v>
      </c>
      <c r="AL871" s="618">
        <f>IF(AL$12=TRUE,(($K871*LIQUIDACION!$L$1047)*LIQUIDACION!$D$1045/IF(AND(LIQUIDACION!$D$1044&gt;LIQUIDACION!$B$1046,LIQUIDACION!$B$1046&gt;LIQUIDACION!$D$1043),366,365)),0)</f>
        <v>0</v>
      </c>
      <c r="AM871" s="618">
        <f>IF(AM$12=TRUE,(($L871*LIQUIDACION!$L$1047)*LIQUIDACION!$D$1045/IF(AND(LIQUIDACION!$D$1044&gt;LIQUIDACION!$B$1046,LIQUIDACION!$B$1046&gt;LIQUIDACION!$D$1043),366,365)),0)</f>
        <v>0</v>
      </c>
      <c r="AN871" s="618">
        <f>IF(AN$12=TRUE,(($M871*LIQUIDACION!$L$1047)*LIQUIDACION!$D$1045/IF(AND(LIQUIDACION!$D$1044&gt;LIQUIDACION!$B$1046,LIQUIDACION!$B$1046&gt;LIQUIDACION!$D$1043),366,365)),0)</f>
        <v>0</v>
      </c>
      <c r="AO871" s="618">
        <f>IF(AO$12=TRUE,(($N871*LIQUIDACION!$L$1047)*LIQUIDACION!$D$1045/IF(AND(LIQUIDACION!$D$1044&gt;LIQUIDACION!$B$1046,LIQUIDACION!$B$1046&gt;LIQUIDACION!$D$1043),366,365)),0)</f>
        <v>0</v>
      </c>
      <c r="AP871" s="618">
        <f>IF(AP$12=TRUE,(($O871*LIQUIDACION!$L$1047)*LIQUIDACION!$D$1045/IF(AND(LIQUIDACION!$D$1044&gt;LIQUIDACION!$B$1046,LIQUIDACION!$B$1046&gt;LIQUIDACION!$D$1043),366,365)),0)</f>
        <v>0</v>
      </c>
      <c r="AQ871" s="618">
        <f>IF(AQ$12=TRUE,(($P871*LIQUIDACION!$L$1047)*LIQUIDACION!$D$1045/IF(AND(LIQUIDACION!$D$1044&gt;LIQUIDACION!$B$1046,LIQUIDACION!$B$1046&gt;LIQUIDACION!$D$1043),366,365)),0)</f>
        <v>0</v>
      </c>
      <c r="AR871" s="618">
        <f>IF(AR$12=TRUE,(($Q871*LIQUIDACION!$L$1047)*LIQUIDACION!$D$1045/IF(AND(LIQUIDACION!$D$1044&gt;LIQUIDACION!$B$1046,LIQUIDACION!$B$1046&gt;LIQUIDACION!$D$1043),366,365)),0)</f>
        <v>0</v>
      </c>
      <c r="AS871" s="618">
        <f>IF(AS$12=TRUE,(($R871*LIQUIDACION!$L$1047)*LIQUIDACION!$D$1045/IF(AND(LIQUIDACION!$D$1044&gt;LIQUIDACION!$B$1046,LIQUIDACION!$B$1046&gt;LIQUIDACION!$D$1043),366,365)),0)</f>
        <v>0</v>
      </c>
      <c r="AT871" s="618">
        <f>IF(AT$12=TRUE,(($S871*LIQUIDACION!$L$1047)*LIQUIDACION!$D$1045/IF(AND(LIQUIDACION!$D$1044&gt;LIQUIDACION!$B$1046,LIQUIDACION!$B$1046&gt;LIQUIDACION!$D$1043),366,365)),0)</f>
        <v>0</v>
      </c>
      <c r="AU871" s="618">
        <f>IF(AU$12=TRUE,(($T871*LIQUIDACION!$L$1047)*LIQUIDACION!$D$1045/IF(AND(LIQUIDACION!$D$1044&gt;LIQUIDACION!$B$1046,LIQUIDACION!$B$1046&gt;LIQUIDACION!$D$1043),366,365)),0)</f>
        <v>0</v>
      </c>
      <c r="AV871" s="618">
        <f>IF(AV$12=TRUE,(($U871*LIQUIDACION!$L$1047)*LIQUIDACION!$D$1045/IF(AND(LIQUIDACION!$D$1044&gt;LIQUIDACION!$B$1046,LIQUIDACION!$B$1046&gt;LIQUIDACION!$D$1043),366,365)),0)</f>
        <v>0</v>
      </c>
      <c r="AW871" s="618">
        <f>IF(AW$12=TRUE,(($V871*LIQUIDACION!$L$1047)*LIQUIDACION!$D$1045/IF(AND(LIQUIDACION!$D$1044&gt;LIQUIDACION!$B$1046,LIQUIDACION!$B$1046&gt;LIQUIDACION!$D$1043),366,365)),0)</f>
        <v>0</v>
      </c>
      <c r="AX871" s="618">
        <f>IF(AX$12=TRUE,(($W871*LIQUIDACION!$L$1047)*LIQUIDACION!$D$1045/IF(AND(LIQUIDACION!$D$1044&gt;LIQUIDACION!$B$1046,LIQUIDACION!$B$1046&gt;LIQUIDACION!$D$1043),366,365)),0)</f>
        <v>0</v>
      </c>
    </row>
    <row r="872" spans="2:50" x14ac:dyDescent="0.25">
      <c r="B872" s="123">
        <v>860</v>
      </c>
      <c r="C872" s="125"/>
      <c r="D872" s="170"/>
      <c r="E872" s="170"/>
      <c r="F872" s="170"/>
      <c r="G872" s="170">
        <f t="shared" si="57"/>
        <v>0</v>
      </c>
      <c r="H872" s="170">
        <f t="shared" si="58"/>
        <v>0</v>
      </c>
      <c r="I872" s="170"/>
      <c r="J872" s="170"/>
      <c r="K872" s="170"/>
      <c r="L872" s="170"/>
      <c r="M872" s="170"/>
      <c r="N872" s="170"/>
      <c r="O872" s="170"/>
      <c r="P872" s="170"/>
      <c r="Q872" s="170"/>
      <c r="R872" s="170"/>
      <c r="S872" s="170"/>
      <c r="T872" s="170"/>
      <c r="U872" s="170"/>
      <c r="V872" s="170"/>
      <c r="W872" s="170"/>
      <c r="X872" s="170"/>
      <c r="Y872" s="170"/>
      <c r="Z872" s="170"/>
      <c r="AA872" s="170"/>
      <c r="AB872" s="415">
        <f t="shared" si="59"/>
        <v>0</v>
      </c>
      <c r="AC872" s="415">
        <f t="shared" si="60"/>
        <v>0</v>
      </c>
      <c r="AE872" s="618">
        <f>IF(AE$12=TRUE,(($D872*LIQUIDACION!$L$1046)*LIQUIDACION!$D$1045/IF(AND(LIQUIDACION!$D$1044&gt;LIQUIDACION!$B$1046,LIQUIDACION!$B$1046&gt;LIQUIDACION!$D$1043),366,365)),0)</f>
        <v>0</v>
      </c>
      <c r="AF872" s="618">
        <f>IF(AF$12=TRUE,(($E872*LIQUIDACION!$L$1046)*LIQUIDACION!$D$1045/IF(AND(LIQUIDACION!$D$1044&gt;LIQUIDACION!$B$1046,LIQUIDACION!$B$1046&gt;LIQUIDACION!$D$1043),366,365)),0)</f>
        <v>0</v>
      </c>
      <c r="AG872" s="618">
        <f>IF(AG$12=TRUE,(($F872*LIQUIDACION!$L$1046)*LIQUIDACION!$D$1045/IF(AND(LIQUIDACION!$D$1044&gt;LIQUIDACION!$B$1046,LIQUIDACION!$B$1046&gt;LIQUIDACION!$D$1043),366,365)),0)</f>
        <v>0</v>
      </c>
      <c r="AH872" s="618">
        <f>IF(AH$12=TRUE,(($G872*LIQUIDACION!$L$1046)*LIQUIDACION!$D$1045/IF(AND(LIQUIDACION!$D$1044&gt;LIQUIDACION!$B$1046,LIQUIDACION!$B$1046&gt;LIQUIDACION!$D$1043),366,365)),0)</f>
        <v>0</v>
      </c>
      <c r="AI872" s="618">
        <f>IF(AI$12=TRUE,(($H872*LIQUIDACION!$L$1047)*LIQUIDACION!$D$1045/IF(AND(LIQUIDACION!$D$1044&gt;LIQUIDACION!$B$1046,LIQUIDACION!$B$1046&gt;LIQUIDACION!$D$1043),366,365)),0)</f>
        <v>0</v>
      </c>
      <c r="AJ872" s="618">
        <f>IF(AJ$12=TRUE,(($I872*LIQUIDACION!$L$1047)*LIQUIDACION!$D$1045/IF(AND(LIQUIDACION!$D$1044&gt;LIQUIDACION!$B$1046,LIQUIDACION!$B$1046&gt;LIQUIDACION!$D$1043),366,365)),0)</f>
        <v>0</v>
      </c>
      <c r="AK872" s="618">
        <f>IF(AK$12=TRUE,(($J872*LIQUIDACION!$L$1047)*LIQUIDACION!$D$1045/IF(AND(LIQUIDACION!$D$1044&gt;LIQUIDACION!$B$1046,LIQUIDACION!$B$1046&gt;LIQUIDACION!$D$1043),366,365)),0)</f>
        <v>0</v>
      </c>
      <c r="AL872" s="618">
        <f>IF(AL$12=TRUE,(($K872*LIQUIDACION!$L$1047)*LIQUIDACION!$D$1045/IF(AND(LIQUIDACION!$D$1044&gt;LIQUIDACION!$B$1046,LIQUIDACION!$B$1046&gt;LIQUIDACION!$D$1043),366,365)),0)</f>
        <v>0</v>
      </c>
      <c r="AM872" s="618">
        <f>IF(AM$12=TRUE,(($L872*LIQUIDACION!$L$1047)*LIQUIDACION!$D$1045/IF(AND(LIQUIDACION!$D$1044&gt;LIQUIDACION!$B$1046,LIQUIDACION!$B$1046&gt;LIQUIDACION!$D$1043),366,365)),0)</f>
        <v>0</v>
      </c>
      <c r="AN872" s="618">
        <f>IF(AN$12=TRUE,(($M872*LIQUIDACION!$L$1047)*LIQUIDACION!$D$1045/IF(AND(LIQUIDACION!$D$1044&gt;LIQUIDACION!$B$1046,LIQUIDACION!$B$1046&gt;LIQUIDACION!$D$1043),366,365)),0)</f>
        <v>0</v>
      </c>
      <c r="AO872" s="618">
        <f>IF(AO$12=TRUE,(($N872*LIQUIDACION!$L$1047)*LIQUIDACION!$D$1045/IF(AND(LIQUIDACION!$D$1044&gt;LIQUIDACION!$B$1046,LIQUIDACION!$B$1046&gt;LIQUIDACION!$D$1043),366,365)),0)</f>
        <v>0</v>
      </c>
      <c r="AP872" s="618">
        <f>IF(AP$12=TRUE,(($O872*LIQUIDACION!$L$1047)*LIQUIDACION!$D$1045/IF(AND(LIQUIDACION!$D$1044&gt;LIQUIDACION!$B$1046,LIQUIDACION!$B$1046&gt;LIQUIDACION!$D$1043),366,365)),0)</f>
        <v>0</v>
      </c>
      <c r="AQ872" s="618">
        <f>IF(AQ$12=TRUE,(($P872*LIQUIDACION!$L$1047)*LIQUIDACION!$D$1045/IF(AND(LIQUIDACION!$D$1044&gt;LIQUIDACION!$B$1046,LIQUIDACION!$B$1046&gt;LIQUIDACION!$D$1043),366,365)),0)</f>
        <v>0</v>
      </c>
      <c r="AR872" s="618">
        <f>IF(AR$12=TRUE,(($Q872*LIQUIDACION!$L$1047)*LIQUIDACION!$D$1045/IF(AND(LIQUIDACION!$D$1044&gt;LIQUIDACION!$B$1046,LIQUIDACION!$B$1046&gt;LIQUIDACION!$D$1043),366,365)),0)</f>
        <v>0</v>
      </c>
      <c r="AS872" s="618">
        <f>IF(AS$12=TRUE,(($R872*LIQUIDACION!$L$1047)*LIQUIDACION!$D$1045/IF(AND(LIQUIDACION!$D$1044&gt;LIQUIDACION!$B$1046,LIQUIDACION!$B$1046&gt;LIQUIDACION!$D$1043),366,365)),0)</f>
        <v>0</v>
      </c>
      <c r="AT872" s="618">
        <f>IF(AT$12=TRUE,(($S872*LIQUIDACION!$L$1047)*LIQUIDACION!$D$1045/IF(AND(LIQUIDACION!$D$1044&gt;LIQUIDACION!$B$1046,LIQUIDACION!$B$1046&gt;LIQUIDACION!$D$1043),366,365)),0)</f>
        <v>0</v>
      </c>
      <c r="AU872" s="618">
        <f>IF(AU$12=TRUE,(($T872*LIQUIDACION!$L$1047)*LIQUIDACION!$D$1045/IF(AND(LIQUIDACION!$D$1044&gt;LIQUIDACION!$B$1046,LIQUIDACION!$B$1046&gt;LIQUIDACION!$D$1043),366,365)),0)</f>
        <v>0</v>
      </c>
      <c r="AV872" s="618">
        <f>IF(AV$12=TRUE,(($U872*LIQUIDACION!$L$1047)*LIQUIDACION!$D$1045/IF(AND(LIQUIDACION!$D$1044&gt;LIQUIDACION!$B$1046,LIQUIDACION!$B$1046&gt;LIQUIDACION!$D$1043),366,365)),0)</f>
        <v>0</v>
      </c>
      <c r="AW872" s="618">
        <f>IF(AW$12=TRUE,(($V872*LIQUIDACION!$L$1047)*LIQUIDACION!$D$1045/IF(AND(LIQUIDACION!$D$1044&gt;LIQUIDACION!$B$1046,LIQUIDACION!$B$1046&gt;LIQUIDACION!$D$1043),366,365)),0)</f>
        <v>0</v>
      </c>
      <c r="AX872" s="618">
        <f>IF(AX$12=TRUE,(($W872*LIQUIDACION!$L$1047)*LIQUIDACION!$D$1045/IF(AND(LIQUIDACION!$D$1044&gt;LIQUIDACION!$B$1046,LIQUIDACION!$B$1046&gt;LIQUIDACION!$D$1043),366,365)),0)</f>
        <v>0</v>
      </c>
    </row>
    <row r="873" spans="2:50" x14ac:dyDescent="0.25">
      <c r="B873" s="121">
        <v>861</v>
      </c>
      <c r="C873" s="125"/>
      <c r="D873" s="170"/>
      <c r="E873" s="170"/>
      <c r="F873" s="170"/>
      <c r="G873" s="170">
        <f t="shared" si="57"/>
        <v>0</v>
      </c>
      <c r="H873" s="170">
        <f t="shared" si="58"/>
        <v>0</v>
      </c>
      <c r="I873" s="170"/>
      <c r="J873" s="170"/>
      <c r="K873" s="170"/>
      <c r="L873" s="170"/>
      <c r="M873" s="170"/>
      <c r="N873" s="170"/>
      <c r="O873" s="170"/>
      <c r="P873" s="170"/>
      <c r="Q873" s="170"/>
      <c r="R873" s="170"/>
      <c r="S873" s="170"/>
      <c r="T873" s="170"/>
      <c r="U873" s="170"/>
      <c r="V873" s="170"/>
      <c r="W873" s="170"/>
      <c r="X873" s="170"/>
      <c r="Y873" s="170"/>
      <c r="Z873" s="170"/>
      <c r="AA873" s="170"/>
      <c r="AB873" s="415">
        <f t="shared" si="59"/>
        <v>0</v>
      </c>
      <c r="AC873" s="415">
        <f t="shared" si="60"/>
        <v>0</v>
      </c>
      <c r="AE873" s="618">
        <f>IF(AE$12=TRUE,(($D873*LIQUIDACION!$L$1046)*LIQUIDACION!$D$1045/IF(AND(LIQUIDACION!$D$1044&gt;LIQUIDACION!$B$1046,LIQUIDACION!$B$1046&gt;LIQUIDACION!$D$1043),366,365)),0)</f>
        <v>0</v>
      </c>
      <c r="AF873" s="618">
        <f>IF(AF$12=TRUE,(($E873*LIQUIDACION!$L$1046)*LIQUIDACION!$D$1045/IF(AND(LIQUIDACION!$D$1044&gt;LIQUIDACION!$B$1046,LIQUIDACION!$B$1046&gt;LIQUIDACION!$D$1043),366,365)),0)</f>
        <v>0</v>
      </c>
      <c r="AG873" s="618">
        <f>IF(AG$12=TRUE,(($F873*LIQUIDACION!$L$1046)*LIQUIDACION!$D$1045/IF(AND(LIQUIDACION!$D$1044&gt;LIQUIDACION!$B$1046,LIQUIDACION!$B$1046&gt;LIQUIDACION!$D$1043),366,365)),0)</f>
        <v>0</v>
      </c>
      <c r="AH873" s="618">
        <f>IF(AH$12=TRUE,(($G873*LIQUIDACION!$L$1046)*LIQUIDACION!$D$1045/IF(AND(LIQUIDACION!$D$1044&gt;LIQUIDACION!$B$1046,LIQUIDACION!$B$1046&gt;LIQUIDACION!$D$1043),366,365)),0)</f>
        <v>0</v>
      </c>
      <c r="AI873" s="618">
        <f>IF(AI$12=TRUE,(($H873*LIQUIDACION!$L$1047)*LIQUIDACION!$D$1045/IF(AND(LIQUIDACION!$D$1044&gt;LIQUIDACION!$B$1046,LIQUIDACION!$B$1046&gt;LIQUIDACION!$D$1043),366,365)),0)</f>
        <v>0</v>
      </c>
      <c r="AJ873" s="618">
        <f>IF(AJ$12=TRUE,(($I873*LIQUIDACION!$L$1047)*LIQUIDACION!$D$1045/IF(AND(LIQUIDACION!$D$1044&gt;LIQUIDACION!$B$1046,LIQUIDACION!$B$1046&gt;LIQUIDACION!$D$1043),366,365)),0)</f>
        <v>0</v>
      </c>
      <c r="AK873" s="618">
        <f>IF(AK$12=TRUE,(($J873*LIQUIDACION!$L$1047)*LIQUIDACION!$D$1045/IF(AND(LIQUIDACION!$D$1044&gt;LIQUIDACION!$B$1046,LIQUIDACION!$B$1046&gt;LIQUIDACION!$D$1043),366,365)),0)</f>
        <v>0</v>
      </c>
      <c r="AL873" s="618">
        <f>IF(AL$12=TRUE,(($K873*LIQUIDACION!$L$1047)*LIQUIDACION!$D$1045/IF(AND(LIQUIDACION!$D$1044&gt;LIQUIDACION!$B$1046,LIQUIDACION!$B$1046&gt;LIQUIDACION!$D$1043),366,365)),0)</f>
        <v>0</v>
      </c>
      <c r="AM873" s="618">
        <f>IF(AM$12=TRUE,(($L873*LIQUIDACION!$L$1047)*LIQUIDACION!$D$1045/IF(AND(LIQUIDACION!$D$1044&gt;LIQUIDACION!$B$1046,LIQUIDACION!$B$1046&gt;LIQUIDACION!$D$1043),366,365)),0)</f>
        <v>0</v>
      </c>
      <c r="AN873" s="618">
        <f>IF(AN$12=TRUE,(($M873*LIQUIDACION!$L$1047)*LIQUIDACION!$D$1045/IF(AND(LIQUIDACION!$D$1044&gt;LIQUIDACION!$B$1046,LIQUIDACION!$B$1046&gt;LIQUIDACION!$D$1043),366,365)),0)</f>
        <v>0</v>
      </c>
      <c r="AO873" s="618">
        <f>IF(AO$12=TRUE,(($N873*LIQUIDACION!$L$1047)*LIQUIDACION!$D$1045/IF(AND(LIQUIDACION!$D$1044&gt;LIQUIDACION!$B$1046,LIQUIDACION!$B$1046&gt;LIQUIDACION!$D$1043),366,365)),0)</f>
        <v>0</v>
      </c>
      <c r="AP873" s="618">
        <f>IF(AP$12=TRUE,(($O873*LIQUIDACION!$L$1047)*LIQUIDACION!$D$1045/IF(AND(LIQUIDACION!$D$1044&gt;LIQUIDACION!$B$1046,LIQUIDACION!$B$1046&gt;LIQUIDACION!$D$1043),366,365)),0)</f>
        <v>0</v>
      </c>
      <c r="AQ873" s="618">
        <f>IF(AQ$12=TRUE,(($P873*LIQUIDACION!$L$1047)*LIQUIDACION!$D$1045/IF(AND(LIQUIDACION!$D$1044&gt;LIQUIDACION!$B$1046,LIQUIDACION!$B$1046&gt;LIQUIDACION!$D$1043),366,365)),0)</f>
        <v>0</v>
      </c>
      <c r="AR873" s="618">
        <f>IF(AR$12=TRUE,(($Q873*LIQUIDACION!$L$1047)*LIQUIDACION!$D$1045/IF(AND(LIQUIDACION!$D$1044&gt;LIQUIDACION!$B$1046,LIQUIDACION!$B$1046&gt;LIQUIDACION!$D$1043),366,365)),0)</f>
        <v>0</v>
      </c>
      <c r="AS873" s="618">
        <f>IF(AS$12=TRUE,(($R873*LIQUIDACION!$L$1047)*LIQUIDACION!$D$1045/IF(AND(LIQUIDACION!$D$1044&gt;LIQUIDACION!$B$1046,LIQUIDACION!$B$1046&gt;LIQUIDACION!$D$1043),366,365)),0)</f>
        <v>0</v>
      </c>
      <c r="AT873" s="618">
        <f>IF(AT$12=TRUE,(($S873*LIQUIDACION!$L$1047)*LIQUIDACION!$D$1045/IF(AND(LIQUIDACION!$D$1044&gt;LIQUIDACION!$B$1046,LIQUIDACION!$B$1046&gt;LIQUIDACION!$D$1043),366,365)),0)</f>
        <v>0</v>
      </c>
      <c r="AU873" s="618">
        <f>IF(AU$12=TRUE,(($T873*LIQUIDACION!$L$1047)*LIQUIDACION!$D$1045/IF(AND(LIQUIDACION!$D$1044&gt;LIQUIDACION!$B$1046,LIQUIDACION!$B$1046&gt;LIQUIDACION!$D$1043),366,365)),0)</f>
        <v>0</v>
      </c>
      <c r="AV873" s="618">
        <f>IF(AV$12=TRUE,(($U873*LIQUIDACION!$L$1047)*LIQUIDACION!$D$1045/IF(AND(LIQUIDACION!$D$1044&gt;LIQUIDACION!$B$1046,LIQUIDACION!$B$1046&gt;LIQUIDACION!$D$1043),366,365)),0)</f>
        <v>0</v>
      </c>
      <c r="AW873" s="618">
        <f>IF(AW$12=TRUE,(($V873*LIQUIDACION!$L$1047)*LIQUIDACION!$D$1045/IF(AND(LIQUIDACION!$D$1044&gt;LIQUIDACION!$B$1046,LIQUIDACION!$B$1046&gt;LIQUIDACION!$D$1043),366,365)),0)</f>
        <v>0</v>
      </c>
      <c r="AX873" s="618">
        <f>IF(AX$12=TRUE,(($W873*LIQUIDACION!$L$1047)*LIQUIDACION!$D$1045/IF(AND(LIQUIDACION!$D$1044&gt;LIQUIDACION!$B$1046,LIQUIDACION!$B$1046&gt;LIQUIDACION!$D$1043),366,365)),0)</f>
        <v>0</v>
      </c>
    </row>
    <row r="874" spans="2:50" x14ac:dyDescent="0.25">
      <c r="B874" s="123">
        <v>862</v>
      </c>
      <c r="C874" s="125"/>
      <c r="D874" s="170"/>
      <c r="E874" s="170"/>
      <c r="F874" s="170"/>
      <c r="G874" s="170">
        <f t="shared" si="57"/>
        <v>0</v>
      </c>
      <c r="H874" s="170">
        <f t="shared" si="58"/>
        <v>0</v>
      </c>
      <c r="I874" s="170"/>
      <c r="J874" s="170"/>
      <c r="K874" s="170"/>
      <c r="L874" s="170"/>
      <c r="M874" s="170"/>
      <c r="N874" s="170"/>
      <c r="O874" s="170"/>
      <c r="P874" s="170"/>
      <c r="Q874" s="170"/>
      <c r="R874" s="170"/>
      <c r="S874" s="170"/>
      <c r="T874" s="170"/>
      <c r="U874" s="170"/>
      <c r="V874" s="170"/>
      <c r="W874" s="170"/>
      <c r="X874" s="170"/>
      <c r="Y874" s="170"/>
      <c r="Z874" s="170"/>
      <c r="AA874" s="170"/>
      <c r="AB874" s="415">
        <f t="shared" si="59"/>
        <v>0</v>
      </c>
      <c r="AC874" s="415">
        <f t="shared" si="60"/>
        <v>0</v>
      </c>
      <c r="AE874" s="618">
        <f>IF(AE$12=TRUE,(($D874*LIQUIDACION!$L$1046)*LIQUIDACION!$D$1045/IF(AND(LIQUIDACION!$D$1044&gt;LIQUIDACION!$B$1046,LIQUIDACION!$B$1046&gt;LIQUIDACION!$D$1043),366,365)),0)</f>
        <v>0</v>
      </c>
      <c r="AF874" s="618">
        <f>IF(AF$12=TRUE,(($E874*LIQUIDACION!$L$1046)*LIQUIDACION!$D$1045/IF(AND(LIQUIDACION!$D$1044&gt;LIQUIDACION!$B$1046,LIQUIDACION!$B$1046&gt;LIQUIDACION!$D$1043),366,365)),0)</f>
        <v>0</v>
      </c>
      <c r="AG874" s="618">
        <f>IF(AG$12=TRUE,(($F874*LIQUIDACION!$L$1046)*LIQUIDACION!$D$1045/IF(AND(LIQUIDACION!$D$1044&gt;LIQUIDACION!$B$1046,LIQUIDACION!$B$1046&gt;LIQUIDACION!$D$1043),366,365)),0)</f>
        <v>0</v>
      </c>
      <c r="AH874" s="618">
        <f>IF(AH$12=TRUE,(($G874*LIQUIDACION!$L$1046)*LIQUIDACION!$D$1045/IF(AND(LIQUIDACION!$D$1044&gt;LIQUIDACION!$B$1046,LIQUIDACION!$B$1046&gt;LIQUIDACION!$D$1043),366,365)),0)</f>
        <v>0</v>
      </c>
      <c r="AI874" s="618">
        <f>IF(AI$12=TRUE,(($H874*LIQUIDACION!$L$1047)*LIQUIDACION!$D$1045/IF(AND(LIQUIDACION!$D$1044&gt;LIQUIDACION!$B$1046,LIQUIDACION!$B$1046&gt;LIQUIDACION!$D$1043),366,365)),0)</f>
        <v>0</v>
      </c>
      <c r="AJ874" s="618">
        <f>IF(AJ$12=TRUE,(($I874*LIQUIDACION!$L$1047)*LIQUIDACION!$D$1045/IF(AND(LIQUIDACION!$D$1044&gt;LIQUIDACION!$B$1046,LIQUIDACION!$B$1046&gt;LIQUIDACION!$D$1043),366,365)),0)</f>
        <v>0</v>
      </c>
      <c r="AK874" s="618">
        <f>IF(AK$12=TRUE,(($J874*LIQUIDACION!$L$1047)*LIQUIDACION!$D$1045/IF(AND(LIQUIDACION!$D$1044&gt;LIQUIDACION!$B$1046,LIQUIDACION!$B$1046&gt;LIQUIDACION!$D$1043),366,365)),0)</f>
        <v>0</v>
      </c>
      <c r="AL874" s="618">
        <f>IF(AL$12=TRUE,(($K874*LIQUIDACION!$L$1047)*LIQUIDACION!$D$1045/IF(AND(LIQUIDACION!$D$1044&gt;LIQUIDACION!$B$1046,LIQUIDACION!$B$1046&gt;LIQUIDACION!$D$1043),366,365)),0)</f>
        <v>0</v>
      </c>
      <c r="AM874" s="618">
        <f>IF(AM$12=TRUE,(($L874*LIQUIDACION!$L$1047)*LIQUIDACION!$D$1045/IF(AND(LIQUIDACION!$D$1044&gt;LIQUIDACION!$B$1046,LIQUIDACION!$B$1046&gt;LIQUIDACION!$D$1043),366,365)),0)</f>
        <v>0</v>
      </c>
      <c r="AN874" s="618">
        <f>IF(AN$12=TRUE,(($M874*LIQUIDACION!$L$1047)*LIQUIDACION!$D$1045/IF(AND(LIQUIDACION!$D$1044&gt;LIQUIDACION!$B$1046,LIQUIDACION!$B$1046&gt;LIQUIDACION!$D$1043),366,365)),0)</f>
        <v>0</v>
      </c>
      <c r="AO874" s="618">
        <f>IF(AO$12=TRUE,(($N874*LIQUIDACION!$L$1047)*LIQUIDACION!$D$1045/IF(AND(LIQUIDACION!$D$1044&gt;LIQUIDACION!$B$1046,LIQUIDACION!$B$1046&gt;LIQUIDACION!$D$1043),366,365)),0)</f>
        <v>0</v>
      </c>
      <c r="AP874" s="618">
        <f>IF(AP$12=TRUE,(($O874*LIQUIDACION!$L$1047)*LIQUIDACION!$D$1045/IF(AND(LIQUIDACION!$D$1044&gt;LIQUIDACION!$B$1046,LIQUIDACION!$B$1046&gt;LIQUIDACION!$D$1043),366,365)),0)</f>
        <v>0</v>
      </c>
      <c r="AQ874" s="618">
        <f>IF(AQ$12=TRUE,(($P874*LIQUIDACION!$L$1047)*LIQUIDACION!$D$1045/IF(AND(LIQUIDACION!$D$1044&gt;LIQUIDACION!$B$1046,LIQUIDACION!$B$1046&gt;LIQUIDACION!$D$1043),366,365)),0)</f>
        <v>0</v>
      </c>
      <c r="AR874" s="618">
        <f>IF(AR$12=TRUE,(($Q874*LIQUIDACION!$L$1047)*LIQUIDACION!$D$1045/IF(AND(LIQUIDACION!$D$1044&gt;LIQUIDACION!$B$1046,LIQUIDACION!$B$1046&gt;LIQUIDACION!$D$1043),366,365)),0)</f>
        <v>0</v>
      </c>
      <c r="AS874" s="618">
        <f>IF(AS$12=TRUE,(($R874*LIQUIDACION!$L$1047)*LIQUIDACION!$D$1045/IF(AND(LIQUIDACION!$D$1044&gt;LIQUIDACION!$B$1046,LIQUIDACION!$B$1046&gt;LIQUIDACION!$D$1043),366,365)),0)</f>
        <v>0</v>
      </c>
      <c r="AT874" s="618">
        <f>IF(AT$12=TRUE,(($S874*LIQUIDACION!$L$1047)*LIQUIDACION!$D$1045/IF(AND(LIQUIDACION!$D$1044&gt;LIQUIDACION!$B$1046,LIQUIDACION!$B$1046&gt;LIQUIDACION!$D$1043),366,365)),0)</f>
        <v>0</v>
      </c>
      <c r="AU874" s="618">
        <f>IF(AU$12=TRUE,(($T874*LIQUIDACION!$L$1047)*LIQUIDACION!$D$1045/IF(AND(LIQUIDACION!$D$1044&gt;LIQUIDACION!$B$1046,LIQUIDACION!$B$1046&gt;LIQUIDACION!$D$1043),366,365)),0)</f>
        <v>0</v>
      </c>
      <c r="AV874" s="618">
        <f>IF(AV$12=TRUE,(($U874*LIQUIDACION!$L$1047)*LIQUIDACION!$D$1045/IF(AND(LIQUIDACION!$D$1044&gt;LIQUIDACION!$B$1046,LIQUIDACION!$B$1046&gt;LIQUIDACION!$D$1043),366,365)),0)</f>
        <v>0</v>
      </c>
      <c r="AW874" s="618">
        <f>IF(AW$12=TRUE,(($V874*LIQUIDACION!$L$1047)*LIQUIDACION!$D$1045/IF(AND(LIQUIDACION!$D$1044&gt;LIQUIDACION!$B$1046,LIQUIDACION!$B$1046&gt;LIQUIDACION!$D$1043),366,365)),0)</f>
        <v>0</v>
      </c>
      <c r="AX874" s="618">
        <f>IF(AX$12=TRUE,(($W874*LIQUIDACION!$L$1047)*LIQUIDACION!$D$1045/IF(AND(LIQUIDACION!$D$1044&gt;LIQUIDACION!$B$1046,LIQUIDACION!$B$1046&gt;LIQUIDACION!$D$1043),366,365)),0)</f>
        <v>0</v>
      </c>
    </row>
    <row r="875" spans="2:50" x14ac:dyDescent="0.25">
      <c r="B875" s="121">
        <v>863</v>
      </c>
      <c r="C875" s="125"/>
      <c r="D875" s="170"/>
      <c r="E875" s="170"/>
      <c r="F875" s="170"/>
      <c r="G875" s="170">
        <f t="shared" si="57"/>
        <v>0</v>
      </c>
      <c r="H875" s="170">
        <f t="shared" si="58"/>
        <v>0</v>
      </c>
      <c r="I875" s="170"/>
      <c r="J875" s="170"/>
      <c r="K875" s="170"/>
      <c r="L875" s="170"/>
      <c r="M875" s="170"/>
      <c r="N875" s="170"/>
      <c r="O875" s="170"/>
      <c r="P875" s="170"/>
      <c r="Q875" s="170"/>
      <c r="R875" s="170"/>
      <c r="S875" s="170"/>
      <c r="T875" s="170"/>
      <c r="U875" s="170"/>
      <c r="V875" s="170"/>
      <c r="W875" s="170"/>
      <c r="X875" s="170"/>
      <c r="Y875" s="170"/>
      <c r="Z875" s="170"/>
      <c r="AA875" s="170"/>
      <c r="AB875" s="415">
        <f t="shared" si="59"/>
        <v>0</v>
      </c>
      <c r="AC875" s="415">
        <f t="shared" si="60"/>
        <v>0</v>
      </c>
      <c r="AE875" s="618">
        <f>IF(AE$12=TRUE,(($D875*LIQUIDACION!$L$1046)*LIQUIDACION!$D$1045/IF(AND(LIQUIDACION!$D$1044&gt;LIQUIDACION!$B$1046,LIQUIDACION!$B$1046&gt;LIQUIDACION!$D$1043),366,365)),0)</f>
        <v>0</v>
      </c>
      <c r="AF875" s="618">
        <f>IF(AF$12=TRUE,(($E875*LIQUIDACION!$L$1046)*LIQUIDACION!$D$1045/IF(AND(LIQUIDACION!$D$1044&gt;LIQUIDACION!$B$1046,LIQUIDACION!$B$1046&gt;LIQUIDACION!$D$1043),366,365)),0)</f>
        <v>0</v>
      </c>
      <c r="AG875" s="618">
        <f>IF(AG$12=TRUE,(($F875*LIQUIDACION!$L$1046)*LIQUIDACION!$D$1045/IF(AND(LIQUIDACION!$D$1044&gt;LIQUIDACION!$B$1046,LIQUIDACION!$B$1046&gt;LIQUIDACION!$D$1043),366,365)),0)</f>
        <v>0</v>
      </c>
      <c r="AH875" s="618">
        <f>IF(AH$12=TRUE,(($G875*LIQUIDACION!$L$1046)*LIQUIDACION!$D$1045/IF(AND(LIQUIDACION!$D$1044&gt;LIQUIDACION!$B$1046,LIQUIDACION!$B$1046&gt;LIQUIDACION!$D$1043),366,365)),0)</f>
        <v>0</v>
      </c>
      <c r="AI875" s="618">
        <f>IF(AI$12=TRUE,(($H875*LIQUIDACION!$L$1047)*LIQUIDACION!$D$1045/IF(AND(LIQUIDACION!$D$1044&gt;LIQUIDACION!$B$1046,LIQUIDACION!$B$1046&gt;LIQUIDACION!$D$1043),366,365)),0)</f>
        <v>0</v>
      </c>
      <c r="AJ875" s="618">
        <f>IF(AJ$12=TRUE,(($I875*LIQUIDACION!$L$1047)*LIQUIDACION!$D$1045/IF(AND(LIQUIDACION!$D$1044&gt;LIQUIDACION!$B$1046,LIQUIDACION!$B$1046&gt;LIQUIDACION!$D$1043),366,365)),0)</f>
        <v>0</v>
      </c>
      <c r="AK875" s="618">
        <f>IF(AK$12=TRUE,(($J875*LIQUIDACION!$L$1047)*LIQUIDACION!$D$1045/IF(AND(LIQUIDACION!$D$1044&gt;LIQUIDACION!$B$1046,LIQUIDACION!$B$1046&gt;LIQUIDACION!$D$1043),366,365)),0)</f>
        <v>0</v>
      </c>
      <c r="AL875" s="618">
        <f>IF(AL$12=TRUE,(($K875*LIQUIDACION!$L$1047)*LIQUIDACION!$D$1045/IF(AND(LIQUIDACION!$D$1044&gt;LIQUIDACION!$B$1046,LIQUIDACION!$B$1046&gt;LIQUIDACION!$D$1043),366,365)),0)</f>
        <v>0</v>
      </c>
      <c r="AM875" s="618">
        <f>IF(AM$12=TRUE,(($L875*LIQUIDACION!$L$1047)*LIQUIDACION!$D$1045/IF(AND(LIQUIDACION!$D$1044&gt;LIQUIDACION!$B$1046,LIQUIDACION!$B$1046&gt;LIQUIDACION!$D$1043),366,365)),0)</f>
        <v>0</v>
      </c>
      <c r="AN875" s="618">
        <f>IF(AN$12=TRUE,(($M875*LIQUIDACION!$L$1047)*LIQUIDACION!$D$1045/IF(AND(LIQUIDACION!$D$1044&gt;LIQUIDACION!$B$1046,LIQUIDACION!$B$1046&gt;LIQUIDACION!$D$1043),366,365)),0)</f>
        <v>0</v>
      </c>
      <c r="AO875" s="618">
        <f>IF(AO$12=TRUE,(($N875*LIQUIDACION!$L$1047)*LIQUIDACION!$D$1045/IF(AND(LIQUIDACION!$D$1044&gt;LIQUIDACION!$B$1046,LIQUIDACION!$B$1046&gt;LIQUIDACION!$D$1043),366,365)),0)</f>
        <v>0</v>
      </c>
      <c r="AP875" s="618">
        <f>IF(AP$12=TRUE,(($O875*LIQUIDACION!$L$1047)*LIQUIDACION!$D$1045/IF(AND(LIQUIDACION!$D$1044&gt;LIQUIDACION!$B$1046,LIQUIDACION!$B$1046&gt;LIQUIDACION!$D$1043),366,365)),0)</f>
        <v>0</v>
      </c>
      <c r="AQ875" s="618">
        <f>IF(AQ$12=TRUE,(($P875*LIQUIDACION!$L$1047)*LIQUIDACION!$D$1045/IF(AND(LIQUIDACION!$D$1044&gt;LIQUIDACION!$B$1046,LIQUIDACION!$B$1046&gt;LIQUIDACION!$D$1043),366,365)),0)</f>
        <v>0</v>
      </c>
      <c r="AR875" s="618">
        <f>IF(AR$12=TRUE,(($Q875*LIQUIDACION!$L$1047)*LIQUIDACION!$D$1045/IF(AND(LIQUIDACION!$D$1044&gt;LIQUIDACION!$B$1046,LIQUIDACION!$B$1046&gt;LIQUIDACION!$D$1043),366,365)),0)</f>
        <v>0</v>
      </c>
      <c r="AS875" s="618">
        <f>IF(AS$12=TRUE,(($R875*LIQUIDACION!$L$1047)*LIQUIDACION!$D$1045/IF(AND(LIQUIDACION!$D$1044&gt;LIQUIDACION!$B$1046,LIQUIDACION!$B$1046&gt;LIQUIDACION!$D$1043),366,365)),0)</f>
        <v>0</v>
      </c>
      <c r="AT875" s="618">
        <f>IF(AT$12=TRUE,(($S875*LIQUIDACION!$L$1047)*LIQUIDACION!$D$1045/IF(AND(LIQUIDACION!$D$1044&gt;LIQUIDACION!$B$1046,LIQUIDACION!$B$1046&gt;LIQUIDACION!$D$1043),366,365)),0)</f>
        <v>0</v>
      </c>
      <c r="AU875" s="618">
        <f>IF(AU$12=TRUE,(($T875*LIQUIDACION!$L$1047)*LIQUIDACION!$D$1045/IF(AND(LIQUIDACION!$D$1044&gt;LIQUIDACION!$B$1046,LIQUIDACION!$B$1046&gt;LIQUIDACION!$D$1043),366,365)),0)</f>
        <v>0</v>
      </c>
      <c r="AV875" s="618">
        <f>IF(AV$12=TRUE,(($U875*LIQUIDACION!$L$1047)*LIQUIDACION!$D$1045/IF(AND(LIQUIDACION!$D$1044&gt;LIQUIDACION!$B$1046,LIQUIDACION!$B$1046&gt;LIQUIDACION!$D$1043),366,365)),0)</f>
        <v>0</v>
      </c>
      <c r="AW875" s="618">
        <f>IF(AW$12=TRUE,(($V875*LIQUIDACION!$L$1047)*LIQUIDACION!$D$1045/IF(AND(LIQUIDACION!$D$1044&gt;LIQUIDACION!$B$1046,LIQUIDACION!$B$1046&gt;LIQUIDACION!$D$1043),366,365)),0)</f>
        <v>0</v>
      </c>
      <c r="AX875" s="618">
        <f>IF(AX$12=TRUE,(($W875*LIQUIDACION!$L$1047)*LIQUIDACION!$D$1045/IF(AND(LIQUIDACION!$D$1044&gt;LIQUIDACION!$B$1046,LIQUIDACION!$B$1046&gt;LIQUIDACION!$D$1043),366,365)),0)</f>
        <v>0</v>
      </c>
    </row>
    <row r="876" spans="2:50" x14ac:dyDescent="0.25">
      <c r="B876" s="123">
        <v>864</v>
      </c>
      <c r="C876" s="125"/>
      <c r="D876" s="170"/>
      <c r="E876" s="170"/>
      <c r="F876" s="170"/>
      <c r="G876" s="170">
        <f t="shared" si="57"/>
        <v>0</v>
      </c>
      <c r="H876" s="170">
        <f t="shared" si="58"/>
        <v>0</v>
      </c>
      <c r="I876" s="170"/>
      <c r="J876" s="170"/>
      <c r="K876" s="170"/>
      <c r="L876" s="170"/>
      <c r="M876" s="170"/>
      <c r="N876" s="170"/>
      <c r="O876" s="170"/>
      <c r="P876" s="170"/>
      <c r="Q876" s="170"/>
      <c r="R876" s="170"/>
      <c r="S876" s="170"/>
      <c r="T876" s="170"/>
      <c r="U876" s="170"/>
      <c r="V876" s="170"/>
      <c r="W876" s="170"/>
      <c r="X876" s="170"/>
      <c r="Y876" s="170"/>
      <c r="Z876" s="170"/>
      <c r="AA876" s="170"/>
      <c r="AB876" s="415">
        <f t="shared" si="59"/>
        <v>0</v>
      </c>
      <c r="AC876" s="415">
        <f t="shared" si="60"/>
        <v>0</v>
      </c>
      <c r="AE876" s="618">
        <f>IF(AE$12=TRUE,(($D876*LIQUIDACION!$L$1046)*LIQUIDACION!$D$1045/IF(AND(LIQUIDACION!$D$1044&gt;LIQUIDACION!$B$1046,LIQUIDACION!$B$1046&gt;LIQUIDACION!$D$1043),366,365)),0)</f>
        <v>0</v>
      </c>
      <c r="AF876" s="618">
        <f>IF(AF$12=TRUE,(($E876*LIQUIDACION!$L$1046)*LIQUIDACION!$D$1045/IF(AND(LIQUIDACION!$D$1044&gt;LIQUIDACION!$B$1046,LIQUIDACION!$B$1046&gt;LIQUIDACION!$D$1043),366,365)),0)</f>
        <v>0</v>
      </c>
      <c r="AG876" s="618">
        <f>IF(AG$12=TRUE,(($F876*LIQUIDACION!$L$1046)*LIQUIDACION!$D$1045/IF(AND(LIQUIDACION!$D$1044&gt;LIQUIDACION!$B$1046,LIQUIDACION!$B$1046&gt;LIQUIDACION!$D$1043),366,365)),0)</f>
        <v>0</v>
      </c>
      <c r="AH876" s="618">
        <f>IF(AH$12=TRUE,(($G876*LIQUIDACION!$L$1046)*LIQUIDACION!$D$1045/IF(AND(LIQUIDACION!$D$1044&gt;LIQUIDACION!$B$1046,LIQUIDACION!$B$1046&gt;LIQUIDACION!$D$1043),366,365)),0)</f>
        <v>0</v>
      </c>
      <c r="AI876" s="618">
        <f>IF(AI$12=TRUE,(($H876*LIQUIDACION!$L$1047)*LIQUIDACION!$D$1045/IF(AND(LIQUIDACION!$D$1044&gt;LIQUIDACION!$B$1046,LIQUIDACION!$B$1046&gt;LIQUIDACION!$D$1043),366,365)),0)</f>
        <v>0</v>
      </c>
      <c r="AJ876" s="618">
        <f>IF(AJ$12=TRUE,(($I876*LIQUIDACION!$L$1047)*LIQUIDACION!$D$1045/IF(AND(LIQUIDACION!$D$1044&gt;LIQUIDACION!$B$1046,LIQUIDACION!$B$1046&gt;LIQUIDACION!$D$1043),366,365)),0)</f>
        <v>0</v>
      </c>
      <c r="AK876" s="618">
        <f>IF(AK$12=TRUE,(($J876*LIQUIDACION!$L$1047)*LIQUIDACION!$D$1045/IF(AND(LIQUIDACION!$D$1044&gt;LIQUIDACION!$B$1046,LIQUIDACION!$B$1046&gt;LIQUIDACION!$D$1043),366,365)),0)</f>
        <v>0</v>
      </c>
      <c r="AL876" s="618">
        <f>IF(AL$12=TRUE,(($K876*LIQUIDACION!$L$1047)*LIQUIDACION!$D$1045/IF(AND(LIQUIDACION!$D$1044&gt;LIQUIDACION!$B$1046,LIQUIDACION!$B$1046&gt;LIQUIDACION!$D$1043),366,365)),0)</f>
        <v>0</v>
      </c>
      <c r="AM876" s="618">
        <f>IF(AM$12=TRUE,(($L876*LIQUIDACION!$L$1047)*LIQUIDACION!$D$1045/IF(AND(LIQUIDACION!$D$1044&gt;LIQUIDACION!$B$1046,LIQUIDACION!$B$1046&gt;LIQUIDACION!$D$1043),366,365)),0)</f>
        <v>0</v>
      </c>
      <c r="AN876" s="618">
        <f>IF(AN$12=TRUE,(($M876*LIQUIDACION!$L$1047)*LIQUIDACION!$D$1045/IF(AND(LIQUIDACION!$D$1044&gt;LIQUIDACION!$B$1046,LIQUIDACION!$B$1046&gt;LIQUIDACION!$D$1043),366,365)),0)</f>
        <v>0</v>
      </c>
      <c r="AO876" s="618">
        <f>IF(AO$12=TRUE,(($N876*LIQUIDACION!$L$1047)*LIQUIDACION!$D$1045/IF(AND(LIQUIDACION!$D$1044&gt;LIQUIDACION!$B$1046,LIQUIDACION!$B$1046&gt;LIQUIDACION!$D$1043),366,365)),0)</f>
        <v>0</v>
      </c>
      <c r="AP876" s="618">
        <f>IF(AP$12=TRUE,(($O876*LIQUIDACION!$L$1047)*LIQUIDACION!$D$1045/IF(AND(LIQUIDACION!$D$1044&gt;LIQUIDACION!$B$1046,LIQUIDACION!$B$1046&gt;LIQUIDACION!$D$1043),366,365)),0)</f>
        <v>0</v>
      </c>
      <c r="AQ876" s="618">
        <f>IF(AQ$12=TRUE,(($P876*LIQUIDACION!$L$1047)*LIQUIDACION!$D$1045/IF(AND(LIQUIDACION!$D$1044&gt;LIQUIDACION!$B$1046,LIQUIDACION!$B$1046&gt;LIQUIDACION!$D$1043),366,365)),0)</f>
        <v>0</v>
      </c>
      <c r="AR876" s="618">
        <f>IF(AR$12=TRUE,(($Q876*LIQUIDACION!$L$1047)*LIQUIDACION!$D$1045/IF(AND(LIQUIDACION!$D$1044&gt;LIQUIDACION!$B$1046,LIQUIDACION!$B$1046&gt;LIQUIDACION!$D$1043),366,365)),0)</f>
        <v>0</v>
      </c>
      <c r="AS876" s="618">
        <f>IF(AS$12=TRUE,(($R876*LIQUIDACION!$L$1047)*LIQUIDACION!$D$1045/IF(AND(LIQUIDACION!$D$1044&gt;LIQUIDACION!$B$1046,LIQUIDACION!$B$1046&gt;LIQUIDACION!$D$1043),366,365)),0)</f>
        <v>0</v>
      </c>
      <c r="AT876" s="618">
        <f>IF(AT$12=TRUE,(($S876*LIQUIDACION!$L$1047)*LIQUIDACION!$D$1045/IF(AND(LIQUIDACION!$D$1044&gt;LIQUIDACION!$B$1046,LIQUIDACION!$B$1046&gt;LIQUIDACION!$D$1043),366,365)),0)</f>
        <v>0</v>
      </c>
      <c r="AU876" s="618">
        <f>IF(AU$12=TRUE,(($T876*LIQUIDACION!$L$1047)*LIQUIDACION!$D$1045/IF(AND(LIQUIDACION!$D$1044&gt;LIQUIDACION!$B$1046,LIQUIDACION!$B$1046&gt;LIQUIDACION!$D$1043),366,365)),0)</f>
        <v>0</v>
      </c>
      <c r="AV876" s="618">
        <f>IF(AV$12=TRUE,(($U876*LIQUIDACION!$L$1047)*LIQUIDACION!$D$1045/IF(AND(LIQUIDACION!$D$1044&gt;LIQUIDACION!$B$1046,LIQUIDACION!$B$1046&gt;LIQUIDACION!$D$1043),366,365)),0)</f>
        <v>0</v>
      </c>
      <c r="AW876" s="618">
        <f>IF(AW$12=TRUE,(($V876*LIQUIDACION!$L$1047)*LIQUIDACION!$D$1045/IF(AND(LIQUIDACION!$D$1044&gt;LIQUIDACION!$B$1046,LIQUIDACION!$B$1046&gt;LIQUIDACION!$D$1043),366,365)),0)</f>
        <v>0</v>
      </c>
      <c r="AX876" s="618">
        <f>IF(AX$12=TRUE,(($W876*LIQUIDACION!$L$1047)*LIQUIDACION!$D$1045/IF(AND(LIQUIDACION!$D$1044&gt;LIQUIDACION!$B$1046,LIQUIDACION!$B$1046&gt;LIQUIDACION!$D$1043),366,365)),0)</f>
        <v>0</v>
      </c>
    </row>
    <row r="877" spans="2:50" x14ac:dyDescent="0.25">
      <c r="B877" s="121">
        <v>865</v>
      </c>
      <c r="C877" s="125"/>
      <c r="D877" s="170"/>
      <c r="E877" s="170"/>
      <c r="F877" s="170"/>
      <c r="G877" s="170">
        <f t="shared" si="57"/>
        <v>0</v>
      </c>
      <c r="H877" s="170">
        <f t="shared" si="58"/>
        <v>0</v>
      </c>
      <c r="I877" s="170"/>
      <c r="J877" s="170"/>
      <c r="K877" s="170"/>
      <c r="L877" s="170"/>
      <c r="M877" s="170"/>
      <c r="N877" s="170"/>
      <c r="O877" s="170"/>
      <c r="P877" s="170"/>
      <c r="Q877" s="170"/>
      <c r="R877" s="170"/>
      <c r="S877" s="170"/>
      <c r="T877" s="170"/>
      <c r="U877" s="170"/>
      <c r="V877" s="170"/>
      <c r="W877" s="170"/>
      <c r="X877" s="170"/>
      <c r="Y877" s="170"/>
      <c r="Z877" s="170"/>
      <c r="AA877" s="170"/>
      <c r="AB877" s="415">
        <f t="shared" si="59"/>
        <v>0</v>
      </c>
      <c r="AC877" s="415">
        <f t="shared" si="60"/>
        <v>0</v>
      </c>
      <c r="AE877" s="618">
        <f>IF(AE$12=TRUE,(($D877*LIQUIDACION!$L$1046)*LIQUIDACION!$D$1045/IF(AND(LIQUIDACION!$D$1044&gt;LIQUIDACION!$B$1046,LIQUIDACION!$B$1046&gt;LIQUIDACION!$D$1043),366,365)),0)</f>
        <v>0</v>
      </c>
      <c r="AF877" s="618">
        <f>IF(AF$12=TRUE,(($E877*LIQUIDACION!$L$1046)*LIQUIDACION!$D$1045/IF(AND(LIQUIDACION!$D$1044&gt;LIQUIDACION!$B$1046,LIQUIDACION!$B$1046&gt;LIQUIDACION!$D$1043),366,365)),0)</f>
        <v>0</v>
      </c>
      <c r="AG877" s="618">
        <f>IF(AG$12=TRUE,(($F877*LIQUIDACION!$L$1046)*LIQUIDACION!$D$1045/IF(AND(LIQUIDACION!$D$1044&gt;LIQUIDACION!$B$1046,LIQUIDACION!$B$1046&gt;LIQUIDACION!$D$1043),366,365)),0)</f>
        <v>0</v>
      </c>
      <c r="AH877" s="618">
        <f>IF(AH$12=TRUE,(($G877*LIQUIDACION!$L$1046)*LIQUIDACION!$D$1045/IF(AND(LIQUIDACION!$D$1044&gt;LIQUIDACION!$B$1046,LIQUIDACION!$B$1046&gt;LIQUIDACION!$D$1043),366,365)),0)</f>
        <v>0</v>
      </c>
      <c r="AI877" s="618">
        <f>IF(AI$12=TRUE,(($H877*LIQUIDACION!$L$1047)*LIQUIDACION!$D$1045/IF(AND(LIQUIDACION!$D$1044&gt;LIQUIDACION!$B$1046,LIQUIDACION!$B$1046&gt;LIQUIDACION!$D$1043),366,365)),0)</f>
        <v>0</v>
      </c>
      <c r="AJ877" s="618">
        <f>IF(AJ$12=TRUE,(($I877*LIQUIDACION!$L$1047)*LIQUIDACION!$D$1045/IF(AND(LIQUIDACION!$D$1044&gt;LIQUIDACION!$B$1046,LIQUIDACION!$B$1046&gt;LIQUIDACION!$D$1043),366,365)),0)</f>
        <v>0</v>
      </c>
      <c r="AK877" s="618">
        <f>IF(AK$12=TRUE,(($J877*LIQUIDACION!$L$1047)*LIQUIDACION!$D$1045/IF(AND(LIQUIDACION!$D$1044&gt;LIQUIDACION!$B$1046,LIQUIDACION!$B$1046&gt;LIQUIDACION!$D$1043),366,365)),0)</f>
        <v>0</v>
      </c>
      <c r="AL877" s="618">
        <f>IF(AL$12=TRUE,(($K877*LIQUIDACION!$L$1047)*LIQUIDACION!$D$1045/IF(AND(LIQUIDACION!$D$1044&gt;LIQUIDACION!$B$1046,LIQUIDACION!$B$1046&gt;LIQUIDACION!$D$1043),366,365)),0)</f>
        <v>0</v>
      </c>
      <c r="AM877" s="618">
        <f>IF(AM$12=TRUE,(($L877*LIQUIDACION!$L$1047)*LIQUIDACION!$D$1045/IF(AND(LIQUIDACION!$D$1044&gt;LIQUIDACION!$B$1046,LIQUIDACION!$B$1046&gt;LIQUIDACION!$D$1043),366,365)),0)</f>
        <v>0</v>
      </c>
      <c r="AN877" s="618">
        <f>IF(AN$12=TRUE,(($M877*LIQUIDACION!$L$1047)*LIQUIDACION!$D$1045/IF(AND(LIQUIDACION!$D$1044&gt;LIQUIDACION!$B$1046,LIQUIDACION!$B$1046&gt;LIQUIDACION!$D$1043),366,365)),0)</f>
        <v>0</v>
      </c>
      <c r="AO877" s="618">
        <f>IF(AO$12=TRUE,(($N877*LIQUIDACION!$L$1047)*LIQUIDACION!$D$1045/IF(AND(LIQUIDACION!$D$1044&gt;LIQUIDACION!$B$1046,LIQUIDACION!$B$1046&gt;LIQUIDACION!$D$1043),366,365)),0)</f>
        <v>0</v>
      </c>
      <c r="AP877" s="618">
        <f>IF(AP$12=TRUE,(($O877*LIQUIDACION!$L$1047)*LIQUIDACION!$D$1045/IF(AND(LIQUIDACION!$D$1044&gt;LIQUIDACION!$B$1046,LIQUIDACION!$B$1046&gt;LIQUIDACION!$D$1043),366,365)),0)</f>
        <v>0</v>
      </c>
      <c r="AQ877" s="618">
        <f>IF(AQ$12=TRUE,(($P877*LIQUIDACION!$L$1047)*LIQUIDACION!$D$1045/IF(AND(LIQUIDACION!$D$1044&gt;LIQUIDACION!$B$1046,LIQUIDACION!$B$1046&gt;LIQUIDACION!$D$1043),366,365)),0)</f>
        <v>0</v>
      </c>
      <c r="AR877" s="618">
        <f>IF(AR$12=TRUE,(($Q877*LIQUIDACION!$L$1047)*LIQUIDACION!$D$1045/IF(AND(LIQUIDACION!$D$1044&gt;LIQUIDACION!$B$1046,LIQUIDACION!$B$1046&gt;LIQUIDACION!$D$1043),366,365)),0)</f>
        <v>0</v>
      </c>
      <c r="AS877" s="618">
        <f>IF(AS$12=TRUE,(($R877*LIQUIDACION!$L$1047)*LIQUIDACION!$D$1045/IF(AND(LIQUIDACION!$D$1044&gt;LIQUIDACION!$B$1046,LIQUIDACION!$B$1046&gt;LIQUIDACION!$D$1043),366,365)),0)</f>
        <v>0</v>
      </c>
      <c r="AT877" s="618">
        <f>IF(AT$12=TRUE,(($S877*LIQUIDACION!$L$1047)*LIQUIDACION!$D$1045/IF(AND(LIQUIDACION!$D$1044&gt;LIQUIDACION!$B$1046,LIQUIDACION!$B$1046&gt;LIQUIDACION!$D$1043),366,365)),0)</f>
        <v>0</v>
      </c>
      <c r="AU877" s="618">
        <f>IF(AU$12=TRUE,(($T877*LIQUIDACION!$L$1047)*LIQUIDACION!$D$1045/IF(AND(LIQUIDACION!$D$1044&gt;LIQUIDACION!$B$1046,LIQUIDACION!$B$1046&gt;LIQUIDACION!$D$1043),366,365)),0)</f>
        <v>0</v>
      </c>
      <c r="AV877" s="618">
        <f>IF(AV$12=TRUE,(($U877*LIQUIDACION!$L$1047)*LIQUIDACION!$D$1045/IF(AND(LIQUIDACION!$D$1044&gt;LIQUIDACION!$B$1046,LIQUIDACION!$B$1046&gt;LIQUIDACION!$D$1043),366,365)),0)</f>
        <v>0</v>
      </c>
      <c r="AW877" s="618">
        <f>IF(AW$12=TRUE,(($V877*LIQUIDACION!$L$1047)*LIQUIDACION!$D$1045/IF(AND(LIQUIDACION!$D$1044&gt;LIQUIDACION!$B$1046,LIQUIDACION!$B$1046&gt;LIQUIDACION!$D$1043),366,365)),0)</f>
        <v>0</v>
      </c>
      <c r="AX877" s="618">
        <f>IF(AX$12=TRUE,(($W877*LIQUIDACION!$L$1047)*LIQUIDACION!$D$1045/IF(AND(LIQUIDACION!$D$1044&gt;LIQUIDACION!$B$1046,LIQUIDACION!$B$1046&gt;LIQUIDACION!$D$1043),366,365)),0)</f>
        <v>0</v>
      </c>
    </row>
    <row r="878" spans="2:50" x14ac:dyDescent="0.25">
      <c r="B878" s="123">
        <v>866</v>
      </c>
      <c r="C878" s="125"/>
      <c r="D878" s="170"/>
      <c r="E878" s="170"/>
      <c r="F878" s="170"/>
      <c r="G878" s="170">
        <f t="shared" si="57"/>
        <v>0</v>
      </c>
      <c r="H878" s="170">
        <f t="shared" si="58"/>
        <v>0</v>
      </c>
      <c r="I878" s="170"/>
      <c r="J878" s="170"/>
      <c r="K878" s="170"/>
      <c r="L878" s="170"/>
      <c r="M878" s="170"/>
      <c r="N878" s="170"/>
      <c r="O878" s="170"/>
      <c r="P878" s="170"/>
      <c r="Q878" s="170"/>
      <c r="R878" s="170"/>
      <c r="S878" s="170"/>
      <c r="T878" s="170"/>
      <c r="U878" s="170"/>
      <c r="V878" s="170"/>
      <c r="W878" s="170"/>
      <c r="X878" s="170"/>
      <c r="Y878" s="170"/>
      <c r="Z878" s="170"/>
      <c r="AA878" s="170"/>
      <c r="AB878" s="415">
        <f t="shared" si="59"/>
        <v>0</v>
      </c>
      <c r="AC878" s="415">
        <f t="shared" si="60"/>
        <v>0</v>
      </c>
      <c r="AE878" s="618">
        <f>IF(AE$12=TRUE,(($D878*LIQUIDACION!$L$1046)*LIQUIDACION!$D$1045/IF(AND(LIQUIDACION!$D$1044&gt;LIQUIDACION!$B$1046,LIQUIDACION!$B$1046&gt;LIQUIDACION!$D$1043),366,365)),0)</f>
        <v>0</v>
      </c>
      <c r="AF878" s="618">
        <f>IF(AF$12=TRUE,(($E878*LIQUIDACION!$L$1046)*LIQUIDACION!$D$1045/IF(AND(LIQUIDACION!$D$1044&gt;LIQUIDACION!$B$1046,LIQUIDACION!$B$1046&gt;LIQUIDACION!$D$1043),366,365)),0)</f>
        <v>0</v>
      </c>
      <c r="AG878" s="618">
        <f>IF(AG$12=TRUE,(($F878*LIQUIDACION!$L$1046)*LIQUIDACION!$D$1045/IF(AND(LIQUIDACION!$D$1044&gt;LIQUIDACION!$B$1046,LIQUIDACION!$B$1046&gt;LIQUIDACION!$D$1043),366,365)),0)</f>
        <v>0</v>
      </c>
      <c r="AH878" s="618">
        <f>IF(AH$12=TRUE,(($G878*LIQUIDACION!$L$1046)*LIQUIDACION!$D$1045/IF(AND(LIQUIDACION!$D$1044&gt;LIQUIDACION!$B$1046,LIQUIDACION!$B$1046&gt;LIQUIDACION!$D$1043),366,365)),0)</f>
        <v>0</v>
      </c>
      <c r="AI878" s="618">
        <f>IF(AI$12=TRUE,(($H878*LIQUIDACION!$L$1047)*LIQUIDACION!$D$1045/IF(AND(LIQUIDACION!$D$1044&gt;LIQUIDACION!$B$1046,LIQUIDACION!$B$1046&gt;LIQUIDACION!$D$1043),366,365)),0)</f>
        <v>0</v>
      </c>
      <c r="AJ878" s="618">
        <f>IF(AJ$12=TRUE,(($I878*LIQUIDACION!$L$1047)*LIQUIDACION!$D$1045/IF(AND(LIQUIDACION!$D$1044&gt;LIQUIDACION!$B$1046,LIQUIDACION!$B$1046&gt;LIQUIDACION!$D$1043),366,365)),0)</f>
        <v>0</v>
      </c>
      <c r="AK878" s="618">
        <f>IF(AK$12=TRUE,(($J878*LIQUIDACION!$L$1047)*LIQUIDACION!$D$1045/IF(AND(LIQUIDACION!$D$1044&gt;LIQUIDACION!$B$1046,LIQUIDACION!$B$1046&gt;LIQUIDACION!$D$1043),366,365)),0)</f>
        <v>0</v>
      </c>
      <c r="AL878" s="618">
        <f>IF(AL$12=TRUE,(($K878*LIQUIDACION!$L$1047)*LIQUIDACION!$D$1045/IF(AND(LIQUIDACION!$D$1044&gt;LIQUIDACION!$B$1046,LIQUIDACION!$B$1046&gt;LIQUIDACION!$D$1043),366,365)),0)</f>
        <v>0</v>
      </c>
      <c r="AM878" s="618">
        <f>IF(AM$12=TRUE,(($L878*LIQUIDACION!$L$1047)*LIQUIDACION!$D$1045/IF(AND(LIQUIDACION!$D$1044&gt;LIQUIDACION!$B$1046,LIQUIDACION!$B$1046&gt;LIQUIDACION!$D$1043),366,365)),0)</f>
        <v>0</v>
      </c>
      <c r="AN878" s="618">
        <f>IF(AN$12=TRUE,(($M878*LIQUIDACION!$L$1047)*LIQUIDACION!$D$1045/IF(AND(LIQUIDACION!$D$1044&gt;LIQUIDACION!$B$1046,LIQUIDACION!$B$1046&gt;LIQUIDACION!$D$1043),366,365)),0)</f>
        <v>0</v>
      </c>
      <c r="AO878" s="618">
        <f>IF(AO$12=TRUE,(($N878*LIQUIDACION!$L$1047)*LIQUIDACION!$D$1045/IF(AND(LIQUIDACION!$D$1044&gt;LIQUIDACION!$B$1046,LIQUIDACION!$B$1046&gt;LIQUIDACION!$D$1043),366,365)),0)</f>
        <v>0</v>
      </c>
      <c r="AP878" s="618">
        <f>IF(AP$12=TRUE,(($O878*LIQUIDACION!$L$1047)*LIQUIDACION!$D$1045/IF(AND(LIQUIDACION!$D$1044&gt;LIQUIDACION!$B$1046,LIQUIDACION!$B$1046&gt;LIQUIDACION!$D$1043),366,365)),0)</f>
        <v>0</v>
      </c>
      <c r="AQ878" s="618">
        <f>IF(AQ$12=TRUE,(($P878*LIQUIDACION!$L$1047)*LIQUIDACION!$D$1045/IF(AND(LIQUIDACION!$D$1044&gt;LIQUIDACION!$B$1046,LIQUIDACION!$B$1046&gt;LIQUIDACION!$D$1043),366,365)),0)</f>
        <v>0</v>
      </c>
      <c r="AR878" s="618">
        <f>IF(AR$12=TRUE,(($Q878*LIQUIDACION!$L$1047)*LIQUIDACION!$D$1045/IF(AND(LIQUIDACION!$D$1044&gt;LIQUIDACION!$B$1046,LIQUIDACION!$B$1046&gt;LIQUIDACION!$D$1043),366,365)),0)</f>
        <v>0</v>
      </c>
      <c r="AS878" s="618">
        <f>IF(AS$12=TRUE,(($R878*LIQUIDACION!$L$1047)*LIQUIDACION!$D$1045/IF(AND(LIQUIDACION!$D$1044&gt;LIQUIDACION!$B$1046,LIQUIDACION!$B$1046&gt;LIQUIDACION!$D$1043),366,365)),0)</f>
        <v>0</v>
      </c>
      <c r="AT878" s="618">
        <f>IF(AT$12=TRUE,(($S878*LIQUIDACION!$L$1047)*LIQUIDACION!$D$1045/IF(AND(LIQUIDACION!$D$1044&gt;LIQUIDACION!$B$1046,LIQUIDACION!$B$1046&gt;LIQUIDACION!$D$1043),366,365)),0)</f>
        <v>0</v>
      </c>
      <c r="AU878" s="618">
        <f>IF(AU$12=TRUE,(($T878*LIQUIDACION!$L$1047)*LIQUIDACION!$D$1045/IF(AND(LIQUIDACION!$D$1044&gt;LIQUIDACION!$B$1046,LIQUIDACION!$B$1046&gt;LIQUIDACION!$D$1043),366,365)),0)</f>
        <v>0</v>
      </c>
      <c r="AV878" s="618">
        <f>IF(AV$12=TRUE,(($U878*LIQUIDACION!$L$1047)*LIQUIDACION!$D$1045/IF(AND(LIQUIDACION!$D$1044&gt;LIQUIDACION!$B$1046,LIQUIDACION!$B$1046&gt;LIQUIDACION!$D$1043),366,365)),0)</f>
        <v>0</v>
      </c>
      <c r="AW878" s="618">
        <f>IF(AW$12=TRUE,(($V878*LIQUIDACION!$L$1047)*LIQUIDACION!$D$1045/IF(AND(LIQUIDACION!$D$1044&gt;LIQUIDACION!$B$1046,LIQUIDACION!$B$1046&gt;LIQUIDACION!$D$1043),366,365)),0)</f>
        <v>0</v>
      </c>
      <c r="AX878" s="618">
        <f>IF(AX$12=TRUE,(($W878*LIQUIDACION!$L$1047)*LIQUIDACION!$D$1045/IF(AND(LIQUIDACION!$D$1044&gt;LIQUIDACION!$B$1046,LIQUIDACION!$B$1046&gt;LIQUIDACION!$D$1043),366,365)),0)</f>
        <v>0</v>
      </c>
    </row>
    <row r="879" spans="2:50" x14ac:dyDescent="0.25">
      <c r="B879" s="121">
        <v>867</v>
      </c>
      <c r="C879" s="125"/>
      <c r="D879" s="170"/>
      <c r="E879" s="170"/>
      <c r="F879" s="170"/>
      <c r="G879" s="170">
        <f t="shared" si="57"/>
        <v>0</v>
      </c>
      <c r="H879" s="170">
        <f t="shared" si="58"/>
        <v>0</v>
      </c>
      <c r="I879" s="170"/>
      <c r="J879" s="170"/>
      <c r="K879" s="170"/>
      <c r="L879" s="170"/>
      <c r="M879" s="170"/>
      <c r="N879" s="170"/>
      <c r="O879" s="170"/>
      <c r="P879" s="170"/>
      <c r="Q879" s="170"/>
      <c r="R879" s="170"/>
      <c r="S879" s="170"/>
      <c r="T879" s="170"/>
      <c r="U879" s="170"/>
      <c r="V879" s="170"/>
      <c r="W879" s="170"/>
      <c r="X879" s="170"/>
      <c r="Y879" s="170"/>
      <c r="Z879" s="170"/>
      <c r="AA879" s="170"/>
      <c r="AB879" s="415">
        <f t="shared" si="59"/>
        <v>0</v>
      </c>
      <c r="AC879" s="415">
        <f t="shared" si="60"/>
        <v>0</v>
      </c>
      <c r="AE879" s="618">
        <f>IF(AE$12=TRUE,(($D879*LIQUIDACION!$L$1046)*LIQUIDACION!$D$1045/IF(AND(LIQUIDACION!$D$1044&gt;LIQUIDACION!$B$1046,LIQUIDACION!$B$1046&gt;LIQUIDACION!$D$1043),366,365)),0)</f>
        <v>0</v>
      </c>
      <c r="AF879" s="618">
        <f>IF(AF$12=TRUE,(($E879*LIQUIDACION!$L$1046)*LIQUIDACION!$D$1045/IF(AND(LIQUIDACION!$D$1044&gt;LIQUIDACION!$B$1046,LIQUIDACION!$B$1046&gt;LIQUIDACION!$D$1043),366,365)),0)</f>
        <v>0</v>
      </c>
      <c r="AG879" s="618">
        <f>IF(AG$12=TRUE,(($F879*LIQUIDACION!$L$1046)*LIQUIDACION!$D$1045/IF(AND(LIQUIDACION!$D$1044&gt;LIQUIDACION!$B$1046,LIQUIDACION!$B$1046&gt;LIQUIDACION!$D$1043),366,365)),0)</f>
        <v>0</v>
      </c>
      <c r="AH879" s="618">
        <f>IF(AH$12=TRUE,(($G879*LIQUIDACION!$L$1046)*LIQUIDACION!$D$1045/IF(AND(LIQUIDACION!$D$1044&gt;LIQUIDACION!$B$1046,LIQUIDACION!$B$1046&gt;LIQUIDACION!$D$1043),366,365)),0)</f>
        <v>0</v>
      </c>
      <c r="AI879" s="618">
        <f>IF(AI$12=TRUE,(($H879*LIQUIDACION!$L$1047)*LIQUIDACION!$D$1045/IF(AND(LIQUIDACION!$D$1044&gt;LIQUIDACION!$B$1046,LIQUIDACION!$B$1046&gt;LIQUIDACION!$D$1043),366,365)),0)</f>
        <v>0</v>
      </c>
      <c r="AJ879" s="618">
        <f>IF(AJ$12=TRUE,(($I879*LIQUIDACION!$L$1047)*LIQUIDACION!$D$1045/IF(AND(LIQUIDACION!$D$1044&gt;LIQUIDACION!$B$1046,LIQUIDACION!$B$1046&gt;LIQUIDACION!$D$1043),366,365)),0)</f>
        <v>0</v>
      </c>
      <c r="AK879" s="618">
        <f>IF(AK$12=TRUE,(($J879*LIQUIDACION!$L$1047)*LIQUIDACION!$D$1045/IF(AND(LIQUIDACION!$D$1044&gt;LIQUIDACION!$B$1046,LIQUIDACION!$B$1046&gt;LIQUIDACION!$D$1043),366,365)),0)</f>
        <v>0</v>
      </c>
      <c r="AL879" s="618">
        <f>IF(AL$12=TRUE,(($K879*LIQUIDACION!$L$1047)*LIQUIDACION!$D$1045/IF(AND(LIQUIDACION!$D$1044&gt;LIQUIDACION!$B$1046,LIQUIDACION!$B$1046&gt;LIQUIDACION!$D$1043),366,365)),0)</f>
        <v>0</v>
      </c>
      <c r="AM879" s="618">
        <f>IF(AM$12=TRUE,(($L879*LIQUIDACION!$L$1047)*LIQUIDACION!$D$1045/IF(AND(LIQUIDACION!$D$1044&gt;LIQUIDACION!$B$1046,LIQUIDACION!$B$1046&gt;LIQUIDACION!$D$1043),366,365)),0)</f>
        <v>0</v>
      </c>
      <c r="AN879" s="618">
        <f>IF(AN$12=TRUE,(($M879*LIQUIDACION!$L$1047)*LIQUIDACION!$D$1045/IF(AND(LIQUIDACION!$D$1044&gt;LIQUIDACION!$B$1046,LIQUIDACION!$B$1046&gt;LIQUIDACION!$D$1043),366,365)),0)</f>
        <v>0</v>
      </c>
      <c r="AO879" s="618">
        <f>IF(AO$12=TRUE,(($N879*LIQUIDACION!$L$1047)*LIQUIDACION!$D$1045/IF(AND(LIQUIDACION!$D$1044&gt;LIQUIDACION!$B$1046,LIQUIDACION!$B$1046&gt;LIQUIDACION!$D$1043),366,365)),0)</f>
        <v>0</v>
      </c>
      <c r="AP879" s="618">
        <f>IF(AP$12=TRUE,(($O879*LIQUIDACION!$L$1047)*LIQUIDACION!$D$1045/IF(AND(LIQUIDACION!$D$1044&gt;LIQUIDACION!$B$1046,LIQUIDACION!$B$1046&gt;LIQUIDACION!$D$1043),366,365)),0)</f>
        <v>0</v>
      </c>
      <c r="AQ879" s="618">
        <f>IF(AQ$12=TRUE,(($P879*LIQUIDACION!$L$1047)*LIQUIDACION!$D$1045/IF(AND(LIQUIDACION!$D$1044&gt;LIQUIDACION!$B$1046,LIQUIDACION!$B$1046&gt;LIQUIDACION!$D$1043),366,365)),0)</f>
        <v>0</v>
      </c>
      <c r="AR879" s="618">
        <f>IF(AR$12=TRUE,(($Q879*LIQUIDACION!$L$1047)*LIQUIDACION!$D$1045/IF(AND(LIQUIDACION!$D$1044&gt;LIQUIDACION!$B$1046,LIQUIDACION!$B$1046&gt;LIQUIDACION!$D$1043),366,365)),0)</f>
        <v>0</v>
      </c>
      <c r="AS879" s="618">
        <f>IF(AS$12=TRUE,(($R879*LIQUIDACION!$L$1047)*LIQUIDACION!$D$1045/IF(AND(LIQUIDACION!$D$1044&gt;LIQUIDACION!$B$1046,LIQUIDACION!$B$1046&gt;LIQUIDACION!$D$1043),366,365)),0)</f>
        <v>0</v>
      </c>
      <c r="AT879" s="618">
        <f>IF(AT$12=TRUE,(($S879*LIQUIDACION!$L$1047)*LIQUIDACION!$D$1045/IF(AND(LIQUIDACION!$D$1044&gt;LIQUIDACION!$B$1046,LIQUIDACION!$B$1046&gt;LIQUIDACION!$D$1043),366,365)),0)</f>
        <v>0</v>
      </c>
      <c r="AU879" s="618">
        <f>IF(AU$12=TRUE,(($T879*LIQUIDACION!$L$1047)*LIQUIDACION!$D$1045/IF(AND(LIQUIDACION!$D$1044&gt;LIQUIDACION!$B$1046,LIQUIDACION!$B$1046&gt;LIQUIDACION!$D$1043),366,365)),0)</f>
        <v>0</v>
      </c>
      <c r="AV879" s="618">
        <f>IF(AV$12=TRUE,(($U879*LIQUIDACION!$L$1047)*LIQUIDACION!$D$1045/IF(AND(LIQUIDACION!$D$1044&gt;LIQUIDACION!$B$1046,LIQUIDACION!$B$1046&gt;LIQUIDACION!$D$1043),366,365)),0)</f>
        <v>0</v>
      </c>
      <c r="AW879" s="618">
        <f>IF(AW$12=TRUE,(($V879*LIQUIDACION!$L$1047)*LIQUIDACION!$D$1045/IF(AND(LIQUIDACION!$D$1044&gt;LIQUIDACION!$B$1046,LIQUIDACION!$B$1046&gt;LIQUIDACION!$D$1043),366,365)),0)</f>
        <v>0</v>
      </c>
      <c r="AX879" s="618">
        <f>IF(AX$12=TRUE,(($W879*LIQUIDACION!$L$1047)*LIQUIDACION!$D$1045/IF(AND(LIQUIDACION!$D$1044&gt;LIQUIDACION!$B$1046,LIQUIDACION!$B$1046&gt;LIQUIDACION!$D$1043),366,365)),0)</f>
        <v>0</v>
      </c>
    </row>
    <row r="880" spans="2:50" x14ac:dyDescent="0.25">
      <c r="B880" s="123">
        <v>868</v>
      </c>
      <c r="C880" s="125"/>
      <c r="D880" s="170"/>
      <c r="E880" s="170"/>
      <c r="F880" s="170"/>
      <c r="G880" s="170">
        <f t="shared" si="57"/>
        <v>0</v>
      </c>
      <c r="H880" s="170">
        <f t="shared" si="58"/>
        <v>0</v>
      </c>
      <c r="I880" s="170"/>
      <c r="J880" s="170"/>
      <c r="K880" s="170"/>
      <c r="L880" s="170"/>
      <c r="M880" s="170"/>
      <c r="N880" s="170"/>
      <c r="O880" s="170"/>
      <c r="P880" s="170"/>
      <c r="Q880" s="170"/>
      <c r="R880" s="170"/>
      <c r="S880" s="170"/>
      <c r="T880" s="170"/>
      <c r="U880" s="170"/>
      <c r="V880" s="170"/>
      <c r="W880" s="170"/>
      <c r="X880" s="170"/>
      <c r="Y880" s="170"/>
      <c r="Z880" s="170"/>
      <c r="AA880" s="170"/>
      <c r="AB880" s="415">
        <f t="shared" si="59"/>
        <v>0</v>
      </c>
      <c r="AC880" s="415">
        <f t="shared" si="60"/>
        <v>0</v>
      </c>
      <c r="AE880" s="618">
        <f>IF(AE$12=TRUE,(($D880*LIQUIDACION!$L$1046)*LIQUIDACION!$D$1045/IF(AND(LIQUIDACION!$D$1044&gt;LIQUIDACION!$B$1046,LIQUIDACION!$B$1046&gt;LIQUIDACION!$D$1043),366,365)),0)</f>
        <v>0</v>
      </c>
      <c r="AF880" s="618">
        <f>IF(AF$12=TRUE,(($E880*LIQUIDACION!$L$1046)*LIQUIDACION!$D$1045/IF(AND(LIQUIDACION!$D$1044&gt;LIQUIDACION!$B$1046,LIQUIDACION!$B$1046&gt;LIQUIDACION!$D$1043),366,365)),0)</f>
        <v>0</v>
      </c>
      <c r="AG880" s="618">
        <f>IF(AG$12=TRUE,(($F880*LIQUIDACION!$L$1046)*LIQUIDACION!$D$1045/IF(AND(LIQUIDACION!$D$1044&gt;LIQUIDACION!$B$1046,LIQUIDACION!$B$1046&gt;LIQUIDACION!$D$1043),366,365)),0)</f>
        <v>0</v>
      </c>
      <c r="AH880" s="618">
        <f>IF(AH$12=TRUE,(($G880*LIQUIDACION!$L$1046)*LIQUIDACION!$D$1045/IF(AND(LIQUIDACION!$D$1044&gt;LIQUIDACION!$B$1046,LIQUIDACION!$B$1046&gt;LIQUIDACION!$D$1043),366,365)),0)</f>
        <v>0</v>
      </c>
      <c r="AI880" s="618">
        <f>IF(AI$12=TRUE,(($H880*LIQUIDACION!$L$1047)*LIQUIDACION!$D$1045/IF(AND(LIQUIDACION!$D$1044&gt;LIQUIDACION!$B$1046,LIQUIDACION!$B$1046&gt;LIQUIDACION!$D$1043),366,365)),0)</f>
        <v>0</v>
      </c>
      <c r="AJ880" s="618">
        <f>IF(AJ$12=TRUE,(($I880*LIQUIDACION!$L$1047)*LIQUIDACION!$D$1045/IF(AND(LIQUIDACION!$D$1044&gt;LIQUIDACION!$B$1046,LIQUIDACION!$B$1046&gt;LIQUIDACION!$D$1043),366,365)),0)</f>
        <v>0</v>
      </c>
      <c r="AK880" s="618">
        <f>IF(AK$12=TRUE,(($J880*LIQUIDACION!$L$1047)*LIQUIDACION!$D$1045/IF(AND(LIQUIDACION!$D$1044&gt;LIQUIDACION!$B$1046,LIQUIDACION!$B$1046&gt;LIQUIDACION!$D$1043),366,365)),0)</f>
        <v>0</v>
      </c>
      <c r="AL880" s="618">
        <f>IF(AL$12=TRUE,(($K880*LIQUIDACION!$L$1047)*LIQUIDACION!$D$1045/IF(AND(LIQUIDACION!$D$1044&gt;LIQUIDACION!$B$1046,LIQUIDACION!$B$1046&gt;LIQUIDACION!$D$1043),366,365)),0)</f>
        <v>0</v>
      </c>
      <c r="AM880" s="618">
        <f>IF(AM$12=TRUE,(($L880*LIQUIDACION!$L$1047)*LIQUIDACION!$D$1045/IF(AND(LIQUIDACION!$D$1044&gt;LIQUIDACION!$B$1046,LIQUIDACION!$B$1046&gt;LIQUIDACION!$D$1043),366,365)),0)</f>
        <v>0</v>
      </c>
      <c r="AN880" s="618">
        <f>IF(AN$12=TRUE,(($M880*LIQUIDACION!$L$1047)*LIQUIDACION!$D$1045/IF(AND(LIQUIDACION!$D$1044&gt;LIQUIDACION!$B$1046,LIQUIDACION!$B$1046&gt;LIQUIDACION!$D$1043),366,365)),0)</f>
        <v>0</v>
      </c>
      <c r="AO880" s="618">
        <f>IF(AO$12=TRUE,(($N880*LIQUIDACION!$L$1047)*LIQUIDACION!$D$1045/IF(AND(LIQUIDACION!$D$1044&gt;LIQUIDACION!$B$1046,LIQUIDACION!$B$1046&gt;LIQUIDACION!$D$1043),366,365)),0)</f>
        <v>0</v>
      </c>
      <c r="AP880" s="618">
        <f>IF(AP$12=TRUE,(($O880*LIQUIDACION!$L$1047)*LIQUIDACION!$D$1045/IF(AND(LIQUIDACION!$D$1044&gt;LIQUIDACION!$B$1046,LIQUIDACION!$B$1046&gt;LIQUIDACION!$D$1043),366,365)),0)</f>
        <v>0</v>
      </c>
      <c r="AQ880" s="618">
        <f>IF(AQ$12=TRUE,(($P880*LIQUIDACION!$L$1047)*LIQUIDACION!$D$1045/IF(AND(LIQUIDACION!$D$1044&gt;LIQUIDACION!$B$1046,LIQUIDACION!$B$1046&gt;LIQUIDACION!$D$1043),366,365)),0)</f>
        <v>0</v>
      </c>
      <c r="AR880" s="618">
        <f>IF(AR$12=TRUE,(($Q880*LIQUIDACION!$L$1047)*LIQUIDACION!$D$1045/IF(AND(LIQUIDACION!$D$1044&gt;LIQUIDACION!$B$1046,LIQUIDACION!$B$1046&gt;LIQUIDACION!$D$1043),366,365)),0)</f>
        <v>0</v>
      </c>
      <c r="AS880" s="618">
        <f>IF(AS$12=TRUE,(($R880*LIQUIDACION!$L$1047)*LIQUIDACION!$D$1045/IF(AND(LIQUIDACION!$D$1044&gt;LIQUIDACION!$B$1046,LIQUIDACION!$B$1046&gt;LIQUIDACION!$D$1043),366,365)),0)</f>
        <v>0</v>
      </c>
      <c r="AT880" s="618">
        <f>IF(AT$12=TRUE,(($S880*LIQUIDACION!$L$1047)*LIQUIDACION!$D$1045/IF(AND(LIQUIDACION!$D$1044&gt;LIQUIDACION!$B$1046,LIQUIDACION!$B$1046&gt;LIQUIDACION!$D$1043),366,365)),0)</f>
        <v>0</v>
      </c>
      <c r="AU880" s="618">
        <f>IF(AU$12=TRUE,(($T880*LIQUIDACION!$L$1047)*LIQUIDACION!$D$1045/IF(AND(LIQUIDACION!$D$1044&gt;LIQUIDACION!$B$1046,LIQUIDACION!$B$1046&gt;LIQUIDACION!$D$1043),366,365)),0)</f>
        <v>0</v>
      </c>
      <c r="AV880" s="618">
        <f>IF(AV$12=TRUE,(($U880*LIQUIDACION!$L$1047)*LIQUIDACION!$D$1045/IF(AND(LIQUIDACION!$D$1044&gt;LIQUIDACION!$B$1046,LIQUIDACION!$B$1046&gt;LIQUIDACION!$D$1043),366,365)),0)</f>
        <v>0</v>
      </c>
      <c r="AW880" s="618">
        <f>IF(AW$12=TRUE,(($V880*LIQUIDACION!$L$1047)*LIQUIDACION!$D$1045/IF(AND(LIQUIDACION!$D$1044&gt;LIQUIDACION!$B$1046,LIQUIDACION!$B$1046&gt;LIQUIDACION!$D$1043),366,365)),0)</f>
        <v>0</v>
      </c>
      <c r="AX880" s="618">
        <f>IF(AX$12=TRUE,(($W880*LIQUIDACION!$L$1047)*LIQUIDACION!$D$1045/IF(AND(LIQUIDACION!$D$1044&gt;LIQUIDACION!$B$1046,LIQUIDACION!$B$1046&gt;LIQUIDACION!$D$1043),366,365)),0)</f>
        <v>0</v>
      </c>
    </row>
    <row r="881" spans="2:50" x14ac:dyDescent="0.25">
      <c r="B881" s="121">
        <v>869</v>
      </c>
      <c r="C881" s="125"/>
      <c r="D881" s="170"/>
      <c r="E881" s="170"/>
      <c r="F881" s="170"/>
      <c r="G881" s="170">
        <f t="shared" si="57"/>
        <v>0</v>
      </c>
      <c r="H881" s="170">
        <f t="shared" si="58"/>
        <v>0</v>
      </c>
      <c r="I881" s="170"/>
      <c r="J881" s="170"/>
      <c r="K881" s="170"/>
      <c r="L881" s="170"/>
      <c r="M881" s="170"/>
      <c r="N881" s="170"/>
      <c r="O881" s="170"/>
      <c r="P881" s="170"/>
      <c r="Q881" s="170"/>
      <c r="R881" s="170"/>
      <c r="S881" s="170"/>
      <c r="T881" s="170"/>
      <c r="U881" s="170"/>
      <c r="V881" s="170"/>
      <c r="W881" s="170"/>
      <c r="X881" s="170"/>
      <c r="Y881" s="170"/>
      <c r="Z881" s="170"/>
      <c r="AA881" s="170"/>
      <c r="AB881" s="415">
        <f t="shared" si="59"/>
        <v>0</v>
      </c>
      <c r="AC881" s="415">
        <f t="shared" si="60"/>
        <v>0</v>
      </c>
      <c r="AE881" s="618">
        <f>IF(AE$12=TRUE,(($D881*LIQUIDACION!$L$1046)*LIQUIDACION!$D$1045/IF(AND(LIQUIDACION!$D$1044&gt;LIQUIDACION!$B$1046,LIQUIDACION!$B$1046&gt;LIQUIDACION!$D$1043),366,365)),0)</f>
        <v>0</v>
      </c>
      <c r="AF881" s="618">
        <f>IF(AF$12=TRUE,(($E881*LIQUIDACION!$L$1046)*LIQUIDACION!$D$1045/IF(AND(LIQUIDACION!$D$1044&gt;LIQUIDACION!$B$1046,LIQUIDACION!$B$1046&gt;LIQUIDACION!$D$1043),366,365)),0)</f>
        <v>0</v>
      </c>
      <c r="AG881" s="618">
        <f>IF(AG$12=TRUE,(($F881*LIQUIDACION!$L$1046)*LIQUIDACION!$D$1045/IF(AND(LIQUIDACION!$D$1044&gt;LIQUIDACION!$B$1046,LIQUIDACION!$B$1046&gt;LIQUIDACION!$D$1043),366,365)),0)</f>
        <v>0</v>
      </c>
      <c r="AH881" s="618">
        <f>IF(AH$12=TRUE,(($G881*LIQUIDACION!$L$1046)*LIQUIDACION!$D$1045/IF(AND(LIQUIDACION!$D$1044&gt;LIQUIDACION!$B$1046,LIQUIDACION!$B$1046&gt;LIQUIDACION!$D$1043),366,365)),0)</f>
        <v>0</v>
      </c>
      <c r="AI881" s="618">
        <f>IF(AI$12=TRUE,(($H881*LIQUIDACION!$L$1047)*LIQUIDACION!$D$1045/IF(AND(LIQUIDACION!$D$1044&gt;LIQUIDACION!$B$1046,LIQUIDACION!$B$1046&gt;LIQUIDACION!$D$1043),366,365)),0)</f>
        <v>0</v>
      </c>
      <c r="AJ881" s="618">
        <f>IF(AJ$12=TRUE,(($I881*LIQUIDACION!$L$1047)*LIQUIDACION!$D$1045/IF(AND(LIQUIDACION!$D$1044&gt;LIQUIDACION!$B$1046,LIQUIDACION!$B$1046&gt;LIQUIDACION!$D$1043),366,365)),0)</f>
        <v>0</v>
      </c>
      <c r="AK881" s="618">
        <f>IF(AK$12=TRUE,(($J881*LIQUIDACION!$L$1047)*LIQUIDACION!$D$1045/IF(AND(LIQUIDACION!$D$1044&gt;LIQUIDACION!$B$1046,LIQUIDACION!$B$1046&gt;LIQUIDACION!$D$1043),366,365)),0)</f>
        <v>0</v>
      </c>
      <c r="AL881" s="618">
        <f>IF(AL$12=TRUE,(($K881*LIQUIDACION!$L$1047)*LIQUIDACION!$D$1045/IF(AND(LIQUIDACION!$D$1044&gt;LIQUIDACION!$B$1046,LIQUIDACION!$B$1046&gt;LIQUIDACION!$D$1043),366,365)),0)</f>
        <v>0</v>
      </c>
      <c r="AM881" s="618">
        <f>IF(AM$12=TRUE,(($L881*LIQUIDACION!$L$1047)*LIQUIDACION!$D$1045/IF(AND(LIQUIDACION!$D$1044&gt;LIQUIDACION!$B$1046,LIQUIDACION!$B$1046&gt;LIQUIDACION!$D$1043),366,365)),0)</f>
        <v>0</v>
      </c>
      <c r="AN881" s="618">
        <f>IF(AN$12=TRUE,(($M881*LIQUIDACION!$L$1047)*LIQUIDACION!$D$1045/IF(AND(LIQUIDACION!$D$1044&gt;LIQUIDACION!$B$1046,LIQUIDACION!$B$1046&gt;LIQUIDACION!$D$1043),366,365)),0)</f>
        <v>0</v>
      </c>
      <c r="AO881" s="618">
        <f>IF(AO$12=TRUE,(($N881*LIQUIDACION!$L$1047)*LIQUIDACION!$D$1045/IF(AND(LIQUIDACION!$D$1044&gt;LIQUIDACION!$B$1046,LIQUIDACION!$B$1046&gt;LIQUIDACION!$D$1043),366,365)),0)</f>
        <v>0</v>
      </c>
      <c r="AP881" s="618">
        <f>IF(AP$12=TRUE,(($O881*LIQUIDACION!$L$1047)*LIQUIDACION!$D$1045/IF(AND(LIQUIDACION!$D$1044&gt;LIQUIDACION!$B$1046,LIQUIDACION!$B$1046&gt;LIQUIDACION!$D$1043),366,365)),0)</f>
        <v>0</v>
      </c>
      <c r="AQ881" s="618">
        <f>IF(AQ$12=TRUE,(($P881*LIQUIDACION!$L$1047)*LIQUIDACION!$D$1045/IF(AND(LIQUIDACION!$D$1044&gt;LIQUIDACION!$B$1046,LIQUIDACION!$B$1046&gt;LIQUIDACION!$D$1043),366,365)),0)</f>
        <v>0</v>
      </c>
      <c r="AR881" s="618">
        <f>IF(AR$12=TRUE,(($Q881*LIQUIDACION!$L$1047)*LIQUIDACION!$D$1045/IF(AND(LIQUIDACION!$D$1044&gt;LIQUIDACION!$B$1046,LIQUIDACION!$B$1046&gt;LIQUIDACION!$D$1043),366,365)),0)</f>
        <v>0</v>
      </c>
      <c r="AS881" s="618">
        <f>IF(AS$12=TRUE,(($R881*LIQUIDACION!$L$1047)*LIQUIDACION!$D$1045/IF(AND(LIQUIDACION!$D$1044&gt;LIQUIDACION!$B$1046,LIQUIDACION!$B$1046&gt;LIQUIDACION!$D$1043),366,365)),0)</f>
        <v>0</v>
      </c>
      <c r="AT881" s="618">
        <f>IF(AT$12=TRUE,(($S881*LIQUIDACION!$L$1047)*LIQUIDACION!$D$1045/IF(AND(LIQUIDACION!$D$1044&gt;LIQUIDACION!$B$1046,LIQUIDACION!$B$1046&gt;LIQUIDACION!$D$1043),366,365)),0)</f>
        <v>0</v>
      </c>
      <c r="AU881" s="618">
        <f>IF(AU$12=TRUE,(($T881*LIQUIDACION!$L$1047)*LIQUIDACION!$D$1045/IF(AND(LIQUIDACION!$D$1044&gt;LIQUIDACION!$B$1046,LIQUIDACION!$B$1046&gt;LIQUIDACION!$D$1043),366,365)),0)</f>
        <v>0</v>
      </c>
      <c r="AV881" s="618">
        <f>IF(AV$12=TRUE,(($U881*LIQUIDACION!$L$1047)*LIQUIDACION!$D$1045/IF(AND(LIQUIDACION!$D$1044&gt;LIQUIDACION!$B$1046,LIQUIDACION!$B$1046&gt;LIQUIDACION!$D$1043),366,365)),0)</f>
        <v>0</v>
      </c>
      <c r="AW881" s="618">
        <f>IF(AW$12=TRUE,(($V881*LIQUIDACION!$L$1047)*LIQUIDACION!$D$1045/IF(AND(LIQUIDACION!$D$1044&gt;LIQUIDACION!$B$1046,LIQUIDACION!$B$1046&gt;LIQUIDACION!$D$1043),366,365)),0)</f>
        <v>0</v>
      </c>
      <c r="AX881" s="618">
        <f>IF(AX$12=TRUE,(($W881*LIQUIDACION!$L$1047)*LIQUIDACION!$D$1045/IF(AND(LIQUIDACION!$D$1044&gt;LIQUIDACION!$B$1046,LIQUIDACION!$B$1046&gt;LIQUIDACION!$D$1043),366,365)),0)</f>
        <v>0</v>
      </c>
    </row>
    <row r="882" spans="2:50" x14ac:dyDescent="0.25">
      <c r="B882" s="123">
        <v>870</v>
      </c>
      <c r="C882" s="125"/>
      <c r="D882" s="170"/>
      <c r="E882" s="170"/>
      <c r="F882" s="170"/>
      <c r="G882" s="170">
        <f t="shared" si="57"/>
        <v>0</v>
      </c>
      <c r="H882" s="170">
        <f t="shared" si="58"/>
        <v>0</v>
      </c>
      <c r="I882" s="170"/>
      <c r="J882" s="170"/>
      <c r="K882" s="170"/>
      <c r="L882" s="170"/>
      <c r="M882" s="170"/>
      <c r="N882" s="170"/>
      <c r="O882" s="170"/>
      <c r="P882" s="170"/>
      <c r="Q882" s="170"/>
      <c r="R882" s="170"/>
      <c r="S882" s="170"/>
      <c r="T882" s="170"/>
      <c r="U882" s="170"/>
      <c r="V882" s="170"/>
      <c r="W882" s="170"/>
      <c r="X882" s="170"/>
      <c r="Y882" s="170"/>
      <c r="Z882" s="170"/>
      <c r="AA882" s="170"/>
      <c r="AB882" s="415">
        <f t="shared" si="59"/>
        <v>0</v>
      </c>
      <c r="AC882" s="415">
        <f t="shared" si="60"/>
        <v>0</v>
      </c>
      <c r="AE882" s="618">
        <f>IF(AE$12=TRUE,(($D882*LIQUIDACION!$L$1046)*LIQUIDACION!$D$1045/IF(AND(LIQUIDACION!$D$1044&gt;LIQUIDACION!$B$1046,LIQUIDACION!$B$1046&gt;LIQUIDACION!$D$1043),366,365)),0)</f>
        <v>0</v>
      </c>
      <c r="AF882" s="618">
        <f>IF(AF$12=TRUE,(($E882*LIQUIDACION!$L$1046)*LIQUIDACION!$D$1045/IF(AND(LIQUIDACION!$D$1044&gt;LIQUIDACION!$B$1046,LIQUIDACION!$B$1046&gt;LIQUIDACION!$D$1043),366,365)),0)</f>
        <v>0</v>
      </c>
      <c r="AG882" s="618">
        <f>IF(AG$12=TRUE,(($F882*LIQUIDACION!$L$1046)*LIQUIDACION!$D$1045/IF(AND(LIQUIDACION!$D$1044&gt;LIQUIDACION!$B$1046,LIQUIDACION!$B$1046&gt;LIQUIDACION!$D$1043),366,365)),0)</f>
        <v>0</v>
      </c>
      <c r="AH882" s="618">
        <f>IF(AH$12=TRUE,(($G882*LIQUIDACION!$L$1046)*LIQUIDACION!$D$1045/IF(AND(LIQUIDACION!$D$1044&gt;LIQUIDACION!$B$1046,LIQUIDACION!$B$1046&gt;LIQUIDACION!$D$1043),366,365)),0)</f>
        <v>0</v>
      </c>
      <c r="AI882" s="618">
        <f>IF(AI$12=TRUE,(($H882*LIQUIDACION!$L$1047)*LIQUIDACION!$D$1045/IF(AND(LIQUIDACION!$D$1044&gt;LIQUIDACION!$B$1046,LIQUIDACION!$B$1046&gt;LIQUIDACION!$D$1043),366,365)),0)</f>
        <v>0</v>
      </c>
      <c r="AJ882" s="618">
        <f>IF(AJ$12=TRUE,(($I882*LIQUIDACION!$L$1047)*LIQUIDACION!$D$1045/IF(AND(LIQUIDACION!$D$1044&gt;LIQUIDACION!$B$1046,LIQUIDACION!$B$1046&gt;LIQUIDACION!$D$1043),366,365)),0)</f>
        <v>0</v>
      </c>
      <c r="AK882" s="618">
        <f>IF(AK$12=TRUE,(($J882*LIQUIDACION!$L$1047)*LIQUIDACION!$D$1045/IF(AND(LIQUIDACION!$D$1044&gt;LIQUIDACION!$B$1046,LIQUIDACION!$B$1046&gt;LIQUIDACION!$D$1043),366,365)),0)</f>
        <v>0</v>
      </c>
      <c r="AL882" s="618">
        <f>IF(AL$12=TRUE,(($K882*LIQUIDACION!$L$1047)*LIQUIDACION!$D$1045/IF(AND(LIQUIDACION!$D$1044&gt;LIQUIDACION!$B$1046,LIQUIDACION!$B$1046&gt;LIQUIDACION!$D$1043),366,365)),0)</f>
        <v>0</v>
      </c>
      <c r="AM882" s="618">
        <f>IF(AM$12=TRUE,(($L882*LIQUIDACION!$L$1047)*LIQUIDACION!$D$1045/IF(AND(LIQUIDACION!$D$1044&gt;LIQUIDACION!$B$1046,LIQUIDACION!$B$1046&gt;LIQUIDACION!$D$1043),366,365)),0)</f>
        <v>0</v>
      </c>
      <c r="AN882" s="618">
        <f>IF(AN$12=TRUE,(($M882*LIQUIDACION!$L$1047)*LIQUIDACION!$D$1045/IF(AND(LIQUIDACION!$D$1044&gt;LIQUIDACION!$B$1046,LIQUIDACION!$B$1046&gt;LIQUIDACION!$D$1043),366,365)),0)</f>
        <v>0</v>
      </c>
      <c r="AO882" s="618">
        <f>IF(AO$12=TRUE,(($N882*LIQUIDACION!$L$1047)*LIQUIDACION!$D$1045/IF(AND(LIQUIDACION!$D$1044&gt;LIQUIDACION!$B$1046,LIQUIDACION!$B$1046&gt;LIQUIDACION!$D$1043),366,365)),0)</f>
        <v>0</v>
      </c>
      <c r="AP882" s="618">
        <f>IF(AP$12=TRUE,(($O882*LIQUIDACION!$L$1047)*LIQUIDACION!$D$1045/IF(AND(LIQUIDACION!$D$1044&gt;LIQUIDACION!$B$1046,LIQUIDACION!$B$1046&gt;LIQUIDACION!$D$1043),366,365)),0)</f>
        <v>0</v>
      </c>
      <c r="AQ882" s="618">
        <f>IF(AQ$12=TRUE,(($P882*LIQUIDACION!$L$1047)*LIQUIDACION!$D$1045/IF(AND(LIQUIDACION!$D$1044&gt;LIQUIDACION!$B$1046,LIQUIDACION!$B$1046&gt;LIQUIDACION!$D$1043),366,365)),0)</f>
        <v>0</v>
      </c>
      <c r="AR882" s="618">
        <f>IF(AR$12=TRUE,(($Q882*LIQUIDACION!$L$1047)*LIQUIDACION!$D$1045/IF(AND(LIQUIDACION!$D$1044&gt;LIQUIDACION!$B$1046,LIQUIDACION!$B$1046&gt;LIQUIDACION!$D$1043),366,365)),0)</f>
        <v>0</v>
      </c>
      <c r="AS882" s="618">
        <f>IF(AS$12=TRUE,(($R882*LIQUIDACION!$L$1047)*LIQUIDACION!$D$1045/IF(AND(LIQUIDACION!$D$1044&gt;LIQUIDACION!$B$1046,LIQUIDACION!$B$1046&gt;LIQUIDACION!$D$1043),366,365)),0)</f>
        <v>0</v>
      </c>
      <c r="AT882" s="618">
        <f>IF(AT$12=TRUE,(($S882*LIQUIDACION!$L$1047)*LIQUIDACION!$D$1045/IF(AND(LIQUIDACION!$D$1044&gt;LIQUIDACION!$B$1046,LIQUIDACION!$B$1046&gt;LIQUIDACION!$D$1043),366,365)),0)</f>
        <v>0</v>
      </c>
      <c r="AU882" s="618">
        <f>IF(AU$12=TRUE,(($T882*LIQUIDACION!$L$1047)*LIQUIDACION!$D$1045/IF(AND(LIQUIDACION!$D$1044&gt;LIQUIDACION!$B$1046,LIQUIDACION!$B$1046&gt;LIQUIDACION!$D$1043),366,365)),0)</f>
        <v>0</v>
      </c>
      <c r="AV882" s="618">
        <f>IF(AV$12=TRUE,(($U882*LIQUIDACION!$L$1047)*LIQUIDACION!$D$1045/IF(AND(LIQUIDACION!$D$1044&gt;LIQUIDACION!$B$1046,LIQUIDACION!$B$1046&gt;LIQUIDACION!$D$1043),366,365)),0)</f>
        <v>0</v>
      </c>
      <c r="AW882" s="618">
        <f>IF(AW$12=TRUE,(($V882*LIQUIDACION!$L$1047)*LIQUIDACION!$D$1045/IF(AND(LIQUIDACION!$D$1044&gt;LIQUIDACION!$B$1046,LIQUIDACION!$B$1046&gt;LIQUIDACION!$D$1043),366,365)),0)</f>
        <v>0</v>
      </c>
      <c r="AX882" s="618">
        <f>IF(AX$12=TRUE,(($W882*LIQUIDACION!$L$1047)*LIQUIDACION!$D$1045/IF(AND(LIQUIDACION!$D$1044&gt;LIQUIDACION!$B$1046,LIQUIDACION!$B$1046&gt;LIQUIDACION!$D$1043),366,365)),0)</f>
        <v>0</v>
      </c>
    </row>
    <row r="883" spans="2:50" x14ac:dyDescent="0.25">
      <c r="B883" s="121">
        <v>871</v>
      </c>
      <c r="C883" s="125"/>
      <c r="D883" s="170"/>
      <c r="E883" s="170"/>
      <c r="F883" s="170"/>
      <c r="G883" s="170">
        <f t="shared" si="57"/>
        <v>0</v>
      </c>
      <c r="H883" s="170">
        <f t="shared" si="58"/>
        <v>0</v>
      </c>
      <c r="I883" s="170"/>
      <c r="J883" s="170"/>
      <c r="K883" s="170"/>
      <c r="L883" s="170"/>
      <c r="M883" s="170"/>
      <c r="N883" s="170"/>
      <c r="O883" s="170"/>
      <c r="P883" s="170"/>
      <c r="Q883" s="170"/>
      <c r="R883" s="170"/>
      <c r="S883" s="170"/>
      <c r="T883" s="170"/>
      <c r="U883" s="170"/>
      <c r="V883" s="170"/>
      <c r="W883" s="170"/>
      <c r="X883" s="170"/>
      <c r="Y883" s="170"/>
      <c r="Z883" s="170"/>
      <c r="AA883" s="170"/>
      <c r="AB883" s="415">
        <f t="shared" si="59"/>
        <v>0</v>
      </c>
      <c r="AC883" s="415">
        <f t="shared" si="60"/>
        <v>0</v>
      </c>
      <c r="AE883" s="618">
        <f>IF(AE$12=TRUE,(($D883*LIQUIDACION!$L$1046)*LIQUIDACION!$D$1045/IF(AND(LIQUIDACION!$D$1044&gt;LIQUIDACION!$B$1046,LIQUIDACION!$B$1046&gt;LIQUIDACION!$D$1043),366,365)),0)</f>
        <v>0</v>
      </c>
      <c r="AF883" s="618">
        <f>IF(AF$12=TRUE,(($E883*LIQUIDACION!$L$1046)*LIQUIDACION!$D$1045/IF(AND(LIQUIDACION!$D$1044&gt;LIQUIDACION!$B$1046,LIQUIDACION!$B$1046&gt;LIQUIDACION!$D$1043),366,365)),0)</f>
        <v>0</v>
      </c>
      <c r="AG883" s="618">
        <f>IF(AG$12=TRUE,(($F883*LIQUIDACION!$L$1046)*LIQUIDACION!$D$1045/IF(AND(LIQUIDACION!$D$1044&gt;LIQUIDACION!$B$1046,LIQUIDACION!$B$1046&gt;LIQUIDACION!$D$1043),366,365)),0)</f>
        <v>0</v>
      </c>
      <c r="AH883" s="618">
        <f>IF(AH$12=TRUE,(($G883*LIQUIDACION!$L$1046)*LIQUIDACION!$D$1045/IF(AND(LIQUIDACION!$D$1044&gt;LIQUIDACION!$B$1046,LIQUIDACION!$B$1046&gt;LIQUIDACION!$D$1043),366,365)),0)</f>
        <v>0</v>
      </c>
      <c r="AI883" s="618">
        <f>IF(AI$12=TRUE,(($H883*LIQUIDACION!$L$1047)*LIQUIDACION!$D$1045/IF(AND(LIQUIDACION!$D$1044&gt;LIQUIDACION!$B$1046,LIQUIDACION!$B$1046&gt;LIQUIDACION!$D$1043),366,365)),0)</f>
        <v>0</v>
      </c>
      <c r="AJ883" s="618">
        <f>IF(AJ$12=TRUE,(($I883*LIQUIDACION!$L$1047)*LIQUIDACION!$D$1045/IF(AND(LIQUIDACION!$D$1044&gt;LIQUIDACION!$B$1046,LIQUIDACION!$B$1046&gt;LIQUIDACION!$D$1043),366,365)),0)</f>
        <v>0</v>
      </c>
      <c r="AK883" s="618">
        <f>IF(AK$12=TRUE,(($J883*LIQUIDACION!$L$1047)*LIQUIDACION!$D$1045/IF(AND(LIQUIDACION!$D$1044&gt;LIQUIDACION!$B$1046,LIQUIDACION!$B$1046&gt;LIQUIDACION!$D$1043),366,365)),0)</f>
        <v>0</v>
      </c>
      <c r="AL883" s="618">
        <f>IF(AL$12=TRUE,(($K883*LIQUIDACION!$L$1047)*LIQUIDACION!$D$1045/IF(AND(LIQUIDACION!$D$1044&gt;LIQUIDACION!$B$1046,LIQUIDACION!$B$1046&gt;LIQUIDACION!$D$1043),366,365)),0)</f>
        <v>0</v>
      </c>
      <c r="AM883" s="618">
        <f>IF(AM$12=TRUE,(($L883*LIQUIDACION!$L$1047)*LIQUIDACION!$D$1045/IF(AND(LIQUIDACION!$D$1044&gt;LIQUIDACION!$B$1046,LIQUIDACION!$B$1046&gt;LIQUIDACION!$D$1043),366,365)),0)</f>
        <v>0</v>
      </c>
      <c r="AN883" s="618">
        <f>IF(AN$12=TRUE,(($M883*LIQUIDACION!$L$1047)*LIQUIDACION!$D$1045/IF(AND(LIQUIDACION!$D$1044&gt;LIQUIDACION!$B$1046,LIQUIDACION!$B$1046&gt;LIQUIDACION!$D$1043),366,365)),0)</f>
        <v>0</v>
      </c>
      <c r="AO883" s="618">
        <f>IF(AO$12=TRUE,(($N883*LIQUIDACION!$L$1047)*LIQUIDACION!$D$1045/IF(AND(LIQUIDACION!$D$1044&gt;LIQUIDACION!$B$1046,LIQUIDACION!$B$1046&gt;LIQUIDACION!$D$1043),366,365)),0)</f>
        <v>0</v>
      </c>
      <c r="AP883" s="618">
        <f>IF(AP$12=TRUE,(($O883*LIQUIDACION!$L$1047)*LIQUIDACION!$D$1045/IF(AND(LIQUIDACION!$D$1044&gt;LIQUIDACION!$B$1046,LIQUIDACION!$B$1046&gt;LIQUIDACION!$D$1043),366,365)),0)</f>
        <v>0</v>
      </c>
      <c r="AQ883" s="618">
        <f>IF(AQ$12=TRUE,(($P883*LIQUIDACION!$L$1047)*LIQUIDACION!$D$1045/IF(AND(LIQUIDACION!$D$1044&gt;LIQUIDACION!$B$1046,LIQUIDACION!$B$1046&gt;LIQUIDACION!$D$1043),366,365)),0)</f>
        <v>0</v>
      </c>
      <c r="AR883" s="618">
        <f>IF(AR$12=TRUE,(($Q883*LIQUIDACION!$L$1047)*LIQUIDACION!$D$1045/IF(AND(LIQUIDACION!$D$1044&gt;LIQUIDACION!$B$1046,LIQUIDACION!$B$1046&gt;LIQUIDACION!$D$1043),366,365)),0)</f>
        <v>0</v>
      </c>
      <c r="AS883" s="618">
        <f>IF(AS$12=TRUE,(($R883*LIQUIDACION!$L$1047)*LIQUIDACION!$D$1045/IF(AND(LIQUIDACION!$D$1044&gt;LIQUIDACION!$B$1046,LIQUIDACION!$B$1046&gt;LIQUIDACION!$D$1043),366,365)),0)</f>
        <v>0</v>
      </c>
      <c r="AT883" s="618">
        <f>IF(AT$12=TRUE,(($S883*LIQUIDACION!$L$1047)*LIQUIDACION!$D$1045/IF(AND(LIQUIDACION!$D$1044&gt;LIQUIDACION!$B$1046,LIQUIDACION!$B$1046&gt;LIQUIDACION!$D$1043),366,365)),0)</f>
        <v>0</v>
      </c>
      <c r="AU883" s="618">
        <f>IF(AU$12=TRUE,(($T883*LIQUIDACION!$L$1047)*LIQUIDACION!$D$1045/IF(AND(LIQUIDACION!$D$1044&gt;LIQUIDACION!$B$1046,LIQUIDACION!$B$1046&gt;LIQUIDACION!$D$1043),366,365)),0)</f>
        <v>0</v>
      </c>
      <c r="AV883" s="618">
        <f>IF(AV$12=TRUE,(($U883*LIQUIDACION!$L$1047)*LIQUIDACION!$D$1045/IF(AND(LIQUIDACION!$D$1044&gt;LIQUIDACION!$B$1046,LIQUIDACION!$B$1046&gt;LIQUIDACION!$D$1043),366,365)),0)</f>
        <v>0</v>
      </c>
      <c r="AW883" s="618">
        <f>IF(AW$12=TRUE,(($V883*LIQUIDACION!$L$1047)*LIQUIDACION!$D$1045/IF(AND(LIQUIDACION!$D$1044&gt;LIQUIDACION!$B$1046,LIQUIDACION!$B$1046&gt;LIQUIDACION!$D$1043),366,365)),0)</f>
        <v>0</v>
      </c>
      <c r="AX883" s="618">
        <f>IF(AX$12=TRUE,(($W883*LIQUIDACION!$L$1047)*LIQUIDACION!$D$1045/IF(AND(LIQUIDACION!$D$1044&gt;LIQUIDACION!$B$1046,LIQUIDACION!$B$1046&gt;LIQUIDACION!$D$1043),366,365)),0)</f>
        <v>0</v>
      </c>
    </row>
    <row r="884" spans="2:50" x14ac:dyDescent="0.25">
      <c r="B884" s="123">
        <v>872</v>
      </c>
      <c r="C884" s="125"/>
      <c r="D884" s="170"/>
      <c r="E884" s="170"/>
      <c r="F884" s="170"/>
      <c r="G884" s="170">
        <f t="shared" si="57"/>
        <v>0</v>
      </c>
      <c r="H884" s="170">
        <f t="shared" si="58"/>
        <v>0</v>
      </c>
      <c r="I884" s="170"/>
      <c r="J884" s="170"/>
      <c r="K884" s="170"/>
      <c r="L884" s="170"/>
      <c r="M884" s="170"/>
      <c r="N884" s="170"/>
      <c r="O884" s="170"/>
      <c r="P884" s="170"/>
      <c r="Q884" s="170"/>
      <c r="R884" s="170"/>
      <c r="S884" s="170"/>
      <c r="T884" s="170"/>
      <c r="U884" s="170"/>
      <c r="V884" s="170"/>
      <c r="W884" s="170"/>
      <c r="X884" s="170"/>
      <c r="Y884" s="170"/>
      <c r="Z884" s="170"/>
      <c r="AA884" s="170"/>
      <c r="AB884" s="415">
        <f t="shared" si="59"/>
        <v>0</v>
      </c>
      <c r="AC884" s="415">
        <f t="shared" si="60"/>
        <v>0</v>
      </c>
      <c r="AE884" s="618">
        <f>IF(AE$12=TRUE,(($D884*LIQUIDACION!$L$1046)*LIQUIDACION!$D$1045/IF(AND(LIQUIDACION!$D$1044&gt;LIQUIDACION!$B$1046,LIQUIDACION!$B$1046&gt;LIQUIDACION!$D$1043),366,365)),0)</f>
        <v>0</v>
      </c>
      <c r="AF884" s="618">
        <f>IF(AF$12=TRUE,(($E884*LIQUIDACION!$L$1046)*LIQUIDACION!$D$1045/IF(AND(LIQUIDACION!$D$1044&gt;LIQUIDACION!$B$1046,LIQUIDACION!$B$1046&gt;LIQUIDACION!$D$1043),366,365)),0)</f>
        <v>0</v>
      </c>
      <c r="AG884" s="618">
        <f>IF(AG$12=TRUE,(($F884*LIQUIDACION!$L$1046)*LIQUIDACION!$D$1045/IF(AND(LIQUIDACION!$D$1044&gt;LIQUIDACION!$B$1046,LIQUIDACION!$B$1046&gt;LIQUIDACION!$D$1043),366,365)),0)</f>
        <v>0</v>
      </c>
      <c r="AH884" s="618">
        <f>IF(AH$12=TRUE,(($G884*LIQUIDACION!$L$1046)*LIQUIDACION!$D$1045/IF(AND(LIQUIDACION!$D$1044&gt;LIQUIDACION!$B$1046,LIQUIDACION!$B$1046&gt;LIQUIDACION!$D$1043),366,365)),0)</f>
        <v>0</v>
      </c>
      <c r="AI884" s="618">
        <f>IF(AI$12=TRUE,(($H884*LIQUIDACION!$L$1047)*LIQUIDACION!$D$1045/IF(AND(LIQUIDACION!$D$1044&gt;LIQUIDACION!$B$1046,LIQUIDACION!$B$1046&gt;LIQUIDACION!$D$1043),366,365)),0)</f>
        <v>0</v>
      </c>
      <c r="AJ884" s="618">
        <f>IF(AJ$12=TRUE,(($I884*LIQUIDACION!$L$1047)*LIQUIDACION!$D$1045/IF(AND(LIQUIDACION!$D$1044&gt;LIQUIDACION!$B$1046,LIQUIDACION!$B$1046&gt;LIQUIDACION!$D$1043),366,365)),0)</f>
        <v>0</v>
      </c>
      <c r="AK884" s="618">
        <f>IF(AK$12=TRUE,(($J884*LIQUIDACION!$L$1047)*LIQUIDACION!$D$1045/IF(AND(LIQUIDACION!$D$1044&gt;LIQUIDACION!$B$1046,LIQUIDACION!$B$1046&gt;LIQUIDACION!$D$1043),366,365)),0)</f>
        <v>0</v>
      </c>
      <c r="AL884" s="618">
        <f>IF(AL$12=TRUE,(($K884*LIQUIDACION!$L$1047)*LIQUIDACION!$D$1045/IF(AND(LIQUIDACION!$D$1044&gt;LIQUIDACION!$B$1046,LIQUIDACION!$B$1046&gt;LIQUIDACION!$D$1043),366,365)),0)</f>
        <v>0</v>
      </c>
      <c r="AM884" s="618">
        <f>IF(AM$12=TRUE,(($L884*LIQUIDACION!$L$1047)*LIQUIDACION!$D$1045/IF(AND(LIQUIDACION!$D$1044&gt;LIQUIDACION!$B$1046,LIQUIDACION!$B$1046&gt;LIQUIDACION!$D$1043),366,365)),0)</f>
        <v>0</v>
      </c>
      <c r="AN884" s="618">
        <f>IF(AN$12=TRUE,(($M884*LIQUIDACION!$L$1047)*LIQUIDACION!$D$1045/IF(AND(LIQUIDACION!$D$1044&gt;LIQUIDACION!$B$1046,LIQUIDACION!$B$1046&gt;LIQUIDACION!$D$1043),366,365)),0)</f>
        <v>0</v>
      </c>
      <c r="AO884" s="618">
        <f>IF(AO$12=TRUE,(($N884*LIQUIDACION!$L$1047)*LIQUIDACION!$D$1045/IF(AND(LIQUIDACION!$D$1044&gt;LIQUIDACION!$B$1046,LIQUIDACION!$B$1046&gt;LIQUIDACION!$D$1043),366,365)),0)</f>
        <v>0</v>
      </c>
      <c r="AP884" s="618">
        <f>IF(AP$12=TRUE,(($O884*LIQUIDACION!$L$1047)*LIQUIDACION!$D$1045/IF(AND(LIQUIDACION!$D$1044&gt;LIQUIDACION!$B$1046,LIQUIDACION!$B$1046&gt;LIQUIDACION!$D$1043),366,365)),0)</f>
        <v>0</v>
      </c>
      <c r="AQ884" s="618">
        <f>IF(AQ$12=TRUE,(($P884*LIQUIDACION!$L$1047)*LIQUIDACION!$D$1045/IF(AND(LIQUIDACION!$D$1044&gt;LIQUIDACION!$B$1046,LIQUIDACION!$B$1046&gt;LIQUIDACION!$D$1043),366,365)),0)</f>
        <v>0</v>
      </c>
      <c r="AR884" s="618">
        <f>IF(AR$12=TRUE,(($Q884*LIQUIDACION!$L$1047)*LIQUIDACION!$D$1045/IF(AND(LIQUIDACION!$D$1044&gt;LIQUIDACION!$B$1046,LIQUIDACION!$B$1046&gt;LIQUIDACION!$D$1043),366,365)),0)</f>
        <v>0</v>
      </c>
      <c r="AS884" s="618">
        <f>IF(AS$12=TRUE,(($R884*LIQUIDACION!$L$1047)*LIQUIDACION!$D$1045/IF(AND(LIQUIDACION!$D$1044&gt;LIQUIDACION!$B$1046,LIQUIDACION!$B$1046&gt;LIQUIDACION!$D$1043),366,365)),0)</f>
        <v>0</v>
      </c>
      <c r="AT884" s="618">
        <f>IF(AT$12=TRUE,(($S884*LIQUIDACION!$L$1047)*LIQUIDACION!$D$1045/IF(AND(LIQUIDACION!$D$1044&gt;LIQUIDACION!$B$1046,LIQUIDACION!$B$1046&gt;LIQUIDACION!$D$1043),366,365)),0)</f>
        <v>0</v>
      </c>
      <c r="AU884" s="618">
        <f>IF(AU$12=TRUE,(($T884*LIQUIDACION!$L$1047)*LIQUIDACION!$D$1045/IF(AND(LIQUIDACION!$D$1044&gt;LIQUIDACION!$B$1046,LIQUIDACION!$B$1046&gt;LIQUIDACION!$D$1043),366,365)),0)</f>
        <v>0</v>
      </c>
      <c r="AV884" s="618">
        <f>IF(AV$12=TRUE,(($U884*LIQUIDACION!$L$1047)*LIQUIDACION!$D$1045/IF(AND(LIQUIDACION!$D$1044&gt;LIQUIDACION!$B$1046,LIQUIDACION!$B$1046&gt;LIQUIDACION!$D$1043),366,365)),0)</f>
        <v>0</v>
      </c>
      <c r="AW884" s="618">
        <f>IF(AW$12=TRUE,(($V884*LIQUIDACION!$L$1047)*LIQUIDACION!$D$1045/IF(AND(LIQUIDACION!$D$1044&gt;LIQUIDACION!$B$1046,LIQUIDACION!$B$1046&gt;LIQUIDACION!$D$1043),366,365)),0)</f>
        <v>0</v>
      </c>
      <c r="AX884" s="618">
        <f>IF(AX$12=TRUE,(($W884*LIQUIDACION!$L$1047)*LIQUIDACION!$D$1045/IF(AND(LIQUIDACION!$D$1044&gt;LIQUIDACION!$B$1046,LIQUIDACION!$B$1046&gt;LIQUIDACION!$D$1043),366,365)),0)</f>
        <v>0</v>
      </c>
    </row>
    <row r="885" spans="2:50" x14ac:dyDescent="0.25">
      <c r="B885" s="121">
        <v>873</v>
      </c>
      <c r="C885" s="125"/>
      <c r="D885" s="170"/>
      <c r="E885" s="170"/>
      <c r="F885" s="170"/>
      <c r="G885" s="170">
        <f t="shared" si="57"/>
        <v>0</v>
      </c>
      <c r="H885" s="170">
        <f t="shared" si="58"/>
        <v>0</v>
      </c>
      <c r="I885" s="170"/>
      <c r="J885" s="170"/>
      <c r="K885" s="170"/>
      <c r="L885" s="170"/>
      <c r="M885" s="170"/>
      <c r="N885" s="170"/>
      <c r="O885" s="170"/>
      <c r="P885" s="170"/>
      <c r="Q885" s="170"/>
      <c r="R885" s="170"/>
      <c r="S885" s="170"/>
      <c r="T885" s="170"/>
      <c r="U885" s="170"/>
      <c r="V885" s="170"/>
      <c r="W885" s="170"/>
      <c r="X885" s="170"/>
      <c r="Y885" s="170"/>
      <c r="Z885" s="170"/>
      <c r="AA885" s="170"/>
      <c r="AB885" s="415">
        <f t="shared" si="59"/>
        <v>0</v>
      </c>
      <c r="AC885" s="415">
        <f t="shared" si="60"/>
        <v>0</v>
      </c>
      <c r="AE885" s="618">
        <f>IF(AE$12=TRUE,(($D885*LIQUIDACION!$L$1046)*LIQUIDACION!$D$1045/IF(AND(LIQUIDACION!$D$1044&gt;LIQUIDACION!$B$1046,LIQUIDACION!$B$1046&gt;LIQUIDACION!$D$1043),366,365)),0)</f>
        <v>0</v>
      </c>
      <c r="AF885" s="618">
        <f>IF(AF$12=TRUE,(($E885*LIQUIDACION!$L$1046)*LIQUIDACION!$D$1045/IF(AND(LIQUIDACION!$D$1044&gt;LIQUIDACION!$B$1046,LIQUIDACION!$B$1046&gt;LIQUIDACION!$D$1043),366,365)),0)</f>
        <v>0</v>
      </c>
      <c r="AG885" s="618">
        <f>IF(AG$12=TRUE,(($F885*LIQUIDACION!$L$1046)*LIQUIDACION!$D$1045/IF(AND(LIQUIDACION!$D$1044&gt;LIQUIDACION!$B$1046,LIQUIDACION!$B$1046&gt;LIQUIDACION!$D$1043),366,365)),0)</f>
        <v>0</v>
      </c>
      <c r="AH885" s="618">
        <f>IF(AH$12=TRUE,(($G885*LIQUIDACION!$L$1046)*LIQUIDACION!$D$1045/IF(AND(LIQUIDACION!$D$1044&gt;LIQUIDACION!$B$1046,LIQUIDACION!$B$1046&gt;LIQUIDACION!$D$1043),366,365)),0)</f>
        <v>0</v>
      </c>
      <c r="AI885" s="618">
        <f>IF(AI$12=TRUE,(($H885*LIQUIDACION!$L$1047)*LIQUIDACION!$D$1045/IF(AND(LIQUIDACION!$D$1044&gt;LIQUIDACION!$B$1046,LIQUIDACION!$B$1046&gt;LIQUIDACION!$D$1043),366,365)),0)</f>
        <v>0</v>
      </c>
      <c r="AJ885" s="618">
        <f>IF(AJ$12=TRUE,(($I885*LIQUIDACION!$L$1047)*LIQUIDACION!$D$1045/IF(AND(LIQUIDACION!$D$1044&gt;LIQUIDACION!$B$1046,LIQUIDACION!$B$1046&gt;LIQUIDACION!$D$1043),366,365)),0)</f>
        <v>0</v>
      </c>
      <c r="AK885" s="618">
        <f>IF(AK$12=TRUE,(($J885*LIQUIDACION!$L$1047)*LIQUIDACION!$D$1045/IF(AND(LIQUIDACION!$D$1044&gt;LIQUIDACION!$B$1046,LIQUIDACION!$B$1046&gt;LIQUIDACION!$D$1043),366,365)),0)</f>
        <v>0</v>
      </c>
      <c r="AL885" s="618">
        <f>IF(AL$12=TRUE,(($K885*LIQUIDACION!$L$1047)*LIQUIDACION!$D$1045/IF(AND(LIQUIDACION!$D$1044&gt;LIQUIDACION!$B$1046,LIQUIDACION!$B$1046&gt;LIQUIDACION!$D$1043),366,365)),0)</f>
        <v>0</v>
      </c>
      <c r="AM885" s="618">
        <f>IF(AM$12=TRUE,(($L885*LIQUIDACION!$L$1047)*LIQUIDACION!$D$1045/IF(AND(LIQUIDACION!$D$1044&gt;LIQUIDACION!$B$1046,LIQUIDACION!$B$1046&gt;LIQUIDACION!$D$1043),366,365)),0)</f>
        <v>0</v>
      </c>
      <c r="AN885" s="618">
        <f>IF(AN$12=TRUE,(($M885*LIQUIDACION!$L$1047)*LIQUIDACION!$D$1045/IF(AND(LIQUIDACION!$D$1044&gt;LIQUIDACION!$B$1046,LIQUIDACION!$B$1046&gt;LIQUIDACION!$D$1043),366,365)),0)</f>
        <v>0</v>
      </c>
      <c r="AO885" s="618">
        <f>IF(AO$12=TRUE,(($N885*LIQUIDACION!$L$1047)*LIQUIDACION!$D$1045/IF(AND(LIQUIDACION!$D$1044&gt;LIQUIDACION!$B$1046,LIQUIDACION!$B$1046&gt;LIQUIDACION!$D$1043),366,365)),0)</f>
        <v>0</v>
      </c>
      <c r="AP885" s="618">
        <f>IF(AP$12=TRUE,(($O885*LIQUIDACION!$L$1047)*LIQUIDACION!$D$1045/IF(AND(LIQUIDACION!$D$1044&gt;LIQUIDACION!$B$1046,LIQUIDACION!$B$1046&gt;LIQUIDACION!$D$1043),366,365)),0)</f>
        <v>0</v>
      </c>
      <c r="AQ885" s="618">
        <f>IF(AQ$12=TRUE,(($P885*LIQUIDACION!$L$1047)*LIQUIDACION!$D$1045/IF(AND(LIQUIDACION!$D$1044&gt;LIQUIDACION!$B$1046,LIQUIDACION!$B$1046&gt;LIQUIDACION!$D$1043),366,365)),0)</f>
        <v>0</v>
      </c>
      <c r="AR885" s="618">
        <f>IF(AR$12=TRUE,(($Q885*LIQUIDACION!$L$1047)*LIQUIDACION!$D$1045/IF(AND(LIQUIDACION!$D$1044&gt;LIQUIDACION!$B$1046,LIQUIDACION!$B$1046&gt;LIQUIDACION!$D$1043),366,365)),0)</f>
        <v>0</v>
      </c>
      <c r="AS885" s="618">
        <f>IF(AS$12=TRUE,(($R885*LIQUIDACION!$L$1047)*LIQUIDACION!$D$1045/IF(AND(LIQUIDACION!$D$1044&gt;LIQUIDACION!$B$1046,LIQUIDACION!$B$1046&gt;LIQUIDACION!$D$1043),366,365)),0)</f>
        <v>0</v>
      </c>
      <c r="AT885" s="618">
        <f>IF(AT$12=TRUE,(($S885*LIQUIDACION!$L$1047)*LIQUIDACION!$D$1045/IF(AND(LIQUIDACION!$D$1044&gt;LIQUIDACION!$B$1046,LIQUIDACION!$B$1046&gt;LIQUIDACION!$D$1043),366,365)),0)</f>
        <v>0</v>
      </c>
      <c r="AU885" s="618">
        <f>IF(AU$12=TRUE,(($T885*LIQUIDACION!$L$1047)*LIQUIDACION!$D$1045/IF(AND(LIQUIDACION!$D$1044&gt;LIQUIDACION!$B$1046,LIQUIDACION!$B$1046&gt;LIQUIDACION!$D$1043),366,365)),0)</f>
        <v>0</v>
      </c>
      <c r="AV885" s="618">
        <f>IF(AV$12=TRUE,(($U885*LIQUIDACION!$L$1047)*LIQUIDACION!$D$1045/IF(AND(LIQUIDACION!$D$1044&gt;LIQUIDACION!$B$1046,LIQUIDACION!$B$1046&gt;LIQUIDACION!$D$1043),366,365)),0)</f>
        <v>0</v>
      </c>
      <c r="AW885" s="618">
        <f>IF(AW$12=TRUE,(($V885*LIQUIDACION!$L$1047)*LIQUIDACION!$D$1045/IF(AND(LIQUIDACION!$D$1044&gt;LIQUIDACION!$B$1046,LIQUIDACION!$B$1046&gt;LIQUIDACION!$D$1043),366,365)),0)</f>
        <v>0</v>
      </c>
      <c r="AX885" s="618">
        <f>IF(AX$12=TRUE,(($W885*LIQUIDACION!$L$1047)*LIQUIDACION!$D$1045/IF(AND(LIQUIDACION!$D$1044&gt;LIQUIDACION!$B$1046,LIQUIDACION!$B$1046&gt;LIQUIDACION!$D$1043),366,365)),0)</f>
        <v>0</v>
      </c>
    </row>
    <row r="886" spans="2:50" x14ac:dyDescent="0.25">
      <c r="B886" s="123">
        <v>874</v>
      </c>
      <c r="C886" s="125"/>
      <c r="D886" s="170"/>
      <c r="E886" s="170"/>
      <c r="F886" s="170"/>
      <c r="G886" s="170">
        <f t="shared" si="57"/>
        <v>0</v>
      </c>
      <c r="H886" s="170">
        <f t="shared" si="58"/>
        <v>0</v>
      </c>
      <c r="I886" s="170"/>
      <c r="J886" s="170"/>
      <c r="K886" s="170"/>
      <c r="L886" s="170"/>
      <c r="M886" s="170"/>
      <c r="N886" s="170"/>
      <c r="O886" s="170"/>
      <c r="P886" s="170"/>
      <c r="Q886" s="170"/>
      <c r="R886" s="170"/>
      <c r="S886" s="170"/>
      <c r="T886" s="170"/>
      <c r="U886" s="170"/>
      <c r="V886" s="170"/>
      <c r="W886" s="170"/>
      <c r="X886" s="170"/>
      <c r="Y886" s="170"/>
      <c r="Z886" s="170"/>
      <c r="AA886" s="170"/>
      <c r="AB886" s="415">
        <f t="shared" si="59"/>
        <v>0</v>
      </c>
      <c r="AC886" s="415">
        <f t="shared" si="60"/>
        <v>0</v>
      </c>
      <c r="AE886" s="618">
        <f>IF(AE$12=TRUE,(($D886*LIQUIDACION!$L$1046)*LIQUIDACION!$D$1045/IF(AND(LIQUIDACION!$D$1044&gt;LIQUIDACION!$B$1046,LIQUIDACION!$B$1046&gt;LIQUIDACION!$D$1043),366,365)),0)</f>
        <v>0</v>
      </c>
      <c r="AF886" s="618">
        <f>IF(AF$12=TRUE,(($E886*LIQUIDACION!$L$1046)*LIQUIDACION!$D$1045/IF(AND(LIQUIDACION!$D$1044&gt;LIQUIDACION!$B$1046,LIQUIDACION!$B$1046&gt;LIQUIDACION!$D$1043),366,365)),0)</f>
        <v>0</v>
      </c>
      <c r="AG886" s="618">
        <f>IF(AG$12=TRUE,(($F886*LIQUIDACION!$L$1046)*LIQUIDACION!$D$1045/IF(AND(LIQUIDACION!$D$1044&gt;LIQUIDACION!$B$1046,LIQUIDACION!$B$1046&gt;LIQUIDACION!$D$1043),366,365)),0)</f>
        <v>0</v>
      </c>
      <c r="AH886" s="618">
        <f>IF(AH$12=TRUE,(($G886*LIQUIDACION!$L$1046)*LIQUIDACION!$D$1045/IF(AND(LIQUIDACION!$D$1044&gt;LIQUIDACION!$B$1046,LIQUIDACION!$B$1046&gt;LIQUIDACION!$D$1043),366,365)),0)</f>
        <v>0</v>
      </c>
      <c r="AI886" s="618">
        <f>IF(AI$12=TRUE,(($H886*LIQUIDACION!$L$1047)*LIQUIDACION!$D$1045/IF(AND(LIQUIDACION!$D$1044&gt;LIQUIDACION!$B$1046,LIQUIDACION!$B$1046&gt;LIQUIDACION!$D$1043),366,365)),0)</f>
        <v>0</v>
      </c>
      <c r="AJ886" s="618">
        <f>IF(AJ$12=TRUE,(($I886*LIQUIDACION!$L$1047)*LIQUIDACION!$D$1045/IF(AND(LIQUIDACION!$D$1044&gt;LIQUIDACION!$B$1046,LIQUIDACION!$B$1046&gt;LIQUIDACION!$D$1043),366,365)),0)</f>
        <v>0</v>
      </c>
      <c r="AK886" s="618">
        <f>IF(AK$12=TRUE,(($J886*LIQUIDACION!$L$1047)*LIQUIDACION!$D$1045/IF(AND(LIQUIDACION!$D$1044&gt;LIQUIDACION!$B$1046,LIQUIDACION!$B$1046&gt;LIQUIDACION!$D$1043),366,365)),0)</f>
        <v>0</v>
      </c>
      <c r="AL886" s="618">
        <f>IF(AL$12=TRUE,(($K886*LIQUIDACION!$L$1047)*LIQUIDACION!$D$1045/IF(AND(LIQUIDACION!$D$1044&gt;LIQUIDACION!$B$1046,LIQUIDACION!$B$1046&gt;LIQUIDACION!$D$1043),366,365)),0)</f>
        <v>0</v>
      </c>
      <c r="AM886" s="618">
        <f>IF(AM$12=TRUE,(($L886*LIQUIDACION!$L$1047)*LIQUIDACION!$D$1045/IF(AND(LIQUIDACION!$D$1044&gt;LIQUIDACION!$B$1046,LIQUIDACION!$B$1046&gt;LIQUIDACION!$D$1043),366,365)),0)</f>
        <v>0</v>
      </c>
      <c r="AN886" s="618">
        <f>IF(AN$12=TRUE,(($M886*LIQUIDACION!$L$1047)*LIQUIDACION!$D$1045/IF(AND(LIQUIDACION!$D$1044&gt;LIQUIDACION!$B$1046,LIQUIDACION!$B$1046&gt;LIQUIDACION!$D$1043),366,365)),0)</f>
        <v>0</v>
      </c>
      <c r="AO886" s="618">
        <f>IF(AO$12=TRUE,(($N886*LIQUIDACION!$L$1047)*LIQUIDACION!$D$1045/IF(AND(LIQUIDACION!$D$1044&gt;LIQUIDACION!$B$1046,LIQUIDACION!$B$1046&gt;LIQUIDACION!$D$1043),366,365)),0)</f>
        <v>0</v>
      </c>
      <c r="AP886" s="618">
        <f>IF(AP$12=TRUE,(($O886*LIQUIDACION!$L$1047)*LIQUIDACION!$D$1045/IF(AND(LIQUIDACION!$D$1044&gt;LIQUIDACION!$B$1046,LIQUIDACION!$B$1046&gt;LIQUIDACION!$D$1043),366,365)),0)</f>
        <v>0</v>
      </c>
      <c r="AQ886" s="618">
        <f>IF(AQ$12=TRUE,(($P886*LIQUIDACION!$L$1047)*LIQUIDACION!$D$1045/IF(AND(LIQUIDACION!$D$1044&gt;LIQUIDACION!$B$1046,LIQUIDACION!$B$1046&gt;LIQUIDACION!$D$1043),366,365)),0)</f>
        <v>0</v>
      </c>
      <c r="AR886" s="618">
        <f>IF(AR$12=TRUE,(($Q886*LIQUIDACION!$L$1047)*LIQUIDACION!$D$1045/IF(AND(LIQUIDACION!$D$1044&gt;LIQUIDACION!$B$1046,LIQUIDACION!$B$1046&gt;LIQUIDACION!$D$1043),366,365)),0)</f>
        <v>0</v>
      </c>
      <c r="AS886" s="618">
        <f>IF(AS$12=TRUE,(($R886*LIQUIDACION!$L$1047)*LIQUIDACION!$D$1045/IF(AND(LIQUIDACION!$D$1044&gt;LIQUIDACION!$B$1046,LIQUIDACION!$B$1046&gt;LIQUIDACION!$D$1043),366,365)),0)</f>
        <v>0</v>
      </c>
      <c r="AT886" s="618">
        <f>IF(AT$12=TRUE,(($S886*LIQUIDACION!$L$1047)*LIQUIDACION!$D$1045/IF(AND(LIQUIDACION!$D$1044&gt;LIQUIDACION!$B$1046,LIQUIDACION!$B$1046&gt;LIQUIDACION!$D$1043),366,365)),0)</f>
        <v>0</v>
      </c>
      <c r="AU886" s="618">
        <f>IF(AU$12=TRUE,(($T886*LIQUIDACION!$L$1047)*LIQUIDACION!$D$1045/IF(AND(LIQUIDACION!$D$1044&gt;LIQUIDACION!$B$1046,LIQUIDACION!$B$1046&gt;LIQUIDACION!$D$1043),366,365)),0)</f>
        <v>0</v>
      </c>
      <c r="AV886" s="618">
        <f>IF(AV$12=TRUE,(($U886*LIQUIDACION!$L$1047)*LIQUIDACION!$D$1045/IF(AND(LIQUIDACION!$D$1044&gt;LIQUIDACION!$B$1046,LIQUIDACION!$B$1046&gt;LIQUIDACION!$D$1043),366,365)),0)</f>
        <v>0</v>
      </c>
      <c r="AW886" s="618">
        <f>IF(AW$12=TRUE,(($V886*LIQUIDACION!$L$1047)*LIQUIDACION!$D$1045/IF(AND(LIQUIDACION!$D$1044&gt;LIQUIDACION!$B$1046,LIQUIDACION!$B$1046&gt;LIQUIDACION!$D$1043),366,365)),0)</f>
        <v>0</v>
      </c>
      <c r="AX886" s="618">
        <f>IF(AX$12=TRUE,(($W886*LIQUIDACION!$L$1047)*LIQUIDACION!$D$1045/IF(AND(LIQUIDACION!$D$1044&gt;LIQUIDACION!$B$1046,LIQUIDACION!$B$1046&gt;LIQUIDACION!$D$1043),366,365)),0)</f>
        <v>0</v>
      </c>
    </row>
    <row r="887" spans="2:50" x14ac:dyDescent="0.25">
      <c r="B887" s="121">
        <v>875</v>
      </c>
      <c r="C887" s="125"/>
      <c r="D887" s="170"/>
      <c r="E887" s="170"/>
      <c r="F887" s="170"/>
      <c r="G887" s="170">
        <f t="shared" si="57"/>
        <v>0</v>
      </c>
      <c r="H887" s="170">
        <f t="shared" si="58"/>
        <v>0</v>
      </c>
      <c r="I887" s="170"/>
      <c r="J887" s="170"/>
      <c r="K887" s="170"/>
      <c r="L887" s="170"/>
      <c r="M887" s="170"/>
      <c r="N887" s="170"/>
      <c r="O887" s="170"/>
      <c r="P887" s="170"/>
      <c r="Q887" s="170"/>
      <c r="R887" s="170"/>
      <c r="S887" s="170"/>
      <c r="T887" s="170"/>
      <c r="U887" s="170"/>
      <c r="V887" s="170"/>
      <c r="W887" s="170"/>
      <c r="X887" s="170"/>
      <c r="Y887" s="170"/>
      <c r="Z887" s="170"/>
      <c r="AA887" s="170"/>
      <c r="AB887" s="415">
        <f t="shared" si="59"/>
        <v>0</v>
      </c>
      <c r="AC887" s="415">
        <f t="shared" si="60"/>
        <v>0</v>
      </c>
      <c r="AE887" s="618">
        <f>IF(AE$12=TRUE,(($D887*LIQUIDACION!$L$1046)*LIQUIDACION!$D$1045/IF(AND(LIQUIDACION!$D$1044&gt;LIQUIDACION!$B$1046,LIQUIDACION!$B$1046&gt;LIQUIDACION!$D$1043),366,365)),0)</f>
        <v>0</v>
      </c>
      <c r="AF887" s="618">
        <f>IF(AF$12=TRUE,(($E887*LIQUIDACION!$L$1046)*LIQUIDACION!$D$1045/IF(AND(LIQUIDACION!$D$1044&gt;LIQUIDACION!$B$1046,LIQUIDACION!$B$1046&gt;LIQUIDACION!$D$1043),366,365)),0)</f>
        <v>0</v>
      </c>
      <c r="AG887" s="618">
        <f>IF(AG$12=TRUE,(($F887*LIQUIDACION!$L$1046)*LIQUIDACION!$D$1045/IF(AND(LIQUIDACION!$D$1044&gt;LIQUIDACION!$B$1046,LIQUIDACION!$B$1046&gt;LIQUIDACION!$D$1043),366,365)),0)</f>
        <v>0</v>
      </c>
      <c r="AH887" s="618">
        <f>IF(AH$12=TRUE,(($G887*LIQUIDACION!$L$1046)*LIQUIDACION!$D$1045/IF(AND(LIQUIDACION!$D$1044&gt;LIQUIDACION!$B$1046,LIQUIDACION!$B$1046&gt;LIQUIDACION!$D$1043),366,365)),0)</f>
        <v>0</v>
      </c>
      <c r="AI887" s="618">
        <f>IF(AI$12=TRUE,(($H887*LIQUIDACION!$L$1047)*LIQUIDACION!$D$1045/IF(AND(LIQUIDACION!$D$1044&gt;LIQUIDACION!$B$1046,LIQUIDACION!$B$1046&gt;LIQUIDACION!$D$1043),366,365)),0)</f>
        <v>0</v>
      </c>
      <c r="AJ887" s="618">
        <f>IF(AJ$12=TRUE,(($I887*LIQUIDACION!$L$1047)*LIQUIDACION!$D$1045/IF(AND(LIQUIDACION!$D$1044&gt;LIQUIDACION!$B$1046,LIQUIDACION!$B$1046&gt;LIQUIDACION!$D$1043),366,365)),0)</f>
        <v>0</v>
      </c>
      <c r="AK887" s="618">
        <f>IF(AK$12=TRUE,(($J887*LIQUIDACION!$L$1047)*LIQUIDACION!$D$1045/IF(AND(LIQUIDACION!$D$1044&gt;LIQUIDACION!$B$1046,LIQUIDACION!$B$1046&gt;LIQUIDACION!$D$1043),366,365)),0)</f>
        <v>0</v>
      </c>
      <c r="AL887" s="618">
        <f>IF(AL$12=TRUE,(($K887*LIQUIDACION!$L$1047)*LIQUIDACION!$D$1045/IF(AND(LIQUIDACION!$D$1044&gt;LIQUIDACION!$B$1046,LIQUIDACION!$B$1046&gt;LIQUIDACION!$D$1043),366,365)),0)</f>
        <v>0</v>
      </c>
      <c r="AM887" s="618">
        <f>IF(AM$12=TRUE,(($L887*LIQUIDACION!$L$1047)*LIQUIDACION!$D$1045/IF(AND(LIQUIDACION!$D$1044&gt;LIQUIDACION!$B$1046,LIQUIDACION!$B$1046&gt;LIQUIDACION!$D$1043),366,365)),0)</f>
        <v>0</v>
      </c>
      <c r="AN887" s="618">
        <f>IF(AN$12=TRUE,(($M887*LIQUIDACION!$L$1047)*LIQUIDACION!$D$1045/IF(AND(LIQUIDACION!$D$1044&gt;LIQUIDACION!$B$1046,LIQUIDACION!$B$1046&gt;LIQUIDACION!$D$1043),366,365)),0)</f>
        <v>0</v>
      </c>
      <c r="AO887" s="618">
        <f>IF(AO$12=TRUE,(($N887*LIQUIDACION!$L$1047)*LIQUIDACION!$D$1045/IF(AND(LIQUIDACION!$D$1044&gt;LIQUIDACION!$B$1046,LIQUIDACION!$B$1046&gt;LIQUIDACION!$D$1043),366,365)),0)</f>
        <v>0</v>
      </c>
      <c r="AP887" s="618">
        <f>IF(AP$12=TRUE,(($O887*LIQUIDACION!$L$1047)*LIQUIDACION!$D$1045/IF(AND(LIQUIDACION!$D$1044&gt;LIQUIDACION!$B$1046,LIQUIDACION!$B$1046&gt;LIQUIDACION!$D$1043),366,365)),0)</f>
        <v>0</v>
      </c>
      <c r="AQ887" s="618">
        <f>IF(AQ$12=TRUE,(($P887*LIQUIDACION!$L$1047)*LIQUIDACION!$D$1045/IF(AND(LIQUIDACION!$D$1044&gt;LIQUIDACION!$B$1046,LIQUIDACION!$B$1046&gt;LIQUIDACION!$D$1043),366,365)),0)</f>
        <v>0</v>
      </c>
      <c r="AR887" s="618">
        <f>IF(AR$12=TRUE,(($Q887*LIQUIDACION!$L$1047)*LIQUIDACION!$D$1045/IF(AND(LIQUIDACION!$D$1044&gt;LIQUIDACION!$B$1046,LIQUIDACION!$B$1046&gt;LIQUIDACION!$D$1043),366,365)),0)</f>
        <v>0</v>
      </c>
      <c r="AS887" s="618">
        <f>IF(AS$12=TRUE,(($R887*LIQUIDACION!$L$1047)*LIQUIDACION!$D$1045/IF(AND(LIQUIDACION!$D$1044&gt;LIQUIDACION!$B$1046,LIQUIDACION!$B$1046&gt;LIQUIDACION!$D$1043),366,365)),0)</f>
        <v>0</v>
      </c>
      <c r="AT887" s="618">
        <f>IF(AT$12=TRUE,(($S887*LIQUIDACION!$L$1047)*LIQUIDACION!$D$1045/IF(AND(LIQUIDACION!$D$1044&gt;LIQUIDACION!$B$1046,LIQUIDACION!$B$1046&gt;LIQUIDACION!$D$1043),366,365)),0)</f>
        <v>0</v>
      </c>
      <c r="AU887" s="618">
        <f>IF(AU$12=TRUE,(($T887*LIQUIDACION!$L$1047)*LIQUIDACION!$D$1045/IF(AND(LIQUIDACION!$D$1044&gt;LIQUIDACION!$B$1046,LIQUIDACION!$B$1046&gt;LIQUIDACION!$D$1043),366,365)),0)</f>
        <v>0</v>
      </c>
      <c r="AV887" s="618">
        <f>IF(AV$12=TRUE,(($U887*LIQUIDACION!$L$1047)*LIQUIDACION!$D$1045/IF(AND(LIQUIDACION!$D$1044&gt;LIQUIDACION!$B$1046,LIQUIDACION!$B$1046&gt;LIQUIDACION!$D$1043),366,365)),0)</f>
        <v>0</v>
      </c>
      <c r="AW887" s="618">
        <f>IF(AW$12=TRUE,(($V887*LIQUIDACION!$L$1047)*LIQUIDACION!$D$1045/IF(AND(LIQUIDACION!$D$1044&gt;LIQUIDACION!$B$1046,LIQUIDACION!$B$1046&gt;LIQUIDACION!$D$1043),366,365)),0)</f>
        <v>0</v>
      </c>
      <c r="AX887" s="618">
        <f>IF(AX$12=TRUE,(($W887*LIQUIDACION!$L$1047)*LIQUIDACION!$D$1045/IF(AND(LIQUIDACION!$D$1044&gt;LIQUIDACION!$B$1046,LIQUIDACION!$B$1046&gt;LIQUIDACION!$D$1043),366,365)),0)</f>
        <v>0</v>
      </c>
    </row>
    <row r="888" spans="2:50" x14ac:dyDescent="0.25">
      <c r="B888" s="123">
        <v>876</v>
      </c>
      <c r="C888" s="125"/>
      <c r="D888" s="170"/>
      <c r="E888" s="170"/>
      <c r="F888" s="170"/>
      <c r="G888" s="170">
        <f t="shared" si="57"/>
        <v>0</v>
      </c>
      <c r="H888" s="170">
        <f t="shared" si="58"/>
        <v>0</v>
      </c>
      <c r="I888" s="170"/>
      <c r="J888" s="170"/>
      <c r="K888" s="170"/>
      <c r="L888" s="170"/>
      <c r="M888" s="170"/>
      <c r="N888" s="170"/>
      <c r="O888" s="170"/>
      <c r="P888" s="170"/>
      <c r="Q888" s="170"/>
      <c r="R888" s="170"/>
      <c r="S888" s="170"/>
      <c r="T888" s="170"/>
      <c r="U888" s="170"/>
      <c r="V888" s="170"/>
      <c r="W888" s="170"/>
      <c r="X888" s="170"/>
      <c r="Y888" s="170"/>
      <c r="Z888" s="170"/>
      <c r="AA888" s="170"/>
      <c r="AB888" s="415">
        <f t="shared" si="59"/>
        <v>0</v>
      </c>
      <c r="AC888" s="415">
        <f t="shared" si="60"/>
        <v>0</v>
      </c>
      <c r="AE888" s="618">
        <f>IF(AE$12=TRUE,(($D888*LIQUIDACION!$L$1046)*LIQUIDACION!$D$1045/IF(AND(LIQUIDACION!$D$1044&gt;LIQUIDACION!$B$1046,LIQUIDACION!$B$1046&gt;LIQUIDACION!$D$1043),366,365)),0)</f>
        <v>0</v>
      </c>
      <c r="AF888" s="618">
        <f>IF(AF$12=TRUE,(($E888*LIQUIDACION!$L$1046)*LIQUIDACION!$D$1045/IF(AND(LIQUIDACION!$D$1044&gt;LIQUIDACION!$B$1046,LIQUIDACION!$B$1046&gt;LIQUIDACION!$D$1043),366,365)),0)</f>
        <v>0</v>
      </c>
      <c r="AG888" s="618">
        <f>IF(AG$12=TRUE,(($F888*LIQUIDACION!$L$1046)*LIQUIDACION!$D$1045/IF(AND(LIQUIDACION!$D$1044&gt;LIQUIDACION!$B$1046,LIQUIDACION!$B$1046&gt;LIQUIDACION!$D$1043),366,365)),0)</f>
        <v>0</v>
      </c>
      <c r="AH888" s="618">
        <f>IF(AH$12=TRUE,(($G888*LIQUIDACION!$L$1046)*LIQUIDACION!$D$1045/IF(AND(LIQUIDACION!$D$1044&gt;LIQUIDACION!$B$1046,LIQUIDACION!$B$1046&gt;LIQUIDACION!$D$1043),366,365)),0)</f>
        <v>0</v>
      </c>
      <c r="AI888" s="618">
        <f>IF(AI$12=TRUE,(($H888*LIQUIDACION!$L$1047)*LIQUIDACION!$D$1045/IF(AND(LIQUIDACION!$D$1044&gt;LIQUIDACION!$B$1046,LIQUIDACION!$B$1046&gt;LIQUIDACION!$D$1043),366,365)),0)</f>
        <v>0</v>
      </c>
      <c r="AJ888" s="618">
        <f>IF(AJ$12=TRUE,(($I888*LIQUIDACION!$L$1047)*LIQUIDACION!$D$1045/IF(AND(LIQUIDACION!$D$1044&gt;LIQUIDACION!$B$1046,LIQUIDACION!$B$1046&gt;LIQUIDACION!$D$1043),366,365)),0)</f>
        <v>0</v>
      </c>
      <c r="AK888" s="618">
        <f>IF(AK$12=TRUE,(($J888*LIQUIDACION!$L$1047)*LIQUIDACION!$D$1045/IF(AND(LIQUIDACION!$D$1044&gt;LIQUIDACION!$B$1046,LIQUIDACION!$B$1046&gt;LIQUIDACION!$D$1043),366,365)),0)</f>
        <v>0</v>
      </c>
      <c r="AL888" s="618">
        <f>IF(AL$12=TRUE,(($K888*LIQUIDACION!$L$1047)*LIQUIDACION!$D$1045/IF(AND(LIQUIDACION!$D$1044&gt;LIQUIDACION!$B$1046,LIQUIDACION!$B$1046&gt;LIQUIDACION!$D$1043),366,365)),0)</f>
        <v>0</v>
      </c>
      <c r="AM888" s="618">
        <f>IF(AM$12=TRUE,(($L888*LIQUIDACION!$L$1047)*LIQUIDACION!$D$1045/IF(AND(LIQUIDACION!$D$1044&gt;LIQUIDACION!$B$1046,LIQUIDACION!$B$1046&gt;LIQUIDACION!$D$1043),366,365)),0)</f>
        <v>0</v>
      </c>
      <c r="AN888" s="618">
        <f>IF(AN$12=TRUE,(($M888*LIQUIDACION!$L$1047)*LIQUIDACION!$D$1045/IF(AND(LIQUIDACION!$D$1044&gt;LIQUIDACION!$B$1046,LIQUIDACION!$B$1046&gt;LIQUIDACION!$D$1043),366,365)),0)</f>
        <v>0</v>
      </c>
      <c r="AO888" s="618">
        <f>IF(AO$12=TRUE,(($N888*LIQUIDACION!$L$1047)*LIQUIDACION!$D$1045/IF(AND(LIQUIDACION!$D$1044&gt;LIQUIDACION!$B$1046,LIQUIDACION!$B$1046&gt;LIQUIDACION!$D$1043),366,365)),0)</f>
        <v>0</v>
      </c>
      <c r="AP888" s="618">
        <f>IF(AP$12=TRUE,(($O888*LIQUIDACION!$L$1047)*LIQUIDACION!$D$1045/IF(AND(LIQUIDACION!$D$1044&gt;LIQUIDACION!$B$1046,LIQUIDACION!$B$1046&gt;LIQUIDACION!$D$1043),366,365)),0)</f>
        <v>0</v>
      </c>
      <c r="AQ888" s="618">
        <f>IF(AQ$12=TRUE,(($P888*LIQUIDACION!$L$1047)*LIQUIDACION!$D$1045/IF(AND(LIQUIDACION!$D$1044&gt;LIQUIDACION!$B$1046,LIQUIDACION!$B$1046&gt;LIQUIDACION!$D$1043),366,365)),0)</f>
        <v>0</v>
      </c>
      <c r="AR888" s="618">
        <f>IF(AR$12=TRUE,(($Q888*LIQUIDACION!$L$1047)*LIQUIDACION!$D$1045/IF(AND(LIQUIDACION!$D$1044&gt;LIQUIDACION!$B$1046,LIQUIDACION!$B$1046&gt;LIQUIDACION!$D$1043),366,365)),0)</f>
        <v>0</v>
      </c>
      <c r="AS888" s="618">
        <f>IF(AS$12=TRUE,(($R888*LIQUIDACION!$L$1047)*LIQUIDACION!$D$1045/IF(AND(LIQUIDACION!$D$1044&gt;LIQUIDACION!$B$1046,LIQUIDACION!$B$1046&gt;LIQUIDACION!$D$1043),366,365)),0)</f>
        <v>0</v>
      </c>
      <c r="AT888" s="618">
        <f>IF(AT$12=TRUE,(($S888*LIQUIDACION!$L$1047)*LIQUIDACION!$D$1045/IF(AND(LIQUIDACION!$D$1044&gt;LIQUIDACION!$B$1046,LIQUIDACION!$B$1046&gt;LIQUIDACION!$D$1043),366,365)),0)</f>
        <v>0</v>
      </c>
      <c r="AU888" s="618">
        <f>IF(AU$12=TRUE,(($T888*LIQUIDACION!$L$1047)*LIQUIDACION!$D$1045/IF(AND(LIQUIDACION!$D$1044&gt;LIQUIDACION!$B$1046,LIQUIDACION!$B$1046&gt;LIQUIDACION!$D$1043),366,365)),0)</f>
        <v>0</v>
      </c>
      <c r="AV888" s="618">
        <f>IF(AV$12=TRUE,(($U888*LIQUIDACION!$L$1047)*LIQUIDACION!$D$1045/IF(AND(LIQUIDACION!$D$1044&gt;LIQUIDACION!$B$1046,LIQUIDACION!$B$1046&gt;LIQUIDACION!$D$1043),366,365)),0)</f>
        <v>0</v>
      </c>
      <c r="AW888" s="618">
        <f>IF(AW$12=TRUE,(($V888*LIQUIDACION!$L$1047)*LIQUIDACION!$D$1045/IF(AND(LIQUIDACION!$D$1044&gt;LIQUIDACION!$B$1046,LIQUIDACION!$B$1046&gt;LIQUIDACION!$D$1043),366,365)),0)</f>
        <v>0</v>
      </c>
      <c r="AX888" s="618">
        <f>IF(AX$12=TRUE,(($W888*LIQUIDACION!$L$1047)*LIQUIDACION!$D$1045/IF(AND(LIQUIDACION!$D$1044&gt;LIQUIDACION!$B$1046,LIQUIDACION!$B$1046&gt;LIQUIDACION!$D$1043),366,365)),0)</f>
        <v>0</v>
      </c>
    </row>
    <row r="889" spans="2:50" x14ac:dyDescent="0.25">
      <c r="B889" s="121">
        <v>877</v>
      </c>
      <c r="C889" s="125"/>
      <c r="D889" s="170"/>
      <c r="E889" s="170"/>
      <c r="F889" s="170"/>
      <c r="G889" s="170">
        <f t="shared" si="57"/>
        <v>0</v>
      </c>
      <c r="H889" s="170">
        <f t="shared" si="58"/>
        <v>0</v>
      </c>
      <c r="I889" s="170"/>
      <c r="J889" s="170"/>
      <c r="K889" s="170"/>
      <c r="L889" s="170"/>
      <c r="M889" s="170"/>
      <c r="N889" s="170"/>
      <c r="O889" s="170"/>
      <c r="P889" s="170"/>
      <c r="Q889" s="170"/>
      <c r="R889" s="170"/>
      <c r="S889" s="170"/>
      <c r="T889" s="170"/>
      <c r="U889" s="170"/>
      <c r="V889" s="170"/>
      <c r="W889" s="170"/>
      <c r="X889" s="170"/>
      <c r="Y889" s="170"/>
      <c r="Z889" s="170"/>
      <c r="AA889" s="170"/>
      <c r="AB889" s="415">
        <f t="shared" si="59"/>
        <v>0</v>
      </c>
      <c r="AC889" s="415">
        <f t="shared" si="60"/>
        <v>0</v>
      </c>
      <c r="AE889" s="618">
        <f>IF(AE$12=TRUE,(($D889*LIQUIDACION!$L$1046)*LIQUIDACION!$D$1045/IF(AND(LIQUIDACION!$D$1044&gt;LIQUIDACION!$B$1046,LIQUIDACION!$B$1046&gt;LIQUIDACION!$D$1043),366,365)),0)</f>
        <v>0</v>
      </c>
      <c r="AF889" s="618">
        <f>IF(AF$12=TRUE,(($E889*LIQUIDACION!$L$1046)*LIQUIDACION!$D$1045/IF(AND(LIQUIDACION!$D$1044&gt;LIQUIDACION!$B$1046,LIQUIDACION!$B$1046&gt;LIQUIDACION!$D$1043),366,365)),0)</f>
        <v>0</v>
      </c>
      <c r="AG889" s="618">
        <f>IF(AG$12=TRUE,(($F889*LIQUIDACION!$L$1046)*LIQUIDACION!$D$1045/IF(AND(LIQUIDACION!$D$1044&gt;LIQUIDACION!$B$1046,LIQUIDACION!$B$1046&gt;LIQUIDACION!$D$1043),366,365)),0)</f>
        <v>0</v>
      </c>
      <c r="AH889" s="618">
        <f>IF(AH$12=TRUE,(($G889*LIQUIDACION!$L$1046)*LIQUIDACION!$D$1045/IF(AND(LIQUIDACION!$D$1044&gt;LIQUIDACION!$B$1046,LIQUIDACION!$B$1046&gt;LIQUIDACION!$D$1043),366,365)),0)</f>
        <v>0</v>
      </c>
      <c r="AI889" s="618">
        <f>IF(AI$12=TRUE,(($H889*LIQUIDACION!$L$1047)*LIQUIDACION!$D$1045/IF(AND(LIQUIDACION!$D$1044&gt;LIQUIDACION!$B$1046,LIQUIDACION!$B$1046&gt;LIQUIDACION!$D$1043),366,365)),0)</f>
        <v>0</v>
      </c>
      <c r="AJ889" s="618">
        <f>IF(AJ$12=TRUE,(($I889*LIQUIDACION!$L$1047)*LIQUIDACION!$D$1045/IF(AND(LIQUIDACION!$D$1044&gt;LIQUIDACION!$B$1046,LIQUIDACION!$B$1046&gt;LIQUIDACION!$D$1043),366,365)),0)</f>
        <v>0</v>
      </c>
      <c r="AK889" s="618">
        <f>IF(AK$12=TRUE,(($J889*LIQUIDACION!$L$1047)*LIQUIDACION!$D$1045/IF(AND(LIQUIDACION!$D$1044&gt;LIQUIDACION!$B$1046,LIQUIDACION!$B$1046&gt;LIQUIDACION!$D$1043),366,365)),0)</f>
        <v>0</v>
      </c>
      <c r="AL889" s="618">
        <f>IF(AL$12=TRUE,(($K889*LIQUIDACION!$L$1047)*LIQUIDACION!$D$1045/IF(AND(LIQUIDACION!$D$1044&gt;LIQUIDACION!$B$1046,LIQUIDACION!$B$1046&gt;LIQUIDACION!$D$1043),366,365)),0)</f>
        <v>0</v>
      </c>
      <c r="AM889" s="618">
        <f>IF(AM$12=TRUE,(($L889*LIQUIDACION!$L$1047)*LIQUIDACION!$D$1045/IF(AND(LIQUIDACION!$D$1044&gt;LIQUIDACION!$B$1046,LIQUIDACION!$B$1046&gt;LIQUIDACION!$D$1043),366,365)),0)</f>
        <v>0</v>
      </c>
      <c r="AN889" s="618">
        <f>IF(AN$12=TRUE,(($M889*LIQUIDACION!$L$1047)*LIQUIDACION!$D$1045/IF(AND(LIQUIDACION!$D$1044&gt;LIQUIDACION!$B$1046,LIQUIDACION!$B$1046&gt;LIQUIDACION!$D$1043),366,365)),0)</f>
        <v>0</v>
      </c>
      <c r="AO889" s="618">
        <f>IF(AO$12=TRUE,(($N889*LIQUIDACION!$L$1047)*LIQUIDACION!$D$1045/IF(AND(LIQUIDACION!$D$1044&gt;LIQUIDACION!$B$1046,LIQUIDACION!$B$1046&gt;LIQUIDACION!$D$1043),366,365)),0)</f>
        <v>0</v>
      </c>
      <c r="AP889" s="618">
        <f>IF(AP$12=TRUE,(($O889*LIQUIDACION!$L$1047)*LIQUIDACION!$D$1045/IF(AND(LIQUIDACION!$D$1044&gt;LIQUIDACION!$B$1046,LIQUIDACION!$B$1046&gt;LIQUIDACION!$D$1043),366,365)),0)</f>
        <v>0</v>
      </c>
      <c r="AQ889" s="618">
        <f>IF(AQ$12=TRUE,(($P889*LIQUIDACION!$L$1047)*LIQUIDACION!$D$1045/IF(AND(LIQUIDACION!$D$1044&gt;LIQUIDACION!$B$1046,LIQUIDACION!$B$1046&gt;LIQUIDACION!$D$1043),366,365)),0)</f>
        <v>0</v>
      </c>
      <c r="AR889" s="618">
        <f>IF(AR$12=TRUE,(($Q889*LIQUIDACION!$L$1047)*LIQUIDACION!$D$1045/IF(AND(LIQUIDACION!$D$1044&gt;LIQUIDACION!$B$1046,LIQUIDACION!$B$1046&gt;LIQUIDACION!$D$1043),366,365)),0)</f>
        <v>0</v>
      </c>
      <c r="AS889" s="618">
        <f>IF(AS$12=TRUE,(($R889*LIQUIDACION!$L$1047)*LIQUIDACION!$D$1045/IF(AND(LIQUIDACION!$D$1044&gt;LIQUIDACION!$B$1046,LIQUIDACION!$B$1046&gt;LIQUIDACION!$D$1043),366,365)),0)</f>
        <v>0</v>
      </c>
      <c r="AT889" s="618">
        <f>IF(AT$12=TRUE,(($S889*LIQUIDACION!$L$1047)*LIQUIDACION!$D$1045/IF(AND(LIQUIDACION!$D$1044&gt;LIQUIDACION!$B$1046,LIQUIDACION!$B$1046&gt;LIQUIDACION!$D$1043),366,365)),0)</f>
        <v>0</v>
      </c>
      <c r="AU889" s="618">
        <f>IF(AU$12=TRUE,(($T889*LIQUIDACION!$L$1047)*LIQUIDACION!$D$1045/IF(AND(LIQUIDACION!$D$1044&gt;LIQUIDACION!$B$1046,LIQUIDACION!$B$1046&gt;LIQUIDACION!$D$1043),366,365)),0)</f>
        <v>0</v>
      </c>
      <c r="AV889" s="618">
        <f>IF(AV$12=TRUE,(($U889*LIQUIDACION!$L$1047)*LIQUIDACION!$D$1045/IF(AND(LIQUIDACION!$D$1044&gt;LIQUIDACION!$B$1046,LIQUIDACION!$B$1046&gt;LIQUIDACION!$D$1043),366,365)),0)</f>
        <v>0</v>
      </c>
      <c r="AW889" s="618">
        <f>IF(AW$12=TRUE,(($V889*LIQUIDACION!$L$1047)*LIQUIDACION!$D$1045/IF(AND(LIQUIDACION!$D$1044&gt;LIQUIDACION!$B$1046,LIQUIDACION!$B$1046&gt;LIQUIDACION!$D$1043),366,365)),0)</f>
        <v>0</v>
      </c>
      <c r="AX889" s="618">
        <f>IF(AX$12=TRUE,(($W889*LIQUIDACION!$L$1047)*LIQUIDACION!$D$1045/IF(AND(LIQUIDACION!$D$1044&gt;LIQUIDACION!$B$1046,LIQUIDACION!$B$1046&gt;LIQUIDACION!$D$1043),366,365)),0)</f>
        <v>0</v>
      </c>
    </row>
    <row r="890" spans="2:50" x14ac:dyDescent="0.25">
      <c r="B890" s="123">
        <v>878</v>
      </c>
      <c r="C890" s="125"/>
      <c r="D890" s="170"/>
      <c r="E890" s="170"/>
      <c r="F890" s="170"/>
      <c r="G890" s="170">
        <f t="shared" si="57"/>
        <v>0</v>
      </c>
      <c r="H890" s="170">
        <f t="shared" si="58"/>
        <v>0</v>
      </c>
      <c r="I890" s="170"/>
      <c r="J890" s="170"/>
      <c r="K890" s="170"/>
      <c r="L890" s="170"/>
      <c r="M890" s="170"/>
      <c r="N890" s="170"/>
      <c r="O890" s="170"/>
      <c r="P890" s="170"/>
      <c r="Q890" s="170"/>
      <c r="R890" s="170"/>
      <c r="S890" s="170"/>
      <c r="T890" s="170"/>
      <c r="U890" s="170"/>
      <c r="V890" s="170"/>
      <c r="W890" s="170"/>
      <c r="X890" s="170"/>
      <c r="Y890" s="170"/>
      <c r="Z890" s="170"/>
      <c r="AA890" s="170"/>
      <c r="AB890" s="415">
        <f t="shared" si="59"/>
        <v>0</v>
      </c>
      <c r="AC890" s="415">
        <f t="shared" si="60"/>
        <v>0</v>
      </c>
      <c r="AE890" s="618">
        <f>IF(AE$12=TRUE,(($D890*LIQUIDACION!$L$1046)*LIQUIDACION!$D$1045/IF(AND(LIQUIDACION!$D$1044&gt;LIQUIDACION!$B$1046,LIQUIDACION!$B$1046&gt;LIQUIDACION!$D$1043),366,365)),0)</f>
        <v>0</v>
      </c>
      <c r="AF890" s="618">
        <f>IF(AF$12=TRUE,(($E890*LIQUIDACION!$L$1046)*LIQUIDACION!$D$1045/IF(AND(LIQUIDACION!$D$1044&gt;LIQUIDACION!$B$1046,LIQUIDACION!$B$1046&gt;LIQUIDACION!$D$1043),366,365)),0)</f>
        <v>0</v>
      </c>
      <c r="AG890" s="618">
        <f>IF(AG$12=TRUE,(($F890*LIQUIDACION!$L$1046)*LIQUIDACION!$D$1045/IF(AND(LIQUIDACION!$D$1044&gt;LIQUIDACION!$B$1046,LIQUIDACION!$B$1046&gt;LIQUIDACION!$D$1043),366,365)),0)</f>
        <v>0</v>
      </c>
      <c r="AH890" s="618">
        <f>IF(AH$12=TRUE,(($G890*LIQUIDACION!$L$1046)*LIQUIDACION!$D$1045/IF(AND(LIQUIDACION!$D$1044&gt;LIQUIDACION!$B$1046,LIQUIDACION!$B$1046&gt;LIQUIDACION!$D$1043),366,365)),0)</f>
        <v>0</v>
      </c>
      <c r="AI890" s="618">
        <f>IF(AI$12=TRUE,(($H890*LIQUIDACION!$L$1047)*LIQUIDACION!$D$1045/IF(AND(LIQUIDACION!$D$1044&gt;LIQUIDACION!$B$1046,LIQUIDACION!$B$1046&gt;LIQUIDACION!$D$1043),366,365)),0)</f>
        <v>0</v>
      </c>
      <c r="AJ890" s="618">
        <f>IF(AJ$12=TRUE,(($I890*LIQUIDACION!$L$1047)*LIQUIDACION!$D$1045/IF(AND(LIQUIDACION!$D$1044&gt;LIQUIDACION!$B$1046,LIQUIDACION!$B$1046&gt;LIQUIDACION!$D$1043),366,365)),0)</f>
        <v>0</v>
      </c>
      <c r="AK890" s="618">
        <f>IF(AK$12=TRUE,(($J890*LIQUIDACION!$L$1047)*LIQUIDACION!$D$1045/IF(AND(LIQUIDACION!$D$1044&gt;LIQUIDACION!$B$1046,LIQUIDACION!$B$1046&gt;LIQUIDACION!$D$1043),366,365)),0)</f>
        <v>0</v>
      </c>
      <c r="AL890" s="618">
        <f>IF(AL$12=TRUE,(($K890*LIQUIDACION!$L$1047)*LIQUIDACION!$D$1045/IF(AND(LIQUIDACION!$D$1044&gt;LIQUIDACION!$B$1046,LIQUIDACION!$B$1046&gt;LIQUIDACION!$D$1043),366,365)),0)</f>
        <v>0</v>
      </c>
      <c r="AM890" s="618">
        <f>IF(AM$12=TRUE,(($L890*LIQUIDACION!$L$1047)*LIQUIDACION!$D$1045/IF(AND(LIQUIDACION!$D$1044&gt;LIQUIDACION!$B$1046,LIQUIDACION!$B$1046&gt;LIQUIDACION!$D$1043),366,365)),0)</f>
        <v>0</v>
      </c>
      <c r="AN890" s="618">
        <f>IF(AN$12=TRUE,(($M890*LIQUIDACION!$L$1047)*LIQUIDACION!$D$1045/IF(AND(LIQUIDACION!$D$1044&gt;LIQUIDACION!$B$1046,LIQUIDACION!$B$1046&gt;LIQUIDACION!$D$1043),366,365)),0)</f>
        <v>0</v>
      </c>
      <c r="AO890" s="618">
        <f>IF(AO$12=TRUE,(($N890*LIQUIDACION!$L$1047)*LIQUIDACION!$D$1045/IF(AND(LIQUIDACION!$D$1044&gt;LIQUIDACION!$B$1046,LIQUIDACION!$B$1046&gt;LIQUIDACION!$D$1043),366,365)),0)</f>
        <v>0</v>
      </c>
      <c r="AP890" s="618">
        <f>IF(AP$12=TRUE,(($O890*LIQUIDACION!$L$1047)*LIQUIDACION!$D$1045/IF(AND(LIQUIDACION!$D$1044&gt;LIQUIDACION!$B$1046,LIQUIDACION!$B$1046&gt;LIQUIDACION!$D$1043),366,365)),0)</f>
        <v>0</v>
      </c>
      <c r="AQ890" s="618">
        <f>IF(AQ$12=TRUE,(($P890*LIQUIDACION!$L$1047)*LIQUIDACION!$D$1045/IF(AND(LIQUIDACION!$D$1044&gt;LIQUIDACION!$B$1046,LIQUIDACION!$B$1046&gt;LIQUIDACION!$D$1043),366,365)),0)</f>
        <v>0</v>
      </c>
      <c r="AR890" s="618">
        <f>IF(AR$12=TRUE,(($Q890*LIQUIDACION!$L$1047)*LIQUIDACION!$D$1045/IF(AND(LIQUIDACION!$D$1044&gt;LIQUIDACION!$B$1046,LIQUIDACION!$B$1046&gt;LIQUIDACION!$D$1043),366,365)),0)</f>
        <v>0</v>
      </c>
      <c r="AS890" s="618">
        <f>IF(AS$12=TRUE,(($R890*LIQUIDACION!$L$1047)*LIQUIDACION!$D$1045/IF(AND(LIQUIDACION!$D$1044&gt;LIQUIDACION!$B$1046,LIQUIDACION!$B$1046&gt;LIQUIDACION!$D$1043),366,365)),0)</f>
        <v>0</v>
      </c>
      <c r="AT890" s="618">
        <f>IF(AT$12=TRUE,(($S890*LIQUIDACION!$L$1047)*LIQUIDACION!$D$1045/IF(AND(LIQUIDACION!$D$1044&gt;LIQUIDACION!$B$1046,LIQUIDACION!$B$1046&gt;LIQUIDACION!$D$1043),366,365)),0)</f>
        <v>0</v>
      </c>
      <c r="AU890" s="618">
        <f>IF(AU$12=TRUE,(($T890*LIQUIDACION!$L$1047)*LIQUIDACION!$D$1045/IF(AND(LIQUIDACION!$D$1044&gt;LIQUIDACION!$B$1046,LIQUIDACION!$B$1046&gt;LIQUIDACION!$D$1043),366,365)),0)</f>
        <v>0</v>
      </c>
      <c r="AV890" s="618">
        <f>IF(AV$12=TRUE,(($U890*LIQUIDACION!$L$1047)*LIQUIDACION!$D$1045/IF(AND(LIQUIDACION!$D$1044&gt;LIQUIDACION!$B$1046,LIQUIDACION!$B$1046&gt;LIQUIDACION!$D$1043),366,365)),0)</f>
        <v>0</v>
      </c>
      <c r="AW890" s="618">
        <f>IF(AW$12=TRUE,(($V890*LIQUIDACION!$L$1047)*LIQUIDACION!$D$1045/IF(AND(LIQUIDACION!$D$1044&gt;LIQUIDACION!$B$1046,LIQUIDACION!$B$1046&gt;LIQUIDACION!$D$1043),366,365)),0)</f>
        <v>0</v>
      </c>
      <c r="AX890" s="618">
        <f>IF(AX$12=TRUE,(($W890*LIQUIDACION!$L$1047)*LIQUIDACION!$D$1045/IF(AND(LIQUIDACION!$D$1044&gt;LIQUIDACION!$B$1046,LIQUIDACION!$B$1046&gt;LIQUIDACION!$D$1043),366,365)),0)</f>
        <v>0</v>
      </c>
    </row>
    <row r="891" spans="2:50" x14ac:dyDescent="0.25">
      <c r="B891" s="121">
        <v>879</v>
      </c>
      <c r="C891" s="125"/>
      <c r="D891" s="170"/>
      <c r="E891" s="170"/>
      <c r="F891" s="170"/>
      <c r="G891" s="170">
        <f t="shared" si="57"/>
        <v>0</v>
      </c>
      <c r="H891" s="170">
        <f t="shared" si="58"/>
        <v>0</v>
      </c>
      <c r="I891" s="170"/>
      <c r="J891" s="170"/>
      <c r="K891" s="170"/>
      <c r="L891" s="170"/>
      <c r="M891" s="170"/>
      <c r="N891" s="170"/>
      <c r="O891" s="170"/>
      <c r="P891" s="170"/>
      <c r="Q891" s="170"/>
      <c r="R891" s="170"/>
      <c r="S891" s="170"/>
      <c r="T891" s="170"/>
      <c r="U891" s="170"/>
      <c r="V891" s="170"/>
      <c r="W891" s="170"/>
      <c r="X891" s="170"/>
      <c r="Y891" s="170"/>
      <c r="Z891" s="170"/>
      <c r="AA891" s="170"/>
      <c r="AB891" s="415">
        <f t="shared" si="59"/>
        <v>0</v>
      </c>
      <c r="AC891" s="415">
        <f t="shared" si="60"/>
        <v>0</v>
      </c>
      <c r="AE891" s="618">
        <f>IF(AE$12=TRUE,(($D891*LIQUIDACION!$L$1046)*LIQUIDACION!$D$1045/IF(AND(LIQUIDACION!$D$1044&gt;LIQUIDACION!$B$1046,LIQUIDACION!$B$1046&gt;LIQUIDACION!$D$1043),366,365)),0)</f>
        <v>0</v>
      </c>
      <c r="AF891" s="618">
        <f>IF(AF$12=TRUE,(($E891*LIQUIDACION!$L$1046)*LIQUIDACION!$D$1045/IF(AND(LIQUIDACION!$D$1044&gt;LIQUIDACION!$B$1046,LIQUIDACION!$B$1046&gt;LIQUIDACION!$D$1043),366,365)),0)</f>
        <v>0</v>
      </c>
      <c r="AG891" s="618">
        <f>IF(AG$12=TRUE,(($F891*LIQUIDACION!$L$1046)*LIQUIDACION!$D$1045/IF(AND(LIQUIDACION!$D$1044&gt;LIQUIDACION!$B$1046,LIQUIDACION!$B$1046&gt;LIQUIDACION!$D$1043),366,365)),0)</f>
        <v>0</v>
      </c>
      <c r="AH891" s="618">
        <f>IF(AH$12=TRUE,(($G891*LIQUIDACION!$L$1046)*LIQUIDACION!$D$1045/IF(AND(LIQUIDACION!$D$1044&gt;LIQUIDACION!$B$1046,LIQUIDACION!$B$1046&gt;LIQUIDACION!$D$1043),366,365)),0)</f>
        <v>0</v>
      </c>
      <c r="AI891" s="618">
        <f>IF(AI$12=TRUE,(($H891*LIQUIDACION!$L$1047)*LIQUIDACION!$D$1045/IF(AND(LIQUIDACION!$D$1044&gt;LIQUIDACION!$B$1046,LIQUIDACION!$B$1046&gt;LIQUIDACION!$D$1043),366,365)),0)</f>
        <v>0</v>
      </c>
      <c r="AJ891" s="618">
        <f>IF(AJ$12=TRUE,(($I891*LIQUIDACION!$L$1047)*LIQUIDACION!$D$1045/IF(AND(LIQUIDACION!$D$1044&gt;LIQUIDACION!$B$1046,LIQUIDACION!$B$1046&gt;LIQUIDACION!$D$1043),366,365)),0)</f>
        <v>0</v>
      </c>
      <c r="AK891" s="618">
        <f>IF(AK$12=TRUE,(($J891*LIQUIDACION!$L$1047)*LIQUIDACION!$D$1045/IF(AND(LIQUIDACION!$D$1044&gt;LIQUIDACION!$B$1046,LIQUIDACION!$B$1046&gt;LIQUIDACION!$D$1043),366,365)),0)</f>
        <v>0</v>
      </c>
      <c r="AL891" s="618">
        <f>IF(AL$12=TRUE,(($K891*LIQUIDACION!$L$1047)*LIQUIDACION!$D$1045/IF(AND(LIQUIDACION!$D$1044&gt;LIQUIDACION!$B$1046,LIQUIDACION!$B$1046&gt;LIQUIDACION!$D$1043),366,365)),0)</f>
        <v>0</v>
      </c>
      <c r="AM891" s="618">
        <f>IF(AM$12=TRUE,(($L891*LIQUIDACION!$L$1047)*LIQUIDACION!$D$1045/IF(AND(LIQUIDACION!$D$1044&gt;LIQUIDACION!$B$1046,LIQUIDACION!$B$1046&gt;LIQUIDACION!$D$1043),366,365)),0)</f>
        <v>0</v>
      </c>
      <c r="AN891" s="618">
        <f>IF(AN$12=TRUE,(($M891*LIQUIDACION!$L$1047)*LIQUIDACION!$D$1045/IF(AND(LIQUIDACION!$D$1044&gt;LIQUIDACION!$B$1046,LIQUIDACION!$B$1046&gt;LIQUIDACION!$D$1043),366,365)),0)</f>
        <v>0</v>
      </c>
      <c r="AO891" s="618">
        <f>IF(AO$12=TRUE,(($N891*LIQUIDACION!$L$1047)*LIQUIDACION!$D$1045/IF(AND(LIQUIDACION!$D$1044&gt;LIQUIDACION!$B$1046,LIQUIDACION!$B$1046&gt;LIQUIDACION!$D$1043),366,365)),0)</f>
        <v>0</v>
      </c>
      <c r="AP891" s="618">
        <f>IF(AP$12=TRUE,(($O891*LIQUIDACION!$L$1047)*LIQUIDACION!$D$1045/IF(AND(LIQUIDACION!$D$1044&gt;LIQUIDACION!$B$1046,LIQUIDACION!$B$1046&gt;LIQUIDACION!$D$1043),366,365)),0)</f>
        <v>0</v>
      </c>
      <c r="AQ891" s="618">
        <f>IF(AQ$12=TRUE,(($P891*LIQUIDACION!$L$1047)*LIQUIDACION!$D$1045/IF(AND(LIQUIDACION!$D$1044&gt;LIQUIDACION!$B$1046,LIQUIDACION!$B$1046&gt;LIQUIDACION!$D$1043),366,365)),0)</f>
        <v>0</v>
      </c>
      <c r="AR891" s="618">
        <f>IF(AR$12=TRUE,(($Q891*LIQUIDACION!$L$1047)*LIQUIDACION!$D$1045/IF(AND(LIQUIDACION!$D$1044&gt;LIQUIDACION!$B$1046,LIQUIDACION!$B$1046&gt;LIQUIDACION!$D$1043),366,365)),0)</f>
        <v>0</v>
      </c>
      <c r="AS891" s="618">
        <f>IF(AS$12=TRUE,(($R891*LIQUIDACION!$L$1047)*LIQUIDACION!$D$1045/IF(AND(LIQUIDACION!$D$1044&gt;LIQUIDACION!$B$1046,LIQUIDACION!$B$1046&gt;LIQUIDACION!$D$1043),366,365)),0)</f>
        <v>0</v>
      </c>
      <c r="AT891" s="618">
        <f>IF(AT$12=TRUE,(($S891*LIQUIDACION!$L$1047)*LIQUIDACION!$D$1045/IF(AND(LIQUIDACION!$D$1044&gt;LIQUIDACION!$B$1046,LIQUIDACION!$B$1046&gt;LIQUIDACION!$D$1043),366,365)),0)</f>
        <v>0</v>
      </c>
      <c r="AU891" s="618">
        <f>IF(AU$12=TRUE,(($T891*LIQUIDACION!$L$1047)*LIQUIDACION!$D$1045/IF(AND(LIQUIDACION!$D$1044&gt;LIQUIDACION!$B$1046,LIQUIDACION!$B$1046&gt;LIQUIDACION!$D$1043),366,365)),0)</f>
        <v>0</v>
      </c>
      <c r="AV891" s="618">
        <f>IF(AV$12=TRUE,(($U891*LIQUIDACION!$L$1047)*LIQUIDACION!$D$1045/IF(AND(LIQUIDACION!$D$1044&gt;LIQUIDACION!$B$1046,LIQUIDACION!$B$1046&gt;LIQUIDACION!$D$1043),366,365)),0)</f>
        <v>0</v>
      </c>
      <c r="AW891" s="618">
        <f>IF(AW$12=TRUE,(($V891*LIQUIDACION!$L$1047)*LIQUIDACION!$D$1045/IF(AND(LIQUIDACION!$D$1044&gt;LIQUIDACION!$B$1046,LIQUIDACION!$B$1046&gt;LIQUIDACION!$D$1043),366,365)),0)</f>
        <v>0</v>
      </c>
      <c r="AX891" s="618">
        <f>IF(AX$12=TRUE,(($W891*LIQUIDACION!$L$1047)*LIQUIDACION!$D$1045/IF(AND(LIQUIDACION!$D$1044&gt;LIQUIDACION!$B$1046,LIQUIDACION!$B$1046&gt;LIQUIDACION!$D$1043),366,365)),0)</f>
        <v>0</v>
      </c>
    </row>
    <row r="892" spans="2:50" x14ac:dyDescent="0.25">
      <c r="B892" s="123">
        <v>880</v>
      </c>
      <c r="C892" s="125"/>
      <c r="D892" s="170"/>
      <c r="E892" s="170"/>
      <c r="F892" s="170"/>
      <c r="G892" s="170">
        <f t="shared" si="57"/>
        <v>0</v>
      </c>
      <c r="H892" s="170">
        <f t="shared" si="58"/>
        <v>0</v>
      </c>
      <c r="I892" s="170"/>
      <c r="J892" s="170"/>
      <c r="K892" s="170"/>
      <c r="L892" s="170"/>
      <c r="M892" s="170"/>
      <c r="N892" s="170"/>
      <c r="O892" s="170"/>
      <c r="P892" s="170"/>
      <c r="Q892" s="170"/>
      <c r="R892" s="170"/>
      <c r="S892" s="170"/>
      <c r="T892" s="170"/>
      <c r="U892" s="170"/>
      <c r="V892" s="170"/>
      <c r="W892" s="170"/>
      <c r="X892" s="170"/>
      <c r="Y892" s="170"/>
      <c r="Z892" s="170"/>
      <c r="AA892" s="170"/>
      <c r="AB892" s="415">
        <f t="shared" si="59"/>
        <v>0</v>
      </c>
      <c r="AC892" s="415">
        <f t="shared" si="60"/>
        <v>0</v>
      </c>
      <c r="AE892" s="618">
        <f>IF(AE$12=TRUE,(($D892*LIQUIDACION!$L$1046)*LIQUIDACION!$D$1045/IF(AND(LIQUIDACION!$D$1044&gt;LIQUIDACION!$B$1046,LIQUIDACION!$B$1046&gt;LIQUIDACION!$D$1043),366,365)),0)</f>
        <v>0</v>
      </c>
      <c r="AF892" s="618">
        <f>IF(AF$12=TRUE,(($E892*LIQUIDACION!$L$1046)*LIQUIDACION!$D$1045/IF(AND(LIQUIDACION!$D$1044&gt;LIQUIDACION!$B$1046,LIQUIDACION!$B$1046&gt;LIQUIDACION!$D$1043),366,365)),0)</f>
        <v>0</v>
      </c>
      <c r="AG892" s="618">
        <f>IF(AG$12=TRUE,(($F892*LIQUIDACION!$L$1046)*LIQUIDACION!$D$1045/IF(AND(LIQUIDACION!$D$1044&gt;LIQUIDACION!$B$1046,LIQUIDACION!$B$1046&gt;LIQUIDACION!$D$1043),366,365)),0)</f>
        <v>0</v>
      </c>
      <c r="AH892" s="618">
        <f>IF(AH$12=TRUE,(($G892*LIQUIDACION!$L$1046)*LIQUIDACION!$D$1045/IF(AND(LIQUIDACION!$D$1044&gt;LIQUIDACION!$B$1046,LIQUIDACION!$B$1046&gt;LIQUIDACION!$D$1043),366,365)),0)</f>
        <v>0</v>
      </c>
      <c r="AI892" s="618">
        <f>IF(AI$12=TRUE,(($H892*LIQUIDACION!$L$1047)*LIQUIDACION!$D$1045/IF(AND(LIQUIDACION!$D$1044&gt;LIQUIDACION!$B$1046,LIQUIDACION!$B$1046&gt;LIQUIDACION!$D$1043),366,365)),0)</f>
        <v>0</v>
      </c>
      <c r="AJ892" s="618">
        <f>IF(AJ$12=TRUE,(($I892*LIQUIDACION!$L$1047)*LIQUIDACION!$D$1045/IF(AND(LIQUIDACION!$D$1044&gt;LIQUIDACION!$B$1046,LIQUIDACION!$B$1046&gt;LIQUIDACION!$D$1043),366,365)),0)</f>
        <v>0</v>
      </c>
      <c r="AK892" s="618">
        <f>IF(AK$12=TRUE,(($J892*LIQUIDACION!$L$1047)*LIQUIDACION!$D$1045/IF(AND(LIQUIDACION!$D$1044&gt;LIQUIDACION!$B$1046,LIQUIDACION!$B$1046&gt;LIQUIDACION!$D$1043),366,365)),0)</f>
        <v>0</v>
      </c>
      <c r="AL892" s="618">
        <f>IF(AL$12=TRUE,(($K892*LIQUIDACION!$L$1047)*LIQUIDACION!$D$1045/IF(AND(LIQUIDACION!$D$1044&gt;LIQUIDACION!$B$1046,LIQUIDACION!$B$1046&gt;LIQUIDACION!$D$1043),366,365)),0)</f>
        <v>0</v>
      </c>
      <c r="AM892" s="618">
        <f>IF(AM$12=TRUE,(($L892*LIQUIDACION!$L$1047)*LIQUIDACION!$D$1045/IF(AND(LIQUIDACION!$D$1044&gt;LIQUIDACION!$B$1046,LIQUIDACION!$B$1046&gt;LIQUIDACION!$D$1043),366,365)),0)</f>
        <v>0</v>
      </c>
      <c r="AN892" s="618">
        <f>IF(AN$12=TRUE,(($M892*LIQUIDACION!$L$1047)*LIQUIDACION!$D$1045/IF(AND(LIQUIDACION!$D$1044&gt;LIQUIDACION!$B$1046,LIQUIDACION!$B$1046&gt;LIQUIDACION!$D$1043),366,365)),0)</f>
        <v>0</v>
      </c>
      <c r="AO892" s="618">
        <f>IF(AO$12=TRUE,(($N892*LIQUIDACION!$L$1047)*LIQUIDACION!$D$1045/IF(AND(LIQUIDACION!$D$1044&gt;LIQUIDACION!$B$1046,LIQUIDACION!$B$1046&gt;LIQUIDACION!$D$1043),366,365)),0)</f>
        <v>0</v>
      </c>
      <c r="AP892" s="618">
        <f>IF(AP$12=TRUE,(($O892*LIQUIDACION!$L$1047)*LIQUIDACION!$D$1045/IF(AND(LIQUIDACION!$D$1044&gt;LIQUIDACION!$B$1046,LIQUIDACION!$B$1046&gt;LIQUIDACION!$D$1043),366,365)),0)</f>
        <v>0</v>
      </c>
      <c r="AQ892" s="618">
        <f>IF(AQ$12=TRUE,(($P892*LIQUIDACION!$L$1047)*LIQUIDACION!$D$1045/IF(AND(LIQUIDACION!$D$1044&gt;LIQUIDACION!$B$1046,LIQUIDACION!$B$1046&gt;LIQUIDACION!$D$1043),366,365)),0)</f>
        <v>0</v>
      </c>
      <c r="AR892" s="618">
        <f>IF(AR$12=TRUE,(($Q892*LIQUIDACION!$L$1047)*LIQUIDACION!$D$1045/IF(AND(LIQUIDACION!$D$1044&gt;LIQUIDACION!$B$1046,LIQUIDACION!$B$1046&gt;LIQUIDACION!$D$1043),366,365)),0)</f>
        <v>0</v>
      </c>
      <c r="AS892" s="618">
        <f>IF(AS$12=TRUE,(($R892*LIQUIDACION!$L$1047)*LIQUIDACION!$D$1045/IF(AND(LIQUIDACION!$D$1044&gt;LIQUIDACION!$B$1046,LIQUIDACION!$B$1046&gt;LIQUIDACION!$D$1043),366,365)),0)</f>
        <v>0</v>
      </c>
      <c r="AT892" s="618">
        <f>IF(AT$12=TRUE,(($S892*LIQUIDACION!$L$1047)*LIQUIDACION!$D$1045/IF(AND(LIQUIDACION!$D$1044&gt;LIQUIDACION!$B$1046,LIQUIDACION!$B$1046&gt;LIQUIDACION!$D$1043),366,365)),0)</f>
        <v>0</v>
      </c>
      <c r="AU892" s="618">
        <f>IF(AU$12=TRUE,(($T892*LIQUIDACION!$L$1047)*LIQUIDACION!$D$1045/IF(AND(LIQUIDACION!$D$1044&gt;LIQUIDACION!$B$1046,LIQUIDACION!$B$1046&gt;LIQUIDACION!$D$1043),366,365)),0)</f>
        <v>0</v>
      </c>
      <c r="AV892" s="618">
        <f>IF(AV$12=TRUE,(($U892*LIQUIDACION!$L$1047)*LIQUIDACION!$D$1045/IF(AND(LIQUIDACION!$D$1044&gt;LIQUIDACION!$B$1046,LIQUIDACION!$B$1046&gt;LIQUIDACION!$D$1043),366,365)),0)</f>
        <v>0</v>
      </c>
      <c r="AW892" s="618">
        <f>IF(AW$12=TRUE,(($V892*LIQUIDACION!$L$1047)*LIQUIDACION!$D$1045/IF(AND(LIQUIDACION!$D$1044&gt;LIQUIDACION!$B$1046,LIQUIDACION!$B$1046&gt;LIQUIDACION!$D$1043),366,365)),0)</f>
        <v>0</v>
      </c>
      <c r="AX892" s="618">
        <f>IF(AX$12=TRUE,(($W892*LIQUIDACION!$L$1047)*LIQUIDACION!$D$1045/IF(AND(LIQUIDACION!$D$1044&gt;LIQUIDACION!$B$1046,LIQUIDACION!$B$1046&gt;LIQUIDACION!$D$1043),366,365)),0)</f>
        <v>0</v>
      </c>
    </row>
    <row r="893" spans="2:50" x14ac:dyDescent="0.25">
      <c r="B893" s="121">
        <v>881</v>
      </c>
      <c r="C893" s="125"/>
      <c r="D893" s="170"/>
      <c r="E893" s="170"/>
      <c r="F893" s="170"/>
      <c r="G893" s="170">
        <f t="shared" si="57"/>
        <v>0</v>
      </c>
      <c r="H893" s="170">
        <f t="shared" si="58"/>
        <v>0</v>
      </c>
      <c r="I893" s="170"/>
      <c r="J893" s="170"/>
      <c r="K893" s="170"/>
      <c r="L893" s="170"/>
      <c r="M893" s="170"/>
      <c r="N893" s="170"/>
      <c r="O893" s="170"/>
      <c r="P893" s="170"/>
      <c r="Q893" s="170"/>
      <c r="R893" s="170"/>
      <c r="S893" s="170"/>
      <c r="T893" s="170"/>
      <c r="U893" s="170"/>
      <c r="V893" s="170"/>
      <c r="W893" s="170"/>
      <c r="X893" s="170"/>
      <c r="Y893" s="170"/>
      <c r="Z893" s="170"/>
      <c r="AA893" s="170"/>
      <c r="AB893" s="415">
        <f t="shared" si="59"/>
        <v>0</v>
      </c>
      <c r="AC893" s="415">
        <f t="shared" si="60"/>
        <v>0</v>
      </c>
      <c r="AE893" s="618">
        <f>IF(AE$12=TRUE,(($D893*LIQUIDACION!$L$1046)*LIQUIDACION!$D$1045/IF(AND(LIQUIDACION!$D$1044&gt;LIQUIDACION!$B$1046,LIQUIDACION!$B$1046&gt;LIQUIDACION!$D$1043),366,365)),0)</f>
        <v>0</v>
      </c>
      <c r="AF893" s="618">
        <f>IF(AF$12=TRUE,(($E893*LIQUIDACION!$L$1046)*LIQUIDACION!$D$1045/IF(AND(LIQUIDACION!$D$1044&gt;LIQUIDACION!$B$1046,LIQUIDACION!$B$1046&gt;LIQUIDACION!$D$1043),366,365)),0)</f>
        <v>0</v>
      </c>
      <c r="AG893" s="618">
        <f>IF(AG$12=TRUE,(($F893*LIQUIDACION!$L$1046)*LIQUIDACION!$D$1045/IF(AND(LIQUIDACION!$D$1044&gt;LIQUIDACION!$B$1046,LIQUIDACION!$B$1046&gt;LIQUIDACION!$D$1043),366,365)),0)</f>
        <v>0</v>
      </c>
      <c r="AH893" s="618">
        <f>IF(AH$12=TRUE,(($G893*LIQUIDACION!$L$1046)*LIQUIDACION!$D$1045/IF(AND(LIQUIDACION!$D$1044&gt;LIQUIDACION!$B$1046,LIQUIDACION!$B$1046&gt;LIQUIDACION!$D$1043),366,365)),0)</f>
        <v>0</v>
      </c>
      <c r="AI893" s="618">
        <f>IF(AI$12=TRUE,(($H893*LIQUIDACION!$L$1047)*LIQUIDACION!$D$1045/IF(AND(LIQUIDACION!$D$1044&gt;LIQUIDACION!$B$1046,LIQUIDACION!$B$1046&gt;LIQUIDACION!$D$1043),366,365)),0)</f>
        <v>0</v>
      </c>
      <c r="AJ893" s="618">
        <f>IF(AJ$12=TRUE,(($I893*LIQUIDACION!$L$1047)*LIQUIDACION!$D$1045/IF(AND(LIQUIDACION!$D$1044&gt;LIQUIDACION!$B$1046,LIQUIDACION!$B$1046&gt;LIQUIDACION!$D$1043),366,365)),0)</f>
        <v>0</v>
      </c>
      <c r="AK893" s="618">
        <f>IF(AK$12=TRUE,(($J893*LIQUIDACION!$L$1047)*LIQUIDACION!$D$1045/IF(AND(LIQUIDACION!$D$1044&gt;LIQUIDACION!$B$1046,LIQUIDACION!$B$1046&gt;LIQUIDACION!$D$1043),366,365)),0)</f>
        <v>0</v>
      </c>
      <c r="AL893" s="618">
        <f>IF(AL$12=TRUE,(($K893*LIQUIDACION!$L$1047)*LIQUIDACION!$D$1045/IF(AND(LIQUIDACION!$D$1044&gt;LIQUIDACION!$B$1046,LIQUIDACION!$B$1046&gt;LIQUIDACION!$D$1043),366,365)),0)</f>
        <v>0</v>
      </c>
      <c r="AM893" s="618">
        <f>IF(AM$12=TRUE,(($L893*LIQUIDACION!$L$1047)*LIQUIDACION!$D$1045/IF(AND(LIQUIDACION!$D$1044&gt;LIQUIDACION!$B$1046,LIQUIDACION!$B$1046&gt;LIQUIDACION!$D$1043),366,365)),0)</f>
        <v>0</v>
      </c>
      <c r="AN893" s="618">
        <f>IF(AN$12=TRUE,(($M893*LIQUIDACION!$L$1047)*LIQUIDACION!$D$1045/IF(AND(LIQUIDACION!$D$1044&gt;LIQUIDACION!$B$1046,LIQUIDACION!$B$1046&gt;LIQUIDACION!$D$1043),366,365)),0)</f>
        <v>0</v>
      </c>
      <c r="AO893" s="618">
        <f>IF(AO$12=TRUE,(($N893*LIQUIDACION!$L$1047)*LIQUIDACION!$D$1045/IF(AND(LIQUIDACION!$D$1044&gt;LIQUIDACION!$B$1046,LIQUIDACION!$B$1046&gt;LIQUIDACION!$D$1043),366,365)),0)</f>
        <v>0</v>
      </c>
      <c r="AP893" s="618">
        <f>IF(AP$12=TRUE,(($O893*LIQUIDACION!$L$1047)*LIQUIDACION!$D$1045/IF(AND(LIQUIDACION!$D$1044&gt;LIQUIDACION!$B$1046,LIQUIDACION!$B$1046&gt;LIQUIDACION!$D$1043),366,365)),0)</f>
        <v>0</v>
      </c>
      <c r="AQ893" s="618">
        <f>IF(AQ$12=TRUE,(($P893*LIQUIDACION!$L$1047)*LIQUIDACION!$D$1045/IF(AND(LIQUIDACION!$D$1044&gt;LIQUIDACION!$B$1046,LIQUIDACION!$B$1046&gt;LIQUIDACION!$D$1043),366,365)),0)</f>
        <v>0</v>
      </c>
      <c r="AR893" s="618">
        <f>IF(AR$12=TRUE,(($Q893*LIQUIDACION!$L$1047)*LIQUIDACION!$D$1045/IF(AND(LIQUIDACION!$D$1044&gt;LIQUIDACION!$B$1046,LIQUIDACION!$B$1046&gt;LIQUIDACION!$D$1043),366,365)),0)</f>
        <v>0</v>
      </c>
      <c r="AS893" s="618">
        <f>IF(AS$12=TRUE,(($R893*LIQUIDACION!$L$1047)*LIQUIDACION!$D$1045/IF(AND(LIQUIDACION!$D$1044&gt;LIQUIDACION!$B$1046,LIQUIDACION!$B$1046&gt;LIQUIDACION!$D$1043),366,365)),0)</f>
        <v>0</v>
      </c>
      <c r="AT893" s="618">
        <f>IF(AT$12=TRUE,(($S893*LIQUIDACION!$L$1047)*LIQUIDACION!$D$1045/IF(AND(LIQUIDACION!$D$1044&gt;LIQUIDACION!$B$1046,LIQUIDACION!$B$1046&gt;LIQUIDACION!$D$1043),366,365)),0)</f>
        <v>0</v>
      </c>
      <c r="AU893" s="618">
        <f>IF(AU$12=TRUE,(($T893*LIQUIDACION!$L$1047)*LIQUIDACION!$D$1045/IF(AND(LIQUIDACION!$D$1044&gt;LIQUIDACION!$B$1046,LIQUIDACION!$B$1046&gt;LIQUIDACION!$D$1043),366,365)),0)</f>
        <v>0</v>
      </c>
      <c r="AV893" s="618">
        <f>IF(AV$12=TRUE,(($U893*LIQUIDACION!$L$1047)*LIQUIDACION!$D$1045/IF(AND(LIQUIDACION!$D$1044&gt;LIQUIDACION!$B$1046,LIQUIDACION!$B$1046&gt;LIQUIDACION!$D$1043),366,365)),0)</f>
        <v>0</v>
      </c>
      <c r="AW893" s="618">
        <f>IF(AW$12=TRUE,(($V893*LIQUIDACION!$L$1047)*LIQUIDACION!$D$1045/IF(AND(LIQUIDACION!$D$1044&gt;LIQUIDACION!$B$1046,LIQUIDACION!$B$1046&gt;LIQUIDACION!$D$1043),366,365)),0)</f>
        <v>0</v>
      </c>
      <c r="AX893" s="618">
        <f>IF(AX$12=TRUE,(($W893*LIQUIDACION!$L$1047)*LIQUIDACION!$D$1045/IF(AND(LIQUIDACION!$D$1044&gt;LIQUIDACION!$B$1046,LIQUIDACION!$B$1046&gt;LIQUIDACION!$D$1043),366,365)),0)</f>
        <v>0</v>
      </c>
    </row>
    <row r="894" spans="2:50" x14ac:dyDescent="0.25">
      <c r="B894" s="123">
        <v>882</v>
      </c>
      <c r="C894" s="125"/>
      <c r="D894" s="170"/>
      <c r="E894" s="170"/>
      <c r="F894" s="170"/>
      <c r="G894" s="170">
        <f t="shared" si="57"/>
        <v>0</v>
      </c>
      <c r="H894" s="170">
        <f t="shared" si="58"/>
        <v>0</v>
      </c>
      <c r="I894" s="170"/>
      <c r="J894" s="170"/>
      <c r="K894" s="170"/>
      <c r="L894" s="170"/>
      <c r="M894" s="170"/>
      <c r="N894" s="170"/>
      <c r="O894" s="170"/>
      <c r="P894" s="170"/>
      <c r="Q894" s="170"/>
      <c r="R894" s="170"/>
      <c r="S894" s="170"/>
      <c r="T894" s="170"/>
      <c r="U894" s="170"/>
      <c r="V894" s="170"/>
      <c r="W894" s="170"/>
      <c r="X894" s="170"/>
      <c r="Y894" s="170"/>
      <c r="Z894" s="170"/>
      <c r="AA894" s="170"/>
      <c r="AB894" s="415">
        <f t="shared" si="59"/>
        <v>0</v>
      </c>
      <c r="AC894" s="415">
        <f t="shared" si="60"/>
        <v>0</v>
      </c>
      <c r="AE894" s="618">
        <f>IF(AE$12=TRUE,(($D894*LIQUIDACION!$L$1046)*LIQUIDACION!$D$1045/IF(AND(LIQUIDACION!$D$1044&gt;LIQUIDACION!$B$1046,LIQUIDACION!$B$1046&gt;LIQUIDACION!$D$1043),366,365)),0)</f>
        <v>0</v>
      </c>
      <c r="AF894" s="618">
        <f>IF(AF$12=TRUE,(($E894*LIQUIDACION!$L$1046)*LIQUIDACION!$D$1045/IF(AND(LIQUIDACION!$D$1044&gt;LIQUIDACION!$B$1046,LIQUIDACION!$B$1046&gt;LIQUIDACION!$D$1043),366,365)),0)</f>
        <v>0</v>
      </c>
      <c r="AG894" s="618">
        <f>IF(AG$12=TRUE,(($F894*LIQUIDACION!$L$1046)*LIQUIDACION!$D$1045/IF(AND(LIQUIDACION!$D$1044&gt;LIQUIDACION!$B$1046,LIQUIDACION!$B$1046&gt;LIQUIDACION!$D$1043),366,365)),0)</f>
        <v>0</v>
      </c>
      <c r="AH894" s="618">
        <f>IF(AH$12=TRUE,(($G894*LIQUIDACION!$L$1046)*LIQUIDACION!$D$1045/IF(AND(LIQUIDACION!$D$1044&gt;LIQUIDACION!$B$1046,LIQUIDACION!$B$1046&gt;LIQUIDACION!$D$1043),366,365)),0)</f>
        <v>0</v>
      </c>
      <c r="AI894" s="618">
        <f>IF(AI$12=TRUE,(($H894*LIQUIDACION!$L$1047)*LIQUIDACION!$D$1045/IF(AND(LIQUIDACION!$D$1044&gt;LIQUIDACION!$B$1046,LIQUIDACION!$B$1046&gt;LIQUIDACION!$D$1043),366,365)),0)</f>
        <v>0</v>
      </c>
      <c r="AJ894" s="618">
        <f>IF(AJ$12=TRUE,(($I894*LIQUIDACION!$L$1047)*LIQUIDACION!$D$1045/IF(AND(LIQUIDACION!$D$1044&gt;LIQUIDACION!$B$1046,LIQUIDACION!$B$1046&gt;LIQUIDACION!$D$1043),366,365)),0)</f>
        <v>0</v>
      </c>
      <c r="AK894" s="618">
        <f>IF(AK$12=TRUE,(($J894*LIQUIDACION!$L$1047)*LIQUIDACION!$D$1045/IF(AND(LIQUIDACION!$D$1044&gt;LIQUIDACION!$B$1046,LIQUIDACION!$B$1046&gt;LIQUIDACION!$D$1043),366,365)),0)</f>
        <v>0</v>
      </c>
      <c r="AL894" s="618">
        <f>IF(AL$12=TRUE,(($K894*LIQUIDACION!$L$1047)*LIQUIDACION!$D$1045/IF(AND(LIQUIDACION!$D$1044&gt;LIQUIDACION!$B$1046,LIQUIDACION!$B$1046&gt;LIQUIDACION!$D$1043),366,365)),0)</f>
        <v>0</v>
      </c>
      <c r="AM894" s="618">
        <f>IF(AM$12=TRUE,(($L894*LIQUIDACION!$L$1047)*LIQUIDACION!$D$1045/IF(AND(LIQUIDACION!$D$1044&gt;LIQUIDACION!$B$1046,LIQUIDACION!$B$1046&gt;LIQUIDACION!$D$1043),366,365)),0)</f>
        <v>0</v>
      </c>
      <c r="AN894" s="618">
        <f>IF(AN$12=TRUE,(($M894*LIQUIDACION!$L$1047)*LIQUIDACION!$D$1045/IF(AND(LIQUIDACION!$D$1044&gt;LIQUIDACION!$B$1046,LIQUIDACION!$B$1046&gt;LIQUIDACION!$D$1043),366,365)),0)</f>
        <v>0</v>
      </c>
      <c r="AO894" s="618">
        <f>IF(AO$12=TRUE,(($N894*LIQUIDACION!$L$1047)*LIQUIDACION!$D$1045/IF(AND(LIQUIDACION!$D$1044&gt;LIQUIDACION!$B$1046,LIQUIDACION!$B$1046&gt;LIQUIDACION!$D$1043),366,365)),0)</f>
        <v>0</v>
      </c>
      <c r="AP894" s="618">
        <f>IF(AP$12=TRUE,(($O894*LIQUIDACION!$L$1047)*LIQUIDACION!$D$1045/IF(AND(LIQUIDACION!$D$1044&gt;LIQUIDACION!$B$1046,LIQUIDACION!$B$1046&gt;LIQUIDACION!$D$1043),366,365)),0)</f>
        <v>0</v>
      </c>
      <c r="AQ894" s="618">
        <f>IF(AQ$12=TRUE,(($P894*LIQUIDACION!$L$1047)*LIQUIDACION!$D$1045/IF(AND(LIQUIDACION!$D$1044&gt;LIQUIDACION!$B$1046,LIQUIDACION!$B$1046&gt;LIQUIDACION!$D$1043),366,365)),0)</f>
        <v>0</v>
      </c>
      <c r="AR894" s="618">
        <f>IF(AR$12=TRUE,(($Q894*LIQUIDACION!$L$1047)*LIQUIDACION!$D$1045/IF(AND(LIQUIDACION!$D$1044&gt;LIQUIDACION!$B$1046,LIQUIDACION!$B$1046&gt;LIQUIDACION!$D$1043),366,365)),0)</f>
        <v>0</v>
      </c>
      <c r="AS894" s="618">
        <f>IF(AS$12=TRUE,(($R894*LIQUIDACION!$L$1047)*LIQUIDACION!$D$1045/IF(AND(LIQUIDACION!$D$1044&gt;LIQUIDACION!$B$1046,LIQUIDACION!$B$1046&gt;LIQUIDACION!$D$1043),366,365)),0)</f>
        <v>0</v>
      </c>
      <c r="AT894" s="618">
        <f>IF(AT$12=TRUE,(($S894*LIQUIDACION!$L$1047)*LIQUIDACION!$D$1045/IF(AND(LIQUIDACION!$D$1044&gt;LIQUIDACION!$B$1046,LIQUIDACION!$B$1046&gt;LIQUIDACION!$D$1043),366,365)),0)</f>
        <v>0</v>
      </c>
      <c r="AU894" s="618">
        <f>IF(AU$12=TRUE,(($T894*LIQUIDACION!$L$1047)*LIQUIDACION!$D$1045/IF(AND(LIQUIDACION!$D$1044&gt;LIQUIDACION!$B$1046,LIQUIDACION!$B$1046&gt;LIQUIDACION!$D$1043),366,365)),0)</f>
        <v>0</v>
      </c>
      <c r="AV894" s="618">
        <f>IF(AV$12=TRUE,(($U894*LIQUIDACION!$L$1047)*LIQUIDACION!$D$1045/IF(AND(LIQUIDACION!$D$1044&gt;LIQUIDACION!$B$1046,LIQUIDACION!$B$1046&gt;LIQUIDACION!$D$1043),366,365)),0)</f>
        <v>0</v>
      </c>
      <c r="AW894" s="618">
        <f>IF(AW$12=TRUE,(($V894*LIQUIDACION!$L$1047)*LIQUIDACION!$D$1045/IF(AND(LIQUIDACION!$D$1044&gt;LIQUIDACION!$B$1046,LIQUIDACION!$B$1046&gt;LIQUIDACION!$D$1043),366,365)),0)</f>
        <v>0</v>
      </c>
      <c r="AX894" s="618">
        <f>IF(AX$12=TRUE,(($W894*LIQUIDACION!$L$1047)*LIQUIDACION!$D$1045/IF(AND(LIQUIDACION!$D$1044&gt;LIQUIDACION!$B$1046,LIQUIDACION!$B$1046&gt;LIQUIDACION!$D$1043),366,365)),0)</f>
        <v>0</v>
      </c>
    </row>
    <row r="895" spans="2:50" x14ac:dyDescent="0.25">
      <c r="B895" s="121">
        <v>883</v>
      </c>
      <c r="C895" s="125"/>
      <c r="D895" s="170"/>
      <c r="E895" s="170"/>
      <c r="F895" s="170"/>
      <c r="G895" s="170">
        <f t="shared" si="57"/>
        <v>0</v>
      </c>
      <c r="H895" s="170">
        <f t="shared" si="58"/>
        <v>0</v>
      </c>
      <c r="I895" s="170"/>
      <c r="J895" s="170"/>
      <c r="K895" s="170"/>
      <c r="L895" s="170"/>
      <c r="M895" s="170"/>
      <c r="N895" s="170"/>
      <c r="O895" s="170"/>
      <c r="P895" s="170"/>
      <c r="Q895" s="170"/>
      <c r="R895" s="170"/>
      <c r="S895" s="170"/>
      <c r="T895" s="170"/>
      <c r="U895" s="170"/>
      <c r="V895" s="170"/>
      <c r="W895" s="170"/>
      <c r="X895" s="170"/>
      <c r="Y895" s="170"/>
      <c r="Z895" s="170"/>
      <c r="AA895" s="170"/>
      <c r="AB895" s="415">
        <f t="shared" si="59"/>
        <v>0</v>
      </c>
      <c r="AC895" s="415">
        <f t="shared" si="60"/>
        <v>0</v>
      </c>
      <c r="AE895" s="618">
        <f>IF(AE$12=TRUE,(($D895*LIQUIDACION!$L$1046)*LIQUIDACION!$D$1045/IF(AND(LIQUIDACION!$D$1044&gt;LIQUIDACION!$B$1046,LIQUIDACION!$B$1046&gt;LIQUIDACION!$D$1043),366,365)),0)</f>
        <v>0</v>
      </c>
      <c r="AF895" s="618">
        <f>IF(AF$12=TRUE,(($E895*LIQUIDACION!$L$1046)*LIQUIDACION!$D$1045/IF(AND(LIQUIDACION!$D$1044&gt;LIQUIDACION!$B$1046,LIQUIDACION!$B$1046&gt;LIQUIDACION!$D$1043),366,365)),0)</f>
        <v>0</v>
      </c>
      <c r="AG895" s="618">
        <f>IF(AG$12=TRUE,(($F895*LIQUIDACION!$L$1046)*LIQUIDACION!$D$1045/IF(AND(LIQUIDACION!$D$1044&gt;LIQUIDACION!$B$1046,LIQUIDACION!$B$1046&gt;LIQUIDACION!$D$1043),366,365)),0)</f>
        <v>0</v>
      </c>
      <c r="AH895" s="618">
        <f>IF(AH$12=TRUE,(($G895*LIQUIDACION!$L$1046)*LIQUIDACION!$D$1045/IF(AND(LIQUIDACION!$D$1044&gt;LIQUIDACION!$B$1046,LIQUIDACION!$B$1046&gt;LIQUIDACION!$D$1043),366,365)),0)</f>
        <v>0</v>
      </c>
      <c r="AI895" s="618">
        <f>IF(AI$12=TRUE,(($H895*LIQUIDACION!$L$1047)*LIQUIDACION!$D$1045/IF(AND(LIQUIDACION!$D$1044&gt;LIQUIDACION!$B$1046,LIQUIDACION!$B$1046&gt;LIQUIDACION!$D$1043),366,365)),0)</f>
        <v>0</v>
      </c>
      <c r="AJ895" s="618">
        <f>IF(AJ$12=TRUE,(($I895*LIQUIDACION!$L$1047)*LIQUIDACION!$D$1045/IF(AND(LIQUIDACION!$D$1044&gt;LIQUIDACION!$B$1046,LIQUIDACION!$B$1046&gt;LIQUIDACION!$D$1043),366,365)),0)</f>
        <v>0</v>
      </c>
      <c r="AK895" s="618">
        <f>IF(AK$12=TRUE,(($J895*LIQUIDACION!$L$1047)*LIQUIDACION!$D$1045/IF(AND(LIQUIDACION!$D$1044&gt;LIQUIDACION!$B$1046,LIQUIDACION!$B$1046&gt;LIQUIDACION!$D$1043),366,365)),0)</f>
        <v>0</v>
      </c>
      <c r="AL895" s="618">
        <f>IF(AL$12=TRUE,(($K895*LIQUIDACION!$L$1047)*LIQUIDACION!$D$1045/IF(AND(LIQUIDACION!$D$1044&gt;LIQUIDACION!$B$1046,LIQUIDACION!$B$1046&gt;LIQUIDACION!$D$1043),366,365)),0)</f>
        <v>0</v>
      </c>
      <c r="AM895" s="618">
        <f>IF(AM$12=TRUE,(($L895*LIQUIDACION!$L$1047)*LIQUIDACION!$D$1045/IF(AND(LIQUIDACION!$D$1044&gt;LIQUIDACION!$B$1046,LIQUIDACION!$B$1046&gt;LIQUIDACION!$D$1043),366,365)),0)</f>
        <v>0</v>
      </c>
      <c r="AN895" s="618">
        <f>IF(AN$12=TRUE,(($M895*LIQUIDACION!$L$1047)*LIQUIDACION!$D$1045/IF(AND(LIQUIDACION!$D$1044&gt;LIQUIDACION!$B$1046,LIQUIDACION!$B$1046&gt;LIQUIDACION!$D$1043),366,365)),0)</f>
        <v>0</v>
      </c>
      <c r="AO895" s="618">
        <f>IF(AO$12=TRUE,(($N895*LIQUIDACION!$L$1047)*LIQUIDACION!$D$1045/IF(AND(LIQUIDACION!$D$1044&gt;LIQUIDACION!$B$1046,LIQUIDACION!$B$1046&gt;LIQUIDACION!$D$1043),366,365)),0)</f>
        <v>0</v>
      </c>
      <c r="AP895" s="618">
        <f>IF(AP$12=TRUE,(($O895*LIQUIDACION!$L$1047)*LIQUIDACION!$D$1045/IF(AND(LIQUIDACION!$D$1044&gt;LIQUIDACION!$B$1046,LIQUIDACION!$B$1046&gt;LIQUIDACION!$D$1043),366,365)),0)</f>
        <v>0</v>
      </c>
      <c r="AQ895" s="618">
        <f>IF(AQ$12=TRUE,(($P895*LIQUIDACION!$L$1047)*LIQUIDACION!$D$1045/IF(AND(LIQUIDACION!$D$1044&gt;LIQUIDACION!$B$1046,LIQUIDACION!$B$1046&gt;LIQUIDACION!$D$1043),366,365)),0)</f>
        <v>0</v>
      </c>
      <c r="AR895" s="618">
        <f>IF(AR$12=TRUE,(($Q895*LIQUIDACION!$L$1047)*LIQUIDACION!$D$1045/IF(AND(LIQUIDACION!$D$1044&gt;LIQUIDACION!$B$1046,LIQUIDACION!$B$1046&gt;LIQUIDACION!$D$1043),366,365)),0)</f>
        <v>0</v>
      </c>
      <c r="AS895" s="618">
        <f>IF(AS$12=TRUE,(($R895*LIQUIDACION!$L$1047)*LIQUIDACION!$D$1045/IF(AND(LIQUIDACION!$D$1044&gt;LIQUIDACION!$B$1046,LIQUIDACION!$B$1046&gt;LIQUIDACION!$D$1043),366,365)),0)</f>
        <v>0</v>
      </c>
      <c r="AT895" s="618">
        <f>IF(AT$12=TRUE,(($S895*LIQUIDACION!$L$1047)*LIQUIDACION!$D$1045/IF(AND(LIQUIDACION!$D$1044&gt;LIQUIDACION!$B$1046,LIQUIDACION!$B$1046&gt;LIQUIDACION!$D$1043),366,365)),0)</f>
        <v>0</v>
      </c>
      <c r="AU895" s="618">
        <f>IF(AU$12=TRUE,(($T895*LIQUIDACION!$L$1047)*LIQUIDACION!$D$1045/IF(AND(LIQUIDACION!$D$1044&gt;LIQUIDACION!$B$1046,LIQUIDACION!$B$1046&gt;LIQUIDACION!$D$1043),366,365)),0)</f>
        <v>0</v>
      </c>
      <c r="AV895" s="618">
        <f>IF(AV$12=TRUE,(($U895*LIQUIDACION!$L$1047)*LIQUIDACION!$D$1045/IF(AND(LIQUIDACION!$D$1044&gt;LIQUIDACION!$B$1046,LIQUIDACION!$B$1046&gt;LIQUIDACION!$D$1043),366,365)),0)</f>
        <v>0</v>
      </c>
      <c r="AW895" s="618">
        <f>IF(AW$12=TRUE,(($V895*LIQUIDACION!$L$1047)*LIQUIDACION!$D$1045/IF(AND(LIQUIDACION!$D$1044&gt;LIQUIDACION!$B$1046,LIQUIDACION!$B$1046&gt;LIQUIDACION!$D$1043),366,365)),0)</f>
        <v>0</v>
      </c>
      <c r="AX895" s="618">
        <f>IF(AX$12=TRUE,(($W895*LIQUIDACION!$L$1047)*LIQUIDACION!$D$1045/IF(AND(LIQUIDACION!$D$1044&gt;LIQUIDACION!$B$1046,LIQUIDACION!$B$1046&gt;LIQUIDACION!$D$1043),366,365)),0)</f>
        <v>0</v>
      </c>
    </row>
    <row r="896" spans="2:50" x14ac:dyDescent="0.25">
      <c r="B896" s="123">
        <v>884</v>
      </c>
      <c r="C896" s="125"/>
      <c r="D896" s="170"/>
      <c r="E896" s="170"/>
      <c r="F896" s="170"/>
      <c r="G896" s="170">
        <f t="shared" si="57"/>
        <v>0</v>
      </c>
      <c r="H896" s="170">
        <f t="shared" si="58"/>
        <v>0</v>
      </c>
      <c r="I896" s="170"/>
      <c r="J896" s="170"/>
      <c r="K896" s="170"/>
      <c r="L896" s="170"/>
      <c r="M896" s="170"/>
      <c r="N896" s="170"/>
      <c r="O896" s="170"/>
      <c r="P896" s="170"/>
      <c r="Q896" s="170"/>
      <c r="R896" s="170"/>
      <c r="S896" s="170"/>
      <c r="T896" s="170"/>
      <c r="U896" s="170"/>
      <c r="V896" s="170"/>
      <c r="W896" s="170"/>
      <c r="X896" s="170"/>
      <c r="Y896" s="170"/>
      <c r="Z896" s="170"/>
      <c r="AA896" s="170"/>
      <c r="AB896" s="415">
        <f t="shared" si="59"/>
        <v>0</v>
      </c>
      <c r="AC896" s="415">
        <f t="shared" si="60"/>
        <v>0</v>
      </c>
      <c r="AE896" s="618">
        <f>IF(AE$12=TRUE,(($D896*LIQUIDACION!$L$1046)*LIQUIDACION!$D$1045/IF(AND(LIQUIDACION!$D$1044&gt;LIQUIDACION!$B$1046,LIQUIDACION!$B$1046&gt;LIQUIDACION!$D$1043),366,365)),0)</f>
        <v>0</v>
      </c>
      <c r="AF896" s="618">
        <f>IF(AF$12=TRUE,(($E896*LIQUIDACION!$L$1046)*LIQUIDACION!$D$1045/IF(AND(LIQUIDACION!$D$1044&gt;LIQUIDACION!$B$1046,LIQUIDACION!$B$1046&gt;LIQUIDACION!$D$1043),366,365)),0)</f>
        <v>0</v>
      </c>
      <c r="AG896" s="618">
        <f>IF(AG$12=TRUE,(($F896*LIQUIDACION!$L$1046)*LIQUIDACION!$D$1045/IF(AND(LIQUIDACION!$D$1044&gt;LIQUIDACION!$B$1046,LIQUIDACION!$B$1046&gt;LIQUIDACION!$D$1043),366,365)),0)</f>
        <v>0</v>
      </c>
      <c r="AH896" s="618">
        <f>IF(AH$12=TRUE,(($G896*LIQUIDACION!$L$1046)*LIQUIDACION!$D$1045/IF(AND(LIQUIDACION!$D$1044&gt;LIQUIDACION!$B$1046,LIQUIDACION!$B$1046&gt;LIQUIDACION!$D$1043),366,365)),0)</f>
        <v>0</v>
      </c>
      <c r="AI896" s="618">
        <f>IF(AI$12=TRUE,(($H896*LIQUIDACION!$L$1047)*LIQUIDACION!$D$1045/IF(AND(LIQUIDACION!$D$1044&gt;LIQUIDACION!$B$1046,LIQUIDACION!$B$1046&gt;LIQUIDACION!$D$1043),366,365)),0)</f>
        <v>0</v>
      </c>
      <c r="AJ896" s="618">
        <f>IF(AJ$12=TRUE,(($I896*LIQUIDACION!$L$1047)*LIQUIDACION!$D$1045/IF(AND(LIQUIDACION!$D$1044&gt;LIQUIDACION!$B$1046,LIQUIDACION!$B$1046&gt;LIQUIDACION!$D$1043),366,365)),0)</f>
        <v>0</v>
      </c>
      <c r="AK896" s="618">
        <f>IF(AK$12=TRUE,(($J896*LIQUIDACION!$L$1047)*LIQUIDACION!$D$1045/IF(AND(LIQUIDACION!$D$1044&gt;LIQUIDACION!$B$1046,LIQUIDACION!$B$1046&gt;LIQUIDACION!$D$1043),366,365)),0)</f>
        <v>0</v>
      </c>
      <c r="AL896" s="618">
        <f>IF(AL$12=TRUE,(($K896*LIQUIDACION!$L$1047)*LIQUIDACION!$D$1045/IF(AND(LIQUIDACION!$D$1044&gt;LIQUIDACION!$B$1046,LIQUIDACION!$B$1046&gt;LIQUIDACION!$D$1043),366,365)),0)</f>
        <v>0</v>
      </c>
      <c r="AM896" s="618">
        <f>IF(AM$12=TRUE,(($L896*LIQUIDACION!$L$1047)*LIQUIDACION!$D$1045/IF(AND(LIQUIDACION!$D$1044&gt;LIQUIDACION!$B$1046,LIQUIDACION!$B$1046&gt;LIQUIDACION!$D$1043),366,365)),0)</f>
        <v>0</v>
      </c>
      <c r="AN896" s="618">
        <f>IF(AN$12=TRUE,(($M896*LIQUIDACION!$L$1047)*LIQUIDACION!$D$1045/IF(AND(LIQUIDACION!$D$1044&gt;LIQUIDACION!$B$1046,LIQUIDACION!$B$1046&gt;LIQUIDACION!$D$1043),366,365)),0)</f>
        <v>0</v>
      </c>
      <c r="AO896" s="618">
        <f>IF(AO$12=TRUE,(($N896*LIQUIDACION!$L$1047)*LIQUIDACION!$D$1045/IF(AND(LIQUIDACION!$D$1044&gt;LIQUIDACION!$B$1046,LIQUIDACION!$B$1046&gt;LIQUIDACION!$D$1043),366,365)),0)</f>
        <v>0</v>
      </c>
      <c r="AP896" s="618">
        <f>IF(AP$12=TRUE,(($O896*LIQUIDACION!$L$1047)*LIQUIDACION!$D$1045/IF(AND(LIQUIDACION!$D$1044&gt;LIQUIDACION!$B$1046,LIQUIDACION!$B$1046&gt;LIQUIDACION!$D$1043),366,365)),0)</f>
        <v>0</v>
      </c>
      <c r="AQ896" s="618">
        <f>IF(AQ$12=TRUE,(($P896*LIQUIDACION!$L$1047)*LIQUIDACION!$D$1045/IF(AND(LIQUIDACION!$D$1044&gt;LIQUIDACION!$B$1046,LIQUIDACION!$B$1046&gt;LIQUIDACION!$D$1043),366,365)),0)</f>
        <v>0</v>
      </c>
      <c r="AR896" s="618">
        <f>IF(AR$12=TRUE,(($Q896*LIQUIDACION!$L$1047)*LIQUIDACION!$D$1045/IF(AND(LIQUIDACION!$D$1044&gt;LIQUIDACION!$B$1046,LIQUIDACION!$B$1046&gt;LIQUIDACION!$D$1043),366,365)),0)</f>
        <v>0</v>
      </c>
      <c r="AS896" s="618">
        <f>IF(AS$12=TRUE,(($R896*LIQUIDACION!$L$1047)*LIQUIDACION!$D$1045/IF(AND(LIQUIDACION!$D$1044&gt;LIQUIDACION!$B$1046,LIQUIDACION!$B$1046&gt;LIQUIDACION!$D$1043),366,365)),0)</f>
        <v>0</v>
      </c>
      <c r="AT896" s="618">
        <f>IF(AT$12=TRUE,(($S896*LIQUIDACION!$L$1047)*LIQUIDACION!$D$1045/IF(AND(LIQUIDACION!$D$1044&gt;LIQUIDACION!$B$1046,LIQUIDACION!$B$1046&gt;LIQUIDACION!$D$1043),366,365)),0)</f>
        <v>0</v>
      </c>
      <c r="AU896" s="618">
        <f>IF(AU$12=TRUE,(($T896*LIQUIDACION!$L$1047)*LIQUIDACION!$D$1045/IF(AND(LIQUIDACION!$D$1044&gt;LIQUIDACION!$B$1046,LIQUIDACION!$B$1046&gt;LIQUIDACION!$D$1043),366,365)),0)</f>
        <v>0</v>
      </c>
      <c r="AV896" s="618">
        <f>IF(AV$12=TRUE,(($U896*LIQUIDACION!$L$1047)*LIQUIDACION!$D$1045/IF(AND(LIQUIDACION!$D$1044&gt;LIQUIDACION!$B$1046,LIQUIDACION!$B$1046&gt;LIQUIDACION!$D$1043),366,365)),0)</f>
        <v>0</v>
      </c>
      <c r="AW896" s="618">
        <f>IF(AW$12=TRUE,(($V896*LIQUIDACION!$L$1047)*LIQUIDACION!$D$1045/IF(AND(LIQUIDACION!$D$1044&gt;LIQUIDACION!$B$1046,LIQUIDACION!$B$1046&gt;LIQUIDACION!$D$1043),366,365)),0)</f>
        <v>0</v>
      </c>
      <c r="AX896" s="618">
        <f>IF(AX$12=TRUE,(($W896*LIQUIDACION!$L$1047)*LIQUIDACION!$D$1045/IF(AND(LIQUIDACION!$D$1044&gt;LIQUIDACION!$B$1046,LIQUIDACION!$B$1046&gt;LIQUIDACION!$D$1043),366,365)),0)</f>
        <v>0</v>
      </c>
    </row>
    <row r="897" spans="2:50" x14ac:dyDescent="0.25">
      <c r="B897" s="121">
        <v>885</v>
      </c>
      <c r="C897" s="125"/>
      <c r="D897" s="170"/>
      <c r="E897" s="170"/>
      <c r="F897" s="170"/>
      <c r="G897" s="170">
        <f t="shared" si="57"/>
        <v>0</v>
      </c>
      <c r="H897" s="170">
        <f t="shared" si="58"/>
        <v>0</v>
      </c>
      <c r="I897" s="170"/>
      <c r="J897" s="170"/>
      <c r="K897" s="170"/>
      <c r="L897" s="170"/>
      <c r="M897" s="170"/>
      <c r="N897" s="170"/>
      <c r="O897" s="170"/>
      <c r="P897" s="170"/>
      <c r="Q897" s="170"/>
      <c r="R897" s="170"/>
      <c r="S897" s="170"/>
      <c r="T897" s="170"/>
      <c r="U897" s="170"/>
      <c r="V897" s="170"/>
      <c r="W897" s="170"/>
      <c r="X897" s="170"/>
      <c r="Y897" s="170"/>
      <c r="Z897" s="170"/>
      <c r="AA897" s="170"/>
      <c r="AB897" s="415">
        <f t="shared" si="59"/>
        <v>0</v>
      </c>
      <c r="AC897" s="415">
        <f t="shared" si="60"/>
        <v>0</v>
      </c>
      <c r="AE897" s="618">
        <f>IF(AE$12=TRUE,(($D897*LIQUIDACION!$L$1046)*LIQUIDACION!$D$1045/IF(AND(LIQUIDACION!$D$1044&gt;LIQUIDACION!$B$1046,LIQUIDACION!$B$1046&gt;LIQUIDACION!$D$1043),366,365)),0)</f>
        <v>0</v>
      </c>
      <c r="AF897" s="618">
        <f>IF(AF$12=TRUE,(($E897*LIQUIDACION!$L$1046)*LIQUIDACION!$D$1045/IF(AND(LIQUIDACION!$D$1044&gt;LIQUIDACION!$B$1046,LIQUIDACION!$B$1046&gt;LIQUIDACION!$D$1043),366,365)),0)</f>
        <v>0</v>
      </c>
      <c r="AG897" s="618">
        <f>IF(AG$12=TRUE,(($F897*LIQUIDACION!$L$1046)*LIQUIDACION!$D$1045/IF(AND(LIQUIDACION!$D$1044&gt;LIQUIDACION!$B$1046,LIQUIDACION!$B$1046&gt;LIQUIDACION!$D$1043),366,365)),0)</f>
        <v>0</v>
      </c>
      <c r="AH897" s="618">
        <f>IF(AH$12=TRUE,(($G897*LIQUIDACION!$L$1046)*LIQUIDACION!$D$1045/IF(AND(LIQUIDACION!$D$1044&gt;LIQUIDACION!$B$1046,LIQUIDACION!$B$1046&gt;LIQUIDACION!$D$1043),366,365)),0)</f>
        <v>0</v>
      </c>
      <c r="AI897" s="618">
        <f>IF(AI$12=TRUE,(($H897*LIQUIDACION!$L$1047)*LIQUIDACION!$D$1045/IF(AND(LIQUIDACION!$D$1044&gt;LIQUIDACION!$B$1046,LIQUIDACION!$B$1046&gt;LIQUIDACION!$D$1043),366,365)),0)</f>
        <v>0</v>
      </c>
      <c r="AJ897" s="618">
        <f>IF(AJ$12=TRUE,(($I897*LIQUIDACION!$L$1047)*LIQUIDACION!$D$1045/IF(AND(LIQUIDACION!$D$1044&gt;LIQUIDACION!$B$1046,LIQUIDACION!$B$1046&gt;LIQUIDACION!$D$1043),366,365)),0)</f>
        <v>0</v>
      </c>
      <c r="AK897" s="618">
        <f>IF(AK$12=TRUE,(($J897*LIQUIDACION!$L$1047)*LIQUIDACION!$D$1045/IF(AND(LIQUIDACION!$D$1044&gt;LIQUIDACION!$B$1046,LIQUIDACION!$B$1046&gt;LIQUIDACION!$D$1043),366,365)),0)</f>
        <v>0</v>
      </c>
      <c r="AL897" s="618">
        <f>IF(AL$12=TRUE,(($K897*LIQUIDACION!$L$1047)*LIQUIDACION!$D$1045/IF(AND(LIQUIDACION!$D$1044&gt;LIQUIDACION!$B$1046,LIQUIDACION!$B$1046&gt;LIQUIDACION!$D$1043),366,365)),0)</f>
        <v>0</v>
      </c>
      <c r="AM897" s="618">
        <f>IF(AM$12=TRUE,(($L897*LIQUIDACION!$L$1047)*LIQUIDACION!$D$1045/IF(AND(LIQUIDACION!$D$1044&gt;LIQUIDACION!$B$1046,LIQUIDACION!$B$1046&gt;LIQUIDACION!$D$1043),366,365)),0)</f>
        <v>0</v>
      </c>
      <c r="AN897" s="618">
        <f>IF(AN$12=TRUE,(($M897*LIQUIDACION!$L$1047)*LIQUIDACION!$D$1045/IF(AND(LIQUIDACION!$D$1044&gt;LIQUIDACION!$B$1046,LIQUIDACION!$B$1046&gt;LIQUIDACION!$D$1043),366,365)),0)</f>
        <v>0</v>
      </c>
      <c r="AO897" s="618">
        <f>IF(AO$12=TRUE,(($N897*LIQUIDACION!$L$1047)*LIQUIDACION!$D$1045/IF(AND(LIQUIDACION!$D$1044&gt;LIQUIDACION!$B$1046,LIQUIDACION!$B$1046&gt;LIQUIDACION!$D$1043),366,365)),0)</f>
        <v>0</v>
      </c>
      <c r="AP897" s="618">
        <f>IF(AP$12=TRUE,(($O897*LIQUIDACION!$L$1047)*LIQUIDACION!$D$1045/IF(AND(LIQUIDACION!$D$1044&gt;LIQUIDACION!$B$1046,LIQUIDACION!$B$1046&gt;LIQUIDACION!$D$1043),366,365)),0)</f>
        <v>0</v>
      </c>
      <c r="AQ897" s="618">
        <f>IF(AQ$12=TRUE,(($P897*LIQUIDACION!$L$1047)*LIQUIDACION!$D$1045/IF(AND(LIQUIDACION!$D$1044&gt;LIQUIDACION!$B$1046,LIQUIDACION!$B$1046&gt;LIQUIDACION!$D$1043),366,365)),0)</f>
        <v>0</v>
      </c>
      <c r="AR897" s="618">
        <f>IF(AR$12=TRUE,(($Q897*LIQUIDACION!$L$1047)*LIQUIDACION!$D$1045/IF(AND(LIQUIDACION!$D$1044&gt;LIQUIDACION!$B$1046,LIQUIDACION!$B$1046&gt;LIQUIDACION!$D$1043),366,365)),0)</f>
        <v>0</v>
      </c>
      <c r="AS897" s="618">
        <f>IF(AS$12=TRUE,(($R897*LIQUIDACION!$L$1047)*LIQUIDACION!$D$1045/IF(AND(LIQUIDACION!$D$1044&gt;LIQUIDACION!$B$1046,LIQUIDACION!$B$1046&gt;LIQUIDACION!$D$1043),366,365)),0)</f>
        <v>0</v>
      </c>
      <c r="AT897" s="618">
        <f>IF(AT$12=TRUE,(($S897*LIQUIDACION!$L$1047)*LIQUIDACION!$D$1045/IF(AND(LIQUIDACION!$D$1044&gt;LIQUIDACION!$B$1046,LIQUIDACION!$B$1046&gt;LIQUIDACION!$D$1043),366,365)),0)</f>
        <v>0</v>
      </c>
      <c r="AU897" s="618">
        <f>IF(AU$12=TRUE,(($T897*LIQUIDACION!$L$1047)*LIQUIDACION!$D$1045/IF(AND(LIQUIDACION!$D$1044&gt;LIQUIDACION!$B$1046,LIQUIDACION!$B$1046&gt;LIQUIDACION!$D$1043),366,365)),0)</f>
        <v>0</v>
      </c>
      <c r="AV897" s="618">
        <f>IF(AV$12=TRUE,(($U897*LIQUIDACION!$L$1047)*LIQUIDACION!$D$1045/IF(AND(LIQUIDACION!$D$1044&gt;LIQUIDACION!$B$1046,LIQUIDACION!$B$1046&gt;LIQUIDACION!$D$1043),366,365)),0)</f>
        <v>0</v>
      </c>
      <c r="AW897" s="618">
        <f>IF(AW$12=TRUE,(($V897*LIQUIDACION!$L$1047)*LIQUIDACION!$D$1045/IF(AND(LIQUIDACION!$D$1044&gt;LIQUIDACION!$B$1046,LIQUIDACION!$B$1046&gt;LIQUIDACION!$D$1043),366,365)),0)</f>
        <v>0</v>
      </c>
      <c r="AX897" s="618">
        <f>IF(AX$12=TRUE,(($W897*LIQUIDACION!$L$1047)*LIQUIDACION!$D$1045/IF(AND(LIQUIDACION!$D$1044&gt;LIQUIDACION!$B$1046,LIQUIDACION!$B$1046&gt;LIQUIDACION!$D$1043),366,365)),0)</f>
        <v>0</v>
      </c>
    </row>
    <row r="898" spans="2:50" x14ac:dyDescent="0.25">
      <c r="B898" s="123">
        <v>886</v>
      </c>
      <c r="C898" s="125"/>
      <c r="D898" s="170"/>
      <c r="E898" s="170"/>
      <c r="F898" s="170"/>
      <c r="G898" s="170">
        <f t="shared" si="57"/>
        <v>0</v>
      </c>
      <c r="H898" s="170">
        <f t="shared" si="58"/>
        <v>0</v>
      </c>
      <c r="I898" s="170"/>
      <c r="J898" s="170"/>
      <c r="K898" s="170"/>
      <c r="L898" s="170"/>
      <c r="M898" s="170"/>
      <c r="N898" s="170"/>
      <c r="O898" s="170"/>
      <c r="P898" s="170"/>
      <c r="Q898" s="170"/>
      <c r="R898" s="170"/>
      <c r="S898" s="170"/>
      <c r="T898" s="170"/>
      <c r="U898" s="170"/>
      <c r="V898" s="170"/>
      <c r="W898" s="170"/>
      <c r="X898" s="170"/>
      <c r="Y898" s="170"/>
      <c r="Z898" s="170"/>
      <c r="AA898" s="170"/>
      <c r="AB898" s="415">
        <f t="shared" si="59"/>
        <v>0</v>
      </c>
      <c r="AC898" s="415">
        <f t="shared" si="60"/>
        <v>0</v>
      </c>
      <c r="AE898" s="618">
        <f>IF(AE$12=TRUE,(($D898*LIQUIDACION!$L$1046)*LIQUIDACION!$D$1045/IF(AND(LIQUIDACION!$D$1044&gt;LIQUIDACION!$B$1046,LIQUIDACION!$B$1046&gt;LIQUIDACION!$D$1043),366,365)),0)</f>
        <v>0</v>
      </c>
      <c r="AF898" s="618">
        <f>IF(AF$12=TRUE,(($E898*LIQUIDACION!$L$1046)*LIQUIDACION!$D$1045/IF(AND(LIQUIDACION!$D$1044&gt;LIQUIDACION!$B$1046,LIQUIDACION!$B$1046&gt;LIQUIDACION!$D$1043),366,365)),0)</f>
        <v>0</v>
      </c>
      <c r="AG898" s="618">
        <f>IF(AG$12=TRUE,(($F898*LIQUIDACION!$L$1046)*LIQUIDACION!$D$1045/IF(AND(LIQUIDACION!$D$1044&gt;LIQUIDACION!$B$1046,LIQUIDACION!$B$1046&gt;LIQUIDACION!$D$1043),366,365)),0)</f>
        <v>0</v>
      </c>
      <c r="AH898" s="618">
        <f>IF(AH$12=TRUE,(($G898*LIQUIDACION!$L$1046)*LIQUIDACION!$D$1045/IF(AND(LIQUIDACION!$D$1044&gt;LIQUIDACION!$B$1046,LIQUIDACION!$B$1046&gt;LIQUIDACION!$D$1043),366,365)),0)</f>
        <v>0</v>
      </c>
      <c r="AI898" s="618">
        <f>IF(AI$12=TRUE,(($H898*LIQUIDACION!$L$1047)*LIQUIDACION!$D$1045/IF(AND(LIQUIDACION!$D$1044&gt;LIQUIDACION!$B$1046,LIQUIDACION!$B$1046&gt;LIQUIDACION!$D$1043),366,365)),0)</f>
        <v>0</v>
      </c>
      <c r="AJ898" s="618">
        <f>IF(AJ$12=TRUE,(($I898*LIQUIDACION!$L$1047)*LIQUIDACION!$D$1045/IF(AND(LIQUIDACION!$D$1044&gt;LIQUIDACION!$B$1046,LIQUIDACION!$B$1046&gt;LIQUIDACION!$D$1043),366,365)),0)</f>
        <v>0</v>
      </c>
      <c r="AK898" s="618">
        <f>IF(AK$12=TRUE,(($J898*LIQUIDACION!$L$1047)*LIQUIDACION!$D$1045/IF(AND(LIQUIDACION!$D$1044&gt;LIQUIDACION!$B$1046,LIQUIDACION!$B$1046&gt;LIQUIDACION!$D$1043),366,365)),0)</f>
        <v>0</v>
      </c>
      <c r="AL898" s="618">
        <f>IF(AL$12=TRUE,(($K898*LIQUIDACION!$L$1047)*LIQUIDACION!$D$1045/IF(AND(LIQUIDACION!$D$1044&gt;LIQUIDACION!$B$1046,LIQUIDACION!$B$1046&gt;LIQUIDACION!$D$1043),366,365)),0)</f>
        <v>0</v>
      </c>
      <c r="AM898" s="618">
        <f>IF(AM$12=TRUE,(($L898*LIQUIDACION!$L$1047)*LIQUIDACION!$D$1045/IF(AND(LIQUIDACION!$D$1044&gt;LIQUIDACION!$B$1046,LIQUIDACION!$B$1046&gt;LIQUIDACION!$D$1043),366,365)),0)</f>
        <v>0</v>
      </c>
      <c r="AN898" s="618">
        <f>IF(AN$12=TRUE,(($M898*LIQUIDACION!$L$1047)*LIQUIDACION!$D$1045/IF(AND(LIQUIDACION!$D$1044&gt;LIQUIDACION!$B$1046,LIQUIDACION!$B$1046&gt;LIQUIDACION!$D$1043),366,365)),0)</f>
        <v>0</v>
      </c>
      <c r="AO898" s="618">
        <f>IF(AO$12=TRUE,(($N898*LIQUIDACION!$L$1047)*LIQUIDACION!$D$1045/IF(AND(LIQUIDACION!$D$1044&gt;LIQUIDACION!$B$1046,LIQUIDACION!$B$1046&gt;LIQUIDACION!$D$1043),366,365)),0)</f>
        <v>0</v>
      </c>
      <c r="AP898" s="618">
        <f>IF(AP$12=TRUE,(($O898*LIQUIDACION!$L$1047)*LIQUIDACION!$D$1045/IF(AND(LIQUIDACION!$D$1044&gt;LIQUIDACION!$B$1046,LIQUIDACION!$B$1046&gt;LIQUIDACION!$D$1043),366,365)),0)</f>
        <v>0</v>
      </c>
      <c r="AQ898" s="618">
        <f>IF(AQ$12=TRUE,(($P898*LIQUIDACION!$L$1047)*LIQUIDACION!$D$1045/IF(AND(LIQUIDACION!$D$1044&gt;LIQUIDACION!$B$1046,LIQUIDACION!$B$1046&gt;LIQUIDACION!$D$1043),366,365)),0)</f>
        <v>0</v>
      </c>
      <c r="AR898" s="618">
        <f>IF(AR$12=TRUE,(($Q898*LIQUIDACION!$L$1047)*LIQUIDACION!$D$1045/IF(AND(LIQUIDACION!$D$1044&gt;LIQUIDACION!$B$1046,LIQUIDACION!$B$1046&gt;LIQUIDACION!$D$1043),366,365)),0)</f>
        <v>0</v>
      </c>
      <c r="AS898" s="618">
        <f>IF(AS$12=TRUE,(($R898*LIQUIDACION!$L$1047)*LIQUIDACION!$D$1045/IF(AND(LIQUIDACION!$D$1044&gt;LIQUIDACION!$B$1046,LIQUIDACION!$B$1046&gt;LIQUIDACION!$D$1043),366,365)),0)</f>
        <v>0</v>
      </c>
      <c r="AT898" s="618">
        <f>IF(AT$12=TRUE,(($S898*LIQUIDACION!$L$1047)*LIQUIDACION!$D$1045/IF(AND(LIQUIDACION!$D$1044&gt;LIQUIDACION!$B$1046,LIQUIDACION!$B$1046&gt;LIQUIDACION!$D$1043),366,365)),0)</f>
        <v>0</v>
      </c>
      <c r="AU898" s="618">
        <f>IF(AU$12=TRUE,(($T898*LIQUIDACION!$L$1047)*LIQUIDACION!$D$1045/IF(AND(LIQUIDACION!$D$1044&gt;LIQUIDACION!$B$1046,LIQUIDACION!$B$1046&gt;LIQUIDACION!$D$1043),366,365)),0)</f>
        <v>0</v>
      </c>
      <c r="AV898" s="618">
        <f>IF(AV$12=TRUE,(($U898*LIQUIDACION!$L$1047)*LIQUIDACION!$D$1045/IF(AND(LIQUIDACION!$D$1044&gt;LIQUIDACION!$B$1046,LIQUIDACION!$B$1046&gt;LIQUIDACION!$D$1043),366,365)),0)</f>
        <v>0</v>
      </c>
      <c r="AW898" s="618">
        <f>IF(AW$12=TRUE,(($V898*LIQUIDACION!$L$1047)*LIQUIDACION!$D$1045/IF(AND(LIQUIDACION!$D$1044&gt;LIQUIDACION!$B$1046,LIQUIDACION!$B$1046&gt;LIQUIDACION!$D$1043),366,365)),0)</f>
        <v>0</v>
      </c>
      <c r="AX898" s="618">
        <f>IF(AX$12=TRUE,(($W898*LIQUIDACION!$L$1047)*LIQUIDACION!$D$1045/IF(AND(LIQUIDACION!$D$1044&gt;LIQUIDACION!$B$1046,LIQUIDACION!$B$1046&gt;LIQUIDACION!$D$1043),366,365)),0)</f>
        <v>0</v>
      </c>
    </row>
    <row r="899" spans="2:50" x14ac:dyDescent="0.25">
      <c r="B899" s="121">
        <v>887</v>
      </c>
      <c r="C899" s="125"/>
      <c r="D899" s="170"/>
      <c r="E899" s="170"/>
      <c r="F899" s="170"/>
      <c r="G899" s="170">
        <f t="shared" si="57"/>
        <v>0</v>
      </c>
      <c r="H899" s="170">
        <f t="shared" si="58"/>
        <v>0</v>
      </c>
      <c r="I899" s="170"/>
      <c r="J899" s="170"/>
      <c r="K899" s="170"/>
      <c r="L899" s="170"/>
      <c r="M899" s="170"/>
      <c r="N899" s="170"/>
      <c r="O899" s="170"/>
      <c r="P899" s="170"/>
      <c r="Q899" s="170"/>
      <c r="R899" s="170"/>
      <c r="S899" s="170"/>
      <c r="T899" s="170"/>
      <c r="U899" s="170"/>
      <c r="V899" s="170"/>
      <c r="W899" s="170"/>
      <c r="X899" s="170"/>
      <c r="Y899" s="170"/>
      <c r="Z899" s="170"/>
      <c r="AA899" s="170"/>
      <c r="AB899" s="415">
        <f t="shared" si="59"/>
        <v>0</v>
      </c>
      <c r="AC899" s="415">
        <f t="shared" si="60"/>
        <v>0</v>
      </c>
      <c r="AE899" s="618">
        <f>IF(AE$12=TRUE,(($D899*LIQUIDACION!$L$1046)*LIQUIDACION!$D$1045/IF(AND(LIQUIDACION!$D$1044&gt;LIQUIDACION!$B$1046,LIQUIDACION!$B$1046&gt;LIQUIDACION!$D$1043),366,365)),0)</f>
        <v>0</v>
      </c>
      <c r="AF899" s="618">
        <f>IF(AF$12=TRUE,(($E899*LIQUIDACION!$L$1046)*LIQUIDACION!$D$1045/IF(AND(LIQUIDACION!$D$1044&gt;LIQUIDACION!$B$1046,LIQUIDACION!$B$1046&gt;LIQUIDACION!$D$1043),366,365)),0)</f>
        <v>0</v>
      </c>
      <c r="AG899" s="618">
        <f>IF(AG$12=TRUE,(($F899*LIQUIDACION!$L$1046)*LIQUIDACION!$D$1045/IF(AND(LIQUIDACION!$D$1044&gt;LIQUIDACION!$B$1046,LIQUIDACION!$B$1046&gt;LIQUIDACION!$D$1043),366,365)),0)</f>
        <v>0</v>
      </c>
      <c r="AH899" s="618">
        <f>IF(AH$12=TRUE,(($G899*LIQUIDACION!$L$1046)*LIQUIDACION!$D$1045/IF(AND(LIQUIDACION!$D$1044&gt;LIQUIDACION!$B$1046,LIQUIDACION!$B$1046&gt;LIQUIDACION!$D$1043),366,365)),0)</f>
        <v>0</v>
      </c>
      <c r="AI899" s="618">
        <f>IF(AI$12=TRUE,(($H899*LIQUIDACION!$L$1047)*LIQUIDACION!$D$1045/IF(AND(LIQUIDACION!$D$1044&gt;LIQUIDACION!$B$1046,LIQUIDACION!$B$1046&gt;LIQUIDACION!$D$1043),366,365)),0)</f>
        <v>0</v>
      </c>
      <c r="AJ899" s="618">
        <f>IF(AJ$12=TRUE,(($I899*LIQUIDACION!$L$1047)*LIQUIDACION!$D$1045/IF(AND(LIQUIDACION!$D$1044&gt;LIQUIDACION!$B$1046,LIQUIDACION!$B$1046&gt;LIQUIDACION!$D$1043),366,365)),0)</f>
        <v>0</v>
      </c>
      <c r="AK899" s="618">
        <f>IF(AK$12=TRUE,(($J899*LIQUIDACION!$L$1047)*LIQUIDACION!$D$1045/IF(AND(LIQUIDACION!$D$1044&gt;LIQUIDACION!$B$1046,LIQUIDACION!$B$1046&gt;LIQUIDACION!$D$1043),366,365)),0)</f>
        <v>0</v>
      </c>
      <c r="AL899" s="618">
        <f>IF(AL$12=TRUE,(($K899*LIQUIDACION!$L$1047)*LIQUIDACION!$D$1045/IF(AND(LIQUIDACION!$D$1044&gt;LIQUIDACION!$B$1046,LIQUIDACION!$B$1046&gt;LIQUIDACION!$D$1043),366,365)),0)</f>
        <v>0</v>
      </c>
      <c r="AM899" s="618">
        <f>IF(AM$12=TRUE,(($L899*LIQUIDACION!$L$1047)*LIQUIDACION!$D$1045/IF(AND(LIQUIDACION!$D$1044&gt;LIQUIDACION!$B$1046,LIQUIDACION!$B$1046&gt;LIQUIDACION!$D$1043),366,365)),0)</f>
        <v>0</v>
      </c>
      <c r="AN899" s="618">
        <f>IF(AN$12=TRUE,(($M899*LIQUIDACION!$L$1047)*LIQUIDACION!$D$1045/IF(AND(LIQUIDACION!$D$1044&gt;LIQUIDACION!$B$1046,LIQUIDACION!$B$1046&gt;LIQUIDACION!$D$1043),366,365)),0)</f>
        <v>0</v>
      </c>
      <c r="AO899" s="618">
        <f>IF(AO$12=TRUE,(($N899*LIQUIDACION!$L$1047)*LIQUIDACION!$D$1045/IF(AND(LIQUIDACION!$D$1044&gt;LIQUIDACION!$B$1046,LIQUIDACION!$B$1046&gt;LIQUIDACION!$D$1043),366,365)),0)</f>
        <v>0</v>
      </c>
      <c r="AP899" s="618">
        <f>IF(AP$12=TRUE,(($O899*LIQUIDACION!$L$1047)*LIQUIDACION!$D$1045/IF(AND(LIQUIDACION!$D$1044&gt;LIQUIDACION!$B$1046,LIQUIDACION!$B$1046&gt;LIQUIDACION!$D$1043),366,365)),0)</f>
        <v>0</v>
      </c>
      <c r="AQ899" s="618">
        <f>IF(AQ$12=TRUE,(($P899*LIQUIDACION!$L$1047)*LIQUIDACION!$D$1045/IF(AND(LIQUIDACION!$D$1044&gt;LIQUIDACION!$B$1046,LIQUIDACION!$B$1046&gt;LIQUIDACION!$D$1043),366,365)),0)</f>
        <v>0</v>
      </c>
      <c r="AR899" s="618">
        <f>IF(AR$12=TRUE,(($Q899*LIQUIDACION!$L$1047)*LIQUIDACION!$D$1045/IF(AND(LIQUIDACION!$D$1044&gt;LIQUIDACION!$B$1046,LIQUIDACION!$B$1046&gt;LIQUIDACION!$D$1043),366,365)),0)</f>
        <v>0</v>
      </c>
      <c r="AS899" s="618">
        <f>IF(AS$12=TRUE,(($R899*LIQUIDACION!$L$1047)*LIQUIDACION!$D$1045/IF(AND(LIQUIDACION!$D$1044&gt;LIQUIDACION!$B$1046,LIQUIDACION!$B$1046&gt;LIQUIDACION!$D$1043),366,365)),0)</f>
        <v>0</v>
      </c>
      <c r="AT899" s="618">
        <f>IF(AT$12=TRUE,(($S899*LIQUIDACION!$L$1047)*LIQUIDACION!$D$1045/IF(AND(LIQUIDACION!$D$1044&gt;LIQUIDACION!$B$1046,LIQUIDACION!$B$1046&gt;LIQUIDACION!$D$1043),366,365)),0)</f>
        <v>0</v>
      </c>
      <c r="AU899" s="618">
        <f>IF(AU$12=TRUE,(($T899*LIQUIDACION!$L$1047)*LIQUIDACION!$D$1045/IF(AND(LIQUIDACION!$D$1044&gt;LIQUIDACION!$B$1046,LIQUIDACION!$B$1046&gt;LIQUIDACION!$D$1043),366,365)),0)</f>
        <v>0</v>
      </c>
      <c r="AV899" s="618">
        <f>IF(AV$12=TRUE,(($U899*LIQUIDACION!$L$1047)*LIQUIDACION!$D$1045/IF(AND(LIQUIDACION!$D$1044&gt;LIQUIDACION!$B$1046,LIQUIDACION!$B$1046&gt;LIQUIDACION!$D$1043),366,365)),0)</f>
        <v>0</v>
      </c>
      <c r="AW899" s="618">
        <f>IF(AW$12=TRUE,(($V899*LIQUIDACION!$L$1047)*LIQUIDACION!$D$1045/IF(AND(LIQUIDACION!$D$1044&gt;LIQUIDACION!$B$1046,LIQUIDACION!$B$1046&gt;LIQUIDACION!$D$1043),366,365)),0)</f>
        <v>0</v>
      </c>
      <c r="AX899" s="618">
        <f>IF(AX$12=TRUE,(($W899*LIQUIDACION!$L$1047)*LIQUIDACION!$D$1045/IF(AND(LIQUIDACION!$D$1044&gt;LIQUIDACION!$B$1046,LIQUIDACION!$B$1046&gt;LIQUIDACION!$D$1043),366,365)),0)</f>
        <v>0</v>
      </c>
    </row>
    <row r="900" spans="2:50" x14ac:dyDescent="0.25">
      <c r="B900" s="123">
        <v>888</v>
      </c>
      <c r="C900" s="125"/>
      <c r="D900" s="170"/>
      <c r="E900" s="170"/>
      <c r="F900" s="170"/>
      <c r="G900" s="170">
        <f t="shared" si="57"/>
        <v>0</v>
      </c>
      <c r="H900" s="170">
        <f t="shared" si="58"/>
        <v>0</v>
      </c>
      <c r="I900" s="170"/>
      <c r="J900" s="170"/>
      <c r="K900" s="170"/>
      <c r="L900" s="170"/>
      <c r="M900" s="170"/>
      <c r="N900" s="170"/>
      <c r="O900" s="170"/>
      <c r="P900" s="170"/>
      <c r="Q900" s="170"/>
      <c r="R900" s="170"/>
      <c r="S900" s="170"/>
      <c r="T900" s="170"/>
      <c r="U900" s="170"/>
      <c r="V900" s="170"/>
      <c r="W900" s="170"/>
      <c r="X900" s="170"/>
      <c r="Y900" s="170"/>
      <c r="Z900" s="170"/>
      <c r="AA900" s="170"/>
      <c r="AB900" s="415">
        <f t="shared" si="59"/>
        <v>0</v>
      </c>
      <c r="AC900" s="415">
        <f t="shared" si="60"/>
        <v>0</v>
      </c>
      <c r="AE900" s="618">
        <f>IF(AE$12=TRUE,(($D900*LIQUIDACION!$L$1046)*LIQUIDACION!$D$1045/IF(AND(LIQUIDACION!$D$1044&gt;LIQUIDACION!$B$1046,LIQUIDACION!$B$1046&gt;LIQUIDACION!$D$1043),366,365)),0)</f>
        <v>0</v>
      </c>
      <c r="AF900" s="618">
        <f>IF(AF$12=TRUE,(($E900*LIQUIDACION!$L$1046)*LIQUIDACION!$D$1045/IF(AND(LIQUIDACION!$D$1044&gt;LIQUIDACION!$B$1046,LIQUIDACION!$B$1046&gt;LIQUIDACION!$D$1043),366,365)),0)</f>
        <v>0</v>
      </c>
      <c r="AG900" s="618">
        <f>IF(AG$12=TRUE,(($F900*LIQUIDACION!$L$1046)*LIQUIDACION!$D$1045/IF(AND(LIQUIDACION!$D$1044&gt;LIQUIDACION!$B$1046,LIQUIDACION!$B$1046&gt;LIQUIDACION!$D$1043),366,365)),0)</f>
        <v>0</v>
      </c>
      <c r="AH900" s="618">
        <f>IF(AH$12=TRUE,(($G900*LIQUIDACION!$L$1046)*LIQUIDACION!$D$1045/IF(AND(LIQUIDACION!$D$1044&gt;LIQUIDACION!$B$1046,LIQUIDACION!$B$1046&gt;LIQUIDACION!$D$1043),366,365)),0)</f>
        <v>0</v>
      </c>
      <c r="AI900" s="618">
        <f>IF(AI$12=TRUE,(($H900*LIQUIDACION!$L$1047)*LIQUIDACION!$D$1045/IF(AND(LIQUIDACION!$D$1044&gt;LIQUIDACION!$B$1046,LIQUIDACION!$B$1046&gt;LIQUIDACION!$D$1043),366,365)),0)</f>
        <v>0</v>
      </c>
      <c r="AJ900" s="618">
        <f>IF(AJ$12=TRUE,(($I900*LIQUIDACION!$L$1047)*LIQUIDACION!$D$1045/IF(AND(LIQUIDACION!$D$1044&gt;LIQUIDACION!$B$1046,LIQUIDACION!$B$1046&gt;LIQUIDACION!$D$1043),366,365)),0)</f>
        <v>0</v>
      </c>
      <c r="AK900" s="618">
        <f>IF(AK$12=TRUE,(($J900*LIQUIDACION!$L$1047)*LIQUIDACION!$D$1045/IF(AND(LIQUIDACION!$D$1044&gt;LIQUIDACION!$B$1046,LIQUIDACION!$B$1046&gt;LIQUIDACION!$D$1043),366,365)),0)</f>
        <v>0</v>
      </c>
      <c r="AL900" s="618">
        <f>IF(AL$12=TRUE,(($K900*LIQUIDACION!$L$1047)*LIQUIDACION!$D$1045/IF(AND(LIQUIDACION!$D$1044&gt;LIQUIDACION!$B$1046,LIQUIDACION!$B$1046&gt;LIQUIDACION!$D$1043),366,365)),0)</f>
        <v>0</v>
      </c>
      <c r="AM900" s="618">
        <f>IF(AM$12=TRUE,(($L900*LIQUIDACION!$L$1047)*LIQUIDACION!$D$1045/IF(AND(LIQUIDACION!$D$1044&gt;LIQUIDACION!$B$1046,LIQUIDACION!$B$1046&gt;LIQUIDACION!$D$1043),366,365)),0)</f>
        <v>0</v>
      </c>
      <c r="AN900" s="618">
        <f>IF(AN$12=TRUE,(($M900*LIQUIDACION!$L$1047)*LIQUIDACION!$D$1045/IF(AND(LIQUIDACION!$D$1044&gt;LIQUIDACION!$B$1046,LIQUIDACION!$B$1046&gt;LIQUIDACION!$D$1043),366,365)),0)</f>
        <v>0</v>
      </c>
      <c r="AO900" s="618">
        <f>IF(AO$12=TRUE,(($N900*LIQUIDACION!$L$1047)*LIQUIDACION!$D$1045/IF(AND(LIQUIDACION!$D$1044&gt;LIQUIDACION!$B$1046,LIQUIDACION!$B$1046&gt;LIQUIDACION!$D$1043),366,365)),0)</f>
        <v>0</v>
      </c>
      <c r="AP900" s="618">
        <f>IF(AP$12=TRUE,(($O900*LIQUIDACION!$L$1047)*LIQUIDACION!$D$1045/IF(AND(LIQUIDACION!$D$1044&gt;LIQUIDACION!$B$1046,LIQUIDACION!$B$1046&gt;LIQUIDACION!$D$1043),366,365)),0)</f>
        <v>0</v>
      </c>
      <c r="AQ900" s="618">
        <f>IF(AQ$12=TRUE,(($P900*LIQUIDACION!$L$1047)*LIQUIDACION!$D$1045/IF(AND(LIQUIDACION!$D$1044&gt;LIQUIDACION!$B$1046,LIQUIDACION!$B$1046&gt;LIQUIDACION!$D$1043),366,365)),0)</f>
        <v>0</v>
      </c>
      <c r="AR900" s="618">
        <f>IF(AR$12=TRUE,(($Q900*LIQUIDACION!$L$1047)*LIQUIDACION!$D$1045/IF(AND(LIQUIDACION!$D$1044&gt;LIQUIDACION!$B$1046,LIQUIDACION!$B$1046&gt;LIQUIDACION!$D$1043),366,365)),0)</f>
        <v>0</v>
      </c>
      <c r="AS900" s="618">
        <f>IF(AS$12=TRUE,(($R900*LIQUIDACION!$L$1047)*LIQUIDACION!$D$1045/IF(AND(LIQUIDACION!$D$1044&gt;LIQUIDACION!$B$1046,LIQUIDACION!$B$1046&gt;LIQUIDACION!$D$1043),366,365)),0)</f>
        <v>0</v>
      </c>
      <c r="AT900" s="618">
        <f>IF(AT$12=TRUE,(($S900*LIQUIDACION!$L$1047)*LIQUIDACION!$D$1045/IF(AND(LIQUIDACION!$D$1044&gt;LIQUIDACION!$B$1046,LIQUIDACION!$B$1046&gt;LIQUIDACION!$D$1043),366,365)),0)</f>
        <v>0</v>
      </c>
      <c r="AU900" s="618">
        <f>IF(AU$12=TRUE,(($T900*LIQUIDACION!$L$1047)*LIQUIDACION!$D$1045/IF(AND(LIQUIDACION!$D$1044&gt;LIQUIDACION!$B$1046,LIQUIDACION!$B$1046&gt;LIQUIDACION!$D$1043),366,365)),0)</f>
        <v>0</v>
      </c>
      <c r="AV900" s="618">
        <f>IF(AV$12=TRUE,(($U900*LIQUIDACION!$L$1047)*LIQUIDACION!$D$1045/IF(AND(LIQUIDACION!$D$1044&gt;LIQUIDACION!$B$1046,LIQUIDACION!$B$1046&gt;LIQUIDACION!$D$1043),366,365)),0)</f>
        <v>0</v>
      </c>
      <c r="AW900" s="618">
        <f>IF(AW$12=TRUE,(($V900*LIQUIDACION!$L$1047)*LIQUIDACION!$D$1045/IF(AND(LIQUIDACION!$D$1044&gt;LIQUIDACION!$B$1046,LIQUIDACION!$B$1046&gt;LIQUIDACION!$D$1043),366,365)),0)</f>
        <v>0</v>
      </c>
      <c r="AX900" s="618">
        <f>IF(AX$12=TRUE,(($W900*LIQUIDACION!$L$1047)*LIQUIDACION!$D$1045/IF(AND(LIQUIDACION!$D$1044&gt;LIQUIDACION!$B$1046,LIQUIDACION!$B$1046&gt;LIQUIDACION!$D$1043),366,365)),0)</f>
        <v>0</v>
      </c>
    </row>
    <row r="901" spans="2:50" x14ac:dyDescent="0.25">
      <c r="B901" s="121">
        <v>889</v>
      </c>
      <c r="C901" s="125"/>
      <c r="D901" s="170"/>
      <c r="E901" s="170"/>
      <c r="F901" s="170"/>
      <c r="G901" s="170">
        <f t="shared" si="57"/>
        <v>0</v>
      </c>
      <c r="H901" s="170">
        <f t="shared" si="58"/>
        <v>0</v>
      </c>
      <c r="I901" s="170"/>
      <c r="J901" s="170"/>
      <c r="K901" s="170"/>
      <c r="L901" s="170"/>
      <c r="M901" s="170"/>
      <c r="N901" s="170"/>
      <c r="O901" s="170"/>
      <c r="P901" s="170"/>
      <c r="Q901" s="170"/>
      <c r="R901" s="170"/>
      <c r="S901" s="170"/>
      <c r="T901" s="170"/>
      <c r="U901" s="170"/>
      <c r="V901" s="170"/>
      <c r="W901" s="170"/>
      <c r="X901" s="170"/>
      <c r="Y901" s="170"/>
      <c r="Z901" s="170"/>
      <c r="AA901" s="170"/>
      <c r="AB901" s="415">
        <f t="shared" si="59"/>
        <v>0</v>
      </c>
      <c r="AC901" s="415">
        <f t="shared" si="60"/>
        <v>0</v>
      </c>
      <c r="AE901" s="618">
        <f>IF(AE$12=TRUE,(($D901*LIQUIDACION!$L$1046)*LIQUIDACION!$D$1045/IF(AND(LIQUIDACION!$D$1044&gt;LIQUIDACION!$B$1046,LIQUIDACION!$B$1046&gt;LIQUIDACION!$D$1043),366,365)),0)</f>
        <v>0</v>
      </c>
      <c r="AF901" s="618">
        <f>IF(AF$12=TRUE,(($E901*LIQUIDACION!$L$1046)*LIQUIDACION!$D$1045/IF(AND(LIQUIDACION!$D$1044&gt;LIQUIDACION!$B$1046,LIQUIDACION!$B$1046&gt;LIQUIDACION!$D$1043),366,365)),0)</f>
        <v>0</v>
      </c>
      <c r="AG901" s="618">
        <f>IF(AG$12=TRUE,(($F901*LIQUIDACION!$L$1046)*LIQUIDACION!$D$1045/IF(AND(LIQUIDACION!$D$1044&gt;LIQUIDACION!$B$1046,LIQUIDACION!$B$1046&gt;LIQUIDACION!$D$1043),366,365)),0)</f>
        <v>0</v>
      </c>
      <c r="AH901" s="618">
        <f>IF(AH$12=TRUE,(($G901*LIQUIDACION!$L$1046)*LIQUIDACION!$D$1045/IF(AND(LIQUIDACION!$D$1044&gt;LIQUIDACION!$B$1046,LIQUIDACION!$B$1046&gt;LIQUIDACION!$D$1043),366,365)),0)</f>
        <v>0</v>
      </c>
      <c r="AI901" s="618">
        <f>IF(AI$12=TRUE,(($H901*LIQUIDACION!$L$1047)*LIQUIDACION!$D$1045/IF(AND(LIQUIDACION!$D$1044&gt;LIQUIDACION!$B$1046,LIQUIDACION!$B$1046&gt;LIQUIDACION!$D$1043),366,365)),0)</f>
        <v>0</v>
      </c>
      <c r="AJ901" s="618">
        <f>IF(AJ$12=TRUE,(($I901*LIQUIDACION!$L$1047)*LIQUIDACION!$D$1045/IF(AND(LIQUIDACION!$D$1044&gt;LIQUIDACION!$B$1046,LIQUIDACION!$B$1046&gt;LIQUIDACION!$D$1043),366,365)),0)</f>
        <v>0</v>
      </c>
      <c r="AK901" s="618">
        <f>IF(AK$12=TRUE,(($J901*LIQUIDACION!$L$1047)*LIQUIDACION!$D$1045/IF(AND(LIQUIDACION!$D$1044&gt;LIQUIDACION!$B$1046,LIQUIDACION!$B$1046&gt;LIQUIDACION!$D$1043),366,365)),0)</f>
        <v>0</v>
      </c>
      <c r="AL901" s="618">
        <f>IF(AL$12=TRUE,(($K901*LIQUIDACION!$L$1047)*LIQUIDACION!$D$1045/IF(AND(LIQUIDACION!$D$1044&gt;LIQUIDACION!$B$1046,LIQUIDACION!$B$1046&gt;LIQUIDACION!$D$1043),366,365)),0)</f>
        <v>0</v>
      </c>
      <c r="AM901" s="618">
        <f>IF(AM$12=TRUE,(($L901*LIQUIDACION!$L$1047)*LIQUIDACION!$D$1045/IF(AND(LIQUIDACION!$D$1044&gt;LIQUIDACION!$B$1046,LIQUIDACION!$B$1046&gt;LIQUIDACION!$D$1043),366,365)),0)</f>
        <v>0</v>
      </c>
      <c r="AN901" s="618">
        <f>IF(AN$12=TRUE,(($M901*LIQUIDACION!$L$1047)*LIQUIDACION!$D$1045/IF(AND(LIQUIDACION!$D$1044&gt;LIQUIDACION!$B$1046,LIQUIDACION!$B$1046&gt;LIQUIDACION!$D$1043),366,365)),0)</f>
        <v>0</v>
      </c>
      <c r="AO901" s="618">
        <f>IF(AO$12=TRUE,(($N901*LIQUIDACION!$L$1047)*LIQUIDACION!$D$1045/IF(AND(LIQUIDACION!$D$1044&gt;LIQUIDACION!$B$1046,LIQUIDACION!$B$1046&gt;LIQUIDACION!$D$1043),366,365)),0)</f>
        <v>0</v>
      </c>
      <c r="AP901" s="618">
        <f>IF(AP$12=TRUE,(($O901*LIQUIDACION!$L$1047)*LIQUIDACION!$D$1045/IF(AND(LIQUIDACION!$D$1044&gt;LIQUIDACION!$B$1046,LIQUIDACION!$B$1046&gt;LIQUIDACION!$D$1043),366,365)),0)</f>
        <v>0</v>
      </c>
      <c r="AQ901" s="618">
        <f>IF(AQ$12=TRUE,(($P901*LIQUIDACION!$L$1047)*LIQUIDACION!$D$1045/IF(AND(LIQUIDACION!$D$1044&gt;LIQUIDACION!$B$1046,LIQUIDACION!$B$1046&gt;LIQUIDACION!$D$1043),366,365)),0)</f>
        <v>0</v>
      </c>
      <c r="AR901" s="618">
        <f>IF(AR$12=TRUE,(($Q901*LIQUIDACION!$L$1047)*LIQUIDACION!$D$1045/IF(AND(LIQUIDACION!$D$1044&gt;LIQUIDACION!$B$1046,LIQUIDACION!$B$1046&gt;LIQUIDACION!$D$1043),366,365)),0)</f>
        <v>0</v>
      </c>
      <c r="AS901" s="618">
        <f>IF(AS$12=TRUE,(($R901*LIQUIDACION!$L$1047)*LIQUIDACION!$D$1045/IF(AND(LIQUIDACION!$D$1044&gt;LIQUIDACION!$B$1046,LIQUIDACION!$B$1046&gt;LIQUIDACION!$D$1043),366,365)),0)</f>
        <v>0</v>
      </c>
      <c r="AT901" s="618">
        <f>IF(AT$12=TRUE,(($S901*LIQUIDACION!$L$1047)*LIQUIDACION!$D$1045/IF(AND(LIQUIDACION!$D$1044&gt;LIQUIDACION!$B$1046,LIQUIDACION!$B$1046&gt;LIQUIDACION!$D$1043),366,365)),0)</f>
        <v>0</v>
      </c>
      <c r="AU901" s="618">
        <f>IF(AU$12=TRUE,(($T901*LIQUIDACION!$L$1047)*LIQUIDACION!$D$1045/IF(AND(LIQUIDACION!$D$1044&gt;LIQUIDACION!$B$1046,LIQUIDACION!$B$1046&gt;LIQUIDACION!$D$1043),366,365)),0)</f>
        <v>0</v>
      </c>
      <c r="AV901" s="618">
        <f>IF(AV$12=TRUE,(($U901*LIQUIDACION!$L$1047)*LIQUIDACION!$D$1045/IF(AND(LIQUIDACION!$D$1044&gt;LIQUIDACION!$B$1046,LIQUIDACION!$B$1046&gt;LIQUIDACION!$D$1043),366,365)),0)</f>
        <v>0</v>
      </c>
      <c r="AW901" s="618">
        <f>IF(AW$12=TRUE,(($V901*LIQUIDACION!$L$1047)*LIQUIDACION!$D$1045/IF(AND(LIQUIDACION!$D$1044&gt;LIQUIDACION!$B$1046,LIQUIDACION!$B$1046&gt;LIQUIDACION!$D$1043),366,365)),0)</f>
        <v>0</v>
      </c>
      <c r="AX901" s="618">
        <f>IF(AX$12=TRUE,(($W901*LIQUIDACION!$L$1047)*LIQUIDACION!$D$1045/IF(AND(LIQUIDACION!$D$1044&gt;LIQUIDACION!$B$1046,LIQUIDACION!$B$1046&gt;LIQUIDACION!$D$1043),366,365)),0)</f>
        <v>0</v>
      </c>
    </row>
    <row r="902" spans="2:50" x14ac:dyDescent="0.25">
      <c r="B902" s="123">
        <v>890</v>
      </c>
      <c r="C902" s="125"/>
      <c r="D902" s="170"/>
      <c r="E902" s="170"/>
      <c r="F902" s="170"/>
      <c r="G902" s="170">
        <f t="shared" si="57"/>
        <v>0</v>
      </c>
      <c r="H902" s="170">
        <f t="shared" si="58"/>
        <v>0</v>
      </c>
      <c r="I902" s="170"/>
      <c r="J902" s="170"/>
      <c r="K902" s="170"/>
      <c r="L902" s="170"/>
      <c r="M902" s="170"/>
      <c r="N902" s="170"/>
      <c r="O902" s="170"/>
      <c r="P902" s="170"/>
      <c r="Q902" s="170"/>
      <c r="R902" s="170"/>
      <c r="S902" s="170"/>
      <c r="T902" s="170"/>
      <c r="U902" s="170"/>
      <c r="V902" s="170"/>
      <c r="W902" s="170"/>
      <c r="X902" s="170"/>
      <c r="Y902" s="170"/>
      <c r="Z902" s="170"/>
      <c r="AA902" s="170"/>
      <c r="AB902" s="415">
        <f t="shared" si="59"/>
        <v>0</v>
      </c>
      <c r="AC902" s="415">
        <f t="shared" si="60"/>
        <v>0</v>
      </c>
      <c r="AE902" s="618">
        <f>IF(AE$12=TRUE,(($D902*LIQUIDACION!$L$1046)*LIQUIDACION!$D$1045/IF(AND(LIQUIDACION!$D$1044&gt;LIQUIDACION!$B$1046,LIQUIDACION!$B$1046&gt;LIQUIDACION!$D$1043),366,365)),0)</f>
        <v>0</v>
      </c>
      <c r="AF902" s="618">
        <f>IF(AF$12=TRUE,(($E902*LIQUIDACION!$L$1046)*LIQUIDACION!$D$1045/IF(AND(LIQUIDACION!$D$1044&gt;LIQUIDACION!$B$1046,LIQUIDACION!$B$1046&gt;LIQUIDACION!$D$1043),366,365)),0)</f>
        <v>0</v>
      </c>
      <c r="AG902" s="618">
        <f>IF(AG$12=TRUE,(($F902*LIQUIDACION!$L$1046)*LIQUIDACION!$D$1045/IF(AND(LIQUIDACION!$D$1044&gt;LIQUIDACION!$B$1046,LIQUIDACION!$B$1046&gt;LIQUIDACION!$D$1043),366,365)),0)</f>
        <v>0</v>
      </c>
      <c r="AH902" s="618">
        <f>IF(AH$12=TRUE,(($G902*LIQUIDACION!$L$1046)*LIQUIDACION!$D$1045/IF(AND(LIQUIDACION!$D$1044&gt;LIQUIDACION!$B$1046,LIQUIDACION!$B$1046&gt;LIQUIDACION!$D$1043),366,365)),0)</f>
        <v>0</v>
      </c>
      <c r="AI902" s="618">
        <f>IF(AI$12=TRUE,(($H902*LIQUIDACION!$L$1047)*LIQUIDACION!$D$1045/IF(AND(LIQUIDACION!$D$1044&gt;LIQUIDACION!$B$1046,LIQUIDACION!$B$1046&gt;LIQUIDACION!$D$1043),366,365)),0)</f>
        <v>0</v>
      </c>
      <c r="AJ902" s="618">
        <f>IF(AJ$12=TRUE,(($I902*LIQUIDACION!$L$1047)*LIQUIDACION!$D$1045/IF(AND(LIQUIDACION!$D$1044&gt;LIQUIDACION!$B$1046,LIQUIDACION!$B$1046&gt;LIQUIDACION!$D$1043),366,365)),0)</f>
        <v>0</v>
      </c>
      <c r="AK902" s="618">
        <f>IF(AK$12=TRUE,(($J902*LIQUIDACION!$L$1047)*LIQUIDACION!$D$1045/IF(AND(LIQUIDACION!$D$1044&gt;LIQUIDACION!$B$1046,LIQUIDACION!$B$1046&gt;LIQUIDACION!$D$1043),366,365)),0)</f>
        <v>0</v>
      </c>
      <c r="AL902" s="618">
        <f>IF(AL$12=TRUE,(($K902*LIQUIDACION!$L$1047)*LIQUIDACION!$D$1045/IF(AND(LIQUIDACION!$D$1044&gt;LIQUIDACION!$B$1046,LIQUIDACION!$B$1046&gt;LIQUIDACION!$D$1043),366,365)),0)</f>
        <v>0</v>
      </c>
      <c r="AM902" s="618">
        <f>IF(AM$12=TRUE,(($L902*LIQUIDACION!$L$1047)*LIQUIDACION!$D$1045/IF(AND(LIQUIDACION!$D$1044&gt;LIQUIDACION!$B$1046,LIQUIDACION!$B$1046&gt;LIQUIDACION!$D$1043),366,365)),0)</f>
        <v>0</v>
      </c>
      <c r="AN902" s="618">
        <f>IF(AN$12=TRUE,(($M902*LIQUIDACION!$L$1047)*LIQUIDACION!$D$1045/IF(AND(LIQUIDACION!$D$1044&gt;LIQUIDACION!$B$1046,LIQUIDACION!$B$1046&gt;LIQUIDACION!$D$1043),366,365)),0)</f>
        <v>0</v>
      </c>
      <c r="AO902" s="618">
        <f>IF(AO$12=TRUE,(($N902*LIQUIDACION!$L$1047)*LIQUIDACION!$D$1045/IF(AND(LIQUIDACION!$D$1044&gt;LIQUIDACION!$B$1046,LIQUIDACION!$B$1046&gt;LIQUIDACION!$D$1043),366,365)),0)</f>
        <v>0</v>
      </c>
      <c r="AP902" s="618">
        <f>IF(AP$12=TRUE,(($O902*LIQUIDACION!$L$1047)*LIQUIDACION!$D$1045/IF(AND(LIQUIDACION!$D$1044&gt;LIQUIDACION!$B$1046,LIQUIDACION!$B$1046&gt;LIQUIDACION!$D$1043),366,365)),0)</f>
        <v>0</v>
      </c>
      <c r="AQ902" s="618">
        <f>IF(AQ$12=TRUE,(($P902*LIQUIDACION!$L$1047)*LIQUIDACION!$D$1045/IF(AND(LIQUIDACION!$D$1044&gt;LIQUIDACION!$B$1046,LIQUIDACION!$B$1046&gt;LIQUIDACION!$D$1043),366,365)),0)</f>
        <v>0</v>
      </c>
      <c r="AR902" s="618">
        <f>IF(AR$12=TRUE,(($Q902*LIQUIDACION!$L$1047)*LIQUIDACION!$D$1045/IF(AND(LIQUIDACION!$D$1044&gt;LIQUIDACION!$B$1046,LIQUIDACION!$B$1046&gt;LIQUIDACION!$D$1043),366,365)),0)</f>
        <v>0</v>
      </c>
      <c r="AS902" s="618">
        <f>IF(AS$12=TRUE,(($R902*LIQUIDACION!$L$1047)*LIQUIDACION!$D$1045/IF(AND(LIQUIDACION!$D$1044&gt;LIQUIDACION!$B$1046,LIQUIDACION!$B$1046&gt;LIQUIDACION!$D$1043),366,365)),0)</f>
        <v>0</v>
      </c>
      <c r="AT902" s="618">
        <f>IF(AT$12=TRUE,(($S902*LIQUIDACION!$L$1047)*LIQUIDACION!$D$1045/IF(AND(LIQUIDACION!$D$1044&gt;LIQUIDACION!$B$1046,LIQUIDACION!$B$1046&gt;LIQUIDACION!$D$1043),366,365)),0)</f>
        <v>0</v>
      </c>
      <c r="AU902" s="618">
        <f>IF(AU$12=TRUE,(($T902*LIQUIDACION!$L$1047)*LIQUIDACION!$D$1045/IF(AND(LIQUIDACION!$D$1044&gt;LIQUIDACION!$B$1046,LIQUIDACION!$B$1046&gt;LIQUIDACION!$D$1043),366,365)),0)</f>
        <v>0</v>
      </c>
      <c r="AV902" s="618">
        <f>IF(AV$12=TRUE,(($U902*LIQUIDACION!$L$1047)*LIQUIDACION!$D$1045/IF(AND(LIQUIDACION!$D$1044&gt;LIQUIDACION!$B$1046,LIQUIDACION!$B$1046&gt;LIQUIDACION!$D$1043),366,365)),0)</f>
        <v>0</v>
      </c>
      <c r="AW902" s="618">
        <f>IF(AW$12=TRUE,(($V902*LIQUIDACION!$L$1047)*LIQUIDACION!$D$1045/IF(AND(LIQUIDACION!$D$1044&gt;LIQUIDACION!$B$1046,LIQUIDACION!$B$1046&gt;LIQUIDACION!$D$1043),366,365)),0)</f>
        <v>0</v>
      </c>
      <c r="AX902" s="618">
        <f>IF(AX$12=TRUE,(($W902*LIQUIDACION!$L$1047)*LIQUIDACION!$D$1045/IF(AND(LIQUIDACION!$D$1044&gt;LIQUIDACION!$B$1046,LIQUIDACION!$B$1046&gt;LIQUIDACION!$D$1043),366,365)),0)</f>
        <v>0</v>
      </c>
    </row>
    <row r="903" spans="2:50" x14ac:dyDescent="0.25">
      <c r="B903" s="121">
        <v>891</v>
      </c>
      <c r="C903" s="125"/>
      <c r="D903" s="170"/>
      <c r="E903" s="170"/>
      <c r="F903" s="170"/>
      <c r="G903" s="170">
        <f t="shared" si="57"/>
        <v>0</v>
      </c>
      <c r="H903" s="170">
        <f t="shared" si="58"/>
        <v>0</v>
      </c>
      <c r="I903" s="170"/>
      <c r="J903" s="170"/>
      <c r="K903" s="170"/>
      <c r="L903" s="170"/>
      <c r="M903" s="170"/>
      <c r="N903" s="170"/>
      <c r="O903" s="170"/>
      <c r="P903" s="170"/>
      <c r="Q903" s="170"/>
      <c r="R903" s="170"/>
      <c r="S903" s="170"/>
      <c r="T903" s="170"/>
      <c r="U903" s="170"/>
      <c r="V903" s="170"/>
      <c r="W903" s="170"/>
      <c r="X903" s="170"/>
      <c r="Y903" s="170"/>
      <c r="Z903" s="170"/>
      <c r="AA903" s="170"/>
      <c r="AB903" s="415">
        <f t="shared" si="59"/>
        <v>0</v>
      </c>
      <c r="AC903" s="415">
        <f t="shared" si="60"/>
        <v>0</v>
      </c>
      <c r="AE903" s="618">
        <f>IF(AE$12=TRUE,(($D903*LIQUIDACION!$L$1046)*LIQUIDACION!$D$1045/IF(AND(LIQUIDACION!$D$1044&gt;LIQUIDACION!$B$1046,LIQUIDACION!$B$1046&gt;LIQUIDACION!$D$1043),366,365)),0)</f>
        <v>0</v>
      </c>
      <c r="AF903" s="618">
        <f>IF(AF$12=TRUE,(($E903*LIQUIDACION!$L$1046)*LIQUIDACION!$D$1045/IF(AND(LIQUIDACION!$D$1044&gt;LIQUIDACION!$B$1046,LIQUIDACION!$B$1046&gt;LIQUIDACION!$D$1043),366,365)),0)</f>
        <v>0</v>
      </c>
      <c r="AG903" s="618">
        <f>IF(AG$12=TRUE,(($F903*LIQUIDACION!$L$1046)*LIQUIDACION!$D$1045/IF(AND(LIQUIDACION!$D$1044&gt;LIQUIDACION!$B$1046,LIQUIDACION!$B$1046&gt;LIQUIDACION!$D$1043),366,365)),0)</f>
        <v>0</v>
      </c>
      <c r="AH903" s="618">
        <f>IF(AH$12=TRUE,(($G903*LIQUIDACION!$L$1046)*LIQUIDACION!$D$1045/IF(AND(LIQUIDACION!$D$1044&gt;LIQUIDACION!$B$1046,LIQUIDACION!$B$1046&gt;LIQUIDACION!$D$1043),366,365)),0)</f>
        <v>0</v>
      </c>
      <c r="AI903" s="618">
        <f>IF(AI$12=TRUE,(($H903*LIQUIDACION!$L$1047)*LIQUIDACION!$D$1045/IF(AND(LIQUIDACION!$D$1044&gt;LIQUIDACION!$B$1046,LIQUIDACION!$B$1046&gt;LIQUIDACION!$D$1043),366,365)),0)</f>
        <v>0</v>
      </c>
      <c r="AJ903" s="618">
        <f>IF(AJ$12=TRUE,(($I903*LIQUIDACION!$L$1047)*LIQUIDACION!$D$1045/IF(AND(LIQUIDACION!$D$1044&gt;LIQUIDACION!$B$1046,LIQUIDACION!$B$1046&gt;LIQUIDACION!$D$1043),366,365)),0)</f>
        <v>0</v>
      </c>
      <c r="AK903" s="618">
        <f>IF(AK$12=TRUE,(($J903*LIQUIDACION!$L$1047)*LIQUIDACION!$D$1045/IF(AND(LIQUIDACION!$D$1044&gt;LIQUIDACION!$B$1046,LIQUIDACION!$B$1046&gt;LIQUIDACION!$D$1043),366,365)),0)</f>
        <v>0</v>
      </c>
      <c r="AL903" s="618">
        <f>IF(AL$12=TRUE,(($K903*LIQUIDACION!$L$1047)*LIQUIDACION!$D$1045/IF(AND(LIQUIDACION!$D$1044&gt;LIQUIDACION!$B$1046,LIQUIDACION!$B$1046&gt;LIQUIDACION!$D$1043),366,365)),0)</f>
        <v>0</v>
      </c>
      <c r="AM903" s="618">
        <f>IF(AM$12=TRUE,(($L903*LIQUIDACION!$L$1047)*LIQUIDACION!$D$1045/IF(AND(LIQUIDACION!$D$1044&gt;LIQUIDACION!$B$1046,LIQUIDACION!$B$1046&gt;LIQUIDACION!$D$1043),366,365)),0)</f>
        <v>0</v>
      </c>
      <c r="AN903" s="618">
        <f>IF(AN$12=TRUE,(($M903*LIQUIDACION!$L$1047)*LIQUIDACION!$D$1045/IF(AND(LIQUIDACION!$D$1044&gt;LIQUIDACION!$B$1046,LIQUIDACION!$B$1046&gt;LIQUIDACION!$D$1043),366,365)),0)</f>
        <v>0</v>
      </c>
      <c r="AO903" s="618">
        <f>IF(AO$12=TRUE,(($N903*LIQUIDACION!$L$1047)*LIQUIDACION!$D$1045/IF(AND(LIQUIDACION!$D$1044&gt;LIQUIDACION!$B$1046,LIQUIDACION!$B$1046&gt;LIQUIDACION!$D$1043),366,365)),0)</f>
        <v>0</v>
      </c>
      <c r="AP903" s="618">
        <f>IF(AP$12=TRUE,(($O903*LIQUIDACION!$L$1047)*LIQUIDACION!$D$1045/IF(AND(LIQUIDACION!$D$1044&gt;LIQUIDACION!$B$1046,LIQUIDACION!$B$1046&gt;LIQUIDACION!$D$1043),366,365)),0)</f>
        <v>0</v>
      </c>
      <c r="AQ903" s="618">
        <f>IF(AQ$12=TRUE,(($P903*LIQUIDACION!$L$1047)*LIQUIDACION!$D$1045/IF(AND(LIQUIDACION!$D$1044&gt;LIQUIDACION!$B$1046,LIQUIDACION!$B$1046&gt;LIQUIDACION!$D$1043),366,365)),0)</f>
        <v>0</v>
      </c>
      <c r="AR903" s="618">
        <f>IF(AR$12=TRUE,(($Q903*LIQUIDACION!$L$1047)*LIQUIDACION!$D$1045/IF(AND(LIQUIDACION!$D$1044&gt;LIQUIDACION!$B$1046,LIQUIDACION!$B$1046&gt;LIQUIDACION!$D$1043),366,365)),0)</f>
        <v>0</v>
      </c>
      <c r="AS903" s="618">
        <f>IF(AS$12=TRUE,(($R903*LIQUIDACION!$L$1047)*LIQUIDACION!$D$1045/IF(AND(LIQUIDACION!$D$1044&gt;LIQUIDACION!$B$1046,LIQUIDACION!$B$1046&gt;LIQUIDACION!$D$1043),366,365)),0)</f>
        <v>0</v>
      </c>
      <c r="AT903" s="618">
        <f>IF(AT$12=TRUE,(($S903*LIQUIDACION!$L$1047)*LIQUIDACION!$D$1045/IF(AND(LIQUIDACION!$D$1044&gt;LIQUIDACION!$B$1046,LIQUIDACION!$B$1046&gt;LIQUIDACION!$D$1043),366,365)),0)</f>
        <v>0</v>
      </c>
      <c r="AU903" s="618">
        <f>IF(AU$12=TRUE,(($T903*LIQUIDACION!$L$1047)*LIQUIDACION!$D$1045/IF(AND(LIQUIDACION!$D$1044&gt;LIQUIDACION!$B$1046,LIQUIDACION!$B$1046&gt;LIQUIDACION!$D$1043),366,365)),0)</f>
        <v>0</v>
      </c>
      <c r="AV903" s="618">
        <f>IF(AV$12=TRUE,(($U903*LIQUIDACION!$L$1047)*LIQUIDACION!$D$1045/IF(AND(LIQUIDACION!$D$1044&gt;LIQUIDACION!$B$1046,LIQUIDACION!$B$1046&gt;LIQUIDACION!$D$1043),366,365)),0)</f>
        <v>0</v>
      </c>
      <c r="AW903" s="618">
        <f>IF(AW$12=TRUE,(($V903*LIQUIDACION!$L$1047)*LIQUIDACION!$D$1045/IF(AND(LIQUIDACION!$D$1044&gt;LIQUIDACION!$B$1046,LIQUIDACION!$B$1046&gt;LIQUIDACION!$D$1043),366,365)),0)</f>
        <v>0</v>
      </c>
      <c r="AX903" s="618">
        <f>IF(AX$12=TRUE,(($W903*LIQUIDACION!$L$1047)*LIQUIDACION!$D$1045/IF(AND(LIQUIDACION!$D$1044&gt;LIQUIDACION!$B$1046,LIQUIDACION!$B$1046&gt;LIQUIDACION!$D$1043),366,365)),0)</f>
        <v>0</v>
      </c>
    </row>
    <row r="904" spans="2:50" x14ac:dyDescent="0.25">
      <c r="B904" s="123">
        <v>892</v>
      </c>
      <c r="C904" s="125"/>
      <c r="D904" s="170"/>
      <c r="E904" s="170"/>
      <c r="F904" s="170"/>
      <c r="G904" s="170">
        <f t="shared" si="57"/>
        <v>0</v>
      </c>
      <c r="H904" s="170">
        <f t="shared" si="58"/>
        <v>0</v>
      </c>
      <c r="I904" s="170"/>
      <c r="J904" s="170"/>
      <c r="K904" s="170"/>
      <c r="L904" s="170"/>
      <c r="M904" s="170"/>
      <c r="N904" s="170"/>
      <c r="O904" s="170"/>
      <c r="P904" s="170"/>
      <c r="Q904" s="170"/>
      <c r="R904" s="170"/>
      <c r="S904" s="170"/>
      <c r="T904" s="170"/>
      <c r="U904" s="170"/>
      <c r="V904" s="170"/>
      <c r="W904" s="170"/>
      <c r="X904" s="170"/>
      <c r="Y904" s="170"/>
      <c r="Z904" s="170"/>
      <c r="AA904" s="170"/>
      <c r="AB904" s="415">
        <f t="shared" si="59"/>
        <v>0</v>
      </c>
      <c r="AC904" s="415">
        <f t="shared" si="60"/>
        <v>0</v>
      </c>
      <c r="AE904" s="618">
        <f>IF(AE$12=TRUE,(($D904*LIQUIDACION!$L$1046)*LIQUIDACION!$D$1045/IF(AND(LIQUIDACION!$D$1044&gt;LIQUIDACION!$B$1046,LIQUIDACION!$B$1046&gt;LIQUIDACION!$D$1043),366,365)),0)</f>
        <v>0</v>
      </c>
      <c r="AF904" s="618">
        <f>IF(AF$12=TRUE,(($E904*LIQUIDACION!$L$1046)*LIQUIDACION!$D$1045/IF(AND(LIQUIDACION!$D$1044&gt;LIQUIDACION!$B$1046,LIQUIDACION!$B$1046&gt;LIQUIDACION!$D$1043),366,365)),0)</f>
        <v>0</v>
      </c>
      <c r="AG904" s="618">
        <f>IF(AG$12=TRUE,(($F904*LIQUIDACION!$L$1046)*LIQUIDACION!$D$1045/IF(AND(LIQUIDACION!$D$1044&gt;LIQUIDACION!$B$1046,LIQUIDACION!$B$1046&gt;LIQUIDACION!$D$1043),366,365)),0)</f>
        <v>0</v>
      </c>
      <c r="AH904" s="618">
        <f>IF(AH$12=TRUE,(($G904*LIQUIDACION!$L$1046)*LIQUIDACION!$D$1045/IF(AND(LIQUIDACION!$D$1044&gt;LIQUIDACION!$B$1046,LIQUIDACION!$B$1046&gt;LIQUIDACION!$D$1043),366,365)),0)</f>
        <v>0</v>
      </c>
      <c r="AI904" s="618">
        <f>IF(AI$12=TRUE,(($H904*LIQUIDACION!$L$1047)*LIQUIDACION!$D$1045/IF(AND(LIQUIDACION!$D$1044&gt;LIQUIDACION!$B$1046,LIQUIDACION!$B$1046&gt;LIQUIDACION!$D$1043),366,365)),0)</f>
        <v>0</v>
      </c>
      <c r="AJ904" s="618">
        <f>IF(AJ$12=TRUE,(($I904*LIQUIDACION!$L$1047)*LIQUIDACION!$D$1045/IF(AND(LIQUIDACION!$D$1044&gt;LIQUIDACION!$B$1046,LIQUIDACION!$B$1046&gt;LIQUIDACION!$D$1043),366,365)),0)</f>
        <v>0</v>
      </c>
      <c r="AK904" s="618">
        <f>IF(AK$12=TRUE,(($J904*LIQUIDACION!$L$1047)*LIQUIDACION!$D$1045/IF(AND(LIQUIDACION!$D$1044&gt;LIQUIDACION!$B$1046,LIQUIDACION!$B$1046&gt;LIQUIDACION!$D$1043),366,365)),0)</f>
        <v>0</v>
      </c>
      <c r="AL904" s="618">
        <f>IF(AL$12=TRUE,(($K904*LIQUIDACION!$L$1047)*LIQUIDACION!$D$1045/IF(AND(LIQUIDACION!$D$1044&gt;LIQUIDACION!$B$1046,LIQUIDACION!$B$1046&gt;LIQUIDACION!$D$1043),366,365)),0)</f>
        <v>0</v>
      </c>
      <c r="AM904" s="618">
        <f>IF(AM$12=TRUE,(($L904*LIQUIDACION!$L$1047)*LIQUIDACION!$D$1045/IF(AND(LIQUIDACION!$D$1044&gt;LIQUIDACION!$B$1046,LIQUIDACION!$B$1046&gt;LIQUIDACION!$D$1043),366,365)),0)</f>
        <v>0</v>
      </c>
      <c r="AN904" s="618">
        <f>IF(AN$12=TRUE,(($M904*LIQUIDACION!$L$1047)*LIQUIDACION!$D$1045/IF(AND(LIQUIDACION!$D$1044&gt;LIQUIDACION!$B$1046,LIQUIDACION!$B$1046&gt;LIQUIDACION!$D$1043),366,365)),0)</f>
        <v>0</v>
      </c>
      <c r="AO904" s="618">
        <f>IF(AO$12=TRUE,(($N904*LIQUIDACION!$L$1047)*LIQUIDACION!$D$1045/IF(AND(LIQUIDACION!$D$1044&gt;LIQUIDACION!$B$1046,LIQUIDACION!$B$1046&gt;LIQUIDACION!$D$1043),366,365)),0)</f>
        <v>0</v>
      </c>
      <c r="AP904" s="618">
        <f>IF(AP$12=TRUE,(($O904*LIQUIDACION!$L$1047)*LIQUIDACION!$D$1045/IF(AND(LIQUIDACION!$D$1044&gt;LIQUIDACION!$B$1046,LIQUIDACION!$B$1046&gt;LIQUIDACION!$D$1043),366,365)),0)</f>
        <v>0</v>
      </c>
      <c r="AQ904" s="618">
        <f>IF(AQ$12=TRUE,(($P904*LIQUIDACION!$L$1047)*LIQUIDACION!$D$1045/IF(AND(LIQUIDACION!$D$1044&gt;LIQUIDACION!$B$1046,LIQUIDACION!$B$1046&gt;LIQUIDACION!$D$1043),366,365)),0)</f>
        <v>0</v>
      </c>
      <c r="AR904" s="618">
        <f>IF(AR$12=TRUE,(($Q904*LIQUIDACION!$L$1047)*LIQUIDACION!$D$1045/IF(AND(LIQUIDACION!$D$1044&gt;LIQUIDACION!$B$1046,LIQUIDACION!$B$1046&gt;LIQUIDACION!$D$1043),366,365)),0)</f>
        <v>0</v>
      </c>
      <c r="AS904" s="618">
        <f>IF(AS$12=TRUE,(($R904*LIQUIDACION!$L$1047)*LIQUIDACION!$D$1045/IF(AND(LIQUIDACION!$D$1044&gt;LIQUIDACION!$B$1046,LIQUIDACION!$B$1046&gt;LIQUIDACION!$D$1043),366,365)),0)</f>
        <v>0</v>
      </c>
      <c r="AT904" s="618">
        <f>IF(AT$12=TRUE,(($S904*LIQUIDACION!$L$1047)*LIQUIDACION!$D$1045/IF(AND(LIQUIDACION!$D$1044&gt;LIQUIDACION!$B$1046,LIQUIDACION!$B$1046&gt;LIQUIDACION!$D$1043),366,365)),0)</f>
        <v>0</v>
      </c>
      <c r="AU904" s="618">
        <f>IF(AU$12=TRUE,(($T904*LIQUIDACION!$L$1047)*LIQUIDACION!$D$1045/IF(AND(LIQUIDACION!$D$1044&gt;LIQUIDACION!$B$1046,LIQUIDACION!$B$1046&gt;LIQUIDACION!$D$1043),366,365)),0)</f>
        <v>0</v>
      </c>
      <c r="AV904" s="618">
        <f>IF(AV$12=TRUE,(($U904*LIQUIDACION!$L$1047)*LIQUIDACION!$D$1045/IF(AND(LIQUIDACION!$D$1044&gt;LIQUIDACION!$B$1046,LIQUIDACION!$B$1046&gt;LIQUIDACION!$D$1043),366,365)),0)</f>
        <v>0</v>
      </c>
      <c r="AW904" s="618">
        <f>IF(AW$12=TRUE,(($V904*LIQUIDACION!$L$1047)*LIQUIDACION!$D$1045/IF(AND(LIQUIDACION!$D$1044&gt;LIQUIDACION!$B$1046,LIQUIDACION!$B$1046&gt;LIQUIDACION!$D$1043),366,365)),0)</f>
        <v>0</v>
      </c>
      <c r="AX904" s="618">
        <f>IF(AX$12=TRUE,(($W904*LIQUIDACION!$L$1047)*LIQUIDACION!$D$1045/IF(AND(LIQUIDACION!$D$1044&gt;LIQUIDACION!$B$1046,LIQUIDACION!$B$1046&gt;LIQUIDACION!$D$1043),366,365)),0)</f>
        <v>0</v>
      </c>
    </row>
    <row r="905" spans="2:50" x14ac:dyDescent="0.25">
      <c r="B905" s="121">
        <v>893</v>
      </c>
      <c r="C905" s="125"/>
      <c r="D905" s="170"/>
      <c r="E905" s="170"/>
      <c r="F905" s="170"/>
      <c r="G905" s="170">
        <f t="shared" si="57"/>
        <v>0</v>
      </c>
      <c r="H905" s="170">
        <f t="shared" si="58"/>
        <v>0</v>
      </c>
      <c r="I905" s="170"/>
      <c r="J905" s="170"/>
      <c r="K905" s="170"/>
      <c r="L905" s="170"/>
      <c r="M905" s="170"/>
      <c r="N905" s="170"/>
      <c r="O905" s="170"/>
      <c r="P905" s="170"/>
      <c r="Q905" s="170"/>
      <c r="R905" s="170"/>
      <c r="S905" s="170"/>
      <c r="T905" s="170"/>
      <c r="U905" s="170"/>
      <c r="V905" s="170"/>
      <c r="W905" s="170"/>
      <c r="X905" s="170"/>
      <c r="Y905" s="170"/>
      <c r="Z905" s="170"/>
      <c r="AA905" s="170"/>
      <c r="AB905" s="415">
        <f t="shared" si="59"/>
        <v>0</v>
      </c>
      <c r="AC905" s="415">
        <f t="shared" si="60"/>
        <v>0</v>
      </c>
      <c r="AE905" s="618">
        <f>IF(AE$12=TRUE,(($D905*LIQUIDACION!$L$1046)*LIQUIDACION!$D$1045/IF(AND(LIQUIDACION!$D$1044&gt;LIQUIDACION!$B$1046,LIQUIDACION!$B$1046&gt;LIQUIDACION!$D$1043),366,365)),0)</f>
        <v>0</v>
      </c>
      <c r="AF905" s="618">
        <f>IF(AF$12=TRUE,(($E905*LIQUIDACION!$L$1046)*LIQUIDACION!$D$1045/IF(AND(LIQUIDACION!$D$1044&gt;LIQUIDACION!$B$1046,LIQUIDACION!$B$1046&gt;LIQUIDACION!$D$1043),366,365)),0)</f>
        <v>0</v>
      </c>
      <c r="AG905" s="618">
        <f>IF(AG$12=TRUE,(($F905*LIQUIDACION!$L$1046)*LIQUIDACION!$D$1045/IF(AND(LIQUIDACION!$D$1044&gt;LIQUIDACION!$B$1046,LIQUIDACION!$B$1046&gt;LIQUIDACION!$D$1043),366,365)),0)</f>
        <v>0</v>
      </c>
      <c r="AH905" s="618">
        <f>IF(AH$12=TRUE,(($G905*LIQUIDACION!$L$1046)*LIQUIDACION!$D$1045/IF(AND(LIQUIDACION!$D$1044&gt;LIQUIDACION!$B$1046,LIQUIDACION!$B$1046&gt;LIQUIDACION!$D$1043),366,365)),0)</f>
        <v>0</v>
      </c>
      <c r="AI905" s="618">
        <f>IF(AI$12=TRUE,(($H905*LIQUIDACION!$L$1047)*LIQUIDACION!$D$1045/IF(AND(LIQUIDACION!$D$1044&gt;LIQUIDACION!$B$1046,LIQUIDACION!$B$1046&gt;LIQUIDACION!$D$1043),366,365)),0)</f>
        <v>0</v>
      </c>
      <c r="AJ905" s="618">
        <f>IF(AJ$12=TRUE,(($I905*LIQUIDACION!$L$1047)*LIQUIDACION!$D$1045/IF(AND(LIQUIDACION!$D$1044&gt;LIQUIDACION!$B$1046,LIQUIDACION!$B$1046&gt;LIQUIDACION!$D$1043),366,365)),0)</f>
        <v>0</v>
      </c>
      <c r="AK905" s="618">
        <f>IF(AK$12=TRUE,(($J905*LIQUIDACION!$L$1047)*LIQUIDACION!$D$1045/IF(AND(LIQUIDACION!$D$1044&gt;LIQUIDACION!$B$1046,LIQUIDACION!$B$1046&gt;LIQUIDACION!$D$1043),366,365)),0)</f>
        <v>0</v>
      </c>
      <c r="AL905" s="618">
        <f>IF(AL$12=TRUE,(($K905*LIQUIDACION!$L$1047)*LIQUIDACION!$D$1045/IF(AND(LIQUIDACION!$D$1044&gt;LIQUIDACION!$B$1046,LIQUIDACION!$B$1046&gt;LIQUIDACION!$D$1043),366,365)),0)</f>
        <v>0</v>
      </c>
      <c r="AM905" s="618">
        <f>IF(AM$12=TRUE,(($L905*LIQUIDACION!$L$1047)*LIQUIDACION!$D$1045/IF(AND(LIQUIDACION!$D$1044&gt;LIQUIDACION!$B$1046,LIQUIDACION!$B$1046&gt;LIQUIDACION!$D$1043),366,365)),0)</f>
        <v>0</v>
      </c>
      <c r="AN905" s="618">
        <f>IF(AN$12=TRUE,(($M905*LIQUIDACION!$L$1047)*LIQUIDACION!$D$1045/IF(AND(LIQUIDACION!$D$1044&gt;LIQUIDACION!$B$1046,LIQUIDACION!$B$1046&gt;LIQUIDACION!$D$1043),366,365)),0)</f>
        <v>0</v>
      </c>
      <c r="AO905" s="618">
        <f>IF(AO$12=TRUE,(($N905*LIQUIDACION!$L$1047)*LIQUIDACION!$D$1045/IF(AND(LIQUIDACION!$D$1044&gt;LIQUIDACION!$B$1046,LIQUIDACION!$B$1046&gt;LIQUIDACION!$D$1043),366,365)),0)</f>
        <v>0</v>
      </c>
      <c r="AP905" s="618">
        <f>IF(AP$12=TRUE,(($O905*LIQUIDACION!$L$1047)*LIQUIDACION!$D$1045/IF(AND(LIQUIDACION!$D$1044&gt;LIQUIDACION!$B$1046,LIQUIDACION!$B$1046&gt;LIQUIDACION!$D$1043),366,365)),0)</f>
        <v>0</v>
      </c>
      <c r="AQ905" s="618">
        <f>IF(AQ$12=TRUE,(($P905*LIQUIDACION!$L$1047)*LIQUIDACION!$D$1045/IF(AND(LIQUIDACION!$D$1044&gt;LIQUIDACION!$B$1046,LIQUIDACION!$B$1046&gt;LIQUIDACION!$D$1043),366,365)),0)</f>
        <v>0</v>
      </c>
      <c r="AR905" s="618">
        <f>IF(AR$12=TRUE,(($Q905*LIQUIDACION!$L$1047)*LIQUIDACION!$D$1045/IF(AND(LIQUIDACION!$D$1044&gt;LIQUIDACION!$B$1046,LIQUIDACION!$B$1046&gt;LIQUIDACION!$D$1043),366,365)),0)</f>
        <v>0</v>
      </c>
      <c r="AS905" s="618">
        <f>IF(AS$12=TRUE,(($R905*LIQUIDACION!$L$1047)*LIQUIDACION!$D$1045/IF(AND(LIQUIDACION!$D$1044&gt;LIQUIDACION!$B$1046,LIQUIDACION!$B$1046&gt;LIQUIDACION!$D$1043),366,365)),0)</f>
        <v>0</v>
      </c>
      <c r="AT905" s="618">
        <f>IF(AT$12=TRUE,(($S905*LIQUIDACION!$L$1047)*LIQUIDACION!$D$1045/IF(AND(LIQUIDACION!$D$1044&gt;LIQUIDACION!$B$1046,LIQUIDACION!$B$1046&gt;LIQUIDACION!$D$1043),366,365)),0)</f>
        <v>0</v>
      </c>
      <c r="AU905" s="618">
        <f>IF(AU$12=TRUE,(($T905*LIQUIDACION!$L$1047)*LIQUIDACION!$D$1045/IF(AND(LIQUIDACION!$D$1044&gt;LIQUIDACION!$B$1046,LIQUIDACION!$B$1046&gt;LIQUIDACION!$D$1043),366,365)),0)</f>
        <v>0</v>
      </c>
      <c r="AV905" s="618">
        <f>IF(AV$12=TRUE,(($U905*LIQUIDACION!$L$1047)*LIQUIDACION!$D$1045/IF(AND(LIQUIDACION!$D$1044&gt;LIQUIDACION!$B$1046,LIQUIDACION!$B$1046&gt;LIQUIDACION!$D$1043),366,365)),0)</f>
        <v>0</v>
      </c>
      <c r="AW905" s="618">
        <f>IF(AW$12=TRUE,(($V905*LIQUIDACION!$L$1047)*LIQUIDACION!$D$1045/IF(AND(LIQUIDACION!$D$1044&gt;LIQUIDACION!$B$1046,LIQUIDACION!$B$1046&gt;LIQUIDACION!$D$1043),366,365)),0)</f>
        <v>0</v>
      </c>
      <c r="AX905" s="618">
        <f>IF(AX$12=TRUE,(($W905*LIQUIDACION!$L$1047)*LIQUIDACION!$D$1045/IF(AND(LIQUIDACION!$D$1044&gt;LIQUIDACION!$B$1046,LIQUIDACION!$B$1046&gt;LIQUIDACION!$D$1043),366,365)),0)</f>
        <v>0</v>
      </c>
    </row>
    <row r="906" spans="2:50" x14ac:dyDescent="0.25">
      <c r="B906" s="123">
        <v>894</v>
      </c>
      <c r="C906" s="125"/>
      <c r="D906" s="170"/>
      <c r="E906" s="170"/>
      <c r="F906" s="170"/>
      <c r="G906" s="170">
        <f t="shared" si="57"/>
        <v>0</v>
      </c>
      <c r="H906" s="170">
        <f t="shared" si="58"/>
        <v>0</v>
      </c>
      <c r="I906" s="170"/>
      <c r="J906" s="170"/>
      <c r="K906" s="170"/>
      <c r="L906" s="170"/>
      <c r="M906" s="170"/>
      <c r="N906" s="170"/>
      <c r="O906" s="170"/>
      <c r="P906" s="170"/>
      <c r="Q906" s="170"/>
      <c r="R906" s="170"/>
      <c r="S906" s="170"/>
      <c r="T906" s="170"/>
      <c r="U906" s="170"/>
      <c r="V906" s="170"/>
      <c r="W906" s="170"/>
      <c r="X906" s="170"/>
      <c r="Y906" s="170"/>
      <c r="Z906" s="170"/>
      <c r="AA906" s="170"/>
      <c r="AB906" s="415">
        <f t="shared" si="59"/>
        <v>0</v>
      </c>
      <c r="AC906" s="415">
        <f t="shared" si="60"/>
        <v>0</v>
      </c>
      <c r="AE906" s="618">
        <f>IF(AE$12=TRUE,(($D906*LIQUIDACION!$L$1046)*LIQUIDACION!$D$1045/IF(AND(LIQUIDACION!$D$1044&gt;LIQUIDACION!$B$1046,LIQUIDACION!$B$1046&gt;LIQUIDACION!$D$1043),366,365)),0)</f>
        <v>0</v>
      </c>
      <c r="AF906" s="618">
        <f>IF(AF$12=TRUE,(($E906*LIQUIDACION!$L$1046)*LIQUIDACION!$D$1045/IF(AND(LIQUIDACION!$D$1044&gt;LIQUIDACION!$B$1046,LIQUIDACION!$B$1046&gt;LIQUIDACION!$D$1043),366,365)),0)</f>
        <v>0</v>
      </c>
      <c r="AG906" s="618">
        <f>IF(AG$12=TRUE,(($F906*LIQUIDACION!$L$1046)*LIQUIDACION!$D$1045/IF(AND(LIQUIDACION!$D$1044&gt;LIQUIDACION!$B$1046,LIQUIDACION!$B$1046&gt;LIQUIDACION!$D$1043),366,365)),0)</f>
        <v>0</v>
      </c>
      <c r="AH906" s="618">
        <f>IF(AH$12=TRUE,(($G906*LIQUIDACION!$L$1046)*LIQUIDACION!$D$1045/IF(AND(LIQUIDACION!$D$1044&gt;LIQUIDACION!$B$1046,LIQUIDACION!$B$1046&gt;LIQUIDACION!$D$1043),366,365)),0)</f>
        <v>0</v>
      </c>
      <c r="AI906" s="618">
        <f>IF(AI$12=TRUE,(($H906*LIQUIDACION!$L$1047)*LIQUIDACION!$D$1045/IF(AND(LIQUIDACION!$D$1044&gt;LIQUIDACION!$B$1046,LIQUIDACION!$B$1046&gt;LIQUIDACION!$D$1043),366,365)),0)</f>
        <v>0</v>
      </c>
      <c r="AJ906" s="618">
        <f>IF(AJ$12=TRUE,(($I906*LIQUIDACION!$L$1047)*LIQUIDACION!$D$1045/IF(AND(LIQUIDACION!$D$1044&gt;LIQUIDACION!$B$1046,LIQUIDACION!$B$1046&gt;LIQUIDACION!$D$1043),366,365)),0)</f>
        <v>0</v>
      </c>
      <c r="AK906" s="618">
        <f>IF(AK$12=TRUE,(($J906*LIQUIDACION!$L$1047)*LIQUIDACION!$D$1045/IF(AND(LIQUIDACION!$D$1044&gt;LIQUIDACION!$B$1046,LIQUIDACION!$B$1046&gt;LIQUIDACION!$D$1043),366,365)),0)</f>
        <v>0</v>
      </c>
      <c r="AL906" s="618">
        <f>IF(AL$12=TRUE,(($K906*LIQUIDACION!$L$1047)*LIQUIDACION!$D$1045/IF(AND(LIQUIDACION!$D$1044&gt;LIQUIDACION!$B$1046,LIQUIDACION!$B$1046&gt;LIQUIDACION!$D$1043),366,365)),0)</f>
        <v>0</v>
      </c>
      <c r="AM906" s="618">
        <f>IF(AM$12=TRUE,(($L906*LIQUIDACION!$L$1047)*LIQUIDACION!$D$1045/IF(AND(LIQUIDACION!$D$1044&gt;LIQUIDACION!$B$1046,LIQUIDACION!$B$1046&gt;LIQUIDACION!$D$1043),366,365)),0)</f>
        <v>0</v>
      </c>
      <c r="AN906" s="618">
        <f>IF(AN$12=TRUE,(($M906*LIQUIDACION!$L$1047)*LIQUIDACION!$D$1045/IF(AND(LIQUIDACION!$D$1044&gt;LIQUIDACION!$B$1046,LIQUIDACION!$B$1046&gt;LIQUIDACION!$D$1043),366,365)),0)</f>
        <v>0</v>
      </c>
      <c r="AO906" s="618">
        <f>IF(AO$12=TRUE,(($N906*LIQUIDACION!$L$1047)*LIQUIDACION!$D$1045/IF(AND(LIQUIDACION!$D$1044&gt;LIQUIDACION!$B$1046,LIQUIDACION!$B$1046&gt;LIQUIDACION!$D$1043),366,365)),0)</f>
        <v>0</v>
      </c>
      <c r="AP906" s="618">
        <f>IF(AP$12=TRUE,(($O906*LIQUIDACION!$L$1047)*LIQUIDACION!$D$1045/IF(AND(LIQUIDACION!$D$1044&gt;LIQUIDACION!$B$1046,LIQUIDACION!$B$1046&gt;LIQUIDACION!$D$1043),366,365)),0)</f>
        <v>0</v>
      </c>
      <c r="AQ906" s="618">
        <f>IF(AQ$12=TRUE,(($P906*LIQUIDACION!$L$1047)*LIQUIDACION!$D$1045/IF(AND(LIQUIDACION!$D$1044&gt;LIQUIDACION!$B$1046,LIQUIDACION!$B$1046&gt;LIQUIDACION!$D$1043),366,365)),0)</f>
        <v>0</v>
      </c>
      <c r="AR906" s="618">
        <f>IF(AR$12=TRUE,(($Q906*LIQUIDACION!$L$1047)*LIQUIDACION!$D$1045/IF(AND(LIQUIDACION!$D$1044&gt;LIQUIDACION!$B$1046,LIQUIDACION!$B$1046&gt;LIQUIDACION!$D$1043),366,365)),0)</f>
        <v>0</v>
      </c>
      <c r="AS906" s="618">
        <f>IF(AS$12=TRUE,(($R906*LIQUIDACION!$L$1047)*LIQUIDACION!$D$1045/IF(AND(LIQUIDACION!$D$1044&gt;LIQUIDACION!$B$1046,LIQUIDACION!$B$1046&gt;LIQUIDACION!$D$1043),366,365)),0)</f>
        <v>0</v>
      </c>
      <c r="AT906" s="618">
        <f>IF(AT$12=TRUE,(($S906*LIQUIDACION!$L$1047)*LIQUIDACION!$D$1045/IF(AND(LIQUIDACION!$D$1044&gt;LIQUIDACION!$B$1046,LIQUIDACION!$B$1046&gt;LIQUIDACION!$D$1043),366,365)),0)</f>
        <v>0</v>
      </c>
      <c r="AU906" s="618">
        <f>IF(AU$12=TRUE,(($T906*LIQUIDACION!$L$1047)*LIQUIDACION!$D$1045/IF(AND(LIQUIDACION!$D$1044&gt;LIQUIDACION!$B$1046,LIQUIDACION!$B$1046&gt;LIQUIDACION!$D$1043),366,365)),0)</f>
        <v>0</v>
      </c>
      <c r="AV906" s="618">
        <f>IF(AV$12=TRUE,(($U906*LIQUIDACION!$L$1047)*LIQUIDACION!$D$1045/IF(AND(LIQUIDACION!$D$1044&gt;LIQUIDACION!$B$1046,LIQUIDACION!$B$1046&gt;LIQUIDACION!$D$1043),366,365)),0)</f>
        <v>0</v>
      </c>
      <c r="AW906" s="618">
        <f>IF(AW$12=TRUE,(($V906*LIQUIDACION!$L$1047)*LIQUIDACION!$D$1045/IF(AND(LIQUIDACION!$D$1044&gt;LIQUIDACION!$B$1046,LIQUIDACION!$B$1046&gt;LIQUIDACION!$D$1043),366,365)),0)</f>
        <v>0</v>
      </c>
      <c r="AX906" s="618">
        <f>IF(AX$12=TRUE,(($W906*LIQUIDACION!$L$1047)*LIQUIDACION!$D$1045/IF(AND(LIQUIDACION!$D$1044&gt;LIQUIDACION!$B$1046,LIQUIDACION!$B$1046&gt;LIQUIDACION!$D$1043),366,365)),0)</f>
        <v>0</v>
      </c>
    </row>
    <row r="907" spans="2:50" x14ac:dyDescent="0.25">
      <c r="B907" s="121">
        <v>895</v>
      </c>
      <c r="C907" s="125"/>
      <c r="D907" s="170"/>
      <c r="E907" s="170"/>
      <c r="F907" s="170"/>
      <c r="G907" s="170">
        <f t="shared" si="57"/>
        <v>0</v>
      </c>
      <c r="H907" s="170">
        <f t="shared" si="58"/>
        <v>0</v>
      </c>
      <c r="I907" s="170"/>
      <c r="J907" s="170"/>
      <c r="K907" s="170"/>
      <c r="L907" s="170"/>
      <c r="M907" s="170"/>
      <c r="N907" s="170"/>
      <c r="O907" s="170"/>
      <c r="P907" s="170"/>
      <c r="Q907" s="170"/>
      <c r="R907" s="170"/>
      <c r="S907" s="170"/>
      <c r="T907" s="170"/>
      <c r="U907" s="170"/>
      <c r="V907" s="170"/>
      <c r="W907" s="170"/>
      <c r="X907" s="170"/>
      <c r="Y907" s="170"/>
      <c r="Z907" s="170"/>
      <c r="AA907" s="170"/>
      <c r="AB907" s="415">
        <f t="shared" si="59"/>
        <v>0</v>
      </c>
      <c r="AC907" s="415">
        <f t="shared" si="60"/>
        <v>0</v>
      </c>
      <c r="AE907" s="618">
        <f>IF(AE$12=TRUE,(($D907*LIQUIDACION!$L$1046)*LIQUIDACION!$D$1045/IF(AND(LIQUIDACION!$D$1044&gt;LIQUIDACION!$B$1046,LIQUIDACION!$B$1046&gt;LIQUIDACION!$D$1043),366,365)),0)</f>
        <v>0</v>
      </c>
      <c r="AF907" s="618">
        <f>IF(AF$12=TRUE,(($E907*LIQUIDACION!$L$1046)*LIQUIDACION!$D$1045/IF(AND(LIQUIDACION!$D$1044&gt;LIQUIDACION!$B$1046,LIQUIDACION!$B$1046&gt;LIQUIDACION!$D$1043),366,365)),0)</f>
        <v>0</v>
      </c>
      <c r="AG907" s="618">
        <f>IF(AG$12=TRUE,(($F907*LIQUIDACION!$L$1046)*LIQUIDACION!$D$1045/IF(AND(LIQUIDACION!$D$1044&gt;LIQUIDACION!$B$1046,LIQUIDACION!$B$1046&gt;LIQUIDACION!$D$1043),366,365)),0)</f>
        <v>0</v>
      </c>
      <c r="AH907" s="618">
        <f>IF(AH$12=TRUE,(($G907*LIQUIDACION!$L$1046)*LIQUIDACION!$D$1045/IF(AND(LIQUIDACION!$D$1044&gt;LIQUIDACION!$B$1046,LIQUIDACION!$B$1046&gt;LIQUIDACION!$D$1043),366,365)),0)</f>
        <v>0</v>
      </c>
      <c r="AI907" s="618">
        <f>IF(AI$12=TRUE,(($H907*LIQUIDACION!$L$1047)*LIQUIDACION!$D$1045/IF(AND(LIQUIDACION!$D$1044&gt;LIQUIDACION!$B$1046,LIQUIDACION!$B$1046&gt;LIQUIDACION!$D$1043),366,365)),0)</f>
        <v>0</v>
      </c>
      <c r="AJ907" s="618">
        <f>IF(AJ$12=TRUE,(($I907*LIQUIDACION!$L$1047)*LIQUIDACION!$D$1045/IF(AND(LIQUIDACION!$D$1044&gt;LIQUIDACION!$B$1046,LIQUIDACION!$B$1046&gt;LIQUIDACION!$D$1043),366,365)),0)</f>
        <v>0</v>
      </c>
      <c r="AK907" s="618">
        <f>IF(AK$12=TRUE,(($J907*LIQUIDACION!$L$1047)*LIQUIDACION!$D$1045/IF(AND(LIQUIDACION!$D$1044&gt;LIQUIDACION!$B$1046,LIQUIDACION!$B$1046&gt;LIQUIDACION!$D$1043),366,365)),0)</f>
        <v>0</v>
      </c>
      <c r="AL907" s="618">
        <f>IF(AL$12=TRUE,(($K907*LIQUIDACION!$L$1047)*LIQUIDACION!$D$1045/IF(AND(LIQUIDACION!$D$1044&gt;LIQUIDACION!$B$1046,LIQUIDACION!$B$1046&gt;LIQUIDACION!$D$1043),366,365)),0)</f>
        <v>0</v>
      </c>
      <c r="AM907" s="618">
        <f>IF(AM$12=TRUE,(($L907*LIQUIDACION!$L$1047)*LIQUIDACION!$D$1045/IF(AND(LIQUIDACION!$D$1044&gt;LIQUIDACION!$B$1046,LIQUIDACION!$B$1046&gt;LIQUIDACION!$D$1043),366,365)),0)</f>
        <v>0</v>
      </c>
      <c r="AN907" s="618">
        <f>IF(AN$12=TRUE,(($M907*LIQUIDACION!$L$1047)*LIQUIDACION!$D$1045/IF(AND(LIQUIDACION!$D$1044&gt;LIQUIDACION!$B$1046,LIQUIDACION!$B$1046&gt;LIQUIDACION!$D$1043),366,365)),0)</f>
        <v>0</v>
      </c>
      <c r="AO907" s="618">
        <f>IF(AO$12=TRUE,(($N907*LIQUIDACION!$L$1047)*LIQUIDACION!$D$1045/IF(AND(LIQUIDACION!$D$1044&gt;LIQUIDACION!$B$1046,LIQUIDACION!$B$1046&gt;LIQUIDACION!$D$1043),366,365)),0)</f>
        <v>0</v>
      </c>
      <c r="AP907" s="618">
        <f>IF(AP$12=TRUE,(($O907*LIQUIDACION!$L$1047)*LIQUIDACION!$D$1045/IF(AND(LIQUIDACION!$D$1044&gt;LIQUIDACION!$B$1046,LIQUIDACION!$B$1046&gt;LIQUIDACION!$D$1043),366,365)),0)</f>
        <v>0</v>
      </c>
      <c r="AQ907" s="618">
        <f>IF(AQ$12=TRUE,(($P907*LIQUIDACION!$L$1047)*LIQUIDACION!$D$1045/IF(AND(LIQUIDACION!$D$1044&gt;LIQUIDACION!$B$1046,LIQUIDACION!$B$1046&gt;LIQUIDACION!$D$1043),366,365)),0)</f>
        <v>0</v>
      </c>
      <c r="AR907" s="618">
        <f>IF(AR$12=TRUE,(($Q907*LIQUIDACION!$L$1047)*LIQUIDACION!$D$1045/IF(AND(LIQUIDACION!$D$1044&gt;LIQUIDACION!$B$1046,LIQUIDACION!$B$1046&gt;LIQUIDACION!$D$1043),366,365)),0)</f>
        <v>0</v>
      </c>
      <c r="AS907" s="618">
        <f>IF(AS$12=TRUE,(($R907*LIQUIDACION!$L$1047)*LIQUIDACION!$D$1045/IF(AND(LIQUIDACION!$D$1044&gt;LIQUIDACION!$B$1046,LIQUIDACION!$B$1046&gt;LIQUIDACION!$D$1043),366,365)),0)</f>
        <v>0</v>
      </c>
      <c r="AT907" s="618">
        <f>IF(AT$12=TRUE,(($S907*LIQUIDACION!$L$1047)*LIQUIDACION!$D$1045/IF(AND(LIQUIDACION!$D$1044&gt;LIQUIDACION!$B$1046,LIQUIDACION!$B$1046&gt;LIQUIDACION!$D$1043),366,365)),0)</f>
        <v>0</v>
      </c>
      <c r="AU907" s="618">
        <f>IF(AU$12=TRUE,(($T907*LIQUIDACION!$L$1047)*LIQUIDACION!$D$1045/IF(AND(LIQUIDACION!$D$1044&gt;LIQUIDACION!$B$1046,LIQUIDACION!$B$1046&gt;LIQUIDACION!$D$1043),366,365)),0)</f>
        <v>0</v>
      </c>
      <c r="AV907" s="618">
        <f>IF(AV$12=TRUE,(($U907*LIQUIDACION!$L$1047)*LIQUIDACION!$D$1045/IF(AND(LIQUIDACION!$D$1044&gt;LIQUIDACION!$B$1046,LIQUIDACION!$B$1046&gt;LIQUIDACION!$D$1043),366,365)),0)</f>
        <v>0</v>
      </c>
      <c r="AW907" s="618">
        <f>IF(AW$12=TRUE,(($V907*LIQUIDACION!$L$1047)*LIQUIDACION!$D$1045/IF(AND(LIQUIDACION!$D$1044&gt;LIQUIDACION!$B$1046,LIQUIDACION!$B$1046&gt;LIQUIDACION!$D$1043),366,365)),0)</f>
        <v>0</v>
      </c>
      <c r="AX907" s="618">
        <f>IF(AX$12=TRUE,(($W907*LIQUIDACION!$L$1047)*LIQUIDACION!$D$1045/IF(AND(LIQUIDACION!$D$1044&gt;LIQUIDACION!$B$1046,LIQUIDACION!$B$1046&gt;LIQUIDACION!$D$1043),366,365)),0)</f>
        <v>0</v>
      </c>
    </row>
    <row r="908" spans="2:50" x14ac:dyDescent="0.25">
      <c r="B908" s="123">
        <v>896</v>
      </c>
      <c r="C908" s="125"/>
      <c r="D908" s="170"/>
      <c r="E908" s="170"/>
      <c r="F908" s="170"/>
      <c r="G908" s="170">
        <f t="shared" si="57"/>
        <v>0</v>
      </c>
      <c r="H908" s="170">
        <f t="shared" si="58"/>
        <v>0</v>
      </c>
      <c r="I908" s="170"/>
      <c r="J908" s="170"/>
      <c r="K908" s="170"/>
      <c r="L908" s="170"/>
      <c r="M908" s="170"/>
      <c r="N908" s="170"/>
      <c r="O908" s="170"/>
      <c r="P908" s="170"/>
      <c r="Q908" s="170"/>
      <c r="R908" s="170"/>
      <c r="S908" s="170"/>
      <c r="T908" s="170"/>
      <c r="U908" s="170"/>
      <c r="V908" s="170"/>
      <c r="W908" s="170"/>
      <c r="X908" s="170"/>
      <c r="Y908" s="170"/>
      <c r="Z908" s="170"/>
      <c r="AA908" s="170"/>
      <c r="AB908" s="415">
        <f t="shared" si="59"/>
        <v>0</v>
      </c>
      <c r="AC908" s="415">
        <f t="shared" si="60"/>
        <v>0</v>
      </c>
      <c r="AE908" s="618">
        <f>IF(AE$12=TRUE,(($D908*LIQUIDACION!$L$1046)*LIQUIDACION!$D$1045/IF(AND(LIQUIDACION!$D$1044&gt;LIQUIDACION!$B$1046,LIQUIDACION!$B$1046&gt;LIQUIDACION!$D$1043),366,365)),0)</f>
        <v>0</v>
      </c>
      <c r="AF908" s="618">
        <f>IF(AF$12=TRUE,(($E908*LIQUIDACION!$L$1046)*LIQUIDACION!$D$1045/IF(AND(LIQUIDACION!$D$1044&gt;LIQUIDACION!$B$1046,LIQUIDACION!$B$1046&gt;LIQUIDACION!$D$1043),366,365)),0)</f>
        <v>0</v>
      </c>
      <c r="AG908" s="618">
        <f>IF(AG$12=TRUE,(($F908*LIQUIDACION!$L$1046)*LIQUIDACION!$D$1045/IF(AND(LIQUIDACION!$D$1044&gt;LIQUIDACION!$B$1046,LIQUIDACION!$B$1046&gt;LIQUIDACION!$D$1043),366,365)),0)</f>
        <v>0</v>
      </c>
      <c r="AH908" s="618">
        <f>IF(AH$12=TRUE,(($G908*LIQUIDACION!$L$1046)*LIQUIDACION!$D$1045/IF(AND(LIQUIDACION!$D$1044&gt;LIQUIDACION!$B$1046,LIQUIDACION!$B$1046&gt;LIQUIDACION!$D$1043),366,365)),0)</f>
        <v>0</v>
      </c>
      <c r="AI908" s="618">
        <f>IF(AI$12=TRUE,(($H908*LIQUIDACION!$L$1047)*LIQUIDACION!$D$1045/IF(AND(LIQUIDACION!$D$1044&gt;LIQUIDACION!$B$1046,LIQUIDACION!$B$1046&gt;LIQUIDACION!$D$1043),366,365)),0)</f>
        <v>0</v>
      </c>
      <c r="AJ908" s="618">
        <f>IF(AJ$12=TRUE,(($I908*LIQUIDACION!$L$1047)*LIQUIDACION!$D$1045/IF(AND(LIQUIDACION!$D$1044&gt;LIQUIDACION!$B$1046,LIQUIDACION!$B$1046&gt;LIQUIDACION!$D$1043),366,365)),0)</f>
        <v>0</v>
      </c>
      <c r="AK908" s="618">
        <f>IF(AK$12=TRUE,(($J908*LIQUIDACION!$L$1047)*LIQUIDACION!$D$1045/IF(AND(LIQUIDACION!$D$1044&gt;LIQUIDACION!$B$1046,LIQUIDACION!$B$1046&gt;LIQUIDACION!$D$1043),366,365)),0)</f>
        <v>0</v>
      </c>
      <c r="AL908" s="618">
        <f>IF(AL$12=TRUE,(($K908*LIQUIDACION!$L$1047)*LIQUIDACION!$D$1045/IF(AND(LIQUIDACION!$D$1044&gt;LIQUIDACION!$B$1046,LIQUIDACION!$B$1046&gt;LIQUIDACION!$D$1043),366,365)),0)</f>
        <v>0</v>
      </c>
      <c r="AM908" s="618">
        <f>IF(AM$12=TRUE,(($L908*LIQUIDACION!$L$1047)*LIQUIDACION!$D$1045/IF(AND(LIQUIDACION!$D$1044&gt;LIQUIDACION!$B$1046,LIQUIDACION!$B$1046&gt;LIQUIDACION!$D$1043),366,365)),0)</f>
        <v>0</v>
      </c>
      <c r="AN908" s="618">
        <f>IF(AN$12=TRUE,(($M908*LIQUIDACION!$L$1047)*LIQUIDACION!$D$1045/IF(AND(LIQUIDACION!$D$1044&gt;LIQUIDACION!$B$1046,LIQUIDACION!$B$1046&gt;LIQUIDACION!$D$1043),366,365)),0)</f>
        <v>0</v>
      </c>
      <c r="AO908" s="618">
        <f>IF(AO$12=TRUE,(($N908*LIQUIDACION!$L$1047)*LIQUIDACION!$D$1045/IF(AND(LIQUIDACION!$D$1044&gt;LIQUIDACION!$B$1046,LIQUIDACION!$B$1046&gt;LIQUIDACION!$D$1043),366,365)),0)</f>
        <v>0</v>
      </c>
      <c r="AP908" s="618">
        <f>IF(AP$12=TRUE,(($O908*LIQUIDACION!$L$1047)*LIQUIDACION!$D$1045/IF(AND(LIQUIDACION!$D$1044&gt;LIQUIDACION!$B$1046,LIQUIDACION!$B$1046&gt;LIQUIDACION!$D$1043),366,365)),0)</f>
        <v>0</v>
      </c>
      <c r="AQ908" s="618">
        <f>IF(AQ$12=TRUE,(($P908*LIQUIDACION!$L$1047)*LIQUIDACION!$D$1045/IF(AND(LIQUIDACION!$D$1044&gt;LIQUIDACION!$B$1046,LIQUIDACION!$B$1046&gt;LIQUIDACION!$D$1043),366,365)),0)</f>
        <v>0</v>
      </c>
      <c r="AR908" s="618">
        <f>IF(AR$12=TRUE,(($Q908*LIQUIDACION!$L$1047)*LIQUIDACION!$D$1045/IF(AND(LIQUIDACION!$D$1044&gt;LIQUIDACION!$B$1046,LIQUIDACION!$B$1046&gt;LIQUIDACION!$D$1043),366,365)),0)</f>
        <v>0</v>
      </c>
      <c r="AS908" s="618">
        <f>IF(AS$12=TRUE,(($R908*LIQUIDACION!$L$1047)*LIQUIDACION!$D$1045/IF(AND(LIQUIDACION!$D$1044&gt;LIQUIDACION!$B$1046,LIQUIDACION!$B$1046&gt;LIQUIDACION!$D$1043),366,365)),0)</f>
        <v>0</v>
      </c>
      <c r="AT908" s="618">
        <f>IF(AT$12=TRUE,(($S908*LIQUIDACION!$L$1047)*LIQUIDACION!$D$1045/IF(AND(LIQUIDACION!$D$1044&gt;LIQUIDACION!$B$1046,LIQUIDACION!$B$1046&gt;LIQUIDACION!$D$1043),366,365)),0)</f>
        <v>0</v>
      </c>
      <c r="AU908" s="618">
        <f>IF(AU$12=TRUE,(($T908*LIQUIDACION!$L$1047)*LIQUIDACION!$D$1045/IF(AND(LIQUIDACION!$D$1044&gt;LIQUIDACION!$B$1046,LIQUIDACION!$B$1046&gt;LIQUIDACION!$D$1043),366,365)),0)</f>
        <v>0</v>
      </c>
      <c r="AV908" s="618">
        <f>IF(AV$12=TRUE,(($U908*LIQUIDACION!$L$1047)*LIQUIDACION!$D$1045/IF(AND(LIQUIDACION!$D$1044&gt;LIQUIDACION!$B$1046,LIQUIDACION!$B$1046&gt;LIQUIDACION!$D$1043),366,365)),0)</f>
        <v>0</v>
      </c>
      <c r="AW908" s="618">
        <f>IF(AW$12=TRUE,(($V908*LIQUIDACION!$L$1047)*LIQUIDACION!$D$1045/IF(AND(LIQUIDACION!$D$1044&gt;LIQUIDACION!$B$1046,LIQUIDACION!$B$1046&gt;LIQUIDACION!$D$1043),366,365)),0)</f>
        <v>0</v>
      </c>
      <c r="AX908" s="618">
        <f>IF(AX$12=TRUE,(($W908*LIQUIDACION!$L$1047)*LIQUIDACION!$D$1045/IF(AND(LIQUIDACION!$D$1044&gt;LIQUIDACION!$B$1046,LIQUIDACION!$B$1046&gt;LIQUIDACION!$D$1043),366,365)),0)</f>
        <v>0</v>
      </c>
    </row>
    <row r="909" spans="2:50" x14ac:dyDescent="0.25">
      <c r="B909" s="121">
        <v>897</v>
      </c>
      <c r="C909" s="125"/>
      <c r="D909" s="170"/>
      <c r="E909" s="170"/>
      <c r="F909" s="170"/>
      <c r="G909" s="170">
        <f t="shared" si="57"/>
        <v>0</v>
      </c>
      <c r="H909" s="170">
        <f t="shared" si="58"/>
        <v>0</v>
      </c>
      <c r="I909" s="170"/>
      <c r="J909" s="170"/>
      <c r="K909" s="170"/>
      <c r="L909" s="170"/>
      <c r="M909" s="170"/>
      <c r="N909" s="170"/>
      <c r="O909" s="170"/>
      <c r="P909" s="170"/>
      <c r="Q909" s="170"/>
      <c r="R909" s="170"/>
      <c r="S909" s="170"/>
      <c r="T909" s="170"/>
      <c r="U909" s="170"/>
      <c r="V909" s="170"/>
      <c r="W909" s="170"/>
      <c r="X909" s="170"/>
      <c r="Y909" s="170"/>
      <c r="Z909" s="170"/>
      <c r="AA909" s="170"/>
      <c r="AB909" s="415">
        <f t="shared" si="59"/>
        <v>0</v>
      </c>
      <c r="AC909" s="415">
        <f t="shared" si="60"/>
        <v>0</v>
      </c>
      <c r="AE909" s="618">
        <f>IF(AE$12=TRUE,(($D909*LIQUIDACION!$L$1046)*LIQUIDACION!$D$1045/IF(AND(LIQUIDACION!$D$1044&gt;LIQUIDACION!$B$1046,LIQUIDACION!$B$1046&gt;LIQUIDACION!$D$1043),366,365)),0)</f>
        <v>0</v>
      </c>
      <c r="AF909" s="618">
        <f>IF(AF$12=TRUE,(($E909*LIQUIDACION!$L$1046)*LIQUIDACION!$D$1045/IF(AND(LIQUIDACION!$D$1044&gt;LIQUIDACION!$B$1046,LIQUIDACION!$B$1046&gt;LIQUIDACION!$D$1043),366,365)),0)</f>
        <v>0</v>
      </c>
      <c r="AG909" s="618">
        <f>IF(AG$12=TRUE,(($F909*LIQUIDACION!$L$1046)*LIQUIDACION!$D$1045/IF(AND(LIQUIDACION!$D$1044&gt;LIQUIDACION!$B$1046,LIQUIDACION!$B$1046&gt;LIQUIDACION!$D$1043),366,365)),0)</f>
        <v>0</v>
      </c>
      <c r="AH909" s="618">
        <f>IF(AH$12=TRUE,(($G909*LIQUIDACION!$L$1046)*LIQUIDACION!$D$1045/IF(AND(LIQUIDACION!$D$1044&gt;LIQUIDACION!$B$1046,LIQUIDACION!$B$1046&gt;LIQUIDACION!$D$1043),366,365)),0)</f>
        <v>0</v>
      </c>
      <c r="AI909" s="618">
        <f>IF(AI$12=TRUE,(($H909*LIQUIDACION!$L$1047)*LIQUIDACION!$D$1045/IF(AND(LIQUIDACION!$D$1044&gt;LIQUIDACION!$B$1046,LIQUIDACION!$B$1046&gt;LIQUIDACION!$D$1043),366,365)),0)</f>
        <v>0</v>
      </c>
      <c r="AJ909" s="618">
        <f>IF(AJ$12=TRUE,(($I909*LIQUIDACION!$L$1047)*LIQUIDACION!$D$1045/IF(AND(LIQUIDACION!$D$1044&gt;LIQUIDACION!$B$1046,LIQUIDACION!$B$1046&gt;LIQUIDACION!$D$1043),366,365)),0)</f>
        <v>0</v>
      </c>
      <c r="AK909" s="618">
        <f>IF(AK$12=TRUE,(($J909*LIQUIDACION!$L$1047)*LIQUIDACION!$D$1045/IF(AND(LIQUIDACION!$D$1044&gt;LIQUIDACION!$B$1046,LIQUIDACION!$B$1046&gt;LIQUIDACION!$D$1043),366,365)),0)</f>
        <v>0</v>
      </c>
      <c r="AL909" s="618">
        <f>IF(AL$12=TRUE,(($K909*LIQUIDACION!$L$1047)*LIQUIDACION!$D$1045/IF(AND(LIQUIDACION!$D$1044&gt;LIQUIDACION!$B$1046,LIQUIDACION!$B$1046&gt;LIQUIDACION!$D$1043),366,365)),0)</f>
        <v>0</v>
      </c>
      <c r="AM909" s="618">
        <f>IF(AM$12=TRUE,(($L909*LIQUIDACION!$L$1047)*LIQUIDACION!$D$1045/IF(AND(LIQUIDACION!$D$1044&gt;LIQUIDACION!$B$1046,LIQUIDACION!$B$1046&gt;LIQUIDACION!$D$1043),366,365)),0)</f>
        <v>0</v>
      </c>
      <c r="AN909" s="618">
        <f>IF(AN$12=TRUE,(($M909*LIQUIDACION!$L$1047)*LIQUIDACION!$D$1045/IF(AND(LIQUIDACION!$D$1044&gt;LIQUIDACION!$B$1046,LIQUIDACION!$B$1046&gt;LIQUIDACION!$D$1043),366,365)),0)</f>
        <v>0</v>
      </c>
      <c r="AO909" s="618">
        <f>IF(AO$12=TRUE,(($N909*LIQUIDACION!$L$1047)*LIQUIDACION!$D$1045/IF(AND(LIQUIDACION!$D$1044&gt;LIQUIDACION!$B$1046,LIQUIDACION!$B$1046&gt;LIQUIDACION!$D$1043),366,365)),0)</f>
        <v>0</v>
      </c>
      <c r="AP909" s="618">
        <f>IF(AP$12=TRUE,(($O909*LIQUIDACION!$L$1047)*LIQUIDACION!$D$1045/IF(AND(LIQUIDACION!$D$1044&gt;LIQUIDACION!$B$1046,LIQUIDACION!$B$1046&gt;LIQUIDACION!$D$1043),366,365)),0)</f>
        <v>0</v>
      </c>
      <c r="AQ909" s="618">
        <f>IF(AQ$12=TRUE,(($P909*LIQUIDACION!$L$1047)*LIQUIDACION!$D$1045/IF(AND(LIQUIDACION!$D$1044&gt;LIQUIDACION!$B$1046,LIQUIDACION!$B$1046&gt;LIQUIDACION!$D$1043),366,365)),0)</f>
        <v>0</v>
      </c>
      <c r="AR909" s="618">
        <f>IF(AR$12=TRUE,(($Q909*LIQUIDACION!$L$1047)*LIQUIDACION!$D$1045/IF(AND(LIQUIDACION!$D$1044&gt;LIQUIDACION!$B$1046,LIQUIDACION!$B$1046&gt;LIQUIDACION!$D$1043),366,365)),0)</f>
        <v>0</v>
      </c>
      <c r="AS909" s="618">
        <f>IF(AS$12=TRUE,(($R909*LIQUIDACION!$L$1047)*LIQUIDACION!$D$1045/IF(AND(LIQUIDACION!$D$1044&gt;LIQUIDACION!$B$1046,LIQUIDACION!$B$1046&gt;LIQUIDACION!$D$1043),366,365)),0)</f>
        <v>0</v>
      </c>
      <c r="AT909" s="618">
        <f>IF(AT$12=TRUE,(($S909*LIQUIDACION!$L$1047)*LIQUIDACION!$D$1045/IF(AND(LIQUIDACION!$D$1044&gt;LIQUIDACION!$B$1046,LIQUIDACION!$B$1046&gt;LIQUIDACION!$D$1043),366,365)),0)</f>
        <v>0</v>
      </c>
      <c r="AU909" s="618">
        <f>IF(AU$12=TRUE,(($T909*LIQUIDACION!$L$1047)*LIQUIDACION!$D$1045/IF(AND(LIQUIDACION!$D$1044&gt;LIQUIDACION!$B$1046,LIQUIDACION!$B$1046&gt;LIQUIDACION!$D$1043),366,365)),0)</f>
        <v>0</v>
      </c>
      <c r="AV909" s="618">
        <f>IF(AV$12=TRUE,(($U909*LIQUIDACION!$L$1047)*LIQUIDACION!$D$1045/IF(AND(LIQUIDACION!$D$1044&gt;LIQUIDACION!$B$1046,LIQUIDACION!$B$1046&gt;LIQUIDACION!$D$1043),366,365)),0)</f>
        <v>0</v>
      </c>
      <c r="AW909" s="618">
        <f>IF(AW$12=TRUE,(($V909*LIQUIDACION!$L$1047)*LIQUIDACION!$D$1045/IF(AND(LIQUIDACION!$D$1044&gt;LIQUIDACION!$B$1046,LIQUIDACION!$B$1046&gt;LIQUIDACION!$D$1043),366,365)),0)</f>
        <v>0</v>
      </c>
      <c r="AX909" s="618">
        <f>IF(AX$12=TRUE,(($W909*LIQUIDACION!$L$1047)*LIQUIDACION!$D$1045/IF(AND(LIQUIDACION!$D$1044&gt;LIQUIDACION!$B$1046,LIQUIDACION!$B$1046&gt;LIQUIDACION!$D$1043),366,365)),0)</f>
        <v>0</v>
      </c>
    </row>
    <row r="910" spans="2:50" x14ac:dyDescent="0.25">
      <c r="B910" s="123">
        <v>898</v>
      </c>
      <c r="C910" s="125"/>
      <c r="D910" s="170"/>
      <c r="E910" s="170"/>
      <c r="F910" s="170"/>
      <c r="G910" s="170">
        <f t="shared" ref="G910:G973" si="61">IF($G$10&gt;0,$D910*$G$10,)</f>
        <v>0</v>
      </c>
      <c r="H910" s="170">
        <f t="shared" ref="H910:H973" si="62">IF($H$10&gt;0,$D910*$H$10,)</f>
        <v>0</v>
      </c>
      <c r="I910" s="170"/>
      <c r="J910" s="170"/>
      <c r="K910" s="170"/>
      <c r="L910" s="170"/>
      <c r="M910" s="170"/>
      <c r="N910" s="170"/>
      <c r="O910" s="170"/>
      <c r="P910" s="170"/>
      <c r="Q910" s="170"/>
      <c r="R910" s="170"/>
      <c r="S910" s="170"/>
      <c r="T910" s="170"/>
      <c r="U910" s="170"/>
      <c r="V910" s="170"/>
      <c r="W910" s="170"/>
      <c r="X910" s="170"/>
      <c r="Y910" s="170"/>
      <c r="Z910" s="170"/>
      <c r="AA910" s="170"/>
      <c r="AB910" s="415">
        <f t="shared" ref="AB910:AB973" si="63">SUM(AE910:AX910)</f>
        <v>0</v>
      </c>
      <c r="AC910" s="415">
        <f t="shared" ref="AC910:AC973" si="64">SUM(D910:AA910)</f>
        <v>0</v>
      </c>
      <c r="AE910" s="618">
        <f>IF(AE$12=TRUE,(($D910*LIQUIDACION!$L$1046)*LIQUIDACION!$D$1045/IF(AND(LIQUIDACION!$D$1044&gt;LIQUIDACION!$B$1046,LIQUIDACION!$B$1046&gt;LIQUIDACION!$D$1043),366,365)),0)</f>
        <v>0</v>
      </c>
      <c r="AF910" s="618">
        <f>IF(AF$12=TRUE,(($E910*LIQUIDACION!$L$1046)*LIQUIDACION!$D$1045/IF(AND(LIQUIDACION!$D$1044&gt;LIQUIDACION!$B$1046,LIQUIDACION!$B$1046&gt;LIQUIDACION!$D$1043),366,365)),0)</f>
        <v>0</v>
      </c>
      <c r="AG910" s="618">
        <f>IF(AG$12=TRUE,(($F910*LIQUIDACION!$L$1046)*LIQUIDACION!$D$1045/IF(AND(LIQUIDACION!$D$1044&gt;LIQUIDACION!$B$1046,LIQUIDACION!$B$1046&gt;LIQUIDACION!$D$1043),366,365)),0)</f>
        <v>0</v>
      </c>
      <c r="AH910" s="618">
        <f>IF(AH$12=TRUE,(($G910*LIQUIDACION!$L$1046)*LIQUIDACION!$D$1045/IF(AND(LIQUIDACION!$D$1044&gt;LIQUIDACION!$B$1046,LIQUIDACION!$B$1046&gt;LIQUIDACION!$D$1043),366,365)),0)</f>
        <v>0</v>
      </c>
      <c r="AI910" s="618">
        <f>IF(AI$12=TRUE,(($H910*LIQUIDACION!$L$1047)*LIQUIDACION!$D$1045/IF(AND(LIQUIDACION!$D$1044&gt;LIQUIDACION!$B$1046,LIQUIDACION!$B$1046&gt;LIQUIDACION!$D$1043),366,365)),0)</f>
        <v>0</v>
      </c>
      <c r="AJ910" s="618">
        <f>IF(AJ$12=TRUE,(($I910*LIQUIDACION!$L$1047)*LIQUIDACION!$D$1045/IF(AND(LIQUIDACION!$D$1044&gt;LIQUIDACION!$B$1046,LIQUIDACION!$B$1046&gt;LIQUIDACION!$D$1043),366,365)),0)</f>
        <v>0</v>
      </c>
      <c r="AK910" s="618">
        <f>IF(AK$12=TRUE,(($J910*LIQUIDACION!$L$1047)*LIQUIDACION!$D$1045/IF(AND(LIQUIDACION!$D$1044&gt;LIQUIDACION!$B$1046,LIQUIDACION!$B$1046&gt;LIQUIDACION!$D$1043),366,365)),0)</f>
        <v>0</v>
      </c>
      <c r="AL910" s="618">
        <f>IF(AL$12=TRUE,(($K910*LIQUIDACION!$L$1047)*LIQUIDACION!$D$1045/IF(AND(LIQUIDACION!$D$1044&gt;LIQUIDACION!$B$1046,LIQUIDACION!$B$1046&gt;LIQUIDACION!$D$1043),366,365)),0)</f>
        <v>0</v>
      </c>
      <c r="AM910" s="618">
        <f>IF(AM$12=TRUE,(($L910*LIQUIDACION!$L$1047)*LIQUIDACION!$D$1045/IF(AND(LIQUIDACION!$D$1044&gt;LIQUIDACION!$B$1046,LIQUIDACION!$B$1046&gt;LIQUIDACION!$D$1043),366,365)),0)</f>
        <v>0</v>
      </c>
      <c r="AN910" s="618">
        <f>IF(AN$12=TRUE,(($M910*LIQUIDACION!$L$1047)*LIQUIDACION!$D$1045/IF(AND(LIQUIDACION!$D$1044&gt;LIQUIDACION!$B$1046,LIQUIDACION!$B$1046&gt;LIQUIDACION!$D$1043),366,365)),0)</f>
        <v>0</v>
      </c>
      <c r="AO910" s="618">
        <f>IF(AO$12=TRUE,(($N910*LIQUIDACION!$L$1047)*LIQUIDACION!$D$1045/IF(AND(LIQUIDACION!$D$1044&gt;LIQUIDACION!$B$1046,LIQUIDACION!$B$1046&gt;LIQUIDACION!$D$1043),366,365)),0)</f>
        <v>0</v>
      </c>
      <c r="AP910" s="618">
        <f>IF(AP$12=TRUE,(($O910*LIQUIDACION!$L$1047)*LIQUIDACION!$D$1045/IF(AND(LIQUIDACION!$D$1044&gt;LIQUIDACION!$B$1046,LIQUIDACION!$B$1046&gt;LIQUIDACION!$D$1043),366,365)),0)</f>
        <v>0</v>
      </c>
      <c r="AQ910" s="618">
        <f>IF(AQ$12=TRUE,(($P910*LIQUIDACION!$L$1047)*LIQUIDACION!$D$1045/IF(AND(LIQUIDACION!$D$1044&gt;LIQUIDACION!$B$1046,LIQUIDACION!$B$1046&gt;LIQUIDACION!$D$1043),366,365)),0)</f>
        <v>0</v>
      </c>
      <c r="AR910" s="618">
        <f>IF(AR$12=TRUE,(($Q910*LIQUIDACION!$L$1047)*LIQUIDACION!$D$1045/IF(AND(LIQUIDACION!$D$1044&gt;LIQUIDACION!$B$1046,LIQUIDACION!$B$1046&gt;LIQUIDACION!$D$1043),366,365)),0)</f>
        <v>0</v>
      </c>
      <c r="AS910" s="618">
        <f>IF(AS$12=TRUE,(($R910*LIQUIDACION!$L$1047)*LIQUIDACION!$D$1045/IF(AND(LIQUIDACION!$D$1044&gt;LIQUIDACION!$B$1046,LIQUIDACION!$B$1046&gt;LIQUIDACION!$D$1043),366,365)),0)</f>
        <v>0</v>
      </c>
      <c r="AT910" s="618">
        <f>IF(AT$12=TRUE,(($S910*LIQUIDACION!$L$1047)*LIQUIDACION!$D$1045/IF(AND(LIQUIDACION!$D$1044&gt;LIQUIDACION!$B$1046,LIQUIDACION!$B$1046&gt;LIQUIDACION!$D$1043),366,365)),0)</f>
        <v>0</v>
      </c>
      <c r="AU910" s="618">
        <f>IF(AU$12=TRUE,(($T910*LIQUIDACION!$L$1047)*LIQUIDACION!$D$1045/IF(AND(LIQUIDACION!$D$1044&gt;LIQUIDACION!$B$1046,LIQUIDACION!$B$1046&gt;LIQUIDACION!$D$1043),366,365)),0)</f>
        <v>0</v>
      </c>
      <c r="AV910" s="618">
        <f>IF(AV$12=TRUE,(($U910*LIQUIDACION!$L$1047)*LIQUIDACION!$D$1045/IF(AND(LIQUIDACION!$D$1044&gt;LIQUIDACION!$B$1046,LIQUIDACION!$B$1046&gt;LIQUIDACION!$D$1043),366,365)),0)</f>
        <v>0</v>
      </c>
      <c r="AW910" s="618">
        <f>IF(AW$12=TRUE,(($V910*LIQUIDACION!$L$1047)*LIQUIDACION!$D$1045/IF(AND(LIQUIDACION!$D$1044&gt;LIQUIDACION!$B$1046,LIQUIDACION!$B$1046&gt;LIQUIDACION!$D$1043),366,365)),0)</f>
        <v>0</v>
      </c>
      <c r="AX910" s="618">
        <f>IF(AX$12=TRUE,(($W910*LIQUIDACION!$L$1047)*LIQUIDACION!$D$1045/IF(AND(LIQUIDACION!$D$1044&gt;LIQUIDACION!$B$1046,LIQUIDACION!$B$1046&gt;LIQUIDACION!$D$1043),366,365)),0)</f>
        <v>0</v>
      </c>
    </row>
    <row r="911" spans="2:50" x14ac:dyDescent="0.25">
      <c r="B911" s="121">
        <v>899</v>
      </c>
      <c r="C911" s="125"/>
      <c r="D911" s="170"/>
      <c r="E911" s="170"/>
      <c r="F911" s="170"/>
      <c r="G911" s="170">
        <f t="shared" si="61"/>
        <v>0</v>
      </c>
      <c r="H911" s="170">
        <f t="shared" si="62"/>
        <v>0</v>
      </c>
      <c r="I911" s="170"/>
      <c r="J911" s="170"/>
      <c r="K911" s="170"/>
      <c r="L911" s="170"/>
      <c r="M911" s="170"/>
      <c r="N911" s="170"/>
      <c r="O911" s="170"/>
      <c r="P911" s="170"/>
      <c r="Q911" s="170"/>
      <c r="R911" s="170"/>
      <c r="S911" s="170"/>
      <c r="T911" s="170"/>
      <c r="U911" s="170"/>
      <c r="V911" s="170"/>
      <c r="W911" s="170"/>
      <c r="X911" s="170"/>
      <c r="Y911" s="170"/>
      <c r="Z911" s="170"/>
      <c r="AA911" s="170"/>
      <c r="AB911" s="415">
        <f t="shared" si="63"/>
        <v>0</v>
      </c>
      <c r="AC911" s="415">
        <f t="shared" si="64"/>
        <v>0</v>
      </c>
      <c r="AE911" s="618">
        <f>IF(AE$12=TRUE,(($D911*LIQUIDACION!$L$1046)*LIQUIDACION!$D$1045/IF(AND(LIQUIDACION!$D$1044&gt;LIQUIDACION!$B$1046,LIQUIDACION!$B$1046&gt;LIQUIDACION!$D$1043),366,365)),0)</f>
        <v>0</v>
      </c>
      <c r="AF911" s="618">
        <f>IF(AF$12=TRUE,(($E911*LIQUIDACION!$L$1046)*LIQUIDACION!$D$1045/IF(AND(LIQUIDACION!$D$1044&gt;LIQUIDACION!$B$1046,LIQUIDACION!$B$1046&gt;LIQUIDACION!$D$1043),366,365)),0)</f>
        <v>0</v>
      </c>
      <c r="AG911" s="618">
        <f>IF(AG$12=TRUE,(($F911*LIQUIDACION!$L$1046)*LIQUIDACION!$D$1045/IF(AND(LIQUIDACION!$D$1044&gt;LIQUIDACION!$B$1046,LIQUIDACION!$B$1046&gt;LIQUIDACION!$D$1043),366,365)),0)</f>
        <v>0</v>
      </c>
      <c r="AH911" s="618">
        <f>IF(AH$12=TRUE,(($G911*LIQUIDACION!$L$1046)*LIQUIDACION!$D$1045/IF(AND(LIQUIDACION!$D$1044&gt;LIQUIDACION!$B$1046,LIQUIDACION!$B$1046&gt;LIQUIDACION!$D$1043),366,365)),0)</f>
        <v>0</v>
      </c>
      <c r="AI911" s="618">
        <f>IF(AI$12=TRUE,(($H911*LIQUIDACION!$L$1047)*LIQUIDACION!$D$1045/IF(AND(LIQUIDACION!$D$1044&gt;LIQUIDACION!$B$1046,LIQUIDACION!$B$1046&gt;LIQUIDACION!$D$1043),366,365)),0)</f>
        <v>0</v>
      </c>
      <c r="AJ911" s="618">
        <f>IF(AJ$12=TRUE,(($I911*LIQUIDACION!$L$1047)*LIQUIDACION!$D$1045/IF(AND(LIQUIDACION!$D$1044&gt;LIQUIDACION!$B$1046,LIQUIDACION!$B$1046&gt;LIQUIDACION!$D$1043),366,365)),0)</f>
        <v>0</v>
      </c>
      <c r="AK911" s="618">
        <f>IF(AK$12=TRUE,(($J911*LIQUIDACION!$L$1047)*LIQUIDACION!$D$1045/IF(AND(LIQUIDACION!$D$1044&gt;LIQUIDACION!$B$1046,LIQUIDACION!$B$1046&gt;LIQUIDACION!$D$1043),366,365)),0)</f>
        <v>0</v>
      </c>
      <c r="AL911" s="618">
        <f>IF(AL$12=TRUE,(($K911*LIQUIDACION!$L$1047)*LIQUIDACION!$D$1045/IF(AND(LIQUIDACION!$D$1044&gt;LIQUIDACION!$B$1046,LIQUIDACION!$B$1046&gt;LIQUIDACION!$D$1043),366,365)),0)</f>
        <v>0</v>
      </c>
      <c r="AM911" s="618">
        <f>IF(AM$12=TRUE,(($L911*LIQUIDACION!$L$1047)*LIQUIDACION!$D$1045/IF(AND(LIQUIDACION!$D$1044&gt;LIQUIDACION!$B$1046,LIQUIDACION!$B$1046&gt;LIQUIDACION!$D$1043),366,365)),0)</f>
        <v>0</v>
      </c>
      <c r="AN911" s="618">
        <f>IF(AN$12=TRUE,(($M911*LIQUIDACION!$L$1047)*LIQUIDACION!$D$1045/IF(AND(LIQUIDACION!$D$1044&gt;LIQUIDACION!$B$1046,LIQUIDACION!$B$1046&gt;LIQUIDACION!$D$1043),366,365)),0)</f>
        <v>0</v>
      </c>
      <c r="AO911" s="618">
        <f>IF(AO$12=TRUE,(($N911*LIQUIDACION!$L$1047)*LIQUIDACION!$D$1045/IF(AND(LIQUIDACION!$D$1044&gt;LIQUIDACION!$B$1046,LIQUIDACION!$B$1046&gt;LIQUIDACION!$D$1043),366,365)),0)</f>
        <v>0</v>
      </c>
      <c r="AP911" s="618">
        <f>IF(AP$12=TRUE,(($O911*LIQUIDACION!$L$1047)*LIQUIDACION!$D$1045/IF(AND(LIQUIDACION!$D$1044&gt;LIQUIDACION!$B$1046,LIQUIDACION!$B$1046&gt;LIQUIDACION!$D$1043),366,365)),0)</f>
        <v>0</v>
      </c>
      <c r="AQ911" s="618">
        <f>IF(AQ$12=TRUE,(($P911*LIQUIDACION!$L$1047)*LIQUIDACION!$D$1045/IF(AND(LIQUIDACION!$D$1044&gt;LIQUIDACION!$B$1046,LIQUIDACION!$B$1046&gt;LIQUIDACION!$D$1043),366,365)),0)</f>
        <v>0</v>
      </c>
      <c r="AR911" s="618">
        <f>IF(AR$12=TRUE,(($Q911*LIQUIDACION!$L$1047)*LIQUIDACION!$D$1045/IF(AND(LIQUIDACION!$D$1044&gt;LIQUIDACION!$B$1046,LIQUIDACION!$B$1046&gt;LIQUIDACION!$D$1043),366,365)),0)</f>
        <v>0</v>
      </c>
      <c r="AS911" s="618">
        <f>IF(AS$12=TRUE,(($R911*LIQUIDACION!$L$1047)*LIQUIDACION!$D$1045/IF(AND(LIQUIDACION!$D$1044&gt;LIQUIDACION!$B$1046,LIQUIDACION!$B$1046&gt;LIQUIDACION!$D$1043),366,365)),0)</f>
        <v>0</v>
      </c>
      <c r="AT911" s="618">
        <f>IF(AT$12=TRUE,(($S911*LIQUIDACION!$L$1047)*LIQUIDACION!$D$1045/IF(AND(LIQUIDACION!$D$1044&gt;LIQUIDACION!$B$1046,LIQUIDACION!$B$1046&gt;LIQUIDACION!$D$1043),366,365)),0)</f>
        <v>0</v>
      </c>
      <c r="AU911" s="618">
        <f>IF(AU$12=TRUE,(($T911*LIQUIDACION!$L$1047)*LIQUIDACION!$D$1045/IF(AND(LIQUIDACION!$D$1044&gt;LIQUIDACION!$B$1046,LIQUIDACION!$B$1046&gt;LIQUIDACION!$D$1043),366,365)),0)</f>
        <v>0</v>
      </c>
      <c r="AV911" s="618">
        <f>IF(AV$12=TRUE,(($U911*LIQUIDACION!$L$1047)*LIQUIDACION!$D$1045/IF(AND(LIQUIDACION!$D$1044&gt;LIQUIDACION!$B$1046,LIQUIDACION!$B$1046&gt;LIQUIDACION!$D$1043),366,365)),0)</f>
        <v>0</v>
      </c>
      <c r="AW911" s="618">
        <f>IF(AW$12=TRUE,(($V911*LIQUIDACION!$L$1047)*LIQUIDACION!$D$1045/IF(AND(LIQUIDACION!$D$1044&gt;LIQUIDACION!$B$1046,LIQUIDACION!$B$1046&gt;LIQUIDACION!$D$1043),366,365)),0)</f>
        <v>0</v>
      </c>
      <c r="AX911" s="618">
        <f>IF(AX$12=TRUE,(($W911*LIQUIDACION!$L$1047)*LIQUIDACION!$D$1045/IF(AND(LIQUIDACION!$D$1044&gt;LIQUIDACION!$B$1046,LIQUIDACION!$B$1046&gt;LIQUIDACION!$D$1043),366,365)),0)</f>
        <v>0</v>
      </c>
    </row>
    <row r="912" spans="2:50" x14ac:dyDescent="0.25">
      <c r="B912" s="123">
        <v>900</v>
      </c>
      <c r="C912" s="125"/>
      <c r="D912" s="170"/>
      <c r="E912" s="170"/>
      <c r="F912" s="170"/>
      <c r="G912" s="170">
        <f t="shared" si="61"/>
        <v>0</v>
      </c>
      <c r="H912" s="170">
        <f t="shared" si="62"/>
        <v>0</v>
      </c>
      <c r="I912" s="170"/>
      <c r="J912" s="170"/>
      <c r="K912" s="170"/>
      <c r="L912" s="170"/>
      <c r="M912" s="170"/>
      <c r="N912" s="170"/>
      <c r="O912" s="170"/>
      <c r="P912" s="170"/>
      <c r="Q912" s="170"/>
      <c r="R912" s="170"/>
      <c r="S912" s="170"/>
      <c r="T912" s="170"/>
      <c r="U912" s="170"/>
      <c r="V912" s="170"/>
      <c r="W912" s="170"/>
      <c r="X912" s="170"/>
      <c r="Y912" s="170"/>
      <c r="Z912" s="170"/>
      <c r="AA912" s="170"/>
      <c r="AB912" s="415">
        <f t="shared" si="63"/>
        <v>0</v>
      </c>
      <c r="AC912" s="415">
        <f t="shared" si="64"/>
        <v>0</v>
      </c>
      <c r="AE912" s="618">
        <f>IF(AE$12=TRUE,(($D912*LIQUIDACION!$L$1046)*LIQUIDACION!$D$1045/IF(AND(LIQUIDACION!$D$1044&gt;LIQUIDACION!$B$1046,LIQUIDACION!$B$1046&gt;LIQUIDACION!$D$1043),366,365)),0)</f>
        <v>0</v>
      </c>
      <c r="AF912" s="618">
        <f>IF(AF$12=TRUE,(($E912*LIQUIDACION!$L$1046)*LIQUIDACION!$D$1045/IF(AND(LIQUIDACION!$D$1044&gt;LIQUIDACION!$B$1046,LIQUIDACION!$B$1046&gt;LIQUIDACION!$D$1043),366,365)),0)</f>
        <v>0</v>
      </c>
      <c r="AG912" s="618">
        <f>IF(AG$12=TRUE,(($F912*LIQUIDACION!$L$1046)*LIQUIDACION!$D$1045/IF(AND(LIQUIDACION!$D$1044&gt;LIQUIDACION!$B$1046,LIQUIDACION!$B$1046&gt;LIQUIDACION!$D$1043),366,365)),0)</f>
        <v>0</v>
      </c>
      <c r="AH912" s="618">
        <f>IF(AH$12=TRUE,(($G912*LIQUIDACION!$L$1046)*LIQUIDACION!$D$1045/IF(AND(LIQUIDACION!$D$1044&gt;LIQUIDACION!$B$1046,LIQUIDACION!$B$1046&gt;LIQUIDACION!$D$1043),366,365)),0)</f>
        <v>0</v>
      </c>
      <c r="AI912" s="618">
        <f>IF(AI$12=TRUE,(($H912*LIQUIDACION!$L$1047)*LIQUIDACION!$D$1045/IF(AND(LIQUIDACION!$D$1044&gt;LIQUIDACION!$B$1046,LIQUIDACION!$B$1046&gt;LIQUIDACION!$D$1043),366,365)),0)</f>
        <v>0</v>
      </c>
      <c r="AJ912" s="618">
        <f>IF(AJ$12=TRUE,(($I912*LIQUIDACION!$L$1047)*LIQUIDACION!$D$1045/IF(AND(LIQUIDACION!$D$1044&gt;LIQUIDACION!$B$1046,LIQUIDACION!$B$1046&gt;LIQUIDACION!$D$1043),366,365)),0)</f>
        <v>0</v>
      </c>
      <c r="AK912" s="618">
        <f>IF(AK$12=TRUE,(($J912*LIQUIDACION!$L$1047)*LIQUIDACION!$D$1045/IF(AND(LIQUIDACION!$D$1044&gt;LIQUIDACION!$B$1046,LIQUIDACION!$B$1046&gt;LIQUIDACION!$D$1043),366,365)),0)</f>
        <v>0</v>
      </c>
      <c r="AL912" s="618">
        <f>IF(AL$12=TRUE,(($K912*LIQUIDACION!$L$1047)*LIQUIDACION!$D$1045/IF(AND(LIQUIDACION!$D$1044&gt;LIQUIDACION!$B$1046,LIQUIDACION!$B$1046&gt;LIQUIDACION!$D$1043),366,365)),0)</f>
        <v>0</v>
      </c>
      <c r="AM912" s="618">
        <f>IF(AM$12=TRUE,(($L912*LIQUIDACION!$L$1047)*LIQUIDACION!$D$1045/IF(AND(LIQUIDACION!$D$1044&gt;LIQUIDACION!$B$1046,LIQUIDACION!$B$1046&gt;LIQUIDACION!$D$1043),366,365)),0)</f>
        <v>0</v>
      </c>
      <c r="AN912" s="618">
        <f>IF(AN$12=TRUE,(($M912*LIQUIDACION!$L$1047)*LIQUIDACION!$D$1045/IF(AND(LIQUIDACION!$D$1044&gt;LIQUIDACION!$B$1046,LIQUIDACION!$B$1046&gt;LIQUIDACION!$D$1043),366,365)),0)</f>
        <v>0</v>
      </c>
      <c r="AO912" s="618">
        <f>IF(AO$12=TRUE,(($N912*LIQUIDACION!$L$1047)*LIQUIDACION!$D$1045/IF(AND(LIQUIDACION!$D$1044&gt;LIQUIDACION!$B$1046,LIQUIDACION!$B$1046&gt;LIQUIDACION!$D$1043),366,365)),0)</f>
        <v>0</v>
      </c>
      <c r="AP912" s="618">
        <f>IF(AP$12=TRUE,(($O912*LIQUIDACION!$L$1047)*LIQUIDACION!$D$1045/IF(AND(LIQUIDACION!$D$1044&gt;LIQUIDACION!$B$1046,LIQUIDACION!$B$1046&gt;LIQUIDACION!$D$1043),366,365)),0)</f>
        <v>0</v>
      </c>
      <c r="AQ912" s="618">
        <f>IF(AQ$12=TRUE,(($P912*LIQUIDACION!$L$1047)*LIQUIDACION!$D$1045/IF(AND(LIQUIDACION!$D$1044&gt;LIQUIDACION!$B$1046,LIQUIDACION!$B$1046&gt;LIQUIDACION!$D$1043),366,365)),0)</f>
        <v>0</v>
      </c>
      <c r="AR912" s="618">
        <f>IF(AR$12=TRUE,(($Q912*LIQUIDACION!$L$1047)*LIQUIDACION!$D$1045/IF(AND(LIQUIDACION!$D$1044&gt;LIQUIDACION!$B$1046,LIQUIDACION!$B$1046&gt;LIQUIDACION!$D$1043),366,365)),0)</f>
        <v>0</v>
      </c>
      <c r="AS912" s="618">
        <f>IF(AS$12=TRUE,(($R912*LIQUIDACION!$L$1047)*LIQUIDACION!$D$1045/IF(AND(LIQUIDACION!$D$1044&gt;LIQUIDACION!$B$1046,LIQUIDACION!$B$1046&gt;LIQUIDACION!$D$1043),366,365)),0)</f>
        <v>0</v>
      </c>
      <c r="AT912" s="618">
        <f>IF(AT$12=TRUE,(($S912*LIQUIDACION!$L$1047)*LIQUIDACION!$D$1045/IF(AND(LIQUIDACION!$D$1044&gt;LIQUIDACION!$B$1046,LIQUIDACION!$B$1046&gt;LIQUIDACION!$D$1043),366,365)),0)</f>
        <v>0</v>
      </c>
      <c r="AU912" s="618">
        <f>IF(AU$12=TRUE,(($T912*LIQUIDACION!$L$1047)*LIQUIDACION!$D$1045/IF(AND(LIQUIDACION!$D$1044&gt;LIQUIDACION!$B$1046,LIQUIDACION!$B$1046&gt;LIQUIDACION!$D$1043),366,365)),0)</f>
        <v>0</v>
      </c>
      <c r="AV912" s="618">
        <f>IF(AV$12=TRUE,(($U912*LIQUIDACION!$L$1047)*LIQUIDACION!$D$1045/IF(AND(LIQUIDACION!$D$1044&gt;LIQUIDACION!$B$1046,LIQUIDACION!$B$1046&gt;LIQUIDACION!$D$1043),366,365)),0)</f>
        <v>0</v>
      </c>
      <c r="AW912" s="618">
        <f>IF(AW$12=TRUE,(($V912*LIQUIDACION!$L$1047)*LIQUIDACION!$D$1045/IF(AND(LIQUIDACION!$D$1044&gt;LIQUIDACION!$B$1046,LIQUIDACION!$B$1046&gt;LIQUIDACION!$D$1043),366,365)),0)</f>
        <v>0</v>
      </c>
      <c r="AX912" s="618">
        <f>IF(AX$12=TRUE,(($W912*LIQUIDACION!$L$1047)*LIQUIDACION!$D$1045/IF(AND(LIQUIDACION!$D$1044&gt;LIQUIDACION!$B$1046,LIQUIDACION!$B$1046&gt;LIQUIDACION!$D$1043),366,365)),0)</f>
        <v>0</v>
      </c>
    </row>
    <row r="913" spans="2:50" x14ac:dyDescent="0.25">
      <c r="B913" s="121">
        <v>901</v>
      </c>
      <c r="C913" s="125"/>
      <c r="D913" s="170"/>
      <c r="E913" s="170"/>
      <c r="F913" s="170"/>
      <c r="G913" s="170">
        <f t="shared" si="61"/>
        <v>0</v>
      </c>
      <c r="H913" s="170">
        <f t="shared" si="62"/>
        <v>0</v>
      </c>
      <c r="I913" s="170"/>
      <c r="J913" s="170"/>
      <c r="K913" s="170"/>
      <c r="L913" s="170"/>
      <c r="M913" s="170"/>
      <c r="N913" s="170"/>
      <c r="O913" s="170"/>
      <c r="P913" s="170"/>
      <c r="Q913" s="170"/>
      <c r="R913" s="170"/>
      <c r="S913" s="170"/>
      <c r="T913" s="170"/>
      <c r="U913" s="170"/>
      <c r="V913" s="170"/>
      <c r="W913" s="170"/>
      <c r="X913" s="170"/>
      <c r="Y913" s="170"/>
      <c r="Z913" s="170"/>
      <c r="AA913" s="170"/>
      <c r="AB913" s="415">
        <f t="shared" si="63"/>
        <v>0</v>
      </c>
      <c r="AC913" s="415">
        <f t="shared" si="64"/>
        <v>0</v>
      </c>
      <c r="AE913" s="618">
        <f>IF(AE$12=TRUE,(($D913*LIQUIDACION!$L$1046)*LIQUIDACION!$D$1045/IF(AND(LIQUIDACION!$D$1044&gt;LIQUIDACION!$B$1046,LIQUIDACION!$B$1046&gt;LIQUIDACION!$D$1043),366,365)),0)</f>
        <v>0</v>
      </c>
      <c r="AF913" s="618">
        <f>IF(AF$12=TRUE,(($E913*LIQUIDACION!$L$1046)*LIQUIDACION!$D$1045/IF(AND(LIQUIDACION!$D$1044&gt;LIQUIDACION!$B$1046,LIQUIDACION!$B$1046&gt;LIQUIDACION!$D$1043),366,365)),0)</f>
        <v>0</v>
      </c>
      <c r="AG913" s="618">
        <f>IF(AG$12=TRUE,(($F913*LIQUIDACION!$L$1046)*LIQUIDACION!$D$1045/IF(AND(LIQUIDACION!$D$1044&gt;LIQUIDACION!$B$1046,LIQUIDACION!$B$1046&gt;LIQUIDACION!$D$1043),366,365)),0)</f>
        <v>0</v>
      </c>
      <c r="AH913" s="618">
        <f>IF(AH$12=TRUE,(($G913*LIQUIDACION!$L$1046)*LIQUIDACION!$D$1045/IF(AND(LIQUIDACION!$D$1044&gt;LIQUIDACION!$B$1046,LIQUIDACION!$B$1046&gt;LIQUIDACION!$D$1043),366,365)),0)</f>
        <v>0</v>
      </c>
      <c r="AI913" s="618">
        <f>IF(AI$12=TRUE,(($H913*LIQUIDACION!$L$1047)*LIQUIDACION!$D$1045/IF(AND(LIQUIDACION!$D$1044&gt;LIQUIDACION!$B$1046,LIQUIDACION!$B$1046&gt;LIQUIDACION!$D$1043),366,365)),0)</f>
        <v>0</v>
      </c>
      <c r="AJ913" s="618">
        <f>IF(AJ$12=TRUE,(($I913*LIQUIDACION!$L$1047)*LIQUIDACION!$D$1045/IF(AND(LIQUIDACION!$D$1044&gt;LIQUIDACION!$B$1046,LIQUIDACION!$B$1046&gt;LIQUIDACION!$D$1043),366,365)),0)</f>
        <v>0</v>
      </c>
      <c r="AK913" s="618">
        <f>IF(AK$12=TRUE,(($J913*LIQUIDACION!$L$1047)*LIQUIDACION!$D$1045/IF(AND(LIQUIDACION!$D$1044&gt;LIQUIDACION!$B$1046,LIQUIDACION!$B$1046&gt;LIQUIDACION!$D$1043),366,365)),0)</f>
        <v>0</v>
      </c>
      <c r="AL913" s="618">
        <f>IF(AL$12=TRUE,(($K913*LIQUIDACION!$L$1047)*LIQUIDACION!$D$1045/IF(AND(LIQUIDACION!$D$1044&gt;LIQUIDACION!$B$1046,LIQUIDACION!$B$1046&gt;LIQUIDACION!$D$1043),366,365)),0)</f>
        <v>0</v>
      </c>
      <c r="AM913" s="618">
        <f>IF(AM$12=TRUE,(($L913*LIQUIDACION!$L$1047)*LIQUIDACION!$D$1045/IF(AND(LIQUIDACION!$D$1044&gt;LIQUIDACION!$B$1046,LIQUIDACION!$B$1046&gt;LIQUIDACION!$D$1043),366,365)),0)</f>
        <v>0</v>
      </c>
      <c r="AN913" s="618">
        <f>IF(AN$12=TRUE,(($M913*LIQUIDACION!$L$1047)*LIQUIDACION!$D$1045/IF(AND(LIQUIDACION!$D$1044&gt;LIQUIDACION!$B$1046,LIQUIDACION!$B$1046&gt;LIQUIDACION!$D$1043),366,365)),0)</f>
        <v>0</v>
      </c>
      <c r="AO913" s="618">
        <f>IF(AO$12=TRUE,(($N913*LIQUIDACION!$L$1047)*LIQUIDACION!$D$1045/IF(AND(LIQUIDACION!$D$1044&gt;LIQUIDACION!$B$1046,LIQUIDACION!$B$1046&gt;LIQUIDACION!$D$1043),366,365)),0)</f>
        <v>0</v>
      </c>
      <c r="AP913" s="618">
        <f>IF(AP$12=TRUE,(($O913*LIQUIDACION!$L$1047)*LIQUIDACION!$D$1045/IF(AND(LIQUIDACION!$D$1044&gt;LIQUIDACION!$B$1046,LIQUIDACION!$B$1046&gt;LIQUIDACION!$D$1043),366,365)),0)</f>
        <v>0</v>
      </c>
      <c r="AQ913" s="618">
        <f>IF(AQ$12=TRUE,(($P913*LIQUIDACION!$L$1047)*LIQUIDACION!$D$1045/IF(AND(LIQUIDACION!$D$1044&gt;LIQUIDACION!$B$1046,LIQUIDACION!$B$1046&gt;LIQUIDACION!$D$1043),366,365)),0)</f>
        <v>0</v>
      </c>
      <c r="AR913" s="618">
        <f>IF(AR$12=TRUE,(($Q913*LIQUIDACION!$L$1047)*LIQUIDACION!$D$1045/IF(AND(LIQUIDACION!$D$1044&gt;LIQUIDACION!$B$1046,LIQUIDACION!$B$1046&gt;LIQUIDACION!$D$1043),366,365)),0)</f>
        <v>0</v>
      </c>
      <c r="AS913" s="618">
        <f>IF(AS$12=TRUE,(($R913*LIQUIDACION!$L$1047)*LIQUIDACION!$D$1045/IF(AND(LIQUIDACION!$D$1044&gt;LIQUIDACION!$B$1046,LIQUIDACION!$B$1046&gt;LIQUIDACION!$D$1043),366,365)),0)</f>
        <v>0</v>
      </c>
      <c r="AT913" s="618">
        <f>IF(AT$12=TRUE,(($S913*LIQUIDACION!$L$1047)*LIQUIDACION!$D$1045/IF(AND(LIQUIDACION!$D$1044&gt;LIQUIDACION!$B$1046,LIQUIDACION!$B$1046&gt;LIQUIDACION!$D$1043),366,365)),0)</f>
        <v>0</v>
      </c>
      <c r="AU913" s="618">
        <f>IF(AU$12=TRUE,(($T913*LIQUIDACION!$L$1047)*LIQUIDACION!$D$1045/IF(AND(LIQUIDACION!$D$1044&gt;LIQUIDACION!$B$1046,LIQUIDACION!$B$1046&gt;LIQUIDACION!$D$1043),366,365)),0)</f>
        <v>0</v>
      </c>
      <c r="AV913" s="618">
        <f>IF(AV$12=TRUE,(($U913*LIQUIDACION!$L$1047)*LIQUIDACION!$D$1045/IF(AND(LIQUIDACION!$D$1044&gt;LIQUIDACION!$B$1046,LIQUIDACION!$B$1046&gt;LIQUIDACION!$D$1043),366,365)),0)</f>
        <v>0</v>
      </c>
      <c r="AW913" s="618">
        <f>IF(AW$12=TRUE,(($V913*LIQUIDACION!$L$1047)*LIQUIDACION!$D$1045/IF(AND(LIQUIDACION!$D$1044&gt;LIQUIDACION!$B$1046,LIQUIDACION!$B$1046&gt;LIQUIDACION!$D$1043),366,365)),0)</f>
        <v>0</v>
      </c>
      <c r="AX913" s="618">
        <f>IF(AX$12=TRUE,(($W913*LIQUIDACION!$L$1047)*LIQUIDACION!$D$1045/IF(AND(LIQUIDACION!$D$1044&gt;LIQUIDACION!$B$1046,LIQUIDACION!$B$1046&gt;LIQUIDACION!$D$1043),366,365)),0)</f>
        <v>0</v>
      </c>
    </row>
    <row r="914" spans="2:50" x14ac:dyDescent="0.25">
      <c r="B914" s="123">
        <v>902</v>
      </c>
      <c r="C914" s="125"/>
      <c r="D914" s="170"/>
      <c r="E914" s="170"/>
      <c r="F914" s="170"/>
      <c r="G914" s="170">
        <f t="shared" si="61"/>
        <v>0</v>
      </c>
      <c r="H914" s="170">
        <f t="shared" si="62"/>
        <v>0</v>
      </c>
      <c r="I914" s="170"/>
      <c r="J914" s="170"/>
      <c r="K914" s="170"/>
      <c r="L914" s="170"/>
      <c r="M914" s="170"/>
      <c r="N914" s="170"/>
      <c r="O914" s="170"/>
      <c r="P914" s="170"/>
      <c r="Q914" s="170"/>
      <c r="R914" s="170"/>
      <c r="S914" s="170"/>
      <c r="T914" s="170"/>
      <c r="U914" s="170"/>
      <c r="V914" s="170"/>
      <c r="W914" s="170"/>
      <c r="X914" s="170"/>
      <c r="Y914" s="170"/>
      <c r="Z914" s="170"/>
      <c r="AA914" s="170"/>
      <c r="AB914" s="415">
        <f t="shared" si="63"/>
        <v>0</v>
      </c>
      <c r="AC914" s="415">
        <f t="shared" si="64"/>
        <v>0</v>
      </c>
      <c r="AE914" s="618">
        <f>IF(AE$12=TRUE,(($D914*LIQUIDACION!$L$1046)*LIQUIDACION!$D$1045/IF(AND(LIQUIDACION!$D$1044&gt;LIQUIDACION!$B$1046,LIQUIDACION!$B$1046&gt;LIQUIDACION!$D$1043),366,365)),0)</f>
        <v>0</v>
      </c>
      <c r="AF914" s="618">
        <f>IF(AF$12=TRUE,(($E914*LIQUIDACION!$L$1046)*LIQUIDACION!$D$1045/IF(AND(LIQUIDACION!$D$1044&gt;LIQUIDACION!$B$1046,LIQUIDACION!$B$1046&gt;LIQUIDACION!$D$1043),366,365)),0)</f>
        <v>0</v>
      </c>
      <c r="AG914" s="618">
        <f>IF(AG$12=TRUE,(($F914*LIQUIDACION!$L$1046)*LIQUIDACION!$D$1045/IF(AND(LIQUIDACION!$D$1044&gt;LIQUIDACION!$B$1046,LIQUIDACION!$B$1046&gt;LIQUIDACION!$D$1043),366,365)),0)</f>
        <v>0</v>
      </c>
      <c r="AH914" s="618">
        <f>IF(AH$12=TRUE,(($G914*LIQUIDACION!$L$1046)*LIQUIDACION!$D$1045/IF(AND(LIQUIDACION!$D$1044&gt;LIQUIDACION!$B$1046,LIQUIDACION!$B$1046&gt;LIQUIDACION!$D$1043),366,365)),0)</f>
        <v>0</v>
      </c>
      <c r="AI914" s="618">
        <f>IF(AI$12=TRUE,(($H914*LIQUIDACION!$L$1047)*LIQUIDACION!$D$1045/IF(AND(LIQUIDACION!$D$1044&gt;LIQUIDACION!$B$1046,LIQUIDACION!$B$1046&gt;LIQUIDACION!$D$1043),366,365)),0)</f>
        <v>0</v>
      </c>
      <c r="AJ914" s="618">
        <f>IF(AJ$12=TRUE,(($I914*LIQUIDACION!$L$1047)*LIQUIDACION!$D$1045/IF(AND(LIQUIDACION!$D$1044&gt;LIQUIDACION!$B$1046,LIQUIDACION!$B$1046&gt;LIQUIDACION!$D$1043),366,365)),0)</f>
        <v>0</v>
      </c>
      <c r="AK914" s="618">
        <f>IF(AK$12=TRUE,(($J914*LIQUIDACION!$L$1047)*LIQUIDACION!$D$1045/IF(AND(LIQUIDACION!$D$1044&gt;LIQUIDACION!$B$1046,LIQUIDACION!$B$1046&gt;LIQUIDACION!$D$1043),366,365)),0)</f>
        <v>0</v>
      </c>
      <c r="AL914" s="618">
        <f>IF(AL$12=TRUE,(($K914*LIQUIDACION!$L$1047)*LIQUIDACION!$D$1045/IF(AND(LIQUIDACION!$D$1044&gt;LIQUIDACION!$B$1046,LIQUIDACION!$B$1046&gt;LIQUIDACION!$D$1043),366,365)),0)</f>
        <v>0</v>
      </c>
      <c r="AM914" s="618">
        <f>IF(AM$12=TRUE,(($L914*LIQUIDACION!$L$1047)*LIQUIDACION!$D$1045/IF(AND(LIQUIDACION!$D$1044&gt;LIQUIDACION!$B$1046,LIQUIDACION!$B$1046&gt;LIQUIDACION!$D$1043),366,365)),0)</f>
        <v>0</v>
      </c>
      <c r="AN914" s="618">
        <f>IF(AN$12=TRUE,(($M914*LIQUIDACION!$L$1047)*LIQUIDACION!$D$1045/IF(AND(LIQUIDACION!$D$1044&gt;LIQUIDACION!$B$1046,LIQUIDACION!$B$1046&gt;LIQUIDACION!$D$1043),366,365)),0)</f>
        <v>0</v>
      </c>
      <c r="AO914" s="618">
        <f>IF(AO$12=TRUE,(($N914*LIQUIDACION!$L$1047)*LIQUIDACION!$D$1045/IF(AND(LIQUIDACION!$D$1044&gt;LIQUIDACION!$B$1046,LIQUIDACION!$B$1046&gt;LIQUIDACION!$D$1043),366,365)),0)</f>
        <v>0</v>
      </c>
      <c r="AP914" s="618">
        <f>IF(AP$12=TRUE,(($O914*LIQUIDACION!$L$1047)*LIQUIDACION!$D$1045/IF(AND(LIQUIDACION!$D$1044&gt;LIQUIDACION!$B$1046,LIQUIDACION!$B$1046&gt;LIQUIDACION!$D$1043),366,365)),0)</f>
        <v>0</v>
      </c>
      <c r="AQ914" s="618">
        <f>IF(AQ$12=TRUE,(($P914*LIQUIDACION!$L$1047)*LIQUIDACION!$D$1045/IF(AND(LIQUIDACION!$D$1044&gt;LIQUIDACION!$B$1046,LIQUIDACION!$B$1046&gt;LIQUIDACION!$D$1043),366,365)),0)</f>
        <v>0</v>
      </c>
      <c r="AR914" s="618">
        <f>IF(AR$12=TRUE,(($Q914*LIQUIDACION!$L$1047)*LIQUIDACION!$D$1045/IF(AND(LIQUIDACION!$D$1044&gt;LIQUIDACION!$B$1046,LIQUIDACION!$B$1046&gt;LIQUIDACION!$D$1043),366,365)),0)</f>
        <v>0</v>
      </c>
      <c r="AS914" s="618">
        <f>IF(AS$12=TRUE,(($R914*LIQUIDACION!$L$1047)*LIQUIDACION!$D$1045/IF(AND(LIQUIDACION!$D$1044&gt;LIQUIDACION!$B$1046,LIQUIDACION!$B$1046&gt;LIQUIDACION!$D$1043),366,365)),0)</f>
        <v>0</v>
      </c>
      <c r="AT914" s="618">
        <f>IF(AT$12=TRUE,(($S914*LIQUIDACION!$L$1047)*LIQUIDACION!$D$1045/IF(AND(LIQUIDACION!$D$1044&gt;LIQUIDACION!$B$1046,LIQUIDACION!$B$1046&gt;LIQUIDACION!$D$1043),366,365)),0)</f>
        <v>0</v>
      </c>
      <c r="AU914" s="618">
        <f>IF(AU$12=TRUE,(($T914*LIQUIDACION!$L$1047)*LIQUIDACION!$D$1045/IF(AND(LIQUIDACION!$D$1044&gt;LIQUIDACION!$B$1046,LIQUIDACION!$B$1046&gt;LIQUIDACION!$D$1043),366,365)),0)</f>
        <v>0</v>
      </c>
      <c r="AV914" s="618">
        <f>IF(AV$12=TRUE,(($U914*LIQUIDACION!$L$1047)*LIQUIDACION!$D$1045/IF(AND(LIQUIDACION!$D$1044&gt;LIQUIDACION!$B$1046,LIQUIDACION!$B$1046&gt;LIQUIDACION!$D$1043),366,365)),0)</f>
        <v>0</v>
      </c>
      <c r="AW914" s="618">
        <f>IF(AW$12=TRUE,(($V914*LIQUIDACION!$L$1047)*LIQUIDACION!$D$1045/IF(AND(LIQUIDACION!$D$1044&gt;LIQUIDACION!$B$1046,LIQUIDACION!$B$1046&gt;LIQUIDACION!$D$1043),366,365)),0)</f>
        <v>0</v>
      </c>
      <c r="AX914" s="618">
        <f>IF(AX$12=TRUE,(($W914*LIQUIDACION!$L$1047)*LIQUIDACION!$D$1045/IF(AND(LIQUIDACION!$D$1044&gt;LIQUIDACION!$B$1046,LIQUIDACION!$B$1046&gt;LIQUIDACION!$D$1043),366,365)),0)</f>
        <v>0</v>
      </c>
    </row>
    <row r="915" spans="2:50" x14ac:dyDescent="0.25">
      <c r="B915" s="121">
        <v>903</v>
      </c>
      <c r="C915" s="125"/>
      <c r="D915" s="170"/>
      <c r="E915" s="170"/>
      <c r="F915" s="170"/>
      <c r="G915" s="170">
        <f t="shared" si="61"/>
        <v>0</v>
      </c>
      <c r="H915" s="170">
        <f t="shared" si="62"/>
        <v>0</v>
      </c>
      <c r="I915" s="170"/>
      <c r="J915" s="170"/>
      <c r="K915" s="170"/>
      <c r="L915" s="170"/>
      <c r="M915" s="170"/>
      <c r="N915" s="170"/>
      <c r="O915" s="170"/>
      <c r="P915" s="170"/>
      <c r="Q915" s="170"/>
      <c r="R915" s="170"/>
      <c r="S915" s="170"/>
      <c r="T915" s="170"/>
      <c r="U915" s="170"/>
      <c r="V915" s="170"/>
      <c r="W915" s="170"/>
      <c r="X915" s="170"/>
      <c r="Y915" s="170"/>
      <c r="Z915" s="170"/>
      <c r="AA915" s="170"/>
      <c r="AB915" s="415">
        <f t="shared" si="63"/>
        <v>0</v>
      </c>
      <c r="AC915" s="415">
        <f t="shared" si="64"/>
        <v>0</v>
      </c>
      <c r="AE915" s="618">
        <f>IF(AE$12=TRUE,(($D915*LIQUIDACION!$L$1046)*LIQUIDACION!$D$1045/IF(AND(LIQUIDACION!$D$1044&gt;LIQUIDACION!$B$1046,LIQUIDACION!$B$1046&gt;LIQUIDACION!$D$1043),366,365)),0)</f>
        <v>0</v>
      </c>
      <c r="AF915" s="618">
        <f>IF(AF$12=TRUE,(($E915*LIQUIDACION!$L$1046)*LIQUIDACION!$D$1045/IF(AND(LIQUIDACION!$D$1044&gt;LIQUIDACION!$B$1046,LIQUIDACION!$B$1046&gt;LIQUIDACION!$D$1043),366,365)),0)</f>
        <v>0</v>
      </c>
      <c r="AG915" s="618">
        <f>IF(AG$12=TRUE,(($F915*LIQUIDACION!$L$1046)*LIQUIDACION!$D$1045/IF(AND(LIQUIDACION!$D$1044&gt;LIQUIDACION!$B$1046,LIQUIDACION!$B$1046&gt;LIQUIDACION!$D$1043),366,365)),0)</f>
        <v>0</v>
      </c>
      <c r="AH915" s="618">
        <f>IF(AH$12=TRUE,(($G915*LIQUIDACION!$L$1046)*LIQUIDACION!$D$1045/IF(AND(LIQUIDACION!$D$1044&gt;LIQUIDACION!$B$1046,LIQUIDACION!$B$1046&gt;LIQUIDACION!$D$1043),366,365)),0)</f>
        <v>0</v>
      </c>
      <c r="AI915" s="618">
        <f>IF(AI$12=TRUE,(($H915*LIQUIDACION!$L$1047)*LIQUIDACION!$D$1045/IF(AND(LIQUIDACION!$D$1044&gt;LIQUIDACION!$B$1046,LIQUIDACION!$B$1046&gt;LIQUIDACION!$D$1043),366,365)),0)</f>
        <v>0</v>
      </c>
      <c r="AJ915" s="618">
        <f>IF(AJ$12=TRUE,(($I915*LIQUIDACION!$L$1047)*LIQUIDACION!$D$1045/IF(AND(LIQUIDACION!$D$1044&gt;LIQUIDACION!$B$1046,LIQUIDACION!$B$1046&gt;LIQUIDACION!$D$1043),366,365)),0)</f>
        <v>0</v>
      </c>
      <c r="AK915" s="618">
        <f>IF(AK$12=TRUE,(($J915*LIQUIDACION!$L$1047)*LIQUIDACION!$D$1045/IF(AND(LIQUIDACION!$D$1044&gt;LIQUIDACION!$B$1046,LIQUIDACION!$B$1046&gt;LIQUIDACION!$D$1043),366,365)),0)</f>
        <v>0</v>
      </c>
      <c r="AL915" s="618">
        <f>IF(AL$12=TRUE,(($K915*LIQUIDACION!$L$1047)*LIQUIDACION!$D$1045/IF(AND(LIQUIDACION!$D$1044&gt;LIQUIDACION!$B$1046,LIQUIDACION!$B$1046&gt;LIQUIDACION!$D$1043),366,365)),0)</f>
        <v>0</v>
      </c>
      <c r="AM915" s="618">
        <f>IF(AM$12=TRUE,(($L915*LIQUIDACION!$L$1047)*LIQUIDACION!$D$1045/IF(AND(LIQUIDACION!$D$1044&gt;LIQUIDACION!$B$1046,LIQUIDACION!$B$1046&gt;LIQUIDACION!$D$1043),366,365)),0)</f>
        <v>0</v>
      </c>
      <c r="AN915" s="618">
        <f>IF(AN$12=TRUE,(($M915*LIQUIDACION!$L$1047)*LIQUIDACION!$D$1045/IF(AND(LIQUIDACION!$D$1044&gt;LIQUIDACION!$B$1046,LIQUIDACION!$B$1046&gt;LIQUIDACION!$D$1043),366,365)),0)</f>
        <v>0</v>
      </c>
      <c r="AO915" s="618">
        <f>IF(AO$12=TRUE,(($N915*LIQUIDACION!$L$1047)*LIQUIDACION!$D$1045/IF(AND(LIQUIDACION!$D$1044&gt;LIQUIDACION!$B$1046,LIQUIDACION!$B$1046&gt;LIQUIDACION!$D$1043),366,365)),0)</f>
        <v>0</v>
      </c>
      <c r="AP915" s="618">
        <f>IF(AP$12=TRUE,(($O915*LIQUIDACION!$L$1047)*LIQUIDACION!$D$1045/IF(AND(LIQUIDACION!$D$1044&gt;LIQUIDACION!$B$1046,LIQUIDACION!$B$1046&gt;LIQUIDACION!$D$1043),366,365)),0)</f>
        <v>0</v>
      </c>
      <c r="AQ915" s="618">
        <f>IF(AQ$12=TRUE,(($P915*LIQUIDACION!$L$1047)*LIQUIDACION!$D$1045/IF(AND(LIQUIDACION!$D$1044&gt;LIQUIDACION!$B$1046,LIQUIDACION!$B$1046&gt;LIQUIDACION!$D$1043),366,365)),0)</f>
        <v>0</v>
      </c>
      <c r="AR915" s="618">
        <f>IF(AR$12=TRUE,(($Q915*LIQUIDACION!$L$1047)*LIQUIDACION!$D$1045/IF(AND(LIQUIDACION!$D$1044&gt;LIQUIDACION!$B$1046,LIQUIDACION!$B$1046&gt;LIQUIDACION!$D$1043),366,365)),0)</f>
        <v>0</v>
      </c>
      <c r="AS915" s="618">
        <f>IF(AS$12=TRUE,(($R915*LIQUIDACION!$L$1047)*LIQUIDACION!$D$1045/IF(AND(LIQUIDACION!$D$1044&gt;LIQUIDACION!$B$1046,LIQUIDACION!$B$1046&gt;LIQUIDACION!$D$1043),366,365)),0)</f>
        <v>0</v>
      </c>
      <c r="AT915" s="618">
        <f>IF(AT$12=TRUE,(($S915*LIQUIDACION!$L$1047)*LIQUIDACION!$D$1045/IF(AND(LIQUIDACION!$D$1044&gt;LIQUIDACION!$B$1046,LIQUIDACION!$B$1046&gt;LIQUIDACION!$D$1043),366,365)),0)</f>
        <v>0</v>
      </c>
      <c r="AU915" s="618">
        <f>IF(AU$12=TRUE,(($T915*LIQUIDACION!$L$1047)*LIQUIDACION!$D$1045/IF(AND(LIQUIDACION!$D$1044&gt;LIQUIDACION!$B$1046,LIQUIDACION!$B$1046&gt;LIQUIDACION!$D$1043),366,365)),0)</f>
        <v>0</v>
      </c>
      <c r="AV915" s="618">
        <f>IF(AV$12=TRUE,(($U915*LIQUIDACION!$L$1047)*LIQUIDACION!$D$1045/IF(AND(LIQUIDACION!$D$1044&gt;LIQUIDACION!$B$1046,LIQUIDACION!$B$1046&gt;LIQUIDACION!$D$1043),366,365)),0)</f>
        <v>0</v>
      </c>
      <c r="AW915" s="618">
        <f>IF(AW$12=TRUE,(($V915*LIQUIDACION!$L$1047)*LIQUIDACION!$D$1045/IF(AND(LIQUIDACION!$D$1044&gt;LIQUIDACION!$B$1046,LIQUIDACION!$B$1046&gt;LIQUIDACION!$D$1043),366,365)),0)</f>
        <v>0</v>
      </c>
      <c r="AX915" s="618">
        <f>IF(AX$12=TRUE,(($W915*LIQUIDACION!$L$1047)*LIQUIDACION!$D$1045/IF(AND(LIQUIDACION!$D$1044&gt;LIQUIDACION!$B$1046,LIQUIDACION!$B$1046&gt;LIQUIDACION!$D$1043),366,365)),0)</f>
        <v>0</v>
      </c>
    </row>
    <row r="916" spans="2:50" x14ac:dyDescent="0.25">
      <c r="B916" s="123">
        <v>904</v>
      </c>
      <c r="C916" s="125"/>
      <c r="D916" s="170"/>
      <c r="E916" s="170"/>
      <c r="F916" s="170"/>
      <c r="G916" s="170">
        <f t="shared" si="61"/>
        <v>0</v>
      </c>
      <c r="H916" s="170">
        <f t="shared" si="62"/>
        <v>0</v>
      </c>
      <c r="I916" s="170"/>
      <c r="J916" s="170"/>
      <c r="K916" s="170"/>
      <c r="L916" s="170"/>
      <c r="M916" s="170"/>
      <c r="N916" s="170"/>
      <c r="O916" s="170"/>
      <c r="P916" s="170"/>
      <c r="Q916" s="170"/>
      <c r="R916" s="170"/>
      <c r="S916" s="170"/>
      <c r="T916" s="170"/>
      <c r="U916" s="170"/>
      <c r="V916" s="170"/>
      <c r="W916" s="170"/>
      <c r="X916" s="170"/>
      <c r="Y916" s="170"/>
      <c r="Z916" s="170"/>
      <c r="AA916" s="170"/>
      <c r="AB916" s="415">
        <f t="shared" si="63"/>
        <v>0</v>
      </c>
      <c r="AC916" s="415">
        <f t="shared" si="64"/>
        <v>0</v>
      </c>
      <c r="AE916" s="618">
        <f>IF(AE$12=TRUE,(($D916*LIQUIDACION!$L$1046)*LIQUIDACION!$D$1045/IF(AND(LIQUIDACION!$D$1044&gt;LIQUIDACION!$B$1046,LIQUIDACION!$B$1046&gt;LIQUIDACION!$D$1043),366,365)),0)</f>
        <v>0</v>
      </c>
      <c r="AF916" s="618">
        <f>IF(AF$12=TRUE,(($E916*LIQUIDACION!$L$1046)*LIQUIDACION!$D$1045/IF(AND(LIQUIDACION!$D$1044&gt;LIQUIDACION!$B$1046,LIQUIDACION!$B$1046&gt;LIQUIDACION!$D$1043),366,365)),0)</f>
        <v>0</v>
      </c>
      <c r="AG916" s="618">
        <f>IF(AG$12=TRUE,(($F916*LIQUIDACION!$L$1046)*LIQUIDACION!$D$1045/IF(AND(LIQUIDACION!$D$1044&gt;LIQUIDACION!$B$1046,LIQUIDACION!$B$1046&gt;LIQUIDACION!$D$1043),366,365)),0)</f>
        <v>0</v>
      </c>
      <c r="AH916" s="618">
        <f>IF(AH$12=TRUE,(($G916*LIQUIDACION!$L$1046)*LIQUIDACION!$D$1045/IF(AND(LIQUIDACION!$D$1044&gt;LIQUIDACION!$B$1046,LIQUIDACION!$B$1046&gt;LIQUIDACION!$D$1043),366,365)),0)</f>
        <v>0</v>
      </c>
      <c r="AI916" s="618">
        <f>IF(AI$12=TRUE,(($H916*LIQUIDACION!$L$1047)*LIQUIDACION!$D$1045/IF(AND(LIQUIDACION!$D$1044&gt;LIQUIDACION!$B$1046,LIQUIDACION!$B$1046&gt;LIQUIDACION!$D$1043),366,365)),0)</f>
        <v>0</v>
      </c>
      <c r="AJ916" s="618">
        <f>IF(AJ$12=TRUE,(($I916*LIQUIDACION!$L$1047)*LIQUIDACION!$D$1045/IF(AND(LIQUIDACION!$D$1044&gt;LIQUIDACION!$B$1046,LIQUIDACION!$B$1046&gt;LIQUIDACION!$D$1043),366,365)),0)</f>
        <v>0</v>
      </c>
      <c r="AK916" s="618">
        <f>IF(AK$12=TRUE,(($J916*LIQUIDACION!$L$1047)*LIQUIDACION!$D$1045/IF(AND(LIQUIDACION!$D$1044&gt;LIQUIDACION!$B$1046,LIQUIDACION!$B$1046&gt;LIQUIDACION!$D$1043),366,365)),0)</f>
        <v>0</v>
      </c>
      <c r="AL916" s="618">
        <f>IF(AL$12=TRUE,(($K916*LIQUIDACION!$L$1047)*LIQUIDACION!$D$1045/IF(AND(LIQUIDACION!$D$1044&gt;LIQUIDACION!$B$1046,LIQUIDACION!$B$1046&gt;LIQUIDACION!$D$1043),366,365)),0)</f>
        <v>0</v>
      </c>
      <c r="AM916" s="618">
        <f>IF(AM$12=TRUE,(($L916*LIQUIDACION!$L$1047)*LIQUIDACION!$D$1045/IF(AND(LIQUIDACION!$D$1044&gt;LIQUIDACION!$B$1046,LIQUIDACION!$B$1046&gt;LIQUIDACION!$D$1043),366,365)),0)</f>
        <v>0</v>
      </c>
      <c r="AN916" s="618">
        <f>IF(AN$12=TRUE,(($M916*LIQUIDACION!$L$1047)*LIQUIDACION!$D$1045/IF(AND(LIQUIDACION!$D$1044&gt;LIQUIDACION!$B$1046,LIQUIDACION!$B$1046&gt;LIQUIDACION!$D$1043),366,365)),0)</f>
        <v>0</v>
      </c>
      <c r="AO916" s="618">
        <f>IF(AO$12=TRUE,(($N916*LIQUIDACION!$L$1047)*LIQUIDACION!$D$1045/IF(AND(LIQUIDACION!$D$1044&gt;LIQUIDACION!$B$1046,LIQUIDACION!$B$1046&gt;LIQUIDACION!$D$1043),366,365)),0)</f>
        <v>0</v>
      </c>
      <c r="AP916" s="618">
        <f>IF(AP$12=TRUE,(($O916*LIQUIDACION!$L$1047)*LIQUIDACION!$D$1045/IF(AND(LIQUIDACION!$D$1044&gt;LIQUIDACION!$B$1046,LIQUIDACION!$B$1046&gt;LIQUIDACION!$D$1043),366,365)),0)</f>
        <v>0</v>
      </c>
      <c r="AQ916" s="618">
        <f>IF(AQ$12=TRUE,(($P916*LIQUIDACION!$L$1047)*LIQUIDACION!$D$1045/IF(AND(LIQUIDACION!$D$1044&gt;LIQUIDACION!$B$1046,LIQUIDACION!$B$1046&gt;LIQUIDACION!$D$1043),366,365)),0)</f>
        <v>0</v>
      </c>
      <c r="AR916" s="618">
        <f>IF(AR$12=TRUE,(($Q916*LIQUIDACION!$L$1047)*LIQUIDACION!$D$1045/IF(AND(LIQUIDACION!$D$1044&gt;LIQUIDACION!$B$1046,LIQUIDACION!$B$1046&gt;LIQUIDACION!$D$1043),366,365)),0)</f>
        <v>0</v>
      </c>
      <c r="AS916" s="618">
        <f>IF(AS$12=TRUE,(($R916*LIQUIDACION!$L$1047)*LIQUIDACION!$D$1045/IF(AND(LIQUIDACION!$D$1044&gt;LIQUIDACION!$B$1046,LIQUIDACION!$B$1046&gt;LIQUIDACION!$D$1043),366,365)),0)</f>
        <v>0</v>
      </c>
      <c r="AT916" s="618">
        <f>IF(AT$12=TRUE,(($S916*LIQUIDACION!$L$1047)*LIQUIDACION!$D$1045/IF(AND(LIQUIDACION!$D$1044&gt;LIQUIDACION!$B$1046,LIQUIDACION!$B$1046&gt;LIQUIDACION!$D$1043),366,365)),0)</f>
        <v>0</v>
      </c>
      <c r="AU916" s="618">
        <f>IF(AU$12=TRUE,(($T916*LIQUIDACION!$L$1047)*LIQUIDACION!$D$1045/IF(AND(LIQUIDACION!$D$1044&gt;LIQUIDACION!$B$1046,LIQUIDACION!$B$1046&gt;LIQUIDACION!$D$1043),366,365)),0)</f>
        <v>0</v>
      </c>
      <c r="AV916" s="618">
        <f>IF(AV$12=TRUE,(($U916*LIQUIDACION!$L$1047)*LIQUIDACION!$D$1045/IF(AND(LIQUIDACION!$D$1044&gt;LIQUIDACION!$B$1046,LIQUIDACION!$B$1046&gt;LIQUIDACION!$D$1043),366,365)),0)</f>
        <v>0</v>
      </c>
      <c r="AW916" s="618">
        <f>IF(AW$12=TRUE,(($V916*LIQUIDACION!$L$1047)*LIQUIDACION!$D$1045/IF(AND(LIQUIDACION!$D$1044&gt;LIQUIDACION!$B$1046,LIQUIDACION!$B$1046&gt;LIQUIDACION!$D$1043),366,365)),0)</f>
        <v>0</v>
      </c>
      <c r="AX916" s="618">
        <f>IF(AX$12=TRUE,(($W916*LIQUIDACION!$L$1047)*LIQUIDACION!$D$1045/IF(AND(LIQUIDACION!$D$1044&gt;LIQUIDACION!$B$1046,LIQUIDACION!$B$1046&gt;LIQUIDACION!$D$1043),366,365)),0)</f>
        <v>0</v>
      </c>
    </row>
    <row r="917" spans="2:50" x14ac:dyDescent="0.25">
      <c r="B917" s="121">
        <v>905</v>
      </c>
      <c r="C917" s="125"/>
      <c r="D917" s="170"/>
      <c r="E917" s="170"/>
      <c r="F917" s="170"/>
      <c r="G917" s="170">
        <f t="shared" si="61"/>
        <v>0</v>
      </c>
      <c r="H917" s="170">
        <f t="shared" si="62"/>
        <v>0</v>
      </c>
      <c r="I917" s="170"/>
      <c r="J917" s="170"/>
      <c r="K917" s="170"/>
      <c r="L917" s="170"/>
      <c r="M917" s="170"/>
      <c r="N917" s="170"/>
      <c r="O917" s="170"/>
      <c r="P917" s="170"/>
      <c r="Q917" s="170"/>
      <c r="R917" s="170"/>
      <c r="S917" s="170"/>
      <c r="T917" s="170"/>
      <c r="U917" s="170"/>
      <c r="V917" s="170"/>
      <c r="W917" s="170"/>
      <c r="X917" s="170"/>
      <c r="Y917" s="170"/>
      <c r="Z917" s="170"/>
      <c r="AA917" s="170"/>
      <c r="AB917" s="415">
        <f t="shared" si="63"/>
        <v>0</v>
      </c>
      <c r="AC917" s="415">
        <f t="shared" si="64"/>
        <v>0</v>
      </c>
      <c r="AE917" s="618">
        <f>IF(AE$12=TRUE,(($D917*LIQUIDACION!$L$1046)*LIQUIDACION!$D$1045/IF(AND(LIQUIDACION!$D$1044&gt;LIQUIDACION!$B$1046,LIQUIDACION!$B$1046&gt;LIQUIDACION!$D$1043),366,365)),0)</f>
        <v>0</v>
      </c>
      <c r="AF917" s="618">
        <f>IF(AF$12=TRUE,(($E917*LIQUIDACION!$L$1046)*LIQUIDACION!$D$1045/IF(AND(LIQUIDACION!$D$1044&gt;LIQUIDACION!$B$1046,LIQUIDACION!$B$1046&gt;LIQUIDACION!$D$1043),366,365)),0)</f>
        <v>0</v>
      </c>
      <c r="AG917" s="618">
        <f>IF(AG$12=TRUE,(($F917*LIQUIDACION!$L$1046)*LIQUIDACION!$D$1045/IF(AND(LIQUIDACION!$D$1044&gt;LIQUIDACION!$B$1046,LIQUIDACION!$B$1046&gt;LIQUIDACION!$D$1043),366,365)),0)</f>
        <v>0</v>
      </c>
      <c r="AH917" s="618">
        <f>IF(AH$12=TRUE,(($G917*LIQUIDACION!$L$1046)*LIQUIDACION!$D$1045/IF(AND(LIQUIDACION!$D$1044&gt;LIQUIDACION!$B$1046,LIQUIDACION!$B$1046&gt;LIQUIDACION!$D$1043),366,365)),0)</f>
        <v>0</v>
      </c>
      <c r="AI917" s="618">
        <f>IF(AI$12=TRUE,(($H917*LIQUIDACION!$L$1047)*LIQUIDACION!$D$1045/IF(AND(LIQUIDACION!$D$1044&gt;LIQUIDACION!$B$1046,LIQUIDACION!$B$1046&gt;LIQUIDACION!$D$1043),366,365)),0)</f>
        <v>0</v>
      </c>
      <c r="AJ917" s="618">
        <f>IF(AJ$12=TRUE,(($I917*LIQUIDACION!$L$1047)*LIQUIDACION!$D$1045/IF(AND(LIQUIDACION!$D$1044&gt;LIQUIDACION!$B$1046,LIQUIDACION!$B$1046&gt;LIQUIDACION!$D$1043),366,365)),0)</f>
        <v>0</v>
      </c>
      <c r="AK917" s="618">
        <f>IF(AK$12=TRUE,(($J917*LIQUIDACION!$L$1047)*LIQUIDACION!$D$1045/IF(AND(LIQUIDACION!$D$1044&gt;LIQUIDACION!$B$1046,LIQUIDACION!$B$1046&gt;LIQUIDACION!$D$1043),366,365)),0)</f>
        <v>0</v>
      </c>
      <c r="AL917" s="618">
        <f>IF(AL$12=TRUE,(($K917*LIQUIDACION!$L$1047)*LIQUIDACION!$D$1045/IF(AND(LIQUIDACION!$D$1044&gt;LIQUIDACION!$B$1046,LIQUIDACION!$B$1046&gt;LIQUIDACION!$D$1043),366,365)),0)</f>
        <v>0</v>
      </c>
      <c r="AM917" s="618">
        <f>IF(AM$12=TRUE,(($L917*LIQUIDACION!$L$1047)*LIQUIDACION!$D$1045/IF(AND(LIQUIDACION!$D$1044&gt;LIQUIDACION!$B$1046,LIQUIDACION!$B$1046&gt;LIQUIDACION!$D$1043),366,365)),0)</f>
        <v>0</v>
      </c>
      <c r="AN917" s="618">
        <f>IF(AN$12=TRUE,(($M917*LIQUIDACION!$L$1047)*LIQUIDACION!$D$1045/IF(AND(LIQUIDACION!$D$1044&gt;LIQUIDACION!$B$1046,LIQUIDACION!$B$1046&gt;LIQUIDACION!$D$1043),366,365)),0)</f>
        <v>0</v>
      </c>
      <c r="AO917" s="618">
        <f>IF(AO$12=TRUE,(($N917*LIQUIDACION!$L$1047)*LIQUIDACION!$D$1045/IF(AND(LIQUIDACION!$D$1044&gt;LIQUIDACION!$B$1046,LIQUIDACION!$B$1046&gt;LIQUIDACION!$D$1043),366,365)),0)</f>
        <v>0</v>
      </c>
      <c r="AP917" s="618">
        <f>IF(AP$12=TRUE,(($O917*LIQUIDACION!$L$1047)*LIQUIDACION!$D$1045/IF(AND(LIQUIDACION!$D$1044&gt;LIQUIDACION!$B$1046,LIQUIDACION!$B$1046&gt;LIQUIDACION!$D$1043),366,365)),0)</f>
        <v>0</v>
      </c>
      <c r="AQ917" s="618">
        <f>IF(AQ$12=TRUE,(($P917*LIQUIDACION!$L$1047)*LIQUIDACION!$D$1045/IF(AND(LIQUIDACION!$D$1044&gt;LIQUIDACION!$B$1046,LIQUIDACION!$B$1046&gt;LIQUIDACION!$D$1043),366,365)),0)</f>
        <v>0</v>
      </c>
      <c r="AR917" s="618">
        <f>IF(AR$12=TRUE,(($Q917*LIQUIDACION!$L$1047)*LIQUIDACION!$D$1045/IF(AND(LIQUIDACION!$D$1044&gt;LIQUIDACION!$B$1046,LIQUIDACION!$B$1046&gt;LIQUIDACION!$D$1043),366,365)),0)</f>
        <v>0</v>
      </c>
      <c r="AS917" s="618">
        <f>IF(AS$12=TRUE,(($R917*LIQUIDACION!$L$1047)*LIQUIDACION!$D$1045/IF(AND(LIQUIDACION!$D$1044&gt;LIQUIDACION!$B$1046,LIQUIDACION!$B$1046&gt;LIQUIDACION!$D$1043),366,365)),0)</f>
        <v>0</v>
      </c>
      <c r="AT917" s="618">
        <f>IF(AT$12=TRUE,(($S917*LIQUIDACION!$L$1047)*LIQUIDACION!$D$1045/IF(AND(LIQUIDACION!$D$1044&gt;LIQUIDACION!$B$1046,LIQUIDACION!$B$1046&gt;LIQUIDACION!$D$1043),366,365)),0)</f>
        <v>0</v>
      </c>
      <c r="AU917" s="618">
        <f>IF(AU$12=TRUE,(($T917*LIQUIDACION!$L$1047)*LIQUIDACION!$D$1045/IF(AND(LIQUIDACION!$D$1044&gt;LIQUIDACION!$B$1046,LIQUIDACION!$B$1046&gt;LIQUIDACION!$D$1043),366,365)),0)</f>
        <v>0</v>
      </c>
      <c r="AV917" s="618">
        <f>IF(AV$12=TRUE,(($U917*LIQUIDACION!$L$1047)*LIQUIDACION!$D$1045/IF(AND(LIQUIDACION!$D$1044&gt;LIQUIDACION!$B$1046,LIQUIDACION!$B$1046&gt;LIQUIDACION!$D$1043),366,365)),0)</f>
        <v>0</v>
      </c>
      <c r="AW917" s="618">
        <f>IF(AW$12=TRUE,(($V917*LIQUIDACION!$L$1047)*LIQUIDACION!$D$1045/IF(AND(LIQUIDACION!$D$1044&gt;LIQUIDACION!$B$1046,LIQUIDACION!$B$1046&gt;LIQUIDACION!$D$1043),366,365)),0)</f>
        <v>0</v>
      </c>
      <c r="AX917" s="618">
        <f>IF(AX$12=TRUE,(($W917*LIQUIDACION!$L$1047)*LIQUIDACION!$D$1045/IF(AND(LIQUIDACION!$D$1044&gt;LIQUIDACION!$B$1046,LIQUIDACION!$B$1046&gt;LIQUIDACION!$D$1043),366,365)),0)</f>
        <v>0</v>
      </c>
    </row>
    <row r="918" spans="2:50" x14ac:dyDescent="0.25">
      <c r="B918" s="123">
        <v>906</v>
      </c>
      <c r="C918" s="125"/>
      <c r="D918" s="170"/>
      <c r="E918" s="170"/>
      <c r="F918" s="170"/>
      <c r="G918" s="170">
        <f t="shared" si="61"/>
        <v>0</v>
      </c>
      <c r="H918" s="170">
        <f t="shared" si="62"/>
        <v>0</v>
      </c>
      <c r="I918" s="170"/>
      <c r="J918" s="170"/>
      <c r="K918" s="170"/>
      <c r="L918" s="170"/>
      <c r="M918" s="170"/>
      <c r="N918" s="170"/>
      <c r="O918" s="170"/>
      <c r="P918" s="170"/>
      <c r="Q918" s="170"/>
      <c r="R918" s="170"/>
      <c r="S918" s="170"/>
      <c r="T918" s="170"/>
      <c r="U918" s="170"/>
      <c r="V918" s="170"/>
      <c r="W918" s="170"/>
      <c r="X918" s="170"/>
      <c r="Y918" s="170"/>
      <c r="Z918" s="170"/>
      <c r="AA918" s="170"/>
      <c r="AB918" s="415">
        <f t="shared" si="63"/>
        <v>0</v>
      </c>
      <c r="AC918" s="415">
        <f t="shared" si="64"/>
        <v>0</v>
      </c>
      <c r="AE918" s="618">
        <f>IF(AE$12=TRUE,(($D918*LIQUIDACION!$L$1046)*LIQUIDACION!$D$1045/IF(AND(LIQUIDACION!$D$1044&gt;LIQUIDACION!$B$1046,LIQUIDACION!$B$1046&gt;LIQUIDACION!$D$1043),366,365)),0)</f>
        <v>0</v>
      </c>
      <c r="AF918" s="618">
        <f>IF(AF$12=TRUE,(($E918*LIQUIDACION!$L$1046)*LIQUIDACION!$D$1045/IF(AND(LIQUIDACION!$D$1044&gt;LIQUIDACION!$B$1046,LIQUIDACION!$B$1046&gt;LIQUIDACION!$D$1043),366,365)),0)</f>
        <v>0</v>
      </c>
      <c r="AG918" s="618">
        <f>IF(AG$12=TRUE,(($F918*LIQUIDACION!$L$1046)*LIQUIDACION!$D$1045/IF(AND(LIQUIDACION!$D$1044&gt;LIQUIDACION!$B$1046,LIQUIDACION!$B$1046&gt;LIQUIDACION!$D$1043),366,365)),0)</f>
        <v>0</v>
      </c>
      <c r="AH918" s="618">
        <f>IF(AH$12=TRUE,(($G918*LIQUIDACION!$L$1046)*LIQUIDACION!$D$1045/IF(AND(LIQUIDACION!$D$1044&gt;LIQUIDACION!$B$1046,LIQUIDACION!$B$1046&gt;LIQUIDACION!$D$1043),366,365)),0)</f>
        <v>0</v>
      </c>
      <c r="AI918" s="618">
        <f>IF(AI$12=TRUE,(($H918*LIQUIDACION!$L$1047)*LIQUIDACION!$D$1045/IF(AND(LIQUIDACION!$D$1044&gt;LIQUIDACION!$B$1046,LIQUIDACION!$B$1046&gt;LIQUIDACION!$D$1043),366,365)),0)</f>
        <v>0</v>
      </c>
      <c r="AJ918" s="618">
        <f>IF(AJ$12=TRUE,(($I918*LIQUIDACION!$L$1047)*LIQUIDACION!$D$1045/IF(AND(LIQUIDACION!$D$1044&gt;LIQUIDACION!$B$1046,LIQUIDACION!$B$1046&gt;LIQUIDACION!$D$1043),366,365)),0)</f>
        <v>0</v>
      </c>
      <c r="AK918" s="618">
        <f>IF(AK$12=TRUE,(($J918*LIQUIDACION!$L$1047)*LIQUIDACION!$D$1045/IF(AND(LIQUIDACION!$D$1044&gt;LIQUIDACION!$B$1046,LIQUIDACION!$B$1046&gt;LIQUIDACION!$D$1043),366,365)),0)</f>
        <v>0</v>
      </c>
      <c r="AL918" s="618">
        <f>IF(AL$12=TRUE,(($K918*LIQUIDACION!$L$1047)*LIQUIDACION!$D$1045/IF(AND(LIQUIDACION!$D$1044&gt;LIQUIDACION!$B$1046,LIQUIDACION!$B$1046&gt;LIQUIDACION!$D$1043),366,365)),0)</f>
        <v>0</v>
      </c>
      <c r="AM918" s="618">
        <f>IF(AM$12=TRUE,(($L918*LIQUIDACION!$L$1047)*LIQUIDACION!$D$1045/IF(AND(LIQUIDACION!$D$1044&gt;LIQUIDACION!$B$1046,LIQUIDACION!$B$1046&gt;LIQUIDACION!$D$1043),366,365)),0)</f>
        <v>0</v>
      </c>
      <c r="AN918" s="618">
        <f>IF(AN$12=TRUE,(($M918*LIQUIDACION!$L$1047)*LIQUIDACION!$D$1045/IF(AND(LIQUIDACION!$D$1044&gt;LIQUIDACION!$B$1046,LIQUIDACION!$B$1046&gt;LIQUIDACION!$D$1043),366,365)),0)</f>
        <v>0</v>
      </c>
      <c r="AO918" s="618">
        <f>IF(AO$12=TRUE,(($N918*LIQUIDACION!$L$1047)*LIQUIDACION!$D$1045/IF(AND(LIQUIDACION!$D$1044&gt;LIQUIDACION!$B$1046,LIQUIDACION!$B$1046&gt;LIQUIDACION!$D$1043),366,365)),0)</f>
        <v>0</v>
      </c>
      <c r="AP918" s="618">
        <f>IF(AP$12=TRUE,(($O918*LIQUIDACION!$L$1047)*LIQUIDACION!$D$1045/IF(AND(LIQUIDACION!$D$1044&gt;LIQUIDACION!$B$1046,LIQUIDACION!$B$1046&gt;LIQUIDACION!$D$1043),366,365)),0)</f>
        <v>0</v>
      </c>
      <c r="AQ918" s="618">
        <f>IF(AQ$12=TRUE,(($P918*LIQUIDACION!$L$1047)*LIQUIDACION!$D$1045/IF(AND(LIQUIDACION!$D$1044&gt;LIQUIDACION!$B$1046,LIQUIDACION!$B$1046&gt;LIQUIDACION!$D$1043),366,365)),0)</f>
        <v>0</v>
      </c>
      <c r="AR918" s="618">
        <f>IF(AR$12=TRUE,(($Q918*LIQUIDACION!$L$1047)*LIQUIDACION!$D$1045/IF(AND(LIQUIDACION!$D$1044&gt;LIQUIDACION!$B$1046,LIQUIDACION!$B$1046&gt;LIQUIDACION!$D$1043),366,365)),0)</f>
        <v>0</v>
      </c>
      <c r="AS918" s="618">
        <f>IF(AS$12=TRUE,(($R918*LIQUIDACION!$L$1047)*LIQUIDACION!$D$1045/IF(AND(LIQUIDACION!$D$1044&gt;LIQUIDACION!$B$1046,LIQUIDACION!$B$1046&gt;LIQUIDACION!$D$1043),366,365)),0)</f>
        <v>0</v>
      </c>
      <c r="AT918" s="618">
        <f>IF(AT$12=TRUE,(($S918*LIQUIDACION!$L$1047)*LIQUIDACION!$D$1045/IF(AND(LIQUIDACION!$D$1044&gt;LIQUIDACION!$B$1046,LIQUIDACION!$B$1046&gt;LIQUIDACION!$D$1043),366,365)),0)</f>
        <v>0</v>
      </c>
      <c r="AU918" s="618">
        <f>IF(AU$12=TRUE,(($T918*LIQUIDACION!$L$1047)*LIQUIDACION!$D$1045/IF(AND(LIQUIDACION!$D$1044&gt;LIQUIDACION!$B$1046,LIQUIDACION!$B$1046&gt;LIQUIDACION!$D$1043),366,365)),0)</f>
        <v>0</v>
      </c>
      <c r="AV918" s="618">
        <f>IF(AV$12=TRUE,(($U918*LIQUIDACION!$L$1047)*LIQUIDACION!$D$1045/IF(AND(LIQUIDACION!$D$1044&gt;LIQUIDACION!$B$1046,LIQUIDACION!$B$1046&gt;LIQUIDACION!$D$1043),366,365)),0)</f>
        <v>0</v>
      </c>
      <c r="AW918" s="618">
        <f>IF(AW$12=TRUE,(($V918*LIQUIDACION!$L$1047)*LIQUIDACION!$D$1045/IF(AND(LIQUIDACION!$D$1044&gt;LIQUIDACION!$B$1046,LIQUIDACION!$B$1046&gt;LIQUIDACION!$D$1043),366,365)),0)</f>
        <v>0</v>
      </c>
      <c r="AX918" s="618">
        <f>IF(AX$12=TRUE,(($W918*LIQUIDACION!$L$1047)*LIQUIDACION!$D$1045/IF(AND(LIQUIDACION!$D$1044&gt;LIQUIDACION!$B$1046,LIQUIDACION!$B$1046&gt;LIQUIDACION!$D$1043),366,365)),0)</f>
        <v>0</v>
      </c>
    </row>
    <row r="919" spans="2:50" x14ac:dyDescent="0.25">
      <c r="B919" s="121">
        <v>907</v>
      </c>
      <c r="C919" s="125"/>
      <c r="D919" s="170"/>
      <c r="E919" s="170"/>
      <c r="F919" s="170"/>
      <c r="G919" s="170">
        <f t="shared" si="61"/>
        <v>0</v>
      </c>
      <c r="H919" s="170">
        <f t="shared" si="62"/>
        <v>0</v>
      </c>
      <c r="I919" s="170"/>
      <c r="J919" s="170"/>
      <c r="K919" s="170"/>
      <c r="L919" s="170"/>
      <c r="M919" s="170"/>
      <c r="N919" s="170"/>
      <c r="O919" s="170"/>
      <c r="P919" s="170"/>
      <c r="Q919" s="170"/>
      <c r="R919" s="170"/>
      <c r="S919" s="170"/>
      <c r="T919" s="170"/>
      <c r="U919" s="170"/>
      <c r="V919" s="170"/>
      <c r="W919" s="170"/>
      <c r="X919" s="170"/>
      <c r="Y919" s="170"/>
      <c r="Z919" s="170"/>
      <c r="AA919" s="170"/>
      <c r="AB919" s="415">
        <f t="shared" si="63"/>
        <v>0</v>
      </c>
      <c r="AC919" s="415">
        <f t="shared" si="64"/>
        <v>0</v>
      </c>
      <c r="AE919" s="618">
        <f>IF(AE$12=TRUE,(($D919*LIQUIDACION!$L$1046)*LIQUIDACION!$D$1045/IF(AND(LIQUIDACION!$D$1044&gt;LIQUIDACION!$B$1046,LIQUIDACION!$B$1046&gt;LIQUIDACION!$D$1043),366,365)),0)</f>
        <v>0</v>
      </c>
      <c r="AF919" s="618">
        <f>IF(AF$12=TRUE,(($E919*LIQUIDACION!$L$1046)*LIQUIDACION!$D$1045/IF(AND(LIQUIDACION!$D$1044&gt;LIQUIDACION!$B$1046,LIQUIDACION!$B$1046&gt;LIQUIDACION!$D$1043),366,365)),0)</f>
        <v>0</v>
      </c>
      <c r="AG919" s="618">
        <f>IF(AG$12=TRUE,(($F919*LIQUIDACION!$L$1046)*LIQUIDACION!$D$1045/IF(AND(LIQUIDACION!$D$1044&gt;LIQUIDACION!$B$1046,LIQUIDACION!$B$1046&gt;LIQUIDACION!$D$1043),366,365)),0)</f>
        <v>0</v>
      </c>
      <c r="AH919" s="618">
        <f>IF(AH$12=TRUE,(($G919*LIQUIDACION!$L$1046)*LIQUIDACION!$D$1045/IF(AND(LIQUIDACION!$D$1044&gt;LIQUIDACION!$B$1046,LIQUIDACION!$B$1046&gt;LIQUIDACION!$D$1043),366,365)),0)</f>
        <v>0</v>
      </c>
      <c r="AI919" s="618">
        <f>IF(AI$12=TRUE,(($H919*LIQUIDACION!$L$1047)*LIQUIDACION!$D$1045/IF(AND(LIQUIDACION!$D$1044&gt;LIQUIDACION!$B$1046,LIQUIDACION!$B$1046&gt;LIQUIDACION!$D$1043),366,365)),0)</f>
        <v>0</v>
      </c>
      <c r="AJ919" s="618">
        <f>IF(AJ$12=TRUE,(($I919*LIQUIDACION!$L$1047)*LIQUIDACION!$D$1045/IF(AND(LIQUIDACION!$D$1044&gt;LIQUIDACION!$B$1046,LIQUIDACION!$B$1046&gt;LIQUIDACION!$D$1043),366,365)),0)</f>
        <v>0</v>
      </c>
      <c r="AK919" s="618">
        <f>IF(AK$12=TRUE,(($J919*LIQUIDACION!$L$1047)*LIQUIDACION!$D$1045/IF(AND(LIQUIDACION!$D$1044&gt;LIQUIDACION!$B$1046,LIQUIDACION!$B$1046&gt;LIQUIDACION!$D$1043),366,365)),0)</f>
        <v>0</v>
      </c>
      <c r="AL919" s="618">
        <f>IF(AL$12=TRUE,(($K919*LIQUIDACION!$L$1047)*LIQUIDACION!$D$1045/IF(AND(LIQUIDACION!$D$1044&gt;LIQUIDACION!$B$1046,LIQUIDACION!$B$1046&gt;LIQUIDACION!$D$1043),366,365)),0)</f>
        <v>0</v>
      </c>
      <c r="AM919" s="618">
        <f>IF(AM$12=TRUE,(($L919*LIQUIDACION!$L$1047)*LIQUIDACION!$D$1045/IF(AND(LIQUIDACION!$D$1044&gt;LIQUIDACION!$B$1046,LIQUIDACION!$B$1046&gt;LIQUIDACION!$D$1043),366,365)),0)</f>
        <v>0</v>
      </c>
      <c r="AN919" s="618">
        <f>IF(AN$12=TRUE,(($M919*LIQUIDACION!$L$1047)*LIQUIDACION!$D$1045/IF(AND(LIQUIDACION!$D$1044&gt;LIQUIDACION!$B$1046,LIQUIDACION!$B$1046&gt;LIQUIDACION!$D$1043),366,365)),0)</f>
        <v>0</v>
      </c>
      <c r="AO919" s="618">
        <f>IF(AO$12=TRUE,(($N919*LIQUIDACION!$L$1047)*LIQUIDACION!$D$1045/IF(AND(LIQUIDACION!$D$1044&gt;LIQUIDACION!$B$1046,LIQUIDACION!$B$1046&gt;LIQUIDACION!$D$1043),366,365)),0)</f>
        <v>0</v>
      </c>
      <c r="AP919" s="618">
        <f>IF(AP$12=TRUE,(($O919*LIQUIDACION!$L$1047)*LIQUIDACION!$D$1045/IF(AND(LIQUIDACION!$D$1044&gt;LIQUIDACION!$B$1046,LIQUIDACION!$B$1046&gt;LIQUIDACION!$D$1043),366,365)),0)</f>
        <v>0</v>
      </c>
      <c r="AQ919" s="618">
        <f>IF(AQ$12=TRUE,(($P919*LIQUIDACION!$L$1047)*LIQUIDACION!$D$1045/IF(AND(LIQUIDACION!$D$1044&gt;LIQUIDACION!$B$1046,LIQUIDACION!$B$1046&gt;LIQUIDACION!$D$1043),366,365)),0)</f>
        <v>0</v>
      </c>
      <c r="AR919" s="618">
        <f>IF(AR$12=TRUE,(($Q919*LIQUIDACION!$L$1047)*LIQUIDACION!$D$1045/IF(AND(LIQUIDACION!$D$1044&gt;LIQUIDACION!$B$1046,LIQUIDACION!$B$1046&gt;LIQUIDACION!$D$1043),366,365)),0)</f>
        <v>0</v>
      </c>
      <c r="AS919" s="618">
        <f>IF(AS$12=TRUE,(($R919*LIQUIDACION!$L$1047)*LIQUIDACION!$D$1045/IF(AND(LIQUIDACION!$D$1044&gt;LIQUIDACION!$B$1046,LIQUIDACION!$B$1046&gt;LIQUIDACION!$D$1043),366,365)),0)</f>
        <v>0</v>
      </c>
      <c r="AT919" s="618">
        <f>IF(AT$12=TRUE,(($S919*LIQUIDACION!$L$1047)*LIQUIDACION!$D$1045/IF(AND(LIQUIDACION!$D$1044&gt;LIQUIDACION!$B$1046,LIQUIDACION!$B$1046&gt;LIQUIDACION!$D$1043),366,365)),0)</f>
        <v>0</v>
      </c>
      <c r="AU919" s="618">
        <f>IF(AU$12=TRUE,(($T919*LIQUIDACION!$L$1047)*LIQUIDACION!$D$1045/IF(AND(LIQUIDACION!$D$1044&gt;LIQUIDACION!$B$1046,LIQUIDACION!$B$1046&gt;LIQUIDACION!$D$1043),366,365)),0)</f>
        <v>0</v>
      </c>
      <c r="AV919" s="618">
        <f>IF(AV$12=TRUE,(($U919*LIQUIDACION!$L$1047)*LIQUIDACION!$D$1045/IF(AND(LIQUIDACION!$D$1044&gt;LIQUIDACION!$B$1046,LIQUIDACION!$B$1046&gt;LIQUIDACION!$D$1043),366,365)),0)</f>
        <v>0</v>
      </c>
      <c r="AW919" s="618">
        <f>IF(AW$12=TRUE,(($V919*LIQUIDACION!$L$1047)*LIQUIDACION!$D$1045/IF(AND(LIQUIDACION!$D$1044&gt;LIQUIDACION!$B$1046,LIQUIDACION!$B$1046&gt;LIQUIDACION!$D$1043),366,365)),0)</f>
        <v>0</v>
      </c>
      <c r="AX919" s="618">
        <f>IF(AX$12=TRUE,(($W919*LIQUIDACION!$L$1047)*LIQUIDACION!$D$1045/IF(AND(LIQUIDACION!$D$1044&gt;LIQUIDACION!$B$1046,LIQUIDACION!$B$1046&gt;LIQUIDACION!$D$1043),366,365)),0)</f>
        <v>0</v>
      </c>
    </row>
    <row r="920" spans="2:50" x14ac:dyDescent="0.25">
      <c r="B920" s="123">
        <v>908</v>
      </c>
      <c r="C920" s="125"/>
      <c r="D920" s="170"/>
      <c r="E920" s="170"/>
      <c r="F920" s="170"/>
      <c r="G920" s="170">
        <f t="shared" si="61"/>
        <v>0</v>
      </c>
      <c r="H920" s="170">
        <f t="shared" si="62"/>
        <v>0</v>
      </c>
      <c r="I920" s="170"/>
      <c r="J920" s="170"/>
      <c r="K920" s="170"/>
      <c r="L920" s="170"/>
      <c r="M920" s="170"/>
      <c r="N920" s="170"/>
      <c r="O920" s="170"/>
      <c r="P920" s="170"/>
      <c r="Q920" s="170"/>
      <c r="R920" s="170"/>
      <c r="S920" s="170"/>
      <c r="T920" s="170"/>
      <c r="U920" s="170"/>
      <c r="V920" s="170"/>
      <c r="W920" s="170"/>
      <c r="X920" s="170"/>
      <c r="Y920" s="170"/>
      <c r="Z920" s="170"/>
      <c r="AA920" s="170"/>
      <c r="AB920" s="415">
        <f t="shared" si="63"/>
        <v>0</v>
      </c>
      <c r="AC920" s="415">
        <f t="shared" si="64"/>
        <v>0</v>
      </c>
      <c r="AE920" s="618">
        <f>IF(AE$12=TRUE,(($D920*LIQUIDACION!$L$1046)*LIQUIDACION!$D$1045/IF(AND(LIQUIDACION!$D$1044&gt;LIQUIDACION!$B$1046,LIQUIDACION!$B$1046&gt;LIQUIDACION!$D$1043),366,365)),0)</f>
        <v>0</v>
      </c>
      <c r="AF920" s="618">
        <f>IF(AF$12=TRUE,(($E920*LIQUIDACION!$L$1046)*LIQUIDACION!$D$1045/IF(AND(LIQUIDACION!$D$1044&gt;LIQUIDACION!$B$1046,LIQUIDACION!$B$1046&gt;LIQUIDACION!$D$1043),366,365)),0)</f>
        <v>0</v>
      </c>
      <c r="AG920" s="618">
        <f>IF(AG$12=TRUE,(($F920*LIQUIDACION!$L$1046)*LIQUIDACION!$D$1045/IF(AND(LIQUIDACION!$D$1044&gt;LIQUIDACION!$B$1046,LIQUIDACION!$B$1046&gt;LIQUIDACION!$D$1043),366,365)),0)</f>
        <v>0</v>
      </c>
      <c r="AH920" s="618">
        <f>IF(AH$12=TRUE,(($G920*LIQUIDACION!$L$1046)*LIQUIDACION!$D$1045/IF(AND(LIQUIDACION!$D$1044&gt;LIQUIDACION!$B$1046,LIQUIDACION!$B$1046&gt;LIQUIDACION!$D$1043),366,365)),0)</f>
        <v>0</v>
      </c>
      <c r="AI920" s="618">
        <f>IF(AI$12=TRUE,(($H920*LIQUIDACION!$L$1047)*LIQUIDACION!$D$1045/IF(AND(LIQUIDACION!$D$1044&gt;LIQUIDACION!$B$1046,LIQUIDACION!$B$1046&gt;LIQUIDACION!$D$1043),366,365)),0)</f>
        <v>0</v>
      </c>
      <c r="AJ920" s="618">
        <f>IF(AJ$12=TRUE,(($I920*LIQUIDACION!$L$1047)*LIQUIDACION!$D$1045/IF(AND(LIQUIDACION!$D$1044&gt;LIQUIDACION!$B$1046,LIQUIDACION!$B$1046&gt;LIQUIDACION!$D$1043),366,365)),0)</f>
        <v>0</v>
      </c>
      <c r="AK920" s="618">
        <f>IF(AK$12=TRUE,(($J920*LIQUIDACION!$L$1047)*LIQUIDACION!$D$1045/IF(AND(LIQUIDACION!$D$1044&gt;LIQUIDACION!$B$1046,LIQUIDACION!$B$1046&gt;LIQUIDACION!$D$1043),366,365)),0)</f>
        <v>0</v>
      </c>
      <c r="AL920" s="618">
        <f>IF(AL$12=TRUE,(($K920*LIQUIDACION!$L$1047)*LIQUIDACION!$D$1045/IF(AND(LIQUIDACION!$D$1044&gt;LIQUIDACION!$B$1046,LIQUIDACION!$B$1046&gt;LIQUIDACION!$D$1043),366,365)),0)</f>
        <v>0</v>
      </c>
      <c r="AM920" s="618">
        <f>IF(AM$12=TRUE,(($L920*LIQUIDACION!$L$1047)*LIQUIDACION!$D$1045/IF(AND(LIQUIDACION!$D$1044&gt;LIQUIDACION!$B$1046,LIQUIDACION!$B$1046&gt;LIQUIDACION!$D$1043),366,365)),0)</f>
        <v>0</v>
      </c>
      <c r="AN920" s="618">
        <f>IF(AN$12=TRUE,(($M920*LIQUIDACION!$L$1047)*LIQUIDACION!$D$1045/IF(AND(LIQUIDACION!$D$1044&gt;LIQUIDACION!$B$1046,LIQUIDACION!$B$1046&gt;LIQUIDACION!$D$1043),366,365)),0)</f>
        <v>0</v>
      </c>
      <c r="AO920" s="618">
        <f>IF(AO$12=TRUE,(($N920*LIQUIDACION!$L$1047)*LIQUIDACION!$D$1045/IF(AND(LIQUIDACION!$D$1044&gt;LIQUIDACION!$B$1046,LIQUIDACION!$B$1046&gt;LIQUIDACION!$D$1043),366,365)),0)</f>
        <v>0</v>
      </c>
      <c r="AP920" s="618">
        <f>IF(AP$12=TRUE,(($O920*LIQUIDACION!$L$1047)*LIQUIDACION!$D$1045/IF(AND(LIQUIDACION!$D$1044&gt;LIQUIDACION!$B$1046,LIQUIDACION!$B$1046&gt;LIQUIDACION!$D$1043),366,365)),0)</f>
        <v>0</v>
      </c>
      <c r="AQ920" s="618">
        <f>IF(AQ$12=TRUE,(($P920*LIQUIDACION!$L$1047)*LIQUIDACION!$D$1045/IF(AND(LIQUIDACION!$D$1044&gt;LIQUIDACION!$B$1046,LIQUIDACION!$B$1046&gt;LIQUIDACION!$D$1043),366,365)),0)</f>
        <v>0</v>
      </c>
      <c r="AR920" s="618">
        <f>IF(AR$12=TRUE,(($Q920*LIQUIDACION!$L$1047)*LIQUIDACION!$D$1045/IF(AND(LIQUIDACION!$D$1044&gt;LIQUIDACION!$B$1046,LIQUIDACION!$B$1046&gt;LIQUIDACION!$D$1043),366,365)),0)</f>
        <v>0</v>
      </c>
      <c r="AS920" s="618">
        <f>IF(AS$12=TRUE,(($R920*LIQUIDACION!$L$1047)*LIQUIDACION!$D$1045/IF(AND(LIQUIDACION!$D$1044&gt;LIQUIDACION!$B$1046,LIQUIDACION!$B$1046&gt;LIQUIDACION!$D$1043),366,365)),0)</f>
        <v>0</v>
      </c>
      <c r="AT920" s="618">
        <f>IF(AT$12=TRUE,(($S920*LIQUIDACION!$L$1047)*LIQUIDACION!$D$1045/IF(AND(LIQUIDACION!$D$1044&gt;LIQUIDACION!$B$1046,LIQUIDACION!$B$1046&gt;LIQUIDACION!$D$1043),366,365)),0)</f>
        <v>0</v>
      </c>
      <c r="AU920" s="618">
        <f>IF(AU$12=TRUE,(($T920*LIQUIDACION!$L$1047)*LIQUIDACION!$D$1045/IF(AND(LIQUIDACION!$D$1044&gt;LIQUIDACION!$B$1046,LIQUIDACION!$B$1046&gt;LIQUIDACION!$D$1043),366,365)),0)</f>
        <v>0</v>
      </c>
      <c r="AV920" s="618">
        <f>IF(AV$12=TRUE,(($U920*LIQUIDACION!$L$1047)*LIQUIDACION!$D$1045/IF(AND(LIQUIDACION!$D$1044&gt;LIQUIDACION!$B$1046,LIQUIDACION!$B$1046&gt;LIQUIDACION!$D$1043),366,365)),0)</f>
        <v>0</v>
      </c>
      <c r="AW920" s="618">
        <f>IF(AW$12=TRUE,(($V920*LIQUIDACION!$L$1047)*LIQUIDACION!$D$1045/IF(AND(LIQUIDACION!$D$1044&gt;LIQUIDACION!$B$1046,LIQUIDACION!$B$1046&gt;LIQUIDACION!$D$1043),366,365)),0)</f>
        <v>0</v>
      </c>
      <c r="AX920" s="618">
        <f>IF(AX$12=TRUE,(($W920*LIQUIDACION!$L$1047)*LIQUIDACION!$D$1045/IF(AND(LIQUIDACION!$D$1044&gt;LIQUIDACION!$B$1046,LIQUIDACION!$B$1046&gt;LIQUIDACION!$D$1043),366,365)),0)</f>
        <v>0</v>
      </c>
    </row>
    <row r="921" spans="2:50" x14ac:dyDescent="0.25">
      <c r="B921" s="121">
        <v>909</v>
      </c>
      <c r="C921" s="125"/>
      <c r="D921" s="170"/>
      <c r="E921" s="170"/>
      <c r="F921" s="170"/>
      <c r="G921" s="170">
        <f t="shared" si="61"/>
        <v>0</v>
      </c>
      <c r="H921" s="170">
        <f t="shared" si="62"/>
        <v>0</v>
      </c>
      <c r="I921" s="170"/>
      <c r="J921" s="170"/>
      <c r="K921" s="170"/>
      <c r="L921" s="170"/>
      <c r="M921" s="170"/>
      <c r="N921" s="170"/>
      <c r="O921" s="170"/>
      <c r="P921" s="170"/>
      <c r="Q921" s="170"/>
      <c r="R921" s="170"/>
      <c r="S921" s="170"/>
      <c r="T921" s="170"/>
      <c r="U921" s="170"/>
      <c r="V921" s="170"/>
      <c r="W921" s="170"/>
      <c r="X921" s="170"/>
      <c r="Y921" s="170"/>
      <c r="Z921" s="170"/>
      <c r="AA921" s="170"/>
      <c r="AB921" s="415">
        <f t="shared" si="63"/>
        <v>0</v>
      </c>
      <c r="AC921" s="415">
        <f t="shared" si="64"/>
        <v>0</v>
      </c>
      <c r="AE921" s="618">
        <f>IF(AE$12=TRUE,(($D921*LIQUIDACION!$L$1046)*LIQUIDACION!$D$1045/IF(AND(LIQUIDACION!$D$1044&gt;LIQUIDACION!$B$1046,LIQUIDACION!$B$1046&gt;LIQUIDACION!$D$1043),366,365)),0)</f>
        <v>0</v>
      </c>
      <c r="AF921" s="618">
        <f>IF(AF$12=TRUE,(($E921*LIQUIDACION!$L$1046)*LIQUIDACION!$D$1045/IF(AND(LIQUIDACION!$D$1044&gt;LIQUIDACION!$B$1046,LIQUIDACION!$B$1046&gt;LIQUIDACION!$D$1043),366,365)),0)</f>
        <v>0</v>
      </c>
      <c r="AG921" s="618">
        <f>IF(AG$12=TRUE,(($F921*LIQUIDACION!$L$1046)*LIQUIDACION!$D$1045/IF(AND(LIQUIDACION!$D$1044&gt;LIQUIDACION!$B$1046,LIQUIDACION!$B$1046&gt;LIQUIDACION!$D$1043),366,365)),0)</f>
        <v>0</v>
      </c>
      <c r="AH921" s="618">
        <f>IF(AH$12=TRUE,(($G921*LIQUIDACION!$L$1046)*LIQUIDACION!$D$1045/IF(AND(LIQUIDACION!$D$1044&gt;LIQUIDACION!$B$1046,LIQUIDACION!$B$1046&gt;LIQUIDACION!$D$1043),366,365)),0)</f>
        <v>0</v>
      </c>
      <c r="AI921" s="618">
        <f>IF(AI$12=TRUE,(($H921*LIQUIDACION!$L$1047)*LIQUIDACION!$D$1045/IF(AND(LIQUIDACION!$D$1044&gt;LIQUIDACION!$B$1046,LIQUIDACION!$B$1046&gt;LIQUIDACION!$D$1043),366,365)),0)</f>
        <v>0</v>
      </c>
      <c r="AJ921" s="618">
        <f>IF(AJ$12=TRUE,(($I921*LIQUIDACION!$L$1047)*LIQUIDACION!$D$1045/IF(AND(LIQUIDACION!$D$1044&gt;LIQUIDACION!$B$1046,LIQUIDACION!$B$1046&gt;LIQUIDACION!$D$1043),366,365)),0)</f>
        <v>0</v>
      </c>
      <c r="AK921" s="618">
        <f>IF(AK$12=TRUE,(($J921*LIQUIDACION!$L$1047)*LIQUIDACION!$D$1045/IF(AND(LIQUIDACION!$D$1044&gt;LIQUIDACION!$B$1046,LIQUIDACION!$B$1046&gt;LIQUIDACION!$D$1043),366,365)),0)</f>
        <v>0</v>
      </c>
      <c r="AL921" s="618">
        <f>IF(AL$12=TRUE,(($K921*LIQUIDACION!$L$1047)*LIQUIDACION!$D$1045/IF(AND(LIQUIDACION!$D$1044&gt;LIQUIDACION!$B$1046,LIQUIDACION!$B$1046&gt;LIQUIDACION!$D$1043),366,365)),0)</f>
        <v>0</v>
      </c>
      <c r="AM921" s="618">
        <f>IF(AM$12=TRUE,(($L921*LIQUIDACION!$L$1047)*LIQUIDACION!$D$1045/IF(AND(LIQUIDACION!$D$1044&gt;LIQUIDACION!$B$1046,LIQUIDACION!$B$1046&gt;LIQUIDACION!$D$1043),366,365)),0)</f>
        <v>0</v>
      </c>
      <c r="AN921" s="618">
        <f>IF(AN$12=TRUE,(($M921*LIQUIDACION!$L$1047)*LIQUIDACION!$D$1045/IF(AND(LIQUIDACION!$D$1044&gt;LIQUIDACION!$B$1046,LIQUIDACION!$B$1046&gt;LIQUIDACION!$D$1043),366,365)),0)</f>
        <v>0</v>
      </c>
      <c r="AO921" s="618">
        <f>IF(AO$12=TRUE,(($N921*LIQUIDACION!$L$1047)*LIQUIDACION!$D$1045/IF(AND(LIQUIDACION!$D$1044&gt;LIQUIDACION!$B$1046,LIQUIDACION!$B$1046&gt;LIQUIDACION!$D$1043),366,365)),0)</f>
        <v>0</v>
      </c>
      <c r="AP921" s="618">
        <f>IF(AP$12=TRUE,(($O921*LIQUIDACION!$L$1047)*LIQUIDACION!$D$1045/IF(AND(LIQUIDACION!$D$1044&gt;LIQUIDACION!$B$1046,LIQUIDACION!$B$1046&gt;LIQUIDACION!$D$1043),366,365)),0)</f>
        <v>0</v>
      </c>
      <c r="AQ921" s="618">
        <f>IF(AQ$12=TRUE,(($P921*LIQUIDACION!$L$1047)*LIQUIDACION!$D$1045/IF(AND(LIQUIDACION!$D$1044&gt;LIQUIDACION!$B$1046,LIQUIDACION!$B$1046&gt;LIQUIDACION!$D$1043),366,365)),0)</f>
        <v>0</v>
      </c>
      <c r="AR921" s="618">
        <f>IF(AR$12=TRUE,(($Q921*LIQUIDACION!$L$1047)*LIQUIDACION!$D$1045/IF(AND(LIQUIDACION!$D$1044&gt;LIQUIDACION!$B$1046,LIQUIDACION!$B$1046&gt;LIQUIDACION!$D$1043),366,365)),0)</f>
        <v>0</v>
      </c>
      <c r="AS921" s="618">
        <f>IF(AS$12=TRUE,(($R921*LIQUIDACION!$L$1047)*LIQUIDACION!$D$1045/IF(AND(LIQUIDACION!$D$1044&gt;LIQUIDACION!$B$1046,LIQUIDACION!$B$1046&gt;LIQUIDACION!$D$1043),366,365)),0)</f>
        <v>0</v>
      </c>
      <c r="AT921" s="618">
        <f>IF(AT$12=TRUE,(($S921*LIQUIDACION!$L$1047)*LIQUIDACION!$D$1045/IF(AND(LIQUIDACION!$D$1044&gt;LIQUIDACION!$B$1046,LIQUIDACION!$B$1046&gt;LIQUIDACION!$D$1043),366,365)),0)</f>
        <v>0</v>
      </c>
      <c r="AU921" s="618">
        <f>IF(AU$12=TRUE,(($T921*LIQUIDACION!$L$1047)*LIQUIDACION!$D$1045/IF(AND(LIQUIDACION!$D$1044&gt;LIQUIDACION!$B$1046,LIQUIDACION!$B$1046&gt;LIQUIDACION!$D$1043),366,365)),0)</f>
        <v>0</v>
      </c>
      <c r="AV921" s="618">
        <f>IF(AV$12=TRUE,(($U921*LIQUIDACION!$L$1047)*LIQUIDACION!$D$1045/IF(AND(LIQUIDACION!$D$1044&gt;LIQUIDACION!$B$1046,LIQUIDACION!$B$1046&gt;LIQUIDACION!$D$1043),366,365)),0)</f>
        <v>0</v>
      </c>
      <c r="AW921" s="618">
        <f>IF(AW$12=TRUE,(($V921*LIQUIDACION!$L$1047)*LIQUIDACION!$D$1045/IF(AND(LIQUIDACION!$D$1044&gt;LIQUIDACION!$B$1046,LIQUIDACION!$B$1046&gt;LIQUIDACION!$D$1043),366,365)),0)</f>
        <v>0</v>
      </c>
      <c r="AX921" s="618">
        <f>IF(AX$12=TRUE,(($W921*LIQUIDACION!$L$1047)*LIQUIDACION!$D$1045/IF(AND(LIQUIDACION!$D$1044&gt;LIQUIDACION!$B$1046,LIQUIDACION!$B$1046&gt;LIQUIDACION!$D$1043),366,365)),0)</f>
        <v>0</v>
      </c>
    </row>
    <row r="922" spans="2:50" x14ac:dyDescent="0.25">
      <c r="B922" s="123">
        <v>910</v>
      </c>
      <c r="C922" s="125"/>
      <c r="D922" s="170"/>
      <c r="E922" s="170"/>
      <c r="F922" s="170"/>
      <c r="G922" s="170">
        <f t="shared" si="61"/>
        <v>0</v>
      </c>
      <c r="H922" s="170">
        <f t="shared" si="62"/>
        <v>0</v>
      </c>
      <c r="I922" s="170"/>
      <c r="J922" s="170"/>
      <c r="K922" s="170"/>
      <c r="L922" s="170"/>
      <c r="M922" s="170"/>
      <c r="N922" s="170"/>
      <c r="O922" s="170"/>
      <c r="P922" s="170"/>
      <c r="Q922" s="170"/>
      <c r="R922" s="170"/>
      <c r="S922" s="170"/>
      <c r="T922" s="170"/>
      <c r="U922" s="170"/>
      <c r="V922" s="170"/>
      <c r="W922" s="170"/>
      <c r="X922" s="170"/>
      <c r="Y922" s="170"/>
      <c r="Z922" s="170"/>
      <c r="AA922" s="170"/>
      <c r="AB922" s="415">
        <f t="shared" si="63"/>
        <v>0</v>
      </c>
      <c r="AC922" s="415">
        <f t="shared" si="64"/>
        <v>0</v>
      </c>
      <c r="AE922" s="618">
        <f>IF(AE$12=TRUE,(($D922*LIQUIDACION!$L$1046)*LIQUIDACION!$D$1045/IF(AND(LIQUIDACION!$D$1044&gt;LIQUIDACION!$B$1046,LIQUIDACION!$B$1046&gt;LIQUIDACION!$D$1043),366,365)),0)</f>
        <v>0</v>
      </c>
      <c r="AF922" s="618">
        <f>IF(AF$12=TRUE,(($E922*LIQUIDACION!$L$1046)*LIQUIDACION!$D$1045/IF(AND(LIQUIDACION!$D$1044&gt;LIQUIDACION!$B$1046,LIQUIDACION!$B$1046&gt;LIQUIDACION!$D$1043),366,365)),0)</f>
        <v>0</v>
      </c>
      <c r="AG922" s="618">
        <f>IF(AG$12=TRUE,(($F922*LIQUIDACION!$L$1046)*LIQUIDACION!$D$1045/IF(AND(LIQUIDACION!$D$1044&gt;LIQUIDACION!$B$1046,LIQUIDACION!$B$1046&gt;LIQUIDACION!$D$1043),366,365)),0)</f>
        <v>0</v>
      </c>
      <c r="AH922" s="618">
        <f>IF(AH$12=TRUE,(($G922*LIQUIDACION!$L$1046)*LIQUIDACION!$D$1045/IF(AND(LIQUIDACION!$D$1044&gt;LIQUIDACION!$B$1046,LIQUIDACION!$B$1046&gt;LIQUIDACION!$D$1043),366,365)),0)</f>
        <v>0</v>
      </c>
      <c r="AI922" s="618">
        <f>IF(AI$12=TRUE,(($H922*LIQUIDACION!$L$1047)*LIQUIDACION!$D$1045/IF(AND(LIQUIDACION!$D$1044&gt;LIQUIDACION!$B$1046,LIQUIDACION!$B$1046&gt;LIQUIDACION!$D$1043),366,365)),0)</f>
        <v>0</v>
      </c>
      <c r="AJ922" s="618">
        <f>IF(AJ$12=TRUE,(($I922*LIQUIDACION!$L$1047)*LIQUIDACION!$D$1045/IF(AND(LIQUIDACION!$D$1044&gt;LIQUIDACION!$B$1046,LIQUIDACION!$B$1046&gt;LIQUIDACION!$D$1043),366,365)),0)</f>
        <v>0</v>
      </c>
      <c r="AK922" s="618">
        <f>IF(AK$12=TRUE,(($J922*LIQUIDACION!$L$1047)*LIQUIDACION!$D$1045/IF(AND(LIQUIDACION!$D$1044&gt;LIQUIDACION!$B$1046,LIQUIDACION!$B$1046&gt;LIQUIDACION!$D$1043),366,365)),0)</f>
        <v>0</v>
      </c>
      <c r="AL922" s="618">
        <f>IF(AL$12=TRUE,(($K922*LIQUIDACION!$L$1047)*LIQUIDACION!$D$1045/IF(AND(LIQUIDACION!$D$1044&gt;LIQUIDACION!$B$1046,LIQUIDACION!$B$1046&gt;LIQUIDACION!$D$1043),366,365)),0)</f>
        <v>0</v>
      </c>
      <c r="AM922" s="618">
        <f>IF(AM$12=TRUE,(($L922*LIQUIDACION!$L$1047)*LIQUIDACION!$D$1045/IF(AND(LIQUIDACION!$D$1044&gt;LIQUIDACION!$B$1046,LIQUIDACION!$B$1046&gt;LIQUIDACION!$D$1043),366,365)),0)</f>
        <v>0</v>
      </c>
      <c r="AN922" s="618">
        <f>IF(AN$12=TRUE,(($M922*LIQUIDACION!$L$1047)*LIQUIDACION!$D$1045/IF(AND(LIQUIDACION!$D$1044&gt;LIQUIDACION!$B$1046,LIQUIDACION!$B$1046&gt;LIQUIDACION!$D$1043),366,365)),0)</f>
        <v>0</v>
      </c>
      <c r="AO922" s="618">
        <f>IF(AO$12=TRUE,(($N922*LIQUIDACION!$L$1047)*LIQUIDACION!$D$1045/IF(AND(LIQUIDACION!$D$1044&gt;LIQUIDACION!$B$1046,LIQUIDACION!$B$1046&gt;LIQUIDACION!$D$1043),366,365)),0)</f>
        <v>0</v>
      </c>
      <c r="AP922" s="618">
        <f>IF(AP$12=TRUE,(($O922*LIQUIDACION!$L$1047)*LIQUIDACION!$D$1045/IF(AND(LIQUIDACION!$D$1044&gt;LIQUIDACION!$B$1046,LIQUIDACION!$B$1046&gt;LIQUIDACION!$D$1043),366,365)),0)</f>
        <v>0</v>
      </c>
      <c r="AQ922" s="618">
        <f>IF(AQ$12=TRUE,(($P922*LIQUIDACION!$L$1047)*LIQUIDACION!$D$1045/IF(AND(LIQUIDACION!$D$1044&gt;LIQUIDACION!$B$1046,LIQUIDACION!$B$1046&gt;LIQUIDACION!$D$1043),366,365)),0)</f>
        <v>0</v>
      </c>
      <c r="AR922" s="618">
        <f>IF(AR$12=TRUE,(($Q922*LIQUIDACION!$L$1047)*LIQUIDACION!$D$1045/IF(AND(LIQUIDACION!$D$1044&gt;LIQUIDACION!$B$1046,LIQUIDACION!$B$1046&gt;LIQUIDACION!$D$1043),366,365)),0)</f>
        <v>0</v>
      </c>
      <c r="AS922" s="618">
        <f>IF(AS$12=TRUE,(($R922*LIQUIDACION!$L$1047)*LIQUIDACION!$D$1045/IF(AND(LIQUIDACION!$D$1044&gt;LIQUIDACION!$B$1046,LIQUIDACION!$B$1046&gt;LIQUIDACION!$D$1043),366,365)),0)</f>
        <v>0</v>
      </c>
      <c r="AT922" s="618">
        <f>IF(AT$12=TRUE,(($S922*LIQUIDACION!$L$1047)*LIQUIDACION!$D$1045/IF(AND(LIQUIDACION!$D$1044&gt;LIQUIDACION!$B$1046,LIQUIDACION!$B$1046&gt;LIQUIDACION!$D$1043),366,365)),0)</f>
        <v>0</v>
      </c>
      <c r="AU922" s="618">
        <f>IF(AU$12=TRUE,(($T922*LIQUIDACION!$L$1047)*LIQUIDACION!$D$1045/IF(AND(LIQUIDACION!$D$1044&gt;LIQUIDACION!$B$1046,LIQUIDACION!$B$1046&gt;LIQUIDACION!$D$1043),366,365)),0)</f>
        <v>0</v>
      </c>
      <c r="AV922" s="618">
        <f>IF(AV$12=TRUE,(($U922*LIQUIDACION!$L$1047)*LIQUIDACION!$D$1045/IF(AND(LIQUIDACION!$D$1044&gt;LIQUIDACION!$B$1046,LIQUIDACION!$B$1046&gt;LIQUIDACION!$D$1043),366,365)),0)</f>
        <v>0</v>
      </c>
      <c r="AW922" s="618">
        <f>IF(AW$12=TRUE,(($V922*LIQUIDACION!$L$1047)*LIQUIDACION!$D$1045/IF(AND(LIQUIDACION!$D$1044&gt;LIQUIDACION!$B$1046,LIQUIDACION!$B$1046&gt;LIQUIDACION!$D$1043),366,365)),0)</f>
        <v>0</v>
      </c>
      <c r="AX922" s="618">
        <f>IF(AX$12=TRUE,(($W922*LIQUIDACION!$L$1047)*LIQUIDACION!$D$1045/IF(AND(LIQUIDACION!$D$1044&gt;LIQUIDACION!$B$1046,LIQUIDACION!$B$1046&gt;LIQUIDACION!$D$1043),366,365)),0)</f>
        <v>0</v>
      </c>
    </row>
    <row r="923" spans="2:50" x14ac:dyDescent="0.25">
      <c r="B923" s="121">
        <v>911</v>
      </c>
      <c r="C923" s="125"/>
      <c r="D923" s="170"/>
      <c r="E923" s="170"/>
      <c r="F923" s="170"/>
      <c r="G923" s="170">
        <f t="shared" si="61"/>
        <v>0</v>
      </c>
      <c r="H923" s="170">
        <f t="shared" si="62"/>
        <v>0</v>
      </c>
      <c r="I923" s="170"/>
      <c r="J923" s="170"/>
      <c r="K923" s="170"/>
      <c r="L923" s="170"/>
      <c r="M923" s="170"/>
      <c r="N923" s="170"/>
      <c r="O923" s="170"/>
      <c r="P923" s="170"/>
      <c r="Q923" s="170"/>
      <c r="R923" s="170"/>
      <c r="S923" s="170"/>
      <c r="T923" s="170"/>
      <c r="U923" s="170"/>
      <c r="V923" s="170"/>
      <c r="W923" s="170"/>
      <c r="X923" s="170"/>
      <c r="Y923" s="170"/>
      <c r="Z923" s="170"/>
      <c r="AA923" s="170"/>
      <c r="AB923" s="415">
        <f t="shared" si="63"/>
        <v>0</v>
      </c>
      <c r="AC923" s="415">
        <f t="shared" si="64"/>
        <v>0</v>
      </c>
      <c r="AE923" s="618">
        <f>IF(AE$12=TRUE,(($D923*LIQUIDACION!$L$1046)*LIQUIDACION!$D$1045/IF(AND(LIQUIDACION!$D$1044&gt;LIQUIDACION!$B$1046,LIQUIDACION!$B$1046&gt;LIQUIDACION!$D$1043),366,365)),0)</f>
        <v>0</v>
      </c>
      <c r="AF923" s="618">
        <f>IF(AF$12=TRUE,(($E923*LIQUIDACION!$L$1046)*LIQUIDACION!$D$1045/IF(AND(LIQUIDACION!$D$1044&gt;LIQUIDACION!$B$1046,LIQUIDACION!$B$1046&gt;LIQUIDACION!$D$1043),366,365)),0)</f>
        <v>0</v>
      </c>
      <c r="AG923" s="618">
        <f>IF(AG$12=TRUE,(($F923*LIQUIDACION!$L$1046)*LIQUIDACION!$D$1045/IF(AND(LIQUIDACION!$D$1044&gt;LIQUIDACION!$B$1046,LIQUIDACION!$B$1046&gt;LIQUIDACION!$D$1043),366,365)),0)</f>
        <v>0</v>
      </c>
      <c r="AH923" s="618">
        <f>IF(AH$12=TRUE,(($G923*LIQUIDACION!$L$1046)*LIQUIDACION!$D$1045/IF(AND(LIQUIDACION!$D$1044&gt;LIQUIDACION!$B$1046,LIQUIDACION!$B$1046&gt;LIQUIDACION!$D$1043),366,365)),0)</f>
        <v>0</v>
      </c>
      <c r="AI923" s="618">
        <f>IF(AI$12=TRUE,(($H923*LIQUIDACION!$L$1047)*LIQUIDACION!$D$1045/IF(AND(LIQUIDACION!$D$1044&gt;LIQUIDACION!$B$1046,LIQUIDACION!$B$1046&gt;LIQUIDACION!$D$1043),366,365)),0)</f>
        <v>0</v>
      </c>
      <c r="AJ923" s="618">
        <f>IF(AJ$12=TRUE,(($I923*LIQUIDACION!$L$1047)*LIQUIDACION!$D$1045/IF(AND(LIQUIDACION!$D$1044&gt;LIQUIDACION!$B$1046,LIQUIDACION!$B$1046&gt;LIQUIDACION!$D$1043),366,365)),0)</f>
        <v>0</v>
      </c>
      <c r="AK923" s="618">
        <f>IF(AK$12=TRUE,(($J923*LIQUIDACION!$L$1047)*LIQUIDACION!$D$1045/IF(AND(LIQUIDACION!$D$1044&gt;LIQUIDACION!$B$1046,LIQUIDACION!$B$1046&gt;LIQUIDACION!$D$1043),366,365)),0)</f>
        <v>0</v>
      </c>
      <c r="AL923" s="618">
        <f>IF(AL$12=TRUE,(($K923*LIQUIDACION!$L$1047)*LIQUIDACION!$D$1045/IF(AND(LIQUIDACION!$D$1044&gt;LIQUIDACION!$B$1046,LIQUIDACION!$B$1046&gt;LIQUIDACION!$D$1043),366,365)),0)</f>
        <v>0</v>
      </c>
      <c r="AM923" s="618">
        <f>IF(AM$12=TRUE,(($L923*LIQUIDACION!$L$1047)*LIQUIDACION!$D$1045/IF(AND(LIQUIDACION!$D$1044&gt;LIQUIDACION!$B$1046,LIQUIDACION!$B$1046&gt;LIQUIDACION!$D$1043),366,365)),0)</f>
        <v>0</v>
      </c>
      <c r="AN923" s="618">
        <f>IF(AN$12=TRUE,(($M923*LIQUIDACION!$L$1047)*LIQUIDACION!$D$1045/IF(AND(LIQUIDACION!$D$1044&gt;LIQUIDACION!$B$1046,LIQUIDACION!$B$1046&gt;LIQUIDACION!$D$1043),366,365)),0)</f>
        <v>0</v>
      </c>
      <c r="AO923" s="618">
        <f>IF(AO$12=TRUE,(($N923*LIQUIDACION!$L$1047)*LIQUIDACION!$D$1045/IF(AND(LIQUIDACION!$D$1044&gt;LIQUIDACION!$B$1046,LIQUIDACION!$B$1046&gt;LIQUIDACION!$D$1043),366,365)),0)</f>
        <v>0</v>
      </c>
      <c r="AP923" s="618">
        <f>IF(AP$12=TRUE,(($O923*LIQUIDACION!$L$1047)*LIQUIDACION!$D$1045/IF(AND(LIQUIDACION!$D$1044&gt;LIQUIDACION!$B$1046,LIQUIDACION!$B$1046&gt;LIQUIDACION!$D$1043),366,365)),0)</f>
        <v>0</v>
      </c>
      <c r="AQ923" s="618">
        <f>IF(AQ$12=TRUE,(($P923*LIQUIDACION!$L$1047)*LIQUIDACION!$D$1045/IF(AND(LIQUIDACION!$D$1044&gt;LIQUIDACION!$B$1046,LIQUIDACION!$B$1046&gt;LIQUIDACION!$D$1043),366,365)),0)</f>
        <v>0</v>
      </c>
      <c r="AR923" s="618">
        <f>IF(AR$12=TRUE,(($Q923*LIQUIDACION!$L$1047)*LIQUIDACION!$D$1045/IF(AND(LIQUIDACION!$D$1044&gt;LIQUIDACION!$B$1046,LIQUIDACION!$B$1046&gt;LIQUIDACION!$D$1043),366,365)),0)</f>
        <v>0</v>
      </c>
      <c r="AS923" s="618">
        <f>IF(AS$12=TRUE,(($R923*LIQUIDACION!$L$1047)*LIQUIDACION!$D$1045/IF(AND(LIQUIDACION!$D$1044&gt;LIQUIDACION!$B$1046,LIQUIDACION!$B$1046&gt;LIQUIDACION!$D$1043),366,365)),0)</f>
        <v>0</v>
      </c>
      <c r="AT923" s="618">
        <f>IF(AT$12=TRUE,(($S923*LIQUIDACION!$L$1047)*LIQUIDACION!$D$1045/IF(AND(LIQUIDACION!$D$1044&gt;LIQUIDACION!$B$1046,LIQUIDACION!$B$1046&gt;LIQUIDACION!$D$1043),366,365)),0)</f>
        <v>0</v>
      </c>
      <c r="AU923" s="618">
        <f>IF(AU$12=TRUE,(($T923*LIQUIDACION!$L$1047)*LIQUIDACION!$D$1045/IF(AND(LIQUIDACION!$D$1044&gt;LIQUIDACION!$B$1046,LIQUIDACION!$B$1046&gt;LIQUIDACION!$D$1043),366,365)),0)</f>
        <v>0</v>
      </c>
      <c r="AV923" s="618">
        <f>IF(AV$12=TRUE,(($U923*LIQUIDACION!$L$1047)*LIQUIDACION!$D$1045/IF(AND(LIQUIDACION!$D$1044&gt;LIQUIDACION!$B$1046,LIQUIDACION!$B$1046&gt;LIQUIDACION!$D$1043),366,365)),0)</f>
        <v>0</v>
      </c>
      <c r="AW923" s="618">
        <f>IF(AW$12=TRUE,(($V923*LIQUIDACION!$L$1047)*LIQUIDACION!$D$1045/IF(AND(LIQUIDACION!$D$1044&gt;LIQUIDACION!$B$1046,LIQUIDACION!$B$1046&gt;LIQUIDACION!$D$1043),366,365)),0)</f>
        <v>0</v>
      </c>
      <c r="AX923" s="618">
        <f>IF(AX$12=TRUE,(($W923*LIQUIDACION!$L$1047)*LIQUIDACION!$D$1045/IF(AND(LIQUIDACION!$D$1044&gt;LIQUIDACION!$B$1046,LIQUIDACION!$B$1046&gt;LIQUIDACION!$D$1043),366,365)),0)</f>
        <v>0</v>
      </c>
    </row>
    <row r="924" spans="2:50" x14ac:dyDescent="0.25">
      <c r="B924" s="123">
        <v>912</v>
      </c>
      <c r="C924" s="125"/>
      <c r="D924" s="170"/>
      <c r="E924" s="170"/>
      <c r="F924" s="170"/>
      <c r="G924" s="170">
        <f t="shared" si="61"/>
        <v>0</v>
      </c>
      <c r="H924" s="170">
        <f t="shared" si="62"/>
        <v>0</v>
      </c>
      <c r="I924" s="170"/>
      <c r="J924" s="170"/>
      <c r="K924" s="170"/>
      <c r="L924" s="170"/>
      <c r="M924" s="170"/>
      <c r="N924" s="170"/>
      <c r="O924" s="170"/>
      <c r="P924" s="170"/>
      <c r="Q924" s="170"/>
      <c r="R924" s="170"/>
      <c r="S924" s="170"/>
      <c r="T924" s="170"/>
      <c r="U924" s="170"/>
      <c r="V924" s="170"/>
      <c r="W924" s="170"/>
      <c r="X924" s="170"/>
      <c r="Y924" s="170"/>
      <c r="Z924" s="170"/>
      <c r="AA924" s="170"/>
      <c r="AB924" s="415">
        <f t="shared" si="63"/>
        <v>0</v>
      </c>
      <c r="AC924" s="415">
        <f t="shared" si="64"/>
        <v>0</v>
      </c>
      <c r="AE924" s="618">
        <f>IF(AE$12=TRUE,(($D924*LIQUIDACION!$L$1046)*LIQUIDACION!$D$1045/IF(AND(LIQUIDACION!$D$1044&gt;LIQUIDACION!$B$1046,LIQUIDACION!$B$1046&gt;LIQUIDACION!$D$1043),366,365)),0)</f>
        <v>0</v>
      </c>
      <c r="AF924" s="618">
        <f>IF(AF$12=TRUE,(($E924*LIQUIDACION!$L$1046)*LIQUIDACION!$D$1045/IF(AND(LIQUIDACION!$D$1044&gt;LIQUIDACION!$B$1046,LIQUIDACION!$B$1046&gt;LIQUIDACION!$D$1043),366,365)),0)</f>
        <v>0</v>
      </c>
      <c r="AG924" s="618">
        <f>IF(AG$12=TRUE,(($F924*LIQUIDACION!$L$1046)*LIQUIDACION!$D$1045/IF(AND(LIQUIDACION!$D$1044&gt;LIQUIDACION!$B$1046,LIQUIDACION!$B$1046&gt;LIQUIDACION!$D$1043),366,365)),0)</f>
        <v>0</v>
      </c>
      <c r="AH924" s="618">
        <f>IF(AH$12=TRUE,(($G924*LIQUIDACION!$L$1046)*LIQUIDACION!$D$1045/IF(AND(LIQUIDACION!$D$1044&gt;LIQUIDACION!$B$1046,LIQUIDACION!$B$1046&gt;LIQUIDACION!$D$1043),366,365)),0)</f>
        <v>0</v>
      </c>
      <c r="AI924" s="618">
        <f>IF(AI$12=TRUE,(($H924*LIQUIDACION!$L$1047)*LIQUIDACION!$D$1045/IF(AND(LIQUIDACION!$D$1044&gt;LIQUIDACION!$B$1046,LIQUIDACION!$B$1046&gt;LIQUIDACION!$D$1043),366,365)),0)</f>
        <v>0</v>
      </c>
      <c r="AJ924" s="618">
        <f>IF(AJ$12=TRUE,(($I924*LIQUIDACION!$L$1047)*LIQUIDACION!$D$1045/IF(AND(LIQUIDACION!$D$1044&gt;LIQUIDACION!$B$1046,LIQUIDACION!$B$1046&gt;LIQUIDACION!$D$1043),366,365)),0)</f>
        <v>0</v>
      </c>
      <c r="AK924" s="618">
        <f>IF(AK$12=TRUE,(($J924*LIQUIDACION!$L$1047)*LIQUIDACION!$D$1045/IF(AND(LIQUIDACION!$D$1044&gt;LIQUIDACION!$B$1046,LIQUIDACION!$B$1046&gt;LIQUIDACION!$D$1043),366,365)),0)</f>
        <v>0</v>
      </c>
      <c r="AL924" s="618">
        <f>IF(AL$12=TRUE,(($K924*LIQUIDACION!$L$1047)*LIQUIDACION!$D$1045/IF(AND(LIQUIDACION!$D$1044&gt;LIQUIDACION!$B$1046,LIQUIDACION!$B$1046&gt;LIQUIDACION!$D$1043),366,365)),0)</f>
        <v>0</v>
      </c>
      <c r="AM924" s="618">
        <f>IF(AM$12=TRUE,(($L924*LIQUIDACION!$L$1047)*LIQUIDACION!$D$1045/IF(AND(LIQUIDACION!$D$1044&gt;LIQUIDACION!$B$1046,LIQUIDACION!$B$1046&gt;LIQUIDACION!$D$1043),366,365)),0)</f>
        <v>0</v>
      </c>
      <c r="AN924" s="618">
        <f>IF(AN$12=TRUE,(($M924*LIQUIDACION!$L$1047)*LIQUIDACION!$D$1045/IF(AND(LIQUIDACION!$D$1044&gt;LIQUIDACION!$B$1046,LIQUIDACION!$B$1046&gt;LIQUIDACION!$D$1043),366,365)),0)</f>
        <v>0</v>
      </c>
      <c r="AO924" s="618">
        <f>IF(AO$12=TRUE,(($N924*LIQUIDACION!$L$1047)*LIQUIDACION!$D$1045/IF(AND(LIQUIDACION!$D$1044&gt;LIQUIDACION!$B$1046,LIQUIDACION!$B$1046&gt;LIQUIDACION!$D$1043),366,365)),0)</f>
        <v>0</v>
      </c>
      <c r="AP924" s="618">
        <f>IF(AP$12=TRUE,(($O924*LIQUIDACION!$L$1047)*LIQUIDACION!$D$1045/IF(AND(LIQUIDACION!$D$1044&gt;LIQUIDACION!$B$1046,LIQUIDACION!$B$1046&gt;LIQUIDACION!$D$1043),366,365)),0)</f>
        <v>0</v>
      </c>
      <c r="AQ924" s="618">
        <f>IF(AQ$12=TRUE,(($P924*LIQUIDACION!$L$1047)*LIQUIDACION!$D$1045/IF(AND(LIQUIDACION!$D$1044&gt;LIQUIDACION!$B$1046,LIQUIDACION!$B$1046&gt;LIQUIDACION!$D$1043),366,365)),0)</f>
        <v>0</v>
      </c>
      <c r="AR924" s="618">
        <f>IF(AR$12=TRUE,(($Q924*LIQUIDACION!$L$1047)*LIQUIDACION!$D$1045/IF(AND(LIQUIDACION!$D$1044&gt;LIQUIDACION!$B$1046,LIQUIDACION!$B$1046&gt;LIQUIDACION!$D$1043),366,365)),0)</f>
        <v>0</v>
      </c>
      <c r="AS924" s="618">
        <f>IF(AS$12=TRUE,(($R924*LIQUIDACION!$L$1047)*LIQUIDACION!$D$1045/IF(AND(LIQUIDACION!$D$1044&gt;LIQUIDACION!$B$1046,LIQUIDACION!$B$1046&gt;LIQUIDACION!$D$1043),366,365)),0)</f>
        <v>0</v>
      </c>
      <c r="AT924" s="618">
        <f>IF(AT$12=TRUE,(($S924*LIQUIDACION!$L$1047)*LIQUIDACION!$D$1045/IF(AND(LIQUIDACION!$D$1044&gt;LIQUIDACION!$B$1046,LIQUIDACION!$B$1046&gt;LIQUIDACION!$D$1043),366,365)),0)</f>
        <v>0</v>
      </c>
      <c r="AU924" s="618">
        <f>IF(AU$12=TRUE,(($T924*LIQUIDACION!$L$1047)*LIQUIDACION!$D$1045/IF(AND(LIQUIDACION!$D$1044&gt;LIQUIDACION!$B$1046,LIQUIDACION!$B$1046&gt;LIQUIDACION!$D$1043),366,365)),0)</f>
        <v>0</v>
      </c>
      <c r="AV924" s="618">
        <f>IF(AV$12=TRUE,(($U924*LIQUIDACION!$L$1047)*LIQUIDACION!$D$1045/IF(AND(LIQUIDACION!$D$1044&gt;LIQUIDACION!$B$1046,LIQUIDACION!$B$1046&gt;LIQUIDACION!$D$1043),366,365)),0)</f>
        <v>0</v>
      </c>
      <c r="AW924" s="618">
        <f>IF(AW$12=TRUE,(($V924*LIQUIDACION!$L$1047)*LIQUIDACION!$D$1045/IF(AND(LIQUIDACION!$D$1044&gt;LIQUIDACION!$B$1046,LIQUIDACION!$B$1046&gt;LIQUIDACION!$D$1043),366,365)),0)</f>
        <v>0</v>
      </c>
      <c r="AX924" s="618">
        <f>IF(AX$12=TRUE,(($W924*LIQUIDACION!$L$1047)*LIQUIDACION!$D$1045/IF(AND(LIQUIDACION!$D$1044&gt;LIQUIDACION!$B$1046,LIQUIDACION!$B$1046&gt;LIQUIDACION!$D$1043),366,365)),0)</f>
        <v>0</v>
      </c>
    </row>
    <row r="925" spans="2:50" x14ac:dyDescent="0.25">
      <c r="B925" s="121">
        <v>913</v>
      </c>
      <c r="C925" s="125"/>
      <c r="D925" s="170"/>
      <c r="E925" s="170"/>
      <c r="F925" s="170"/>
      <c r="G925" s="170">
        <f t="shared" si="61"/>
        <v>0</v>
      </c>
      <c r="H925" s="170">
        <f t="shared" si="62"/>
        <v>0</v>
      </c>
      <c r="I925" s="170"/>
      <c r="J925" s="170"/>
      <c r="K925" s="170"/>
      <c r="L925" s="170"/>
      <c r="M925" s="170"/>
      <c r="N925" s="170"/>
      <c r="O925" s="170"/>
      <c r="P925" s="170"/>
      <c r="Q925" s="170"/>
      <c r="R925" s="170"/>
      <c r="S925" s="170"/>
      <c r="T925" s="170"/>
      <c r="U925" s="170"/>
      <c r="V925" s="170"/>
      <c r="W925" s="170"/>
      <c r="X925" s="170"/>
      <c r="Y925" s="170"/>
      <c r="Z925" s="170"/>
      <c r="AA925" s="170"/>
      <c r="AB925" s="415">
        <f t="shared" si="63"/>
        <v>0</v>
      </c>
      <c r="AC925" s="415">
        <f t="shared" si="64"/>
        <v>0</v>
      </c>
      <c r="AE925" s="618">
        <f>IF(AE$12=TRUE,(($D925*LIQUIDACION!$L$1046)*LIQUIDACION!$D$1045/IF(AND(LIQUIDACION!$D$1044&gt;LIQUIDACION!$B$1046,LIQUIDACION!$B$1046&gt;LIQUIDACION!$D$1043),366,365)),0)</f>
        <v>0</v>
      </c>
      <c r="AF925" s="618">
        <f>IF(AF$12=TRUE,(($E925*LIQUIDACION!$L$1046)*LIQUIDACION!$D$1045/IF(AND(LIQUIDACION!$D$1044&gt;LIQUIDACION!$B$1046,LIQUIDACION!$B$1046&gt;LIQUIDACION!$D$1043),366,365)),0)</f>
        <v>0</v>
      </c>
      <c r="AG925" s="618">
        <f>IF(AG$12=TRUE,(($F925*LIQUIDACION!$L$1046)*LIQUIDACION!$D$1045/IF(AND(LIQUIDACION!$D$1044&gt;LIQUIDACION!$B$1046,LIQUIDACION!$B$1046&gt;LIQUIDACION!$D$1043),366,365)),0)</f>
        <v>0</v>
      </c>
      <c r="AH925" s="618">
        <f>IF(AH$12=TRUE,(($G925*LIQUIDACION!$L$1046)*LIQUIDACION!$D$1045/IF(AND(LIQUIDACION!$D$1044&gt;LIQUIDACION!$B$1046,LIQUIDACION!$B$1046&gt;LIQUIDACION!$D$1043),366,365)),0)</f>
        <v>0</v>
      </c>
      <c r="AI925" s="618">
        <f>IF(AI$12=TRUE,(($H925*LIQUIDACION!$L$1047)*LIQUIDACION!$D$1045/IF(AND(LIQUIDACION!$D$1044&gt;LIQUIDACION!$B$1046,LIQUIDACION!$B$1046&gt;LIQUIDACION!$D$1043),366,365)),0)</f>
        <v>0</v>
      </c>
      <c r="AJ925" s="618">
        <f>IF(AJ$12=TRUE,(($I925*LIQUIDACION!$L$1047)*LIQUIDACION!$D$1045/IF(AND(LIQUIDACION!$D$1044&gt;LIQUIDACION!$B$1046,LIQUIDACION!$B$1046&gt;LIQUIDACION!$D$1043),366,365)),0)</f>
        <v>0</v>
      </c>
      <c r="AK925" s="618">
        <f>IF(AK$12=TRUE,(($J925*LIQUIDACION!$L$1047)*LIQUIDACION!$D$1045/IF(AND(LIQUIDACION!$D$1044&gt;LIQUIDACION!$B$1046,LIQUIDACION!$B$1046&gt;LIQUIDACION!$D$1043),366,365)),0)</f>
        <v>0</v>
      </c>
      <c r="AL925" s="618">
        <f>IF(AL$12=TRUE,(($K925*LIQUIDACION!$L$1047)*LIQUIDACION!$D$1045/IF(AND(LIQUIDACION!$D$1044&gt;LIQUIDACION!$B$1046,LIQUIDACION!$B$1046&gt;LIQUIDACION!$D$1043),366,365)),0)</f>
        <v>0</v>
      </c>
      <c r="AM925" s="618">
        <f>IF(AM$12=TRUE,(($L925*LIQUIDACION!$L$1047)*LIQUIDACION!$D$1045/IF(AND(LIQUIDACION!$D$1044&gt;LIQUIDACION!$B$1046,LIQUIDACION!$B$1046&gt;LIQUIDACION!$D$1043),366,365)),0)</f>
        <v>0</v>
      </c>
      <c r="AN925" s="618">
        <f>IF(AN$12=TRUE,(($M925*LIQUIDACION!$L$1047)*LIQUIDACION!$D$1045/IF(AND(LIQUIDACION!$D$1044&gt;LIQUIDACION!$B$1046,LIQUIDACION!$B$1046&gt;LIQUIDACION!$D$1043),366,365)),0)</f>
        <v>0</v>
      </c>
      <c r="AO925" s="618">
        <f>IF(AO$12=TRUE,(($N925*LIQUIDACION!$L$1047)*LIQUIDACION!$D$1045/IF(AND(LIQUIDACION!$D$1044&gt;LIQUIDACION!$B$1046,LIQUIDACION!$B$1046&gt;LIQUIDACION!$D$1043),366,365)),0)</f>
        <v>0</v>
      </c>
      <c r="AP925" s="618">
        <f>IF(AP$12=TRUE,(($O925*LIQUIDACION!$L$1047)*LIQUIDACION!$D$1045/IF(AND(LIQUIDACION!$D$1044&gt;LIQUIDACION!$B$1046,LIQUIDACION!$B$1046&gt;LIQUIDACION!$D$1043),366,365)),0)</f>
        <v>0</v>
      </c>
      <c r="AQ925" s="618">
        <f>IF(AQ$12=TRUE,(($P925*LIQUIDACION!$L$1047)*LIQUIDACION!$D$1045/IF(AND(LIQUIDACION!$D$1044&gt;LIQUIDACION!$B$1046,LIQUIDACION!$B$1046&gt;LIQUIDACION!$D$1043),366,365)),0)</f>
        <v>0</v>
      </c>
      <c r="AR925" s="618">
        <f>IF(AR$12=TRUE,(($Q925*LIQUIDACION!$L$1047)*LIQUIDACION!$D$1045/IF(AND(LIQUIDACION!$D$1044&gt;LIQUIDACION!$B$1046,LIQUIDACION!$B$1046&gt;LIQUIDACION!$D$1043),366,365)),0)</f>
        <v>0</v>
      </c>
      <c r="AS925" s="618">
        <f>IF(AS$12=TRUE,(($R925*LIQUIDACION!$L$1047)*LIQUIDACION!$D$1045/IF(AND(LIQUIDACION!$D$1044&gt;LIQUIDACION!$B$1046,LIQUIDACION!$B$1046&gt;LIQUIDACION!$D$1043),366,365)),0)</f>
        <v>0</v>
      </c>
      <c r="AT925" s="618">
        <f>IF(AT$12=TRUE,(($S925*LIQUIDACION!$L$1047)*LIQUIDACION!$D$1045/IF(AND(LIQUIDACION!$D$1044&gt;LIQUIDACION!$B$1046,LIQUIDACION!$B$1046&gt;LIQUIDACION!$D$1043),366,365)),0)</f>
        <v>0</v>
      </c>
      <c r="AU925" s="618">
        <f>IF(AU$12=TRUE,(($T925*LIQUIDACION!$L$1047)*LIQUIDACION!$D$1045/IF(AND(LIQUIDACION!$D$1044&gt;LIQUIDACION!$B$1046,LIQUIDACION!$B$1046&gt;LIQUIDACION!$D$1043),366,365)),0)</f>
        <v>0</v>
      </c>
      <c r="AV925" s="618">
        <f>IF(AV$12=TRUE,(($U925*LIQUIDACION!$L$1047)*LIQUIDACION!$D$1045/IF(AND(LIQUIDACION!$D$1044&gt;LIQUIDACION!$B$1046,LIQUIDACION!$B$1046&gt;LIQUIDACION!$D$1043),366,365)),0)</f>
        <v>0</v>
      </c>
      <c r="AW925" s="618">
        <f>IF(AW$12=TRUE,(($V925*LIQUIDACION!$L$1047)*LIQUIDACION!$D$1045/IF(AND(LIQUIDACION!$D$1044&gt;LIQUIDACION!$B$1046,LIQUIDACION!$B$1046&gt;LIQUIDACION!$D$1043),366,365)),0)</f>
        <v>0</v>
      </c>
      <c r="AX925" s="618">
        <f>IF(AX$12=TRUE,(($W925*LIQUIDACION!$L$1047)*LIQUIDACION!$D$1045/IF(AND(LIQUIDACION!$D$1044&gt;LIQUIDACION!$B$1046,LIQUIDACION!$B$1046&gt;LIQUIDACION!$D$1043),366,365)),0)</f>
        <v>0</v>
      </c>
    </row>
    <row r="926" spans="2:50" x14ac:dyDescent="0.25">
      <c r="B926" s="123">
        <v>914</v>
      </c>
      <c r="C926" s="125"/>
      <c r="D926" s="170"/>
      <c r="E926" s="170"/>
      <c r="F926" s="170"/>
      <c r="G926" s="170">
        <f t="shared" si="61"/>
        <v>0</v>
      </c>
      <c r="H926" s="170">
        <f t="shared" si="62"/>
        <v>0</v>
      </c>
      <c r="I926" s="170"/>
      <c r="J926" s="170"/>
      <c r="K926" s="170"/>
      <c r="L926" s="170"/>
      <c r="M926" s="170"/>
      <c r="N926" s="170"/>
      <c r="O926" s="170"/>
      <c r="P926" s="170"/>
      <c r="Q926" s="170"/>
      <c r="R926" s="170"/>
      <c r="S926" s="170"/>
      <c r="T926" s="170"/>
      <c r="U926" s="170"/>
      <c r="V926" s="170"/>
      <c r="W926" s="170"/>
      <c r="X926" s="170"/>
      <c r="Y926" s="170"/>
      <c r="Z926" s="170"/>
      <c r="AA926" s="170"/>
      <c r="AB926" s="415">
        <f t="shared" si="63"/>
        <v>0</v>
      </c>
      <c r="AC926" s="415">
        <f t="shared" si="64"/>
        <v>0</v>
      </c>
      <c r="AE926" s="618">
        <f>IF(AE$12=TRUE,(($D926*LIQUIDACION!$L$1046)*LIQUIDACION!$D$1045/IF(AND(LIQUIDACION!$D$1044&gt;LIQUIDACION!$B$1046,LIQUIDACION!$B$1046&gt;LIQUIDACION!$D$1043),366,365)),0)</f>
        <v>0</v>
      </c>
      <c r="AF926" s="618">
        <f>IF(AF$12=TRUE,(($E926*LIQUIDACION!$L$1046)*LIQUIDACION!$D$1045/IF(AND(LIQUIDACION!$D$1044&gt;LIQUIDACION!$B$1046,LIQUIDACION!$B$1046&gt;LIQUIDACION!$D$1043),366,365)),0)</f>
        <v>0</v>
      </c>
      <c r="AG926" s="618">
        <f>IF(AG$12=TRUE,(($F926*LIQUIDACION!$L$1046)*LIQUIDACION!$D$1045/IF(AND(LIQUIDACION!$D$1044&gt;LIQUIDACION!$B$1046,LIQUIDACION!$B$1046&gt;LIQUIDACION!$D$1043),366,365)),0)</f>
        <v>0</v>
      </c>
      <c r="AH926" s="618">
        <f>IF(AH$12=TRUE,(($G926*LIQUIDACION!$L$1046)*LIQUIDACION!$D$1045/IF(AND(LIQUIDACION!$D$1044&gt;LIQUIDACION!$B$1046,LIQUIDACION!$B$1046&gt;LIQUIDACION!$D$1043),366,365)),0)</f>
        <v>0</v>
      </c>
      <c r="AI926" s="618">
        <f>IF(AI$12=TRUE,(($H926*LIQUIDACION!$L$1047)*LIQUIDACION!$D$1045/IF(AND(LIQUIDACION!$D$1044&gt;LIQUIDACION!$B$1046,LIQUIDACION!$B$1046&gt;LIQUIDACION!$D$1043),366,365)),0)</f>
        <v>0</v>
      </c>
      <c r="AJ926" s="618">
        <f>IF(AJ$12=TRUE,(($I926*LIQUIDACION!$L$1047)*LIQUIDACION!$D$1045/IF(AND(LIQUIDACION!$D$1044&gt;LIQUIDACION!$B$1046,LIQUIDACION!$B$1046&gt;LIQUIDACION!$D$1043),366,365)),0)</f>
        <v>0</v>
      </c>
      <c r="AK926" s="618">
        <f>IF(AK$12=TRUE,(($J926*LIQUIDACION!$L$1047)*LIQUIDACION!$D$1045/IF(AND(LIQUIDACION!$D$1044&gt;LIQUIDACION!$B$1046,LIQUIDACION!$B$1046&gt;LIQUIDACION!$D$1043),366,365)),0)</f>
        <v>0</v>
      </c>
      <c r="AL926" s="618">
        <f>IF(AL$12=TRUE,(($K926*LIQUIDACION!$L$1047)*LIQUIDACION!$D$1045/IF(AND(LIQUIDACION!$D$1044&gt;LIQUIDACION!$B$1046,LIQUIDACION!$B$1046&gt;LIQUIDACION!$D$1043),366,365)),0)</f>
        <v>0</v>
      </c>
      <c r="AM926" s="618">
        <f>IF(AM$12=TRUE,(($L926*LIQUIDACION!$L$1047)*LIQUIDACION!$D$1045/IF(AND(LIQUIDACION!$D$1044&gt;LIQUIDACION!$B$1046,LIQUIDACION!$B$1046&gt;LIQUIDACION!$D$1043),366,365)),0)</f>
        <v>0</v>
      </c>
      <c r="AN926" s="618">
        <f>IF(AN$12=TRUE,(($M926*LIQUIDACION!$L$1047)*LIQUIDACION!$D$1045/IF(AND(LIQUIDACION!$D$1044&gt;LIQUIDACION!$B$1046,LIQUIDACION!$B$1046&gt;LIQUIDACION!$D$1043),366,365)),0)</f>
        <v>0</v>
      </c>
      <c r="AO926" s="618">
        <f>IF(AO$12=TRUE,(($N926*LIQUIDACION!$L$1047)*LIQUIDACION!$D$1045/IF(AND(LIQUIDACION!$D$1044&gt;LIQUIDACION!$B$1046,LIQUIDACION!$B$1046&gt;LIQUIDACION!$D$1043),366,365)),0)</f>
        <v>0</v>
      </c>
      <c r="AP926" s="618">
        <f>IF(AP$12=TRUE,(($O926*LIQUIDACION!$L$1047)*LIQUIDACION!$D$1045/IF(AND(LIQUIDACION!$D$1044&gt;LIQUIDACION!$B$1046,LIQUIDACION!$B$1046&gt;LIQUIDACION!$D$1043),366,365)),0)</f>
        <v>0</v>
      </c>
      <c r="AQ926" s="618">
        <f>IF(AQ$12=TRUE,(($P926*LIQUIDACION!$L$1047)*LIQUIDACION!$D$1045/IF(AND(LIQUIDACION!$D$1044&gt;LIQUIDACION!$B$1046,LIQUIDACION!$B$1046&gt;LIQUIDACION!$D$1043),366,365)),0)</f>
        <v>0</v>
      </c>
      <c r="AR926" s="618">
        <f>IF(AR$12=TRUE,(($Q926*LIQUIDACION!$L$1047)*LIQUIDACION!$D$1045/IF(AND(LIQUIDACION!$D$1044&gt;LIQUIDACION!$B$1046,LIQUIDACION!$B$1046&gt;LIQUIDACION!$D$1043),366,365)),0)</f>
        <v>0</v>
      </c>
      <c r="AS926" s="618">
        <f>IF(AS$12=TRUE,(($R926*LIQUIDACION!$L$1047)*LIQUIDACION!$D$1045/IF(AND(LIQUIDACION!$D$1044&gt;LIQUIDACION!$B$1046,LIQUIDACION!$B$1046&gt;LIQUIDACION!$D$1043),366,365)),0)</f>
        <v>0</v>
      </c>
      <c r="AT926" s="618">
        <f>IF(AT$12=TRUE,(($S926*LIQUIDACION!$L$1047)*LIQUIDACION!$D$1045/IF(AND(LIQUIDACION!$D$1044&gt;LIQUIDACION!$B$1046,LIQUIDACION!$B$1046&gt;LIQUIDACION!$D$1043),366,365)),0)</f>
        <v>0</v>
      </c>
      <c r="AU926" s="618">
        <f>IF(AU$12=TRUE,(($T926*LIQUIDACION!$L$1047)*LIQUIDACION!$D$1045/IF(AND(LIQUIDACION!$D$1044&gt;LIQUIDACION!$B$1046,LIQUIDACION!$B$1046&gt;LIQUIDACION!$D$1043),366,365)),0)</f>
        <v>0</v>
      </c>
      <c r="AV926" s="618">
        <f>IF(AV$12=TRUE,(($U926*LIQUIDACION!$L$1047)*LIQUIDACION!$D$1045/IF(AND(LIQUIDACION!$D$1044&gt;LIQUIDACION!$B$1046,LIQUIDACION!$B$1046&gt;LIQUIDACION!$D$1043),366,365)),0)</f>
        <v>0</v>
      </c>
      <c r="AW926" s="618">
        <f>IF(AW$12=TRUE,(($V926*LIQUIDACION!$L$1047)*LIQUIDACION!$D$1045/IF(AND(LIQUIDACION!$D$1044&gt;LIQUIDACION!$B$1046,LIQUIDACION!$B$1046&gt;LIQUIDACION!$D$1043),366,365)),0)</f>
        <v>0</v>
      </c>
      <c r="AX926" s="618">
        <f>IF(AX$12=TRUE,(($W926*LIQUIDACION!$L$1047)*LIQUIDACION!$D$1045/IF(AND(LIQUIDACION!$D$1044&gt;LIQUIDACION!$B$1046,LIQUIDACION!$B$1046&gt;LIQUIDACION!$D$1043),366,365)),0)</f>
        <v>0</v>
      </c>
    </row>
    <row r="927" spans="2:50" x14ac:dyDescent="0.25">
      <c r="B927" s="121">
        <v>915</v>
      </c>
      <c r="C927" s="125"/>
      <c r="D927" s="170"/>
      <c r="E927" s="170"/>
      <c r="F927" s="170"/>
      <c r="G927" s="170">
        <f t="shared" si="61"/>
        <v>0</v>
      </c>
      <c r="H927" s="170">
        <f t="shared" si="62"/>
        <v>0</v>
      </c>
      <c r="I927" s="170"/>
      <c r="J927" s="170"/>
      <c r="K927" s="170"/>
      <c r="L927" s="170"/>
      <c r="M927" s="170"/>
      <c r="N927" s="170"/>
      <c r="O927" s="170"/>
      <c r="P927" s="170"/>
      <c r="Q927" s="170"/>
      <c r="R927" s="170"/>
      <c r="S927" s="170"/>
      <c r="T927" s="170"/>
      <c r="U927" s="170"/>
      <c r="V927" s="170"/>
      <c r="W927" s="170"/>
      <c r="X927" s="170"/>
      <c r="Y927" s="170"/>
      <c r="Z927" s="170"/>
      <c r="AA927" s="170"/>
      <c r="AB927" s="415">
        <f t="shared" si="63"/>
        <v>0</v>
      </c>
      <c r="AC927" s="415">
        <f t="shared" si="64"/>
        <v>0</v>
      </c>
      <c r="AE927" s="618">
        <f>IF(AE$12=TRUE,(($D927*LIQUIDACION!$L$1046)*LIQUIDACION!$D$1045/IF(AND(LIQUIDACION!$D$1044&gt;LIQUIDACION!$B$1046,LIQUIDACION!$B$1046&gt;LIQUIDACION!$D$1043),366,365)),0)</f>
        <v>0</v>
      </c>
      <c r="AF927" s="618">
        <f>IF(AF$12=TRUE,(($E927*LIQUIDACION!$L$1046)*LIQUIDACION!$D$1045/IF(AND(LIQUIDACION!$D$1044&gt;LIQUIDACION!$B$1046,LIQUIDACION!$B$1046&gt;LIQUIDACION!$D$1043),366,365)),0)</f>
        <v>0</v>
      </c>
      <c r="AG927" s="618">
        <f>IF(AG$12=TRUE,(($F927*LIQUIDACION!$L$1046)*LIQUIDACION!$D$1045/IF(AND(LIQUIDACION!$D$1044&gt;LIQUIDACION!$B$1046,LIQUIDACION!$B$1046&gt;LIQUIDACION!$D$1043),366,365)),0)</f>
        <v>0</v>
      </c>
      <c r="AH927" s="618">
        <f>IF(AH$12=TRUE,(($G927*LIQUIDACION!$L$1046)*LIQUIDACION!$D$1045/IF(AND(LIQUIDACION!$D$1044&gt;LIQUIDACION!$B$1046,LIQUIDACION!$B$1046&gt;LIQUIDACION!$D$1043),366,365)),0)</f>
        <v>0</v>
      </c>
      <c r="AI927" s="618">
        <f>IF(AI$12=TRUE,(($H927*LIQUIDACION!$L$1047)*LIQUIDACION!$D$1045/IF(AND(LIQUIDACION!$D$1044&gt;LIQUIDACION!$B$1046,LIQUIDACION!$B$1046&gt;LIQUIDACION!$D$1043),366,365)),0)</f>
        <v>0</v>
      </c>
      <c r="AJ927" s="618">
        <f>IF(AJ$12=TRUE,(($I927*LIQUIDACION!$L$1047)*LIQUIDACION!$D$1045/IF(AND(LIQUIDACION!$D$1044&gt;LIQUIDACION!$B$1046,LIQUIDACION!$B$1046&gt;LIQUIDACION!$D$1043),366,365)),0)</f>
        <v>0</v>
      </c>
      <c r="AK927" s="618">
        <f>IF(AK$12=TRUE,(($J927*LIQUIDACION!$L$1047)*LIQUIDACION!$D$1045/IF(AND(LIQUIDACION!$D$1044&gt;LIQUIDACION!$B$1046,LIQUIDACION!$B$1046&gt;LIQUIDACION!$D$1043),366,365)),0)</f>
        <v>0</v>
      </c>
      <c r="AL927" s="618">
        <f>IF(AL$12=TRUE,(($K927*LIQUIDACION!$L$1047)*LIQUIDACION!$D$1045/IF(AND(LIQUIDACION!$D$1044&gt;LIQUIDACION!$B$1046,LIQUIDACION!$B$1046&gt;LIQUIDACION!$D$1043),366,365)),0)</f>
        <v>0</v>
      </c>
      <c r="AM927" s="618">
        <f>IF(AM$12=TRUE,(($L927*LIQUIDACION!$L$1047)*LIQUIDACION!$D$1045/IF(AND(LIQUIDACION!$D$1044&gt;LIQUIDACION!$B$1046,LIQUIDACION!$B$1046&gt;LIQUIDACION!$D$1043),366,365)),0)</f>
        <v>0</v>
      </c>
      <c r="AN927" s="618">
        <f>IF(AN$12=TRUE,(($M927*LIQUIDACION!$L$1047)*LIQUIDACION!$D$1045/IF(AND(LIQUIDACION!$D$1044&gt;LIQUIDACION!$B$1046,LIQUIDACION!$B$1046&gt;LIQUIDACION!$D$1043),366,365)),0)</f>
        <v>0</v>
      </c>
      <c r="AO927" s="618">
        <f>IF(AO$12=TRUE,(($N927*LIQUIDACION!$L$1047)*LIQUIDACION!$D$1045/IF(AND(LIQUIDACION!$D$1044&gt;LIQUIDACION!$B$1046,LIQUIDACION!$B$1046&gt;LIQUIDACION!$D$1043),366,365)),0)</f>
        <v>0</v>
      </c>
      <c r="AP927" s="618">
        <f>IF(AP$12=TRUE,(($O927*LIQUIDACION!$L$1047)*LIQUIDACION!$D$1045/IF(AND(LIQUIDACION!$D$1044&gt;LIQUIDACION!$B$1046,LIQUIDACION!$B$1046&gt;LIQUIDACION!$D$1043),366,365)),0)</f>
        <v>0</v>
      </c>
      <c r="AQ927" s="618">
        <f>IF(AQ$12=TRUE,(($P927*LIQUIDACION!$L$1047)*LIQUIDACION!$D$1045/IF(AND(LIQUIDACION!$D$1044&gt;LIQUIDACION!$B$1046,LIQUIDACION!$B$1046&gt;LIQUIDACION!$D$1043),366,365)),0)</f>
        <v>0</v>
      </c>
      <c r="AR927" s="618">
        <f>IF(AR$12=TRUE,(($Q927*LIQUIDACION!$L$1047)*LIQUIDACION!$D$1045/IF(AND(LIQUIDACION!$D$1044&gt;LIQUIDACION!$B$1046,LIQUIDACION!$B$1046&gt;LIQUIDACION!$D$1043),366,365)),0)</f>
        <v>0</v>
      </c>
      <c r="AS927" s="618">
        <f>IF(AS$12=TRUE,(($R927*LIQUIDACION!$L$1047)*LIQUIDACION!$D$1045/IF(AND(LIQUIDACION!$D$1044&gt;LIQUIDACION!$B$1046,LIQUIDACION!$B$1046&gt;LIQUIDACION!$D$1043),366,365)),0)</f>
        <v>0</v>
      </c>
      <c r="AT927" s="618">
        <f>IF(AT$12=TRUE,(($S927*LIQUIDACION!$L$1047)*LIQUIDACION!$D$1045/IF(AND(LIQUIDACION!$D$1044&gt;LIQUIDACION!$B$1046,LIQUIDACION!$B$1046&gt;LIQUIDACION!$D$1043),366,365)),0)</f>
        <v>0</v>
      </c>
      <c r="AU927" s="618">
        <f>IF(AU$12=TRUE,(($T927*LIQUIDACION!$L$1047)*LIQUIDACION!$D$1045/IF(AND(LIQUIDACION!$D$1044&gt;LIQUIDACION!$B$1046,LIQUIDACION!$B$1046&gt;LIQUIDACION!$D$1043),366,365)),0)</f>
        <v>0</v>
      </c>
      <c r="AV927" s="618">
        <f>IF(AV$12=TRUE,(($U927*LIQUIDACION!$L$1047)*LIQUIDACION!$D$1045/IF(AND(LIQUIDACION!$D$1044&gt;LIQUIDACION!$B$1046,LIQUIDACION!$B$1046&gt;LIQUIDACION!$D$1043),366,365)),0)</f>
        <v>0</v>
      </c>
      <c r="AW927" s="618">
        <f>IF(AW$12=TRUE,(($V927*LIQUIDACION!$L$1047)*LIQUIDACION!$D$1045/IF(AND(LIQUIDACION!$D$1044&gt;LIQUIDACION!$B$1046,LIQUIDACION!$B$1046&gt;LIQUIDACION!$D$1043),366,365)),0)</f>
        <v>0</v>
      </c>
      <c r="AX927" s="618">
        <f>IF(AX$12=TRUE,(($W927*LIQUIDACION!$L$1047)*LIQUIDACION!$D$1045/IF(AND(LIQUIDACION!$D$1044&gt;LIQUIDACION!$B$1046,LIQUIDACION!$B$1046&gt;LIQUIDACION!$D$1043),366,365)),0)</f>
        <v>0</v>
      </c>
    </row>
    <row r="928" spans="2:50" x14ac:dyDescent="0.25">
      <c r="B928" s="123">
        <v>916</v>
      </c>
      <c r="C928" s="125"/>
      <c r="D928" s="170"/>
      <c r="E928" s="170"/>
      <c r="F928" s="170"/>
      <c r="G928" s="170">
        <f t="shared" si="61"/>
        <v>0</v>
      </c>
      <c r="H928" s="170">
        <f t="shared" si="62"/>
        <v>0</v>
      </c>
      <c r="I928" s="170"/>
      <c r="J928" s="170"/>
      <c r="K928" s="170"/>
      <c r="L928" s="170"/>
      <c r="M928" s="170"/>
      <c r="N928" s="170"/>
      <c r="O928" s="170"/>
      <c r="P928" s="170"/>
      <c r="Q928" s="170"/>
      <c r="R928" s="170"/>
      <c r="S928" s="170"/>
      <c r="T928" s="170"/>
      <c r="U928" s="170"/>
      <c r="V928" s="170"/>
      <c r="W928" s="170"/>
      <c r="X928" s="170"/>
      <c r="Y928" s="170"/>
      <c r="Z928" s="170"/>
      <c r="AA928" s="170"/>
      <c r="AB928" s="415">
        <f t="shared" si="63"/>
        <v>0</v>
      </c>
      <c r="AC928" s="415">
        <f t="shared" si="64"/>
        <v>0</v>
      </c>
      <c r="AE928" s="618">
        <f>IF(AE$12=TRUE,(($D928*LIQUIDACION!$L$1046)*LIQUIDACION!$D$1045/IF(AND(LIQUIDACION!$D$1044&gt;LIQUIDACION!$B$1046,LIQUIDACION!$B$1046&gt;LIQUIDACION!$D$1043),366,365)),0)</f>
        <v>0</v>
      </c>
      <c r="AF928" s="618">
        <f>IF(AF$12=TRUE,(($E928*LIQUIDACION!$L$1046)*LIQUIDACION!$D$1045/IF(AND(LIQUIDACION!$D$1044&gt;LIQUIDACION!$B$1046,LIQUIDACION!$B$1046&gt;LIQUIDACION!$D$1043),366,365)),0)</f>
        <v>0</v>
      </c>
      <c r="AG928" s="618">
        <f>IF(AG$12=TRUE,(($F928*LIQUIDACION!$L$1046)*LIQUIDACION!$D$1045/IF(AND(LIQUIDACION!$D$1044&gt;LIQUIDACION!$B$1046,LIQUIDACION!$B$1046&gt;LIQUIDACION!$D$1043),366,365)),0)</f>
        <v>0</v>
      </c>
      <c r="AH928" s="618">
        <f>IF(AH$12=TRUE,(($G928*LIQUIDACION!$L$1046)*LIQUIDACION!$D$1045/IF(AND(LIQUIDACION!$D$1044&gt;LIQUIDACION!$B$1046,LIQUIDACION!$B$1046&gt;LIQUIDACION!$D$1043),366,365)),0)</f>
        <v>0</v>
      </c>
      <c r="AI928" s="618">
        <f>IF(AI$12=TRUE,(($H928*LIQUIDACION!$L$1047)*LIQUIDACION!$D$1045/IF(AND(LIQUIDACION!$D$1044&gt;LIQUIDACION!$B$1046,LIQUIDACION!$B$1046&gt;LIQUIDACION!$D$1043),366,365)),0)</f>
        <v>0</v>
      </c>
      <c r="AJ928" s="618">
        <f>IF(AJ$12=TRUE,(($I928*LIQUIDACION!$L$1047)*LIQUIDACION!$D$1045/IF(AND(LIQUIDACION!$D$1044&gt;LIQUIDACION!$B$1046,LIQUIDACION!$B$1046&gt;LIQUIDACION!$D$1043),366,365)),0)</f>
        <v>0</v>
      </c>
      <c r="AK928" s="618">
        <f>IF(AK$12=TRUE,(($J928*LIQUIDACION!$L$1047)*LIQUIDACION!$D$1045/IF(AND(LIQUIDACION!$D$1044&gt;LIQUIDACION!$B$1046,LIQUIDACION!$B$1046&gt;LIQUIDACION!$D$1043),366,365)),0)</f>
        <v>0</v>
      </c>
      <c r="AL928" s="618">
        <f>IF(AL$12=TRUE,(($K928*LIQUIDACION!$L$1047)*LIQUIDACION!$D$1045/IF(AND(LIQUIDACION!$D$1044&gt;LIQUIDACION!$B$1046,LIQUIDACION!$B$1046&gt;LIQUIDACION!$D$1043),366,365)),0)</f>
        <v>0</v>
      </c>
      <c r="AM928" s="618">
        <f>IF(AM$12=TRUE,(($L928*LIQUIDACION!$L$1047)*LIQUIDACION!$D$1045/IF(AND(LIQUIDACION!$D$1044&gt;LIQUIDACION!$B$1046,LIQUIDACION!$B$1046&gt;LIQUIDACION!$D$1043),366,365)),0)</f>
        <v>0</v>
      </c>
      <c r="AN928" s="618">
        <f>IF(AN$12=TRUE,(($M928*LIQUIDACION!$L$1047)*LIQUIDACION!$D$1045/IF(AND(LIQUIDACION!$D$1044&gt;LIQUIDACION!$B$1046,LIQUIDACION!$B$1046&gt;LIQUIDACION!$D$1043),366,365)),0)</f>
        <v>0</v>
      </c>
      <c r="AO928" s="618">
        <f>IF(AO$12=TRUE,(($N928*LIQUIDACION!$L$1047)*LIQUIDACION!$D$1045/IF(AND(LIQUIDACION!$D$1044&gt;LIQUIDACION!$B$1046,LIQUIDACION!$B$1046&gt;LIQUIDACION!$D$1043),366,365)),0)</f>
        <v>0</v>
      </c>
      <c r="AP928" s="618">
        <f>IF(AP$12=TRUE,(($O928*LIQUIDACION!$L$1047)*LIQUIDACION!$D$1045/IF(AND(LIQUIDACION!$D$1044&gt;LIQUIDACION!$B$1046,LIQUIDACION!$B$1046&gt;LIQUIDACION!$D$1043),366,365)),0)</f>
        <v>0</v>
      </c>
      <c r="AQ928" s="618">
        <f>IF(AQ$12=TRUE,(($P928*LIQUIDACION!$L$1047)*LIQUIDACION!$D$1045/IF(AND(LIQUIDACION!$D$1044&gt;LIQUIDACION!$B$1046,LIQUIDACION!$B$1046&gt;LIQUIDACION!$D$1043),366,365)),0)</f>
        <v>0</v>
      </c>
      <c r="AR928" s="618">
        <f>IF(AR$12=TRUE,(($Q928*LIQUIDACION!$L$1047)*LIQUIDACION!$D$1045/IF(AND(LIQUIDACION!$D$1044&gt;LIQUIDACION!$B$1046,LIQUIDACION!$B$1046&gt;LIQUIDACION!$D$1043),366,365)),0)</f>
        <v>0</v>
      </c>
      <c r="AS928" s="618">
        <f>IF(AS$12=TRUE,(($R928*LIQUIDACION!$L$1047)*LIQUIDACION!$D$1045/IF(AND(LIQUIDACION!$D$1044&gt;LIQUIDACION!$B$1046,LIQUIDACION!$B$1046&gt;LIQUIDACION!$D$1043),366,365)),0)</f>
        <v>0</v>
      </c>
      <c r="AT928" s="618">
        <f>IF(AT$12=TRUE,(($S928*LIQUIDACION!$L$1047)*LIQUIDACION!$D$1045/IF(AND(LIQUIDACION!$D$1044&gt;LIQUIDACION!$B$1046,LIQUIDACION!$B$1046&gt;LIQUIDACION!$D$1043),366,365)),0)</f>
        <v>0</v>
      </c>
      <c r="AU928" s="618">
        <f>IF(AU$12=TRUE,(($T928*LIQUIDACION!$L$1047)*LIQUIDACION!$D$1045/IF(AND(LIQUIDACION!$D$1044&gt;LIQUIDACION!$B$1046,LIQUIDACION!$B$1046&gt;LIQUIDACION!$D$1043),366,365)),0)</f>
        <v>0</v>
      </c>
      <c r="AV928" s="618">
        <f>IF(AV$12=TRUE,(($U928*LIQUIDACION!$L$1047)*LIQUIDACION!$D$1045/IF(AND(LIQUIDACION!$D$1044&gt;LIQUIDACION!$B$1046,LIQUIDACION!$B$1046&gt;LIQUIDACION!$D$1043),366,365)),0)</f>
        <v>0</v>
      </c>
      <c r="AW928" s="618">
        <f>IF(AW$12=TRUE,(($V928*LIQUIDACION!$L$1047)*LIQUIDACION!$D$1045/IF(AND(LIQUIDACION!$D$1044&gt;LIQUIDACION!$B$1046,LIQUIDACION!$B$1046&gt;LIQUIDACION!$D$1043),366,365)),0)</f>
        <v>0</v>
      </c>
      <c r="AX928" s="618">
        <f>IF(AX$12=TRUE,(($W928*LIQUIDACION!$L$1047)*LIQUIDACION!$D$1045/IF(AND(LIQUIDACION!$D$1044&gt;LIQUIDACION!$B$1046,LIQUIDACION!$B$1046&gt;LIQUIDACION!$D$1043),366,365)),0)</f>
        <v>0</v>
      </c>
    </row>
    <row r="929" spans="2:50" x14ac:dyDescent="0.25">
      <c r="B929" s="121">
        <v>917</v>
      </c>
      <c r="C929" s="125"/>
      <c r="D929" s="170"/>
      <c r="E929" s="170"/>
      <c r="F929" s="170"/>
      <c r="G929" s="170">
        <f t="shared" si="61"/>
        <v>0</v>
      </c>
      <c r="H929" s="170">
        <f t="shared" si="62"/>
        <v>0</v>
      </c>
      <c r="I929" s="170"/>
      <c r="J929" s="170"/>
      <c r="K929" s="170"/>
      <c r="L929" s="170"/>
      <c r="M929" s="170"/>
      <c r="N929" s="170"/>
      <c r="O929" s="170"/>
      <c r="P929" s="170"/>
      <c r="Q929" s="170"/>
      <c r="R929" s="170"/>
      <c r="S929" s="170"/>
      <c r="T929" s="170"/>
      <c r="U929" s="170"/>
      <c r="V929" s="170"/>
      <c r="W929" s="170"/>
      <c r="X929" s="170"/>
      <c r="Y929" s="170"/>
      <c r="Z929" s="170"/>
      <c r="AA929" s="170"/>
      <c r="AB929" s="415">
        <f t="shared" si="63"/>
        <v>0</v>
      </c>
      <c r="AC929" s="415">
        <f t="shared" si="64"/>
        <v>0</v>
      </c>
      <c r="AE929" s="618">
        <f>IF(AE$12=TRUE,(($D929*LIQUIDACION!$L$1046)*LIQUIDACION!$D$1045/IF(AND(LIQUIDACION!$D$1044&gt;LIQUIDACION!$B$1046,LIQUIDACION!$B$1046&gt;LIQUIDACION!$D$1043),366,365)),0)</f>
        <v>0</v>
      </c>
      <c r="AF929" s="618">
        <f>IF(AF$12=TRUE,(($E929*LIQUIDACION!$L$1046)*LIQUIDACION!$D$1045/IF(AND(LIQUIDACION!$D$1044&gt;LIQUIDACION!$B$1046,LIQUIDACION!$B$1046&gt;LIQUIDACION!$D$1043),366,365)),0)</f>
        <v>0</v>
      </c>
      <c r="AG929" s="618">
        <f>IF(AG$12=TRUE,(($F929*LIQUIDACION!$L$1046)*LIQUIDACION!$D$1045/IF(AND(LIQUIDACION!$D$1044&gt;LIQUIDACION!$B$1046,LIQUIDACION!$B$1046&gt;LIQUIDACION!$D$1043),366,365)),0)</f>
        <v>0</v>
      </c>
      <c r="AH929" s="618">
        <f>IF(AH$12=TRUE,(($G929*LIQUIDACION!$L$1046)*LIQUIDACION!$D$1045/IF(AND(LIQUIDACION!$D$1044&gt;LIQUIDACION!$B$1046,LIQUIDACION!$B$1046&gt;LIQUIDACION!$D$1043),366,365)),0)</f>
        <v>0</v>
      </c>
      <c r="AI929" s="618">
        <f>IF(AI$12=TRUE,(($H929*LIQUIDACION!$L$1047)*LIQUIDACION!$D$1045/IF(AND(LIQUIDACION!$D$1044&gt;LIQUIDACION!$B$1046,LIQUIDACION!$B$1046&gt;LIQUIDACION!$D$1043),366,365)),0)</f>
        <v>0</v>
      </c>
      <c r="AJ929" s="618">
        <f>IF(AJ$12=TRUE,(($I929*LIQUIDACION!$L$1047)*LIQUIDACION!$D$1045/IF(AND(LIQUIDACION!$D$1044&gt;LIQUIDACION!$B$1046,LIQUIDACION!$B$1046&gt;LIQUIDACION!$D$1043),366,365)),0)</f>
        <v>0</v>
      </c>
      <c r="AK929" s="618">
        <f>IF(AK$12=TRUE,(($J929*LIQUIDACION!$L$1047)*LIQUIDACION!$D$1045/IF(AND(LIQUIDACION!$D$1044&gt;LIQUIDACION!$B$1046,LIQUIDACION!$B$1046&gt;LIQUIDACION!$D$1043),366,365)),0)</f>
        <v>0</v>
      </c>
      <c r="AL929" s="618">
        <f>IF(AL$12=TRUE,(($K929*LIQUIDACION!$L$1047)*LIQUIDACION!$D$1045/IF(AND(LIQUIDACION!$D$1044&gt;LIQUIDACION!$B$1046,LIQUIDACION!$B$1046&gt;LIQUIDACION!$D$1043),366,365)),0)</f>
        <v>0</v>
      </c>
      <c r="AM929" s="618">
        <f>IF(AM$12=TRUE,(($L929*LIQUIDACION!$L$1047)*LIQUIDACION!$D$1045/IF(AND(LIQUIDACION!$D$1044&gt;LIQUIDACION!$B$1046,LIQUIDACION!$B$1046&gt;LIQUIDACION!$D$1043),366,365)),0)</f>
        <v>0</v>
      </c>
      <c r="AN929" s="618">
        <f>IF(AN$12=TRUE,(($M929*LIQUIDACION!$L$1047)*LIQUIDACION!$D$1045/IF(AND(LIQUIDACION!$D$1044&gt;LIQUIDACION!$B$1046,LIQUIDACION!$B$1046&gt;LIQUIDACION!$D$1043),366,365)),0)</f>
        <v>0</v>
      </c>
      <c r="AO929" s="618">
        <f>IF(AO$12=TRUE,(($N929*LIQUIDACION!$L$1047)*LIQUIDACION!$D$1045/IF(AND(LIQUIDACION!$D$1044&gt;LIQUIDACION!$B$1046,LIQUIDACION!$B$1046&gt;LIQUIDACION!$D$1043),366,365)),0)</f>
        <v>0</v>
      </c>
      <c r="AP929" s="618">
        <f>IF(AP$12=TRUE,(($O929*LIQUIDACION!$L$1047)*LIQUIDACION!$D$1045/IF(AND(LIQUIDACION!$D$1044&gt;LIQUIDACION!$B$1046,LIQUIDACION!$B$1046&gt;LIQUIDACION!$D$1043),366,365)),0)</f>
        <v>0</v>
      </c>
      <c r="AQ929" s="618">
        <f>IF(AQ$12=TRUE,(($P929*LIQUIDACION!$L$1047)*LIQUIDACION!$D$1045/IF(AND(LIQUIDACION!$D$1044&gt;LIQUIDACION!$B$1046,LIQUIDACION!$B$1046&gt;LIQUIDACION!$D$1043),366,365)),0)</f>
        <v>0</v>
      </c>
      <c r="AR929" s="618">
        <f>IF(AR$12=TRUE,(($Q929*LIQUIDACION!$L$1047)*LIQUIDACION!$D$1045/IF(AND(LIQUIDACION!$D$1044&gt;LIQUIDACION!$B$1046,LIQUIDACION!$B$1046&gt;LIQUIDACION!$D$1043),366,365)),0)</f>
        <v>0</v>
      </c>
      <c r="AS929" s="618">
        <f>IF(AS$12=TRUE,(($R929*LIQUIDACION!$L$1047)*LIQUIDACION!$D$1045/IF(AND(LIQUIDACION!$D$1044&gt;LIQUIDACION!$B$1046,LIQUIDACION!$B$1046&gt;LIQUIDACION!$D$1043),366,365)),0)</f>
        <v>0</v>
      </c>
      <c r="AT929" s="618">
        <f>IF(AT$12=TRUE,(($S929*LIQUIDACION!$L$1047)*LIQUIDACION!$D$1045/IF(AND(LIQUIDACION!$D$1044&gt;LIQUIDACION!$B$1046,LIQUIDACION!$B$1046&gt;LIQUIDACION!$D$1043),366,365)),0)</f>
        <v>0</v>
      </c>
      <c r="AU929" s="618">
        <f>IF(AU$12=TRUE,(($T929*LIQUIDACION!$L$1047)*LIQUIDACION!$D$1045/IF(AND(LIQUIDACION!$D$1044&gt;LIQUIDACION!$B$1046,LIQUIDACION!$B$1046&gt;LIQUIDACION!$D$1043),366,365)),0)</f>
        <v>0</v>
      </c>
      <c r="AV929" s="618">
        <f>IF(AV$12=TRUE,(($U929*LIQUIDACION!$L$1047)*LIQUIDACION!$D$1045/IF(AND(LIQUIDACION!$D$1044&gt;LIQUIDACION!$B$1046,LIQUIDACION!$B$1046&gt;LIQUIDACION!$D$1043),366,365)),0)</f>
        <v>0</v>
      </c>
      <c r="AW929" s="618">
        <f>IF(AW$12=TRUE,(($V929*LIQUIDACION!$L$1047)*LIQUIDACION!$D$1045/IF(AND(LIQUIDACION!$D$1044&gt;LIQUIDACION!$B$1046,LIQUIDACION!$B$1046&gt;LIQUIDACION!$D$1043),366,365)),0)</f>
        <v>0</v>
      </c>
      <c r="AX929" s="618">
        <f>IF(AX$12=TRUE,(($W929*LIQUIDACION!$L$1047)*LIQUIDACION!$D$1045/IF(AND(LIQUIDACION!$D$1044&gt;LIQUIDACION!$B$1046,LIQUIDACION!$B$1046&gt;LIQUIDACION!$D$1043),366,365)),0)</f>
        <v>0</v>
      </c>
    </row>
    <row r="930" spans="2:50" x14ac:dyDescent="0.25">
      <c r="B930" s="123">
        <v>918</v>
      </c>
      <c r="C930" s="125"/>
      <c r="D930" s="170"/>
      <c r="E930" s="170"/>
      <c r="F930" s="170"/>
      <c r="G930" s="170">
        <f t="shared" si="61"/>
        <v>0</v>
      </c>
      <c r="H930" s="170">
        <f t="shared" si="62"/>
        <v>0</v>
      </c>
      <c r="I930" s="170"/>
      <c r="J930" s="170"/>
      <c r="K930" s="170"/>
      <c r="L930" s="170"/>
      <c r="M930" s="170"/>
      <c r="N930" s="170"/>
      <c r="O930" s="170"/>
      <c r="P930" s="170"/>
      <c r="Q930" s="170"/>
      <c r="R930" s="170"/>
      <c r="S930" s="170"/>
      <c r="T930" s="170"/>
      <c r="U930" s="170"/>
      <c r="V930" s="170"/>
      <c r="W930" s="170"/>
      <c r="X930" s="170"/>
      <c r="Y930" s="170"/>
      <c r="Z930" s="170"/>
      <c r="AA930" s="170"/>
      <c r="AB930" s="415">
        <f t="shared" si="63"/>
        <v>0</v>
      </c>
      <c r="AC930" s="415">
        <f t="shared" si="64"/>
        <v>0</v>
      </c>
      <c r="AE930" s="618">
        <f>IF(AE$12=TRUE,(($D930*LIQUIDACION!$L$1046)*LIQUIDACION!$D$1045/IF(AND(LIQUIDACION!$D$1044&gt;LIQUIDACION!$B$1046,LIQUIDACION!$B$1046&gt;LIQUIDACION!$D$1043),366,365)),0)</f>
        <v>0</v>
      </c>
      <c r="AF930" s="618">
        <f>IF(AF$12=TRUE,(($E930*LIQUIDACION!$L$1046)*LIQUIDACION!$D$1045/IF(AND(LIQUIDACION!$D$1044&gt;LIQUIDACION!$B$1046,LIQUIDACION!$B$1046&gt;LIQUIDACION!$D$1043),366,365)),0)</f>
        <v>0</v>
      </c>
      <c r="AG930" s="618">
        <f>IF(AG$12=TRUE,(($F930*LIQUIDACION!$L$1046)*LIQUIDACION!$D$1045/IF(AND(LIQUIDACION!$D$1044&gt;LIQUIDACION!$B$1046,LIQUIDACION!$B$1046&gt;LIQUIDACION!$D$1043),366,365)),0)</f>
        <v>0</v>
      </c>
      <c r="AH930" s="618">
        <f>IF(AH$12=TRUE,(($G930*LIQUIDACION!$L$1046)*LIQUIDACION!$D$1045/IF(AND(LIQUIDACION!$D$1044&gt;LIQUIDACION!$B$1046,LIQUIDACION!$B$1046&gt;LIQUIDACION!$D$1043),366,365)),0)</f>
        <v>0</v>
      </c>
      <c r="AI930" s="618">
        <f>IF(AI$12=TRUE,(($H930*LIQUIDACION!$L$1047)*LIQUIDACION!$D$1045/IF(AND(LIQUIDACION!$D$1044&gt;LIQUIDACION!$B$1046,LIQUIDACION!$B$1046&gt;LIQUIDACION!$D$1043),366,365)),0)</f>
        <v>0</v>
      </c>
      <c r="AJ930" s="618">
        <f>IF(AJ$12=TRUE,(($I930*LIQUIDACION!$L$1047)*LIQUIDACION!$D$1045/IF(AND(LIQUIDACION!$D$1044&gt;LIQUIDACION!$B$1046,LIQUIDACION!$B$1046&gt;LIQUIDACION!$D$1043),366,365)),0)</f>
        <v>0</v>
      </c>
      <c r="AK930" s="618">
        <f>IF(AK$12=TRUE,(($J930*LIQUIDACION!$L$1047)*LIQUIDACION!$D$1045/IF(AND(LIQUIDACION!$D$1044&gt;LIQUIDACION!$B$1046,LIQUIDACION!$B$1046&gt;LIQUIDACION!$D$1043),366,365)),0)</f>
        <v>0</v>
      </c>
      <c r="AL930" s="618">
        <f>IF(AL$12=TRUE,(($K930*LIQUIDACION!$L$1047)*LIQUIDACION!$D$1045/IF(AND(LIQUIDACION!$D$1044&gt;LIQUIDACION!$B$1046,LIQUIDACION!$B$1046&gt;LIQUIDACION!$D$1043),366,365)),0)</f>
        <v>0</v>
      </c>
      <c r="AM930" s="618">
        <f>IF(AM$12=TRUE,(($L930*LIQUIDACION!$L$1047)*LIQUIDACION!$D$1045/IF(AND(LIQUIDACION!$D$1044&gt;LIQUIDACION!$B$1046,LIQUIDACION!$B$1046&gt;LIQUIDACION!$D$1043),366,365)),0)</f>
        <v>0</v>
      </c>
      <c r="AN930" s="618">
        <f>IF(AN$12=TRUE,(($M930*LIQUIDACION!$L$1047)*LIQUIDACION!$D$1045/IF(AND(LIQUIDACION!$D$1044&gt;LIQUIDACION!$B$1046,LIQUIDACION!$B$1046&gt;LIQUIDACION!$D$1043),366,365)),0)</f>
        <v>0</v>
      </c>
      <c r="AO930" s="618">
        <f>IF(AO$12=TRUE,(($N930*LIQUIDACION!$L$1047)*LIQUIDACION!$D$1045/IF(AND(LIQUIDACION!$D$1044&gt;LIQUIDACION!$B$1046,LIQUIDACION!$B$1046&gt;LIQUIDACION!$D$1043),366,365)),0)</f>
        <v>0</v>
      </c>
      <c r="AP930" s="618">
        <f>IF(AP$12=TRUE,(($O930*LIQUIDACION!$L$1047)*LIQUIDACION!$D$1045/IF(AND(LIQUIDACION!$D$1044&gt;LIQUIDACION!$B$1046,LIQUIDACION!$B$1046&gt;LIQUIDACION!$D$1043),366,365)),0)</f>
        <v>0</v>
      </c>
      <c r="AQ930" s="618">
        <f>IF(AQ$12=TRUE,(($P930*LIQUIDACION!$L$1047)*LIQUIDACION!$D$1045/IF(AND(LIQUIDACION!$D$1044&gt;LIQUIDACION!$B$1046,LIQUIDACION!$B$1046&gt;LIQUIDACION!$D$1043),366,365)),0)</f>
        <v>0</v>
      </c>
      <c r="AR930" s="618">
        <f>IF(AR$12=TRUE,(($Q930*LIQUIDACION!$L$1047)*LIQUIDACION!$D$1045/IF(AND(LIQUIDACION!$D$1044&gt;LIQUIDACION!$B$1046,LIQUIDACION!$B$1046&gt;LIQUIDACION!$D$1043),366,365)),0)</f>
        <v>0</v>
      </c>
      <c r="AS930" s="618">
        <f>IF(AS$12=TRUE,(($R930*LIQUIDACION!$L$1047)*LIQUIDACION!$D$1045/IF(AND(LIQUIDACION!$D$1044&gt;LIQUIDACION!$B$1046,LIQUIDACION!$B$1046&gt;LIQUIDACION!$D$1043),366,365)),0)</f>
        <v>0</v>
      </c>
      <c r="AT930" s="618">
        <f>IF(AT$12=TRUE,(($S930*LIQUIDACION!$L$1047)*LIQUIDACION!$D$1045/IF(AND(LIQUIDACION!$D$1044&gt;LIQUIDACION!$B$1046,LIQUIDACION!$B$1046&gt;LIQUIDACION!$D$1043),366,365)),0)</f>
        <v>0</v>
      </c>
      <c r="AU930" s="618">
        <f>IF(AU$12=TRUE,(($T930*LIQUIDACION!$L$1047)*LIQUIDACION!$D$1045/IF(AND(LIQUIDACION!$D$1044&gt;LIQUIDACION!$B$1046,LIQUIDACION!$B$1046&gt;LIQUIDACION!$D$1043),366,365)),0)</f>
        <v>0</v>
      </c>
      <c r="AV930" s="618">
        <f>IF(AV$12=TRUE,(($U930*LIQUIDACION!$L$1047)*LIQUIDACION!$D$1045/IF(AND(LIQUIDACION!$D$1044&gt;LIQUIDACION!$B$1046,LIQUIDACION!$B$1046&gt;LIQUIDACION!$D$1043),366,365)),0)</f>
        <v>0</v>
      </c>
      <c r="AW930" s="618">
        <f>IF(AW$12=TRUE,(($V930*LIQUIDACION!$L$1047)*LIQUIDACION!$D$1045/IF(AND(LIQUIDACION!$D$1044&gt;LIQUIDACION!$B$1046,LIQUIDACION!$B$1046&gt;LIQUIDACION!$D$1043),366,365)),0)</f>
        <v>0</v>
      </c>
      <c r="AX930" s="618">
        <f>IF(AX$12=TRUE,(($W930*LIQUIDACION!$L$1047)*LIQUIDACION!$D$1045/IF(AND(LIQUIDACION!$D$1044&gt;LIQUIDACION!$B$1046,LIQUIDACION!$B$1046&gt;LIQUIDACION!$D$1043),366,365)),0)</f>
        <v>0</v>
      </c>
    </row>
    <row r="931" spans="2:50" x14ac:dyDescent="0.25">
      <c r="B931" s="121">
        <v>919</v>
      </c>
      <c r="C931" s="125"/>
      <c r="D931" s="170"/>
      <c r="E931" s="170"/>
      <c r="F931" s="170"/>
      <c r="G931" s="170">
        <f t="shared" si="61"/>
        <v>0</v>
      </c>
      <c r="H931" s="170">
        <f t="shared" si="62"/>
        <v>0</v>
      </c>
      <c r="I931" s="170"/>
      <c r="J931" s="170"/>
      <c r="K931" s="170"/>
      <c r="L931" s="170"/>
      <c r="M931" s="170"/>
      <c r="N931" s="170"/>
      <c r="O931" s="170"/>
      <c r="P931" s="170"/>
      <c r="Q931" s="170"/>
      <c r="R931" s="170"/>
      <c r="S931" s="170"/>
      <c r="T931" s="170"/>
      <c r="U931" s="170"/>
      <c r="V931" s="170"/>
      <c r="W931" s="170"/>
      <c r="X931" s="170"/>
      <c r="Y931" s="170"/>
      <c r="Z931" s="170"/>
      <c r="AA931" s="170"/>
      <c r="AB931" s="415">
        <f t="shared" si="63"/>
        <v>0</v>
      </c>
      <c r="AC931" s="415">
        <f t="shared" si="64"/>
        <v>0</v>
      </c>
      <c r="AE931" s="618">
        <f>IF(AE$12=TRUE,(($D931*LIQUIDACION!$L$1046)*LIQUIDACION!$D$1045/IF(AND(LIQUIDACION!$D$1044&gt;LIQUIDACION!$B$1046,LIQUIDACION!$B$1046&gt;LIQUIDACION!$D$1043),366,365)),0)</f>
        <v>0</v>
      </c>
      <c r="AF931" s="618">
        <f>IF(AF$12=TRUE,(($E931*LIQUIDACION!$L$1046)*LIQUIDACION!$D$1045/IF(AND(LIQUIDACION!$D$1044&gt;LIQUIDACION!$B$1046,LIQUIDACION!$B$1046&gt;LIQUIDACION!$D$1043),366,365)),0)</f>
        <v>0</v>
      </c>
      <c r="AG931" s="618">
        <f>IF(AG$12=TRUE,(($F931*LIQUIDACION!$L$1046)*LIQUIDACION!$D$1045/IF(AND(LIQUIDACION!$D$1044&gt;LIQUIDACION!$B$1046,LIQUIDACION!$B$1046&gt;LIQUIDACION!$D$1043),366,365)),0)</f>
        <v>0</v>
      </c>
      <c r="AH931" s="618">
        <f>IF(AH$12=TRUE,(($G931*LIQUIDACION!$L$1046)*LIQUIDACION!$D$1045/IF(AND(LIQUIDACION!$D$1044&gt;LIQUIDACION!$B$1046,LIQUIDACION!$B$1046&gt;LIQUIDACION!$D$1043),366,365)),0)</f>
        <v>0</v>
      </c>
      <c r="AI931" s="618">
        <f>IF(AI$12=TRUE,(($H931*LIQUIDACION!$L$1047)*LIQUIDACION!$D$1045/IF(AND(LIQUIDACION!$D$1044&gt;LIQUIDACION!$B$1046,LIQUIDACION!$B$1046&gt;LIQUIDACION!$D$1043),366,365)),0)</f>
        <v>0</v>
      </c>
      <c r="AJ931" s="618">
        <f>IF(AJ$12=TRUE,(($I931*LIQUIDACION!$L$1047)*LIQUIDACION!$D$1045/IF(AND(LIQUIDACION!$D$1044&gt;LIQUIDACION!$B$1046,LIQUIDACION!$B$1046&gt;LIQUIDACION!$D$1043),366,365)),0)</f>
        <v>0</v>
      </c>
      <c r="AK931" s="618">
        <f>IF(AK$12=TRUE,(($J931*LIQUIDACION!$L$1047)*LIQUIDACION!$D$1045/IF(AND(LIQUIDACION!$D$1044&gt;LIQUIDACION!$B$1046,LIQUIDACION!$B$1046&gt;LIQUIDACION!$D$1043),366,365)),0)</f>
        <v>0</v>
      </c>
      <c r="AL931" s="618">
        <f>IF(AL$12=TRUE,(($K931*LIQUIDACION!$L$1047)*LIQUIDACION!$D$1045/IF(AND(LIQUIDACION!$D$1044&gt;LIQUIDACION!$B$1046,LIQUIDACION!$B$1046&gt;LIQUIDACION!$D$1043),366,365)),0)</f>
        <v>0</v>
      </c>
      <c r="AM931" s="618">
        <f>IF(AM$12=TRUE,(($L931*LIQUIDACION!$L$1047)*LIQUIDACION!$D$1045/IF(AND(LIQUIDACION!$D$1044&gt;LIQUIDACION!$B$1046,LIQUIDACION!$B$1046&gt;LIQUIDACION!$D$1043),366,365)),0)</f>
        <v>0</v>
      </c>
      <c r="AN931" s="618">
        <f>IF(AN$12=TRUE,(($M931*LIQUIDACION!$L$1047)*LIQUIDACION!$D$1045/IF(AND(LIQUIDACION!$D$1044&gt;LIQUIDACION!$B$1046,LIQUIDACION!$B$1046&gt;LIQUIDACION!$D$1043),366,365)),0)</f>
        <v>0</v>
      </c>
      <c r="AO931" s="618">
        <f>IF(AO$12=TRUE,(($N931*LIQUIDACION!$L$1047)*LIQUIDACION!$D$1045/IF(AND(LIQUIDACION!$D$1044&gt;LIQUIDACION!$B$1046,LIQUIDACION!$B$1046&gt;LIQUIDACION!$D$1043),366,365)),0)</f>
        <v>0</v>
      </c>
      <c r="AP931" s="618">
        <f>IF(AP$12=TRUE,(($O931*LIQUIDACION!$L$1047)*LIQUIDACION!$D$1045/IF(AND(LIQUIDACION!$D$1044&gt;LIQUIDACION!$B$1046,LIQUIDACION!$B$1046&gt;LIQUIDACION!$D$1043),366,365)),0)</f>
        <v>0</v>
      </c>
      <c r="AQ931" s="618">
        <f>IF(AQ$12=TRUE,(($P931*LIQUIDACION!$L$1047)*LIQUIDACION!$D$1045/IF(AND(LIQUIDACION!$D$1044&gt;LIQUIDACION!$B$1046,LIQUIDACION!$B$1046&gt;LIQUIDACION!$D$1043),366,365)),0)</f>
        <v>0</v>
      </c>
      <c r="AR931" s="618">
        <f>IF(AR$12=TRUE,(($Q931*LIQUIDACION!$L$1047)*LIQUIDACION!$D$1045/IF(AND(LIQUIDACION!$D$1044&gt;LIQUIDACION!$B$1046,LIQUIDACION!$B$1046&gt;LIQUIDACION!$D$1043),366,365)),0)</f>
        <v>0</v>
      </c>
      <c r="AS931" s="618">
        <f>IF(AS$12=TRUE,(($R931*LIQUIDACION!$L$1047)*LIQUIDACION!$D$1045/IF(AND(LIQUIDACION!$D$1044&gt;LIQUIDACION!$B$1046,LIQUIDACION!$B$1046&gt;LIQUIDACION!$D$1043),366,365)),0)</f>
        <v>0</v>
      </c>
      <c r="AT931" s="618">
        <f>IF(AT$12=TRUE,(($S931*LIQUIDACION!$L$1047)*LIQUIDACION!$D$1045/IF(AND(LIQUIDACION!$D$1044&gt;LIQUIDACION!$B$1046,LIQUIDACION!$B$1046&gt;LIQUIDACION!$D$1043),366,365)),0)</f>
        <v>0</v>
      </c>
      <c r="AU931" s="618">
        <f>IF(AU$12=TRUE,(($T931*LIQUIDACION!$L$1047)*LIQUIDACION!$D$1045/IF(AND(LIQUIDACION!$D$1044&gt;LIQUIDACION!$B$1046,LIQUIDACION!$B$1046&gt;LIQUIDACION!$D$1043),366,365)),0)</f>
        <v>0</v>
      </c>
      <c r="AV931" s="618">
        <f>IF(AV$12=TRUE,(($U931*LIQUIDACION!$L$1047)*LIQUIDACION!$D$1045/IF(AND(LIQUIDACION!$D$1044&gt;LIQUIDACION!$B$1046,LIQUIDACION!$B$1046&gt;LIQUIDACION!$D$1043),366,365)),0)</f>
        <v>0</v>
      </c>
      <c r="AW931" s="618">
        <f>IF(AW$12=TRUE,(($V931*LIQUIDACION!$L$1047)*LIQUIDACION!$D$1045/IF(AND(LIQUIDACION!$D$1044&gt;LIQUIDACION!$B$1046,LIQUIDACION!$B$1046&gt;LIQUIDACION!$D$1043),366,365)),0)</f>
        <v>0</v>
      </c>
      <c r="AX931" s="618">
        <f>IF(AX$12=TRUE,(($W931*LIQUIDACION!$L$1047)*LIQUIDACION!$D$1045/IF(AND(LIQUIDACION!$D$1044&gt;LIQUIDACION!$B$1046,LIQUIDACION!$B$1046&gt;LIQUIDACION!$D$1043),366,365)),0)</f>
        <v>0</v>
      </c>
    </row>
    <row r="932" spans="2:50" x14ac:dyDescent="0.25">
      <c r="B932" s="123">
        <v>920</v>
      </c>
      <c r="C932" s="125"/>
      <c r="D932" s="170"/>
      <c r="E932" s="170"/>
      <c r="F932" s="170"/>
      <c r="G932" s="170">
        <f t="shared" si="61"/>
        <v>0</v>
      </c>
      <c r="H932" s="170">
        <f t="shared" si="62"/>
        <v>0</v>
      </c>
      <c r="I932" s="170"/>
      <c r="J932" s="170"/>
      <c r="K932" s="170"/>
      <c r="L932" s="170"/>
      <c r="M932" s="170"/>
      <c r="N932" s="170"/>
      <c r="O932" s="170"/>
      <c r="P932" s="170"/>
      <c r="Q932" s="170"/>
      <c r="R932" s="170"/>
      <c r="S932" s="170"/>
      <c r="T932" s="170"/>
      <c r="U932" s="170"/>
      <c r="V932" s="170"/>
      <c r="W932" s="170"/>
      <c r="X932" s="170"/>
      <c r="Y932" s="170"/>
      <c r="Z932" s="170"/>
      <c r="AA932" s="170"/>
      <c r="AB932" s="415">
        <f t="shared" si="63"/>
        <v>0</v>
      </c>
      <c r="AC932" s="415">
        <f t="shared" si="64"/>
        <v>0</v>
      </c>
      <c r="AE932" s="618">
        <f>IF(AE$12=TRUE,(($D932*LIQUIDACION!$L$1046)*LIQUIDACION!$D$1045/IF(AND(LIQUIDACION!$D$1044&gt;LIQUIDACION!$B$1046,LIQUIDACION!$B$1046&gt;LIQUIDACION!$D$1043),366,365)),0)</f>
        <v>0</v>
      </c>
      <c r="AF932" s="618">
        <f>IF(AF$12=TRUE,(($E932*LIQUIDACION!$L$1046)*LIQUIDACION!$D$1045/IF(AND(LIQUIDACION!$D$1044&gt;LIQUIDACION!$B$1046,LIQUIDACION!$B$1046&gt;LIQUIDACION!$D$1043),366,365)),0)</f>
        <v>0</v>
      </c>
      <c r="AG932" s="618">
        <f>IF(AG$12=TRUE,(($F932*LIQUIDACION!$L$1046)*LIQUIDACION!$D$1045/IF(AND(LIQUIDACION!$D$1044&gt;LIQUIDACION!$B$1046,LIQUIDACION!$B$1046&gt;LIQUIDACION!$D$1043),366,365)),0)</f>
        <v>0</v>
      </c>
      <c r="AH932" s="618">
        <f>IF(AH$12=TRUE,(($G932*LIQUIDACION!$L$1046)*LIQUIDACION!$D$1045/IF(AND(LIQUIDACION!$D$1044&gt;LIQUIDACION!$B$1046,LIQUIDACION!$B$1046&gt;LIQUIDACION!$D$1043),366,365)),0)</f>
        <v>0</v>
      </c>
      <c r="AI932" s="618">
        <f>IF(AI$12=TRUE,(($H932*LIQUIDACION!$L$1047)*LIQUIDACION!$D$1045/IF(AND(LIQUIDACION!$D$1044&gt;LIQUIDACION!$B$1046,LIQUIDACION!$B$1046&gt;LIQUIDACION!$D$1043),366,365)),0)</f>
        <v>0</v>
      </c>
      <c r="AJ932" s="618">
        <f>IF(AJ$12=TRUE,(($I932*LIQUIDACION!$L$1047)*LIQUIDACION!$D$1045/IF(AND(LIQUIDACION!$D$1044&gt;LIQUIDACION!$B$1046,LIQUIDACION!$B$1046&gt;LIQUIDACION!$D$1043),366,365)),0)</f>
        <v>0</v>
      </c>
      <c r="AK932" s="618">
        <f>IF(AK$12=TRUE,(($J932*LIQUIDACION!$L$1047)*LIQUIDACION!$D$1045/IF(AND(LIQUIDACION!$D$1044&gt;LIQUIDACION!$B$1046,LIQUIDACION!$B$1046&gt;LIQUIDACION!$D$1043),366,365)),0)</f>
        <v>0</v>
      </c>
      <c r="AL932" s="618">
        <f>IF(AL$12=TRUE,(($K932*LIQUIDACION!$L$1047)*LIQUIDACION!$D$1045/IF(AND(LIQUIDACION!$D$1044&gt;LIQUIDACION!$B$1046,LIQUIDACION!$B$1046&gt;LIQUIDACION!$D$1043),366,365)),0)</f>
        <v>0</v>
      </c>
      <c r="AM932" s="618">
        <f>IF(AM$12=TRUE,(($L932*LIQUIDACION!$L$1047)*LIQUIDACION!$D$1045/IF(AND(LIQUIDACION!$D$1044&gt;LIQUIDACION!$B$1046,LIQUIDACION!$B$1046&gt;LIQUIDACION!$D$1043),366,365)),0)</f>
        <v>0</v>
      </c>
      <c r="AN932" s="618">
        <f>IF(AN$12=TRUE,(($M932*LIQUIDACION!$L$1047)*LIQUIDACION!$D$1045/IF(AND(LIQUIDACION!$D$1044&gt;LIQUIDACION!$B$1046,LIQUIDACION!$B$1046&gt;LIQUIDACION!$D$1043),366,365)),0)</f>
        <v>0</v>
      </c>
      <c r="AO932" s="618">
        <f>IF(AO$12=TRUE,(($N932*LIQUIDACION!$L$1047)*LIQUIDACION!$D$1045/IF(AND(LIQUIDACION!$D$1044&gt;LIQUIDACION!$B$1046,LIQUIDACION!$B$1046&gt;LIQUIDACION!$D$1043),366,365)),0)</f>
        <v>0</v>
      </c>
      <c r="AP932" s="618">
        <f>IF(AP$12=TRUE,(($O932*LIQUIDACION!$L$1047)*LIQUIDACION!$D$1045/IF(AND(LIQUIDACION!$D$1044&gt;LIQUIDACION!$B$1046,LIQUIDACION!$B$1046&gt;LIQUIDACION!$D$1043),366,365)),0)</f>
        <v>0</v>
      </c>
      <c r="AQ932" s="618">
        <f>IF(AQ$12=TRUE,(($P932*LIQUIDACION!$L$1047)*LIQUIDACION!$D$1045/IF(AND(LIQUIDACION!$D$1044&gt;LIQUIDACION!$B$1046,LIQUIDACION!$B$1046&gt;LIQUIDACION!$D$1043),366,365)),0)</f>
        <v>0</v>
      </c>
      <c r="AR932" s="618">
        <f>IF(AR$12=TRUE,(($Q932*LIQUIDACION!$L$1047)*LIQUIDACION!$D$1045/IF(AND(LIQUIDACION!$D$1044&gt;LIQUIDACION!$B$1046,LIQUIDACION!$B$1046&gt;LIQUIDACION!$D$1043),366,365)),0)</f>
        <v>0</v>
      </c>
      <c r="AS932" s="618">
        <f>IF(AS$12=TRUE,(($R932*LIQUIDACION!$L$1047)*LIQUIDACION!$D$1045/IF(AND(LIQUIDACION!$D$1044&gt;LIQUIDACION!$B$1046,LIQUIDACION!$B$1046&gt;LIQUIDACION!$D$1043),366,365)),0)</f>
        <v>0</v>
      </c>
      <c r="AT932" s="618">
        <f>IF(AT$12=TRUE,(($S932*LIQUIDACION!$L$1047)*LIQUIDACION!$D$1045/IF(AND(LIQUIDACION!$D$1044&gt;LIQUIDACION!$B$1046,LIQUIDACION!$B$1046&gt;LIQUIDACION!$D$1043),366,365)),0)</f>
        <v>0</v>
      </c>
      <c r="AU932" s="618">
        <f>IF(AU$12=TRUE,(($T932*LIQUIDACION!$L$1047)*LIQUIDACION!$D$1045/IF(AND(LIQUIDACION!$D$1044&gt;LIQUIDACION!$B$1046,LIQUIDACION!$B$1046&gt;LIQUIDACION!$D$1043),366,365)),0)</f>
        <v>0</v>
      </c>
      <c r="AV932" s="618">
        <f>IF(AV$12=TRUE,(($U932*LIQUIDACION!$L$1047)*LIQUIDACION!$D$1045/IF(AND(LIQUIDACION!$D$1044&gt;LIQUIDACION!$B$1046,LIQUIDACION!$B$1046&gt;LIQUIDACION!$D$1043),366,365)),0)</f>
        <v>0</v>
      </c>
      <c r="AW932" s="618">
        <f>IF(AW$12=TRUE,(($V932*LIQUIDACION!$L$1047)*LIQUIDACION!$D$1045/IF(AND(LIQUIDACION!$D$1044&gt;LIQUIDACION!$B$1046,LIQUIDACION!$B$1046&gt;LIQUIDACION!$D$1043),366,365)),0)</f>
        <v>0</v>
      </c>
      <c r="AX932" s="618">
        <f>IF(AX$12=TRUE,(($W932*LIQUIDACION!$L$1047)*LIQUIDACION!$D$1045/IF(AND(LIQUIDACION!$D$1044&gt;LIQUIDACION!$B$1046,LIQUIDACION!$B$1046&gt;LIQUIDACION!$D$1043),366,365)),0)</f>
        <v>0</v>
      </c>
    </row>
    <row r="933" spans="2:50" x14ac:dyDescent="0.25">
      <c r="B933" s="121">
        <v>921</v>
      </c>
      <c r="C933" s="125"/>
      <c r="D933" s="170"/>
      <c r="E933" s="170"/>
      <c r="F933" s="170"/>
      <c r="G933" s="170">
        <f t="shared" si="61"/>
        <v>0</v>
      </c>
      <c r="H933" s="170">
        <f t="shared" si="62"/>
        <v>0</v>
      </c>
      <c r="I933" s="170"/>
      <c r="J933" s="170"/>
      <c r="K933" s="170"/>
      <c r="L933" s="170"/>
      <c r="M933" s="170"/>
      <c r="N933" s="170"/>
      <c r="O933" s="170"/>
      <c r="P933" s="170"/>
      <c r="Q933" s="170"/>
      <c r="R933" s="170"/>
      <c r="S933" s="170"/>
      <c r="T933" s="170"/>
      <c r="U933" s="170"/>
      <c r="V933" s="170"/>
      <c r="W933" s="170"/>
      <c r="X933" s="170"/>
      <c r="Y933" s="170"/>
      <c r="Z933" s="170"/>
      <c r="AA933" s="170"/>
      <c r="AB933" s="415">
        <f t="shared" si="63"/>
        <v>0</v>
      </c>
      <c r="AC933" s="415">
        <f t="shared" si="64"/>
        <v>0</v>
      </c>
      <c r="AE933" s="618">
        <f>IF(AE$12=TRUE,(($D933*LIQUIDACION!$L$1046)*LIQUIDACION!$D$1045/IF(AND(LIQUIDACION!$D$1044&gt;LIQUIDACION!$B$1046,LIQUIDACION!$B$1046&gt;LIQUIDACION!$D$1043),366,365)),0)</f>
        <v>0</v>
      </c>
      <c r="AF933" s="618">
        <f>IF(AF$12=TRUE,(($E933*LIQUIDACION!$L$1046)*LIQUIDACION!$D$1045/IF(AND(LIQUIDACION!$D$1044&gt;LIQUIDACION!$B$1046,LIQUIDACION!$B$1046&gt;LIQUIDACION!$D$1043),366,365)),0)</f>
        <v>0</v>
      </c>
      <c r="AG933" s="618">
        <f>IF(AG$12=TRUE,(($F933*LIQUIDACION!$L$1046)*LIQUIDACION!$D$1045/IF(AND(LIQUIDACION!$D$1044&gt;LIQUIDACION!$B$1046,LIQUIDACION!$B$1046&gt;LIQUIDACION!$D$1043),366,365)),0)</f>
        <v>0</v>
      </c>
      <c r="AH933" s="618">
        <f>IF(AH$12=TRUE,(($G933*LIQUIDACION!$L$1046)*LIQUIDACION!$D$1045/IF(AND(LIQUIDACION!$D$1044&gt;LIQUIDACION!$B$1046,LIQUIDACION!$B$1046&gt;LIQUIDACION!$D$1043),366,365)),0)</f>
        <v>0</v>
      </c>
      <c r="AI933" s="618">
        <f>IF(AI$12=TRUE,(($H933*LIQUIDACION!$L$1047)*LIQUIDACION!$D$1045/IF(AND(LIQUIDACION!$D$1044&gt;LIQUIDACION!$B$1046,LIQUIDACION!$B$1046&gt;LIQUIDACION!$D$1043),366,365)),0)</f>
        <v>0</v>
      </c>
      <c r="AJ933" s="618">
        <f>IF(AJ$12=TRUE,(($I933*LIQUIDACION!$L$1047)*LIQUIDACION!$D$1045/IF(AND(LIQUIDACION!$D$1044&gt;LIQUIDACION!$B$1046,LIQUIDACION!$B$1046&gt;LIQUIDACION!$D$1043),366,365)),0)</f>
        <v>0</v>
      </c>
      <c r="AK933" s="618">
        <f>IF(AK$12=TRUE,(($J933*LIQUIDACION!$L$1047)*LIQUIDACION!$D$1045/IF(AND(LIQUIDACION!$D$1044&gt;LIQUIDACION!$B$1046,LIQUIDACION!$B$1046&gt;LIQUIDACION!$D$1043),366,365)),0)</f>
        <v>0</v>
      </c>
      <c r="AL933" s="618">
        <f>IF(AL$12=TRUE,(($K933*LIQUIDACION!$L$1047)*LIQUIDACION!$D$1045/IF(AND(LIQUIDACION!$D$1044&gt;LIQUIDACION!$B$1046,LIQUIDACION!$B$1046&gt;LIQUIDACION!$D$1043),366,365)),0)</f>
        <v>0</v>
      </c>
      <c r="AM933" s="618">
        <f>IF(AM$12=TRUE,(($L933*LIQUIDACION!$L$1047)*LIQUIDACION!$D$1045/IF(AND(LIQUIDACION!$D$1044&gt;LIQUIDACION!$B$1046,LIQUIDACION!$B$1046&gt;LIQUIDACION!$D$1043),366,365)),0)</f>
        <v>0</v>
      </c>
      <c r="AN933" s="618">
        <f>IF(AN$12=TRUE,(($M933*LIQUIDACION!$L$1047)*LIQUIDACION!$D$1045/IF(AND(LIQUIDACION!$D$1044&gt;LIQUIDACION!$B$1046,LIQUIDACION!$B$1046&gt;LIQUIDACION!$D$1043),366,365)),0)</f>
        <v>0</v>
      </c>
      <c r="AO933" s="618">
        <f>IF(AO$12=TRUE,(($N933*LIQUIDACION!$L$1047)*LIQUIDACION!$D$1045/IF(AND(LIQUIDACION!$D$1044&gt;LIQUIDACION!$B$1046,LIQUIDACION!$B$1046&gt;LIQUIDACION!$D$1043),366,365)),0)</f>
        <v>0</v>
      </c>
      <c r="AP933" s="618">
        <f>IF(AP$12=TRUE,(($O933*LIQUIDACION!$L$1047)*LIQUIDACION!$D$1045/IF(AND(LIQUIDACION!$D$1044&gt;LIQUIDACION!$B$1046,LIQUIDACION!$B$1046&gt;LIQUIDACION!$D$1043),366,365)),0)</f>
        <v>0</v>
      </c>
      <c r="AQ933" s="618">
        <f>IF(AQ$12=TRUE,(($P933*LIQUIDACION!$L$1047)*LIQUIDACION!$D$1045/IF(AND(LIQUIDACION!$D$1044&gt;LIQUIDACION!$B$1046,LIQUIDACION!$B$1046&gt;LIQUIDACION!$D$1043),366,365)),0)</f>
        <v>0</v>
      </c>
      <c r="AR933" s="618">
        <f>IF(AR$12=TRUE,(($Q933*LIQUIDACION!$L$1047)*LIQUIDACION!$D$1045/IF(AND(LIQUIDACION!$D$1044&gt;LIQUIDACION!$B$1046,LIQUIDACION!$B$1046&gt;LIQUIDACION!$D$1043),366,365)),0)</f>
        <v>0</v>
      </c>
      <c r="AS933" s="618">
        <f>IF(AS$12=TRUE,(($R933*LIQUIDACION!$L$1047)*LIQUIDACION!$D$1045/IF(AND(LIQUIDACION!$D$1044&gt;LIQUIDACION!$B$1046,LIQUIDACION!$B$1046&gt;LIQUIDACION!$D$1043),366,365)),0)</f>
        <v>0</v>
      </c>
      <c r="AT933" s="618">
        <f>IF(AT$12=TRUE,(($S933*LIQUIDACION!$L$1047)*LIQUIDACION!$D$1045/IF(AND(LIQUIDACION!$D$1044&gt;LIQUIDACION!$B$1046,LIQUIDACION!$B$1046&gt;LIQUIDACION!$D$1043),366,365)),0)</f>
        <v>0</v>
      </c>
      <c r="AU933" s="618">
        <f>IF(AU$12=TRUE,(($T933*LIQUIDACION!$L$1047)*LIQUIDACION!$D$1045/IF(AND(LIQUIDACION!$D$1044&gt;LIQUIDACION!$B$1046,LIQUIDACION!$B$1046&gt;LIQUIDACION!$D$1043),366,365)),0)</f>
        <v>0</v>
      </c>
      <c r="AV933" s="618">
        <f>IF(AV$12=TRUE,(($U933*LIQUIDACION!$L$1047)*LIQUIDACION!$D$1045/IF(AND(LIQUIDACION!$D$1044&gt;LIQUIDACION!$B$1046,LIQUIDACION!$B$1046&gt;LIQUIDACION!$D$1043),366,365)),0)</f>
        <v>0</v>
      </c>
      <c r="AW933" s="618">
        <f>IF(AW$12=TRUE,(($V933*LIQUIDACION!$L$1047)*LIQUIDACION!$D$1045/IF(AND(LIQUIDACION!$D$1044&gt;LIQUIDACION!$B$1046,LIQUIDACION!$B$1046&gt;LIQUIDACION!$D$1043),366,365)),0)</f>
        <v>0</v>
      </c>
      <c r="AX933" s="618">
        <f>IF(AX$12=TRUE,(($W933*LIQUIDACION!$L$1047)*LIQUIDACION!$D$1045/IF(AND(LIQUIDACION!$D$1044&gt;LIQUIDACION!$B$1046,LIQUIDACION!$B$1046&gt;LIQUIDACION!$D$1043),366,365)),0)</f>
        <v>0</v>
      </c>
    </row>
    <row r="934" spans="2:50" x14ac:dyDescent="0.25">
      <c r="B934" s="123">
        <v>922</v>
      </c>
      <c r="C934" s="125"/>
      <c r="D934" s="170"/>
      <c r="E934" s="170"/>
      <c r="F934" s="170"/>
      <c r="G934" s="170">
        <f t="shared" si="61"/>
        <v>0</v>
      </c>
      <c r="H934" s="170">
        <f t="shared" si="62"/>
        <v>0</v>
      </c>
      <c r="I934" s="170"/>
      <c r="J934" s="170"/>
      <c r="K934" s="170"/>
      <c r="L934" s="170"/>
      <c r="M934" s="170"/>
      <c r="N934" s="170"/>
      <c r="O934" s="170"/>
      <c r="P934" s="170"/>
      <c r="Q934" s="170"/>
      <c r="R934" s="170"/>
      <c r="S934" s="170"/>
      <c r="T934" s="170"/>
      <c r="U934" s="170"/>
      <c r="V934" s="170"/>
      <c r="W934" s="170"/>
      <c r="X934" s="170"/>
      <c r="Y934" s="170"/>
      <c r="Z934" s="170"/>
      <c r="AA934" s="170"/>
      <c r="AB934" s="415">
        <f t="shared" si="63"/>
        <v>0</v>
      </c>
      <c r="AC934" s="415">
        <f t="shared" si="64"/>
        <v>0</v>
      </c>
      <c r="AE934" s="618">
        <f>IF(AE$12=TRUE,(($D934*LIQUIDACION!$L$1046)*LIQUIDACION!$D$1045/IF(AND(LIQUIDACION!$D$1044&gt;LIQUIDACION!$B$1046,LIQUIDACION!$B$1046&gt;LIQUIDACION!$D$1043),366,365)),0)</f>
        <v>0</v>
      </c>
      <c r="AF934" s="618">
        <f>IF(AF$12=TRUE,(($E934*LIQUIDACION!$L$1046)*LIQUIDACION!$D$1045/IF(AND(LIQUIDACION!$D$1044&gt;LIQUIDACION!$B$1046,LIQUIDACION!$B$1046&gt;LIQUIDACION!$D$1043),366,365)),0)</f>
        <v>0</v>
      </c>
      <c r="AG934" s="618">
        <f>IF(AG$12=TRUE,(($F934*LIQUIDACION!$L$1046)*LIQUIDACION!$D$1045/IF(AND(LIQUIDACION!$D$1044&gt;LIQUIDACION!$B$1046,LIQUIDACION!$B$1046&gt;LIQUIDACION!$D$1043),366,365)),0)</f>
        <v>0</v>
      </c>
      <c r="AH934" s="618">
        <f>IF(AH$12=TRUE,(($G934*LIQUIDACION!$L$1046)*LIQUIDACION!$D$1045/IF(AND(LIQUIDACION!$D$1044&gt;LIQUIDACION!$B$1046,LIQUIDACION!$B$1046&gt;LIQUIDACION!$D$1043),366,365)),0)</f>
        <v>0</v>
      </c>
      <c r="AI934" s="618">
        <f>IF(AI$12=TRUE,(($H934*LIQUIDACION!$L$1047)*LIQUIDACION!$D$1045/IF(AND(LIQUIDACION!$D$1044&gt;LIQUIDACION!$B$1046,LIQUIDACION!$B$1046&gt;LIQUIDACION!$D$1043),366,365)),0)</f>
        <v>0</v>
      </c>
      <c r="AJ934" s="618">
        <f>IF(AJ$12=TRUE,(($I934*LIQUIDACION!$L$1047)*LIQUIDACION!$D$1045/IF(AND(LIQUIDACION!$D$1044&gt;LIQUIDACION!$B$1046,LIQUIDACION!$B$1046&gt;LIQUIDACION!$D$1043),366,365)),0)</f>
        <v>0</v>
      </c>
      <c r="AK934" s="618">
        <f>IF(AK$12=TRUE,(($J934*LIQUIDACION!$L$1047)*LIQUIDACION!$D$1045/IF(AND(LIQUIDACION!$D$1044&gt;LIQUIDACION!$B$1046,LIQUIDACION!$B$1046&gt;LIQUIDACION!$D$1043),366,365)),0)</f>
        <v>0</v>
      </c>
      <c r="AL934" s="618">
        <f>IF(AL$12=TRUE,(($K934*LIQUIDACION!$L$1047)*LIQUIDACION!$D$1045/IF(AND(LIQUIDACION!$D$1044&gt;LIQUIDACION!$B$1046,LIQUIDACION!$B$1046&gt;LIQUIDACION!$D$1043),366,365)),0)</f>
        <v>0</v>
      </c>
      <c r="AM934" s="618">
        <f>IF(AM$12=TRUE,(($L934*LIQUIDACION!$L$1047)*LIQUIDACION!$D$1045/IF(AND(LIQUIDACION!$D$1044&gt;LIQUIDACION!$B$1046,LIQUIDACION!$B$1046&gt;LIQUIDACION!$D$1043),366,365)),0)</f>
        <v>0</v>
      </c>
      <c r="AN934" s="618">
        <f>IF(AN$12=TRUE,(($M934*LIQUIDACION!$L$1047)*LIQUIDACION!$D$1045/IF(AND(LIQUIDACION!$D$1044&gt;LIQUIDACION!$B$1046,LIQUIDACION!$B$1046&gt;LIQUIDACION!$D$1043),366,365)),0)</f>
        <v>0</v>
      </c>
      <c r="AO934" s="618">
        <f>IF(AO$12=TRUE,(($N934*LIQUIDACION!$L$1047)*LIQUIDACION!$D$1045/IF(AND(LIQUIDACION!$D$1044&gt;LIQUIDACION!$B$1046,LIQUIDACION!$B$1046&gt;LIQUIDACION!$D$1043),366,365)),0)</f>
        <v>0</v>
      </c>
      <c r="AP934" s="618">
        <f>IF(AP$12=TRUE,(($O934*LIQUIDACION!$L$1047)*LIQUIDACION!$D$1045/IF(AND(LIQUIDACION!$D$1044&gt;LIQUIDACION!$B$1046,LIQUIDACION!$B$1046&gt;LIQUIDACION!$D$1043),366,365)),0)</f>
        <v>0</v>
      </c>
      <c r="AQ934" s="618">
        <f>IF(AQ$12=TRUE,(($P934*LIQUIDACION!$L$1047)*LIQUIDACION!$D$1045/IF(AND(LIQUIDACION!$D$1044&gt;LIQUIDACION!$B$1046,LIQUIDACION!$B$1046&gt;LIQUIDACION!$D$1043),366,365)),0)</f>
        <v>0</v>
      </c>
      <c r="AR934" s="618">
        <f>IF(AR$12=TRUE,(($Q934*LIQUIDACION!$L$1047)*LIQUIDACION!$D$1045/IF(AND(LIQUIDACION!$D$1044&gt;LIQUIDACION!$B$1046,LIQUIDACION!$B$1046&gt;LIQUIDACION!$D$1043),366,365)),0)</f>
        <v>0</v>
      </c>
      <c r="AS934" s="618">
        <f>IF(AS$12=TRUE,(($R934*LIQUIDACION!$L$1047)*LIQUIDACION!$D$1045/IF(AND(LIQUIDACION!$D$1044&gt;LIQUIDACION!$B$1046,LIQUIDACION!$B$1046&gt;LIQUIDACION!$D$1043),366,365)),0)</f>
        <v>0</v>
      </c>
      <c r="AT934" s="618">
        <f>IF(AT$12=TRUE,(($S934*LIQUIDACION!$L$1047)*LIQUIDACION!$D$1045/IF(AND(LIQUIDACION!$D$1044&gt;LIQUIDACION!$B$1046,LIQUIDACION!$B$1046&gt;LIQUIDACION!$D$1043),366,365)),0)</f>
        <v>0</v>
      </c>
      <c r="AU934" s="618">
        <f>IF(AU$12=TRUE,(($T934*LIQUIDACION!$L$1047)*LIQUIDACION!$D$1045/IF(AND(LIQUIDACION!$D$1044&gt;LIQUIDACION!$B$1046,LIQUIDACION!$B$1046&gt;LIQUIDACION!$D$1043),366,365)),0)</f>
        <v>0</v>
      </c>
      <c r="AV934" s="618">
        <f>IF(AV$12=TRUE,(($U934*LIQUIDACION!$L$1047)*LIQUIDACION!$D$1045/IF(AND(LIQUIDACION!$D$1044&gt;LIQUIDACION!$B$1046,LIQUIDACION!$B$1046&gt;LIQUIDACION!$D$1043),366,365)),0)</f>
        <v>0</v>
      </c>
      <c r="AW934" s="618">
        <f>IF(AW$12=TRUE,(($V934*LIQUIDACION!$L$1047)*LIQUIDACION!$D$1045/IF(AND(LIQUIDACION!$D$1044&gt;LIQUIDACION!$B$1046,LIQUIDACION!$B$1046&gt;LIQUIDACION!$D$1043),366,365)),0)</f>
        <v>0</v>
      </c>
      <c r="AX934" s="618">
        <f>IF(AX$12=TRUE,(($W934*LIQUIDACION!$L$1047)*LIQUIDACION!$D$1045/IF(AND(LIQUIDACION!$D$1044&gt;LIQUIDACION!$B$1046,LIQUIDACION!$B$1046&gt;LIQUIDACION!$D$1043),366,365)),0)</f>
        <v>0</v>
      </c>
    </row>
    <row r="935" spans="2:50" x14ac:dyDescent="0.25">
      <c r="B935" s="121">
        <v>923</v>
      </c>
      <c r="C935" s="125"/>
      <c r="D935" s="170"/>
      <c r="E935" s="170"/>
      <c r="F935" s="170"/>
      <c r="G935" s="170">
        <f t="shared" si="61"/>
        <v>0</v>
      </c>
      <c r="H935" s="170">
        <f t="shared" si="62"/>
        <v>0</v>
      </c>
      <c r="I935" s="170"/>
      <c r="J935" s="170"/>
      <c r="K935" s="170"/>
      <c r="L935" s="170"/>
      <c r="M935" s="170"/>
      <c r="N935" s="170"/>
      <c r="O935" s="170"/>
      <c r="P935" s="170"/>
      <c r="Q935" s="170"/>
      <c r="R935" s="170"/>
      <c r="S935" s="170"/>
      <c r="T935" s="170"/>
      <c r="U935" s="170"/>
      <c r="V935" s="170"/>
      <c r="W935" s="170"/>
      <c r="X935" s="170"/>
      <c r="Y935" s="170"/>
      <c r="Z935" s="170"/>
      <c r="AA935" s="170"/>
      <c r="AB935" s="415">
        <f t="shared" si="63"/>
        <v>0</v>
      </c>
      <c r="AC935" s="415">
        <f t="shared" si="64"/>
        <v>0</v>
      </c>
      <c r="AE935" s="618">
        <f>IF(AE$12=TRUE,(($D935*LIQUIDACION!$L$1046)*LIQUIDACION!$D$1045/IF(AND(LIQUIDACION!$D$1044&gt;LIQUIDACION!$B$1046,LIQUIDACION!$B$1046&gt;LIQUIDACION!$D$1043),366,365)),0)</f>
        <v>0</v>
      </c>
      <c r="AF935" s="618">
        <f>IF(AF$12=TRUE,(($E935*LIQUIDACION!$L$1046)*LIQUIDACION!$D$1045/IF(AND(LIQUIDACION!$D$1044&gt;LIQUIDACION!$B$1046,LIQUIDACION!$B$1046&gt;LIQUIDACION!$D$1043),366,365)),0)</f>
        <v>0</v>
      </c>
      <c r="AG935" s="618">
        <f>IF(AG$12=TRUE,(($F935*LIQUIDACION!$L$1046)*LIQUIDACION!$D$1045/IF(AND(LIQUIDACION!$D$1044&gt;LIQUIDACION!$B$1046,LIQUIDACION!$B$1046&gt;LIQUIDACION!$D$1043),366,365)),0)</f>
        <v>0</v>
      </c>
      <c r="AH935" s="618">
        <f>IF(AH$12=TRUE,(($G935*LIQUIDACION!$L$1046)*LIQUIDACION!$D$1045/IF(AND(LIQUIDACION!$D$1044&gt;LIQUIDACION!$B$1046,LIQUIDACION!$B$1046&gt;LIQUIDACION!$D$1043),366,365)),0)</f>
        <v>0</v>
      </c>
      <c r="AI935" s="618">
        <f>IF(AI$12=TRUE,(($H935*LIQUIDACION!$L$1047)*LIQUIDACION!$D$1045/IF(AND(LIQUIDACION!$D$1044&gt;LIQUIDACION!$B$1046,LIQUIDACION!$B$1046&gt;LIQUIDACION!$D$1043),366,365)),0)</f>
        <v>0</v>
      </c>
      <c r="AJ935" s="618">
        <f>IF(AJ$12=TRUE,(($I935*LIQUIDACION!$L$1047)*LIQUIDACION!$D$1045/IF(AND(LIQUIDACION!$D$1044&gt;LIQUIDACION!$B$1046,LIQUIDACION!$B$1046&gt;LIQUIDACION!$D$1043),366,365)),0)</f>
        <v>0</v>
      </c>
      <c r="AK935" s="618">
        <f>IF(AK$12=TRUE,(($J935*LIQUIDACION!$L$1047)*LIQUIDACION!$D$1045/IF(AND(LIQUIDACION!$D$1044&gt;LIQUIDACION!$B$1046,LIQUIDACION!$B$1046&gt;LIQUIDACION!$D$1043),366,365)),0)</f>
        <v>0</v>
      </c>
      <c r="AL935" s="618">
        <f>IF(AL$12=TRUE,(($K935*LIQUIDACION!$L$1047)*LIQUIDACION!$D$1045/IF(AND(LIQUIDACION!$D$1044&gt;LIQUIDACION!$B$1046,LIQUIDACION!$B$1046&gt;LIQUIDACION!$D$1043),366,365)),0)</f>
        <v>0</v>
      </c>
      <c r="AM935" s="618">
        <f>IF(AM$12=TRUE,(($L935*LIQUIDACION!$L$1047)*LIQUIDACION!$D$1045/IF(AND(LIQUIDACION!$D$1044&gt;LIQUIDACION!$B$1046,LIQUIDACION!$B$1046&gt;LIQUIDACION!$D$1043),366,365)),0)</f>
        <v>0</v>
      </c>
      <c r="AN935" s="618">
        <f>IF(AN$12=TRUE,(($M935*LIQUIDACION!$L$1047)*LIQUIDACION!$D$1045/IF(AND(LIQUIDACION!$D$1044&gt;LIQUIDACION!$B$1046,LIQUIDACION!$B$1046&gt;LIQUIDACION!$D$1043),366,365)),0)</f>
        <v>0</v>
      </c>
      <c r="AO935" s="618">
        <f>IF(AO$12=TRUE,(($N935*LIQUIDACION!$L$1047)*LIQUIDACION!$D$1045/IF(AND(LIQUIDACION!$D$1044&gt;LIQUIDACION!$B$1046,LIQUIDACION!$B$1046&gt;LIQUIDACION!$D$1043),366,365)),0)</f>
        <v>0</v>
      </c>
      <c r="AP935" s="618">
        <f>IF(AP$12=TRUE,(($O935*LIQUIDACION!$L$1047)*LIQUIDACION!$D$1045/IF(AND(LIQUIDACION!$D$1044&gt;LIQUIDACION!$B$1046,LIQUIDACION!$B$1046&gt;LIQUIDACION!$D$1043),366,365)),0)</f>
        <v>0</v>
      </c>
      <c r="AQ935" s="618">
        <f>IF(AQ$12=TRUE,(($P935*LIQUIDACION!$L$1047)*LIQUIDACION!$D$1045/IF(AND(LIQUIDACION!$D$1044&gt;LIQUIDACION!$B$1046,LIQUIDACION!$B$1046&gt;LIQUIDACION!$D$1043),366,365)),0)</f>
        <v>0</v>
      </c>
      <c r="AR935" s="618">
        <f>IF(AR$12=TRUE,(($Q935*LIQUIDACION!$L$1047)*LIQUIDACION!$D$1045/IF(AND(LIQUIDACION!$D$1044&gt;LIQUIDACION!$B$1046,LIQUIDACION!$B$1046&gt;LIQUIDACION!$D$1043),366,365)),0)</f>
        <v>0</v>
      </c>
      <c r="AS935" s="618">
        <f>IF(AS$12=TRUE,(($R935*LIQUIDACION!$L$1047)*LIQUIDACION!$D$1045/IF(AND(LIQUIDACION!$D$1044&gt;LIQUIDACION!$B$1046,LIQUIDACION!$B$1046&gt;LIQUIDACION!$D$1043),366,365)),0)</f>
        <v>0</v>
      </c>
      <c r="AT935" s="618">
        <f>IF(AT$12=TRUE,(($S935*LIQUIDACION!$L$1047)*LIQUIDACION!$D$1045/IF(AND(LIQUIDACION!$D$1044&gt;LIQUIDACION!$B$1046,LIQUIDACION!$B$1046&gt;LIQUIDACION!$D$1043),366,365)),0)</f>
        <v>0</v>
      </c>
      <c r="AU935" s="618">
        <f>IF(AU$12=TRUE,(($T935*LIQUIDACION!$L$1047)*LIQUIDACION!$D$1045/IF(AND(LIQUIDACION!$D$1044&gt;LIQUIDACION!$B$1046,LIQUIDACION!$B$1046&gt;LIQUIDACION!$D$1043),366,365)),0)</f>
        <v>0</v>
      </c>
      <c r="AV935" s="618">
        <f>IF(AV$12=TRUE,(($U935*LIQUIDACION!$L$1047)*LIQUIDACION!$D$1045/IF(AND(LIQUIDACION!$D$1044&gt;LIQUIDACION!$B$1046,LIQUIDACION!$B$1046&gt;LIQUIDACION!$D$1043),366,365)),0)</f>
        <v>0</v>
      </c>
      <c r="AW935" s="618">
        <f>IF(AW$12=TRUE,(($V935*LIQUIDACION!$L$1047)*LIQUIDACION!$D$1045/IF(AND(LIQUIDACION!$D$1044&gt;LIQUIDACION!$B$1046,LIQUIDACION!$B$1046&gt;LIQUIDACION!$D$1043),366,365)),0)</f>
        <v>0</v>
      </c>
      <c r="AX935" s="618">
        <f>IF(AX$12=TRUE,(($W935*LIQUIDACION!$L$1047)*LIQUIDACION!$D$1045/IF(AND(LIQUIDACION!$D$1044&gt;LIQUIDACION!$B$1046,LIQUIDACION!$B$1046&gt;LIQUIDACION!$D$1043),366,365)),0)</f>
        <v>0</v>
      </c>
    </row>
    <row r="936" spans="2:50" x14ac:dyDescent="0.25">
      <c r="B936" s="123">
        <v>924</v>
      </c>
      <c r="C936" s="125"/>
      <c r="D936" s="170"/>
      <c r="E936" s="170"/>
      <c r="F936" s="170"/>
      <c r="G936" s="170">
        <f t="shared" si="61"/>
        <v>0</v>
      </c>
      <c r="H936" s="170">
        <f t="shared" si="62"/>
        <v>0</v>
      </c>
      <c r="I936" s="170"/>
      <c r="J936" s="170"/>
      <c r="K936" s="170"/>
      <c r="L936" s="170"/>
      <c r="M936" s="170"/>
      <c r="N936" s="170"/>
      <c r="O936" s="170"/>
      <c r="P936" s="170"/>
      <c r="Q936" s="170"/>
      <c r="R936" s="170"/>
      <c r="S936" s="170"/>
      <c r="T936" s="170"/>
      <c r="U936" s="170"/>
      <c r="V936" s="170"/>
      <c r="W936" s="170"/>
      <c r="X936" s="170"/>
      <c r="Y936" s="170"/>
      <c r="Z936" s="170"/>
      <c r="AA936" s="170"/>
      <c r="AB936" s="415">
        <f t="shared" si="63"/>
        <v>0</v>
      </c>
      <c r="AC936" s="415">
        <f t="shared" si="64"/>
        <v>0</v>
      </c>
      <c r="AE936" s="618">
        <f>IF(AE$12=TRUE,(($D936*LIQUIDACION!$L$1046)*LIQUIDACION!$D$1045/IF(AND(LIQUIDACION!$D$1044&gt;LIQUIDACION!$B$1046,LIQUIDACION!$B$1046&gt;LIQUIDACION!$D$1043),366,365)),0)</f>
        <v>0</v>
      </c>
      <c r="AF936" s="618">
        <f>IF(AF$12=TRUE,(($E936*LIQUIDACION!$L$1046)*LIQUIDACION!$D$1045/IF(AND(LIQUIDACION!$D$1044&gt;LIQUIDACION!$B$1046,LIQUIDACION!$B$1046&gt;LIQUIDACION!$D$1043),366,365)),0)</f>
        <v>0</v>
      </c>
      <c r="AG936" s="618">
        <f>IF(AG$12=TRUE,(($F936*LIQUIDACION!$L$1046)*LIQUIDACION!$D$1045/IF(AND(LIQUIDACION!$D$1044&gt;LIQUIDACION!$B$1046,LIQUIDACION!$B$1046&gt;LIQUIDACION!$D$1043),366,365)),0)</f>
        <v>0</v>
      </c>
      <c r="AH936" s="618">
        <f>IF(AH$12=TRUE,(($G936*LIQUIDACION!$L$1046)*LIQUIDACION!$D$1045/IF(AND(LIQUIDACION!$D$1044&gt;LIQUIDACION!$B$1046,LIQUIDACION!$B$1046&gt;LIQUIDACION!$D$1043),366,365)),0)</f>
        <v>0</v>
      </c>
      <c r="AI936" s="618">
        <f>IF(AI$12=TRUE,(($H936*LIQUIDACION!$L$1047)*LIQUIDACION!$D$1045/IF(AND(LIQUIDACION!$D$1044&gt;LIQUIDACION!$B$1046,LIQUIDACION!$B$1046&gt;LIQUIDACION!$D$1043),366,365)),0)</f>
        <v>0</v>
      </c>
      <c r="AJ936" s="618">
        <f>IF(AJ$12=TRUE,(($I936*LIQUIDACION!$L$1047)*LIQUIDACION!$D$1045/IF(AND(LIQUIDACION!$D$1044&gt;LIQUIDACION!$B$1046,LIQUIDACION!$B$1046&gt;LIQUIDACION!$D$1043),366,365)),0)</f>
        <v>0</v>
      </c>
      <c r="AK936" s="618">
        <f>IF(AK$12=TRUE,(($J936*LIQUIDACION!$L$1047)*LIQUIDACION!$D$1045/IF(AND(LIQUIDACION!$D$1044&gt;LIQUIDACION!$B$1046,LIQUIDACION!$B$1046&gt;LIQUIDACION!$D$1043),366,365)),0)</f>
        <v>0</v>
      </c>
      <c r="AL936" s="618">
        <f>IF(AL$12=TRUE,(($K936*LIQUIDACION!$L$1047)*LIQUIDACION!$D$1045/IF(AND(LIQUIDACION!$D$1044&gt;LIQUIDACION!$B$1046,LIQUIDACION!$B$1046&gt;LIQUIDACION!$D$1043),366,365)),0)</f>
        <v>0</v>
      </c>
      <c r="AM936" s="618">
        <f>IF(AM$12=TRUE,(($L936*LIQUIDACION!$L$1047)*LIQUIDACION!$D$1045/IF(AND(LIQUIDACION!$D$1044&gt;LIQUIDACION!$B$1046,LIQUIDACION!$B$1046&gt;LIQUIDACION!$D$1043),366,365)),0)</f>
        <v>0</v>
      </c>
      <c r="AN936" s="618">
        <f>IF(AN$12=TRUE,(($M936*LIQUIDACION!$L$1047)*LIQUIDACION!$D$1045/IF(AND(LIQUIDACION!$D$1044&gt;LIQUIDACION!$B$1046,LIQUIDACION!$B$1046&gt;LIQUIDACION!$D$1043),366,365)),0)</f>
        <v>0</v>
      </c>
      <c r="AO936" s="618">
        <f>IF(AO$12=TRUE,(($N936*LIQUIDACION!$L$1047)*LIQUIDACION!$D$1045/IF(AND(LIQUIDACION!$D$1044&gt;LIQUIDACION!$B$1046,LIQUIDACION!$B$1046&gt;LIQUIDACION!$D$1043),366,365)),0)</f>
        <v>0</v>
      </c>
      <c r="AP936" s="618">
        <f>IF(AP$12=TRUE,(($O936*LIQUIDACION!$L$1047)*LIQUIDACION!$D$1045/IF(AND(LIQUIDACION!$D$1044&gt;LIQUIDACION!$B$1046,LIQUIDACION!$B$1046&gt;LIQUIDACION!$D$1043),366,365)),0)</f>
        <v>0</v>
      </c>
      <c r="AQ936" s="618">
        <f>IF(AQ$12=TRUE,(($P936*LIQUIDACION!$L$1047)*LIQUIDACION!$D$1045/IF(AND(LIQUIDACION!$D$1044&gt;LIQUIDACION!$B$1046,LIQUIDACION!$B$1046&gt;LIQUIDACION!$D$1043),366,365)),0)</f>
        <v>0</v>
      </c>
      <c r="AR936" s="618">
        <f>IF(AR$12=TRUE,(($Q936*LIQUIDACION!$L$1047)*LIQUIDACION!$D$1045/IF(AND(LIQUIDACION!$D$1044&gt;LIQUIDACION!$B$1046,LIQUIDACION!$B$1046&gt;LIQUIDACION!$D$1043),366,365)),0)</f>
        <v>0</v>
      </c>
      <c r="AS936" s="618">
        <f>IF(AS$12=TRUE,(($R936*LIQUIDACION!$L$1047)*LIQUIDACION!$D$1045/IF(AND(LIQUIDACION!$D$1044&gt;LIQUIDACION!$B$1046,LIQUIDACION!$B$1046&gt;LIQUIDACION!$D$1043),366,365)),0)</f>
        <v>0</v>
      </c>
      <c r="AT936" s="618">
        <f>IF(AT$12=TRUE,(($S936*LIQUIDACION!$L$1047)*LIQUIDACION!$D$1045/IF(AND(LIQUIDACION!$D$1044&gt;LIQUIDACION!$B$1046,LIQUIDACION!$B$1046&gt;LIQUIDACION!$D$1043),366,365)),0)</f>
        <v>0</v>
      </c>
      <c r="AU936" s="618">
        <f>IF(AU$12=TRUE,(($T936*LIQUIDACION!$L$1047)*LIQUIDACION!$D$1045/IF(AND(LIQUIDACION!$D$1044&gt;LIQUIDACION!$B$1046,LIQUIDACION!$B$1046&gt;LIQUIDACION!$D$1043),366,365)),0)</f>
        <v>0</v>
      </c>
      <c r="AV936" s="618">
        <f>IF(AV$12=TRUE,(($U936*LIQUIDACION!$L$1047)*LIQUIDACION!$D$1045/IF(AND(LIQUIDACION!$D$1044&gt;LIQUIDACION!$B$1046,LIQUIDACION!$B$1046&gt;LIQUIDACION!$D$1043),366,365)),0)</f>
        <v>0</v>
      </c>
      <c r="AW936" s="618">
        <f>IF(AW$12=TRUE,(($V936*LIQUIDACION!$L$1047)*LIQUIDACION!$D$1045/IF(AND(LIQUIDACION!$D$1044&gt;LIQUIDACION!$B$1046,LIQUIDACION!$B$1046&gt;LIQUIDACION!$D$1043),366,365)),0)</f>
        <v>0</v>
      </c>
      <c r="AX936" s="618">
        <f>IF(AX$12=TRUE,(($W936*LIQUIDACION!$L$1047)*LIQUIDACION!$D$1045/IF(AND(LIQUIDACION!$D$1044&gt;LIQUIDACION!$B$1046,LIQUIDACION!$B$1046&gt;LIQUIDACION!$D$1043),366,365)),0)</f>
        <v>0</v>
      </c>
    </row>
    <row r="937" spans="2:50" x14ac:dyDescent="0.25">
      <c r="B937" s="121">
        <v>925</v>
      </c>
      <c r="C937" s="125"/>
      <c r="D937" s="170"/>
      <c r="E937" s="170"/>
      <c r="F937" s="170"/>
      <c r="G937" s="170">
        <f t="shared" si="61"/>
        <v>0</v>
      </c>
      <c r="H937" s="170">
        <f t="shared" si="62"/>
        <v>0</v>
      </c>
      <c r="I937" s="170"/>
      <c r="J937" s="170"/>
      <c r="K937" s="170"/>
      <c r="L937" s="170"/>
      <c r="M937" s="170"/>
      <c r="N937" s="170"/>
      <c r="O937" s="170"/>
      <c r="P937" s="170"/>
      <c r="Q937" s="170"/>
      <c r="R937" s="170"/>
      <c r="S937" s="170"/>
      <c r="T937" s="170"/>
      <c r="U937" s="170"/>
      <c r="V937" s="170"/>
      <c r="W937" s="170"/>
      <c r="X937" s="170"/>
      <c r="Y937" s="170"/>
      <c r="Z937" s="170"/>
      <c r="AA937" s="170"/>
      <c r="AB937" s="415">
        <f t="shared" si="63"/>
        <v>0</v>
      </c>
      <c r="AC937" s="415">
        <f t="shared" si="64"/>
        <v>0</v>
      </c>
      <c r="AE937" s="618">
        <f>IF(AE$12=TRUE,(($D937*LIQUIDACION!$L$1046)*LIQUIDACION!$D$1045/IF(AND(LIQUIDACION!$D$1044&gt;LIQUIDACION!$B$1046,LIQUIDACION!$B$1046&gt;LIQUIDACION!$D$1043),366,365)),0)</f>
        <v>0</v>
      </c>
      <c r="AF937" s="618">
        <f>IF(AF$12=TRUE,(($E937*LIQUIDACION!$L$1046)*LIQUIDACION!$D$1045/IF(AND(LIQUIDACION!$D$1044&gt;LIQUIDACION!$B$1046,LIQUIDACION!$B$1046&gt;LIQUIDACION!$D$1043),366,365)),0)</f>
        <v>0</v>
      </c>
      <c r="AG937" s="618">
        <f>IF(AG$12=TRUE,(($F937*LIQUIDACION!$L$1046)*LIQUIDACION!$D$1045/IF(AND(LIQUIDACION!$D$1044&gt;LIQUIDACION!$B$1046,LIQUIDACION!$B$1046&gt;LIQUIDACION!$D$1043),366,365)),0)</f>
        <v>0</v>
      </c>
      <c r="AH937" s="618">
        <f>IF(AH$12=TRUE,(($G937*LIQUIDACION!$L$1046)*LIQUIDACION!$D$1045/IF(AND(LIQUIDACION!$D$1044&gt;LIQUIDACION!$B$1046,LIQUIDACION!$B$1046&gt;LIQUIDACION!$D$1043),366,365)),0)</f>
        <v>0</v>
      </c>
      <c r="AI937" s="618">
        <f>IF(AI$12=TRUE,(($H937*LIQUIDACION!$L$1047)*LIQUIDACION!$D$1045/IF(AND(LIQUIDACION!$D$1044&gt;LIQUIDACION!$B$1046,LIQUIDACION!$B$1046&gt;LIQUIDACION!$D$1043),366,365)),0)</f>
        <v>0</v>
      </c>
      <c r="AJ937" s="618">
        <f>IF(AJ$12=TRUE,(($I937*LIQUIDACION!$L$1047)*LIQUIDACION!$D$1045/IF(AND(LIQUIDACION!$D$1044&gt;LIQUIDACION!$B$1046,LIQUIDACION!$B$1046&gt;LIQUIDACION!$D$1043),366,365)),0)</f>
        <v>0</v>
      </c>
      <c r="AK937" s="618">
        <f>IF(AK$12=TRUE,(($J937*LIQUIDACION!$L$1047)*LIQUIDACION!$D$1045/IF(AND(LIQUIDACION!$D$1044&gt;LIQUIDACION!$B$1046,LIQUIDACION!$B$1046&gt;LIQUIDACION!$D$1043),366,365)),0)</f>
        <v>0</v>
      </c>
      <c r="AL937" s="618">
        <f>IF(AL$12=TRUE,(($K937*LIQUIDACION!$L$1047)*LIQUIDACION!$D$1045/IF(AND(LIQUIDACION!$D$1044&gt;LIQUIDACION!$B$1046,LIQUIDACION!$B$1046&gt;LIQUIDACION!$D$1043),366,365)),0)</f>
        <v>0</v>
      </c>
      <c r="AM937" s="618">
        <f>IF(AM$12=TRUE,(($L937*LIQUIDACION!$L$1047)*LIQUIDACION!$D$1045/IF(AND(LIQUIDACION!$D$1044&gt;LIQUIDACION!$B$1046,LIQUIDACION!$B$1046&gt;LIQUIDACION!$D$1043),366,365)),0)</f>
        <v>0</v>
      </c>
      <c r="AN937" s="618">
        <f>IF(AN$12=TRUE,(($M937*LIQUIDACION!$L$1047)*LIQUIDACION!$D$1045/IF(AND(LIQUIDACION!$D$1044&gt;LIQUIDACION!$B$1046,LIQUIDACION!$B$1046&gt;LIQUIDACION!$D$1043),366,365)),0)</f>
        <v>0</v>
      </c>
      <c r="AO937" s="618">
        <f>IF(AO$12=TRUE,(($N937*LIQUIDACION!$L$1047)*LIQUIDACION!$D$1045/IF(AND(LIQUIDACION!$D$1044&gt;LIQUIDACION!$B$1046,LIQUIDACION!$B$1046&gt;LIQUIDACION!$D$1043),366,365)),0)</f>
        <v>0</v>
      </c>
      <c r="AP937" s="618">
        <f>IF(AP$12=TRUE,(($O937*LIQUIDACION!$L$1047)*LIQUIDACION!$D$1045/IF(AND(LIQUIDACION!$D$1044&gt;LIQUIDACION!$B$1046,LIQUIDACION!$B$1046&gt;LIQUIDACION!$D$1043),366,365)),0)</f>
        <v>0</v>
      </c>
      <c r="AQ937" s="618">
        <f>IF(AQ$12=TRUE,(($P937*LIQUIDACION!$L$1047)*LIQUIDACION!$D$1045/IF(AND(LIQUIDACION!$D$1044&gt;LIQUIDACION!$B$1046,LIQUIDACION!$B$1046&gt;LIQUIDACION!$D$1043),366,365)),0)</f>
        <v>0</v>
      </c>
      <c r="AR937" s="618">
        <f>IF(AR$12=TRUE,(($Q937*LIQUIDACION!$L$1047)*LIQUIDACION!$D$1045/IF(AND(LIQUIDACION!$D$1044&gt;LIQUIDACION!$B$1046,LIQUIDACION!$B$1046&gt;LIQUIDACION!$D$1043),366,365)),0)</f>
        <v>0</v>
      </c>
      <c r="AS937" s="618">
        <f>IF(AS$12=TRUE,(($R937*LIQUIDACION!$L$1047)*LIQUIDACION!$D$1045/IF(AND(LIQUIDACION!$D$1044&gt;LIQUIDACION!$B$1046,LIQUIDACION!$B$1046&gt;LIQUIDACION!$D$1043),366,365)),0)</f>
        <v>0</v>
      </c>
      <c r="AT937" s="618">
        <f>IF(AT$12=TRUE,(($S937*LIQUIDACION!$L$1047)*LIQUIDACION!$D$1045/IF(AND(LIQUIDACION!$D$1044&gt;LIQUIDACION!$B$1046,LIQUIDACION!$B$1046&gt;LIQUIDACION!$D$1043),366,365)),0)</f>
        <v>0</v>
      </c>
      <c r="AU937" s="618">
        <f>IF(AU$12=TRUE,(($T937*LIQUIDACION!$L$1047)*LIQUIDACION!$D$1045/IF(AND(LIQUIDACION!$D$1044&gt;LIQUIDACION!$B$1046,LIQUIDACION!$B$1046&gt;LIQUIDACION!$D$1043),366,365)),0)</f>
        <v>0</v>
      </c>
      <c r="AV937" s="618">
        <f>IF(AV$12=TRUE,(($U937*LIQUIDACION!$L$1047)*LIQUIDACION!$D$1045/IF(AND(LIQUIDACION!$D$1044&gt;LIQUIDACION!$B$1046,LIQUIDACION!$B$1046&gt;LIQUIDACION!$D$1043),366,365)),0)</f>
        <v>0</v>
      </c>
      <c r="AW937" s="618">
        <f>IF(AW$12=TRUE,(($V937*LIQUIDACION!$L$1047)*LIQUIDACION!$D$1045/IF(AND(LIQUIDACION!$D$1044&gt;LIQUIDACION!$B$1046,LIQUIDACION!$B$1046&gt;LIQUIDACION!$D$1043),366,365)),0)</f>
        <v>0</v>
      </c>
      <c r="AX937" s="618">
        <f>IF(AX$12=TRUE,(($W937*LIQUIDACION!$L$1047)*LIQUIDACION!$D$1045/IF(AND(LIQUIDACION!$D$1044&gt;LIQUIDACION!$B$1046,LIQUIDACION!$B$1046&gt;LIQUIDACION!$D$1043),366,365)),0)</f>
        <v>0</v>
      </c>
    </row>
    <row r="938" spans="2:50" x14ac:dyDescent="0.25">
      <c r="B938" s="123">
        <v>926</v>
      </c>
      <c r="C938" s="125"/>
      <c r="D938" s="170"/>
      <c r="E938" s="170"/>
      <c r="F938" s="170"/>
      <c r="G938" s="170">
        <f t="shared" si="61"/>
        <v>0</v>
      </c>
      <c r="H938" s="170">
        <f t="shared" si="62"/>
        <v>0</v>
      </c>
      <c r="I938" s="170"/>
      <c r="J938" s="170"/>
      <c r="K938" s="170"/>
      <c r="L938" s="170"/>
      <c r="M938" s="170"/>
      <c r="N938" s="170"/>
      <c r="O938" s="170"/>
      <c r="P938" s="170"/>
      <c r="Q938" s="170"/>
      <c r="R938" s="170"/>
      <c r="S938" s="170"/>
      <c r="T938" s="170"/>
      <c r="U938" s="170"/>
      <c r="V938" s="170"/>
      <c r="W938" s="170"/>
      <c r="X938" s="170"/>
      <c r="Y938" s="170"/>
      <c r="Z938" s="170"/>
      <c r="AA938" s="170"/>
      <c r="AB938" s="415">
        <f t="shared" si="63"/>
        <v>0</v>
      </c>
      <c r="AC938" s="415">
        <f t="shared" si="64"/>
        <v>0</v>
      </c>
      <c r="AE938" s="618">
        <f>IF(AE$12=TRUE,(($D938*LIQUIDACION!$L$1046)*LIQUIDACION!$D$1045/IF(AND(LIQUIDACION!$D$1044&gt;LIQUIDACION!$B$1046,LIQUIDACION!$B$1046&gt;LIQUIDACION!$D$1043),366,365)),0)</f>
        <v>0</v>
      </c>
      <c r="AF938" s="618">
        <f>IF(AF$12=TRUE,(($E938*LIQUIDACION!$L$1046)*LIQUIDACION!$D$1045/IF(AND(LIQUIDACION!$D$1044&gt;LIQUIDACION!$B$1046,LIQUIDACION!$B$1046&gt;LIQUIDACION!$D$1043),366,365)),0)</f>
        <v>0</v>
      </c>
      <c r="AG938" s="618">
        <f>IF(AG$12=TRUE,(($F938*LIQUIDACION!$L$1046)*LIQUIDACION!$D$1045/IF(AND(LIQUIDACION!$D$1044&gt;LIQUIDACION!$B$1046,LIQUIDACION!$B$1046&gt;LIQUIDACION!$D$1043),366,365)),0)</f>
        <v>0</v>
      </c>
      <c r="AH938" s="618">
        <f>IF(AH$12=TRUE,(($G938*LIQUIDACION!$L$1046)*LIQUIDACION!$D$1045/IF(AND(LIQUIDACION!$D$1044&gt;LIQUIDACION!$B$1046,LIQUIDACION!$B$1046&gt;LIQUIDACION!$D$1043),366,365)),0)</f>
        <v>0</v>
      </c>
      <c r="AI938" s="618">
        <f>IF(AI$12=TRUE,(($H938*LIQUIDACION!$L$1047)*LIQUIDACION!$D$1045/IF(AND(LIQUIDACION!$D$1044&gt;LIQUIDACION!$B$1046,LIQUIDACION!$B$1046&gt;LIQUIDACION!$D$1043),366,365)),0)</f>
        <v>0</v>
      </c>
      <c r="AJ938" s="618">
        <f>IF(AJ$12=TRUE,(($I938*LIQUIDACION!$L$1047)*LIQUIDACION!$D$1045/IF(AND(LIQUIDACION!$D$1044&gt;LIQUIDACION!$B$1046,LIQUIDACION!$B$1046&gt;LIQUIDACION!$D$1043),366,365)),0)</f>
        <v>0</v>
      </c>
      <c r="AK938" s="618">
        <f>IF(AK$12=TRUE,(($J938*LIQUIDACION!$L$1047)*LIQUIDACION!$D$1045/IF(AND(LIQUIDACION!$D$1044&gt;LIQUIDACION!$B$1046,LIQUIDACION!$B$1046&gt;LIQUIDACION!$D$1043),366,365)),0)</f>
        <v>0</v>
      </c>
      <c r="AL938" s="618">
        <f>IF(AL$12=TRUE,(($K938*LIQUIDACION!$L$1047)*LIQUIDACION!$D$1045/IF(AND(LIQUIDACION!$D$1044&gt;LIQUIDACION!$B$1046,LIQUIDACION!$B$1046&gt;LIQUIDACION!$D$1043),366,365)),0)</f>
        <v>0</v>
      </c>
      <c r="AM938" s="618">
        <f>IF(AM$12=TRUE,(($L938*LIQUIDACION!$L$1047)*LIQUIDACION!$D$1045/IF(AND(LIQUIDACION!$D$1044&gt;LIQUIDACION!$B$1046,LIQUIDACION!$B$1046&gt;LIQUIDACION!$D$1043),366,365)),0)</f>
        <v>0</v>
      </c>
      <c r="AN938" s="618">
        <f>IF(AN$12=TRUE,(($M938*LIQUIDACION!$L$1047)*LIQUIDACION!$D$1045/IF(AND(LIQUIDACION!$D$1044&gt;LIQUIDACION!$B$1046,LIQUIDACION!$B$1046&gt;LIQUIDACION!$D$1043),366,365)),0)</f>
        <v>0</v>
      </c>
      <c r="AO938" s="618">
        <f>IF(AO$12=TRUE,(($N938*LIQUIDACION!$L$1047)*LIQUIDACION!$D$1045/IF(AND(LIQUIDACION!$D$1044&gt;LIQUIDACION!$B$1046,LIQUIDACION!$B$1046&gt;LIQUIDACION!$D$1043),366,365)),0)</f>
        <v>0</v>
      </c>
      <c r="AP938" s="618">
        <f>IF(AP$12=TRUE,(($O938*LIQUIDACION!$L$1047)*LIQUIDACION!$D$1045/IF(AND(LIQUIDACION!$D$1044&gt;LIQUIDACION!$B$1046,LIQUIDACION!$B$1046&gt;LIQUIDACION!$D$1043),366,365)),0)</f>
        <v>0</v>
      </c>
      <c r="AQ938" s="618">
        <f>IF(AQ$12=TRUE,(($P938*LIQUIDACION!$L$1047)*LIQUIDACION!$D$1045/IF(AND(LIQUIDACION!$D$1044&gt;LIQUIDACION!$B$1046,LIQUIDACION!$B$1046&gt;LIQUIDACION!$D$1043),366,365)),0)</f>
        <v>0</v>
      </c>
      <c r="AR938" s="618">
        <f>IF(AR$12=TRUE,(($Q938*LIQUIDACION!$L$1047)*LIQUIDACION!$D$1045/IF(AND(LIQUIDACION!$D$1044&gt;LIQUIDACION!$B$1046,LIQUIDACION!$B$1046&gt;LIQUIDACION!$D$1043),366,365)),0)</f>
        <v>0</v>
      </c>
      <c r="AS938" s="618">
        <f>IF(AS$12=TRUE,(($R938*LIQUIDACION!$L$1047)*LIQUIDACION!$D$1045/IF(AND(LIQUIDACION!$D$1044&gt;LIQUIDACION!$B$1046,LIQUIDACION!$B$1046&gt;LIQUIDACION!$D$1043),366,365)),0)</f>
        <v>0</v>
      </c>
      <c r="AT938" s="618">
        <f>IF(AT$12=TRUE,(($S938*LIQUIDACION!$L$1047)*LIQUIDACION!$D$1045/IF(AND(LIQUIDACION!$D$1044&gt;LIQUIDACION!$B$1046,LIQUIDACION!$B$1046&gt;LIQUIDACION!$D$1043),366,365)),0)</f>
        <v>0</v>
      </c>
      <c r="AU938" s="618">
        <f>IF(AU$12=TRUE,(($T938*LIQUIDACION!$L$1047)*LIQUIDACION!$D$1045/IF(AND(LIQUIDACION!$D$1044&gt;LIQUIDACION!$B$1046,LIQUIDACION!$B$1046&gt;LIQUIDACION!$D$1043),366,365)),0)</f>
        <v>0</v>
      </c>
      <c r="AV938" s="618">
        <f>IF(AV$12=TRUE,(($U938*LIQUIDACION!$L$1047)*LIQUIDACION!$D$1045/IF(AND(LIQUIDACION!$D$1044&gt;LIQUIDACION!$B$1046,LIQUIDACION!$B$1046&gt;LIQUIDACION!$D$1043),366,365)),0)</f>
        <v>0</v>
      </c>
      <c r="AW938" s="618">
        <f>IF(AW$12=TRUE,(($V938*LIQUIDACION!$L$1047)*LIQUIDACION!$D$1045/IF(AND(LIQUIDACION!$D$1044&gt;LIQUIDACION!$B$1046,LIQUIDACION!$B$1046&gt;LIQUIDACION!$D$1043),366,365)),0)</f>
        <v>0</v>
      </c>
      <c r="AX938" s="618">
        <f>IF(AX$12=TRUE,(($W938*LIQUIDACION!$L$1047)*LIQUIDACION!$D$1045/IF(AND(LIQUIDACION!$D$1044&gt;LIQUIDACION!$B$1046,LIQUIDACION!$B$1046&gt;LIQUIDACION!$D$1043),366,365)),0)</f>
        <v>0</v>
      </c>
    </row>
    <row r="939" spans="2:50" x14ac:dyDescent="0.25">
      <c r="B939" s="121">
        <v>927</v>
      </c>
      <c r="C939" s="125"/>
      <c r="D939" s="170"/>
      <c r="E939" s="170"/>
      <c r="F939" s="170"/>
      <c r="G939" s="170">
        <f t="shared" si="61"/>
        <v>0</v>
      </c>
      <c r="H939" s="170">
        <f t="shared" si="62"/>
        <v>0</v>
      </c>
      <c r="I939" s="170"/>
      <c r="J939" s="170"/>
      <c r="K939" s="170"/>
      <c r="L939" s="170"/>
      <c r="M939" s="170"/>
      <c r="N939" s="170"/>
      <c r="O939" s="170"/>
      <c r="P939" s="170"/>
      <c r="Q939" s="170"/>
      <c r="R939" s="170"/>
      <c r="S939" s="170"/>
      <c r="T939" s="170"/>
      <c r="U939" s="170"/>
      <c r="V939" s="170"/>
      <c r="W939" s="170"/>
      <c r="X939" s="170"/>
      <c r="Y939" s="170"/>
      <c r="Z939" s="170"/>
      <c r="AA939" s="170"/>
      <c r="AB939" s="415">
        <f t="shared" si="63"/>
        <v>0</v>
      </c>
      <c r="AC939" s="415">
        <f t="shared" si="64"/>
        <v>0</v>
      </c>
      <c r="AE939" s="618">
        <f>IF(AE$12=TRUE,(($D939*LIQUIDACION!$L$1046)*LIQUIDACION!$D$1045/IF(AND(LIQUIDACION!$D$1044&gt;LIQUIDACION!$B$1046,LIQUIDACION!$B$1046&gt;LIQUIDACION!$D$1043),366,365)),0)</f>
        <v>0</v>
      </c>
      <c r="AF939" s="618">
        <f>IF(AF$12=TRUE,(($E939*LIQUIDACION!$L$1046)*LIQUIDACION!$D$1045/IF(AND(LIQUIDACION!$D$1044&gt;LIQUIDACION!$B$1046,LIQUIDACION!$B$1046&gt;LIQUIDACION!$D$1043),366,365)),0)</f>
        <v>0</v>
      </c>
      <c r="AG939" s="618">
        <f>IF(AG$12=TRUE,(($F939*LIQUIDACION!$L$1046)*LIQUIDACION!$D$1045/IF(AND(LIQUIDACION!$D$1044&gt;LIQUIDACION!$B$1046,LIQUIDACION!$B$1046&gt;LIQUIDACION!$D$1043),366,365)),0)</f>
        <v>0</v>
      </c>
      <c r="AH939" s="618">
        <f>IF(AH$12=TRUE,(($G939*LIQUIDACION!$L$1046)*LIQUIDACION!$D$1045/IF(AND(LIQUIDACION!$D$1044&gt;LIQUIDACION!$B$1046,LIQUIDACION!$B$1046&gt;LIQUIDACION!$D$1043),366,365)),0)</f>
        <v>0</v>
      </c>
      <c r="AI939" s="618">
        <f>IF(AI$12=TRUE,(($H939*LIQUIDACION!$L$1047)*LIQUIDACION!$D$1045/IF(AND(LIQUIDACION!$D$1044&gt;LIQUIDACION!$B$1046,LIQUIDACION!$B$1046&gt;LIQUIDACION!$D$1043),366,365)),0)</f>
        <v>0</v>
      </c>
      <c r="AJ939" s="618">
        <f>IF(AJ$12=TRUE,(($I939*LIQUIDACION!$L$1047)*LIQUIDACION!$D$1045/IF(AND(LIQUIDACION!$D$1044&gt;LIQUIDACION!$B$1046,LIQUIDACION!$B$1046&gt;LIQUIDACION!$D$1043),366,365)),0)</f>
        <v>0</v>
      </c>
      <c r="AK939" s="618">
        <f>IF(AK$12=TRUE,(($J939*LIQUIDACION!$L$1047)*LIQUIDACION!$D$1045/IF(AND(LIQUIDACION!$D$1044&gt;LIQUIDACION!$B$1046,LIQUIDACION!$B$1046&gt;LIQUIDACION!$D$1043),366,365)),0)</f>
        <v>0</v>
      </c>
      <c r="AL939" s="618">
        <f>IF(AL$12=TRUE,(($K939*LIQUIDACION!$L$1047)*LIQUIDACION!$D$1045/IF(AND(LIQUIDACION!$D$1044&gt;LIQUIDACION!$B$1046,LIQUIDACION!$B$1046&gt;LIQUIDACION!$D$1043),366,365)),0)</f>
        <v>0</v>
      </c>
      <c r="AM939" s="618">
        <f>IF(AM$12=TRUE,(($L939*LIQUIDACION!$L$1047)*LIQUIDACION!$D$1045/IF(AND(LIQUIDACION!$D$1044&gt;LIQUIDACION!$B$1046,LIQUIDACION!$B$1046&gt;LIQUIDACION!$D$1043),366,365)),0)</f>
        <v>0</v>
      </c>
      <c r="AN939" s="618">
        <f>IF(AN$12=TRUE,(($M939*LIQUIDACION!$L$1047)*LIQUIDACION!$D$1045/IF(AND(LIQUIDACION!$D$1044&gt;LIQUIDACION!$B$1046,LIQUIDACION!$B$1046&gt;LIQUIDACION!$D$1043),366,365)),0)</f>
        <v>0</v>
      </c>
      <c r="AO939" s="618">
        <f>IF(AO$12=TRUE,(($N939*LIQUIDACION!$L$1047)*LIQUIDACION!$D$1045/IF(AND(LIQUIDACION!$D$1044&gt;LIQUIDACION!$B$1046,LIQUIDACION!$B$1046&gt;LIQUIDACION!$D$1043),366,365)),0)</f>
        <v>0</v>
      </c>
      <c r="AP939" s="618">
        <f>IF(AP$12=TRUE,(($O939*LIQUIDACION!$L$1047)*LIQUIDACION!$D$1045/IF(AND(LIQUIDACION!$D$1044&gt;LIQUIDACION!$B$1046,LIQUIDACION!$B$1046&gt;LIQUIDACION!$D$1043),366,365)),0)</f>
        <v>0</v>
      </c>
      <c r="AQ939" s="618">
        <f>IF(AQ$12=TRUE,(($P939*LIQUIDACION!$L$1047)*LIQUIDACION!$D$1045/IF(AND(LIQUIDACION!$D$1044&gt;LIQUIDACION!$B$1046,LIQUIDACION!$B$1046&gt;LIQUIDACION!$D$1043),366,365)),0)</f>
        <v>0</v>
      </c>
      <c r="AR939" s="618">
        <f>IF(AR$12=TRUE,(($Q939*LIQUIDACION!$L$1047)*LIQUIDACION!$D$1045/IF(AND(LIQUIDACION!$D$1044&gt;LIQUIDACION!$B$1046,LIQUIDACION!$B$1046&gt;LIQUIDACION!$D$1043),366,365)),0)</f>
        <v>0</v>
      </c>
      <c r="AS939" s="618">
        <f>IF(AS$12=TRUE,(($R939*LIQUIDACION!$L$1047)*LIQUIDACION!$D$1045/IF(AND(LIQUIDACION!$D$1044&gt;LIQUIDACION!$B$1046,LIQUIDACION!$B$1046&gt;LIQUIDACION!$D$1043),366,365)),0)</f>
        <v>0</v>
      </c>
      <c r="AT939" s="618">
        <f>IF(AT$12=TRUE,(($S939*LIQUIDACION!$L$1047)*LIQUIDACION!$D$1045/IF(AND(LIQUIDACION!$D$1044&gt;LIQUIDACION!$B$1046,LIQUIDACION!$B$1046&gt;LIQUIDACION!$D$1043),366,365)),0)</f>
        <v>0</v>
      </c>
      <c r="AU939" s="618">
        <f>IF(AU$12=TRUE,(($T939*LIQUIDACION!$L$1047)*LIQUIDACION!$D$1045/IF(AND(LIQUIDACION!$D$1044&gt;LIQUIDACION!$B$1046,LIQUIDACION!$B$1046&gt;LIQUIDACION!$D$1043),366,365)),0)</f>
        <v>0</v>
      </c>
      <c r="AV939" s="618">
        <f>IF(AV$12=TRUE,(($U939*LIQUIDACION!$L$1047)*LIQUIDACION!$D$1045/IF(AND(LIQUIDACION!$D$1044&gt;LIQUIDACION!$B$1046,LIQUIDACION!$B$1046&gt;LIQUIDACION!$D$1043),366,365)),0)</f>
        <v>0</v>
      </c>
      <c r="AW939" s="618">
        <f>IF(AW$12=TRUE,(($V939*LIQUIDACION!$L$1047)*LIQUIDACION!$D$1045/IF(AND(LIQUIDACION!$D$1044&gt;LIQUIDACION!$B$1046,LIQUIDACION!$B$1046&gt;LIQUIDACION!$D$1043),366,365)),0)</f>
        <v>0</v>
      </c>
      <c r="AX939" s="618">
        <f>IF(AX$12=TRUE,(($W939*LIQUIDACION!$L$1047)*LIQUIDACION!$D$1045/IF(AND(LIQUIDACION!$D$1044&gt;LIQUIDACION!$B$1046,LIQUIDACION!$B$1046&gt;LIQUIDACION!$D$1043),366,365)),0)</f>
        <v>0</v>
      </c>
    </row>
    <row r="940" spans="2:50" x14ac:dyDescent="0.25">
      <c r="B940" s="123">
        <v>928</v>
      </c>
      <c r="C940" s="125"/>
      <c r="D940" s="170"/>
      <c r="E940" s="170"/>
      <c r="F940" s="170"/>
      <c r="G940" s="170">
        <f t="shared" si="61"/>
        <v>0</v>
      </c>
      <c r="H940" s="170">
        <f t="shared" si="62"/>
        <v>0</v>
      </c>
      <c r="I940" s="170"/>
      <c r="J940" s="170"/>
      <c r="K940" s="170"/>
      <c r="L940" s="170"/>
      <c r="M940" s="170"/>
      <c r="N940" s="170"/>
      <c r="O940" s="170"/>
      <c r="P940" s="170"/>
      <c r="Q940" s="170"/>
      <c r="R940" s="170"/>
      <c r="S940" s="170"/>
      <c r="T940" s="170"/>
      <c r="U940" s="170"/>
      <c r="V940" s="170"/>
      <c r="W940" s="170"/>
      <c r="X940" s="170"/>
      <c r="Y940" s="170"/>
      <c r="Z940" s="170"/>
      <c r="AA940" s="170"/>
      <c r="AB940" s="415">
        <f t="shared" si="63"/>
        <v>0</v>
      </c>
      <c r="AC940" s="415">
        <f t="shared" si="64"/>
        <v>0</v>
      </c>
      <c r="AE940" s="618">
        <f>IF(AE$12=TRUE,(($D940*LIQUIDACION!$L$1046)*LIQUIDACION!$D$1045/IF(AND(LIQUIDACION!$D$1044&gt;LIQUIDACION!$B$1046,LIQUIDACION!$B$1046&gt;LIQUIDACION!$D$1043),366,365)),0)</f>
        <v>0</v>
      </c>
      <c r="AF940" s="618">
        <f>IF(AF$12=TRUE,(($E940*LIQUIDACION!$L$1046)*LIQUIDACION!$D$1045/IF(AND(LIQUIDACION!$D$1044&gt;LIQUIDACION!$B$1046,LIQUIDACION!$B$1046&gt;LIQUIDACION!$D$1043),366,365)),0)</f>
        <v>0</v>
      </c>
      <c r="AG940" s="618">
        <f>IF(AG$12=TRUE,(($F940*LIQUIDACION!$L$1046)*LIQUIDACION!$D$1045/IF(AND(LIQUIDACION!$D$1044&gt;LIQUIDACION!$B$1046,LIQUIDACION!$B$1046&gt;LIQUIDACION!$D$1043),366,365)),0)</f>
        <v>0</v>
      </c>
      <c r="AH940" s="618">
        <f>IF(AH$12=TRUE,(($G940*LIQUIDACION!$L$1046)*LIQUIDACION!$D$1045/IF(AND(LIQUIDACION!$D$1044&gt;LIQUIDACION!$B$1046,LIQUIDACION!$B$1046&gt;LIQUIDACION!$D$1043),366,365)),0)</f>
        <v>0</v>
      </c>
      <c r="AI940" s="618">
        <f>IF(AI$12=TRUE,(($H940*LIQUIDACION!$L$1047)*LIQUIDACION!$D$1045/IF(AND(LIQUIDACION!$D$1044&gt;LIQUIDACION!$B$1046,LIQUIDACION!$B$1046&gt;LIQUIDACION!$D$1043),366,365)),0)</f>
        <v>0</v>
      </c>
      <c r="AJ940" s="618">
        <f>IF(AJ$12=TRUE,(($I940*LIQUIDACION!$L$1047)*LIQUIDACION!$D$1045/IF(AND(LIQUIDACION!$D$1044&gt;LIQUIDACION!$B$1046,LIQUIDACION!$B$1046&gt;LIQUIDACION!$D$1043),366,365)),0)</f>
        <v>0</v>
      </c>
      <c r="AK940" s="618">
        <f>IF(AK$12=TRUE,(($J940*LIQUIDACION!$L$1047)*LIQUIDACION!$D$1045/IF(AND(LIQUIDACION!$D$1044&gt;LIQUIDACION!$B$1046,LIQUIDACION!$B$1046&gt;LIQUIDACION!$D$1043),366,365)),0)</f>
        <v>0</v>
      </c>
      <c r="AL940" s="618">
        <f>IF(AL$12=TRUE,(($K940*LIQUIDACION!$L$1047)*LIQUIDACION!$D$1045/IF(AND(LIQUIDACION!$D$1044&gt;LIQUIDACION!$B$1046,LIQUIDACION!$B$1046&gt;LIQUIDACION!$D$1043),366,365)),0)</f>
        <v>0</v>
      </c>
      <c r="AM940" s="618">
        <f>IF(AM$12=TRUE,(($L940*LIQUIDACION!$L$1047)*LIQUIDACION!$D$1045/IF(AND(LIQUIDACION!$D$1044&gt;LIQUIDACION!$B$1046,LIQUIDACION!$B$1046&gt;LIQUIDACION!$D$1043),366,365)),0)</f>
        <v>0</v>
      </c>
      <c r="AN940" s="618">
        <f>IF(AN$12=TRUE,(($M940*LIQUIDACION!$L$1047)*LIQUIDACION!$D$1045/IF(AND(LIQUIDACION!$D$1044&gt;LIQUIDACION!$B$1046,LIQUIDACION!$B$1046&gt;LIQUIDACION!$D$1043),366,365)),0)</f>
        <v>0</v>
      </c>
      <c r="AO940" s="618">
        <f>IF(AO$12=TRUE,(($N940*LIQUIDACION!$L$1047)*LIQUIDACION!$D$1045/IF(AND(LIQUIDACION!$D$1044&gt;LIQUIDACION!$B$1046,LIQUIDACION!$B$1046&gt;LIQUIDACION!$D$1043),366,365)),0)</f>
        <v>0</v>
      </c>
      <c r="AP940" s="618">
        <f>IF(AP$12=TRUE,(($O940*LIQUIDACION!$L$1047)*LIQUIDACION!$D$1045/IF(AND(LIQUIDACION!$D$1044&gt;LIQUIDACION!$B$1046,LIQUIDACION!$B$1046&gt;LIQUIDACION!$D$1043),366,365)),0)</f>
        <v>0</v>
      </c>
      <c r="AQ940" s="618">
        <f>IF(AQ$12=TRUE,(($P940*LIQUIDACION!$L$1047)*LIQUIDACION!$D$1045/IF(AND(LIQUIDACION!$D$1044&gt;LIQUIDACION!$B$1046,LIQUIDACION!$B$1046&gt;LIQUIDACION!$D$1043),366,365)),0)</f>
        <v>0</v>
      </c>
      <c r="AR940" s="618">
        <f>IF(AR$12=TRUE,(($Q940*LIQUIDACION!$L$1047)*LIQUIDACION!$D$1045/IF(AND(LIQUIDACION!$D$1044&gt;LIQUIDACION!$B$1046,LIQUIDACION!$B$1046&gt;LIQUIDACION!$D$1043),366,365)),0)</f>
        <v>0</v>
      </c>
      <c r="AS940" s="618">
        <f>IF(AS$12=TRUE,(($R940*LIQUIDACION!$L$1047)*LIQUIDACION!$D$1045/IF(AND(LIQUIDACION!$D$1044&gt;LIQUIDACION!$B$1046,LIQUIDACION!$B$1046&gt;LIQUIDACION!$D$1043),366,365)),0)</f>
        <v>0</v>
      </c>
      <c r="AT940" s="618">
        <f>IF(AT$12=TRUE,(($S940*LIQUIDACION!$L$1047)*LIQUIDACION!$D$1045/IF(AND(LIQUIDACION!$D$1044&gt;LIQUIDACION!$B$1046,LIQUIDACION!$B$1046&gt;LIQUIDACION!$D$1043),366,365)),0)</f>
        <v>0</v>
      </c>
      <c r="AU940" s="618">
        <f>IF(AU$12=TRUE,(($T940*LIQUIDACION!$L$1047)*LIQUIDACION!$D$1045/IF(AND(LIQUIDACION!$D$1044&gt;LIQUIDACION!$B$1046,LIQUIDACION!$B$1046&gt;LIQUIDACION!$D$1043),366,365)),0)</f>
        <v>0</v>
      </c>
      <c r="AV940" s="618">
        <f>IF(AV$12=TRUE,(($U940*LIQUIDACION!$L$1047)*LIQUIDACION!$D$1045/IF(AND(LIQUIDACION!$D$1044&gt;LIQUIDACION!$B$1046,LIQUIDACION!$B$1046&gt;LIQUIDACION!$D$1043),366,365)),0)</f>
        <v>0</v>
      </c>
      <c r="AW940" s="618">
        <f>IF(AW$12=TRUE,(($V940*LIQUIDACION!$L$1047)*LIQUIDACION!$D$1045/IF(AND(LIQUIDACION!$D$1044&gt;LIQUIDACION!$B$1046,LIQUIDACION!$B$1046&gt;LIQUIDACION!$D$1043),366,365)),0)</f>
        <v>0</v>
      </c>
      <c r="AX940" s="618">
        <f>IF(AX$12=TRUE,(($W940*LIQUIDACION!$L$1047)*LIQUIDACION!$D$1045/IF(AND(LIQUIDACION!$D$1044&gt;LIQUIDACION!$B$1046,LIQUIDACION!$B$1046&gt;LIQUIDACION!$D$1043),366,365)),0)</f>
        <v>0</v>
      </c>
    </row>
    <row r="941" spans="2:50" x14ac:dyDescent="0.25">
      <c r="B941" s="121">
        <v>929</v>
      </c>
      <c r="C941" s="125"/>
      <c r="D941" s="170"/>
      <c r="E941" s="170"/>
      <c r="F941" s="170"/>
      <c r="G941" s="170">
        <f t="shared" si="61"/>
        <v>0</v>
      </c>
      <c r="H941" s="170">
        <f t="shared" si="62"/>
        <v>0</v>
      </c>
      <c r="I941" s="170"/>
      <c r="J941" s="170"/>
      <c r="K941" s="170"/>
      <c r="L941" s="170"/>
      <c r="M941" s="170"/>
      <c r="N941" s="170"/>
      <c r="O941" s="170"/>
      <c r="P941" s="170"/>
      <c r="Q941" s="170"/>
      <c r="R941" s="170"/>
      <c r="S941" s="170"/>
      <c r="T941" s="170"/>
      <c r="U941" s="170"/>
      <c r="V941" s="170"/>
      <c r="W941" s="170"/>
      <c r="X941" s="170"/>
      <c r="Y941" s="170"/>
      <c r="Z941" s="170"/>
      <c r="AA941" s="170"/>
      <c r="AB941" s="415">
        <f t="shared" si="63"/>
        <v>0</v>
      </c>
      <c r="AC941" s="415">
        <f t="shared" si="64"/>
        <v>0</v>
      </c>
      <c r="AE941" s="618">
        <f>IF(AE$12=TRUE,(($D941*LIQUIDACION!$L$1046)*LIQUIDACION!$D$1045/IF(AND(LIQUIDACION!$D$1044&gt;LIQUIDACION!$B$1046,LIQUIDACION!$B$1046&gt;LIQUIDACION!$D$1043),366,365)),0)</f>
        <v>0</v>
      </c>
      <c r="AF941" s="618">
        <f>IF(AF$12=TRUE,(($E941*LIQUIDACION!$L$1046)*LIQUIDACION!$D$1045/IF(AND(LIQUIDACION!$D$1044&gt;LIQUIDACION!$B$1046,LIQUIDACION!$B$1046&gt;LIQUIDACION!$D$1043),366,365)),0)</f>
        <v>0</v>
      </c>
      <c r="AG941" s="618">
        <f>IF(AG$12=TRUE,(($F941*LIQUIDACION!$L$1046)*LIQUIDACION!$D$1045/IF(AND(LIQUIDACION!$D$1044&gt;LIQUIDACION!$B$1046,LIQUIDACION!$B$1046&gt;LIQUIDACION!$D$1043),366,365)),0)</f>
        <v>0</v>
      </c>
      <c r="AH941" s="618">
        <f>IF(AH$12=TRUE,(($G941*LIQUIDACION!$L$1046)*LIQUIDACION!$D$1045/IF(AND(LIQUIDACION!$D$1044&gt;LIQUIDACION!$B$1046,LIQUIDACION!$B$1046&gt;LIQUIDACION!$D$1043),366,365)),0)</f>
        <v>0</v>
      </c>
      <c r="AI941" s="618">
        <f>IF(AI$12=TRUE,(($H941*LIQUIDACION!$L$1047)*LIQUIDACION!$D$1045/IF(AND(LIQUIDACION!$D$1044&gt;LIQUIDACION!$B$1046,LIQUIDACION!$B$1046&gt;LIQUIDACION!$D$1043),366,365)),0)</f>
        <v>0</v>
      </c>
      <c r="AJ941" s="618">
        <f>IF(AJ$12=TRUE,(($I941*LIQUIDACION!$L$1047)*LIQUIDACION!$D$1045/IF(AND(LIQUIDACION!$D$1044&gt;LIQUIDACION!$B$1046,LIQUIDACION!$B$1046&gt;LIQUIDACION!$D$1043),366,365)),0)</f>
        <v>0</v>
      </c>
      <c r="AK941" s="618">
        <f>IF(AK$12=TRUE,(($J941*LIQUIDACION!$L$1047)*LIQUIDACION!$D$1045/IF(AND(LIQUIDACION!$D$1044&gt;LIQUIDACION!$B$1046,LIQUIDACION!$B$1046&gt;LIQUIDACION!$D$1043),366,365)),0)</f>
        <v>0</v>
      </c>
      <c r="AL941" s="618">
        <f>IF(AL$12=TRUE,(($K941*LIQUIDACION!$L$1047)*LIQUIDACION!$D$1045/IF(AND(LIQUIDACION!$D$1044&gt;LIQUIDACION!$B$1046,LIQUIDACION!$B$1046&gt;LIQUIDACION!$D$1043),366,365)),0)</f>
        <v>0</v>
      </c>
      <c r="AM941" s="618">
        <f>IF(AM$12=TRUE,(($L941*LIQUIDACION!$L$1047)*LIQUIDACION!$D$1045/IF(AND(LIQUIDACION!$D$1044&gt;LIQUIDACION!$B$1046,LIQUIDACION!$B$1046&gt;LIQUIDACION!$D$1043),366,365)),0)</f>
        <v>0</v>
      </c>
      <c r="AN941" s="618">
        <f>IF(AN$12=TRUE,(($M941*LIQUIDACION!$L$1047)*LIQUIDACION!$D$1045/IF(AND(LIQUIDACION!$D$1044&gt;LIQUIDACION!$B$1046,LIQUIDACION!$B$1046&gt;LIQUIDACION!$D$1043),366,365)),0)</f>
        <v>0</v>
      </c>
      <c r="AO941" s="618">
        <f>IF(AO$12=TRUE,(($N941*LIQUIDACION!$L$1047)*LIQUIDACION!$D$1045/IF(AND(LIQUIDACION!$D$1044&gt;LIQUIDACION!$B$1046,LIQUIDACION!$B$1046&gt;LIQUIDACION!$D$1043),366,365)),0)</f>
        <v>0</v>
      </c>
      <c r="AP941" s="618">
        <f>IF(AP$12=TRUE,(($O941*LIQUIDACION!$L$1047)*LIQUIDACION!$D$1045/IF(AND(LIQUIDACION!$D$1044&gt;LIQUIDACION!$B$1046,LIQUIDACION!$B$1046&gt;LIQUIDACION!$D$1043),366,365)),0)</f>
        <v>0</v>
      </c>
      <c r="AQ941" s="618">
        <f>IF(AQ$12=TRUE,(($P941*LIQUIDACION!$L$1047)*LIQUIDACION!$D$1045/IF(AND(LIQUIDACION!$D$1044&gt;LIQUIDACION!$B$1046,LIQUIDACION!$B$1046&gt;LIQUIDACION!$D$1043),366,365)),0)</f>
        <v>0</v>
      </c>
      <c r="AR941" s="618">
        <f>IF(AR$12=TRUE,(($Q941*LIQUIDACION!$L$1047)*LIQUIDACION!$D$1045/IF(AND(LIQUIDACION!$D$1044&gt;LIQUIDACION!$B$1046,LIQUIDACION!$B$1046&gt;LIQUIDACION!$D$1043),366,365)),0)</f>
        <v>0</v>
      </c>
      <c r="AS941" s="618">
        <f>IF(AS$12=TRUE,(($R941*LIQUIDACION!$L$1047)*LIQUIDACION!$D$1045/IF(AND(LIQUIDACION!$D$1044&gt;LIQUIDACION!$B$1046,LIQUIDACION!$B$1046&gt;LIQUIDACION!$D$1043),366,365)),0)</f>
        <v>0</v>
      </c>
      <c r="AT941" s="618">
        <f>IF(AT$12=TRUE,(($S941*LIQUIDACION!$L$1047)*LIQUIDACION!$D$1045/IF(AND(LIQUIDACION!$D$1044&gt;LIQUIDACION!$B$1046,LIQUIDACION!$B$1046&gt;LIQUIDACION!$D$1043),366,365)),0)</f>
        <v>0</v>
      </c>
      <c r="AU941" s="618">
        <f>IF(AU$12=TRUE,(($T941*LIQUIDACION!$L$1047)*LIQUIDACION!$D$1045/IF(AND(LIQUIDACION!$D$1044&gt;LIQUIDACION!$B$1046,LIQUIDACION!$B$1046&gt;LIQUIDACION!$D$1043),366,365)),0)</f>
        <v>0</v>
      </c>
      <c r="AV941" s="618">
        <f>IF(AV$12=TRUE,(($U941*LIQUIDACION!$L$1047)*LIQUIDACION!$D$1045/IF(AND(LIQUIDACION!$D$1044&gt;LIQUIDACION!$B$1046,LIQUIDACION!$B$1046&gt;LIQUIDACION!$D$1043),366,365)),0)</f>
        <v>0</v>
      </c>
      <c r="AW941" s="618">
        <f>IF(AW$12=TRUE,(($V941*LIQUIDACION!$L$1047)*LIQUIDACION!$D$1045/IF(AND(LIQUIDACION!$D$1044&gt;LIQUIDACION!$B$1046,LIQUIDACION!$B$1046&gt;LIQUIDACION!$D$1043),366,365)),0)</f>
        <v>0</v>
      </c>
      <c r="AX941" s="618">
        <f>IF(AX$12=TRUE,(($W941*LIQUIDACION!$L$1047)*LIQUIDACION!$D$1045/IF(AND(LIQUIDACION!$D$1044&gt;LIQUIDACION!$B$1046,LIQUIDACION!$B$1046&gt;LIQUIDACION!$D$1043),366,365)),0)</f>
        <v>0</v>
      </c>
    </row>
    <row r="942" spans="2:50" x14ac:dyDescent="0.25">
      <c r="B942" s="123">
        <v>930</v>
      </c>
      <c r="C942" s="125"/>
      <c r="D942" s="170"/>
      <c r="E942" s="170"/>
      <c r="F942" s="170"/>
      <c r="G942" s="170">
        <f t="shared" si="61"/>
        <v>0</v>
      </c>
      <c r="H942" s="170">
        <f t="shared" si="62"/>
        <v>0</v>
      </c>
      <c r="I942" s="170"/>
      <c r="J942" s="170"/>
      <c r="K942" s="170"/>
      <c r="L942" s="170"/>
      <c r="M942" s="170"/>
      <c r="N942" s="170"/>
      <c r="O942" s="170"/>
      <c r="P942" s="170"/>
      <c r="Q942" s="170"/>
      <c r="R942" s="170"/>
      <c r="S942" s="170"/>
      <c r="T942" s="170"/>
      <c r="U942" s="170"/>
      <c r="V942" s="170"/>
      <c r="W942" s="170"/>
      <c r="X942" s="170"/>
      <c r="Y942" s="170"/>
      <c r="Z942" s="170"/>
      <c r="AA942" s="170"/>
      <c r="AB942" s="415">
        <f t="shared" si="63"/>
        <v>0</v>
      </c>
      <c r="AC942" s="415">
        <f t="shared" si="64"/>
        <v>0</v>
      </c>
      <c r="AE942" s="618">
        <f>IF(AE$12=TRUE,(($D942*LIQUIDACION!$L$1046)*LIQUIDACION!$D$1045/IF(AND(LIQUIDACION!$D$1044&gt;LIQUIDACION!$B$1046,LIQUIDACION!$B$1046&gt;LIQUIDACION!$D$1043),366,365)),0)</f>
        <v>0</v>
      </c>
      <c r="AF942" s="618">
        <f>IF(AF$12=TRUE,(($E942*LIQUIDACION!$L$1046)*LIQUIDACION!$D$1045/IF(AND(LIQUIDACION!$D$1044&gt;LIQUIDACION!$B$1046,LIQUIDACION!$B$1046&gt;LIQUIDACION!$D$1043),366,365)),0)</f>
        <v>0</v>
      </c>
      <c r="AG942" s="618">
        <f>IF(AG$12=TRUE,(($F942*LIQUIDACION!$L$1046)*LIQUIDACION!$D$1045/IF(AND(LIQUIDACION!$D$1044&gt;LIQUIDACION!$B$1046,LIQUIDACION!$B$1046&gt;LIQUIDACION!$D$1043),366,365)),0)</f>
        <v>0</v>
      </c>
      <c r="AH942" s="618">
        <f>IF(AH$12=TRUE,(($G942*LIQUIDACION!$L$1046)*LIQUIDACION!$D$1045/IF(AND(LIQUIDACION!$D$1044&gt;LIQUIDACION!$B$1046,LIQUIDACION!$B$1046&gt;LIQUIDACION!$D$1043),366,365)),0)</f>
        <v>0</v>
      </c>
      <c r="AI942" s="618">
        <f>IF(AI$12=TRUE,(($H942*LIQUIDACION!$L$1047)*LIQUIDACION!$D$1045/IF(AND(LIQUIDACION!$D$1044&gt;LIQUIDACION!$B$1046,LIQUIDACION!$B$1046&gt;LIQUIDACION!$D$1043),366,365)),0)</f>
        <v>0</v>
      </c>
      <c r="AJ942" s="618">
        <f>IF(AJ$12=TRUE,(($I942*LIQUIDACION!$L$1047)*LIQUIDACION!$D$1045/IF(AND(LIQUIDACION!$D$1044&gt;LIQUIDACION!$B$1046,LIQUIDACION!$B$1046&gt;LIQUIDACION!$D$1043),366,365)),0)</f>
        <v>0</v>
      </c>
      <c r="AK942" s="618">
        <f>IF(AK$12=TRUE,(($J942*LIQUIDACION!$L$1047)*LIQUIDACION!$D$1045/IF(AND(LIQUIDACION!$D$1044&gt;LIQUIDACION!$B$1046,LIQUIDACION!$B$1046&gt;LIQUIDACION!$D$1043),366,365)),0)</f>
        <v>0</v>
      </c>
      <c r="AL942" s="618">
        <f>IF(AL$12=TRUE,(($K942*LIQUIDACION!$L$1047)*LIQUIDACION!$D$1045/IF(AND(LIQUIDACION!$D$1044&gt;LIQUIDACION!$B$1046,LIQUIDACION!$B$1046&gt;LIQUIDACION!$D$1043),366,365)),0)</f>
        <v>0</v>
      </c>
      <c r="AM942" s="618">
        <f>IF(AM$12=TRUE,(($L942*LIQUIDACION!$L$1047)*LIQUIDACION!$D$1045/IF(AND(LIQUIDACION!$D$1044&gt;LIQUIDACION!$B$1046,LIQUIDACION!$B$1046&gt;LIQUIDACION!$D$1043),366,365)),0)</f>
        <v>0</v>
      </c>
      <c r="AN942" s="618">
        <f>IF(AN$12=TRUE,(($M942*LIQUIDACION!$L$1047)*LIQUIDACION!$D$1045/IF(AND(LIQUIDACION!$D$1044&gt;LIQUIDACION!$B$1046,LIQUIDACION!$B$1046&gt;LIQUIDACION!$D$1043),366,365)),0)</f>
        <v>0</v>
      </c>
      <c r="AO942" s="618">
        <f>IF(AO$12=TRUE,(($N942*LIQUIDACION!$L$1047)*LIQUIDACION!$D$1045/IF(AND(LIQUIDACION!$D$1044&gt;LIQUIDACION!$B$1046,LIQUIDACION!$B$1046&gt;LIQUIDACION!$D$1043),366,365)),0)</f>
        <v>0</v>
      </c>
      <c r="AP942" s="618">
        <f>IF(AP$12=TRUE,(($O942*LIQUIDACION!$L$1047)*LIQUIDACION!$D$1045/IF(AND(LIQUIDACION!$D$1044&gt;LIQUIDACION!$B$1046,LIQUIDACION!$B$1046&gt;LIQUIDACION!$D$1043),366,365)),0)</f>
        <v>0</v>
      </c>
      <c r="AQ942" s="618">
        <f>IF(AQ$12=TRUE,(($P942*LIQUIDACION!$L$1047)*LIQUIDACION!$D$1045/IF(AND(LIQUIDACION!$D$1044&gt;LIQUIDACION!$B$1046,LIQUIDACION!$B$1046&gt;LIQUIDACION!$D$1043),366,365)),0)</f>
        <v>0</v>
      </c>
      <c r="AR942" s="618">
        <f>IF(AR$12=TRUE,(($Q942*LIQUIDACION!$L$1047)*LIQUIDACION!$D$1045/IF(AND(LIQUIDACION!$D$1044&gt;LIQUIDACION!$B$1046,LIQUIDACION!$B$1046&gt;LIQUIDACION!$D$1043),366,365)),0)</f>
        <v>0</v>
      </c>
      <c r="AS942" s="618">
        <f>IF(AS$12=TRUE,(($R942*LIQUIDACION!$L$1047)*LIQUIDACION!$D$1045/IF(AND(LIQUIDACION!$D$1044&gt;LIQUIDACION!$B$1046,LIQUIDACION!$B$1046&gt;LIQUIDACION!$D$1043),366,365)),0)</f>
        <v>0</v>
      </c>
      <c r="AT942" s="618">
        <f>IF(AT$12=TRUE,(($S942*LIQUIDACION!$L$1047)*LIQUIDACION!$D$1045/IF(AND(LIQUIDACION!$D$1044&gt;LIQUIDACION!$B$1046,LIQUIDACION!$B$1046&gt;LIQUIDACION!$D$1043),366,365)),0)</f>
        <v>0</v>
      </c>
      <c r="AU942" s="618">
        <f>IF(AU$12=TRUE,(($T942*LIQUIDACION!$L$1047)*LIQUIDACION!$D$1045/IF(AND(LIQUIDACION!$D$1044&gt;LIQUIDACION!$B$1046,LIQUIDACION!$B$1046&gt;LIQUIDACION!$D$1043),366,365)),0)</f>
        <v>0</v>
      </c>
      <c r="AV942" s="618">
        <f>IF(AV$12=TRUE,(($U942*LIQUIDACION!$L$1047)*LIQUIDACION!$D$1045/IF(AND(LIQUIDACION!$D$1044&gt;LIQUIDACION!$B$1046,LIQUIDACION!$B$1046&gt;LIQUIDACION!$D$1043),366,365)),0)</f>
        <v>0</v>
      </c>
      <c r="AW942" s="618">
        <f>IF(AW$12=TRUE,(($V942*LIQUIDACION!$L$1047)*LIQUIDACION!$D$1045/IF(AND(LIQUIDACION!$D$1044&gt;LIQUIDACION!$B$1046,LIQUIDACION!$B$1046&gt;LIQUIDACION!$D$1043),366,365)),0)</f>
        <v>0</v>
      </c>
      <c r="AX942" s="618">
        <f>IF(AX$12=TRUE,(($W942*LIQUIDACION!$L$1047)*LIQUIDACION!$D$1045/IF(AND(LIQUIDACION!$D$1044&gt;LIQUIDACION!$B$1046,LIQUIDACION!$B$1046&gt;LIQUIDACION!$D$1043),366,365)),0)</f>
        <v>0</v>
      </c>
    </row>
    <row r="943" spans="2:50" x14ac:dyDescent="0.25">
      <c r="B943" s="121">
        <v>931</v>
      </c>
      <c r="C943" s="125"/>
      <c r="D943" s="170"/>
      <c r="E943" s="170"/>
      <c r="F943" s="170"/>
      <c r="G943" s="170">
        <f t="shared" si="61"/>
        <v>0</v>
      </c>
      <c r="H943" s="170">
        <f t="shared" si="62"/>
        <v>0</v>
      </c>
      <c r="I943" s="170"/>
      <c r="J943" s="170"/>
      <c r="K943" s="170"/>
      <c r="L943" s="170"/>
      <c r="M943" s="170"/>
      <c r="N943" s="170"/>
      <c r="O943" s="170"/>
      <c r="P943" s="170"/>
      <c r="Q943" s="170"/>
      <c r="R943" s="170"/>
      <c r="S943" s="170"/>
      <c r="T943" s="170"/>
      <c r="U943" s="170"/>
      <c r="V943" s="170"/>
      <c r="W943" s="170"/>
      <c r="X943" s="170"/>
      <c r="Y943" s="170"/>
      <c r="Z943" s="170"/>
      <c r="AA943" s="170"/>
      <c r="AB943" s="415">
        <f t="shared" si="63"/>
        <v>0</v>
      </c>
      <c r="AC943" s="415">
        <f t="shared" si="64"/>
        <v>0</v>
      </c>
      <c r="AE943" s="618">
        <f>IF(AE$12=TRUE,(($D943*LIQUIDACION!$L$1046)*LIQUIDACION!$D$1045/IF(AND(LIQUIDACION!$D$1044&gt;LIQUIDACION!$B$1046,LIQUIDACION!$B$1046&gt;LIQUIDACION!$D$1043),366,365)),0)</f>
        <v>0</v>
      </c>
      <c r="AF943" s="618">
        <f>IF(AF$12=TRUE,(($E943*LIQUIDACION!$L$1046)*LIQUIDACION!$D$1045/IF(AND(LIQUIDACION!$D$1044&gt;LIQUIDACION!$B$1046,LIQUIDACION!$B$1046&gt;LIQUIDACION!$D$1043),366,365)),0)</f>
        <v>0</v>
      </c>
      <c r="AG943" s="618">
        <f>IF(AG$12=TRUE,(($F943*LIQUIDACION!$L$1046)*LIQUIDACION!$D$1045/IF(AND(LIQUIDACION!$D$1044&gt;LIQUIDACION!$B$1046,LIQUIDACION!$B$1046&gt;LIQUIDACION!$D$1043),366,365)),0)</f>
        <v>0</v>
      </c>
      <c r="AH943" s="618">
        <f>IF(AH$12=TRUE,(($G943*LIQUIDACION!$L$1046)*LIQUIDACION!$D$1045/IF(AND(LIQUIDACION!$D$1044&gt;LIQUIDACION!$B$1046,LIQUIDACION!$B$1046&gt;LIQUIDACION!$D$1043),366,365)),0)</f>
        <v>0</v>
      </c>
      <c r="AI943" s="618">
        <f>IF(AI$12=TRUE,(($H943*LIQUIDACION!$L$1047)*LIQUIDACION!$D$1045/IF(AND(LIQUIDACION!$D$1044&gt;LIQUIDACION!$B$1046,LIQUIDACION!$B$1046&gt;LIQUIDACION!$D$1043),366,365)),0)</f>
        <v>0</v>
      </c>
      <c r="AJ943" s="618">
        <f>IF(AJ$12=TRUE,(($I943*LIQUIDACION!$L$1047)*LIQUIDACION!$D$1045/IF(AND(LIQUIDACION!$D$1044&gt;LIQUIDACION!$B$1046,LIQUIDACION!$B$1046&gt;LIQUIDACION!$D$1043),366,365)),0)</f>
        <v>0</v>
      </c>
      <c r="AK943" s="618">
        <f>IF(AK$12=TRUE,(($J943*LIQUIDACION!$L$1047)*LIQUIDACION!$D$1045/IF(AND(LIQUIDACION!$D$1044&gt;LIQUIDACION!$B$1046,LIQUIDACION!$B$1046&gt;LIQUIDACION!$D$1043),366,365)),0)</f>
        <v>0</v>
      </c>
      <c r="AL943" s="618">
        <f>IF(AL$12=TRUE,(($K943*LIQUIDACION!$L$1047)*LIQUIDACION!$D$1045/IF(AND(LIQUIDACION!$D$1044&gt;LIQUIDACION!$B$1046,LIQUIDACION!$B$1046&gt;LIQUIDACION!$D$1043),366,365)),0)</f>
        <v>0</v>
      </c>
      <c r="AM943" s="618">
        <f>IF(AM$12=TRUE,(($L943*LIQUIDACION!$L$1047)*LIQUIDACION!$D$1045/IF(AND(LIQUIDACION!$D$1044&gt;LIQUIDACION!$B$1046,LIQUIDACION!$B$1046&gt;LIQUIDACION!$D$1043),366,365)),0)</f>
        <v>0</v>
      </c>
      <c r="AN943" s="618">
        <f>IF(AN$12=TRUE,(($M943*LIQUIDACION!$L$1047)*LIQUIDACION!$D$1045/IF(AND(LIQUIDACION!$D$1044&gt;LIQUIDACION!$B$1046,LIQUIDACION!$B$1046&gt;LIQUIDACION!$D$1043),366,365)),0)</f>
        <v>0</v>
      </c>
      <c r="AO943" s="618">
        <f>IF(AO$12=TRUE,(($N943*LIQUIDACION!$L$1047)*LIQUIDACION!$D$1045/IF(AND(LIQUIDACION!$D$1044&gt;LIQUIDACION!$B$1046,LIQUIDACION!$B$1046&gt;LIQUIDACION!$D$1043),366,365)),0)</f>
        <v>0</v>
      </c>
      <c r="AP943" s="618">
        <f>IF(AP$12=TRUE,(($O943*LIQUIDACION!$L$1047)*LIQUIDACION!$D$1045/IF(AND(LIQUIDACION!$D$1044&gt;LIQUIDACION!$B$1046,LIQUIDACION!$B$1046&gt;LIQUIDACION!$D$1043),366,365)),0)</f>
        <v>0</v>
      </c>
      <c r="AQ943" s="618">
        <f>IF(AQ$12=TRUE,(($P943*LIQUIDACION!$L$1047)*LIQUIDACION!$D$1045/IF(AND(LIQUIDACION!$D$1044&gt;LIQUIDACION!$B$1046,LIQUIDACION!$B$1046&gt;LIQUIDACION!$D$1043),366,365)),0)</f>
        <v>0</v>
      </c>
      <c r="AR943" s="618">
        <f>IF(AR$12=TRUE,(($Q943*LIQUIDACION!$L$1047)*LIQUIDACION!$D$1045/IF(AND(LIQUIDACION!$D$1044&gt;LIQUIDACION!$B$1046,LIQUIDACION!$B$1046&gt;LIQUIDACION!$D$1043),366,365)),0)</f>
        <v>0</v>
      </c>
      <c r="AS943" s="618">
        <f>IF(AS$12=TRUE,(($R943*LIQUIDACION!$L$1047)*LIQUIDACION!$D$1045/IF(AND(LIQUIDACION!$D$1044&gt;LIQUIDACION!$B$1046,LIQUIDACION!$B$1046&gt;LIQUIDACION!$D$1043),366,365)),0)</f>
        <v>0</v>
      </c>
      <c r="AT943" s="618">
        <f>IF(AT$12=TRUE,(($S943*LIQUIDACION!$L$1047)*LIQUIDACION!$D$1045/IF(AND(LIQUIDACION!$D$1044&gt;LIQUIDACION!$B$1046,LIQUIDACION!$B$1046&gt;LIQUIDACION!$D$1043),366,365)),0)</f>
        <v>0</v>
      </c>
      <c r="AU943" s="618">
        <f>IF(AU$12=TRUE,(($T943*LIQUIDACION!$L$1047)*LIQUIDACION!$D$1045/IF(AND(LIQUIDACION!$D$1044&gt;LIQUIDACION!$B$1046,LIQUIDACION!$B$1046&gt;LIQUIDACION!$D$1043),366,365)),0)</f>
        <v>0</v>
      </c>
      <c r="AV943" s="618">
        <f>IF(AV$12=TRUE,(($U943*LIQUIDACION!$L$1047)*LIQUIDACION!$D$1045/IF(AND(LIQUIDACION!$D$1044&gt;LIQUIDACION!$B$1046,LIQUIDACION!$B$1046&gt;LIQUIDACION!$D$1043),366,365)),0)</f>
        <v>0</v>
      </c>
      <c r="AW943" s="618">
        <f>IF(AW$12=TRUE,(($V943*LIQUIDACION!$L$1047)*LIQUIDACION!$D$1045/IF(AND(LIQUIDACION!$D$1044&gt;LIQUIDACION!$B$1046,LIQUIDACION!$B$1046&gt;LIQUIDACION!$D$1043),366,365)),0)</f>
        <v>0</v>
      </c>
      <c r="AX943" s="618">
        <f>IF(AX$12=TRUE,(($W943*LIQUIDACION!$L$1047)*LIQUIDACION!$D$1045/IF(AND(LIQUIDACION!$D$1044&gt;LIQUIDACION!$B$1046,LIQUIDACION!$B$1046&gt;LIQUIDACION!$D$1043),366,365)),0)</f>
        <v>0</v>
      </c>
    </row>
    <row r="944" spans="2:50" x14ac:dyDescent="0.25">
      <c r="B944" s="123">
        <v>932</v>
      </c>
      <c r="C944" s="125"/>
      <c r="D944" s="170"/>
      <c r="E944" s="170"/>
      <c r="F944" s="170"/>
      <c r="G944" s="170">
        <f t="shared" si="61"/>
        <v>0</v>
      </c>
      <c r="H944" s="170">
        <f t="shared" si="62"/>
        <v>0</v>
      </c>
      <c r="I944" s="170"/>
      <c r="J944" s="170"/>
      <c r="K944" s="170"/>
      <c r="L944" s="170"/>
      <c r="M944" s="170"/>
      <c r="N944" s="170"/>
      <c r="O944" s="170"/>
      <c r="P944" s="170"/>
      <c r="Q944" s="170"/>
      <c r="R944" s="170"/>
      <c r="S944" s="170"/>
      <c r="T944" s="170"/>
      <c r="U944" s="170"/>
      <c r="V944" s="170"/>
      <c r="W944" s="170"/>
      <c r="X944" s="170"/>
      <c r="Y944" s="170"/>
      <c r="Z944" s="170"/>
      <c r="AA944" s="170"/>
      <c r="AB944" s="415">
        <f t="shared" si="63"/>
        <v>0</v>
      </c>
      <c r="AC944" s="415">
        <f t="shared" si="64"/>
        <v>0</v>
      </c>
      <c r="AE944" s="618">
        <f>IF(AE$12=TRUE,(($D944*LIQUIDACION!$L$1046)*LIQUIDACION!$D$1045/IF(AND(LIQUIDACION!$D$1044&gt;LIQUIDACION!$B$1046,LIQUIDACION!$B$1046&gt;LIQUIDACION!$D$1043),366,365)),0)</f>
        <v>0</v>
      </c>
      <c r="AF944" s="618">
        <f>IF(AF$12=TRUE,(($E944*LIQUIDACION!$L$1046)*LIQUIDACION!$D$1045/IF(AND(LIQUIDACION!$D$1044&gt;LIQUIDACION!$B$1046,LIQUIDACION!$B$1046&gt;LIQUIDACION!$D$1043),366,365)),0)</f>
        <v>0</v>
      </c>
      <c r="AG944" s="618">
        <f>IF(AG$12=TRUE,(($F944*LIQUIDACION!$L$1046)*LIQUIDACION!$D$1045/IF(AND(LIQUIDACION!$D$1044&gt;LIQUIDACION!$B$1046,LIQUIDACION!$B$1046&gt;LIQUIDACION!$D$1043),366,365)),0)</f>
        <v>0</v>
      </c>
      <c r="AH944" s="618">
        <f>IF(AH$12=TRUE,(($G944*LIQUIDACION!$L$1046)*LIQUIDACION!$D$1045/IF(AND(LIQUIDACION!$D$1044&gt;LIQUIDACION!$B$1046,LIQUIDACION!$B$1046&gt;LIQUIDACION!$D$1043),366,365)),0)</f>
        <v>0</v>
      </c>
      <c r="AI944" s="618">
        <f>IF(AI$12=TRUE,(($H944*LIQUIDACION!$L$1047)*LIQUIDACION!$D$1045/IF(AND(LIQUIDACION!$D$1044&gt;LIQUIDACION!$B$1046,LIQUIDACION!$B$1046&gt;LIQUIDACION!$D$1043),366,365)),0)</f>
        <v>0</v>
      </c>
      <c r="AJ944" s="618">
        <f>IF(AJ$12=TRUE,(($I944*LIQUIDACION!$L$1047)*LIQUIDACION!$D$1045/IF(AND(LIQUIDACION!$D$1044&gt;LIQUIDACION!$B$1046,LIQUIDACION!$B$1046&gt;LIQUIDACION!$D$1043),366,365)),0)</f>
        <v>0</v>
      </c>
      <c r="AK944" s="618">
        <f>IF(AK$12=TRUE,(($J944*LIQUIDACION!$L$1047)*LIQUIDACION!$D$1045/IF(AND(LIQUIDACION!$D$1044&gt;LIQUIDACION!$B$1046,LIQUIDACION!$B$1046&gt;LIQUIDACION!$D$1043),366,365)),0)</f>
        <v>0</v>
      </c>
      <c r="AL944" s="618">
        <f>IF(AL$12=TRUE,(($K944*LIQUIDACION!$L$1047)*LIQUIDACION!$D$1045/IF(AND(LIQUIDACION!$D$1044&gt;LIQUIDACION!$B$1046,LIQUIDACION!$B$1046&gt;LIQUIDACION!$D$1043),366,365)),0)</f>
        <v>0</v>
      </c>
      <c r="AM944" s="618">
        <f>IF(AM$12=TRUE,(($L944*LIQUIDACION!$L$1047)*LIQUIDACION!$D$1045/IF(AND(LIQUIDACION!$D$1044&gt;LIQUIDACION!$B$1046,LIQUIDACION!$B$1046&gt;LIQUIDACION!$D$1043),366,365)),0)</f>
        <v>0</v>
      </c>
      <c r="AN944" s="618">
        <f>IF(AN$12=TRUE,(($M944*LIQUIDACION!$L$1047)*LIQUIDACION!$D$1045/IF(AND(LIQUIDACION!$D$1044&gt;LIQUIDACION!$B$1046,LIQUIDACION!$B$1046&gt;LIQUIDACION!$D$1043),366,365)),0)</f>
        <v>0</v>
      </c>
      <c r="AO944" s="618">
        <f>IF(AO$12=TRUE,(($N944*LIQUIDACION!$L$1047)*LIQUIDACION!$D$1045/IF(AND(LIQUIDACION!$D$1044&gt;LIQUIDACION!$B$1046,LIQUIDACION!$B$1046&gt;LIQUIDACION!$D$1043),366,365)),0)</f>
        <v>0</v>
      </c>
      <c r="AP944" s="618">
        <f>IF(AP$12=TRUE,(($O944*LIQUIDACION!$L$1047)*LIQUIDACION!$D$1045/IF(AND(LIQUIDACION!$D$1044&gt;LIQUIDACION!$B$1046,LIQUIDACION!$B$1046&gt;LIQUIDACION!$D$1043),366,365)),0)</f>
        <v>0</v>
      </c>
      <c r="AQ944" s="618">
        <f>IF(AQ$12=TRUE,(($P944*LIQUIDACION!$L$1047)*LIQUIDACION!$D$1045/IF(AND(LIQUIDACION!$D$1044&gt;LIQUIDACION!$B$1046,LIQUIDACION!$B$1046&gt;LIQUIDACION!$D$1043),366,365)),0)</f>
        <v>0</v>
      </c>
      <c r="AR944" s="618">
        <f>IF(AR$12=TRUE,(($Q944*LIQUIDACION!$L$1047)*LIQUIDACION!$D$1045/IF(AND(LIQUIDACION!$D$1044&gt;LIQUIDACION!$B$1046,LIQUIDACION!$B$1046&gt;LIQUIDACION!$D$1043),366,365)),0)</f>
        <v>0</v>
      </c>
      <c r="AS944" s="618">
        <f>IF(AS$12=TRUE,(($R944*LIQUIDACION!$L$1047)*LIQUIDACION!$D$1045/IF(AND(LIQUIDACION!$D$1044&gt;LIQUIDACION!$B$1046,LIQUIDACION!$B$1046&gt;LIQUIDACION!$D$1043),366,365)),0)</f>
        <v>0</v>
      </c>
      <c r="AT944" s="618">
        <f>IF(AT$12=TRUE,(($S944*LIQUIDACION!$L$1047)*LIQUIDACION!$D$1045/IF(AND(LIQUIDACION!$D$1044&gt;LIQUIDACION!$B$1046,LIQUIDACION!$B$1046&gt;LIQUIDACION!$D$1043),366,365)),0)</f>
        <v>0</v>
      </c>
      <c r="AU944" s="618">
        <f>IF(AU$12=TRUE,(($T944*LIQUIDACION!$L$1047)*LIQUIDACION!$D$1045/IF(AND(LIQUIDACION!$D$1044&gt;LIQUIDACION!$B$1046,LIQUIDACION!$B$1046&gt;LIQUIDACION!$D$1043),366,365)),0)</f>
        <v>0</v>
      </c>
      <c r="AV944" s="618">
        <f>IF(AV$12=TRUE,(($U944*LIQUIDACION!$L$1047)*LIQUIDACION!$D$1045/IF(AND(LIQUIDACION!$D$1044&gt;LIQUIDACION!$B$1046,LIQUIDACION!$B$1046&gt;LIQUIDACION!$D$1043),366,365)),0)</f>
        <v>0</v>
      </c>
      <c r="AW944" s="618">
        <f>IF(AW$12=TRUE,(($V944*LIQUIDACION!$L$1047)*LIQUIDACION!$D$1045/IF(AND(LIQUIDACION!$D$1044&gt;LIQUIDACION!$B$1046,LIQUIDACION!$B$1046&gt;LIQUIDACION!$D$1043),366,365)),0)</f>
        <v>0</v>
      </c>
      <c r="AX944" s="618">
        <f>IF(AX$12=TRUE,(($W944*LIQUIDACION!$L$1047)*LIQUIDACION!$D$1045/IF(AND(LIQUIDACION!$D$1044&gt;LIQUIDACION!$B$1046,LIQUIDACION!$B$1046&gt;LIQUIDACION!$D$1043),366,365)),0)</f>
        <v>0</v>
      </c>
    </row>
    <row r="945" spans="2:50" x14ac:dyDescent="0.25">
      <c r="B945" s="121">
        <v>933</v>
      </c>
      <c r="C945" s="125"/>
      <c r="D945" s="170"/>
      <c r="E945" s="170"/>
      <c r="F945" s="170"/>
      <c r="G945" s="170">
        <f t="shared" si="61"/>
        <v>0</v>
      </c>
      <c r="H945" s="170">
        <f t="shared" si="62"/>
        <v>0</v>
      </c>
      <c r="I945" s="170"/>
      <c r="J945" s="170"/>
      <c r="K945" s="170"/>
      <c r="L945" s="170"/>
      <c r="M945" s="170"/>
      <c r="N945" s="170"/>
      <c r="O945" s="170"/>
      <c r="P945" s="170"/>
      <c r="Q945" s="170"/>
      <c r="R945" s="170"/>
      <c r="S945" s="170"/>
      <c r="T945" s="170"/>
      <c r="U945" s="170"/>
      <c r="V945" s="170"/>
      <c r="W945" s="170"/>
      <c r="X945" s="170"/>
      <c r="Y945" s="170"/>
      <c r="Z945" s="170"/>
      <c r="AA945" s="170"/>
      <c r="AB945" s="415">
        <f t="shared" si="63"/>
        <v>0</v>
      </c>
      <c r="AC945" s="415">
        <f t="shared" si="64"/>
        <v>0</v>
      </c>
      <c r="AE945" s="618">
        <f>IF(AE$12=TRUE,(($D945*LIQUIDACION!$L$1046)*LIQUIDACION!$D$1045/IF(AND(LIQUIDACION!$D$1044&gt;LIQUIDACION!$B$1046,LIQUIDACION!$B$1046&gt;LIQUIDACION!$D$1043),366,365)),0)</f>
        <v>0</v>
      </c>
      <c r="AF945" s="618">
        <f>IF(AF$12=TRUE,(($E945*LIQUIDACION!$L$1046)*LIQUIDACION!$D$1045/IF(AND(LIQUIDACION!$D$1044&gt;LIQUIDACION!$B$1046,LIQUIDACION!$B$1046&gt;LIQUIDACION!$D$1043),366,365)),0)</f>
        <v>0</v>
      </c>
      <c r="AG945" s="618">
        <f>IF(AG$12=TRUE,(($F945*LIQUIDACION!$L$1046)*LIQUIDACION!$D$1045/IF(AND(LIQUIDACION!$D$1044&gt;LIQUIDACION!$B$1046,LIQUIDACION!$B$1046&gt;LIQUIDACION!$D$1043),366,365)),0)</f>
        <v>0</v>
      </c>
      <c r="AH945" s="618">
        <f>IF(AH$12=TRUE,(($G945*LIQUIDACION!$L$1046)*LIQUIDACION!$D$1045/IF(AND(LIQUIDACION!$D$1044&gt;LIQUIDACION!$B$1046,LIQUIDACION!$B$1046&gt;LIQUIDACION!$D$1043),366,365)),0)</f>
        <v>0</v>
      </c>
      <c r="AI945" s="618">
        <f>IF(AI$12=TRUE,(($H945*LIQUIDACION!$L$1047)*LIQUIDACION!$D$1045/IF(AND(LIQUIDACION!$D$1044&gt;LIQUIDACION!$B$1046,LIQUIDACION!$B$1046&gt;LIQUIDACION!$D$1043),366,365)),0)</f>
        <v>0</v>
      </c>
      <c r="AJ945" s="618">
        <f>IF(AJ$12=TRUE,(($I945*LIQUIDACION!$L$1047)*LIQUIDACION!$D$1045/IF(AND(LIQUIDACION!$D$1044&gt;LIQUIDACION!$B$1046,LIQUIDACION!$B$1046&gt;LIQUIDACION!$D$1043),366,365)),0)</f>
        <v>0</v>
      </c>
      <c r="AK945" s="618">
        <f>IF(AK$12=TRUE,(($J945*LIQUIDACION!$L$1047)*LIQUIDACION!$D$1045/IF(AND(LIQUIDACION!$D$1044&gt;LIQUIDACION!$B$1046,LIQUIDACION!$B$1046&gt;LIQUIDACION!$D$1043),366,365)),0)</f>
        <v>0</v>
      </c>
      <c r="AL945" s="618">
        <f>IF(AL$12=TRUE,(($K945*LIQUIDACION!$L$1047)*LIQUIDACION!$D$1045/IF(AND(LIQUIDACION!$D$1044&gt;LIQUIDACION!$B$1046,LIQUIDACION!$B$1046&gt;LIQUIDACION!$D$1043),366,365)),0)</f>
        <v>0</v>
      </c>
      <c r="AM945" s="618">
        <f>IF(AM$12=TRUE,(($L945*LIQUIDACION!$L$1047)*LIQUIDACION!$D$1045/IF(AND(LIQUIDACION!$D$1044&gt;LIQUIDACION!$B$1046,LIQUIDACION!$B$1046&gt;LIQUIDACION!$D$1043),366,365)),0)</f>
        <v>0</v>
      </c>
      <c r="AN945" s="618">
        <f>IF(AN$12=TRUE,(($M945*LIQUIDACION!$L$1047)*LIQUIDACION!$D$1045/IF(AND(LIQUIDACION!$D$1044&gt;LIQUIDACION!$B$1046,LIQUIDACION!$B$1046&gt;LIQUIDACION!$D$1043),366,365)),0)</f>
        <v>0</v>
      </c>
      <c r="AO945" s="618">
        <f>IF(AO$12=TRUE,(($N945*LIQUIDACION!$L$1047)*LIQUIDACION!$D$1045/IF(AND(LIQUIDACION!$D$1044&gt;LIQUIDACION!$B$1046,LIQUIDACION!$B$1046&gt;LIQUIDACION!$D$1043),366,365)),0)</f>
        <v>0</v>
      </c>
      <c r="AP945" s="618">
        <f>IF(AP$12=TRUE,(($O945*LIQUIDACION!$L$1047)*LIQUIDACION!$D$1045/IF(AND(LIQUIDACION!$D$1044&gt;LIQUIDACION!$B$1046,LIQUIDACION!$B$1046&gt;LIQUIDACION!$D$1043),366,365)),0)</f>
        <v>0</v>
      </c>
      <c r="AQ945" s="618">
        <f>IF(AQ$12=TRUE,(($P945*LIQUIDACION!$L$1047)*LIQUIDACION!$D$1045/IF(AND(LIQUIDACION!$D$1044&gt;LIQUIDACION!$B$1046,LIQUIDACION!$B$1046&gt;LIQUIDACION!$D$1043),366,365)),0)</f>
        <v>0</v>
      </c>
      <c r="AR945" s="618">
        <f>IF(AR$12=TRUE,(($Q945*LIQUIDACION!$L$1047)*LIQUIDACION!$D$1045/IF(AND(LIQUIDACION!$D$1044&gt;LIQUIDACION!$B$1046,LIQUIDACION!$B$1046&gt;LIQUIDACION!$D$1043),366,365)),0)</f>
        <v>0</v>
      </c>
      <c r="AS945" s="618">
        <f>IF(AS$12=TRUE,(($R945*LIQUIDACION!$L$1047)*LIQUIDACION!$D$1045/IF(AND(LIQUIDACION!$D$1044&gt;LIQUIDACION!$B$1046,LIQUIDACION!$B$1046&gt;LIQUIDACION!$D$1043),366,365)),0)</f>
        <v>0</v>
      </c>
      <c r="AT945" s="618">
        <f>IF(AT$12=TRUE,(($S945*LIQUIDACION!$L$1047)*LIQUIDACION!$D$1045/IF(AND(LIQUIDACION!$D$1044&gt;LIQUIDACION!$B$1046,LIQUIDACION!$B$1046&gt;LIQUIDACION!$D$1043),366,365)),0)</f>
        <v>0</v>
      </c>
      <c r="AU945" s="618">
        <f>IF(AU$12=TRUE,(($T945*LIQUIDACION!$L$1047)*LIQUIDACION!$D$1045/IF(AND(LIQUIDACION!$D$1044&gt;LIQUIDACION!$B$1046,LIQUIDACION!$B$1046&gt;LIQUIDACION!$D$1043),366,365)),0)</f>
        <v>0</v>
      </c>
      <c r="AV945" s="618">
        <f>IF(AV$12=TRUE,(($U945*LIQUIDACION!$L$1047)*LIQUIDACION!$D$1045/IF(AND(LIQUIDACION!$D$1044&gt;LIQUIDACION!$B$1046,LIQUIDACION!$B$1046&gt;LIQUIDACION!$D$1043),366,365)),0)</f>
        <v>0</v>
      </c>
      <c r="AW945" s="618">
        <f>IF(AW$12=TRUE,(($V945*LIQUIDACION!$L$1047)*LIQUIDACION!$D$1045/IF(AND(LIQUIDACION!$D$1044&gt;LIQUIDACION!$B$1046,LIQUIDACION!$B$1046&gt;LIQUIDACION!$D$1043),366,365)),0)</f>
        <v>0</v>
      </c>
      <c r="AX945" s="618">
        <f>IF(AX$12=TRUE,(($W945*LIQUIDACION!$L$1047)*LIQUIDACION!$D$1045/IF(AND(LIQUIDACION!$D$1044&gt;LIQUIDACION!$B$1046,LIQUIDACION!$B$1046&gt;LIQUIDACION!$D$1043),366,365)),0)</f>
        <v>0</v>
      </c>
    </row>
    <row r="946" spans="2:50" x14ac:dyDescent="0.25">
      <c r="B946" s="123">
        <v>934</v>
      </c>
      <c r="C946" s="125"/>
      <c r="D946" s="170"/>
      <c r="E946" s="170"/>
      <c r="F946" s="170"/>
      <c r="G946" s="170">
        <f t="shared" si="61"/>
        <v>0</v>
      </c>
      <c r="H946" s="170">
        <f t="shared" si="62"/>
        <v>0</v>
      </c>
      <c r="I946" s="170"/>
      <c r="J946" s="170"/>
      <c r="K946" s="170"/>
      <c r="L946" s="170"/>
      <c r="M946" s="170"/>
      <c r="N946" s="170"/>
      <c r="O946" s="170"/>
      <c r="P946" s="170"/>
      <c r="Q946" s="170"/>
      <c r="R946" s="170"/>
      <c r="S946" s="170"/>
      <c r="T946" s="170"/>
      <c r="U946" s="170"/>
      <c r="V946" s="170"/>
      <c r="W946" s="170"/>
      <c r="X946" s="170"/>
      <c r="Y946" s="170"/>
      <c r="Z946" s="170"/>
      <c r="AA946" s="170"/>
      <c r="AB946" s="415">
        <f t="shared" si="63"/>
        <v>0</v>
      </c>
      <c r="AC946" s="415">
        <f t="shared" si="64"/>
        <v>0</v>
      </c>
      <c r="AE946" s="618">
        <f>IF(AE$12=TRUE,(($D946*LIQUIDACION!$L$1046)*LIQUIDACION!$D$1045/IF(AND(LIQUIDACION!$D$1044&gt;LIQUIDACION!$B$1046,LIQUIDACION!$B$1046&gt;LIQUIDACION!$D$1043),366,365)),0)</f>
        <v>0</v>
      </c>
      <c r="AF946" s="618">
        <f>IF(AF$12=TRUE,(($E946*LIQUIDACION!$L$1046)*LIQUIDACION!$D$1045/IF(AND(LIQUIDACION!$D$1044&gt;LIQUIDACION!$B$1046,LIQUIDACION!$B$1046&gt;LIQUIDACION!$D$1043),366,365)),0)</f>
        <v>0</v>
      </c>
      <c r="AG946" s="618">
        <f>IF(AG$12=TRUE,(($F946*LIQUIDACION!$L$1046)*LIQUIDACION!$D$1045/IF(AND(LIQUIDACION!$D$1044&gt;LIQUIDACION!$B$1046,LIQUIDACION!$B$1046&gt;LIQUIDACION!$D$1043),366,365)),0)</f>
        <v>0</v>
      </c>
      <c r="AH946" s="618">
        <f>IF(AH$12=TRUE,(($G946*LIQUIDACION!$L$1046)*LIQUIDACION!$D$1045/IF(AND(LIQUIDACION!$D$1044&gt;LIQUIDACION!$B$1046,LIQUIDACION!$B$1046&gt;LIQUIDACION!$D$1043),366,365)),0)</f>
        <v>0</v>
      </c>
      <c r="AI946" s="618">
        <f>IF(AI$12=TRUE,(($H946*LIQUIDACION!$L$1047)*LIQUIDACION!$D$1045/IF(AND(LIQUIDACION!$D$1044&gt;LIQUIDACION!$B$1046,LIQUIDACION!$B$1046&gt;LIQUIDACION!$D$1043),366,365)),0)</f>
        <v>0</v>
      </c>
      <c r="AJ946" s="618">
        <f>IF(AJ$12=TRUE,(($I946*LIQUIDACION!$L$1047)*LIQUIDACION!$D$1045/IF(AND(LIQUIDACION!$D$1044&gt;LIQUIDACION!$B$1046,LIQUIDACION!$B$1046&gt;LIQUIDACION!$D$1043),366,365)),0)</f>
        <v>0</v>
      </c>
      <c r="AK946" s="618">
        <f>IF(AK$12=TRUE,(($J946*LIQUIDACION!$L$1047)*LIQUIDACION!$D$1045/IF(AND(LIQUIDACION!$D$1044&gt;LIQUIDACION!$B$1046,LIQUIDACION!$B$1046&gt;LIQUIDACION!$D$1043),366,365)),0)</f>
        <v>0</v>
      </c>
      <c r="AL946" s="618">
        <f>IF(AL$12=TRUE,(($K946*LIQUIDACION!$L$1047)*LIQUIDACION!$D$1045/IF(AND(LIQUIDACION!$D$1044&gt;LIQUIDACION!$B$1046,LIQUIDACION!$B$1046&gt;LIQUIDACION!$D$1043),366,365)),0)</f>
        <v>0</v>
      </c>
      <c r="AM946" s="618">
        <f>IF(AM$12=TRUE,(($L946*LIQUIDACION!$L$1047)*LIQUIDACION!$D$1045/IF(AND(LIQUIDACION!$D$1044&gt;LIQUIDACION!$B$1046,LIQUIDACION!$B$1046&gt;LIQUIDACION!$D$1043),366,365)),0)</f>
        <v>0</v>
      </c>
      <c r="AN946" s="618">
        <f>IF(AN$12=TRUE,(($M946*LIQUIDACION!$L$1047)*LIQUIDACION!$D$1045/IF(AND(LIQUIDACION!$D$1044&gt;LIQUIDACION!$B$1046,LIQUIDACION!$B$1046&gt;LIQUIDACION!$D$1043),366,365)),0)</f>
        <v>0</v>
      </c>
      <c r="AO946" s="618">
        <f>IF(AO$12=TRUE,(($N946*LIQUIDACION!$L$1047)*LIQUIDACION!$D$1045/IF(AND(LIQUIDACION!$D$1044&gt;LIQUIDACION!$B$1046,LIQUIDACION!$B$1046&gt;LIQUIDACION!$D$1043),366,365)),0)</f>
        <v>0</v>
      </c>
      <c r="AP946" s="618">
        <f>IF(AP$12=TRUE,(($O946*LIQUIDACION!$L$1047)*LIQUIDACION!$D$1045/IF(AND(LIQUIDACION!$D$1044&gt;LIQUIDACION!$B$1046,LIQUIDACION!$B$1046&gt;LIQUIDACION!$D$1043),366,365)),0)</f>
        <v>0</v>
      </c>
      <c r="AQ946" s="618">
        <f>IF(AQ$12=TRUE,(($P946*LIQUIDACION!$L$1047)*LIQUIDACION!$D$1045/IF(AND(LIQUIDACION!$D$1044&gt;LIQUIDACION!$B$1046,LIQUIDACION!$B$1046&gt;LIQUIDACION!$D$1043),366,365)),0)</f>
        <v>0</v>
      </c>
      <c r="AR946" s="618">
        <f>IF(AR$12=TRUE,(($Q946*LIQUIDACION!$L$1047)*LIQUIDACION!$D$1045/IF(AND(LIQUIDACION!$D$1044&gt;LIQUIDACION!$B$1046,LIQUIDACION!$B$1046&gt;LIQUIDACION!$D$1043),366,365)),0)</f>
        <v>0</v>
      </c>
      <c r="AS946" s="618">
        <f>IF(AS$12=TRUE,(($R946*LIQUIDACION!$L$1047)*LIQUIDACION!$D$1045/IF(AND(LIQUIDACION!$D$1044&gt;LIQUIDACION!$B$1046,LIQUIDACION!$B$1046&gt;LIQUIDACION!$D$1043),366,365)),0)</f>
        <v>0</v>
      </c>
      <c r="AT946" s="618">
        <f>IF(AT$12=TRUE,(($S946*LIQUIDACION!$L$1047)*LIQUIDACION!$D$1045/IF(AND(LIQUIDACION!$D$1044&gt;LIQUIDACION!$B$1046,LIQUIDACION!$B$1046&gt;LIQUIDACION!$D$1043),366,365)),0)</f>
        <v>0</v>
      </c>
      <c r="AU946" s="618">
        <f>IF(AU$12=TRUE,(($T946*LIQUIDACION!$L$1047)*LIQUIDACION!$D$1045/IF(AND(LIQUIDACION!$D$1044&gt;LIQUIDACION!$B$1046,LIQUIDACION!$B$1046&gt;LIQUIDACION!$D$1043),366,365)),0)</f>
        <v>0</v>
      </c>
      <c r="AV946" s="618">
        <f>IF(AV$12=TRUE,(($U946*LIQUIDACION!$L$1047)*LIQUIDACION!$D$1045/IF(AND(LIQUIDACION!$D$1044&gt;LIQUIDACION!$B$1046,LIQUIDACION!$B$1046&gt;LIQUIDACION!$D$1043),366,365)),0)</f>
        <v>0</v>
      </c>
      <c r="AW946" s="618">
        <f>IF(AW$12=TRUE,(($V946*LIQUIDACION!$L$1047)*LIQUIDACION!$D$1045/IF(AND(LIQUIDACION!$D$1044&gt;LIQUIDACION!$B$1046,LIQUIDACION!$B$1046&gt;LIQUIDACION!$D$1043),366,365)),0)</f>
        <v>0</v>
      </c>
      <c r="AX946" s="618">
        <f>IF(AX$12=TRUE,(($W946*LIQUIDACION!$L$1047)*LIQUIDACION!$D$1045/IF(AND(LIQUIDACION!$D$1044&gt;LIQUIDACION!$B$1046,LIQUIDACION!$B$1046&gt;LIQUIDACION!$D$1043),366,365)),0)</f>
        <v>0</v>
      </c>
    </row>
    <row r="947" spans="2:50" x14ac:dyDescent="0.25">
      <c r="B947" s="121">
        <v>935</v>
      </c>
      <c r="C947" s="125"/>
      <c r="D947" s="170"/>
      <c r="E947" s="170"/>
      <c r="F947" s="170"/>
      <c r="G947" s="170">
        <f t="shared" si="61"/>
        <v>0</v>
      </c>
      <c r="H947" s="170">
        <f t="shared" si="62"/>
        <v>0</v>
      </c>
      <c r="I947" s="170"/>
      <c r="J947" s="170"/>
      <c r="K947" s="170"/>
      <c r="L947" s="170"/>
      <c r="M947" s="170"/>
      <c r="N947" s="170"/>
      <c r="O947" s="170"/>
      <c r="P947" s="170"/>
      <c r="Q947" s="170"/>
      <c r="R947" s="170"/>
      <c r="S947" s="170"/>
      <c r="T947" s="170"/>
      <c r="U947" s="170"/>
      <c r="V947" s="170"/>
      <c r="W947" s="170"/>
      <c r="X947" s="170"/>
      <c r="Y947" s="170"/>
      <c r="Z947" s="170"/>
      <c r="AA947" s="170"/>
      <c r="AB947" s="415">
        <f t="shared" si="63"/>
        <v>0</v>
      </c>
      <c r="AC947" s="415">
        <f t="shared" si="64"/>
        <v>0</v>
      </c>
      <c r="AE947" s="618">
        <f>IF(AE$12=TRUE,(($D947*LIQUIDACION!$L$1046)*LIQUIDACION!$D$1045/IF(AND(LIQUIDACION!$D$1044&gt;LIQUIDACION!$B$1046,LIQUIDACION!$B$1046&gt;LIQUIDACION!$D$1043),366,365)),0)</f>
        <v>0</v>
      </c>
      <c r="AF947" s="618">
        <f>IF(AF$12=TRUE,(($E947*LIQUIDACION!$L$1046)*LIQUIDACION!$D$1045/IF(AND(LIQUIDACION!$D$1044&gt;LIQUIDACION!$B$1046,LIQUIDACION!$B$1046&gt;LIQUIDACION!$D$1043),366,365)),0)</f>
        <v>0</v>
      </c>
      <c r="AG947" s="618">
        <f>IF(AG$12=TRUE,(($F947*LIQUIDACION!$L$1046)*LIQUIDACION!$D$1045/IF(AND(LIQUIDACION!$D$1044&gt;LIQUIDACION!$B$1046,LIQUIDACION!$B$1046&gt;LIQUIDACION!$D$1043),366,365)),0)</f>
        <v>0</v>
      </c>
      <c r="AH947" s="618">
        <f>IF(AH$12=TRUE,(($G947*LIQUIDACION!$L$1046)*LIQUIDACION!$D$1045/IF(AND(LIQUIDACION!$D$1044&gt;LIQUIDACION!$B$1046,LIQUIDACION!$B$1046&gt;LIQUIDACION!$D$1043),366,365)),0)</f>
        <v>0</v>
      </c>
      <c r="AI947" s="618">
        <f>IF(AI$12=TRUE,(($H947*LIQUIDACION!$L$1047)*LIQUIDACION!$D$1045/IF(AND(LIQUIDACION!$D$1044&gt;LIQUIDACION!$B$1046,LIQUIDACION!$B$1046&gt;LIQUIDACION!$D$1043),366,365)),0)</f>
        <v>0</v>
      </c>
      <c r="AJ947" s="618">
        <f>IF(AJ$12=TRUE,(($I947*LIQUIDACION!$L$1047)*LIQUIDACION!$D$1045/IF(AND(LIQUIDACION!$D$1044&gt;LIQUIDACION!$B$1046,LIQUIDACION!$B$1046&gt;LIQUIDACION!$D$1043),366,365)),0)</f>
        <v>0</v>
      </c>
      <c r="AK947" s="618">
        <f>IF(AK$12=TRUE,(($J947*LIQUIDACION!$L$1047)*LIQUIDACION!$D$1045/IF(AND(LIQUIDACION!$D$1044&gt;LIQUIDACION!$B$1046,LIQUIDACION!$B$1046&gt;LIQUIDACION!$D$1043),366,365)),0)</f>
        <v>0</v>
      </c>
      <c r="AL947" s="618">
        <f>IF(AL$12=TRUE,(($K947*LIQUIDACION!$L$1047)*LIQUIDACION!$D$1045/IF(AND(LIQUIDACION!$D$1044&gt;LIQUIDACION!$B$1046,LIQUIDACION!$B$1046&gt;LIQUIDACION!$D$1043),366,365)),0)</f>
        <v>0</v>
      </c>
      <c r="AM947" s="618">
        <f>IF(AM$12=TRUE,(($L947*LIQUIDACION!$L$1047)*LIQUIDACION!$D$1045/IF(AND(LIQUIDACION!$D$1044&gt;LIQUIDACION!$B$1046,LIQUIDACION!$B$1046&gt;LIQUIDACION!$D$1043),366,365)),0)</f>
        <v>0</v>
      </c>
      <c r="AN947" s="618">
        <f>IF(AN$12=TRUE,(($M947*LIQUIDACION!$L$1047)*LIQUIDACION!$D$1045/IF(AND(LIQUIDACION!$D$1044&gt;LIQUIDACION!$B$1046,LIQUIDACION!$B$1046&gt;LIQUIDACION!$D$1043),366,365)),0)</f>
        <v>0</v>
      </c>
      <c r="AO947" s="618">
        <f>IF(AO$12=TRUE,(($N947*LIQUIDACION!$L$1047)*LIQUIDACION!$D$1045/IF(AND(LIQUIDACION!$D$1044&gt;LIQUIDACION!$B$1046,LIQUIDACION!$B$1046&gt;LIQUIDACION!$D$1043),366,365)),0)</f>
        <v>0</v>
      </c>
      <c r="AP947" s="618">
        <f>IF(AP$12=TRUE,(($O947*LIQUIDACION!$L$1047)*LIQUIDACION!$D$1045/IF(AND(LIQUIDACION!$D$1044&gt;LIQUIDACION!$B$1046,LIQUIDACION!$B$1046&gt;LIQUIDACION!$D$1043),366,365)),0)</f>
        <v>0</v>
      </c>
      <c r="AQ947" s="618">
        <f>IF(AQ$12=TRUE,(($P947*LIQUIDACION!$L$1047)*LIQUIDACION!$D$1045/IF(AND(LIQUIDACION!$D$1044&gt;LIQUIDACION!$B$1046,LIQUIDACION!$B$1046&gt;LIQUIDACION!$D$1043),366,365)),0)</f>
        <v>0</v>
      </c>
      <c r="AR947" s="618">
        <f>IF(AR$12=TRUE,(($Q947*LIQUIDACION!$L$1047)*LIQUIDACION!$D$1045/IF(AND(LIQUIDACION!$D$1044&gt;LIQUIDACION!$B$1046,LIQUIDACION!$B$1046&gt;LIQUIDACION!$D$1043),366,365)),0)</f>
        <v>0</v>
      </c>
      <c r="AS947" s="618">
        <f>IF(AS$12=TRUE,(($R947*LIQUIDACION!$L$1047)*LIQUIDACION!$D$1045/IF(AND(LIQUIDACION!$D$1044&gt;LIQUIDACION!$B$1046,LIQUIDACION!$B$1046&gt;LIQUIDACION!$D$1043),366,365)),0)</f>
        <v>0</v>
      </c>
      <c r="AT947" s="618">
        <f>IF(AT$12=TRUE,(($S947*LIQUIDACION!$L$1047)*LIQUIDACION!$D$1045/IF(AND(LIQUIDACION!$D$1044&gt;LIQUIDACION!$B$1046,LIQUIDACION!$B$1046&gt;LIQUIDACION!$D$1043),366,365)),0)</f>
        <v>0</v>
      </c>
      <c r="AU947" s="618">
        <f>IF(AU$12=TRUE,(($T947*LIQUIDACION!$L$1047)*LIQUIDACION!$D$1045/IF(AND(LIQUIDACION!$D$1044&gt;LIQUIDACION!$B$1046,LIQUIDACION!$B$1046&gt;LIQUIDACION!$D$1043),366,365)),0)</f>
        <v>0</v>
      </c>
      <c r="AV947" s="618">
        <f>IF(AV$12=TRUE,(($U947*LIQUIDACION!$L$1047)*LIQUIDACION!$D$1045/IF(AND(LIQUIDACION!$D$1044&gt;LIQUIDACION!$B$1046,LIQUIDACION!$B$1046&gt;LIQUIDACION!$D$1043),366,365)),0)</f>
        <v>0</v>
      </c>
      <c r="AW947" s="618">
        <f>IF(AW$12=TRUE,(($V947*LIQUIDACION!$L$1047)*LIQUIDACION!$D$1045/IF(AND(LIQUIDACION!$D$1044&gt;LIQUIDACION!$B$1046,LIQUIDACION!$B$1046&gt;LIQUIDACION!$D$1043),366,365)),0)</f>
        <v>0</v>
      </c>
      <c r="AX947" s="618">
        <f>IF(AX$12=TRUE,(($W947*LIQUIDACION!$L$1047)*LIQUIDACION!$D$1045/IF(AND(LIQUIDACION!$D$1044&gt;LIQUIDACION!$B$1046,LIQUIDACION!$B$1046&gt;LIQUIDACION!$D$1043),366,365)),0)</f>
        <v>0</v>
      </c>
    </row>
    <row r="948" spans="2:50" x14ac:dyDescent="0.25">
      <c r="B948" s="123">
        <v>936</v>
      </c>
      <c r="C948" s="125"/>
      <c r="D948" s="170"/>
      <c r="E948" s="170"/>
      <c r="F948" s="170"/>
      <c r="G948" s="170">
        <f t="shared" si="61"/>
        <v>0</v>
      </c>
      <c r="H948" s="170">
        <f t="shared" si="62"/>
        <v>0</v>
      </c>
      <c r="I948" s="170"/>
      <c r="J948" s="170"/>
      <c r="K948" s="170"/>
      <c r="L948" s="170"/>
      <c r="M948" s="170"/>
      <c r="N948" s="170"/>
      <c r="O948" s="170"/>
      <c r="P948" s="170"/>
      <c r="Q948" s="170"/>
      <c r="R948" s="170"/>
      <c r="S948" s="170"/>
      <c r="T948" s="170"/>
      <c r="U948" s="170"/>
      <c r="V948" s="170"/>
      <c r="W948" s="170"/>
      <c r="X948" s="170"/>
      <c r="Y948" s="170"/>
      <c r="Z948" s="170"/>
      <c r="AA948" s="170"/>
      <c r="AB948" s="415">
        <f t="shared" si="63"/>
        <v>0</v>
      </c>
      <c r="AC948" s="415">
        <f t="shared" si="64"/>
        <v>0</v>
      </c>
      <c r="AE948" s="618">
        <f>IF(AE$12=TRUE,(($D948*LIQUIDACION!$L$1046)*LIQUIDACION!$D$1045/IF(AND(LIQUIDACION!$D$1044&gt;LIQUIDACION!$B$1046,LIQUIDACION!$B$1046&gt;LIQUIDACION!$D$1043),366,365)),0)</f>
        <v>0</v>
      </c>
      <c r="AF948" s="618">
        <f>IF(AF$12=TRUE,(($E948*LIQUIDACION!$L$1046)*LIQUIDACION!$D$1045/IF(AND(LIQUIDACION!$D$1044&gt;LIQUIDACION!$B$1046,LIQUIDACION!$B$1046&gt;LIQUIDACION!$D$1043),366,365)),0)</f>
        <v>0</v>
      </c>
      <c r="AG948" s="618">
        <f>IF(AG$12=TRUE,(($F948*LIQUIDACION!$L$1046)*LIQUIDACION!$D$1045/IF(AND(LIQUIDACION!$D$1044&gt;LIQUIDACION!$B$1046,LIQUIDACION!$B$1046&gt;LIQUIDACION!$D$1043),366,365)),0)</f>
        <v>0</v>
      </c>
      <c r="AH948" s="618">
        <f>IF(AH$12=TRUE,(($G948*LIQUIDACION!$L$1046)*LIQUIDACION!$D$1045/IF(AND(LIQUIDACION!$D$1044&gt;LIQUIDACION!$B$1046,LIQUIDACION!$B$1046&gt;LIQUIDACION!$D$1043),366,365)),0)</f>
        <v>0</v>
      </c>
      <c r="AI948" s="618">
        <f>IF(AI$12=TRUE,(($H948*LIQUIDACION!$L$1047)*LIQUIDACION!$D$1045/IF(AND(LIQUIDACION!$D$1044&gt;LIQUIDACION!$B$1046,LIQUIDACION!$B$1046&gt;LIQUIDACION!$D$1043),366,365)),0)</f>
        <v>0</v>
      </c>
      <c r="AJ948" s="618">
        <f>IF(AJ$12=TRUE,(($I948*LIQUIDACION!$L$1047)*LIQUIDACION!$D$1045/IF(AND(LIQUIDACION!$D$1044&gt;LIQUIDACION!$B$1046,LIQUIDACION!$B$1046&gt;LIQUIDACION!$D$1043),366,365)),0)</f>
        <v>0</v>
      </c>
      <c r="AK948" s="618">
        <f>IF(AK$12=TRUE,(($J948*LIQUIDACION!$L$1047)*LIQUIDACION!$D$1045/IF(AND(LIQUIDACION!$D$1044&gt;LIQUIDACION!$B$1046,LIQUIDACION!$B$1046&gt;LIQUIDACION!$D$1043),366,365)),0)</f>
        <v>0</v>
      </c>
      <c r="AL948" s="618">
        <f>IF(AL$12=TRUE,(($K948*LIQUIDACION!$L$1047)*LIQUIDACION!$D$1045/IF(AND(LIQUIDACION!$D$1044&gt;LIQUIDACION!$B$1046,LIQUIDACION!$B$1046&gt;LIQUIDACION!$D$1043),366,365)),0)</f>
        <v>0</v>
      </c>
      <c r="AM948" s="618">
        <f>IF(AM$12=TRUE,(($L948*LIQUIDACION!$L$1047)*LIQUIDACION!$D$1045/IF(AND(LIQUIDACION!$D$1044&gt;LIQUIDACION!$B$1046,LIQUIDACION!$B$1046&gt;LIQUIDACION!$D$1043),366,365)),0)</f>
        <v>0</v>
      </c>
      <c r="AN948" s="618">
        <f>IF(AN$12=TRUE,(($M948*LIQUIDACION!$L$1047)*LIQUIDACION!$D$1045/IF(AND(LIQUIDACION!$D$1044&gt;LIQUIDACION!$B$1046,LIQUIDACION!$B$1046&gt;LIQUIDACION!$D$1043),366,365)),0)</f>
        <v>0</v>
      </c>
      <c r="AO948" s="618">
        <f>IF(AO$12=TRUE,(($N948*LIQUIDACION!$L$1047)*LIQUIDACION!$D$1045/IF(AND(LIQUIDACION!$D$1044&gt;LIQUIDACION!$B$1046,LIQUIDACION!$B$1046&gt;LIQUIDACION!$D$1043),366,365)),0)</f>
        <v>0</v>
      </c>
      <c r="AP948" s="618">
        <f>IF(AP$12=TRUE,(($O948*LIQUIDACION!$L$1047)*LIQUIDACION!$D$1045/IF(AND(LIQUIDACION!$D$1044&gt;LIQUIDACION!$B$1046,LIQUIDACION!$B$1046&gt;LIQUIDACION!$D$1043),366,365)),0)</f>
        <v>0</v>
      </c>
      <c r="AQ948" s="618">
        <f>IF(AQ$12=TRUE,(($P948*LIQUIDACION!$L$1047)*LIQUIDACION!$D$1045/IF(AND(LIQUIDACION!$D$1044&gt;LIQUIDACION!$B$1046,LIQUIDACION!$B$1046&gt;LIQUIDACION!$D$1043),366,365)),0)</f>
        <v>0</v>
      </c>
      <c r="AR948" s="618">
        <f>IF(AR$12=TRUE,(($Q948*LIQUIDACION!$L$1047)*LIQUIDACION!$D$1045/IF(AND(LIQUIDACION!$D$1044&gt;LIQUIDACION!$B$1046,LIQUIDACION!$B$1046&gt;LIQUIDACION!$D$1043),366,365)),0)</f>
        <v>0</v>
      </c>
      <c r="AS948" s="618">
        <f>IF(AS$12=TRUE,(($R948*LIQUIDACION!$L$1047)*LIQUIDACION!$D$1045/IF(AND(LIQUIDACION!$D$1044&gt;LIQUIDACION!$B$1046,LIQUIDACION!$B$1046&gt;LIQUIDACION!$D$1043),366,365)),0)</f>
        <v>0</v>
      </c>
      <c r="AT948" s="618">
        <f>IF(AT$12=TRUE,(($S948*LIQUIDACION!$L$1047)*LIQUIDACION!$D$1045/IF(AND(LIQUIDACION!$D$1044&gt;LIQUIDACION!$B$1046,LIQUIDACION!$B$1046&gt;LIQUIDACION!$D$1043),366,365)),0)</f>
        <v>0</v>
      </c>
      <c r="AU948" s="618">
        <f>IF(AU$12=TRUE,(($T948*LIQUIDACION!$L$1047)*LIQUIDACION!$D$1045/IF(AND(LIQUIDACION!$D$1044&gt;LIQUIDACION!$B$1046,LIQUIDACION!$B$1046&gt;LIQUIDACION!$D$1043),366,365)),0)</f>
        <v>0</v>
      </c>
      <c r="AV948" s="618">
        <f>IF(AV$12=TRUE,(($U948*LIQUIDACION!$L$1047)*LIQUIDACION!$D$1045/IF(AND(LIQUIDACION!$D$1044&gt;LIQUIDACION!$B$1046,LIQUIDACION!$B$1046&gt;LIQUIDACION!$D$1043),366,365)),0)</f>
        <v>0</v>
      </c>
      <c r="AW948" s="618">
        <f>IF(AW$12=TRUE,(($V948*LIQUIDACION!$L$1047)*LIQUIDACION!$D$1045/IF(AND(LIQUIDACION!$D$1044&gt;LIQUIDACION!$B$1046,LIQUIDACION!$B$1046&gt;LIQUIDACION!$D$1043),366,365)),0)</f>
        <v>0</v>
      </c>
      <c r="AX948" s="618">
        <f>IF(AX$12=TRUE,(($W948*LIQUIDACION!$L$1047)*LIQUIDACION!$D$1045/IF(AND(LIQUIDACION!$D$1044&gt;LIQUIDACION!$B$1046,LIQUIDACION!$B$1046&gt;LIQUIDACION!$D$1043),366,365)),0)</f>
        <v>0</v>
      </c>
    </row>
    <row r="949" spans="2:50" x14ac:dyDescent="0.25">
      <c r="B949" s="121">
        <v>937</v>
      </c>
      <c r="C949" s="125"/>
      <c r="D949" s="170"/>
      <c r="E949" s="170"/>
      <c r="F949" s="170"/>
      <c r="G949" s="170">
        <f t="shared" si="61"/>
        <v>0</v>
      </c>
      <c r="H949" s="170">
        <f t="shared" si="62"/>
        <v>0</v>
      </c>
      <c r="I949" s="170"/>
      <c r="J949" s="170"/>
      <c r="K949" s="170"/>
      <c r="L949" s="170"/>
      <c r="M949" s="170"/>
      <c r="N949" s="170"/>
      <c r="O949" s="170"/>
      <c r="P949" s="170"/>
      <c r="Q949" s="170"/>
      <c r="R949" s="170"/>
      <c r="S949" s="170"/>
      <c r="T949" s="170"/>
      <c r="U949" s="170"/>
      <c r="V949" s="170"/>
      <c r="W949" s="170"/>
      <c r="X949" s="170"/>
      <c r="Y949" s="170"/>
      <c r="Z949" s="170"/>
      <c r="AA949" s="170"/>
      <c r="AB949" s="415">
        <f t="shared" si="63"/>
        <v>0</v>
      </c>
      <c r="AC949" s="415">
        <f t="shared" si="64"/>
        <v>0</v>
      </c>
      <c r="AE949" s="618">
        <f>IF(AE$12=TRUE,(($D949*LIQUIDACION!$L$1046)*LIQUIDACION!$D$1045/IF(AND(LIQUIDACION!$D$1044&gt;LIQUIDACION!$B$1046,LIQUIDACION!$B$1046&gt;LIQUIDACION!$D$1043),366,365)),0)</f>
        <v>0</v>
      </c>
      <c r="AF949" s="618">
        <f>IF(AF$12=TRUE,(($E949*LIQUIDACION!$L$1046)*LIQUIDACION!$D$1045/IF(AND(LIQUIDACION!$D$1044&gt;LIQUIDACION!$B$1046,LIQUIDACION!$B$1046&gt;LIQUIDACION!$D$1043),366,365)),0)</f>
        <v>0</v>
      </c>
      <c r="AG949" s="618">
        <f>IF(AG$12=TRUE,(($F949*LIQUIDACION!$L$1046)*LIQUIDACION!$D$1045/IF(AND(LIQUIDACION!$D$1044&gt;LIQUIDACION!$B$1046,LIQUIDACION!$B$1046&gt;LIQUIDACION!$D$1043),366,365)),0)</f>
        <v>0</v>
      </c>
      <c r="AH949" s="618">
        <f>IF(AH$12=TRUE,(($G949*LIQUIDACION!$L$1046)*LIQUIDACION!$D$1045/IF(AND(LIQUIDACION!$D$1044&gt;LIQUIDACION!$B$1046,LIQUIDACION!$B$1046&gt;LIQUIDACION!$D$1043),366,365)),0)</f>
        <v>0</v>
      </c>
      <c r="AI949" s="618">
        <f>IF(AI$12=TRUE,(($H949*LIQUIDACION!$L$1047)*LIQUIDACION!$D$1045/IF(AND(LIQUIDACION!$D$1044&gt;LIQUIDACION!$B$1046,LIQUIDACION!$B$1046&gt;LIQUIDACION!$D$1043),366,365)),0)</f>
        <v>0</v>
      </c>
      <c r="AJ949" s="618">
        <f>IF(AJ$12=TRUE,(($I949*LIQUIDACION!$L$1047)*LIQUIDACION!$D$1045/IF(AND(LIQUIDACION!$D$1044&gt;LIQUIDACION!$B$1046,LIQUIDACION!$B$1046&gt;LIQUIDACION!$D$1043),366,365)),0)</f>
        <v>0</v>
      </c>
      <c r="AK949" s="618">
        <f>IF(AK$12=TRUE,(($J949*LIQUIDACION!$L$1047)*LIQUIDACION!$D$1045/IF(AND(LIQUIDACION!$D$1044&gt;LIQUIDACION!$B$1046,LIQUIDACION!$B$1046&gt;LIQUIDACION!$D$1043),366,365)),0)</f>
        <v>0</v>
      </c>
      <c r="AL949" s="618">
        <f>IF(AL$12=TRUE,(($K949*LIQUIDACION!$L$1047)*LIQUIDACION!$D$1045/IF(AND(LIQUIDACION!$D$1044&gt;LIQUIDACION!$B$1046,LIQUIDACION!$B$1046&gt;LIQUIDACION!$D$1043),366,365)),0)</f>
        <v>0</v>
      </c>
      <c r="AM949" s="618">
        <f>IF(AM$12=TRUE,(($L949*LIQUIDACION!$L$1047)*LIQUIDACION!$D$1045/IF(AND(LIQUIDACION!$D$1044&gt;LIQUIDACION!$B$1046,LIQUIDACION!$B$1046&gt;LIQUIDACION!$D$1043),366,365)),0)</f>
        <v>0</v>
      </c>
      <c r="AN949" s="618">
        <f>IF(AN$12=TRUE,(($M949*LIQUIDACION!$L$1047)*LIQUIDACION!$D$1045/IF(AND(LIQUIDACION!$D$1044&gt;LIQUIDACION!$B$1046,LIQUIDACION!$B$1046&gt;LIQUIDACION!$D$1043),366,365)),0)</f>
        <v>0</v>
      </c>
      <c r="AO949" s="618">
        <f>IF(AO$12=TRUE,(($N949*LIQUIDACION!$L$1047)*LIQUIDACION!$D$1045/IF(AND(LIQUIDACION!$D$1044&gt;LIQUIDACION!$B$1046,LIQUIDACION!$B$1046&gt;LIQUIDACION!$D$1043),366,365)),0)</f>
        <v>0</v>
      </c>
      <c r="AP949" s="618">
        <f>IF(AP$12=TRUE,(($O949*LIQUIDACION!$L$1047)*LIQUIDACION!$D$1045/IF(AND(LIQUIDACION!$D$1044&gt;LIQUIDACION!$B$1046,LIQUIDACION!$B$1046&gt;LIQUIDACION!$D$1043),366,365)),0)</f>
        <v>0</v>
      </c>
      <c r="AQ949" s="618">
        <f>IF(AQ$12=TRUE,(($P949*LIQUIDACION!$L$1047)*LIQUIDACION!$D$1045/IF(AND(LIQUIDACION!$D$1044&gt;LIQUIDACION!$B$1046,LIQUIDACION!$B$1046&gt;LIQUIDACION!$D$1043),366,365)),0)</f>
        <v>0</v>
      </c>
      <c r="AR949" s="618">
        <f>IF(AR$12=TRUE,(($Q949*LIQUIDACION!$L$1047)*LIQUIDACION!$D$1045/IF(AND(LIQUIDACION!$D$1044&gt;LIQUIDACION!$B$1046,LIQUIDACION!$B$1046&gt;LIQUIDACION!$D$1043),366,365)),0)</f>
        <v>0</v>
      </c>
      <c r="AS949" s="618">
        <f>IF(AS$12=TRUE,(($R949*LIQUIDACION!$L$1047)*LIQUIDACION!$D$1045/IF(AND(LIQUIDACION!$D$1044&gt;LIQUIDACION!$B$1046,LIQUIDACION!$B$1046&gt;LIQUIDACION!$D$1043),366,365)),0)</f>
        <v>0</v>
      </c>
      <c r="AT949" s="618">
        <f>IF(AT$12=TRUE,(($S949*LIQUIDACION!$L$1047)*LIQUIDACION!$D$1045/IF(AND(LIQUIDACION!$D$1044&gt;LIQUIDACION!$B$1046,LIQUIDACION!$B$1046&gt;LIQUIDACION!$D$1043),366,365)),0)</f>
        <v>0</v>
      </c>
      <c r="AU949" s="618">
        <f>IF(AU$12=TRUE,(($T949*LIQUIDACION!$L$1047)*LIQUIDACION!$D$1045/IF(AND(LIQUIDACION!$D$1044&gt;LIQUIDACION!$B$1046,LIQUIDACION!$B$1046&gt;LIQUIDACION!$D$1043),366,365)),0)</f>
        <v>0</v>
      </c>
      <c r="AV949" s="618">
        <f>IF(AV$12=TRUE,(($U949*LIQUIDACION!$L$1047)*LIQUIDACION!$D$1045/IF(AND(LIQUIDACION!$D$1044&gt;LIQUIDACION!$B$1046,LIQUIDACION!$B$1046&gt;LIQUIDACION!$D$1043),366,365)),0)</f>
        <v>0</v>
      </c>
      <c r="AW949" s="618">
        <f>IF(AW$12=TRUE,(($V949*LIQUIDACION!$L$1047)*LIQUIDACION!$D$1045/IF(AND(LIQUIDACION!$D$1044&gt;LIQUIDACION!$B$1046,LIQUIDACION!$B$1046&gt;LIQUIDACION!$D$1043),366,365)),0)</f>
        <v>0</v>
      </c>
      <c r="AX949" s="618">
        <f>IF(AX$12=TRUE,(($W949*LIQUIDACION!$L$1047)*LIQUIDACION!$D$1045/IF(AND(LIQUIDACION!$D$1044&gt;LIQUIDACION!$B$1046,LIQUIDACION!$B$1046&gt;LIQUIDACION!$D$1043),366,365)),0)</f>
        <v>0</v>
      </c>
    </row>
    <row r="950" spans="2:50" x14ac:dyDescent="0.25">
      <c r="B950" s="123">
        <v>938</v>
      </c>
      <c r="C950" s="125"/>
      <c r="D950" s="170"/>
      <c r="E950" s="170"/>
      <c r="F950" s="170"/>
      <c r="G950" s="170">
        <f t="shared" si="61"/>
        <v>0</v>
      </c>
      <c r="H950" s="170">
        <f t="shared" si="62"/>
        <v>0</v>
      </c>
      <c r="I950" s="170"/>
      <c r="J950" s="170"/>
      <c r="K950" s="170"/>
      <c r="L950" s="170"/>
      <c r="M950" s="170"/>
      <c r="N950" s="170"/>
      <c r="O950" s="170"/>
      <c r="P950" s="170"/>
      <c r="Q950" s="170"/>
      <c r="R950" s="170"/>
      <c r="S950" s="170"/>
      <c r="T950" s="170"/>
      <c r="U950" s="170"/>
      <c r="V950" s="170"/>
      <c r="W950" s="170"/>
      <c r="X950" s="170"/>
      <c r="Y950" s="170"/>
      <c r="Z950" s="170"/>
      <c r="AA950" s="170"/>
      <c r="AB950" s="415">
        <f t="shared" si="63"/>
        <v>0</v>
      </c>
      <c r="AC950" s="415">
        <f t="shared" si="64"/>
        <v>0</v>
      </c>
      <c r="AE950" s="618">
        <f>IF(AE$12=TRUE,(($D950*LIQUIDACION!$L$1046)*LIQUIDACION!$D$1045/IF(AND(LIQUIDACION!$D$1044&gt;LIQUIDACION!$B$1046,LIQUIDACION!$B$1046&gt;LIQUIDACION!$D$1043),366,365)),0)</f>
        <v>0</v>
      </c>
      <c r="AF950" s="618">
        <f>IF(AF$12=TRUE,(($E950*LIQUIDACION!$L$1046)*LIQUIDACION!$D$1045/IF(AND(LIQUIDACION!$D$1044&gt;LIQUIDACION!$B$1046,LIQUIDACION!$B$1046&gt;LIQUIDACION!$D$1043),366,365)),0)</f>
        <v>0</v>
      </c>
      <c r="AG950" s="618">
        <f>IF(AG$12=TRUE,(($F950*LIQUIDACION!$L$1046)*LIQUIDACION!$D$1045/IF(AND(LIQUIDACION!$D$1044&gt;LIQUIDACION!$B$1046,LIQUIDACION!$B$1046&gt;LIQUIDACION!$D$1043),366,365)),0)</f>
        <v>0</v>
      </c>
      <c r="AH950" s="618">
        <f>IF(AH$12=TRUE,(($G950*LIQUIDACION!$L$1046)*LIQUIDACION!$D$1045/IF(AND(LIQUIDACION!$D$1044&gt;LIQUIDACION!$B$1046,LIQUIDACION!$B$1046&gt;LIQUIDACION!$D$1043),366,365)),0)</f>
        <v>0</v>
      </c>
      <c r="AI950" s="618">
        <f>IF(AI$12=TRUE,(($H950*LIQUIDACION!$L$1047)*LIQUIDACION!$D$1045/IF(AND(LIQUIDACION!$D$1044&gt;LIQUIDACION!$B$1046,LIQUIDACION!$B$1046&gt;LIQUIDACION!$D$1043),366,365)),0)</f>
        <v>0</v>
      </c>
      <c r="AJ950" s="618">
        <f>IF(AJ$12=TRUE,(($I950*LIQUIDACION!$L$1047)*LIQUIDACION!$D$1045/IF(AND(LIQUIDACION!$D$1044&gt;LIQUIDACION!$B$1046,LIQUIDACION!$B$1046&gt;LIQUIDACION!$D$1043),366,365)),0)</f>
        <v>0</v>
      </c>
      <c r="AK950" s="618">
        <f>IF(AK$12=TRUE,(($J950*LIQUIDACION!$L$1047)*LIQUIDACION!$D$1045/IF(AND(LIQUIDACION!$D$1044&gt;LIQUIDACION!$B$1046,LIQUIDACION!$B$1046&gt;LIQUIDACION!$D$1043),366,365)),0)</f>
        <v>0</v>
      </c>
      <c r="AL950" s="618">
        <f>IF(AL$12=TRUE,(($K950*LIQUIDACION!$L$1047)*LIQUIDACION!$D$1045/IF(AND(LIQUIDACION!$D$1044&gt;LIQUIDACION!$B$1046,LIQUIDACION!$B$1046&gt;LIQUIDACION!$D$1043),366,365)),0)</f>
        <v>0</v>
      </c>
      <c r="AM950" s="618">
        <f>IF(AM$12=TRUE,(($L950*LIQUIDACION!$L$1047)*LIQUIDACION!$D$1045/IF(AND(LIQUIDACION!$D$1044&gt;LIQUIDACION!$B$1046,LIQUIDACION!$B$1046&gt;LIQUIDACION!$D$1043),366,365)),0)</f>
        <v>0</v>
      </c>
      <c r="AN950" s="618">
        <f>IF(AN$12=TRUE,(($M950*LIQUIDACION!$L$1047)*LIQUIDACION!$D$1045/IF(AND(LIQUIDACION!$D$1044&gt;LIQUIDACION!$B$1046,LIQUIDACION!$B$1046&gt;LIQUIDACION!$D$1043),366,365)),0)</f>
        <v>0</v>
      </c>
      <c r="AO950" s="618">
        <f>IF(AO$12=TRUE,(($N950*LIQUIDACION!$L$1047)*LIQUIDACION!$D$1045/IF(AND(LIQUIDACION!$D$1044&gt;LIQUIDACION!$B$1046,LIQUIDACION!$B$1046&gt;LIQUIDACION!$D$1043),366,365)),0)</f>
        <v>0</v>
      </c>
      <c r="AP950" s="618">
        <f>IF(AP$12=TRUE,(($O950*LIQUIDACION!$L$1047)*LIQUIDACION!$D$1045/IF(AND(LIQUIDACION!$D$1044&gt;LIQUIDACION!$B$1046,LIQUIDACION!$B$1046&gt;LIQUIDACION!$D$1043),366,365)),0)</f>
        <v>0</v>
      </c>
      <c r="AQ950" s="618">
        <f>IF(AQ$12=TRUE,(($P950*LIQUIDACION!$L$1047)*LIQUIDACION!$D$1045/IF(AND(LIQUIDACION!$D$1044&gt;LIQUIDACION!$B$1046,LIQUIDACION!$B$1046&gt;LIQUIDACION!$D$1043),366,365)),0)</f>
        <v>0</v>
      </c>
      <c r="AR950" s="618">
        <f>IF(AR$12=TRUE,(($Q950*LIQUIDACION!$L$1047)*LIQUIDACION!$D$1045/IF(AND(LIQUIDACION!$D$1044&gt;LIQUIDACION!$B$1046,LIQUIDACION!$B$1046&gt;LIQUIDACION!$D$1043),366,365)),0)</f>
        <v>0</v>
      </c>
      <c r="AS950" s="618">
        <f>IF(AS$12=TRUE,(($R950*LIQUIDACION!$L$1047)*LIQUIDACION!$D$1045/IF(AND(LIQUIDACION!$D$1044&gt;LIQUIDACION!$B$1046,LIQUIDACION!$B$1046&gt;LIQUIDACION!$D$1043),366,365)),0)</f>
        <v>0</v>
      </c>
      <c r="AT950" s="618">
        <f>IF(AT$12=TRUE,(($S950*LIQUIDACION!$L$1047)*LIQUIDACION!$D$1045/IF(AND(LIQUIDACION!$D$1044&gt;LIQUIDACION!$B$1046,LIQUIDACION!$B$1046&gt;LIQUIDACION!$D$1043),366,365)),0)</f>
        <v>0</v>
      </c>
      <c r="AU950" s="618">
        <f>IF(AU$12=TRUE,(($T950*LIQUIDACION!$L$1047)*LIQUIDACION!$D$1045/IF(AND(LIQUIDACION!$D$1044&gt;LIQUIDACION!$B$1046,LIQUIDACION!$B$1046&gt;LIQUIDACION!$D$1043),366,365)),0)</f>
        <v>0</v>
      </c>
      <c r="AV950" s="618">
        <f>IF(AV$12=TRUE,(($U950*LIQUIDACION!$L$1047)*LIQUIDACION!$D$1045/IF(AND(LIQUIDACION!$D$1044&gt;LIQUIDACION!$B$1046,LIQUIDACION!$B$1046&gt;LIQUIDACION!$D$1043),366,365)),0)</f>
        <v>0</v>
      </c>
      <c r="AW950" s="618">
        <f>IF(AW$12=TRUE,(($V950*LIQUIDACION!$L$1047)*LIQUIDACION!$D$1045/IF(AND(LIQUIDACION!$D$1044&gt;LIQUIDACION!$B$1046,LIQUIDACION!$B$1046&gt;LIQUIDACION!$D$1043),366,365)),0)</f>
        <v>0</v>
      </c>
      <c r="AX950" s="618">
        <f>IF(AX$12=TRUE,(($W950*LIQUIDACION!$L$1047)*LIQUIDACION!$D$1045/IF(AND(LIQUIDACION!$D$1044&gt;LIQUIDACION!$B$1046,LIQUIDACION!$B$1046&gt;LIQUIDACION!$D$1043),366,365)),0)</f>
        <v>0</v>
      </c>
    </row>
    <row r="951" spans="2:50" x14ac:dyDescent="0.25">
      <c r="B951" s="121">
        <v>939</v>
      </c>
      <c r="C951" s="125"/>
      <c r="D951" s="170"/>
      <c r="E951" s="170"/>
      <c r="F951" s="170"/>
      <c r="G951" s="170">
        <f t="shared" si="61"/>
        <v>0</v>
      </c>
      <c r="H951" s="170">
        <f t="shared" si="62"/>
        <v>0</v>
      </c>
      <c r="I951" s="170"/>
      <c r="J951" s="170"/>
      <c r="K951" s="170"/>
      <c r="L951" s="170"/>
      <c r="M951" s="170"/>
      <c r="N951" s="170"/>
      <c r="O951" s="170"/>
      <c r="P951" s="170"/>
      <c r="Q951" s="170"/>
      <c r="R951" s="170"/>
      <c r="S951" s="170"/>
      <c r="T951" s="170"/>
      <c r="U951" s="170"/>
      <c r="V951" s="170"/>
      <c r="W951" s="170"/>
      <c r="X951" s="170"/>
      <c r="Y951" s="170"/>
      <c r="Z951" s="170"/>
      <c r="AA951" s="170"/>
      <c r="AB951" s="415">
        <f t="shared" si="63"/>
        <v>0</v>
      </c>
      <c r="AC951" s="415">
        <f t="shared" si="64"/>
        <v>0</v>
      </c>
      <c r="AE951" s="618">
        <f>IF(AE$12=TRUE,(($D951*LIQUIDACION!$L$1046)*LIQUIDACION!$D$1045/IF(AND(LIQUIDACION!$D$1044&gt;LIQUIDACION!$B$1046,LIQUIDACION!$B$1046&gt;LIQUIDACION!$D$1043),366,365)),0)</f>
        <v>0</v>
      </c>
      <c r="AF951" s="618">
        <f>IF(AF$12=TRUE,(($E951*LIQUIDACION!$L$1046)*LIQUIDACION!$D$1045/IF(AND(LIQUIDACION!$D$1044&gt;LIQUIDACION!$B$1046,LIQUIDACION!$B$1046&gt;LIQUIDACION!$D$1043),366,365)),0)</f>
        <v>0</v>
      </c>
      <c r="AG951" s="618">
        <f>IF(AG$12=TRUE,(($F951*LIQUIDACION!$L$1046)*LIQUIDACION!$D$1045/IF(AND(LIQUIDACION!$D$1044&gt;LIQUIDACION!$B$1046,LIQUIDACION!$B$1046&gt;LIQUIDACION!$D$1043),366,365)),0)</f>
        <v>0</v>
      </c>
      <c r="AH951" s="618">
        <f>IF(AH$12=TRUE,(($G951*LIQUIDACION!$L$1046)*LIQUIDACION!$D$1045/IF(AND(LIQUIDACION!$D$1044&gt;LIQUIDACION!$B$1046,LIQUIDACION!$B$1046&gt;LIQUIDACION!$D$1043),366,365)),0)</f>
        <v>0</v>
      </c>
      <c r="AI951" s="618">
        <f>IF(AI$12=TRUE,(($H951*LIQUIDACION!$L$1047)*LIQUIDACION!$D$1045/IF(AND(LIQUIDACION!$D$1044&gt;LIQUIDACION!$B$1046,LIQUIDACION!$B$1046&gt;LIQUIDACION!$D$1043),366,365)),0)</f>
        <v>0</v>
      </c>
      <c r="AJ951" s="618">
        <f>IF(AJ$12=TRUE,(($I951*LIQUIDACION!$L$1047)*LIQUIDACION!$D$1045/IF(AND(LIQUIDACION!$D$1044&gt;LIQUIDACION!$B$1046,LIQUIDACION!$B$1046&gt;LIQUIDACION!$D$1043),366,365)),0)</f>
        <v>0</v>
      </c>
      <c r="AK951" s="618">
        <f>IF(AK$12=TRUE,(($J951*LIQUIDACION!$L$1047)*LIQUIDACION!$D$1045/IF(AND(LIQUIDACION!$D$1044&gt;LIQUIDACION!$B$1046,LIQUIDACION!$B$1046&gt;LIQUIDACION!$D$1043),366,365)),0)</f>
        <v>0</v>
      </c>
      <c r="AL951" s="618">
        <f>IF(AL$12=TRUE,(($K951*LIQUIDACION!$L$1047)*LIQUIDACION!$D$1045/IF(AND(LIQUIDACION!$D$1044&gt;LIQUIDACION!$B$1046,LIQUIDACION!$B$1046&gt;LIQUIDACION!$D$1043),366,365)),0)</f>
        <v>0</v>
      </c>
      <c r="AM951" s="618">
        <f>IF(AM$12=TRUE,(($L951*LIQUIDACION!$L$1047)*LIQUIDACION!$D$1045/IF(AND(LIQUIDACION!$D$1044&gt;LIQUIDACION!$B$1046,LIQUIDACION!$B$1046&gt;LIQUIDACION!$D$1043),366,365)),0)</f>
        <v>0</v>
      </c>
      <c r="AN951" s="618">
        <f>IF(AN$12=TRUE,(($M951*LIQUIDACION!$L$1047)*LIQUIDACION!$D$1045/IF(AND(LIQUIDACION!$D$1044&gt;LIQUIDACION!$B$1046,LIQUIDACION!$B$1046&gt;LIQUIDACION!$D$1043),366,365)),0)</f>
        <v>0</v>
      </c>
      <c r="AO951" s="618">
        <f>IF(AO$12=TRUE,(($N951*LIQUIDACION!$L$1047)*LIQUIDACION!$D$1045/IF(AND(LIQUIDACION!$D$1044&gt;LIQUIDACION!$B$1046,LIQUIDACION!$B$1046&gt;LIQUIDACION!$D$1043),366,365)),0)</f>
        <v>0</v>
      </c>
      <c r="AP951" s="618">
        <f>IF(AP$12=TRUE,(($O951*LIQUIDACION!$L$1047)*LIQUIDACION!$D$1045/IF(AND(LIQUIDACION!$D$1044&gt;LIQUIDACION!$B$1046,LIQUIDACION!$B$1046&gt;LIQUIDACION!$D$1043),366,365)),0)</f>
        <v>0</v>
      </c>
      <c r="AQ951" s="618">
        <f>IF(AQ$12=TRUE,(($P951*LIQUIDACION!$L$1047)*LIQUIDACION!$D$1045/IF(AND(LIQUIDACION!$D$1044&gt;LIQUIDACION!$B$1046,LIQUIDACION!$B$1046&gt;LIQUIDACION!$D$1043),366,365)),0)</f>
        <v>0</v>
      </c>
      <c r="AR951" s="618">
        <f>IF(AR$12=TRUE,(($Q951*LIQUIDACION!$L$1047)*LIQUIDACION!$D$1045/IF(AND(LIQUIDACION!$D$1044&gt;LIQUIDACION!$B$1046,LIQUIDACION!$B$1046&gt;LIQUIDACION!$D$1043),366,365)),0)</f>
        <v>0</v>
      </c>
      <c r="AS951" s="618">
        <f>IF(AS$12=TRUE,(($R951*LIQUIDACION!$L$1047)*LIQUIDACION!$D$1045/IF(AND(LIQUIDACION!$D$1044&gt;LIQUIDACION!$B$1046,LIQUIDACION!$B$1046&gt;LIQUIDACION!$D$1043),366,365)),0)</f>
        <v>0</v>
      </c>
      <c r="AT951" s="618">
        <f>IF(AT$12=TRUE,(($S951*LIQUIDACION!$L$1047)*LIQUIDACION!$D$1045/IF(AND(LIQUIDACION!$D$1044&gt;LIQUIDACION!$B$1046,LIQUIDACION!$B$1046&gt;LIQUIDACION!$D$1043),366,365)),0)</f>
        <v>0</v>
      </c>
      <c r="AU951" s="618">
        <f>IF(AU$12=TRUE,(($T951*LIQUIDACION!$L$1047)*LIQUIDACION!$D$1045/IF(AND(LIQUIDACION!$D$1044&gt;LIQUIDACION!$B$1046,LIQUIDACION!$B$1046&gt;LIQUIDACION!$D$1043),366,365)),0)</f>
        <v>0</v>
      </c>
      <c r="AV951" s="618">
        <f>IF(AV$12=TRUE,(($U951*LIQUIDACION!$L$1047)*LIQUIDACION!$D$1045/IF(AND(LIQUIDACION!$D$1044&gt;LIQUIDACION!$B$1046,LIQUIDACION!$B$1046&gt;LIQUIDACION!$D$1043),366,365)),0)</f>
        <v>0</v>
      </c>
      <c r="AW951" s="618">
        <f>IF(AW$12=TRUE,(($V951*LIQUIDACION!$L$1047)*LIQUIDACION!$D$1045/IF(AND(LIQUIDACION!$D$1044&gt;LIQUIDACION!$B$1046,LIQUIDACION!$B$1046&gt;LIQUIDACION!$D$1043),366,365)),0)</f>
        <v>0</v>
      </c>
      <c r="AX951" s="618">
        <f>IF(AX$12=TRUE,(($W951*LIQUIDACION!$L$1047)*LIQUIDACION!$D$1045/IF(AND(LIQUIDACION!$D$1044&gt;LIQUIDACION!$B$1046,LIQUIDACION!$B$1046&gt;LIQUIDACION!$D$1043),366,365)),0)</f>
        <v>0</v>
      </c>
    </row>
    <row r="952" spans="2:50" x14ac:dyDescent="0.25">
      <c r="B952" s="123">
        <v>940</v>
      </c>
      <c r="C952" s="125"/>
      <c r="D952" s="170"/>
      <c r="E952" s="170"/>
      <c r="F952" s="170"/>
      <c r="G952" s="170">
        <f t="shared" si="61"/>
        <v>0</v>
      </c>
      <c r="H952" s="170">
        <f t="shared" si="62"/>
        <v>0</v>
      </c>
      <c r="I952" s="170"/>
      <c r="J952" s="170"/>
      <c r="K952" s="170"/>
      <c r="L952" s="170"/>
      <c r="M952" s="170"/>
      <c r="N952" s="170"/>
      <c r="O952" s="170"/>
      <c r="P952" s="170"/>
      <c r="Q952" s="170"/>
      <c r="R952" s="170"/>
      <c r="S952" s="170"/>
      <c r="T952" s="170"/>
      <c r="U952" s="170"/>
      <c r="V952" s="170"/>
      <c r="W952" s="170"/>
      <c r="X952" s="170"/>
      <c r="Y952" s="170"/>
      <c r="Z952" s="170"/>
      <c r="AA952" s="170"/>
      <c r="AB952" s="415">
        <f t="shared" si="63"/>
        <v>0</v>
      </c>
      <c r="AC952" s="415">
        <f t="shared" si="64"/>
        <v>0</v>
      </c>
      <c r="AE952" s="618">
        <f>IF(AE$12=TRUE,(($D952*LIQUIDACION!$L$1046)*LIQUIDACION!$D$1045/IF(AND(LIQUIDACION!$D$1044&gt;LIQUIDACION!$B$1046,LIQUIDACION!$B$1046&gt;LIQUIDACION!$D$1043),366,365)),0)</f>
        <v>0</v>
      </c>
      <c r="AF952" s="618">
        <f>IF(AF$12=TRUE,(($E952*LIQUIDACION!$L$1046)*LIQUIDACION!$D$1045/IF(AND(LIQUIDACION!$D$1044&gt;LIQUIDACION!$B$1046,LIQUIDACION!$B$1046&gt;LIQUIDACION!$D$1043),366,365)),0)</f>
        <v>0</v>
      </c>
      <c r="AG952" s="618">
        <f>IF(AG$12=TRUE,(($F952*LIQUIDACION!$L$1046)*LIQUIDACION!$D$1045/IF(AND(LIQUIDACION!$D$1044&gt;LIQUIDACION!$B$1046,LIQUIDACION!$B$1046&gt;LIQUIDACION!$D$1043),366,365)),0)</f>
        <v>0</v>
      </c>
      <c r="AH952" s="618">
        <f>IF(AH$12=TRUE,(($G952*LIQUIDACION!$L$1046)*LIQUIDACION!$D$1045/IF(AND(LIQUIDACION!$D$1044&gt;LIQUIDACION!$B$1046,LIQUIDACION!$B$1046&gt;LIQUIDACION!$D$1043),366,365)),0)</f>
        <v>0</v>
      </c>
      <c r="AI952" s="618">
        <f>IF(AI$12=TRUE,(($H952*LIQUIDACION!$L$1047)*LIQUIDACION!$D$1045/IF(AND(LIQUIDACION!$D$1044&gt;LIQUIDACION!$B$1046,LIQUIDACION!$B$1046&gt;LIQUIDACION!$D$1043),366,365)),0)</f>
        <v>0</v>
      </c>
      <c r="AJ952" s="618">
        <f>IF(AJ$12=TRUE,(($I952*LIQUIDACION!$L$1047)*LIQUIDACION!$D$1045/IF(AND(LIQUIDACION!$D$1044&gt;LIQUIDACION!$B$1046,LIQUIDACION!$B$1046&gt;LIQUIDACION!$D$1043),366,365)),0)</f>
        <v>0</v>
      </c>
      <c r="AK952" s="618">
        <f>IF(AK$12=TRUE,(($J952*LIQUIDACION!$L$1047)*LIQUIDACION!$D$1045/IF(AND(LIQUIDACION!$D$1044&gt;LIQUIDACION!$B$1046,LIQUIDACION!$B$1046&gt;LIQUIDACION!$D$1043),366,365)),0)</f>
        <v>0</v>
      </c>
      <c r="AL952" s="618">
        <f>IF(AL$12=TRUE,(($K952*LIQUIDACION!$L$1047)*LIQUIDACION!$D$1045/IF(AND(LIQUIDACION!$D$1044&gt;LIQUIDACION!$B$1046,LIQUIDACION!$B$1046&gt;LIQUIDACION!$D$1043),366,365)),0)</f>
        <v>0</v>
      </c>
      <c r="AM952" s="618">
        <f>IF(AM$12=TRUE,(($L952*LIQUIDACION!$L$1047)*LIQUIDACION!$D$1045/IF(AND(LIQUIDACION!$D$1044&gt;LIQUIDACION!$B$1046,LIQUIDACION!$B$1046&gt;LIQUIDACION!$D$1043),366,365)),0)</f>
        <v>0</v>
      </c>
      <c r="AN952" s="618">
        <f>IF(AN$12=TRUE,(($M952*LIQUIDACION!$L$1047)*LIQUIDACION!$D$1045/IF(AND(LIQUIDACION!$D$1044&gt;LIQUIDACION!$B$1046,LIQUIDACION!$B$1046&gt;LIQUIDACION!$D$1043),366,365)),0)</f>
        <v>0</v>
      </c>
      <c r="AO952" s="618">
        <f>IF(AO$12=TRUE,(($N952*LIQUIDACION!$L$1047)*LIQUIDACION!$D$1045/IF(AND(LIQUIDACION!$D$1044&gt;LIQUIDACION!$B$1046,LIQUIDACION!$B$1046&gt;LIQUIDACION!$D$1043),366,365)),0)</f>
        <v>0</v>
      </c>
      <c r="AP952" s="618">
        <f>IF(AP$12=TRUE,(($O952*LIQUIDACION!$L$1047)*LIQUIDACION!$D$1045/IF(AND(LIQUIDACION!$D$1044&gt;LIQUIDACION!$B$1046,LIQUIDACION!$B$1046&gt;LIQUIDACION!$D$1043),366,365)),0)</f>
        <v>0</v>
      </c>
      <c r="AQ952" s="618">
        <f>IF(AQ$12=TRUE,(($P952*LIQUIDACION!$L$1047)*LIQUIDACION!$D$1045/IF(AND(LIQUIDACION!$D$1044&gt;LIQUIDACION!$B$1046,LIQUIDACION!$B$1046&gt;LIQUIDACION!$D$1043),366,365)),0)</f>
        <v>0</v>
      </c>
      <c r="AR952" s="618">
        <f>IF(AR$12=TRUE,(($Q952*LIQUIDACION!$L$1047)*LIQUIDACION!$D$1045/IF(AND(LIQUIDACION!$D$1044&gt;LIQUIDACION!$B$1046,LIQUIDACION!$B$1046&gt;LIQUIDACION!$D$1043),366,365)),0)</f>
        <v>0</v>
      </c>
      <c r="AS952" s="618">
        <f>IF(AS$12=TRUE,(($R952*LIQUIDACION!$L$1047)*LIQUIDACION!$D$1045/IF(AND(LIQUIDACION!$D$1044&gt;LIQUIDACION!$B$1046,LIQUIDACION!$B$1046&gt;LIQUIDACION!$D$1043),366,365)),0)</f>
        <v>0</v>
      </c>
      <c r="AT952" s="618">
        <f>IF(AT$12=TRUE,(($S952*LIQUIDACION!$L$1047)*LIQUIDACION!$D$1045/IF(AND(LIQUIDACION!$D$1044&gt;LIQUIDACION!$B$1046,LIQUIDACION!$B$1046&gt;LIQUIDACION!$D$1043),366,365)),0)</f>
        <v>0</v>
      </c>
      <c r="AU952" s="618">
        <f>IF(AU$12=TRUE,(($T952*LIQUIDACION!$L$1047)*LIQUIDACION!$D$1045/IF(AND(LIQUIDACION!$D$1044&gt;LIQUIDACION!$B$1046,LIQUIDACION!$B$1046&gt;LIQUIDACION!$D$1043),366,365)),0)</f>
        <v>0</v>
      </c>
      <c r="AV952" s="618">
        <f>IF(AV$12=TRUE,(($U952*LIQUIDACION!$L$1047)*LIQUIDACION!$D$1045/IF(AND(LIQUIDACION!$D$1044&gt;LIQUIDACION!$B$1046,LIQUIDACION!$B$1046&gt;LIQUIDACION!$D$1043),366,365)),0)</f>
        <v>0</v>
      </c>
      <c r="AW952" s="618">
        <f>IF(AW$12=TRUE,(($V952*LIQUIDACION!$L$1047)*LIQUIDACION!$D$1045/IF(AND(LIQUIDACION!$D$1044&gt;LIQUIDACION!$B$1046,LIQUIDACION!$B$1046&gt;LIQUIDACION!$D$1043),366,365)),0)</f>
        <v>0</v>
      </c>
      <c r="AX952" s="618">
        <f>IF(AX$12=TRUE,(($W952*LIQUIDACION!$L$1047)*LIQUIDACION!$D$1045/IF(AND(LIQUIDACION!$D$1044&gt;LIQUIDACION!$B$1046,LIQUIDACION!$B$1046&gt;LIQUIDACION!$D$1043),366,365)),0)</f>
        <v>0</v>
      </c>
    </row>
    <row r="953" spans="2:50" x14ac:dyDescent="0.25">
      <c r="B953" s="121">
        <v>941</v>
      </c>
      <c r="C953" s="125"/>
      <c r="D953" s="170"/>
      <c r="E953" s="170"/>
      <c r="F953" s="170"/>
      <c r="G953" s="170">
        <f t="shared" si="61"/>
        <v>0</v>
      </c>
      <c r="H953" s="170">
        <f t="shared" si="62"/>
        <v>0</v>
      </c>
      <c r="I953" s="170"/>
      <c r="J953" s="170"/>
      <c r="K953" s="170"/>
      <c r="L953" s="170"/>
      <c r="M953" s="170"/>
      <c r="N953" s="170"/>
      <c r="O953" s="170"/>
      <c r="P953" s="170"/>
      <c r="Q953" s="170"/>
      <c r="R953" s="170"/>
      <c r="S953" s="170"/>
      <c r="T953" s="170"/>
      <c r="U953" s="170"/>
      <c r="V953" s="170"/>
      <c r="W953" s="170"/>
      <c r="X953" s="170"/>
      <c r="Y953" s="170"/>
      <c r="Z953" s="170"/>
      <c r="AA953" s="170"/>
      <c r="AB953" s="415">
        <f t="shared" si="63"/>
        <v>0</v>
      </c>
      <c r="AC953" s="415">
        <f t="shared" si="64"/>
        <v>0</v>
      </c>
      <c r="AE953" s="618">
        <f>IF(AE$12=TRUE,(($D953*LIQUIDACION!$L$1046)*LIQUIDACION!$D$1045/IF(AND(LIQUIDACION!$D$1044&gt;LIQUIDACION!$B$1046,LIQUIDACION!$B$1046&gt;LIQUIDACION!$D$1043),366,365)),0)</f>
        <v>0</v>
      </c>
      <c r="AF953" s="618">
        <f>IF(AF$12=TRUE,(($E953*LIQUIDACION!$L$1046)*LIQUIDACION!$D$1045/IF(AND(LIQUIDACION!$D$1044&gt;LIQUIDACION!$B$1046,LIQUIDACION!$B$1046&gt;LIQUIDACION!$D$1043),366,365)),0)</f>
        <v>0</v>
      </c>
      <c r="AG953" s="618">
        <f>IF(AG$12=TRUE,(($F953*LIQUIDACION!$L$1046)*LIQUIDACION!$D$1045/IF(AND(LIQUIDACION!$D$1044&gt;LIQUIDACION!$B$1046,LIQUIDACION!$B$1046&gt;LIQUIDACION!$D$1043),366,365)),0)</f>
        <v>0</v>
      </c>
      <c r="AH953" s="618">
        <f>IF(AH$12=TRUE,(($G953*LIQUIDACION!$L$1046)*LIQUIDACION!$D$1045/IF(AND(LIQUIDACION!$D$1044&gt;LIQUIDACION!$B$1046,LIQUIDACION!$B$1046&gt;LIQUIDACION!$D$1043),366,365)),0)</f>
        <v>0</v>
      </c>
      <c r="AI953" s="618">
        <f>IF(AI$12=TRUE,(($H953*LIQUIDACION!$L$1047)*LIQUIDACION!$D$1045/IF(AND(LIQUIDACION!$D$1044&gt;LIQUIDACION!$B$1046,LIQUIDACION!$B$1046&gt;LIQUIDACION!$D$1043),366,365)),0)</f>
        <v>0</v>
      </c>
      <c r="AJ953" s="618">
        <f>IF(AJ$12=TRUE,(($I953*LIQUIDACION!$L$1047)*LIQUIDACION!$D$1045/IF(AND(LIQUIDACION!$D$1044&gt;LIQUIDACION!$B$1046,LIQUIDACION!$B$1046&gt;LIQUIDACION!$D$1043),366,365)),0)</f>
        <v>0</v>
      </c>
      <c r="AK953" s="618">
        <f>IF(AK$12=TRUE,(($J953*LIQUIDACION!$L$1047)*LIQUIDACION!$D$1045/IF(AND(LIQUIDACION!$D$1044&gt;LIQUIDACION!$B$1046,LIQUIDACION!$B$1046&gt;LIQUIDACION!$D$1043),366,365)),0)</f>
        <v>0</v>
      </c>
      <c r="AL953" s="618">
        <f>IF(AL$12=TRUE,(($K953*LIQUIDACION!$L$1047)*LIQUIDACION!$D$1045/IF(AND(LIQUIDACION!$D$1044&gt;LIQUIDACION!$B$1046,LIQUIDACION!$B$1046&gt;LIQUIDACION!$D$1043),366,365)),0)</f>
        <v>0</v>
      </c>
      <c r="AM953" s="618">
        <f>IF(AM$12=TRUE,(($L953*LIQUIDACION!$L$1047)*LIQUIDACION!$D$1045/IF(AND(LIQUIDACION!$D$1044&gt;LIQUIDACION!$B$1046,LIQUIDACION!$B$1046&gt;LIQUIDACION!$D$1043),366,365)),0)</f>
        <v>0</v>
      </c>
      <c r="AN953" s="618">
        <f>IF(AN$12=TRUE,(($M953*LIQUIDACION!$L$1047)*LIQUIDACION!$D$1045/IF(AND(LIQUIDACION!$D$1044&gt;LIQUIDACION!$B$1046,LIQUIDACION!$B$1046&gt;LIQUIDACION!$D$1043),366,365)),0)</f>
        <v>0</v>
      </c>
      <c r="AO953" s="618">
        <f>IF(AO$12=TRUE,(($N953*LIQUIDACION!$L$1047)*LIQUIDACION!$D$1045/IF(AND(LIQUIDACION!$D$1044&gt;LIQUIDACION!$B$1046,LIQUIDACION!$B$1046&gt;LIQUIDACION!$D$1043),366,365)),0)</f>
        <v>0</v>
      </c>
      <c r="AP953" s="618">
        <f>IF(AP$12=TRUE,(($O953*LIQUIDACION!$L$1047)*LIQUIDACION!$D$1045/IF(AND(LIQUIDACION!$D$1044&gt;LIQUIDACION!$B$1046,LIQUIDACION!$B$1046&gt;LIQUIDACION!$D$1043),366,365)),0)</f>
        <v>0</v>
      </c>
      <c r="AQ953" s="618">
        <f>IF(AQ$12=TRUE,(($P953*LIQUIDACION!$L$1047)*LIQUIDACION!$D$1045/IF(AND(LIQUIDACION!$D$1044&gt;LIQUIDACION!$B$1046,LIQUIDACION!$B$1046&gt;LIQUIDACION!$D$1043),366,365)),0)</f>
        <v>0</v>
      </c>
      <c r="AR953" s="618">
        <f>IF(AR$12=TRUE,(($Q953*LIQUIDACION!$L$1047)*LIQUIDACION!$D$1045/IF(AND(LIQUIDACION!$D$1044&gt;LIQUIDACION!$B$1046,LIQUIDACION!$B$1046&gt;LIQUIDACION!$D$1043),366,365)),0)</f>
        <v>0</v>
      </c>
      <c r="AS953" s="618">
        <f>IF(AS$12=TRUE,(($R953*LIQUIDACION!$L$1047)*LIQUIDACION!$D$1045/IF(AND(LIQUIDACION!$D$1044&gt;LIQUIDACION!$B$1046,LIQUIDACION!$B$1046&gt;LIQUIDACION!$D$1043),366,365)),0)</f>
        <v>0</v>
      </c>
      <c r="AT953" s="618">
        <f>IF(AT$12=TRUE,(($S953*LIQUIDACION!$L$1047)*LIQUIDACION!$D$1045/IF(AND(LIQUIDACION!$D$1044&gt;LIQUIDACION!$B$1046,LIQUIDACION!$B$1046&gt;LIQUIDACION!$D$1043),366,365)),0)</f>
        <v>0</v>
      </c>
      <c r="AU953" s="618">
        <f>IF(AU$12=TRUE,(($T953*LIQUIDACION!$L$1047)*LIQUIDACION!$D$1045/IF(AND(LIQUIDACION!$D$1044&gt;LIQUIDACION!$B$1046,LIQUIDACION!$B$1046&gt;LIQUIDACION!$D$1043),366,365)),0)</f>
        <v>0</v>
      </c>
      <c r="AV953" s="618">
        <f>IF(AV$12=TRUE,(($U953*LIQUIDACION!$L$1047)*LIQUIDACION!$D$1045/IF(AND(LIQUIDACION!$D$1044&gt;LIQUIDACION!$B$1046,LIQUIDACION!$B$1046&gt;LIQUIDACION!$D$1043),366,365)),0)</f>
        <v>0</v>
      </c>
      <c r="AW953" s="618">
        <f>IF(AW$12=TRUE,(($V953*LIQUIDACION!$L$1047)*LIQUIDACION!$D$1045/IF(AND(LIQUIDACION!$D$1044&gt;LIQUIDACION!$B$1046,LIQUIDACION!$B$1046&gt;LIQUIDACION!$D$1043),366,365)),0)</f>
        <v>0</v>
      </c>
      <c r="AX953" s="618">
        <f>IF(AX$12=TRUE,(($W953*LIQUIDACION!$L$1047)*LIQUIDACION!$D$1045/IF(AND(LIQUIDACION!$D$1044&gt;LIQUIDACION!$B$1046,LIQUIDACION!$B$1046&gt;LIQUIDACION!$D$1043),366,365)),0)</f>
        <v>0</v>
      </c>
    </row>
    <row r="954" spans="2:50" x14ac:dyDescent="0.25">
      <c r="B954" s="123">
        <v>942</v>
      </c>
      <c r="C954" s="125"/>
      <c r="D954" s="170"/>
      <c r="E954" s="170"/>
      <c r="F954" s="170"/>
      <c r="G954" s="170">
        <f t="shared" si="61"/>
        <v>0</v>
      </c>
      <c r="H954" s="170">
        <f t="shared" si="62"/>
        <v>0</v>
      </c>
      <c r="I954" s="170"/>
      <c r="J954" s="170"/>
      <c r="K954" s="170"/>
      <c r="L954" s="170"/>
      <c r="M954" s="170"/>
      <c r="N954" s="170"/>
      <c r="O954" s="170"/>
      <c r="P954" s="170"/>
      <c r="Q954" s="170"/>
      <c r="R954" s="170"/>
      <c r="S954" s="170"/>
      <c r="T954" s="170"/>
      <c r="U954" s="170"/>
      <c r="V954" s="170"/>
      <c r="W954" s="170"/>
      <c r="X954" s="170"/>
      <c r="Y954" s="170"/>
      <c r="Z954" s="170"/>
      <c r="AA954" s="170"/>
      <c r="AB954" s="415">
        <f t="shared" si="63"/>
        <v>0</v>
      </c>
      <c r="AC954" s="415">
        <f t="shared" si="64"/>
        <v>0</v>
      </c>
      <c r="AE954" s="618">
        <f>IF(AE$12=TRUE,(($D954*LIQUIDACION!$L$1046)*LIQUIDACION!$D$1045/IF(AND(LIQUIDACION!$D$1044&gt;LIQUIDACION!$B$1046,LIQUIDACION!$B$1046&gt;LIQUIDACION!$D$1043),366,365)),0)</f>
        <v>0</v>
      </c>
      <c r="AF954" s="618">
        <f>IF(AF$12=TRUE,(($E954*LIQUIDACION!$L$1046)*LIQUIDACION!$D$1045/IF(AND(LIQUIDACION!$D$1044&gt;LIQUIDACION!$B$1046,LIQUIDACION!$B$1046&gt;LIQUIDACION!$D$1043),366,365)),0)</f>
        <v>0</v>
      </c>
      <c r="AG954" s="618">
        <f>IF(AG$12=TRUE,(($F954*LIQUIDACION!$L$1046)*LIQUIDACION!$D$1045/IF(AND(LIQUIDACION!$D$1044&gt;LIQUIDACION!$B$1046,LIQUIDACION!$B$1046&gt;LIQUIDACION!$D$1043),366,365)),0)</f>
        <v>0</v>
      </c>
      <c r="AH954" s="618">
        <f>IF(AH$12=TRUE,(($G954*LIQUIDACION!$L$1046)*LIQUIDACION!$D$1045/IF(AND(LIQUIDACION!$D$1044&gt;LIQUIDACION!$B$1046,LIQUIDACION!$B$1046&gt;LIQUIDACION!$D$1043),366,365)),0)</f>
        <v>0</v>
      </c>
      <c r="AI954" s="618">
        <f>IF(AI$12=TRUE,(($H954*LIQUIDACION!$L$1047)*LIQUIDACION!$D$1045/IF(AND(LIQUIDACION!$D$1044&gt;LIQUIDACION!$B$1046,LIQUIDACION!$B$1046&gt;LIQUIDACION!$D$1043),366,365)),0)</f>
        <v>0</v>
      </c>
      <c r="AJ954" s="618">
        <f>IF(AJ$12=TRUE,(($I954*LIQUIDACION!$L$1047)*LIQUIDACION!$D$1045/IF(AND(LIQUIDACION!$D$1044&gt;LIQUIDACION!$B$1046,LIQUIDACION!$B$1046&gt;LIQUIDACION!$D$1043),366,365)),0)</f>
        <v>0</v>
      </c>
      <c r="AK954" s="618">
        <f>IF(AK$12=TRUE,(($J954*LIQUIDACION!$L$1047)*LIQUIDACION!$D$1045/IF(AND(LIQUIDACION!$D$1044&gt;LIQUIDACION!$B$1046,LIQUIDACION!$B$1046&gt;LIQUIDACION!$D$1043),366,365)),0)</f>
        <v>0</v>
      </c>
      <c r="AL954" s="618">
        <f>IF(AL$12=TRUE,(($K954*LIQUIDACION!$L$1047)*LIQUIDACION!$D$1045/IF(AND(LIQUIDACION!$D$1044&gt;LIQUIDACION!$B$1046,LIQUIDACION!$B$1046&gt;LIQUIDACION!$D$1043),366,365)),0)</f>
        <v>0</v>
      </c>
      <c r="AM954" s="618">
        <f>IF(AM$12=TRUE,(($L954*LIQUIDACION!$L$1047)*LIQUIDACION!$D$1045/IF(AND(LIQUIDACION!$D$1044&gt;LIQUIDACION!$B$1046,LIQUIDACION!$B$1046&gt;LIQUIDACION!$D$1043),366,365)),0)</f>
        <v>0</v>
      </c>
      <c r="AN954" s="618">
        <f>IF(AN$12=TRUE,(($M954*LIQUIDACION!$L$1047)*LIQUIDACION!$D$1045/IF(AND(LIQUIDACION!$D$1044&gt;LIQUIDACION!$B$1046,LIQUIDACION!$B$1046&gt;LIQUIDACION!$D$1043),366,365)),0)</f>
        <v>0</v>
      </c>
      <c r="AO954" s="618">
        <f>IF(AO$12=TRUE,(($N954*LIQUIDACION!$L$1047)*LIQUIDACION!$D$1045/IF(AND(LIQUIDACION!$D$1044&gt;LIQUIDACION!$B$1046,LIQUIDACION!$B$1046&gt;LIQUIDACION!$D$1043),366,365)),0)</f>
        <v>0</v>
      </c>
      <c r="AP954" s="618">
        <f>IF(AP$12=TRUE,(($O954*LIQUIDACION!$L$1047)*LIQUIDACION!$D$1045/IF(AND(LIQUIDACION!$D$1044&gt;LIQUIDACION!$B$1046,LIQUIDACION!$B$1046&gt;LIQUIDACION!$D$1043),366,365)),0)</f>
        <v>0</v>
      </c>
      <c r="AQ954" s="618">
        <f>IF(AQ$12=TRUE,(($P954*LIQUIDACION!$L$1047)*LIQUIDACION!$D$1045/IF(AND(LIQUIDACION!$D$1044&gt;LIQUIDACION!$B$1046,LIQUIDACION!$B$1046&gt;LIQUIDACION!$D$1043),366,365)),0)</f>
        <v>0</v>
      </c>
      <c r="AR954" s="618">
        <f>IF(AR$12=TRUE,(($Q954*LIQUIDACION!$L$1047)*LIQUIDACION!$D$1045/IF(AND(LIQUIDACION!$D$1044&gt;LIQUIDACION!$B$1046,LIQUIDACION!$B$1046&gt;LIQUIDACION!$D$1043),366,365)),0)</f>
        <v>0</v>
      </c>
      <c r="AS954" s="618">
        <f>IF(AS$12=TRUE,(($R954*LIQUIDACION!$L$1047)*LIQUIDACION!$D$1045/IF(AND(LIQUIDACION!$D$1044&gt;LIQUIDACION!$B$1046,LIQUIDACION!$B$1046&gt;LIQUIDACION!$D$1043),366,365)),0)</f>
        <v>0</v>
      </c>
      <c r="AT954" s="618">
        <f>IF(AT$12=TRUE,(($S954*LIQUIDACION!$L$1047)*LIQUIDACION!$D$1045/IF(AND(LIQUIDACION!$D$1044&gt;LIQUIDACION!$B$1046,LIQUIDACION!$B$1046&gt;LIQUIDACION!$D$1043),366,365)),0)</f>
        <v>0</v>
      </c>
      <c r="AU954" s="618">
        <f>IF(AU$12=TRUE,(($T954*LIQUIDACION!$L$1047)*LIQUIDACION!$D$1045/IF(AND(LIQUIDACION!$D$1044&gt;LIQUIDACION!$B$1046,LIQUIDACION!$B$1046&gt;LIQUIDACION!$D$1043),366,365)),0)</f>
        <v>0</v>
      </c>
      <c r="AV954" s="618">
        <f>IF(AV$12=TRUE,(($U954*LIQUIDACION!$L$1047)*LIQUIDACION!$D$1045/IF(AND(LIQUIDACION!$D$1044&gt;LIQUIDACION!$B$1046,LIQUIDACION!$B$1046&gt;LIQUIDACION!$D$1043),366,365)),0)</f>
        <v>0</v>
      </c>
      <c r="AW954" s="618">
        <f>IF(AW$12=TRUE,(($V954*LIQUIDACION!$L$1047)*LIQUIDACION!$D$1045/IF(AND(LIQUIDACION!$D$1044&gt;LIQUIDACION!$B$1046,LIQUIDACION!$B$1046&gt;LIQUIDACION!$D$1043),366,365)),0)</f>
        <v>0</v>
      </c>
      <c r="AX954" s="618">
        <f>IF(AX$12=TRUE,(($W954*LIQUIDACION!$L$1047)*LIQUIDACION!$D$1045/IF(AND(LIQUIDACION!$D$1044&gt;LIQUIDACION!$B$1046,LIQUIDACION!$B$1046&gt;LIQUIDACION!$D$1043),366,365)),0)</f>
        <v>0</v>
      </c>
    </row>
    <row r="955" spans="2:50" x14ac:dyDescent="0.25">
      <c r="B955" s="121">
        <v>943</v>
      </c>
      <c r="C955" s="125"/>
      <c r="D955" s="170"/>
      <c r="E955" s="170"/>
      <c r="F955" s="170"/>
      <c r="G955" s="170">
        <f t="shared" si="61"/>
        <v>0</v>
      </c>
      <c r="H955" s="170">
        <f t="shared" si="62"/>
        <v>0</v>
      </c>
      <c r="I955" s="170"/>
      <c r="J955" s="170"/>
      <c r="K955" s="170"/>
      <c r="L955" s="170"/>
      <c r="M955" s="170"/>
      <c r="N955" s="170"/>
      <c r="O955" s="170"/>
      <c r="P955" s="170"/>
      <c r="Q955" s="170"/>
      <c r="R955" s="170"/>
      <c r="S955" s="170"/>
      <c r="T955" s="170"/>
      <c r="U955" s="170"/>
      <c r="V955" s="170"/>
      <c r="W955" s="170"/>
      <c r="X955" s="170"/>
      <c r="Y955" s="170"/>
      <c r="Z955" s="170"/>
      <c r="AA955" s="170"/>
      <c r="AB955" s="415">
        <f t="shared" si="63"/>
        <v>0</v>
      </c>
      <c r="AC955" s="415">
        <f t="shared" si="64"/>
        <v>0</v>
      </c>
      <c r="AE955" s="618">
        <f>IF(AE$12=TRUE,(($D955*LIQUIDACION!$L$1046)*LIQUIDACION!$D$1045/IF(AND(LIQUIDACION!$D$1044&gt;LIQUIDACION!$B$1046,LIQUIDACION!$B$1046&gt;LIQUIDACION!$D$1043),366,365)),0)</f>
        <v>0</v>
      </c>
      <c r="AF955" s="618">
        <f>IF(AF$12=TRUE,(($E955*LIQUIDACION!$L$1046)*LIQUIDACION!$D$1045/IF(AND(LIQUIDACION!$D$1044&gt;LIQUIDACION!$B$1046,LIQUIDACION!$B$1046&gt;LIQUIDACION!$D$1043),366,365)),0)</f>
        <v>0</v>
      </c>
      <c r="AG955" s="618">
        <f>IF(AG$12=TRUE,(($F955*LIQUIDACION!$L$1046)*LIQUIDACION!$D$1045/IF(AND(LIQUIDACION!$D$1044&gt;LIQUIDACION!$B$1046,LIQUIDACION!$B$1046&gt;LIQUIDACION!$D$1043),366,365)),0)</f>
        <v>0</v>
      </c>
      <c r="AH955" s="618">
        <f>IF(AH$12=TRUE,(($G955*LIQUIDACION!$L$1046)*LIQUIDACION!$D$1045/IF(AND(LIQUIDACION!$D$1044&gt;LIQUIDACION!$B$1046,LIQUIDACION!$B$1046&gt;LIQUIDACION!$D$1043),366,365)),0)</f>
        <v>0</v>
      </c>
      <c r="AI955" s="618">
        <f>IF(AI$12=TRUE,(($H955*LIQUIDACION!$L$1047)*LIQUIDACION!$D$1045/IF(AND(LIQUIDACION!$D$1044&gt;LIQUIDACION!$B$1046,LIQUIDACION!$B$1046&gt;LIQUIDACION!$D$1043),366,365)),0)</f>
        <v>0</v>
      </c>
      <c r="AJ955" s="618">
        <f>IF(AJ$12=TRUE,(($I955*LIQUIDACION!$L$1047)*LIQUIDACION!$D$1045/IF(AND(LIQUIDACION!$D$1044&gt;LIQUIDACION!$B$1046,LIQUIDACION!$B$1046&gt;LIQUIDACION!$D$1043),366,365)),0)</f>
        <v>0</v>
      </c>
      <c r="AK955" s="618">
        <f>IF(AK$12=TRUE,(($J955*LIQUIDACION!$L$1047)*LIQUIDACION!$D$1045/IF(AND(LIQUIDACION!$D$1044&gt;LIQUIDACION!$B$1046,LIQUIDACION!$B$1046&gt;LIQUIDACION!$D$1043),366,365)),0)</f>
        <v>0</v>
      </c>
      <c r="AL955" s="618">
        <f>IF(AL$12=TRUE,(($K955*LIQUIDACION!$L$1047)*LIQUIDACION!$D$1045/IF(AND(LIQUIDACION!$D$1044&gt;LIQUIDACION!$B$1046,LIQUIDACION!$B$1046&gt;LIQUIDACION!$D$1043),366,365)),0)</f>
        <v>0</v>
      </c>
      <c r="AM955" s="618">
        <f>IF(AM$12=TRUE,(($L955*LIQUIDACION!$L$1047)*LIQUIDACION!$D$1045/IF(AND(LIQUIDACION!$D$1044&gt;LIQUIDACION!$B$1046,LIQUIDACION!$B$1046&gt;LIQUIDACION!$D$1043),366,365)),0)</f>
        <v>0</v>
      </c>
      <c r="AN955" s="618">
        <f>IF(AN$12=TRUE,(($M955*LIQUIDACION!$L$1047)*LIQUIDACION!$D$1045/IF(AND(LIQUIDACION!$D$1044&gt;LIQUIDACION!$B$1046,LIQUIDACION!$B$1046&gt;LIQUIDACION!$D$1043),366,365)),0)</f>
        <v>0</v>
      </c>
      <c r="AO955" s="618">
        <f>IF(AO$12=TRUE,(($N955*LIQUIDACION!$L$1047)*LIQUIDACION!$D$1045/IF(AND(LIQUIDACION!$D$1044&gt;LIQUIDACION!$B$1046,LIQUIDACION!$B$1046&gt;LIQUIDACION!$D$1043),366,365)),0)</f>
        <v>0</v>
      </c>
      <c r="AP955" s="618">
        <f>IF(AP$12=TRUE,(($O955*LIQUIDACION!$L$1047)*LIQUIDACION!$D$1045/IF(AND(LIQUIDACION!$D$1044&gt;LIQUIDACION!$B$1046,LIQUIDACION!$B$1046&gt;LIQUIDACION!$D$1043),366,365)),0)</f>
        <v>0</v>
      </c>
      <c r="AQ955" s="618">
        <f>IF(AQ$12=TRUE,(($P955*LIQUIDACION!$L$1047)*LIQUIDACION!$D$1045/IF(AND(LIQUIDACION!$D$1044&gt;LIQUIDACION!$B$1046,LIQUIDACION!$B$1046&gt;LIQUIDACION!$D$1043),366,365)),0)</f>
        <v>0</v>
      </c>
      <c r="AR955" s="618">
        <f>IF(AR$12=TRUE,(($Q955*LIQUIDACION!$L$1047)*LIQUIDACION!$D$1045/IF(AND(LIQUIDACION!$D$1044&gt;LIQUIDACION!$B$1046,LIQUIDACION!$B$1046&gt;LIQUIDACION!$D$1043),366,365)),0)</f>
        <v>0</v>
      </c>
      <c r="AS955" s="618">
        <f>IF(AS$12=TRUE,(($R955*LIQUIDACION!$L$1047)*LIQUIDACION!$D$1045/IF(AND(LIQUIDACION!$D$1044&gt;LIQUIDACION!$B$1046,LIQUIDACION!$B$1046&gt;LIQUIDACION!$D$1043),366,365)),0)</f>
        <v>0</v>
      </c>
      <c r="AT955" s="618">
        <f>IF(AT$12=TRUE,(($S955*LIQUIDACION!$L$1047)*LIQUIDACION!$D$1045/IF(AND(LIQUIDACION!$D$1044&gt;LIQUIDACION!$B$1046,LIQUIDACION!$B$1046&gt;LIQUIDACION!$D$1043),366,365)),0)</f>
        <v>0</v>
      </c>
      <c r="AU955" s="618">
        <f>IF(AU$12=TRUE,(($T955*LIQUIDACION!$L$1047)*LIQUIDACION!$D$1045/IF(AND(LIQUIDACION!$D$1044&gt;LIQUIDACION!$B$1046,LIQUIDACION!$B$1046&gt;LIQUIDACION!$D$1043),366,365)),0)</f>
        <v>0</v>
      </c>
      <c r="AV955" s="618">
        <f>IF(AV$12=TRUE,(($U955*LIQUIDACION!$L$1047)*LIQUIDACION!$D$1045/IF(AND(LIQUIDACION!$D$1044&gt;LIQUIDACION!$B$1046,LIQUIDACION!$B$1046&gt;LIQUIDACION!$D$1043),366,365)),0)</f>
        <v>0</v>
      </c>
      <c r="AW955" s="618">
        <f>IF(AW$12=TRUE,(($V955*LIQUIDACION!$L$1047)*LIQUIDACION!$D$1045/IF(AND(LIQUIDACION!$D$1044&gt;LIQUIDACION!$B$1046,LIQUIDACION!$B$1046&gt;LIQUIDACION!$D$1043),366,365)),0)</f>
        <v>0</v>
      </c>
      <c r="AX955" s="618">
        <f>IF(AX$12=TRUE,(($W955*LIQUIDACION!$L$1047)*LIQUIDACION!$D$1045/IF(AND(LIQUIDACION!$D$1044&gt;LIQUIDACION!$B$1046,LIQUIDACION!$B$1046&gt;LIQUIDACION!$D$1043),366,365)),0)</f>
        <v>0</v>
      </c>
    </row>
    <row r="956" spans="2:50" x14ac:dyDescent="0.25">
      <c r="B956" s="123">
        <v>944</v>
      </c>
      <c r="C956" s="125"/>
      <c r="D956" s="170"/>
      <c r="E956" s="170"/>
      <c r="F956" s="170"/>
      <c r="G956" s="170">
        <f t="shared" si="61"/>
        <v>0</v>
      </c>
      <c r="H956" s="170">
        <f t="shared" si="62"/>
        <v>0</v>
      </c>
      <c r="I956" s="170"/>
      <c r="J956" s="170"/>
      <c r="K956" s="170"/>
      <c r="L956" s="170"/>
      <c r="M956" s="170"/>
      <c r="N956" s="170"/>
      <c r="O956" s="170"/>
      <c r="P956" s="170"/>
      <c r="Q956" s="170"/>
      <c r="R956" s="170"/>
      <c r="S956" s="170"/>
      <c r="T956" s="170"/>
      <c r="U956" s="170"/>
      <c r="V956" s="170"/>
      <c r="W956" s="170"/>
      <c r="X956" s="170"/>
      <c r="Y956" s="170"/>
      <c r="Z956" s="170"/>
      <c r="AA956" s="170"/>
      <c r="AB956" s="415">
        <f t="shared" si="63"/>
        <v>0</v>
      </c>
      <c r="AC956" s="415">
        <f t="shared" si="64"/>
        <v>0</v>
      </c>
      <c r="AE956" s="618">
        <f>IF(AE$12=TRUE,(($D956*LIQUIDACION!$L$1046)*LIQUIDACION!$D$1045/IF(AND(LIQUIDACION!$D$1044&gt;LIQUIDACION!$B$1046,LIQUIDACION!$B$1046&gt;LIQUIDACION!$D$1043),366,365)),0)</f>
        <v>0</v>
      </c>
      <c r="AF956" s="618">
        <f>IF(AF$12=TRUE,(($E956*LIQUIDACION!$L$1046)*LIQUIDACION!$D$1045/IF(AND(LIQUIDACION!$D$1044&gt;LIQUIDACION!$B$1046,LIQUIDACION!$B$1046&gt;LIQUIDACION!$D$1043),366,365)),0)</f>
        <v>0</v>
      </c>
      <c r="AG956" s="618">
        <f>IF(AG$12=TRUE,(($F956*LIQUIDACION!$L$1046)*LIQUIDACION!$D$1045/IF(AND(LIQUIDACION!$D$1044&gt;LIQUIDACION!$B$1046,LIQUIDACION!$B$1046&gt;LIQUIDACION!$D$1043),366,365)),0)</f>
        <v>0</v>
      </c>
      <c r="AH956" s="618">
        <f>IF(AH$12=TRUE,(($G956*LIQUIDACION!$L$1046)*LIQUIDACION!$D$1045/IF(AND(LIQUIDACION!$D$1044&gt;LIQUIDACION!$B$1046,LIQUIDACION!$B$1046&gt;LIQUIDACION!$D$1043),366,365)),0)</f>
        <v>0</v>
      </c>
      <c r="AI956" s="618">
        <f>IF(AI$12=TRUE,(($H956*LIQUIDACION!$L$1047)*LIQUIDACION!$D$1045/IF(AND(LIQUIDACION!$D$1044&gt;LIQUIDACION!$B$1046,LIQUIDACION!$B$1046&gt;LIQUIDACION!$D$1043),366,365)),0)</f>
        <v>0</v>
      </c>
      <c r="AJ956" s="618">
        <f>IF(AJ$12=TRUE,(($I956*LIQUIDACION!$L$1047)*LIQUIDACION!$D$1045/IF(AND(LIQUIDACION!$D$1044&gt;LIQUIDACION!$B$1046,LIQUIDACION!$B$1046&gt;LIQUIDACION!$D$1043),366,365)),0)</f>
        <v>0</v>
      </c>
      <c r="AK956" s="618">
        <f>IF(AK$12=TRUE,(($J956*LIQUIDACION!$L$1047)*LIQUIDACION!$D$1045/IF(AND(LIQUIDACION!$D$1044&gt;LIQUIDACION!$B$1046,LIQUIDACION!$B$1046&gt;LIQUIDACION!$D$1043),366,365)),0)</f>
        <v>0</v>
      </c>
      <c r="AL956" s="618">
        <f>IF(AL$12=TRUE,(($K956*LIQUIDACION!$L$1047)*LIQUIDACION!$D$1045/IF(AND(LIQUIDACION!$D$1044&gt;LIQUIDACION!$B$1046,LIQUIDACION!$B$1046&gt;LIQUIDACION!$D$1043),366,365)),0)</f>
        <v>0</v>
      </c>
      <c r="AM956" s="618">
        <f>IF(AM$12=TRUE,(($L956*LIQUIDACION!$L$1047)*LIQUIDACION!$D$1045/IF(AND(LIQUIDACION!$D$1044&gt;LIQUIDACION!$B$1046,LIQUIDACION!$B$1046&gt;LIQUIDACION!$D$1043),366,365)),0)</f>
        <v>0</v>
      </c>
      <c r="AN956" s="618">
        <f>IF(AN$12=TRUE,(($M956*LIQUIDACION!$L$1047)*LIQUIDACION!$D$1045/IF(AND(LIQUIDACION!$D$1044&gt;LIQUIDACION!$B$1046,LIQUIDACION!$B$1046&gt;LIQUIDACION!$D$1043),366,365)),0)</f>
        <v>0</v>
      </c>
      <c r="AO956" s="618">
        <f>IF(AO$12=TRUE,(($N956*LIQUIDACION!$L$1047)*LIQUIDACION!$D$1045/IF(AND(LIQUIDACION!$D$1044&gt;LIQUIDACION!$B$1046,LIQUIDACION!$B$1046&gt;LIQUIDACION!$D$1043),366,365)),0)</f>
        <v>0</v>
      </c>
      <c r="AP956" s="618">
        <f>IF(AP$12=TRUE,(($O956*LIQUIDACION!$L$1047)*LIQUIDACION!$D$1045/IF(AND(LIQUIDACION!$D$1044&gt;LIQUIDACION!$B$1046,LIQUIDACION!$B$1046&gt;LIQUIDACION!$D$1043),366,365)),0)</f>
        <v>0</v>
      </c>
      <c r="AQ956" s="618">
        <f>IF(AQ$12=TRUE,(($P956*LIQUIDACION!$L$1047)*LIQUIDACION!$D$1045/IF(AND(LIQUIDACION!$D$1044&gt;LIQUIDACION!$B$1046,LIQUIDACION!$B$1046&gt;LIQUIDACION!$D$1043),366,365)),0)</f>
        <v>0</v>
      </c>
      <c r="AR956" s="618">
        <f>IF(AR$12=TRUE,(($Q956*LIQUIDACION!$L$1047)*LIQUIDACION!$D$1045/IF(AND(LIQUIDACION!$D$1044&gt;LIQUIDACION!$B$1046,LIQUIDACION!$B$1046&gt;LIQUIDACION!$D$1043),366,365)),0)</f>
        <v>0</v>
      </c>
      <c r="AS956" s="618">
        <f>IF(AS$12=TRUE,(($R956*LIQUIDACION!$L$1047)*LIQUIDACION!$D$1045/IF(AND(LIQUIDACION!$D$1044&gt;LIQUIDACION!$B$1046,LIQUIDACION!$B$1046&gt;LIQUIDACION!$D$1043),366,365)),0)</f>
        <v>0</v>
      </c>
      <c r="AT956" s="618">
        <f>IF(AT$12=TRUE,(($S956*LIQUIDACION!$L$1047)*LIQUIDACION!$D$1045/IF(AND(LIQUIDACION!$D$1044&gt;LIQUIDACION!$B$1046,LIQUIDACION!$B$1046&gt;LIQUIDACION!$D$1043),366,365)),0)</f>
        <v>0</v>
      </c>
      <c r="AU956" s="618">
        <f>IF(AU$12=TRUE,(($T956*LIQUIDACION!$L$1047)*LIQUIDACION!$D$1045/IF(AND(LIQUIDACION!$D$1044&gt;LIQUIDACION!$B$1046,LIQUIDACION!$B$1046&gt;LIQUIDACION!$D$1043),366,365)),0)</f>
        <v>0</v>
      </c>
      <c r="AV956" s="618">
        <f>IF(AV$12=TRUE,(($U956*LIQUIDACION!$L$1047)*LIQUIDACION!$D$1045/IF(AND(LIQUIDACION!$D$1044&gt;LIQUIDACION!$B$1046,LIQUIDACION!$B$1046&gt;LIQUIDACION!$D$1043),366,365)),0)</f>
        <v>0</v>
      </c>
      <c r="AW956" s="618">
        <f>IF(AW$12=TRUE,(($V956*LIQUIDACION!$L$1047)*LIQUIDACION!$D$1045/IF(AND(LIQUIDACION!$D$1044&gt;LIQUIDACION!$B$1046,LIQUIDACION!$B$1046&gt;LIQUIDACION!$D$1043),366,365)),0)</f>
        <v>0</v>
      </c>
      <c r="AX956" s="618">
        <f>IF(AX$12=TRUE,(($W956*LIQUIDACION!$L$1047)*LIQUIDACION!$D$1045/IF(AND(LIQUIDACION!$D$1044&gt;LIQUIDACION!$B$1046,LIQUIDACION!$B$1046&gt;LIQUIDACION!$D$1043),366,365)),0)</f>
        <v>0</v>
      </c>
    </row>
    <row r="957" spans="2:50" x14ac:dyDescent="0.25">
      <c r="B957" s="121">
        <v>945</v>
      </c>
      <c r="C957" s="125"/>
      <c r="D957" s="170"/>
      <c r="E957" s="170"/>
      <c r="F957" s="170"/>
      <c r="G957" s="170">
        <f t="shared" si="61"/>
        <v>0</v>
      </c>
      <c r="H957" s="170">
        <f t="shared" si="62"/>
        <v>0</v>
      </c>
      <c r="I957" s="170"/>
      <c r="J957" s="170"/>
      <c r="K957" s="170"/>
      <c r="L957" s="170"/>
      <c r="M957" s="170"/>
      <c r="N957" s="170"/>
      <c r="O957" s="170"/>
      <c r="P957" s="170"/>
      <c r="Q957" s="170"/>
      <c r="R957" s="170"/>
      <c r="S957" s="170"/>
      <c r="T957" s="170"/>
      <c r="U957" s="170"/>
      <c r="V957" s="170"/>
      <c r="W957" s="170"/>
      <c r="X957" s="170"/>
      <c r="Y957" s="170"/>
      <c r="Z957" s="170"/>
      <c r="AA957" s="170"/>
      <c r="AB957" s="415">
        <f t="shared" si="63"/>
        <v>0</v>
      </c>
      <c r="AC957" s="415">
        <f t="shared" si="64"/>
        <v>0</v>
      </c>
      <c r="AE957" s="618">
        <f>IF(AE$12=TRUE,(($D957*LIQUIDACION!$L$1046)*LIQUIDACION!$D$1045/IF(AND(LIQUIDACION!$D$1044&gt;LIQUIDACION!$B$1046,LIQUIDACION!$B$1046&gt;LIQUIDACION!$D$1043),366,365)),0)</f>
        <v>0</v>
      </c>
      <c r="AF957" s="618">
        <f>IF(AF$12=TRUE,(($E957*LIQUIDACION!$L$1046)*LIQUIDACION!$D$1045/IF(AND(LIQUIDACION!$D$1044&gt;LIQUIDACION!$B$1046,LIQUIDACION!$B$1046&gt;LIQUIDACION!$D$1043),366,365)),0)</f>
        <v>0</v>
      </c>
      <c r="AG957" s="618">
        <f>IF(AG$12=TRUE,(($F957*LIQUIDACION!$L$1046)*LIQUIDACION!$D$1045/IF(AND(LIQUIDACION!$D$1044&gt;LIQUIDACION!$B$1046,LIQUIDACION!$B$1046&gt;LIQUIDACION!$D$1043),366,365)),0)</f>
        <v>0</v>
      </c>
      <c r="AH957" s="618">
        <f>IF(AH$12=TRUE,(($G957*LIQUIDACION!$L$1046)*LIQUIDACION!$D$1045/IF(AND(LIQUIDACION!$D$1044&gt;LIQUIDACION!$B$1046,LIQUIDACION!$B$1046&gt;LIQUIDACION!$D$1043),366,365)),0)</f>
        <v>0</v>
      </c>
      <c r="AI957" s="618">
        <f>IF(AI$12=TRUE,(($H957*LIQUIDACION!$L$1047)*LIQUIDACION!$D$1045/IF(AND(LIQUIDACION!$D$1044&gt;LIQUIDACION!$B$1046,LIQUIDACION!$B$1046&gt;LIQUIDACION!$D$1043),366,365)),0)</f>
        <v>0</v>
      </c>
      <c r="AJ957" s="618">
        <f>IF(AJ$12=TRUE,(($I957*LIQUIDACION!$L$1047)*LIQUIDACION!$D$1045/IF(AND(LIQUIDACION!$D$1044&gt;LIQUIDACION!$B$1046,LIQUIDACION!$B$1046&gt;LIQUIDACION!$D$1043),366,365)),0)</f>
        <v>0</v>
      </c>
      <c r="AK957" s="618">
        <f>IF(AK$12=TRUE,(($J957*LIQUIDACION!$L$1047)*LIQUIDACION!$D$1045/IF(AND(LIQUIDACION!$D$1044&gt;LIQUIDACION!$B$1046,LIQUIDACION!$B$1046&gt;LIQUIDACION!$D$1043),366,365)),0)</f>
        <v>0</v>
      </c>
      <c r="AL957" s="618">
        <f>IF(AL$12=TRUE,(($K957*LIQUIDACION!$L$1047)*LIQUIDACION!$D$1045/IF(AND(LIQUIDACION!$D$1044&gt;LIQUIDACION!$B$1046,LIQUIDACION!$B$1046&gt;LIQUIDACION!$D$1043),366,365)),0)</f>
        <v>0</v>
      </c>
      <c r="AM957" s="618">
        <f>IF(AM$12=TRUE,(($L957*LIQUIDACION!$L$1047)*LIQUIDACION!$D$1045/IF(AND(LIQUIDACION!$D$1044&gt;LIQUIDACION!$B$1046,LIQUIDACION!$B$1046&gt;LIQUIDACION!$D$1043),366,365)),0)</f>
        <v>0</v>
      </c>
      <c r="AN957" s="618">
        <f>IF(AN$12=TRUE,(($M957*LIQUIDACION!$L$1047)*LIQUIDACION!$D$1045/IF(AND(LIQUIDACION!$D$1044&gt;LIQUIDACION!$B$1046,LIQUIDACION!$B$1046&gt;LIQUIDACION!$D$1043),366,365)),0)</f>
        <v>0</v>
      </c>
      <c r="AO957" s="618">
        <f>IF(AO$12=TRUE,(($N957*LIQUIDACION!$L$1047)*LIQUIDACION!$D$1045/IF(AND(LIQUIDACION!$D$1044&gt;LIQUIDACION!$B$1046,LIQUIDACION!$B$1046&gt;LIQUIDACION!$D$1043),366,365)),0)</f>
        <v>0</v>
      </c>
      <c r="AP957" s="618">
        <f>IF(AP$12=TRUE,(($O957*LIQUIDACION!$L$1047)*LIQUIDACION!$D$1045/IF(AND(LIQUIDACION!$D$1044&gt;LIQUIDACION!$B$1046,LIQUIDACION!$B$1046&gt;LIQUIDACION!$D$1043),366,365)),0)</f>
        <v>0</v>
      </c>
      <c r="AQ957" s="618">
        <f>IF(AQ$12=TRUE,(($P957*LIQUIDACION!$L$1047)*LIQUIDACION!$D$1045/IF(AND(LIQUIDACION!$D$1044&gt;LIQUIDACION!$B$1046,LIQUIDACION!$B$1046&gt;LIQUIDACION!$D$1043),366,365)),0)</f>
        <v>0</v>
      </c>
      <c r="AR957" s="618">
        <f>IF(AR$12=TRUE,(($Q957*LIQUIDACION!$L$1047)*LIQUIDACION!$D$1045/IF(AND(LIQUIDACION!$D$1044&gt;LIQUIDACION!$B$1046,LIQUIDACION!$B$1046&gt;LIQUIDACION!$D$1043),366,365)),0)</f>
        <v>0</v>
      </c>
      <c r="AS957" s="618">
        <f>IF(AS$12=TRUE,(($R957*LIQUIDACION!$L$1047)*LIQUIDACION!$D$1045/IF(AND(LIQUIDACION!$D$1044&gt;LIQUIDACION!$B$1046,LIQUIDACION!$B$1046&gt;LIQUIDACION!$D$1043),366,365)),0)</f>
        <v>0</v>
      </c>
      <c r="AT957" s="618">
        <f>IF(AT$12=TRUE,(($S957*LIQUIDACION!$L$1047)*LIQUIDACION!$D$1045/IF(AND(LIQUIDACION!$D$1044&gt;LIQUIDACION!$B$1046,LIQUIDACION!$B$1046&gt;LIQUIDACION!$D$1043),366,365)),0)</f>
        <v>0</v>
      </c>
      <c r="AU957" s="618">
        <f>IF(AU$12=TRUE,(($T957*LIQUIDACION!$L$1047)*LIQUIDACION!$D$1045/IF(AND(LIQUIDACION!$D$1044&gt;LIQUIDACION!$B$1046,LIQUIDACION!$B$1046&gt;LIQUIDACION!$D$1043),366,365)),0)</f>
        <v>0</v>
      </c>
      <c r="AV957" s="618">
        <f>IF(AV$12=TRUE,(($U957*LIQUIDACION!$L$1047)*LIQUIDACION!$D$1045/IF(AND(LIQUIDACION!$D$1044&gt;LIQUIDACION!$B$1046,LIQUIDACION!$B$1046&gt;LIQUIDACION!$D$1043),366,365)),0)</f>
        <v>0</v>
      </c>
      <c r="AW957" s="618">
        <f>IF(AW$12=TRUE,(($V957*LIQUIDACION!$L$1047)*LIQUIDACION!$D$1045/IF(AND(LIQUIDACION!$D$1044&gt;LIQUIDACION!$B$1046,LIQUIDACION!$B$1046&gt;LIQUIDACION!$D$1043),366,365)),0)</f>
        <v>0</v>
      </c>
      <c r="AX957" s="618">
        <f>IF(AX$12=TRUE,(($W957*LIQUIDACION!$L$1047)*LIQUIDACION!$D$1045/IF(AND(LIQUIDACION!$D$1044&gt;LIQUIDACION!$B$1046,LIQUIDACION!$B$1046&gt;LIQUIDACION!$D$1043),366,365)),0)</f>
        <v>0</v>
      </c>
    </row>
    <row r="958" spans="2:50" x14ac:dyDescent="0.25">
      <c r="B958" s="123">
        <v>946</v>
      </c>
      <c r="C958" s="125"/>
      <c r="D958" s="170"/>
      <c r="E958" s="170"/>
      <c r="F958" s="170"/>
      <c r="G958" s="170">
        <f t="shared" si="61"/>
        <v>0</v>
      </c>
      <c r="H958" s="170">
        <f t="shared" si="62"/>
        <v>0</v>
      </c>
      <c r="I958" s="170"/>
      <c r="J958" s="170"/>
      <c r="K958" s="170"/>
      <c r="L958" s="170"/>
      <c r="M958" s="170"/>
      <c r="N958" s="170"/>
      <c r="O958" s="170"/>
      <c r="P958" s="170"/>
      <c r="Q958" s="170"/>
      <c r="R958" s="170"/>
      <c r="S958" s="170"/>
      <c r="T958" s="170"/>
      <c r="U958" s="170"/>
      <c r="V958" s="170"/>
      <c r="W958" s="170"/>
      <c r="X958" s="170"/>
      <c r="Y958" s="170"/>
      <c r="Z958" s="170"/>
      <c r="AA958" s="170"/>
      <c r="AB958" s="415">
        <f t="shared" si="63"/>
        <v>0</v>
      </c>
      <c r="AC958" s="415">
        <f t="shared" si="64"/>
        <v>0</v>
      </c>
      <c r="AE958" s="618">
        <f>IF(AE$12=TRUE,(($D958*LIQUIDACION!$L$1046)*LIQUIDACION!$D$1045/IF(AND(LIQUIDACION!$D$1044&gt;LIQUIDACION!$B$1046,LIQUIDACION!$B$1046&gt;LIQUIDACION!$D$1043),366,365)),0)</f>
        <v>0</v>
      </c>
      <c r="AF958" s="618">
        <f>IF(AF$12=TRUE,(($E958*LIQUIDACION!$L$1046)*LIQUIDACION!$D$1045/IF(AND(LIQUIDACION!$D$1044&gt;LIQUIDACION!$B$1046,LIQUIDACION!$B$1046&gt;LIQUIDACION!$D$1043),366,365)),0)</f>
        <v>0</v>
      </c>
      <c r="AG958" s="618">
        <f>IF(AG$12=TRUE,(($F958*LIQUIDACION!$L$1046)*LIQUIDACION!$D$1045/IF(AND(LIQUIDACION!$D$1044&gt;LIQUIDACION!$B$1046,LIQUIDACION!$B$1046&gt;LIQUIDACION!$D$1043),366,365)),0)</f>
        <v>0</v>
      </c>
      <c r="AH958" s="618">
        <f>IF(AH$12=TRUE,(($G958*LIQUIDACION!$L$1046)*LIQUIDACION!$D$1045/IF(AND(LIQUIDACION!$D$1044&gt;LIQUIDACION!$B$1046,LIQUIDACION!$B$1046&gt;LIQUIDACION!$D$1043),366,365)),0)</f>
        <v>0</v>
      </c>
      <c r="AI958" s="618">
        <f>IF(AI$12=TRUE,(($H958*LIQUIDACION!$L$1047)*LIQUIDACION!$D$1045/IF(AND(LIQUIDACION!$D$1044&gt;LIQUIDACION!$B$1046,LIQUIDACION!$B$1046&gt;LIQUIDACION!$D$1043),366,365)),0)</f>
        <v>0</v>
      </c>
      <c r="AJ958" s="618">
        <f>IF(AJ$12=TRUE,(($I958*LIQUIDACION!$L$1047)*LIQUIDACION!$D$1045/IF(AND(LIQUIDACION!$D$1044&gt;LIQUIDACION!$B$1046,LIQUIDACION!$B$1046&gt;LIQUIDACION!$D$1043),366,365)),0)</f>
        <v>0</v>
      </c>
      <c r="AK958" s="618">
        <f>IF(AK$12=TRUE,(($J958*LIQUIDACION!$L$1047)*LIQUIDACION!$D$1045/IF(AND(LIQUIDACION!$D$1044&gt;LIQUIDACION!$B$1046,LIQUIDACION!$B$1046&gt;LIQUIDACION!$D$1043),366,365)),0)</f>
        <v>0</v>
      </c>
      <c r="AL958" s="618">
        <f>IF(AL$12=TRUE,(($K958*LIQUIDACION!$L$1047)*LIQUIDACION!$D$1045/IF(AND(LIQUIDACION!$D$1044&gt;LIQUIDACION!$B$1046,LIQUIDACION!$B$1046&gt;LIQUIDACION!$D$1043),366,365)),0)</f>
        <v>0</v>
      </c>
      <c r="AM958" s="618">
        <f>IF(AM$12=TRUE,(($L958*LIQUIDACION!$L$1047)*LIQUIDACION!$D$1045/IF(AND(LIQUIDACION!$D$1044&gt;LIQUIDACION!$B$1046,LIQUIDACION!$B$1046&gt;LIQUIDACION!$D$1043),366,365)),0)</f>
        <v>0</v>
      </c>
      <c r="AN958" s="618">
        <f>IF(AN$12=TRUE,(($M958*LIQUIDACION!$L$1047)*LIQUIDACION!$D$1045/IF(AND(LIQUIDACION!$D$1044&gt;LIQUIDACION!$B$1046,LIQUIDACION!$B$1046&gt;LIQUIDACION!$D$1043),366,365)),0)</f>
        <v>0</v>
      </c>
      <c r="AO958" s="618">
        <f>IF(AO$12=TRUE,(($N958*LIQUIDACION!$L$1047)*LIQUIDACION!$D$1045/IF(AND(LIQUIDACION!$D$1044&gt;LIQUIDACION!$B$1046,LIQUIDACION!$B$1046&gt;LIQUIDACION!$D$1043),366,365)),0)</f>
        <v>0</v>
      </c>
      <c r="AP958" s="618">
        <f>IF(AP$12=TRUE,(($O958*LIQUIDACION!$L$1047)*LIQUIDACION!$D$1045/IF(AND(LIQUIDACION!$D$1044&gt;LIQUIDACION!$B$1046,LIQUIDACION!$B$1046&gt;LIQUIDACION!$D$1043),366,365)),0)</f>
        <v>0</v>
      </c>
      <c r="AQ958" s="618">
        <f>IF(AQ$12=TRUE,(($P958*LIQUIDACION!$L$1047)*LIQUIDACION!$D$1045/IF(AND(LIQUIDACION!$D$1044&gt;LIQUIDACION!$B$1046,LIQUIDACION!$B$1046&gt;LIQUIDACION!$D$1043),366,365)),0)</f>
        <v>0</v>
      </c>
      <c r="AR958" s="618">
        <f>IF(AR$12=TRUE,(($Q958*LIQUIDACION!$L$1047)*LIQUIDACION!$D$1045/IF(AND(LIQUIDACION!$D$1044&gt;LIQUIDACION!$B$1046,LIQUIDACION!$B$1046&gt;LIQUIDACION!$D$1043),366,365)),0)</f>
        <v>0</v>
      </c>
      <c r="AS958" s="618">
        <f>IF(AS$12=TRUE,(($R958*LIQUIDACION!$L$1047)*LIQUIDACION!$D$1045/IF(AND(LIQUIDACION!$D$1044&gt;LIQUIDACION!$B$1046,LIQUIDACION!$B$1046&gt;LIQUIDACION!$D$1043),366,365)),0)</f>
        <v>0</v>
      </c>
      <c r="AT958" s="618">
        <f>IF(AT$12=TRUE,(($S958*LIQUIDACION!$L$1047)*LIQUIDACION!$D$1045/IF(AND(LIQUIDACION!$D$1044&gt;LIQUIDACION!$B$1046,LIQUIDACION!$B$1046&gt;LIQUIDACION!$D$1043),366,365)),0)</f>
        <v>0</v>
      </c>
      <c r="AU958" s="618">
        <f>IF(AU$12=TRUE,(($T958*LIQUIDACION!$L$1047)*LIQUIDACION!$D$1045/IF(AND(LIQUIDACION!$D$1044&gt;LIQUIDACION!$B$1046,LIQUIDACION!$B$1046&gt;LIQUIDACION!$D$1043),366,365)),0)</f>
        <v>0</v>
      </c>
      <c r="AV958" s="618">
        <f>IF(AV$12=TRUE,(($U958*LIQUIDACION!$L$1047)*LIQUIDACION!$D$1045/IF(AND(LIQUIDACION!$D$1044&gt;LIQUIDACION!$B$1046,LIQUIDACION!$B$1046&gt;LIQUIDACION!$D$1043),366,365)),0)</f>
        <v>0</v>
      </c>
      <c r="AW958" s="618">
        <f>IF(AW$12=TRUE,(($V958*LIQUIDACION!$L$1047)*LIQUIDACION!$D$1045/IF(AND(LIQUIDACION!$D$1044&gt;LIQUIDACION!$B$1046,LIQUIDACION!$B$1046&gt;LIQUIDACION!$D$1043),366,365)),0)</f>
        <v>0</v>
      </c>
      <c r="AX958" s="618">
        <f>IF(AX$12=TRUE,(($W958*LIQUIDACION!$L$1047)*LIQUIDACION!$D$1045/IF(AND(LIQUIDACION!$D$1044&gt;LIQUIDACION!$B$1046,LIQUIDACION!$B$1046&gt;LIQUIDACION!$D$1043),366,365)),0)</f>
        <v>0</v>
      </c>
    </row>
    <row r="959" spans="2:50" x14ac:dyDescent="0.25">
      <c r="B959" s="121">
        <v>947</v>
      </c>
      <c r="C959" s="125"/>
      <c r="D959" s="170"/>
      <c r="E959" s="170"/>
      <c r="F959" s="170"/>
      <c r="G959" s="170">
        <f t="shared" si="61"/>
        <v>0</v>
      </c>
      <c r="H959" s="170">
        <f t="shared" si="62"/>
        <v>0</v>
      </c>
      <c r="I959" s="170"/>
      <c r="J959" s="170"/>
      <c r="K959" s="170"/>
      <c r="L959" s="170"/>
      <c r="M959" s="170"/>
      <c r="N959" s="170"/>
      <c r="O959" s="170"/>
      <c r="P959" s="170"/>
      <c r="Q959" s="170"/>
      <c r="R959" s="170"/>
      <c r="S959" s="170"/>
      <c r="T959" s="170"/>
      <c r="U959" s="170"/>
      <c r="V959" s="170"/>
      <c r="W959" s="170"/>
      <c r="X959" s="170"/>
      <c r="Y959" s="170"/>
      <c r="Z959" s="170"/>
      <c r="AA959" s="170"/>
      <c r="AB959" s="415">
        <f t="shared" si="63"/>
        <v>0</v>
      </c>
      <c r="AC959" s="415">
        <f t="shared" si="64"/>
        <v>0</v>
      </c>
      <c r="AE959" s="618">
        <f>IF(AE$12=TRUE,(($D959*LIQUIDACION!$L$1046)*LIQUIDACION!$D$1045/IF(AND(LIQUIDACION!$D$1044&gt;LIQUIDACION!$B$1046,LIQUIDACION!$B$1046&gt;LIQUIDACION!$D$1043),366,365)),0)</f>
        <v>0</v>
      </c>
      <c r="AF959" s="618">
        <f>IF(AF$12=TRUE,(($E959*LIQUIDACION!$L$1046)*LIQUIDACION!$D$1045/IF(AND(LIQUIDACION!$D$1044&gt;LIQUIDACION!$B$1046,LIQUIDACION!$B$1046&gt;LIQUIDACION!$D$1043),366,365)),0)</f>
        <v>0</v>
      </c>
      <c r="AG959" s="618">
        <f>IF(AG$12=TRUE,(($F959*LIQUIDACION!$L$1046)*LIQUIDACION!$D$1045/IF(AND(LIQUIDACION!$D$1044&gt;LIQUIDACION!$B$1046,LIQUIDACION!$B$1046&gt;LIQUIDACION!$D$1043),366,365)),0)</f>
        <v>0</v>
      </c>
      <c r="AH959" s="618">
        <f>IF(AH$12=TRUE,(($G959*LIQUIDACION!$L$1046)*LIQUIDACION!$D$1045/IF(AND(LIQUIDACION!$D$1044&gt;LIQUIDACION!$B$1046,LIQUIDACION!$B$1046&gt;LIQUIDACION!$D$1043),366,365)),0)</f>
        <v>0</v>
      </c>
      <c r="AI959" s="618">
        <f>IF(AI$12=TRUE,(($H959*LIQUIDACION!$L$1047)*LIQUIDACION!$D$1045/IF(AND(LIQUIDACION!$D$1044&gt;LIQUIDACION!$B$1046,LIQUIDACION!$B$1046&gt;LIQUIDACION!$D$1043),366,365)),0)</f>
        <v>0</v>
      </c>
      <c r="AJ959" s="618">
        <f>IF(AJ$12=TRUE,(($I959*LIQUIDACION!$L$1047)*LIQUIDACION!$D$1045/IF(AND(LIQUIDACION!$D$1044&gt;LIQUIDACION!$B$1046,LIQUIDACION!$B$1046&gt;LIQUIDACION!$D$1043),366,365)),0)</f>
        <v>0</v>
      </c>
      <c r="AK959" s="618">
        <f>IF(AK$12=TRUE,(($J959*LIQUIDACION!$L$1047)*LIQUIDACION!$D$1045/IF(AND(LIQUIDACION!$D$1044&gt;LIQUIDACION!$B$1046,LIQUIDACION!$B$1046&gt;LIQUIDACION!$D$1043),366,365)),0)</f>
        <v>0</v>
      </c>
      <c r="AL959" s="618">
        <f>IF(AL$12=TRUE,(($K959*LIQUIDACION!$L$1047)*LIQUIDACION!$D$1045/IF(AND(LIQUIDACION!$D$1044&gt;LIQUIDACION!$B$1046,LIQUIDACION!$B$1046&gt;LIQUIDACION!$D$1043),366,365)),0)</f>
        <v>0</v>
      </c>
      <c r="AM959" s="618">
        <f>IF(AM$12=TRUE,(($L959*LIQUIDACION!$L$1047)*LIQUIDACION!$D$1045/IF(AND(LIQUIDACION!$D$1044&gt;LIQUIDACION!$B$1046,LIQUIDACION!$B$1046&gt;LIQUIDACION!$D$1043),366,365)),0)</f>
        <v>0</v>
      </c>
      <c r="AN959" s="618">
        <f>IF(AN$12=TRUE,(($M959*LIQUIDACION!$L$1047)*LIQUIDACION!$D$1045/IF(AND(LIQUIDACION!$D$1044&gt;LIQUIDACION!$B$1046,LIQUIDACION!$B$1046&gt;LIQUIDACION!$D$1043),366,365)),0)</f>
        <v>0</v>
      </c>
      <c r="AO959" s="618">
        <f>IF(AO$12=TRUE,(($N959*LIQUIDACION!$L$1047)*LIQUIDACION!$D$1045/IF(AND(LIQUIDACION!$D$1044&gt;LIQUIDACION!$B$1046,LIQUIDACION!$B$1046&gt;LIQUIDACION!$D$1043),366,365)),0)</f>
        <v>0</v>
      </c>
      <c r="AP959" s="618">
        <f>IF(AP$12=TRUE,(($O959*LIQUIDACION!$L$1047)*LIQUIDACION!$D$1045/IF(AND(LIQUIDACION!$D$1044&gt;LIQUIDACION!$B$1046,LIQUIDACION!$B$1046&gt;LIQUIDACION!$D$1043),366,365)),0)</f>
        <v>0</v>
      </c>
      <c r="AQ959" s="618">
        <f>IF(AQ$12=TRUE,(($P959*LIQUIDACION!$L$1047)*LIQUIDACION!$D$1045/IF(AND(LIQUIDACION!$D$1044&gt;LIQUIDACION!$B$1046,LIQUIDACION!$B$1046&gt;LIQUIDACION!$D$1043),366,365)),0)</f>
        <v>0</v>
      </c>
      <c r="AR959" s="618">
        <f>IF(AR$12=TRUE,(($Q959*LIQUIDACION!$L$1047)*LIQUIDACION!$D$1045/IF(AND(LIQUIDACION!$D$1044&gt;LIQUIDACION!$B$1046,LIQUIDACION!$B$1046&gt;LIQUIDACION!$D$1043),366,365)),0)</f>
        <v>0</v>
      </c>
      <c r="AS959" s="618">
        <f>IF(AS$12=TRUE,(($R959*LIQUIDACION!$L$1047)*LIQUIDACION!$D$1045/IF(AND(LIQUIDACION!$D$1044&gt;LIQUIDACION!$B$1046,LIQUIDACION!$B$1046&gt;LIQUIDACION!$D$1043),366,365)),0)</f>
        <v>0</v>
      </c>
      <c r="AT959" s="618">
        <f>IF(AT$12=TRUE,(($S959*LIQUIDACION!$L$1047)*LIQUIDACION!$D$1045/IF(AND(LIQUIDACION!$D$1044&gt;LIQUIDACION!$B$1046,LIQUIDACION!$B$1046&gt;LIQUIDACION!$D$1043),366,365)),0)</f>
        <v>0</v>
      </c>
      <c r="AU959" s="618">
        <f>IF(AU$12=TRUE,(($T959*LIQUIDACION!$L$1047)*LIQUIDACION!$D$1045/IF(AND(LIQUIDACION!$D$1044&gt;LIQUIDACION!$B$1046,LIQUIDACION!$B$1046&gt;LIQUIDACION!$D$1043),366,365)),0)</f>
        <v>0</v>
      </c>
      <c r="AV959" s="618">
        <f>IF(AV$12=TRUE,(($U959*LIQUIDACION!$L$1047)*LIQUIDACION!$D$1045/IF(AND(LIQUIDACION!$D$1044&gt;LIQUIDACION!$B$1046,LIQUIDACION!$B$1046&gt;LIQUIDACION!$D$1043),366,365)),0)</f>
        <v>0</v>
      </c>
      <c r="AW959" s="618">
        <f>IF(AW$12=TRUE,(($V959*LIQUIDACION!$L$1047)*LIQUIDACION!$D$1045/IF(AND(LIQUIDACION!$D$1044&gt;LIQUIDACION!$B$1046,LIQUIDACION!$B$1046&gt;LIQUIDACION!$D$1043),366,365)),0)</f>
        <v>0</v>
      </c>
      <c r="AX959" s="618">
        <f>IF(AX$12=TRUE,(($W959*LIQUIDACION!$L$1047)*LIQUIDACION!$D$1045/IF(AND(LIQUIDACION!$D$1044&gt;LIQUIDACION!$B$1046,LIQUIDACION!$B$1046&gt;LIQUIDACION!$D$1043),366,365)),0)</f>
        <v>0</v>
      </c>
    </row>
    <row r="960" spans="2:50" x14ac:dyDescent="0.25">
      <c r="B960" s="123">
        <v>948</v>
      </c>
      <c r="C960" s="125"/>
      <c r="D960" s="170"/>
      <c r="E960" s="170"/>
      <c r="F960" s="170"/>
      <c r="G960" s="170">
        <f t="shared" si="61"/>
        <v>0</v>
      </c>
      <c r="H960" s="170">
        <f t="shared" si="62"/>
        <v>0</v>
      </c>
      <c r="I960" s="170"/>
      <c r="J960" s="170"/>
      <c r="K960" s="170"/>
      <c r="L960" s="170"/>
      <c r="M960" s="170"/>
      <c r="N960" s="170"/>
      <c r="O960" s="170"/>
      <c r="P960" s="170"/>
      <c r="Q960" s="170"/>
      <c r="R960" s="170"/>
      <c r="S960" s="170"/>
      <c r="T960" s="170"/>
      <c r="U960" s="170"/>
      <c r="V960" s="170"/>
      <c r="W960" s="170"/>
      <c r="X960" s="170"/>
      <c r="Y960" s="170"/>
      <c r="Z960" s="170"/>
      <c r="AA960" s="170"/>
      <c r="AB960" s="415">
        <f t="shared" si="63"/>
        <v>0</v>
      </c>
      <c r="AC960" s="415">
        <f t="shared" si="64"/>
        <v>0</v>
      </c>
      <c r="AE960" s="618">
        <f>IF(AE$12=TRUE,(($D960*LIQUIDACION!$L$1046)*LIQUIDACION!$D$1045/IF(AND(LIQUIDACION!$D$1044&gt;LIQUIDACION!$B$1046,LIQUIDACION!$B$1046&gt;LIQUIDACION!$D$1043),366,365)),0)</f>
        <v>0</v>
      </c>
      <c r="AF960" s="618">
        <f>IF(AF$12=TRUE,(($E960*LIQUIDACION!$L$1046)*LIQUIDACION!$D$1045/IF(AND(LIQUIDACION!$D$1044&gt;LIQUIDACION!$B$1046,LIQUIDACION!$B$1046&gt;LIQUIDACION!$D$1043),366,365)),0)</f>
        <v>0</v>
      </c>
      <c r="AG960" s="618">
        <f>IF(AG$12=TRUE,(($F960*LIQUIDACION!$L$1046)*LIQUIDACION!$D$1045/IF(AND(LIQUIDACION!$D$1044&gt;LIQUIDACION!$B$1046,LIQUIDACION!$B$1046&gt;LIQUIDACION!$D$1043),366,365)),0)</f>
        <v>0</v>
      </c>
      <c r="AH960" s="618">
        <f>IF(AH$12=TRUE,(($G960*LIQUIDACION!$L$1046)*LIQUIDACION!$D$1045/IF(AND(LIQUIDACION!$D$1044&gt;LIQUIDACION!$B$1046,LIQUIDACION!$B$1046&gt;LIQUIDACION!$D$1043),366,365)),0)</f>
        <v>0</v>
      </c>
      <c r="AI960" s="618">
        <f>IF(AI$12=TRUE,(($H960*LIQUIDACION!$L$1047)*LIQUIDACION!$D$1045/IF(AND(LIQUIDACION!$D$1044&gt;LIQUIDACION!$B$1046,LIQUIDACION!$B$1046&gt;LIQUIDACION!$D$1043),366,365)),0)</f>
        <v>0</v>
      </c>
      <c r="AJ960" s="618">
        <f>IF(AJ$12=TRUE,(($I960*LIQUIDACION!$L$1047)*LIQUIDACION!$D$1045/IF(AND(LIQUIDACION!$D$1044&gt;LIQUIDACION!$B$1046,LIQUIDACION!$B$1046&gt;LIQUIDACION!$D$1043),366,365)),0)</f>
        <v>0</v>
      </c>
      <c r="AK960" s="618">
        <f>IF(AK$12=TRUE,(($J960*LIQUIDACION!$L$1047)*LIQUIDACION!$D$1045/IF(AND(LIQUIDACION!$D$1044&gt;LIQUIDACION!$B$1046,LIQUIDACION!$B$1046&gt;LIQUIDACION!$D$1043),366,365)),0)</f>
        <v>0</v>
      </c>
      <c r="AL960" s="618">
        <f>IF(AL$12=TRUE,(($K960*LIQUIDACION!$L$1047)*LIQUIDACION!$D$1045/IF(AND(LIQUIDACION!$D$1044&gt;LIQUIDACION!$B$1046,LIQUIDACION!$B$1046&gt;LIQUIDACION!$D$1043),366,365)),0)</f>
        <v>0</v>
      </c>
      <c r="AM960" s="618">
        <f>IF(AM$12=TRUE,(($L960*LIQUIDACION!$L$1047)*LIQUIDACION!$D$1045/IF(AND(LIQUIDACION!$D$1044&gt;LIQUIDACION!$B$1046,LIQUIDACION!$B$1046&gt;LIQUIDACION!$D$1043),366,365)),0)</f>
        <v>0</v>
      </c>
      <c r="AN960" s="618">
        <f>IF(AN$12=TRUE,(($M960*LIQUIDACION!$L$1047)*LIQUIDACION!$D$1045/IF(AND(LIQUIDACION!$D$1044&gt;LIQUIDACION!$B$1046,LIQUIDACION!$B$1046&gt;LIQUIDACION!$D$1043),366,365)),0)</f>
        <v>0</v>
      </c>
      <c r="AO960" s="618">
        <f>IF(AO$12=TRUE,(($N960*LIQUIDACION!$L$1047)*LIQUIDACION!$D$1045/IF(AND(LIQUIDACION!$D$1044&gt;LIQUIDACION!$B$1046,LIQUIDACION!$B$1046&gt;LIQUIDACION!$D$1043),366,365)),0)</f>
        <v>0</v>
      </c>
      <c r="AP960" s="618">
        <f>IF(AP$12=TRUE,(($O960*LIQUIDACION!$L$1047)*LIQUIDACION!$D$1045/IF(AND(LIQUIDACION!$D$1044&gt;LIQUIDACION!$B$1046,LIQUIDACION!$B$1046&gt;LIQUIDACION!$D$1043),366,365)),0)</f>
        <v>0</v>
      </c>
      <c r="AQ960" s="618">
        <f>IF(AQ$12=TRUE,(($P960*LIQUIDACION!$L$1047)*LIQUIDACION!$D$1045/IF(AND(LIQUIDACION!$D$1044&gt;LIQUIDACION!$B$1046,LIQUIDACION!$B$1046&gt;LIQUIDACION!$D$1043),366,365)),0)</f>
        <v>0</v>
      </c>
      <c r="AR960" s="618">
        <f>IF(AR$12=TRUE,(($Q960*LIQUIDACION!$L$1047)*LIQUIDACION!$D$1045/IF(AND(LIQUIDACION!$D$1044&gt;LIQUIDACION!$B$1046,LIQUIDACION!$B$1046&gt;LIQUIDACION!$D$1043),366,365)),0)</f>
        <v>0</v>
      </c>
      <c r="AS960" s="618">
        <f>IF(AS$12=TRUE,(($R960*LIQUIDACION!$L$1047)*LIQUIDACION!$D$1045/IF(AND(LIQUIDACION!$D$1044&gt;LIQUIDACION!$B$1046,LIQUIDACION!$B$1046&gt;LIQUIDACION!$D$1043),366,365)),0)</f>
        <v>0</v>
      </c>
      <c r="AT960" s="618">
        <f>IF(AT$12=TRUE,(($S960*LIQUIDACION!$L$1047)*LIQUIDACION!$D$1045/IF(AND(LIQUIDACION!$D$1044&gt;LIQUIDACION!$B$1046,LIQUIDACION!$B$1046&gt;LIQUIDACION!$D$1043),366,365)),0)</f>
        <v>0</v>
      </c>
      <c r="AU960" s="618">
        <f>IF(AU$12=TRUE,(($T960*LIQUIDACION!$L$1047)*LIQUIDACION!$D$1045/IF(AND(LIQUIDACION!$D$1044&gt;LIQUIDACION!$B$1046,LIQUIDACION!$B$1046&gt;LIQUIDACION!$D$1043),366,365)),0)</f>
        <v>0</v>
      </c>
      <c r="AV960" s="618">
        <f>IF(AV$12=TRUE,(($U960*LIQUIDACION!$L$1047)*LIQUIDACION!$D$1045/IF(AND(LIQUIDACION!$D$1044&gt;LIQUIDACION!$B$1046,LIQUIDACION!$B$1046&gt;LIQUIDACION!$D$1043),366,365)),0)</f>
        <v>0</v>
      </c>
      <c r="AW960" s="618">
        <f>IF(AW$12=TRUE,(($V960*LIQUIDACION!$L$1047)*LIQUIDACION!$D$1045/IF(AND(LIQUIDACION!$D$1044&gt;LIQUIDACION!$B$1046,LIQUIDACION!$B$1046&gt;LIQUIDACION!$D$1043),366,365)),0)</f>
        <v>0</v>
      </c>
      <c r="AX960" s="618">
        <f>IF(AX$12=TRUE,(($W960*LIQUIDACION!$L$1047)*LIQUIDACION!$D$1045/IF(AND(LIQUIDACION!$D$1044&gt;LIQUIDACION!$B$1046,LIQUIDACION!$B$1046&gt;LIQUIDACION!$D$1043),366,365)),0)</f>
        <v>0</v>
      </c>
    </row>
    <row r="961" spans="2:50" x14ac:dyDescent="0.25">
      <c r="B961" s="121">
        <v>949</v>
      </c>
      <c r="C961" s="125"/>
      <c r="D961" s="170"/>
      <c r="E961" s="170"/>
      <c r="F961" s="170"/>
      <c r="G961" s="170">
        <f t="shared" si="61"/>
        <v>0</v>
      </c>
      <c r="H961" s="170">
        <f t="shared" si="62"/>
        <v>0</v>
      </c>
      <c r="I961" s="170"/>
      <c r="J961" s="170"/>
      <c r="K961" s="170"/>
      <c r="L961" s="170"/>
      <c r="M961" s="170"/>
      <c r="N961" s="170"/>
      <c r="O961" s="170"/>
      <c r="P961" s="170"/>
      <c r="Q961" s="170"/>
      <c r="R961" s="170"/>
      <c r="S961" s="170"/>
      <c r="T961" s="170"/>
      <c r="U961" s="170"/>
      <c r="V961" s="170"/>
      <c r="W961" s="170"/>
      <c r="X961" s="170"/>
      <c r="Y961" s="170"/>
      <c r="Z961" s="170"/>
      <c r="AA961" s="170"/>
      <c r="AB961" s="415">
        <f t="shared" si="63"/>
        <v>0</v>
      </c>
      <c r="AC961" s="415">
        <f t="shared" si="64"/>
        <v>0</v>
      </c>
      <c r="AE961" s="618">
        <f>IF(AE$12=TRUE,(($D961*LIQUIDACION!$L$1046)*LIQUIDACION!$D$1045/IF(AND(LIQUIDACION!$D$1044&gt;LIQUIDACION!$B$1046,LIQUIDACION!$B$1046&gt;LIQUIDACION!$D$1043),366,365)),0)</f>
        <v>0</v>
      </c>
      <c r="AF961" s="618">
        <f>IF(AF$12=TRUE,(($E961*LIQUIDACION!$L$1046)*LIQUIDACION!$D$1045/IF(AND(LIQUIDACION!$D$1044&gt;LIQUIDACION!$B$1046,LIQUIDACION!$B$1046&gt;LIQUIDACION!$D$1043),366,365)),0)</f>
        <v>0</v>
      </c>
      <c r="AG961" s="618">
        <f>IF(AG$12=TRUE,(($F961*LIQUIDACION!$L$1046)*LIQUIDACION!$D$1045/IF(AND(LIQUIDACION!$D$1044&gt;LIQUIDACION!$B$1046,LIQUIDACION!$B$1046&gt;LIQUIDACION!$D$1043),366,365)),0)</f>
        <v>0</v>
      </c>
      <c r="AH961" s="618">
        <f>IF(AH$12=TRUE,(($G961*LIQUIDACION!$L$1046)*LIQUIDACION!$D$1045/IF(AND(LIQUIDACION!$D$1044&gt;LIQUIDACION!$B$1046,LIQUIDACION!$B$1046&gt;LIQUIDACION!$D$1043),366,365)),0)</f>
        <v>0</v>
      </c>
      <c r="AI961" s="618">
        <f>IF(AI$12=TRUE,(($H961*LIQUIDACION!$L$1047)*LIQUIDACION!$D$1045/IF(AND(LIQUIDACION!$D$1044&gt;LIQUIDACION!$B$1046,LIQUIDACION!$B$1046&gt;LIQUIDACION!$D$1043),366,365)),0)</f>
        <v>0</v>
      </c>
      <c r="AJ961" s="618">
        <f>IF(AJ$12=TRUE,(($I961*LIQUIDACION!$L$1047)*LIQUIDACION!$D$1045/IF(AND(LIQUIDACION!$D$1044&gt;LIQUIDACION!$B$1046,LIQUIDACION!$B$1046&gt;LIQUIDACION!$D$1043),366,365)),0)</f>
        <v>0</v>
      </c>
      <c r="AK961" s="618">
        <f>IF(AK$12=TRUE,(($J961*LIQUIDACION!$L$1047)*LIQUIDACION!$D$1045/IF(AND(LIQUIDACION!$D$1044&gt;LIQUIDACION!$B$1046,LIQUIDACION!$B$1046&gt;LIQUIDACION!$D$1043),366,365)),0)</f>
        <v>0</v>
      </c>
      <c r="AL961" s="618">
        <f>IF(AL$12=TRUE,(($K961*LIQUIDACION!$L$1047)*LIQUIDACION!$D$1045/IF(AND(LIQUIDACION!$D$1044&gt;LIQUIDACION!$B$1046,LIQUIDACION!$B$1046&gt;LIQUIDACION!$D$1043),366,365)),0)</f>
        <v>0</v>
      </c>
      <c r="AM961" s="618">
        <f>IF(AM$12=TRUE,(($L961*LIQUIDACION!$L$1047)*LIQUIDACION!$D$1045/IF(AND(LIQUIDACION!$D$1044&gt;LIQUIDACION!$B$1046,LIQUIDACION!$B$1046&gt;LIQUIDACION!$D$1043),366,365)),0)</f>
        <v>0</v>
      </c>
      <c r="AN961" s="618">
        <f>IF(AN$12=TRUE,(($M961*LIQUIDACION!$L$1047)*LIQUIDACION!$D$1045/IF(AND(LIQUIDACION!$D$1044&gt;LIQUIDACION!$B$1046,LIQUIDACION!$B$1046&gt;LIQUIDACION!$D$1043),366,365)),0)</f>
        <v>0</v>
      </c>
      <c r="AO961" s="618">
        <f>IF(AO$12=TRUE,(($N961*LIQUIDACION!$L$1047)*LIQUIDACION!$D$1045/IF(AND(LIQUIDACION!$D$1044&gt;LIQUIDACION!$B$1046,LIQUIDACION!$B$1046&gt;LIQUIDACION!$D$1043),366,365)),0)</f>
        <v>0</v>
      </c>
      <c r="AP961" s="618">
        <f>IF(AP$12=TRUE,(($O961*LIQUIDACION!$L$1047)*LIQUIDACION!$D$1045/IF(AND(LIQUIDACION!$D$1044&gt;LIQUIDACION!$B$1046,LIQUIDACION!$B$1046&gt;LIQUIDACION!$D$1043),366,365)),0)</f>
        <v>0</v>
      </c>
      <c r="AQ961" s="618">
        <f>IF(AQ$12=TRUE,(($P961*LIQUIDACION!$L$1047)*LIQUIDACION!$D$1045/IF(AND(LIQUIDACION!$D$1044&gt;LIQUIDACION!$B$1046,LIQUIDACION!$B$1046&gt;LIQUIDACION!$D$1043),366,365)),0)</f>
        <v>0</v>
      </c>
      <c r="AR961" s="618">
        <f>IF(AR$12=TRUE,(($Q961*LIQUIDACION!$L$1047)*LIQUIDACION!$D$1045/IF(AND(LIQUIDACION!$D$1044&gt;LIQUIDACION!$B$1046,LIQUIDACION!$B$1046&gt;LIQUIDACION!$D$1043),366,365)),0)</f>
        <v>0</v>
      </c>
      <c r="AS961" s="618">
        <f>IF(AS$12=TRUE,(($R961*LIQUIDACION!$L$1047)*LIQUIDACION!$D$1045/IF(AND(LIQUIDACION!$D$1044&gt;LIQUIDACION!$B$1046,LIQUIDACION!$B$1046&gt;LIQUIDACION!$D$1043),366,365)),0)</f>
        <v>0</v>
      </c>
      <c r="AT961" s="618">
        <f>IF(AT$12=TRUE,(($S961*LIQUIDACION!$L$1047)*LIQUIDACION!$D$1045/IF(AND(LIQUIDACION!$D$1044&gt;LIQUIDACION!$B$1046,LIQUIDACION!$B$1046&gt;LIQUIDACION!$D$1043),366,365)),0)</f>
        <v>0</v>
      </c>
      <c r="AU961" s="618">
        <f>IF(AU$12=TRUE,(($T961*LIQUIDACION!$L$1047)*LIQUIDACION!$D$1045/IF(AND(LIQUIDACION!$D$1044&gt;LIQUIDACION!$B$1046,LIQUIDACION!$B$1046&gt;LIQUIDACION!$D$1043),366,365)),0)</f>
        <v>0</v>
      </c>
      <c r="AV961" s="618">
        <f>IF(AV$12=TRUE,(($U961*LIQUIDACION!$L$1047)*LIQUIDACION!$D$1045/IF(AND(LIQUIDACION!$D$1044&gt;LIQUIDACION!$B$1046,LIQUIDACION!$B$1046&gt;LIQUIDACION!$D$1043),366,365)),0)</f>
        <v>0</v>
      </c>
      <c r="AW961" s="618">
        <f>IF(AW$12=TRUE,(($V961*LIQUIDACION!$L$1047)*LIQUIDACION!$D$1045/IF(AND(LIQUIDACION!$D$1044&gt;LIQUIDACION!$B$1046,LIQUIDACION!$B$1046&gt;LIQUIDACION!$D$1043),366,365)),0)</f>
        <v>0</v>
      </c>
      <c r="AX961" s="618">
        <f>IF(AX$12=TRUE,(($W961*LIQUIDACION!$L$1047)*LIQUIDACION!$D$1045/IF(AND(LIQUIDACION!$D$1044&gt;LIQUIDACION!$B$1046,LIQUIDACION!$B$1046&gt;LIQUIDACION!$D$1043),366,365)),0)</f>
        <v>0</v>
      </c>
    </row>
    <row r="962" spans="2:50" x14ac:dyDescent="0.25">
      <c r="B962" s="123">
        <v>950</v>
      </c>
      <c r="C962" s="125"/>
      <c r="D962" s="170"/>
      <c r="E962" s="170"/>
      <c r="F962" s="170"/>
      <c r="G962" s="170">
        <f t="shared" si="61"/>
        <v>0</v>
      </c>
      <c r="H962" s="170">
        <f t="shared" si="62"/>
        <v>0</v>
      </c>
      <c r="I962" s="170"/>
      <c r="J962" s="170"/>
      <c r="K962" s="170"/>
      <c r="L962" s="170"/>
      <c r="M962" s="170"/>
      <c r="N962" s="170"/>
      <c r="O962" s="170"/>
      <c r="P962" s="170"/>
      <c r="Q962" s="170"/>
      <c r="R962" s="170"/>
      <c r="S962" s="170"/>
      <c r="T962" s="170"/>
      <c r="U962" s="170"/>
      <c r="V962" s="170"/>
      <c r="W962" s="170"/>
      <c r="X962" s="170"/>
      <c r="Y962" s="170"/>
      <c r="Z962" s="170"/>
      <c r="AA962" s="170"/>
      <c r="AB962" s="415">
        <f t="shared" si="63"/>
        <v>0</v>
      </c>
      <c r="AC962" s="415">
        <f t="shared" si="64"/>
        <v>0</v>
      </c>
      <c r="AE962" s="618">
        <f>IF(AE$12=TRUE,(($D962*LIQUIDACION!$L$1046)*LIQUIDACION!$D$1045/IF(AND(LIQUIDACION!$D$1044&gt;LIQUIDACION!$B$1046,LIQUIDACION!$B$1046&gt;LIQUIDACION!$D$1043),366,365)),0)</f>
        <v>0</v>
      </c>
      <c r="AF962" s="618">
        <f>IF(AF$12=TRUE,(($E962*LIQUIDACION!$L$1046)*LIQUIDACION!$D$1045/IF(AND(LIQUIDACION!$D$1044&gt;LIQUIDACION!$B$1046,LIQUIDACION!$B$1046&gt;LIQUIDACION!$D$1043),366,365)),0)</f>
        <v>0</v>
      </c>
      <c r="AG962" s="618">
        <f>IF(AG$12=TRUE,(($F962*LIQUIDACION!$L$1046)*LIQUIDACION!$D$1045/IF(AND(LIQUIDACION!$D$1044&gt;LIQUIDACION!$B$1046,LIQUIDACION!$B$1046&gt;LIQUIDACION!$D$1043),366,365)),0)</f>
        <v>0</v>
      </c>
      <c r="AH962" s="618">
        <f>IF(AH$12=TRUE,(($G962*LIQUIDACION!$L$1046)*LIQUIDACION!$D$1045/IF(AND(LIQUIDACION!$D$1044&gt;LIQUIDACION!$B$1046,LIQUIDACION!$B$1046&gt;LIQUIDACION!$D$1043),366,365)),0)</f>
        <v>0</v>
      </c>
      <c r="AI962" s="618">
        <f>IF(AI$12=TRUE,(($H962*LIQUIDACION!$L$1047)*LIQUIDACION!$D$1045/IF(AND(LIQUIDACION!$D$1044&gt;LIQUIDACION!$B$1046,LIQUIDACION!$B$1046&gt;LIQUIDACION!$D$1043),366,365)),0)</f>
        <v>0</v>
      </c>
      <c r="AJ962" s="618">
        <f>IF(AJ$12=TRUE,(($I962*LIQUIDACION!$L$1047)*LIQUIDACION!$D$1045/IF(AND(LIQUIDACION!$D$1044&gt;LIQUIDACION!$B$1046,LIQUIDACION!$B$1046&gt;LIQUIDACION!$D$1043),366,365)),0)</f>
        <v>0</v>
      </c>
      <c r="AK962" s="618">
        <f>IF(AK$12=TRUE,(($J962*LIQUIDACION!$L$1047)*LIQUIDACION!$D$1045/IF(AND(LIQUIDACION!$D$1044&gt;LIQUIDACION!$B$1046,LIQUIDACION!$B$1046&gt;LIQUIDACION!$D$1043),366,365)),0)</f>
        <v>0</v>
      </c>
      <c r="AL962" s="618">
        <f>IF(AL$12=TRUE,(($K962*LIQUIDACION!$L$1047)*LIQUIDACION!$D$1045/IF(AND(LIQUIDACION!$D$1044&gt;LIQUIDACION!$B$1046,LIQUIDACION!$B$1046&gt;LIQUIDACION!$D$1043),366,365)),0)</f>
        <v>0</v>
      </c>
      <c r="AM962" s="618">
        <f>IF(AM$12=TRUE,(($L962*LIQUIDACION!$L$1047)*LIQUIDACION!$D$1045/IF(AND(LIQUIDACION!$D$1044&gt;LIQUIDACION!$B$1046,LIQUIDACION!$B$1046&gt;LIQUIDACION!$D$1043),366,365)),0)</f>
        <v>0</v>
      </c>
      <c r="AN962" s="618">
        <f>IF(AN$12=TRUE,(($M962*LIQUIDACION!$L$1047)*LIQUIDACION!$D$1045/IF(AND(LIQUIDACION!$D$1044&gt;LIQUIDACION!$B$1046,LIQUIDACION!$B$1046&gt;LIQUIDACION!$D$1043),366,365)),0)</f>
        <v>0</v>
      </c>
      <c r="AO962" s="618">
        <f>IF(AO$12=TRUE,(($N962*LIQUIDACION!$L$1047)*LIQUIDACION!$D$1045/IF(AND(LIQUIDACION!$D$1044&gt;LIQUIDACION!$B$1046,LIQUIDACION!$B$1046&gt;LIQUIDACION!$D$1043),366,365)),0)</f>
        <v>0</v>
      </c>
      <c r="AP962" s="618">
        <f>IF(AP$12=TRUE,(($O962*LIQUIDACION!$L$1047)*LIQUIDACION!$D$1045/IF(AND(LIQUIDACION!$D$1044&gt;LIQUIDACION!$B$1046,LIQUIDACION!$B$1046&gt;LIQUIDACION!$D$1043),366,365)),0)</f>
        <v>0</v>
      </c>
      <c r="AQ962" s="618">
        <f>IF(AQ$12=TRUE,(($P962*LIQUIDACION!$L$1047)*LIQUIDACION!$D$1045/IF(AND(LIQUIDACION!$D$1044&gt;LIQUIDACION!$B$1046,LIQUIDACION!$B$1046&gt;LIQUIDACION!$D$1043),366,365)),0)</f>
        <v>0</v>
      </c>
      <c r="AR962" s="618">
        <f>IF(AR$12=TRUE,(($Q962*LIQUIDACION!$L$1047)*LIQUIDACION!$D$1045/IF(AND(LIQUIDACION!$D$1044&gt;LIQUIDACION!$B$1046,LIQUIDACION!$B$1046&gt;LIQUIDACION!$D$1043),366,365)),0)</f>
        <v>0</v>
      </c>
      <c r="AS962" s="618">
        <f>IF(AS$12=TRUE,(($R962*LIQUIDACION!$L$1047)*LIQUIDACION!$D$1045/IF(AND(LIQUIDACION!$D$1044&gt;LIQUIDACION!$B$1046,LIQUIDACION!$B$1046&gt;LIQUIDACION!$D$1043),366,365)),0)</f>
        <v>0</v>
      </c>
      <c r="AT962" s="618">
        <f>IF(AT$12=TRUE,(($S962*LIQUIDACION!$L$1047)*LIQUIDACION!$D$1045/IF(AND(LIQUIDACION!$D$1044&gt;LIQUIDACION!$B$1046,LIQUIDACION!$B$1046&gt;LIQUIDACION!$D$1043),366,365)),0)</f>
        <v>0</v>
      </c>
      <c r="AU962" s="618">
        <f>IF(AU$12=TRUE,(($T962*LIQUIDACION!$L$1047)*LIQUIDACION!$D$1045/IF(AND(LIQUIDACION!$D$1044&gt;LIQUIDACION!$B$1046,LIQUIDACION!$B$1046&gt;LIQUIDACION!$D$1043),366,365)),0)</f>
        <v>0</v>
      </c>
      <c r="AV962" s="618">
        <f>IF(AV$12=TRUE,(($U962*LIQUIDACION!$L$1047)*LIQUIDACION!$D$1045/IF(AND(LIQUIDACION!$D$1044&gt;LIQUIDACION!$B$1046,LIQUIDACION!$B$1046&gt;LIQUIDACION!$D$1043),366,365)),0)</f>
        <v>0</v>
      </c>
      <c r="AW962" s="618">
        <f>IF(AW$12=TRUE,(($V962*LIQUIDACION!$L$1047)*LIQUIDACION!$D$1045/IF(AND(LIQUIDACION!$D$1044&gt;LIQUIDACION!$B$1046,LIQUIDACION!$B$1046&gt;LIQUIDACION!$D$1043),366,365)),0)</f>
        <v>0</v>
      </c>
      <c r="AX962" s="618">
        <f>IF(AX$12=TRUE,(($W962*LIQUIDACION!$L$1047)*LIQUIDACION!$D$1045/IF(AND(LIQUIDACION!$D$1044&gt;LIQUIDACION!$B$1046,LIQUIDACION!$B$1046&gt;LIQUIDACION!$D$1043),366,365)),0)</f>
        <v>0</v>
      </c>
    </row>
    <row r="963" spans="2:50" x14ac:dyDescent="0.25">
      <c r="B963" s="121">
        <v>951</v>
      </c>
      <c r="C963" s="125"/>
      <c r="D963" s="170"/>
      <c r="E963" s="170"/>
      <c r="F963" s="170"/>
      <c r="G963" s="170">
        <f t="shared" si="61"/>
        <v>0</v>
      </c>
      <c r="H963" s="170">
        <f t="shared" si="62"/>
        <v>0</v>
      </c>
      <c r="I963" s="170"/>
      <c r="J963" s="170"/>
      <c r="K963" s="170"/>
      <c r="L963" s="170"/>
      <c r="M963" s="170"/>
      <c r="N963" s="170"/>
      <c r="O963" s="170"/>
      <c r="P963" s="170"/>
      <c r="Q963" s="170"/>
      <c r="R963" s="170"/>
      <c r="S963" s="170"/>
      <c r="T963" s="170"/>
      <c r="U963" s="170"/>
      <c r="V963" s="170"/>
      <c r="W963" s="170"/>
      <c r="X963" s="170"/>
      <c r="Y963" s="170"/>
      <c r="Z963" s="170"/>
      <c r="AA963" s="170"/>
      <c r="AB963" s="415">
        <f t="shared" si="63"/>
        <v>0</v>
      </c>
      <c r="AC963" s="415">
        <f t="shared" si="64"/>
        <v>0</v>
      </c>
      <c r="AE963" s="618">
        <f>IF(AE$12=TRUE,(($D963*LIQUIDACION!$L$1046)*LIQUIDACION!$D$1045/IF(AND(LIQUIDACION!$D$1044&gt;LIQUIDACION!$B$1046,LIQUIDACION!$B$1046&gt;LIQUIDACION!$D$1043),366,365)),0)</f>
        <v>0</v>
      </c>
      <c r="AF963" s="618">
        <f>IF(AF$12=TRUE,(($E963*LIQUIDACION!$L$1046)*LIQUIDACION!$D$1045/IF(AND(LIQUIDACION!$D$1044&gt;LIQUIDACION!$B$1046,LIQUIDACION!$B$1046&gt;LIQUIDACION!$D$1043),366,365)),0)</f>
        <v>0</v>
      </c>
      <c r="AG963" s="618">
        <f>IF(AG$12=TRUE,(($F963*LIQUIDACION!$L$1046)*LIQUIDACION!$D$1045/IF(AND(LIQUIDACION!$D$1044&gt;LIQUIDACION!$B$1046,LIQUIDACION!$B$1046&gt;LIQUIDACION!$D$1043),366,365)),0)</f>
        <v>0</v>
      </c>
      <c r="AH963" s="618">
        <f>IF(AH$12=TRUE,(($G963*LIQUIDACION!$L$1046)*LIQUIDACION!$D$1045/IF(AND(LIQUIDACION!$D$1044&gt;LIQUIDACION!$B$1046,LIQUIDACION!$B$1046&gt;LIQUIDACION!$D$1043),366,365)),0)</f>
        <v>0</v>
      </c>
      <c r="AI963" s="618">
        <f>IF(AI$12=TRUE,(($H963*LIQUIDACION!$L$1047)*LIQUIDACION!$D$1045/IF(AND(LIQUIDACION!$D$1044&gt;LIQUIDACION!$B$1046,LIQUIDACION!$B$1046&gt;LIQUIDACION!$D$1043),366,365)),0)</f>
        <v>0</v>
      </c>
      <c r="AJ963" s="618">
        <f>IF(AJ$12=TRUE,(($I963*LIQUIDACION!$L$1047)*LIQUIDACION!$D$1045/IF(AND(LIQUIDACION!$D$1044&gt;LIQUIDACION!$B$1046,LIQUIDACION!$B$1046&gt;LIQUIDACION!$D$1043),366,365)),0)</f>
        <v>0</v>
      </c>
      <c r="AK963" s="618">
        <f>IF(AK$12=TRUE,(($J963*LIQUIDACION!$L$1047)*LIQUIDACION!$D$1045/IF(AND(LIQUIDACION!$D$1044&gt;LIQUIDACION!$B$1046,LIQUIDACION!$B$1046&gt;LIQUIDACION!$D$1043),366,365)),0)</f>
        <v>0</v>
      </c>
      <c r="AL963" s="618">
        <f>IF(AL$12=TRUE,(($K963*LIQUIDACION!$L$1047)*LIQUIDACION!$D$1045/IF(AND(LIQUIDACION!$D$1044&gt;LIQUIDACION!$B$1046,LIQUIDACION!$B$1046&gt;LIQUIDACION!$D$1043),366,365)),0)</f>
        <v>0</v>
      </c>
      <c r="AM963" s="618">
        <f>IF(AM$12=TRUE,(($L963*LIQUIDACION!$L$1047)*LIQUIDACION!$D$1045/IF(AND(LIQUIDACION!$D$1044&gt;LIQUIDACION!$B$1046,LIQUIDACION!$B$1046&gt;LIQUIDACION!$D$1043),366,365)),0)</f>
        <v>0</v>
      </c>
      <c r="AN963" s="618">
        <f>IF(AN$12=TRUE,(($M963*LIQUIDACION!$L$1047)*LIQUIDACION!$D$1045/IF(AND(LIQUIDACION!$D$1044&gt;LIQUIDACION!$B$1046,LIQUIDACION!$B$1046&gt;LIQUIDACION!$D$1043),366,365)),0)</f>
        <v>0</v>
      </c>
      <c r="AO963" s="618">
        <f>IF(AO$12=TRUE,(($N963*LIQUIDACION!$L$1047)*LIQUIDACION!$D$1045/IF(AND(LIQUIDACION!$D$1044&gt;LIQUIDACION!$B$1046,LIQUIDACION!$B$1046&gt;LIQUIDACION!$D$1043),366,365)),0)</f>
        <v>0</v>
      </c>
      <c r="AP963" s="618">
        <f>IF(AP$12=TRUE,(($O963*LIQUIDACION!$L$1047)*LIQUIDACION!$D$1045/IF(AND(LIQUIDACION!$D$1044&gt;LIQUIDACION!$B$1046,LIQUIDACION!$B$1046&gt;LIQUIDACION!$D$1043),366,365)),0)</f>
        <v>0</v>
      </c>
      <c r="AQ963" s="618">
        <f>IF(AQ$12=TRUE,(($P963*LIQUIDACION!$L$1047)*LIQUIDACION!$D$1045/IF(AND(LIQUIDACION!$D$1044&gt;LIQUIDACION!$B$1046,LIQUIDACION!$B$1046&gt;LIQUIDACION!$D$1043),366,365)),0)</f>
        <v>0</v>
      </c>
      <c r="AR963" s="618">
        <f>IF(AR$12=TRUE,(($Q963*LIQUIDACION!$L$1047)*LIQUIDACION!$D$1045/IF(AND(LIQUIDACION!$D$1044&gt;LIQUIDACION!$B$1046,LIQUIDACION!$B$1046&gt;LIQUIDACION!$D$1043),366,365)),0)</f>
        <v>0</v>
      </c>
      <c r="AS963" s="618">
        <f>IF(AS$12=TRUE,(($R963*LIQUIDACION!$L$1047)*LIQUIDACION!$D$1045/IF(AND(LIQUIDACION!$D$1044&gt;LIQUIDACION!$B$1046,LIQUIDACION!$B$1046&gt;LIQUIDACION!$D$1043),366,365)),0)</f>
        <v>0</v>
      </c>
      <c r="AT963" s="618">
        <f>IF(AT$12=TRUE,(($S963*LIQUIDACION!$L$1047)*LIQUIDACION!$D$1045/IF(AND(LIQUIDACION!$D$1044&gt;LIQUIDACION!$B$1046,LIQUIDACION!$B$1046&gt;LIQUIDACION!$D$1043),366,365)),0)</f>
        <v>0</v>
      </c>
      <c r="AU963" s="618">
        <f>IF(AU$12=TRUE,(($T963*LIQUIDACION!$L$1047)*LIQUIDACION!$D$1045/IF(AND(LIQUIDACION!$D$1044&gt;LIQUIDACION!$B$1046,LIQUIDACION!$B$1046&gt;LIQUIDACION!$D$1043),366,365)),0)</f>
        <v>0</v>
      </c>
      <c r="AV963" s="618">
        <f>IF(AV$12=TRUE,(($U963*LIQUIDACION!$L$1047)*LIQUIDACION!$D$1045/IF(AND(LIQUIDACION!$D$1044&gt;LIQUIDACION!$B$1046,LIQUIDACION!$B$1046&gt;LIQUIDACION!$D$1043),366,365)),0)</f>
        <v>0</v>
      </c>
      <c r="AW963" s="618">
        <f>IF(AW$12=TRUE,(($V963*LIQUIDACION!$L$1047)*LIQUIDACION!$D$1045/IF(AND(LIQUIDACION!$D$1044&gt;LIQUIDACION!$B$1046,LIQUIDACION!$B$1046&gt;LIQUIDACION!$D$1043),366,365)),0)</f>
        <v>0</v>
      </c>
      <c r="AX963" s="618">
        <f>IF(AX$12=TRUE,(($W963*LIQUIDACION!$L$1047)*LIQUIDACION!$D$1045/IF(AND(LIQUIDACION!$D$1044&gt;LIQUIDACION!$B$1046,LIQUIDACION!$B$1046&gt;LIQUIDACION!$D$1043),366,365)),0)</f>
        <v>0</v>
      </c>
    </row>
    <row r="964" spans="2:50" x14ac:dyDescent="0.25">
      <c r="B964" s="123">
        <v>952</v>
      </c>
      <c r="C964" s="125"/>
      <c r="D964" s="170"/>
      <c r="E964" s="170"/>
      <c r="F964" s="170"/>
      <c r="G964" s="170">
        <f t="shared" si="61"/>
        <v>0</v>
      </c>
      <c r="H964" s="170">
        <f t="shared" si="62"/>
        <v>0</v>
      </c>
      <c r="I964" s="170"/>
      <c r="J964" s="170"/>
      <c r="K964" s="170"/>
      <c r="L964" s="170"/>
      <c r="M964" s="170"/>
      <c r="N964" s="170"/>
      <c r="O964" s="170"/>
      <c r="P964" s="170"/>
      <c r="Q964" s="170"/>
      <c r="R964" s="170"/>
      <c r="S964" s="170"/>
      <c r="T964" s="170"/>
      <c r="U964" s="170"/>
      <c r="V964" s="170"/>
      <c r="W964" s="170"/>
      <c r="X964" s="170"/>
      <c r="Y964" s="170"/>
      <c r="Z964" s="170"/>
      <c r="AA964" s="170"/>
      <c r="AB964" s="415">
        <f t="shared" si="63"/>
        <v>0</v>
      </c>
      <c r="AC964" s="415">
        <f t="shared" si="64"/>
        <v>0</v>
      </c>
      <c r="AE964" s="618">
        <f>IF(AE$12=TRUE,(($D964*LIQUIDACION!$L$1046)*LIQUIDACION!$D$1045/IF(AND(LIQUIDACION!$D$1044&gt;LIQUIDACION!$B$1046,LIQUIDACION!$B$1046&gt;LIQUIDACION!$D$1043),366,365)),0)</f>
        <v>0</v>
      </c>
      <c r="AF964" s="618">
        <f>IF(AF$12=TRUE,(($E964*LIQUIDACION!$L$1046)*LIQUIDACION!$D$1045/IF(AND(LIQUIDACION!$D$1044&gt;LIQUIDACION!$B$1046,LIQUIDACION!$B$1046&gt;LIQUIDACION!$D$1043),366,365)),0)</f>
        <v>0</v>
      </c>
      <c r="AG964" s="618">
        <f>IF(AG$12=TRUE,(($F964*LIQUIDACION!$L$1046)*LIQUIDACION!$D$1045/IF(AND(LIQUIDACION!$D$1044&gt;LIQUIDACION!$B$1046,LIQUIDACION!$B$1046&gt;LIQUIDACION!$D$1043),366,365)),0)</f>
        <v>0</v>
      </c>
      <c r="AH964" s="618">
        <f>IF(AH$12=TRUE,(($G964*LIQUIDACION!$L$1046)*LIQUIDACION!$D$1045/IF(AND(LIQUIDACION!$D$1044&gt;LIQUIDACION!$B$1046,LIQUIDACION!$B$1046&gt;LIQUIDACION!$D$1043),366,365)),0)</f>
        <v>0</v>
      </c>
      <c r="AI964" s="618">
        <f>IF(AI$12=TRUE,(($H964*LIQUIDACION!$L$1047)*LIQUIDACION!$D$1045/IF(AND(LIQUIDACION!$D$1044&gt;LIQUIDACION!$B$1046,LIQUIDACION!$B$1046&gt;LIQUIDACION!$D$1043),366,365)),0)</f>
        <v>0</v>
      </c>
      <c r="AJ964" s="618">
        <f>IF(AJ$12=TRUE,(($I964*LIQUIDACION!$L$1047)*LIQUIDACION!$D$1045/IF(AND(LIQUIDACION!$D$1044&gt;LIQUIDACION!$B$1046,LIQUIDACION!$B$1046&gt;LIQUIDACION!$D$1043),366,365)),0)</f>
        <v>0</v>
      </c>
      <c r="AK964" s="618">
        <f>IF(AK$12=TRUE,(($J964*LIQUIDACION!$L$1047)*LIQUIDACION!$D$1045/IF(AND(LIQUIDACION!$D$1044&gt;LIQUIDACION!$B$1046,LIQUIDACION!$B$1046&gt;LIQUIDACION!$D$1043),366,365)),0)</f>
        <v>0</v>
      </c>
      <c r="AL964" s="618">
        <f>IF(AL$12=TRUE,(($K964*LIQUIDACION!$L$1047)*LIQUIDACION!$D$1045/IF(AND(LIQUIDACION!$D$1044&gt;LIQUIDACION!$B$1046,LIQUIDACION!$B$1046&gt;LIQUIDACION!$D$1043),366,365)),0)</f>
        <v>0</v>
      </c>
      <c r="AM964" s="618">
        <f>IF(AM$12=TRUE,(($L964*LIQUIDACION!$L$1047)*LIQUIDACION!$D$1045/IF(AND(LIQUIDACION!$D$1044&gt;LIQUIDACION!$B$1046,LIQUIDACION!$B$1046&gt;LIQUIDACION!$D$1043),366,365)),0)</f>
        <v>0</v>
      </c>
      <c r="AN964" s="618">
        <f>IF(AN$12=TRUE,(($M964*LIQUIDACION!$L$1047)*LIQUIDACION!$D$1045/IF(AND(LIQUIDACION!$D$1044&gt;LIQUIDACION!$B$1046,LIQUIDACION!$B$1046&gt;LIQUIDACION!$D$1043),366,365)),0)</f>
        <v>0</v>
      </c>
      <c r="AO964" s="618">
        <f>IF(AO$12=TRUE,(($N964*LIQUIDACION!$L$1047)*LIQUIDACION!$D$1045/IF(AND(LIQUIDACION!$D$1044&gt;LIQUIDACION!$B$1046,LIQUIDACION!$B$1046&gt;LIQUIDACION!$D$1043),366,365)),0)</f>
        <v>0</v>
      </c>
      <c r="AP964" s="618">
        <f>IF(AP$12=TRUE,(($O964*LIQUIDACION!$L$1047)*LIQUIDACION!$D$1045/IF(AND(LIQUIDACION!$D$1044&gt;LIQUIDACION!$B$1046,LIQUIDACION!$B$1046&gt;LIQUIDACION!$D$1043),366,365)),0)</f>
        <v>0</v>
      </c>
      <c r="AQ964" s="618">
        <f>IF(AQ$12=TRUE,(($P964*LIQUIDACION!$L$1047)*LIQUIDACION!$D$1045/IF(AND(LIQUIDACION!$D$1044&gt;LIQUIDACION!$B$1046,LIQUIDACION!$B$1046&gt;LIQUIDACION!$D$1043),366,365)),0)</f>
        <v>0</v>
      </c>
      <c r="AR964" s="618">
        <f>IF(AR$12=TRUE,(($Q964*LIQUIDACION!$L$1047)*LIQUIDACION!$D$1045/IF(AND(LIQUIDACION!$D$1044&gt;LIQUIDACION!$B$1046,LIQUIDACION!$B$1046&gt;LIQUIDACION!$D$1043),366,365)),0)</f>
        <v>0</v>
      </c>
      <c r="AS964" s="618">
        <f>IF(AS$12=TRUE,(($R964*LIQUIDACION!$L$1047)*LIQUIDACION!$D$1045/IF(AND(LIQUIDACION!$D$1044&gt;LIQUIDACION!$B$1046,LIQUIDACION!$B$1046&gt;LIQUIDACION!$D$1043),366,365)),0)</f>
        <v>0</v>
      </c>
      <c r="AT964" s="618">
        <f>IF(AT$12=TRUE,(($S964*LIQUIDACION!$L$1047)*LIQUIDACION!$D$1045/IF(AND(LIQUIDACION!$D$1044&gt;LIQUIDACION!$B$1046,LIQUIDACION!$B$1046&gt;LIQUIDACION!$D$1043),366,365)),0)</f>
        <v>0</v>
      </c>
      <c r="AU964" s="618">
        <f>IF(AU$12=TRUE,(($T964*LIQUIDACION!$L$1047)*LIQUIDACION!$D$1045/IF(AND(LIQUIDACION!$D$1044&gt;LIQUIDACION!$B$1046,LIQUIDACION!$B$1046&gt;LIQUIDACION!$D$1043),366,365)),0)</f>
        <v>0</v>
      </c>
      <c r="AV964" s="618">
        <f>IF(AV$12=TRUE,(($U964*LIQUIDACION!$L$1047)*LIQUIDACION!$D$1045/IF(AND(LIQUIDACION!$D$1044&gt;LIQUIDACION!$B$1046,LIQUIDACION!$B$1046&gt;LIQUIDACION!$D$1043),366,365)),0)</f>
        <v>0</v>
      </c>
      <c r="AW964" s="618">
        <f>IF(AW$12=TRUE,(($V964*LIQUIDACION!$L$1047)*LIQUIDACION!$D$1045/IF(AND(LIQUIDACION!$D$1044&gt;LIQUIDACION!$B$1046,LIQUIDACION!$B$1046&gt;LIQUIDACION!$D$1043),366,365)),0)</f>
        <v>0</v>
      </c>
      <c r="AX964" s="618">
        <f>IF(AX$12=TRUE,(($W964*LIQUIDACION!$L$1047)*LIQUIDACION!$D$1045/IF(AND(LIQUIDACION!$D$1044&gt;LIQUIDACION!$B$1046,LIQUIDACION!$B$1046&gt;LIQUIDACION!$D$1043),366,365)),0)</f>
        <v>0</v>
      </c>
    </row>
    <row r="965" spans="2:50" x14ac:dyDescent="0.25">
      <c r="B965" s="121">
        <v>953</v>
      </c>
      <c r="C965" s="125"/>
      <c r="D965" s="170"/>
      <c r="E965" s="170"/>
      <c r="F965" s="170"/>
      <c r="G965" s="170">
        <f t="shared" si="61"/>
        <v>0</v>
      </c>
      <c r="H965" s="170">
        <f t="shared" si="62"/>
        <v>0</v>
      </c>
      <c r="I965" s="170"/>
      <c r="J965" s="170"/>
      <c r="K965" s="170"/>
      <c r="L965" s="170"/>
      <c r="M965" s="170"/>
      <c r="N965" s="170"/>
      <c r="O965" s="170"/>
      <c r="P965" s="170"/>
      <c r="Q965" s="170"/>
      <c r="R965" s="170"/>
      <c r="S965" s="170"/>
      <c r="T965" s="170"/>
      <c r="U965" s="170"/>
      <c r="V965" s="170"/>
      <c r="W965" s="170"/>
      <c r="X965" s="170"/>
      <c r="Y965" s="170"/>
      <c r="Z965" s="170"/>
      <c r="AA965" s="170"/>
      <c r="AB965" s="415">
        <f t="shared" si="63"/>
        <v>0</v>
      </c>
      <c r="AC965" s="415">
        <f t="shared" si="64"/>
        <v>0</v>
      </c>
      <c r="AE965" s="618">
        <f>IF(AE$12=TRUE,(($D965*LIQUIDACION!$L$1046)*LIQUIDACION!$D$1045/IF(AND(LIQUIDACION!$D$1044&gt;LIQUIDACION!$B$1046,LIQUIDACION!$B$1046&gt;LIQUIDACION!$D$1043),366,365)),0)</f>
        <v>0</v>
      </c>
      <c r="AF965" s="618">
        <f>IF(AF$12=TRUE,(($E965*LIQUIDACION!$L$1046)*LIQUIDACION!$D$1045/IF(AND(LIQUIDACION!$D$1044&gt;LIQUIDACION!$B$1046,LIQUIDACION!$B$1046&gt;LIQUIDACION!$D$1043),366,365)),0)</f>
        <v>0</v>
      </c>
      <c r="AG965" s="618">
        <f>IF(AG$12=TRUE,(($F965*LIQUIDACION!$L$1046)*LIQUIDACION!$D$1045/IF(AND(LIQUIDACION!$D$1044&gt;LIQUIDACION!$B$1046,LIQUIDACION!$B$1046&gt;LIQUIDACION!$D$1043),366,365)),0)</f>
        <v>0</v>
      </c>
      <c r="AH965" s="618">
        <f>IF(AH$12=TRUE,(($G965*LIQUIDACION!$L$1046)*LIQUIDACION!$D$1045/IF(AND(LIQUIDACION!$D$1044&gt;LIQUIDACION!$B$1046,LIQUIDACION!$B$1046&gt;LIQUIDACION!$D$1043),366,365)),0)</f>
        <v>0</v>
      </c>
      <c r="AI965" s="618">
        <f>IF(AI$12=TRUE,(($H965*LIQUIDACION!$L$1047)*LIQUIDACION!$D$1045/IF(AND(LIQUIDACION!$D$1044&gt;LIQUIDACION!$B$1046,LIQUIDACION!$B$1046&gt;LIQUIDACION!$D$1043),366,365)),0)</f>
        <v>0</v>
      </c>
      <c r="AJ965" s="618">
        <f>IF(AJ$12=TRUE,(($I965*LIQUIDACION!$L$1047)*LIQUIDACION!$D$1045/IF(AND(LIQUIDACION!$D$1044&gt;LIQUIDACION!$B$1046,LIQUIDACION!$B$1046&gt;LIQUIDACION!$D$1043),366,365)),0)</f>
        <v>0</v>
      </c>
      <c r="AK965" s="618">
        <f>IF(AK$12=TRUE,(($J965*LIQUIDACION!$L$1047)*LIQUIDACION!$D$1045/IF(AND(LIQUIDACION!$D$1044&gt;LIQUIDACION!$B$1046,LIQUIDACION!$B$1046&gt;LIQUIDACION!$D$1043),366,365)),0)</f>
        <v>0</v>
      </c>
      <c r="AL965" s="618">
        <f>IF(AL$12=TRUE,(($K965*LIQUIDACION!$L$1047)*LIQUIDACION!$D$1045/IF(AND(LIQUIDACION!$D$1044&gt;LIQUIDACION!$B$1046,LIQUIDACION!$B$1046&gt;LIQUIDACION!$D$1043),366,365)),0)</f>
        <v>0</v>
      </c>
      <c r="AM965" s="618">
        <f>IF(AM$12=TRUE,(($L965*LIQUIDACION!$L$1047)*LIQUIDACION!$D$1045/IF(AND(LIQUIDACION!$D$1044&gt;LIQUIDACION!$B$1046,LIQUIDACION!$B$1046&gt;LIQUIDACION!$D$1043),366,365)),0)</f>
        <v>0</v>
      </c>
      <c r="AN965" s="618">
        <f>IF(AN$12=TRUE,(($M965*LIQUIDACION!$L$1047)*LIQUIDACION!$D$1045/IF(AND(LIQUIDACION!$D$1044&gt;LIQUIDACION!$B$1046,LIQUIDACION!$B$1046&gt;LIQUIDACION!$D$1043),366,365)),0)</f>
        <v>0</v>
      </c>
      <c r="AO965" s="618">
        <f>IF(AO$12=TRUE,(($N965*LIQUIDACION!$L$1047)*LIQUIDACION!$D$1045/IF(AND(LIQUIDACION!$D$1044&gt;LIQUIDACION!$B$1046,LIQUIDACION!$B$1046&gt;LIQUIDACION!$D$1043),366,365)),0)</f>
        <v>0</v>
      </c>
      <c r="AP965" s="618">
        <f>IF(AP$12=TRUE,(($O965*LIQUIDACION!$L$1047)*LIQUIDACION!$D$1045/IF(AND(LIQUIDACION!$D$1044&gt;LIQUIDACION!$B$1046,LIQUIDACION!$B$1046&gt;LIQUIDACION!$D$1043),366,365)),0)</f>
        <v>0</v>
      </c>
      <c r="AQ965" s="618">
        <f>IF(AQ$12=TRUE,(($P965*LIQUIDACION!$L$1047)*LIQUIDACION!$D$1045/IF(AND(LIQUIDACION!$D$1044&gt;LIQUIDACION!$B$1046,LIQUIDACION!$B$1046&gt;LIQUIDACION!$D$1043),366,365)),0)</f>
        <v>0</v>
      </c>
      <c r="AR965" s="618">
        <f>IF(AR$12=TRUE,(($Q965*LIQUIDACION!$L$1047)*LIQUIDACION!$D$1045/IF(AND(LIQUIDACION!$D$1044&gt;LIQUIDACION!$B$1046,LIQUIDACION!$B$1046&gt;LIQUIDACION!$D$1043),366,365)),0)</f>
        <v>0</v>
      </c>
      <c r="AS965" s="618">
        <f>IF(AS$12=TRUE,(($R965*LIQUIDACION!$L$1047)*LIQUIDACION!$D$1045/IF(AND(LIQUIDACION!$D$1044&gt;LIQUIDACION!$B$1046,LIQUIDACION!$B$1046&gt;LIQUIDACION!$D$1043),366,365)),0)</f>
        <v>0</v>
      </c>
      <c r="AT965" s="618">
        <f>IF(AT$12=TRUE,(($S965*LIQUIDACION!$L$1047)*LIQUIDACION!$D$1045/IF(AND(LIQUIDACION!$D$1044&gt;LIQUIDACION!$B$1046,LIQUIDACION!$B$1046&gt;LIQUIDACION!$D$1043),366,365)),0)</f>
        <v>0</v>
      </c>
      <c r="AU965" s="618">
        <f>IF(AU$12=TRUE,(($T965*LIQUIDACION!$L$1047)*LIQUIDACION!$D$1045/IF(AND(LIQUIDACION!$D$1044&gt;LIQUIDACION!$B$1046,LIQUIDACION!$B$1046&gt;LIQUIDACION!$D$1043),366,365)),0)</f>
        <v>0</v>
      </c>
      <c r="AV965" s="618">
        <f>IF(AV$12=TRUE,(($U965*LIQUIDACION!$L$1047)*LIQUIDACION!$D$1045/IF(AND(LIQUIDACION!$D$1044&gt;LIQUIDACION!$B$1046,LIQUIDACION!$B$1046&gt;LIQUIDACION!$D$1043),366,365)),0)</f>
        <v>0</v>
      </c>
      <c r="AW965" s="618">
        <f>IF(AW$12=TRUE,(($V965*LIQUIDACION!$L$1047)*LIQUIDACION!$D$1045/IF(AND(LIQUIDACION!$D$1044&gt;LIQUIDACION!$B$1046,LIQUIDACION!$B$1046&gt;LIQUIDACION!$D$1043),366,365)),0)</f>
        <v>0</v>
      </c>
      <c r="AX965" s="618">
        <f>IF(AX$12=TRUE,(($W965*LIQUIDACION!$L$1047)*LIQUIDACION!$D$1045/IF(AND(LIQUIDACION!$D$1044&gt;LIQUIDACION!$B$1046,LIQUIDACION!$B$1046&gt;LIQUIDACION!$D$1043),366,365)),0)</f>
        <v>0</v>
      </c>
    </row>
    <row r="966" spans="2:50" x14ac:dyDescent="0.25">
      <c r="B966" s="123">
        <v>954</v>
      </c>
      <c r="C966" s="125"/>
      <c r="D966" s="170"/>
      <c r="E966" s="170"/>
      <c r="F966" s="170"/>
      <c r="G966" s="170">
        <f t="shared" si="61"/>
        <v>0</v>
      </c>
      <c r="H966" s="170">
        <f t="shared" si="62"/>
        <v>0</v>
      </c>
      <c r="I966" s="170"/>
      <c r="J966" s="170"/>
      <c r="K966" s="170"/>
      <c r="L966" s="170"/>
      <c r="M966" s="170"/>
      <c r="N966" s="170"/>
      <c r="O966" s="170"/>
      <c r="P966" s="170"/>
      <c r="Q966" s="170"/>
      <c r="R966" s="170"/>
      <c r="S966" s="170"/>
      <c r="T966" s="170"/>
      <c r="U966" s="170"/>
      <c r="V966" s="170"/>
      <c r="W966" s="170"/>
      <c r="X966" s="170"/>
      <c r="Y966" s="170"/>
      <c r="Z966" s="170"/>
      <c r="AA966" s="170"/>
      <c r="AB966" s="415">
        <f t="shared" si="63"/>
        <v>0</v>
      </c>
      <c r="AC966" s="415">
        <f t="shared" si="64"/>
        <v>0</v>
      </c>
      <c r="AE966" s="618">
        <f>IF(AE$12=TRUE,(($D966*LIQUIDACION!$L$1046)*LIQUIDACION!$D$1045/IF(AND(LIQUIDACION!$D$1044&gt;LIQUIDACION!$B$1046,LIQUIDACION!$B$1046&gt;LIQUIDACION!$D$1043),366,365)),0)</f>
        <v>0</v>
      </c>
      <c r="AF966" s="618">
        <f>IF(AF$12=TRUE,(($E966*LIQUIDACION!$L$1046)*LIQUIDACION!$D$1045/IF(AND(LIQUIDACION!$D$1044&gt;LIQUIDACION!$B$1046,LIQUIDACION!$B$1046&gt;LIQUIDACION!$D$1043),366,365)),0)</f>
        <v>0</v>
      </c>
      <c r="AG966" s="618">
        <f>IF(AG$12=TRUE,(($F966*LIQUIDACION!$L$1046)*LIQUIDACION!$D$1045/IF(AND(LIQUIDACION!$D$1044&gt;LIQUIDACION!$B$1046,LIQUIDACION!$B$1046&gt;LIQUIDACION!$D$1043),366,365)),0)</f>
        <v>0</v>
      </c>
      <c r="AH966" s="618">
        <f>IF(AH$12=TRUE,(($G966*LIQUIDACION!$L$1046)*LIQUIDACION!$D$1045/IF(AND(LIQUIDACION!$D$1044&gt;LIQUIDACION!$B$1046,LIQUIDACION!$B$1046&gt;LIQUIDACION!$D$1043),366,365)),0)</f>
        <v>0</v>
      </c>
      <c r="AI966" s="618">
        <f>IF(AI$12=TRUE,(($H966*LIQUIDACION!$L$1047)*LIQUIDACION!$D$1045/IF(AND(LIQUIDACION!$D$1044&gt;LIQUIDACION!$B$1046,LIQUIDACION!$B$1046&gt;LIQUIDACION!$D$1043),366,365)),0)</f>
        <v>0</v>
      </c>
      <c r="AJ966" s="618">
        <f>IF(AJ$12=TRUE,(($I966*LIQUIDACION!$L$1047)*LIQUIDACION!$D$1045/IF(AND(LIQUIDACION!$D$1044&gt;LIQUIDACION!$B$1046,LIQUIDACION!$B$1046&gt;LIQUIDACION!$D$1043),366,365)),0)</f>
        <v>0</v>
      </c>
      <c r="AK966" s="618">
        <f>IF(AK$12=TRUE,(($J966*LIQUIDACION!$L$1047)*LIQUIDACION!$D$1045/IF(AND(LIQUIDACION!$D$1044&gt;LIQUIDACION!$B$1046,LIQUIDACION!$B$1046&gt;LIQUIDACION!$D$1043),366,365)),0)</f>
        <v>0</v>
      </c>
      <c r="AL966" s="618">
        <f>IF(AL$12=TRUE,(($K966*LIQUIDACION!$L$1047)*LIQUIDACION!$D$1045/IF(AND(LIQUIDACION!$D$1044&gt;LIQUIDACION!$B$1046,LIQUIDACION!$B$1046&gt;LIQUIDACION!$D$1043),366,365)),0)</f>
        <v>0</v>
      </c>
      <c r="AM966" s="618">
        <f>IF(AM$12=TRUE,(($L966*LIQUIDACION!$L$1047)*LIQUIDACION!$D$1045/IF(AND(LIQUIDACION!$D$1044&gt;LIQUIDACION!$B$1046,LIQUIDACION!$B$1046&gt;LIQUIDACION!$D$1043),366,365)),0)</f>
        <v>0</v>
      </c>
      <c r="AN966" s="618">
        <f>IF(AN$12=TRUE,(($M966*LIQUIDACION!$L$1047)*LIQUIDACION!$D$1045/IF(AND(LIQUIDACION!$D$1044&gt;LIQUIDACION!$B$1046,LIQUIDACION!$B$1046&gt;LIQUIDACION!$D$1043),366,365)),0)</f>
        <v>0</v>
      </c>
      <c r="AO966" s="618">
        <f>IF(AO$12=TRUE,(($N966*LIQUIDACION!$L$1047)*LIQUIDACION!$D$1045/IF(AND(LIQUIDACION!$D$1044&gt;LIQUIDACION!$B$1046,LIQUIDACION!$B$1046&gt;LIQUIDACION!$D$1043),366,365)),0)</f>
        <v>0</v>
      </c>
      <c r="AP966" s="618">
        <f>IF(AP$12=TRUE,(($O966*LIQUIDACION!$L$1047)*LIQUIDACION!$D$1045/IF(AND(LIQUIDACION!$D$1044&gt;LIQUIDACION!$B$1046,LIQUIDACION!$B$1046&gt;LIQUIDACION!$D$1043),366,365)),0)</f>
        <v>0</v>
      </c>
      <c r="AQ966" s="618">
        <f>IF(AQ$12=TRUE,(($P966*LIQUIDACION!$L$1047)*LIQUIDACION!$D$1045/IF(AND(LIQUIDACION!$D$1044&gt;LIQUIDACION!$B$1046,LIQUIDACION!$B$1046&gt;LIQUIDACION!$D$1043),366,365)),0)</f>
        <v>0</v>
      </c>
      <c r="AR966" s="618">
        <f>IF(AR$12=TRUE,(($Q966*LIQUIDACION!$L$1047)*LIQUIDACION!$D$1045/IF(AND(LIQUIDACION!$D$1044&gt;LIQUIDACION!$B$1046,LIQUIDACION!$B$1046&gt;LIQUIDACION!$D$1043),366,365)),0)</f>
        <v>0</v>
      </c>
      <c r="AS966" s="618">
        <f>IF(AS$12=TRUE,(($R966*LIQUIDACION!$L$1047)*LIQUIDACION!$D$1045/IF(AND(LIQUIDACION!$D$1044&gt;LIQUIDACION!$B$1046,LIQUIDACION!$B$1046&gt;LIQUIDACION!$D$1043),366,365)),0)</f>
        <v>0</v>
      </c>
      <c r="AT966" s="618">
        <f>IF(AT$12=TRUE,(($S966*LIQUIDACION!$L$1047)*LIQUIDACION!$D$1045/IF(AND(LIQUIDACION!$D$1044&gt;LIQUIDACION!$B$1046,LIQUIDACION!$B$1046&gt;LIQUIDACION!$D$1043),366,365)),0)</f>
        <v>0</v>
      </c>
      <c r="AU966" s="618">
        <f>IF(AU$12=TRUE,(($T966*LIQUIDACION!$L$1047)*LIQUIDACION!$D$1045/IF(AND(LIQUIDACION!$D$1044&gt;LIQUIDACION!$B$1046,LIQUIDACION!$B$1046&gt;LIQUIDACION!$D$1043),366,365)),0)</f>
        <v>0</v>
      </c>
      <c r="AV966" s="618">
        <f>IF(AV$12=TRUE,(($U966*LIQUIDACION!$L$1047)*LIQUIDACION!$D$1045/IF(AND(LIQUIDACION!$D$1044&gt;LIQUIDACION!$B$1046,LIQUIDACION!$B$1046&gt;LIQUIDACION!$D$1043),366,365)),0)</f>
        <v>0</v>
      </c>
      <c r="AW966" s="618">
        <f>IF(AW$12=TRUE,(($V966*LIQUIDACION!$L$1047)*LIQUIDACION!$D$1045/IF(AND(LIQUIDACION!$D$1044&gt;LIQUIDACION!$B$1046,LIQUIDACION!$B$1046&gt;LIQUIDACION!$D$1043),366,365)),0)</f>
        <v>0</v>
      </c>
      <c r="AX966" s="618">
        <f>IF(AX$12=TRUE,(($W966*LIQUIDACION!$L$1047)*LIQUIDACION!$D$1045/IF(AND(LIQUIDACION!$D$1044&gt;LIQUIDACION!$B$1046,LIQUIDACION!$B$1046&gt;LIQUIDACION!$D$1043),366,365)),0)</f>
        <v>0</v>
      </c>
    </row>
    <row r="967" spans="2:50" x14ac:dyDescent="0.25">
      <c r="B967" s="121">
        <v>955</v>
      </c>
      <c r="C967" s="125"/>
      <c r="D967" s="170"/>
      <c r="E967" s="170"/>
      <c r="F967" s="170"/>
      <c r="G967" s="170">
        <f t="shared" si="61"/>
        <v>0</v>
      </c>
      <c r="H967" s="170">
        <f t="shared" si="62"/>
        <v>0</v>
      </c>
      <c r="I967" s="170"/>
      <c r="J967" s="170"/>
      <c r="K967" s="170"/>
      <c r="L967" s="170"/>
      <c r="M967" s="170"/>
      <c r="N967" s="170"/>
      <c r="O967" s="170"/>
      <c r="P967" s="170"/>
      <c r="Q967" s="170"/>
      <c r="R967" s="170"/>
      <c r="S967" s="170"/>
      <c r="T967" s="170"/>
      <c r="U967" s="170"/>
      <c r="V967" s="170"/>
      <c r="W967" s="170"/>
      <c r="X967" s="170"/>
      <c r="Y967" s="170"/>
      <c r="Z967" s="170"/>
      <c r="AA967" s="170"/>
      <c r="AB967" s="415">
        <f t="shared" si="63"/>
        <v>0</v>
      </c>
      <c r="AC967" s="415">
        <f t="shared" si="64"/>
        <v>0</v>
      </c>
      <c r="AE967" s="618">
        <f>IF(AE$12=TRUE,(($D967*LIQUIDACION!$L$1046)*LIQUIDACION!$D$1045/IF(AND(LIQUIDACION!$D$1044&gt;LIQUIDACION!$B$1046,LIQUIDACION!$B$1046&gt;LIQUIDACION!$D$1043),366,365)),0)</f>
        <v>0</v>
      </c>
      <c r="AF967" s="618">
        <f>IF(AF$12=TRUE,(($E967*LIQUIDACION!$L$1046)*LIQUIDACION!$D$1045/IF(AND(LIQUIDACION!$D$1044&gt;LIQUIDACION!$B$1046,LIQUIDACION!$B$1046&gt;LIQUIDACION!$D$1043),366,365)),0)</f>
        <v>0</v>
      </c>
      <c r="AG967" s="618">
        <f>IF(AG$12=TRUE,(($F967*LIQUIDACION!$L$1046)*LIQUIDACION!$D$1045/IF(AND(LIQUIDACION!$D$1044&gt;LIQUIDACION!$B$1046,LIQUIDACION!$B$1046&gt;LIQUIDACION!$D$1043),366,365)),0)</f>
        <v>0</v>
      </c>
      <c r="AH967" s="618">
        <f>IF(AH$12=TRUE,(($G967*LIQUIDACION!$L$1046)*LIQUIDACION!$D$1045/IF(AND(LIQUIDACION!$D$1044&gt;LIQUIDACION!$B$1046,LIQUIDACION!$B$1046&gt;LIQUIDACION!$D$1043),366,365)),0)</f>
        <v>0</v>
      </c>
      <c r="AI967" s="618">
        <f>IF(AI$12=TRUE,(($H967*LIQUIDACION!$L$1047)*LIQUIDACION!$D$1045/IF(AND(LIQUIDACION!$D$1044&gt;LIQUIDACION!$B$1046,LIQUIDACION!$B$1046&gt;LIQUIDACION!$D$1043),366,365)),0)</f>
        <v>0</v>
      </c>
      <c r="AJ967" s="618">
        <f>IF(AJ$12=TRUE,(($I967*LIQUIDACION!$L$1047)*LIQUIDACION!$D$1045/IF(AND(LIQUIDACION!$D$1044&gt;LIQUIDACION!$B$1046,LIQUIDACION!$B$1046&gt;LIQUIDACION!$D$1043),366,365)),0)</f>
        <v>0</v>
      </c>
      <c r="AK967" s="618">
        <f>IF(AK$12=TRUE,(($J967*LIQUIDACION!$L$1047)*LIQUIDACION!$D$1045/IF(AND(LIQUIDACION!$D$1044&gt;LIQUIDACION!$B$1046,LIQUIDACION!$B$1046&gt;LIQUIDACION!$D$1043),366,365)),0)</f>
        <v>0</v>
      </c>
      <c r="AL967" s="618">
        <f>IF(AL$12=TRUE,(($K967*LIQUIDACION!$L$1047)*LIQUIDACION!$D$1045/IF(AND(LIQUIDACION!$D$1044&gt;LIQUIDACION!$B$1046,LIQUIDACION!$B$1046&gt;LIQUIDACION!$D$1043),366,365)),0)</f>
        <v>0</v>
      </c>
      <c r="AM967" s="618">
        <f>IF(AM$12=TRUE,(($L967*LIQUIDACION!$L$1047)*LIQUIDACION!$D$1045/IF(AND(LIQUIDACION!$D$1044&gt;LIQUIDACION!$B$1046,LIQUIDACION!$B$1046&gt;LIQUIDACION!$D$1043),366,365)),0)</f>
        <v>0</v>
      </c>
      <c r="AN967" s="618">
        <f>IF(AN$12=TRUE,(($M967*LIQUIDACION!$L$1047)*LIQUIDACION!$D$1045/IF(AND(LIQUIDACION!$D$1044&gt;LIQUIDACION!$B$1046,LIQUIDACION!$B$1046&gt;LIQUIDACION!$D$1043),366,365)),0)</f>
        <v>0</v>
      </c>
      <c r="AO967" s="618">
        <f>IF(AO$12=TRUE,(($N967*LIQUIDACION!$L$1047)*LIQUIDACION!$D$1045/IF(AND(LIQUIDACION!$D$1044&gt;LIQUIDACION!$B$1046,LIQUIDACION!$B$1046&gt;LIQUIDACION!$D$1043),366,365)),0)</f>
        <v>0</v>
      </c>
      <c r="AP967" s="618">
        <f>IF(AP$12=TRUE,(($O967*LIQUIDACION!$L$1047)*LIQUIDACION!$D$1045/IF(AND(LIQUIDACION!$D$1044&gt;LIQUIDACION!$B$1046,LIQUIDACION!$B$1046&gt;LIQUIDACION!$D$1043),366,365)),0)</f>
        <v>0</v>
      </c>
      <c r="AQ967" s="618">
        <f>IF(AQ$12=TRUE,(($P967*LIQUIDACION!$L$1047)*LIQUIDACION!$D$1045/IF(AND(LIQUIDACION!$D$1044&gt;LIQUIDACION!$B$1046,LIQUIDACION!$B$1046&gt;LIQUIDACION!$D$1043),366,365)),0)</f>
        <v>0</v>
      </c>
      <c r="AR967" s="618">
        <f>IF(AR$12=TRUE,(($Q967*LIQUIDACION!$L$1047)*LIQUIDACION!$D$1045/IF(AND(LIQUIDACION!$D$1044&gt;LIQUIDACION!$B$1046,LIQUIDACION!$B$1046&gt;LIQUIDACION!$D$1043),366,365)),0)</f>
        <v>0</v>
      </c>
      <c r="AS967" s="618">
        <f>IF(AS$12=TRUE,(($R967*LIQUIDACION!$L$1047)*LIQUIDACION!$D$1045/IF(AND(LIQUIDACION!$D$1044&gt;LIQUIDACION!$B$1046,LIQUIDACION!$B$1046&gt;LIQUIDACION!$D$1043),366,365)),0)</f>
        <v>0</v>
      </c>
      <c r="AT967" s="618">
        <f>IF(AT$12=TRUE,(($S967*LIQUIDACION!$L$1047)*LIQUIDACION!$D$1045/IF(AND(LIQUIDACION!$D$1044&gt;LIQUIDACION!$B$1046,LIQUIDACION!$B$1046&gt;LIQUIDACION!$D$1043),366,365)),0)</f>
        <v>0</v>
      </c>
      <c r="AU967" s="618">
        <f>IF(AU$12=TRUE,(($T967*LIQUIDACION!$L$1047)*LIQUIDACION!$D$1045/IF(AND(LIQUIDACION!$D$1044&gt;LIQUIDACION!$B$1046,LIQUIDACION!$B$1046&gt;LIQUIDACION!$D$1043),366,365)),0)</f>
        <v>0</v>
      </c>
      <c r="AV967" s="618">
        <f>IF(AV$12=TRUE,(($U967*LIQUIDACION!$L$1047)*LIQUIDACION!$D$1045/IF(AND(LIQUIDACION!$D$1044&gt;LIQUIDACION!$B$1046,LIQUIDACION!$B$1046&gt;LIQUIDACION!$D$1043),366,365)),0)</f>
        <v>0</v>
      </c>
      <c r="AW967" s="618">
        <f>IF(AW$12=TRUE,(($V967*LIQUIDACION!$L$1047)*LIQUIDACION!$D$1045/IF(AND(LIQUIDACION!$D$1044&gt;LIQUIDACION!$B$1046,LIQUIDACION!$B$1046&gt;LIQUIDACION!$D$1043),366,365)),0)</f>
        <v>0</v>
      </c>
      <c r="AX967" s="618">
        <f>IF(AX$12=TRUE,(($W967*LIQUIDACION!$L$1047)*LIQUIDACION!$D$1045/IF(AND(LIQUIDACION!$D$1044&gt;LIQUIDACION!$B$1046,LIQUIDACION!$B$1046&gt;LIQUIDACION!$D$1043),366,365)),0)</f>
        <v>0</v>
      </c>
    </row>
    <row r="968" spans="2:50" x14ac:dyDescent="0.25">
      <c r="B968" s="123">
        <v>956</v>
      </c>
      <c r="C968" s="125"/>
      <c r="D968" s="170"/>
      <c r="E968" s="170"/>
      <c r="F968" s="170"/>
      <c r="G968" s="170">
        <f t="shared" si="61"/>
        <v>0</v>
      </c>
      <c r="H968" s="170">
        <f t="shared" si="62"/>
        <v>0</v>
      </c>
      <c r="I968" s="170"/>
      <c r="J968" s="170"/>
      <c r="K968" s="170"/>
      <c r="L968" s="170"/>
      <c r="M968" s="170"/>
      <c r="N968" s="170"/>
      <c r="O968" s="170"/>
      <c r="P968" s="170"/>
      <c r="Q968" s="170"/>
      <c r="R968" s="170"/>
      <c r="S968" s="170"/>
      <c r="T968" s="170"/>
      <c r="U968" s="170"/>
      <c r="V968" s="170"/>
      <c r="W968" s="170"/>
      <c r="X968" s="170"/>
      <c r="Y968" s="170"/>
      <c r="Z968" s="170"/>
      <c r="AA968" s="170"/>
      <c r="AB968" s="415">
        <f t="shared" si="63"/>
        <v>0</v>
      </c>
      <c r="AC968" s="415">
        <f t="shared" si="64"/>
        <v>0</v>
      </c>
      <c r="AE968" s="618">
        <f>IF(AE$12=TRUE,(($D968*LIQUIDACION!$L$1046)*LIQUIDACION!$D$1045/IF(AND(LIQUIDACION!$D$1044&gt;LIQUIDACION!$B$1046,LIQUIDACION!$B$1046&gt;LIQUIDACION!$D$1043),366,365)),0)</f>
        <v>0</v>
      </c>
      <c r="AF968" s="618">
        <f>IF(AF$12=TRUE,(($E968*LIQUIDACION!$L$1046)*LIQUIDACION!$D$1045/IF(AND(LIQUIDACION!$D$1044&gt;LIQUIDACION!$B$1046,LIQUIDACION!$B$1046&gt;LIQUIDACION!$D$1043),366,365)),0)</f>
        <v>0</v>
      </c>
      <c r="AG968" s="618">
        <f>IF(AG$12=TRUE,(($F968*LIQUIDACION!$L$1046)*LIQUIDACION!$D$1045/IF(AND(LIQUIDACION!$D$1044&gt;LIQUIDACION!$B$1046,LIQUIDACION!$B$1046&gt;LIQUIDACION!$D$1043),366,365)),0)</f>
        <v>0</v>
      </c>
      <c r="AH968" s="618">
        <f>IF(AH$12=TRUE,(($G968*LIQUIDACION!$L$1046)*LIQUIDACION!$D$1045/IF(AND(LIQUIDACION!$D$1044&gt;LIQUIDACION!$B$1046,LIQUIDACION!$B$1046&gt;LIQUIDACION!$D$1043),366,365)),0)</f>
        <v>0</v>
      </c>
      <c r="AI968" s="618">
        <f>IF(AI$12=TRUE,(($H968*LIQUIDACION!$L$1047)*LIQUIDACION!$D$1045/IF(AND(LIQUIDACION!$D$1044&gt;LIQUIDACION!$B$1046,LIQUIDACION!$B$1046&gt;LIQUIDACION!$D$1043),366,365)),0)</f>
        <v>0</v>
      </c>
      <c r="AJ968" s="618">
        <f>IF(AJ$12=TRUE,(($I968*LIQUIDACION!$L$1047)*LIQUIDACION!$D$1045/IF(AND(LIQUIDACION!$D$1044&gt;LIQUIDACION!$B$1046,LIQUIDACION!$B$1046&gt;LIQUIDACION!$D$1043),366,365)),0)</f>
        <v>0</v>
      </c>
      <c r="AK968" s="618">
        <f>IF(AK$12=TRUE,(($J968*LIQUIDACION!$L$1047)*LIQUIDACION!$D$1045/IF(AND(LIQUIDACION!$D$1044&gt;LIQUIDACION!$B$1046,LIQUIDACION!$B$1046&gt;LIQUIDACION!$D$1043),366,365)),0)</f>
        <v>0</v>
      </c>
      <c r="AL968" s="618">
        <f>IF(AL$12=TRUE,(($K968*LIQUIDACION!$L$1047)*LIQUIDACION!$D$1045/IF(AND(LIQUIDACION!$D$1044&gt;LIQUIDACION!$B$1046,LIQUIDACION!$B$1046&gt;LIQUIDACION!$D$1043),366,365)),0)</f>
        <v>0</v>
      </c>
      <c r="AM968" s="618">
        <f>IF(AM$12=TRUE,(($L968*LIQUIDACION!$L$1047)*LIQUIDACION!$D$1045/IF(AND(LIQUIDACION!$D$1044&gt;LIQUIDACION!$B$1046,LIQUIDACION!$B$1046&gt;LIQUIDACION!$D$1043),366,365)),0)</f>
        <v>0</v>
      </c>
      <c r="AN968" s="618">
        <f>IF(AN$12=TRUE,(($M968*LIQUIDACION!$L$1047)*LIQUIDACION!$D$1045/IF(AND(LIQUIDACION!$D$1044&gt;LIQUIDACION!$B$1046,LIQUIDACION!$B$1046&gt;LIQUIDACION!$D$1043),366,365)),0)</f>
        <v>0</v>
      </c>
      <c r="AO968" s="618">
        <f>IF(AO$12=TRUE,(($N968*LIQUIDACION!$L$1047)*LIQUIDACION!$D$1045/IF(AND(LIQUIDACION!$D$1044&gt;LIQUIDACION!$B$1046,LIQUIDACION!$B$1046&gt;LIQUIDACION!$D$1043),366,365)),0)</f>
        <v>0</v>
      </c>
      <c r="AP968" s="618">
        <f>IF(AP$12=TRUE,(($O968*LIQUIDACION!$L$1047)*LIQUIDACION!$D$1045/IF(AND(LIQUIDACION!$D$1044&gt;LIQUIDACION!$B$1046,LIQUIDACION!$B$1046&gt;LIQUIDACION!$D$1043),366,365)),0)</f>
        <v>0</v>
      </c>
      <c r="AQ968" s="618">
        <f>IF(AQ$12=TRUE,(($P968*LIQUIDACION!$L$1047)*LIQUIDACION!$D$1045/IF(AND(LIQUIDACION!$D$1044&gt;LIQUIDACION!$B$1046,LIQUIDACION!$B$1046&gt;LIQUIDACION!$D$1043),366,365)),0)</f>
        <v>0</v>
      </c>
      <c r="AR968" s="618">
        <f>IF(AR$12=TRUE,(($Q968*LIQUIDACION!$L$1047)*LIQUIDACION!$D$1045/IF(AND(LIQUIDACION!$D$1044&gt;LIQUIDACION!$B$1046,LIQUIDACION!$B$1046&gt;LIQUIDACION!$D$1043),366,365)),0)</f>
        <v>0</v>
      </c>
      <c r="AS968" s="618">
        <f>IF(AS$12=TRUE,(($R968*LIQUIDACION!$L$1047)*LIQUIDACION!$D$1045/IF(AND(LIQUIDACION!$D$1044&gt;LIQUIDACION!$B$1046,LIQUIDACION!$B$1046&gt;LIQUIDACION!$D$1043),366,365)),0)</f>
        <v>0</v>
      </c>
      <c r="AT968" s="618">
        <f>IF(AT$12=TRUE,(($S968*LIQUIDACION!$L$1047)*LIQUIDACION!$D$1045/IF(AND(LIQUIDACION!$D$1044&gt;LIQUIDACION!$B$1046,LIQUIDACION!$B$1046&gt;LIQUIDACION!$D$1043),366,365)),0)</f>
        <v>0</v>
      </c>
      <c r="AU968" s="618">
        <f>IF(AU$12=TRUE,(($T968*LIQUIDACION!$L$1047)*LIQUIDACION!$D$1045/IF(AND(LIQUIDACION!$D$1044&gt;LIQUIDACION!$B$1046,LIQUIDACION!$B$1046&gt;LIQUIDACION!$D$1043),366,365)),0)</f>
        <v>0</v>
      </c>
      <c r="AV968" s="618">
        <f>IF(AV$12=TRUE,(($U968*LIQUIDACION!$L$1047)*LIQUIDACION!$D$1045/IF(AND(LIQUIDACION!$D$1044&gt;LIQUIDACION!$B$1046,LIQUIDACION!$B$1046&gt;LIQUIDACION!$D$1043),366,365)),0)</f>
        <v>0</v>
      </c>
      <c r="AW968" s="618">
        <f>IF(AW$12=TRUE,(($V968*LIQUIDACION!$L$1047)*LIQUIDACION!$D$1045/IF(AND(LIQUIDACION!$D$1044&gt;LIQUIDACION!$B$1046,LIQUIDACION!$B$1046&gt;LIQUIDACION!$D$1043),366,365)),0)</f>
        <v>0</v>
      </c>
      <c r="AX968" s="618">
        <f>IF(AX$12=TRUE,(($W968*LIQUIDACION!$L$1047)*LIQUIDACION!$D$1045/IF(AND(LIQUIDACION!$D$1044&gt;LIQUIDACION!$B$1046,LIQUIDACION!$B$1046&gt;LIQUIDACION!$D$1043),366,365)),0)</f>
        <v>0</v>
      </c>
    </row>
    <row r="969" spans="2:50" x14ac:dyDescent="0.25">
      <c r="B969" s="121">
        <v>957</v>
      </c>
      <c r="C969" s="125"/>
      <c r="D969" s="170"/>
      <c r="E969" s="170"/>
      <c r="F969" s="170"/>
      <c r="G969" s="170">
        <f t="shared" si="61"/>
        <v>0</v>
      </c>
      <c r="H969" s="170">
        <f t="shared" si="62"/>
        <v>0</v>
      </c>
      <c r="I969" s="170"/>
      <c r="J969" s="170"/>
      <c r="K969" s="170"/>
      <c r="L969" s="170"/>
      <c r="M969" s="170"/>
      <c r="N969" s="170"/>
      <c r="O969" s="170"/>
      <c r="P969" s="170"/>
      <c r="Q969" s="170"/>
      <c r="R969" s="170"/>
      <c r="S969" s="170"/>
      <c r="T969" s="170"/>
      <c r="U969" s="170"/>
      <c r="V969" s="170"/>
      <c r="W969" s="170"/>
      <c r="X969" s="170"/>
      <c r="Y969" s="170"/>
      <c r="Z969" s="170"/>
      <c r="AA969" s="170"/>
      <c r="AB969" s="415">
        <f t="shared" si="63"/>
        <v>0</v>
      </c>
      <c r="AC969" s="415">
        <f t="shared" si="64"/>
        <v>0</v>
      </c>
      <c r="AE969" s="618">
        <f>IF(AE$12=TRUE,(($D969*LIQUIDACION!$L$1046)*LIQUIDACION!$D$1045/IF(AND(LIQUIDACION!$D$1044&gt;LIQUIDACION!$B$1046,LIQUIDACION!$B$1046&gt;LIQUIDACION!$D$1043),366,365)),0)</f>
        <v>0</v>
      </c>
      <c r="AF969" s="618">
        <f>IF(AF$12=TRUE,(($E969*LIQUIDACION!$L$1046)*LIQUIDACION!$D$1045/IF(AND(LIQUIDACION!$D$1044&gt;LIQUIDACION!$B$1046,LIQUIDACION!$B$1046&gt;LIQUIDACION!$D$1043),366,365)),0)</f>
        <v>0</v>
      </c>
      <c r="AG969" s="618">
        <f>IF(AG$12=TRUE,(($F969*LIQUIDACION!$L$1046)*LIQUIDACION!$D$1045/IF(AND(LIQUIDACION!$D$1044&gt;LIQUIDACION!$B$1046,LIQUIDACION!$B$1046&gt;LIQUIDACION!$D$1043),366,365)),0)</f>
        <v>0</v>
      </c>
      <c r="AH969" s="618">
        <f>IF(AH$12=TRUE,(($G969*LIQUIDACION!$L$1046)*LIQUIDACION!$D$1045/IF(AND(LIQUIDACION!$D$1044&gt;LIQUIDACION!$B$1046,LIQUIDACION!$B$1046&gt;LIQUIDACION!$D$1043),366,365)),0)</f>
        <v>0</v>
      </c>
      <c r="AI969" s="618">
        <f>IF(AI$12=TRUE,(($H969*LIQUIDACION!$L$1047)*LIQUIDACION!$D$1045/IF(AND(LIQUIDACION!$D$1044&gt;LIQUIDACION!$B$1046,LIQUIDACION!$B$1046&gt;LIQUIDACION!$D$1043),366,365)),0)</f>
        <v>0</v>
      </c>
      <c r="AJ969" s="618">
        <f>IF(AJ$12=TRUE,(($I969*LIQUIDACION!$L$1047)*LIQUIDACION!$D$1045/IF(AND(LIQUIDACION!$D$1044&gt;LIQUIDACION!$B$1046,LIQUIDACION!$B$1046&gt;LIQUIDACION!$D$1043),366,365)),0)</f>
        <v>0</v>
      </c>
      <c r="AK969" s="618">
        <f>IF(AK$12=TRUE,(($J969*LIQUIDACION!$L$1047)*LIQUIDACION!$D$1045/IF(AND(LIQUIDACION!$D$1044&gt;LIQUIDACION!$B$1046,LIQUIDACION!$B$1046&gt;LIQUIDACION!$D$1043),366,365)),0)</f>
        <v>0</v>
      </c>
      <c r="AL969" s="618">
        <f>IF(AL$12=TRUE,(($K969*LIQUIDACION!$L$1047)*LIQUIDACION!$D$1045/IF(AND(LIQUIDACION!$D$1044&gt;LIQUIDACION!$B$1046,LIQUIDACION!$B$1046&gt;LIQUIDACION!$D$1043),366,365)),0)</f>
        <v>0</v>
      </c>
      <c r="AM969" s="618">
        <f>IF(AM$12=TRUE,(($L969*LIQUIDACION!$L$1047)*LIQUIDACION!$D$1045/IF(AND(LIQUIDACION!$D$1044&gt;LIQUIDACION!$B$1046,LIQUIDACION!$B$1046&gt;LIQUIDACION!$D$1043),366,365)),0)</f>
        <v>0</v>
      </c>
      <c r="AN969" s="618">
        <f>IF(AN$12=TRUE,(($M969*LIQUIDACION!$L$1047)*LIQUIDACION!$D$1045/IF(AND(LIQUIDACION!$D$1044&gt;LIQUIDACION!$B$1046,LIQUIDACION!$B$1046&gt;LIQUIDACION!$D$1043),366,365)),0)</f>
        <v>0</v>
      </c>
      <c r="AO969" s="618">
        <f>IF(AO$12=TRUE,(($N969*LIQUIDACION!$L$1047)*LIQUIDACION!$D$1045/IF(AND(LIQUIDACION!$D$1044&gt;LIQUIDACION!$B$1046,LIQUIDACION!$B$1046&gt;LIQUIDACION!$D$1043),366,365)),0)</f>
        <v>0</v>
      </c>
      <c r="AP969" s="618">
        <f>IF(AP$12=TRUE,(($O969*LIQUIDACION!$L$1047)*LIQUIDACION!$D$1045/IF(AND(LIQUIDACION!$D$1044&gt;LIQUIDACION!$B$1046,LIQUIDACION!$B$1046&gt;LIQUIDACION!$D$1043),366,365)),0)</f>
        <v>0</v>
      </c>
      <c r="AQ969" s="618">
        <f>IF(AQ$12=TRUE,(($P969*LIQUIDACION!$L$1047)*LIQUIDACION!$D$1045/IF(AND(LIQUIDACION!$D$1044&gt;LIQUIDACION!$B$1046,LIQUIDACION!$B$1046&gt;LIQUIDACION!$D$1043),366,365)),0)</f>
        <v>0</v>
      </c>
      <c r="AR969" s="618">
        <f>IF(AR$12=TRUE,(($Q969*LIQUIDACION!$L$1047)*LIQUIDACION!$D$1045/IF(AND(LIQUIDACION!$D$1044&gt;LIQUIDACION!$B$1046,LIQUIDACION!$B$1046&gt;LIQUIDACION!$D$1043),366,365)),0)</f>
        <v>0</v>
      </c>
      <c r="AS969" s="618">
        <f>IF(AS$12=TRUE,(($R969*LIQUIDACION!$L$1047)*LIQUIDACION!$D$1045/IF(AND(LIQUIDACION!$D$1044&gt;LIQUIDACION!$B$1046,LIQUIDACION!$B$1046&gt;LIQUIDACION!$D$1043),366,365)),0)</f>
        <v>0</v>
      </c>
      <c r="AT969" s="618">
        <f>IF(AT$12=TRUE,(($S969*LIQUIDACION!$L$1047)*LIQUIDACION!$D$1045/IF(AND(LIQUIDACION!$D$1044&gt;LIQUIDACION!$B$1046,LIQUIDACION!$B$1046&gt;LIQUIDACION!$D$1043),366,365)),0)</f>
        <v>0</v>
      </c>
      <c r="AU969" s="618">
        <f>IF(AU$12=TRUE,(($T969*LIQUIDACION!$L$1047)*LIQUIDACION!$D$1045/IF(AND(LIQUIDACION!$D$1044&gt;LIQUIDACION!$B$1046,LIQUIDACION!$B$1046&gt;LIQUIDACION!$D$1043),366,365)),0)</f>
        <v>0</v>
      </c>
      <c r="AV969" s="618">
        <f>IF(AV$12=TRUE,(($U969*LIQUIDACION!$L$1047)*LIQUIDACION!$D$1045/IF(AND(LIQUIDACION!$D$1044&gt;LIQUIDACION!$B$1046,LIQUIDACION!$B$1046&gt;LIQUIDACION!$D$1043),366,365)),0)</f>
        <v>0</v>
      </c>
      <c r="AW969" s="618">
        <f>IF(AW$12=TRUE,(($V969*LIQUIDACION!$L$1047)*LIQUIDACION!$D$1045/IF(AND(LIQUIDACION!$D$1044&gt;LIQUIDACION!$B$1046,LIQUIDACION!$B$1046&gt;LIQUIDACION!$D$1043),366,365)),0)</f>
        <v>0</v>
      </c>
      <c r="AX969" s="618">
        <f>IF(AX$12=TRUE,(($W969*LIQUIDACION!$L$1047)*LIQUIDACION!$D$1045/IF(AND(LIQUIDACION!$D$1044&gt;LIQUIDACION!$B$1046,LIQUIDACION!$B$1046&gt;LIQUIDACION!$D$1043),366,365)),0)</f>
        <v>0</v>
      </c>
    </row>
    <row r="970" spans="2:50" x14ac:dyDescent="0.25">
      <c r="B970" s="123">
        <v>958</v>
      </c>
      <c r="C970" s="125"/>
      <c r="D970" s="170"/>
      <c r="E970" s="170"/>
      <c r="F970" s="170"/>
      <c r="G970" s="170">
        <f t="shared" si="61"/>
        <v>0</v>
      </c>
      <c r="H970" s="170">
        <f t="shared" si="62"/>
        <v>0</v>
      </c>
      <c r="I970" s="170"/>
      <c r="J970" s="170"/>
      <c r="K970" s="170"/>
      <c r="L970" s="170"/>
      <c r="M970" s="170"/>
      <c r="N970" s="170"/>
      <c r="O970" s="170"/>
      <c r="P970" s="170"/>
      <c r="Q970" s="170"/>
      <c r="R970" s="170"/>
      <c r="S970" s="170"/>
      <c r="T970" s="170"/>
      <c r="U970" s="170"/>
      <c r="V970" s="170"/>
      <c r="W970" s="170"/>
      <c r="X970" s="170"/>
      <c r="Y970" s="170"/>
      <c r="Z970" s="170"/>
      <c r="AA970" s="170"/>
      <c r="AB970" s="415">
        <f t="shared" si="63"/>
        <v>0</v>
      </c>
      <c r="AC970" s="415">
        <f t="shared" si="64"/>
        <v>0</v>
      </c>
      <c r="AE970" s="618">
        <f>IF(AE$12=TRUE,(($D970*LIQUIDACION!$L$1046)*LIQUIDACION!$D$1045/IF(AND(LIQUIDACION!$D$1044&gt;LIQUIDACION!$B$1046,LIQUIDACION!$B$1046&gt;LIQUIDACION!$D$1043),366,365)),0)</f>
        <v>0</v>
      </c>
      <c r="AF970" s="618">
        <f>IF(AF$12=TRUE,(($E970*LIQUIDACION!$L$1046)*LIQUIDACION!$D$1045/IF(AND(LIQUIDACION!$D$1044&gt;LIQUIDACION!$B$1046,LIQUIDACION!$B$1046&gt;LIQUIDACION!$D$1043),366,365)),0)</f>
        <v>0</v>
      </c>
      <c r="AG970" s="618">
        <f>IF(AG$12=TRUE,(($F970*LIQUIDACION!$L$1046)*LIQUIDACION!$D$1045/IF(AND(LIQUIDACION!$D$1044&gt;LIQUIDACION!$B$1046,LIQUIDACION!$B$1046&gt;LIQUIDACION!$D$1043),366,365)),0)</f>
        <v>0</v>
      </c>
      <c r="AH970" s="618">
        <f>IF(AH$12=TRUE,(($G970*LIQUIDACION!$L$1046)*LIQUIDACION!$D$1045/IF(AND(LIQUIDACION!$D$1044&gt;LIQUIDACION!$B$1046,LIQUIDACION!$B$1046&gt;LIQUIDACION!$D$1043),366,365)),0)</f>
        <v>0</v>
      </c>
      <c r="AI970" s="618">
        <f>IF(AI$12=TRUE,(($H970*LIQUIDACION!$L$1047)*LIQUIDACION!$D$1045/IF(AND(LIQUIDACION!$D$1044&gt;LIQUIDACION!$B$1046,LIQUIDACION!$B$1046&gt;LIQUIDACION!$D$1043),366,365)),0)</f>
        <v>0</v>
      </c>
      <c r="AJ970" s="618">
        <f>IF(AJ$12=TRUE,(($I970*LIQUIDACION!$L$1047)*LIQUIDACION!$D$1045/IF(AND(LIQUIDACION!$D$1044&gt;LIQUIDACION!$B$1046,LIQUIDACION!$B$1046&gt;LIQUIDACION!$D$1043),366,365)),0)</f>
        <v>0</v>
      </c>
      <c r="AK970" s="618">
        <f>IF(AK$12=TRUE,(($J970*LIQUIDACION!$L$1047)*LIQUIDACION!$D$1045/IF(AND(LIQUIDACION!$D$1044&gt;LIQUIDACION!$B$1046,LIQUIDACION!$B$1046&gt;LIQUIDACION!$D$1043),366,365)),0)</f>
        <v>0</v>
      </c>
      <c r="AL970" s="618">
        <f>IF(AL$12=TRUE,(($K970*LIQUIDACION!$L$1047)*LIQUIDACION!$D$1045/IF(AND(LIQUIDACION!$D$1044&gt;LIQUIDACION!$B$1046,LIQUIDACION!$B$1046&gt;LIQUIDACION!$D$1043),366,365)),0)</f>
        <v>0</v>
      </c>
      <c r="AM970" s="618">
        <f>IF(AM$12=TRUE,(($L970*LIQUIDACION!$L$1047)*LIQUIDACION!$D$1045/IF(AND(LIQUIDACION!$D$1044&gt;LIQUIDACION!$B$1046,LIQUIDACION!$B$1046&gt;LIQUIDACION!$D$1043),366,365)),0)</f>
        <v>0</v>
      </c>
      <c r="AN970" s="618">
        <f>IF(AN$12=TRUE,(($M970*LIQUIDACION!$L$1047)*LIQUIDACION!$D$1045/IF(AND(LIQUIDACION!$D$1044&gt;LIQUIDACION!$B$1046,LIQUIDACION!$B$1046&gt;LIQUIDACION!$D$1043),366,365)),0)</f>
        <v>0</v>
      </c>
      <c r="AO970" s="618">
        <f>IF(AO$12=TRUE,(($N970*LIQUIDACION!$L$1047)*LIQUIDACION!$D$1045/IF(AND(LIQUIDACION!$D$1044&gt;LIQUIDACION!$B$1046,LIQUIDACION!$B$1046&gt;LIQUIDACION!$D$1043),366,365)),0)</f>
        <v>0</v>
      </c>
      <c r="AP970" s="618">
        <f>IF(AP$12=TRUE,(($O970*LIQUIDACION!$L$1047)*LIQUIDACION!$D$1045/IF(AND(LIQUIDACION!$D$1044&gt;LIQUIDACION!$B$1046,LIQUIDACION!$B$1046&gt;LIQUIDACION!$D$1043),366,365)),0)</f>
        <v>0</v>
      </c>
      <c r="AQ970" s="618">
        <f>IF(AQ$12=TRUE,(($P970*LIQUIDACION!$L$1047)*LIQUIDACION!$D$1045/IF(AND(LIQUIDACION!$D$1044&gt;LIQUIDACION!$B$1046,LIQUIDACION!$B$1046&gt;LIQUIDACION!$D$1043),366,365)),0)</f>
        <v>0</v>
      </c>
      <c r="AR970" s="618">
        <f>IF(AR$12=TRUE,(($Q970*LIQUIDACION!$L$1047)*LIQUIDACION!$D$1045/IF(AND(LIQUIDACION!$D$1044&gt;LIQUIDACION!$B$1046,LIQUIDACION!$B$1046&gt;LIQUIDACION!$D$1043),366,365)),0)</f>
        <v>0</v>
      </c>
      <c r="AS970" s="618">
        <f>IF(AS$12=TRUE,(($R970*LIQUIDACION!$L$1047)*LIQUIDACION!$D$1045/IF(AND(LIQUIDACION!$D$1044&gt;LIQUIDACION!$B$1046,LIQUIDACION!$B$1046&gt;LIQUIDACION!$D$1043),366,365)),0)</f>
        <v>0</v>
      </c>
      <c r="AT970" s="618">
        <f>IF(AT$12=TRUE,(($S970*LIQUIDACION!$L$1047)*LIQUIDACION!$D$1045/IF(AND(LIQUIDACION!$D$1044&gt;LIQUIDACION!$B$1046,LIQUIDACION!$B$1046&gt;LIQUIDACION!$D$1043),366,365)),0)</f>
        <v>0</v>
      </c>
      <c r="AU970" s="618">
        <f>IF(AU$12=TRUE,(($T970*LIQUIDACION!$L$1047)*LIQUIDACION!$D$1045/IF(AND(LIQUIDACION!$D$1044&gt;LIQUIDACION!$B$1046,LIQUIDACION!$B$1046&gt;LIQUIDACION!$D$1043),366,365)),0)</f>
        <v>0</v>
      </c>
      <c r="AV970" s="618">
        <f>IF(AV$12=TRUE,(($U970*LIQUIDACION!$L$1047)*LIQUIDACION!$D$1045/IF(AND(LIQUIDACION!$D$1044&gt;LIQUIDACION!$B$1046,LIQUIDACION!$B$1046&gt;LIQUIDACION!$D$1043),366,365)),0)</f>
        <v>0</v>
      </c>
      <c r="AW970" s="618">
        <f>IF(AW$12=TRUE,(($V970*LIQUIDACION!$L$1047)*LIQUIDACION!$D$1045/IF(AND(LIQUIDACION!$D$1044&gt;LIQUIDACION!$B$1046,LIQUIDACION!$B$1046&gt;LIQUIDACION!$D$1043),366,365)),0)</f>
        <v>0</v>
      </c>
      <c r="AX970" s="618">
        <f>IF(AX$12=TRUE,(($W970*LIQUIDACION!$L$1047)*LIQUIDACION!$D$1045/IF(AND(LIQUIDACION!$D$1044&gt;LIQUIDACION!$B$1046,LIQUIDACION!$B$1046&gt;LIQUIDACION!$D$1043),366,365)),0)</f>
        <v>0</v>
      </c>
    </row>
    <row r="971" spans="2:50" x14ac:dyDescent="0.25">
      <c r="B971" s="121">
        <v>959</v>
      </c>
      <c r="C971" s="125"/>
      <c r="D971" s="170"/>
      <c r="E971" s="170"/>
      <c r="F971" s="170"/>
      <c r="G971" s="170">
        <f t="shared" si="61"/>
        <v>0</v>
      </c>
      <c r="H971" s="170">
        <f t="shared" si="62"/>
        <v>0</v>
      </c>
      <c r="I971" s="170"/>
      <c r="J971" s="170"/>
      <c r="K971" s="170"/>
      <c r="L971" s="170"/>
      <c r="M971" s="170"/>
      <c r="N971" s="170"/>
      <c r="O971" s="170"/>
      <c r="P971" s="170"/>
      <c r="Q971" s="170"/>
      <c r="R971" s="170"/>
      <c r="S971" s="170"/>
      <c r="T971" s="170"/>
      <c r="U971" s="170"/>
      <c r="V971" s="170"/>
      <c r="W971" s="170"/>
      <c r="X971" s="170"/>
      <c r="Y971" s="170"/>
      <c r="Z971" s="170"/>
      <c r="AA971" s="170"/>
      <c r="AB971" s="415">
        <f t="shared" si="63"/>
        <v>0</v>
      </c>
      <c r="AC971" s="415">
        <f t="shared" si="64"/>
        <v>0</v>
      </c>
      <c r="AE971" s="618">
        <f>IF(AE$12=TRUE,(($D971*LIQUIDACION!$L$1046)*LIQUIDACION!$D$1045/IF(AND(LIQUIDACION!$D$1044&gt;LIQUIDACION!$B$1046,LIQUIDACION!$B$1046&gt;LIQUIDACION!$D$1043),366,365)),0)</f>
        <v>0</v>
      </c>
      <c r="AF971" s="618">
        <f>IF(AF$12=TRUE,(($E971*LIQUIDACION!$L$1046)*LIQUIDACION!$D$1045/IF(AND(LIQUIDACION!$D$1044&gt;LIQUIDACION!$B$1046,LIQUIDACION!$B$1046&gt;LIQUIDACION!$D$1043),366,365)),0)</f>
        <v>0</v>
      </c>
      <c r="AG971" s="618">
        <f>IF(AG$12=TRUE,(($F971*LIQUIDACION!$L$1046)*LIQUIDACION!$D$1045/IF(AND(LIQUIDACION!$D$1044&gt;LIQUIDACION!$B$1046,LIQUIDACION!$B$1046&gt;LIQUIDACION!$D$1043),366,365)),0)</f>
        <v>0</v>
      </c>
      <c r="AH971" s="618">
        <f>IF(AH$12=TRUE,(($G971*LIQUIDACION!$L$1046)*LIQUIDACION!$D$1045/IF(AND(LIQUIDACION!$D$1044&gt;LIQUIDACION!$B$1046,LIQUIDACION!$B$1046&gt;LIQUIDACION!$D$1043),366,365)),0)</f>
        <v>0</v>
      </c>
      <c r="AI971" s="618">
        <f>IF(AI$12=TRUE,(($H971*LIQUIDACION!$L$1047)*LIQUIDACION!$D$1045/IF(AND(LIQUIDACION!$D$1044&gt;LIQUIDACION!$B$1046,LIQUIDACION!$B$1046&gt;LIQUIDACION!$D$1043),366,365)),0)</f>
        <v>0</v>
      </c>
      <c r="AJ971" s="618">
        <f>IF(AJ$12=TRUE,(($I971*LIQUIDACION!$L$1047)*LIQUIDACION!$D$1045/IF(AND(LIQUIDACION!$D$1044&gt;LIQUIDACION!$B$1046,LIQUIDACION!$B$1046&gt;LIQUIDACION!$D$1043),366,365)),0)</f>
        <v>0</v>
      </c>
      <c r="AK971" s="618">
        <f>IF(AK$12=TRUE,(($J971*LIQUIDACION!$L$1047)*LIQUIDACION!$D$1045/IF(AND(LIQUIDACION!$D$1044&gt;LIQUIDACION!$B$1046,LIQUIDACION!$B$1046&gt;LIQUIDACION!$D$1043),366,365)),0)</f>
        <v>0</v>
      </c>
      <c r="AL971" s="618">
        <f>IF(AL$12=TRUE,(($K971*LIQUIDACION!$L$1047)*LIQUIDACION!$D$1045/IF(AND(LIQUIDACION!$D$1044&gt;LIQUIDACION!$B$1046,LIQUIDACION!$B$1046&gt;LIQUIDACION!$D$1043),366,365)),0)</f>
        <v>0</v>
      </c>
      <c r="AM971" s="618">
        <f>IF(AM$12=TRUE,(($L971*LIQUIDACION!$L$1047)*LIQUIDACION!$D$1045/IF(AND(LIQUIDACION!$D$1044&gt;LIQUIDACION!$B$1046,LIQUIDACION!$B$1046&gt;LIQUIDACION!$D$1043),366,365)),0)</f>
        <v>0</v>
      </c>
      <c r="AN971" s="618">
        <f>IF(AN$12=TRUE,(($M971*LIQUIDACION!$L$1047)*LIQUIDACION!$D$1045/IF(AND(LIQUIDACION!$D$1044&gt;LIQUIDACION!$B$1046,LIQUIDACION!$B$1046&gt;LIQUIDACION!$D$1043),366,365)),0)</f>
        <v>0</v>
      </c>
      <c r="AO971" s="618">
        <f>IF(AO$12=TRUE,(($N971*LIQUIDACION!$L$1047)*LIQUIDACION!$D$1045/IF(AND(LIQUIDACION!$D$1044&gt;LIQUIDACION!$B$1046,LIQUIDACION!$B$1046&gt;LIQUIDACION!$D$1043),366,365)),0)</f>
        <v>0</v>
      </c>
      <c r="AP971" s="618">
        <f>IF(AP$12=TRUE,(($O971*LIQUIDACION!$L$1047)*LIQUIDACION!$D$1045/IF(AND(LIQUIDACION!$D$1044&gt;LIQUIDACION!$B$1046,LIQUIDACION!$B$1046&gt;LIQUIDACION!$D$1043),366,365)),0)</f>
        <v>0</v>
      </c>
      <c r="AQ971" s="618">
        <f>IF(AQ$12=TRUE,(($P971*LIQUIDACION!$L$1047)*LIQUIDACION!$D$1045/IF(AND(LIQUIDACION!$D$1044&gt;LIQUIDACION!$B$1046,LIQUIDACION!$B$1046&gt;LIQUIDACION!$D$1043),366,365)),0)</f>
        <v>0</v>
      </c>
      <c r="AR971" s="618">
        <f>IF(AR$12=TRUE,(($Q971*LIQUIDACION!$L$1047)*LIQUIDACION!$D$1045/IF(AND(LIQUIDACION!$D$1044&gt;LIQUIDACION!$B$1046,LIQUIDACION!$B$1046&gt;LIQUIDACION!$D$1043),366,365)),0)</f>
        <v>0</v>
      </c>
      <c r="AS971" s="618">
        <f>IF(AS$12=TRUE,(($R971*LIQUIDACION!$L$1047)*LIQUIDACION!$D$1045/IF(AND(LIQUIDACION!$D$1044&gt;LIQUIDACION!$B$1046,LIQUIDACION!$B$1046&gt;LIQUIDACION!$D$1043),366,365)),0)</f>
        <v>0</v>
      </c>
      <c r="AT971" s="618">
        <f>IF(AT$12=TRUE,(($S971*LIQUIDACION!$L$1047)*LIQUIDACION!$D$1045/IF(AND(LIQUIDACION!$D$1044&gt;LIQUIDACION!$B$1046,LIQUIDACION!$B$1046&gt;LIQUIDACION!$D$1043),366,365)),0)</f>
        <v>0</v>
      </c>
      <c r="AU971" s="618">
        <f>IF(AU$12=TRUE,(($T971*LIQUIDACION!$L$1047)*LIQUIDACION!$D$1045/IF(AND(LIQUIDACION!$D$1044&gt;LIQUIDACION!$B$1046,LIQUIDACION!$B$1046&gt;LIQUIDACION!$D$1043),366,365)),0)</f>
        <v>0</v>
      </c>
      <c r="AV971" s="618">
        <f>IF(AV$12=TRUE,(($U971*LIQUIDACION!$L$1047)*LIQUIDACION!$D$1045/IF(AND(LIQUIDACION!$D$1044&gt;LIQUIDACION!$B$1046,LIQUIDACION!$B$1046&gt;LIQUIDACION!$D$1043),366,365)),0)</f>
        <v>0</v>
      </c>
      <c r="AW971" s="618">
        <f>IF(AW$12=TRUE,(($V971*LIQUIDACION!$L$1047)*LIQUIDACION!$D$1045/IF(AND(LIQUIDACION!$D$1044&gt;LIQUIDACION!$B$1046,LIQUIDACION!$B$1046&gt;LIQUIDACION!$D$1043),366,365)),0)</f>
        <v>0</v>
      </c>
      <c r="AX971" s="618">
        <f>IF(AX$12=TRUE,(($W971*LIQUIDACION!$L$1047)*LIQUIDACION!$D$1045/IF(AND(LIQUIDACION!$D$1044&gt;LIQUIDACION!$B$1046,LIQUIDACION!$B$1046&gt;LIQUIDACION!$D$1043),366,365)),0)</f>
        <v>0</v>
      </c>
    </row>
    <row r="972" spans="2:50" x14ac:dyDescent="0.25">
      <c r="B972" s="123">
        <v>960</v>
      </c>
      <c r="C972" s="125"/>
      <c r="D972" s="170"/>
      <c r="E972" s="170"/>
      <c r="F972" s="170"/>
      <c r="G972" s="170">
        <f t="shared" si="61"/>
        <v>0</v>
      </c>
      <c r="H972" s="170">
        <f t="shared" si="62"/>
        <v>0</v>
      </c>
      <c r="I972" s="170"/>
      <c r="J972" s="170"/>
      <c r="K972" s="170"/>
      <c r="L972" s="170"/>
      <c r="M972" s="170"/>
      <c r="N972" s="170"/>
      <c r="O972" s="170"/>
      <c r="P972" s="170"/>
      <c r="Q972" s="170"/>
      <c r="R972" s="170"/>
      <c r="S972" s="170"/>
      <c r="T972" s="170"/>
      <c r="U972" s="170"/>
      <c r="V972" s="170"/>
      <c r="W972" s="170"/>
      <c r="X972" s="170"/>
      <c r="Y972" s="170"/>
      <c r="Z972" s="170"/>
      <c r="AA972" s="170"/>
      <c r="AB972" s="415">
        <f t="shared" si="63"/>
        <v>0</v>
      </c>
      <c r="AC972" s="415">
        <f t="shared" si="64"/>
        <v>0</v>
      </c>
      <c r="AE972" s="618">
        <f>IF(AE$12=TRUE,(($D972*LIQUIDACION!$L$1046)*LIQUIDACION!$D$1045/IF(AND(LIQUIDACION!$D$1044&gt;LIQUIDACION!$B$1046,LIQUIDACION!$B$1046&gt;LIQUIDACION!$D$1043),366,365)),0)</f>
        <v>0</v>
      </c>
      <c r="AF972" s="618">
        <f>IF(AF$12=TRUE,(($E972*LIQUIDACION!$L$1046)*LIQUIDACION!$D$1045/IF(AND(LIQUIDACION!$D$1044&gt;LIQUIDACION!$B$1046,LIQUIDACION!$B$1046&gt;LIQUIDACION!$D$1043),366,365)),0)</f>
        <v>0</v>
      </c>
      <c r="AG972" s="618">
        <f>IF(AG$12=TRUE,(($F972*LIQUIDACION!$L$1046)*LIQUIDACION!$D$1045/IF(AND(LIQUIDACION!$D$1044&gt;LIQUIDACION!$B$1046,LIQUIDACION!$B$1046&gt;LIQUIDACION!$D$1043),366,365)),0)</f>
        <v>0</v>
      </c>
      <c r="AH972" s="618">
        <f>IF(AH$12=TRUE,(($G972*LIQUIDACION!$L$1046)*LIQUIDACION!$D$1045/IF(AND(LIQUIDACION!$D$1044&gt;LIQUIDACION!$B$1046,LIQUIDACION!$B$1046&gt;LIQUIDACION!$D$1043),366,365)),0)</f>
        <v>0</v>
      </c>
      <c r="AI972" s="618">
        <f>IF(AI$12=TRUE,(($H972*LIQUIDACION!$L$1047)*LIQUIDACION!$D$1045/IF(AND(LIQUIDACION!$D$1044&gt;LIQUIDACION!$B$1046,LIQUIDACION!$B$1046&gt;LIQUIDACION!$D$1043),366,365)),0)</f>
        <v>0</v>
      </c>
      <c r="AJ972" s="618">
        <f>IF(AJ$12=TRUE,(($I972*LIQUIDACION!$L$1047)*LIQUIDACION!$D$1045/IF(AND(LIQUIDACION!$D$1044&gt;LIQUIDACION!$B$1046,LIQUIDACION!$B$1046&gt;LIQUIDACION!$D$1043),366,365)),0)</f>
        <v>0</v>
      </c>
      <c r="AK972" s="618">
        <f>IF(AK$12=TRUE,(($J972*LIQUIDACION!$L$1047)*LIQUIDACION!$D$1045/IF(AND(LIQUIDACION!$D$1044&gt;LIQUIDACION!$B$1046,LIQUIDACION!$B$1046&gt;LIQUIDACION!$D$1043),366,365)),0)</f>
        <v>0</v>
      </c>
      <c r="AL972" s="618">
        <f>IF(AL$12=TRUE,(($K972*LIQUIDACION!$L$1047)*LIQUIDACION!$D$1045/IF(AND(LIQUIDACION!$D$1044&gt;LIQUIDACION!$B$1046,LIQUIDACION!$B$1046&gt;LIQUIDACION!$D$1043),366,365)),0)</f>
        <v>0</v>
      </c>
      <c r="AM972" s="618">
        <f>IF(AM$12=TRUE,(($L972*LIQUIDACION!$L$1047)*LIQUIDACION!$D$1045/IF(AND(LIQUIDACION!$D$1044&gt;LIQUIDACION!$B$1046,LIQUIDACION!$B$1046&gt;LIQUIDACION!$D$1043),366,365)),0)</f>
        <v>0</v>
      </c>
      <c r="AN972" s="618">
        <f>IF(AN$12=TRUE,(($M972*LIQUIDACION!$L$1047)*LIQUIDACION!$D$1045/IF(AND(LIQUIDACION!$D$1044&gt;LIQUIDACION!$B$1046,LIQUIDACION!$B$1046&gt;LIQUIDACION!$D$1043),366,365)),0)</f>
        <v>0</v>
      </c>
      <c r="AO972" s="618">
        <f>IF(AO$12=TRUE,(($N972*LIQUIDACION!$L$1047)*LIQUIDACION!$D$1045/IF(AND(LIQUIDACION!$D$1044&gt;LIQUIDACION!$B$1046,LIQUIDACION!$B$1046&gt;LIQUIDACION!$D$1043),366,365)),0)</f>
        <v>0</v>
      </c>
      <c r="AP972" s="618">
        <f>IF(AP$12=TRUE,(($O972*LIQUIDACION!$L$1047)*LIQUIDACION!$D$1045/IF(AND(LIQUIDACION!$D$1044&gt;LIQUIDACION!$B$1046,LIQUIDACION!$B$1046&gt;LIQUIDACION!$D$1043),366,365)),0)</f>
        <v>0</v>
      </c>
      <c r="AQ972" s="618">
        <f>IF(AQ$12=TRUE,(($P972*LIQUIDACION!$L$1047)*LIQUIDACION!$D$1045/IF(AND(LIQUIDACION!$D$1044&gt;LIQUIDACION!$B$1046,LIQUIDACION!$B$1046&gt;LIQUIDACION!$D$1043),366,365)),0)</f>
        <v>0</v>
      </c>
      <c r="AR972" s="618">
        <f>IF(AR$12=TRUE,(($Q972*LIQUIDACION!$L$1047)*LIQUIDACION!$D$1045/IF(AND(LIQUIDACION!$D$1044&gt;LIQUIDACION!$B$1046,LIQUIDACION!$B$1046&gt;LIQUIDACION!$D$1043),366,365)),0)</f>
        <v>0</v>
      </c>
      <c r="AS972" s="618">
        <f>IF(AS$12=TRUE,(($R972*LIQUIDACION!$L$1047)*LIQUIDACION!$D$1045/IF(AND(LIQUIDACION!$D$1044&gt;LIQUIDACION!$B$1046,LIQUIDACION!$B$1046&gt;LIQUIDACION!$D$1043),366,365)),0)</f>
        <v>0</v>
      </c>
      <c r="AT972" s="618">
        <f>IF(AT$12=TRUE,(($S972*LIQUIDACION!$L$1047)*LIQUIDACION!$D$1045/IF(AND(LIQUIDACION!$D$1044&gt;LIQUIDACION!$B$1046,LIQUIDACION!$B$1046&gt;LIQUIDACION!$D$1043),366,365)),0)</f>
        <v>0</v>
      </c>
      <c r="AU972" s="618">
        <f>IF(AU$12=TRUE,(($T972*LIQUIDACION!$L$1047)*LIQUIDACION!$D$1045/IF(AND(LIQUIDACION!$D$1044&gt;LIQUIDACION!$B$1046,LIQUIDACION!$B$1046&gt;LIQUIDACION!$D$1043),366,365)),0)</f>
        <v>0</v>
      </c>
      <c r="AV972" s="618">
        <f>IF(AV$12=TRUE,(($U972*LIQUIDACION!$L$1047)*LIQUIDACION!$D$1045/IF(AND(LIQUIDACION!$D$1044&gt;LIQUIDACION!$B$1046,LIQUIDACION!$B$1046&gt;LIQUIDACION!$D$1043),366,365)),0)</f>
        <v>0</v>
      </c>
      <c r="AW972" s="618">
        <f>IF(AW$12=TRUE,(($V972*LIQUIDACION!$L$1047)*LIQUIDACION!$D$1045/IF(AND(LIQUIDACION!$D$1044&gt;LIQUIDACION!$B$1046,LIQUIDACION!$B$1046&gt;LIQUIDACION!$D$1043),366,365)),0)</f>
        <v>0</v>
      </c>
      <c r="AX972" s="618">
        <f>IF(AX$12=TRUE,(($W972*LIQUIDACION!$L$1047)*LIQUIDACION!$D$1045/IF(AND(LIQUIDACION!$D$1044&gt;LIQUIDACION!$B$1046,LIQUIDACION!$B$1046&gt;LIQUIDACION!$D$1043),366,365)),0)</f>
        <v>0</v>
      </c>
    </row>
    <row r="973" spans="2:50" x14ac:dyDescent="0.25">
      <c r="B973" s="121">
        <v>961</v>
      </c>
      <c r="C973" s="125"/>
      <c r="D973" s="170"/>
      <c r="E973" s="170"/>
      <c r="F973" s="170"/>
      <c r="G973" s="170">
        <f t="shared" si="61"/>
        <v>0</v>
      </c>
      <c r="H973" s="170">
        <f t="shared" si="62"/>
        <v>0</v>
      </c>
      <c r="I973" s="170"/>
      <c r="J973" s="170"/>
      <c r="K973" s="170"/>
      <c r="L973" s="170"/>
      <c r="M973" s="170"/>
      <c r="N973" s="170"/>
      <c r="O973" s="170"/>
      <c r="P973" s="170"/>
      <c r="Q973" s="170"/>
      <c r="R973" s="170"/>
      <c r="S973" s="170"/>
      <c r="T973" s="170"/>
      <c r="U973" s="170"/>
      <c r="V973" s="170"/>
      <c r="W973" s="170"/>
      <c r="X973" s="170"/>
      <c r="Y973" s="170"/>
      <c r="Z973" s="170"/>
      <c r="AA973" s="170"/>
      <c r="AB973" s="415">
        <f t="shared" si="63"/>
        <v>0</v>
      </c>
      <c r="AC973" s="415">
        <f t="shared" si="64"/>
        <v>0</v>
      </c>
      <c r="AE973" s="618">
        <f>IF(AE$12=TRUE,(($D973*LIQUIDACION!$L$1046)*LIQUIDACION!$D$1045/IF(AND(LIQUIDACION!$D$1044&gt;LIQUIDACION!$B$1046,LIQUIDACION!$B$1046&gt;LIQUIDACION!$D$1043),366,365)),0)</f>
        <v>0</v>
      </c>
      <c r="AF973" s="618">
        <f>IF(AF$12=TRUE,(($E973*LIQUIDACION!$L$1046)*LIQUIDACION!$D$1045/IF(AND(LIQUIDACION!$D$1044&gt;LIQUIDACION!$B$1046,LIQUIDACION!$B$1046&gt;LIQUIDACION!$D$1043),366,365)),0)</f>
        <v>0</v>
      </c>
      <c r="AG973" s="618">
        <f>IF(AG$12=TRUE,(($F973*LIQUIDACION!$L$1046)*LIQUIDACION!$D$1045/IF(AND(LIQUIDACION!$D$1044&gt;LIQUIDACION!$B$1046,LIQUIDACION!$B$1046&gt;LIQUIDACION!$D$1043),366,365)),0)</f>
        <v>0</v>
      </c>
      <c r="AH973" s="618">
        <f>IF(AH$12=TRUE,(($G973*LIQUIDACION!$L$1046)*LIQUIDACION!$D$1045/IF(AND(LIQUIDACION!$D$1044&gt;LIQUIDACION!$B$1046,LIQUIDACION!$B$1046&gt;LIQUIDACION!$D$1043),366,365)),0)</f>
        <v>0</v>
      </c>
      <c r="AI973" s="618">
        <f>IF(AI$12=TRUE,(($H973*LIQUIDACION!$L$1047)*LIQUIDACION!$D$1045/IF(AND(LIQUIDACION!$D$1044&gt;LIQUIDACION!$B$1046,LIQUIDACION!$B$1046&gt;LIQUIDACION!$D$1043),366,365)),0)</f>
        <v>0</v>
      </c>
      <c r="AJ973" s="618">
        <f>IF(AJ$12=TRUE,(($I973*LIQUIDACION!$L$1047)*LIQUIDACION!$D$1045/IF(AND(LIQUIDACION!$D$1044&gt;LIQUIDACION!$B$1046,LIQUIDACION!$B$1046&gt;LIQUIDACION!$D$1043),366,365)),0)</f>
        <v>0</v>
      </c>
      <c r="AK973" s="618">
        <f>IF(AK$12=TRUE,(($J973*LIQUIDACION!$L$1047)*LIQUIDACION!$D$1045/IF(AND(LIQUIDACION!$D$1044&gt;LIQUIDACION!$B$1046,LIQUIDACION!$B$1046&gt;LIQUIDACION!$D$1043),366,365)),0)</f>
        <v>0</v>
      </c>
      <c r="AL973" s="618">
        <f>IF(AL$12=TRUE,(($K973*LIQUIDACION!$L$1047)*LIQUIDACION!$D$1045/IF(AND(LIQUIDACION!$D$1044&gt;LIQUIDACION!$B$1046,LIQUIDACION!$B$1046&gt;LIQUIDACION!$D$1043),366,365)),0)</f>
        <v>0</v>
      </c>
      <c r="AM973" s="618">
        <f>IF(AM$12=TRUE,(($L973*LIQUIDACION!$L$1047)*LIQUIDACION!$D$1045/IF(AND(LIQUIDACION!$D$1044&gt;LIQUIDACION!$B$1046,LIQUIDACION!$B$1046&gt;LIQUIDACION!$D$1043),366,365)),0)</f>
        <v>0</v>
      </c>
      <c r="AN973" s="618">
        <f>IF(AN$12=TRUE,(($M973*LIQUIDACION!$L$1047)*LIQUIDACION!$D$1045/IF(AND(LIQUIDACION!$D$1044&gt;LIQUIDACION!$B$1046,LIQUIDACION!$B$1046&gt;LIQUIDACION!$D$1043),366,365)),0)</f>
        <v>0</v>
      </c>
      <c r="AO973" s="618">
        <f>IF(AO$12=TRUE,(($N973*LIQUIDACION!$L$1047)*LIQUIDACION!$D$1045/IF(AND(LIQUIDACION!$D$1044&gt;LIQUIDACION!$B$1046,LIQUIDACION!$B$1046&gt;LIQUIDACION!$D$1043),366,365)),0)</f>
        <v>0</v>
      </c>
      <c r="AP973" s="618">
        <f>IF(AP$12=TRUE,(($O973*LIQUIDACION!$L$1047)*LIQUIDACION!$D$1045/IF(AND(LIQUIDACION!$D$1044&gt;LIQUIDACION!$B$1046,LIQUIDACION!$B$1046&gt;LIQUIDACION!$D$1043),366,365)),0)</f>
        <v>0</v>
      </c>
      <c r="AQ973" s="618">
        <f>IF(AQ$12=TRUE,(($P973*LIQUIDACION!$L$1047)*LIQUIDACION!$D$1045/IF(AND(LIQUIDACION!$D$1044&gt;LIQUIDACION!$B$1046,LIQUIDACION!$B$1046&gt;LIQUIDACION!$D$1043),366,365)),0)</f>
        <v>0</v>
      </c>
      <c r="AR973" s="618">
        <f>IF(AR$12=TRUE,(($Q973*LIQUIDACION!$L$1047)*LIQUIDACION!$D$1045/IF(AND(LIQUIDACION!$D$1044&gt;LIQUIDACION!$B$1046,LIQUIDACION!$B$1046&gt;LIQUIDACION!$D$1043),366,365)),0)</f>
        <v>0</v>
      </c>
      <c r="AS973" s="618">
        <f>IF(AS$12=TRUE,(($R973*LIQUIDACION!$L$1047)*LIQUIDACION!$D$1045/IF(AND(LIQUIDACION!$D$1044&gt;LIQUIDACION!$B$1046,LIQUIDACION!$B$1046&gt;LIQUIDACION!$D$1043),366,365)),0)</f>
        <v>0</v>
      </c>
      <c r="AT973" s="618">
        <f>IF(AT$12=TRUE,(($S973*LIQUIDACION!$L$1047)*LIQUIDACION!$D$1045/IF(AND(LIQUIDACION!$D$1044&gt;LIQUIDACION!$B$1046,LIQUIDACION!$B$1046&gt;LIQUIDACION!$D$1043),366,365)),0)</f>
        <v>0</v>
      </c>
      <c r="AU973" s="618">
        <f>IF(AU$12=TRUE,(($T973*LIQUIDACION!$L$1047)*LIQUIDACION!$D$1045/IF(AND(LIQUIDACION!$D$1044&gt;LIQUIDACION!$B$1046,LIQUIDACION!$B$1046&gt;LIQUIDACION!$D$1043),366,365)),0)</f>
        <v>0</v>
      </c>
      <c r="AV973" s="618">
        <f>IF(AV$12=TRUE,(($U973*LIQUIDACION!$L$1047)*LIQUIDACION!$D$1045/IF(AND(LIQUIDACION!$D$1044&gt;LIQUIDACION!$B$1046,LIQUIDACION!$B$1046&gt;LIQUIDACION!$D$1043),366,365)),0)</f>
        <v>0</v>
      </c>
      <c r="AW973" s="618">
        <f>IF(AW$12=TRUE,(($V973*LIQUIDACION!$L$1047)*LIQUIDACION!$D$1045/IF(AND(LIQUIDACION!$D$1044&gt;LIQUIDACION!$B$1046,LIQUIDACION!$B$1046&gt;LIQUIDACION!$D$1043),366,365)),0)</f>
        <v>0</v>
      </c>
      <c r="AX973" s="618">
        <f>IF(AX$12=TRUE,(($W973*LIQUIDACION!$L$1047)*LIQUIDACION!$D$1045/IF(AND(LIQUIDACION!$D$1044&gt;LIQUIDACION!$B$1046,LIQUIDACION!$B$1046&gt;LIQUIDACION!$D$1043),366,365)),0)</f>
        <v>0</v>
      </c>
    </row>
    <row r="974" spans="2:50" x14ac:dyDescent="0.25">
      <c r="B974" s="123">
        <v>962</v>
      </c>
      <c r="C974" s="125"/>
      <c r="D974" s="170"/>
      <c r="E974" s="170"/>
      <c r="F974" s="170"/>
      <c r="G974" s="170">
        <f t="shared" ref="G974:G1037" si="65">IF($G$10&gt;0,$D974*$G$10,)</f>
        <v>0</v>
      </c>
      <c r="H974" s="170">
        <f t="shared" ref="H974:H1037" si="66">IF($H$10&gt;0,$D974*$H$10,)</f>
        <v>0</v>
      </c>
      <c r="I974" s="170"/>
      <c r="J974" s="170"/>
      <c r="K974" s="170"/>
      <c r="L974" s="170"/>
      <c r="M974" s="170"/>
      <c r="N974" s="170"/>
      <c r="O974" s="170"/>
      <c r="P974" s="170"/>
      <c r="Q974" s="170"/>
      <c r="R974" s="170"/>
      <c r="S974" s="170"/>
      <c r="T974" s="170"/>
      <c r="U974" s="170"/>
      <c r="V974" s="170"/>
      <c r="W974" s="170"/>
      <c r="X974" s="170"/>
      <c r="Y974" s="170"/>
      <c r="Z974" s="170"/>
      <c r="AA974" s="170"/>
      <c r="AB974" s="415">
        <f t="shared" ref="AB974:AB1037" si="67">SUM(AE974:AX974)</f>
        <v>0</v>
      </c>
      <c r="AC974" s="415">
        <f t="shared" ref="AC974:AC1037" si="68">SUM(D974:AA974)</f>
        <v>0</v>
      </c>
      <c r="AE974" s="618">
        <f>IF(AE$12=TRUE,(($D974*LIQUIDACION!$L$1046)*LIQUIDACION!$D$1045/IF(AND(LIQUIDACION!$D$1044&gt;LIQUIDACION!$B$1046,LIQUIDACION!$B$1046&gt;LIQUIDACION!$D$1043),366,365)),0)</f>
        <v>0</v>
      </c>
      <c r="AF974" s="618">
        <f>IF(AF$12=TRUE,(($E974*LIQUIDACION!$L$1046)*LIQUIDACION!$D$1045/IF(AND(LIQUIDACION!$D$1044&gt;LIQUIDACION!$B$1046,LIQUIDACION!$B$1046&gt;LIQUIDACION!$D$1043),366,365)),0)</f>
        <v>0</v>
      </c>
      <c r="AG974" s="618">
        <f>IF(AG$12=TRUE,(($F974*LIQUIDACION!$L$1046)*LIQUIDACION!$D$1045/IF(AND(LIQUIDACION!$D$1044&gt;LIQUIDACION!$B$1046,LIQUIDACION!$B$1046&gt;LIQUIDACION!$D$1043),366,365)),0)</f>
        <v>0</v>
      </c>
      <c r="AH974" s="618">
        <f>IF(AH$12=TRUE,(($G974*LIQUIDACION!$L$1046)*LIQUIDACION!$D$1045/IF(AND(LIQUIDACION!$D$1044&gt;LIQUIDACION!$B$1046,LIQUIDACION!$B$1046&gt;LIQUIDACION!$D$1043),366,365)),0)</f>
        <v>0</v>
      </c>
      <c r="AI974" s="618">
        <f>IF(AI$12=TRUE,(($H974*LIQUIDACION!$L$1047)*LIQUIDACION!$D$1045/IF(AND(LIQUIDACION!$D$1044&gt;LIQUIDACION!$B$1046,LIQUIDACION!$B$1046&gt;LIQUIDACION!$D$1043),366,365)),0)</f>
        <v>0</v>
      </c>
      <c r="AJ974" s="618">
        <f>IF(AJ$12=TRUE,(($I974*LIQUIDACION!$L$1047)*LIQUIDACION!$D$1045/IF(AND(LIQUIDACION!$D$1044&gt;LIQUIDACION!$B$1046,LIQUIDACION!$B$1046&gt;LIQUIDACION!$D$1043),366,365)),0)</f>
        <v>0</v>
      </c>
      <c r="AK974" s="618">
        <f>IF(AK$12=TRUE,(($J974*LIQUIDACION!$L$1047)*LIQUIDACION!$D$1045/IF(AND(LIQUIDACION!$D$1044&gt;LIQUIDACION!$B$1046,LIQUIDACION!$B$1046&gt;LIQUIDACION!$D$1043),366,365)),0)</f>
        <v>0</v>
      </c>
      <c r="AL974" s="618">
        <f>IF(AL$12=TRUE,(($K974*LIQUIDACION!$L$1047)*LIQUIDACION!$D$1045/IF(AND(LIQUIDACION!$D$1044&gt;LIQUIDACION!$B$1046,LIQUIDACION!$B$1046&gt;LIQUIDACION!$D$1043),366,365)),0)</f>
        <v>0</v>
      </c>
      <c r="AM974" s="618">
        <f>IF(AM$12=TRUE,(($L974*LIQUIDACION!$L$1047)*LIQUIDACION!$D$1045/IF(AND(LIQUIDACION!$D$1044&gt;LIQUIDACION!$B$1046,LIQUIDACION!$B$1046&gt;LIQUIDACION!$D$1043),366,365)),0)</f>
        <v>0</v>
      </c>
      <c r="AN974" s="618">
        <f>IF(AN$12=TRUE,(($M974*LIQUIDACION!$L$1047)*LIQUIDACION!$D$1045/IF(AND(LIQUIDACION!$D$1044&gt;LIQUIDACION!$B$1046,LIQUIDACION!$B$1046&gt;LIQUIDACION!$D$1043),366,365)),0)</f>
        <v>0</v>
      </c>
      <c r="AO974" s="618">
        <f>IF(AO$12=TRUE,(($N974*LIQUIDACION!$L$1047)*LIQUIDACION!$D$1045/IF(AND(LIQUIDACION!$D$1044&gt;LIQUIDACION!$B$1046,LIQUIDACION!$B$1046&gt;LIQUIDACION!$D$1043),366,365)),0)</f>
        <v>0</v>
      </c>
      <c r="AP974" s="618">
        <f>IF(AP$12=TRUE,(($O974*LIQUIDACION!$L$1047)*LIQUIDACION!$D$1045/IF(AND(LIQUIDACION!$D$1044&gt;LIQUIDACION!$B$1046,LIQUIDACION!$B$1046&gt;LIQUIDACION!$D$1043),366,365)),0)</f>
        <v>0</v>
      </c>
      <c r="AQ974" s="618">
        <f>IF(AQ$12=TRUE,(($P974*LIQUIDACION!$L$1047)*LIQUIDACION!$D$1045/IF(AND(LIQUIDACION!$D$1044&gt;LIQUIDACION!$B$1046,LIQUIDACION!$B$1046&gt;LIQUIDACION!$D$1043),366,365)),0)</f>
        <v>0</v>
      </c>
      <c r="AR974" s="618">
        <f>IF(AR$12=TRUE,(($Q974*LIQUIDACION!$L$1047)*LIQUIDACION!$D$1045/IF(AND(LIQUIDACION!$D$1044&gt;LIQUIDACION!$B$1046,LIQUIDACION!$B$1046&gt;LIQUIDACION!$D$1043),366,365)),0)</f>
        <v>0</v>
      </c>
      <c r="AS974" s="618">
        <f>IF(AS$12=TRUE,(($R974*LIQUIDACION!$L$1047)*LIQUIDACION!$D$1045/IF(AND(LIQUIDACION!$D$1044&gt;LIQUIDACION!$B$1046,LIQUIDACION!$B$1046&gt;LIQUIDACION!$D$1043),366,365)),0)</f>
        <v>0</v>
      </c>
      <c r="AT974" s="618">
        <f>IF(AT$12=TRUE,(($S974*LIQUIDACION!$L$1047)*LIQUIDACION!$D$1045/IF(AND(LIQUIDACION!$D$1044&gt;LIQUIDACION!$B$1046,LIQUIDACION!$B$1046&gt;LIQUIDACION!$D$1043),366,365)),0)</f>
        <v>0</v>
      </c>
      <c r="AU974" s="618">
        <f>IF(AU$12=TRUE,(($T974*LIQUIDACION!$L$1047)*LIQUIDACION!$D$1045/IF(AND(LIQUIDACION!$D$1044&gt;LIQUIDACION!$B$1046,LIQUIDACION!$B$1046&gt;LIQUIDACION!$D$1043),366,365)),0)</f>
        <v>0</v>
      </c>
      <c r="AV974" s="618">
        <f>IF(AV$12=TRUE,(($U974*LIQUIDACION!$L$1047)*LIQUIDACION!$D$1045/IF(AND(LIQUIDACION!$D$1044&gt;LIQUIDACION!$B$1046,LIQUIDACION!$B$1046&gt;LIQUIDACION!$D$1043),366,365)),0)</f>
        <v>0</v>
      </c>
      <c r="AW974" s="618">
        <f>IF(AW$12=TRUE,(($V974*LIQUIDACION!$L$1047)*LIQUIDACION!$D$1045/IF(AND(LIQUIDACION!$D$1044&gt;LIQUIDACION!$B$1046,LIQUIDACION!$B$1046&gt;LIQUIDACION!$D$1043),366,365)),0)</f>
        <v>0</v>
      </c>
      <c r="AX974" s="618">
        <f>IF(AX$12=TRUE,(($W974*LIQUIDACION!$L$1047)*LIQUIDACION!$D$1045/IF(AND(LIQUIDACION!$D$1044&gt;LIQUIDACION!$B$1046,LIQUIDACION!$B$1046&gt;LIQUIDACION!$D$1043),366,365)),0)</f>
        <v>0</v>
      </c>
    </row>
    <row r="975" spans="2:50" x14ac:dyDescent="0.25">
      <c r="B975" s="121">
        <v>963</v>
      </c>
      <c r="C975" s="125"/>
      <c r="D975" s="170"/>
      <c r="E975" s="170"/>
      <c r="F975" s="170"/>
      <c r="G975" s="170">
        <f t="shared" si="65"/>
        <v>0</v>
      </c>
      <c r="H975" s="170">
        <f t="shared" si="66"/>
        <v>0</v>
      </c>
      <c r="I975" s="170"/>
      <c r="J975" s="170"/>
      <c r="K975" s="170"/>
      <c r="L975" s="170"/>
      <c r="M975" s="170"/>
      <c r="N975" s="170"/>
      <c r="O975" s="170"/>
      <c r="P975" s="170"/>
      <c r="Q975" s="170"/>
      <c r="R975" s="170"/>
      <c r="S975" s="170"/>
      <c r="T975" s="170"/>
      <c r="U975" s="170"/>
      <c r="V975" s="170"/>
      <c r="W975" s="170"/>
      <c r="X975" s="170"/>
      <c r="Y975" s="170"/>
      <c r="Z975" s="170"/>
      <c r="AA975" s="170"/>
      <c r="AB975" s="415">
        <f t="shared" si="67"/>
        <v>0</v>
      </c>
      <c r="AC975" s="415">
        <f t="shared" si="68"/>
        <v>0</v>
      </c>
      <c r="AE975" s="618">
        <f>IF(AE$12=TRUE,(($D975*LIQUIDACION!$L$1046)*LIQUIDACION!$D$1045/IF(AND(LIQUIDACION!$D$1044&gt;LIQUIDACION!$B$1046,LIQUIDACION!$B$1046&gt;LIQUIDACION!$D$1043),366,365)),0)</f>
        <v>0</v>
      </c>
      <c r="AF975" s="618">
        <f>IF(AF$12=TRUE,(($E975*LIQUIDACION!$L$1046)*LIQUIDACION!$D$1045/IF(AND(LIQUIDACION!$D$1044&gt;LIQUIDACION!$B$1046,LIQUIDACION!$B$1046&gt;LIQUIDACION!$D$1043),366,365)),0)</f>
        <v>0</v>
      </c>
      <c r="AG975" s="618">
        <f>IF(AG$12=TRUE,(($F975*LIQUIDACION!$L$1046)*LIQUIDACION!$D$1045/IF(AND(LIQUIDACION!$D$1044&gt;LIQUIDACION!$B$1046,LIQUIDACION!$B$1046&gt;LIQUIDACION!$D$1043),366,365)),0)</f>
        <v>0</v>
      </c>
      <c r="AH975" s="618">
        <f>IF(AH$12=TRUE,(($G975*LIQUIDACION!$L$1046)*LIQUIDACION!$D$1045/IF(AND(LIQUIDACION!$D$1044&gt;LIQUIDACION!$B$1046,LIQUIDACION!$B$1046&gt;LIQUIDACION!$D$1043),366,365)),0)</f>
        <v>0</v>
      </c>
      <c r="AI975" s="618">
        <f>IF(AI$12=TRUE,(($H975*LIQUIDACION!$L$1047)*LIQUIDACION!$D$1045/IF(AND(LIQUIDACION!$D$1044&gt;LIQUIDACION!$B$1046,LIQUIDACION!$B$1046&gt;LIQUIDACION!$D$1043),366,365)),0)</f>
        <v>0</v>
      </c>
      <c r="AJ975" s="618">
        <f>IF(AJ$12=TRUE,(($I975*LIQUIDACION!$L$1047)*LIQUIDACION!$D$1045/IF(AND(LIQUIDACION!$D$1044&gt;LIQUIDACION!$B$1046,LIQUIDACION!$B$1046&gt;LIQUIDACION!$D$1043),366,365)),0)</f>
        <v>0</v>
      </c>
      <c r="AK975" s="618">
        <f>IF(AK$12=TRUE,(($J975*LIQUIDACION!$L$1047)*LIQUIDACION!$D$1045/IF(AND(LIQUIDACION!$D$1044&gt;LIQUIDACION!$B$1046,LIQUIDACION!$B$1046&gt;LIQUIDACION!$D$1043),366,365)),0)</f>
        <v>0</v>
      </c>
      <c r="AL975" s="618">
        <f>IF(AL$12=TRUE,(($K975*LIQUIDACION!$L$1047)*LIQUIDACION!$D$1045/IF(AND(LIQUIDACION!$D$1044&gt;LIQUIDACION!$B$1046,LIQUIDACION!$B$1046&gt;LIQUIDACION!$D$1043),366,365)),0)</f>
        <v>0</v>
      </c>
      <c r="AM975" s="618">
        <f>IF(AM$12=TRUE,(($L975*LIQUIDACION!$L$1047)*LIQUIDACION!$D$1045/IF(AND(LIQUIDACION!$D$1044&gt;LIQUIDACION!$B$1046,LIQUIDACION!$B$1046&gt;LIQUIDACION!$D$1043),366,365)),0)</f>
        <v>0</v>
      </c>
      <c r="AN975" s="618">
        <f>IF(AN$12=TRUE,(($M975*LIQUIDACION!$L$1047)*LIQUIDACION!$D$1045/IF(AND(LIQUIDACION!$D$1044&gt;LIQUIDACION!$B$1046,LIQUIDACION!$B$1046&gt;LIQUIDACION!$D$1043),366,365)),0)</f>
        <v>0</v>
      </c>
      <c r="AO975" s="618">
        <f>IF(AO$12=TRUE,(($N975*LIQUIDACION!$L$1047)*LIQUIDACION!$D$1045/IF(AND(LIQUIDACION!$D$1044&gt;LIQUIDACION!$B$1046,LIQUIDACION!$B$1046&gt;LIQUIDACION!$D$1043),366,365)),0)</f>
        <v>0</v>
      </c>
      <c r="AP975" s="618">
        <f>IF(AP$12=TRUE,(($O975*LIQUIDACION!$L$1047)*LIQUIDACION!$D$1045/IF(AND(LIQUIDACION!$D$1044&gt;LIQUIDACION!$B$1046,LIQUIDACION!$B$1046&gt;LIQUIDACION!$D$1043),366,365)),0)</f>
        <v>0</v>
      </c>
      <c r="AQ975" s="618">
        <f>IF(AQ$12=TRUE,(($P975*LIQUIDACION!$L$1047)*LIQUIDACION!$D$1045/IF(AND(LIQUIDACION!$D$1044&gt;LIQUIDACION!$B$1046,LIQUIDACION!$B$1046&gt;LIQUIDACION!$D$1043),366,365)),0)</f>
        <v>0</v>
      </c>
      <c r="AR975" s="618">
        <f>IF(AR$12=TRUE,(($Q975*LIQUIDACION!$L$1047)*LIQUIDACION!$D$1045/IF(AND(LIQUIDACION!$D$1044&gt;LIQUIDACION!$B$1046,LIQUIDACION!$B$1046&gt;LIQUIDACION!$D$1043),366,365)),0)</f>
        <v>0</v>
      </c>
      <c r="AS975" s="618">
        <f>IF(AS$12=TRUE,(($R975*LIQUIDACION!$L$1047)*LIQUIDACION!$D$1045/IF(AND(LIQUIDACION!$D$1044&gt;LIQUIDACION!$B$1046,LIQUIDACION!$B$1046&gt;LIQUIDACION!$D$1043),366,365)),0)</f>
        <v>0</v>
      </c>
      <c r="AT975" s="618">
        <f>IF(AT$12=TRUE,(($S975*LIQUIDACION!$L$1047)*LIQUIDACION!$D$1045/IF(AND(LIQUIDACION!$D$1044&gt;LIQUIDACION!$B$1046,LIQUIDACION!$B$1046&gt;LIQUIDACION!$D$1043),366,365)),0)</f>
        <v>0</v>
      </c>
      <c r="AU975" s="618">
        <f>IF(AU$12=TRUE,(($T975*LIQUIDACION!$L$1047)*LIQUIDACION!$D$1045/IF(AND(LIQUIDACION!$D$1044&gt;LIQUIDACION!$B$1046,LIQUIDACION!$B$1046&gt;LIQUIDACION!$D$1043),366,365)),0)</f>
        <v>0</v>
      </c>
      <c r="AV975" s="618">
        <f>IF(AV$12=TRUE,(($U975*LIQUIDACION!$L$1047)*LIQUIDACION!$D$1045/IF(AND(LIQUIDACION!$D$1044&gt;LIQUIDACION!$B$1046,LIQUIDACION!$B$1046&gt;LIQUIDACION!$D$1043),366,365)),0)</f>
        <v>0</v>
      </c>
      <c r="AW975" s="618">
        <f>IF(AW$12=TRUE,(($V975*LIQUIDACION!$L$1047)*LIQUIDACION!$D$1045/IF(AND(LIQUIDACION!$D$1044&gt;LIQUIDACION!$B$1046,LIQUIDACION!$B$1046&gt;LIQUIDACION!$D$1043),366,365)),0)</f>
        <v>0</v>
      </c>
      <c r="AX975" s="618">
        <f>IF(AX$12=TRUE,(($W975*LIQUIDACION!$L$1047)*LIQUIDACION!$D$1045/IF(AND(LIQUIDACION!$D$1044&gt;LIQUIDACION!$B$1046,LIQUIDACION!$B$1046&gt;LIQUIDACION!$D$1043),366,365)),0)</f>
        <v>0</v>
      </c>
    </row>
    <row r="976" spans="2:50" x14ac:dyDescent="0.25">
      <c r="B976" s="123">
        <v>964</v>
      </c>
      <c r="C976" s="125"/>
      <c r="D976" s="170"/>
      <c r="E976" s="170"/>
      <c r="F976" s="170"/>
      <c r="G976" s="170">
        <f t="shared" si="65"/>
        <v>0</v>
      </c>
      <c r="H976" s="170">
        <f t="shared" si="66"/>
        <v>0</v>
      </c>
      <c r="I976" s="170"/>
      <c r="J976" s="170"/>
      <c r="K976" s="170"/>
      <c r="L976" s="170"/>
      <c r="M976" s="170"/>
      <c r="N976" s="170"/>
      <c r="O976" s="170"/>
      <c r="P976" s="170"/>
      <c r="Q976" s="170"/>
      <c r="R976" s="170"/>
      <c r="S976" s="170"/>
      <c r="T976" s="170"/>
      <c r="U976" s="170"/>
      <c r="V976" s="170"/>
      <c r="W976" s="170"/>
      <c r="X976" s="170"/>
      <c r="Y976" s="170"/>
      <c r="Z976" s="170"/>
      <c r="AA976" s="170"/>
      <c r="AB976" s="415">
        <f t="shared" si="67"/>
        <v>0</v>
      </c>
      <c r="AC976" s="415">
        <f t="shared" si="68"/>
        <v>0</v>
      </c>
      <c r="AE976" s="618">
        <f>IF(AE$12=TRUE,(($D976*LIQUIDACION!$L$1046)*LIQUIDACION!$D$1045/IF(AND(LIQUIDACION!$D$1044&gt;LIQUIDACION!$B$1046,LIQUIDACION!$B$1046&gt;LIQUIDACION!$D$1043),366,365)),0)</f>
        <v>0</v>
      </c>
      <c r="AF976" s="618">
        <f>IF(AF$12=TRUE,(($E976*LIQUIDACION!$L$1046)*LIQUIDACION!$D$1045/IF(AND(LIQUIDACION!$D$1044&gt;LIQUIDACION!$B$1046,LIQUIDACION!$B$1046&gt;LIQUIDACION!$D$1043),366,365)),0)</f>
        <v>0</v>
      </c>
      <c r="AG976" s="618">
        <f>IF(AG$12=TRUE,(($F976*LIQUIDACION!$L$1046)*LIQUIDACION!$D$1045/IF(AND(LIQUIDACION!$D$1044&gt;LIQUIDACION!$B$1046,LIQUIDACION!$B$1046&gt;LIQUIDACION!$D$1043),366,365)),0)</f>
        <v>0</v>
      </c>
      <c r="AH976" s="618">
        <f>IF(AH$12=TRUE,(($G976*LIQUIDACION!$L$1046)*LIQUIDACION!$D$1045/IF(AND(LIQUIDACION!$D$1044&gt;LIQUIDACION!$B$1046,LIQUIDACION!$B$1046&gt;LIQUIDACION!$D$1043),366,365)),0)</f>
        <v>0</v>
      </c>
      <c r="AI976" s="618">
        <f>IF(AI$12=TRUE,(($H976*LIQUIDACION!$L$1047)*LIQUIDACION!$D$1045/IF(AND(LIQUIDACION!$D$1044&gt;LIQUIDACION!$B$1046,LIQUIDACION!$B$1046&gt;LIQUIDACION!$D$1043),366,365)),0)</f>
        <v>0</v>
      </c>
      <c r="AJ976" s="618">
        <f>IF(AJ$12=TRUE,(($I976*LIQUIDACION!$L$1047)*LIQUIDACION!$D$1045/IF(AND(LIQUIDACION!$D$1044&gt;LIQUIDACION!$B$1046,LIQUIDACION!$B$1046&gt;LIQUIDACION!$D$1043),366,365)),0)</f>
        <v>0</v>
      </c>
      <c r="AK976" s="618">
        <f>IF(AK$12=TRUE,(($J976*LIQUIDACION!$L$1047)*LIQUIDACION!$D$1045/IF(AND(LIQUIDACION!$D$1044&gt;LIQUIDACION!$B$1046,LIQUIDACION!$B$1046&gt;LIQUIDACION!$D$1043),366,365)),0)</f>
        <v>0</v>
      </c>
      <c r="AL976" s="618">
        <f>IF(AL$12=TRUE,(($K976*LIQUIDACION!$L$1047)*LIQUIDACION!$D$1045/IF(AND(LIQUIDACION!$D$1044&gt;LIQUIDACION!$B$1046,LIQUIDACION!$B$1046&gt;LIQUIDACION!$D$1043),366,365)),0)</f>
        <v>0</v>
      </c>
      <c r="AM976" s="618">
        <f>IF(AM$12=TRUE,(($L976*LIQUIDACION!$L$1047)*LIQUIDACION!$D$1045/IF(AND(LIQUIDACION!$D$1044&gt;LIQUIDACION!$B$1046,LIQUIDACION!$B$1046&gt;LIQUIDACION!$D$1043),366,365)),0)</f>
        <v>0</v>
      </c>
      <c r="AN976" s="618">
        <f>IF(AN$12=TRUE,(($M976*LIQUIDACION!$L$1047)*LIQUIDACION!$D$1045/IF(AND(LIQUIDACION!$D$1044&gt;LIQUIDACION!$B$1046,LIQUIDACION!$B$1046&gt;LIQUIDACION!$D$1043),366,365)),0)</f>
        <v>0</v>
      </c>
      <c r="AO976" s="618">
        <f>IF(AO$12=TRUE,(($N976*LIQUIDACION!$L$1047)*LIQUIDACION!$D$1045/IF(AND(LIQUIDACION!$D$1044&gt;LIQUIDACION!$B$1046,LIQUIDACION!$B$1046&gt;LIQUIDACION!$D$1043),366,365)),0)</f>
        <v>0</v>
      </c>
      <c r="AP976" s="618">
        <f>IF(AP$12=TRUE,(($O976*LIQUIDACION!$L$1047)*LIQUIDACION!$D$1045/IF(AND(LIQUIDACION!$D$1044&gt;LIQUIDACION!$B$1046,LIQUIDACION!$B$1046&gt;LIQUIDACION!$D$1043),366,365)),0)</f>
        <v>0</v>
      </c>
      <c r="AQ976" s="618">
        <f>IF(AQ$12=TRUE,(($P976*LIQUIDACION!$L$1047)*LIQUIDACION!$D$1045/IF(AND(LIQUIDACION!$D$1044&gt;LIQUIDACION!$B$1046,LIQUIDACION!$B$1046&gt;LIQUIDACION!$D$1043),366,365)),0)</f>
        <v>0</v>
      </c>
      <c r="AR976" s="618">
        <f>IF(AR$12=TRUE,(($Q976*LIQUIDACION!$L$1047)*LIQUIDACION!$D$1045/IF(AND(LIQUIDACION!$D$1044&gt;LIQUIDACION!$B$1046,LIQUIDACION!$B$1046&gt;LIQUIDACION!$D$1043),366,365)),0)</f>
        <v>0</v>
      </c>
      <c r="AS976" s="618">
        <f>IF(AS$12=TRUE,(($R976*LIQUIDACION!$L$1047)*LIQUIDACION!$D$1045/IF(AND(LIQUIDACION!$D$1044&gt;LIQUIDACION!$B$1046,LIQUIDACION!$B$1046&gt;LIQUIDACION!$D$1043),366,365)),0)</f>
        <v>0</v>
      </c>
      <c r="AT976" s="618">
        <f>IF(AT$12=TRUE,(($S976*LIQUIDACION!$L$1047)*LIQUIDACION!$D$1045/IF(AND(LIQUIDACION!$D$1044&gt;LIQUIDACION!$B$1046,LIQUIDACION!$B$1046&gt;LIQUIDACION!$D$1043),366,365)),0)</f>
        <v>0</v>
      </c>
      <c r="AU976" s="618">
        <f>IF(AU$12=TRUE,(($T976*LIQUIDACION!$L$1047)*LIQUIDACION!$D$1045/IF(AND(LIQUIDACION!$D$1044&gt;LIQUIDACION!$B$1046,LIQUIDACION!$B$1046&gt;LIQUIDACION!$D$1043),366,365)),0)</f>
        <v>0</v>
      </c>
      <c r="AV976" s="618">
        <f>IF(AV$12=TRUE,(($U976*LIQUIDACION!$L$1047)*LIQUIDACION!$D$1045/IF(AND(LIQUIDACION!$D$1044&gt;LIQUIDACION!$B$1046,LIQUIDACION!$B$1046&gt;LIQUIDACION!$D$1043),366,365)),0)</f>
        <v>0</v>
      </c>
      <c r="AW976" s="618">
        <f>IF(AW$12=TRUE,(($V976*LIQUIDACION!$L$1047)*LIQUIDACION!$D$1045/IF(AND(LIQUIDACION!$D$1044&gt;LIQUIDACION!$B$1046,LIQUIDACION!$B$1046&gt;LIQUIDACION!$D$1043),366,365)),0)</f>
        <v>0</v>
      </c>
      <c r="AX976" s="618">
        <f>IF(AX$12=TRUE,(($W976*LIQUIDACION!$L$1047)*LIQUIDACION!$D$1045/IF(AND(LIQUIDACION!$D$1044&gt;LIQUIDACION!$B$1046,LIQUIDACION!$B$1046&gt;LIQUIDACION!$D$1043),366,365)),0)</f>
        <v>0</v>
      </c>
    </row>
    <row r="977" spans="2:50" x14ac:dyDescent="0.25">
      <c r="B977" s="121">
        <v>965</v>
      </c>
      <c r="C977" s="125"/>
      <c r="D977" s="170"/>
      <c r="E977" s="170"/>
      <c r="F977" s="170"/>
      <c r="G977" s="170">
        <f t="shared" si="65"/>
        <v>0</v>
      </c>
      <c r="H977" s="170">
        <f t="shared" si="66"/>
        <v>0</v>
      </c>
      <c r="I977" s="170"/>
      <c r="J977" s="170"/>
      <c r="K977" s="170"/>
      <c r="L977" s="170"/>
      <c r="M977" s="170"/>
      <c r="N977" s="170"/>
      <c r="O977" s="170"/>
      <c r="P977" s="170"/>
      <c r="Q977" s="170"/>
      <c r="R977" s="170"/>
      <c r="S977" s="170"/>
      <c r="T977" s="170"/>
      <c r="U977" s="170"/>
      <c r="V977" s="170"/>
      <c r="W977" s="170"/>
      <c r="X977" s="170"/>
      <c r="Y977" s="170"/>
      <c r="Z977" s="170"/>
      <c r="AA977" s="170"/>
      <c r="AB977" s="415">
        <f t="shared" si="67"/>
        <v>0</v>
      </c>
      <c r="AC977" s="415">
        <f t="shared" si="68"/>
        <v>0</v>
      </c>
      <c r="AE977" s="618">
        <f>IF(AE$12=TRUE,(($D977*LIQUIDACION!$L$1046)*LIQUIDACION!$D$1045/IF(AND(LIQUIDACION!$D$1044&gt;LIQUIDACION!$B$1046,LIQUIDACION!$B$1046&gt;LIQUIDACION!$D$1043),366,365)),0)</f>
        <v>0</v>
      </c>
      <c r="AF977" s="618">
        <f>IF(AF$12=TRUE,(($E977*LIQUIDACION!$L$1046)*LIQUIDACION!$D$1045/IF(AND(LIQUIDACION!$D$1044&gt;LIQUIDACION!$B$1046,LIQUIDACION!$B$1046&gt;LIQUIDACION!$D$1043),366,365)),0)</f>
        <v>0</v>
      </c>
      <c r="AG977" s="618">
        <f>IF(AG$12=TRUE,(($F977*LIQUIDACION!$L$1046)*LIQUIDACION!$D$1045/IF(AND(LIQUIDACION!$D$1044&gt;LIQUIDACION!$B$1046,LIQUIDACION!$B$1046&gt;LIQUIDACION!$D$1043),366,365)),0)</f>
        <v>0</v>
      </c>
      <c r="AH977" s="618">
        <f>IF(AH$12=TRUE,(($G977*LIQUIDACION!$L$1046)*LIQUIDACION!$D$1045/IF(AND(LIQUIDACION!$D$1044&gt;LIQUIDACION!$B$1046,LIQUIDACION!$B$1046&gt;LIQUIDACION!$D$1043),366,365)),0)</f>
        <v>0</v>
      </c>
      <c r="AI977" s="618">
        <f>IF(AI$12=TRUE,(($H977*LIQUIDACION!$L$1047)*LIQUIDACION!$D$1045/IF(AND(LIQUIDACION!$D$1044&gt;LIQUIDACION!$B$1046,LIQUIDACION!$B$1046&gt;LIQUIDACION!$D$1043),366,365)),0)</f>
        <v>0</v>
      </c>
      <c r="AJ977" s="618">
        <f>IF(AJ$12=TRUE,(($I977*LIQUIDACION!$L$1047)*LIQUIDACION!$D$1045/IF(AND(LIQUIDACION!$D$1044&gt;LIQUIDACION!$B$1046,LIQUIDACION!$B$1046&gt;LIQUIDACION!$D$1043),366,365)),0)</f>
        <v>0</v>
      </c>
      <c r="AK977" s="618">
        <f>IF(AK$12=TRUE,(($J977*LIQUIDACION!$L$1047)*LIQUIDACION!$D$1045/IF(AND(LIQUIDACION!$D$1044&gt;LIQUIDACION!$B$1046,LIQUIDACION!$B$1046&gt;LIQUIDACION!$D$1043),366,365)),0)</f>
        <v>0</v>
      </c>
      <c r="AL977" s="618">
        <f>IF(AL$12=TRUE,(($K977*LIQUIDACION!$L$1047)*LIQUIDACION!$D$1045/IF(AND(LIQUIDACION!$D$1044&gt;LIQUIDACION!$B$1046,LIQUIDACION!$B$1046&gt;LIQUIDACION!$D$1043),366,365)),0)</f>
        <v>0</v>
      </c>
      <c r="AM977" s="618">
        <f>IF(AM$12=TRUE,(($L977*LIQUIDACION!$L$1047)*LIQUIDACION!$D$1045/IF(AND(LIQUIDACION!$D$1044&gt;LIQUIDACION!$B$1046,LIQUIDACION!$B$1046&gt;LIQUIDACION!$D$1043),366,365)),0)</f>
        <v>0</v>
      </c>
      <c r="AN977" s="618">
        <f>IF(AN$12=TRUE,(($M977*LIQUIDACION!$L$1047)*LIQUIDACION!$D$1045/IF(AND(LIQUIDACION!$D$1044&gt;LIQUIDACION!$B$1046,LIQUIDACION!$B$1046&gt;LIQUIDACION!$D$1043),366,365)),0)</f>
        <v>0</v>
      </c>
      <c r="AO977" s="618">
        <f>IF(AO$12=TRUE,(($N977*LIQUIDACION!$L$1047)*LIQUIDACION!$D$1045/IF(AND(LIQUIDACION!$D$1044&gt;LIQUIDACION!$B$1046,LIQUIDACION!$B$1046&gt;LIQUIDACION!$D$1043),366,365)),0)</f>
        <v>0</v>
      </c>
      <c r="AP977" s="618">
        <f>IF(AP$12=TRUE,(($O977*LIQUIDACION!$L$1047)*LIQUIDACION!$D$1045/IF(AND(LIQUIDACION!$D$1044&gt;LIQUIDACION!$B$1046,LIQUIDACION!$B$1046&gt;LIQUIDACION!$D$1043),366,365)),0)</f>
        <v>0</v>
      </c>
      <c r="AQ977" s="618">
        <f>IF(AQ$12=TRUE,(($P977*LIQUIDACION!$L$1047)*LIQUIDACION!$D$1045/IF(AND(LIQUIDACION!$D$1044&gt;LIQUIDACION!$B$1046,LIQUIDACION!$B$1046&gt;LIQUIDACION!$D$1043),366,365)),0)</f>
        <v>0</v>
      </c>
      <c r="AR977" s="618">
        <f>IF(AR$12=TRUE,(($Q977*LIQUIDACION!$L$1047)*LIQUIDACION!$D$1045/IF(AND(LIQUIDACION!$D$1044&gt;LIQUIDACION!$B$1046,LIQUIDACION!$B$1046&gt;LIQUIDACION!$D$1043),366,365)),0)</f>
        <v>0</v>
      </c>
      <c r="AS977" s="618">
        <f>IF(AS$12=TRUE,(($R977*LIQUIDACION!$L$1047)*LIQUIDACION!$D$1045/IF(AND(LIQUIDACION!$D$1044&gt;LIQUIDACION!$B$1046,LIQUIDACION!$B$1046&gt;LIQUIDACION!$D$1043),366,365)),0)</f>
        <v>0</v>
      </c>
      <c r="AT977" s="618">
        <f>IF(AT$12=TRUE,(($S977*LIQUIDACION!$L$1047)*LIQUIDACION!$D$1045/IF(AND(LIQUIDACION!$D$1044&gt;LIQUIDACION!$B$1046,LIQUIDACION!$B$1046&gt;LIQUIDACION!$D$1043),366,365)),0)</f>
        <v>0</v>
      </c>
      <c r="AU977" s="618">
        <f>IF(AU$12=TRUE,(($T977*LIQUIDACION!$L$1047)*LIQUIDACION!$D$1045/IF(AND(LIQUIDACION!$D$1044&gt;LIQUIDACION!$B$1046,LIQUIDACION!$B$1046&gt;LIQUIDACION!$D$1043),366,365)),0)</f>
        <v>0</v>
      </c>
      <c r="AV977" s="618">
        <f>IF(AV$12=TRUE,(($U977*LIQUIDACION!$L$1047)*LIQUIDACION!$D$1045/IF(AND(LIQUIDACION!$D$1044&gt;LIQUIDACION!$B$1046,LIQUIDACION!$B$1046&gt;LIQUIDACION!$D$1043),366,365)),0)</f>
        <v>0</v>
      </c>
      <c r="AW977" s="618">
        <f>IF(AW$12=TRUE,(($V977*LIQUIDACION!$L$1047)*LIQUIDACION!$D$1045/IF(AND(LIQUIDACION!$D$1044&gt;LIQUIDACION!$B$1046,LIQUIDACION!$B$1046&gt;LIQUIDACION!$D$1043),366,365)),0)</f>
        <v>0</v>
      </c>
      <c r="AX977" s="618">
        <f>IF(AX$12=TRUE,(($W977*LIQUIDACION!$L$1047)*LIQUIDACION!$D$1045/IF(AND(LIQUIDACION!$D$1044&gt;LIQUIDACION!$B$1046,LIQUIDACION!$B$1046&gt;LIQUIDACION!$D$1043),366,365)),0)</f>
        <v>0</v>
      </c>
    </row>
    <row r="978" spans="2:50" x14ac:dyDescent="0.25">
      <c r="B978" s="123">
        <v>966</v>
      </c>
      <c r="C978" s="125"/>
      <c r="D978" s="170"/>
      <c r="E978" s="170"/>
      <c r="F978" s="170"/>
      <c r="G978" s="170">
        <f t="shared" si="65"/>
        <v>0</v>
      </c>
      <c r="H978" s="170">
        <f t="shared" si="66"/>
        <v>0</v>
      </c>
      <c r="I978" s="170"/>
      <c r="J978" s="170"/>
      <c r="K978" s="170"/>
      <c r="L978" s="170"/>
      <c r="M978" s="170"/>
      <c r="N978" s="170"/>
      <c r="O978" s="170"/>
      <c r="P978" s="170"/>
      <c r="Q978" s="170"/>
      <c r="R978" s="170"/>
      <c r="S978" s="170"/>
      <c r="T978" s="170"/>
      <c r="U978" s="170"/>
      <c r="V978" s="170"/>
      <c r="W978" s="170"/>
      <c r="X978" s="170"/>
      <c r="Y978" s="170"/>
      <c r="Z978" s="170"/>
      <c r="AA978" s="170"/>
      <c r="AB978" s="415">
        <f t="shared" si="67"/>
        <v>0</v>
      </c>
      <c r="AC978" s="415">
        <f t="shared" si="68"/>
        <v>0</v>
      </c>
      <c r="AE978" s="618">
        <f>IF(AE$12=TRUE,(($D978*LIQUIDACION!$L$1046)*LIQUIDACION!$D$1045/IF(AND(LIQUIDACION!$D$1044&gt;LIQUIDACION!$B$1046,LIQUIDACION!$B$1046&gt;LIQUIDACION!$D$1043),366,365)),0)</f>
        <v>0</v>
      </c>
      <c r="AF978" s="618">
        <f>IF(AF$12=TRUE,(($E978*LIQUIDACION!$L$1046)*LIQUIDACION!$D$1045/IF(AND(LIQUIDACION!$D$1044&gt;LIQUIDACION!$B$1046,LIQUIDACION!$B$1046&gt;LIQUIDACION!$D$1043),366,365)),0)</f>
        <v>0</v>
      </c>
      <c r="AG978" s="618">
        <f>IF(AG$12=TRUE,(($F978*LIQUIDACION!$L$1046)*LIQUIDACION!$D$1045/IF(AND(LIQUIDACION!$D$1044&gt;LIQUIDACION!$B$1046,LIQUIDACION!$B$1046&gt;LIQUIDACION!$D$1043),366,365)),0)</f>
        <v>0</v>
      </c>
      <c r="AH978" s="618">
        <f>IF(AH$12=TRUE,(($G978*LIQUIDACION!$L$1046)*LIQUIDACION!$D$1045/IF(AND(LIQUIDACION!$D$1044&gt;LIQUIDACION!$B$1046,LIQUIDACION!$B$1046&gt;LIQUIDACION!$D$1043),366,365)),0)</f>
        <v>0</v>
      </c>
      <c r="AI978" s="618">
        <f>IF(AI$12=TRUE,(($H978*LIQUIDACION!$L$1047)*LIQUIDACION!$D$1045/IF(AND(LIQUIDACION!$D$1044&gt;LIQUIDACION!$B$1046,LIQUIDACION!$B$1046&gt;LIQUIDACION!$D$1043),366,365)),0)</f>
        <v>0</v>
      </c>
      <c r="AJ978" s="618">
        <f>IF(AJ$12=TRUE,(($I978*LIQUIDACION!$L$1047)*LIQUIDACION!$D$1045/IF(AND(LIQUIDACION!$D$1044&gt;LIQUIDACION!$B$1046,LIQUIDACION!$B$1046&gt;LIQUIDACION!$D$1043),366,365)),0)</f>
        <v>0</v>
      </c>
      <c r="AK978" s="618">
        <f>IF(AK$12=TRUE,(($J978*LIQUIDACION!$L$1047)*LIQUIDACION!$D$1045/IF(AND(LIQUIDACION!$D$1044&gt;LIQUIDACION!$B$1046,LIQUIDACION!$B$1046&gt;LIQUIDACION!$D$1043),366,365)),0)</f>
        <v>0</v>
      </c>
      <c r="AL978" s="618">
        <f>IF(AL$12=TRUE,(($K978*LIQUIDACION!$L$1047)*LIQUIDACION!$D$1045/IF(AND(LIQUIDACION!$D$1044&gt;LIQUIDACION!$B$1046,LIQUIDACION!$B$1046&gt;LIQUIDACION!$D$1043),366,365)),0)</f>
        <v>0</v>
      </c>
      <c r="AM978" s="618">
        <f>IF(AM$12=TRUE,(($L978*LIQUIDACION!$L$1047)*LIQUIDACION!$D$1045/IF(AND(LIQUIDACION!$D$1044&gt;LIQUIDACION!$B$1046,LIQUIDACION!$B$1046&gt;LIQUIDACION!$D$1043),366,365)),0)</f>
        <v>0</v>
      </c>
      <c r="AN978" s="618">
        <f>IF(AN$12=TRUE,(($M978*LIQUIDACION!$L$1047)*LIQUIDACION!$D$1045/IF(AND(LIQUIDACION!$D$1044&gt;LIQUIDACION!$B$1046,LIQUIDACION!$B$1046&gt;LIQUIDACION!$D$1043),366,365)),0)</f>
        <v>0</v>
      </c>
      <c r="AO978" s="618">
        <f>IF(AO$12=TRUE,(($N978*LIQUIDACION!$L$1047)*LIQUIDACION!$D$1045/IF(AND(LIQUIDACION!$D$1044&gt;LIQUIDACION!$B$1046,LIQUIDACION!$B$1046&gt;LIQUIDACION!$D$1043),366,365)),0)</f>
        <v>0</v>
      </c>
      <c r="AP978" s="618">
        <f>IF(AP$12=TRUE,(($O978*LIQUIDACION!$L$1047)*LIQUIDACION!$D$1045/IF(AND(LIQUIDACION!$D$1044&gt;LIQUIDACION!$B$1046,LIQUIDACION!$B$1046&gt;LIQUIDACION!$D$1043),366,365)),0)</f>
        <v>0</v>
      </c>
      <c r="AQ978" s="618">
        <f>IF(AQ$12=TRUE,(($P978*LIQUIDACION!$L$1047)*LIQUIDACION!$D$1045/IF(AND(LIQUIDACION!$D$1044&gt;LIQUIDACION!$B$1046,LIQUIDACION!$B$1046&gt;LIQUIDACION!$D$1043),366,365)),0)</f>
        <v>0</v>
      </c>
      <c r="AR978" s="618">
        <f>IF(AR$12=TRUE,(($Q978*LIQUIDACION!$L$1047)*LIQUIDACION!$D$1045/IF(AND(LIQUIDACION!$D$1044&gt;LIQUIDACION!$B$1046,LIQUIDACION!$B$1046&gt;LIQUIDACION!$D$1043),366,365)),0)</f>
        <v>0</v>
      </c>
      <c r="AS978" s="618">
        <f>IF(AS$12=TRUE,(($R978*LIQUIDACION!$L$1047)*LIQUIDACION!$D$1045/IF(AND(LIQUIDACION!$D$1044&gt;LIQUIDACION!$B$1046,LIQUIDACION!$B$1046&gt;LIQUIDACION!$D$1043),366,365)),0)</f>
        <v>0</v>
      </c>
      <c r="AT978" s="618">
        <f>IF(AT$12=TRUE,(($S978*LIQUIDACION!$L$1047)*LIQUIDACION!$D$1045/IF(AND(LIQUIDACION!$D$1044&gt;LIQUIDACION!$B$1046,LIQUIDACION!$B$1046&gt;LIQUIDACION!$D$1043),366,365)),0)</f>
        <v>0</v>
      </c>
      <c r="AU978" s="618">
        <f>IF(AU$12=TRUE,(($T978*LIQUIDACION!$L$1047)*LIQUIDACION!$D$1045/IF(AND(LIQUIDACION!$D$1044&gt;LIQUIDACION!$B$1046,LIQUIDACION!$B$1046&gt;LIQUIDACION!$D$1043),366,365)),0)</f>
        <v>0</v>
      </c>
      <c r="AV978" s="618">
        <f>IF(AV$12=TRUE,(($U978*LIQUIDACION!$L$1047)*LIQUIDACION!$D$1045/IF(AND(LIQUIDACION!$D$1044&gt;LIQUIDACION!$B$1046,LIQUIDACION!$B$1046&gt;LIQUIDACION!$D$1043),366,365)),0)</f>
        <v>0</v>
      </c>
      <c r="AW978" s="618">
        <f>IF(AW$12=TRUE,(($V978*LIQUIDACION!$L$1047)*LIQUIDACION!$D$1045/IF(AND(LIQUIDACION!$D$1044&gt;LIQUIDACION!$B$1046,LIQUIDACION!$B$1046&gt;LIQUIDACION!$D$1043),366,365)),0)</f>
        <v>0</v>
      </c>
      <c r="AX978" s="618">
        <f>IF(AX$12=TRUE,(($W978*LIQUIDACION!$L$1047)*LIQUIDACION!$D$1045/IF(AND(LIQUIDACION!$D$1044&gt;LIQUIDACION!$B$1046,LIQUIDACION!$B$1046&gt;LIQUIDACION!$D$1043),366,365)),0)</f>
        <v>0</v>
      </c>
    </row>
    <row r="979" spans="2:50" x14ac:dyDescent="0.25">
      <c r="B979" s="121">
        <v>967</v>
      </c>
      <c r="C979" s="125"/>
      <c r="D979" s="170"/>
      <c r="E979" s="170"/>
      <c r="F979" s="170"/>
      <c r="G979" s="170">
        <f t="shared" si="65"/>
        <v>0</v>
      </c>
      <c r="H979" s="170">
        <f t="shared" si="66"/>
        <v>0</v>
      </c>
      <c r="I979" s="170"/>
      <c r="J979" s="170"/>
      <c r="K979" s="170"/>
      <c r="L979" s="170"/>
      <c r="M979" s="170"/>
      <c r="N979" s="170"/>
      <c r="O979" s="170"/>
      <c r="P979" s="170"/>
      <c r="Q979" s="170"/>
      <c r="R979" s="170"/>
      <c r="S979" s="170"/>
      <c r="T979" s="170"/>
      <c r="U979" s="170"/>
      <c r="V979" s="170"/>
      <c r="W979" s="170"/>
      <c r="X979" s="170"/>
      <c r="Y979" s="170"/>
      <c r="Z979" s="170"/>
      <c r="AA979" s="170"/>
      <c r="AB979" s="415">
        <f t="shared" si="67"/>
        <v>0</v>
      </c>
      <c r="AC979" s="415">
        <f t="shared" si="68"/>
        <v>0</v>
      </c>
      <c r="AE979" s="618">
        <f>IF(AE$12=TRUE,(($D979*LIQUIDACION!$L$1046)*LIQUIDACION!$D$1045/IF(AND(LIQUIDACION!$D$1044&gt;LIQUIDACION!$B$1046,LIQUIDACION!$B$1046&gt;LIQUIDACION!$D$1043),366,365)),0)</f>
        <v>0</v>
      </c>
      <c r="AF979" s="618">
        <f>IF(AF$12=TRUE,(($E979*LIQUIDACION!$L$1046)*LIQUIDACION!$D$1045/IF(AND(LIQUIDACION!$D$1044&gt;LIQUIDACION!$B$1046,LIQUIDACION!$B$1046&gt;LIQUIDACION!$D$1043),366,365)),0)</f>
        <v>0</v>
      </c>
      <c r="AG979" s="618">
        <f>IF(AG$12=TRUE,(($F979*LIQUIDACION!$L$1046)*LIQUIDACION!$D$1045/IF(AND(LIQUIDACION!$D$1044&gt;LIQUIDACION!$B$1046,LIQUIDACION!$B$1046&gt;LIQUIDACION!$D$1043),366,365)),0)</f>
        <v>0</v>
      </c>
      <c r="AH979" s="618">
        <f>IF(AH$12=TRUE,(($G979*LIQUIDACION!$L$1046)*LIQUIDACION!$D$1045/IF(AND(LIQUIDACION!$D$1044&gt;LIQUIDACION!$B$1046,LIQUIDACION!$B$1046&gt;LIQUIDACION!$D$1043),366,365)),0)</f>
        <v>0</v>
      </c>
      <c r="AI979" s="618">
        <f>IF(AI$12=TRUE,(($H979*LIQUIDACION!$L$1047)*LIQUIDACION!$D$1045/IF(AND(LIQUIDACION!$D$1044&gt;LIQUIDACION!$B$1046,LIQUIDACION!$B$1046&gt;LIQUIDACION!$D$1043),366,365)),0)</f>
        <v>0</v>
      </c>
      <c r="AJ979" s="618">
        <f>IF(AJ$12=TRUE,(($I979*LIQUIDACION!$L$1047)*LIQUIDACION!$D$1045/IF(AND(LIQUIDACION!$D$1044&gt;LIQUIDACION!$B$1046,LIQUIDACION!$B$1046&gt;LIQUIDACION!$D$1043),366,365)),0)</f>
        <v>0</v>
      </c>
      <c r="AK979" s="618">
        <f>IF(AK$12=TRUE,(($J979*LIQUIDACION!$L$1047)*LIQUIDACION!$D$1045/IF(AND(LIQUIDACION!$D$1044&gt;LIQUIDACION!$B$1046,LIQUIDACION!$B$1046&gt;LIQUIDACION!$D$1043),366,365)),0)</f>
        <v>0</v>
      </c>
      <c r="AL979" s="618">
        <f>IF(AL$12=TRUE,(($K979*LIQUIDACION!$L$1047)*LIQUIDACION!$D$1045/IF(AND(LIQUIDACION!$D$1044&gt;LIQUIDACION!$B$1046,LIQUIDACION!$B$1046&gt;LIQUIDACION!$D$1043),366,365)),0)</f>
        <v>0</v>
      </c>
      <c r="AM979" s="618">
        <f>IF(AM$12=TRUE,(($L979*LIQUIDACION!$L$1047)*LIQUIDACION!$D$1045/IF(AND(LIQUIDACION!$D$1044&gt;LIQUIDACION!$B$1046,LIQUIDACION!$B$1046&gt;LIQUIDACION!$D$1043),366,365)),0)</f>
        <v>0</v>
      </c>
      <c r="AN979" s="618">
        <f>IF(AN$12=TRUE,(($M979*LIQUIDACION!$L$1047)*LIQUIDACION!$D$1045/IF(AND(LIQUIDACION!$D$1044&gt;LIQUIDACION!$B$1046,LIQUIDACION!$B$1046&gt;LIQUIDACION!$D$1043),366,365)),0)</f>
        <v>0</v>
      </c>
      <c r="AO979" s="618">
        <f>IF(AO$12=TRUE,(($N979*LIQUIDACION!$L$1047)*LIQUIDACION!$D$1045/IF(AND(LIQUIDACION!$D$1044&gt;LIQUIDACION!$B$1046,LIQUIDACION!$B$1046&gt;LIQUIDACION!$D$1043),366,365)),0)</f>
        <v>0</v>
      </c>
      <c r="AP979" s="618">
        <f>IF(AP$12=TRUE,(($O979*LIQUIDACION!$L$1047)*LIQUIDACION!$D$1045/IF(AND(LIQUIDACION!$D$1044&gt;LIQUIDACION!$B$1046,LIQUIDACION!$B$1046&gt;LIQUIDACION!$D$1043),366,365)),0)</f>
        <v>0</v>
      </c>
      <c r="AQ979" s="618">
        <f>IF(AQ$12=TRUE,(($P979*LIQUIDACION!$L$1047)*LIQUIDACION!$D$1045/IF(AND(LIQUIDACION!$D$1044&gt;LIQUIDACION!$B$1046,LIQUIDACION!$B$1046&gt;LIQUIDACION!$D$1043),366,365)),0)</f>
        <v>0</v>
      </c>
      <c r="AR979" s="618">
        <f>IF(AR$12=TRUE,(($Q979*LIQUIDACION!$L$1047)*LIQUIDACION!$D$1045/IF(AND(LIQUIDACION!$D$1044&gt;LIQUIDACION!$B$1046,LIQUIDACION!$B$1046&gt;LIQUIDACION!$D$1043),366,365)),0)</f>
        <v>0</v>
      </c>
      <c r="AS979" s="618">
        <f>IF(AS$12=TRUE,(($R979*LIQUIDACION!$L$1047)*LIQUIDACION!$D$1045/IF(AND(LIQUIDACION!$D$1044&gt;LIQUIDACION!$B$1046,LIQUIDACION!$B$1046&gt;LIQUIDACION!$D$1043),366,365)),0)</f>
        <v>0</v>
      </c>
      <c r="AT979" s="618">
        <f>IF(AT$12=TRUE,(($S979*LIQUIDACION!$L$1047)*LIQUIDACION!$D$1045/IF(AND(LIQUIDACION!$D$1044&gt;LIQUIDACION!$B$1046,LIQUIDACION!$B$1046&gt;LIQUIDACION!$D$1043),366,365)),0)</f>
        <v>0</v>
      </c>
      <c r="AU979" s="618">
        <f>IF(AU$12=TRUE,(($T979*LIQUIDACION!$L$1047)*LIQUIDACION!$D$1045/IF(AND(LIQUIDACION!$D$1044&gt;LIQUIDACION!$B$1046,LIQUIDACION!$B$1046&gt;LIQUIDACION!$D$1043),366,365)),0)</f>
        <v>0</v>
      </c>
      <c r="AV979" s="618">
        <f>IF(AV$12=TRUE,(($U979*LIQUIDACION!$L$1047)*LIQUIDACION!$D$1045/IF(AND(LIQUIDACION!$D$1044&gt;LIQUIDACION!$B$1046,LIQUIDACION!$B$1046&gt;LIQUIDACION!$D$1043),366,365)),0)</f>
        <v>0</v>
      </c>
      <c r="AW979" s="618">
        <f>IF(AW$12=TRUE,(($V979*LIQUIDACION!$L$1047)*LIQUIDACION!$D$1045/IF(AND(LIQUIDACION!$D$1044&gt;LIQUIDACION!$B$1046,LIQUIDACION!$B$1046&gt;LIQUIDACION!$D$1043),366,365)),0)</f>
        <v>0</v>
      </c>
      <c r="AX979" s="618">
        <f>IF(AX$12=TRUE,(($W979*LIQUIDACION!$L$1047)*LIQUIDACION!$D$1045/IF(AND(LIQUIDACION!$D$1044&gt;LIQUIDACION!$B$1046,LIQUIDACION!$B$1046&gt;LIQUIDACION!$D$1043),366,365)),0)</f>
        <v>0</v>
      </c>
    </row>
    <row r="980" spans="2:50" x14ac:dyDescent="0.25">
      <c r="B980" s="123">
        <v>968</v>
      </c>
      <c r="C980" s="125"/>
      <c r="D980" s="170"/>
      <c r="E980" s="170"/>
      <c r="F980" s="170"/>
      <c r="G980" s="170">
        <f t="shared" si="65"/>
        <v>0</v>
      </c>
      <c r="H980" s="170">
        <f t="shared" si="66"/>
        <v>0</v>
      </c>
      <c r="I980" s="170"/>
      <c r="J980" s="170"/>
      <c r="K980" s="170"/>
      <c r="L980" s="170"/>
      <c r="M980" s="170"/>
      <c r="N980" s="170"/>
      <c r="O980" s="170"/>
      <c r="P980" s="170"/>
      <c r="Q980" s="170"/>
      <c r="R980" s="170"/>
      <c r="S980" s="170"/>
      <c r="T980" s="170"/>
      <c r="U980" s="170"/>
      <c r="V980" s="170"/>
      <c r="W980" s="170"/>
      <c r="X980" s="170"/>
      <c r="Y980" s="170"/>
      <c r="Z980" s="170"/>
      <c r="AA980" s="170"/>
      <c r="AB980" s="415">
        <f t="shared" si="67"/>
        <v>0</v>
      </c>
      <c r="AC980" s="415">
        <f t="shared" si="68"/>
        <v>0</v>
      </c>
      <c r="AE980" s="618">
        <f>IF(AE$12=TRUE,(($D980*LIQUIDACION!$L$1046)*LIQUIDACION!$D$1045/IF(AND(LIQUIDACION!$D$1044&gt;LIQUIDACION!$B$1046,LIQUIDACION!$B$1046&gt;LIQUIDACION!$D$1043),366,365)),0)</f>
        <v>0</v>
      </c>
      <c r="AF980" s="618">
        <f>IF(AF$12=TRUE,(($E980*LIQUIDACION!$L$1046)*LIQUIDACION!$D$1045/IF(AND(LIQUIDACION!$D$1044&gt;LIQUIDACION!$B$1046,LIQUIDACION!$B$1046&gt;LIQUIDACION!$D$1043),366,365)),0)</f>
        <v>0</v>
      </c>
      <c r="AG980" s="618">
        <f>IF(AG$12=TRUE,(($F980*LIQUIDACION!$L$1046)*LIQUIDACION!$D$1045/IF(AND(LIQUIDACION!$D$1044&gt;LIQUIDACION!$B$1046,LIQUIDACION!$B$1046&gt;LIQUIDACION!$D$1043),366,365)),0)</f>
        <v>0</v>
      </c>
      <c r="AH980" s="618">
        <f>IF(AH$12=TRUE,(($G980*LIQUIDACION!$L$1046)*LIQUIDACION!$D$1045/IF(AND(LIQUIDACION!$D$1044&gt;LIQUIDACION!$B$1046,LIQUIDACION!$B$1046&gt;LIQUIDACION!$D$1043),366,365)),0)</f>
        <v>0</v>
      </c>
      <c r="AI980" s="618">
        <f>IF(AI$12=TRUE,(($H980*LIQUIDACION!$L$1047)*LIQUIDACION!$D$1045/IF(AND(LIQUIDACION!$D$1044&gt;LIQUIDACION!$B$1046,LIQUIDACION!$B$1046&gt;LIQUIDACION!$D$1043),366,365)),0)</f>
        <v>0</v>
      </c>
      <c r="AJ980" s="618">
        <f>IF(AJ$12=TRUE,(($I980*LIQUIDACION!$L$1047)*LIQUIDACION!$D$1045/IF(AND(LIQUIDACION!$D$1044&gt;LIQUIDACION!$B$1046,LIQUIDACION!$B$1046&gt;LIQUIDACION!$D$1043),366,365)),0)</f>
        <v>0</v>
      </c>
      <c r="AK980" s="618">
        <f>IF(AK$12=TRUE,(($J980*LIQUIDACION!$L$1047)*LIQUIDACION!$D$1045/IF(AND(LIQUIDACION!$D$1044&gt;LIQUIDACION!$B$1046,LIQUIDACION!$B$1046&gt;LIQUIDACION!$D$1043),366,365)),0)</f>
        <v>0</v>
      </c>
      <c r="AL980" s="618">
        <f>IF(AL$12=TRUE,(($K980*LIQUIDACION!$L$1047)*LIQUIDACION!$D$1045/IF(AND(LIQUIDACION!$D$1044&gt;LIQUIDACION!$B$1046,LIQUIDACION!$B$1046&gt;LIQUIDACION!$D$1043),366,365)),0)</f>
        <v>0</v>
      </c>
      <c r="AM980" s="618">
        <f>IF(AM$12=TRUE,(($L980*LIQUIDACION!$L$1047)*LIQUIDACION!$D$1045/IF(AND(LIQUIDACION!$D$1044&gt;LIQUIDACION!$B$1046,LIQUIDACION!$B$1046&gt;LIQUIDACION!$D$1043),366,365)),0)</f>
        <v>0</v>
      </c>
      <c r="AN980" s="618">
        <f>IF(AN$12=TRUE,(($M980*LIQUIDACION!$L$1047)*LIQUIDACION!$D$1045/IF(AND(LIQUIDACION!$D$1044&gt;LIQUIDACION!$B$1046,LIQUIDACION!$B$1046&gt;LIQUIDACION!$D$1043),366,365)),0)</f>
        <v>0</v>
      </c>
      <c r="AO980" s="618">
        <f>IF(AO$12=TRUE,(($N980*LIQUIDACION!$L$1047)*LIQUIDACION!$D$1045/IF(AND(LIQUIDACION!$D$1044&gt;LIQUIDACION!$B$1046,LIQUIDACION!$B$1046&gt;LIQUIDACION!$D$1043),366,365)),0)</f>
        <v>0</v>
      </c>
      <c r="AP980" s="618">
        <f>IF(AP$12=TRUE,(($O980*LIQUIDACION!$L$1047)*LIQUIDACION!$D$1045/IF(AND(LIQUIDACION!$D$1044&gt;LIQUIDACION!$B$1046,LIQUIDACION!$B$1046&gt;LIQUIDACION!$D$1043),366,365)),0)</f>
        <v>0</v>
      </c>
      <c r="AQ980" s="618">
        <f>IF(AQ$12=TRUE,(($P980*LIQUIDACION!$L$1047)*LIQUIDACION!$D$1045/IF(AND(LIQUIDACION!$D$1044&gt;LIQUIDACION!$B$1046,LIQUIDACION!$B$1046&gt;LIQUIDACION!$D$1043),366,365)),0)</f>
        <v>0</v>
      </c>
      <c r="AR980" s="618">
        <f>IF(AR$12=TRUE,(($Q980*LIQUIDACION!$L$1047)*LIQUIDACION!$D$1045/IF(AND(LIQUIDACION!$D$1044&gt;LIQUIDACION!$B$1046,LIQUIDACION!$B$1046&gt;LIQUIDACION!$D$1043),366,365)),0)</f>
        <v>0</v>
      </c>
      <c r="AS980" s="618">
        <f>IF(AS$12=TRUE,(($R980*LIQUIDACION!$L$1047)*LIQUIDACION!$D$1045/IF(AND(LIQUIDACION!$D$1044&gt;LIQUIDACION!$B$1046,LIQUIDACION!$B$1046&gt;LIQUIDACION!$D$1043),366,365)),0)</f>
        <v>0</v>
      </c>
      <c r="AT980" s="618">
        <f>IF(AT$12=TRUE,(($S980*LIQUIDACION!$L$1047)*LIQUIDACION!$D$1045/IF(AND(LIQUIDACION!$D$1044&gt;LIQUIDACION!$B$1046,LIQUIDACION!$B$1046&gt;LIQUIDACION!$D$1043),366,365)),0)</f>
        <v>0</v>
      </c>
      <c r="AU980" s="618">
        <f>IF(AU$12=TRUE,(($T980*LIQUIDACION!$L$1047)*LIQUIDACION!$D$1045/IF(AND(LIQUIDACION!$D$1044&gt;LIQUIDACION!$B$1046,LIQUIDACION!$B$1046&gt;LIQUIDACION!$D$1043),366,365)),0)</f>
        <v>0</v>
      </c>
      <c r="AV980" s="618">
        <f>IF(AV$12=TRUE,(($U980*LIQUIDACION!$L$1047)*LIQUIDACION!$D$1045/IF(AND(LIQUIDACION!$D$1044&gt;LIQUIDACION!$B$1046,LIQUIDACION!$B$1046&gt;LIQUIDACION!$D$1043),366,365)),0)</f>
        <v>0</v>
      </c>
      <c r="AW980" s="618">
        <f>IF(AW$12=TRUE,(($V980*LIQUIDACION!$L$1047)*LIQUIDACION!$D$1045/IF(AND(LIQUIDACION!$D$1044&gt;LIQUIDACION!$B$1046,LIQUIDACION!$B$1046&gt;LIQUIDACION!$D$1043),366,365)),0)</f>
        <v>0</v>
      </c>
      <c r="AX980" s="618">
        <f>IF(AX$12=TRUE,(($W980*LIQUIDACION!$L$1047)*LIQUIDACION!$D$1045/IF(AND(LIQUIDACION!$D$1044&gt;LIQUIDACION!$B$1046,LIQUIDACION!$B$1046&gt;LIQUIDACION!$D$1043),366,365)),0)</f>
        <v>0</v>
      </c>
    </row>
    <row r="981" spans="2:50" x14ac:dyDescent="0.25">
      <c r="B981" s="121">
        <v>969</v>
      </c>
      <c r="C981" s="125"/>
      <c r="D981" s="170"/>
      <c r="E981" s="170"/>
      <c r="F981" s="170"/>
      <c r="G981" s="170">
        <f t="shared" si="65"/>
        <v>0</v>
      </c>
      <c r="H981" s="170">
        <f t="shared" si="66"/>
        <v>0</v>
      </c>
      <c r="I981" s="170"/>
      <c r="J981" s="170"/>
      <c r="K981" s="170"/>
      <c r="L981" s="170"/>
      <c r="M981" s="170"/>
      <c r="N981" s="170"/>
      <c r="O981" s="170"/>
      <c r="P981" s="170"/>
      <c r="Q981" s="170"/>
      <c r="R981" s="170"/>
      <c r="S981" s="170"/>
      <c r="T981" s="170"/>
      <c r="U981" s="170"/>
      <c r="V981" s="170"/>
      <c r="W981" s="170"/>
      <c r="X981" s="170"/>
      <c r="Y981" s="170"/>
      <c r="Z981" s="170"/>
      <c r="AA981" s="170"/>
      <c r="AB981" s="415">
        <f t="shared" si="67"/>
        <v>0</v>
      </c>
      <c r="AC981" s="415">
        <f t="shared" si="68"/>
        <v>0</v>
      </c>
      <c r="AE981" s="618">
        <f>IF(AE$12=TRUE,(($D981*LIQUIDACION!$L$1046)*LIQUIDACION!$D$1045/IF(AND(LIQUIDACION!$D$1044&gt;LIQUIDACION!$B$1046,LIQUIDACION!$B$1046&gt;LIQUIDACION!$D$1043),366,365)),0)</f>
        <v>0</v>
      </c>
      <c r="AF981" s="618">
        <f>IF(AF$12=TRUE,(($E981*LIQUIDACION!$L$1046)*LIQUIDACION!$D$1045/IF(AND(LIQUIDACION!$D$1044&gt;LIQUIDACION!$B$1046,LIQUIDACION!$B$1046&gt;LIQUIDACION!$D$1043),366,365)),0)</f>
        <v>0</v>
      </c>
      <c r="AG981" s="618">
        <f>IF(AG$12=TRUE,(($F981*LIQUIDACION!$L$1046)*LIQUIDACION!$D$1045/IF(AND(LIQUIDACION!$D$1044&gt;LIQUIDACION!$B$1046,LIQUIDACION!$B$1046&gt;LIQUIDACION!$D$1043),366,365)),0)</f>
        <v>0</v>
      </c>
      <c r="AH981" s="618">
        <f>IF(AH$12=TRUE,(($G981*LIQUIDACION!$L$1046)*LIQUIDACION!$D$1045/IF(AND(LIQUIDACION!$D$1044&gt;LIQUIDACION!$B$1046,LIQUIDACION!$B$1046&gt;LIQUIDACION!$D$1043),366,365)),0)</f>
        <v>0</v>
      </c>
      <c r="AI981" s="618">
        <f>IF(AI$12=TRUE,(($H981*LIQUIDACION!$L$1047)*LIQUIDACION!$D$1045/IF(AND(LIQUIDACION!$D$1044&gt;LIQUIDACION!$B$1046,LIQUIDACION!$B$1046&gt;LIQUIDACION!$D$1043),366,365)),0)</f>
        <v>0</v>
      </c>
      <c r="AJ981" s="618">
        <f>IF(AJ$12=TRUE,(($I981*LIQUIDACION!$L$1047)*LIQUIDACION!$D$1045/IF(AND(LIQUIDACION!$D$1044&gt;LIQUIDACION!$B$1046,LIQUIDACION!$B$1046&gt;LIQUIDACION!$D$1043),366,365)),0)</f>
        <v>0</v>
      </c>
      <c r="AK981" s="618">
        <f>IF(AK$12=TRUE,(($J981*LIQUIDACION!$L$1047)*LIQUIDACION!$D$1045/IF(AND(LIQUIDACION!$D$1044&gt;LIQUIDACION!$B$1046,LIQUIDACION!$B$1046&gt;LIQUIDACION!$D$1043),366,365)),0)</f>
        <v>0</v>
      </c>
      <c r="AL981" s="618">
        <f>IF(AL$12=TRUE,(($K981*LIQUIDACION!$L$1047)*LIQUIDACION!$D$1045/IF(AND(LIQUIDACION!$D$1044&gt;LIQUIDACION!$B$1046,LIQUIDACION!$B$1046&gt;LIQUIDACION!$D$1043),366,365)),0)</f>
        <v>0</v>
      </c>
      <c r="AM981" s="618">
        <f>IF(AM$12=TRUE,(($L981*LIQUIDACION!$L$1047)*LIQUIDACION!$D$1045/IF(AND(LIQUIDACION!$D$1044&gt;LIQUIDACION!$B$1046,LIQUIDACION!$B$1046&gt;LIQUIDACION!$D$1043),366,365)),0)</f>
        <v>0</v>
      </c>
      <c r="AN981" s="618">
        <f>IF(AN$12=TRUE,(($M981*LIQUIDACION!$L$1047)*LIQUIDACION!$D$1045/IF(AND(LIQUIDACION!$D$1044&gt;LIQUIDACION!$B$1046,LIQUIDACION!$B$1046&gt;LIQUIDACION!$D$1043),366,365)),0)</f>
        <v>0</v>
      </c>
      <c r="AO981" s="618">
        <f>IF(AO$12=TRUE,(($N981*LIQUIDACION!$L$1047)*LIQUIDACION!$D$1045/IF(AND(LIQUIDACION!$D$1044&gt;LIQUIDACION!$B$1046,LIQUIDACION!$B$1046&gt;LIQUIDACION!$D$1043),366,365)),0)</f>
        <v>0</v>
      </c>
      <c r="AP981" s="618">
        <f>IF(AP$12=TRUE,(($O981*LIQUIDACION!$L$1047)*LIQUIDACION!$D$1045/IF(AND(LIQUIDACION!$D$1044&gt;LIQUIDACION!$B$1046,LIQUIDACION!$B$1046&gt;LIQUIDACION!$D$1043),366,365)),0)</f>
        <v>0</v>
      </c>
      <c r="AQ981" s="618">
        <f>IF(AQ$12=TRUE,(($P981*LIQUIDACION!$L$1047)*LIQUIDACION!$D$1045/IF(AND(LIQUIDACION!$D$1044&gt;LIQUIDACION!$B$1046,LIQUIDACION!$B$1046&gt;LIQUIDACION!$D$1043),366,365)),0)</f>
        <v>0</v>
      </c>
      <c r="AR981" s="618">
        <f>IF(AR$12=TRUE,(($Q981*LIQUIDACION!$L$1047)*LIQUIDACION!$D$1045/IF(AND(LIQUIDACION!$D$1044&gt;LIQUIDACION!$B$1046,LIQUIDACION!$B$1046&gt;LIQUIDACION!$D$1043),366,365)),0)</f>
        <v>0</v>
      </c>
      <c r="AS981" s="618">
        <f>IF(AS$12=TRUE,(($R981*LIQUIDACION!$L$1047)*LIQUIDACION!$D$1045/IF(AND(LIQUIDACION!$D$1044&gt;LIQUIDACION!$B$1046,LIQUIDACION!$B$1046&gt;LIQUIDACION!$D$1043),366,365)),0)</f>
        <v>0</v>
      </c>
      <c r="AT981" s="618">
        <f>IF(AT$12=TRUE,(($S981*LIQUIDACION!$L$1047)*LIQUIDACION!$D$1045/IF(AND(LIQUIDACION!$D$1044&gt;LIQUIDACION!$B$1046,LIQUIDACION!$B$1046&gt;LIQUIDACION!$D$1043),366,365)),0)</f>
        <v>0</v>
      </c>
      <c r="AU981" s="618">
        <f>IF(AU$12=TRUE,(($T981*LIQUIDACION!$L$1047)*LIQUIDACION!$D$1045/IF(AND(LIQUIDACION!$D$1044&gt;LIQUIDACION!$B$1046,LIQUIDACION!$B$1046&gt;LIQUIDACION!$D$1043),366,365)),0)</f>
        <v>0</v>
      </c>
      <c r="AV981" s="618">
        <f>IF(AV$12=TRUE,(($U981*LIQUIDACION!$L$1047)*LIQUIDACION!$D$1045/IF(AND(LIQUIDACION!$D$1044&gt;LIQUIDACION!$B$1046,LIQUIDACION!$B$1046&gt;LIQUIDACION!$D$1043),366,365)),0)</f>
        <v>0</v>
      </c>
      <c r="AW981" s="618">
        <f>IF(AW$12=TRUE,(($V981*LIQUIDACION!$L$1047)*LIQUIDACION!$D$1045/IF(AND(LIQUIDACION!$D$1044&gt;LIQUIDACION!$B$1046,LIQUIDACION!$B$1046&gt;LIQUIDACION!$D$1043),366,365)),0)</f>
        <v>0</v>
      </c>
      <c r="AX981" s="618">
        <f>IF(AX$12=TRUE,(($W981*LIQUIDACION!$L$1047)*LIQUIDACION!$D$1045/IF(AND(LIQUIDACION!$D$1044&gt;LIQUIDACION!$B$1046,LIQUIDACION!$B$1046&gt;LIQUIDACION!$D$1043),366,365)),0)</f>
        <v>0</v>
      </c>
    </row>
    <row r="982" spans="2:50" x14ac:dyDescent="0.25">
      <c r="B982" s="123">
        <v>970</v>
      </c>
      <c r="C982" s="125"/>
      <c r="D982" s="170"/>
      <c r="E982" s="170"/>
      <c r="F982" s="170"/>
      <c r="G982" s="170">
        <f t="shared" si="65"/>
        <v>0</v>
      </c>
      <c r="H982" s="170">
        <f t="shared" si="66"/>
        <v>0</v>
      </c>
      <c r="I982" s="170"/>
      <c r="J982" s="170"/>
      <c r="K982" s="170"/>
      <c r="L982" s="170"/>
      <c r="M982" s="170"/>
      <c r="N982" s="170"/>
      <c r="O982" s="170"/>
      <c r="P982" s="170"/>
      <c r="Q982" s="170"/>
      <c r="R982" s="170"/>
      <c r="S982" s="170"/>
      <c r="T982" s="170"/>
      <c r="U982" s="170"/>
      <c r="V982" s="170"/>
      <c r="W982" s="170"/>
      <c r="X982" s="170"/>
      <c r="Y982" s="170"/>
      <c r="Z982" s="170"/>
      <c r="AA982" s="170"/>
      <c r="AB982" s="415">
        <f t="shared" si="67"/>
        <v>0</v>
      </c>
      <c r="AC982" s="415">
        <f t="shared" si="68"/>
        <v>0</v>
      </c>
      <c r="AE982" s="618">
        <f>IF(AE$12=TRUE,(($D982*LIQUIDACION!$L$1046)*LIQUIDACION!$D$1045/IF(AND(LIQUIDACION!$D$1044&gt;LIQUIDACION!$B$1046,LIQUIDACION!$B$1046&gt;LIQUIDACION!$D$1043),366,365)),0)</f>
        <v>0</v>
      </c>
      <c r="AF982" s="618">
        <f>IF(AF$12=TRUE,(($E982*LIQUIDACION!$L$1046)*LIQUIDACION!$D$1045/IF(AND(LIQUIDACION!$D$1044&gt;LIQUIDACION!$B$1046,LIQUIDACION!$B$1046&gt;LIQUIDACION!$D$1043),366,365)),0)</f>
        <v>0</v>
      </c>
      <c r="AG982" s="618">
        <f>IF(AG$12=TRUE,(($F982*LIQUIDACION!$L$1046)*LIQUIDACION!$D$1045/IF(AND(LIQUIDACION!$D$1044&gt;LIQUIDACION!$B$1046,LIQUIDACION!$B$1046&gt;LIQUIDACION!$D$1043),366,365)),0)</f>
        <v>0</v>
      </c>
      <c r="AH982" s="618">
        <f>IF(AH$12=TRUE,(($G982*LIQUIDACION!$L$1046)*LIQUIDACION!$D$1045/IF(AND(LIQUIDACION!$D$1044&gt;LIQUIDACION!$B$1046,LIQUIDACION!$B$1046&gt;LIQUIDACION!$D$1043),366,365)),0)</f>
        <v>0</v>
      </c>
      <c r="AI982" s="618">
        <f>IF(AI$12=TRUE,(($H982*LIQUIDACION!$L$1047)*LIQUIDACION!$D$1045/IF(AND(LIQUIDACION!$D$1044&gt;LIQUIDACION!$B$1046,LIQUIDACION!$B$1046&gt;LIQUIDACION!$D$1043),366,365)),0)</f>
        <v>0</v>
      </c>
      <c r="AJ982" s="618">
        <f>IF(AJ$12=TRUE,(($I982*LIQUIDACION!$L$1047)*LIQUIDACION!$D$1045/IF(AND(LIQUIDACION!$D$1044&gt;LIQUIDACION!$B$1046,LIQUIDACION!$B$1046&gt;LIQUIDACION!$D$1043),366,365)),0)</f>
        <v>0</v>
      </c>
      <c r="AK982" s="618">
        <f>IF(AK$12=TRUE,(($J982*LIQUIDACION!$L$1047)*LIQUIDACION!$D$1045/IF(AND(LIQUIDACION!$D$1044&gt;LIQUIDACION!$B$1046,LIQUIDACION!$B$1046&gt;LIQUIDACION!$D$1043),366,365)),0)</f>
        <v>0</v>
      </c>
      <c r="AL982" s="618">
        <f>IF(AL$12=TRUE,(($K982*LIQUIDACION!$L$1047)*LIQUIDACION!$D$1045/IF(AND(LIQUIDACION!$D$1044&gt;LIQUIDACION!$B$1046,LIQUIDACION!$B$1046&gt;LIQUIDACION!$D$1043),366,365)),0)</f>
        <v>0</v>
      </c>
      <c r="AM982" s="618">
        <f>IF(AM$12=TRUE,(($L982*LIQUIDACION!$L$1047)*LIQUIDACION!$D$1045/IF(AND(LIQUIDACION!$D$1044&gt;LIQUIDACION!$B$1046,LIQUIDACION!$B$1046&gt;LIQUIDACION!$D$1043),366,365)),0)</f>
        <v>0</v>
      </c>
      <c r="AN982" s="618">
        <f>IF(AN$12=TRUE,(($M982*LIQUIDACION!$L$1047)*LIQUIDACION!$D$1045/IF(AND(LIQUIDACION!$D$1044&gt;LIQUIDACION!$B$1046,LIQUIDACION!$B$1046&gt;LIQUIDACION!$D$1043),366,365)),0)</f>
        <v>0</v>
      </c>
      <c r="AO982" s="618">
        <f>IF(AO$12=TRUE,(($N982*LIQUIDACION!$L$1047)*LIQUIDACION!$D$1045/IF(AND(LIQUIDACION!$D$1044&gt;LIQUIDACION!$B$1046,LIQUIDACION!$B$1046&gt;LIQUIDACION!$D$1043),366,365)),0)</f>
        <v>0</v>
      </c>
      <c r="AP982" s="618">
        <f>IF(AP$12=TRUE,(($O982*LIQUIDACION!$L$1047)*LIQUIDACION!$D$1045/IF(AND(LIQUIDACION!$D$1044&gt;LIQUIDACION!$B$1046,LIQUIDACION!$B$1046&gt;LIQUIDACION!$D$1043),366,365)),0)</f>
        <v>0</v>
      </c>
      <c r="AQ982" s="618">
        <f>IF(AQ$12=TRUE,(($P982*LIQUIDACION!$L$1047)*LIQUIDACION!$D$1045/IF(AND(LIQUIDACION!$D$1044&gt;LIQUIDACION!$B$1046,LIQUIDACION!$B$1046&gt;LIQUIDACION!$D$1043),366,365)),0)</f>
        <v>0</v>
      </c>
      <c r="AR982" s="618">
        <f>IF(AR$12=TRUE,(($Q982*LIQUIDACION!$L$1047)*LIQUIDACION!$D$1045/IF(AND(LIQUIDACION!$D$1044&gt;LIQUIDACION!$B$1046,LIQUIDACION!$B$1046&gt;LIQUIDACION!$D$1043),366,365)),0)</f>
        <v>0</v>
      </c>
      <c r="AS982" s="618">
        <f>IF(AS$12=TRUE,(($R982*LIQUIDACION!$L$1047)*LIQUIDACION!$D$1045/IF(AND(LIQUIDACION!$D$1044&gt;LIQUIDACION!$B$1046,LIQUIDACION!$B$1046&gt;LIQUIDACION!$D$1043),366,365)),0)</f>
        <v>0</v>
      </c>
      <c r="AT982" s="618">
        <f>IF(AT$12=TRUE,(($S982*LIQUIDACION!$L$1047)*LIQUIDACION!$D$1045/IF(AND(LIQUIDACION!$D$1044&gt;LIQUIDACION!$B$1046,LIQUIDACION!$B$1046&gt;LIQUIDACION!$D$1043),366,365)),0)</f>
        <v>0</v>
      </c>
      <c r="AU982" s="618">
        <f>IF(AU$12=TRUE,(($T982*LIQUIDACION!$L$1047)*LIQUIDACION!$D$1045/IF(AND(LIQUIDACION!$D$1044&gt;LIQUIDACION!$B$1046,LIQUIDACION!$B$1046&gt;LIQUIDACION!$D$1043),366,365)),0)</f>
        <v>0</v>
      </c>
      <c r="AV982" s="618">
        <f>IF(AV$12=TRUE,(($U982*LIQUIDACION!$L$1047)*LIQUIDACION!$D$1045/IF(AND(LIQUIDACION!$D$1044&gt;LIQUIDACION!$B$1046,LIQUIDACION!$B$1046&gt;LIQUIDACION!$D$1043),366,365)),0)</f>
        <v>0</v>
      </c>
      <c r="AW982" s="618">
        <f>IF(AW$12=TRUE,(($V982*LIQUIDACION!$L$1047)*LIQUIDACION!$D$1045/IF(AND(LIQUIDACION!$D$1044&gt;LIQUIDACION!$B$1046,LIQUIDACION!$B$1046&gt;LIQUIDACION!$D$1043),366,365)),0)</f>
        <v>0</v>
      </c>
      <c r="AX982" s="618">
        <f>IF(AX$12=TRUE,(($W982*LIQUIDACION!$L$1047)*LIQUIDACION!$D$1045/IF(AND(LIQUIDACION!$D$1044&gt;LIQUIDACION!$B$1046,LIQUIDACION!$B$1046&gt;LIQUIDACION!$D$1043),366,365)),0)</f>
        <v>0</v>
      </c>
    </row>
    <row r="983" spans="2:50" x14ac:dyDescent="0.25">
      <c r="B983" s="121">
        <v>971</v>
      </c>
      <c r="C983" s="125"/>
      <c r="D983" s="170"/>
      <c r="E983" s="170"/>
      <c r="F983" s="170"/>
      <c r="G983" s="170">
        <f t="shared" si="65"/>
        <v>0</v>
      </c>
      <c r="H983" s="170">
        <f t="shared" si="66"/>
        <v>0</v>
      </c>
      <c r="I983" s="170"/>
      <c r="J983" s="170"/>
      <c r="K983" s="170"/>
      <c r="L983" s="170"/>
      <c r="M983" s="170"/>
      <c r="N983" s="170"/>
      <c r="O983" s="170"/>
      <c r="P983" s="170"/>
      <c r="Q983" s="170"/>
      <c r="R983" s="170"/>
      <c r="S983" s="170"/>
      <c r="T983" s="170"/>
      <c r="U983" s="170"/>
      <c r="V983" s="170"/>
      <c r="W983" s="170"/>
      <c r="X983" s="170"/>
      <c r="Y983" s="170"/>
      <c r="Z983" s="170"/>
      <c r="AA983" s="170"/>
      <c r="AB983" s="415">
        <f t="shared" si="67"/>
        <v>0</v>
      </c>
      <c r="AC983" s="415">
        <f t="shared" si="68"/>
        <v>0</v>
      </c>
      <c r="AE983" s="618">
        <f>IF(AE$12=TRUE,(($D983*LIQUIDACION!$L$1046)*LIQUIDACION!$D$1045/IF(AND(LIQUIDACION!$D$1044&gt;LIQUIDACION!$B$1046,LIQUIDACION!$B$1046&gt;LIQUIDACION!$D$1043),366,365)),0)</f>
        <v>0</v>
      </c>
      <c r="AF983" s="618">
        <f>IF(AF$12=TRUE,(($E983*LIQUIDACION!$L$1046)*LIQUIDACION!$D$1045/IF(AND(LIQUIDACION!$D$1044&gt;LIQUIDACION!$B$1046,LIQUIDACION!$B$1046&gt;LIQUIDACION!$D$1043),366,365)),0)</f>
        <v>0</v>
      </c>
      <c r="AG983" s="618">
        <f>IF(AG$12=TRUE,(($F983*LIQUIDACION!$L$1046)*LIQUIDACION!$D$1045/IF(AND(LIQUIDACION!$D$1044&gt;LIQUIDACION!$B$1046,LIQUIDACION!$B$1046&gt;LIQUIDACION!$D$1043),366,365)),0)</f>
        <v>0</v>
      </c>
      <c r="AH983" s="618">
        <f>IF(AH$12=TRUE,(($G983*LIQUIDACION!$L$1046)*LIQUIDACION!$D$1045/IF(AND(LIQUIDACION!$D$1044&gt;LIQUIDACION!$B$1046,LIQUIDACION!$B$1046&gt;LIQUIDACION!$D$1043),366,365)),0)</f>
        <v>0</v>
      </c>
      <c r="AI983" s="618">
        <f>IF(AI$12=TRUE,(($H983*LIQUIDACION!$L$1047)*LIQUIDACION!$D$1045/IF(AND(LIQUIDACION!$D$1044&gt;LIQUIDACION!$B$1046,LIQUIDACION!$B$1046&gt;LIQUIDACION!$D$1043),366,365)),0)</f>
        <v>0</v>
      </c>
      <c r="AJ983" s="618">
        <f>IF(AJ$12=TRUE,(($I983*LIQUIDACION!$L$1047)*LIQUIDACION!$D$1045/IF(AND(LIQUIDACION!$D$1044&gt;LIQUIDACION!$B$1046,LIQUIDACION!$B$1046&gt;LIQUIDACION!$D$1043),366,365)),0)</f>
        <v>0</v>
      </c>
      <c r="AK983" s="618">
        <f>IF(AK$12=TRUE,(($J983*LIQUIDACION!$L$1047)*LIQUIDACION!$D$1045/IF(AND(LIQUIDACION!$D$1044&gt;LIQUIDACION!$B$1046,LIQUIDACION!$B$1046&gt;LIQUIDACION!$D$1043),366,365)),0)</f>
        <v>0</v>
      </c>
      <c r="AL983" s="618">
        <f>IF(AL$12=TRUE,(($K983*LIQUIDACION!$L$1047)*LIQUIDACION!$D$1045/IF(AND(LIQUIDACION!$D$1044&gt;LIQUIDACION!$B$1046,LIQUIDACION!$B$1046&gt;LIQUIDACION!$D$1043),366,365)),0)</f>
        <v>0</v>
      </c>
      <c r="AM983" s="618">
        <f>IF(AM$12=TRUE,(($L983*LIQUIDACION!$L$1047)*LIQUIDACION!$D$1045/IF(AND(LIQUIDACION!$D$1044&gt;LIQUIDACION!$B$1046,LIQUIDACION!$B$1046&gt;LIQUIDACION!$D$1043),366,365)),0)</f>
        <v>0</v>
      </c>
      <c r="AN983" s="618">
        <f>IF(AN$12=TRUE,(($M983*LIQUIDACION!$L$1047)*LIQUIDACION!$D$1045/IF(AND(LIQUIDACION!$D$1044&gt;LIQUIDACION!$B$1046,LIQUIDACION!$B$1046&gt;LIQUIDACION!$D$1043),366,365)),0)</f>
        <v>0</v>
      </c>
      <c r="AO983" s="618">
        <f>IF(AO$12=TRUE,(($N983*LIQUIDACION!$L$1047)*LIQUIDACION!$D$1045/IF(AND(LIQUIDACION!$D$1044&gt;LIQUIDACION!$B$1046,LIQUIDACION!$B$1046&gt;LIQUIDACION!$D$1043),366,365)),0)</f>
        <v>0</v>
      </c>
      <c r="AP983" s="618">
        <f>IF(AP$12=TRUE,(($O983*LIQUIDACION!$L$1047)*LIQUIDACION!$D$1045/IF(AND(LIQUIDACION!$D$1044&gt;LIQUIDACION!$B$1046,LIQUIDACION!$B$1046&gt;LIQUIDACION!$D$1043),366,365)),0)</f>
        <v>0</v>
      </c>
      <c r="AQ983" s="618">
        <f>IF(AQ$12=TRUE,(($P983*LIQUIDACION!$L$1047)*LIQUIDACION!$D$1045/IF(AND(LIQUIDACION!$D$1044&gt;LIQUIDACION!$B$1046,LIQUIDACION!$B$1046&gt;LIQUIDACION!$D$1043),366,365)),0)</f>
        <v>0</v>
      </c>
      <c r="AR983" s="618">
        <f>IF(AR$12=TRUE,(($Q983*LIQUIDACION!$L$1047)*LIQUIDACION!$D$1045/IF(AND(LIQUIDACION!$D$1044&gt;LIQUIDACION!$B$1046,LIQUIDACION!$B$1046&gt;LIQUIDACION!$D$1043),366,365)),0)</f>
        <v>0</v>
      </c>
      <c r="AS983" s="618">
        <f>IF(AS$12=TRUE,(($R983*LIQUIDACION!$L$1047)*LIQUIDACION!$D$1045/IF(AND(LIQUIDACION!$D$1044&gt;LIQUIDACION!$B$1046,LIQUIDACION!$B$1046&gt;LIQUIDACION!$D$1043),366,365)),0)</f>
        <v>0</v>
      </c>
      <c r="AT983" s="618">
        <f>IF(AT$12=TRUE,(($S983*LIQUIDACION!$L$1047)*LIQUIDACION!$D$1045/IF(AND(LIQUIDACION!$D$1044&gt;LIQUIDACION!$B$1046,LIQUIDACION!$B$1046&gt;LIQUIDACION!$D$1043),366,365)),0)</f>
        <v>0</v>
      </c>
      <c r="AU983" s="618">
        <f>IF(AU$12=TRUE,(($T983*LIQUIDACION!$L$1047)*LIQUIDACION!$D$1045/IF(AND(LIQUIDACION!$D$1044&gt;LIQUIDACION!$B$1046,LIQUIDACION!$B$1046&gt;LIQUIDACION!$D$1043),366,365)),0)</f>
        <v>0</v>
      </c>
      <c r="AV983" s="618">
        <f>IF(AV$12=TRUE,(($U983*LIQUIDACION!$L$1047)*LIQUIDACION!$D$1045/IF(AND(LIQUIDACION!$D$1044&gt;LIQUIDACION!$B$1046,LIQUIDACION!$B$1046&gt;LIQUIDACION!$D$1043),366,365)),0)</f>
        <v>0</v>
      </c>
      <c r="AW983" s="618">
        <f>IF(AW$12=TRUE,(($V983*LIQUIDACION!$L$1047)*LIQUIDACION!$D$1045/IF(AND(LIQUIDACION!$D$1044&gt;LIQUIDACION!$B$1046,LIQUIDACION!$B$1046&gt;LIQUIDACION!$D$1043),366,365)),0)</f>
        <v>0</v>
      </c>
      <c r="AX983" s="618">
        <f>IF(AX$12=TRUE,(($W983*LIQUIDACION!$L$1047)*LIQUIDACION!$D$1045/IF(AND(LIQUIDACION!$D$1044&gt;LIQUIDACION!$B$1046,LIQUIDACION!$B$1046&gt;LIQUIDACION!$D$1043),366,365)),0)</f>
        <v>0</v>
      </c>
    </row>
    <row r="984" spans="2:50" x14ac:dyDescent="0.25">
      <c r="B984" s="123">
        <v>972</v>
      </c>
      <c r="C984" s="125"/>
      <c r="D984" s="170"/>
      <c r="E984" s="170"/>
      <c r="F984" s="170"/>
      <c r="G984" s="170">
        <f t="shared" si="65"/>
        <v>0</v>
      </c>
      <c r="H984" s="170">
        <f t="shared" si="66"/>
        <v>0</v>
      </c>
      <c r="I984" s="170"/>
      <c r="J984" s="170"/>
      <c r="K984" s="170"/>
      <c r="L984" s="170"/>
      <c r="M984" s="170"/>
      <c r="N984" s="170"/>
      <c r="O984" s="170"/>
      <c r="P984" s="170"/>
      <c r="Q984" s="170"/>
      <c r="R984" s="170"/>
      <c r="S984" s="170"/>
      <c r="T984" s="170"/>
      <c r="U984" s="170"/>
      <c r="V984" s="170"/>
      <c r="W984" s="170"/>
      <c r="X984" s="170"/>
      <c r="Y984" s="170"/>
      <c r="Z984" s="170"/>
      <c r="AA984" s="170"/>
      <c r="AB984" s="415">
        <f t="shared" si="67"/>
        <v>0</v>
      </c>
      <c r="AC984" s="415">
        <f t="shared" si="68"/>
        <v>0</v>
      </c>
      <c r="AE984" s="618">
        <f>IF(AE$12=TRUE,(($D984*LIQUIDACION!$L$1046)*LIQUIDACION!$D$1045/IF(AND(LIQUIDACION!$D$1044&gt;LIQUIDACION!$B$1046,LIQUIDACION!$B$1046&gt;LIQUIDACION!$D$1043),366,365)),0)</f>
        <v>0</v>
      </c>
      <c r="AF984" s="618">
        <f>IF(AF$12=TRUE,(($E984*LIQUIDACION!$L$1046)*LIQUIDACION!$D$1045/IF(AND(LIQUIDACION!$D$1044&gt;LIQUIDACION!$B$1046,LIQUIDACION!$B$1046&gt;LIQUIDACION!$D$1043),366,365)),0)</f>
        <v>0</v>
      </c>
      <c r="AG984" s="618">
        <f>IF(AG$12=TRUE,(($F984*LIQUIDACION!$L$1046)*LIQUIDACION!$D$1045/IF(AND(LIQUIDACION!$D$1044&gt;LIQUIDACION!$B$1046,LIQUIDACION!$B$1046&gt;LIQUIDACION!$D$1043),366,365)),0)</f>
        <v>0</v>
      </c>
      <c r="AH984" s="618">
        <f>IF(AH$12=TRUE,(($G984*LIQUIDACION!$L$1046)*LIQUIDACION!$D$1045/IF(AND(LIQUIDACION!$D$1044&gt;LIQUIDACION!$B$1046,LIQUIDACION!$B$1046&gt;LIQUIDACION!$D$1043),366,365)),0)</f>
        <v>0</v>
      </c>
      <c r="AI984" s="618">
        <f>IF(AI$12=TRUE,(($H984*LIQUIDACION!$L$1047)*LIQUIDACION!$D$1045/IF(AND(LIQUIDACION!$D$1044&gt;LIQUIDACION!$B$1046,LIQUIDACION!$B$1046&gt;LIQUIDACION!$D$1043),366,365)),0)</f>
        <v>0</v>
      </c>
      <c r="AJ984" s="618">
        <f>IF(AJ$12=TRUE,(($I984*LIQUIDACION!$L$1047)*LIQUIDACION!$D$1045/IF(AND(LIQUIDACION!$D$1044&gt;LIQUIDACION!$B$1046,LIQUIDACION!$B$1046&gt;LIQUIDACION!$D$1043),366,365)),0)</f>
        <v>0</v>
      </c>
      <c r="AK984" s="618">
        <f>IF(AK$12=TRUE,(($J984*LIQUIDACION!$L$1047)*LIQUIDACION!$D$1045/IF(AND(LIQUIDACION!$D$1044&gt;LIQUIDACION!$B$1046,LIQUIDACION!$B$1046&gt;LIQUIDACION!$D$1043),366,365)),0)</f>
        <v>0</v>
      </c>
      <c r="AL984" s="618">
        <f>IF(AL$12=TRUE,(($K984*LIQUIDACION!$L$1047)*LIQUIDACION!$D$1045/IF(AND(LIQUIDACION!$D$1044&gt;LIQUIDACION!$B$1046,LIQUIDACION!$B$1046&gt;LIQUIDACION!$D$1043),366,365)),0)</f>
        <v>0</v>
      </c>
      <c r="AM984" s="618">
        <f>IF(AM$12=TRUE,(($L984*LIQUIDACION!$L$1047)*LIQUIDACION!$D$1045/IF(AND(LIQUIDACION!$D$1044&gt;LIQUIDACION!$B$1046,LIQUIDACION!$B$1046&gt;LIQUIDACION!$D$1043),366,365)),0)</f>
        <v>0</v>
      </c>
      <c r="AN984" s="618">
        <f>IF(AN$12=TRUE,(($M984*LIQUIDACION!$L$1047)*LIQUIDACION!$D$1045/IF(AND(LIQUIDACION!$D$1044&gt;LIQUIDACION!$B$1046,LIQUIDACION!$B$1046&gt;LIQUIDACION!$D$1043),366,365)),0)</f>
        <v>0</v>
      </c>
      <c r="AO984" s="618">
        <f>IF(AO$12=TRUE,(($N984*LIQUIDACION!$L$1047)*LIQUIDACION!$D$1045/IF(AND(LIQUIDACION!$D$1044&gt;LIQUIDACION!$B$1046,LIQUIDACION!$B$1046&gt;LIQUIDACION!$D$1043),366,365)),0)</f>
        <v>0</v>
      </c>
      <c r="AP984" s="618">
        <f>IF(AP$12=TRUE,(($O984*LIQUIDACION!$L$1047)*LIQUIDACION!$D$1045/IF(AND(LIQUIDACION!$D$1044&gt;LIQUIDACION!$B$1046,LIQUIDACION!$B$1046&gt;LIQUIDACION!$D$1043),366,365)),0)</f>
        <v>0</v>
      </c>
      <c r="AQ984" s="618">
        <f>IF(AQ$12=TRUE,(($P984*LIQUIDACION!$L$1047)*LIQUIDACION!$D$1045/IF(AND(LIQUIDACION!$D$1044&gt;LIQUIDACION!$B$1046,LIQUIDACION!$B$1046&gt;LIQUIDACION!$D$1043),366,365)),0)</f>
        <v>0</v>
      </c>
      <c r="AR984" s="618">
        <f>IF(AR$12=TRUE,(($Q984*LIQUIDACION!$L$1047)*LIQUIDACION!$D$1045/IF(AND(LIQUIDACION!$D$1044&gt;LIQUIDACION!$B$1046,LIQUIDACION!$B$1046&gt;LIQUIDACION!$D$1043),366,365)),0)</f>
        <v>0</v>
      </c>
      <c r="AS984" s="618">
        <f>IF(AS$12=TRUE,(($R984*LIQUIDACION!$L$1047)*LIQUIDACION!$D$1045/IF(AND(LIQUIDACION!$D$1044&gt;LIQUIDACION!$B$1046,LIQUIDACION!$B$1046&gt;LIQUIDACION!$D$1043),366,365)),0)</f>
        <v>0</v>
      </c>
      <c r="AT984" s="618">
        <f>IF(AT$12=TRUE,(($S984*LIQUIDACION!$L$1047)*LIQUIDACION!$D$1045/IF(AND(LIQUIDACION!$D$1044&gt;LIQUIDACION!$B$1046,LIQUIDACION!$B$1046&gt;LIQUIDACION!$D$1043),366,365)),0)</f>
        <v>0</v>
      </c>
      <c r="AU984" s="618">
        <f>IF(AU$12=TRUE,(($T984*LIQUIDACION!$L$1047)*LIQUIDACION!$D$1045/IF(AND(LIQUIDACION!$D$1044&gt;LIQUIDACION!$B$1046,LIQUIDACION!$B$1046&gt;LIQUIDACION!$D$1043),366,365)),0)</f>
        <v>0</v>
      </c>
      <c r="AV984" s="618">
        <f>IF(AV$12=TRUE,(($U984*LIQUIDACION!$L$1047)*LIQUIDACION!$D$1045/IF(AND(LIQUIDACION!$D$1044&gt;LIQUIDACION!$B$1046,LIQUIDACION!$B$1046&gt;LIQUIDACION!$D$1043),366,365)),0)</f>
        <v>0</v>
      </c>
      <c r="AW984" s="618">
        <f>IF(AW$12=TRUE,(($V984*LIQUIDACION!$L$1047)*LIQUIDACION!$D$1045/IF(AND(LIQUIDACION!$D$1044&gt;LIQUIDACION!$B$1046,LIQUIDACION!$B$1046&gt;LIQUIDACION!$D$1043),366,365)),0)</f>
        <v>0</v>
      </c>
      <c r="AX984" s="618">
        <f>IF(AX$12=TRUE,(($W984*LIQUIDACION!$L$1047)*LIQUIDACION!$D$1045/IF(AND(LIQUIDACION!$D$1044&gt;LIQUIDACION!$B$1046,LIQUIDACION!$B$1046&gt;LIQUIDACION!$D$1043),366,365)),0)</f>
        <v>0</v>
      </c>
    </row>
    <row r="985" spans="2:50" x14ac:dyDescent="0.25">
      <c r="B985" s="121">
        <v>973</v>
      </c>
      <c r="C985" s="125"/>
      <c r="D985" s="170"/>
      <c r="E985" s="170"/>
      <c r="F985" s="170"/>
      <c r="G985" s="170">
        <f t="shared" si="65"/>
        <v>0</v>
      </c>
      <c r="H985" s="170">
        <f t="shared" si="66"/>
        <v>0</v>
      </c>
      <c r="I985" s="170"/>
      <c r="J985" s="170"/>
      <c r="K985" s="170"/>
      <c r="L985" s="170"/>
      <c r="M985" s="170"/>
      <c r="N985" s="170"/>
      <c r="O985" s="170"/>
      <c r="P985" s="170"/>
      <c r="Q985" s="170"/>
      <c r="R985" s="170"/>
      <c r="S985" s="170"/>
      <c r="T985" s="170"/>
      <c r="U985" s="170"/>
      <c r="V985" s="170"/>
      <c r="W985" s="170"/>
      <c r="X985" s="170"/>
      <c r="Y985" s="170"/>
      <c r="Z985" s="170"/>
      <c r="AA985" s="170"/>
      <c r="AB985" s="415">
        <f t="shared" si="67"/>
        <v>0</v>
      </c>
      <c r="AC985" s="415">
        <f t="shared" si="68"/>
        <v>0</v>
      </c>
      <c r="AE985" s="618">
        <f>IF(AE$12=TRUE,(($D985*LIQUIDACION!$L$1046)*LIQUIDACION!$D$1045/IF(AND(LIQUIDACION!$D$1044&gt;LIQUIDACION!$B$1046,LIQUIDACION!$B$1046&gt;LIQUIDACION!$D$1043),366,365)),0)</f>
        <v>0</v>
      </c>
      <c r="AF985" s="618">
        <f>IF(AF$12=TRUE,(($E985*LIQUIDACION!$L$1046)*LIQUIDACION!$D$1045/IF(AND(LIQUIDACION!$D$1044&gt;LIQUIDACION!$B$1046,LIQUIDACION!$B$1046&gt;LIQUIDACION!$D$1043),366,365)),0)</f>
        <v>0</v>
      </c>
      <c r="AG985" s="618">
        <f>IF(AG$12=TRUE,(($F985*LIQUIDACION!$L$1046)*LIQUIDACION!$D$1045/IF(AND(LIQUIDACION!$D$1044&gt;LIQUIDACION!$B$1046,LIQUIDACION!$B$1046&gt;LIQUIDACION!$D$1043),366,365)),0)</f>
        <v>0</v>
      </c>
      <c r="AH985" s="618">
        <f>IF(AH$12=TRUE,(($G985*LIQUIDACION!$L$1046)*LIQUIDACION!$D$1045/IF(AND(LIQUIDACION!$D$1044&gt;LIQUIDACION!$B$1046,LIQUIDACION!$B$1046&gt;LIQUIDACION!$D$1043),366,365)),0)</f>
        <v>0</v>
      </c>
      <c r="AI985" s="618">
        <f>IF(AI$12=TRUE,(($H985*LIQUIDACION!$L$1047)*LIQUIDACION!$D$1045/IF(AND(LIQUIDACION!$D$1044&gt;LIQUIDACION!$B$1046,LIQUIDACION!$B$1046&gt;LIQUIDACION!$D$1043),366,365)),0)</f>
        <v>0</v>
      </c>
      <c r="AJ985" s="618">
        <f>IF(AJ$12=TRUE,(($I985*LIQUIDACION!$L$1047)*LIQUIDACION!$D$1045/IF(AND(LIQUIDACION!$D$1044&gt;LIQUIDACION!$B$1046,LIQUIDACION!$B$1046&gt;LIQUIDACION!$D$1043),366,365)),0)</f>
        <v>0</v>
      </c>
      <c r="AK985" s="618">
        <f>IF(AK$12=TRUE,(($J985*LIQUIDACION!$L$1047)*LIQUIDACION!$D$1045/IF(AND(LIQUIDACION!$D$1044&gt;LIQUIDACION!$B$1046,LIQUIDACION!$B$1046&gt;LIQUIDACION!$D$1043),366,365)),0)</f>
        <v>0</v>
      </c>
      <c r="AL985" s="618">
        <f>IF(AL$12=TRUE,(($K985*LIQUIDACION!$L$1047)*LIQUIDACION!$D$1045/IF(AND(LIQUIDACION!$D$1044&gt;LIQUIDACION!$B$1046,LIQUIDACION!$B$1046&gt;LIQUIDACION!$D$1043),366,365)),0)</f>
        <v>0</v>
      </c>
      <c r="AM985" s="618">
        <f>IF(AM$12=TRUE,(($L985*LIQUIDACION!$L$1047)*LIQUIDACION!$D$1045/IF(AND(LIQUIDACION!$D$1044&gt;LIQUIDACION!$B$1046,LIQUIDACION!$B$1046&gt;LIQUIDACION!$D$1043),366,365)),0)</f>
        <v>0</v>
      </c>
      <c r="AN985" s="618">
        <f>IF(AN$12=TRUE,(($M985*LIQUIDACION!$L$1047)*LIQUIDACION!$D$1045/IF(AND(LIQUIDACION!$D$1044&gt;LIQUIDACION!$B$1046,LIQUIDACION!$B$1046&gt;LIQUIDACION!$D$1043),366,365)),0)</f>
        <v>0</v>
      </c>
      <c r="AO985" s="618">
        <f>IF(AO$12=TRUE,(($N985*LIQUIDACION!$L$1047)*LIQUIDACION!$D$1045/IF(AND(LIQUIDACION!$D$1044&gt;LIQUIDACION!$B$1046,LIQUIDACION!$B$1046&gt;LIQUIDACION!$D$1043),366,365)),0)</f>
        <v>0</v>
      </c>
      <c r="AP985" s="618">
        <f>IF(AP$12=TRUE,(($O985*LIQUIDACION!$L$1047)*LIQUIDACION!$D$1045/IF(AND(LIQUIDACION!$D$1044&gt;LIQUIDACION!$B$1046,LIQUIDACION!$B$1046&gt;LIQUIDACION!$D$1043),366,365)),0)</f>
        <v>0</v>
      </c>
      <c r="AQ985" s="618">
        <f>IF(AQ$12=TRUE,(($P985*LIQUIDACION!$L$1047)*LIQUIDACION!$D$1045/IF(AND(LIQUIDACION!$D$1044&gt;LIQUIDACION!$B$1046,LIQUIDACION!$B$1046&gt;LIQUIDACION!$D$1043),366,365)),0)</f>
        <v>0</v>
      </c>
      <c r="AR985" s="618">
        <f>IF(AR$12=TRUE,(($Q985*LIQUIDACION!$L$1047)*LIQUIDACION!$D$1045/IF(AND(LIQUIDACION!$D$1044&gt;LIQUIDACION!$B$1046,LIQUIDACION!$B$1046&gt;LIQUIDACION!$D$1043),366,365)),0)</f>
        <v>0</v>
      </c>
      <c r="AS985" s="618">
        <f>IF(AS$12=TRUE,(($R985*LIQUIDACION!$L$1047)*LIQUIDACION!$D$1045/IF(AND(LIQUIDACION!$D$1044&gt;LIQUIDACION!$B$1046,LIQUIDACION!$B$1046&gt;LIQUIDACION!$D$1043),366,365)),0)</f>
        <v>0</v>
      </c>
      <c r="AT985" s="618">
        <f>IF(AT$12=TRUE,(($S985*LIQUIDACION!$L$1047)*LIQUIDACION!$D$1045/IF(AND(LIQUIDACION!$D$1044&gt;LIQUIDACION!$B$1046,LIQUIDACION!$B$1046&gt;LIQUIDACION!$D$1043),366,365)),0)</f>
        <v>0</v>
      </c>
      <c r="AU985" s="618">
        <f>IF(AU$12=TRUE,(($T985*LIQUIDACION!$L$1047)*LIQUIDACION!$D$1045/IF(AND(LIQUIDACION!$D$1044&gt;LIQUIDACION!$B$1046,LIQUIDACION!$B$1046&gt;LIQUIDACION!$D$1043),366,365)),0)</f>
        <v>0</v>
      </c>
      <c r="AV985" s="618">
        <f>IF(AV$12=TRUE,(($U985*LIQUIDACION!$L$1047)*LIQUIDACION!$D$1045/IF(AND(LIQUIDACION!$D$1044&gt;LIQUIDACION!$B$1046,LIQUIDACION!$B$1046&gt;LIQUIDACION!$D$1043),366,365)),0)</f>
        <v>0</v>
      </c>
      <c r="AW985" s="618">
        <f>IF(AW$12=TRUE,(($V985*LIQUIDACION!$L$1047)*LIQUIDACION!$D$1045/IF(AND(LIQUIDACION!$D$1044&gt;LIQUIDACION!$B$1046,LIQUIDACION!$B$1046&gt;LIQUIDACION!$D$1043),366,365)),0)</f>
        <v>0</v>
      </c>
      <c r="AX985" s="618">
        <f>IF(AX$12=TRUE,(($W985*LIQUIDACION!$L$1047)*LIQUIDACION!$D$1045/IF(AND(LIQUIDACION!$D$1044&gt;LIQUIDACION!$B$1046,LIQUIDACION!$B$1046&gt;LIQUIDACION!$D$1043),366,365)),0)</f>
        <v>0</v>
      </c>
    </row>
    <row r="986" spans="2:50" x14ac:dyDescent="0.25">
      <c r="B986" s="123">
        <v>974</v>
      </c>
      <c r="C986" s="125"/>
      <c r="D986" s="170"/>
      <c r="E986" s="170"/>
      <c r="F986" s="170"/>
      <c r="G986" s="170">
        <f t="shared" si="65"/>
        <v>0</v>
      </c>
      <c r="H986" s="170">
        <f t="shared" si="66"/>
        <v>0</v>
      </c>
      <c r="I986" s="170"/>
      <c r="J986" s="170"/>
      <c r="K986" s="170"/>
      <c r="L986" s="170"/>
      <c r="M986" s="170"/>
      <c r="N986" s="170"/>
      <c r="O986" s="170"/>
      <c r="P986" s="170"/>
      <c r="Q986" s="170"/>
      <c r="R986" s="170"/>
      <c r="S986" s="170"/>
      <c r="T986" s="170"/>
      <c r="U986" s="170"/>
      <c r="V986" s="170"/>
      <c r="W986" s="170"/>
      <c r="X986" s="170"/>
      <c r="Y986" s="170"/>
      <c r="Z986" s="170"/>
      <c r="AA986" s="170"/>
      <c r="AB986" s="415">
        <f t="shared" si="67"/>
        <v>0</v>
      </c>
      <c r="AC986" s="415">
        <f t="shared" si="68"/>
        <v>0</v>
      </c>
      <c r="AE986" s="618">
        <f>IF(AE$12=TRUE,(($D986*LIQUIDACION!$L$1046)*LIQUIDACION!$D$1045/IF(AND(LIQUIDACION!$D$1044&gt;LIQUIDACION!$B$1046,LIQUIDACION!$B$1046&gt;LIQUIDACION!$D$1043),366,365)),0)</f>
        <v>0</v>
      </c>
      <c r="AF986" s="618">
        <f>IF(AF$12=TRUE,(($E986*LIQUIDACION!$L$1046)*LIQUIDACION!$D$1045/IF(AND(LIQUIDACION!$D$1044&gt;LIQUIDACION!$B$1046,LIQUIDACION!$B$1046&gt;LIQUIDACION!$D$1043),366,365)),0)</f>
        <v>0</v>
      </c>
      <c r="AG986" s="618">
        <f>IF(AG$12=TRUE,(($F986*LIQUIDACION!$L$1046)*LIQUIDACION!$D$1045/IF(AND(LIQUIDACION!$D$1044&gt;LIQUIDACION!$B$1046,LIQUIDACION!$B$1046&gt;LIQUIDACION!$D$1043),366,365)),0)</f>
        <v>0</v>
      </c>
      <c r="AH986" s="618">
        <f>IF(AH$12=TRUE,(($G986*LIQUIDACION!$L$1046)*LIQUIDACION!$D$1045/IF(AND(LIQUIDACION!$D$1044&gt;LIQUIDACION!$B$1046,LIQUIDACION!$B$1046&gt;LIQUIDACION!$D$1043),366,365)),0)</f>
        <v>0</v>
      </c>
      <c r="AI986" s="618">
        <f>IF(AI$12=TRUE,(($H986*LIQUIDACION!$L$1047)*LIQUIDACION!$D$1045/IF(AND(LIQUIDACION!$D$1044&gt;LIQUIDACION!$B$1046,LIQUIDACION!$B$1046&gt;LIQUIDACION!$D$1043),366,365)),0)</f>
        <v>0</v>
      </c>
      <c r="AJ986" s="618">
        <f>IF(AJ$12=TRUE,(($I986*LIQUIDACION!$L$1047)*LIQUIDACION!$D$1045/IF(AND(LIQUIDACION!$D$1044&gt;LIQUIDACION!$B$1046,LIQUIDACION!$B$1046&gt;LIQUIDACION!$D$1043),366,365)),0)</f>
        <v>0</v>
      </c>
      <c r="AK986" s="618">
        <f>IF(AK$12=TRUE,(($J986*LIQUIDACION!$L$1047)*LIQUIDACION!$D$1045/IF(AND(LIQUIDACION!$D$1044&gt;LIQUIDACION!$B$1046,LIQUIDACION!$B$1046&gt;LIQUIDACION!$D$1043),366,365)),0)</f>
        <v>0</v>
      </c>
      <c r="AL986" s="618">
        <f>IF(AL$12=TRUE,(($K986*LIQUIDACION!$L$1047)*LIQUIDACION!$D$1045/IF(AND(LIQUIDACION!$D$1044&gt;LIQUIDACION!$B$1046,LIQUIDACION!$B$1046&gt;LIQUIDACION!$D$1043),366,365)),0)</f>
        <v>0</v>
      </c>
      <c r="AM986" s="618">
        <f>IF(AM$12=TRUE,(($L986*LIQUIDACION!$L$1047)*LIQUIDACION!$D$1045/IF(AND(LIQUIDACION!$D$1044&gt;LIQUIDACION!$B$1046,LIQUIDACION!$B$1046&gt;LIQUIDACION!$D$1043),366,365)),0)</f>
        <v>0</v>
      </c>
      <c r="AN986" s="618">
        <f>IF(AN$12=TRUE,(($M986*LIQUIDACION!$L$1047)*LIQUIDACION!$D$1045/IF(AND(LIQUIDACION!$D$1044&gt;LIQUIDACION!$B$1046,LIQUIDACION!$B$1046&gt;LIQUIDACION!$D$1043),366,365)),0)</f>
        <v>0</v>
      </c>
      <c r="AO986" s="618">
        <f>IF(AO$12=TRUE,(($N986*LIQUIDACION!$L$1047)*LIQUIDACION!$D$1045/IF(AND(LIQUIDACION!$D$1044&gt;LIQUIDACION!$B$1046,LIQUIDACION!$B$1046&gt;LIQUIDACION!$D$1043),366,365)),0)</f>
        <v>0</v>
      </c>
      <c r="AP986" s="618">
        <f>IF(AP$12=TRUE,(($O986*LIQUIDACION!$L$1047)*LIQUIDACION!$D$1045/IF(AND(LIQUIDACION!$D$1044&gt;LIQUIDACION!$B$1046,LIQUIDACION!$B$1046&gt;LIQUIDACION!$D$1043),366,365)),0)</f>
        <v>0</v>
      </c>
      <c r="AQ986" s="618">
        <f>IF(AQ$12=TRUE,(($P986*LIQUIDACION!$L$1047)*LIQUIDACION!$D$1045/IF(AND(LIQUIDACION!$D$1044&gt;LIQUIDACION!$B$1046,LIQUIDACION!$B$1046&gt;LIQUIDACION!$D$1043),366,365)),0)</f>
        <v>0</v>
      </c>
      <c r="AR986" s="618">
        <f>IF(AR$12=TRUE,(($Q986*LIQUIDACION!$L$1047)*LIQUIDACION!$D$1045/IF(AND(LIQUIDACION!$D$1044&gt;LIQUIDACION!$B$1046,LIQUIDACION!$B$1046&gt;LIQUIDACION!$D$1043),366,365)),0)</f>
        <v>0</v>
      </c>
      <c r="AS986" s="618">
        <f>IF(AS$12=TRUE,(($R986*LIQUIDACION!$L$1047)*LIQUIDACION!$D$1045/IF(AND(LIQUIDACION!$D$1044&gt;LIQUIDACION!$B$1046,LIQUIDACION!$B$1046&gt;LIQUIDACION!$D$1043),366,365)),0)</f>
        <v>0</v>
      </c>
      <c r="AT986" s="618">
        <f>IF(AT$12=TRUE,(($S986*LIQUIDACION!$L$1047)*LIQUIDACION!$D$1045/IF(AND(LIQUIDACION!$D$1044&gt;LIQUIDACION!$B$1046,LIQUIDACION!$B$1046&gt;LIQUIDACION!$D$1043),366,365)),0)</f>
        <v>0</v>
      </c>
      <c r="AU986" s="618">
        <f>IF(AU$12=TRUE,(($T986*LIQUIDACION!$L$1047)*LIQUIDACION!$D$1045/IF(AND(LIQUIDACION!$D$1044&gt;LIQUIDACION!$B$1046,LIQUIDACION!$B$1046&gt;LIQUIDACION!$D$1043),366,365)),0)</f>
        <v>0</v>
      </c>
      <c r="AV986" s="618">
        <f>IF(AV$12=TRUE,(($U986*LIQUIDACION!$L$1047)*LIQUIDACION!$D$1045/IF(AND(LIQUIDACION!$D$1044&gt;LIQUIDACION!$B$1046,LIQUIDACION!$B$1046&gt;LIQUIDACION!$D$1043),366,365)),0)</f>
        <v>0</v>
      </c>
      <c r="AW986" s="618">
        <f>IF(AW$12=TRUE,(($V986*LIQUIDACION!$L$1047)*LIQUIDACION!$D$1045/IF(AND(LIQUIDACION!$D$1044&gt;LIQUIDACION!$B$1046,LIQUIDACION!$B$1046&gt;LIQUIDACION!$D$1043),366,365)),0)</f>
        <v>0</v>
      </c>
      <c r="AX986" s="618">
        <f>IF(AX$12=TRUE,(($W986*LIQUIDACION!$L$1047)*LIQUIDACION!$D$1045/IF(AND(LIQUIDACION!$D$1044&gt;LIQUIDACION!$B$1046,LIQUIDACION!$B$1046&gt;LIQUIDACION!$D$1043),366,365)),0)</f>
        <v>0</v>
      </c>
    </row>
    <row r="987" spans="2:50" x14ac:dyDescent="0.25">
      <c r="B987" s="121">
        <v>975</v>
      </c>
      <c r="C987" s="125"/>
      <c r="D987" s="170"/>
      <c r="E987" s="170"/>
      <c r="F987" s="170"/>
      <c r="G987" s="170">
        <f t="shared" si="65"/>
        <v>0</v>
      </c>
      <c r="H987" s="170">
        <f t="shared" si="66"/>
        <v>0</v>
      </c>
      <c r="I987" s="170"/>
      <c r="J987" s="170"/>
      <c r="K987" s="170"/>
      <c r="L987" s="170"/>
      <c r="M987" s="170"/>
      <c r="N987" s="170"/>
      <c r="O987" s="170"/>
      <c r="P987" s="170"/>
      <c r="Q987" s="170"/>
      <c r="R987" s="170"/>
      <c r="S987" s="170"/>
      <c r="T987" s="170"/>
      <c r="U987" s="170"/>
      <c r="V987" s="170"/>
      <c r="W987" s="170"/>
      <c r="X987" s="170"/>
      <c r="Y987" s="170"/>
      <c r="Z987" s="170"/>
      <c r="AA987" s="170"/>
      <c r="AB987" s="415">
        <f t="shared" si="67"/>
        <v>0</v>
      </c>
      <c r="AC987" s="415">
        <f t="shared" si="68"/>
        <v>0</v>
      </c>
      <c r="AE987" s="618">
        <f>IF(AE$12=TRUE,(($D987*LIQUIDACION!$L$1046)*LIQUIDACION!$D$1045/IF(AND(LIQUIDACION!$D$1044&gt;LIQUIDACION!$B$1046,LIQUIDACION!$B$1046&gt;LIQUIDACION!$D$1043),366,365)),0)</f>
        <v>0</v>
      </c>
      <c r="AF987" s="618">
        <f>IF(AF$12=TRUE,(($E987*LIQUIDACION!$L$1046)*LIQUIDACION!$D$1045/IF(AND(LIQUIDACION!$D$1044&gt;LIQUIDACION!$B$1046,LIQUIDACION!$B$1046&gt;LIQUIDACION!$D$1043),366,365)),0)</f>
        <v>0</v>
      </c>
      <c r="AG987" s="618">
        <f>IF(AG$12=TRUE,(($F987*LIQUIDACION!$L$1046)*LIQUIDACION!$D$1045/IF(AND(LIQUIDACION!$D$1044&gt;LIQUIDACION!$B$1046,LIQUIDACION!$B$1046&gt;LIQUIDACION!$D$1043),366,365)),0)</f>
        <v>0</v>
      </c>
      <c r="AH987" s="618">
        <f>IF(AH$12=TRUE,(($G987*LIQUIDACION!$L$1046)*LIQUIDACION!$D$1045/IF(AND(LIQUIDACION!$D$1044&gt;LIQUIDACION!$B$1046,LIQUIDACION!$B$1046&gt;LIQUIDACION!$D$1043),366,365)),0)</f>
        <v>0</v>
      </c>
      <c r="AI987" s="618">
        <f>IF(AI$12=TRUE,(($H987*LIQUIDACION!$L$1047)*LIQUIDACION!$D$1045/IF(AND(LIQUIDACION!$D$1044&gt;LIQUIDACION!$B$1046,LIQUIDACION!$B$1046&gt;LIQUIDACION!$D$1043),366,365)),0)</f>
        <v>0</v>
      </c>
      <c r="AJ987" s="618">
        <f>IF(AJ$12=TRUE,(($I987*LIQUIDACION!$L$1047)*LIQUIDACION!$D$1045/IF(AND(LIQUIDACION!$D$1044&gt;LIQUIDACION!$B$1046,LIQUIDACION!$B$1046&gt;LIQUIDACION!$D$1043),366,365)),0)</f>
        <v>0</v>
      </c>
      <c r="AK987" s="618">
        <f>IF(AK$12=TRUE,(($J987*LIQUIDACION!$L$1047)*LIQUIDACION!$D$1045/IF(AND(LIQUIDACION!$D$1044&gt;LIQUIDACION!$B$1046,LIQUIDACION!$B$1046&gt;LIQUIDACION!$D$1043),366,365)),0)</f>
        <v>0</v>
      </c>
      <c r="AL987" s="618">
        <f>IF(AL$12=TRUE,(($K987*LIQUIDACION!$L$1047)*LIQUIDACION!$D$1045/IF(AND(LIQUIDACION!$D$1044&gt;LIQUIDACION!$B$1046,LIQUIDACION!$B$1046&gt;LIQUIDACION!$D$1043),366,365)),0)</f>
        <v>0</v>
      </c>
      <c r="AM987" s="618">
        <f>IF(AM$12=TRUE,(($L987*LIQUIDACION!$L$1047)*LIQUIDACION!$D$1045/IF(AND(LIQUIDACION!$D$1044&gt;LIQUIDACION!$B$1046,LIQUIDACION!$B$1046&gt;LIQUIDACION!$D$1043),366,365)),0)</f>
        <v>0</v>
      </c>
      <c r="AN987" s="618">
        <f>IF(AN$12=TRUE,(($M987*LIQUIDACION!$L$1047)*LIQUIDACION!$D$1045/IF(AND(LIQUIDACION!$D$1044&gt;LIQUIDACION!$B$1046,LIQUIDACION!$B$1046&gt;LIQUIDACION!$D$1043),366,365)),0)</f>
        <v>0</v>
      </c>
      <c r="AO987" s="618">
        <f>IF(AO$12=TRUE,(($N987*LIQUIDACION!$L$1047)*LIQUIDACION!$D$1045/IF(AND(LIQUIDACION!$D$1044&gt;LIQUIDACION!$B$1046,LIQUIDACION!$B$1046&gt;LIQUIDACION!$D$1043),366,365)),0)</f>
        <v>0</v>
      </c>
      <c r="AP987" s="618">
        <f>IF(AP$12=TRUE,(($O987*LIQUIDACION!$L$1047)*LIQUIDACION!$D$1045/IF(AND(LIQUIDACION!$D$1044&gt;LIQUIDACION!$B$1046,LIQUIDACION!$B$1046&gt;LIQUIDACION!$D$1043),366,365)),0)</f>
        <v>0</v>
      </c>
      <c r="AQ987" s="618">
        <f>IF(AQ$12=TRUE,(($P987*LIQUIDACION!$L$1047)*LIQUIDACION!$D$1045/IF(AND(LIQUIDACION!$D$1044&gt;LIQUIDACION!$B$1046,LIQUIDACION!$B$1046&gt;LIQUIDACION!$D$1043),366,365)),0)</f>
        <v>0</v>
      </c>
      <c r="AR987" s="618">
        <f>IF(AR$12=TRUE,(($Q987*LIQUIDACION!$L$1047)*LIQUIDACION!$D$1045/IF(AND(LIQUIDACION!$D$1044&gt;LIQUIDACION!$B$1046,LIQUIDACION!$B$1046&gt;LIQUIDACION!$D$1043),366,365)),0)</f>
        <v>0</v>
      </c>
      <c r="AS987" s="618">
        <f>IF(AS$12=TRUE,(($R987*LIQUIDACION!$L$1047)*LIQUIDACION!$D$1045/IF(AND(LIQUIDACION!$D$1044&gt;LIQUIDACION!$B$1046,LIQUIDACION!$B$1046&gt;LIQUIDACION!$D$1043),366,365)),0)</f>
        <v>0</v>
      </c>
      <c r="AT987" s="618">
        <f>IF(AT$12=TRUE,(($S987*LIQUIDACION!$L$1047)*LIQUIDACION!$D$1045/IF(AND(LIQUIDACION!$D$1044&gt;LIQUIDACION!$B$1046,LIQUIDACION!$B$1046&gt;LIQUIDACION!$D$1043),366,365)),0)</f>
        <v>0</v>
      </c>
      <c r="AU987" s="618">
        <f>IF(AU$12=TRUE,(($T987*LIQUIDACION!$L$1047)*LIQUIDACION!$D$1045/IF(AND(LIQUIDACION!$D$1044&gt;LIQUIDACION!$B$1046,LIQUIDACION!$B$1046&gt;LIQUIDACION!$D$1043),366,365)),0)</f>
        <v>0</v>
      </c>
      <c r="AV987" s="618">
        <f>IF(AV$12=TRUE,(($U987*LIQUIDACION!$L$1047)*LIQUIDACION!$D$1045/IF(AND(LIQUIDACION!$D$1044&gt;LIQUIDACION!$B$1046,LIQUIDACION!$B$1046&gt;LIQUIDACION!$D$1043),366,365)),0)</f>
        <v>0</v>
      </c>
      <c r="AW987" s="618">
        <f>IF(AW$12=TRUE,(($V987*LIQUIDACION!$L$1047)*LIQUIDACION!$D$1045/IF(AND(LIQUIDACION!$D$1044&gt;LIQUIDACION!$B$1046,LIQUIDACION!$B$1046&gt;LIQUIDACION!$D$1043),366,365)),0)</f>
        <v>0</v>
      </c>
      <c r="AX987" s="618">
        <f>IF(AX$12=TRUE,(($W987*LIQUIDACION!$L$1047)*LIQUIDACION!$D$1045/IF(AND(LIQUIDACION!$D$1044&gt;LIQUIDACION!$B$1046,LIQUIDACION!$B$1046&gt;LIQUIDACION!$D$1043),366,365)),0)</f>
        <v>0</v>
      </c>
    </row>
    <row r="988" spans="2:50" x14ac:dyDescent="0.25">
      <c r="B988" s="123">
        <v>976</v>
      </c>
      <c r="C988" s="125"/>
      <c r="D988" s="170"/>
      <c r="E988" s="170"/>
      <c r="F988" s="170"/>
      <c r="G988" s="170">
        <f t="shared" si="65"/>
        <v>0</v>
      </c>
      <c r="H988" s="170">
        <f t="shared" si="66"/>
        <v>0</v>
      </c>
      <c r="I988" s="170"/>
      <c r="J988" s="170"/>
      <c r="K988" s="170"/>
      <c r="L988" s="170"/>
      <c r="M988" s="170"/>
      <c r="N988" s="170"/>
      <c r="O988" s="170"/>
      <c r="P988" s="170"/>
      <c r="Q988" s="170"/>
      <c r="R988" s="170"/>
      <c r="S988" s="170"/>
      <c r="T988" s="170"/>
      <c r="U988" s="170"/>
      <c r="V988" s="170"/>
      <c r="W988" s="170"/>
      <c r="X988" s="170"/>
      <c r="Y988" s="170"/>
      <c r="Z988" s="170"/>
      <c r="AA988" s="170"/>
      <c r="AB988" s="415">
        <f t="shared" si="67"/>
        <v>0</v>
      </c>
      <c r="AC988" s="415">
        <f t="shared" si="68"/>
        <v>0</v>
      </c>
      <c r="AE988" s="618">
        <f>IF(AE$12=TRUE,(($D988*LIQUIDACION!$L$1046)*LIQUIDACION!$D$1045/IF(AND(LIQUIDACION!$D$1044&gt;LIQUIDACION!$B$1046,LIQUIDACION!$B$1046&gt;LIQUIDACION!$D$1043),366,365)),0)</f>
        <v>0</v>
      </c>
      <c r="AF988" s="618">
        <f>IF(AF$12=TRUE,(($E988*LIQUIDACION!$L$1046)*LIQUIDACION!$D$1045/IF(AND(LIQUIDACION!$D$1044&gt;LIQUIDACION!$B$1046,LIQUIDACION!$B$1046&gt;LIQUIDACION!$D$1043),366,365)),0)</f>
        <v>0</v>
      </c>
      <c r="AG988" s="618">
        <f>IF(AG$12=TRUE,(($F988*LIQUIDACION!$L$1046)*LIQUIDACION!$D$1045/IF(AND(LIQUIDACION!$D$1044&gt;LIQUIDACION!$B$1046,LIQUIDACION!$B$1046&gt;LIQUIDACION!$D$1043),366,365)),0)</f>
        <v>0</v>
      </c>
      <c r="AH988" s="618">
        <f>IF(AH$12=TRUE,(($G988*LIQUIDACION!$L$1046)*LIQUIDACION!$D$1045/IF(AND(LIQUIDACION!$D$1044&gt;LIQUIDACION!$B$1046,LIQUIDACION!$B$1046&gt;LIQUIDACION!$D$1043),366,365)),0)</f>
        <v>0</v>
      </c>
      <c r="AI988" s="618">
        <f>IF(AI$12=TRUE,(($H988*LIQUIDACION!$L$1047)*LIQUIDACION!$D$1045/IF(AND(LIQUIDACION!$D$1044&gt;LIQUIDACION!$B$1046,LIQUIDACION!$B$1046&gt;LIQUIDACION!$D$1043),366,365)),0)</f>
        <v>0</v>
      </c>
      <c r="AJ988" s="618">
        <f>IF(AJ$12=TRUE,(($I988*LIQUIDACION!$L$1047)*LIQUIDACION!$D$1045/IF(AND(LIQUIDACION!$D$1044&gt;LIQUIDACION!$B$1046,LIQUIDACION!$B$1046&gt;LIQUIDACION!$D$1043),366,365)),0)</f>
        <v>0</v>
      </c>
      <c r="AK988" s="618">
        <f>IF(AK$12=TRUE,(($J988*LIQUIDACION!$L$1047)*LIQUIDACION!$D$1045/IF(AND(LIQUIDACION!$D$1044&gt;LIQUIDACION!$B$1046,LIQUIDACION!$B$1046&gt;LIQUIDACION!$D$1043),366,365)),0)</f>
        <v>0</v>
      </c>
      <c r="AL988" s="618">
        <f>IF(AL$12=TRUE,(($K988*LIQUIDACION!$L$1047)*LIQUIDACION!$D$1045/IF(AND(LIQUIDACION!$D$1044&gt;LIQUIDACION!$B$1046,LIQUIDACION!$B$1046&gt;LIQUIDACION!$D$1043),366,365)),0)</f>
        <v>0</v>
      </c>
      <c r="AM988" s="618">
        <f>IF(AM$12=TRUE,(($L988*LIQUIDACION!$L$1047)*LIQUIDACION!$D$1045/IF(AND(LIQUIDACION!$D$1044&gt;LIQUIDACION!$B$1046,LIQUIDACION!$B$1046&gt;LIQUIDACION!$D$1043),366,365)),0)</f>
        <v>0</v>
      </c>
      <c r="AN988" s="618">
        <f>IF(AN$12=TRUE,(($M988*LIQUIDACION!$L$1047)*LIQUIDACION!$D$1045/IF(AND(LIQUIDACION!$D$1044&gt;LIQUIDACION!$B$1046,LIQUIDACION!$B$1046&gt;LIQUIDACION!$D$1043),366,365)),0)</f>
        <v>0</v>
      </c>
      <c r="AO988" s="618">
        <f>IF(AO$12=TRUE,(($N988*LIQUIDACION!$L$1047)*LIQUIDACION!$D$1045/IF(AND(LIQUIDACION!$D$1044&gt;LIQUIDACION!$B$1046,LIQUIDACION!$B$1046&gt;LIQUIDACION!$D$1043),366,365)),0)</f>
        <v>0</v>
      </c>
      <c r="AP988" s="618">
        <f>IF(AP$12=TRUE,(($O988*LIQUIDACION!$L$1047)*LIQUIDACION!$D$1045/IF(AND(LIQUIDACION!$D$1044&gt;LIQUIDACION!$B$1046,LIQUIDACION!$B$1046&gt;LIQUIDACION!$D$1043),366,365)),0)</f>
        <v>0</v>
      </c>
      <c r="AQ988" s="618">
        <f>IF(AQ$12=TRUE,(($P988*LIQUIDACION!$L$1047)*LIQUIDACION!$D$1045/IF(AND(LIQUIDACION!$D$1044&gt;LIQUIDACION!$B$1046,LIQUIDACION!$B$1046&gt;LIQUIDACION!$D$1043),366,365)),0)</f>
        <v>0</v>
      </c>
      <c r="AR988" s="618">
        <f>IF(AR$12=TRUE,(($Q988*LIQUIDACION!$L$1047)*LIQUIDACION!$D$1045/IF(AND(LIQUIDACION!$D$1044&gt;LIQUIDACION!$B$1046,LIQUIDACION!$B$1046&gt;LIQUIDACION!$D$1043),366,365)),0)</f>
        <v>0</v>
      </c>
      <c r="AS988" s="618">
        <f>IF(AS$12=TRUE,(($R988*LIQUIDACION!$L$1047)*LIQUIDACION!$D$1045/IF(AND(LIQUIDACION!$D$1044&gt;LIQUIDACION!$B$1046,LIQUIDACION!$B$1046&gt;LIQUIDACION!$D$1043),366,365)),0)</f>
        <v>0</v>
      </c>
      <c r="AT988" s="618">
        <f>IF(AT$12=TRUE,(($S988*LIQUIDACION!$L$1047)*LIQUIDACION!$D$1045/IF(AND(LIQUIDACION!$D$1044&gt;LIQUIDACION!$B$1046,LIQUIDACION!$B$1046&gt;LIQUIDACION!$D$1043),366,365)),0)</f>
        <v>0</v>
      </c>
      <c r="AU988" s="618">
        <f>IF(AU$12=TRUE,(($T988*LIQUIDACION!$L$1047)*LIQUIDACION!$D$1045/IF(AND(LIQUIDACION!$D$1044&gt;LIQUIDACION!$B$1046,LIQUIDACION!$B$1046&gt;LIQUIDACION!$D$1043),366,365)),0)</f>
        <v>0</v>
      </c>
      <c r="AV988" s="618">
        <f>IF(AV$12=TRUE,(($U988*LIQUIDACION!$L$1047)*LIQUIDACION!$D$1045/IF(AND(LIQUIDACION!$D$1044&gt;LIQUIDACION!$B$1046,LIQUIDACION!$B$1046&gt;LIQUIDACION!$D$1043),366,365)),0)</f>
        <v>0</v>
      </c>
      <c r="AW988" s="618">
        <f>IF(AW$12=TRUE,(($V988*LIQUIDACION!$L$1047)*LIQUIDACION!$D$1045/IF(AND(LIQUIDACION!$D$1044&gt;LIQUIDACION!$B$1046,LIQUIDACION!$B$1046&gt;LIQUIDACION!$D$1043),366,365)),0)</f>
        <v>0</v>
      </c>
      <c r="AX988" s="618">
        <f>IF(AX$12=TRUE,(($W988*LIQUIDACION!$L$1047)*LIQUIDACION!$D$1045/IF(AND(LIQUIDACION!$D$1044&gt;LIQUIDACION!$B$1046,LIQUIDACION!$B$1046&gt;LIQUIDACION!$D$1043),366,365)),0)</f>
        <v>0</v>
      </c>
    </row>
    <row r="989" spans="2:50" x14ac:dyDescent="0.25">
      <c r="B989" s="121">
        <v>977</v>
      </c>
      <c r="C989" s="125"/>
      <c r="D989" s="170"/>
      <c r="E989" s="170"/>
      <c r="F989" s="170"/>
      <c r="G989" s="170">
        <f t="shared" si="65"/>
        <v>0</v>
      </c>
      <c r="H989" s="170">
        <f t="shared" si="66"/>
        <v>0</v>
      </c>
      <c r="I989" s="170"/>
      <c r="J989" s="170"/>
      <c r="K989" s="170"/>
      <c r="L989" s="170"/>
      <c r="M989" s="170"/>
      <c r="N989" s="170"/>
      <c r="O989" s="170"/>
      <c r="P989" s="170"/>
      <c r="Q989" s="170"/>
      <c r="R989" s="170"/>
      <c r="S989" s="170"/>
      <c r="T989" s="170"/>
      <c r="U989" s="170"/>
      <c r="V989" s="170"/>
      <c r="W989" s="170"/>
      <c r="X989" s="170"/>
      <c r="Y989" s="170"/>
      <c r="Z989" s="170"/>
      <c r="AA989" s="170"/>
      <c r="AB989" s="415">
        <f t="shared" si="67"/>
        <v>0</v>
      </c>
      <c r="AC989" s="415">
        <f t="shared" si="68"/>
        <v>0</v>
      </c>
      <c r="AE989" s="618">
        <f>IF(AE$12=TRUE,(($D989*LIQUIDACION!$L$1046)*LIQUIDACION!$D$1045/IF(AND(LIQUIDACION!$D$1044&gt;LIQUIDACION!$B$1046,LIQUIDACION!$B$1046&gt;LIQUIDACION!$D$1043),366,365)),0)</f>
        <v>0</v>
      </c>
      <c r="AF989" s="618">
        <f>IF(AF$12=TRUE,(($E989*LIQUIDACION!$L$1046)*LIQUIDACION!$D$1045/IF(AND(LIQUIDACION!$D$1044&gt;LIQUIDACION!$B$1046,LIQUIDACION!$B$1046&gt;LIQUIDACION!$D$1043),366,365)),0)</f>
        <v>0</v>
      </c>
      <c r="AG989" s="618">
        <f>IF(AG$12=TRUE,(($F989*LIQUIDACION!$L$1046)*LIQUIDACION!$D$1045/IF(AND(LIQUIDACION!$D$1044&gt;LIQUIDACION!$B$1046,LIQUIDACION!$B$1046&gt;LIQUIDACION!$D$1043),366,365)),0)</f>
        <v>0</v>
      </c>
      <c r="AH989" s="618">
        <f>IF(AH$12=TRUE,(($G989*LIQUIDACION!$L$1046)*LIQUIDACION!$D$1045/IF(AND(LIQUIDACION!$D$1044&gt;LIQUIDACION!$B$1046,LIQUIDACION!$B$1046&gt;LIQUIDACION!$D$1043),366,365)),0)</f>
        <v>0</v>
      </c>
      <c r="AI989" s="618">
        <f>IF(AI$12=TRUE,(($H989*LIQUIDACION!$L$1047)*LIQUIDACION!$D$1045/IF(AND(LIQUIDACION!$D$1044&gt;LIQUIDACION!$B$1046,LIQUIDACION!$B$1046&gt;LIQUIDACION!$D$1043),366,365)),0)</f>
        <v>0</v>
      </c>
      <c r="AJ989" s="618">
        <f>IF(AJ$12=TRUE,(($I989*LIQUIDACION!$L$1047)*LIQUIDACION!$D$1045/IF(AND(LIQUIDACION!$D$1044&gt;LIQUIDACION!$B$1046,LIQUIDACION!$B$1046&gt;LIQUIDACION!$D$1043),366,365)),0)</f>
        <v>0</v>
      </c>
      <c r="AK989" s="618">
        <f>IF(AK$12=TRUE,(($J989*LIQUIDACION!$L$1047)*LIQUIDACION!$D$1045/IF(AND(LIQUIDACION!$D$1044&gt;LIQUIDACION!$B$1046,LIQUIDACION!$B$1046&gt;LIQUIDACION!$D$1043),366,365)),0)</f>
        <v>0</v>
      </c>
      <c r="AL989" s="618">
        <f>IF(AL$12=TRUE,(($K989*LIQUIDACION!$L$1047)*LIQUIDACION!$D$1045/IF(AND(LIQUIDACION!$D$1044&gt;LIQUIDACION!$B$1046,LIQUIDACION!$B$1046&gt;LIQUIDACION!$D$1043),366,365)),0)</f>
        <v>0</v>
      </c>
      <c r="AM989" s="618">
        <f>IF(AM$12=TRUE,(($L989*LIQUIDACION!$L$1047)*LIQUIDACION!$D$1045/IF(AND(LIQUIDACION!$D$1044&gt;LIQUIDACION!$B$1046,LIQUIDACION!$B$1046&gt;LIQUIDACION!$D$1043),366,365)),0)</f>
        <v>0</v>
      </c>
      <c r="AN989" s="618">
        <f>IF(AN$12=TRUE,(($M989*LIQUIDACION!$L$1047)*LIQUIDACION!$D$1045/IF(AND(LIQUIDACION!$D$1044&gt;LIQUIDACION!$B$1046,LIQUIDACION!$B$1046&gt;LIQUIDACION!$D$1043),366,365)),0)</f>
        <v>0</v>
      </c>
      <c r="AO989" s="618">
        <f>IF(AO$12=TRUE,(($N989*LIQUIDACION!$L$1047)*LIQUIDACION!$D$1045/IF(AND(LIQUIDACION!$D$1044&gt;LIQUIDACION!$B$1046,LIQUIDACION!$B$1046&gt;LIQUIDACION!$D$1043),366,365)),0)</f>
        <v>0</v>
      </c>
      <c r="AP989" s="618">
        <f>IF(AP$12=TRUE,(($O989*LIQUIDACION!$L$1047)*LIQUIDACION!$D$1045/IF(AND(LIQUIDACION!$D$1044&gt;LIQUIDACION!$B$1046,LIQUIDACION!$B$1046&gt;LIQUIDACION!$D$1043),366,365)),0)</f>
        <v>0</v>
      </c>
      <c r="AQ989" s="618">
        <f>IF(AQ$12=TRUE,(($P989*LIQUIDACION!$L$1047)*LIQUIDACION!$D$1045/IF(AND(LIQUIDACION!$D$1044&gt;LIQUIDACION!$B$1046,LIQUIDACION!$B$1046&gt;LIQUIDACION!$D$1043),366,365)),0)</f>
        <v>0</v>
      </c>
      <c r="AR989" s="618">
        <f>IF(AR$12=TRUE,(($Q989*LIQUIDACION!$L$1047)*LIQUIDACION!$D$1045/IF(AND(LIQUIDACION!$D$1044&gt;LIQUIDACION!$B$1046,LIQUIDACION!$B$1046&gt;LIQUIDACION!$D$1043),366,365)),0)</f>
        <v>0</v>
      </c>
      <c r="AS989" s="618">
        <f>IF(AS$12=TRUE,(($R989*LIQUIDACION!$L$1047)*LIQUIDACION!$D$1045/IF(AND(LIQUIDACION!$D$1044&gt;LIQUIDACION!$B$1046,LIQUIDACION!$B$1046&gt;LIQUIDACION!$D$1043),366,365)),0)</f>
        <v>0</v>
      </c>
      <c r="AT989" s="618">
        <f>IF(AT$12=TRUE,(($S989*LIQUIDACION!$L$1047)*LIQUIDACION!$D$1045/IF(AND(LIQUIDACION!$D$1044&gt;LIQUIDACION!$B$1046,LIQUIDACION!$B$1046&gt;LIQUIDACION!$D$1043),366,365)),0)</f>
        <v>0</v>
      </c>
      <c r="AU989" s="618">
        <f>IF(AU$12=TRUE,(($T989*LIQUIDACION!$L$1047)*LIQUIDACION!$D$1045/IF(AND(LIQUIDACION!$D$1044&gt;LIQUIDACION!$B$1046,LIQUIDACION!$B$1046&gt;LIQUIDACION!$D$1043),366,365)),0)</f>
        <v>0</v>
      </c>
      <c r="AV989" s="618">
        <f>IF(AV$12=TRUE,(($U989*LIQUIDACION!$L$1047)*LIQUIDACION!$D$1045/IF(AND(LIQUIDACION!$D$1044&gt;LIQUIDACION!$B$1046,LIQUIDACION!$B$1046&gt;LIQUIDACION!$D$1043),366,365)),0)</f>
        <v>0</v>
      </c>
      <c r="AW989" s="618">
        <f>IF(AW$12=TRUE,(($V989*LIQUIDACION!$L$1047)*LIQUIDACION!$D$1045/IF(AND(LIQUIDACION!$D$1044&gt;LIQUIDACION!$B$1046,LIQUIDACION!$B$1046&gt;LIQUIDACION!$D$1043),366,365)),0)</f>
        <v>0</v>
      </c>
      <c r="AX989" s="618">
        <f>IF(AX$12=TRUE,(($W989*LIQUIDACION!$L$1047)*LIQUIDACION!$D$1045/IF(AND(LIQUIDACION!$D$1044&gt;LIQUIDACION!$B$1046,LIQUIDACION!$B$1046&gt;LIQUIDACION!$D$1043),366,365)),0)</f>
        <v>0</v>
      </c>
    </row>
    <row r="990" spans="2:50" x14ac:dyDescent="0.25">
      <c r="B990" s="123">
        <v>978</v>
      </c>
      <c r="C990" s="125"/>
      <c r="D990" s="170"/>
      <c r="E990" s="170"/>
      <c r="F990" s="170"/>
      <c r="G990" s="170">
        <f t="shared" si="65"/>
        <v>0</v>
      </c>
      <c r="H990" s="170">
        <f t="shared" si="66"/>
        <v>0</v>
      </c>
      <c r="I990" s="170"/>
      <c r="J990" s="170"/>
      <c r="K990" s="170"/>
      <c r="L990" s="170"/>
      <c r="M990" s="170"/>
      <c r="N990" s="170"/>
      <c r="O990" s="170"/>
      <c r="P990" s="170"/>
      <c r="Q990" s="170"/>
      <c r="R990" s="170"/>
      <c r="S990" s="170"/>
      <c r="T990" s="170"/>
      <c r="U990" s="170"/>
      <c r="V990" s="170"/>
      <c r="W990" s="170"/>
      <c r="X990" s="170"/>
      <c r="Y990" s="170"/>
      <c r="Z990" s="170"/>
      <c r="AA990" s="170"/>
      <c r="AB990" s="415">
        <f t="shared" si="67"/>
        <v>0</v>
      </c>
      <c r="AC990" s="415">
        <f t="shared" si="68"/>
        <v>0</v>
      </c>
      <c r="AE990" s="618">
        <f>IF(AE$12=TRUE,(($D990*LIQUIDACION!$L$1046)*LIQUIDACION!$D$1045/IF(AND(LIQUIDACION!$D$1044&gt;LIQUIDACION!$B$1046,LIQUIDACION!$B$1046&gt;LIQUIDACION!$D$1043),366,365)),0)</f>
        <v>0</v>
      </c>
      <c r="AF990" s="618">
        <f>IF(AF$12=TRUE,(($E990*LIQUIDACION!$L$1046)*LIQUIDACION!$D$1045/IF(AND(LIQUIDACION!$D$1044&gt;LIQUIDACION!$B$1046,LIQUIDACION!$B$1046&gt;LIQUIDACION!$D$1043),366,365)),0)</f>
        <v>0</v>
      </c>
      <c r="AG990" s="618">
        <f>IF(AG$12=TRUE,(($F990*LIQUIDACION!$L$1046)*LIQUIDACION!$D$1045/IF(AND(LIQUIDACION!$D$1044&gt;LIQUIDACION!$B$1046,LIQUIDACION!$B$1046&gt;LIQUIDACION!$D$1043),366,365)),0)</f>
        <v>0</v>
      </c>
      <c r="AH990" s="618">
        <f>IF(AH$12=TRUE,(($G990*LIQUIDACION!$L$1046)*LIQUIDACION!$D$1045/IF(AND(LIQUIDACION!$D$1044&gt;LIQUIDACION!$B$1046,LIQUIDACION!$B$1046&gt;LIQUIDACION!$D$1043),366,365)),0)</f>
        <v>0</v>
      </c>
      <c r="AI990" s="618">
        <f>IF(AI$12=TRUE,(($H990*LIQUIDACION!$L$1047)*LIQUIDACION!$D$1045/IF(AND(LIQUIDACION!$D$1044&gt;LIQUIDACION!$B$1046,LIQUIDACION!$B$1046&gt;LIQUIDACION!$D$1043),366,365)),0)</f>
        <v>0</v>
      </c>
      <c r="AJ990" s="618">
        <f>IF(AJ$12=TRUE,(($I990*LIQUIDACION!$L$1047)*LIQUIDACION!$D$1045/IF(AND(LIQUIDACION!$D$1044&gt;LIQUIDACION!$B$1046,LIQUIDACION!$B$1046&gt;LIQUIDACION!$D$1043),366,365)),0)</f>
        <v>0</v>
      </c>
      <c r="AK990" s="618">
        <f>IF(AK$12=TRUE,(($J990*LIQUIDACION!$L$1047)*LIQUIDACION!$D$1045/IF(AND(LIQUIDACION!$D$1044&gt;LIQUIDACION!$B$1046,LIQUIDACION!$B$1046&gt;LIQUIDACION!$D$1043),366,365)),0)</f>
        <v>0</v>
      </c>
      <c r="AL990" s="618">
        <f>IF(AL$12=TRUE,(($K990*LIQUIDACION!$L$1047)*LIQUIDACION!$D$1045/IF(AND(LIQUIDACION!$D$1044&gt;LIQUIDACION!$B$1046,LIQUIDACION!$B$1046&gt;LIQUIDACION!$D$1043),366,365)),0)</f>
        <v>0</v>
      </c>
      <c r="AM990" s="618">
        <f>IF(AM$12=TRUE,(($L990*LIQUIDACION!$L$1047)*LIQUIDACION!$D$1045/IF(AND(LIQUIDACION!$D$1044&gt;LIQUIDACION!$B$1046,LIQUIDACION!$B$1046&gt;LIQUIDACION!$D$1043),366,365)),0)</f>
        <v>0</v>
      </c>
      <c r="AN990" s="618">
        <f>IF(AN$12=TRUE,(($M990*LIQUIDACION!$L$1047)*LIQUIDACION!$D$1045/IF(AND(LIQUIDACION!$D$1044&gt;LIQUIDACION!$B$1046,LIQUIDACION!$B$1046&gt;LIQUIDACION!$D$1043),366,365)),0)</f>
        <v>0</v>
      </c>
      <c r="AO990" s="618">
        <f>IF(AO$12=TRUE,(($N990*LIQUIDACION!$L$1047)*LIQUIDACION!$D$1045/IF(AND(LIQUIDACION!$D$1044&gt;LIQUIDACION!$B$1046,LIQUIDACION!$B$1046&gt;LIQUIDACION!$D$1043),366,365)),0)</f>
        <v>0</v>
      </c>
      <c r="AP990" s="618">
        <f>IF(AP$12=TRUE,(($O990*LIQUIDACION!$L$1047)*LIQUIDACION!$D$1045/IF(AND(LIQUIDACION!$D$1044&gt;LIQUIDACION!$B$1046,LIQUIDACION!$B$1046&gt;LIQUIDACION!$D$1043),366,365)),0)</f>
        <v>0</v>
      </c>
      <c r="AQ990" s="618">
        <f>IF(AQ$12=TRUE,(($P990*LIQUIDACION!$L$1047)*LIQUIDACION!$D$1045/IF(AND(LIQUIDACION!$D$1044&gt;LIQUIDACION!$B$1046,LIQUIDACION!$B$1046&gt;LIQUIDACION!$D$1043),366,365)),0)</f>
        <v>0</v>
      </c>
      <c r="AR990" s="618">
        <f>IF(AR$12=TRUE,(($Q990*LIQUIDACION!$L$1047)*LIQUIDACION!$D$1045/IF(AND(LIQUIDACION!$D$1044&gt;LIQUIDACION!$B$1046,LIQUIDACION!$B$1046&gt;LIQUIDACION!$D$1043),366,365)),0)</f>
        <v>0</v>
      </c>
      <c r="AS990" s="618">
        <f>IF(AS$12=TRUE,(($R990*LIQUIDACION!$L$1047)*LIQUIDACION!$D$1045/IF(AND(LIQUIDACION!$D$1044&gt;LIQUIDACION!$B$1046,LIQUIDACION!$B$1046&gt;LIQUIDACION!$D$1043),366,365)),0)</f>
        <v>0</v>
      </c>
      <c r="AT990" s="618">
        <f>IF(AT$12=TRUE,(($S990*LIQUIDACION!$L$1047)*LIQUIDACION!$D$1045/IF(AND(LIQUIDACION!$D$1044&gt;LIQUIDACION!$B$1046,LIQUIDACION!$B$1046&gt;LIQUIDACION!$D$1043),366,365)),0)</f>
        <v>0</v>
      </c>
      <c r="AU990" s="618">
        <f>IF(AU$12=TRUE,(($T990*LIQUIDACION!$L$1047)*LIQUIDACION!$D$1045/IF(AND(LIQUIDACION!$D$1044&gt;LIQUIDACION!$B$1046,LIQUIDACION!$B$1046&gt;LIQUIDACION!$D$1043),366,365)),0)</f>
        <v>0</v>
      </c>
      <c r="AV990" s="618">
        <f>IF(AV$12=TRUE,(($U990*LIQUIDACION!$L$1047)*LIQUIDACION!$D$1045/IF(AND(LIQUIDACION!$D$1044&gt;LIQUIDACION!$B$1046,LIQUIDACION!$B$1046&gt;LIQUIDACION!$D$1043),366,365)),0)</f>
        <v>0</v>
      </c>
      <c r="AW990" s="618">
        <f>IF(AW$12=TRUE,(($V990*LIQUIDACION!$L$1047)*LIQUIDACION!$D$1045/IF(AND(LIQUIDACION!$D$1044&gt;LIQUIDACION!$B$1046,LIQUIDACION!$B$1046&gt;LIQUIDACION!$D$1043),366,365)),0)</f>
        <v>0</v>
      </c>
      <c r="AX990" s="618">
        <f>IF(AX$12=TRUE,(($W990*LIQUIDACION!$L$1047)*LIQUIDACION!$D$1045/IF(AND(LIQUIDACION!$D$1044&gt;LIQUIDACION!$B$1046,LIQUIDACION!$B$1046&gt;LIQUIDACION!$D$1043),366,365)),0)</f>
        <v>0</v>
      </c>
    </row>
    <row r="991" spans="2:50" x14ac:dyDescent="0.25">
      <c r="B991" s="121">
        <v>979</v>
      </c>
      <c r="C991" s="125"/>
      <c r="D991" s="170"/>
      <c r="E991" s="170"/>
      <c r="F991" s="170"/>
      <c r="G991" s="170">
        <f t="shared" si="65"/>
        <v>0</v>
      </c>
      <c r="H991" s="170">
        <f t="shared" si="66"/>
        <v>0</v>
      </c>
      <c r="I991" s="170"/>
      <c r="J991" s="170"/>
      <c r="K991" s="170"/>
      <c r="L991" s="170"/>
      <c r="M991" s="170"/>
      <c r="N991" s="170"/>
      <c r="O991" s="170"/>
      <c r="P991" s="170"/>
      <c r="Q991" s="170"/>
      <c r="R991" s="170"/>
      <c r="S991" s="170"/>
      <c r="T991" s="170"/>
      <c r="U991" s="170"/>
      <c r="V991" s="170"/>
      <c r="W991" s="170"/>
      <c r="X991" s="170"/>
      <c r="Y991" s="170"/>
      <c r="Z991" s="170"/>
      <c r="AA991" s="170"/>
      <c r="AB991" s="415">
        <f t="shared" si="67"/>
        <v>0</v>
      </c>
      <c r="AC991" s="415">
        <f t="shared" si="68"/>
        <v>0</v>
      </c>
      <c r="AE991" s="618">
        <f>IF(AE$12=TRUE,(($D991*LIQUIDACION!$L$1046)*LIQUIDACION!$D$1045/IF(AND(LIQUIDACION!$D$1044&gt;LIQUIDACION!$B$1046,LIQUIDACION!$B$1046&gt;LIQUIDACION!$D$1043),366,365)),0)</f>
        <v>0</v>
      </c>
      <c r="AF991" s="618">
        <f>IF(AF$12=TRUE,(($E991*LIQUIDACION!$L$1046)*LIQUIDACION!$D$1045/IF(AND(LIQUIDACION!$D$1044&gt;LIQUIDACION!$B$1046,LIQUIDACION!$B$1046&gt;LIQUIDACION!$D$1043),366,365)),0)</f>
        <v>0</v>
      </c>
      <c r="AG991" s="618">
        <f>IF(AG$12=TRUE,(($F991*LIQUIDACION!$L$1046)*LIQUIDACION!$D$1045/IF(AND(LIQUIDACION!$D$1044&gt;LIQUIDACION!$B$1046,LIQUIDACION!$B$1046&gt;LIQUIDACION!$D$1043),366,365)),0)</f>
        <v>0</v>
      </c>
      <c r="AH991" s="618">
        <f>IF(AH$12=TRUE,(($G991*LIQUIDACION!$L$1046)*LIQUIDACION!$D$1045/IF(AND(LIQUIDACION!$D$1044&gt;LIQUIDACION!$B$1046,LIQUIDACION!$B$1046&gt;LIQUIDACION!$D$1043),366,365)),0)</f>
        <v>0</v>
      </c>
      <c r="AI991" s="618">
        <f>IF(AI$12=TRUE,(($H991*LIQUIDACION!$L$1047)*LIQUIDACION!$D$1045/IF(AND(LIQUIDACION!$D$1044&gt;LIQUIDACION!$B$1046,LIQUIDACION!$B$1046&gt;LIQUIDACION!$D$1043),366,365)),0)</f>
        <v>0</v>
      </c>
      <c r="AJ991" s="618">
        <f>IF(AJ$12=TRUE,(($I991*LIQUIDACION!$L$1047)*LIQUIDACION!$D$1045/IF(AND(LIQUIDACION!$D$1044&gt;LIQUIDACION!$B$1046,LIQUIDACION!$B$1046&gt;LIQUIDACION!$D$1043),366,365)),0)</f>
        <v>0</v>
      </c>
      <c r="AK991" s="618">
        <f>IF(AK$12=TRUE,(($J991*LIQUIDACION!$L$1047)*LIQUIDACION!$D$1045/IF(AND(LIQUIDACION!$D$1044&gt;LIQUIDACION!$B$1046,LIQUIDACION!$B$1046&gt;LIQUIDACION!$D$1043),366,365)),0)</f>
        <v>0</v>
      </c>
      <c r="AL991" s="618">
        <f>IF(AL$12=TRUE,(($K991*LIQUIDACION!$L$1047)*LIQUIDACION!$D$1045/IF(AND(LIQUIDACION!$D$1044&gt;LIQUIDACION!$B$1046,LIQUIDACION!$B$1046&gt;LIQUIDACION!$D$1043),366,365)),0)</f>
        <v>0</v>
      </c>
      <c r="AM991" s="618">
        <f>IF(AM$12=TRUE,(($L991*LIQUIDACION!$L$1047)*LIQUIDACION!$D$1045/IF(AND(LIQUIDACION!$D$1044&gt;LIQUIDACION!$B$1046,LIQUIDACION!$B$1046&gt;LIQUIDACION!$D$1043),366,365)),0)</f>
        <v>0</v>
      </c>
      <c r="AN991" s="618">
        <f>IF(AN$12=TRUE,(($M991*LIQUIDACION!$L$1047)*LIQUIDACION!$D$1045/IF(AND(LIQUIDACION!$D$1044&gt;LIQUIDACION!$B$1046,LIQUIDACION!$B$1046&gt;LIQUIDACION!$D$1043),366,365)),0)</f>
        <v>0</v>
      </c>
      <c r="AO991" s="618">
        <f>IF(AO$12=TRUE,(($N991*LIQUIDACION!$L$1047)*LIQUIDACION!$D$1045/IF(AND(LIQUIDACION!$D$1044&gt;LIQUIDACION!$B$1046,LIQUIDACION!$B$1046&gt;LIQUIDACION!$D$1043),366,365)),0)</f>
        <v>0</v>
      </c>
      <c r="AP991" s="618">
        <f>IF(AP$12=TRUE,(($O991*LIQUIDACION!$L$1047)*LIQUIDACION!$D$1045/IF(AND(LIQUIDACION!$D$1044&gt;LIQUIDACION!$B$1046,LIQUIDACION!$B$1046&gt;LIQUIDACION!$D$1043),366,365)),0)</f>
        <v>0</v>
      </c>
      <c r="AQ991" s="618">
        <f>IF(AQ$12=TRUE,(($P991*LIQUIDACION!$L$1047)*LIQUIDACION!$D$1045/IF(AND(LIQUIDACION!$D$1044&gt;LIQUIDACION!$B$1046,LIQUIDACION!$B$1046&gt;LIQUIDACION!$D$1043),366,365)),0)</f>
        <v>0</v>
      </c>
      <c r="AR991" s="618">
        <f>IF(AR$12=TRUE,(($Q991*LIQUIDACION!$L$1047)*LIQUIDACION!$D$1045/IF(AND(LIQUIDACION!$D$1044&gt;LIQUIDACION!$B$1046,LIQUIDACION!$B$1046&gt;LIQUIDACION!$D$1043),366,365)),0)</f>
        <v>0</v>
      </c>
      <c r="AS991" s="618">
        <f>IF(AS$12=TRUE,(($R991*LIQUIDACION!$L$1047)*LIQUIDACION!$D$1045/IF(AND(LIQUIDACION!$D$1044&gt;LIQUIDACION!$B$1046,LIQUIDACION!$B$1046&gt;LIQUIDACION!$D$1043),366,365)),0)</f>
        <v>0</v>
      </c>
      <c r="AT991" s="618">
        <f>IF(AT$12=TRUE,(($S991*LIQUIDACION!$L$1047)*LIQUIDACION!$D$1045/IF(AND(LIQUIDACION!$D$1044&gt;LIQUIDACION!$B$1046,LIQUIDACION!$B$1046&gt;LIQUIDACION!$D$1043),366,365)),0)</f>
        <v>0</v>
      </c>
      <c r="AU991" s="618">
        <f>IF(AU$12=TRUE,(($T991*LIQUIDACION!$L$1047)*LIQUIDACION!$D$1045/IF(AND(LIQUIDACION!$D$1044&gt;LIQUIDACION!$B$1046,LIQUIDACION!$B$1046&gt;LIQUIDACION!$D$1043),366,365)),0)</f>
        <v>0</v>
      </c>
      <c r="AV991" s="618">
        <f>IF(AV$12=TRUE,(($U991*LIQUIDACION!$L$1047)*LIQUIDACION!$D$1045/IF(AND(LIQUIDACION!$D$1044&gt;LIQUIDACION!$B$1046,LIQUIDACION!$B$1046&gt;LIQUIDACION!$D$1043),366,365)),0)</f>
        <v>0</v>
      </c>
      <c r="AW991" s="618">
        <f>IF(AW$12=TRUE,(($V991*LIQUIDACION!$L$1047)*LIQUIDACION!$D$1045/IF(AND(LIQUIDACION!$D$1044&gt;LIQUIDACION!$B$1046,LIQUIDACION!$B$1046&gt;LIQUIDACION!$D$1043),366,365)),0)</f>
        <v>0</v>
      </c>
      <c r="AX991" s="618">
        <f>IF(AX$12=TRUE,(($W991*LIQUIDACION!$L$1047)*LIQUIDACION!$D$1045/IF(AND(LIQUIDACION!$D$1044&gt;LIQUIDACION!$B$1046,LIQUIDACION!$B$1046&gt;LIQUIDACION!$D$1043),366,365)),0)</f>
        <v>0</v>
      </c>
    </row>
    <row r="992" spans="2:50" x14ac:dyDescent="0.25">
      <c r="B992" s="123">
        <v>980</v>
      </c>
      <c r="C992" s="125"/>
      <c r="D992" s="170"/>
      <c r="E992" s="170"/>
      <c r="F992" s="170"/>
      <c r="G992" s="170">
        <f t="shared" si="65"/>
        <v>0</v>
      </c>
      <c r="H992" s="170">
        <f t="shared" si="66"/>
        <v>0</v>
      </c>
      <c r="I992" s="170"/>
      <c r="J992" s="170"/>
      <c r="K992" s="170"/>
      <c r="L992" s="170"/>
      <c r="M992" s="170"/>
      <c r="N992" s="170"/>
      <c r="O992" s="170"/>
      <c r="P992" s="170"/>
      <c r="Q992" s="170"/>
      <c r="R992" s="170"/>
      <c r="S992" s="170"/>
      <c r="T992" s="170"/>
      <c r="U992" s="170"/>
      <c r="V992" s="170"/>
      <c r="W992" s="170"/>
      <c r="X992" s="170"/>
      <c r="Y992" s="170"/>
      <c r="Z992" s="170"/>
      <c r="AA992" s="170"/>
      <c r="AB992" s="415">
        <f t="shared" si="67"/>
        <v>0</v>
      </c>
      <c r="AC992" s="415">
        <f t="shared" si="68"/>
        <v>0</v>
      </c>
      <c r="AE992" s="618">
        <f>IF(AE$12=TRUE,(($D992*LIQUIDACION!$L$1046)*LIQUIDACION!$D$1045/IF(AND(LIQUIDACION!$D$1044&gt;LIQUIDACION!$B$1046,LIQUIDACION!$B$1046&gt;LIQUIDACION!$D$1043),366,365)),0)</f>
        <v>0</v>
      </c>
      <c r="AF992" s="618">
        <f>IF(AF$12=TRUE,(($E992*LIQUIDACION!$L$1046)*LIQUIDACION!$D$1045/IF(AND(LIQUIDACION!$D$1044&gt;LIQUIDACION!$B$1046,LIQUIDACION!$B$1046&gt;LIQUIDACION!$D$1043),366,365)),0)</f>
        <v>0</v>
      </c>
      <c r="AG992" s="618">
        <f>IF(AG$12=TRUE,(($F992*LIQUIDACION!$L$1046)*LIQUIDACION!$D$1045/IF(AND(LIQUIDACION!$D$1044&gt;LIQUIDACION!$B$1046,LIQUIDACION!$B$1046&gt;LIQUIDACION!$D$1043),366,365)),0)</f>
        <v>0</v>
      </c>
      <c r="AH992" s="618">
        <f>IF(AH$12=TRUE,(($G992*LIQUIDACION!$L$1046)*LIQUIDACION!$D$1045/IF(AND(LIQUIDACION!$D$1044&gt;LIQUIDACION!$B$1046,LIQUIDACION!$B$1046&gt;LIQUIDACION!$D$1043),366,365)),0)</f>
        <v>0</v>
      </c>
      <c r="AI992" s="618">
        <f>IF(AI$12=TRUE,(($H992*LIQUIDACION!$L$1047)*LIQUIDACION!$D$1045/IF(AND(LIQUIDACION!$D$1044&gt;LIQUIDACION!$B$1046,LIQUIDACION!$B$1046&gt;LIQUIDACION!$D$1043),366,365)),0)</f>
        <v>0</v>
      </c>
      <c r="AJ992" s="618">
        <f>IF(AJ$12=TRUE,(($I992*LIQUIDACION!$L$1047)*LIQUIDACION!$D$1045/IF(AND(LIQUIDACION!$D$1044&gt;LIQUIDACION!$B$1046,LIQUIDACION!$B$1046&gt;LIQUIDACION!$D$1043),366,365)),0)</f>
        <v>0</v>
      </c>
      <c r="AK992" s="618">
        <f>IF(AK$12=TRUE,(($J992*LIQUIDACION!$L$1047)*LIQUIDACION!$D$1045/IF(AND(LIQUIDACION!$D$1044&gt;LIQUIDACION!$B$1046,LIQUIDACION!$B$1046&gt;LIQUIDACION!$D$1043),366,365)),0)</f>
        <v>0</v>
      </c>
      <c r="AL992" s="618">
        <f>IF(AL$12=TRUE,(($K992*LIQUIDACION!$L$1047)*LIQUIDACION!$D$1045/IF(AND(LIQUIDACION!$D$1044&gt;LIQUIDACION!$B$1046,LIQUIDACION!$B$1046&gt;LIQUIDACION!$D$1043),366,365)),0)</f>
        <v>0</v>
      </c>
      <c r="AM992" s="618">
        <f>IF(AM$12=TRUE,(($L992*LIQUIDACION!$L$1047)*LIQUIDACION!$D$1045/IF(AND(LIQUIDACION!$D$1044&gt;LIQUIDACION!$B$1046,LIQUIDACION!$B$1046&gt;LIQUIDACION!$D$1043),366,365)),0)</f>
        <v>0</v>
      </c>
      <c r="AN992" s="618">
        <f>IF(AN$12=TRUE,(($M992*LIQUIDACION!$L$1047)*LIQUIDACION!$D$1045/IF(AND(LIQUIDACION!$D$1044&gt;LIQUIDACION!$B$1046,LIQUIDACION!$B$1046&gt;LIQUIDACION!$D$1043),366,365)),0)</f>
        <v>0</v>
      </c>
      <c r="AO992" s="618">
        <f>IF(AO$12=TRUE,(($N992*LIQUIDACION!$L$1047)*LIQUIDACION!$D$1045/IF(AND(LIQUIDACION!$D$1044&gt;LIQUIDACION!$B$1046,LIQUIDACION!$B$1046&gt;LIQUIDACION!$D$1043),366,365)),0)</f>
        <v>0</v>
      </c>
      <c r="AP992" s="618">
        <f>IF(AP$12=TRUE,(($O992*LIQUIDACION!$L$1047)*LIQUIDACION!$D$1045/IF(AND(LIQUIDACION!$D$1044&gt;LIQUIDACION!$B$1046,LIQUIDACION!$B$1046&gt;LIQUIDACION!$D$1043),366,365)),0)</f>
        <v>0</v>
      </c>
      <c r="AQ992" s="618">
        <f>IF(AQ$12=TRUE,(($P992*LIQUIDACION!$L$1047)*LIQUIDACION!$D$1045/IF(AND(LIQUIDACION!$D$1044&gt;LIQUIDACION!$B$1046,LIQUIDACION!$B$1046&gt;LIQUIDACION!$D$1043),366,365)),0)</f>
        <v>0</v>
      </c>
      <c r="AR992" s="618">
        <f>IF(AR$12=TRUE,(($Q992*LIQUIDACION!$L$1047)*LIQUIDACION!$D$1045/IF(AND(LIQUIDACION!$D$1044&gt;LIQUIDACION!$B$1046,LIQUIDACION!$B$1046&gt;LIQUIDACION!$D$1043),366,365)),0)</f>
        <v>0</v>
      </c>
      <c r="AS992" s="618">
        <f>IF(AS$12=TRUE,(($R992*LIQUIDACION!$L$1047)*LIQUIDACION!$D$1045/IF(AND(LIQUIDACION!$D$1044&gt;LIQUIDACION!$B$1046,LIQUIDACION!$B$1046&gt;LIQUIDACION!$D$1043),366,365)),0)</f>
        <v>0</v>
      </c>
      <c r="AT992" s="618">
        <f>IF(AT$12=TRUE,(($S992*LIQUIDACION!$L$1047)*LIQUIDACION!$D$1045/IF(AND(LIQUIDACION!$D$1044&gt;LIQUIDACION!$B$1046,LIQUIDACION!$B$1046&gt;LIQUIDACION!$D$1043),366,365)),0)</f>
        <v>0</v>
      </c>
      <c r="AU992" s="618">
        <f>IF(AU$12=TRUE,(($T992*LIQUIDACION!$L$1047)*LIQUIDACION!$D$1045/IF(AND(LIQUIDACION!$D$1044&gt;LIQUIDACION!$B$1046,LIQUIDACION!$B$1046&gt;LIQUIDACION!$D$1043),366,365)),0)</f>
        <v>0</v>
      </c>
      <c r="AV992" s="618">
        <f>IF(AV$12=TRUE,(($U992*LIQUIDACION!$L$1047)*LIQUIDACION!$D$1045/IF(AND(LIQUIDACION!$D$1044&gt;LIQUIDACION!$B$1046,LIQUIDACION!$B$1046&gt;LIQUIDACION!$D$1043),366,365)),0)</f>
        <v>0</v>
      </c>
      <c r="AW992" s="618">
        <f>IF(AW$12=TRUE,(($V992*LIQUIDACION!$L$1047)*LIQUIDACION!$D$1045/IF(AND(LIQUIDACION!$D$1044&gt;LIQUIDACION!$B$1046,LIQUIDACION!$B$1046&gt;LIQUIDACION!$D$1043),366,365)),0)</f>
        <v>0</v>
      </c>
      <c r="AX992" s="618">
        <f>IF(AX$12=TRUE,(($W992*LIQUIDACION!$L$1047)*LIQUIDACION!$D$1045/IF(AND(LIQUIDACION!$D$1044&gt;LIQUIDACION!$B$1046,LIQUIDACION!$B$1046&gt;LIQUIDACION!$D$1043),366,365)),0)</f>
        <v>0</v>
      </c>
    </row>
    <row r="993" spans="2:50" x14ac:dyDescent="0.25">
      <c r="B993" s="121">
        <v>981</v>
      </c>
      <c r="C993" s="125"/>
      <c r="D993" s="170"/>
      <c r="E993" s="170"/>
      <c r="F993" s="170"/>
      <c r="G993" s="170">
        <f t="shared" si="65"/>
        <v>0</v>
      </c>
      <c r="H993" s="170">
        <f t="shared" si="66"/>
        <v>0</v>
      </c>
      <c r="I993" s="170"/>
      <c r="J993" s="170"/>
      <c r="K993" s="170"/>
      <c r="L993" s="170"/>
      <c r="M993" s="170"/>
      <c r="N993" s="170"/>
      <c r="O993" s="170"/>
      <c r="P993" s="170"/>
      <c r="Q993" s="170"/>
      <c r="R993" s="170"/>
      <c r="S993" s="170"/>
      <c r="T993" s="170"/>
      <c r="U993" s="170"/>
      <c r="V993" s="170"/>
      <c r="W993" s="170"/>
      <c r="X993" s="170"/>
      <c r="Y993" s="170"/>
      <c r="Z993" s="170"/>
      <c r="AA993" s="170"/>
      <c r="AB993" s="415">
        <f t="shared" si="67"/>
        <v>0</v>
      </c>
      <c r="AC993" s="415">
        <f t="shared" si="68"/>
        <v>0</v>
      </c>
      <c r="AE993" s="618">
        <f>IF(AE$12=TRUE,(($D993*LIQUIDACION!$L$1046)*LIQUIDACION!$D$1045/IF(AND(LIQUIDACION!$D$1044&gt;LIQUIDACION!$B$1046,LIQUIDACION!$B$1046&gt;LIQUIDACION!$D$1043),366,365)),0)</f>
        <v>0</v>
      </c>
      <c r="AF993" s="618">
        <f>IF(AF$12=TRUE,(($E993*LIQUIDACION!$L$1046)*LIQUIDACION!$D$1045/IF(AND(LIQUIDACION!$D$1044&gt;LIQUIDACION!$B$1046,LIQUIDACION!$B$1046&gt;LIQUIDACION!$D$1043),366,365)),0)</f>
        <v>0</v>
      </c>
      <c r="AG993" s="618">
        <f>IF(AG$12=TRUE,(($F993*LIQUIDACION!$L$1046)*LIQUIDACION!$D$1045/IF(AND(LIQUIDACION!$D$1044&gt;LIQUIDACION!$B$1046,LIQUIDACION!$B$1046&gt;LIQUIDACION!$D$1043),366,365)),0)</f>
        <v>0</v>
      </c>
      <c r="AH993" s="618">
        <f>IF(AH$12=TRUE,(($G993*LIQUIDACION!$L$1046)*LIQUIDACION!$D$1045/IF(AND(LIQUIDACION!$D$1044&gt;LIQUIDACION!$B$1046,LIQUIDACION!$B$1046&gt;LIQUIDACION!$D$1043),366,365)),0)</f>
        <v>0</v>
      </c>
      <c r="AI993" s="618">
        <f>IF(AI$12=TRUE,(($H993*LIQUIDACION!$L$1047)*LIQUIDACION!$D$1045/IF(AND(LIQUIDACION!$D$1044&gt;LIQUIDACION!$B$1046,LIQUIDACION!$B$1046&gt;LIQUIDACION!$D$1043),366,365)),0)</f>
        <v>0</v>
      </c>
      <c r="AJ993" s="618">
        <f>IF(AJ$12=TRUE,(($I993*LIQUIDACION!$L$1047)*LIQUIDACION!$D$1045/IF(AND(LIQUIDACION!$D$1044&gt;LIQUIDACION!$B$1046,LIQUIDACION!$B$1046&gt;LIQUIDACION!$D$1043),366,365)),0)</f>
        <v>0</v>
      </c>
      <c r="AK993" s="618">
        <f>IF(AK$12=TRUE,(($J993*LIQUIDACION!$L$1047)*LIQUIDACION!$D$1045/IF(AND(LIQUIDACION!$D$1044&gt;LIQUIDACION!$B$1046,LIQUIDACION!$B$1046&gt;LIQUIDACION!$D$1043),366,365)),0)</f>
        <v>0</v>
      </c>
      <c r="AL993" s="618">
        <f>IF(AL$12=TRUE,(($K993*LIQUIDACION!$L$1047)*LIQUIDACION!$D$1045/IF(AND(LIQUIDACION!$D$1044&gt;LIQUIDACION!$B$1046,LIQUIDACION!$B$1046&gt;LIQUIDACION!$D$1043),366,365)),0)</f>
        <v>0</v>
      </c>
      <c r="AM993" s="618">
        <f>IF(AM$12=TRUE,(($L993*LIQUIDACION!$L$1047)*LIQUIDACION!$D$1045/IF(AND(LIQUIDACION!$D$1044&gt;LIQUIDACION!$B$1046,LIQUIDACION!$B$1046&gt;LIQUIDACION!$D$1043),366,365)),0)</f>
        <v>0</v>
      </c>
      <c r="AN993" s="618">
        <f>IF(AN$12=TRUE,(($M993*LIQUIDACION!$L$1047)*LIQUIDACION!$D$1045/IF(AND(LIQUIDACION!$D$1044&gt;LIQUIDACION!$B$1046,LIQUIDACION!$B$1046&gt;LIQUIDACION!$D$1043),366,365)),0)</f>
        <v>0</v>
      </c>
      <c r="AO993" s="618">
        <f>IF(AO$12=TRUE,(($N993*LIQUIDACION!$L$1047)*LIQUIDACION!$D$1045/IF(AND(LIQUIDACION!$D$1044&gt;LIQUIDACION!$B$1046,LIQUIDACION!$B$1046&gt;LIQUIDACION!$D$1043),366,365)),0)</f>
        <v>0</v>
      </c>
      <c r="AP993" s="618">
        <f>IF(AP$12=TRUE,(($O993*LIQUIDACION!$L$1047)*LIQUIDACION!$D$1045/IF(AND(LIQUIDACION!$D$1044&gt;LIQUIDACION!$B$1046,LIQUIDACION!$B$1046&gt;LIQUIDACION!$D$1043),366,365)),0)</f>
        <v>0</v>
      </c>
      <c r="AQ993" s="618">
        <f>IF(AQ$12=TRUE,(($P993*LIQUIDACION!$L$1047)*LIQUIDACION!$D$1045/IF(AND(LIQUIDACION!$D$1044&gt;LIQUIDACION!$B$1046,LIQUIDACION!$B$1046&gt;LIQUIDACION!$D$1043),366,365)),0)</f>
        <v>0</v>
      </c>
      <c r="AR993" s="618">
        <f>IF(AR$12=TRUE,(($Q993*LIQUIDACION!$L$1047)*LIQUIDACION!$D$1045/IF(AND(LIQUIDACION!$D$1044&gt;LIQUIDACION!$B$1046,LIQUIDACION!$B$1046&gt;LIQUIDACION!$D$1043),366,365)),0)</f>
        <v>0</v>
      </c>
      <c r="AS993" s="618">
        <f>IF(AS$12=TRUE,(($R993*LIQUIDACION!$L$1047)*LIQUIDACION!$D$1045/IF(AND(LIQUIDACION!$D$1044&gt;LIQUIDACION!$B$1046,LIQUIDACION!$B$1046&gt;LIQUIDACION!$D$1043),366,365)),0)</f>
        <v>0</v>
      </c>
      <c r="AT993" s="618">
        <f>IF(AT$12=TRUE,(($S993*LIQUIDACION!$L$1047)*LIQUIDACION!$D$1045/IF(AND(LIQUIDACION!$D$1044&gt;LIQUIDACION!$B$1046,LIQUIDACION!$B$1046&gt;LIQUIDACION!$D$1043),366,365)),0)</f>
        <v>0</v>
      </c>
      <c r="AU993" s="618">
        <f>IF(AU$12=TRUE,(($T993*LIQUIDACION!$L$1047)*LIQUIDACION!$D$1045/IF(AND(LIQUIDACION!$D$1044&gt;LIQUIDACION!$B$1046,LIQUIDACION!$B$1046&gt;LIQUIDACION!$D$1043),366,365)),0)</f>
        <v>0</v>
      </c>
      <c r="AV993" s="618">
        <f>IF(AV$12=TRUE,(($U993*LIQUIDACION!$L$1047)*LIQUIDACION!$D$1045/IF(AND(LIQUIDACION!$D$1044&gt;LIQUIDACION!$B$1046,LIQUIDACION!$B$1046&gt;LIQUIDACION!$D$1043),366,365)),0)</f>
        <v>0</v>
      </c>
      <c r="AW993" s="618">
        <f>IF(AW$12=TRUE,(($V993*LIQUIDACION!$L$1047)*LIQUIDACION!$D$1045/IF(AND(LIQUIDACION!$D$1044&gt;LIQUIDACION!$B$1046,LIQUIDACION!$B$1046&gt;LIQUIDACION!$D$1043),366,365)),0)</f>
        <v>0</v>
      </c>
      <c r="AX993" s="618">
        <f>IF(AX$12=TRUE,(($W993*LIQUIDACION!$L$1047)*LIQUIDACION!$D$1045/IF(AND(LIQUIDACION!$D$1044&gt;LIQUIDACION!$B$1046,LIQUIDACION!$B$1046&gt;LIQUIDACION!$D$1043),366,365)),0)</f>
        <v>0</v>
      </c>
    </row>
    <row r="994" spans="2:50" x14ac:dyDescent="0.25">
      <c r="B994" s="123">
        <v>982</v>
      </c>
      <c r="C994" s="125"/>
      <c r="D994" s="170"/>
      <c r="E994" s="170"/>
      <c r="F994" s="170"/>
      <c r="G994" s="170">
        <f t="shared" si="65"/>
        <v>0</v>
      </c>
      <c r="H994" s="170">
        <f t="shared" si="66"/>
        <v>0</v>
      </c>
      <c r="I994" s="170"/>
      <c r="J994" s="170"/>
      <c r="K994" s="170"/>
      <c r="L994" s="170"/>
      <c r="M994" s="170"/>
      <c r="N994" s="170"/>
      <c r="O994" s="170"/>
      <c r="P994" s="170"/>
      <c r="Q994" s="170"/>
      <c r="R994" s="170"/>
      <c r="S994" s="170"/>
      <c r="T994" s="170"/>
      <c r="U994" s="170"/>
      <c r="V994" s="170"/>
      <c r="W994" s="170"/>
      <c r="X994" s="170"/>
      <c r="Y994" s="170"/>
      <c r="Z994" s="170"/>
      <c r="AA994" s="170"/>
      <c r="AB994" s="415">
        <f t="shared" si="67"/>
        <v>0</v>
      </c>
      <c r="AC994" s="415">
        <f t="shared" si="68"/>
        <v>0</v>
      </c>
      <c r="AE994" s="618">
        <f>IF(AE$12=TRUE,(($D994*LIQUIDACION!$L$1046)*LIQUIDACION!$D$1045/IF(AND(LIQUIDACION!$D$1044&gt;LIQUIDACION!$B$1046,LIQUIDACION!$B$1046&gt;LIQUIDACION!$D$1043),366,365)),0)</f>
        <v>0</v>
      </c>
      <c r="AF994" s="618">
        <f>IF(AF$12=TRUE,(($E994*LIQUIDACION!$L$1046)*LIQUIDACION!$D$1045/IF(AND(LIQUIDACION!$D$1044&gt;LIQUIDACION!$B$1046,LIQUIDACION!$B$1046&gt;LIQUIDACION!$D$1043),366,365)),0)</f>
        <v>0</v>
      </c>
      <c r="AG994" s="618">
        <f>IF(AG$12=TRUE,(($F994*LIQUIDACION!$L$1046)*LIQUIDACION!$D$1045/IF(AND(LIQUIDACION!$D$1044&gt;LIQUIDACION!$B$1046,LIQUIDACION!$B$1046&gt;LIQUIDACION!$D$1043),366,365)),0)</f>
        <v>0</v>
      </c>
      <c r="AH994" s="618">
        <f>IF(AH$12=TRUE,(($G994*LIQUIDACION!$L$1046)*LIQUIDACION!$D$1045/IF(AND(LIQUIDACION!$D$1044&gt;LIQUIDACION!$B$1046,LIQUIDACION!$B$1046&gt;LIQUIDACION!$D$1043),366,365)),0)</f>
        <v>0</v>
      </c>
      <c r="AI994" s="618">
        <f>IF(AI$12=TRUE,(($H994*LIQUIDACION!$L$1047)*LIQUIDACION!$D$1045/IF(AND(LIQUIDACION!$D$1044&gt;LIQUIDACION!$B$1046,LIQUIDACION!$B$1046&gt;LIQUIDACION!$D$1043),366,365)),0)</f>
        <v>0</v>
      </c>
      <c r="AJ994" s="618">
        <f>IF(AJ$12=TRUE,(($I994*LIQUIDACION!$L$1047)*LIQUIDACION!$D$1045/IF(AND(LIQUIDACION!$D$1044&gt;LIQUIDACION!$B$1046,LIQUIDACION!$B$1046&gt;LIQUIDACION!$D$1043),366,365)),0)</f>
        <v>0</v>
      </c>
      <c r="AK994" s="618">
        <f>IF(AK$12=TRUE,(($J994*LIQUIDACION!$L$1047)*LIQUIDACION!$D$1045/IF(AND(LIQUIDACION!$D$1044&gt;LIQUIDACION!$B$1046,LIQUIDACION!$B$1046&gt;LIQUIDACION!$D$1043),366,365)),0)</f>
        <v>0</v>
      </c>
      <c r="AL994" s="618">
        <f>IF(AL$12=TRUE,(($K994*LIQUIDACION!$L$1047)*LIQUIDACION!$D$1045/IF(AND(LIQUIDACION!$D$1044&gt;LIQUIDACION!$B$1046,LIQUIDACION!$B$1046&gt;LIQUIDACION!$D$1043),366,365)),0)</f>
        <v>0</v>
      </c>
      <c r="AM994" s="618">
        <f>IF(AM$12=TRUE,(($L994*LIQUIDACION!$L$1047)*LIQUIDACION!$D$1045/IF(AND(LIQUIDACION!$D$1044&gt;LIQUIDACION!$B$1046,LIQUIDACION!$B$1046&gt;LIQUIDACION!$D$1043),366,365)),0)</f>
        <v>0</v>
      </c>
      <c r="AN994" s="618">
        <f>IF(AN$12=TRUE,(($M994*LIQUIDACION!$L$1047)*LIQUIDACION!$D$1045/IF(AND(LIQUIDACION!$D$1044&gt;LIQUIDACION!$B$1046,LIQUIDACION!$B$1046&gt;LIQUIDACION!$D$1043),366,365)),0)</f>
        <v>0</v>
      </c>
      <c r="AO994" s="618">
        <f>IF(AO$12=TRUE,(($N994*LIQUIDACION!$L$1047)*LIQUIDACION!$D$1045/IF(AND(LIQUIDACION!$D$1044&gt;LIQUIDACION!$B$1046,LIQUIDACION!$B$1046&gt;LIQUIDACION!$D$1043),366,365)),0)</f>
        <v>0</v>
      </c>
      <c r="AP994" s="618">
        <f>IF(AP$12=TRUE,(($O994*LIQUIDACION!$L$1047)*LIQUIDACION!$D$1045/IF(AND(LIQUIDACION!$D$1044&gt;LIQUIDACION!$B$1046,LIQUIDACION!$B$1046&gt;LIQUIDACION!$D$1043),366,365)),0)</f>
        <v>0</v>
      </c>
      <c r="AQ994" s="618">
        <f>IF(AQ$12=TRUE,(($P994*LIQUIDACION!$L$1047)*LIQUIDACION!$D$1045/IF(AND(LIQUIDACION!$D$1044&gt;LIQUIDACION!$B$1046,LIQUIDACION!$B$1046&gt;LIQUIDACION!$D$1043),366,365)),0)</f>
        <v>0</v>
      </c>
      <c r="AR994" s="618">
        <f>IF(AR$12=TRUE,(($Q994*LIQUIDACION!$L$1047)*LIQUIDACION!$D$1045/IF(AND(LIQUIDACION!$D$1044&gt;LIQUIDACION!$B$1046,LIQUIDACION!$B$1046&gt;LIQUIDACION!$D$1043),366,365)),0)</f>
        <v>0</v>
      </c>
      <c r="AS994" s="618">
        <f>IF(AS$12=TRUE,(($R994*LIQUIDACION!$L$1047)*LIQUIDACION!$D$1045/IF(AND(LIQUIDACION!$D$1044&gt;LIQUIDACION!$B$1046,LIQUIDACION!$B$1046&gt;LIQUIDACION!$D$1043),366,365)),0)</f>
        <v>0</v>
      </c>
      <c r="AT994" s="618">
        <f>IF(AT$12=TRUE,(($S994*LIQUIDACION!$L$1047)*LIQUIDACION!$D$1045/IF(AND(LIQUIDACION!$D$1044&gt;LIQUIDACION!$B$1046,LIQUIDACION!$B$1046&gt;LIQUIDACION!$D$1043),366,365)),0)</f>
        <v>0</v>
      </c>
      <c r="AU994" s="618">
        <f>IF(AU$12=TRUE,(($T994*LIQUIDACION!$L$1047)*LIQUIDACION!$D$1045/IF(AND(LIQUIDACION!$D$1044&gt;LIQUIDACION!$B$1046,LIQUIDACION!$B$1046&gt;LIQUIDACION!$D$1043),366,365)),0)</f>
        <v>0</v>
      </c>
      <c r="AV994" s="618">
        <f>IF(AV$12=TRUE,(($U994*LIQUIDACION!$L$1047)*LIQUIDACION!$D$1045/IF(AND(LIQUIDACION!$D$1044&gt;LIQUIDACION!$B$1046,LIQUIDACION!$B$1046&gt;LIQUIDACION!$D$1043),366,365)),0)</f>
        <v>0</v>
      </c>
      <c r="AW994" s="618">
        <f>IF(AW$12=TRUE,(($V994*LIQUIDACION!$L$1047)*LIQUIDACION!$D$1045/IF(AND(LIQUIDACION!$D$1044&gt;LIQUIDACION!$B$1046,LIQUIDACION!$B$1046&gt;LIQUIDACION!$D$1043),366,365)),0)</f>
        <v>0</v>
      </c>
      <c r="AX994" s="618">
        <f>IF(AX$12=TRUE,(($W994*LIQUIDACION!$L$1047)*LIQUIDACION!$D$1045/IF(AND(LIQUIDACION!$D$1044&gt;LIQUIDACION!$B$1046,LIQUIDACION!$B$1046&gt;LIQUIDACION!$D$1043),366,365)),0)</f>
        <v>0</v>
      </c>
    </row>
    <row r="995" spans="2:50" x14ac:dyDescent="0.25">
      <c r="B995" s="121">
        <v>983</v>
      </c>
      <c r="C995" s="125"/>
      <c r="D995" s="170"/>
      <c r="E995" s="170"/>
      <c r="F995" s="170"/>
      <c r="G995" s="170">
        <f t="shared" si="65"/>
        <v>0</v>
      </c>
      <c r="H995" s="170">
        <f t="shared" si="66"/>
        <v>0</v>
      </c>
      <c r="I995" s="170"/>
      <c r="J995" s="170"/>
      <c r="K995" s="170"/>
      <c r="L995" s="170"/>
      <c r="M995" s="170"/>
      <c r="N995" s="170"/>
      <c r="O995" s="170"/>
      <c r="P995" s="170"/>
      <c r="Q995" s="170"/>
      <c r="R995" s="170"/>
      <c r="S995" s="170"/>
      <c r="T995" s="170"/>
      <c r="U995" s="170"/>
      <c r="V995" s="170"/>
      <c r="W995" s="170"/>
      <c r="X995" s="170"/>
      <c r="Y995" s="170"/>
      <c r="Z995" s="170"/>
      <c r="AA995" s="170"/>
      <c r="AB995" s="415">
        <f t="shared" si="67"/>
        <v>0</v>
      </c>
      <c r="AC995" s="415">
        <f t="shared" si="68"/>
        <v>0</v>
      </c>
      <c r="AE995" s="618">
        <f>IF(AE$12=TRUE,(($D995*LIQUIDACION!$L$1046)*LIQUIDACION!$D$1045/IF(AND(LIQUIDACION!$D$1044&gt;LIQUIDACION!$B$1046,LIQUIDACION!$B$1046&gt;LIQUIDACION!$D$1043),366,365)),0)</f>
        <v>0</v>
      </c>
      <c r="AF995" s="618">
        <f>IF(AF$12=TRUE,(($E995*LIQUIDACION!$L$1046)*LIQUIDACION!$D$1045/IF(AND(LIQUIDACION!$D$1044&gt;LIQUIDACION!$B$1046,LIQUIDACION!$B$1046&gt;LIQUIDACION!$D$1043),366,365)),0)</f>
        <v>0</v>
      </c>
      <c r="AG995" s="618">
        <f>IF(AG$12=TRUE,(($F995*LIQUIDACION!$L$1046)*LIQUIDACION!$D$1045/IF(AND(LIQUIDACION!$D$1044&gt;LIQUIDACION!$B$1046,LIQUIDACION!$B$1046&gt;LIQUIDACION!$D$1043),366,365)),0)</f>
        <v>0</v>
      </c>
      <c r="AH995" s="618">
        <f>IF(AH$12=TRUE,(($G995*LIQUIDACION!$L$1046)*LIQUIDACION!$D$1045/IF(AND(LIQUIDACION!$D$1044&gt;LIQUIDACION!$B$1046,LIQUIDACION!$B$1046&gt;LIQUIDACION!$D$1043),366,365)),0)</f>
        <v>0</v>
      </c>
      <c r="AI995" s="618">
        <f>IF(AI$12=TRUE,(($H995*LIQUIDACION!$L$1047)*LIQUIDACION!$D$1045/IF(AND(LIQUIDACION!$D$1044&gt;LIQUIDACION!$B$1046,LIQUIDACION!$B$1046&gt;LIQUIDACION!$D$1043),366,365)),0)</f>
        <v>0</v>
      </c>
      <c r="AJ995" s="618">
        <f>IF(AJ$12=TRUE,(($I995*LIQUIDACION!$L$1047)*LIQUIDACION!$D$1045/IF(AND(LIQUIDACION!$D$1044&gt;LIQUIDACION!$B$1046,LIQUIDACION!$B$1046&gt;LIQUIDACION!$D$1043),366,365)),0)</f>
        <v>0</v>
      </c>
      <c r="AK995" s="618">
        <f>IF(AK$12=TRUE,(($J995*LIQUIDACION!$L$1047)*LIQUIDACION!$D$1045/IF(AND(LIQUIDACION!$D$1044&gt;LIQUIDACION!$B$1046,LIQUIDACION!$B$1046&gt;LIQUIDACION!$D$1043),366,365)),0)</f>
        <v>0</v>
      </c>
      <c r="AL995" s="618">
        <f>IF(AL$12=TRUE,(($K995*LIQUIDACION!$L$1047)*LIQUIDACION!$D$1045/IF(AND(LIQUIDACION!$D$1044&gt;LIQUIDACION!$B$1046,LIQUIDACION!$B$1046&gt;LIQUIDACION!$D$1043),366,365)),0)</f>
        <v>0</v>
      </c>
      <c r="AM995" s="618">
        <f>IF(AM$12=TRUE,(($L995*LIQUIDACION!$L$1047)*LIQUIDACION!$D$1045/IF(AND(LIQUIDACION!$D$1044&gt;LIQUIDACION!$B$1046,LIQUIDACION!$B$1046&gt;LIQUIDACION!$D$1043),366,365)),0)</f>
        <v>0</v>
      </c>
      <c r="AN995" s="618">
        <f>IF(AN$12=TRUE,(($M995*LIQUIDACION!$L$1047)*LIQUIDACION!$D$1045/IF(AND(LIQUIDACION!$D$1044&gt;LIQUIDACION!$B$1046,LIQUIDACION!$B$1046&gt;LIQUIDACION!$D$1043),366,365)),0)</f>
        <v>0</v>
      </c>
      <c r="AO995" s="618">
        <f>IF(AO$12=TRUE,(($N995*LIQUIDACION!$L$1047)*LIQUIDACION!$D$1045/IF(AND(LIQUIDACION!$D$1044&gt;LIQUIDACION!$B$1046,LIQUIDACION!$B$1046&gt;LIQUIDACION!$D$1043),366,365)),0)</f>
        <v>0</v>
      </c>
      <c r="AP995" s="618">
        <f>IF(AP$12=TRUE,(($O995*LIQUIDACION!$L$1047)*LIQUIDACION!$D$1045/IF(AND(LIQUIDACION!$D$1044&gt;LIQUIDACION!$B$1046,LIQUIDACION!$B$1046&gt;LIQUIDACION!$D$1043),366,365)),0)</f>
        <v>0</v>
      </c>
      <c r="AQ995" s="618">
        <f>IF(AQ$12=TRUE,(($P995*LIQUIDACION!$L$1047)*LIQUIDACION!$D$1045/IF(AND(LIQUIDACION!$D$1044&gt;LIQUIDACION!$B$1046,LIQUIDACION!$B$1046&gt;LIQUIDACION!$D$1043),366,365)),0)</f>
        <v>0</v>
      </c>
      <c r="AR995" s="618">
        <f>IF(AR$12=TRUE,(($Q995*LIQUIDACION!$L$1047)*LIQUIDACION!$D$1045/IF(AND(LIQUIDACION!$D$1044&gt;LIQUIDACION!$B$1046,LIQUIDACION!$B$1046&gt;LIQUIDACION!$D$1043),366,365)),0)</f>
        <v>0</v>
      </c>
      <c r="AS995" s="618">
        <f>IF(AS$12=TRUE,(($R995*LIQUIDACION!$L$1047)*LIQUIDACION!$D$1045/IF(AND(LIQUIDACION!$D$1044&gt;LIQUIDACION!$B$1046,LIQUIDACION!$B$1046&gt;LIQUIDACION!$D$1043),366,365)),0)</f>
        <v>0</v>
      </c>
      <c r="AT995" s="618">
        <f>IF(AT$12=TRUE,(($S995*LIQUIDACION!$L$1047)*LIQUIDACION!$D$1045/IF(AND(LIQUIDACION!$D$1044&gt;LIQUIDACION!$B$1046,LIQUIDACION!$B$1046&gt;LIQUIDACION!$D$1043),366,365)),0)</f>
        <v>0</v>
      </c>
      <c r="AU995" s="618">
        <f>IF(AU$12=TRUE,(($T995*LIQUIDACION!$L$1047)*LIQUIDACION!$D$1045/IF(AND(LIQUIDACION!$D$1044&gt;LIQUIDACION!$B$1046,LIQUIDACION!$B$1046&gt;LIQUIDACION!$D$1043),366,365)),0)</f>
        <v>0</v>
      </c>
      <c r="AV995" s="618">
        <f>IF(AV$12=TRUE,(($U995*LIQUIDACION!$L$1047)*LIQUIDACION!$D$1045/IF(AND(LIQUIDACION!$D$1044&gt;LIQUIDACION!$B$1046,LIQUIDACION!$B$1046&gt;LIQUIDACION!$D$1043),366,365)),0)</f>
        <v>0</v>
      </c>
      <c r="AW995" s="618">
        <f>IF(AW$12=TRUE,(($V995*LIQUIDACION!$L$1047)*LIQUIDACION!$D$1045/IF(AND(LIQUIDACION!$D$1044&gt;LIQUIDACION!$B$1046,LIQUIDACION!$B$1046&gt;LIQUIDACION!$D$1043),366,365)),0)</f>
        <v>0</v>
      </c>
      <c r="AX995" s="618">
        <f>IF(AX$12=TRUE,(($W995*LIQUIDACION!$L$1047)*LIQUIDACION!$D$1045/IF(AND(LIQUIDACION!$D$1044&gt;LIQUIDACION!$B$1046,LIQUIDACION!$B$1046&gt;LIQUIDACION!$D$1043),366,365)),0)</f>
        <v>0</v>
      </c>
    </row>
    <row r="996" spans="2:50" x14ac:dyDescent="0.25">
      <c r="B996" s="123">
        <v>984</v>
      </c>
      <c r="C996" s="125"/>
      <c r="D996" s="170"/>
      <c r="E996" s="170"/>
      <c r="F996" s="170"/>
      <c r="G996" s="170">
        <f t="shared" si="65"/>
        <v>0</v>
      </c>
      <c r="H996" s="170">
        <f t="shared" si="66"/>
        <v>0</v>
      </c>
      <c r="I996" s="170"/>
      <c r="J996" s="170"/>
      <c r="K996" s="170"/>
      <c r="L996" s="170"/>
      <c r="M996" s="170"/>
      <c r="N996" s="170"/>
      <c r="O996" s="170"/>
      <c r="P996" s="170"/>
      <c r="Q996" s="170"/>
      <c r="R996" s="170"/>
      <c r="S996" s="170"/>
      <c r="T996" s="170"/>
      <c r="U996" s="170"/>
      <c r="V996" s="170"/>
      <c r="W996" s="170"/>
      <c r="X996" s="170"/>
      <c r="Y996" s="170"/>
      <c r="Z996" s="170"/>
      <c r="AA996" s="170"/>
      <c r="AB996" s="415">
        <f t="shared" si="67"/>
        <v>0</v>
      </c>
      <c r="AC996" s="415">
        <f t="shared" si="68"/>
        <v>0</v>
      </c>
      <c r="AE996" s="618">
        <f>IF(AE$12=TRUE,(($D996*LIQUIDACION!$L$1046)*LIQUIDACION!$D$1045/IF(AND(LIQUIDACION!$D$1044&gt;LIQUIDACION!$B$1046,LIQUIDACION!$B$1046&gt;LIQUIDACION!$D$1043),366,365)),0)</f>
        <v>0</v>
      </c>
      <c r="AF996" s="618">
        <f>IF(AF$12=TRUE,(($E996*LIQUIDACION!$L$1046)*LIQUIDACION!$D$1045/IF(AND(LIQUIDACION!$D$1044&gt;LIQUIDACION!$B$1046,LIQUIDACION!$B$1046&gt;LIQUIDACION!$D$1043),366,365)),0)</f>
        <v>0</v>
      </c>
      <c r="AG996" s="618">
        <f>IF(AG$12=TRUE,(($F996*LIQUIDACION!$L$1046)*LIQUIDACION!$D$1045/IF(AND(LIQUIDACION!$D$1044&gt;LIQUIDACION!$B$1046,LIQUIDACION!$B$1046&gt;LIQUIDACION!$D$1043),366,365)),0)</f>
        <v>0</v>
      </c>
      <c r="AH996" s="618">
        <f>IF(AH$12=TRUE,(($G996*LIQUIDACION!$L$1046)*LIQUIDACION!$D$1045/IF(AND(LIQUIDACION!$D$1044&gt;LIQUIDACION!$B$1046,LIQUIDACION!$B$1046&gt;LIQUIDACION!$D$1043),366,365)),0)</f>
        <v>0</v>
      </c>
      <c r="AI996" s="618">
        <f>IF(AI$12=TRUE,(($H996*LIQUIDACION!$L$1047)*LIQUIDACION!$D$1045/IF(AND(LIQUIDACION!$D$1044&gt;LIQUIDACION!$B$1046,LIQUIDACION!$B$1046&gt;LIQUIDACION!$D$1043),366,365)),0)</f>
        <v>0</v>
      </c>
      <c r="AJ996" s="618">
        <f>IF(AJ$12=TRUE,(($I996*LIQUIDACION!$L$1047)*LIQUIDACION!$D$1045/IF(AND(LIQUIDACION!$D$1044&gt;LIQUIDACION!$B$1046,LIQUIDACION!$B$1046&gt;LIQUIDACION!$D$1043),366,365)),0)</f>
        <v>0</v>
      </c>
      <c r="AK996" s="618">
        <f>IF(AK$12=TRUE,(($J996*LIQUIDACION!$L$1047)*LIQUIDACION!$D$1045/IF(AND(LIQUIDACION!$D$1044&gt;LIQUIDACION!$B$1046,LIQUIDACION!$B$1046&gt;LIQUIDACION!$D$1043),366,365)),0)</f>
        <v>0</v>
      </c>
      <c r="AL996" s="618">
        <f>IF(AL$12=TRUE,(($K996*LIQUIDACION!$L$1047)*LIQUIDACION!$D$1045/IF(AND(LIQUIDACION!$D$1044&gt;LIQUIDACION!$B$1046,LIQUIDACION!$B$1046&gt;LIQUIDACION!$D$1043),366,365)),0)</f>
        <v>0</v>
      </c>
      <c r="AM996" s="618">
        <f>IF(AM$12=TRUE,(($L996*LIQUIDACION!$L$1047)*LIQUIDACION!$D$1045/IF(AND(LIQUIDACION!$D$1044&gt;LIQUIDACION!$B$1046,LIQUIDACION!$B$1046&gt;LIQUIDACION!$D$1043),366,365)),0)</f>
        <v>0</v>
      </c>
      <c r="AN996" s="618">
        <f>IF(AN$12=TRUE,(($M996*LIQUIDACION!$L$1047)*LIQUIDACION!$D$1045/IF(AND(LIQUIDACION!$D$1044&gt;LIQUIDACION!$B$1046,LIQUIDACION!$B$1046&gt;LIQUIDACION!$D$1043),366,365)),0)</f>
        <v>0</v>
      </c>
      <c r="AO996" s="618">
        <f>IF(AO$12=TRUE,(($N996*LIQUIDACION!$L$1047)*LIQUIDACION!$D$1045/IF(AND(LIQUIDACION!$D$1044&gt;LIQUIDACION!$B$1046,LIQUIDACION!$B$1046&gt;LIQUIDACION!$D$1043),366,365)),0)</f>
        <v>0</v>
      </c>
      <c r="AP996" s="618">
        <f>IF(AP$12=TRUE,(($O996*LIQUIDACION!$L$1047)*LIQUIDACION!$D$1045/IF(AND(LIQUIDACION!$D$1044&gt;LIQUIDACION!$B$1046,LIQUIDACION!$B$1046&gt;LIQUIDACION!$D$1043),366,365)),0)</f>
        <v>0</v>
      </c>
      <c r="AQ996" s="618">
        <f>IF(AQ$12=TRUE,(($P996*LIQUIDACION!$L$1047)*LIQUIDACION!$D$1045/IF(AND(LIQUIDACION!$D$1044&gt;LIQUIDACION!$B$1046,LIQUIDACION!$B$1046&gt;LIQUIDACION!$D$1043),366,365)),0)</f>
        <v>0</v>
      </c>
      <c r="AR996" s="618">
        <f>IF(AR$12=TRUE,(($Q996*LIQUIDACION!$L$1047)*LIQUIDACION!$D$1045/IF(AND(LIQUIDACION!$D$1044&gt;LIQUIDACION!$B$1046,LIQUIDACION!$B$1046&gt;LIQUIDACION!$D$1043),366,365)),0)</f>
        <v>0</v>
      </c>
      <c r="AS996" s="618">
        <f>IF(AS$12=TRUE,(($R996*LIQUIDACION!$L$1047)*LIQUIDACION!$D$1045/IF(AND(LIQUIDACION!$D$1044&gt;LIQUIDACION!$B$1046,LIQUIDACION!$B$1046&gt;LIQUIDACION!$D$1043),366,365)),0)</f>
        <v>0</v>
      </c>
      <c r="AT996" s="618">
        <f>IF(AT$12=TRUE,(($S996*LIQUIDACION!$L$1047)*LIQUIDACION!$D$1045/IF(AND(LIQUIDACION!$D$1044&gt;LIQUIDACION!$B$1046,LIQUIDACION!$B$1046&gt;LIQUIDACION!$D$1043),366,365)),0)</f>
        <v>0</v>
      </c>
      <c r="AU996" s="618">
        <f>IF(AU$12=TRUE,(($T996*LIQUIDACION!$L$1047)*LIQUIDACION!$D$1045/IF(AND(LIQUIDACION!$D$1044&gt;LIQUIDACION!$B$1046,LIQUIDACION!$B$1046&gt;LIQUIDACION!$D$1043),366,365)),0)</f>
        <v>0</v>
      </c>
      <c r="AV996" s="618">
        <f>IF(AV$12=TRUE,(($U996*LIQUIDACION!$L$1047)*LIQUIDACION!$D$1045/IF(AND(LIQUIDACION!$D$1044&gt;LIQUIDACION!$B$1046,LIQUIDACION!$B$1046&gt;LIQUIDACION!$D$1043),366,365)),0)</f>
        <v>0</v>
      </c>
      <c r="AW996" s="618">
        <f>IF(AW$12=TRUE,(($V996*LIQUIDACION!$L$1047)*LIQUIDACION!$D$1045/IF(AND(LIQUIDACION!$D$1044&gt;LIQUIDACION!$B$1046,LIQUIDACION!$B$1046&gt;LIQUIDACION!$D$1043),366,365)),0)</f>
        <v>0</v>
      </c>
      <c r="AX996" s="618">
        <f>IF(AX$12=TRUE,(($W996*LIQUIDACION!$L$1047)*LIQUIDACION!$D$1045/IF(AND(LIQUIDACION!$D$1044&gt;LIQUIDACION!$B$1046,LIQUIDACION!$B$1046&gt;LIQUIDACION!$D$1043),366,365)),0)</f>
        <v>0</v>
      </c>
    </row>
    <row r="997" spans="2:50" x14ac:dyDescent="0.25">
      <c r="B997" s="121">
        <v>985</v>
      </c>
      <c r="C997" s="125"/>
      <c r="D997" s="170"/>
      <c r="E997" s="170"/>
      <c r="F997" s="170"/>
      <c r="G997" s="170">
        <f t="shared" si="65"/>
        <v>0</v>
      </c>
      <c r="H997" s="170">
        <f t="shared" si="66"/>
        <v>0</v>
      </c>
      <c r="I997" s="170"/>
      <c r="J997" s="170"/>
      <c r="K997" s="170"/>
      <c r="L997" s="170"/>
      <c r="M997" s="170"/>
      <c r="N997" s="170"/>
      <c r="O997" s="170"/>
      <c r="P997" s="170"/>
      <c r="Q997" s="170"/>
      <c r="R997" s="170"/>
      <c r="S997" s="170"/>
      <c r="T997" s="170"/>
      <c r="U997" s="170"/>
      <c r="V997" s="170"/>
      <c r="W997" s="170"/>
      <c r="X997" s="170"/>
      <c r="Y997" s="170"/>
      <c r="Z997" s="170"/>
      <c r="AA997" s="170"/>
      <c r="AB997" s="415">
        <f t="shared" si="67"/>
        <v>0</v>
      </c>
      <c r="AC997" s="415">
        <f t="shared" si="68"/>
        <v>0</v>
      </c>
      <c r="AE997" s="618">
        <f>IF(AE$12=TRUE,(($D997*LIQUIDACION!$L$1046)*LIQUIDACION!$D$1045/IF(AND(LIQUIDACION!$D$1044&gt;LIQUIDACION!$B$1046,LIQUIDACION!$B$1046&gt;LIQUIDACION!$D$1043),366,365)),0)</f>
        <v>0</v>
      </c>
      <c r="AF997" s="618">
        <f>IF(AF$12=TRUE,(($E997*LIQUIDACION!$L$1046)*LIQUIDACION!$D$1045/IF(AND(LIQUIDACION!$D$1044&gt;LIQUIDACION!$B$1046,LIQUIDACION!$B$1046&gt;LIQUIDACION!$D$1043),366,365)),0)</f>
        <v>0</v>
      </c>
      <c r="AG997" s="618">
        <f>IF(AG$12=TRUE,(($F997*LIQUIDACION!$L$1046)*LIQUIDACION!$D$1045/IF(AND(LIQUIDACION!$D$1044&gt;LIQUIDACION!$B$1046,LIQUIDACION!$B$1046&gt;LIQUIDACION!$D$1043),366,365)),0)</f>
        <v>0</v>
      </c>
      <c r="AH997" s="618">
        <f>IF(AH$12=TRUE,(($G997*LIQUIDACION!$L$1046)*LIQUIDACION!$D$1045/IF(AND(LIQUIDACION!$D$1044&gt;LIQUIDACION!$B$1046,LIQUIDACION!$B$1046&gt;LIQUIDACION!$D$1043),366,365)),0)</f>
        <v>0</v>
      </c>
      <c r="AI997" s="618">
        <f>IF(AI$12=TRUE,(($H997*LIQUIDACION!$L$1047)*LIQUIDACION!$D$1045/IF(AND(LIQUIDACION!$D$1044&gt;LIQUIDACION!$B$1046,LIQUIDACION!$B$1046&gt;LIQUIDACION!$D$1043),366,365)),0)</f>
        <v>0</v>
      </c>
      <c r="AJ997" s="618">
        <f>IF(AJ$12=TRUE,(($I997*LIQUIDACION!$L$1047)*LIQUIDACION!$D$1045/IF(AND(LIQUIDACION!$D$1044&gt;LIQUIDACION!$B$1046,LIQUIDACION!$B$1046&gt;LIQUIDACION!$D$1043),366,365)),0)</f>
        <v>0</v>
      </c>
      <c r="AK997" s="618">
        <f>IF(AK$12=TRUE,(($J997*LIQUIDACION!$L$1047)*LIQUIDACION!$D$1045/IF(AND(LIQUIDACION!$D$1044&gt;LIQUIDACION!$B$1046,LIQUIDACION!$B$1046&gt;LIQUIDACION!$D$1043),366,365)),0)</f>
        <v>0</v>
      </c>
      <c r="AL997" s="618">
        <f>IF(AL$12=TRUE,(($K997*LIQUIDACION!$L$1047)*LIQUIDACION!$D$1045/IF(AND(LIQUIDACION!$D$1044&gt;LIQUIDACION!$B$1046,LIQUIDACION!$B$1046&gt;LIQUIDACION!$D$1043),366,365)),0)</f>
        <v>0</v>
      </c>
      <c r="AM997" s="618">
        <f>IF(AM$12=TRUE,(($L997*LIQUIDACION!$L$1047)*LIQUIDACION!$D$1045/IF(AND(LIQUIDACION!$D$1044&gt;LIQUIDACION!$B$1046,LIQUIDACION!$B$1046&gt;LIQUIDACION!$D$1043),366,365)),0)</f>
        <v>0</v>
      </c>
      <c r="AN997" s="618">
        <f>IF(AN$12=TRUE,(($M997*LIQUIDACION!$L$1047)*LIQUIDACION!$D$1045/IF(AND(LIQUIDACION!$D$1044&gt;LIQUIDACION!$B$1046,LIQUIDACION!$B$1046&gt;LIQUIDACION!$D$1043),366,365)),0)</f>
        <v>0</v>
      </c>
      <c r="AO997" s="618">
        <f>IF(AO$12=TRUE,(($N997*LIQUIDACION!$L$1047)*LIQUIDACION!$D$1045/IF(AND(LIQUIDACION!$D$1044&gt;LIQUIDACION!$B$1046,LIQUIDACION!$B$1046&gt;LIQUIDACION!$D$1043),366,365)),0)</f>
        <v>0</v>
      </c>
      <c r="AP997" s="618">
        <f>IF(AP$12=TRUE,(($O997*LIQUIDACION!$L$1047)*LIQUIDACION!$D$1045/IF(AND(LIQUIDACION!$D$1044&gt;LIQUIDACION!$B$1046,LIQUIDACION!$B$1046&gt;LIQUIDACION!$D$1043),366,365)),0)</f>
        <v>0</v>
      </c>
      <c r="AQ997" s="618">
        <f>IF(AQ$12=TRUE,(($P997*LIQUIDACION!$L$1047)*LIQUIDACION!$D$1045/IF(AND(LIQUIDACION!$D$1044&gt;LIQUIDACION!$B$1046,LIQUIDACION!$B$1046&gt;LIQUIDACION!$D$1043),366,365)),0)</f>
        <v>0</v>
      </c>
      <c r="AR997" s="618">
        <f>IF(AR$12=TRUE,(($Q997*LIQUIDACION!$L$1047)*LIQUIDACION!$D$1045/IF(AND(LIQUIDACION!$D$1044&gt;LIQUIDACION!$B$1046,LIQUIDACION!$B$1046&gt;LIQUIDACION!$D$1043),366,365)),0)</f>
        <v>0</v>
      </c>
      <c r="AS997" s="618">
        <f>IF(AS$12=TRUE,(($R997*LIQUIDACION!$L$1047)*LIQUIDACION!$D$1045/IF(AND(LIQUIDACION!$D$1044&gt;LIQUIDACION!$B$1046,LIQUIDACION!$B$1046&gt;LIQUIDACION!$D$1043),366,365)),0)</f>
        <v>0</v>
      </c>
      <c r="AT997" s="618">
        <f>IF(AT$12=TRUE,(($S997*LIQUIDACION!$L$1047)*LIQUIDACION!$D$1045/IF(AND(LIQUIDACION!$D$1044&gt;LIQUIDACION!$B$1046,LIQUIDACION!$B$1046&gt;LIQUIDACION!$D$1043),366,365)),0)</f>
        <v>0</v>
      </c>
      <c r="AU997" s="618">
        <f>IF(AU$12=TRUE,(($T997*LIQUIDACION!$L$1047)*LIQUIDACION!$D$1045/IF(AND(LIQUIDACION!$D$1044&gt;LIQUIDACION!$B$1046,LIQUIDACION!$B$1046&gt;LIQUIDACION!$D$1043),366,365)),0)</f>
        <v>0</v>
      </c>
      <c r="AV997" s="618">
        <f>IF(AV$12=TRUE,(($U997*LIQUIDACION!$L$1047)*LIQUIDACION!$D$1045/IF(AND(LIQUIDACION!$D$1044&gt;LIQUIDACION!$B$1046,LIQUIDACION!$B$1046&gt;LIQUIDACION!$D$1043),366,365)),0)</f>
        <v>0</v>
      </c>
      <c r="AW997" s="618">
        <f>IF(AW$12=TRUE,(($V997*LIQUIDACION!$L$1047)*LIQUIDACION!$D$1045/IF(AND(LIQUIDACION!$D$1044&gt;LIQUIDACION!$B$1046,LIQUIDACION!$B$1046&gt;LIQUIDACION!$D$1043),366,365)),0)</f>
        <v>0</v>
      </c>
      <c r="AX997" s="618">
        <f>IF(AX$12=TRUE,(($W997*LIQUIDACION!$L$1047)*LIQUIDACION!$D$1045/IF(AND(LIQUIDACION!$D$1044&gt;LIQUIDACION!$B$1046,LIQUIDACION!$B$1046&gt;LIQUIDACION!$D$1043),366,365)),0)</f>
        <v>0</v>
      </c>
    </row>
    <row r="998" spans="2:50" x14ac:dyDescent="0.25">
      <c r="B998" s="123">
        <v>986</v>
      </c>
      <c r="C998" s="125"/>
      <c r="D998" s="170"/>
      <c r="E998" s="170"/>
      <c r="F998" s="170"/>
      <c r="G998" s="170">
        <f t="shared" si="65"/>
        <v>0</v>
      </c>
      <c r="H998" s="170">
        <f t="shared" si="66"/>
        <v>0</v>
      </c>
      <c r="I998" s="170"/>
      <c r="J998" s="170"/>
      <c r="K998" s="170"/>
      <c r="L998" s="170"/>
      <c r="M998" s="170"/>
      <c r="N998" s="170"/>
      <c r="O998" s="170"/>
      <c r="P998" s="170"/>
      <c r="Q998" s="170"/>
      <c r="R998" s="170"/>
      <c r="S998" s="170"/>
      <c r="T998" s="170"/>
      <c r="U998" s="170"/>
      <c r="V998" s="170"/>
      <c r="W998" s="170"/>
      <c r="X998" s="170"/>
      <c r="Y998" s="170"/>
      <c r="Z998" s="170"/>
      <c r="AA998" s="170"/>
      <c r="AB998" s="415">
        <f t="shared" si="67"/>
        <v>0</v>
      </c>
      <c r="AC998" s="415">
        <f t="shared" si="68"/>
        <v>0</v>
      </c>
      <c r="AE998" s="618">
        <f>IF(AE$12=TRUE,(($D998*LIQUIDACION!$L$1046)*LIQUIDACION!$D$1045/IF(AND(LIQUIDACION!$D$1044&gt;LIQUIDACION!$B$1046,LIQUIDACION!$B$1046&gt;LIQUIDACION!$D$1043),366,365)),0)</f>
        <v>0</v>
      </c>
      <c r="AF998" s="618">
        <f>IF(AF$12=TRUE,(($E998*LIQUIDACION!$L$1046)*LIQUIDACION!$D$1045/IF(AND(LIQUIDACION!$D$1044&gt;LIQUIDACION!$B$1046,LIQUIDACION!$B$1046&gt;LIQUIDACION!$D$1043),366,365)),0)</f>
        <v>0</v>
      </c>
      <c r="AG998" s="618">
        <f>IF(AG$12=TRUE,(($F998*LIQUIDACION!$L$1046)*LIQUIDACION!$D$1045/IF(AND(LIQUIDACION!$D$1044&gt;LIQUIDACION!$B$1046,LIQUIDACION!$B$1046&gt;LIQUIDACION!$D$1043),366,365)),0)</f>
        <v>0</v>
      </c>
      <c r="AH998" s="618">
        <f>IF(AH$12=TRUE,(($G998*LIQUIDACION!$L$1046)*LIQUIDACION!$D$1045/IF(AND(LIQUIDACION!$D$1044&gt;LIQUIDACION!$B$1046,LIQUIDACION!$B$1046&gt;LIQUIDACION!$D$1043),366,365)),0)</f>
        <v>0</v>
      </c>
      <c r="AI998" s="618">
        <f>IF(AI$12=TRUE,(($H998*LIQUIDACION!$L$1047)*LIQUIDACION!$D$1045/IF(AND(LIQUIDACION!$D$1044&gt;LIQUIDACION!$B$1046,LIQUIDACION!$B$1046&gt;LIQUIDACION!$D$1043),366,365)),0)</f>
        <v>0</v>
      </c>
      <c r="AJ998" s="618">
        <f>IF(AJ$12=TRUE,(($I998*LIQUIDACION!$L$1047)*LIQUIDACION!$D$1045/IF(AND(LIQUIDACION!$D$1044&gt;LIQUIDACION!$B$1046,LIQUIDACION!$B$1046&gt;LIQUIDACION!$D$1043),366,365)),0)</f>
        <v>0</v>
      </c>
      <c r="AK998" s="618">
        <f>IF(AK$12=TRUE,(($J998*LIQUIDACION!$L$1047)*LIQUIDACION!$D$1045/IF(AND(LIQUIDACION!$D$1044&gt;LIQUIDACION!$B$1046,LIQUIDACION!$B$1046&gt;LIQUIDACION!$D$1043),366,365)),0)</f>
        <v>0</v>
      </c>
      <c r="AL998" s="618">
        <f>IF(AL$12=TRUE,(($K998*LIQUIDACION!$L$1047)*LIQUIDACION!$D$1045/IF(AND(LIQUIDACION!$D$1044&gt;LIQUIDACION!$B$1046,LIQUIDACION!$B$1046&gt;LIQUIDACION!$D$1043),366,365)),0)</f>
        <v>0</v>
      </c>
      <c r="AM998" s="618">
        <f>IF(AM$12=TRUE,(($L998*LIQUIDACION!$L$1047)*LIQUIDACION!$D$1045/IF(AND(LIQUIDACION!$D$1044&gt;LIQUIDACION!$B$1046,LIQUIDACION!$B$1046&gt;LIQUIDACION!$D$1043),366,365)),0)</f>
        <v>0</v>
      </c>
      <c r="AN998" s="618">
        <f>IF(AN$12=TRUE,(($M998*LIQUIDACION!$L$1047)*LIQUIDACION!$D$1045/IF(AND(LIQUIDACION!$D$1044&gt;LIQUIDACION!$B$1046,LIQUIDACION!$B$1046&gt;LIQUIDACION!$D$1043),366,365)),0)</f>
        <v>0</v>
      </c>
      <c r="AO998" s="618">
        <f>IF(AO$12=TRUE,(($N998*LIQUIDACION!$L$1047)*LIQUIDACION!$D$1045/IF(AND(LIQUIDACION!$D$1044&gt;LIQUIDACION!$B$1046,LIQUIDACION!$B$1046&gt;LIQUIDACION!$D$1043),366,365)),0)</f>
        <v>0</v>
      </c>
      <c r="AP998" s="618">
        <f>IF(AP$12=TRUE,(($O998*LIQUIDACION!$L$1047)*LIQUIDACION!$D$1045/IF(AND(LIQUIDACION!$D$1044&gt;LIQUIDACION!$B$1046,LIQUIDACION!$B$1046&gt;LIQUIDACION!$D$1043),366,365)),0)</f>
        <v>0</v>
      </c>
      <c r="AQ998" s="618">
        <f>IF(AQ$12=TRUE,(($P998*LIQUIDACION!$L$1047)*LIQUIDACION!$D$1045/IF(AND(LIQUIDACION!$D$1044&gt;LIQUIDACION!$B$1046,LIQUIDACION!$B$1046&gt;LIQUIDACION!$D$1043),366,365)),0)</f>
        <v>0</v>
      </c>
      <c r="AR998" s="618">
        <f>IF(AR$12=TRUE,(($Q998*LIQUIDACION!$L$1047)*LIQUIDACION!$D$1045/IF(AND(LIQUIDACION!$D$1044&gt;LIQUIDACION!$B$1046,LIQUIDACION!$B$1046&gt;LIQUIDACION!$D$1043),366,365)),0)</f>
        <v>0</v>
      </c>
      <c r="AS998" s="618">
        <f>IF(AS$12=TRUE,(($R998*LIQUIDACION!$L$1047)*LIQUIDACION!$D$1045/IF(AND(LIQUIDACION!$D$1044&gt;LIQUIDACION!$B$1046,LIQUIDACION!$B$1046&gt;LIQUIDACION!$D$1043),366,365)),0)</f>
        <v>0</v>
      </c>
      <c r="AT998" s="618">
        <f>IF(AT$12=TRUE,(($S998*LIQUIDACION!$L$1047)*LIQUIDACION!$D$1045/IF(AND(LIQUIDACION!$D$1044&gt;LIQUIDACION!$B$1046,LIQUIDACION!$B$1046&gt;LIQUIDACION!$D$1043),366,365)),0)</f>
        <v>0</v>
      </c>
      <c r="AU998" s="618">
        <f>IF(AU$12=TRUE,(($T998*LIQUIDACION!$L$1047)*LIQUIDACION!$D$1045/IF(AND(LIQUIDACION!$D$1044&gt;LIQUIDACION!$B$1046,LIQUIDACION!$B$1046&gt;LIQUIDACION!$D$1043),366,365)),0)</f>
        <v>0</v>
      </c>
      <c r="AV998" s="618">
        <f>IF(AV$12=TRUE,(($U998*LIQUIDACION!$L$1047)*LIQUIDACION!$D$1045/IF(AND(LIQUIDACION!$D$1044&gt;LIQUIDACION!$B$1046,LIQUIDACION!$B$1046&gt;LIQUIDACION!$D$1043),366,365)),0)</f>
        <v>0</v>
      </c>
      <c r="AW998" s="618">
        <f>IF(AW$12=TRUE,(($V998*LIQUIDACION!$L$1047)*LIQUIDACION!$D$1045/IF(AND(LIQUIDACION!$D$1044&gt;LIQUIDACION!$B$1046,LIQUIDACION!$B$1046&gt;LIQUIDACION!$D$1043),366,365)),0)</f>
        <v>0</v>
      </c>
      <c r="AX998" s="618">
        <f>IF(AX$12=TRUE,(($W998*LIQUIDACION!$L$1047)*LIQUIDACION!$D$1045/IF(AND(LIQUIDACION!$D$1044&gt;LIQUIDACION!$B$1046,LIQUIDACION!$B$1046&gt;LIQUIDACION!$D$1043),366,365)),0)</f>
        <v>0</v>
      </c>
    </row>
    <row r="999" spans="2:50" x14ac:dyDescent="0.25">
      <c r="B999" s="121">
        <v>987</v>
      </c>
      <c r="C999" s="125"/>
      <c r="D999" s="170"/>
      <c r="E999" s="170"/>
      <c r="F999" s="170"/>
      <c r="G999" s="170">
        <f t="shared" si="65"/>
        <v>0</v>
      </c>
      <c r="H999" s="170">
        <f t="shared" si="66"/>
        <v>0</v>
      </c>
      <c r="I999" s="170"/>
      <c r="J999" s="170"/>
      <c r="K999" s="170"/>
      <c r="L999" s="170"/>
      <c r="M999" s="170"/>
      <c r="N999" s="170"/>
      <c r="O999" s="170"/>
      <c r="P999" s="170"/>
      <c r="Q999" s="170"/>
      <c r="R999" s="170"/>
      <c r="S999" s="170"/>
      <c r="T999" s="170"/>
      <c r="U999" s="170"/>
      <c r="V999" s="170"/>
      <c r="W999" s="170"/>
      <c r="X999" s="170"/>
      <c r="Y999" s="170"/>
      <c r="Z999" s="170"/>
      <c r="AA999" s="170"/>
      <c r="AB999" s="415">
        <f t="shared" si="67"/>
        <v>0</v>
      </c>
      <c r="AC999" s="415">
        <f t="shared" si="68"/>
        <v>0</v>
      </c>
      <c r="AE999" s="618">
        <f>IF(AE$12=TRUE,(($D999*LIQUIDACION!$L$1046)*LIQUIDACION!$D$1045/IF(AND(LIQUIDACION!$D$1044&gt;LIQUIDACION!$B$1046,LIQUIDACION!$B$1046&gt;LIQUIDACION!$D$1043),366,365)),0)</f>
        <v>0</v>
      </c>
      <c r="AF999" s="618">
        <f>IF(AF$12=TRUE,(($E999*LIQUIDACION!$L$1046)*LIQUIDACION!$D$1045/IF(AND(LIQUIDACION!$D$1044&gt;LIQUIDACION!$B$1046,LIQUIDACION!$B$1046&gt;LIQUIDACION!$D$1043),366,365)),0)</f>
        <v>0</v>
      </c>
      <c r="AG999" s="618">
        <f>IF(AG$12=TRUE,(($F999*LIQUIDACION!$L$1046)*LIQUIDACION!$D$1045/IF(AND(LIQUIDACION!$D$1044&gt;LIQUIDACION!$B$1046,LIQUIDACION!$B$1046&gt;LIQUIDACION!$D$1043),366,365)),0)</f>
        <v>0</v>
      </c>
      <c r="AH999" s="618">
        <f>IF(AH$12=TRUE,(($G999*LIQUIDACION!$L$1046)*LIQUIDACION!$D$1045/IF(AND(LIQUIDACION!$D$1044&gt;LIQUIDACION!$B$1046,LIQUIDACION!$B$1046&gt;LIQUIDACION!$D$1043),366,365)),0)</f>
        <v>0</v>
      </c>
      <c r="AI999" s="618">
        <f>IF(AI$12=TRUE,(($H999*LIQUIDACION!$L$1047)*LIQUIDACION!$D$1045/IF(AND(LIQUIDACION!$D$1044&gt;LIQUIDACION!$B$1046,LIQUIDACION!$B$1046&gt;LIQUIDACION!$D$1043),366,365)),0)</f>
        <v>0</v>
      </c>
      <c r="AJ999" s="618">
        <f>IF(AJ$12=TRUE,(($I999*LIQUIDACION!$L$1047)*LIQUIDACION!$D$1045/IF(AND(LIQUIDACION!$D$1044&gt;LIQUIDACION!$B$1046,LIQUIDACION!$B$1046&gt;LIQUIDACION!$D$1043),366,365)),0)</f>
        <v>0</v>
      </c>
      <c r="AK999" s="618">
        <f>IF(AK$12=TRUE,(($J999*LIQUIDACION!$L$1047)*LIQUIDACION!$D$1045/IF(AND(LIQUIDACION!$D$1044&gt;LIQUIDACION!$B$1046,LIQUIDACION!$B$1046&gt;LIQUIDACION!$D$1043),366,365)),0)</f>
        <v>0</v>
      </c>
      <c r="AL999" s="618">
        <f>IF(AL$12=TRUE,(($K999*LIQUIDACION!$L$1047)*LIQUIDACION!$D$1045/IF(AND(LIQUIDACION!$D$1044&gt;LIQUIDACION!$B$1046,LIQUIDACION!$B$1046&gt;LIQUIDACION!$D$1043),366,365)),0)</f>
        <v>0</v>
      </c>
      <c r="AM999" s="618">
        <f>IF(AM$12=TRUE,(($L999*LIQUIDACION!$L$1047)*LIQUIDACION!$D$1045/IF(AND(LIQUIDACION!$D$1044&gt;LIQUIDACION!$B$1046,LIQUIDACION!$B$1046&gt;LIQUIDACION!$D$1043),366,365)),0)</f>
        <v>0</v>
      </c>
      <c r="AN999" s="618">
        <f>IF(AN$12=TRUE,(($M999*LIQUIDACION!$L$1047)*LIQUIDACION!$D$1045/IF(AND(LIQUIDACION!$D$1044&gt;LIQUIDACION!$B$1046,LIQUIDACION!$B$1046&gt;LIQUIDACION!$D$1043),366,365)),0)</f>
        <v>0</v>
      </c>
      <c r="AO999" s="618">
        <f>IF(AO$12=TRUE,(($N999*LIQUIDACION!$L$1047)*LIQUIDACION!$D$1045/IF(AND(LIQUIDACION!$D$1044&gt;LIQUIDACION!$B$1046,LIQUIDACION!$B$1046&gt;LIQUIDACION!$D$1043),366,365)),0)</f>
        <v>0</v>
      </c>
      <c r="AP999" s="618">
        <f>IF(AP$12=TRUE,(($O999*LIQUIDACION!$L$1047)*LIQUIDACION!$D$1045/IF(AND(LIQUIDACION!$D$1044&gt;LIQUIDACION!$B$1046,LIQUIDACION!$B$1046&gt;LIQUIDACION!$D$1043),366,365)),0)</f>
        <v>0</v>
      </c>
      <c r="AQ999" s="618">
        <f>IF(AQ$12=TRUE,(($P999*LIQUIDACION!$L$1047)*LIQUIDACION!$D$1045/IF(AND(LIQUIDACION!$D$1044&gt;LIQUIDACION!$B$1046,LIQUIDACION!$B$1046&gt;LIQUIDACION!$D$1043),366,365)),0)</f>
        <v>0</v>
      </c>
      <c r="AR999" s="618">
        <f>IF(AR$12=TRUE,(($Q999*LIQUIDACION!$L$1047)*LIQUIDACION!$D$1045/IF(AND(LIQUIDACION!$D$1044&gt;LIQUIDACION!$B$1046,LIQUIDACION!$B$1046&gt;LIQUIDACION!$D$1043),366,365)),0)</f>
        <v>0</v>
      </c>
      <c r="AS999" s="618">
        <f>IF(AS$12=TRUE,(($R999*LIQUIDACION!$L$1047)*LIQUIDACION!$D$1045/IF(AND(LIQUIDACION!$D$1044&gt;LIQUIDACION!$B$1046,LIQUIDACION!$B$1046&gt;LIQUIDACION!$D$1043),366,365)),0)</f>
        <v>0</v>
      </c>
      <c r="AT999" s="618">
        <f>IF(AT$12=TRUE,(($S999*LIQUIDACION!$L$1047)*LIQUIDACION!$D$1045/IF(AND(LIQUIDACION!$D$1044&gt;LIQUIDACION!$B$1046,LIQUIDACION!$B$1046&gt;LIQUIDACION!$D$1043),366,365)),0)</f>
        <v>0</v>
      </c>
      <c r="AU999" s="618">
        <f>IF(AU$12=TRUE,(($T999*LIQUIDACION!$L$1047)*LIQUIDACION!$D$1045/IF(AND(LIQUIDACION!$D$1044&gt;LIQUIDACION!$B$1046,LIQUIDACION!$B$1046&gt;LIQUIDACION!$D$1043),366,365)),0)</f>
        <v>0</v>
      </c>
      <c r="AV999" s="618">
        <f>IF(AV$12=TRUE,(($U999*LIQUIDACION!$L$1047)*LIQUIDACION!$D$1045/IF(AND(LIQUIDACION!$D$1044&gt;LIQUIDACION!$B$1046,LIQUIDACION!$B$1046&gt;LIQUIDACION!$D$1043),366,365)),0)</f>
        <v>0</v>
      </c>
      <c r="AW999" s="618">
        <f>IF(AW$12=TRUE,(($V999*LIQUIDACION!$L$1047)*LIQUIDACION!$D$1045/IF(AND(LIQUIDACION!$D$1044&gt;LIQUIDACION!$B$1046,LIQUIDACION!$B$1046&gt;LIQUIDACION!$D$1043),366,365)),0)</f>
        <v>0</v>
      </c>
      <c r="AX999" s="618">
        <f>IF(AX$12=TRUE,(($W999*LIQUIDACION!$L$1047)*LIQUIDACION!$D$1045/IF(AND(LIQUIDACION!$D$1044&gt;LIQUIDACION!$B$1046,LIQUIDACION!$B$1046&gt;LIQUIDACION!$D$1043),366,365)),0)</f>
        <v>0</v>
      </c>
    </row>
    <row r="1000" spans="2:50" x14ac:dyDescent="0.25">
      <c r="B1000" s="123">
        <v>988</v>
      </c>
      <c r="C1000" s="125"/>
      <c r="D1000" s="170"/>
      <c r="E1000" s="170"/>
      <c r="F1000" s="170"/>
      <c r="G1000" s="170">
        <f t="shared" si="65"/>
        <v>0</v>
      </c>
      <c r="H1000" s="170">
        <f t="shared" si="66"/>
        <v>0</v>
      </c>
      <c r="I1000" s="170"/>
      <c r="J1000" s="170"/>
      <c r="K1000" s="170"/>
      <c r="L1000" s="170"/>
      <c r="M1000" s="170"/>
      <c r="N1000" s="170"/>
      <c r="O1000" s="170"/>
      <c r="P1000" s="170"/>
      <c r="Q1000" s="170"/>
      <c r="R1000" s="170"/>
      <c r="S1000" s="170"/>
      <c r="T1000" s="170"/>
      <c r="U1000" s="170"/>
      <c r="V1000" s="170"/>
      <c r="W1000" s="170"/>
      <c r="X1000" s="170"/>
      <c r="Y1000" s="170"/>
      <c r="Z1000" s="170"/>
      <c r="AA1000" s="170"/>
      <c r="AB1000" s="415">
        <f t="shared" si="67"/>
        <v>0</v>
      </c>
      <c r="AC1000" s="415">
        <f t="shared" si="68"/>
        <v>0</v>
      </c>
      <c r="AE1000" s="618">
        <f>IF(AE$12=TRUE,(($D1000*LIQUIDACION!$L$1046)*LIQUIDACION!$D$1045/IF(AND(LIQUIDACION!$D$1044&gt;LIQUIDACION!$B$1046,LIQUIDACION!$B$1046&gt;LIQUIDACION!$D$1043),366,365)),0)</f>
        <v>0</v>
      </c>
      <c r="AF1000" s="618">
        <f>IF(AF$12=TRUE,(($E1000*LIQUIDACION!$L$1046)*LIQUIDACION!$D$1045/IF(AND(LIQUIDACION!$D$1044&gt;LIQUIDACION!$B$1046,LIQUIDACION!$B$1046&gt;LIQUIDACION!$D$1043),366,365)),0)</f>
        <v>0</v>
      </c>
      <c r="AG1000" s="618">
        <f>IF(AG$12=TRUE,(($F1000*LIQUIDACION!$L$1046)*LIQUIDACION!$D$1045/IF(AND(LIQUIDACION!$D$1044&gt;LIQUIDACION!$B$1046,LIQUIDACION!$B$1046&gt;LIQUIDACION!$D$1043),366,365)),0)</f>
        <v>0</v>
      </c>
      <c r="AH1000" s="618">
        <f>IF(AH$12=TRUE,(($G1000*LIQUIDACION!$L$1046)*LIQUIDACION!$D$1045/IF(AND(LIQUIDACION!$D$1044&gt;LIQUIDACION!$B$1046,LIQUIDACION!$B$1046&gt;LIQUIDACION!$D$1043),366,365)),0)</f>
        <v>0</v>
      </c>
      <c r="AI1000" s="618">
        <f>IF(AI$12=TRUE,(($H1000*LIQUIDACION!$L$1047)*LIQUIDACION!$D$1045/IF(AND(LIQUIDACION!$D$1044&gt;LIQUIDACION!$B$1046,LIQUIDACION!$B$1046&gt;LIQUIDACION!$D$1043),366,365)),0)</f>
        <v>0</v>
      </c>
      <c r="AJ1000" s="618">
        <f>IF(AJ$12=TRUE,(($I1000*LIQUIDACION!$L$1047)*LIQUIDACION!$D$1045/IF(AND(LIQUIDACION!$D$1044&gt;LIQUIDACION!$B$1046,LIQUIDACION!$B$1046&gt;LIQUIDACION!$D$1043),366,365)),0)</f>
        <v>0</v>
      </c>
      <c r="AK1000" s="618">
        <f>IF(AK$12=TRUE,(($J1000*LIQUIDACION!$L$1047)*LIQUIDACION!$D$1045/IF(AND(LIQUIDACION!$D$1044&gt;LIQUIDACION!$B$1046,LIQUIDACION!$B$1046&gt;LIQUIDACION!$D$1043),366,365)),0)</f>
        <v>0</v>
      </c>
      <c r="AL1000" s="618">
        <f>IF(AL$12=TRUE,(($K1000*LIQUIDACION!$L$1047)*LIQUIDACION!$D$1045/IF(AND(LIQUIDACION!$D$1044&gt;LIQUIDACION!$B$1046,LIQUIDACION!$B$1046&gt;LIQUIDACION!$D$1043),366,365)),0)</f>
        <v>0</v>
      </c>
      <c r="AM1000" s="618">
        <f>IF(AM$12=TRUE,(($L1000*LIQUIDACION!$L$1047)*LIQUIDACION!$D$1045/IF(AND(LIQUIDACION!$D$1044&gt;LIQUIDACION!$B$1046,LIQUIDACION!$B$1046&gt;LIQUIDACION!$D$1043),366,365)),0)</f>
        <v>0</v>
      </c>
      <c r="AN1000" s="618">
        <f>IF(AN$12=TRUE,(($M1000*LIQUIDACION!$L$1047)*LIQUIDACION!$D$1045/IF(AND(LIQUIDACION!$D$1044&gt;LIQUIDACION!$B$1046,LIQUIDACION!$B$1046&gt;LIQUIDACION!$D$1043),366,365)),0)</f>
        <v>0</v>
      </c>
      <c r="AO1000" s="618">
        <f>IF(AO$12=TRUE,(($N1000*LIQUIDACION!$L$1047)*LIQUIDACION!$D$1045/IF(AND(LIQUIDACION!$D$1044&gt;LIQUIDACION!$B$1046,LIQUIDACION!$B$1046&gt;LIQUIDACION!$D$1043),366,365)),0)</f>
        <v>0</v>
      </c>
      <c r="AP1000" s="618">
        <f>IF(AP$12=TRUE,(($O1000*LIQUIDACION!$L$1047)*LIQUIDACION!$D$1045/IF(AND(LIQUIDACION!$D$1044&gt;LIQUIDACION!$B$1046,LIQUIDACION!$B$1046&gt;LIQUIDACION!$D$1043),366,365)),0)</f>
        <v>0</v>
      </c>
      <c r="AQ1000" s="618">
        <f>IF(AQ$12=TRUE,(($P1000*LIQUIDACION!$L$1047)*LIQUIDACION!$D$1045/IF(AND(LIQUIDACION!$D$1044&gt;LIQUIDACION!$B$1046,LIQUIDACION!$B$1046&gt;LIQUIDACION!$D$1043),366,365)),0)</f>
        <v>0</v>
      </c>
      <c r="AR1000" s="618">
        <f>IF(AR$12=TRUE,(($Q1000*LIQUIDACION!$L$1047)*LIQUIDACION!$D$1045/IF(AND(LIQUIDACION!$D$1044&gt;LIQUIDACION!$B$1046,LIQUIDACION!$B$1046&gt;LIQUIDACION!$D$1043),366,365)),0)</f>
        <v>0</v>
      </c>
      <c r="AS1000" s="618">
        <f>IF(AS$12=TRUE,(($R1000*LIQUIDACION!$L$1047)*LIQUIDACION!$D$1045/IF(AND(LIQUIDACION!$D$1044&gt;LIQUIDACION!$B$1046,LIQUIDACION!$B$1046&gt;LIQUIDACION!$D$1043),366,365)),0)</f>
        <v>0</v>
      </c>
      <c r="AT1000" s="618">
        <f>IF(AT$12=TRUE,(($S1000*LIQUIDACION!$L$1047)*LIQUIDACION!$D$1045/IF(AND(LIQUIDACION!$D$1044&gt;LIQUIDACION!$B$1046,LIQUIDACION!$B$1046&gt;LIQUIDACION!$D$1043),366,365)),0)</f>
        <v>0</v>
      </c>
      <c r="AU1000" s="618">
        <f>IF(AU$12=TRUE,(($T1000*LIQUIDACION!$L$1047)*LIQUIDACION!$D$1045/IF(AND(LIQUIDACION!$D$1044&gt;LIQUIDACION!$B$1046,LIQUIDACION!$B$1046&gt;LIQUIDACION!$D$1043),366,365)),0)</f>
        <v>0</v>
      </c>
      <c r="AV1000" s="618">
        <f>IF(AV$12=TRUE,(($U1000*LIQUIDACION!$L$1047)*LIQUIDACION!$D$1045/IF(AND(LIQUIDACION!$D$1044&gt;LIQUIDACION!$B$1046,LIQUIDACION!$B$1046&gt;LIQUIDACION!$D$1043),366,365)),0)</f>
        <v>0</v>
      </c>
      <c r="AW1000" s="618">
        <f>IF(AW$12=TRUE,(($V1000*LIQUIDACION!$L$1047)*LIQUIDACION!$D$1045/IF(AND(LIQUIDACION!$D$1044&gt;LIQUIDACION!$B$1046,LIQUIDACION!$B$1046&gt;LIQUIDACION!$D$1043),366,365)),0)</f>
        <v>0</v>
      </c>
      <c r="AX1000" s="618">
        <f>IF(AX$12=TRUE,(($W1000*LIQUIDACION!$L$1047)*LIQUIDACION!$D$1045/IF(AND(LIQUIDACION!$D$1044&gt;LIQUIDACION!$B$1046,LIQUIDACION!$B$1046&gt;LIQUIDACION!$D$1043),366,365)),0)</f>
        <v>0</v>
      </c>
    </row>
    <row r="1001" spans="2:50" x14ac:dyDescent="0.25">
      <c r="B1001" s="121">
        <v>989</v>
      </c>
      <c r="C1001" s="125"/>
      <c r="D1001" s="170"/>
      <c r="E1001" s="170"/>
      <c r="F1001" s="170"/>
      <c r="G1001" s="170">
        <f t="shared" si="65"/>
        <v>0</v>
      </c>
      <c r="H1001" s="170">
        <f t="shared" si="66"/>
        <v>0</v>
      </c>
      <c r="I1001" s="170"/>
      <c r="J1001" s="170"/>
      <c r="K1001" s="170"/>
      <c r="L1001" s="170"/>
      <c r="M1001" s="170"/>
      <c r="N1001" s="170"/>
      <c r="O1001" s="170"/>
      <c r="P1001" s="170"/>
      <c r="Q1001" s="170"/>
      <c r="R1001" s="170"/>
      <c r="S1001" s="170"/>
      <c r="T1001" s="170"/>
      <c r="U1001" s="170"/>
      <c r="V1001" s="170"/>
      <c r="W1001" s="170"/>
      <c r="X1001" s="170"/>
      <c r="Y1001" s="170"/>
      <c r="Z1001" s="170"/>
      <c r="AA1001" s="170"/>
      <c r="AB1001" s="415">
        <f t="shared" si="67"/>
        <v>0</v>
      </c>
      <c r="AC1001" s="415">
        <f t="shared" si="68"/>
        <v>0</v>
      </c>
      <c r="AE1001" s="618">
        <f>IF(AE$12=TRUE,(($D1001*LIQUIDACION!$L$1046)*LIQUIDACION!$D$1045/IF(AND(LIQUIDACION!$D$1044&gt;LIQUIDACION!$B$1046,LIQUIDACION!$B$1046&gt;LIQUIDACION!$D$1043),366,365)),0)</f>
        <v>0</v>
      </c>
      <c r="AF1001" s="618">
        <f>IF(AF$12=TRUE,(($E1001*LIQUIDACION!$L$1046)*LIQUIDACION!$D$1045/IF(AND(LIQUIDACION!$D$1044&gt;LIQUIDACION!$B$1046,LIQUIDACION!$B$1046&gt;LIQUIDACION!$D$1043),366,365)),0)</f>
        <v>0</v>
      </c>
      <c r="AG1001" s="618">
        <f>IF(AG$12=TRUE,(($F1001*LIQUIDACION!$L$1046)*LIQUIDACION!$D$1045/IF(AND(LIQUIDACION!$D$1044&gt;LIQUIDACION!$B$1046,LIQUIDACION!$B$1046&gt;LIQUIDACION!$D$1043),366,365)),0)</f>
        <v>0</v>
      </c>
      <c r="AH1001" s="618">
        <f>IF(AH$12=TRUE,(($G1001*LIQUIDACION!$L$1046)*LIQUIDACION!$D$1045/IF(AND(LIQUIDACION!$D$1044&gt;LIQUIDACION!$B$1046,LIQUIDACION!$B$1046&gt;LIQUIDACION!$D$1043),366,365)),0)</f>
        <v>0</v>
      </c>
      <c r="AI1001" s="618">
        <f>IF(AI$12=TRUE,(($H1001*LIQUIDACION!$L$1047)*LIQUIDACION!$D$1045/IF(AND(LIQUIDACION!$D$1044&gt;LIQUIDACION!$B$1046,LIQUIDACION!$B$1046&gt;LIQUIDACION!$D$1043),366,365)),0)</f>
        <v>0</v>
      </c>
      <c r="AJ1001" s="618">
        <f>IF(AJ$12=TRUE,(($I1001*LIQUIDACION!$L$1047)*LIQUIDACION!$D$1045/IF(AND(LIQUIDACION!$D$1044&gt;LIQUIDACION!$B$1046,LIQUIDACION!$B$1046&gt;LIQUIDACION!$D$1043),366,365)),0)</f>
        <v>0</v>
      </c>
      <c r="AK1001" s="618">
        <f>IF(AK$12=TRUE,(($J1001*LIQUIDACION!$L$1047)*LIQUIDACION!$D$1045/IF(AND(LIQUIDACION!$D$1044&gt;LIQUIDACION!$B$1046,LIQUIDACION!$B$1046&gt;LIQUIDACION!$D$1043),366,365)),0)</f>
        <v>0</v>
      </c>
      <c r="AL1001" s="618">
        <f>IF(AL$12=TRUE,(($K1001*LIQUIDACION!$L$1047)*LIQUIDACION!$D$1045/IF(AND(LIQUIDACION!$D$1044&gt;LIQUIDACION!$B$1046,LIQUIDACION!$B$1046&gt;LIQUIDACION!$D$1043),366,365)),0)</f>
        <v>0</v>
      </c>
      <c r="AM1001" s="618">
        <f>IF(AM$12=TRUE,(($L1001*LIQUIDACION!$L$1047)*LIQUIDACION!$D$1045/IF(AND(LIQUIDACION!$D$1044&gt;LIQUIDACION!$B$1046,LIQUIDACION!$B$1046&gt;LIQUIDACION!$D$1043),366,365)),0)</f>
        <v>0</v>
      </c>
      <c r="AN1001" s="618">
        <f>IF(AN$12=TRUE,(($M1001*LIQUIDACION!$L$1047)*LIQUIDACION!$D$1045/IF(AND(LIQUIDACION!$D$1044&gt;LIQUIDACION!$B$1046,LIQUIDACION!$B$1046&gt;LIQUIDACION!$D$1043),366,365)),0)</f>
        <v>0</v>
      </c>
      <c r="AO1001" s="618">
        <f>IF(AO$12=TRUE,(($N1001*LIQUIDACION!$L$1047)*LIQUIDACION!$D$1045/IF(AND(LIQUIDACION!$D$1044&gt;LIQUIDACION!$B$1046,LIQUIDACION!$B$1046&gt;LIQUIDACION!$D$1043),366,365)),0)</f>
        <v>0</v>
      </c>
      <c r="AP1001" s="618">
        <f>IF(AP$12=TRUE,(($O1001*LIQUIDACION!$L$1047)*LIQUIDACION!$D$1045/IF(AND(LIQUIDACION!$D$1044&gt;LIQUIDACION!$B$1046,LIQUIDACION!$B$1046&gt;LIQUIDACION!$D$1043),366,365)),0)</f>
        <v>0</v>
      </c>
      <c r="AQ1001" s="618">
        <f>IF(AQ$12=TRUE,(($P1001*LIQUIDACION!$L$1047)*LIQUIDACION!$D$1045/IF(AND(LIQUIDACION!$D$1044&gt;LIQUIDACION!$B$1046,LIQUIDACION!$B$1046&gt;LIQUIDACION!$D$1043),366,365)),0)</f>
        <v>0</v>
      </c>
      <c r="AR1001" s="618">
        <f>IF(AR$12=TRUE,(($Q1001*LIQUIDACION!$L$1047)*LIQUIDACION!$D$1045/IF(AND(LIQUIDACION!$D$1044&gt;LIQUIDACION!$B$1046,LIQUIDACION!$B$1046&gt;LIQUIDACION!$D$1043),366,365)),0)</f>
        <v>0</v>
      </c>
      <c r="AS1001" s="618">
        <f>IF(AS$12=TRUE,(($R1001*LIQUIDACION!$L$1047)*LIQUIDACION!$D$1045/IF(AND(LIQUIDACION!$D$1044&gt;LIQUIDACION!$B$1046,LIQUIDACION!$B$1046&gt;LIQUIDACION!$D$1043),366,365)),0)</f>
        <v>0</v>
      </c>
      <c r="AT1001" s="618">
        <f>IF(AT$12=TRUE,(($S1001*LIQUIDACION!$L$1047)*LIQUIDACION!$D$1045/IF(AND(LIQUIDACION!$D$1044&gt;LIQUIDACION!$B$1046,LIQUIDACION!$B$1046&gt;LIQUIDACION!$D$1043),366,365)),0)</f>
        <v>0</v>
      </c>
      <c r="AU1001" s="618">
        <f>IF(AU$12=TRUE,(($T1001*LIQUIDACION!$L$1047)*LIQUIDACION!$D$1045/IF(AND(LIQUIDACION!$D$1044&gt;LIQUIDACION!$B$1046,LIQUIDACION!$B$1046&gt;LIQUIDACION!$D$1043),366,365)),0)</f>
        <v>0</v>
      </c>
      <c r="AV1001" s="618">
        <f>IF(AV$12=TRUE,(($U1001*LIQUIDACION!$L$1047)*LIQUIDACION!$D$1045/IF(AND(LIQUIDACION!$D$1044&gt;LIQUIDACION!$B$1046,LIQUIDACION!$B$1046&gt;LIQUIDACION!$D$1043),366,365)),0)</f>
        <v>0</v>
      </c>
      <c r="AW1001" s="618">
        <f>IF(AW$12=TRUE,(($V1001*LIQUIDACION!$L$1047)*LIQUIDACION!$D$1045/IF(AND(LIQUIDACION!$D$1044&gt;LIQUIDACION!$B$1046,LIQUIDACION!$B$1046&gt;LIQUIDACION!$D$1043),366,365)),0)</f>
        <v>0</v>
      </c>
      <c r="AX1001" s="618">
        <f>IF(AX$12=TRUE,(($W1001*LIQUIDACION!$L$1047)*LIQUIDACION!$D$1045/IF(AND(LIQUIDACION!$D$1044&gt;LIQUIDACION!$B$1046,LIQUIDACION!$B$1046&gt;LIQUIDACION!$D$1043),366,365)),0)</f>
        <v>0</v>
      </c>
    </row>
    <row r="1002" spans="2:50" x14ac:dyDescent="0.25">
      <c r="B1002" s="123">
        <v>990</v>
      </c>
      <c r="C1002" s="125"/>
      <c r="D1002" s="170"/>
      <c r="E1002" s="170"/>
      <c r="F1002" s="170"/>
      <c r="G1002" s="170">
        <f t="shared" si="65"/>
        <v>0</v>
      </c>
      <c r="H1002" s="170">
        <f t="shared" si="66"/>
        <v>0</v>
      </c>
      <c r="I1002" s="170"/>
      <c r="J1002" s="170"/>
      <c r="K1002" s="170"/>
      <c r="L1002" s="170"/>
      <c r="M1002" s="170"/>
      <c r="N1002" s="170"/>
      <c r="O1002" s="170"/>
      <c r="P1002" s="170"/>
      <c r="Q1002" s="170"/>
      <c r="R1002" s="170"/>
      <c r="S1002" s="170"/>
      <c r="T1002" s="170"/>
      <c r="U1002" s="170"/>
      <c r="V1002" s="170"/>
      <c r="W1002" s="170"/>
      <c r="X1002" s="170"/>
      <c r="Y1002" s="170"/>
      <c r="Z1002" s="170"/>
      <c r="AA1002" s="170"/>
      <c r="AB1002" s="415">
        <f t="shared" si="67"/>
        <v>0</v>
      </c>
      <c r="AC1002" s="415">
        <f t="shared" si="68"/>
        <v>0</v>
      </c>
      <c r="AE1002" s="618">
        <f>IF(AE$12=TRUE,(($D1002*LIQUIDACION!$L$1046)*LIQUIDACION!$D$1045/IF(AND(LIQUIDACION!$D$1044&gt;LIQUIDACION!$B$1046,LIQUIDACION!$B$1046&gt;LIQUIDACION!$D$1043),366,365)),0)</f>
        <v>0</v>
      </c>
      <c r="AF1002" s="618">
        <f>IF(AF$12=TRUE,(($E1002*LIQUIDACION!$L$1046)*LIQUIDACION!$D$1045/IF(AND(LIQUIDACION!$D$1044&gt;LIQUIDACION!$B$1046,LIQUIDACION!$B$1046&gt;LIQUIDACION!$D$1043),366,365)),0)</f>
        <v>0</v>
      </c>
      <c r="AG1002" s="618">
        <f>IF(AG$12=TRUE,(($F1002*LIQUIDACION!$L$1046)*LIQUIDACION!$D$1045/IF(AND(LIQUIDACION!$D$1044&gt;LIQUIDACION!$B$1046,LIQUIDACION!$B$1046&gt;LIQUIDACION!$D$1043),366,365)),0)</f>
        <v>0</v>
      </c>
      <c r="AH1002" s="618">
        <f>IF(AH$12=TRUE,(($G1002*LIQUIDACION!$L$1046)*LIQUIDACION!$D$1045/IF(AND(LIQUIDACION!$D$1044&gt;LIQUIDACION!$B$1046,LIQUIDACION!$B$1046&gt;LIQUIDACION!$D$1043),366,365)),0)</f>
        <v>0</v>
      </c>
      <c r="AI1002" s="618">
        <f>IF(AI$12=TRUE,(($H1002*LIQUIDACION!$L$1047)*LIQUIDACION!$D$1045/IF(AND(LIQUIDACION!$D$1044&gt;LIQUIDACION!$B$1046,LIQUIDACION!$B$1046&gt;LIQUIDACION!$D$1043),366,365)),0)</f>
        <v>0</v>
      </c>
      <c r="AJ1002" s="618">
        <f>IF(AJ$12=TRUE,(($I1002*LIQUIDACION!$L$1047)*LIQUIDACION!$D$1045/IF(AND(LIQUIDACION!$D$1044&gt;LIQUIDACION!$B$1046,LIQUIDACION!$B$1046&gt;LIQUIDACION!$D$1043),366,365)),0)</f>
        <v>0</v>
      </c>
      <c r="AK1002" s="618">
        <f>IF(AK$12=TRUE,(($J1002*LIQUIDACION!$L$1047)*LIQUIDACION!$D$1045/IF(AND(LIQUIDACION!$D$1044&gt;LIQUIDACION!$B$1046,LIQUIDACION!$B$1046&gt;LIQUIDACION!$D$1043),366,365)),0)</f>
        <v>0</v>
      </c>
      <c r="AL1002" s="618">
        <f>IF(AL$12=TRUE,(($K1002*LIQUIDACION!$L$1047)*LIQUIDACION!$D$1045/IF(AND(LIQUIDACION!$D$1044&gt;LIQUIDACION!$B$1046,LIQUIDACION!$B$1046&gt;LIQUIDACION!$D$1043),366,365)),0)</f>
        <v>0</v>
      </c>
      <c r="AM1002" s="618">
        <f>IF(AM$12=TRUE,(($L1002*LIQUIDACION!$L$1047)*LIQUIDACION!$D$1045/IF(AND(LIQUIDACION!$D$1044&gt;LIQUIDACION!$B$1046,LIQUIDACION!$B$1046&gt;LIQUIDACION!$D$1043),366,365)),0)</f>
        <v>0</v>
      </c>
      <c r="AN1002" s="618">
        <f>IF(AN$12=TRUE,(($M1002*LIQUIDACION!$L$1047)*LIQUIDACION!$D$1045/IF(AND(LIQUIDACION!$D$1044&gt;LIQUIDACION!$B$1046,LIQUIDACION!$B$1046&gt;LIQUIDACION!$D$1043),366,365)),0)</f>
        <v>0</v>
      </c>
      <c r="AO1002" s="618">
        <f>IF(AO$12=TRUE,(($N1002*LIQUIDACION!$L$1047)*LIQUIDACION!$D$1045/IF(AND(LIQUIDACION!$D$1044&gt;LIQUIDACION!$B$1046,LIQUIDACION!$B$1046&gt;LIQUIDACION!$D$1043),366,365)),0)</f>
        <v>0</v>
      </c>
      <c r="AP1002" s="618">
        <f>IF(AP$12=TRUE,(($O1002*LIQUIDACION!$L$1047)*LIQUIDACION!$D$1045/IF(AND(LIQUIDACION!$D$1044&gt;LIQUIDACION!$B$1046,LIQUIDACION!$B$1046&gt;LIQUIDACION!$D$1043),366,365)),0)</f>
        <v>0</v>
      </c>
      <c r="AQ1002" s="618">
        <f>IF(AQ$12=TRUE,(($P1002*LIQUIDACION!$L$1047)*LIQUIDACION!$D$1045/IF(AND(LIQUIDACION!$D$1044&gt;LIQUIDACION!$B$1046,LIQUIDACION!$B$1046&gt;LIQUIDACION!$D$1043),366,365)),0)</f>
        <v>0</v>
      </c>
      <c r="AR1002" s="618">
        <f>IF(AR$12=TRUE,(($Q1002*LIQUIDACION!$L$1047)*LIQUIDACION!$D$1045/IF(AND(LIQUIDACION!$D$1044&gt;LIQUIDACION!$B$1046,LIQUIDACION!$B$1046&gt;LIQUIDACION!$D$1043),366,365)),0)</f>
        <v>0</v>
      </c>
      <c r="AS1002" s="618">
        <f>IF(AS$12=TRUE,(($R1002*LIQUIDACION!$L$1047)*LIQUIDACION!$D$1045/IF(AND(LIQUIDACION!$D$1044&gt;LIQUIDACION!$B$1046,LIQUIDACION!$B$1046&gt;LIQUIDACION!$D$1043),366,365)),0)</f>
        <v>0</v>
      </c>
      <c r="AT1002" s="618">
        <f>IF(AT$12=TRUE,(($S1002*LIQUIDACION!$L$1047)*LIQUIDACION!$D$1045/IF(AND(LIQUIDACION!$D$1044&gt;LIQUIDACION!$B$1046,LIQUIDACION!$B$1046&gt;LIQUIDACION!$D$1043),366,365)),0)</f>
        <v>0</v>
      </c>
      <c r="AU1002" s="618">
        <f>IF(AU$12=TRUE,(($T1002*LIQUIDACION!$L$1047)*LIQUIDACION!$D$1045/IF(AND(LIQUIDACION!$D$1044&gt;LIQUIDACION!$B$1046,LIQUIDACION!$B$1046&gt;LIQUIDACION!$D$1043),366,365)),0)</f>
        <v>0</v>
      </c>
      <c r="AV1002" s="618">
        <f>IF(AV$12=TRUE,(($U1002*LIQUIDACION!$L$1047)*LIQUIDACION!$D$1045/IF(AND(LIQUIDACION!$D$1044&gt;LIQUIDACION!$B$1046,LIQUIDACION!$B$1046&gt;LIQUIDACION!$D$1043),366,365)),0)</f>
        <v>0</v>
      </c>
      <c r="AW1002" s="618">
        <f>IF(AW$12=TRUE,(($V1002*LIQUIDACION!$L$1047)*LIQUIDACION!$D$1045/IF(AND(LIQUIDACION!$D$1044&gt;LIQUIDACION!$B$1046,LIQUIDACION!$B$1046&gt;LIQUIDACION!$D$1043),366,365)),0)</f>
        <v>0</v>
      </c>
      <c r="AX1002" s="618">
        <f>IF(AX$12=TRUE,(($W1002*LIQUIDACION!$L$1047)*LIQUIDACION!$D$1045/IF(AND(LIQUIDACION!$D$1044&gt;LIQUIDACION!$B$1046,LIQUIDACION!$B$1046&gt;LIQUIDACION!$D$1043),366,365)),0)</f>
        <v>0</v>
      </c>
    </row>
    <row r="1003" spans="2:50" x14ac:dyDescent="0.25">
      <c r="B1003" s="121">
        <v>991</v>
      </c>
      <c r="C1003" s="125"/>
      <c r="D1003" s="170"/>
      <c r="E1003" s="170"/>
      <c r="F1003" s="170"/>
      <c r="G1003" s="170">
        <f t="shared" si="65"/>
        <v>0</v>
      </c>
      <c r="H1003" s="170">
        <f t="shared" si="66"/>
        <v>0</v>
      </c>
      <c r="I1003" s="170"/>
      <c r="J1003" s="170"/>
      <c r="K1003" s="170"/>
      <c r="L1003" s="170"/>
      <c r="M1003" s="170"/>
      <c r="N1003" s="170"/>
      <c r="O1003" s="170"/>
      <c r="P1003" s="170"/>
      <c r="Q1003" s="170"/>
      <c r="R1003" s="170"/>
      <c r="S1003" s="170"/>
      <c r="T1003" s="170"/>
      <c r="U1003" s="170"/>
      <c r="V1003" s="170"/>
      <c r="W1003" s="170"/>
      <c r="X1003" s="170"/>
      <c r="Y1003" s="170"/>
      <c r="Z1003" s="170"/>
      <c r="AA1003" s="170"/>
      <c r="AB1003" s="415">
        <f t="shared" si="67"/>
        <v>0</v>
      </c>
      <c r="AC1003" s="415">
        <f t="shared" si="68"/>
        <v>0</v>
      </c>
      <c r="AE1003" s="618">
        <f>IF(AE$12=TRUE,(($D1003*LIQUIDACION!$L$1046)*LIQUIDACION!$D$1045/IF(AND(LIQUIDACION!$D$1044&gt;LIQUIDACION!$B$1046,LIQUIDACION!$B$1046&gt;LIQUIDACION!$D$1043),366,365)),0)</f>
        <v>0</v>
      </c>
      <c r="AF1003" s="618">
        <f>IF(AF$12=TRUE,(($E1003*LIQUIDACION!$L$1046)*LIQUIDACION!$D$1045/IF(AND(LIQUIDACION!$D$1044&gt;LIQUIDACION!$B$1046,LIQUIDACION!$B$1046&gt;LIQUIDACION!$D$1043),366,365)),0)</f>
        <v>0</v>
      </c>
      <c r="AG1003" s="618">
        <f>IF(AG$12=TRUE,(($F1003*LIQUIDACION!$L$1046)*LIQUIDACION!$D$1045/IF(AND(LIQUIDACION!$D$1044&gt;LIQUIDACION!$B$1046,LIQUIDACION!$B$1046&gt;LIQUIDACION!$D$1043),366,365)),0)</f>
        <v>0</v>
      </c>
      <c r="AH1003" s="618">
        <f>IF(AH$12=TRUE,(($G1003*LIQUIDACION!$L$1046)*LIQUIDACION!$D$1045/IF(AND(LIQUIDACION!$D$1044&gt;LIQUIDACION!$B$1046,LIQUIDACION!$B$1046&gt;LIQUIDACION!$D$1043),366,365)),0)</f>
        <v>0</v>
      </c>
      <c r="AI1003" s="618">
        <f>IF(AI$12=TRUE,(($H1003*LIQUIDACION!$L$1047)*LIQUIDACION!$D$1045/IF(AND(LIQUIDACION!$D$1044&gt;LIQUIDACION!$B$1046,LIQUIDACION!$B$1046&gt;LIQUIDACION!$D$1043),366,365)),0)</f>
        <v>0</v>
      </c>
      <c r="AJ1003" s="618">
        <f>IF(AJ$12=TRUE,(($I1003*LIQUIDACION!$L$1047)*LIQUIDACION!$D$1045/IF(AND(LIQUIDACION!$D$1044&gt;LIQUIDACION!$B$1046,LIQUIDACION!$B$1046&gt;LIQUIDACION!$D$1043),366,365)),0)</f>
        <v>0</v>
      </c>
      <c r="AK1003" s="618">
        <f>IF(AK$12=TRUE,(($J1003*LIQUIDACION!$L$1047)*LIQUIDACION!$D$1045/IF(AND(LIQUIDACION!$D$1044&gt;LIQUIDACION!$B$1046,LIQUIDACION!$B$1046&gt;LIQUIDACION!$D$1043),366,365)),0)</f>
        <v>0</v>
      </c>
      <c r="AL1003" s="618">
        <f>IF(AL$12=TRUE,(($K1003*LIQUIDACION!$L$1047)*LIQUIDACION!$D$1045/IF(AND(LIQUIDACION!$D$1044&gt;LIQUIDACION!$B$1046,LIQUIDACION!$B$1046&gt;LIQUIDACION!$D$1043),366,365)),0)</f>
        <v>0</v>
      </c>
      <c r="AM1003" s="618">
        <f>IF(AM$12=TRUE,(($L1003*LIQUIDACION!$L$1047)*LIQUIDACION!$D$1045/IF(AND(LIQUIDACION!$D$1044&gt;LIQUIDACION!$B$1046,LIQUIDACION!$B$1046&gt;LIQUIDACION!$D$1043),366,365)),0)</f>
        <v>0</v>
      </c>
      <c r="AN1003" s="618">
        <f>IF(AN$12=TRUE,(($M1003*LIQUIDACION!$L$1047)*LIQUIDACION!$D$1045/IF(AND(LIQUIDACION!$D$1044&gt;LIQUIDACION!$B$1046,LIQUIDACION!$B$1046&gt;LIQUIDACION!$D$1043),366,365)),0)</f>
        <v>0</v>
      </c>
      <c r="AO1003" s="618">
        <f>IF(AO$12=TRUE,(($N1003*LIQUIDACION!$L$1047)*LIQUIDACION!$D$1045/IF(AND(LIQUIDACION!$D$1044&gt;LIQUIDACION!$B$1046,LIQUIDACION!$B$1046&gt;LIQUIDACION!$D$1043),366,365)),0)</f>
        <v>0</v>
      </c>
      <c r="AP1003" s="618">
        <f>IF(AP$12=TRUE,(($O1003*LIQUIDACION!$L$1047)*LIQUIDACION!$D$1045/IF(AND(LIQUIDACION!$D$1044&gt;LIQUIDACION!$B$1046,LIQUIDACION!$B$1046&gt;LIQUIDACION!$D$1043),366,365)),0)</f>
        <v>0</v>
      </c>
      <c r="AQ1003" s="618">
        <f>IF(AQ$12=TRUE,(($P1003*LIQUIDACION!$L$1047)*LIQUIDACION!$D$1045/IF(AND(LIQUIDACION!$D$1044&gt;LIQUIDACION!$B$1046,LIQUIDACION!$B$1046&gt;LIQUIDACION!$D$1043),366,365)),0)</f>
        <v>0</v>
      </c>
      <c r="AR1003" s="618">
        <f>IF(AR$12=TRUE,(($Q1003*LIQUIDACION!$L$1047)*LIQUIDACION!$D$1045/IF(AND(LIQUIDACION!$D$1044&gt;LIQUIDACION!$B$1046,LIQUIDACION!$B$1046&gt;LIQUIDACION!$D$1043),366,365)),0)</f>
        <v>0</v>
      </c>
      <c r="AS1003" s="618">
        <f>IF(AS$12=TRUE,(($R1003*LIQUIDACION!$L$1047)*LIQUIDACION!$D$1045/IF(AND(LIQUIDACION!$D$1044&gt;LIQUIDACION!$B$1046,LIQUIDACION!$B$1046&gt;LIQUIDACION!$D$1043),366,365)),0)</f>
        <v>0</v>
      </c>
      <c r="AT1003" s="618">
        <f>IF(AT$12=TRUE,(($S1003*LIQUIDACION!$L$1047)*LIQUIDACION!$D$1045/IF(AND(LIQUIDACION!$D$1044&gt;LIQUIDACION!$B$1046,LIQUIDACION!$B$1046&gt;LIQUIDACION!$D$1043),366,365)),0)</f>
        <v>0</v>
      </c>
      <c r="AU1003" s="618">
        <f>IF(AU$12=TRUE,(($T1003*LIQUIDACION!$L$1047)*LIQUIDACION!$D$1045/IF(AND(LIQUIDACION!$D$1044&gt;LIQUIDACION!$B$1046,LIQUIDACION!$B$1046&gt;LIQUIDACION!$D$1043),366,365)),0)</f>
        <v>0</v>
      </c>
      <c r="AV1003" s="618">
        <f>IF(AV$12=TRUE,(($U1003*LIQUIDACION!$L$1047)*LIQUIDACION!$D$1045/IF(AND(LIQUIDACION!$D$1044&gt;LIQUIDACION!$B$1046,LIQUIDACION!$B$1046&gt;LIQUIDACION!$D$1043),366,365)),0)</f>
        <v>0</v>
      </c>
      <c r="AW1003" s="618">
        <f>IF(AW$12=TRUE,(($V1003*LIQUIDACION!$L$1047)*LIQUIDACION!$D$1045/IF(AND(LIQUIDACION!$D$1044&gt;LIQUIDACION!$B$1046,LIQUIDACION!$B$1046&gt;LIQUIDACION!$D$1043),366,365)),0)</f>
        <v>0</v>
      </c>
      <c r="AX1003" s="618">
        <f>IF(AX$12=TRUE,(($W1003*LIQUIDACION!$L$1047)*LIQUIDACION!$D$1045/IF(AND(LIQUIDACION!$D$1044&gt;LIQUIDACION!$B$1046,LIQUIDACION!$B$1046&gt;LIQUIDACION!$D$1043),366,365)),0)</f>
        <v>0</v>
      </c>
    </row>
    <row r="1004" spans="2:50" x14ac:dyDescent="0.25">
      <c r="B1004" s="123">
        <v>992</v>
      </c>
      <c r="C1004" s="125"/>
      <c r="D1004" s="170"/>
      <c r="E1004" s="170"/>
      <c r="F1004" s="170"/>
      <c r="G1004" s="170">
        <f t="shared" si="65"/>
        <v>0</v>
      </c>
      <c r="H1004" s="170">
        <f t="shared" si="66"/>
        <v>0</v>
      </c>
      <c r="I1004" s="170"/>
      <c r="J1004" s="170"/>
      <c r="K1004" s="170"/>
      <c r="L1004" s="170"/>
      <c r="M1004" s="170"/>
      <c r="N1004" s="170"/>
      <c r="O1004" s="170"/>
      <c r="P1004" s="170"/>
      <c r="Q1004" s="170"/>
      <c r="R1004" s="170"/>
      <c r="S1004" s="170"/>
      <c r="T1004" s="170"/>
      <c r="U1004" s="170"/>
      <c r="V1004" s="170"/>
      <c r="W1004" s="170"/>
      <c r="X1004" s="170"/>
      <c r="Y1004" s="170"/>
      <c r="Z1004" s="170"/>
      <c r="AA1004" s="170"/>
      <c r="AB1004" s="415">
        <f t="shared" si="67"/>
        <v>0</v>
      </c>
      <c r="AC1004" s="415">
        <f t="shared" si="68"/>
        <v>0</v>
      </c>
      <c r="AE1004" s="618">
        <f>IF(AE$12=TRUE,(($D1004*LIQUIDACION!$L$1046)*LIQUIDACION!$D$1045/IF(AND(LIQUIDACION!$D$1044&gt;LIQUIDACION!$B$1046,LIQUIDACION!$B$1046&gt;LIQUIDACION!$D$1043),366,365)),0)</f>
        <v>0</v>
      </c>
      <c r="AF1004" s="618">
        <f>IF(AF$12=TRUE,(($E1004*LIQUIDACION!$L$1046)*LIQUIDACION!$D$1045/IF(AND(LIQUIDACION!$D$1044&gt;LIQUIDACION!$B$1046,LIQUIDACION!$B$1046&gt;LIQUIDACION!$D$1043),366,365)),0)</f>
        <v>0</v>
      </c>
      <c r="AG1004" s="618">
        <f>IF(AG$12=TRUE,(($F1004*LIQUIDACION!$L$1046)*LIQUIDACION!$D$1045/IF(AND(LIQUIDACION!$D$1044&gt;LIQUIDACION!$B$1046,LIQUIDACION!$B$1046&gt;LIQUIDACION!$D$1043),366,365)),0)</f>
        <v>0</v>
      </c>
      <c r="AH1004" s="618">
        <f>IF(AH$12=TRUE,(($G1004*LIQUIDACION!$L$1046)*LIQUIDACION!$D$1045/IF(AND(LIQUIDACION!$D$1044&gt;LIQUIDACION!$B$1046,LIQUIDACION!$B$1046&gt;LIQUIDACION!$D$1043),366,365)),0)</f>
        <v>0</v>
      </c>
      <c r="AI1004" s="618">
        <f>IF(AI$12=TRUE,(($H1004*LIQUIDACION!$L$1047)*LIQUIDACION!$D$1045/IF(AND(LIQUIDACION!$D$1044&gt;LIQUIDACION!$B$1046,LIQUIDACION!$B$1046&gt;LIQUIDACION!$D$1043),366,365)),0)</f>
        <v>0</v>
      </c>
      <c r="AJ1004" s="618">
        <f>IF(AJ$12=TRUE,(($I1004*LIQUIDACION!$L$1047)*LIQUIDACION!$D$1045/IF(AND(LIQUIDACION!$D$1044&gt;LIQUIDACION!$B$1046,LIQUIDACION!$B$1046&gt;LIQUIDACION!$D$1043),366,365)),0)</f>
        <v>0</v>
      </c>
      <c r="AK1004" s="618">
        <f>IF(AK$12=TRUE,(($J1004*LIQUIDACION!$L$1047)*LIQUIDACION!$D$1045/IF(AND(LIQUIDACION!$D$1044&gt;LIQUIDACION!$B$1046,LIQUIDACION!$B$1046&gt;LIQUIDACION!$D$1043),366,365)),0)</f>
        <v>0</v>
      </c>
      <c r="AL1004" s="618">
        <f>IF(AL$12=TRUE,(($K1004*LIQUIDACION!$L$1047)*LIQUIDACION!$D$1045/IF(AND(LIQUIDACION!$D$1044&gt;LIQUIDACION!$B$1046,LIQUIDACION!$B$1046&gt;LIQUIDACION!$D$1043),366,365)),0)</f>
        <v>0</v>
      </c>
      <c r="AM1004" s="618">
        <f>IF(AM$12=TRUE,(($L1004*LIQUIDACION!$L$1047)*LIQUIDACION!$D$1045/IF(AND(LIQUIDACION!$D$1044&gt;LIQUIDACION!$B$1046,LIQUIDACION!$B$1046&gt;LIQUIDACION!$D$1043),366,365)),0)</f>
        <v>0</v>
      </c>
      <c r="AN1004" s="618">
        <f>IF(AN$12=TRUE,(($M1004*LIQUIDACION!$L$1047)*LIQUIDACION!$D$1045/IF(AND(LIQUIDACION!$D$1044&gt;LIQUIDACION!$B$1046,LIQUIDACION!$B$1046&gt;LIQUIDACION!$D$1043),366,365)),0)</f>
        <v>0</v>
      </c>
      <c r="AO1004" s="618">
        <f>IF(AO$12=TRUE,(($N1004*LIQUIDACION!$L$1047)*LIQUIDACION!$D$1045/IF(AND(LIQUIDACION!$D$1044&gt;LIQUIDACION!$B$1046,LIQUIDACION!$B$1046&gt;LIQUIDACION!$D$1043),366,365)),0)</f>
        <v>0</v>
      </c>
      <c r="AP1004" s="618">
        <f>IF(AP$12=TRUE,(($O1004*LIQUIDACION!$L$1047)*LIQUIDACION!$D$1045/IF(AND(LIQUIDACION!$D$1044&gt;LIQUIDACION!$B$1046,LIQUIDACION!$B$1046&gt;LIQUIDACION!$D$1043),366,365)),0)</f>
        <v>0</v>
      </c>
      <c r="AQ1004" s="618">
        <f>IF(AQ$12=TRUE,(($P1004*LIQUIDACION!$L$1047)*LIQUIDACION!$D$1045/IF(AND(LIQUIDACION!$D$1044&gt;LIQUIDACION!$B$1046,LIQUIDACION!$B$1046&gt;LIQUIDACION!$D$1043),366,365)),0)</f>
        <v>0</v>
      </c>
      <c r="AR1004" s="618">
        <f>IF(AR$12=TRUE,(($Q1004*LIQUIDACION!$L$1047)*LIQUIDACION!$D$1045/IF(AND(LIQUIDACION!$D$1044&gt;LIQUIDACION!$B$1046,LIQUIDACION!$B$1046&gt;LIQUIDACION!$D$1043),366,365)),0)</f>
        <v>0</v>
      </c>
      <c r="AS1004" s="618">
        <f>IF(AS$12=TRUE,(($R1004*LIQUIDACION!$L$1047)*LIQUIDACION!$D$1045/IF(AND(LIQUIDACION!$D$1044&gt;LIQUIDACION!$B$1046,LIQUIDACION!$B$1046&gt;LIQUIDACION!$D$1043),366,365)),0)</f>
        <v>0</v>
      </c>
      <c r="AT1004" s="618">
        <f>IF(AT$12=TRUE,(($S1004*LIQUIDACION!$L$1047)*LIQUIDACION!$D$1045/IF(AND(LIQUIDACION!$D$1044&gt;LIQUIDACION!$B$1046,LIQUIDACION!$B$1046&gt;LIQUIDACION!$D$1043),366,365)),0)</f>
        <v>0</v>
      </c>
      <c r="AU1004" s="618">
        <f>IF(AU$12=TRUE,(($T1004*LIQUIDACION!$L$1047)*LIQUIDACION!$D$1045/IF(AND(LIQUIDACION!$D$1044&gt;LIQUIDACION!$B$1046,LIQUIDACION!$B$1046&gt;LIQUIDACION!$D$1043),366,365)),0)</f>
        <v>0</v>
      </c>
      <c r="AV1004" s="618">
        <f>IF(AV$12=TRUE,(($U1004*LIQUIDACION!$L$1047)*LIQUIDACION!$D$1045/IF(AND(LIQUIDACION!$D$1044&gt;LIQUIDACION!$B$1046,LIQUIDACION!$B$1046&gt;LIQUIDACION!$D$1043),366,365)),0)</f>
        <v>0</v>
      </c>
      <c r="AW1004" s="618">
        <f>IF(AW$12=TRUE,(($V1004*LIQUIDACION!$L$1047)*LIQUIDACION!$D$1045/IF(AND(LIQUIDACION!$D$1044&gt;LIQUIDACION!$B$1046,LIQUIDACION!$B$1046&gt;LIQUIDACION!$D$1043),366,365)),0)</f>
        <v>0</v>
      </c>
      <c r="AX1004" s="618">
        <f>IF(AX$12=TRUE,(($W1004*LIQUIDACION!$L$1047)*LIQUIDACION!$D$1045/IF(AND(LIQUIDACION!$D$1044&gt;LIQUIDACION!$B$1046,LIQUIDACION!$B$1046&gt;LIQUIDACION!$D$1043),366,365)),0)</f>
        <v>0</v>
      </c>
    </row>
    <row r="1005" spans="2:50" x14ac:dyDescent="0.25">
      <c r="B1005" s="121">
        <v>993</v>
      </c>
      <c r="C1005" s="125"/>
      <c r="D1005" s="170"/>
      <c r="E1005" s="170"/>
      <c r="F1005" s="170"/>
      <c r="G1005" s="170">
        <f t="shared" si="65"/>
        <v>0</v>
      </c>
      <c r="H1005" s="170">
        <f t="shared" si="66"/>
        <v>0</v>
      </c>
      <c r="I1005" s="170"/>
      <c r="J1005" s="170"/>
      <c r="K1005" s="170"/>
      <c r="L1005" s="170"/>
      <c r="M1005" s="170"/>
      <c r="N1005" s="170"/>
      <c r="O1005" s="170"/>
      <c r="P1005" s="170"/>
      <c r="Q1005" s="170"/>
      <c r="R1005" s="170"/>
      <c r="S1005" s="170"/>
      <c r="T1005" s="170"/>
      <c r="U1005" s="170"/>
      <c r="V1005" s="170"/>
      <c r="W1005" s="170"/>
      <c r="X1005" s="170"/>
      <c r="Y1005" s="170"/>
      <c r="Z1005" s="170"/>
      <c r="AA1005" s="170"/>
      <c r="AB1005" s="415">
        <f t="shared" si="67"/>
        <v>0</v>
      </c>
      <c r="AC1005" s="415">
        <f t="shared" si="68"/>
        <v>0</v>
      </c>
      <c r="AE1005" s="618">
        <f>IF(AE$12=TRUE,(($D1005*LIQUIDACION!$L$1046)*LIQUIDACION!$D$1045/IF(AND(LIQUIDACION!$D$1044&gt;LIQUIDACION!$B$1046,LIQUIDACION!$B$1046&gt;LIQUIDACION!$D$1043),366,365)),0)</f>
        <v>0</v>
      </c>
      <c r="AF1005" s="618">
        <f>IF(AF$12=TRUE,(($E1005*LIQUIDACION!$L$1046)*LIQUIDACION!$D$1045/IF(AND(LIQUIDACION!$D$1044&gt;LIQUIDACION!$B$1046,LIQUIDACION!$B$1046&gt;LIQUIDACION!$D$1043),366,365)),0)</f>
        <v>0</v>
      </c>
      <c r="AG1005" s="618">
        <f>IF(AG$12=TRUE,(($F1005*LIQUIDACION!$L$1046)*LIQUIDACION!$D$1045/IF(AND(LIQUIDACION!$D$1044&gt;LIQUIDACION!$B$1046,LIQUIDACION!$B$1046&gt;LIQUIDACION!$D$1043),366,365)),0)</f>
        <v>0</v>
      </c>
      <c r="AH1005" s="618">
        <f>IF(AH$12=TRUE,(($G1005*LIQUIDACION!$L$1046)*LIQUIDACION!$D$1045/IF(AND(LIQUIDACION!$D$1044&gt;LIQUIDACION!$B$1046,LIQUIDACION!$B$1046&gt;LIQUIDACION!$D$1043),366,365)),0)</f>
        <v>0</v>
      </c>
      <c r="AI1005" s="618">
        <f>IF(AI$12=TRUE,(($H1005*LIQUIDACION!$L$1047)*LIQUIDACION!$D$1045/IF(AND(LIQUIDACION!$D$1044&gt;LIQUIDACION!$B$1046,LIQUIDACION!$B$1046&gt;LIQUIDACION!$D$1043),366,365)),0)</f>
        <v>0</v>
      </c>
      <c r="AJ1005" s="618">
        <f>IF(AJ$12=TRUE,(($I1005*LIQUIDACION!$L$1047)*LIQUIDACION!$D$1045/IF(AND(LIQUIDACION!$D$1044&gt;LIQUIDACION!$B$1046,LIQUIDACION!$B$1046&gt;LIQUIDACION!$D$1043),366,365)),0)</f>
        <v>0</v>
      </c>
      <c r="AK1005" s="618">
        <f>IF(AK$12=TRUE,(($J1005*LIQUIDACION!$L$1047)*LIQUIDACION!$D$1045/IF(AND(LIQUIDACION!$D$1044&gt;LIQUIDACION!$B$1046,LIQUIDACION!$B$1046&gt;LIQUIDACION!$D$1043),366,365)),0)</f>
        <v>0</v>
      </c>
      <c r="AL1005" s="618">
        <f>IF(AL$12=TRUE,(($K1005*LIQUIDACION!$L$1047)*LIQUIDACION!$D$1045/IF(AND(LIQUIDACION!$D$1044&gt;LIQUIDACION!$B$1046,LIQUIDACION!$B$1046&gt;LIQUIDACION!$D$1043),366,365)),0)</f>
        <v>0</v>
      </c>
      <c r="AM1005" s="618">
        <f>IF(AM$12=TRUE,(($L1005*LIQUIDACION!$L$1047)*LIQUIDACION!$D$1045/IF(AND(LIQUIDACION!$D$1044&gt;LIQUIDACION!$B$1046,LIQUIDACION!$B$1046&gt;LIQUIDACION!$D$1043),366,365)),0)</f>
        <v>0</v>
      </c>
      <c r="AN1005" s="618">
        <f>IF(AN$12=TRUE,(($M1005*LIQUIDACION!$L$1047)*LIQUIDACION!$D$1045/IF(AND(LIQUIDACION!$D$1044&gt;LIQUIDACION!$B$1046,LIQUIDACION!$B$1046&gt;LIQUIDACION!$D$1043),366,365)),0)</f>
        <v>0</v>
      </c>
      <c r="AO1005" s="618">
        <f>IF(AO$12=TRUE,(($N1005*LIQUIDACION!$L$1047)*LIQUIDACION!$D$1045/IF(AND(LIQUIDACION!$D$1044&gt;LIQUIDACION!$B$1046,LIQUIDACION!$B$1046&gt;LIQUIDACION!$D$1043),366,365)),0)</f>
        <v>0</v>
      </c>
      <c r="AP1005" s="618">
        <f>IF(AP$12=TRUE,(($O1005*LIQUIDACION!$L$1047)*LIQUIDACION!$D$1045/IF(AND(LIQUIDACION!$D$1044&gt;LIQUIDACION!$B$1046,LIQUIDACION!$B$1046&gt;LIQUIDACION!$D$1043),366,365)),0)</f>
        <v>0</v>
      </c>
      <c r="AQ1005" s="618">
        <f>IF(AQ$12=TRUE,(($P1005*LIQUIDACION!$L$1047)*LIQUIDACION!$D$1045/IF(AND(LIQUIDACION!$D$1044&gt;LIQUIDACION!$B$1046,LIQUIDACION!$B$1046&gt;LIQUIDACION!$D$1043),366,365)),0)</f>
        <v>0</v>
      </c>
      <c r="AR1005" s="618">
        <f>IF(AR$12=TRUE,(($Q1005*LIQUIDACION!$L$1047)*LIQUIDACION!$D$1045/IF(AND(LIQUIDACION!$D$1044&gt;LIQUIDACION!$B$1046,LIQUIDACION!$B$1046&gt;LIQUIDACION!$D$1043),366,365)),0)</f>
        <v>0</v>
      </c>
      <c r="AS1005" s="618">
        <f>IF(AS$12=TRUE,(($R1005*LIQUIDACION!$L$1047)*LIQUIDACION!$D$1045/IF(AND(LIQUIDACION!$D$1044&gt;LIQUIDACION!$B$1046,LIQUIDACION!$B$1046&gt;LIQUIDACION!$D$1043),366,365)),0)</f>
        <v>0</v>
      </c>
      <c r="AT1005" s="618">
        <f>IF(AT$12=TRUE,(($S1005*LIQUIDACION!$L$1047)*LIQUIDACION!$D$1045/IF(AND(LIQUIDACION!$D$1044&gt;LIQUIDACION!$B$1046,LIQUIDACION!$B$1046&gt;LIQUIDACION!$D$1043),366,365)),0)</f>
        <v>0</v>
      </c>
      <c r="AU1005" s="618">
        <f>IF(AU$12=TRUE,(($T1005*LIQUIDACION!$L$1047)*LIQUIDACION!$D$1045/IF(AND(LIQUIDACION!$D$1044&gt;LIQUIDACION!$B$1046,LIQUIDACION!$B$1046&gt;LIQUIDACION!$D$1043),366,365)),0)</f>
        <v>0</v>
      </c>
      <c r="AV1005" s="618">
        <f>IF(AV$12=TRUE,(($U1005*LIQUIDACION!$L$1047)*LIQUIDACION!$D$1045/IF(AND(LIQUIDACION!$D$1044&gt;LIQUIDACION!$B$1046,LIQUIDACION!$B$1046&gt;LIQUIDACION!$D$1043),366,365)),0)</f>
        <v>0</v>
      </c>
      <c r="AW1005" s="618">
        <f>IF(AW$12=TRUE,(($V1005*LIQUIDACION!$L$1047)*LIQUIDACION!$D$1045/IF(AND(LIQUIDACION!$D$1044&gt;LIQUIDACION!$B$1046,LIQUIDACION!$B$1046&gt;LIQUIDACION!$D$1043),366,365)),0)</f>
        <v>0</v>
      </c>
      <c r="AX1005" s="618">
        <f>IF(AX$12=TRUE,(($W1005*LIQUIDACION!$L$1047)*LIQUIDACION!$D$1045/IF(AND(LIQUIDACION!$D$1044&gt;LIQUIDACION!$B$1046,LIQUIDACION!$B$1046&gt;LIQUIDACION!$D$1043),366,365)),0)</f>
        <v>0</v>
      </c>
    </row>
    <row r="1006" spans="2:50" x14ac:dyDescent="0.25">
      <c r="B1006" s="123">
        <v>994</v>
      </c>
      <c r="C1006" s="125"/>
      <c r="D1006" s="170"/>
      <c r="E1006" s="170"/>
      <c r="F1006" s="170"/>
      <c r="G1006" s="170">
        <f t="shared" si="65"/>
        <v>0</v>
      </c>
      <c r="H1006" s="170">
        <f t="shared" si="66"/>
        <v>0</v>
      </c>
      <c r="I1006" s="170"/>
      <c r="J1006" s="170"/>
      <c r="K1006" s="170"/>
      <c r="L1006" s="170"/>
      <c r="M1006" s="170"/>
      <c r="N1006" s="170"/>
      <c r="O1006" s="170"/>
      <c r="P1006" s="170"/>
      <c r="Q1006" s="170"/>
      <c r="R1006" s="170"/>
      <c r="S1006" s="170"/>
      <c r="T1006" s="170"/>
      <c r="U1006" s="170"/>
      <c r="V1006" s="170"/>
      <c r="W1006" s="170"/>
      <c r="X1006" s="170"/>
      <c r="Y1006" s="170"/>
      <c r="Z1006" s="170"/>
      <c r="AA1006" s="170"/>
      <c r="AB1006" s="415">
        <f t="shared" si="67"/>
        <v>0</v>
      </c>
      <c r="AC1006" s="415">
        <f t="shared" si="68"/>
        <v>0</v>
      </c>
      <c r="AE1006" s="618">
        <f>IF(AE$12=TRUE,(($D1006*LIQUIDACION!$L$1046)*LIQUIDACION!$D$1045/IF(AND(LIQUIDACION!$D$1044&gt;LIQUIDACION!$B$1046,LIQUIDACION!$B$1046&gt;LIQUIDACION!$D$1043),366,365)),0)</f>
        <v>0</v>
      </c>
      <c r="AF1006" s="618">
        <f>IF(AF$12=TRUE,(($E1006*LIQUIDACION!$L$1046)*LIQUIDACION!$D$1045/IF(AND(LIQUIDACION!$D$1044&gt;LIQUIDACION!$B$1046,LIQUIDACION!$B$1046&gt;LIQUIDACION!$D$1043),366,365)),0)</f>
        <v>0</v>
      </c>
      <c r="AG1006" s="618">
        <f>IF(AG$12=TRUE,(($F1006*LIQUIDACION!$L$1046)*LIQUIDACION!$D$1045/IF(AND(LIQUIDACION!$D$1044&gt;LIQUIDACION!$B$1046,LIQUIDACION!$B$1046&gt;LIQUIDACION!$D$1043),366,365)),0)</f>
        <v>0</v>
      </c>
      <c r="AH1006" s="618">
        <f>IF(AH$12=TRUE,(($G1006*LIQUIDACION!$L$1046)*LIQUIDACION!$D$1045/IF(AND(LIQUIDACION!$D$1044&gt;LIQUIDACION!$B$1046,LIQUIDACION!$B$1046&gt;LIQUIDACION!$D$1043),366,365)),0)</f>
        <v>0</v>
      </c>
      <c r="AI1006" s="618">
        <f>IF(AI$12=TRUE,(($H1006*LIQUIDACION!$L$1047)*LIQUIDACION!$D$1045/IF(AND(LIQUIDACION!$D$1044&gt;LIQUIDACION!$B$1046,LIQUIDACION!$B$1046&gt;LIQUIDACION!$D$1043),366,365)),0)</f>
        <v>0</v>
      </c>
      <c r="AJ1006" s="618">
        <f>IF(AJ$12=TRUE,(($I1006*LIQUIDACION!$L$1047)*LIQUIDACION!$D$1045/IF(AND(LIQUIDACION!$D$1044&gt;LIQUIDACION!$B$1046,LIQUIDACION!$B$1046&gt;LIQUIDACION!$D$1043),366,365)),0)</f>
        <v>0</v>
      </c>
      <c r="AK1006" s="618">
        <f>IF(AK$12=TRUE,(($J1006*LIQUIDACION!$L$1047)*LIQUIDACION!$D$1045/IF(AND(LIQUIDACION!$D$1044&gt;LIQUIDACION!$B$1046,LIQUIDACION!$B$1046&gt;LIQUIDACION!$D$1043),366,365)),0)</f>
        <v>0</v>
      </c>
      <c r="AL1006" s="618">
        <f>IF(AL$12=TRUE,(($K1006*LIQUIDACION!$L$1047)*LIQUIDACION!$D$1045/IF(AND(LIQUIDACION!$D$1044&gt;LIQUIDACION!$B$1046,LIQUIDACION!$B$1046&gt;LIQUIDACION!$D$1043),366,365)),0)</f>
        <v>0</v>
      </c>
      <c r="AM1006" s="618">
        <f>IF(AM$12=TRUE,(($L1006*LIQUIDACION!$L$1047)*LIQUIDACION!$D$1045/IF(AND(LIQUIDACION!$D$1044&gt;LIQUIDACION!$B$1046,LIQUIDACION!$B$1046&gt;LIQUIDACION!$D$1043),366,365)),0)</f>
        <v>0</v>
      </c>
      <c r="AN1006" s="618">
        <f>IF(AN$12=TRUE,(($M1006*LIQUIDACION!$L$1047)*LIQUIDACION!$D$1045/IF(AND(LIQUIDACION!$D$1044&gt;LIQUIDACION!$B$1046,LIQUIDACION!$B$1046&gt;LIQUIDACION!$D$1043),366,365)),0)</f>
        <v>0</v>
      </c>
      <c r="AO1006" s="618">
        <f>IF(AO$12=TRUE,(($N1006*LIQUIDACION!$L$1047)*LIQUIDACION!$D$1045/IF(AND(LIQUIDACION!$D$1044&gt;LIQUIDACION!$B$1046,LIQUIDACION!$B$1046&gt;LIQUIDACION!$D$1043),366,365)),0)</f>
        <v>0</v>
      </c>
      <c r="AP1006" s="618">
        <f>IF(AP$12=TRUE,(($O1006*LIQUIDACION!$L$1047)*LIQUIDACION!$D$1045/IF(AND(LIQUIDACION!$D$1044&gt;LIQUIDACION!$B$1046,LIQUIDACION!$B$1046&gt;LIQUIDACION!$D$1043),366,365)),0)</f>
        <v>0</v>
      </c>
      <c r="AQ1006" s="618">
        <f>IF(AQ$12=TRUE,(($P1006*LIQUIDACION!$L$1047)*LIQUIDACION!$D$1045/IF(AND(LIQUIDACION!$D$1044&gt;LIQUIDACION!$B$1046,LIQUIDACION!$B$1046&gt;LIQUIDACION!$D$1043),366,365)),0)</f>
        <v>0</v>
      </c>
      <c r="AR1006" s="618">
        <f>IF(AR$12=TRUE,(($Q1006*LIQUIDACION!$L$1047)*LIQUIDACION!$D$1045/IF(AND(LIQUIDACION!$D$1044&gt;LIQUIDACION!$B$1046,LIQUIDACION!$B$1046&gt;LIQUIDACION!$D$1043),366,365)),0)</f>
        <v>0</v>
      </c>
      <c r="AS1006" s="618">
        <f>IF(AS$12=TRUE,(($R1006*LIQUIDACION!$L$1047)*LIQUIDACION!$D$1045/IF(AND(LIQUIDACION!$D$1044&gt;LIQUIDACION!$B$1046,LIQUIDACION!$B$1046&gt;LIQUIDACION!$D$1043),366,365)),0)</f>
        <v>0</v>
      </c>
      <c r="AT1006" s="618">
        <f>IF(AT$12=TRUE,(($S1006*LIQUIDACION!$L$1047)*LIQUIDACION!$D$1045/IF(AND(LIQUIDACION!$D$1044&gt;LIQUIDACION!$B$1046,LIQUIDACION!$B$1046&gt;LIQUIDACION!$D$1043),366,365)),0)</f>
        <v>0</v>
      </c>
      <c r="AU1006" s="618">
        <f>IF(AU$12=TRUE,(($T1006*LIQUIDACION!$L$1047)*LIQUIDACION!$D$1045/IF(AND(LIQUIDACION!$D$1044&gt;LIQUIDACION!$B$1046,LIQUIDACION!$B$1046&gt;LIQUIDACION!$D$1043),366,365)),0)</f>
        <v>0</v>
      </c>
      <c r="AV1006" s="618">
        <f>IF(AV$12=TRUE,(($U1006*LIQUIDACION!$L$1047)*LIQUIDACION!$D$1045/IF(AND(LIQUIDACION!$D$1044&gt;LIQUIDACION!$B$1046,LIQUIDACION!$B$1046&gt;LIQUIDACION!$D$1043),366,365)),0)</f>
        <v>0</v>
      </c>
      <c r="AW1006" s="618">
        <f>IF(AW$12=TRUE,(($V1006*LIQUIDACION!$L$1047)*LIQUIDACION!$D$1045/IF(AND(LIQUIDACION!$D$1044&gt;LIQUIDACION!$B$1046,LIQUIDACION!$B$1046&gt;LIQUIDACION!$D$1043),366,365)),0)</f>
        <v>0</v>
      </c>
      <c r="AX1006" s="618">
        <f>IF(AX$12=TRUE,(($W1006*LIQUIDACION!$L$1047)*LIQUIDACION!$D$1045/IF(AND(LIQUIDACION!$D$1044&gt;LIQUIDACION!$B$1046,LIQUIDACION!$B$1046&gt;LIQUIDACION!$D$1043),366,365)),0)</f>
        <v>0</v>
      </c>
    </row>
    <row r="1007" spans="2:50" x14ac:dyDescent="0.25">
      <c r="B1007" s="121">
        <v>995</v>
      </c>
      <c r="C1007" s="125"/>
      <c r="D1007" s="170"/>
      <c r="E1007" s="170"/>
      <c r="F1007" s="170"/>
      <c r="G1007" s="170">
        <f t="shared" si="65"/>
        <v>0</v>
      </c>
      <c r="H1007" s="170">
        <f t="shared" si="66"/>
        <v>0</v>
      </c>
      <c r="I1007" s="170"/>
      <c r="J1007" s="170"/>
      <c r="K1007" s="170"/>
      <c r="L1007" s="170"/>
      <c r="M1007" s="170"/>
      <c r="N1007" s="170"/>
      <c r="O1007" s="170"/>
      <c r="P1007" s="170"/>
      <c r="Q1007" s="170"/>
      <c r="R1007" s="170"/>
      <c r="S1007" s="170"/>
      <c r="T1007" s="170"/>
      <c r="U1007" s="170"/>
      <c r="V1007" s="170"/>
      <c r="W1007" s="170"/>
      <c r="X1007" s="170"/>
      <c r="Y1007" s="170"/>
      <c r="Z1007" s="170"/>
      <c r="AA1007" s="170"/>
      <c r="AB1007" s="415">
        <f t="shared" si="67"/>
        <v>0</v>
      </c>
      <c r="AC1007" s="415">
        <f t="shared" si="68"/>
        <v>0</v>
      </c>
      <c r="AE1007" s="618">
        <f>IF(AE$12=TRUE,(($D1007*LIQUIDACION!$L$1046)*LIQUIDACION!$D$1045/IF(AND(LIQUIDACION!$D$1044&gt;LIQUIDACION!$B$1046,LIQUIDACION!$B$1046&gt;LIQUIDACION!$D$1043),366,365)),0)</f>
        <v>0</v>
      </c>
      <c r="AF1007" s="618">
        <f>IF(AF$12=TRUE,(($E1007*LIQUIDACION!$L$1046)*LIQUIDACION!$D$1045/IF(AND(LIQUIDACION!$D$1044&gt;LIQUIDACION!$B$1046,LIQUIDACION!$B$1046&gt;LIQUIDACION!$D$1043),366,365)),0)</f>
        <v>0</v>
      </c>
      <c r="AG1007" s="618">
        <f>IF(AG$12=TRUE,(($F1007*LIQUIDACION!$L$1046)*LIQUIDACION!$D$1045/IF(AND(LIQUIDACION!$D$1044&gt;LIQUIDACION!$B$1046,LIQUIDACION!$B$1046&gt;LIQUIDACION!$D$1043),366,365)),0)</f>
        <v>0</v>
      </c>
      <c r="AH1007" s="618">
        <f>IF(AH$12=TRUE,(($G1007*LIQUIDACION!$L$1046)*LIQUIDACION!$D$1045/IF(AND(LIQUIDACION!$D$1044&gt;LIQUIDACION!$B$1046,LIQUIDACION!$B$1046&gt;LIQUIDACION!$D$1043),366,365)),0)</f>
        <v>0</v>
      </c>
      <c r="AI1007" s="618">
        <f>IF(AI$12=TRUE,(($H1007*LIQUIDACION!$L$1047)*LIQUIDACION!$D$1045/IF(AND(LIQUIDACION!$D$1044&gt;LIQUIDACION!$B$1046,LIQUIDACION!$B$1046&gt;LIQUIDACION!$D$1043),366,365)),0)</f>
        <v>0</v>
      </c>
      <c r="AJ1007" s="618">
        <f>IF(AJ$12=TRUE,(($I1007*LIQUIDACION!$L$1047)*LIQUIDACION!$D$1045/IF(AND(LIQUIDACION!$D$1044&gt;LIQUIDACION!$B$1046,LIQUIDACION!$B$1046&gt;LIQUIDACION!$D$1043),366,365)),0)</f>
        <v>0</v>
      </c>
      <c r="AK1007" s="618">
        <f>IF(AK$12=TRUE,(($J1007*LIQUIDACION!$L$1047)*LIQUIDACION!$D$1045/IF(AND(LIQUIDACION!$D$1044&gt;LIQUIDACION!$B$1046,LIQUIDACION!$B$1046&gt;LIQUIDACION!$D$1043),366,365)),0)</f>
        <v>0</v>
      </c>
      <c r="AL1007" s="618">
        <f>IF(AL$12=TRUE,(($K1007*LIQUIDACION!$L$1047)*LIQUIDACION!$D$1045/IF(AND(LIQUIDACION!$D$1044&gt;LIQUIDACION!$B$1046,LIQUIDACION!$B$1046&gt;LIQUIDACION!$D$1043),366,365)),0)</f>
        <v>0</v>
      </c>
      <c r="AM1007" s="618">
        <f>IF(AM$12=TRUE,(($L1007*LIQUIDACION!$L$1047)*LIQUIDACION!$D$1045/IF(AND(LIQUIDACION!$D$1044&gt;LIQUIDACION!$B$1046,LIQUIDACION!$B$1046&gt;LIQUIDACION!$D$1043),366,365)),0)</f>
        <v>0</v>
      </c>
      <c r="AN1007" s="618">
        <f>IF(AN$12=TRUE,(($M1007*LIQUIDACION!$L$1047)*LIQUIDACION!$D$1045/IF(AND(LIQUIDACION!$D$1044&gt;LIQUIDACION!$B$1046,LIQUIDACION!$B$1046&gt;LIQUIDACION!$D$1043),366,365)),0)</f>
        <v>0</v>
      </c>
      <c r="AO1007" s="618">
        <f>IF(AO$12=TRUE,(($N1007*LIQUIDACION!$L$1047)*LIQUIDACION!$D$1045/IF(AND(LIQUIDACION!$D$1044&gt;LIQUIDACION!$B$1046,LIQUIDACION!$B$1046&gt;LIQUIDACION!$D$1043),366,365)),0)</f>
        <v>0</v>
      </c>
      <c r="AP1007" s="618">
        <f>IF(AP$12=TRUE,(($O1007*LIQUIDACION!$L$1047)*LIQUIDACION!$D$1045/IF(AND(LIQUIDACION!$D$1044&gt;LIQUIDACION!$B$1046,LIQUIDACION!$B$1046&gt;LIQUIDACION!$D$1043),366,365)),0)</f>
        <v>0</v>
      </c>
      <c r="AQ1007" s="618">
        <f>IF(AQ$12=TRUE,(($P1007*LIQUIDACION!$L$1047)*LIQUIDACION!$D$1045/IF(AND(LIQUIDACION!$D$1044&gt;LIQUIDACION!$B$1046,LIQUIDACION!$B$1046&gt;LIQUIDACION!$D$1043),366,365)),0)</f>
        <v>0</v>
      </c>
      <c r="AR1007" s="618">
        <f>IF(AR$12=TRUE,(($Q1007*LIQUIDACION!$L$1047)*LIQUIDACION!$D$1045/IF(AND(LIQUIDACION!$D$1044&gt;LIQUIDACION!$B$1046,LIQUIDACION!$B$1046&gt;LIQUIDACION!$D$1043),366,365)),0)</f>
        <v>0</v>
      </c>
      <c r="AS1007" s="618">
        <f>IF(AS$12=TRUE,(($R1007*LIQUIDACION!$L$1047)*LIQUIDACION!$D$1045/IF(AND(LIQUIDACION!$D$1044&gt;LIQUIDACION!$B$1046,LIQUIDACION!$B$1046&gt;LIQUIDACION!$D$1043),366,365)),0)</f>
        <v>0</v>
      </c>
      <c r="AT1007" s="618">
        <f>IF(AT$12=TRUE,(($S1007*LIQUIDACION!$L$1047)*LIQUIDACION!$D$1045/IF(AND(LIQUIDACION!$D$1044&gt;LIQUIDACION!$B$1046,LIQUIDACION!$B$1046&gt;LIQUIDACION!$D$1043),366,365)),0)</f>
        <v>0</v>
      </c>
      <c r="AU1007" s="618">
        <f>IF(AU$12=TRUE,(($T1007*LIQUIDACION!$L$1047)*LIQUIDACION!$D$1045/IF(AND(LIQUIDACION!$D$1044&gt;LIQUIDACION!$B$1046,LIQUIDACION!$B$1046&gt;LIQUIDACION!$D$1043),366,365)),0)</f>
        <v>0</v>
      </c>
      <c r="AV1007" s="618">
        <f>IF(AV$12=TRUE,(($U1007*LIQUIDACION!$L$1047)*LIQUIDACION!$D$1045/IF(AND(LIQUIDACION!$D$1044&gt;LIQUIDACION!$B$1046,LIQUIDACION!$B$1046&gt;LIQUIDACION!$D$1043),366,365)),0)</f>
        <v>0</v>
      </c>
      <c r="AW1007" s="618">
        <f>IF(AW$12=TRUE,(($V1007*LIQUIDACION!$L$1047)*LIQUIDACION!$D$1045/IF(AND(LIQUIDACION!$D$1044&gt;LIQUIDACION!$B$1046,LIQUIDACION!$B$1046&gt;LIQUIDACION!$D$1043),366,365)),0)</f>
        <v>0</v>
      </c>
      <c r="AX1007" s="618">
        <f>IF(AX$12=TRUE,(($W1007*LIQUIDACION!$L$1047)*LIQUIDACION!$D$1045/IF(AND(LIQUIDACION!$D$1044&gt;LIQUIDACION!$B$1046,LIQUIDACION!$B$1046&gt;LIQUIDACION!$D$1043),366,365)),0)</f>
        <v>0</v>
      </c>
    </row>
    <row r="1008" spans="2:50" x14ac:dyDescent="0.25">
      <c r="B1008" s="123">
        <v>996</v>
      </c>
      <c r="C1008" s="125"/>
      <c r="D1008" s="170"/>
      <c r="E1008" s="170"/>
      <c r="F1008" s="170"/>
      <c r="G1008" s="170">
        <f t="shared" si="65"/>
        <v>0</v>
      </c>
      <c r="H1008" s="170">
        <f t="shared" si="66"/>
        <v>0</v>
      </c>
      <c r="I1008" s="170"/>
      <c r="J1008" s="170"/>
      <c r="K1008" s="170"/>
      <c r="L1008" s="170"/>
      <c r="M1008" s="170"/>
      <c r="N1008" s="170"/>
      <c r="O1008" s="170"/>
      <c r="P1008" s="170"/>
      <c r="Q1008" s="170"/>
      <c r="R1008" s="170"/>
      <c r="S1008" s="170"/>
      <c r="T1008" s="170"/>
      <c r="U1008" s="170"/>
      <c r="V1008" s="170"/>
      <c r="W1008" s="170"/>
      <c r="X1008" s="170"/>
      <c r="Y1008" s="170"/>
      <c r="Z1008" s="170"/>
      <c r="AA1008" s="170"/>
      <c r="AB1008" s="415">
        <f t="shared" si="67"/>
        <v>0</v>
      </c>
      <c r="AC1008" s="415">
        <f t="shared" si="68"/>
        <v>0</v>
      </c>
      <c r="AE1008" s="618">
        <f>IF(AE$12=TRUE,(($D1008*LIQUIDACION!$L$1046)*LIQUIDACION!$D$1045/IF(AND(LIQUIDACION!$D$1044&gt;LIQUIDACION!$B$1046,LIQUIDACION!$B$1046&gt;LIQUIDACION!$D$1043),366,365)),0)</f>
        <v>0</v>
      </c>
      <c r="AF1008" s="618">
        <f>IF(AF$12=TRUE,(($E1008*LIQUIDACION!$L$1046)*LIQUIDACION!$D$1045/IF(AND(LIQUIDACION!$D$1044&gt;LIQUIDACION!$B$1046,LIQUIDACION!$B$1046&gt;LIQUIDACION!$D$1043),366,365)),0)</f>
        <v>0</v>
      </c>
      <c r="AG1008" s="618">
        <f>IF(AG$12=TRUE,(($F1008*LIQUIDACION!$L$1046)*LIQUIDACION!$D$1045/IF(AND(LIQUIDACION!$D$1044&gt;LIQUIDACION!$B$1046,LIQUIDACION!$B$1046&gt;LIQUIDACION!$D$1043),366,365)),0)</f>
        <v>0</v>
      </c>
      <c r="AH1008" s="618">
        <f>IF(AH$12=TRUE,(($G1008*LIQUIDACION!$L$1046)*LIQUIDACION!$D$1045/IF(AND(LIQUIDACION!$D$1044&gt;LIQUIDACION!$B$1046,LIQUIDACION!$B$1046&gt;LIQUIDACION!$D$1043),366,365)),0)</f>
        <v>0</v>
      </c>
      <c r="AI1008" s="618">
        <f>IF(AI$12=TRUE,(($H1008*LIQUIDACION!$L$1047)*LIQUIDACION!$D$1045/IF(AND(LIQUIDACION!$D$1044&gt;LIQUIDACION!$B$1046,LIQUIDACION!$B$1046&gt;LIQUIDACION!$D$1043),366,365)),0)</f>
        <v>0</v>
      </c>
      <c r="AJ1008" s="618">
        <f>IF(AJ$12=TRUE,(($I1008*LIQUIDACION!$L$1047)*LIQUIDACION!$D$1045/IF(AND(LIQUIDACION!$D$1044&gt;LIQUIDACION!$B$1046,LIQUIDACION!$B$1046&gt;LIQUIDACION!$D$1043),366,365)),0)</f>
        <v>0</v>
      </c>
      <c r="AK1008" s="618">
        <f>IF(AK$12=TRUE,(($J1008*LIQUIDACION!$L$1047)*LIQUIDACION!$D$1045/IF(AND(LIQUIDACION!$D$1044&gt;LIQUIDACION!$B$1046,LIQUIDACION!$B$1046&gt;LIQUIDACION!$D$1043),366,365)),0)</f>
        <v>0</v>
      </c>
      <c r="AL1008" s="618">
        <f>IF(AL$12=TRUE,(($K1008*LIQUIDACION!$L$1047)*LIQUIDACION!$D$1045/IF(AND(LIQUIDACION!$D$1044&gt;LIQUIDACION!$B$1046,LIQUIDACION!$B$1046&gt;LIQUIDACION!$D$1043),366,365)),0)</f>
        <v>0</v>
      </c>
      <c r="AM1008" s="618">
        <f>IF(AM$12=TRUE,(($L1008*LIQUIDACION!$L$1047)*LIQUIDACION!$D$1045/IF(AND(LIQUIDACION!$D$1044&gt;LIQUIDACION!$B$1046,LIQUIDACION!$B$1046&gt;LIQUIDACION!$D$1043),366,365)),0)</f>
        <v>0</v>
      </c>
      <c r="AN1008" s="618">
        <f>IF(AN$12=TRUE,(($M1008*LIQUIDACION!$L$1047)*LIQUIDACION!$D$1045/IF(AND(LIQUIDACION!$D$1044&gt;LIQUIDACION!$B$1046,LIQUIDACION!$B$1046&gt;LIQUIDACION!$D$1043),366,365)),0)</f>
        <v>0</v>
      </c>
      <c r="AO1008" s="618">
        <f>IF(AO$12=TRUE,(($N1008*LIQUIDACION!$L$1047)*LIQUIDACION!$D$1045/IF(AND(LIQUIDACION!$D$1044&gt;LIQUIDACION!$B$1046,LIQUIDACION!$B$1046&gt;LIQUIDACION!$D$1043),366,365)),0)</f>
        <v>0</v>
      </c>
      <c r="AP1008" s="618">
        <f>IF(AP$12=TRUE,(($O1008*LIQUIDACION!$L$1047)*LIQUIDACION!$D$1045/IF(AND(LIQUIDACION!$D$1044&gt;LIQUIDACION!$B$1046,LIQUIDACION!$B$1046&gt;LIQUIDACION!$D$1043),366,365)),0)</f>
        <v>0</v>
      </c>
      <c r="AQ1008" s="618">
        <f>IF(AQ$12=TRUE,(($P1008*LIQUIDACION!$L$1047)*LIQUIDACION!$D$1045/IF(AND(LIQUIDACION!$D$1044&gt;LIQUIDACION!$B$1046,LIQUIDACION!$B$1046&gt;LIQUIDACION!$D$1043),366,365)),0)</f>
        <v>0</v>
      </c>
      <c r="AR1008" s="618">
        <f>IF(AR$12=TRUE,(($Q1008*LIQUIDACION!$L$1047)*LIQUIDACION!$D$1045/IF(AND(LIQUIDACION!$D$1044&gt;LIQUIDACION!$B$1046,LIQUIDACION!$B$1046&gt;LIQUIDACION!$D$1043),366,365)),0)</f>
        <v>0</v>
      </c>
      <c r="AS1008" s="618">
        <f>IF(AS$12=TRUE,(($R1008*LIQUIDACION!$L$1047)*LIQUIDACION!$D$1045/IF(AND(LIQUIDACION!$D$1044&gt;LIQUIDACION!$B$1046,LIQUIDACION!$B$1046&gt;LIQUIDACION!$D$1043),366,365)),0)</f>
        <v>0</v>
      </c>
      <c r="AT1008" s="618">
        <f>IF(AT$12=TRUE,(($S1008*LIQUIDACION!$L$1047)*LIQUIDACION!$D$1045/IF(AND(LIQUIDACION!$D$1044&gt;LIQUIDACION!$B$1046,LIQUIDACION!$B$1046&gt;LIQUIDACION!$D$1043),366,365)),0)</f>
        <v>0</v>
      </c>
      <c r="AU1008" s="618">
        <f>IF(AU$12=TRUE,(($T1008*LIQUIDACION!$L$1047)*LIQUIDACION!$D$1045/IF(AND(LIQUIDACION!$D$1044&gt;LIQUIDACION!$B$1046,LIQUIDACION!$B$1046&gt;LIQUIDACION!$D$1043),366,365)),0)</f>
        <v>0</v>
      </c>
      <c r="AV1008" s="618">
        <f>IF(AV$12=TRUE,(($U1008*LIQUIDACION!$L$1047)*LIQUIDACION!$D$1045/IF(AND(LIQUIDACION!$D$1044&gt;LIQUIDACION!$B$1046,LIQUIDACION!$B$1046&gt;LIQUIDACION!$D$1043),366,365)),0)</f>
        <v>0</v>
      </c>
      <c r="AW1008" s="618">
        <f>IF(AW$12=TRUE,(($V1008*LIQUIDACION!$L$1047)*LIQUIDACION!$D$1045/IF(AND(LIQUIDACION!$D$1044&gt;LIQUIDACION!$B$1046,LIQUIDACION!$B$1046&gt;LIQUIDACION!$D$1043),366,365)),0)</f>
        <v>0</v>
      </c>
      <c r="AX1008" s="618">
        <f>IF(AX$12=TRUE,(($W1008*LIQUIDACION!$L$1047)*LIQUIDACION!$D$1045/IF(AND(LIQUIDACION!$D$1044&gt;LIQUIDACION!$B$1046,LIQUIDACION!$B$1046&gt;LIQUIDACION!$D$1043),366,365)),0)</f>
        <v>0</v>
      </c>
    </row>
    <row r="1009" spans="2:50" x14ac:dyDescent="0.25">
      <c r="B1009" s="121">
        <v>997</v>
      </c>
      <c r="C1009" s="125"/>
      <c r="D1009" s="170"/>
      <c r="E1009" s="170"/>
      <c r="F1009" s="170"/>
      <c r="G1009" s="170">
        <f t="shared" si="65"/>
        <v>0</v>
      </c>
      <c r="H1009" s="170">
        <f t="shared" si="66"/>
        <v>0</v>
      </c>
      <c r="I1009" s="170"/>
      <c r="J1009" s="170"/>
      <c r="K1009" s="170"/>
      <c r="L1009" s="170"/>
      <c r="M1009" s="170"/>
      <c r="N1009" s="170"/>
      <c r="O1009" s="170"/>
      <c r="P1009" s="170"/>
      <c r="Q1009" s="170"/>
      <c r="R1009" s="170"/>
      <c r="S1009" s="170"/>
      <c r="T1009" s="170"/>
      <c r="U1009" s="170"/>
      <c r="V1009" s="170"/>
      <c r="W1009" s="170"/>
      <c r="X1009" s="170"/>
      <c r="Y1009" s="170"/>
      <c r="Z1009" s="170"/>
      <c r="AA1009" s="170"/>
      <c r="AB1009" s="415">
        <f t="shared" si="67"/>
        <v>0</v>
      </c>
      <c r="AC1009" s="415">
        <f t="shared" si="68"/>
        <v>0</v>
      </c>
      <c r="AE1009" s="618">
        <f>IF(AE$12=TRUE,(($D1009*LIQUIDACION!$L$1046)*LIQUIDACION!$D$1045/IF(AND(LIQUIDACION!$D$1044&gt;LIQUIDACION!$B$1046,LIQUIDACION!$B$1046&gt;LIQUIDACION!$D$1043),366,365)),0)</f>
        <v>0</v>
      </c>
      <c r="AF1009" s="618">
        <f>IF(AF$12=TRUE,(($E1009*LIQUIDACION!$L$1046)*LIQUIDACION!$D$1045/IF(AND(LIQUIDACION!$D$1044&gt;LIQUIDACION!$B$1046,LIQUIDACION!$B$1046&gt;LIQUIDACION!$D$1043),366,365)),0)</f>
        <v>0</v>
      </c>
      <c r="AG1009" s="618">
        <f>IF(AG$12=TRUE,(($F1009*LIQUIDACION!$L$1046)*LIQUIDACION!$D$1045/IF(AND(LIQUIDACION!$D$1044&gt;LIQUIDACION!$B$1046,LIQUIDACION!$B$1046&gt;LIQUIDACION!$D$1043),366,365)),0)</f>
        <v>0</v>
      </c>
      <c r="AH1009" s="618">
        <f>IF(AH$12=TRUE,(($G1009*LIQUIDACION!$L$1046)*LIQUIDACION!$D$1045/IF(AND(LIQUIDACION!$D$1044&gt;LIQUIDACION!$B$1046,LIQUIDACION!$B$1046&gt;LIQUIDACION!$D$1043),366,365)),0)</f>
        <v>0</v>
      </c>
      <c r="AI1009" s="618">
        <f>IF(AI$12=TRUE,(($H1009*LIQUIDACION!$L$1047)*LIQUIDACION!$D$1045/IF(AND(LIQUIDACION!$D$1044&gt;LIQUIDACION!$B$1046,LIQUIDACION!$B$1046&gt;LIQUIDACION!$D$1043),366,365)),0)</f>
        <v>0</v>
      </c>
      <c r="AJ1009" s="618">
        <f>IF(AJ$12=TRUE,(($I1009*LIQUIDACION!$L$1047)*LIQUIDACION!$D$1045/IF(AND(LIQUIDACION!$D$1044&gt;LIQUIDACION!$B$1046,LIQUIDACION!$B$1046&gt;LIQUIDACION!$D$1043),366,365)),0)</f>
        <v>0</v>
      </c>
      <c r="AK1009" s="618">
        <f>IF(AK$12=TRUE,(($J1009*LIQUIDACION!$L$1047)*LIQUIDACION!$D$1045/IF(AND(LIQUIDACION!$D$1044&gt;LIQUIDACION!$B$1046,LIQUIDACION!$B$1046&gt;LIQUIDACION!$D$1043),366,365)),0)</f>
        <v>0</v>
      </c>
      <c r="AL1009" s="618">
        <f>IF(AL$12=TRUE,(($K1009*LIQUIDACION!$L$1047)*LIQUIDACION!$D$1045/IF(AND(LIQUIDACION!$D$1044&gt;LIQUIDACION!$B$1046,LIQUIDACION!$B$1046&gt;LIQUIDACION!$D$1043),366,365)),0)</f>
        <v>0</v>
      </c>
      <c r="AM1009" s="618">
        <f>IF(AM$12=TRUE,(($L1009*LIQUIDACION!$L$1047)*LIQUIDACION!$D$1045/IF(AND(LIQUIDACION!$D$1044&gt;LIQUIDACION!$B$1046,LIQUIDACION!$B$1046&gt;LIQUIDACION!$D$1043),366,365)),0)</f>
        <v>0</v>
      </c>
      <c r="AN1009" s="618">
        <f>IF(AN$12=TRUE,(($M1009*LIQUIDACION!$L$1047)*LIQUIDACION!$D$1045/IF(AND(LIQUIDACION!$D$1044&gt;LIQUIDACION!$B$1046,LIQUIDACION!$B$1046&gt;LIQUIDACION!$D$1043),366,365)),0)</f>
        <v>0</v>
      </c>
      <c r="AO1009" s="618">
        <f>IF(AO$12=TRUE,(($N1009*LIQUIDACION!$L$1047)*LIQUIDACION!$D$1045/IF(AND(LIQUIDACION!$D$1044&gt;LIQUIDACION!$B$1046,LIQUIDACION!$B$1046&gt;LIQUIDACION!$D$1043),366,365)),0)</f>
        <v>0</v>
      </c>
      <c r="AP1009" s="618">
        <f>IF(AP$12=TRUE,(($O1009*LIQUIDACION!$L$1047)*LIQUIDACION!$D$1045/IF(AND(LIQUIDACION!$D$1044&gt;LIQUIDACION!$B$1046,LIQUIDACION!$B$1046&gt;LIQUIDACION!$D$1043),366,365)),0)</f>
        <v>0</v>
      </c>
      <c r="AQ1009" s="618">
        <f>IF(AQ$12=TRUE,(($P1009*LIQUIDACION!$L$1047)*LIQUIDACION!$D$1045/IF(AND(LIQUIDACION!$D$1044&gt;LIQUIDACION!$B$1046,LIQUIDACION!$B$1046&gt;LIQUIDACION!$D$1043),366,365)),0)</f>
        <v>0</v>
      </c>
      <c r="AR1009" s="618">
        <f>IF(AR$12=TRUE,(($Q1009*LIQUIDACION!$L$1047)*LIQUIDACION!$D$1045/IF(AND(LIQUIDACION!$D$1044&gt;LIQUIDACION!$B$1046,LIQUIDACION!$B$1046&gt;LIQUIDACION!$D$1043),366,365)),0)</f>
        <v>0</v>
      </c>
      <c r="AS1009" s="618">
        <f>IF(AS$12=TRUE,(($R1009*LIQUIDACION!$L$1047)*LIQUIDACION!$D$1045/IF(AND(LIQUIDACION!$D$1044&gt;LIQUIDACION!$B$1046,LIQUIDACION!$B$1046&gt;LIQUIDACION!$D$1043),366,365)),0)</f>
        <v>0</v>
      </c>
      <c r="AT1009" s="618">
        <f>IF(AT$12=TRUE,(($S1009*LIQUIDACION!$L$1047)*LIQUIDACION!$D$1045/IF(AND(LIQUIDACION!$D$1044&gt;LIQUIDACION!$B$1046,LIQUIDACION!$B$1046&gt;LIQUIDACION!$D$1043),366,365)),0)</f>
        <v>0</v>
      </c>
      <c r="AU1009" s="618">
        <f>IF(AU$12=TRUE,(($T1009*LIQUIDACION!$L$1047)*LIQUIDACION!$D$1045/IF(AND(LIQUIDACION!$D$1044&gt;LIQUIDACION!$B$1046,LIQUIDACION!$B$1046&gt;LIQUIDACION!$D$1043),366,365)),0)</f>
        <v>0</v>
      </c>
      <c r="AV1009" s="618">
        <f>IF(AV$12=TRUE,(($U1009*LIQUIDACION!$L$1047)*LIQUIDACION!$D$1045/IF(AND(LIQUIDACION!$D$1044&gt;LIQUIDACION!$B$1046,LIQUIDACION!$B$1046&gt;LIQUIDACION!$D$1043),366,365)),0)</f>
        <v>0</v>
      </c>
      <c r="AW1009" s="618">
        <f>IF(AW$12=TRUE,(($V1009*LIQUIDACION!$L$1047)*LIQUIDACION!$D$1045/IF(AND(LIQUIDACION!$D$1044&gt;LIQUIDACION!$B$1046,LIQUIDACION!$B$1046&gt;LIQUIDACION!$D$1043),366,365)),0)</f>
        <v>0</v>
      </c>
      <c r="AX1009" s="618">
        <f>IF(AX$12=TRUE,(($W1009*LIQUIDACION!$L$1047)*LIQUIDACION!$D$1045/IF(AND(LIQUIDACION!$D$1044&gt;LIQUIDACION!$B$1046,LIQUIDACION!$B$1046&gt;LIQUIDACION!$D$1043),366,365)),0)</f>
        <v>0</v>
      </c>
    </row>
    <row r="1010" spans="2:50" x14ac:dyDescent="0.25">
      <c r="B1010" s="123">
        <v>998</v>
      </c>
      <c r="C1010" s="125"/>
      <c r="D1010" s="170"/>
      <c r="E1010" s="170"/>
      <c r="F1010" s="170"/>
      <c r="G1010" s="170">
        <f t="shared" si="65"/>
        <v>0</v>
      </c>
      <c r="H1010" s="170">
        <f t="shared" si="66"/>
        <v>0</v>
      </c>
      <c r="I1010" s="170"/>
      <c r="J1010" s="170"/>
      <c r="K1010" s="170"/>
      <c r="L1010" s="170"/>
      <c r="M1010" s="170"/>
      <c r="N1010" s="170"/>
      <c r="O1010" s="170"/>
      <c r="P1010" s="170"/>
      <c r="Q1010" s="170"/>
      <c r="R1010" s="170"/>
      <c r="S1010" s="170"/>
      <c r="T1010" s="170"/>
      <c r="U1010" s="170"/>
      <c r="V1010" s="170"/>
      <c r="W1010" s="170"/>
      <c r="X1010" s="170"/>
      <c r="Y1010" s="170"/>
      <c r="Z1010" s="170"/>
      <c r="AA1010" s="170"/>
      <c r="AB1010" s="415">
        <f t="shared" si="67"/>
        <v>0</v>
      </c>
      <c r="AC1010" s="415">
        <f t="shared" si="68"/>
        <v>0</v>
      </c>
      <c r="AE1010" s="618">
        <f>IF(AE$12=TRUE,(($D1010*LIQUIDACION!$L$1046)*LIQUIDACION!$D$1045/IF(AND(LIQUIDACION!$D$1044&gt;LIQUIDACION!$B$1046,LIQUIDACION!$B$1046&gt;LIQUIDACION!$D$1043),366,365)),0)</f>
        <v>0</v>
      </c>
      <c r="AF1010" s="618">
        <f>IF(AF$12=TRUE,(($E1010*LIQUIDACION!$L$1046)*LIQUIDACION!$D$1045/IF(AND(LIQUIDACION!$D$1044&gt;LIQUIDACION!$B$1046,LIQUIDACION!$B$1046&gt;LIQUIDACION!$D$1043),366,365)),0)</f>
        <v>0</v>
      </c>
      <c r="AG1010" s="618">
        <f>IF(AG$12=TRUE,(($F1010*LIQUIDACION!$L$1046)*LIQUIDACION!$D$1045/IF(AND(LIQUIDACION!$D$1044&gt;LIQUIDACION!$B$1046,LIQUIDACION!$B$1046&gt;LIQUIDACION!$D$1043),366,365)),0)</f>
        <v>0</v>
      </c>
      <c r="AH1010" s="618">
        <f>IF(AH$12=TRUE,(($G1010*LIQUIDACION!$L$1046)*LIQUIDACION!$D$1045/IF(AND(LIQUIDACION!$D$1044&gt;LIQUIDACION!$B$1046,LIQUIDACION!$B$1046&gt;LIQUIDACION!$D$1043),366,365)),0)</f>
        <v>0</v>
      </c>
      <c r="AI1010" s="618">
        <f>IF(AI$12=TRUE,(($H1010*LIQUIDACION!$L$1047)*LIQUIDACION!$D$1045/IF(AND(LIQUIDACION!$D$1044&gt;LIQUIDACION!$B$1046,LIQUIDACION!$B$1046&gt;LIQUIDACION!$D$1043),366,365)),0)</f>
        <v>0</v>
      </c>
      <c r="AJ1010" s="618">
        <f>IF(AJ$12=TRUE,(($I1010*LIQUIDACION!$L$1047)*LIQUIDACION!$D$1045/IF(AND(LIQUIDACION!$D$1044&gt;LIQUIDACION!$B$1046,LIQUIDACION!$B$1046&gt;LIQUIDACION!$D$1043),366,365)),0)</f>
        <v>0</v>
      </c>
      <c r="AK1010" s="618">
        <f>IF(AK$12=TRUE,(($J1010*LIQUIDACION!$L$1047)*LIQUIDACION!$D$1045/IF(AND(LIQUIDACION!$D$1044&gt;LIQUIDACION!$B$1046,LIQUIDACION!$B$1046&gt;LIQUIDACION!$D$1043),366,365)),0)</f>
        <v>0</v>
      </c>
      <c r="AL1010" s="618">
        <f>IF(AL$12=TRUE,(($K1010*LIQUIDACION!$L$1047)*LIQUIDACION!$D$1045/IF(AND(LIQUIDACION!$D$1044&gt;LIQUIDACION!$B$1046,LIQUIDACION!$B$1046&gt;LIQUIDACION!$D$1043),366,365)),0)</f>
        <v>0</v>
      </c>
      <c r="AM1010" s="618">
        <f>IF(AM$12=TRUE,(($L1010*LIQUIDACION!$L$1047)*LIQUIDACION!$D$1045/IF(AND(LIQUIDACION!$D$1044&gt;LIQUIDACION!$B$1046,LIQUIDACION!$B$1046&gt;LIQUIDACION!$D$1043),366,365)),0)</f>
        <v>0</v>
      </c>
      <c r="AN1010" s="618">
        <f>IF(AN$12=TRUE,(($M1010*LIQUIDACION!$L$1047)*LIQUIDACION!$D$1045/IF(AND(LIQUIDACION!$D$1044&gt;LIQUIDACION!$B$1046,LIQUIDACION!$B$1046&gt;LIQUIDACION!$D$1043),366,365)),0)</f>
        <v>0</v>
      </c>
      <c r="AO1010" s="618">
        <f>IF(AO$12=TRUE,(($N1010*LIQUIDACION!$L$1047)*LIQUIDACION!$D$1045/IF(AND(LIQUIDACION!$D$1044&gt;LIQUIDACION!$B$1046,LIQUIDACION!$B$1046&gt;LIQUIDACION!$D$1043),366,365)),0)</f>
        <v>0</v>
      </c>
      <c r="AP1010" s="618">
        <f>IF(AP$12=TRUE,(($O1010*LIQUIDACION!$L$1047)*LIQUIDACION!$D$1045/IF(AND(LIQUIDACION!$D$1044&gt;LIQUIDACION!$B$1046,LIQUIDACION!$B$1046&gt;LIQUIDACION!$D$1043),366,365)),0)</f>
        <v>0</v>
      </c>
      <c r="AQ1010" s="618">
        <f>IF(AQ$12=TRUE,(($P1010*LIQUIDACION!$L$1047)*LIQUIDACION!$D$1045/IF(AND(LIQUIDACION!$D$1044&gt;LIQUIDACION!$B$1046,LIQUIDACION!$B$1046&gt;LIQUIDACION!$D$1043),366,365)),0)</f>
        <v>0</v>
      </c>
      <c r="AR1010" s="618">
        <f>IF(AR$12=TRUE,(($Q1010*LIQUIDACION!$L$1047)*LIQUIDACION!$D$1045/IF(AND(LIQUIDACION!$D$1044&gt;LIQUIDACION!$B$1046,LIQUIDACION!$B$1046&gt;LIQUIDACION!$D$1043),366,365)),0)</f>
        <v>0</v>
      </c>
      <c r="AS1010" s="618">
        <f>IF(AS$12=TRUE,(($R1010*LIQUIDACION!$L$1047)*LIQUIDACION!$D$1045/IF(AND(LIQUIDACION!$D$1044&gt;LIQUIDACION!$B$1046,LIQUIDACION!$B$1046&gt;LIQUIDACION!$D$1043),366,365)),0)</f>
        <v>0</v>
      </c>
      <c r="AT1010" s="618">
        <f>IF(AT$12=TRUE,(($S1010*LIQUIDACION!$L$1047)*LIQUIDACION!$D$1045/IF(AND(LIQUIDACION!$D$1044&gt;LIQUIDACION!$B$1046,LIQUIDACION!$B$1046&gt;LIQUIDACION!$D$1043),366,365)),0)</f>
        <v>0</v>
      </c>
      <c r="AU1010" s="618">
        <f>IF(AU$12=TRUE,(($T1010*LIQUIDACION!$L$1047)*LIQUIDACION!$D$1045/IF(AND(LIQUIDACION!$D$1044&gt;LIQUIDACION!$B$1046,LIQUIDACION!$B$1046&gt;LIQUIDACION!$D$1043),366,365)),0)</f>
        <v>0</v>
      </c>
      <c r="AV1010" s="618">
        <f>IF(AV$12=TRUE,(($U1010*LIQUIDACION!$L$1047)*LIQUIDACION!$D$1045/IF(AND(LIQUIDACION!$D$1044&gt;LIQUIDACION!$B$1046,LIQUIDACION!$B$1046&gt;LIQUIDACION!$D$1043),366,365)),0)</f>
        <v>0</v>
      </c>
      <c r="AW1010" s="618">
        <f>IF(AW$12=TRUE,(($V1010*LIQUIDACION!$L$1047)*LIQUIDACION!$D$1045/IF(AND(LIQUIDACION!$D$1044&gt;LIQUIDACION!$B$1046,LIQUIDACION!$B$1046&gt;LIQUIDACION!$D$1043),366,365)),0)</f>
        <v>0</v>
      </c>
      <c r="AX1010" s="618">
        <f>IF(AX$12=TRUE,(($W1010*LIQUIDACION!$L$1047)*LIQUIDACION!$D$1045/IF(AND(LIQUIDACION!$D$1044&gt;LIQUIDACION!$B$1046,LIQUIDACION!$B$1046&gt;LIQUIDACION!$D$1043),366,365)),0)</f>
        <v>0</v>
      </c>
    </row>
    <row r="1011" spans="2:50" x14ac:dyDescent="0.25">
      <c r="B1011" s="121">
        <v>999</v>
      </c>
      <c r="C1011" s="125"/>
      <c r="D1011" s="170"/>
      <c r="E1011" s="170"/>
      <c r="F1011" s="170"/>
      <c r="G1011" s="170">
        <f t="shared" si="65"/>
        <v>0</v>
      </c>
      <c r="H1011" s="170">
        <f t="shared" si="66"/>
        <v>0</v>
      </c>
      <c r="I1011" s="170"/>
      <c r="J1011" s="170"/>
      <c r="K1011" s="170"/>
      <c r="L1011" s="170"/>
      <c r="M1011" s="170"/>
      <c r="N1011" s="170"/>
      <c r="O1011" s="170"/>
      <c r="P1011" s="170"/>
      <c r="Q1011" s="170"/>
      <c r="R1011" s="170"/>
      <c r="S1011" s="170"/>
      <c r="T1011" s="170"/>
      <c r="U1011" s="170"/>
      <c r="V1011" s="170"/>
      <c r="W1011" s="170"/>
      <c r="X1011" s="170"/>
      <c r="Y1011" s="170"/>
      <c r="Z1011" s="170"/>
      <c r="AA1011" s="170"/>
      <c r="AB1011" s="415">
        <f t="shared" si="67"/>
        <v>0</v>
      </c>
      <c r="AC1011" s="415">
        <f t="shared" si="68"/>
        <v>0</v>
      </c>
      <c r="AE1011" s="618">
        <f>IF(AE$12=TRUE,(($D1011*LIQUIDACION!$L$1046)*LIQUIDACION!$D$1045/IF(AND(LIQUIDACION!$D$1044&gt;LIQUIDACION!$B$1046,LIQUIDACION!$B$1046&gt;LIQUIDACION!$D$1043),366,365)),0)</f>
        <v>0</v>
      </c>
      <c r="AF1011" s="618">
        <f>IF(AF$12=TRUE,(($E1011*LIQUIDACION!$L$1046)*LIQUIDACION!$D$1045/IF(AND(LIQUIDACION!$D$1044&gt;LIQUIDACION!$B$1046,LIQUIDACION!$B$1046&gt;LIQUIDACION!$D$1043),366,365)),0)</f>
        <v>0</v>
      </c>
      <c r="AG1011" s="618">
        <f>IF(AG$12=TRUE,(($F1011*LIQUIDACION!$L$1046)*LIQUIDACION!$D$1045/IF(AND(LIQUIDACION!$D$1044&gt;LIQUIDACION!$B$1046,LIQUIDACION!$B$1046&gt;LIQUIDACION!$D$1043),366,365)),0)</f>
        <v>0</v>
      </c>
      <c r="AH1011" s="618">
        <f>IF(AH$12=TRUE,(($G1011*LIQUIDACION!$L$1046)*LIQUIDACION!$D$1045/IF(AND(LIQUIDACION!$D$1044&gt;LIQUIDACION!$B$1046,LIQUIDACION!$B$1046&gt;LIQUIDACION!$D$1043),366,365)),0)</f>
        <v>0</v>
      </c>
      <c r="AI1011" s="618">
        <f>IF(AI$12=TRUE,(($H1011*LIQUIDACION!$L$1047)*LIQUIDACION!$D$1045/IF(AND(LIQUIDACION!$D$1044&gt;LIQUIDACION!$B$1046,LIQUIDACION!$B$1046&gt;LIQUIDACION!$D$1043),366,365)),0)</f>
        <v>0</v>
      </c>
      <c r="AJ1011" s="618">
        <f>IF(AJ$12=TRUE,(($I1011*LIQUIDACION!$L$1047)*LIQUIDACION!$D$1045/IF(AND(LIQUIDACION!$D$1044&gt;LIQUIDACION!$B$1046,LIQUIDACION!$B$1046&gt;LIQUIDACION!$D$1043),366,365)),0)</f>
        <v>0</v>
      </c>
      <c r="AK1011" s="618">
        <f>IF(AK$12=TRUE,(($J1011*LIQUIDACION!$L$1047)*LIQUIDACION!$D$1045/IF(AND(LIQUIDACION!$D$1044&gt;LIQUIDACION!$B$1046,LIQUIDACION!$B$1046&gt;LIQUIDACION!$D$1043),366,365)),0)</f>
        <v>0</v>
      </c>
      <c r="AL1011" s="618">
        <f>IF(AL$12=TRUE,(($K1011*LIQUIDACION!$L$1047)*LIQUIDACION!$D$1045/IF(AND(LIQUIDACION!$D$1044&gt;LIQUIDACION!$B$1046,LIQUIDACION!$B$1046&gt;LIQUIDACION!$D$1043),366,365)),0)</f>
        <v>0</v>
      </c>
      <c r="AM1011" s="618">
        <f>IF(AM$12=TRUE,(($L1011*LIQUIDACION!$L$1047)*LIQUIDACION!$D$1045/IF(AND(LIQUIDACION!$D$1044&gt;LIQUIDACION!$B$1046,LIQUIDACION!$B$1046&gt;LIQUIDACION!$D$1043),366,365)),0)</f>
        <v>0</v>
      </c>
      <c r="AN1011" s="618">
        <f>IF(AN$12=TRUE,(($M1011*LIQUIDACION!$L$1047)*LIQUIDACION!$D$1045/IF(AND(LIQUIDACION!$D$1044&gt;LIQUIDACION!$B$1046,LIQUIDACION!$B$1046&gt;LIQUIDACION!$D$1043),366,365)),0)</f>
        <v>0</v>
      </c>
      <c r="AO1011" s="618">
        <f>IF(AO$12=TRUE,(($N1011*LIQUIDACION!$L$1047)*LIQUIDACION!$D$1045/IF(AND(LIQUIDACION!$D$1044&gt;LIQUIDACION!$B$1046,LIQUIDACION!$B$1046&gt;LIQUIDACION!$D$1043),366,365)),0)</f>
        <v>0</v>
      </c>
      <c r="AP1011" s="618">
        <f>IF(AP$12=TRUE,(($O1011*LIQUIDACION!$L$1047)*LIQUIDACION!$D$1045/IF(AND(LIQUIDACION!$D$1044&gt;LIQUIDACION!$B$1046,LIQUIDACION!$B$1046&gt;LIQUIDACION!$D$1043),366,365)),0)</f>
        <v>0</v>
      </c>
      <c r="AQ1011" s="618">
        <f>IF(AQ$12=TRUE,(($P1011*LIQUIDACION!$L$1047)*LIQUIDACION!$D$1045/IF(AND(LIQUIDACION!$D$1044&gt;LIQUIDACION!$B$1046,LIQUIDACION!$B$1046&gt;LIQUIDACION!$D$1043),366,365)),0)</f>
        <v>0</v>
      </c>
      <c r="AR1011" s="618">
        <f>IF(AR$12=TRUE,(($Q1011*LIQUIDACION!$L$1047)*LIQUIDACION!$D$1045/IF(AND(LIQUIDACION!$D$1044&gt;LIQUIDACION!$B$1046,LIQUIDACION!$B$1046&gt;LIQUIDACION!$D$1043),366,365)),0)</f>
        <v>0</v>
      </c>
      <c r="AS1011" s="618">
        <f>IF(AS$12=TRUE,(($R1011*LIQUIDACION!$L$1047)*LIQUIDACION!$D$1045/IF(AND(LIQUIDACION!$D$1044&gt;LIQUIDACION!$B$1046,LIQUIDACION!$B$1046&gt;LIQUIDACION!$D$1043),366,365)),0)</f>
        <v>0</v>
      </c>
      <c r="AT1011" s="618">
        <f>IF(AT$12=TRUE,(($S1011*LIQUIDACION!$L$1047)*LIQUIDACION!$D$1045/IF(AND(LIQUIDACION!$D$1044&gt;LIQUIDACION!$B$1046,LIQUIDACION!$B$1046&gt;LIQUIDACION!$D$1043),366,365)),0)</f>
        <v>0</v>
      </c>
      <c r="AU1011" s="618">
        <f>IF(AU$12=TRUE,(($T1011*LIQUIDACION!$L$1047)*LIQUIDACION!$D$1045/IF(AND(LIQUIDACION!$D$1044&gt;LIQUIDACION!$B$1046,LIQUIDACION!$B$1046&gt;LIQUIDACION!$D$1043),366,365)),0)</f>
        <v>0</v>
      </c>
      <c r="AV1011" s="618">
        <f>IF(AV$12=TRUE,(($U1011*LIQUIDACION!$L$1047)*LIQUIDACION!$D$1045/IF(AND(LIQUIDACION!$D$1044&gt;LIQUIDACION!$B$1046,LIQUIDACION!$B$1046&gt;LIQUIDACION!$D$1043),366,365)),0)</f>
        <v>0</v>
      </c>
      <c r="AW1011" s="618">
        <f>IF(AW$12=TRUE,(($V1011*LIQUIDACION!$L$1047)*LIQUIDACION!$D$1045/IF(AND(LIQUIDACION!$D$1044&gt;LIQUIDACION!$B$1046,LIQUIDACION!$B$1046&gt;LIQUIDACION!$D$1043),366,365)),0)</f>
        <v>0</v>
      </c>
      <c r="AX1011" s="618">
        <f>IF(AX$12=TRUE,(($W1011*LIQUIDACION!$L$1047)*LIQUIDACION!$D$1045/IF(AND(LIQUIDACION!$D$1044&gt;LIQUIDACION!$B$1046,LIQUIDACION!$B$1046&gt;LIQUIDACION!$D$1043),366,365)),0)</f>
        <v>0</v>
      </c>
    </row>
    <row r="1012" spans="2:50" x14ac:dyDescent="0.25">
      <c r="B1012" s="123">
        <v>1000</v>
      </c>
      <c r="C1012" s="125"/>
      <c r="D1012" s="170"/>
      <c r="E1012" s="170"/>
      <c r="F1012" s="170"/>
      <c r="G1012" s="170">
        <f t="shared" si="65"/>
        <v>0</v>
      </c>
      <c r="H1012" s="170">
        <f t="shared" si="66"/>
        <v>0</v>
      </c>
      <c r="I1012" s="170"/>
      <c r="J1012" s="170"/>
      <c r="K1012" s="170"/>
      <c r="L1012" s="170"/>
      <c r="M1012" s="170"/>
      <c r="N1012" s="170"/>
      <c r="O1012" s="170"/>
      <c r="P1012" s="170"/>
      <c r="Q1012" s="170"/>
      <c r="R1012" s="170"/>
      <c r="S1012" s="170"/>
      <c r="T1012" s="170"/>
      <c r="U1012" s="170"/>
      <c r="V1012" s="170"/>
      <c r="W1012" s="170"/>
      <c r="X1012" s="170"/>
      <c r="Y1012" s="170"/>
      <c r="Z1012" s="170"/>
      <c r="AA1012" s="170"/>
      <c r="AB1012" s="415">
        <f t="shared" si="67"/>
        <v>0</v>
      </c>
      <c r="AC1012" s="415">
        <f t="shared" si="68"/>
        <v>0</v>
      </c>
      <c r="AE1012" s="618">
        <f>IF(AE$12=TRUE,(($D1012*LIQUIDACION!$L$1046)*LIQUIDACION!$D$1045/IF(AND(LIQUIDACION!$D$1044&gt;LIQUIDACION!$B$1046,LIQUIDACION!$B$1046&gt;LIQUIDACION!$D$1043),366,365)),0)</f>
        <v>0</v>
      </c>
      <c r="AF1012" s="618">
        <f>IF(AF$12=TRUE,(($E1012*LIQUIDACION!$L$1046)*LIQUIDACION!$D$1045/IF(AND(LIQUIDACION!$D$1044&gt;LIQUIDACION!$B$1046,LIQUIDACION!$B$1046&gt;LIQUIDACION!$D$1043),366,365)),0)</f>
        <v>0</v>
      </c>
      <c r="AG1012" s="618">
        <f>IF(AG$12=TRUE,(($F1012*LIQUIDACION!$L$1046)*LIQUIDACION!$D$1045/IF(AND(LIQUIDACION!$D$1044&gt;LIQUIDACION!$B$1046,LIQUIDACION!$B$1046&gt;LIQUIDACION!$D$1043),366,365)),0)</f>
        <v>0</v>
      </c>
      <c r="AH1012" s="618">
        <f>IF(AH$12=TRUE,(($G1012*LIQUIDACION!$L$1046)*LIQUIDACION!$D$1045/IF(AND(LIQUIDACION!$D$1044&gt;LIQUIDACION!$B$1046,LIQUIDACION!$B$1046&gt;LIQUIDACION!$D$1043),366,365)),0)</f>
        <v>0</v>
      </c>
      <c r="AI1012" s="618">
        <f>IF(AI$12=TRUE,(($H1012*LIQUIDACION!$L$1047)*LIQUIDACION!$D$1045/IF(AND(LIQUIDACION!$D$1044&gt;LIQUIDACION!$B$1046,LIQUIDACION!$B$1046&gt;LIQUIDACION!$D$1043),366,365)),0)</f>
        <v>0</v>
      </c>
      <c r="AJ1012" s="618">
        <f>IF(AJ$12=TRUE,(($I1012*LIQUIDACION!$L$1047)*LIQUIDACION!$D$1045/IF(AND(LIQUIDACION!$D$1044&gt;LIQUIDACION!$B$1046,LIQUIDACION!$B$1046&gt;LIQUIDACION!$D$1043),366,365)),0)</f>
        <v>0</v>
      </c>
      <c r="AK1012" s="618">
        <f>IF(AK$12=TRUE,(($J1012*LIQUIDACION!$L$1047)*LIQUIDACION!$D$1045/IF(AND(LIQUIDACION!$D$1044&gt;LIQUIDACION!$B$1046,LIQUIDACION!$B$1046&gt;LIQUIDACION!$D$1043),366,365)),0)</f>
        <v>0</v>
      </c>
      <c r="AL1012" s="618">
        <f>IF(AL$12=TRUE,(($K1012*LIQUIDACION!$L$1047)*LIQUIDACION!$D$1045/IF(AND(LIQUIDACION!$D$1044&gt;LIQUIDACION!$B$1046,LIQUIDACION!$B$1046&gt;LIQUIDACION!$D$1043),366,365)),0)</f>
        <v>0</v>
      </c>
      <c r="AM1012" s="618">
        <f>IF(AM$12=TRUE,(($L1012*LIQUIDACION!$L$1047)*LIQUIDACION!$D$1045/IF(AND(LIQUIDACION!$D$1044&gt;LIQUIDACION!$B$1046,LIQUIDACION!$B$1046&gt;LIQUIDACION!$D$1043),366,365)),0)</f>
        <v>0</v>
      </c>
      <c r="AN1012" s="618">
        <f>IF(AN$12=TRUE,(($M1012*LIQUIDACION!$L$1047)*LIQUIDACION!$D$1045/IF(AND(LIQUIDACION!$D$1044&gt;LIQUIDACION!$B$1046,LIQUIDACION!$B$1046&gt;LIQUIDACION!$D$1043),366,365)),0)</f>
        <v>0</v>
      </c>
      <c r="AO1012" s="618">
        <f>IF(AO$12=TRUE,(($N1012*LIQUIDACION!$L$1047)*LIQUIDACION!$D$1045/IF(AND(LIQUIDACION!$D$1044&gt;LIQUIDACION!$B$1046,LIQUIDACION!$B$1046&gt;LIQUIDACION!$D$1043),366,365)),0)</f>
        <v>0</v>
      </c>
      <c r="AP1012" s="618">
        <f>IF(AP$12=TRUE,(($O1012*LIQUIDACION!$L$1047)*LIQUIDACION!$D$1045/IF(AND(LIQUIDACION!$D$1044&gt;LIQUIDACION!$B$1046,LIQUIDACION!$B$1046&gt;LIQUIDACION!$D$1043),366,365)),0)</f>
        <v>0</v>
      </c>
      <c r="AQ1012" s="618">
        <f>IF(AQ$12=TRUE,(($P1012*LIQUIDACION!$L$1047)*LIQUIDACION!$D$1045/IF(AND(LIQUIDACION!$D$1044&gt;LIQUIDACION!$B$1046,LIQUIDACION!$B$1046&gt;LIQUIDACION!$D$1043),366,365)),0)</f>
        <v>0</v>
      </c>
      <c r="AR1012" s="618">
        <f>IF(AR$12=TRUE,(($Q1012*LIQUIDACION!$L$1047)*LIQUIDACION!$D$1045/IF(AND(LIQUIDACION!$D$1044&gt;LIQUIDACION!$B$1046,LIQUIDACION!$B$1046&gt;LIQUIDACION!$D$1043),366,365)),0)</f>
        <v>0</v>
      </c>
      <c r="AS1012" s="618">
        <f>IF(AS$12=TRUE,(($R1012*LIQUIDACION!$L$1047)*LIQUIDACION!$D$1045/IF(AND(LIQUIDACION!$D$1044&gt;LIQUIDACION!$B$1046,LIQUIDACION!$B$1046&gt;LIQUIDACION!$D$1043),366,365)),0)</f>
        <v>0</v>
      </c>
      <c r="AT1012" s="618">
        <f>IF(AT$12=TRUE,(($S1012*LIQUIDACION!$L$1047)*LIQUIDACION!$D$1045/IF(AND(LIQUIDACION!$D$1044&gt;LIQUIDACION!$B$1046,LIQUIDACION!$B$1046&gt;LIQUIDACION!$D$1043),366,365)),0)</f>
        <v>0</v>
      </c>
      <c r="AU1012" s="618">
        <f>IF(AU$12=TRUE,(($T1012*LIQUIDACION!$L$1047)*LIQUIDACION!$D$1045/IF(AND(LIQUIDACION!$D$1044&gt;LIQUIDACION!$B$1046,LIQUIDACION!$B$1046&gt;LIQUIDACION!$D$1043),366,365)),0)</f>
        <v>0</v>
      </c>
      <c r="AV1012" s="618">
        <f>IF(AV$12=TRUE,(($U1012*LIQUIDACION!$L$1047)*LIQUIDACION!$D$1045/IF(AND(LIQUIDACION!$D$1044&gt;LIQUIDACION!$B$1046,LIQUIDACION!$B$1046&gt;LIQUIDACION!$D$1043),366,365)),0)</f>
        <v>0</v>
      </c>
      <c r="AW1012" s="618">
        <f>IF(AW$12=TRUE,(($V1012*LIQUIDACION!$L$1047)*LIQUIDACION!$D$1045/IF(AND(LIQUIDACION!$D$1044&gt;LIQUIDACION!$B$1046,LIQUIDACION!$B$1046&gt;LIQUIDACION!$D$1043),366,365)),0)</f>
        <v>0</v>
      </c>
      <c r="AX1012" s="618">
        <f>IF(AX$12=TRUE,(($W1012*LIQUIDACION!$L$1047)*LIQUIDACION!$D$1045/IF(AND(LIQUIDACION!$D$1044&gt;LIQUIDACION!$B$1046,LIQUIDACION!$B$1046&gt;LIQUIDACION!$D$1043),366,365)),0)</f>
        <v>0</v>
      </c>
    </row>
    <row r="1013" spans="2:50" x14ac:dyDescent="0.25">
      <c r="B1013" s="121">
        <v>1001</v>
      </c>
      <c r="C1013" s="125"/>
      <c r="D1013" s="170"/>
      <c r="E1013" s="170"/>
      <c r="F1013" s="170"/>
      <c r="G1013" s="170">
        <f t="shared" si="65"/>
        <v>0</v>
      </c>
      <c r="H1013" s="170">
        <f t="shared" si="66"/>
        <v>0</v>
      </c>
      <c r="I1013" s="170"/>
      <c r="J1013" s="170"/>
      <c r="K1013" s="170"/>
      <c r="L1013" s="170"/>
      <c r="M1013" s="170"/>
      <c r="N1013" s="170"/>
      <c r="O1013" s="170"/>
      <c r="P1013" s="170"/>
      <c r="Q1013" s="170"/>
      <c r="R1013" s="170"/>
      <c r="S1013" s="170"/>
      <c r="T1013" s="170"/>
      <c r="U1013" s="170"/>
      <c r="V1013" s="170"/>
      <c r="W1013" s="170"/>
      <c r="X1013" s="170"/>
      <c r="Y1013" s="170"/>
      <c r="Z1013" s="170"/>
      <c r="AA1013" s="170"/>
      <c r="AB1013" s="415">
        <f t="shared" si="67"/>
        <v>0</v>
      </c>
      <c r="AC1013" s="415">
        <f t="shared" si="68"/>
        <v>0</v>
      </c>
      <c r="AE1013" s="618">
        <f>IF(AE$12=TRUE,(($D1013*LIQUIDACION!$L$1046)*LIQUIDACION!$D$1045/IF(AND(LIQUIDACION!$D$1044&gt;LIQUIDACION!$B$1046,LIQUIDACION!$B$1046&gt;LIQUIDACION!$D$1043),366,365)),0)</f>
        <v>0</v>
      </c>
      <c r="AF1013" s="618">
        <f>IF(AF$12=TRUE,(($E1013*LIQUIDACION!$L$1046)*LIQUIDACION!$D$1045/IF(AND(LIQUIDACION!$D$1044&gt;LIQUIDACION!$B$1046,LIQUIDACION!$B$1046&gt;LIQUIDACION!$D$1043),366,365)),0)</f>
        <v>0</v>
      </c>
      <c r="AG1013" s="618">
        <f>IF(AG$12=TRUE,(($F1013*LIQUIDACION!$L$1046)*LIQUIDACION!$D$1045/IF(AND(LIQUIDACION!$D$1044&gt;LIQUIDACION!$B$1046,LIQUIDACION!$B$1046&gt;LIQUIDACION!$D$1043),366,365)),0)</f>
        <v>0</v>
      </c>
      <c r="AH1013" s="618">
        <f>IF(AH$12=TRUE,(($G1013*LIQUIDACION!$L$1046)*LIQUIDACION!$D$1045/IF(AND(LIQUIDACION!$D$1044&gt;LIQUIDACION!$B$1046,LIQUIDACION!$B$1046&gt;LIQUIDACION!$D$1043),366,365)),0)</f>
        <v>0</v>
      </c>
      <c r="AI1013" s="618">
        <f>IF(AI$12=TRUE,(($H1013*LIQUIDACION!$L$1047)*LIQUIDACION!$D$1045/IF(AND(LIQUIDACION!$D$1044&gt;LIQUIDACION!$B$1046,LIQUIDACION!$B$1046&gt;LIQUIDACION!$D$1043),366,365)),0)</f>
        <v>0</v>
      </c>
      <c r="AJ1013" s="618">
        <f>IF(AJ$12=TRUE,(($I1013*LIQUIDACION!$L$1047)*LIQUIDACION!$D$1045/IF(AND(LIQUIDACION!$D$1044&gt;LIQUIDACION!$B$1046,LIQUIDACION!$B$1046&gt;LIQUIDACION!$D$1043),366,365)),0)</f>
        <v>0</v>
      </c>
      <c r="AK1013" s="618">
        <f>IF(AK$12=TRUE,(($J1013*LIQUIDACION!$L$1047)*LIQUIDACION!$D$1045/IF(AND(LIQUIDACION!$D$1044&gt;LIQUIDACION!$B$1046,LIQUIDACION!$B$1046&gt;LIQUIDACION!$D$1043),366,365)),0)</f>
        <v>0</v>
      </c>
      <c r="AL1013" s="618">
        <f>IF(AL$12=TRUE,(($K1013*LIQUIDACION!$L$1047)*LIQUIDACION!$D$1045/IF(AND(LIQUIDACION!$D$1044&gt;LIQUIDACION!$B$1046,LIQUIDACION!$B$1046&gt;LIQUIDACION!$D$1043),366,365)),0)</f>
        <v>0</v>
      </c>
      <c r="AM1013" s="618">
        <f>IF(AM$12=TRUE,(($L1013*LIQUIDACION!$L$1047)*LIQUIDACION!$D$1045/IF(AND(LIQUIDACION!$D$1044&gt;LIQUIDACION!$B$1046,LIQUIDACION!$B$1046&gt;LIQUIDACION!$D$1043),366,365)),0)</f>
        <v>0</v>
      </c>
      <c r="AN1013" s="618">
        <f>IF(AN$12=TRUE,(($M1013*LIQUIDACION!$L$1047)*LIQUIDACION!$D$1045/IF(AND(LIQUIDACION!$D$1044&gt;LIQUIDACION!$B$1046,LIQUIDACION!$B$1046&gt;LIQUIDACION!$D$1043),366,365)),0)</f>
        <v>0</v>
      </c>
      <c r="AO1013" s="618">
        <f>IF(AO$12=TRUE,(($N1013*LIQUIDACION!$L$1047)*LIQUIDACION!$D$1045/IF(AND(LIQUIDACION!$D$1044&gt;LIQUIDACION!$B$1046,LIQUIDACION!$B$1046&gt;LIQUIDACION!$D$1043),366,365)),0)</f>
        <v>0</v>
      </c>
      <c r="AP1013" s="618">
        <f>IF(AP$12=TRUE,(($O1013*LIQUIDACION!$L$1047)*LIQUIDACION!$D$1045/IF(AND(LIQUIDACION!$D$1044&gt;LIQUIDACION!$B$1046,LIQUIDACION!$B$1046&gt;LIQUIDACION!$D$1043),366,365)),0)</f>
        <v>0</v>
      </c>
      <c r="AQ1013" s="618">
        <f>IF(AQ$12=TRUE,(($P1013*LIQUIDACION!$L$1047)*LIQUIDACION!$D$1045/IF(AND(LIQUIDACION!$D$1044&gt;LIQUIDACION!$B$1046,LIQUIDACION!$B$1046&gt;LIQUIDACION!$D$1043),366,365)),0)</f>
        <v>0</v>
      </c>
      <c r="AR1013" s="618">
        <f>IF(AR$12=TRUE,(($Q1013*LIQUIDACION!$L$1047)*LIQUIDACION!$D$1045/IF(AND(LIQUIDACION!$D$1044&gt;LIQUIDACION!$B$1046,LIQUIDACION!$B$1046&gt;LIQUIDACION!$D$1043),366,365)),0)</f>
        <v>0</v>
      </c>
      <c r="AS1013" s="618">
        <f>IF(AS$12=TRUE,(($R1013*LIQUIDACION!$L$1047)*LIQUIDACION!$D$1045/IF(AND(LIQUIDACION!$D$1044&gt;LIQUIDACION!$B$1046,LIQUIDACION!$B$1046&gt;LIQUIDACION!$D$1043),366,365)),0)</f>
        <v>0</v>
      </c>
      <c r="AT1013" s="618">
        <f>IF(AT$12=TRUE,(($S1013*LIQUIDACION!$L$1047)*LIQUIDACION!$D$1045/IF(AND(LIQUIDACION!$D$1044&gt;LIQUIDACION!$B$1046,LIQUIDACION!$B$1046&gt;LIQUIDACION!$D$1043),366,365)),0)</f>
        <v>0</v>
      </c>
      <c r="AU1013" s="618">
        <f>IF(AU$12=TRUE,(($T1013*LIQUIDACION!$L$1047)*LIQUIDACION!$D$1045/IF(AND(LIQUIDACION!$D$1044&gt;LIQUIDACION!$B$1046,LIQUIDACION!$B$1046&gt;LIQUIDACION!$D$1043),366,365)),0)</f>
        <v>0</v>
      </c>
      <c r="AV1013" s="618">
        <f>IF(AV$12=TRUE,(($U1013*LIQUIDACION!$L$1047)*LIQUIDACION!$D$1045/IF(AND(LIQUIDACION!$D$1044&gt;LIQUIDACION!$B$1046,LIQUIDACION!$B$1046&gt;LIQUIDACION!$D$1043),366,365)),0)</f>
        <v>0</v>
      </c>
      <c r="AW1013" s="618">
        <f>IF(AW$12=TRUE,(($V1013*LIQUIDACION!$L$1047)*LIQUIDACION!$D$1045/IF(AND(LIQUIDACION!$D$1044&gt;LIQUIDACION!$B$1046,LIQUIDACION!$B$1046&gt;LIQUIDACION!$D$1043),366,365)),0)</f>
        <v>0</v>
      </c>
      <c r="AX1013" s="618">
        <f>IF(AX$12=TRUE,(($W1013*LIQUIDACION!$L$1047)*LIQUIDACION!$D$1045/IF(AND(LIQUIDACION!$D$1044&gt;LIQUIDACION!$B$1046,LIQUIDACION!$B$1046&gt;LIQUIDACION!$D$1043),366,365)),0)</f>
        <v>0</v>
      </c>
    </row>
    <row r="1014" spans="2:50" x14ac:dyDescent="0.25">
      <c r="B1014" s="123">
        <v>1002</v>
      </c>
      <c r="C1014" s="125"/>
      <c r="D1014" s="170"/>
      <c r="E1014" s="170"/>
      <c r="F1014" s="170"/>
      <c r="G1014" s="170">
        <f t="shared" si="65"/>
        <v>0</v>
      </c>
      <c r="H1014" s="170">
        <f t="shared" si="66"/>
        <v>0</v>
      </c>
      <c r="I1014" s="170"/>
      <c r="J1014" s="170"/>
      <c r="K1014" s="170"/>
      <c r="L1014" s="170"/>
      <c r="M1014" s="170"/>
      <c r="N1014" s="170"/>
      <c r="O1014" s="170"/>
      <c r="P1014" s="170"/>
      <c r="Q1014" s="170"/>
      <c r="R1014" s="170"/>
      <c r="S1014" s="170"/>
      <c r="T1014" s="170"/>
      <c r="U1014" s="170"/>
      <c r="V1014" s="170"/>
      <c r="W1014" s="170"/>
      <c r="X1014" s="170"/>
      <c r="Y1014" s="170"/>
      <c r="Z1014" s="170"/>
      <c r="AA1014" s="170"/>
      <c r="AB1014" s="415">
        <f t="shared" si="67"/>
        <v>0</v>
      </c>
      <c r="AC1014" s="415">
        <f t="shared" si="68"/>
        <v>0</v>
      </c>
      <c r="AE1014" s="618">
        <f>IF(AE$12=TRUE,(($D1014*LIQUIDACION!$L$1046)*LIQUIDACION!$D$1045/IF(AND(LIQUIDACION!$D$1044&gt;LIQUIDACION!$B$1046,LIQUIDACION!$B$1046&gt;LIQUIDACION!$D$1043),366,365)),0)</f>
        <v>0</v>
      </c>
      <c r="AF1014" s="618">
        <f>IF(AF$12=TRUE,(($E1014*LIQUIDACION!$L$1046)*LIQUIDACION!$D$1045/IF(AND(LIQUIDACION!$D$1044&gt;LIQUIDACION!$B$1046,LIQUIDACION!$B$1046&gt;LIQUIDACION!$D$1043),366,365)),0)</f>
        <v>0</v>
      </c>
      <c r="AG1014" s="618">
        <f>IF(AG$12=TRUE,(($F1014*LIQUIDACION!$L$1046)*LIQUIDACION!$D$1045/IF(AND(LIQUIDACION!$D$1044&gt;LIQUIDACION!$B$1046,LIQUIDACION!$B$1046&gt;LIQUIDACION!$D$1043),366,365)),0)</f>
        <v>0</v>
      </c>
      <c r="AH1014" s="618">
        <f>IF(AH$12=TRUE,(($G1014*LIQUIDACION!$L$1046)*LIQUIDACION!$D$1045/IF(AND(LIQUIDACION!$D$1044&gt;LIQUIDACION!$B$1046,LIQUIDACION!$B$1046&gt;LIQUIDACION!$D$1043),366,365)),0)</f>
        <v>0</v>
      </c>
      <c r="AI1014" s="618">
        <f>IF(AI$12=TRUE,(($H1014*LIQUIDACION!$L$1047)*LIQUIDACION!$D$1045/IF(AND(LIQUIDACION!$D$1044&gt;LIQUIDACION!$B$1046,LIQUIDACION!$B$1046&gt;LIQUIDACION!$D$1043),366,365)),0)</f>
        <v>0</v>
      </c>
      <c r="AJ1014" s="618">
        <f>IF(AJ$12=TRUE,(($I1014*LIQUIDACION!$L$1047)*LIQUIDACION!$D$1045/IF(AND(LIQUIDACION!$D$1044&gt;LIQUIDACION!$B$1046,LIQUIDACION!$B$1046&gt;LIQUIDACION!$D$1043),366,365)),0)</f>
        <v>0</v>
      </c>
      <c r="AK1014" s="618">
        <f>IF(AK$12=TRUE,(($J1014*LIQUIDACION!$L$1047)*LIQUIDACION!$D$1045/IF(AND(LIQUIDACION!$D$1044&gt;LIQUIDACION!$B$1046,LIQUIDACION!$B$1046&gt;LIQUIDACION!$D$1043),366,365)),0)</f>
        <v>0</v>
      </c>
      <c r="AL1014" s="618">
        <f>IF(AL$12=TRUE,(($K1014*LIQUIDACION!$L$1047)*LIQUIDACION!$D$1045/IF(AND(LIQUIDACION!$D$1044&gt;LIQUIDACION!$B$1046,LIQUIDACION!$B$1046&gt;LIQUIDACION!$D$1043),366,365)),0)</f>
        <v>0</v>
      </c>
      <c r="AM1014" s="618">
        <f>IF(AM$12=TRUE,(($L1014*LIQUIDACION!$L$1047)*LIQUIDACION!$D$1045/IF(AND(LIQUIDACION!$D$1044&gt;LIQUIDACION!$B$1046,LIQUIDACION!$B$1046&gt;LIQUIDACION!$D$1043),366,365)),0)</f>
        <v>0</v>
      </c>
      <c r="AN1014" s="618">
        <f>IF(AN$12=TRUE,(($M1014*LIQUIDACION!$L$1047)*LIQUIDACION!$D$1045/IF(AND(LIQUIDACION!$D$1044&gt;LIQUIDACION!$B$1046,LIQUIDACION!$B$1046&gt;LIQUIDACION!$D$1043),366,365)),0)</f>
        <v>0</v>
      </c>
      <c r="AO1014" s="618">
        <f>IF(AO$12=TRUE,(($N1014*LIQUIDACION!$L$1047)*LIQUIDACION!$D$1045/IF(AND(LIQUIDACION!$D$1044&gt;LIQUIDACION!$B$1046,LIQUIDACION!$B$1046&gt;LIQUIDACION!$D$1043),366,365)),0)</f>
        <v>0</v>
      </c>
      <c r="AP1014" s="618">
        <f>IF(AP$12=TRUE,(($O1014*LIQUIDACION!$L$1047)*LIQUIDACION!$D$1045/IF(AND(LIQUIDACION!$D$1044&gt;LIQUIDACION!$B$1046,LIQUIDACION!$B$1046&gt;LIQUIDACION!$D$1043),366,365)),0)</f>
        <v>0</v>
      </c>
      <c r="AQ1014" s="618">
        <f>IF(AQ$12=TRUE,(($P1014*LIQUIDACION!$L$1047)*LIQUIDACION!$D$1045/IF(AND(LIQUIDACION!$D$1044&gt;LIQUIDACION!$B$1046,LIQUIDACION!$B$1046&gt;LIQUIDACION!$D$1043),366,365)),0)</f>
        <v>0</v>
      </c>
      <c r="AR1014" s="618">
        <f>IF(AR$12=TRUE,(($Q1014*LIQUIDACION!$L$1047)*LIQUIDACION!$D$1045/IF(AND(LIQUIDACION!$D$1044&gt;LIQUIDACION!$B$1046,LIQUIDACION!$B$1046&gt;LIQUIDACION!$D$1043),366,365)),0)</f>
        <v>0</v>
      </c>
      <c r="AS1014" s="618">
        <f>IF(AS$12=TRUE,(($R1014*LIQUIDACION!$L$1047)*LIQUIDACION!$D$1045/IF(AND(LIQUIDACION!$D$1044&gt;LIQUIDACION!$B$1046,LIQUIDACION!$B$1046&gt;LIQUIDACION!$D$1043),366,365)),0)</f>
        <v>0</v>
      </c>
      <c r="AT1014" s="618">
        <f>IF(AT$12=TRUE,(($S1014*LIQUIDACION!$L$1047)*LIQUIDACION!$D$1045/IF(AND(LIQUIDACION!$D$1044&gt;LIQUIDACION!$B$1046,LIQUIDACION!$B$1046&gt;LIQUIDACION!$D$1043),366,365)),0)</f>
        <v>0</v>
      </c>
      <c r="AU1014" s="618">
        <f>IF(AU$12=TRUE,(($T1014*LIQUIDACION!$L$1047)*LIQUIDACION!$D$1045/IF(AND(LIQUIDACION!$D$1044&gt;LIQUIDACION!$B$1046,LIQUIDACION!$B$1046&gt;LIQUIDACION!$D$1043),366,365)),0)</f>
        <v>0</v>
      </c>
      <c r="AV1014" s="618">
        <f>IF(AV$12=TRUE,(($U1014*LIQUIDACION!$L$1047)*LIQUIDACION!$D$1045/IF(AND(LIQUIDACION!$D$1044&gt;LIQUIDACION!$B$1046,LIQUIDACION!$B$1046&gt;LIQUIDACION!$D$1043),366,365)),0)</f>
        <v>0</v>
      </c>
      <c r="AW1014" s="618">
        <f>IF(AW$12=TRUE,(($V1014*LIQUIDACION!$L$1047)*LIQUIDACION!$D$1045/IF(AND(LIQUIDACION!$D$1044&gt;LIQUIDACION!$B$1046,LIQUIDACION!$B$1046&gt;LIQUIDACION!$D$1043),366,365)),0)</f>
        <v>0</v>
      </c>
      <c r="AX1014" s="618">
        <f>IF(AX$12=TRUE,(($W1014*LIQUIDACION!$L$1047)*LIQUIDACION!$D$1045/IF(AND(LIQUIDACION!$D$1044&gt;LIQUIDACION!$B$1046,LIQUIDACION!$B$1046&gt;LIQUIDACION!$D$1043),366,365)),0)</f>
        <v>0</v>
      </c>
    </row>
    <row r="1015" spans="2:50" x14ac:dyDescent="0.25">
      <c r="B1015" s="121">
        <v>1003</v>
      </c>
      <c r="C1015" s="125"/>
      <c r="D1015" s="170"/>
      <c r="E1015" s="170"/>
      <c r="F1015" s="170"/>
      <c r="G1015" s="170">
        <f t="shared" si="65"/>
        <v>0</v>
      </c>
      <c r="H1015" s="170">
        <f t="shared" si="66"/>
        <v>0</v>
      </c>
      <c r="I1015" s="170"/>
      <c r="J1015" s="170"/>
      <c r="K1015" s="170"/>
      <c r="L1015" s="170"/>
      <c r="M1015" s="170"/>
      <c r="N1015" s="170"/>
      <c r="O1015" s="170"/>
      <c r="P1015" s="170"/>
      <c r="Q1015" s="170"/>
      <c r="R1015" s="170"/>
      <c r="S1015" s="170"/>
      <c r="T1015" s="170"/>
      <c r="U1015" s="170"/>
      <c r="V1015" s="170"/>
      <c r="W1015" s="170"/>
      <c r="X1015" s="170"/>
      <c r="Y1015" s="170"/>
      <c r="Z1015" s="170"/>
      <c r="AA1015" s="170"/>
      <c r="AB1015" s="415">
        <f t="shared" si="67"/>
        <v>0</v>
      </c>
      <c r="AC1015" s="415">
        <f t="shared" si="68"/>
        <v>0</v>
      </c>
      <c r="AE1015" s="618">
        <f>IF(AE$12=TRUE,(($D1015*LIQUIDACION!$L$1046)*LIQUIDACION!$D$1045/IF(AND(LIQUIDACION!$D$1044&gt;LIQUIDACION!$B$1046,LIQUIDACION!$B$1046&gt;LIQUIDACION!$D$1043),366,365)),0)</f>
        <v>0</v>
      </c>
      <c r="AF1015" s="618">
        <f>IF(AF$12=TRUE,(($E1015*LIQUIDACION!$L$1046)*LIQUIDACION!$D$1045/IF(AND(LIQUIDACION!$D$1044&gt;LIQUIDACION!$B$1046,LIQUIDACION!$B$1046&gt;LIQUIDACION!$D$1043),366,365)),0)</f>
        <v>0</v>
      </c>
      <c r="AG1015" s="618">
        <f>IF(AG$12=TRUE,(($F1015*LIQUIDACION!$L$1046)*LIQUIDACION!$D$1045/IF(AND(LIQUIDACION!$D$1044&gt;LIQUIDACION!$B$1046,LIQUIDACION!$B$1046&gt;LIQUIDACION!$D$1043),366,365)),0)</f>
        <v>0</v>
      </c>
      <c r="AH1015" s="618">
        <f>IF(AH$12=TRUE,(($G1015*LIQUIDACION!$L$1046)*LIQUIDACION!$D$1045/IF(AND(LIQUIDACION!$D$1044&gt;LIQUIDACION!$B$1046,LIQUIDACION!$B$1046&gt;LIQUIDACION!$D$1043),366,365)),0)</f>
        <v>0</v>
      </c>
      <c r="AI1015" s="618">
        <f>IF(AI$12=TRUE,(($H1015*LIQUIDACION!$L$1047)*LIQUIDACION!$D$1045/IF(AND(LIQUIDACION!$D$1044&gt;LIQUIDACION!$B$1046,LIQUIDACION!$B$1046&gt;LIQUIDACION!$D$1043),366,365)),0)</f>
        <v>0</v>
      </c>
      <c r="AJ1015" s="618">
        <f>IF(AJ$12=TRUE,(($I1015*LIQUIDACION!$L$1047)*LIQUIDACION!$D$1045/IF(AND(LIQUIDACION!$D$1044&gt;LIQUIDACION!$B$1046,LIQUIDACION!$B$1046&gt;LIQUIDACION!$D$1043),366,365)),0)</f>
        <v>0</v>
      </c>
      <c r="AK1015" s="618">
        <f>IF(AK$12=TRUE,(($J1015*LIQUIDACION!$L$1047)*LIQUIDACION!$D$1045/IF(AND(LIQUIDACION!$D$1044&gt;LIQUIDACION!$B$1046,LIQUIDACION!$B$1046&gt;LIQUIDACION!$D$1043),366,365)),0)</f>
        <v>0</v>
      </c>
      <c r="AL1015" s="618">
        <f>IF(AL$12=TRUE,(($K1015*LIQUIDACION!$L$1047)*LIQUIDACION!$D$1045/IF(AND(LIQUIDACION!$D$1044&gt;LIQUIDACION!$B$1046,LIQUIDACION!$B$1046&gt;LIQUIDACION!$D$1043),366,365)),0)</f>
        <v>0</v>
      </c>
      <c r="AM1015" s="618">
        <f>IF(AM$12=TRUE,(($L1015*LIQUIDACION!$L$1047)*LIQUIDACION!$D$1045/IF(AND(LIQUIDACION!$D$1044&gt;LIQUIDACION!$B$1046,LIQUIDACION!$B$1046&gt;LIQUIDACION!$D$1043),366,365)),0)</f>
        <v>0</v>
      </c>
      <c r="AN1015" s="618">
        <f>IF(AN$12=TRUE,(($M1015*LIQUIDACION!$L$1047)*LIQUIDACION!$D$1045/IF(AND(LIQUIDACION!$D$1044&gt;LIQUIDACION!$B$1046,LIQUIDACION!$B$1046&gt;LIQUIDACION!$D$1043),366,365)),0)</f>
        <v>0</v>
      </c>
      <c r="AO1015" s="618">
        <f>IF(AO$12=TRUE,(($N1015*LIQUIDACION!$L$1047)*LIQUIDACION!$D$1045/IF(AND(LIQUIDACION!$D$1044&gt;LIQUIDACION!$B$1046,LIQUIDACION!$B$1046&gt;LIQUIDACION!$D$1043),366,365)),0)</f>
        <v>0</v>
      </c>
      <c r="AP1015" s="618">
        <f>IF(AP$12=TRUE,(($O1015*LIQUIDACION!$L$1047)*LIQUIDACION!$D$1045/IF(AND(LIQUIDACION!$D$1044&gt;LIQUIDACION!$B$1046,LIQUIDACION!$B$1046&gt;LIQUIDACION!$D$1043),366,365)),0)</f>
        <v>0</v>
      </c>
      <c r="AQ1015" s="618">
        <f>IF(AQ$12=TRUE,(($P1015*LIQUIDACION!$L$1047)*LIQUIDACION!$D$1045/IF(AND(LIQUIDACION!$D$1044&gt;LIQUIDACION!$B$1046,LIQUIDACION!$B$1046&gt;LIQUIDACION!$D$1043),366,365)),0)</f>
        <v>0</v>
      </c>
      <c r="AR1015" s="618">
        <f>IF(AR$12=TRUE,(($Q1015*LIQUIDACION!$L$1047)*LIQUIDACION!$D$1045/IF(AND(LIQUIDACION!$D$1044&gt;LIQUIDACION!$B$1046,LIQUIDACION!$B$1046&gt;LIQUIDACION!$D$1043),366,365)),0)</f>
        <v>0</v>
      </c>
      <c r="AS1015" s="618">
        <f>IF(AS$12=TRUE,(($R1015*LIQUIDACION!$L$1047)*LIQUIDACION!$D$1045/IF(AND(LIQUIDACION!$D$1044&gt;LIQUIDACION!$B$1046,LIQUIDACION!$B$1046&gt;LIQUIDACION!$D$1043),366,365)),0)</f>
        <v>0</v>
      </c>
      <c r="AT1015" s="618">
        <f>IF(AT$12=TRUE,(($S1015*LIQUIDACION!$L$1047)*LIQUIDACION!$D$1045/IF(AND(LIQUIDACION!$D$1044&gt;LIQUIDACION!$B$1046,LIQUIDACION!$B$1046&gt;LIQUIDACION!$D$1043),366,365)),0)</f>
        <v>0</v>
      </c>
      <c r="AU1015" s="618">
        <f>IF(AU$12=TRUE,(($T1015*LIQUIDACION!$L$1047)*LIQUIDACION!$D$1045/IF(AND(LIQUIDACION!$D$1044&gt;LIQUIDACION!$B$1046,LIQUIDACION!$B$1046&gt;LIQUIDACION!$D$1043),366,365)),0)</f>
        <v>0</v>
      </c>
      <c r="AV1015" s="618">
        <f>IF(AV$12=TRUE,(($U1015*LIQUIDACION!$L$1047)*LIQUIDACION!$D$1045/IF(AND(LIQUIDACION!$D$1044&gt;LIQUIDACION!$B$1046,LIQUIDACION!$B$1046&gt;LIQUIDACION!$D$1043),366,365)),0)</f>
        <v>0</v>
      </c>
      <c r="AW1015" s="618">
        <f>IF(AW$12=TRUE,(($V1015*LIQUIDACION!$L$1047)*LIQUIDACION!$D$1045/IF(AND(LIQUIDACION!$D$1044&gt;LIQUIDACION!$B$1046,LIQUIDACION!$B$1046&gt;LIQUIDACION!$D$1043),366,365)),0)</f>
        <v>0</v>
      </c>
      <c r="AX1015" s="618">
        <f>IF(AX$12=TRUE,(($W1015*LIQUIDACION!$L$1047)*LIQUIDACION!$D$1045/IF(AND(LIQUIDACION!$D$1044&gt;LIQUIDACION!$B$1046,LIQUIDACION!$B$1046&gt;LIQUIDACION!$D$1043),366,365)),0)</f>
        <v>0</v>
      </c>
    </row>
    <row r="1016" spans="2:50" x14ac:dyDescent="0.25">
      <c r="B1016" s="123">
        <v>1004</v>
      </c>
      <c r="C1016" s="125"/>
      <c r="D1016" s="170"/>
      <c r="E1016" s="170"/>
      <c r="F1016" s="170"/>
      <c r="G1016" s="170">
        <f t="shared" si="65"/>
        <v>0</v>
      </c>
      <c r="H1016" s="170">
        <f t="shared" si="66"/>
        <v>0</v>
      </c>
      <c r="I1016" s="170"/>
      <c r="J1016" s="170"/>
      <c r="K1016" s="170"/>
      <c r="L1016" s="170"/>
      <c r="M1016" s="170"/>
      <c r="N1016" s="170"/>
      <c r="O1016" s="170"/>
      <c r="P1016" s="170"/>
      <c r="Q1016" s="170"/>
      <c r="R1016" s="170"/>
      <c r="S1016" s="170"/>
      <c r="T1016" s="170"/>
      <c r="U1016" s="170"/>
      <c r="V1016" s="170"/>
      <c r="W1016" s="170"/>
      <c r="X1016" s="170"/>
      <c r="Y1016" s="170"/>
      <c r="Z1016" s="170"/>
      <c r="AA1016" s="170"/>
      <c r="AB1016" s="415">
        <f t="shared" si="67"/>
        <v>0</v>
      </c>
      <c r="AC1016" s="415">
        <f t="shared" si="68"/>
        <v>0</v>
      </c>
      <c r="AE1016" s="618">
        <f>IF(AE$12=TRUE,(($D1016*LIQUIDACION!$L$1046)*LIQUIDACION!$D$1045/IF(AND(LIQUIDACION!$D$1044&gt;LIQUIDACION!$B$1046,LIQUIDACION!$B$1046&gt;LIQUIDACION!$D$1043),366,365)),0)</f>
        <v>0</v>
      </c>
      <c r="AF1016" s="618">
        <f>IF(AF$12=TRUE,(($E1016*LIQUIDACION!$L$1046)*LIQUIDACION!$D$1045/IF(AND(LIQUIDACION!$D$1044&gt;LIQUIDACION!$B$1046,LIQUIDACION!$B$1046&gt;LIQUIDACION!$D$1043),366,365)),0)</f>
        <v>0</v>
      </c>
      <c r="AG1016" s="618">
        <f>IF(AG$12=TRUE,(($F1016*LIQUIDACION!$L$1046)*LIQUIDACION!$D$1045/IF(AND(LIQUIDACION!$D$1044&gt;LIQUIDACION!$B$1046,LIQUIDACION!$B$1046&gt;LIQUIDACION!$D$1043),366,365)),0)</f>
        <v>0</v>
      </c>
      <c r="AH1016" s="618">
        <f>IF(AH$12=TRUE,(($G1016*LIQUIDACION!$L$1046)*LIQUIDACION!$D$1045/IF(AND(LIQUIDACION!$D$1044&gt;LIQUIDACION!$B$1046,LIQUIDACION!$B$1046&gt;LIQUIDACION!$D$1043),366,365)),0)</f>
        <v>0</v>
      </c>
      <c r="AI1016" s="618">
        <f>IF(AI$12=TRUE,(($H1016*LIQUIDACION!$L$1047)*LIQUIDACION!$D$1045/IF(AND(LIQUIDACION!$D$1044&gt;LIQUIDACION!$B$1046,LIQUIDACION!$B$1046&gt;LIQUIDACION!$D$1043),366,365)),0)</f>
        <v>0</v>
      </c>
      <c r="AJ1016" s="618">
        <f>IF(AJ$12=TRUE,(($I1016*LIQUIDACION!$L$1047)*LIQUIDACION!$D$1045/IF(AND(LIQUIDACION!$D$1044&gt;LIQUIDACION!$B$1046,LIQUIDACION!$B$1046&gt;LIQUIDACION!$D$1043),366,365)),0)</f>
        <v>0</v>
      </c>
      <c r="AK1016" s="618">
        <f>IF(AK$12=TRUE,(($J1016*LIQUIDACION!$L$1047)*LIQUIDACION!$D$1045/IF(AND(LIQUIDACION!$D$1044&gt;LIQUIDACION!$B$1046,LIQUIDACION!$B$1046&gt;LIQUIDACION!$D$1043),366,365)),0)</f>
        <v>0</v>
      </c>
      <c r="AL1016" s="618">
        <f>IF(AL$12=TRUE,(($K1016*LIQUIDACION!$L$1047)*LIQUIDACION!$D$1045/IF(AND(LIQUIDACION!$D$1044&gt;LIQUIDACION!$B$1046,LIQUIDACION!$B$1046&gt;LIQUIDACION!$D$1043),366,365)),0)</f>
        <v>0</v>
      </c>
      <c r="AM1016" s="618">
        <f>IF(AM$12=TRUE,(($L1016*LIQUIDACION!$L$1047)*LIQUIDACION!$D$1045/IF(AND(LIQUIDACION!$D$1044&gt;LIQUIDACION!$B$1046,LIQUIDACION!$B$1046&gt;LIQUIDACION!$D$1043),366,365)),0)</f>
        <v>0</v>
      </c>
      <c r="AN1016" s="618">
        <f>IF(AN$12=TRUE,(($M1016*LIQUIDACION!$L$1047)*LIQUIDACION!$D$1045/IF(AND(LIQUIDACION!$D$1044&gt;LIQUIDACION!$B$1046,LIQUIDACION!$B$1046&gt;LIQUIDACION!$D$1043),366,365)),0)</f>
        <v>0</v>
      </c>
      <c r="AO1016" s="618">
        <f>IF(AO$12=TRUE,(($N1016*LIQUIDACION!$L$1047)*LIQUIDACION!$D$1045/IF(AND(LIQUIDACION!$D$1044&gt;LIQUIDACION!$B$1046,LIQUIDACION!$B$1046&gt;LIQUIDACION!$D$1043),366,365)),0)</f>
        <v>0</v>
      </c>
      <c r="AP1016" s="618">
        <f>IF(AP$12=TRUE,(($O1016*LIQUIDACION!$L$1047)*LIQUIDACION!$D$1045/IF(AND(LIQUIDACION!$D$1044&gt;LIQUIDACION!$B$1046,LIQUIDACION!$B$1046&gt;LIQUIDACION!$D$1043),366,365)),0)</f>
        <v>0</v>
      </c>
      <c r="AQ1016" s="618">
        <f>IF(AQ$12=TRUE,(($P1016*LIQUIDACION!$L$1047)*LIQUIDACION!$D$1045/IF(AND(LIQUIDACION!$D$1044&gt;LIQUIDACION!$B$1046,LIQUIDACION!$B$1046&gt;LIQUIDACION!$D$1043),366,365)),0)</f>
        <v>0</v>
      </c>
      <c r="AR1016" s="618">
        <f>IF(AR$12=TRUE,(($Q1016*LIQUIDACION!$L$1047)*LIQUIDACION!$D$1045/IF(AND(LIQUIDACION!$D$1044&gt;LIQUIDACION!$B$1046,LIQUIDACION!$B$1046&gt;LIQUIDACION!$D$1043),366,365)),0)</f>
        <v>0</v>
      </c>
      <c r="AS1016" s="618">
        <f>IF(AS$12=TRUE,(($R1016*LIQUIDACION!$L$1047)*LIQUIDACION!$D$1045/IF(AND(LIQUIDACION!$D$1044&gt;LIQUIDACION!$B$1046,LIQUIDACION!$B$1046&gt;LIQUIDACION!$D$1043),366,365)),0)</f>
        <v>0</v>
      </c>
      <c r="AT1016" s="618">
        <f>IF(AT$12=TRUE,(($S1016*LIQUIDACION!$L$1047)*LIQUIDACION!$D$1045/IF(AND(LIQUIDACION!$D$1044&gt;LIQUIDACION!$B$1046,LIQUIDACION!$B$1046&gt;LIQUIDACION!$D$1043),366,365)),0)</f>
        <v>0</v>
      </c>
      <c r="AU1016" s="618">
        <f>IF(AU$12=TRUE,(($T1016*LIQUIDACION!$L$1047)*LIQUIDACION!$D$1045/IF(AND(LIQUIDACION!$D$1044&gt;LIQUIDACION!$B$1046,LIQUIDACION!$B$1046&gt;LIQUIDACION!$D$1043),366,365)),0)</f>
        <v>0</v>
      </c>
      <c r="AV1016" s="618">
        <f>IF(AV$12=TRUE,(($U1016*LIQUIDACION!$L$1047)*LIQUIDACION!$D$1045/IF(AND(LIQUIDACION!$D$1044&gt;LIQUIDACION!$B$1046,LIQUIDACION!$B$1046&gt;LIQUIDACION!$D$1043),366,365)),0)</f>
        <v>0</v>
      </c>
      <c r="AW1016" s="618">
        <f>IF(AW$12=TRUE,(($V1016*LIQUIDACION!$L$1047)*LIQUIDACION!$D$1045/IF(AND(LIQUIDACION!$D$1044&gt;LIQUIDACION!$B$1046,LIQUIDACION!$B$1046&gt;LIQUIDACION!$D$1043),366,365)),0)</f>
        <v>0</v>
      </c>
      <c r="AX1016" s="618">
        <f>IF(AX$12=TRUE,(($W1016*LIQUIDACION!$L$1047)*LIQUIDACION!$D$1045/IF(AND(LIQUIDACION!$D$1044&gt;LIQUIDACION!$B$1046,LIQUIDACION!$B$1046&gt;LIQUIDACION!$D$1043),366,365)),0)</f>
        <v>0</v>
      </c>
    </row>
    <row r="1017" spans="2:50" x14ac:dyDescent="0.25">
      <c r="B1017" s="121">
        <v>1005</v>
      </c>
      <c r="C1017" s="125"/>
      <c r="D1017" s="170"/>
      <c r="E1017" s="170"/>
      <c r="F1017" s="170"/>
      <c r="G1017" s="170">
        <f t="shared" si="65"/>
        <v>0</v>
      </c>
      <c r="H1017" s="170">
        <f t="shared" si="66"/>
        <v>0</v>
      </c>
      <c r="I1017" s="170"/>
      <c r="J1017" s="170"/>
      <c r="K1017" s="170"/>
      <c r="L1017" s="170"/>
      <c r="M1017" s="170"/>
      <c r="N1017" s="170"/>
      <c r="O1017" s="170"/>
      <c r="P1017" s="170"/>
      <c r="Q1017" s="170"/>
      <c r="R1017" s="170"/>
      <c r="S1017" s="170"/>
      <c r="T1017" s="170"/>
      <c r="U1017" s="170"/>
      <c r="V1017" s="170"/>
      <c r="W1017" s="170"/>
      <c r="X1017" s="170"/>
      <c r="Y1017" s="170"/>
      <c r="Z1017" s="170"/>
      <c r="AA1017" s="170"/>
      <c r="AB1017" s="415">
        <f t="shared" si="67"/>
        <v>0</v>
      </c>
      <c r="AC1017" s="415">
        <f t="shared" si="68"/>
        <v>0</v>
      </c>
      <c r="AE1017" s="618">
        <f>IF(AE$12=TRUE,(($D1017*LIQUIDACION!$L$1046)*LIQUIDACION!$D$1045/IF(AND(LIQUIDACION!$D$1044&gt;LIQUIDACION!$B$1046,LIQUIDACION!$B$1046&gt;LIQUIDACION!$D$1043),366,365)),0)</f>
        <v>0</v>
      </c>
      <c r="AF1017" s="618">
        <f>IF(AF$12=TRUE,(($E1017*LIQUIDACION!$L$1046)*LIQUIDACION!$D$1045/IF(AND(LIQUIDACION!$D$1044&gt;LIQUIDACION!$B$1046,LIQUIDACION!$B$1046&gt;LIQUIDACION!$D$1043),366,365)),0)</f>
        <v>0</v>
      </c>
      <c r="AG1017" s="618">
        <f>IF(AG$12=TRUE,(($F1017*LIQUIDACION!$L$1046)*LIQUIDACION!$D$1045/IF(AND(LIQUIDACION!$D$1044&gt;LIQUIDACION!$B$1046,LIQUIDACION!$B$1046&gt;LIQUIDACION!$D$1043),366,365)),0)</f>
        <v>0</v>
      </c>
      <c r="AH1017" s="618">
        <f>IF(AH$12=TRUE,(($G1017*LIQUIDACION!$L$1046)*LIQUIDACION!$D$1045/IF(AND(LIQUIDACION!$D$1044&gt;LIQUIDACION!$B$1046,LIQUIDACION!$B$1046&gt;LIQUIDACION!$D$1043),366,365)),0)</f>
        <v>0</v>
      </c>
      <c r="AI1017" s="618">
        <f>IF(AI$12=TRUE,(($H1017*LIQUIDACION!$L$1047)*LIQUIDACION!$D$1045/IF(AND(LIQUIDACION!$D$1044&gt;LIQUIDACION!$B$1046,LIQUIDACION!$B$1046&gt;LIQUIDACION!$D$1043),366,365)),0)</f>
        <v>0</v>
      </c>
      <c r="AJ1017" s="618">
        <f>IF(AJ$12=TRUE,(($I1017*LIQUIDACION!$L$1047)*LIQUIDACION!$D$1045/IF(AND(LIQUIDACION!$D$1044&gt;LIQUIDACION!$B$1046,LIQUIDACION!$B$1046&gt;LIQUIDACION!$D$1043),366,365)),0)</f>
        <v>0</v>
      </c>
      <c r="AK1017" s="618">
        <f>IF(AK$12=TRUE,(($J1017*LIQUIDACION!$L$1047)*LIQUIDACION!$D$1045/IF(AND(LIQUIDACION!$D$1044&gt;LIQUIDACION!$B$1046,LIQUIDACION!$B$1046&gt;LIQUIDACION!$D$1043),366,365)),0)</f>
        <v>0</v>
      </c>
      <c r="AL1017" s="618">
        <f>IF(AL$12=TRUE,(($K1017*LIQUIDACION!$L$1047)*LIQUIDACION!$D$1045/IF(AND(LIQUIDACION!$D$1044&gt;LIQUIDACION!$B$1046,LIQUIDACION!$B$1046&gt;LIQUIDACION!$D$1043),366,365)),0)</f>
        <v>0</v>
      </c>
      <c r="AM1017" s="618">
        <f>IF(AM$12=TRUE,(($L1017*LIQUIDACION!$L$1047)*LIQUIDACION!$D$1045/IF(AND(LIQUIDACION!$D$1044&gt;LIQUIDACION!$B$1046,LIQUIDACION!$B$1046&gt;LIQUIDACION!$D$1043),366,365)),0)</f>
        <v>0</v>
      </c>
      <c r="AN1017" s="618">
        <f>IF(AN$12=TRUE,(($M1017*LIQUIDACION!$L$1047)*LIQUIDACION!$D$1045/IF(AND(LIQUIDACION!$D$1044&gt;LIQUIDACION!$B$1046,LIQUIDACION!$B$1046&gt;LIQUIDACION!$D$1043),366,365)),0)</f>
        <v>0</v>
      </c>
      <c r="AO1017" s="618">
        <f>IF(AO$12=TRUE,(($N1017*LIQUIDACION!$L$1047)*LIQUIDACION!$D$1045/IF(AND(LIQUIDACION!$D$1044&gt;LIQUIDACION!$B$1046,LIQUIDACION!$B$1046&gt;LIQUIDACION!$D$1043),366,365)),0)</f>
        <v>0</v>
      </c>
      <c r="AP1017" s="618">
        <f>IF(AP$12=TRUE,(($O1017*LIQUIDACION!$L$1047)*LIQUIDACION!$D$1045/IF(AND(LIQUIDACION!$D$1044&gt;LIQUIDACION!$B$1046,LIQUIDACION!$B$1046&gt;LIQUIDACION!$D$1043),366,365)),0)</f>
        <v>0</v>
      </c>
      <c r="AQ1017" s="618">
        <f>IF(AQ$12=TRUE,(($P1017*LIQUIDACION!$L$1047)*LIQUIDACION!$D$1045/IF(AND(LIQUIDACION!$D$1044&gt;LIQUIDACION!$B$1046,LIQUIDACION!$B$1046&gt;LIQUIDACION!$D$1043),366,365)),0)</f>
        <v>0</v>
      </c>
      <c r="AR1017" s="618">
        <f>IF(AR$12=TRUE,(($Q1017*LIQUIDACION!$L$1047)*LIQUIDACION!$D$1045/IF(AND(LIQUIDACION!$D$1044&gt;LIQUIDACION!$B$1046,LIQUIDACION!$B$1046&gt;LIQUIDACION!$D$1043),366,365)),0)</f>
        <v>0</v>
      </c>
      <c r="AS1017" s="618">
        <f>IF(AS$12=TRUE,(($R1017*LIQUIDACION!$L$1047)*LIQUIDACION!$D$1045/IF(AND(LIQUIDACION!$D$1044&gt;LIQUIDACION!$B$1046,LIQUIDACION!$B$1046&gt;LIQUIDACION!$D$1043),366,365)),0)</f>
        <v>0</v>
      </c>
      <c r="AT1017" s="618">
        <f>IF(AT$12=TRUE,(($S1017*LIQUIDACION!$L$1047)*LIQUIDACION!$D$1045/IF(AND(LIQUIDACION!$D$1044&gt;LIQUIDACION!$B$1046,LIQUIDACION!$B$1046&gt;LIQUIDACION!$D$1043),366,365)),0)</f>
        <v>0</v>
      </c>
      <c r="AU1017" s="618">
        <f>IF(AU$12=TRUE,(($T1017*LIQUIDACION!$L$1047)*LIQUIDACION!$D$1045/IF(AND(LIQUIDACION!$D$1044&gt;LIQUIDACION!$B$1046,LIQUIDACION!$B$1046&gt;LIQUIDACION!$D$1043),366,365)),0)</f>
        <v>0</v>
      </c>
      <c r="AV1017" s="618">
        <f>IF(AV$12=TRUE,(($U1017*LIQUIDACION!$L$1047)*LIQUIDACION!$D$1045/IF(AND(LIQUIDACION!$D$1044&gt;LIQUIDACION!$B$1046,LIQUIDACION!$B$1046&gt;LIQUIDACION!$D$1043),366,365)),0)</f>
        <v>0</v>
      </c>
      <c r="AW1017" s="618">
        <f>IF(AW$12=TRUE,(($V1017*LIQUIDACION!$L$1047)*LIQUIDACION!$D$1045/IF(AND(LIQUIDACION!$D$1044&gt;LIQUIDACION!$B$1046,LIQUIDACION!$B$1046&gt;LIQUIDACION!$D$1043),366,365)),0)</f>
        <v>0</v>
      </c>
      <c r="AX1017" s="618">
        <f>IF(AX$12=TRUE,(($W1017*LIQUIDACION!$L$1047)*LIQUIDACION!$D$1045/IF(AND(LIQUIDACION!$D$1044&gt;LIQUIDACION!$B$1046,LIQUIDACION!$B$1046&gt;LIQUIDACION!$D$1043),366,365)),0)</f>
        <v>0</v>
      </c>
    </row>
    <row r="1018" spans="2:50" x14ac:dyDescent="0.25">
      <c r="B1018" s="123">
        <v>1006</v>
      </c>
      <c r="C1018" s="125"/>
      <c r="D1018" s="170"/>
      <c r="E1018" s="170"/>
      <c r="F1018" s="170"/>
      <c r="G1018" s="170">
        <f t="shared" si="65"/>
        <v>0</v>
      </c>
      <c r="H1018" s="170">
        <f t="shared" si="66"/>
        <v>0</v>
      </c>
      <c r="I1018" s="170"/>
      <c r="J1018" s="170"/>
      <c r="K1018" s="170"/>
      <c r="L1018" s="170"/>
      <c r="M1018" s="170"/>
      <c r="N1018" s="170"/>
      <c r="O1018" s="170"/>
      <c r="P1018" s="170"/>
      <c r="Q1018" s="170"/>
      <c r="R1018" s="170"/>
      <c r="S1018" s="170"/>
      <c r="T1018" s="170"/>
      <c r="U1018" s="170"/>
      <c r="V1018" s="170"/>
      <c r="W1018" s="170"/>
      <c r="X1018" s="170"/>
      <c r="Y1018" s="170"/>
      <c r="Z1018" s="170"/>
      <c r="AA1018" s="170"/>
      <c r="AB1018" s="415">
        <f t="shared" si="67"/>
        <v>0</v>
      </c>
      <c r="AC1018" s="415">
        <f t="shared" si="68"/>
        <v>0</v>
      </c>
      <c r="AE1018" s="618">
        <f>IF(AE$12=TRUE,(($D1018*LIQUIDACION!$L$1046)*LIQUIDACION!$D$1045/IF(AND(LIQUIDACION!$D$1044&gt;LIQUIDACION!$B$1046,LIQUIDACION!$B$1046&gt;LIQUIDACION!$D$1043),366,365)),0)</f>
        <v>0</v>
      </c>
      <c r="AF1018" s="618">
        <f>IF(AF$12=TRUE,(($E1018*LIQUIDACION!$L$1046)*LIQUIDACION!$D$1045/IF(AND(LIQUIDACION!$D$1044&gt;LIQUIDACION!$B$1046,LIQUIDACION!$B$1046&gt;LIQUIDACION!$D$1043),366,365)),0)</f>
        <v>0</v>
      </c>
      <c r="AG1018" s="618">
        <f>IF(AG$12=TRUE,(($F1018*LIQUIDACION!$L$1046)*LIQUIDACION!$D$1045/IF(AND(LIQUIDACION!$D$1044&gt;LIQUIDACION!$B$1046,LIQUIDACION!$B$1046&gt;LIQUIDACION!$D$1043),366,365)),0)</f>
        <v>0</v>
      </c>
      <c r="AH1018" s="618">
        <f>IF(AH$12=TRUE,(($G1018*LIQUIDACION!$L$1046)*LIQUIDACION!$D$1045/IF(AND(LIQUIDACION!$D$1044&gt;LIQUIDACION!$B$1046,LIQUIDACION!$B$1046&gt;LIQUIDACION!$D$1043),366,365)),0)</f>
        <v>0</v>
      </c>
      <c r="AI1018" s="618">
        <f>IF(AI$12=TRUE,(($H1018*LIQUIDACION!$L$1047)*LIQUIDACION!$D$1045/IF(AND(LIQUIDACION!$D$1044&gt;LIQUIDACION!$B$1046,LIQUIDACION!$B$1046&gt;LIQUIDACION!$D$1043),366,365)),0)</f>
        <v>0</v>
      </c>
      <c r="AJ1018" s="618">
        <f>IF(AJ$12=TRUE,(($I1018*LIQUIDACION!$L$1047)*LIQUIDACION!$D$1045/IF(AND(LIQUIDACION!$D$1044&gt;LIQUIDACION!$B$1046,LIQUIDACION!$B$1046&gt;LIQUIDACION!$D$1043),366,365)),0)</f>
        <v>0</v>
      </c>
      <c r="AK1018" s="618">
        <f>IF(AK$12=TRUE,(($J1018*LIQUIDACION!$L$1047)*LIQUIDACION!$D$1045/IF(AND(LIQUIDACION!$D$1044&gt;LIQUIDACION!$B$1046,LIQUIDACION!$B$1046&gt;LIQUIDACION!$D$1043),366,365)),0)</f>
        <v>0</v>
      </c>
      <c r="AL1018" s="618">
        <f>IF(AL$12=TRUE,(($K1018*LIQUIDACION!$L$1047)*LIQUIDACION!$D$1045/IF(AND(LIQUIDACION!$D$1044&gt;LIQUIDACION!$B$1046,LIQUIDACION!$B$1046&gt;LIQUIDACION!$D$1043),366,365)),0)</f>
        <v>0</v>
      </c>
      <c r="AM1018" s="618">
        <f>IF(AM$12=TRUE,(($L1018*LIQUIDACION!$L$1047)*LIQUIDACION!$D$1045/IF(AND(LIQUIDACION!$D$1044&gt;LIQUIDACION!$B$1046,LIQUIDACION!$B$1046&gt;LIQUIDACION!$D$1043),366,365)),0)</f>
        <v>0</v>
      </c>
      <c r="AN1018" s="618">
        <f>IF(AN$12=TRUE,(($M1018*LIQUIDACION!$L$1047)*LIQUIDACION!$D$1045/IF(AND(LIQUIDACION!$D$1044&gt;LIQUIDACION!$B$1046,LIQUIDACION!$B$1046&gt;LIQUIDACION!$D$1043),366,365)),0)</f>
        <v>0</v>
      </c>
      <c r="AO1018" s="618">
        <f>IF(AO$12=TRUE,(($N1018*LIQUIDACION!$L$1047)*LIQUIDACION!$D$1045/IF(AND(LIQUIDACION!$D$1044&gt;LIQUIDACION!$B$1046,LIQUIDACION!$B$1046&gt;LIQUIDACION!$D$1043),366,365)),0)</f>
        <v>0</v>
      </c>
      <c r="AP1018" s="618">
        <f>IF(AP$12=TRUE,(($O1018*LIQUIDACION!$L$1047)*LIQUIDACION!$D$1045/IF(AND(LIQUIDACION!$D$1044&gt;LIQUIDACION!$B$1046,LIQUIDACION!$B$1046&gt;LIQUIDACION!$D$1043),366,365)),0)</f>
        <v>0</v>
      </c>
      <c r="AQ1018" s="618">
        <f>IF(AQ$12=TRUE,(($P1018*LIQUIDACION!$L$1047)*LIQUIDACION!$D$1045/IF(AND(LIQUIDACION!$D$1044&gt;LIQUIDACION!$B$1046,LIQUIDACION!$B$1046&gt;LIQUIDACION!$D$1043),366,365)),0)</f>
        <v>0</v>
      </c>
      <c r="AR1018" s="618">
        <f>IF(AR$12=TRUE,(($Q1018*LIQUIDACION!$L$1047)*LIQUIDACION!$D$1045/IF(AND(LIQUIDACION!$D$1044&gt;LIQUIDACION!$B$1046,LIQUIDACION!$B$1046&gt;LIQUIDACION!$D$1043),366,365)),0)</f>
        <v>0</v>
      </c>
      <c r="AS1018" s="618">
        <f>IF(AS$12=TRUE,(($R1018*LIQUIDACION!$L$1047)*LIQUIDACION!$D$1045/IF(AND(LIQUIDACION!$D$1044&gt;LIQUIDACION!$B$1046,LIQUIDACION!$B$1046&gt;LIQUIDACION!$D$1043),366,365)),0)</f>
        <v>0</v>
      </c>
      <c r="AT1018" s="618">
        <f>IF(AT$12=TRUE,(($S1018*LIQUIDACION!$L$1047)*LIQUIDACION!$D$1045/IF(AND(LIQUIDACION!$D$1044&gt;LIQUIDACION!$B$1046,LIQUIDACION!$B$1046&gt;LIQUIDACION!$D$1043),366,365)),0)</f>
        <v>0</v>
      </c>
      <c r="AU1018" s="618">
        <f>IF(AU$12=TRUE,(($T1018*LIQUIDACION!$L$1047)*LIQUIDACION!$D$1045/IF(AND(LIQUIDACION!$D$1044&gt;LIQUIDACION!$B$1046,LIQUIDACION!$B$1046&gt;LIQUIDACION!$D$1043),366,365)),0)</f>
        <v>0</v>
      </c>
      <c r="AV1018" s="618">
        <f>IF(AV$12=TRUE,(($U1018*LIQUIDACION!$L$1047)*LIQUIDACION!$D$1045/IF(AND(LIQUIDACION!$D$1044&gt;LIQUIDACION!$B$1046,LIQUIDACION!$B$1046&gt;LIQUIDACION!$D$1043),366,365)),0)</f>
        <v>0</v>
      </c>
      <c r="AW1018" s="618">
        <f>IF(AW$12=TRUE,(($V1018*LIQUIDACION!$L$1047)*LIQUIDACION!$D$1045/IF(AND(LIQUIDACION!$D$1044&gt;LIQUIDACION!$B$1046,LIQUIDACION!$B$1046&gt;LIQUIDACION!$D$1043),366,365)),0)</f>
        <v>0</v>
      </c>
      <c r="AX1018" s="618">
        <f>IF(AX$12=TRUE,(($W1018*LIQUIDACION!$L$1047)*LIQUIDACION!$D$1045/IF(AND(LIQUIDACION!$D$1044&gt;LIQUIDACION!$B$1046,LIQUIDACION!$B$1046&gt;LIQUIDACION!$D$1043),366,365)),0)</f>
        <v>0</v>
      </c>
    </row>
    <row r="1019" spans="2:50" x14ac:dyDescent="0.25">
      <c r="B1019" s="121">
        <v>1007</v>
      </c>
      <c r="C1019" s="125"/>
      <c r="D1019" s="170"/>
      <c r="E1019" s="170"/>
      <c r="F1019" s="170"/>
      <c r="G1019" s="170">
        <f t="shared" si="65"/>
        <v>0</v>
      </c>
      <c r="H1019" s="170">
        <f t="shared" si="66"/>
        <v>0</v>
      </c>
      <c r="I1019" s="170"/>
      <c r="J1019" s="170"/>
      <c r="K1019" s="170"/>
      <c r="L1019" s="170"/>
      <c r="M1019" s="170"/>
      <c r="N1019" s="170"/>
      <c r="O1019" s="170"/>
      <c r="P1019" s="170"/>
      <c r="Q1019" s="170"/>
      <c r="R1019" s="170"/>
      <c r="S1019" s="170"/>
      <c r="T1019" s="170"/>
      <c r="U1019" s="170"/>
      <c r="V1019" s="170"/>
      <c r="W1019" s="170"/>
      <c r="X1019" s="170"/>
      <c r="Y1019" s="170"/>
      <c r="Z1019" s="170"/>
      <c r="AA1019" s="170"/>
      <c r="AB1019" s="415">
        <f t="shared" si="67"/>
        <v>0</v>
      </c>
      <c r="AC1019" s="415">
        <f t="shared" si="68"/>
        <v>0</v>
      </c>
      <c r="AE1019" s="618">
        <f>IF(AE$12=TRUE,(($D1019*LIQUIDACION!$L$1046)*LIQUIDACION!$D$1045/IF(AND(LIQUIDACION!$D$1044&gt;LIQUIDACION!$B$1046,LIQUIDACION!$B$1046&gt;LIQUIDACION!$D$1043),366,365)),0)</f>
        <v>0</v>
      </c>
      <c r="AF1019" s="618">
        <f>IF(AF$12=TRUE,(($E1019*LIQUIDACION!$L$1046)*LIQUIDACION!$D$1045/IF(AND(LIQUIDACION!$D$1044&gt;LIQUIDACION!$B$1046,LIQUIDACION!$B$1046&gt;LIQUIDACION!$D$1043),366,365)),0)</f>
        <v>0</v>
      </c>
      <c r="AG1019" s="618">
        <f>IF(AG$12=TRUE,(($F1019*LIQUIDACION!$L$1046)*LIQUIDACION!$D$1045/IF(AND(LIQUIDACION!$D$1044&gt;LIQUIDACION!$B$1046,LIQUIDACION!$B$1046&gt;LIQUIDACION!$D$1043),366,365)),0)</f>
        <v>0</v>
      </c>
      <c r="AH1019" s="618">
        <f>IF(AH$12=TRUE,(($G1019*LIQUIDACION!$L$1046)*LIQUIDACION!$D$1045/IF(AND(LIQUIDACION!$D$1044&gt;LIQUIDACION!$B$1046,LIQUIDACION!$B$1046&gt;LIQUIDACION!$D$1043),366,365)),0)</f>
        <v>0</v>
      </c>
      <c r="AI1019" s="618">
        <f>IF(AI$12=TRUE,(($H1019*LIQUIDACION!$L$1047)*LIQUIDACION!$D$1045/IF(AND(LIQUIDACION!$D$1044&gt;LIQUIDACION!$B$1046,LIQUIDACION!$B$1046&gt;LIQUIDACION!$D$1043),366,365)),0)</f>
        <v>0</v>
      </c>
      <c r="AJ1019" s="618">
        <f>IF(AJ$12=TRUE,(($I1019*LIQUIDACION!$L$1047)*LIQUIDACION!$D$1045/IF(AND(LIQUIDACION!$D$1044&gt;LIQUIDACION!$B$1046,LIQUIDACION!$B$1046&gt;LIQUIDACION!$D$1043),366,365)),0)</f>
        <v>0</v>
      </c>
      <c r="AK1019" s="618">
        <f>IF(AK$12=TRUE,(($J1019*LIQUIDACION!$L$1047)*LIQUIDACION!$D$1045/IF(AND(LIQUIDACION!$D$1044&gt;LIQUIDACION!$B$1046,LIQUIDACION!$B$1046&gt;LIQUIDACION!$D$1043),366,365)),0)</f>
        <v>0</v>
      </c>
      <c r="AL1019" s="618">
        <f>IF(AL$12=TRUE,(($K1019*LIQUIDACION!$L$1047)*LIQUIDACION!$D$1045/IF(AND(LIQUIDACION!$D$1044&gt;LIQUIDACION!$B$1046,LIQUIDACION!$B$1046&gt;LIQUIDACION!$D$1043),366,365)),0)</f>
        <v>0</v>
      </c>
      <c r="AM1019" s="618">
        <f>IF(AM$12=TRUE,(($L1019*LIQUIDACION!$L$1047)*LIQUIDACION!$D$1045/IF(AND(LIQUIDACION!$D$1044&gt;LIQUIDACION!$B$1046,LIQUIDACION!$B$1046&gt;LIQUIDACION!$D$1043),366,365)),0)</f>
        <v>0</v>
      </c>
      <c r="AN1019" s="618">
        <f>IF(AN$12=TRUE,(($M1019*LIQUIDACION!$L$1047)*LIQUIDACION!$D$1045/IF(AND(LIQUIDACION!$D$1044&gt;LIQUIDACION!$B$1046,LIQUIDACION!$B$1046&gt;LIQUIDACION!$D$1043),366,365)),0)</f>
        <v>0</v>
      </c>
      <c r="AO1019" s="618">
        <f>IF(AO$12=TRUE,(($N1019*LIQUIDACION!$L$1047)*LIQUIDACION!$D$1045/IF(AND(LIQUIDACION!$D$1044&gt;LIQUIDACION!$B$1046,LIQUIDACION!$B$1046&gt;LIQUIDACION!$D$1043),366,365)),0)</f>
        <v>0</v>
      </c>
      <c r="AP1019" s="618">
        <f>IF(AP$12=TRUE,(($O1019*LIQUIDACION!$L$1047)*LIQUIDACION!$D$1045/IF(AND(LIQUIDACION!$D$1044&gt;LIQUIDACION!$B$1046,LIQUIDACION!$B$1046&gt;LIQUIDACION!$D$1043),366,365)),0)</f>
        <v>0</v>
      </c>
      <c r="AQ1019" s="618">
        <f>IF(AQ$12=TRUE,(($P1019*LIQUIDACION!$L$1047)*LIQUIDACION!$D$1045/IF(AND(LIQUIDACION!$D$1044&gt;LIQUIDACION!$B$1046,LIQUIDACION!$B$1046&gt;LIQUIDACION!$D$1043),366,365)),0)</f>
        <v>0</v>
      </c>
      <c r="AR1019" s="618">
        <f>IF(AR$12=TRUE,(($Q1019*LIQUIDACION!$L$1047)*LIQUIDACION!$D$1045/IF(AND(LIQUIDACION!$D$1044&gt;LIQUIDACION!$B$1046,LIQUIDACION!$B$1046&gt;LIQUIDACION!$D$1043),366,365)),0)</f>
        <v>0</v>
      </c>
      <c r="AS1019" s="618">
        <f>IF(AS$12=TRUE,(($R1019*LIQUIDACION!$L$1047)*LIQUIDACION!$D$1045/IF(AND(LIQUIDACION!$D$1044&gt;LIQUIDACION!$B$1046,LIQUIDACION!$B$1046&gt;LIQUIDACION!$D$1043),366,365)),0)</f>
        <v>0</v>
      </c>
      <c r="AT1019" s="618">
        <f>IF(AT$12=TRUE,(($S1019*LIQUIDACION!$L$1047)*LIQUIDACION!$D$1045/IF(AND(LIQUIDACION!$D$1044&gt;LIQUIDACION!$B$1046,LIQUIDACION!$B$1046&gt;LIQUIDACION!$D$1043),366,365)),0)</f>
        <v>0</v>
      </c>
      <c r="AU1019" s="618">
        <f>IF(AU$12=TRUE,(($T1019*LIQUIDACION!$L$1047)*LIQUIDACION!$D$1045/IF(AND(LIQUIDACION!$D$1044&gt;LIQUIDACION!$B$1046,LIQUIDACION!$B$1046&gt;LIQUIDACION!$D$1043),366,365)),0)</f>
        <v>0</v>
      </c>
      <c r="AV1019" s="618">
        <f>IF(AV$12=TRUE,(($U1019*LIQUIDACION!$L$1047)*LIQUIDACION!$D$1045/IF(AND(LIQUIDACION!$D$1044&gt;LIQUIDACION!$B$1046,LIQUIDACION!$B$1046&gt;LIQUIDACION!$D$1043),366,365)),0)</f>
        <v>0</v>
      </c>
      <c r="AW1019" s="618">
        <f>IF(AW$12=TRUE,(($V1019*LIQUIDACION!$L$1047)*LIQUIDACION!$D$1045/IF(AND(LIQUIDACION!$D$1044&gt;LIQUIDACION!$B$1046,LIQUIDACION!$B$1046&gt;LIQUIDACION!$D$1043),366,365)),0)</f>
        <v>0</v>
      </c>
      <c r="AX1019" s="618">
        <f>IF(AX$12=TRUE,(($W1019*LIQUIDACION!$L$1047)*LIQUIDACION!$D$1045/IF(AND(LIQUIDACION!$D$1044&gt;LIQUIDACION!$B$1046,LIQUIDACION!$B$1046&gt;LIQUIDACION!$D$1043),366,365)),0)</f>
        <v>0</v>
      </c>
    </row>
    <row r="1020" spans="2:50" x14ac:dyDescent="0.25">
      <c r="B1020" s="123">
        <v>1008</v>
      </c>
      <c r="C1020" s="125"/>
      <c r="D1020" s="170"/>
      <c r="E1020" s="170"/>
      <c r="F1020" s="170"/>
      <c r="G1020" s="170">
        <f t="shared" si="65"/>
        <v>0</v>
      </c>
      <c r="H1020" s="170">
        <f t="shared" si="66"/>
        <v>0</v>
      </c>
      <c r="I1020" s="170"/>
      <c r="J1020" s="170"/>
      <c r="K1020" s="170"/>
      <c r="L1020" s="170"/>
      <c r="M1020" s="170"/>
      <c r="N1020" s="170"/>
      <c r="O1020" s="170"/>
      <c r="P1020" s="170"/>
      <c r="Q1020" s="170"/>
      <c r="R1020" s="170"/>
      <c r="S1020" s="170"/>
      <c r="T1020" s="170"/>
      <c r="U1020" s="170"/>
      <c r="V1020" s="170"/>
      <c r="W1020" s="170"/>
      <c r="X1020" s="170"/>
      <c r="Y1020" s="170"/>
      <c r="Z1020" s="170"/>
      <c r="AA1020" s="170"/>
      <c r="AB1020" s="415">
        <f t="shared" si="67"/>
        <v>0</v>
      </c>
      <c r="AC1020" s="415">
        <f t="shared" si="68"/>
        <v>0</v>
      </c>
      <c r="AE1020" s="618">
        <f>IF(AE$12=TRUE,(($D1020*LIQUIDACION!$L$1046)*LIQUIDACION!$D$1045/IF(AND(LIQUIDACION!$D$1044&gt;LIQUIDACION!$B$1046,LIQUIDACION!$B$1046&gt;LIQUIDACION!$D$1043),366,365)),0)</f>
        <v>0</v>
      </c>
      <c r="AF1020" s="618">
        <f>IF(AF$12=TRUE,(($E1020*LIQUIDACION!$L$1046)*LIQUIDACION!$D$1045/IF(AND(LIQUIDACION!$D$1044&gt;LIQUIDACION!$B$1046,LIQUIDACION!$B$1046&gt;LIQUIDACION!$D$1043),366,365)),0)</f>
        <v>0</v>
      </c>
      <c r="AG1020" s="618">
        <f>IF(AG$12=TRUE,(($F1020*LIQUIDACION!$L$1046)*LIQUIDACION!$D$1045/IF(AND(LIQUIDACION!$D$1044&gt;LIQUIDACION!$B$1046,LIQUIDACION!$B$1046&gt;LIQUIDACION!$D$1043),366,365)),0)</f>
        <v>0</v>
      </c>
      <c r="AH1020" s="618">
        <f>IF(AH$12=TRUE,(($G1020*LIQUIDACION!$L$1046)*LIQUIDACION!$D$1045/IF(AND(LIQUIDACION!$D$1044&gt;LIQUIDACION!$B$1046,LIQUIDACION!$B$1046&gt;LIQUIDACION!$D$1043),366,365)),0)</f>
        <v>0</v>
      </c>
      <c r="AI1020" s="618">
        <f>IF(AI$12=TRUE,(($H1020*LIQUIDACION!$L$1047)*LIQUIDACION!$D$1045/IF(AND(LIQUIDACION!$D$1044&gt;LIQUIDACION!$B$1046,LIQUIDACION!$B$1046&gt;LIQUIDACION!$D$1043),366,365)),0)</f>
        <v>0</v>
      </c>
      <c r="AJ1020" s="618">
        <f>IF(AJ$12=TRUE,(($I1020*LIQUIDACION!$L$1047)*LIQUIDACION!$D$1045/IF(AND(LIQUIDACION!$D$1044&gt;LIQUIDACION!$B$1046,LIQUIDACION!$B$1046&gt;LIQUIDACION!$D$1043),366,365)),0)</f>
        <v>0</v>
      </c>
      <c r="AK1020" s="618">
        <f>IF(AK$12=TRUE,(($J1020*LIQUIDACION!$L$1047)*LIQUIDACION!$D$1045/IF(AND(LIQUIDACION!$D$1044&gt;LIQUIDACION!$B$1046,LIQUIDACION!$B$1046&gt;LIQUIDACION!$D$1043),366,365)),0)</f>
        <v>0</v>
      </c>
      <c r="AL1020" s="618">
        <f>IF(AL$12=TRUE,(($K1020*LIQUIDACION!$L$1047)*LIQUIDACION!$D$1045/IF(AND(LIQUIDACION!$D$1044&gt;LIQUIDACION!$B$1046,LIQUIDACION!$B$1046&gt;LIQUIDACION!$D$1043),366,365)),0)</f>
        <v>0</v>
      </c>
      <c r="AM1020" s="618">
        <f>IF(AM$12=TRUE,(($L1020*LIQUIDACION!$L$1047)*LIQUIDACION!$D$1045/IF(AND(LIQUIDACION!$D$1044&gt;LIQUIDACION!$B$1046,LIQUIDACION!$B$1046&gt;LIQUIDACION!$D$1043),366,365)),0)</f>
        <v>0</v>
      </c>
      <c r="AN1020" s="618">
        <f>IF(AN$12=TRUE,(($M1020*LIQUIDACION!$L$1047)*LIQUIDACION!$D$1045/IF(AND(LIQUIDACION!$D$1044&gt;LIQUIDACION!$B$1046,LIQUIDACION!$B$1046&gt;LIQUIDACION!$D$1043),366,365)),0)</f>
        <v>0</v>
      </c>
      <c r="AO1020" s="618">
        <f>IF(AO$12=TRUE,(($N1020*LIQUIDACION!$L$1047)*LIQUIDACION!$D$1045/IF(AND(LIQUIDACION!$D$1044&gt;LIQUIDACION!$B$1046,LIQUIDACION!$B$1046&gt;LIQUIDACION!$D$1043),366,365)),0)</f>
        <v>0</v>
      </c>
      <c r="AP1020" s="618">
        <f>IF(AP$12=TRUE,(($O1020*LIQUIDACION!$L$1047)*LIQUIDACION!$D$1045/IF(AND(LIQUIDACION!$D$1044&gt;LIQUIDACION!$B$1046,LIQUIDACION!$B$1046&gt;LIQUIDACION!$D$1043),366,365)),0)</f>
        <v>0</v>
      </c>
      <c r="AQ1020" s="618">
        <f>IF(AQ$12=TRUE,(($P1020*LIQUIDACION!$L$1047)*LIQUIDACION!$D$1045/IF(AND(LIQUIDACION!$D$1044&gt;LIQUIDACION!$B$1046,LIQUIDACION!$B$1046&gt;LIQUIDACION!$D$1043),366,365)),0)</f>
        <v>0</v>
      </c>
      <c r="AR1020" s="618">
        <f>IF(AR$12=TRUE,(($Q1020*LIQUIDACION!$L$1047)*LIQUIDACION!$D$1045/IF(AND(LIQUIDACION!$D$1044&gt;LIQUIDACION!$B$1046,LIQUIDACION!$B$1046&gt;LIQUIDACION!$D$1043),366,365)),0)</f>
        <v>0</v>
      </c>
      <c r="AS1020" s="618">
        <f>IF(AS$12=TRUE,(($R1020*LIQUIDACION!$L$1047)*LIQUIDACION!$D$1045/IF(AND(LIQUIDACION!$D$1044&gt;LIQUIDACION!$B$1046,LIQUIDACION!$B$1046&gt;LIQUIDACION!$D$1043),366,365)),0)</f>
        <v>0</v>
      </c>
      <c r="AT1020" s="618">
        <f>IF(AT$12=TRUE,(($S1020*LIQUIDACION!$L$1047)*LIQUIDACION!$D$1045/IF(AND(LIQUIDACION!$D$1044&gt;LIQUIDACION!$B$1046,LIQUIDACION!$B$1046&gt;LIQUIDACION!$D$1043),366,365)),0)</f>
        <v>0</v>
      </c>
      <c r="AU1020" s="618">
        <f>IF(AU$12=TRUE,(($T1020*LIQUIDACION!$L$1047)*LIQUIDACION!$D$1045/IF(AND(LIQUIDACION!$D$1044&gt;LIQUIDACION!$B$1046,LIQUIDACION!$B$1046&gt;LIQUIDACION!$D$1043),366,365)),0)</f>
        <v>0</v>
      </c>
      <c r="AV1020" s="618">
        <f>IF(AV$12=TRUE,(($U1020*LIQUIDACION!$L$1047)*LIQUIDACION!$D$1045/IF(AND(LIQUIDACION!$D$1044&gt;LIQUIDACION!$B$1046,LIQUIDACION!$B$1046&gt;LIQUIDACION!$D$1043),366,365)),0)</f>
        <v>0</v>
      </c>
      <c r="AW1020" s="618">
        <f>IF(AW$12=TRUE,(($V1020*LIQUIDACION!$L$1047)*LIQUIDACION!$D$1045/IF(AND(LIQUIDACION!$D$1044&gt;LIQUIDACION!$B$1046,LIQUIDACION!$B$1046&gt;LIQUIDACION!$D$1043),366,365)),0)</f>
        <v>0</v>
      </c>
      <c r="AX1020" s="618">
        <f>IF(AX$12=TRUE,(($W1020*LIQUIDACION!$L$1047)*LIQUIDACION!$D$1045/IF(AND(LIQUIDACION!$D$1044&gt;LIQUIDACION!$B$1046,LIQUIDACION!$B$1046&gt;LIQUIDACION!$D$1043),366,365)),0)</f>
        <v>0</v>
      </c>
    </row>
    <row r="1021" spans="2:50" x14ac:dyDescent="0.25">
      <c r="B1021" s="121">
        <v>1009</v>
      </c>
      <c r="C1021" s="125"/>
      <c r="D1021" s="170"/>
      <c r="E1021" s="170"/>
      <c r="F1021" s="170"/>
      <c r="G1021" s="170">
        <f t="shared" si="65"/>
        <v>0</v>
      </c>
      <c r="H1021" s="170">
        <f t="shared" si="66"/>
        <v>0</v>
      </c>
      <c r="I1021" s="170"/>
      <c r="J1021" s="170"/>
      <c r="K1021" s="170"/>
      <c r="L1021" s="170"/>
      <c r="M1021" s="170"/>
      <c r="N1021" s="170"/>
      <c r="O1021" s="170"/>
      <c r="P1021" s="170"/>
      <c r="Q1021" s="170"/>
      <c r="R1021" s="170"/>
      <c r="S1021" s="170"/>
      <c r="T1021" s="170"/>
      <c r="U1021" s="170"/>
      <c r="V1021" s="170"/>
      <c r="W1021" s="170"/>
      <c r="X1021" s="170"/>
      <c r="Y1021" s="170"/>
      <c r="Z1021" s="170"/>
      <c r="AA1021" s="170"/>
      <c r="AB1021" s="415">
        <f t="shared" si="67"/>
        <v>0</v>
      </c>
      <c r="AC1021" s="415">
        <f t="shared" si="68"/>
        <v>0</v>
      </c>
      <c r="AE1021" s="618">
        <f>IF(AE$12=TRUE,(($D1021*LIQUIDACION!$L$1046)*LIQUIDACION!$D$1045/IF(AND(LIQUIDACION!$D$1044&gt;LIQUIDACION!$B$1046,LIQUIDACION!$B$1046&gt;LIQUIDACION!$D$1043),366,365)),0)</f>
        <v>0</v>
      </c>
      <c r="AF1021" s="618">
        <f>IF(AF$12=TRUE,(($E1021*LIQUIDACION!$L$1046)*LIQUIDACION!$D$1045/IF(AND(LIQUIDACION!$D$1044&gt;LIQUIDACION!$B$1046,LIQUIDACION!$B$1046&gt;LIQUIDACION!$D$1043),366,365)),0)</f>
        <v>0</v>
      </c>
      <c r="AG1021" s="618">
        <f>IF(AG$12=TRUE,(($F1021*LIQUIDACION!$L$1046)*LIQUIDACION!$D$1045/IF(AND(LIQUIDACION!$D$1044&gt;LIQUIDACION!$B$1046,LIQUIDACION!$B$1046&gt;LIQUIDACION!$D$1043),366,365)),0)</f>
        <v>0</v>
      </c>
      <c r="AH1021" s="618">
        <f>IF(AH$12=TRUE,(($G1021*LIQUIDACION!$L$1046)*LIQUIDACION!$D$1045/IF(AND(LIQUIDACION!$D$1044&gt;LIQUIDACION!$B$1046,LIQUIDACION!$B$1046&gt;LIQUIDACION!$D$1043),366,365)),0)</f>
        <v>0</v>
      </c>
      <c r="AI1021" s="618">
        <f>IF(AI$12=TRUE,(($H1021*LIQUIDACION!$L$1047)*LIQUIDACION!$D$1045/IF(AND(LIQUIDACION!$D$1044&gt;LIQUIDACION!$B$1046,LIQUIDACION!$B$1046&gt;LIQUIDACION!$D$1043),366,365)),0)</f>
        <v>0</v>
      </c>
      <c r="AJ1021" s="618">
        <f>IF(AJ$12=TRUE,(($I1021*LIQUIDACION!$L$1047)*LIQUIDACION!$D$1045/IF(AND(LIQUIDACION!$D$1044&gt;LIQUIDACION!$B$1046,LIQUIDACION!$B$1046&gt;LIQUIDACION!$D$1043),366,365)),0)</f>
        <v>0</v>
      </c>
      <c r="AK1021" s="618">
        <f>IF(AK$12=TRUE,(($J1021*LIQUIDACION!$L$1047)*LIQUIDACION!$D$1045/IF(AND(LIQUIDACION!$D$1044&gt;LIQUIDACION!$B$1046,LIQUIDACION!$B$1046&gt;LIQUIDACION!$D$1043),366,365)),0)</f>
        <v>0</v>
      </c>
      <c r="AL1021" s="618">
        <f>IF(AL$12=TRUE,(($K1021*LIQUIDACION!$L$1047)*LIQUIDACION!$D$1045/IF(AND(LIQUIDACION!$D$1044&gt;LIQUIDACION!$B$1046,LIQUIDACION!$B$1046&gt;LIQUIDACION!$D$1043),366,365)),0)</f>
        <v>0</v>
      </c>
      <c r="AM1021" s="618">
        <f>IF(AM$12=TRUE,(($L1021*LIQUIDACION!$L$1047)*LIQUIDACION!$D$1045/IF(AND(LIQUIDACION!$D$1044&gt;LIQUIDACION!$B$1046,LIQUIDACION!$B$1046&gt;LIQUIDACION!$D$1043),366,365)),0)</f>
        <v>0</v>
      </c>
      <c r="AN1021" s="618">
        <f>IF(AN$12=TRUE,(($M1021*LIQUIDACION!$L$1047)*LIQUIDACION!$D$1045/IF(AND(LIQUIDACION!$D$1044&gt;LIQUIDACION!$B$1046,LIQUIDACION!$B$1046&gt;LIQUIDACION!$D$1043),366,365)),0)</f>
        <v>0</v>
      </c>
      <c r="AO1021" s="618">
        <f>IF(AO$12=TRUE,(($N1021*LIQUIDACION!$L$1047)*LIQUIDACION!$D$1045/IF(AND(LIQUIDACION!$D$1044&gt;LIQUIDACION!$B$1046,LIQUIDACION!$B$1046&gt;LIQUIDACION!$D$1043),366,365)),0)</f>
        <v>0</v>
      </c>
      <c r="AP1021" s="618">
        <f>IF(AP$12=TRUE,(($O1021*LIQUIDACION!$L$1047)*LIQUIDACION!$D$1045/IF(AND(LIQUIDACION!$D$1044&gt;LIQUIDACION!$B$1046,LIQUIDACION!$B$1046&gt;LIQUIDACION!$D$1043),366,365)),0)</f>
        <v>0</v>
      </c>
      <c r="AQ1021" s="618">
        <f>IF(AQ$12=TRUE,(($P1021*LIQUIDACION!$L$1047)*LIQUIDACION!$D$1045/IF(AND(LIQUIDACION!$D$1044&gt;LIQUIDACION!$B$1046,LIQUIDACION!$B$1046&gt;LIQUIDACION!$D$1043),366,365)),0)</f>
        <v>0</v>
      </c>
      <c r="AR1021" s="618">
        <f>IF(AR$12=TRUE,(($Q1021*LIQUIDACION!$L$1047)*LIQUIDACION!$D$1045/IF(AND(LIQUIDACION!$D$1044&gt;LIQUIDACION!$B$1046,LIQUIDACION!$B$1046&gt;LIQUIDACION!$D$1043),366,365)),0)</f>
        <v>0</v>
      </c>
      <c r="AS1021" s="618">
        <f>IF(AS$12=TRUE,(($R1021*LIQUIDACION!$L$1047)*LIQUIDACION!$D$1045/IF(AND(LIQUIDACION!$D$1044&gt;LIQUIDACION!$B$1046,LIQUIDACION!$B$1046&gt;LIQUIDACION!$D$1043),366,365)),0)</f>
        <v>0</v>
      </c>
      <c r="AT1021" s="618">
        <f>IF(AT$12=TRUE,(($S1021*LIQUIDACION!$L$1047)*LIQUIDACION!$D$1045/IF(AND(LIQUIDACION!$D$1044&gt;LIQUIDACION!$B$1046,LIQUIDACION!$B$1046&gt;LIQUIDACION!$D$1043),366,365)),0)</f>
        <v>0</v>
      </c>
      <c r="AU1021" s="618">
        <f>IF(AU$12=TRUE,(($T1021*LIQUIDACION!$L$1047)*LIQUIDACION!$D$1045/IF(AND(LIQUIDACION!$D$1044&gt;LIQUIDACION!$B$1046,LIQUIDACION!$B$1046&gt;LIQUIDACION!$D$1043),366,365)),0)</f>
        <v>0</v>
      </c>
      <c r="AV1021" s="618">
        <f>IF(AV$12=TRUE,(($U1021*LIQUIDACION!$L$1047)*LIQUIDACION!$D$1045/IF(AND(LIQUIDACION!$D$1044&gt;LIQUIDACION!$B$1046,LIQUIDACION!$B$1046&gt;LIQUIDACION!$D$1043),366,365)),0)</f>
        <v>0</v>
      </c>
      <c r="AW1021" s="618">
        <f>IF(AW$12=TRUE,(($V1021*LIQUIDACION!$L$1047)*LIQUIDACION!$D$1045/IF(AND(LIQUIDACION!$D$1044&gt;LIQUIDACION!$B$1046,LIQUIDACION!$B$1046&gt;LIQUIDACION!$D$1043),366,365)),0)</f>
        <v>0</v>
      </c>
      <c r="AX1021" s="618">
        <f>IF(AX$12=TRUE,(($W1021*LIQUIDACION!$L$1047)*LIQUIDACION!$D$1045/IF(AND(LIQUIDACION!$D$1044&gt;LIQUIDACION!$B$1046,LIQUIDACION!$B$1046&gt;LIQUIDACION!$D$1043),366,365)),0)</f>
        <v>0</v>
      </c>
    </row>
    <row r="1022" spans="2:50" x14ac:dyDescent="0.25">
      <c r="B1022" s="123">
        <v>1010</v>
      </c>
      <c r="C1022" s="125"/>
      <c r="D1022" s="170"/>
      <c r="E1022" s="170"/>
      <c r="F1022" s="170"/>
      <c r="G1022" s="170">
        <f t="shared" si="65"/>
        <v>0</v>
      </c>
      <c r="H1022" s="170">
        <f t="shared" si="66"/>
        <v>0</v>
      </c>
      <c r="I1022" s="170"/>
      <c r="J1022" s="170"/>
      <c r="K1022" s="170"/>
      <c r="L1022" s="170"/>
      <c r="M1022" s="170"/>
      <c r="N1022" s="170"/>
      <c r="O1022" s="170"/>
      <c r="P1022" s="170"/>
      <c r="Q1022" s="170"/>
      <c r="R1022" s="170"/>
      <c r="S1022" s="170"/>
      <c r="T1022" s="170"/>
      <c r="U1022" s="170"/>
      <c r="V1022" s="170"/>
      <c r="W1022" s="170"/>
      <c r="X1022" s="170"/>
      <c r="Y1022" s="170"/>
      <c r="Z1022" s="170"/>
      <c r="AA1022" s="170"/>
      <c r="AB1022" s="415">
        <f t="shared" si="67"/>
        <v>0</v>
      </c>
      <c r="AC1022" s="415">
        <f t="shared" si="68"/>
        <v>0</v>
      </c>
      <c r="AE1022" s="618">
        <f>IF(AE$12=TRUE,(($D1022*LIQUIDACION!$L$1046)*LIQUIDACION!$D$1045/IF(AND(LIQUIDACION!$D$1044&gt;LIQUIDACION!$B$1046,LIQUIDACION!$B$1046&gt;LIQUIDACION!$D$1043),366,365)),0)</f>
        <v>0</v>
      </c>
      <c r="AF1022" s="618">
        <f>IF(AF$12=TRUE,(($E1022*LIQUIDACION!$L$1046)*LIQUIDACION!$D$1045/IF(AND(LIQUIDACION!$D$1044&gt;LIQUIDACION!$B$1046,LIQUIDACION!$B$1046&gt;LIQUIDACION!$D$1043),366,365)),0)</f>
        <v>0</v>
      </c>
      <c r="AG1022" s="618">
        <f>IF(AG$12=TRUE,(($F1022*LIQUIDACION!$L$1046)*LIQUIDACION!$D$1045/IF(AND(LIQUIDACION!$D$1044&gt;LIQUIDACION!$B$1046,LIQUIDACION!$B$1046&gt;LIQUIDACION!$D$1043),366,365)),0)</f>
        <v>0</v>
      </c>
      <c r="AH1022" s="618">
        <f>IF(AH$12=TRUE,(($G1022*LIQUIDACION!$L$1046)*LIQUIDACION!$D$1045/IF(AND(LIQUIDACION!$D$1044&gt;LIQUIDACION!$B$1046,LIQUIDACION!$B$1046&gt;LIQUIDACION!$D$1043),366,365)),0)</f>
        <v>0</v>
      </c>
      <c r="AI1022" s="618">
        <f>IF(AI$12=TRUE,(($H1022*LIQUIDACION!$L$1047)*LIQUIDACION!$D$1045/IF(AND(LIQUIDACION!$D$1044&gt;LIQUIDACION!$B$1046,LIQUIDACION!$B$1046&gt;LIQUIDACION!$D$1043),366,365)),0)</f>
        <v>0</v>
      </c>
      <c r="AJ1022" s="618">
        <f>IF(AJ$12=TRUE,(($I1022*LIQUIDACION!$L$1047)*LIQUIDACION!$D$1045/IF(AND(LIQUIDACION!$D$1044&gt;LIQUIDACION!$B$1046,LIQUIDACION!$B$1046&gt;LIQUIDACION!$D$1043),366,365)),0)</f>
        <v>0</v>
      </c>
      <c r="AK1022" s="618">
        <f>IF(AK$12=TRUE,(($J1022*LIQUIDACION!$L$1047)*LIQUIDACION!$D$1045/IF(AND(LIQUIDACION!$D$1044&gt;LIQUIDACION!$B$1046,LIQUIDACION!$B$1046&gt;LIQUIDACION!$D$1043),366,365)),0)</f>
        <v>0</v>
      </c>
      <c r="AL1022" s="618">
        <f>IF(AL$12=TRUE,(($K1022*LIQUIDACION!$L$1047)*LIQUIDACION!$D$1045/IF(AND(LIQUIDACION!$D$1044&gt;LIQUIDACION!$B$1046,LIQUIDACION!$B$1046&gt;LIQUIDACION!$D$1043),366,365)),0)</f>
        <v>0</v>
      </c>
      <c r="AM1022" s="618">
        <f>IF(AM$12=TRUE,(($L1022*LIQUIDACION!$L$1047)*LIQUIDACION!$D$1045/IF(AND(LIQUIDACION!$D$1044&gt;LIQUIDACION!$B$1046,LIQUIDACION!$B$1046&gt;LIQUIDACION!$D$1043),366,365)),0)</f>
        <v>0</v>
      </c>
      <c r="AN1022" s="618">
        <f>IF(AN$12=TRUE,(($M1022*LIQUIDACION!$L$1047)*LIQUIDACION!$D$1045/IF(AND(LIQUIDACION!$D$1044&gt;LIQUIDACION!$B$1046,LIQUIDACION!$B$1046&gt;LIQUIDACION!$D$1043),366,365)),0)</f>
        <v>0</v>
      </c>
      <c r="AO1022" s="618">
        <f>IF(AO$12=TRUE,(($N1022*LIQUIDACION!$L$1047)*LIQUIDACION!$D$1045/IF(AND(LIQUIDACION!$D$1044&gt;LIQUIDACION!$B$1046,LIQUIDACION!$B$1046&gt;LIQUIDACION!$D$1043),366,365)),0)</f>
        <v>0</v>
      </c>
      <c r="AP1022" s="618">
        <f>IF(AP$12=TRUE,(($O1022*LIQUIDACION!$L$1047)*LIQUIDACION!$D$1045/IF(AND(LIQUIDACION!$D$1044&gt;LIQUIDACION!$B$1046,LIQUIDACION!$B$1046&gt;LIQUIDACION!$D$1043),366,365)),0)</f>
        <v>0</v>
      </c>
      <c r="AQ1022" s="618">
        <f>IF(AQ$12=TRUE,(($P1022*LIQUIDACION!$L$1047)*LIQUIDACION!$D$1045/IF(AND(LIQUIDACION!$D$1044&gt;LIQUIDACION!$B$1046,LIQUIDACION!$B$1046&gt;LIQUIDACION!$D$1043),366,365)),0)</f>
        <v>0</v>
      </c>
      <c r="AR1022" s="618">
        <f>IF(AR$12=TRUE,(($Q1022*LIQUIDACION!$L$1047)*LIQUIDACION!$D$1045/IF(AND(LIQUIDACION!$D$1044&gt;LIQUIDACION!$B$1046,LIQUIDACION!$B$1046&gt;LIQUIDACION!$D$1043),366,365)),0)</f>
        <v>0</v>
      </c>
      <c r="AS1022" s="618">
        <f>IF(AS$12=TRUE,(($R1022*LIQUIDACION!$L$1047)*LIQUIDACION!$D$1045/IF(AND(LIQUIDACION!$D$1044&gt;LIQUIDACION!$B$1046,LIQUIDACION!$B$1046&gt;LIQUIDACION!$D$1043),366,365)),0)</f>
        <v>0</v>
      </c>
      <c r="AT1022" s="618">
        <f>IF(AT$12=TRUE,(($S1022*LIQUIDACION!$L$1047)*LIQUIDACION!$D$1045/IF(AND(LIQUIDACION!$D$1044&gt;LIQUIDACION!$B$1046,LIQUIDACION!$B$1046&gt;LIQUIDACION!$D$1043),366,365)),0)</f>
        <v>0</v>
      </c>
      <c r="AU1022" s="618">
        <f>IF(AU$12=TRUE,(($T1022*LIQUIDACION!$L$1047)*LIQUIDACION!$D$1045/IF(AND(LIQUIDACION!$D$1044&gt;LIQUIDACION!$B$1046,LIQUIDACION!$B$1046&gt;LIQUIDACION!$D$1043),366,365)),0)</f>
        <v>0</v>
      </c>
      <c r="AV1022" s="618">
        <f>IF(AV$12=TRUE,(($U1022*LIQUIDACION!$L$1047)*LIQUIDACION!$D$1045/IF(AND(LIQUIDACION!$D$1044&gt;LIQUIDACION!$B$1046,LIQUIDACION!$B$1046&gt;LIQUIDACION!$D$1043),366,365)),0)</f>
        <v>0</v>
      </c>
      <c r="AW1022" s="618">
        <f>IF(AW$12=TRUE,(($V1022*LIQUIDACION!$L$1047)*LIQUIDACION!$D$1045/IF(AND(LIQUIDACION!$D$1044&gt;LIQUIDACION!$B$1046,LIQUIDACION!$B$1046&gt;LIQUIDACION!$D$1043),366,365)),0)</f>
        <v>0</v>
      </c>
      <c r="AX1022" s="618">
        <f>IF(AX$12=TRUE,(($W1022*LIQUIDACION!$L$1047)*LIQUIDACION!$D$1045/IF(AND(LIQUIDACION!$D$1044&gt;LIQUIDACION!$B$1046,LIQUIDACION!$B$1046&gt;LIQUIDACION!$D$1043),366,365)),0)</f>
        <v>0</v>
      </c>
    </row>
    <row r="1023" spans="2:50" x14ac:dyDescent="0.25">
      <c r="B1023" s="121">
        <v>1011</v>
      </c>
      <c r="C1023" s="125"/>
      <c r="D1023" s="170"/>
      <c r="E1023" s="170"/>
      <c r="F1023" s="170"/>
      <c r="G1023" s="170">
        <f t="shared" si="65"/>
        <v>0</v>
      </c>
      <c r="H1023" s="170">
        <f t="shared" si="66"/>
        <v>0</v>
      </c>
      <c r="I1023" s="170"/>
      <c r="J1023" s="170"/>
      <c r="K1023" s="170"/>
      <c r="L1023" s="170"/>
      <c r="M1023" s="170"/>
      <c r="N1023" s="170"/>
      <c r="O1023" s="170"/>
      <c r="P1023" s="170"/>
      <c r="Q1023" s="170"/>
      <c r="R1023" s="170"/>
      <c r="S1023" s="170"/>
      <c r="T1023" s="170"/>
      <c r="U1023" s="170"/>
      <c r="V1023" s="170"/>
      <c r="W1023" s="170"/>
      <c r="X1023" s="170"/>
      <c r="Y1023" s="170"/>
      <c r="Z1023" s="170"/>
      <c r="AA1023" s="170"/>
      <c r="AB1023" s="415">
        <f t="shared" si="67"/>
        <v>0</v>
      </c>
      <c r="AC1023" s="415">
        <f t="shared" si="68"/>
        <v>0</v>
      </c>
      <c r="AE1023" s="618">
        <f>IF(AE$12=TRUE,(($D1023*LIQUIDACION!$L$1046)*LIQUIDACION!$D$1045/IF(AND(LIQUIDACION!$D$1044&gt;LIQUIDACION!$B$1046,LIQUIDACION!$B$1046&gt;LIQUIDACION!$D$1043),366,365)),0)</f>
        <v>0</v>
      </c>
      <c r="AF1023" s="618">
        <f>IF(AF$12=TRUE,(($E1023*LIQUIDACION!$L$1046)*LIQUIDACION!$D$1045/IF(AND(LIQUIDACION!$D$1044&gt;LIQUIDACION!$B$1046,LIQUIDACION!$B$1046&gt;LIQUIDACION!$D$1043),366,365)),0)</f>
        <v>0</v>
      </c>
      <c r="AG1023" s="618">
        <f>IF(AG$12=TRUE,(($F1023*LIQUIDACION!$L$1046)*LIQUIDACION!$D$1045/IF(AND(LIQUIDACION!$D$1044&gt;LIQUIDACION!$B$1046,LIQUIDACION!$B$1046&gt;LIQUIDACION!$D$1043),366,365)),0)</f>
        <v>0</v>
      </c>
      <c r="AH1023" s="618">
        <f>IF(AH$12=TRUE,(($G1023*LIQUIDACION!$L$1046)*LIQUIDACION!$D$1045/IF(AND(LIQUIDACION!$D$1044&gt;LIQUIDACION!$B$1046,LIQUIDACION!$B$1046&gt;LIQUIDACION!$D$1043),366,365)),0)</f>
        <v>0</v>
      </c>
      <c r="AI1023" s="618">
        <f>IF(AI$12=TRUE,(($H1023*LIQUIDACION!$L$1047)*LIQUIDACION!$D$1045/IF(AND(LIQUIDACION!$D$1044&gt;LIQUIDACION!$B$1046,LIQUIDACION!$B$1046&gt;LIQUIDACION!$D$1043),366,365)),0)</f>
        <v>0</v>
      </c>
      <c r="AJ1023" s="618">
        <f>IF(AJ$12=TRUE,(($I1023*LIQUIDACION!$L$1047)*LIQUIDACION!$D$1045/IF(AND(LIQUIDACION!$D$1044&gt;LIQUIDACION!$B$1046,LIQUIDACION!$B$1046&gt;LIQUIDACION!$D$1043),366,365)),0)</f>
        <v>0</v>
      </c>
      <c r="AK1023" s="618">
        <f>IF(AK$12=TRUE,(($J1023*LIQUIDACION!$L$1047)*LIQUIDACION!$D$1045/IF(AND(LIQUIDACION!$D$1044&gt;LIQUIDACION!$B$1046,LIQUIDACION!$B$1046&gt;LIQUIDACION!$D$1043),366,365)),0)</f>
        <v>0</v>
      </c>
      <c r="AL1023" s="618">
        <f>IF(AL$12=TRUE,(($K1023*LIQUIDACION!$L$1047)*LIQUIDACION!$D$1045/IF(AND(LIQUIDACION!$D$1044&gt;LIQUIDACION!$B$1046,LIQUIDACION!$B$1046&gt;LIQUIDACION!$D$1043),366,365)),0)</f>
        <v>0</v>
      </c>
      <c r="AM1023" s="618">
        <f>IF(AM$12=TRUE,(($L1023*LIQUIDACION!$L$1047)*LIQUIDACION!$D$1045/IF(AND(LIQUIDACION!$D$1044&gt;LIQUIDACION!$B$1046,LIQUIDACION!$B$1046&gt;LIQUIDACION!$D$1043),366,365)),0)</f>
        <v>0</v>
      </c>
      <c r="AN1023" s="618">
        <f>IF(AN$12=TRUE,(($M1023*LIQUIDACION!$L$1047)*LIQUIDACION!$D$1045/IF(AND(LIQUIDACION!$D$1044&gt;LIQUIDACION!$B$1046,LIQUIDACION!$B$1046&gt;LIQUIDACION!$D$1043),366,365)),0)</f>
        <v>0</v>
      </c>
      <c r="AO1023" s="618">
        <f>IF(AO$12=TRUE,(($N1023*LIQUIDACION!$L$1047)*LIQUIDACION!$D$1045/IF(AND(LIQUIDACION!$D$1044&gt;LIQUIDACION!$B$1046,LIQUIDACION!$B$1046&gt;LIQUIDACION!$D$1043),366,365)),0)</f>
        <v>0</v>
      </c>
      <c r="AP1023" s="618">
        <f>IF(AP$12=TRUE,(($O1023*LIQUIDACION!$L$1047)*LIQUIDACION!$D$1045/IF(AND(LIQUIDACION!$D$1044&gt;LIQUIDACION!$B$1046,LIQUIDACION!$B$1046&gt;LIQUIDACION!$D$1043),366,365)),0)</f>
        <v>0</v>
      </c>
      <c r="AQ1023" s="618">
        <f>IF(AQ$12=TRUE,(($P1023*LIQUIDACION!$L$1047)*LIQUIDACION!$D$1045/IF(AND(LIQUIDACION!$D$1044&gt;LIQUIDACION!$B$1046,LIQUIDACION!$B$1046&gt;LIQUIDACION!$D$1043),366,365)),0)</f>
        <v>0</v>
      </c>
      <c r="AR1023" s="618">
        <f>IF(AR$12=TRUE,(($Q1023*LIQUIDACION!$L$1047)*LIQUIDACION!$D$1045/IF(AND(LIQUIDACION!$D$1044&gt;LIQUIDACION!$B$1046,LIQUIDACION!$B$1046&gt;LIQUIDACION!$D$1043),366,365)),0)</f>
        <v>0</v>
      </c>
      <c r="AS1023" s="618">
        <f>IF(AS$12=TRUE,(($R1023*LIQUIDACION!$L$1047)*LIQUIDACION!$D$1045/IF(AND(LIQUIDACION!$D$1044&gt;LIQUIDACION!$B$1046,LIQUIDACION!$B$1046&gt;LIQUIDACION!$D$1043),366,365)),0)</f>
        <v>0</v>
      </c>
      <c r="AT1023" s="618">
        <f>IF(AT$12=TRUE,(($S1023*LIQUIDACION!$L$1047)*LIQUIDACION!$D$1045/IF(AND(LIQUIDACION!$D$1044&gt;LIQUIDACION!$B$1046,LIQUIDACION!$B$1046&gt;LIQUIDACION!$D$1043),366,365)),0)</f>
        <v>0</v>
      </c>
      <c r="AU1023" s="618">
        <f>IF(AU$12=TRUE,(($T1023*LIQUIDACION!$L$1047)*LIQUIDACION!$D$1045/IF(AND(LIQUIDACION!$D$1044&gt;LIQUIDACION!$B$1046,LIQUIDACION!$B$1046&gt;LIQUIDACION!$D$1043),366,365)),0)</f>
        <v>0</v>
      </c>
      <c r="AV1023" s="618">
        <f>IF(AV$12=TRUE,(($U1023*LIQUIDACION!$L$1047)*LIQUIDACION!$D$1045/IF(AND(LIQUIDACION!$D$1044&gt;LIQUIDACION!$B$1046,LIQUIDACION!$B$1046&gt;LIQUIDACION!$D$1043),366,365)),0)</f>
        <v>0</v>
      </c>
      <c r="AW1023" s="618">
        <f>IF(AW$12=TRUE,(($V1023*LIQUIDACION!$L$1047)*LIQUIDACION!$D$1045/IF(AND(LIQUIDACION!$D$1044&gt;LIQUIDACION!$B$1046,LIQUIDACION!$B$1046&gt;LIQUIDACION!$D$1043),366,365)),0)</f>
        <v>0</v>
      </c>
      <c r="AX1023" s="618">
        <f>IF(AX$12=TRUE,(($W1023*LIQUIDACION!$L$1047)*LIQUIDACION!$D$1045/IF(AND(LIQUIDACION!$D$1044&gt;LIQUIDACION!$B$1046,LIQUIDACION!$B$1046&gt;LIQUIDACION!$D$1043),366,365)),0)</f>
        <v>0</v>
      </c>
    </row>
    <row r="1024" spans="2:50" x14ac:dyDescent="0.25">
      <c r="B1024" s="123">
        <v>1012</v>
      </c>
      <c r="C1024" s="125"/>
      <c r="D1024" s="170"/>
      <c r="E1024" s="170"/>
      <c r="F1024" s="170"/>
      <c r="G1024" s="170">
        <f t="shared" si="65"/>
        <v>0</v>
      </c>
      <c r="H1024" s="170">
        <f t="shared" si="66"/>
        <v>0</v>
      </c>
      <c r="I1024" s="170"/>
      <c r="J1024" s="170"/>
      <c r="K1024" s="170"/>
      <c r="L1024" s="170"/>
      <c r="M1024" s="170"/>
      <c r="N1024" s="170"/>
      <c r="O1024" s="170"/>
      <c r="P1024" s="170"/>
      <c r="Q1024" s="170"/>
      <c r="R1024" s="170"/>
      <c r="S1024" s="170"/>
      <c r="T1024" s="170"/>
      <c r="U1024" s="170"/>
      <c r="V1024" s="170"/>
      <c r="W1024" s="170"/>
      <c r="X1024" s="170"/>
      <c r="Y1024" s="170"/>
      <c r="Z1024" s="170"/>
      <c r="AA1024" s="170"/>
      <c r="AB1024" s="415">
        <f t="shared" si="67"/>
        <v>0</v>
      </c>
      <c r="AC1024" s="415">
        <f t="shared" si="68"/>
        <v>0</v>
      </c>
      <c r="AE1024" s="618">
        <f>IF(AE$12=TRUE,(($D1024*LIQUIDACION!$L$1046)*LIQUIDACION!$D$1045/IF(AND(LIQUIDACION!$D$1044&gt;LIQUIDACION!$B$1046,LIQUIDACION!$B$1046&gt;LIQUIDACION!$D$1043),366,365)),0)</f>
        <v>0</v>
      </c>
      <c r="AF1024" s="618">
        <f>IF(AF$12=TRUE,(($E1024*LIQUIDACION!$L$1046)*LIQUIDACION!$D$1045/IF(AND(LIQUIDACION!$D$1044&gt;LIQUIDACION!$B$1046,LIQUIDACION!$B$1046&gt;LIQUIDACION!$D$1043),366,365)),0)</f>
        <v>0</v>
      </c>
      <c r="AG1024" s="618">
        <f>IF(AG$12=TRUE,(($F1024*LIQUIDACION!$L$1046)*LIQUIDACION!$D$1045/IF(AND(LIQUIDACION!$D$1044&gt;LIQUIDACION!$B$1046,LIQUIDACION!$B$1046&gt;LIQUIDACION!$D$1043),366,365)),0)</f>
        <v>0</v>
      </c>
      <c r="AH1024" s="618">
        <f>IF(AH$12=TRUE,(($G1024*LIQUIDACION!$L$1046)*LIQUIDACION!$D$1045/IF(AND(LIQUIDACION!$D$1044&gt;LIQUIDACION!$B$1046,LIQUIDACION!$B$1046&gt;LIQUIDACION!$D$1043),366,365)),0)</f>
        <v>0</v>
      </c>
      <c r="AI1024" s="618">
        <f>IF(AI$12=TRUE,(($H1024*LIQUIDACION!$L$1047)*LIQUIDACION!$D$1045/IF(AND(LIQUIDACION!$D$1044&gt;LIQUIDACION!$B$1046,LIQUIDACION!$B$1046&gt;LIQUIDACION!$D$1043),366,365)),0)</f>
        <v>0</v>
      </c>
      <c r="AJ1024" s="618">
        <f>IF(AJ$12=TRUE,(($I1024*LIQUIDACION!$L$1047)*LIQUIDACION!$D$1045/IF(AND(LIQUIDACION!$D$1044&gt;LIQUIDACION!$B$1046,LIQUIDACION!$B$1046&gt;LIQUIDACION!$D$1043),366,365)),0)</f>
        <v>0</v>
      </c>
      <c r="AK1024" s="618">
        <f>IF(AK$12=TRUE,(($J1024*LIQUIDACION!$L$1047)*LIQUIDACION!$D$1045/IF(AND(LIQUIDACION!$D$1044&gt;LIQUIDACION!$B$1046,LIQUIDACION!$B$1046&gt;LIQUIDACION!$D$1043),366,365)),0)</f>
        <v>0</v>
      </c>
      <c r="AL1024" s="618">
        <f>IF(AL$12=TRUE,(($K1024*LIQUIDACION!$L$1047)*LIQUIDACION!$D$1045/IF(AND(LIQUIDACION!$D$1044&gt;LIQUIDACION!$B$1046,LIQUIDACION!$B$1046&gt;LIQUIDACION!$D$1043),366,365)),0)</f>
        <v>0</v>
      </c>
      <c r="AM1024" s="618">
        <f>IF(AM$12=TRUE,(($L1024*LIQUIDACION!$L$1047)*LIQUIDACION!$D$1045/IF(AND(LIQUIDACION!$D$1044&gt;LIQUIDACION!$B$1046,LIQUIDACION!$B$1046&gt;LIQUIDACION!$D$1043),366,365)),0)</f>
        <v>0</v>
      </c>
      <c r="AN1024" s="618">
        <f>IF(AN$12=TRUE,(($M1024*LIQUIDACION!$L$1047)*LIQUIDACION!$D$1045/IF(AND(LIQUIDACION!$D$1044&gt;LIQUIDACION!$B$1046,LIQUIDACION!$B$1046&gt;LIQUIDACION!$D$1043),366,365)),0)</f>
        <v>0</v>
      </c>
      <c r="AO1024" s="618">
        <f>IF(AO$12=TRUE,(($N1024*LIQUIDACION!$L$1047)*LIQUIDACION!$D$1045/IF(AND(LIQUIDACION!$D$1044&gt;LIQUIDACION!$B$1046,LIQUIDACION!$B$1046&gt;LIQUIDACION!$D$1043),366,365)),0)</f>
        <v>0</v>
      </c>
      <c r="AP1024" s="618">
        <f>IF(AP$12=TRUE,(($O1024*LIQUIDACION!$L$1047)*LIQUIDACION!$D$1045/IF(AND(LIQUIDACION!$D$1044&gt;LIQUIDACION!$B$1046,LIQUIDACION!$B$1046&gt;LIQUIDACION!$D$1043),366,365)),0)</f>
        <v>0</v>
      </c>
      <c r="AQ1024" s="618">
        <f>IF(AQ$12=TRUE,(($P1024*LIQUIDACION!$L$1047)*LIQUIDACION!$D$1045/IF(AND(LIQUIDACION!$D$1044&gt;LIQUIDACION!$B$1046,LIQUIDACION!$B$1046&gt;LIQUIDACION!$D$1043),366,365)),0)</f>
        <v>0</v>
      </c>
      <c r="AR1024" s="618">
        <f>IF(AR$12=TRUE,(($Q1024*LIQUIDACION!$L$1047)*LIQUIDACION!$D$1045/IF(AND(LIQUIDACION!$D$1044&gt;LIQUIDACION!$B$1046,LIQUIDACION!$B$1046&gt;LIQUIDACION!$D$1043),366,365)),0)</f>
        <v>0</v>
      </c>
      <c r="AS1024" s="618">
        <f>IF(AS$12=TRUE,(($R1024*LIQUIDACION!$L$1047)*LIQUIDACION!$D$1045/IF(AND(LIQUIDACION!$D$1044&gt;LIQUIDACION!$B$1046,LIQUIDACION!$B$1046&gt;LIQUIDACION!$D$1043),366,365)),0)</f>
        <v>0</v>
      </c>
      <c r="AT1024" s="618">
        <f>IF(AT$12=TRUE,(($S1024*LIQUIDACION!$L$1047)*LIQUIDACION!$D$1045/IF(AND(LIQUIDACION!$D$1044&gt;LIQUIDACION!$B$1046,LIQUIDACION!$B$1046&gt;LIQUIDACION!$D$1043),366,365)),0)</f>
        <v>0</v>
      </c>
      <c r="AU1024" s="618">
        <f>IF(AU$12=TRUE,(($T1024*LIQUIDACION!$L$1047)*LIQUIDACION!$D$1045/IF(AND(LIQUIDACION!$D$1044&gt;LIQUIDACION!$B$1046,LIQUIDACION!$B$1046&gt;LIQUIDACION!$D$1043),366,365)),0)</f>
        <v>0</v>
      </c>
      <c r="AV1024" s="618">
        <f>IF(AV$12=TRUE,(($U1024*LIQUIDACION!$L$1047)*LIQUIDACION!$D$1045/IF(AND(LIQUIDACION!$D$1044&gt;LIQUIDACION!$B$1046,LIQUIDACION!$B$1046&gt;LIQUIDACION!$D$1043),366,365)),0)</f>
        <v>0</v>
      </c>
      <c r="AW1024" s="618">
        <f>IF(AW$12=TRUE,(($V1024*LIQUIDACION!$L$1047)*LIQUIDACION!$D$1045/IF(AND(LIQUIDACION!$D$1044&gt;LIQUIDACION!$B$1046,LIQUIDACION!$B$1046&gt;LIQUIDACION!$D$1043),366,365)),0)</f>
        <v>0</v>
      </c>
      <c r="AX1024" s="618">
        <f>IF(AX$12=TRUE,(($W1024*LIQUIDACION!$L$1047)*LIQUIDACION!$D$1045/IF(AND(LIQUIDACION!$D$1044&gt;LIQUIDACION!$B$1046,LIQUIDACION!$B$1046&gt;LIQUIDACION!$D$1043),366,365)),0)</f>
        <v>0</v>
      </c>
    </row>
    <row r="1025" spans="2:50" x14ac:dyDescent="0.25">
      <c r="B1025" s="121">
        <v>1013</v>
      </c>
      <c r="C1025" s="125"/>
      <c r="D1025" s="170"/>
      <c r="E1025" s="170"/>
      <c r="F1025" s="170"/>
      <c r="G1025" s="170">
        <f t="shared" si="65"/>
        <v>0</v>
      </c>
      <c r="H1025" s="170">
        <f t="shared" si="66"/>
        <v>0</v>
      </c>
      <c r="I1025" s="170"/>
      <c r="J1025" s="170"/>
      <c r="K1025" s="170"/>
      <c r="L1025" s="170"/>
      <c r="M1025" s="170"/>
      <c r="N1025" s="170"/>
      <c r="O1025" s="170"/>
      <c r="P1025" s="170"/>
      <c r="Q1025" s="170"/>
      <c r="R1025" s="170"/>
      <c r="S1025" s="170"/>
      <c r="T1025" s="170"/>
      <c r="U1025" s="170"/>
      <c r="V1025" s="170"/>
      <c r="W1025" s="170"/>
      <c r="X1025" s="170"/>
      <c r="Y1025" s="170"/>
      <c r="Z1025" s="170"/>
      <c r="AA1025" s="170"/>
      <c r="AB1025" s="415">
        <f t="shared" si="67"/>
        <v>0</v>
      </c>
      <c r="AC1025" s="415">
        <f t="shared" si="68"/>
        <v>0</v>
      </c>
      <c r="AE1025" s="618">
        <f>IF(AE$12=TRUE,(($D1025*LIQUIDACION!$L$1046)*LIQUIDACION!$D$1045/IF(AND(LIQUIDACION!$D$1044&gt;LIQUIDACION!$B$1046,LIQUIDACION!$B$1046&gt;LIQUIDACION!$D$1043),366,365)),0)</f>
        <v>0</v>
      </c>
      <c r="AF1025" s="618">
        <f>IF(AF$12=TRUE,(($E1025*LIQUIDACION!$L$1046)*LIQUIDACION!$D$1045/IF(AND(LIQUIDACION!$D$1044&gt;LIQUIDACION!$B$1046,LIQUIDACION!$B$1046&gt;LIQUIDACION!$D$1043),366,365)),0)</f>
        <v>0</v>
      </c>
      <c r="AG1025" s="618">
        <f>IF(AG$12=TRUE,(($F1025*LIQUIDACION!$L$1046)*LIQUIDACION!$D$1045/IF(AND(LIQUIDACION!$D$1044&gt;LIQUIDACION!$B$1046,LIQUIDACION!$B$1046&gt;LIQUIDACION!$D$1043),366,365)),0)</f>
        <v>0</v>
      </c>
      <c r="AH1025" s="618">
        <f>IF(AH$12=TRUE,(($G1025*LIQUIDACION!$L$1046)*LIQUIDACION!$D$1045/IF(AND(LIQUIDACION!$D$1044&gt;LIQUIDACION!$B$1046,LIQUIDACION!$B$1046&gt;LIQUIDACION!$D$1043),366,365)),0)</f>
        <v>0</v>
      </c>
      <c r="AI1025" s="618">
        <f>IF(AI$12=TRUE,(($H1025*LIQUIDACION!$L$1047)*LIQUIDACION!$D$1045/IF(AND(LIQUIDACION!$D$1044&gt;LIQUIDACION!$B$1046,LIQUIDACION!$B$1046&gt;LIQUIDACION!$D$1043),366,365)),0)</f>
        <v>0</v>
      </c>
      <c r="AJ1025" s="618">
        <f>IF(AJ$12=TRUE,(($I1025*LIQUIDACION!$L$1047)*LIQUIDACION!$D$1045/IF(AND(LIQUIDACION!$D$1044&gt;LIQUIDACION!$B$1046,LIQUIDACION!$B$1046&gt;LIQUIDACION!$D$1043),366,365)),0)</f>
        <v>0</v>
      </c>
      <c r="AK1025" s="618">
        <f>IF(AK$12=TRUE,(($J1025*LIQUIDACION!$L$1047)*LIQUIDACION!$D$1045/IF(AND(LIQUIDACION!$D$1044&gt;LIQUIDACION!$B$1046,LIQUIDACION!$B$1046&gt;LIQUIDACION!$D$1043),366,365)),0)</f>
        <v>0</v>
      </c>
      <c r="AL1025" s="618">
        <f>IF(AL$12=TRUE,(($K1025*LIQUIDACION!$L$1047)*LIQUIDACION!$D$1045/IF(AND(LIQUIDACION!$D$1044&gt;LIQUIDACION!$B$1046,LIQUIDACION!$B$1046&gt;LIQUIDACION!$D$1043),366,365)),0)</f>
        <v>0</v>
      </c>
      <c r="AM1025" s="618">
        <f>IF(AM$12=TRUE,(($L1025*LIQUIDACION!$L$1047)*LIQUIDACION!$D$1045/IF(AND(LIQUIDACION!$D$1044&gt;LIQUIDACION!$B$1046,LIQUIDACION!$B$1046&gt;LIQUIDACION!$D$1043),366,365)),0)</f>
        <v>0</v>
      </c>
      <c r="AN1025" s="618">
        <f>IF(AN$12=TRUE,(($M1025*LIQUIDACION!$L$1047)*LIQUIDACION!$D$1045/IF(AND(LIQUIDACION!$D$1044&gt;LIQUIDACION!$B$1046,LIQUIDACION!$B$1046&gt;LIQUIDACION!$D$1043),366,365)),0)</f>
        <v>0</v>
      </c>
      <c r="AO1025" s="618">
        <f>IF(AO$12=TRUE,(($N1025*LIQUIDACION!$L$1047)*LIQUIDACION!$D$1045/IF(AND(LIQUIDACION!$D$1044&gt;LIQUIDACION!$B$1046,LIQUIDACION!$B$1046&gt;LIQUIDACION!$D$1043),366,365)),0)</f>
        <v>0</v>
      </c>
      <c r="AP1025" s="618">
        <f>IF(AP$12=TRUE,(($O1025*LIQUIDACION!$L$1047)*LIQUIDACION!$D$1045/IF(AND(LIQUIDACION!$D$1044&gt;LIQUIDACION!$B$1046,LIQUIDACION!$B$1046&gt;LIQUIDACION!$D$1043),366,365)),0)</f>
        <v>0</v>
      </c>
      <c r="AQ1025" s="618">
        <f>IF(AQ$12=TRUE,(($P1025*LIQUIDACION!$L$1047)*LIQUIDACION!$D$1045/IF(AND(LIQUIDACION!$D$1044&gt;LIQUIDACION!$B$1046,LIQUIDACION!$B$1046&gt;LIQUIDACION!$D$1043),366,365)),0)</f>
        <v>0</v>
      </c>
      <c r="AR1025" s="618">
        <f>IF(AR$12=TRUE,(($Q1025*LIQUIDACION!$L$1047)*LIQUIDACION!$D$1045/IF(AND(LIQUIDACION!$D$1044&gt;LIQUIDACION!$B$1046,LIQUIDACION!$B$1046&gt;LIQUIDACION!$D$1043),366,365)),0)</f>
        <v>0</v>
      </c>
      <c r="AS1025" s="618">
        <f>IF(AS$12=TRUE,(($R1025*LIQUIDACION!$L$1047)*LIQUIDACION!$D$1045/IF(AND(LIQUIDACION!$D$1044&gt;LIQUIDACION!$B$1046,LIQUIDACION!$B$1046&gt;LIQUIDACION!$D$1043),366,365)),0)</f>
        <v>0</v>
      </c>
      <c r="AT1025" s="618">
        <f>IF(AT$12=TRUE,(($S1025*LIQUIDACION!$L$1047)*LIQUIDACION!$D$1045/IF(AND(LIQUIDACION!$D$1044&gt;LIQUIDACION!$B$1046,LIQUIDACION!$B$1046&gt;LIQUIDACION!$D$1043),366,365)),0)</f>
        <v>0</v>
      </c>
      <c r="AU1025" s="618">
        <f>IF(AU$12=TRUE,(($T1025*LIQUIDACION!$L$1047)*LIQUIDACION!$D$1045/IF(AND(LIQUIDACION!$D$1044&gt;LIQUIDACION!$B$1046,LIQUIDACION!$B$1046&gt;LIQUIDACION!$D$1043),366,365)),0)</f>
        <v>0</v>
      </c>
      <c r="AV1025" s="618">
        <f>IF(AV$12=TRUE,(($U1025*LIQUIDACION!$L$1047)*LIQUIDACION!$D$1045/IF(AND(LIQUIDACION!$D$1044&gt;LIQUIDACION!$B$1046,LIQUIDACION!$B$1046&gt;LIQUIDACION!$D$1043),366,365)),0)</f>
        <v>0</v>
      </c>
      <c r="AW1025" s="618">
        <f>IF(AW$12=TRUE,(($V1025*LIQUIDACION!$L$1047)*LIQUIDACION!$D$1045/IF(AND(LIQUIDACION!$D$1044&gt;LIQUIDACION!$B$1046,LIQUIDACION!$B$1046&gt;LIQUIDACION!$D$1043),366,365)),0)</f>
        <v>0</v>
      </c>
      <c r="AX1025" s="618">
        <f>IF(AX$12=TRUE,(($W1025*LIQUIDACION!$L$1047)*LIQUIDACION!$D$1045/IF(AND(LIQUIDACION!$D$1044&gt;LIQUIDACION!$B$1046,LIQUIDACION!$B$1046&gt;LIQUIDACION!$D$1043),366,365)),0)</f>
        <v>0</v>
      </c>
    </row>
    <row r="1026" spans="2:50" x14ac:dyDescent="0.25">
      <c r="B1026" s="123">
        <v>1014</v>
      </c>
      <c r="C1026" s="125"/>
      <c r="D1026" s="170"/>
      <c r="E1026" s="170"/>
      <c r="F1026" s="170"/>
      <c r="G1026" s="170">
        <f t="shared" si="65"/>
        <v>0</v>
      </c>
      <c r="H1026" s="170">
        <f t="shared" si="66"/>
        <v>0</v>
      </c>
      <c r="I1026" s="170"/>
      <c r="J1026" s="170"/>
      <c r="K1026" s="170"/>
      <c r="L1026" s="170"/>
      <c r="M1026" s="170"/>
      <c r="N1026" s="170"/>
      <c r="O1026" s="170"/>
      <c r="P1026" s="170"/>
      <c r="Q1026" s="170"/>
      <c r="R1026" s="170"/>
      <c r="S1026" s="170"/>
      <c r="T1026" s="170"/>
      <c r="U1026" s="170"/>
      <c r="V1026" s="170"/>
      <c r="W1026" s="170"/>
      <c r="X1026" s="170"/>
      <c r="Y1026" s="170"/>
      <c r="Z1026" s="170"/>
      <c r="AA1026" s="170"/>
      <c r="AB1026" s="415">
        <f t="shared" si="67"/>
        <v>0</v>
      </c>
      <c r="AC1026" s="415">
        <f t="shared" si="68"/>
        <v>0</v>
      </c>
      <c r="AE1026" s="618">
        <f>IF(AE$12=TRUE,(($D1026*LIQUIDACION!$L$1046)*LIQUIDACION!$D$1045/IF(AND(LIQUIDACION!$D$1044&gt;LIQUIDACION!$B$1046,LIQUIDACION!$B$1046&gt;LIQUIDACION!$D$1043),366,365)),0)</f>
        <v>0</v>
      </c>
      <c r="AF1026" s="618">
        <f>IF(AF$12=TRUE,(($E1026*LIQUIDACION!$L$1046)*LIQUIDACION!$D$1045/IF(AND(LIQUIDACION!$D$1044&gt;LIQUIDACION!$B$1046,LIQUIDACION!$B$1046&gt;LIQUIDACION!$D$1043),366,365)),0)</f>
        <v>0</v>
      </c>
      <c r="AG1026" s="618">
        <f>IF(AG$12=TRUE,(($F1026*LIQUIDACION!$L$1046)*LIQUIDACION!$D$1045/IF(AND(LIQUIDACION!$D$1044&gt;LIQUIDACION!$B$1046,LIQUIDACION!$B$1046&gt;LIQUIDACION!$D$1043),366,365)),0)</f>
        <v>0</v>
      </c>
      <c r="AH1026" s="618">
        <f>IF(AH$12=TRUE,(($G1026*LIQUIDACION!$L$1046)*LIQUIDACION!$D$1045/IF(AND(LIQUIDACION!$D$1044&gt;LIQUIDACION!$B$1046,LIQUIDACION!$B$1046&gt;LIQUIDACION!$D$1043),366,365)),0)</f>
        <v>0</v>
      </c>
      <c r="AI1026" s="618">
        <f>IF(AI$12=TRUE,(($H1026*LIQUIDACION!$L$1047)*LIQUIDACION!$D$1045/IF(AND(LIQUIDACION!$D$1044&gt;LIQUIDACION!$B$1046,LIQUIDACION!$B$1046&gt;LIQUIDACION!$D$1043),366,365)),0)</f>
        <v>0</v>
      </c>
      <c r="AJ1026" s="618">
        <f>IF(AJ$12=TRUE,(($I1026*LIQUIDACION!$L$1047)*LIQUIDACION!$D$1045/IF(AND(LIQUIDACION!$D$1044&gt;LIQUIDACION!$B$1046,LIQUIDACION!$B$1046&gt;LIQUIDACION!$D$1043),366,365)),0)</f>
        <v>0</v>
      </c>
      <c r="AK1026" s="618">
        <f>IF(AK$12=TRUE,(($J1026*LIQUIDACION!$L$1047)*LIQUIDACION!$D$1045/IF(AND(LIQUIDACION!$D$1044&gt;LIQUIDACION!$B$1046,LIQUIDACION!$B$1046&gt;LIQUIDACION!$D$1043),366,365)),0)</f>
        <v>0</v>
      </c>
      <c r="AL1026" s="618">
        <f>IF(AL$12=TRUE,(($K1026*LIQUIDACION!$L$1047)*LIQUIDACION!$D$1045/IF(AND(LIQUIDACION!$D$1044&gt;LIQUIDACION!$B$1046,LIQUIDACION!$B$1046&gt;LIQUIDACION!$D$1043),366,365)),0)</f>
        <v>0</v>
      </c>
      <c r="AM1026" s="618">
        <f>IF(AM$12=TRUE,(($L1026*LIQUIDACION!$L$1047)*LIQUIDACION!$D$1045/IF(AND(LIQUIDACION!$D$1044&gt;LIQUIDACION!$B$1046,LIQUIDACION!$B$1046&gt;LIQUIDACION!$D$1043),366,365)),0)</f>
        <v>0</v>
      </c>
      <c r="AN1026" s="618">
        <f>IF(AN$12=TRUE,(($M1026*LIQUIDACION!$L$1047)*LIQUIDACION!$D$1045/IF(AND(LIQUIDACION!$D$1044&gt;LIQUIDACION!$B$1046,LIQUIDACION!$B$1046&gt;LIQUIDACION!$D$1043),366,365)),0)</f>
        <v>0</v>
      </c>
      <c r="AO1026" s="618">
        <f>IF(AO$12=TRUE,(($N1026*LIQUIDACION!$L$1047)*LIQUIDACION!$D$1045/IF(AND(LIQUIDACION!$D$1044&gt;LIQUIDACION!$B$1046,LIQUIDACION!$B$1046&gt;LIQUIDACION!$D$1043),366,365)),0)</f>
        <v>0</v>
      </c>
      <c r="AP1026" s="618">
        <f>IF(AP$12=TRUE,(($O1026*LIQUIDACION!$L$1047)*LIQUIDACION!$D$1045/IF(AND(LIQUIDACION!$D$1044&gt;LIQUIDACION!$B$1046,LIQUIDACION!$B$1046&gt;LIQUIDACION!$D$1043),366,365)),0)</f>
        <v>0</v>
      </c>
      <c r="AQ1026" s="618">
        <f>IF(AQ$12=TRUE,(($P1026*LIQUIDACION!$L$1047)*LIQUIDACION!$D$1045/IF(AND(LIQUIDACION!$D$1044&gt;LIQUIDACION!$B$1046,LIQUIDACION!$B$1046&gt;LIQUIDACION!$D$1043),366,365)),0)</f>
        <v>0</v>
      </c>
      <c r="AR1026" s="618">
        <f>IF(AR$12=TRUE,(($Q1026*LIQUIDACION!$L$1047)*LIQUIDACION!$D$1045/IF(AND(LIQUIDACION!$D$1044&gt;LIQUIDACION!$B$1046,LIQUIDACION!$B$1046&gt;LIQUIDACION!$D$1043),366,365)),0)</f>
        <v>0</v>
      </c>
      <c r="AS1026" s="618">
        <f>IF(AS$12=TRUE,(($R1026*LIQUIDACION!$L$1047)*LIQUIDACION!$D$1045/IF(AND(LIQUIDACION!$D$1044&gt;LIQUIDACION!$B$1046,LIQUIDACION!$B$1046&gt;LIQUIDACION!$D$1043),366,365)),0)</f>
        <v>0</v>
      </c>
      <c r="AT1026" s="618">
        <f>IF(AT$12=TRUE,(($S1026*LIQUIDACION!$L$1047)*LIQUIDACION!$D$1045/IF(AND(LIQUIDACION!$D$1044&gt;LIQUIDACION!$B$1046,LIQUIDACION!$B$1046&gt;LIQUIDACION!$D$1043),366,365)),0)</f>
        <v>0</v>
      </c>
      <c r="AU1026" s="618">
        <f>IF(AU$12=TRUE,(($T1026*LIQUIDACION!$L$1047)*LIQUIDACION!$D$1045/IF(AND(LIQUIDACION!$D$1044&gt;LIQUIDACION!$B$1046,LIQUIDACION!$B$1046&gt;LIQUIDACION!$D$1043),366,365)),0)</f>
        <v>0</v>
      </c>
      <c r="AV1026" s="618">
        <f>IF(AV$12=TRUE,(($U1026*LIQUIDACION!$L$1047)*LIQUIDACION!$D$1045/IF(AND(LIQUIDACION!$D$1044&gt;LIQUIDACION!$B$1046,LIQUIDACION!$B$1046&gt;LIQUIDACION!$D$1043),366,365)),0)</f>
        <v>0</v>
      </c>
      <c r="AW1026" s="618">
        <f>IF(AW$12=TRUE,(($V1026*LIQUIDACION!$L$1047)*LIQUIDACION!$D$1045/IF(AND(LIQUIDACION!$D$1044&gt;LIQUIDACION!$B$1046,LIQUIDACION!$B$1046&gt;LIQUIDACION!$D$1043),366,365)),0)</f>
        <v>0</v>
      </c>
      <c r="AX1026" s="618">
        <f>IF(AX$12=TRUE,(($W1026*LIQUIDACION!$L$1047)*LIQUIDACION!$D$1045/IF(AND(LIQUIDACION!$D$1044&gt;LIQUIDACION!$B$1046,LIQUIDACION!$B$1046&gt;LIQUIDACION!$D$1043),366,365)),0)</f>
        <v>0</v>
      </c>
    </row>
    <row r="1027" spans="2:50" x14ac:dyDescent="0.25">
      <c r="B1027" s="121">
        <v>1015</v>
      </c>
      <c r="C1027" s="125"/>
      <c r="D1027" s="170"/>
      <c r="E1027" s="170"/>
      <c r="F1027" s="170"/>
      <c r="G1027" s="170">
        <f t="shared" si="65"/>
        <v>0</v>
      </c>
      <c r="H1027" s="170">
        <f t="shared" si="66"/>
        <v>0</v>
      </c>
      <c r="I1027" s="170"/>
      <c r="J1027" s="170"/>
      <c r="K1027" s="170"/>
      <c r="L1027" s="170"/>
      <c r="M1027" s="170"/>
      <c r="N1027" s="170"/>
      <c r="O1027" s="170"/>
      <c r="P1027" s="170"/>
      <c r="Q1027" s="170"/>
      <c r="R1027" s="170"/>
      <c r="S1027" s="170"/>
      <c r="T1027" s="170"/>
      <c r="U1027" s="170"/>
      <c r="V1027" s="170"/>
      <c r="W1027" s="170"/>
      <c r="X1027" s="170"/>
      <c r="Y1027" s="170"/>
      <c r="Z1027" s="170"/>
      <c r="AA1027" s="170"/>
      <c r="AB1027" s="415">
        <f t="shared" si="67"/>
        <v>0</v>
      </c>
      <c r="AC1027" s="415">
        <f t="shared" si="68"/>
        <v>0</v>
      </c>
      <c r="AE1027" s="618">
        <f>IF(AE$12=TRUE,(($D1027*LIQUIDACION!$L$1046)*LIQUIDACION!$D$1045/IF(AND(LIQUIDACION!$D$1044&gt;LIQUIDACION!$B$1046,LIQUIDACION!$B$1046&gt;LIQUIDACION!$D$1043),366,365)),0)</f>
        <v>0</v>
      </c>
      <c r="AF1027" s="618">
        <f>IF(AF$12=TRUE,(($E1027*LIQUIDACION!$L$1046)*LIQUIDACION!$D$1045/IF(AND(LIQUIDACION!$D$1044&gt;LIQUIDACION!$B$1046,LIQUIDACION!$B$1046&gt;LIQUIDACION!$D$1043),366,365)),0)</f>
        <v>0</v>
      </c>
      <c r="AG1027" s="618">
        <f>IF(AG$12=TRUE,(($F1027*LIQUIDACION!$L$1046)*LIQUIDACION!$D$1045/IF(AND(LIQUIDACION!$D$1044&gt;LIQUIDACION!$B$1046,LIQUIDACION!$B$1046&gt;LIQUIDACION!$D$1043),366,365)),0)</f>
        <v>0</v>
      </c>
      <c r="AH1027" s="618">
        <f>IF(AH$12=TRUE,(($G1027*LIQUIDACION!$L$1046)*LIQUIDACION!$D$1045/IF(AND(LIQUIDACION!$D$1044&gt;LIQUIDACION!$B$1046,LIQUIDACION!$B$1046&gt;LIQUIDACION!$D$1043),366,365)),0)</f>
        <v>0</v>
      </c>
      <c r="AI1027" s="618">
        <f>IF(AI$12=TRUE,(($H1027*LIQUIDACION!$L$1047)*LIQUIDACION!$D$1045/IF(AND(LIQUIDACION!$D$1044&gt;LIQUIDACION!$B$1046,LIQUIDACION!$B$1046&gt;LIQUIDACION!$D$1043),366,365)),0)</f>
        <v>0</v>
      </c>
      <c r="AJ1027" s="618">
        <f>IF(AJ$12=TRUE,(($I1027*LIQUIDACION!$L$1047)*LIQUIDACION!$D$1045/IF(AND(LIQUIDACION!$D$1044&gt;LIQUIDACION!$B$1046,LIQUIDACION!$B$1046&gt;LIQUIDACION!$D$1043),366,365)),0)</f>
        <v>0</v>
      </c>
      <c r="AK1027" s="618">
        <f>IF(AK$12=TRUE,(($J1027*LIQUIDACION!$L$1047)*LIQUIDACION!$D$1045/IF(AND(LIQUIDACION!$D$1044&gt;LIQUIDACION!$B$1046,LIQUIDACION!$B$1046&gt;LIQUIDACION!$D$1043),366,365)),0)</f>
        <v>0</v>
      </c>
      <c r="AL1027" s="618">
        <f>IF(AL$12=TRUE,(($K1027*LIQUIDACION!$L$1047)*LIQUIDACION!$D$1045/IF(AND(LIQUIDACION!$D$1044&gt;LIQUIDACION!$B$1046,LIQUIDACION!$B$1046&gt;LIQUIDACION!$D$1043),366,365)),0)</f>
        <v>0</v>
      </c>
      <c r="AM1027" s="618">
        <f>IF(AM$12=TRUE,(($L1027*LIQUIDACION!$L$1047)*LIQUIDACION!$D$1045/IF(AND(LIQUIDACION!$D$1044&gt;LIQUIDACION!$B$1046,LIQUIDACION!$B$1046&gt;LIQUIDACION!$D$1043),366,365)),0)</f>
        <v>0</v>
      </c>
      <c r="AN1027" s="618">
        <f>IF(AN$12=TRUE,(($M1027*LIQUIDACION!$L$1047)*LIQUIDACION!$D$1045/IF(AND(LIQUIDACION!$D$1044&gt;LIQUIDACION!$B$1046,LIQUIDACION!$B$1046&gt;LIQUIDACION!$D$1043),366,365)),0)</f>
        <v>0</v>
      </c>
      <c r="AO1027" s="618">
        <f>IF(AO$12=TRUE,(($N1027*LIQUIDACION!$L$1047)*LIQUIDACION!$D$1045/IF(AND(LIQUIDACION!$D$1044&gt;LIQUIDACION!$B$1046,LIQUIDACION!$B$1046&gt;LIQUIDACION!$D$1043),366,365)),0)</f>
        <v>0</v>
      </c>
      <c r="AP1027" s="618">
        <f>IF(AP$12=TRUE,(($O1027*LIQUIDACION!$L$1047)*LIQUIDACION!$D$1045/IF(AND(LIQUIDACION!$D$1044&gt;LIQUIDACION!$B$1046,LIQUIDACION!$B$1046&gt;LIQUIDACION!$D$1043),366,365)),0)</f>
        <v>0</v>
      </c>
      <c r="AQ1027" s="618">
        <f>IF(AQ$12=TRUE,(($P1027*LIQUIDACION!$L$1047)*LIQUIDACION!$D$1045/IF(AND(LIQUIDACION!$D$1044&gt;LIQUIDACION!$B$1046,LIQUIDACION!$B$1046&gt;LIQUIDACION!$D$1043),366,365)),0)</f>
        <v>0</v>
      </c>
      <c r="AR1027" s="618">
        <f>IF(AR$12=TRUE,(($Q1027*LIQUIDACION!$L$1047)*LIQUIDACION!$D$1045/IF(AND(LIQUIDACION!$D$1044&gt;LIQUIDACION!$B$1046,LIQUIDACION!$B$1046&gt;LIQUIDACION!$D$1043),366,365)),0)</f>
        <v>0</v>
      </c>
      <c r="AS1027" s="618">
        <f>IF(AS$12=TRUE,(($R1027*LIQUIDACION!$L$1047)*LIQUIDACION!$D$1045/IF(AND(LIQUIDACION!$D$1044&gt;LIQUIDACION!$B$1046,LIQUIDACION!$B$1046&gt;LIQUIDACION!$D$1043),366,365)),0)</f>
        <v>0</v>
      </c>
      <c r="AT1027" s="618">
        <f>IF(AT$12=TRUE,(($S1027*LIQUIDACION!$L$1047)*LIQUIDACION!$D$1045/IF(AND(LIQUIDACION!$D$1044&gt;LIQUIDACION!$B$1046,LIQUIDACION!$B$1046&gt;LIQUIDACION!$D$1043),366,365)),0)</f>
        <v>0</v>
      </c>
      <c r="AU1027" s="618">
        <f>IF(AU$12=TRUE,(($T1027*LIQUIDACION!$L$1047)*LIQUIDACION!$D$1045/IF(AND(LIQUIDACION!$D$1044&gt;LIQUIDACION!$B$1046,LIQUIDACION!$B$1046&gt;LIQUIDACION!$D$1043),366,365)),0)</f>
        <v>0</v>
      </c>
      <c r="AV1027" s="618">
        <f>IF(AV$12=TRUE,(($U1027*LIQUIDACION!$L$1047)*LIQUIDACION!$D$1045/IF(AND(LIQUIDACION!$D$1044&gt;LIQUIDACION!$B$1046,LIQUIDACION!$B$1046&gt;LIQUIDACION!$D$1043),366,365)),0)</f>
        <v>0</v>
      </c>
      <c r="AW1027" s="618">
        <f>IF(AW$12=TRUE,(($V1027*LIQUIDACION!$L$1047)*LIQUIDACION!$D$1045/IF(AND(LIQUIDACION!$D$1044&gt;LIQUIDACION!$B$1046,LIQUIDACION!$B$1046&gt;LIQUIDACION!$D$1043),366,365)),0)</f>
        <v>0</v>
      </c>
      <c r="AX1027" s="618">
        <f>IF(AX$12=TRUE,(($W1027*LIQUIDACION!$L$1047)*LIQUIDACION!$D$1045/IF(AND(LIQUIDACION!$D$1044&gt;LIQUIDACION!$B$1046,LIQUIDACION!$B$1046&gt;LIQUIDACION!$D$1043),366,365)),0)</f>
        <v>0</v>
      </c>
    </row>
    <row r="1028" spans="2:50" x14ac:dyDescent="0.25">
      <c r="B1028" s="123">
        <v>1016</v>
      </c>
      <c r="C1028" s="125"/>
      <c r="D1028" s="170"/>
      <c r="E1028" s="170"/>
      <c r="F1028" s="170"/>
      <c r="G1028" s="170">
        <f t="shared" si="65"/>
        <v>0</v>
      </c>
      <c r="H1028" s="170">
        <f t="shared" si="66"/>
        <v>0</v>
      </c>
      <c r="I1028" s="170"/>
      <c r="J1028" s="170"/>
      <c r="K1028" s="170"/>
      <c r="L1028" s="170"/>
      <c r="M1028" s="170"/>
      <c r="N1028" s="170"/>
      <c r="O1028" s="170"/>
      <c r="P1028" s="170"/>
      <c r="Q1028" s="170"/>
      <c r="R1028" s="170"/>
      <c r="S1028" s="170"/>
      <c r="T1028" s="170"/>
      <c r="U1028" s="170"/>
      <c r="V1028" s="170"/>
      <c r="W1028" s="170"/>
      <c r="X1028" s="170"/>
      <c r="Y1028" s="170"/>
      <c r="Z1028" s="170"/>
      <c r="AA1028" s="170"/>
      <c r="AB1028" s="415">
        <f t="shared" si="67"/>
        <v>0</v>
      </c>
      <c r="AC1028" s="415">
        <f t="shared" si="68"/>
        <v>0</v>
      </c>
      <c r="AE1028" s="618">
        <f>IF(AE$12=TRUE,(($D1028*LIQUIDACION!$L$1046)*LIQUIDACION!$D$1045/IF(AND(LIQUIDACION!$D$1044&gt;LIQUIDACION!$B$1046,LIQUIDACION!$B$1046&gt;LIQUIDACION!$D$1043),366,365)),0)</f>
        <v>0</v>
      </c>
      <c r="AF1028" s="618">
        <f>IF(AF$12=TRUE,(($E1028*LIQUIDACION!$L$1046)*LIQUIDACION!$D$1045/IF(AND(LIQUIDACION!$D$1044&gt;LIQUIDACION!$B$1046,LIQUIDACION!$B$1046&gt;LIQUIDACION!$D$1043),366,365)),0)</f>
        <v>0</v>
      </c>
      <c r="AG1028" s="618">
        <f>IF(AG$12=TRUE,(($F1028*LIQUIDACION!$L$1046)*LIQUIDACION!$D$1045/IF(AND(LIQUIDACION!$D$1044&gt;LIQUIDACION!$B$1046,LIQUIDACION!$B$1046&gt;LIQUIDACION!$D$1043),366,365)),0)</f>
        <v>0</v>
      </c>
      <c r="AH1028" s="618">
        <f>IF(AH$12=TRUE,(($G1028*LIQUIDACION!$L$1046)*LIQUIDACION!$D$1045/IF(AND(LIQUIDACION!$D$1044&gt;LIQUIDACION!$B$1046,LIQUIDACION!$B$1046&gt;LIQUIDACION!$D$1043),366,365)),0)</f>
        <v>0</v>
      </c>
      <c r="AI1028" s="618">
        <f>IF(AI$12=TRUE,(($H1028*LIQUIDACION!$L$1047)*LIQUIDACION!$D$1045/IF(AND(LIQUIDACION!$D$1044&gt;LIQUIDACION!$B$1046,LIQUIDACION!$B$1046&gt;LIQUIDACION!$D$1043),366,365)),0)</f>
        <v>0</v>
      </c>
      <c r="AJ1028" s="618">
        <f>IF(AJ$12=TRUE,(($I1028*LIQUIDACION!$L$1047)*LIQUIDACION!$D$1045/IF(AND(LIQUIDACION!$D$1044&gt;LIQUIDACION!$B$1046,LIQUIDACION!$B$1046&gt;LIQUIDACION!$D$1043),366,365)),0)</f>
        <v>0</v>
      </c>
      <c r="AK1028" s="618">
        <f>IF(AK$12=TRUE,(($J1028*LIQUIDACION!$L$1047)*LIQUIDACION!$D$1045/IF(AND(LIQUIDACION!$D$1044&gt;LIQUIDACION!$B$1046,LIQUIDACION!$B$1046&gt;LIQUIDACION!$D$1043),366,365)),0)</f>
        <v>0</v>
      </c>
      <c r="AL1028" s="618">
        <f>IF(AL$12=TRUE,(($K1028*LIQUIDACION!$L$1047)*LIQUIDACION!$D$1045/IF(AND(LIQUIDACION!$D$1044&gt;LIQUIDACION!$B$1046,LIQUIDACION!$B$1046&gt;LIQUIDACION!$D$1043),366,365)),0)</f>
        <v>0</v>
      </c>
      <c r="AM1028" s="618">
        <f>IF(AM$12=TRUE,(($L1028*LIQUIDACION!$L$1047)*LIQUIDACION!$D$1045/IF(AND(LIQUIDACION!$D$1044&gt;LIQUIDACION!$B$1046,LIQUIDACION!$B$1046&gt;LIQUIDACION!$D$1043),366,365)),0)</f>
        <v>0</v>
      </c>
      <c r="AN1028" s="618">
        <f>IF(AN$12=TRUE,(($M1028*LIQUIDACION!$L$1047)*LIQUIDACION!$D$1045/IF(AND(LIQUIDACION!$D$1044&gt;LIQUIDACION!$B$1046,LIQUIDACION!$B$1046&gt;LIQUIDACION!$D$1043),366,365)),0)</f>
        <v>0</v>
      </c>
      <c r="AO1028" s="618">
        <f>IF(AO$12=TRUE,(($N1028*LIQUIDACION!$L$1047)*LIQUIDACION!$D$1045/IF(AND(LIQUIDACION!$D$1044&gt;LIQUIDACION!$B$1046,LIQUIDACION!$B$1046&gt;LIQUIDACION!$D$1043),366,365)),0)</f>
        <v>0</v>
      </c>
      <c r="AP1028" s="618">
        <f>IF(AP$12=TRUE,(($O1028*LIQUIDACION!$L$1047)*LIQUIDACION!$D$1045/IF(AND(LIQUIDACION!$D$1044&gt;LIQUIDACION!$B$1046,LIQUIDACION!$B$1046&gt;LIQUIDACION!$D$1043),366,365)),0)</f>
        <v>0</v>
      </c>
      <c r="AQ1028" s="618">
        <f>IF(AQ$12=TRUE,(($P1028*LIQUIDACION!$L$1047)*LIQUIDACION!$D$1045/IF(AND(LIQUIDACION!$D$1044&gt;LIQUIDACION!$B$1046,LIQUIDACION!$B$1046&gt;LIQUIDACION!$D$1043),366,365)),0)</f>
        <v>0</v>
      </c>
      <c r="AR1028" s="618">
        <f>IF(AR$12=TRUE,(($Q1028*LIQUIDACION!$L$1047)*LIQUIDACION!$D$1045/IF(AND(LIQUIDACION!$D$1044&gt;LIQUIDACION!$B$1046,LIQUIDACION!$B$1046&gt;LIQUIDACION!$D$1043),366,365)),0)</f>
        <v>0</v>
      </c>
      <c r="AS1028" s="618">
        <f>IF(AS$12=TRUE,(($R1028*LIQUIDACION!$L$1047)*LIQUIDACION!$D$1045/IF(AND(LIQUIDACION!$D$1044&gt;LIQUIDACION!$B$1046,LIQUIDACION!$B$1046&gt;LIQUIDACION!$D$1043),366,365)),0)</f>
        <v>0</v>
      </c>
      <c r="AT1028" s="618">
        <f>IF(AT$12=TRUE,(($S1028*LIQUIDACION!$L$1047)*LIQUIDACION!$D$1045/IF(AND(LIQUIDACION!$D$1044&gt;LIQUIDACION!$B$1046,LIQUIDACION!$B$1046&gt;LIQUIDACION!$D$1043),366,365)),0)</f>
        <v>0</v>
      </c>
      <c r="AU1028" s="618">
        <f>IF(AU$12=TRUE,(($T1028*LIQUIDACION!$L$1047)*LIQUIDACION!$D$1045/IF(AND(LIQUIDACION!$D$1044&gt;LIQUIDACION!$B$1046,LIQUIDACION!$B$1046&gt;LIQUIDACION!$D$1043),366,365)),0)</f>
        <v>0</v>
      </c>
      <c r="AV1028" s="618">
        <f>IF(AV$12=TRUE,(($U1028*LIQUIDACION!$L$1047)*LIQUIDACION!$D$1045/IF(AND(LIQUIDACION!$D$1044&gt;LIQUIDACION!$B$1046,LIQUIDACION!$B$1046&gt;LIQUIDACION!$D$1043),366,365)),0)</f>
        <v>0</v>
      </c>
      <c r="AW1028" s="618">
        <f>IF(AW$12=TRUE,(($V1028*LIQUIDACION!$L$1047)*LIQUIDACION!$D$1045/IF(AND(LIQUIDACION!$D$1044&gt;LIQUIDACION!$B$1046,LIQUIDACION!$B$1046&gt;LIQUIDACION!$D$1043),366,365)),0)</f>
        <v>0</v>
      </c>
      <c r="AX1028" s="618">
        <f>IF(AX$12=TRUE,(($W1028*LIQUIDACION!$L$1047)*LIQUIDACION!$D$1045/IF(AND(LIQUIDACION!$D$1044&gt;LIQUIDACION!$B$1046,LIQUIDACION!$B$1046&gt;LIQUIDACION!$D$1043),366,365)),0)</f>
        <v>0</v>
      </c>
    </row>
    <row r="1029" spans="2:50" x14ac:dyDescent="0.25">
      <c r="B1029" s="121">
        <v>1017</v>
      </c>
      <c r="C1029" s="125"/>
      <c r="D1029" s="170"/>
      <c r="E1029" s="170"/>
      <c r="F1029" s="170"/>
      <c r="G1029" s="170">
        <f t="shared" si="65"/>
        <v>0</v>
      </c>
      <c r="H1029" s="170">
        <f t="shared" si="66"/>
        <v>0</v>
      </c>
      <c r="I1029" s="170"/>
      <c r="J1029" s="170"/>
      <c r="K1029" s="170"/>
      <c r="L1029" s="170"/>
      <c r="M1029" s="170"/>
      <c r="N1029" s="170"/>
      <c r="O1029" s="170"/>
      <c r="P1029" s="170"/>
      <c r="Q1029" s="170"/>
      <c r="R1029" s="170"/>
      <c r="S1029" s="170"/>
      <c r="T1029" s="170"/>
      <c r="U1029" s="170"/>
      <c r="V1029" s="170"/>
      <c r="W1029" s="170"/>
      <c r="X1029" s="170"/>
      <c r="Y1029" s="170"/>
      <c r="Z1029" s="170"/>
      <c r="AA1029" s="170"/>
      <c r="AB1029" s="415">
        <f t="shared" si="67"/>
        <v>0</v>
      </c>
      <c r="AC1029" s="415">
        <f t="shared" si="68"/>
        <v>0</v>
      </c>
      <c r="AE1029" s="618">
        <f>IF(AE$12=TRUE,(($D1029*LIQUIDACION!$L$1046)*LIQUIDACION!$D$1045/IF(AND(LIQUIDACION!$D$1044&gt;LIQUIDACION!$B$1046,LIQUIDACION!$B$1046&gt;LIQUIDACION!$D$1043),366,365)),0)</f>
        <v>0</v>
      </c>
      <c r="AF1029" s="618">
        <f>IF(AF$12=TRUE,(($E1029*LIQUIDACION!$L$1046)*LIQUIDACION!$D$1045/IF(AND(LIQUIDACION!$D$1044&gt;LIQUIDACION!$B$1046,LIQUIDACION!$B$1046&gt;LIQUIDACION!$D$1043),366,365)),0)</f>
        <v>0</v>
      </c>
      <c r="AG1029" s="618">
        <f>IF(AG$12=TRUE,(($F1029*LIQUIDACION!$L$1046)*LIQUIDACION!$D$1045/IF(AND(LIQUIDACION!$D$1044&gt;LIQUIDACION!$B$1046,LIQUIDACION!$B$1046&gt;LIQUIDACION!$D$1043),366,365)),0)</f>
        <v>0</v>
      </c>
      <c r="AH1029" s="618">
        <f>IF(AH$12=TRUE,(($G1029*LIQUIDACION!$L$1046)*LIQUIDACION!$D$1045/IF(AND(LIQUIDACION!$D$1044&gt;LIQUIDACION!$B$1046,LIQUIDACION!$B$1046&gt;LIQUIDACION!$D$1043),366,365)),0)</f>
        <v>0</v>
      </c>
      <c r="AI1029" s="618">
        <f>IF(AI$12=TRUE,(($H1029*LIQUIDACION!$L$1047)*LIQUIDACION!$D$1045/IF(AND(LIQUIDACION!$D$1044&gt;LIQUIDACION!$B$1046,LIQUIDACION!$B$1046&gt;LIQUIDACION!$D$1043),366,365)),0)</f>
        <v>0</v>
      </c>
      <c r="AJ1029" s="618">
        <f>IF(AJ$12=TRUE,(($I1029*LIQUIDACION!$L$1047)*LIQUIDACION!$D$1045/IF(AND(LIQUIDACION!$D$1044&gt;LIQUIDACION!$B$1046,LIQUIDACION!$B$1046&gt;LIQUIDACION!$D$1043),366,365)),0)</f>
        <v>0</v>
      </c>
      <c r="AK1029" s="618">
        <f>IF(AK$12=TRUE,(($J1029*LIQUIDACION!$L$1047)*LIQUIDACION!$D$1045/IF(AND(LIQUIDACION!$D$1044&gt;LIQUIDACION!$B$1046,LIQUIDACION!$B$1046&gt;LIQUIDACION!$D$1043),366,365)),0)</f>
        <v>0</v>
      </c>
      <c r="AL1029" s="618">
        <f>IF(AL$12=TRUE,(($K1029*LIQUIDACION!$L$1047)*LIQUIDACION!$D$1045/IF(AND(LIQUIDACION!$D$1044&gt;LIQUIDACION!$B$1046,LIQUIDACION!$B$1046&gt;LIQUIDACION!$D$1043),366,365)),0)</f>
        <v>0</v>
      </c>
      <c r="AM1029" s="618">
        <f>IF(AM$12=TRUE,(($L1029*LIQUIDACION!$L$1047)*LIQUIDACION!$D$1045/IF(AND(LIQUIDACION!$D$1044&gt;LIQUIDACION!$B$1046,LIQUIDACION!$B$1046&gt;LIQUIDACION!$D$1043),366,365)),0)</f>
        <v>0</v>
      </c>
      <c r="AN1029" s="618">
        <f>IF(AN$12=TRUE,(($M1029*LIQUIDACION!$L$1047)*LIQUIDACION!$D$1045/IF(AND(LIQUIDACION!$D$1044&gt;LIQUIDACION!$B$1046,LIQUIDACION!$B$1046&gt;LIQUIDACION!$D$1043),366,365)),0)</f>
        <v>0</v>
      </c>
      <c r="AO1029" s="618">
        <f>IF(AO$12=TRUE,(($N1029*LIQUIDACION!$L$1047)*LIQUIDACION!$D$1045/IF(AND(LIQUIDACION!$D$1044&gt;LIQUIDACION!$B$1046,LIQUIDACION!$B$1046&gt;LIQUIDACION!$D$1043),366,365)),0)</f>
        <v>0</v>
      </c>
      <c r="AP1029" s="618">
        <f>IF(AP$12=TRUE,(($O1029*LIQUIDACION!$L$1047)*LIQUIDACION!$D$1045/IF(AND(LIQUIDACION!$D$1044&gt;LIQUIDACION!$B$1046,LIQUIDACION!$B$1046&gt;LIQUIDACION!$D$1043),366,365)),0)</f>
        <v>0</v>
      </c>
      <c r="AQ1029" s="618">
        <f>IF(AQ$12=TRUE,(($P1029*LIQUIDACION!$L$1047)*LIQUIDACION!$D$1045/IF(AND(LIQUIDACION!$D$1044&gt;LIQUIDACION!$B$1046,LIQUIDACION!$B$1046&gt;LIQUIDACION!$D$1043),366,365)),0)</f>
        <v>0</v>
      </c>
      <c r="AR1029" s="618">
        <f>IF(AR$12=TRUE,(($Q1029*LIQUIDACION!$L$1047)*LIQUIDACION!$D$1045/IF(AND(LIQUIDACION!$D$1044&gt;LIQUIDACION!$B$1046,LIQUIDACION!$B$1046&gt;LIQUIDACION!$D$1043),366,365)),0)</f>
        <v>0</v>
      </c>
      <c r="AS1029" s="618">
        <f>IF(AS$12=TRUE,(($R1029*LIQUIDACION!$L$1047)*LIQUIDACION!$D$1045/IF(AND(LIQUIDACION!$D$1044&gt;LIQUIDACION!$B$1046,LIQUIDACION!$B$1046&gt;LIQUIDACION!$D$1043),366,365)),0)</f>
        <v>0</v>
      </c>
      <c r="AT1029" s="618">
        <f>IF(AT$12=TRUE,(($S1029*LIQUIDACION!$L$1047)*LIQUIDACION!$D$1045/IF(AND(LIQUIDACION!$D$1044&gt;LIQUIDACION!$B$1046,LIQUIDACION!$B$1046&gt;LIQUIDACION!$D$1043),366,365)),0)</f>
        <v>0</v>
      </c>
      <c r="AU1029" s="618">
        <f>IF(AU$12=TRUE,(($T1029*LIQUIDACION!$L$1047)*LIQUIDACION!$D$1045/IF(AND(LIQUIDACION!$D$1044&gt;LIQUIDACION!$B$1046,LIQUIDACION!$B$1046&gt;LIQUIDACION!$D$1043),366,365)),0)</f>
        <v>0</v>
      </c>
      <c r="AV1029" s="618">
        <f>IF(AV$12=TRUE,(($U1029*LIQUIDACION!$L$1047)*LIQUIDACION!$D$1045/IF(AND(LIQUIDACION!$D$1044&gt;LIQUIDACION!$B$1046,LIQUIDACION!$B$1046&gt;LIQUIDACION!$D$1043),366,365)),0)</f>
        <v>0</v>
      </c>
      <c r="AW1029" s="618">
        <f>IF(AW$12=TRUE,(($V1029*LIQUIDACION!$L$1047)*LIQUIDACION!$D$1045/IF(AND(LIQUIDACION!$D$1044&gt;LIQUIDACION!$B$1046,LIQUIDACION!$B$1046&gt;LIQUIDACION!$D$1043),366,365)),0)</f>
        <v>0</v>
      </c>
      <c r="AX1029" s="618">
        <f>IF(AX$12=TRUE,(($W1029*LIQUIDACION!$L$1047)*LIQUIDACION!$D$1045/IF(AND(LIQUIDACION!$D$1044&gt;LIQUIDACION!$B$1046,LIQUIDACION!$B$1046&gt;LIQUIDACION!$D$1043),366,365)),0)</f>
        <v>0</v>
      </c>
    </row>
    <row r="1030" spans="2:50" x14ac:dyDescent="0.25">
      <c r="B1030" s="123">
        <v>1018</v>
      </c>
      <c r="C1030" s="125"/>
      <c r="D1030" s="170"/>
      <c r="E1030" s="170"/>
      <c r="F1030" s="170"/>
      <c r="G1030" s="170">
        <f t="shared" si="65"/>
        <v>0</v>
      </c>
      <c r="H1030" s="170">
        <f t="shared" si="66"/>
        <v>0</v>
      </c>
      <c r="I1030" s="170"/>
      <c r="J1030" s="170"/>
      <c r="K1030" s="170"/>
      <c r="L1030" s="170"/>
      <c r="M1030" s="170"/>
      <c r="N1030" s="170"/>
      <c r="O1030" s="170"/>
      <c r="P1030" s="170"/>
      <c r="Q1030" s="170"/>
      <c r="R1030" s="170"/>
      <c r="S1030" s="170"/>
      <c r="T1030" s="170"/>
      <c r="U1030" s="170"/>
      <c r="V1030" s="170"/>
      <c r="W1030" s="170"/>
      <c r="X1030" s="170"/>
      <c r="Y1030" s="170"/>
      <c r="Z1030" s="170"/>
      <c r="AA1030" s="170"/>
      <c r="AB1030" s="415">
        <f t="shared" si="67"/>
        <v>0</v>
      </c>
      <c r="AC1030" s="415">
        <f t="shared" si="68"/>
        <v>0</v>
      </c>
      <c r="AE1030" s="618">
        <f>IF(AE$12=TRUE,(($D1030*LIQUIDACION!$L$1046)*LIQUIDACION!$D$1045/IF(AND(LIQUIDACION!$D$1044&gt;LIQUIDACION!$B$1046,LIQUIDACION!$B$1046&gt;LIQUIDACION!$D$1043),366,365)),0)</f>
        <v>0</v>
      </c>
      <c r="AF1030" s="618">
        <f>IF(AF$12=TRUE,(($E1030*LIQUIDACION!$L$1046)*LIQUIDACION!$D$1045/IF(AND(LIQUIDACION!$D$1044&gt;LIQUIDACION!$B$1046,LIQUIDACION!$B$1046&gt;LIQUIDACION!$D$1043),366,365)),0)</f>
        <v>0</v>
      </c>
      <c r="AG1030" s="618">
        <f>IF(AG$12=TRUE,(($F1030*LIQUIDACION!$L$1046)*LIQUIDACION!$D$1045/IF(AND(LIQUIDACION!$D$1044&gt;LIQUIDACION!$B$1046,LIQUIDACION!$B$1046&gt;LIQUIDACION!$D$1043),366,365)),0)</f>
        <v>0</v>
      </c>
      <c r="AH1030" s="618">
        <f>IF(AH$12=TRUE,(($G1030*LIQUIDACION!$L$1046)*LIQUIDACION!$D$1045/IF(AND(LIQUIDACION!$D$1044&gt;LIQUIDACION!$B$1046,LIQUIDACION!$B$1046&gt;LIQUIDACION!$D$1043),366,365)),0)</f>
        <v>0</v>
      </c>
      <c r="AI1030" s="618">
        <f>IF(AI$12=TRUE,(($H1030*LIQUIDACION!$L$1047)*LIQUIDACION!$D$1045/IF(AND(LIQUIDACION!$D$1044&gt;LIQUIDACION!$B$1046,LIQUIDACION!$B$1046&gt;LIQUIDACION!$D$1043),366,365)),0)</f>
        <v>0</v>
      </c>
      <c r="AJ1030" s="618">
        <f>IF(AJ$12=TRUE,(($I1030*LIQUIDACION!$L$1047)*LIQUIDACION!$D$1045/IF(AND(LIQUIDACION!$D$1044&gt;LIQUIDACION!$B$1046,LIQUIDACION!$B$1046&gt;LIQUIDACION!$D$1043),366,365)),0)</f>
        <v>0</v>
      </c>
      <c r="AK1030" s="618">
        <f>IF(AK$12=TRUE,(($J1030*LIQUIDACION!$L$1047)*LIQUIDACION!$D$1045/IF(AND(LIQUIDACION!$D$1044&gt;LIQUIDACION!$B$1046,LIQUIDACION!$B$1046&gt;LIQUIDACION!$D$1043),366,365)),0)</f>
        <v>0</v>
      </c>
      <c r="AL1030" s="618">
        <f>IF(AL$12=TRUE,(($K1030*LIQUIDACION!$L$1047)*LIQUIDACION!$D$1045/IF(AND(LIQUIDACION!$D$1044&gt;LIQUIDACION!$B$1046,LIQUIDACION!$B$1046&gt;LIQUIDACION!$D$1043),366,365)),0)</f>
        <v>0</v>
      </c>
      <c r="AM1030" s="618">
        <f>IF(AM$12=TRUE,(($L1030*LIQUIDACION!$L$1047)*LIQUIDACION!$D$1045/IF(AND(LIQUIDACION!$D$1044&gt;LIQUIDACION!$B$1046,LIQUIDACION!$B$1046&gt;LIQUIDACION!$D$1043),366,365)),0)</f>
        <v>0</v>
      </c>
      <c r="AN1030" s="618">
        <f>IF(AN$12=TRUE,(($M1030*LIQUIDACION!$L$1047)*LIQUIDACION!$D$1045/IF(AND(LIQUIDACION!$D$1044&gt;LIQUIDACION!$B$1046,LIQUIDACION!$B$1046&gt;LIQUIDACION!$D$1043),366,365)),0)</f>
        <v>0</v>
      </c>
      <c r="AO1030" s="618">
        <f>IF(AO$12=TRUE,(($N1030*LIQUIDACION!$L$1047)*LIQUIDACION!$D$1045/IF(AND(LIQUIDACION!$D$1044&gt;LIQUIDACION!$B$1046,LIQUIDACION!$B$1046&gt;LIQUIDACION!$D$1043),366,365)),0)</f>
        <v>0</v>
      </c>
      <c r="AP1030" s="618">
        <f>IF(AP$12=TRUE,(($O1030*LIQUIDACION!$L$1047)*LIQUIDACION!$D$1045/IF(AND(LIQUIDACION!$D$1044&gt;LIQUIDACION!$B$1046,LIQUIDACION!$B$1046&gt;LIQUIDACION!$D$1043),366,365)),0)</f>
        <v>0</v>
      </c>
      <c r="AQ1030" s="618">
        <f>IF(AQ$12=TRUE,(($P1030*LIQUIDACION!$L$1047)*LIQUIDACION!$D$1045/IF(AND(LIQUIDACION!$D$1044&gt;LIQUIDACION!$B$1046,LIQUIDACION!$B$1046&gt;LIQUIDACION!$D$1043),366,365)),0)</f>
        <v>0</v>
      </c>
      <c r="AR1030" s="618">
        <f>IF(AR$12=TRUE,(($Q1030*LIQUIDACION!$L$1047)*LIQUIDACION!$D$1045/IF(AND(LIQUIDACION!$D$1044&gt;LIQUIDACION!$B$1046,LIQUIDACION!$B$1046&gt;LIQUIDACION!$D$1043),366,365)),0)</f>
        <v>0</v>
      </c>
      <c r="AS1030" s="618">
        <f>IF(AS$12=TRUE,(($R1030*LIQUIDACION!$L$1047)*LIQUIDACION!$D$1045/IF(AND(LIQUIDACION!$D$1044&gt;LIQUIDACION!$B$1046,LIQUIDACION!$B$1046&gt;LIQUIDACION!$D$1043),366,365)),0)</f>
        <v>0</v>
      </c>
      <c r="AT1030" s="618">
        <f>IF(AT$12=TRUE,(($S1030*LIQUIDACION!$L$1047)*LIQUIDACION!$D$1045/IF(AND(LIQUIDACION!$D$1044&gt;LIQUIDACION!$B$1046,LIQUIDACION!$B$1046&gt;LIQUIDACION!$D$1043),366,365)),0)</f>
        <v>0</v>
      </c>
      <c r="AU1030" s="618">
        <f>IF(AU$12=TRUE,(($T1030*LIQUIDACION!$L$1047)*LIQUIDACION!$D$1045/IF(AND(LIQUIDACION!$D$1044&gt;LIQUIDACION!$B$1046,LIQUIDACION!$B$1046&gt;LIQUIDACION!$D$1043),366,365)),0)</f>
        <v>0</v>
      </c>
      <c r="AV1030" s="618">
        <f>IF(AV$12=TRUE,(($U1030*LIQUIDACION!$L$1047)*LIQUIDACION!$D$1045/IF(AND(LIQUIDACION!$D$1044&gt;LIQUIDACION!$B$1046,LIQUIDACION!$B$1046&gt;LIQUIDACION!$D$1043),366,365)),0)</f>
        <v>0</v>
      </c>
      <c r="AW1030" s="618">
        <f>IF(AW$12=TRUE,(($V1030*LIQUIDACION!$L$1047)*LIQUIDACION!$D$1045/IF(AND(LIQUIDACION!$D$1044&gt;LIQUIDACION!$B$1046,LIQUIDACION!$B$1046&gt;LIQUIDACION!$D$1043),366,365)),0)</f>
        <v>0</v>
      </c>
      <c r="AX1030" s="618">
        <f>IF(AX$12=TRUE,(($W1030*LIQUIDACION!$L$1047)*LIQUIDACION!$D$1045/IF(AND(LIQUIDACION!$D$1044&gt;LIQUIDACION!$B$1046,LIQUIDACION!$B$1046&gt;LIQUIDACION!$D$1043),366,365)),0)</f>
        <v>0</v>
      </c>
    </row>
    <row r="1031" spans="2:50" x14ac:dyDescent="0.25">
      <c r="B1031" s="121">
        <v>1019</v>
      </c>
      <c r="C1031" s="125"/>
      <c r="D1031" s="170"/>
      <c r="E1031" s="170"/>
      <c r="F1031" s="170"/>
      <c r="G1031" s="170">
        <f t="shared" si="65"/>
        <v>0</v>
      </c>
      <c r="H1031" s="170">
        <f t="shared" si="66"/>
        <v>0</v>
      </c>
      <c r="I1031" s="170"/>
      <c r="J1031" s="170"/>
      <c r="K1031" s="170"/>
      <c r="L1031" s="170"/>
      <c r="M1031" s="170"/>
      <c r="N1031" s="170"/>
      <c r="O1031" s="170"/>
      <c r="P1031" s="170"/>
      <c r="Q1031" s="170"/>
      <c r="R1031" s="170"/>
      <c r="S1031" s="170"/>
      <c r="T1031" s="170"/>
      <c r="U1031" s="170"/>
      <c r="V1031" s="170"/>
      <c r="W1031" s="170"/>
      <c r="X1031" s="170"/>
      <c r="Y1031" s="170"/>
      <c r="Z1031" s="170"/>
      <c r="AA1031" s="170"/>
      <c r="AB1031" s="415">
        <f t="shared" si="67"/>
        <v>0</v>
      </c>
      <c r="AC1031" s="415">
        <f t="shared" si="68"/>
        <v>0</v>
      </c>
      <c r="AE1031" s="618">
        <f>IF(AE$12=TRUE,(($D1031*LIQUIDACION!$L$1046)*LIQUIDACION!$D$1045/IF(AND(LIQUIDACION!$D$1044&gt;LIQUIDACION!$B$1046,LIQUIDACION!$B$1046&gt;LIQUIDACION!$D$1043),366,365)),0)</f>
        <v>0</v>
      </c>
      <c r="AF1031" s="618">
        <f>IF(AF$12=TRUE,(($E1031*LIQUIDACION!$L$1046)*LIQUIDACION!$D$1045/IF(AND(LIQUIDACION!$D$1044&gt;LIQUIDACION!$B$1046,LIQUIDACION!$B$1046&gt;LIQUIDACION!$D$1043),366,365)),0)</f>
        <v>0</v>
      </c>
      <c r="AG1031" s="618">
        <f>IF(AG$12=TRUE,(($F1031*LIQUIDACION!$L$1046)*LIQUIDACION!$D$1045/IF(AND(LIQUIDACION!$D$1044&gt;LIQUIDACION!$B$1046,LIQUIDACION!$B$1046&gt;LIQUIDACION!$D$1043),366,365)),0)</f>
        <v>0</v>
      </c>
      <c r="AH1031" s="618">
        <f>IF(AH$12=TRUE,(($G1031*LIQUIDACION!$L$1046)*LIQUIDACION!$D$1045/IF(AND(LIQUIDACION!$D$1044&gt;LIQUIDACION!$B$1046,LIQUIDACION!$B$1046&gt;LIQUIDACION!$D$1043),366,365)),0)</f>
        <v>0</v>
      </c>
      <c r="AI1031" s="618">
        <f>IF(AI$12=TRUE,(($H1031*LIQUIDACION!$L$1047)*LIQUIDACION!$D$1045/IF(AND(LIQUIDACION!$D$1044&gt;LIQUIDACION!$B$1046,LIQUIDACION!$B$1046&gt;LIQUIDACION!$D$1043),366,365)),0)</f>
        <v>0</v>
      </c>
      <c r="AJ1031" s="618">
        <f>IF(AJ$12=TRUE,(($I1031*LIQUIDACION!$L$1047)*LIQUIDACION!$D$1045/IF(AND(LIQUIDACION!$D$1044&gt;LIQUIDACION!$B$1046,LIQUIDACION!$B$1046&gt;LIQUIDACION!$D$1043),366,365)),0)</f>
        <v>0</v>
      </c>
      <c r="AK1031" s="618">
        <f>IF(AK$12=TRUE,(($J1031*LIQUIDACION!$L$1047)*LIQUIDACION!$D$1045/IF(AND(LIQUIDACION!$D$1044&gt;LIQUIDACION!$B$1046,LIQUIDACION!$B$1046&gt;LIQUIDACION!$D$1043),366,365)),0)</f>
        <v>0</v>
      </c>
      <c r="AL1031" s="618">
        <f>IF(AL$12=TRUE,(($K1031*LIQUIDACION!$L$1047)*LIQUIDACION!$D$1045/IF(AND(LIQUIDACION!$D$1044&gt;LIQUIDACION!$B$1046,LIQUIDACION!$B$1046&gt;LIQUIDACION!$D$1043),366,365)),0)</f>
        <v>0</v>
      </c>
      <c r="AM1031" s="618">
        <f>IF(AM$12=TRUE,(($L1031*LIQUIDACION!$L$1047)*LIQUIDACION!$D$1045/IF(AND(LIQUIDACION!$D$1044&gt;LIQUIDACION!$B$1046,LIQUIDACION!$B$1046&gt;LIQUIDACION!$D$1043),366,365)),0)</f>
        <v>0</v>
      </c>
      <c r="AN1031" s="618">
        <f>IF(AN$12=TRUE,(($M1031*LIQUIDACION!$L$1047)*LIQUIDACION!$D$1045/IF(AND(LIQUIDACION!$D$1044&gt;LIQUIDACION!$B$1046,LIQUIDACION!$B$1046&gt;LIQUIDACION!$D$1043),366,365)),0)</f>
        <v>0</v>
      </c>
      <c r="AO1031" s="618">
        <f>IF(AO$12=TRUE,(($N1031*LIQUIDACION!$L$1047)*LIQUIDACION!$D$1045/IF(AND(LIQUIDACION!$D$1044&gt;LIQUIDACION!$B$1046,LIQUIDACION!$B$1046&gt;LIQUIDACION!$D$1043),366,365)),0)</f>
        <v>0</v>
      </c>
      <c r="AP1031" s="618">
        <f>IF(AP$12=TRUE,(($O1031*LIQUIDACION!$L$1047)*LIQUIDACION!$D$1045/IF(AND(LIQUIDACION!$D$1044&gt;LIQUIDACION!$B$1046,LIQUIDACION!$B$1046&gt;LIQUIDACION!$D$1043),366,365)),0)</f>
        <v>0</v>
      </c>
      <c r="AQ1031" s="618">
        <f>IF(AQ$12=TRUE,(($P1031*LIQUIDACION!$L$1047)*LIQUIDACION!$D$1045/IF(AND(LIQUIDACION!$D$1044&gt;LIQUIDACION!$B$1046,LIQUIDACION!$B$1046&gt;LIQUIDACION!$D$1043),366,365)),0)</f>
        <v>0</v>
      </c>
      <c r="AR1031" s="618">
        <f>IF(AR$12=TRUE,(($Q1031*LIQUIDACION!$L$1047)*LIQUIDACION!$D$1045/IF(AND(LIQUIDACION!$D$1044&gt;LIQUIDACION!$B$1046,LIQUIDACION!$B$1046&gt;LIQUIDACION!$D$1043),366,365)),0)</f>
        <v>0</v>
      </c>
      <c r="AS1031" s="618">
        <f>IF(AS$12=TRUE,(($R1031*LIQUIDACION!$L$1047)*LIQUIDACION!$D$1045/IF(AND(LIQUIDACION!$D$1044&gt;LIQUIDACION!$B$1046,LIQUIDACION!$B$1046&gt;LIQUIDACION!$D$1043),366,365)),0)</f>
        <v>0</v>
      </c>
      <c r="AT1031" s="618">
        <f>IF(AT$12=TRUE,(($S1031*LIQUIDACION!$L$1047)*LIQUIDACION!$D$1045/IF(AND(LIQUIDACION!$D$1044&gt;LIQUIDACION!$B$1046,LIQUIDACION!$B$1046&gt;LIQUIDACION!$D$1043),366,365)),0)</f>
        <v>0</v>
      </c>
      <c r="AU1031" s="618">
        <f>IF(AU$12=TRUE,(($T1031*LIQUIDACION!$L$1047)*LIQUIDACION!$D$1045/IF(AND(LIQUIDACION!$D$1044&gt;LIQUIDACION!$B$1046,LIQUIDACION!$B$1046&gt;LIQUIDACION!$D$1043),366,365)),0)</f>
        <v>0</v>
      </c>
      <c r="AV1031" s="618">
        <f>IF(AV$12=TRUE,(($U1031*LIQUIDACION!$L$1047)*LIQUIDACION!$D$1045/IF(AND(LIQUIDACION!$D$1044&gt;LIQUIDACION!$B$1046,LIQUIDACION!$B$1046&gt;LIQUIDACION!$D$1043),366,365)),0)</f>
        <v>0</v>
      </c>
      <c r="AW1031" s="618">
        <f>IF(AW$12=TRUE,(($V1031*LIQUIDACION!$L$1047)*LIQUIDACION!$D$1045/IF(AND(LIQUIDACION!$D$1044&gt;LIQUIDACION!$B$1046,LIQUIDACION!$B$1046&gt;LIQUIDACION!$D$1043),366,365)),0)</f>
        <v>0</v>
      </c>
      <c r="AX1031" s="618">
        <f>IF(AX$12=TRUE,(($W1031*LIQUIDACION!$L$1047)*LIQUIDACION!$D$1045/IF(AND(LIQUIDACION!$D$1044&gt;LIQUIDACION!$B$1046,LIQUIDACION!$B$1046&gt;LIQUIDACION!$D$1043),366,365)),0)</f>
        <v>0</v>
      </c>
    </row>
    <row r="1032" spans="2:50" x14ac:dyDescent="0.25">
      <c r="B1032" s="123">
        <v>1020</v>
      </c>
      <c r="C1032" s="125"/>
      <c r="D1032" s="170"/>
      <c r="E1032" s="170"/>
      <c r="F1032" s="170"/>
      <c r="G1032" s="170">
        <f t="shared" si="65"/>
        <v>0</v>
      </c>
      <c r="H1032" s="170">
        <f t="shared" si="66"/>
        <v>0</v>
      </c>
      <c r="I1032" s="170"/>
      <c r="J1032" s="170"/>
      <c r="K1032" s="170"/>
      <c r="L1032" s="170"/>
      <c r="M1032" s="170"/>
      <c r="N1032" s="170"/>
      <c r="O1032" s="170"/>
      <c r="P1032" s="170"/>
      <c r="Q1032" s="170"/>
      <c r="R1032" s="170"/>
      <c r="S1032" s="170"/>
      <c r="T1032" s="170"/>
      <c r="U1032" s="170"/>
      <c r="V1032" s="170"/>
      <c r="W1032" s="170"/>
      <c r="X1032" s="170"/>
      <c r="Y1032" s="170"/>
      <c r="Z1032" s="170"/>
      <c r="AA1032" s="170"/>
      <c r="AB1032" s="415">
        <f t="shared" si="67"/>
        <v>0</v>
      </c>
      <c r="AC1032" s="415">
        <f t="shared" si="68"/>
        <v>0</v>
      </c>
      <c r="AE1032" s="618">
        <f>IF(AE$12=TRUE,(($D1032*LIQUIDACION!$L$1046)*LIQUIDACION!$D$1045/IF(AND(LIQUIDACION!$D$1044&gt;LIQUIDACION!$B$1046,LIQUIDACION!$B$1046&gt;LIQUIDACION!$D$1043),366,365)),0)</f>
        <v>0</v>
      </c>
      <c r="AF1032" s="618">
        <f>IF(AF$12=TRUE,(($E1032*LIQUIDACION!$L$1046)*LIQUIDACION!$D$1045/IF(AND(LIQUIDACION!$D$1044&gt;LIQUIDACION!$B$1046,LIQUIDACION!$B$1046&gt;LIQUIDACION!$D$1043),366,365)),0)</f>
        <v>0</v>
      </c>
      <c r="AG1032" s="618">
        <f>IF(AG$12=TRUE,(($F1032*LIQUIDACION!$L$1046)*LIQUIDACION!$D$1045/IF(AND(LIQUIDACION!$D$1044&gt;LIQUIDACION!$B$1046,LIQUIDACION!$B$1046&gt;LIQUIDACION!$D$1043),366,365)),0)</f>
        <v>0</v>
      </c>
      <c r="AH1032" s="618">
        <f>IF(AH$12=TRUE,(($G1032*LIQUIDACION!$L$1046)*LIQUIDACION!$D$1045/IF(AND(LIQUIDACION!$D$1044&gt;LIQUIDACION!$B$1046,LIQUIDACION!$B$1046&gt;LIQUIDACION!$D$1043),366,365)),0)</f>
        <v>0</v>
      </c>
      <c r="AI1032" s="618">
        <f>IF(AI$12=TRUE,(($H1032*LIQUIDACION!$L$1047)*LIQUIDACION!$D$1045/IF(AND(LIQUIDACION!$D$1044&gt;LIQUIDACION!$B$1046,LIQUIDACION!$B$1046&gt;LIQUIDACION!$D$1043),366,365)),0)</f>
        <v>0</v>
      </c>
      <c r="AJ1032" s="618">
        <f>IF(AJ$12=TRUE,(($I1032*LIQUIDACION!$L$1047)*LIQUIDACION!$D$1045/IF(AND(LIQUIDACION!$D$1044&gt;LIQUIDACION!$B$1046,LIQUIDACION!$B$1046&gt;LIQUIDACION!$D$1043),366,365)),0)</f>
        <v>0</v>
      </c>
      <c r="AK1032" s="618">
        <f>IF(AK$12=TRUE,(($J1032*LIQUIDACION!$L$1047)*LIQUIDACION!$D$1045/IF(AND(LIQUIDACION!$D$1044&gt;LIQUIDACION!$B$1046,LIQUIDACION!$B$1046&gt;LIQUIDACION!$D$1043),366,365)),0)</f>
        <v>0</v>
      </c>
      <c r="AL1032" s="618">
        <f>IF(AL$12=TRUE,(($K1032*LIQUIDACION!$L$1047)*LIQUIDACION!$D$1045/IF(AND(LIQUIDACION!$D$1044&gt;LIQUIDACION!$B$1046,LIQUIDACION!$B$1046&gt;LIQUIDACION!$D$1043),366,365)),0)</f>
        <v>0</v>
      </c>
      <c r="AM1032" s="618">
        <f>IF(AM$12=TRUE,(($L1032*LIQUIDACION!$L$1047)*LIQUIDACION!$D$1045/IF(AND(LIQUIDACION!$D$1044&gt;LIQUIDACION!$B$1046,LIQUIDACION!$B$1046&gt;LIQUIDACION!$D$1043),366,365)),0)</f>
        <v>0</v>
      </c>
      <c r="AN1032" s="618">
        <f>IF(AN$12=TRUE,(($M1032*LIQUIDACION!$L$1047)*LIQUIDACION!$D$1045/IF(AND(LIQUIDACION!$D$1044&gt;LIQUIDACION!$B$1046,LIQUIDACION!$B$1046&gt;LIQUIDACION!$D$1043),366,365)),0)</f>
        <v>0</v>
      </c>
      <c r="AO1032" s="618">
        <f>IF(AO$12=TRUE,(($N1032*LIQUIDACION!$L$1047)*LIQUIDACION!$D$1045/IF(AND(LIQUIDACION!$D$1044&gt;LIQUIDACION!$B$1046,LIQUIDACION!$B$1046&gt;LIQUIDACION!$D$1043),366,365)),0)</f>
        <v>0</v>
      </c>
      <c r="AP1032" s="618">
        <f>IF(AP$12=TRUE,(($O1032*LIQUIDACION!$L$1047)*LIQUIDACION!$D$1045/IF(AND(LIQUIDACION!$D$1044&gt;LIQUIDACION!$B$1046,LIQUIDACION!$B$1046&gt;LIQUIDACION!$D$1043),366,365)),0)</f>
        <v>0</v>
      </c>
      <c r="AQ1032" s="618">
        <f>IF(AQ$12=TRUE,(($P1032*LIQUIDACION!$L$1047)*LIQUIDACION!$D$1045/IF(AND(LIQUIDACION!$D$1044&gt;LIQUIDACION!$B$1046,LIQUIDACION!$B$1046&gt;LIQUIDACION!$D$1043),366,365)),0)</f>
        <v>0</v>
      </c>
      <c r="AR1032" s="618">
        <f>IF(AR$12=TRUE,(($Q1032*LIQUIDACION!$L$1047)*LIQUIDACION!$D$1045/IF(AND(LIQUIDACION!$D$1044&gt;LIQUIDACION!$B$1046,LIQUIDACION!$B$1046&gt;LIQUIDACION!$D$1043),366,365)),0)</f>
        <v>0</v>
      </c>
      <c r="AS1032" s="618">
        <f>IF(AS$12=TRUE,(($R1032*LIQUIDACION!$L$1047)*LIQUIDACION!$D$1045/IF(AND(LIQUIDACION!$D$1044&gt;LIQUIDACION!$B$1046,LIQUIDACION!$B$1046&gt;LIQUIDACION!$D$1043),366,365)),0)</f>
        <v>0</v>
      </c>
      <c r="AT1032" s="618">
        <f>IF(AT$12=TRUE,(($S1032*LIQUIDACION!$L$1047)*LIQUIDACION!$D$1045/IF(AND(LIQUIDACION!$D$1044&gt;LIQUIDACION!$B$1046,LIQUIDACION!$B$1046&gt;LIQUIDACION!$D$1043),366,365)),0)</f>
        <v>0</v>
      </c>
      <c r="AU1032" s="618">
        <f>IF(AU$12=TRUE,(($T1032*LIQUIDACION!$L$1047)*LIQUIDACION!$D$1045/IF(AND(LIQUIDACION!$D$1044&gt;LIQUIDACION!$B$1046,LIQUIDACION!$B$1046&gt;LIQUIDACION!$D$1043),366,365)),0)</f>
        <v>0</v>
      </c>
      <c r="AV1032" s="618">
        <f>IF(AV$12=TRUE,(($U1032*LIQUIDACION!$L$1047)*LIQUIDACION!$D$1045/IF(AND(LIQUIDACION!$D$1044&gt;LIQUIDACION!$B$1046,LIQUIDACION!$B$1046&gt;LIQUIDACION!$D$1043),366,365)),0)</f>
        <v>0</v>
      </c>
      <c r="AW1032" s="618">
        <f>IF(AW$12=TRUE,(($V1032*LIQUIDACION!$L$1047)*LIQUIDACION!$D$1045/IF(AND(LIQUIDACION!$D$1044&gt;LIQUIDACION!$B$1046,LIQUIDACION!$B$1046&gt;LIQUIDACION!$D$1043),366,365)),0)</f>
        <v>0</v>
      </c>
      <c r="AX1032" s="618">
        <f>IF(AX$12=TRUE,(($W1032*LIQUIDACION!$L$1047)*LIQUIDACION!$D$1045/IF(AND(LIQUIDACION!$D$1044&gt;LIQUIDACION!$B$1046,LIQUIDACION!$B$1046&gt;LIQUIDACION!$D$1043),366,365)),0)</f>
        <v>0</v>
      </c>
    </row>
    <row r="1033" spans="2:50" x14ac:dyDescent="0.25">
      <c r="B1033" s="121">
        <v>1021</v>
      </c>
      <c r="C1033" s="125"/>
      <c r="D1033" s="170"/>
      <c r="E1033" s="170"/>
      <c r="F1033" s="170"/>
      <c r="G1033" s="170">
        <f t="shared" si="65"/>
        <v>0</v>
      </c>
      <c r="H1033" s="170">
        <f t="shared" si="66"/>
        <v>0</v>
      </c>
      <c r="I1033" s="170"/>
      <c r="J1033" s="170"/>
      <c r="K1033" s="170"/>
      <c r="L1033" s="170"/>
      <c r="M1033" s="170"/>
      <c r="N1033" s="170"/>
      <c r="O1033" s="170"/>
      <c r="P1033" s="170"/>
      <c r="Q1033" s="170"/>
      <c r="R1033" s="170"/>
      <c r="S1033" s="170"/>
      <c r="T1033" s="170"/>
      <c r="U1033" s="170"/>
      <c r="V1033" s="170"/>
      <c r="W1033" s="170"/>
      <c r="X1033" s="170"/>
      <c r="Y1033" s="170"/>
      <c r="Z1033" s="170"/>
      <c r="AA1033" s="170"/>
      <c r="AB1033" s="415">
        <f t="shared" si="67"/>
        <v>0</v>
      </c>
      <c r="AC1033" s="415">
        <f t="shared" si="68"/>
        <v>0</v>
      </c>
      <c r="AE1033" s="618">
        <f>IF(AE$12=TRUE,(($D1033*LIQUIDACION!$L$1046)*LIQUIDACION!$D$1045/IF(AND(LIQUIDACION!$D$1044&gt;LIQUIDACION!$B$1046,LIQUIDACION!$B$1046&gt;LIQUIDACION!$D$1043),366,365)),0)</f>
        <v>0</v>
      </c>
      <c r="AF1033" s="618">
        <f>IF(AF$12=TRUE,(($E1033*LIQUIDACION!$L$1046)*LIQUIDACION!$D$1045/IF(AND(LIQUIDACION!$D$1044&gt;LIQUIDACION!$B$1046,LIQUIDACION!$B$1046&gt;LIQUIDACION!$D$1043),366,365)),0)</f>
        <v>0</v>
      </c>
      <c r="AG1033" s="618">
        <f>IF(AG$12=TRUE,(($F1033*LIQUIDACION!$L$1046)*LIQUIDACION!$D$1045/IF(AND(LIQUIDACION!$D$1044&gt;LIQUIDACION!$B$1046,LIQUIDACION!$B$1046&gt;LIQUIDACION!$D$1043),366,365)),0)</f>
        <v>0</v>
      </c>
      <c r="AH1033" s="618">
        <f>IF(AH$12=TRUE,(($G1033*LIQUIDACION!$L$1046)*LIQUIDACION!$D$1045/IF(AND(LIQUIDACION!$D$1044&gt;LIQUIDACION!$B$1046,LIQUIDACION!$B$1046&gt;LIQUIDACION!$D$1043),366,365)),0)</f>
        <v>0</v>
      </c>
      <c r="AI1033" s="618">
        <f>IF(AI$12=TRUE,(($H1033*LIQUIDACION!$L$1047)*LIQUIDACION!$D$1045/IF(AND(LIQUIDACION!$D$1044&gt;LIQUIDACION!$B$1046,LIQUIDACION!$B$1046&gt;LIQUIDACION!$D$1043),366,365)),0)</f>
        <v>0</v>
      </c>
      <c r="AJ1033" s="618">
        <f>IF(AJ$12=TRUE,(($I1033*LIQUIDACION!$L$1047)*LIQUIDACION!$D$1045/IF(AND(LIQUIDACION!$D$1044&gt;LIQUIDACION!$B$1046,LIQUIDACION!$B$1046&gt;LIQUIDACION!$D$1043),366,365)),0)</f>
        <v>0</v>
      </c>
      <c r="AK1033" s="618">
        <f>IF(AK$12=TRUE,(($J1033*LIQUIDACION!$L$1047)*LIQUIDACION!$D$1045/IF(AND(LIQUIDACION!$D$1044&gt;LIQUIDACION!$B$1046,LIQUIDACION!$B$1046&gt;LIQUIDACION!$D$1043),366,365)),0)</f>
        <v>0</v>
      </c>
      <c r="AL1033" s="618">
        <f>IF(AL$12=TRUE,(($K1033*LIQUIDACION!$L$1047)*LIQUIDACION!$D$1045/IF(AND(LIQUIDACION!$D$1044&gt;LIQUIDACION!$B$1046,LIQUIDACION!$B$1046&gt;LIQUIDACION!$D$1043),366,365)),0)</f>
        <v>0</v>
      </c>
      <c r="AM1033" s="618">
        <f>IF(AM$12=TRUE,(($L1033*LIQUIDACION!$L$1047)*LIQUIDACION!$D$1045/IF(AND(LIQUIDACION!$D$1044&gt;LIQUIDACION!$B$1046,LIQUIDACION!$B$1046&gt;LIQUIDACION!$D$1043),366,365)),0)</f>
        <v>0</v>
      </c>
      <c r="AN1033" s="618">
        <f>IF(AN$12=TRUE,(($M1033*LIQUIDACION!$L$1047)*LIQUIDACION!$D$1045/IF(AND(LIQUIDACION!$D$1044&gt;LIQUIDACION!$B$1046,LIQUIDACION!$B$1046&gt;LIQUIDACION!$D$1043),366,365)),0)</f>
        <v>0</v>
      </c>
      <c r="AO1033" s="618">
        <f>IF(AO$12=TRUE,(($N1033*LIQUIDACION!$L$1047)*LIQUIDACION!$D$1045/IF(AND(LIQUIDACION!$D$1044&gt;LIQUIDACION!$B$1046,LIQUIDACION!$B$1046&gt;LIQUIDACION!$D$1043),366,365)),0)</f>
        <v>0</v>
      </c>
      <c r="AP1033" s="618">
        <f>IF(AP$12=TRUE,(($O1033*LIQUIDACION!$L$1047)*LIQUIDACION!$D$1045/IF(AND(LIQUIDACION!$D$1044&gt;LIQUIDACION!$B$1046,LIQUIDACION!$B$1046&gt;LIQUIDACION!$D$1043),366,365)),0)</f>
        <v>0</v>
      </c>
      <c r="AQ1033" s="618">
        <f>IF(AQ$12=TRUE,(($P1033*LIQUIDACION!$L$1047)*LIQUIDACION!$D$1045/IF(AND(LIQUIDACION!$D$1044&gt;LIQUIDACION!$B$1046,LIQUIDACION!$B$1046&gt;LIQUIDACION!$D$1043),366,365)),0)</f>
        <v>0</v>
      </c>
      <c r="AR1033" s="618">
        <f>IF(AR$12=TRUE,(($Q1033*LIQUIDACION!$L$1047)*LIQUIDACION!$D$1045/IF(AND(LIQUIDACION!$D$1044&gt;LIQUIDACION!$B$1046,LIQUIDACION!$B$1046&gt;LIQUIDACION!$D$1043),366,365)),0)</f>
        <v>0</v>
      </c>
      <c r="AS1033" s="618">
        <f>IF(AS$12=TRUE,(($R1033*LIQUIDACION!$L$1047)*LIQUIDACION!$D$1045/IF(AND(LIQUIDACION!$D$1044&gt;LIQUIDACION!$B$1046,LIQUIDACION!$B$1046&gt;LIQUIDACION!$D$1043),366,365)),0)</f>
        <v>0</v>
      </c>
      <c r="AT1033" s="618">
        <f>IF(AT$12=TRUE,(($S1033*LIQUIDACION!$L$1047)*LIQUIDACION!$D$1045/IF(AND(LIQUIDACION!$D$1044&gt;LIQUIDACION!$B$1046,LIQUIDACION!$B$1046&gt;LIQUIDACION!$D$1043),366,365)),0)</f>
        <v>0</v>
      </c>
      <c r="AU1033" s="618">
        <f>IF(AU$12=TRUE,(($T1033*LIQUIDACION!$L$1047)*LIQUIDACION!$D$1045/IF(AND(LIQUIDACION!$D$1044&gt;LIQUIDACION!$B$1046,LIQUIDACION!$B$1046&gt;LIQUIDACION!$D$1043),366,365)),0)</f>
        <v>0</v>
      </c>
      <c r="AV1033" s="618">
        <f>IF(AV$12=TRUE,(($U1033*LIQUIDACION!$L$1047)*LIQUIDACION!$D$1045/IF(AND(LIQUIDACION!$D$1044&gt;LIQUIDACION!$B$1046,LIQUIDACION!$B$1046&gt;LIQUIDACION!$D$1043),366,365)),0)</f>
        <v>0</v>
      </c>
      <c r="AW1033" s="618">
        <f>IF(AW$12=TRUE,(($V1033*LIQUIDACION!$L$1047)*LIQUIDACION!$D$1045/IF(AND(LIQUIDACION!$D$1044&gt;LIQUIDACION!$B$1046,LIQUIDACION!$B$1046&gt;LIQUIDACION!$D$1043),366,365)),0)</f>
        <v>0</v>
      </c>
      <c r="AX1033" s="618">
        <f>IF(AX$12=TRUE,(($W1033*LIQUIDACION!$L$1047)*LIQUIDACION!$D$1045/IF(AND(LIQUIDACION!$D$1044&gt;LIQUIDACION!$B$1046,LIQUIDACION!$B$1046&gt;LIQUIDACION!$D$1043),366,365)),0)</f>
        <v>0</v>
      </c>
    </row>
    <row r="1034" spans="2:50" x14ac:dyDescent="0.25">
      <c r="B1034" s="123">
        <v>1022</v>
      </c>
      <c r="C1034" s="125"/>
      <c r="D1034" s="170"/>
      <c r="E1034" s="170"/>
      <c r="F1034" s="170"/>
      <c r="G1034" s="170">
        <f t="shared" si="65"/>
        <v>0</v>
      </c>
      <c r="H1034" s="170">
        <f t="shared" si="66"/>
        <v>0</v>
      </c>
      <c r="I1034" s="170"/>
      <c r="J1034" s="170"/>
      <c r="K1034" s="170"/>
      <c r="L1034" s="170"/>
      <c r="M1034" s="170"/>
      <c r="N1034" s="170"/>
      <c r="O1034" s="170"/>
      <c r="P1034" s="170"/>
      <c r="Q1034" s="170"/>
      <c r="R1034" s="170"/>
      <c r="S1034" s="170"/>
      <c r="T1034" s="170"/>
      <c r="U1034" s="170"/>
      <c r="V1034" s="170"/>
      <c r="W1034" s="170"/>
      <c r="X1034" s="170"/>
      <c r="Y1034" s="170"/>
      <c r="Z1034" s="170"/>
      <c r="AA1034" s="170"/>
      <c r="AB1034" s="415">
        <f t="shared" si="67"/>
        <v>0</v>
      </c>
      <c r="AC1034" s="415">
        <f t="shared" si="68"/>
        <v>0</v>
      </c>
      <c r="AE1034" s="618">
        <f>IF(AE$12=TRUE,(($D1034*LIQUIDACION!$L$1046)*LIQUIDACION!$D$1045/IF(AND(LIQUIDACION!$D$1044&gt;LIQUIDACION!$B$1046,LIQUIDACION!$B$1046&gt;LIQUIDACION!$D$1043),366,365)),0)</f>
        <v>0</v>
      </c>
      <c r="AF1034" s="618">
        <f>IF(AF$12=TRUE,(($E1034*LIQUIDACION!$L$1046)*LIQUIDACION!$D$1045/IF(AND(LIQUIDACION!$D$1044&gt;LIQUIDACION!$B$1046,LIQUIDACION!$B$1046&gt;LIQUIDACION!$D$1043),366,365)),0)</f>
        <v>0</v>
      </c>
      <c r="AG1034" s="618">
        <f>IF(AG$12=TRUE,(($F1034*LIQUIDACION!$L$1046)*LIQUIDACION!$D$1045/IF(AND(LIQUIDACION!$D$1044&gt;LIQUIDACION!$B$1046,LIQUIDACION!$B$1046&gt;LIQUIDACION!$D$1043),366,365)),0)</f>
        <v>0</v>
      </c>
      <c r="AH1034" s="618">
        <f>IF(AH$12=TRUE,(($G1034*LIQUIDACION!$L$1046)*LIQUIDACION!$D$1045/IF(AND(LIQUIDACION!$D$1044&gt;LIQUIDACION!$B$1046,LIQUIDACION!$B$1046&gt;LIQUIDACION!$D$1043),366,365)),0)</f>
        <v>0</v>
      </c>
      <c r="AI1034" s="618">
        <f>IF(AI$12=TRUE,(($H1034*LIQUIDACION!$L$1047)*LIQUIDACION!$D$1045/IF(AND(LIQUIDACION!$D$1044&gt;LIQUIDACION!$B$1046,LIQUIDACION!$B$1046&gt;LIQUIDACION!$D$1043),366,365)),0)</f>
        <v>0</v>
      </c>
      <c r="AJ1034" s="618">
        <f>IF(AJ$12=TRUE,(($I1034*LIQUIDACION!$L$1047)*LIQUIDACION!$D$1045/IF(AND(LIQUIDACION!$D$1044&gt;LIQUIDACION!$B$1046,LIQUIDACION!$B$1046&gt;LIQUIDACION!$D$1043),366,365)),0)</f>
        <v>0</v>
      </c>
      <c r="AK1034" s="618">
        <f>IF(AK$12=TRUE,(($J1034*LIQUIDACION!$L$1047)*LIQUIDACION!$D$1045/IF(AND(LIQUIDACION!$D$1044&gt;LIQUIDACION!$B$1046,LIQUIDACION!$B$1046&gt;LIQUIDACION!$D$1043),366,365)),0)</f>
        <v>0</v>
      </c>
      <c r="AL1034" s="618">
        <f>IF(AL$12=TRUE,(($K1034*LIQUIDACION!$L$1047)*LIQUIDACION!$D$1045/IF(AND(LIQUIDACION!$D$1044&gt;LIQUIDACION!$B$1046,LIQUIDACION!$B$1046&gt;LIQUIDACION!$D$1043),366,365)),0)</f>
        <v>0</v>
      </c>
      <c r="AM1034" s="618">
        <f>IF(AM$12=TRUE,(($L1034*LIQUIDACION!$L$1047)*LIQUIDACION!$D$1045/IF(AND(LIQUIDACION!$D$1044&gt;LIQUIDACION!$B$1046,LIQUIDACION!$B$1046&gt;LIQUIDACION!$D$1043),366,365)),0)</f>
        <v>0</v>
      </c>
      <c r="AN1034" s="618">
        <f>IF(AN$12=TRUE,(($M1034*LIQUIDACION!$L$1047)*LIQUIDACION!$D$1045/IF(AND(LIQUIDACION!$D$1044&gt;LIQUIDACION!$B$1046,LIQUIDACION!$B$1046&gt;LIQUIDACION!$D$1043),366,365)),0)</f>
        <v>0</v>
      </c>
      <c r="AO1034" s="618">
        <f>IF(AO$12=TRUE,(($N1034*LIQUIDACION!$L$1047)*LIQUIDACION!$D$1045/IF(AND(LIQUIDACION!$D$1044&gt;LIQUIDACION!$B$1046,LIQUIDACION!$B$1046&gt;LIQUIDACION!$D$1043),366,365)),0)</f>
        <v>0</v>
      </c>
      <c r="AP1034" s="618">
        <f>IF(AP$12=TRUE,(($O1034*LIQUIDACION!$L$1047)*LIQUIDACION!$D$1045/IF(AND(LIQUIDACION!$D$1044&gt;LIQUIDACION!$B$1046,LIQUIDACION!$B$1046&gt;LIQUIDACION!$D$1043),366,365)),0)</f>
        <v>0</v>
      </c>
      <c r="AQ1034" s="618">
        <f>IF(AQ$12=TRUE,(($P1034*LIQUIDACION!$L$1047)*LIQUIDACION!$D$1045/IF(AND(LIQUIDACION!$D$1044&gt;LIQUIDACION!$B$1046,LIQUIDACION!$B$1046&gt;LIQUIDACION!$D$1043),366,365)),0)</f>
        <v>0</v>
      </c>
      <c r="AR1034" s="618">
        <f>IF(AR$12=TRUE,(($Q1034*LIQUIDACION!$L$1047)*LIQUIDACION!$D$1045/IF(AND(LIQUIDACION!$D$1044&gt;LIQUIDACION!$B$1046,LIQUIDACION!$B$1046&gt;LIQUIDACION!$D$1043),366,365)),0)</f>
        <v>0</v>
      </c>
      <c r="AS1034" s="618">
        <f>IF(AS$12=TRUE,(($R1034*LIQUIDACION!$L$1047)*LIQUIDACION!$D$1045/IF(AND(LIQUIDACION!$D$1044&gt;LIQUIDACION!$B$1046,LIQUIDACION!$B$1046&gt;LIQUIDACION!$D$1043),366,365)),0)</f>
        <v>0</v>
      </c>
      <c r="AT1034" s="618">
        <f>IF(AT$12=TRUE,(($S1034*LIQUIDACION!$L$1047)*LIQUIDACION!$D$1045/IF(AND(LIQUIDACION!$D$1044&gt;LIQUIDACION!$B$1046,LIQUIDACION!$B$1046&gt;LIQUIDACION!$D$1043),366,365)),0)</f>
        <v>0</v>
      </c>
      <c r="AU1034" s="618">
        <f>IF(AU$12=TRUE,(($T1034*LIQUIDACION!$L$1047)*LIQUIDACION!$D$1045/IF(AND(LIQUIDACION!$D$1044&gt;LIQUIDACION!$B$1046,LIQUIDACION!$B$1046&gt;LIQUIDACION!$D$1043),366,365)),0)</f>
        <v>0</v>
      </c>
      <c r="AV1034" s="618">
        <f>IF(AV$12=TRUE,(($U1034*LIQUIDACION!$L$1047)*LIQUIDACION!$D$1045/IF(AND(LIQUIDACION!$D$1044&gt;LIQUIDACION!$B$1046,LIQUIDACION!$B$1046&gt;LIQUIDACION!$D$1043),366,365)),0)</f>
        <v>0</v>
      </c>
      <c r="AW1034" s="618">
        <f>IF(AW$12=TRUE,(($V1034*LIQUIDACION!$L$1047)*LIQUIDACION!$D$1045/IF(AND(LIQUIDACION!$D$1044&gt;LIQUIDACION!$B$1046,LIQUIDACION!$B$1046&gt;LIQUIDACION!$D$1043),366,365)),0)</f>
        <v>0</v>
      </c>
      <c r="AX1034" s="618">
        <f>IF(AX$12=TRUE,(($W1034*LIQUIDACION!$L$1047)*LIQUIDACION!$D$1045/IF(AND(LIQUIDACION!$D$1044&gt;LIQUIDACION!$B$1046,LIQUIDACION!$B$1046&gt;LIQUIDACION!$D$1043),366,365)),0)</f>
        <v>0</v>
      </c>
    </row>
    <row r="1035" spans="2:50" x14ac:dyDescent="0.25">
      <c r="B1035" s="121">
        <v>1023</v>
      </c>
      <c r="C1035" s="125"/>
      <c r="D1035" s="170"/>
      <c r="E1035" s="170"/>
      <c r="F1035" s="170"/>
      <c r="G1035" s="170">
        <f t="shared" si="65"/>
        <v>0</v>
      </c>
      <c r="H1035" s="170">
        <f t="shared" si="66"/>
        <v>0</v>
      </c>
      <c r="I1035" s="170"/>
      <c r="J1035" s="170"/>
      <c r="K1035" s="170"/>
      <c r="L1035" s="170"/>
      <c r="M1035" s="170"/>
      <c r="N1035" s="170"/>
      <c r="O1035" s="170"/>
      <c r="P1035" s="170"/>
      <c r="Q1035" s="170"/>
      <c r="R1035" s="170"/>
      <c r="S1035" s="170"/>
      <c r="T1035" s="170"/>
      <c r="U1035" s="170"/>
      <c r="V1035" s="170"/>
      <c r="W1035" s="170"/>
      <c r="X1035" s="170"/>
      <c r="Y1035" s="170"/>
      <c r="Z1035" s="170"/>
      <c r="AA1035" s="170"/>
      <c r="AB1035" s="415">
        <f t="shared" si="67"/>
        <v>0</v>
      </c>
      <c r="AC1035" s="415">
        <f t="shared" si="68"/>
        <v>0</v>
      </c>
      <c r="AE1035" s="618">
        <f>IF(AE$12=TRUE,(($D1035*LIQUIDACION!$L$1046)*LIQUIDACION!$D$1045/IF(AND(LIQUIDACION!$D$1044&gt;LIQUIDACION!$B$1046,LIQUIDACION!$B$1046&gt;LIQUIDACION!$D$1043),366,365)),0)</f>
        <v>0</v>
      </c>
      <c r="AF1035" s="618">
        <f>IF(AF$12=TRUE,(($E1035*LIQUIDACION!$L$1046)*LIQUIDACION!$D$1045/IF(AND(LIQUIDACION!$D$1044&gt;LIQUIDACION!$B$1046,LIQUIDACION!$B$1046&gt;LIQUIDACION!$D$1043),366,365)),0)</f>
        <v>0</v>
      </c>
      <c r="AG1035" s="618">
        <f>IF(AG$12=TRUE,(($F1035*LIQUIDACION!$L$1046)*LIQUIDACION!$D$1045/IF(AND(LIQUIDACION!$D$1044&gt;LIQUIDACION!$B$1046,LIQUIDACION!$B$1046&gt;LIQUIDACION!$D$1043),366,365)),0)</f>
        <v>0</v>
      </c>
      <c r="AH1035" s="618">
        <f>IF(AH$12=TRUE,(($G1035*LIQUIDACION!$L$1046)*LIQUIDACION!$D$1045/IF(AND(LIQUIDACION!$D$1044&gt;LIQUIDACION!$B$1046,LIQUIDACION!$B$1046&gt;LIQUIDACION!$D$1043),366,365)),0)</f>
        <v>0</v>
      </c>
      <c r="AI1035" s="618">
        <f>IF(AI$12=TRUE,(($H1035*LIQUIDACION!$L$1047)*LIQUIDACION!$D$1045/IF(AND(LIQUIDACION!$D$1044&gt;LIQUIDACION!$B$1046,LIQUIDACION!$B$1046&gt;LIQUIDACION!$D$1043),366,365)),0)</f>
        <v>0</v>
      </c>
      <c r="AJ1035" s="618">
        <f>IF(AJ$12=TRUE,(($I1035*LIQUIDACION!$L$1047)*LIQUIDACION!$D$1045/IF(AND(LIQUIDACION!$D$1044&gt;LIQUIDACION!$B$1046,LIQUIDACION!$B$1046&gt;LIQUIDACION!$D$1043),366,365)),0)</f>
        <v>0</v>
      </c>
      <c r="AK1035" s="618">
        <f>IF(AK$12=TRUE,(($J1035*LIQUIDACION!$L$1047)*LIQUIDACION!$D$1045/IF(AND(LIQUIDACION!$D$1044&gt;LIQUIDACION!$B$1046,LIQUIDACION!$B$1046&gt;LIQUIDACION!$D$1043),366,365)),0)</f>
        <v>0</v>
      </c>
      <c r="AL1035" s="618">
        <f>IF(AL$12=TRUE,(($K1035*LIQUIDACION!$L$1047)*LIQUIDACION!$D$1045/IF(AND(LIQUIDACION!$D$1044&gt;LIQUIDACION!$B$1046,LIQUIDACION!$B$1046&gt;LIQUIDACION!$D$1043),366,365)),0)</f>
        <v>0</v>
      </c>
      <c r="AM1035" s="618">
        <f>IF(AM$12=TRUE,(($L1035*LIQUIDACION!$L$1047)*LIQUIDACION!$D$1045/IF(AND(LIQUIDACION!$D$1044&gt;LIQUIDACION!$B$1046,LIQUIDACION!$B$1046&gt;LIQUIDACION!$D$1043),366,365)),0)</f>
        <v>0</v>
      </c>
      <c r="AN1035" s="618">
        <f>IF(AN$12=TRUE,(($M1035*LIQUIDACION!$L$1047)*LIQUIDACION!$D$1045/IF(AND(LIQUIDACION!$D$1044&gt;LIQUIDACION!$B$1046,LIQUIDACION!$B$1046&gt;LIQUIDACION!$D$1043),366,365)),0)</f>
        <v>0</v>
      </c>
      <c r="AO1035" s="618">
        <f>IF(AO$12=TRUE,(($N1035*LIQUIDACION!$L$1047)*LIQUIDACION!$D$1045/IF(AND(LIQUIDACION!$D$1044&gt;LIQUIDACION!$B$1046,LIQUIDACION!$B$1046&gt;LIQUIDACION!$D$1043),366,365)),0)</f>
        <v>0</v>
      </c>
      <c r="AP1035" s="618">
        <f>IF(AP$12=TRUE,(($O1035*LIQUIDACION!$L$1047)*LIQUIDACION!$D$1045/IF(AND(LIQUIDACION!$D$1044&gt;LIQUIDACION!$B$1046,LIQUIDACION!$B$1046&gt;LIQUIDACION!$D$1043),366,365)),0)</f>
        <v>0</v>
      </c>
      <c r="AQ1035" s="618">
        <f>IF(AQ$12=TRUE,(($P1035*LIQUIDACION!$L$1047)*LIQUIDACION!$D$1045/IF(AND(LIQUIDACION!$D$1044&gt;LIQUIDACION!$B$1046,LIQUIDACION!$B$1046&gt;LIQUIDACION!$D$1043),366,365)),0)</f>
        <v>0</v>
      </c>
      <c r="AR1035" s="618">
        <f>IF(AR$12=TRUE,(($Q1035*LIQUIDACION!$L$1047)*LIQUIDACION!$D$1045/IF(AND(LIQUIDACION!$D$1044&gt;LIQUIDACION!$B$1046,LIQUIDACION!$B$1046&gt;LIQUIDACION!$D$1043),366,365)),0)</f>
        <v>0</v>
      </c>
      <c r="AS1035" s="618">
        <f>IF(AS$12=TRUE,(($R1035*LIQUIDACION!$L$1047)*LIQUIDACION!$D$1045/IF(AND(LIQUIDACION!$D$1044&gt;LIQUIDACION!$B$1046,LIQUIDACION!$B$1046&gt;LIQUIDACION!$D$1043),366,365)),0)</f>
        <v>0</v>
      </c>
      <c r="AT1035" s="618">
        <f>IF(AT$12=TRUE,(($S1035*LIQUIDACION!$L$1047)*LIQUIDACION!$D$1045/IF(AND(LIQUIDACION!$D$1044&gt;LIQUIDACION!$B$1046,LIQUIDACION!$B$1046&gt;LIQUIDACION!$D$1043),366,365)),0)</f>
        <v>0</v>
      </c>
      <c r="AU1035" s="618">
        <f>IF(AU$12=TRUE,(($T1035*LIQUIDACION!$L$1047)*LIQUIDACION!$D$1045/IF(AND(LIQUIDACION!$D$1044&gt;LIQUIDACION!$B$1046,LIQUIDACION!$B$1046&gt;LIQUIDACION!$D$1043),366,365)),0)</f>
        <v>0</v>
      </c>
      <c r="AV1035" s="618">
        <f>IF(AV$12=TRUE,(($U1035*LIQUIDACION!$L$1047)*LIQUIDACION!$D$1045/IF(AND(LIQUIDACION!$D$1044&gt;LIQUIDACION!$B$1046,LIQUIDACION!$B$1046&gt;LIQUIDACION!$D$1043),366,365)),0)</f>
        <v>0</v>
      </c>
      <c r="AW1035" s="618">
        <f>IF(AW$12=TRUE,(($V1035*LIQUIDACION!$L$1047)*LIQUIDACION!$D$1045/IF(AND(LIQUIDACION!$D$1044&gt;LIQUIDACION!$B$1046,LIQUIDACION!$B$1046&gt;LIQUIDACION!$D$1043),366,365)),0)</f>
        <v>0</v>
      </c>
      <c r="AX1035" s="618">
        <f>IF(AX$12=TRUE,(($W1035*LIQUIDACION!$L$1047)*LIQUIDACION!$D$1045/IF(AND(LIQUIDACION!$D$1044&gt;LIQUIDACION!$B$1046,LIQUIDACION!$B$1046&gt;LIQUIDACION!$D$1043),366,365)),0)</f>
        <v>0</v>
      </c>
    </row>
    <row r="1036" spans="2:50" x14ac:dyDescent="0.25">
      <c r="B1036" s="123">
        <v>1024</v>
      </c>
      <c r="C1036" s="125"/>
      <c r="D1036" s="170"/>
      <c r="E1036" s="170"/>
      <c r="F1036" s="170"/>
      <c r="G1036" s="170">
        <f t="shared" si="65"/>
        <v>0</v>
      </c>
      <c r="H1036" s="170">
        <f t="shared" si="66"/>
        <v>0</v>
      </c>
      <c r="I1036" s="170"/>
      <c r="J1036" s="170"/>
      <c r="K1036" s="170"/>
      <c r="L1036" s="170"/>
      <c r="M1036" s="170"/>
      <c r="N1036" s="170"/>
      <c r="O1036" s="170"/>
      <c r="P1036" s="170"/>
      <c r="Q1036" s="170"/>
      <c r="R1036" s="170"/>
      <c r="S1036" s="170"/>
      <c r="T1036" s="170"/>
      <c r="U1036" s="170"/>
      <c r="V1036" s="170"/>
      <c r="W1036" s="170"/>
      <c r="X1036" s="170"/>
      <c r="Y1036" s="170"/>
      <c r="Z1036" s="170"/>
      <c r="AA1036" s="170"/>
      <c r="AB1036" s="415">
        <f t="shared" si="67"/>
        <v>0</v>
      </c>
      <c r="AC1036" s="415">
        <f t="shared" si="68"/>
        <v>0</v>
      </c>
      <c r="AE1036" s="618">
        <f>IF(AE$12=TRUE,(($D1036*LIQUIDACION!$L$1046)*LIQUIDACION!$D$1045/IF(AND(LIQUIDACION!$D$1044&gt;LIQUIDACION!$B$1046,LIQUIDACION!$B$1046&gt;LIQUIDACION!$D$1043),366,365)),0)</f>
        <v>0</v>
      </c>
      <c r="AF1036" s="618">
        <f>IF(AF$12=TRUE,(($E1036*LIQUIDACION!$L$1046)*LIQUIDACION!$D$1045/IF(AND(LIQUIDACION!$D$1044&gt;LIQUIDACION!$B$1046,LIQUIDACION!$B$1046&gt;LIQUIDACION!$D$1043),366,365)),0)</f>
        <v>0</v>
      </c>
      <c r="AG1036" s="618">
        <f>IF(AG$12=TRUE,(($F1036*LIQUIDACION!$L$1046)*LIQUIDACION!$D$1045/IF(AND(LIQUIDACION!$D$1044&gt;LIQUIDACION!$B$1046,LIQUIDACION!$B$1046&gt;LIQUIDACION!$D$1043),366,365)),0)</f>
        <v>0</v>
      </c>
      <c r="AH1036" s="618">
        <f>IF(AH$12=TRUE,(($G1036*LIQUIDACION!$L$1046)*LIQUIDACION!$D$1045/IF(AND(LIQUIDACION!$D$1044&gt;LIQUIDACION!$B$1046,LIQUIDACION!$B$1046&gt;LIQUIDACION!$D$1043),366,365)),0)</f>
        <v>0</v>
      </c>
      <c r="AI1036" s="618">
        <f>IF(AI$12=TRUE,(($H1036*LIQUIDACION!$L$1047)*LIQUIDACION!$D$1045/IF(AND(LIQUIDACION!$D$1044&gt;LIQUIDACION!$B$1046,LIQUIDACION!$B$1046&gt;LIQUIDACION!$D$1043),366,365)),0)</f>
        <v>0</v>
      </c>
      <c r="AJ1036" s="618">
        <f>IF(AJ$12=TRUE,(($I1036*LIQUIDACION!$L$1047)*LIQUIDACION!$D$1045/IF(AND(LIQUIDACION!$D$1044&gt;LIQUIDACION!$B$1046,LIQUIDACION!$B$1046&gt;LIQUIDACION!$D$1043),366,365)),0)</f>
        <v>0</v>
      </c>
      <c r="AK1036" s="618">
        <f>IF(AK$12=TRUE,(($J1036*LIQUIDACION!$L$1047)*LIQUIDACION!$D$1045/IF(AND(LIQUIDACION!$D$1044&gt;LIQUIDACION!$B$1046,LIQUIDACION!$B$1046&gt;LIQUIDACION!$D$1043),366,365)),0)</f>
        <v>0</v>
      </c>
      <c r="AL1036" s="618">
        <f>IF(AL$12=TRUE,(($K1036*LIQUIDACION!$L$1047)*LIQUIDACION!$D$1045/IF(AND(LIQUIDACION!$D$1044&gt;LIQUIDACION!$B$1046,LIQUIDACION!$B$1046&gt;LIQUIDACION!$D$1043),366,365)),0)</f>
        <v>0</v>
      </c>
      <c r="AM1036" s="618">
        <f>IF(AM$12=TRUE,(($L1036*LIQUIDACION!$L$1047)*LIQUIDACION!$D$1045/IF(AND(LIQUIDACION!$D$1044&gt;LIQUIDACION!$B$1046,LIQUIDACION!$B$1046&gt;LIQUIDACION!$D$1043),366,365)),0)</f>
        <v>0</v>
      </c>
      <c r="AN1036" s="618">
        <f>IF(AN$12=TRUE,(($M1036*LIQUIDACION!$L$1047)*LIQUIDACION!$D$1045/IF(AND(LIQUIDACION!$D$1044&gt;LIQUIDACION!$B$1046,LIQUIDACION!$B$1046&gt;LIQUIDACION!$D$1043),366,365)),0)</f>
        <v>0</v>
      </c>
      <c r="AO1036" s="618">
        <f>IF(AO$12=TRUE,(($N1036*LIQUIDACION!$L$1047)*LIQUIDACION!$D$1045/IF(AND(LIQUIDACION!$D$1044&gt;LIQUIDACION!$B$1046,LIQUIDACION!$B$1046&gt;LIQUIDACION!$D$1043),366,365)),0)</f>
        <v>0</v>
      </c>
      <c r="AP1036" s="618">
        <f>IF(AP$12=TRUE,(($O1036*LIQUIDACION!$L$1047)*LIQUIDACION!$D$1045/IF(AND(LIQUIDACION!$D$1044&gt;LIQUIDACION!$B$1046,LIQUIDACION!$B$1046&gt;LIQUIDACION!$D$1043),366,365)),0)</f>
        <v>0</v>
      </c>
      <c r="AQ1036" s="618">
        <f>IF(AQ$12=TRUE,(($P1036*LIQUIDACION!$L$1047)*LIQUIDACION!$D$1045/IF(AND(LIQUIDACION!$D$1044&gt;LIQUIDACION!$B$1046,LIQUIDACION!$B$1046&gt;LIQUIDACION!$D$1043),366,365)),0)</f>
        <v>0</v>
      </c>
      <c r="AR1036" s="618">
        <f>IF(AR$12=TRUE,(($Q1036*LIQUIDACION!$L$1047)*LIQUIDACION!$D$1045/IF(AND(LIQUIDACION!$D$1044&gt;LIQUIDACION!$B$1046,LIQUIDACION!$B$1046&gt;LIQUIDACION!$D$1043),366,365)),0)</f>
        <v>0</v>
      </c>
      <c r="AS1036" s="618">
        <f>IF(AS$12=TRUE,(($R1036*LIQUIDACION!$L$1047)*LIQUIDACION!$D$1045/IF(AND(LIQUIDACION!$D$1044&gt;LIQUIDACION!$B$1046,LIQUIDACION!$B$1046&gt;LIQUIDACION!$D$1043),366,365)),0)</f>
        <v>0</v>
      </c>
      <c r="AT1036" s="618">
        <f>IF(AT$12=TRUE,(($S1036*LIQUIDACION!$L$1047)*LIQUIDACION!$D$1045/IF(AND(LIQUIDACION!$D$1044&gt;LIQUIDACION!$B$1046,LIQUIDACION!$B$1046&gt;LIQUIDACION!$D$1043),366,365)),0)</f>
        <v>0</v>
      </c>
      <c r="AU1036" s="618">
        <f>IF(AU$12=TRUE,(($T1036*LIQUIDACION!$L$1047)*LIQUIDACION!$D$1045/IF(AND(LIQUIDACION!$D$1044&gt;LIQUIDACION!$B$1046,LIQUIDACION!$B$1046&gt;LIQUIDACION!$D$1043),366,365)),0)</f>
        <v>0</v>
      </c>
      <c r="AV1036" s="618">
        <f>IF(AV$12=TRUE,(($U1036*LIQUIDACION!$L$1047)*LIQUIDACION!$D$1045/IF(AND(LIQUIDACION!$D$1044&gt;LIQUIDACION!$B$1046,LIQUIDACION!$B$1046&gt;LIQUIDACION!$D$1043),366,365)),0)</f>
        <v>0</v>
      </c>
      <c r="AW1036" s="618">
        <f>IF(AW$12=TRUE,(($V1036*LIQUIDACION!$L$1047)*LIQUIDACION!$D$1045/IF(AND(LIQUIDACION!$D$1044&gt;LIQUIDACION!$B$1046,LIQUIDACION!$B$1046&gt;LIQUIDACION!$D$1043),366,365)),0)</f>
        <v>0</v>
      </c>
      <c r="AX1036" s="618">
        <f>IF(AX$12=TRUE,(($W1036*LIQUIDACION!$L$1047)*LIQUIDACION!$D$1045/IF(AND(LIQUIDACION!$D$1044&gt;LIQUIDACION!$B$1046,LIQUIDACION!$B$1046&gt;LIQUIDACION!$D$1043),366,365)),0)</f>
        <v>0</v>
      </c>
    </row>
    <row r="1037" spans="2:50" x14ac:dyDescent="0.25">
      <c r="B1037" s="121">
        <v>1025</v>
      </c>
      <c r="C1037" s="125"/>
      <c r="D1037" s="170"/>
      <c r="E1037" s="170"/>
      <c r="F1037" s="170"/>
      <c r="G1037" s="170">
        <f t="shared" si="65"/>
        <v>0</v>
      </c>
      <c r="H1037" s="170">
        <f t="shared" si="66"/>
        <v>0</v>
      </c>
      <c r="I1037" s="170"/>
      <c r="J1037" s="170"/>
      <c r="K1037" s="170"/>
      <c r="L1037" s="170"/>
      <c r="M1037" s="170"/>
      <c r="N1037" s="170"/>
      <c r="O1037" s="170"/>
      <c r="P1037" s="170"/>
      <c r="Q1037" s="170"/>
      <c r="R1037" s="170"/>
      <c r="S1037" s="170"/>
      <c r="T1037" s="170"/>
      <c r="U1037" s="170"/>
      <c r="V1037" s="170"/>
      <c r="W1037" s="170"/>
      <c r="X1037" s="170"/>
      <c r="Y1037" s="170"/>
      <c r="Z1037" s="170"/>
      <c r="AA1037" s="170"/>
      <c r="AB1037" s="415">
        <f t="shared" si="67"/>
        <v>0</v>
      </c>
      <c r="AC1037" s="415">
        <f t="shared" si="68"/>
        <v>0</v>
      </c>
      <c r="AE1037" s="618">
        <f>IF(AE$12=TRUE,(($D1037*LIQUIDACION!$L$1046)*LIQUIDACION!$D$1045/IF(AND(LIQUIDACION!$D$1044&gt;LIQUIDACION!$B$1046,LIQUIDACION!$B$1046&gt;LIQUIDACION!$D$1043),366,365)),0)</f>
        <v>0</v>
      </c>
      <c r="AF1037" s="618">
        <f>IF(AF$12=TRUE,(($E1037*LIQUIDACION!$L$1046)*LIQUIDACION!$D$1045/IF(AND(LIQUIDACION!$D$1044&gt;LIQUIDACION!$B$1046,LIQUIDACION!$B$1046&gt;LIQUIDACION!$D$1043),366,365)),0)</f>
        <v>0</v>
      </c>
      <c r="AG1037" s="618">
        <f>IF(AG$12=TRUE,(($F1037*LIQUIDACION!$L$1046)*LIQUIDACION!$D$1045/IF(AND(LIQUIDACION!$D$1044&gt;LIQUIDACION!$B$1046,LIQUIDACION!$B$1046&gt;LIQUIDACION!$D$1043),366,365)),0)</f>
        <v>0</v>
      </c>
      <c r="AH1037" s="618">
        <f>IF(AH$12=TRUE,(($G1037*LIQUIDACION!$L$1046)*LIQUIDACION!$D$1045/IF(AND(LIQUIDACION!$D$1044&gt;LIQUIDACION!$B$1046,LIQUIDACION!$B$1046&gt;LIQUIDACION!$D$1043),366,365)),0)</f>
        <v>0</v>
      </c>
      <c r="AI1037" s="618">
        <f>IF(AI$12=TRUE,(($H1037*LIQUIDACION!$L$1047)*LIQUIDACION!$D$1045/IF(AND(LIQUIDACION!$D$1044&gt;LIQUIDACION!$B$1046,LIQUIDACION!$B$1046&gt;LIQUIDACION!$D$1043),366,365)),0)</f>
        <v>0</v>
      </c>
      <c r="AJ1037" s="618">
        <f>IF(AJ$12=TRUE,(($I1037*LIQUIDACION!$L$1047)*LIQUIDACION!$D$1045/IF(AND(LIQUIDACION!$D$1044&gt;LIQUIDACION!$B$1046,LIQUIDACION!$B$1046&gt;LIQUIDACION!$D$1043),366,365)),0)</f>
        <v>0</v>
      </c>
      <c r="AK1037" s="618">
        <f>IF(AK$12=TRUE,(($J1037*LIQUIDACION!$L$1047)*LIQUIDACION!$D$1045/IF(AND(LIQUIDACION!$D$1044&gt;LIQUIDACION!$B$1046,LIQUIDACION!$B$1046&gt;LIQUIDACION!$D$1043),366,365)),0)</f>
        <v>0</v>
      </c>
      <c r="AL1037" s="618">
        <f>IF(AL$12=TRUE,(($K1037*LIQUIDACION!$L$1047)*LIQUIDACION!$D$1045/IF(AND(LIQUIDACION!$D$1044&gt;LIQUIDACION!$B$1046,LIQUIDACION!$B$1046&gt;LIQUIDACION!$D$1043),366,365)),0)</f>
        <v>0</v>
      </c>
      <c r="AM1037" s="618">
        <f>IF(AM$12=TRUE,(($L1037*LIQUIDACION!$L$1047)*LIQUIDACION!$D$1045/IF(AND(LIQUIDACION!$D$1044&gt;LIQUIDACION!$B$1046,LIQUIDACION!$B$1046&gt;LIQUIDACION!$D$1043),366,365)),0)</f>
        <v>0</v>
      </c>
      <c r="AN1037" s="618">
        <f>IF(AN$12=TRUE,(($M1037*LIQUIDACION!$L$1047)*LIQUIDACION!$D$1045/IF(AND(LIQUIDACION!$D$1044&gt;LIQUIDACION!$B$1046,LIQUIDACION!$B$1046&gt;LIQUIDACION!$D$1043),366,365)),0)</f>
        <v>0</v>
      </c>
      <c r="AO1037" s="618">
        <f>IF(AO$12=TRUE,(($N1037*LIQUIDACION!$L$1047)*LIQUIDACION!$D$1045/IF(AND(LIQUIDACION!$D$1044&gt;LIQUIDACION!$B$1046,LIQUIDACION!$B$1046&gt;LIQUIDACION!$D$1043),366,365)),0)</f>
        <v>0</v>
      </c>
      <c r="AP1037" s="618">
        <f>IF(AP$12=TRUE,(($O1037*LIQUIDACION!$L$1047)*LIQUIDACION!$D$1045/IF(AND(LIQUIDACION!$D$1044&gt;LIQUIDACION!$B$1046,LIQUIDACION!$B$1046&gt;LIQUIDACION!$D$1043),366,365)),0)</f>
        <v>0</v>
      </c>
      <c r="AQ1037" s="618">
        <f>IF(AQ$12=TRUE,(($P1037*LIQUIDACION!$L$1047)*LIQUIDACION!$D$1045/IF(AND(LIQUIDACION!$D$1044&gt;LIQUIDACION!$B$1046,LIQUIDACION!$B$1046&gt;LIQUIDACION!$D$1043),366,365)),0)</f>
        <v>0</v>
      </c>
      <c r="AR1037" s="618">
        <f>IF(AR$12=TRUE,(($Q1037*LIQUIDACION!$L$1047)*LIQUIDACION!$D$1045/IF(AND(LIQUIDACION!$D$1044&gt;LIQUIDACION!$B$1046,LIQUIDACION!$B$1046&gt;LIQUIDACION!$D$1043),366,365)),0)</f>
        <v>0</v>
      </c>
      <c r="AS1037" s="618">
        <f>IF(AS$12=TRUE,(($R1037*LIQUIDACION!$L$1047)*LIQUIDACION!$D$1045/IF(AND(LIQUIDACION!$D$1044&gt;LIQUIDACION!$B$1046,LIQUIDACION!$B$1046&gt;LIQUIDACION!$D$1043),366,365)),0)</f>
        <v>0</v>
      </c>
      <c r="AT1037" s="618">
        <f>IF(AT$12=TRUE,(($S1037*LIQUIDACION!$L$1047)*LIQUIDACION!$D$1045/IF(AND(LIQUIDACION!$D$1044&gt;LIQUIDACION!$B$1046,LIQUIDACION!$B$1046&gt;LIQUIDACION!$D$1043),366,365)),0)</f>
        <v>0</v>
      </c>
      <c r="AU1037" s="618">
        <f>IF(AU$12=TRUE,(($T1037*LIQUIDACION!$L$1047)*LIQUIDACION!$D$1045/IF(AND(LIQUIDACION!$D$1044&gt;LIQUIDACION!$B$1046,LIQUIDACION!$B$1046&gt;LIQUIDACION!$D$1043),366,365)),0)</f>
        <v>0</v>
      </c>
      <c r="AV1037" s="618">
        <f>IF(AV$12=TRUE,(($U1037*LIQUIDACION!$L$1047)*LIQUIDACION!$D$1045/IF(AND(LIQUIDACION!$D$1044&gt;LIQUIDACION!$B$1046,LIQUIDACION!$B$1046&gt;LIQUIDACION!$D$1043),366,365)),0)</f>
        <v>0</v>
      </c>
      <c r="AW1037" s="618">
        <f>IF(AW$12=TRUE,(($V1037*LIQUIDACION!$L$1047)*LIQUIDACION!$D$1045/IF(AND(LIQUIDACION!$D$1044&gt;LIQUIDACION!$B$1046,LIQUIDACION!$B$1046&gt;LIQUIDACION!$D$1043),366,365)),0)</f>
        <v>0</v>
      </c>
      <c r="AX1037" s="618">
        <f>IF(AX$12=TRUE,(($W1037*LIQUIDACION!$L$1047)*LIQUIDACION!$D$1045/IF(AND(LIQUIDACION!$D$1044&gt;LIQUIDACION!$B$1046,LIQUIDACION!$B$1046&gt;LIQUIDACION!$D$1043),366,365)),0)</f>
        <v>0</v>
      </c>
    </row>
    <row r="1038" spans="2:50" x14ac:dyDescent="0.25">
      <c r="B1038" s="123">
        <v>1026</v>
      </c>
      <c r="C1038" s="125"/>
      <c r="D1038" s="170"/>
      <c r="E1038" s="170"/>
      <c r="F1038" s="170"/>
      <c r="G1038" s="170">
        <f t="shared" ref="G1038:G1047" si="69">IF($G$10&gt;0,$D1038*$G$10,)</f>
        <v>0</v>
      </c>
      <c r="H1038" s="170">
        <f t="shared" ref="H1038:H1047" si="70">IF($H$10&gt;0,$D1038*$H$10,)</f>
        <v>0</v>
      </c>
      <c r="I1038" s="170"/>
      <c r="J1038" s="170"/>
      <c r="K1038" s="170"/>
      <c r="L1038" s="170"/>
      <c r="M1038" s="170"/>
      <c r="N1038" s="170"/>
      <c r="O1038" s="170"/>
      <c r="P1038" s="170"/>
      <c r="Q1038" s="170"/>
      <c r="R1038" s="170"/>
      <c r="S1038" s="170"/>
      <c r="T1038" s="170"/>
      <c r="U1038" s="170"/>
      <c r="V1038" s="170"/>
      <c r="W1038" s="170"/>
      <c r="X1038" s="170"/>
      <c r="Y1038" s="170"/>
      <c r="Z1038" s="170"/>
      <c r="AA1038" s="170"/>
      <c r="AB1038" s="415">
        <f t="shared" ref="AB1038:AB1047" si="71">SUM(AE1038:AX1038)</f>
        <v>0</v>
      </c>
      <c r="AC1038" s="415">
        <f t="shared" ref="AC1038:AC1047" si="72">SUM(D1038:AA1038)</f>
        <v>0</v>
      </c>
      <c r="AE1038" s="618">
        <f>IF(AE$12=TRUE,(($D1038*LIQUIDACION!$L$1046)*LIQUIDACION!$D$1045/IF(AND(LIQUIDACION!$D$1044&gt;LIQUIDACION!$B$1046,LIQUIDACION!$B$1046&gt;LIQUIDACION!$D$1043),366,365)),0)</f>
        <v>0</v>
      </c>
      <c r="AF1038" s="618">
        <f>IF(AF$12=TRUE,(($E1038*LIQUIDACION!$L$1046)*LIQUIDACION!$D$1045/IF(AND(LIQUIDACION!$D$1044&gt;LIQUIDACION!$B$1046,LIQUIDACION!$B$1046&gt;LIQUIDACION!$D$1043),366,365)),0)</f>
        <v>0</v>
      </c>
      <c r="AG1038" s="618">
        <f>IF(AG$12=TRUE,(($F1038*LIQUIDACION!$L$1046)*LIQUIDACION!$D$1045/IF(AND(LIQUIDACION!$D$1044&gt;LIQUIDACION!$B$1046,LIQUIDACION!$B$1046&gt;LIQUIDACION!$D$1043),366,365)),0)</f>
        <v>0</v>
      </c>
      <c r="AH1038" s="618">
        <f>IF(AH$12=TRUE,(($G1038*LIQUIDACION!$L$1046)*LIQUIDACION!$D$1045/IF(AND(LIQUIDACION!$D$1044&gt;LIQUIDACION!$B$1046,LIQUIDACION!$B$1046&gt;LIQUIDACION!$D$1043),366,365)),0)</f>
        <v>0</v>
      </c>
      <c r="AI1038" s="618">
        <f>IF(AI$12=TRUE,(($H1038*LIQUIDACION!$L$1047)*LIQUIDACION!$D$1045/IF(AND(LIQUIDACION!$D$1044&gt;LIQUIDACION!$B$1046,LIQUIDACION!$B$1046&gt;LIQUIDACION!$D$1043),366,365)),0)</f>
        <v>0</v>
      </c>
      <c r="AJ1038" s="618">
        <f>IF(AJ$12=TRUE,(($I1038*LIQUIDACION!$L$1047)*LIQUIDACION!$D$1045/IF(AND(LIQUIDACION!$D$1044&gt;LIQUIDACION!$B$1046,LIQUIDACION!$B$1046&gt;LIQUIDACION!$D$1043),366,365)),0)</f>
        <v>0</v>
      </c>
      <c r="AK1038" s="618">
        <f>IF(AK$12=TRUE,(($J1038*LIQUIDACION!$L$1047)*LIQUIDACION!$D$1045/IF(AND(LIQUIDACION!$D$1044&gt;LIQUIDACION!$B$1046,LIQUIDACION!$B$1046&gt;LIQUIDACION!$D$1043),366,365)),0)</f>
        <v>0</v>
      </c>
      <c r="AL1038" s="618">
        <f>IF(AL$12=TRUE,(($K1038*LIQUIDACION!$L$1047)*LIQUIDACION!$D$1045/IF(AND(LIQUIDACION!$D$1044&gt;LIQUIDACION!$B$1046,LIQUIDACION!$B$1046&gt;LIQUIDACION!$D$1043),366,365)),0)</f>
        <v>0</v>
      </c>
      <c r="AM1038" s="618">
        <f>IF(AM$12=TRUE,(($L1038*LIQUIDACION!$L$1047)*LIQUIDACION!$D$1045/IF(AND(LIQUIDACION!$D$1044&gt;LIQUIDACION!$B$1046,LIQUIDACION!$B$1046&gt;LIQUIDACION!$D$1043),366,365)),0)</f>
        <v>0</v>
      </c>
      <c r="AN1038" s="618">
        <f>IF(AN$12=TRUE,(($M1038*LIQUIDACION!$L$1047)*LIQUIDACION!$D$1045/IF(AND(LIQUIDACION!$D$1044&gt;LIQUIDACION!$B$1046,LIQUIDACION!$B$1046&gt;LIQUIDACION!$D$1043),366,365)),0)</f>
        <v>0</v>
      </c>
      <c r="AO1038" s="618">
        <f>IF(AO$12=TRUE,(($N1038*LIQUIDACION!$L$1047)*LIQUIDACION!$D$1045/IF(AND(LIQUIDACION!$D$1044&gt;LIQUIDACION!$B$1046,LIQUIDACION!$B$1046&gt;LIQUIDACION!$D$1043),366,365)),0)</f>
        <v>0</v>
      </c>
      <c r="AP1038" s="618">
        <f>IF(AP$12=TRUE,(($O1038*LIQUIDACION!$L$1047)*LIQUIDACION!$D$1045/IF(AND(LIQUIDACION!$D$1044&gt;LIQUIDACION!$B$1046,LIQUIDACION!$B$1046&gt;LIQUIDACION!$D$1043),366,365)),0)</f>
        <v>0</v>
      </c>
      <c r="AQ1038" s="618">
        <f>IF(AQ$12=TRUE,(($P1038*LIQUIDACION!$L$1047)*LIQUIDACION!$D$1045/IF(AND(LIQUIDACION!$D$1044&gt;LIQUIDACION!$B$1046,LIQUIDACION!$B$1046&gt;LIQUIDACION!$D$1043),366,365)),0)</f>
        <v>0</v>
      </c>
      <c r="AR1038" s="618">
        <f>IF(AR$12=TRUE,(($Q1038*LIQUIDACION!$L$1047)*LIQUIDACION!$D$1045/IF(AND(LIQUIDACION!$D$1044&gt;LIQUIDACION!$B$1046,LIQUIDACION!$B$1046&gt;LIQUIDACION!$D$1043),366,365)),0)</f>
        <v>0</v>
      </c>
      <c r="AS1038" s="618">
        <f>IF(AS$12=TRUE,(($R1038*LIQUIDACION!$L$1047)*LIQUIDACION!$D$1045/IF(AND(LIQUIDACION!$D$1044&gt;LIQUIDACION!$B$1046,LIQUIDACION!$B$1046&gt;LIQUIDACION!$D$1043),366,365)),0)</f>
        <v>0</v>
      </c>
      <c r="AT1038" s="618">
        <f>IF(AT$12=TRUE,(($S1038*LIQUIDACION!$L$1047)*LIQUIDACION!$D$1045/IF(AND(LIQUIDACION!$D$1044&gt;LIQUIDACION!$B$1046,LIQUIDACION!$B$1046&gt;LIQUIDACION!$D$1043),366,365)),0)</f>
        <v>0</v>
      </c>
      <c r="AU1038" s="618">
        <f>IF(AU$12=TRUE,(($T1038*LIQUIDACION!$L$1047)*LIQUIDACION!$D$1045/IF(AND(LIQUIDACION!$D$1044&gt;LIQUIDACION!$B$1046,LIQUIDACION!$B$1046&gt;LIQUIDACION!$D$1043),366,365)),0)</f>
        <v>0</v>
      </c>
      <c r="AV1038" s="618">
        <f>IF(AV$12=TRUE,(($U1038*LIQUIDACION!$L$1047)*LIQUIDACION!$D$1045/IF(AND(LIQUIDACION!$D$1044&gt;LIQUIDACION!$B$1046,LIQUIDACION!$B$1046&gt;LIQUIDACION!$D$1043),366,365)),0)</f>
        <v>0</v>
      </c>
      <c r="AW1038" s="618">
        <f>IF(AW$12=TRUE,(($V1038*LIQUIDACION!$L$1047)*LIQUIDACION!$D$1045/IF(AND(LIQUIDACION!$D$1044&gt;LIQUIDACION!$B$1046,LIQUIDACION!$B$1046&gt;LIQUIDACION!$D$1043),366,365)),0)</f>
        <v>0</v>
      </c>
      <c r="AX1038" s="618">
        <f>IF(AX$12=TRUE,(($W1038*LIQUIDACION!$L$1047)*LIQUIDACION!$D$1045/IF(AND(LIQUIDACION!$D$1044&gt;LIQUIDACION!$B$1046,LIQUIDACION!$B$1046&gt;LIQUIDACION!$D$1043),366,365)),0)</f>
        <v>0</v>
      </c>
    </row>
    <row r="1039" spans="2:50" x14ac:dyDescent="0.25">
      <c r="B1039" s="121">
        <v>1027</v>
      </c>
      <c r="C1039" s="125"/>
      <c r="D1039" s="170"/>
      <c r="E1039" s="170"/>
      <c r="F1039" s="170"/>
      <c r="G1039" s="170">
        <f t="shared" si="69"/>
        <v>0</v>
      </c>
      <c r="H1039" s="170">
        <f t="shared" si="70"/>
        <v>0</v>
      </c>
      <c r="I1039" s="170"/>
      <c r="J1039" s="170"/>
      <c r="K1039" s="170"/>
      <c r="L1039" s="170"/>
      <c r="M1039" s="170"/>
      <c r="N1039" s="170"/>
      <c r="O1039" s="170"/>
      <c r="P1039" s="170"/>
      <c r="Q1039" s="170"/>
      <c r="R1039" s="170"/>
      <c r="S1039" s="170"/>
      <c r="T1039" s="170"/>
      <c r="U1039" s="170"/>
      <c r="V1039" s="170"/>
      <c r="W1039" s="170"/>
      <c r="X1039" s="170"/>
      <c r="Y1039" s="170"/>
      <c r="Z1039" s="170"/>
      <c r="AA1039" s="170"/>
      <c r="AB1039" s="415">
        <f t="shared" si="71"/>
        <v>0</v>
      </c>
      <c r="AC1039" s="415">
        <f t="shared" si="72"/>
        <v>0</v>
      </c>
      <c r="AE1039" s="618">
        <f>IF(AE$12=TRUE,(($D1039*LIQUIDACION!$L$1046)*LIQUIDACION!$D$1045/IF(AND(LIQUIDACION!$D$1044&gt;LIQUIDACION!$B$1046,LIQUIDACION!$B$1046&gt;LIQUIDACION!$D$1043),366,365)),0)</f>
        <v>0</v>
      </c>
      <c r="AF1039" s="618">
        <f>IF(AF$12=TRUE,(($E1039*LIQUIDACION!$L$1046)*LIQUIDACION!$D$1045/IF(AND(LIQUIDACION!$D$1044&gt;LIQUIDACION!$B$1046,LIQUIDACION!$B$1046&gt;LIQUIDACION!$D$1043),366,365)),0)</f>
        <v>0</v>
      </c>
      <c r="AG1039" s="618">
        <f>IF(AG$12=TRUE,(($F1039*LIQUIDACION!$L$1046)*LIQUIDACION!$D$1045/IF(AND(LIQUIDACION!$D$1044&gt;LIQUIDACION!$B$1046,LIQUIDACION!$B$1046&gt;LIQUIDACION!$D$1043),366,365)),0)</f>
        <v>0</v>
      </c>
      <c r="AH1039" s="618">
        <f>IF(AH$12=TRUE,(($G1039*LIQUIDACION!$L$1046)*LIQUIDACION!$D$1045/IF(AND(LIQUIDACION!$D$1044&gt;LIQUIDACION!$B$1046,LIQUIDACION!$B$1046&gt;LIQUIDACION!$D$1043),366,365)),0)</f>
        <v>0</v>
      </c>
      <c r="AI1039" s="618">
        <f>IF(AI$12=TRUE,(($H1039*LIQUIDACION!$L$1047)*LIQUIDACION!$D$1045/IF(AND(LIQUIDACION!$D$1044&gt;LIQUIDACION!$B$1046,LIQUIDACION!$B$1046&gt;LIQUIDACION!$D$1043),366,365)),0)</f>
        <v>0</v>
      </c>
      <c r="AJ1039" s="618">
        <f>IF(AJ$12=TRUE,(($I1039*LIQUIDACION!$L$1047)*LIQUIDACION!$D$1045/IF(AND(LIQUIDACION!$D$1044&gt;LIQUIDACION!$B$1046,LIQUIDACION!$B$1046&gt;LIQUIDACION!$D$1043),366,365)),0)</f>
        <v>0</v>
      </c>
      <c r="AK1039" s="618">
        <f>IF(AK$12=TRUE,(($J1039*LIQUIDACION!$L$1047)*LIQUIDACION!$D$1045/IF(AND(LIQUIDACION!$D$1044&gt;LIQUIDACION!$B$1046,LIQUIDACION!$B$1046&gt;LIQUIDACION!$D$1043),366,365)),0)</f>
        <v>0</v>
      </c>
      <c r="AL1039" s="618">
        <f>IF(AL$12=TRUE,(($K1039*LIQUIDACION!$L$1047)*LIQUIDACION!$D$1045/IF(AND(LIQUIDACION!$D$1044&gt;LIQUIDACION!$B$1046,LIQUIDACION!$B$1046&gt;LIQUIDACION!$D$1043),366,365)),0)</f>
        <v>0</v>
      </c>
      <c r="AM1039" s="618">
        <f>IF(AM$12=TRUE,(($L1039*LIQUIDACION!$L$1047)*LIQUIDACION!$D$1045/IF(AND(LIQUIDACION!$D$1044&gt;LIQUIDACION!$B$1046,LIQUIDACION!$B$1046&gt;LIQUIDACION!$D$1043),366,365)),0)</f>
        <v>0</v>
      </c>
      <c r="AN1039" s="618">
        <f>IF(AN$12=TRUE,(($M1039*LIQUIDACION!$L$1047)*LIQUIDACION!$D$1045/IF(AND(LIQUIDACION!$D$1044&gt;LIQUIDACION!$B$1046,LIQUIDACION!$B$1046&gt;LIQUIDACION!$D$1043),366,365)),0)</f>
        <v>0</v>
      </c>
      <c r="AO1039" s="618">
        <f>IF(AO$12=TRUE,(($N1039*LIQUIDACION!$L$1047)*LIQUIDACION!$D$1045/IF(AND(LIQUIDACION!$D$1044&gt;LIQUIDACION!$B$1046,LIQUIDACION!$B$1046&gt;LIQUIDACION!$D$1043),366,365)),0)</f>
        <v>0</v>
      </c>
      <c r="AP1039" s="618">
        <f>IF(AP$12=TRUE,(($O1039*LIQUIDACION!$L$1047)*LIQUIDACION!$D$1045/IF(AND(LIQUIDACION!$D$1044&gt;LIQUIDACION!$B$1046,LIQUIDACION!$B$1046&gt;LIQUIDACION!$D$1043),366,365)),0)</f>
        <v>0</v>
      </c>
      <c r="AQ1039" s="618">
        <f>IF(AQ$12=TRUE,(($P1039*LIQUIDACION!$L$1047)*LIQUIDACION!$D$1045/IF(AND(LIQUIDACION!$D$1044&gt;LIQUIDACION!$B$1046,LIQUIDACION!$B$1046&gt;LIQUIDACION!$D$1043),366,365)),0)</f>
        <v>0</v>
      </c>
      <c r="AR1039" s="618">
        <f>IF(AR$12=TRUE,(($Q1039*LIQUIDACION!$L$1047)*LIQUIDACION!$D$1045/IF(AND(LIQUIDACION!$D$1044&gt;LIQUIDACION!$B$1046,LIQUIDACION!$B$1046&gt;LIQUIDACION!$D$1043),366,365)),0)</f>
        <v>0</v>
      </c>
      <c r="AS1039" s="618">
        <f>IF(AS$12=TRUE,(($R1039*LIQUIDACION!$L$1047)*LIQUIDACION!$D$1045/IF(AND(LIQUIDACION!$D$1044&gt;LIQUIDACION!$B$1046,LIQUIDACION!$B$1046&gt;LIQUIDACION!$D$1043),366,365)),0)</f>
        <v>0</v>
      </c>
      <c r="AT1039" s="618">
        <f>IF(AT$12=TRUE,(($S1039*LIQUIDACION!$L$1047)*LIQUIDACION!$D$1045/IF(AND(LIQUIDACION!$D$1044&gt;LIQUIDACION!$B$1046,LIQUIDACION!$B$1046&gt;LIQUIDACION!$D$1043),366,365)),0)</f>
        <v>0</v>
      </c>
      <c r="AU1039" s="618">
        <f>IF(AU$12=TRUE,(($T1039*LIQUIDACION!$L$1047)*LIQUIDACION!$D$1045/IF(AND(LIQUIDACION!$D$1044&gt;LIQUIDACION!$B$1046,LIQUIDACION!$B$1046&gt;LIQUIDACION!$D$1043),366,365)),0)</f>
        <v>0</v>
      </c>
      <c r="AV1039" s="618">
        <f>IF(AV$12=TRUE,(($U1039*LIQUIDACION!$L$1047)*LIQUIDACION!$D$1045/IF(AND(LIQUIDACION!$D$1044&gt;LIQUIDACION!$B$1046,LIQUIDACION!$B$1046&gt;LIQUIDACION!$D$1043),366,365)),0)</f>
        <v>0</v>
      </c>
      <c r="AW1039" s="618">
        <f>IF(AW$12=TRUE,(($V1039*LIQUIDACION!$L$1047)*LIQUIDACION!$D$1045/IF(AND(LIQUIDACION!$D$1044&gt;LIQUIDACION!$B$1046,LIQUIDACION!$B$1046&gt;LIQUIDACION!$D$1043),366,365)),0)</f>
        <v>0</v>
      </c>
      <c r="AX1039" s="618">
        <f>IF(AX$12=TRUE,(($W1039*LIQUIDACION!$L$1047)*LIQUIDACION!$D$1045/IF(AND(LIQUIDACION!$D$1044&gt;LIQUIDACION!$B$1046,LIQUIDACION!$B$1046&gt;LIQUIDACION!$D$1043),366,365)),0)</f>
        <v>0</v>
      </c>
    </row>
    <row r="1040" spans="2:50" x14ac:dyDescent="0.25">
      <c r="B1040" s="123">
        <v>1028</v>
      </c>
      <c r="C1040" s="125"/>
      <c r="D1040" s="170"/>
      <c r="E1040" s="170"/>
      <c r="F1040" s="170"/>
      <c r="G1040" s="170">
        <f t="shared" si="69"/>
        <v>0</v>
      </c>
      <c r="H1040" s="170">
        <f t="shared" si="70"/>
        <v>0</v>
      </c>
      <c r="I1040" s="170"/>
      <c r="J1040" s="170"/>
      <c r="K1040" s="170"/>
      <c r="L1040" s="170"/>
      <c r="M1040" s="170"/>
      <c r="N1040" s="170"/>
      <c r="O1040" s="170"/>
      <c r="P1040" s="170"/>
      <c r="Q1040" s="170"/>
      <c r="R1040" s="170"/>
      <c r="S1040" s="170"/>
      <c r="T1040" s="170"/>
      <c r="U1040" s="170"/>
      <c r="V1040" s="170"/>
      <c r="W1040" s="170"/>
      <c r="X1040" s="170"/>
      <c r="Y1040" s="170"/>
      <c r="Z1040" s="170"/>
      <c r="AA1040" s="170"/>
      <c r="AB1040" s="415">
        <f t="shared" si="71"/>
        <v>0</v>
      </c>
      <c r="AC1040" s="415">
        <f t="shared" si="72"/>
        <v>0</v>
      </c>
      <c r="AE1040" s="618">
        <f>IF(AE$12=TRUE,(($D1040*LIQUIDACION!$L$1046)*LIQUIDACION!$D$1045/IF(AND(LIQUIDACION!$D$1044&gt;LIQUIDACION!$B$1046,LIQUIDACION!$B$1046&gt;LIQUIDACION!$D$1043),366,365)),0)</f>
        <v>0</v>
      </c>
      <c r="AF1040" s="618">
        <f>IF(AF$12=TRUE,(($E1040*LIQUIDACION!$L$1046)*LIQUIDACION!$D$1045/IF(AND(LIQUIDACION!$D$1044&gt;LIQUIDACION!$B$1046,LIQUIDACION!$B$1046&gt;LIQUIDACION!$D$1043),366,365)),0)</f>
        <v>0</v>
      </c>
      <c r="AG1040" s="618">
        <f>IF(AG$12=TRUE,(($F1040*LIQUIDACION!$L$1046)*LIQUIDACION!$D$1045/IF(AND(LIQUIDACION!$D$1044&gt;LIQUIDACION!$B$1046,LIQUIDACION!$B$1046&gt;LIQUIDACION!$D$1043),366,365)),0)</f>
        <v>0</v>
      </c>
      <c r="AH1040" s="618">
        <f>IF(AH$12=TRUE,(($G1040*LIQUIDACION!$L$1046)*LIQUIDACION!$D$1045/IF(AND(LIQUIDACION!$D$1044&gt;LIQUIDACION!$B$1046,LIQUIDACION!$B$1046&gt;LIQUIDACION!$D$1043),366,365)),0)</f>
        <v>0</v>
      </c>
      <c r="AI1040" s="618">
        <f>IF(AI$12=TRUE,(($H1040*LIQUIDACION!$L$1047)*LIQUIDACION!$D$1045/IF(AND(LIQUIDACION!$D$1044&gt;LIQUIDACION!$B$1046,LIQUIDACION!$B$1046&gt;LIQUIDACION!$D$1043),366,365)),0)</f>
        <v>0</v>
      </c>
      <c r="AJ1040" s="618">
        <f>IF(AJ$12=TRUE,(($I1040*LIQUIDACION!$L$1047)*LIQUIDACION!$D$1045/IF(AND(LIQUIDACION!$D$1044&gt;LIQUIDACION!$B$1046,LIQUIDACION!$B$1046&gt;LIQUIDACION!$D$1043),366,365)),0)</f>
        <v>0</v>
      </c>
      <c r="AK1040" s="618">
        <f>IF(AK$12=TRUE,(($J1040*LIQUIDACION!$L$1047)*LIQUIDACION!$D$1045/IF(AND(LIQUIDACION!$D$1044&gt;LIQUIDACION!$B$1046,LIQUIDACION!$B$1046&gt;LIQUIDACION!$D$1043),366,365)),0)</f>
        <v>0</v>
      </c>
      <c r="AL1040" s="618">
        <f>IF(AL$12=TRUE,(($K1040*LIQUIDACION!$L$1047)*LIQUIDACION!$D$1045/IF(AND(LIQUIDACION!$D$1044&gt;LIQUIDACION!$B$1046,LIQUIDACION!$B$1046&gt;LIQUIDACION!$D$1043),366,365)),0)</f>
        <v>0</v>
      </c>
      <c r="AM1040" s="618">
        <f>IF(AM$12=TRUE,(($L1040*LIQUIDACION!$L$1047)*LIQUIDACION!$D$1045/IF(AND(LIQUIDACION!$D$1044&gt;LIQUIDACION!$B$1046,LIQUIDACION!$B$1046&gt;LIQUIDACION!$D$1043),366,365)),0)</f>
        <v>0</v>
      </c>
      <c r="AN1040" s="618">
        <f>IF(AN$12=TRUE,(($M1040*LIQUIDACION!$L$1047)*LIQUIDACION!$D$1045/IF(AND(LIQUIDACION!$D$1044&gt;LIQUIDACION!$B$1046,LIQUIDACION!$B$1046&gt;LIQUIDACION!$D$1043),366,365)),0)</f>
        <v>0</v>
      </c>
      <c r="AO1040" s="618">
        <f>IF(AO$12=TRUE,(($N1040*LIQUIDACION!$L$1047)*LIQUIDACION!$D$1045/IF(AND(LIQUIDACION!$D$1044&gt;LIQUIDACION!$B$1046,LIQUIDACION!$B$1046&gt;LIQUIDACION!$D$1043),366,365)),0)</f>
        <v>0</v>
      </c>
      <c r="AP1040" s="618">
        <f>IF(AP$12=TRUE,(($O1040*LIQUIDACION!$L$1047)*LIQUIDACION!$D$1045/IF(AND(LIQUIDACION!$D$1044&gt;LIQUIDACION!$B$1046,LIQUIDACION!$B$1046&gt;LIQUIDACION!$D$1043),366,365)),0)</f>
        <v>0</v>
      </c>
      <c r="AQ1040" s="618">
        <f>IF(AQ$12=TRUE,(($P1040*LIQUIDACION!$L$1047)*LIQUIDACION!$D$1045/IF(AND(LIQUIDACION!$D$1044&gt;LIQUIDACION!$B$1046,LIQUIDACION!$B$1046&gt;LIQUIDACION!$D$1043),366,365)),0)</f>
        <v>0</v>
      </c>
      <c r="AR1040" s="618">
        <f>IF(AR$12=TRUE,(($Q1040*LIQUIDACION!$L$1047)*LIQUIDACION!$D$1045/IF(AND(LIQUIDACION!$D$1044&gt;LIQUIDACION!$B$1046,LIQUIDACION!$B$1046&gt;LIQUIDACION!$D$1043),366,365)),0)</f>
        <v>0</v>
      </c>
      <c r="AS1040" s="618">
        <f>IF(AS$12=TRUE,(($R1040*LIQUIDACION!$L$1047)*LIQUIDACION!$D$1045/IF(AND(LIQUIDACION!$D$1044&gt;LIQUIDACION!$B$1046,LIQUIDACION!$B$1046&gt;LIQUIDACION!$D$1043),366,365)),0)</f>
        <v>0</v>
      </c>
      <c r="AT1040" s="618">
        <f>IF(AT$12=TRUE,(($S1040*LIQUIDACION!$L$1047)*LIQUIDACION!$D$1045/IF(AND(LIQUIDACION!$D$1044&gt;LIQUIDACION!$B$1046,LIQUIDACION!$B$1046&gt;LIQUIDACION!$D$1043),366,365)),0)</f>
        <v>0</v>
      </c>
      <c r="AU1040" s="618">
        <f>IF(AU$12=TRUE,(($T1040*LIQUIDACION!$L$1047)*LIQUIDACION!$D$1045/IF(AND(LIQUIDACION!$D$1044&gt;LIQUIDACION!$B$1046,LIQUIDACION!$B$1046&gt;LIQUIDACION!$D$1043),366,365)),0)</f>
        <v>0</v>
      </c>
      <c r="AV1040" s="618">
        <f>IF(AV$12=TRUE,(($U1040*LIQUIDACION!$L$1047)*LIQUIDACION!$D$1045/IF(AND(LIQUIDACION!$D$1044&gt;LIQUIDACION!$B$1046,LIQUIDACION!$B$1046&gt;LIQUIDACION!$D$1043),366,365)),0)</f>
        <v>0</v>
      </c>
      <c r="AW1040" s="618">
        <f>IF(AW$12=TRUE,(($V1040*LIQUIDACION!$L$1047)*LIQUIDACION!$D$1045/IF(AND(LIQUIDACION!$D$1044&gt;LIQUIDACION!$B$1046,LIQUIDACION!$B$1046&gt;LIQUIDACION!$D$1043),366,365)),0)</f>
        <v>0</v>
      </c>
      <c r="AX1040" s="618">
        <f>IF(AX$12=TRUE,(($W1040*LIQUIDACION!$L$1047)*LIQUIDACION!$D$1045/IF(AND(LIQUIDACION!$D$1044&gt;LIQUIDACION!$B$1046,LIQUIDACION!$B$1046&gt;LIQUIDACION!$D$1043),366,365)),0)</f>
        <v>0</v>
      </c>
    </row>
    <row r="1041" spans="2:50" x14ac:dyDescent="0.25">
      <c r="B1041" s="121">
        <v>1029</v>
      </c>
      <c r="C1041" s="125"/>
      <c r="D1041" s="170"/>
      <c r="E1041" s="170"/>
      <c r="F1041" s="170"/>
      <c r="G1041" s="170">
        <f t="shared" si="69"/>
        <v>0</v>
      </c>
      <c r="H1041" s="170">
        <f t="shared" si="70"/>
        <v>0</v>
      </c>
      <c r="I1041" s="170"/>
      <c r="J1041" s="170"/>
      <c r="K1041" s="170"/>
      <c r="L1041" s="170"/>
      <c r="M1041" s="170"/>
      <c r="N1041" s="170"/>
      <c r="O1041" s="170"/>
      <c r="P1041" s="170"/>
      <c r="Q1041" s="170"/>
      <c r="R1041" s="170"/>
      <c r="S1041" s="170"/>
      <c r="T1041" s="170"/>
      <c r="U1041" s="170"/>
      <c r="V1041" s="170"/>
      <c r="W1041" s="170"/>
      <c r="X1041" s="170"/>
      <c r="Y1041" s="170"/>
      <c r="Z1041" s="170"/>
      <c r="AA1041" s="170"/>
      <c r="AB1041" s="415">
        <f t="shared" si="71"/>
        <v>0</v>
      </c>
      <c r="AC1041" s="415">
        <f t="shared" si="72"/>
        <v>0</v>
      </c>
      <c r="AE1041" s="618">
        <f>IF(AE$12=TRUE,(($D1041*LIQUIDACION!$L$1046)*LIQUIDACION!$D$1045/IF(AND(LIQUIDACION!$D$1044&gt;LIQUIDACION!$B$1046,LIQUIDACION!$B$1046&gt;LIQUIDACION!$D$1043),366,365)),0)</f>
        <v>0</v>
      </c>
      <c r="AF1041" s="618">
        <f>IF(AF$12=TRUE,(($E1041*LIQUIDACION!$L$1046)*LIQUIDACION!$D$1045/IF(AND(LIQUIDACION!$D$1044&gt;LIQUIDACION!$B$1046,LIQUIDACION!$B$1046&gt;LIQUIDACION!$D$1043),366,365)),0)</f>
        <v>0</v>
      </c>
      <c r="AG1041" s="618">
        <f>IF(AG$12=TRUE,(($F1041*LIQUIDACION!$L$1046)*LIQUIDACION!$D$1045/IF(AND(LIQUIDACION!$D$1044&gt;LIQUIDACION!$B$1046,LIQUIDACION!$B$1046&gt;LIQUIDACION!$D$1043),366,365)),0)</f>
        <v>0</v>
      </c>
      <c r="AH1041" s="618">
        <f>IF(AH$12=TRUE,(($G1041*LIQUIDACION!$L$1046)*LIQUIDACION!$D$1045/IF(AND(LIQUIDACION!$D$1044&gt;LIQUIDACION!$B$1046,LIQUIDACION!$B$1046&gt;LIQUIDACION!$D$1043),366,365)),0)</f>
        <v>0</v>
      </c>
      <c r="AI1041" s="618">
        <f>IF(AI$12=TRUE,(($H1041*LIQUIDACION!$L$1047)*LIQUIDACION!$D$1045/IF(AND(LIQUIDACION!$D$1044&gt;LIQUIDACION!$B$1046,LIQUIDACION!$B$1046&gt;LIQUIDACION!$D$1043),366,365)),0)</f>
        <v>0</v>
      </c>
      <c r="AJ1041" s="618">
        <f>IF(AJ$12=TRUE,(($I1041*LIQUIDACION!$L$1047)*LIQUIDACION!$D$1045/IF(AND(LIQUIDACION!$D$1044&gt;LIQUIDACION!$B$1046,LIQUIDACION!$B$1046&gt;LIQUIDACION!$D$1043),366,365)),0)</f>
        <v>0</v>
      </c>
      <c r="AK1041" s="618">
        <f>IF(AK$12=TRUE,(($J1041*LIQUIDACION!$L$1047)*LIQUIDACION!$D$1045/IF(AND(LIQUIDACION!$D$1044&gt;LIQUIDACION!$B$1046,LIQUIDACION!$B$1046&gt;LIQUIDACION!$D$1043),366,365)),0)</f>
        <v>0</v>
      </c>
      <c r="AL1041" s="618">
        <f>IF(AL$12=TRUE,(($K1041*LIQUIDACION!$L$1047)*LIQUIDACION!$D$1045/IF(AND(LIQUIDACION!$D$1044&gt;LIQUIDACION!$B$1046,LIQUIDACION!$B$1046&gt;LIQUIDACION!$D$1043),366,365)),0)</f>
        <v>0</v>
      </c>
      <c r="AM1041" s="618">
        <f>IF(AM$12=TRUE,(($L1041*LIQUIDACION!$L$1047)*LIQUIDACION!$D$1045/IF(AND(LIQUIDACION!$D$1044&gt;LIQUIDACION!$B$1046,LIQUIDACION!$B$1046&gt;LIQUIDACION!$D$1043),366,365)),0)</f>
        <v>0</v>
      </c>
      <c r="AN1041" s="618">
        <f>IF(AN$12=TRUE,(($M1041*LIQUIDACION!$L$1047)*LIQUIDACION!$D$1045/IF(AND(LIQUIDACION!$D$1044&gt;LIQUIDACION!$B$1046,LIQUIDACION!$B$1046&gt;LIQUIDACION!$D$1043),366,365)),0)</f>
        <v>0</v>
      </c>
      <c r="AO1041" s="618">
        <f>IF(AO$12=TRUE,(($N1041*LIQUIDACION!$L$1047)*LIQUIDACION!$D$1045/IF(AND(LIQUIDACION!$D$1044&gt;LIQUIDACION!$B$1046,LIQUIDACION!$B$1046&gt;LIQUIDACION!$D$1043),366,365)),0)</f>
        <v>0</v>
      </c>
      <c r="AP1041" s="618">
        <f>IF(AP$12=TRUE,(($O1041*LIQUIDACION!$L$1047)*LIQUIDACION!$D$1045/IF(AND(LIQUIDACION!$D$1044&gt;LIQUIDACION!$B$1046,LIQUIDACION!$B$1046&gt;LIQUIDACION!$D$1043),366,365)),0)</f>
        <v>0</v>
      </c>
      <c r="AQ1041" s="618">
        <f>IF(AQ$12=TRUE,(($P1041*LIQUIDACION!$L$1047)*LIQUIDACION!$D$1045/IF(AND(LIQUIDACION!$D$1044&gt;LIQUIDACION!$B$1046,LIQUIDACION!$B$1046&gt;LIQUIDACION!$D$1043),366,365)),0)</f>
        <v>0</v>
      </c>
      <c r="AR1041" s="618">
        <f>IF(AR$12=TRUE,(($Q1041*LIQUIDACION!$L$1047)*LIQUIDACION!$D$1045/IF(AND(LIQUIDACION!$D$1044&gt;LIQUIDACION!$B$1046,LIQUIDACION!$B$1046&gt;LIQUIDACION!$D$1043),366,365)),0)</f>
        <v>0</v>
      </c>
      <c r="AS1041" s="618">
        <f>IF(AS$12=TRUE,(($R1041*LIQUIDACION!$L$1047)*LIQUIDACION!$D$1045/IF(AND(LIQUIDACION!$D$1044&gt;LIQUIDACION!$B$1046,LIQUIDACION!$B$1046&gt;LIQUIDACION!$D$1043),366,365)),0)</f>
        <v>0</v>
      </c>
      <c r="AT1041" s="618">
        <f>IF(AT$12=TRUE,(($S1041*LIQUIDACION!$L$1047)*LIQUIDACION!$D$1045/IF(AND(LIQUIDACION!$D$1044&gt;LIQUIDACION!$B$1046,LIQUIDACION!$B$1046&gt;LIQUIDACION!$D$1043),366,365)),0)</f>
        <v>0</v>
      </c>
      <c r="AU1041" s="618">
        <f>IF(AU$12=TRUE,(($T1041*LIQUIDACION!$L$1047)*LIQUIDACION!$D$1045/IF(AND(LIQUIDACION!$D$1044&gt;LIQUIDACION!$B$1046,LIQUIDACION!$B$1046&gt;LIQUIDACION!$D$1043),366,365)),0)</f>
        <v>0</v>
      </c>
      <c r="AV1041" s="618">
        <f>IF(AV$12=TRUE,(($U1041*LIQUIDACION!$L$1047)*LIQUIDACION!$D$1045/IF(AND(LIQUIDACION!$D$1044&gt;LIQUIDACION!$B$1046,LIQUIDACION!$B$1046&gt;LIQUIDACION!$D$1043),366,365)),0)</f>
        <v>0</v>
      </c>
      <c r="AW1041" s="618">
        <f>IF(AW$12=TRUE,(($V1041*LIQUIDACION!$L$1047)*LIQUIDACION!$D$1045/IF(AND(LIQUIDACION!$D$1044&gt;LIQUIDACION!$B$1046,LIQUIDACION!$B$1046&gt;LIQUIDACION!$D$1043),366,365)),0)</f>
        <v>0</v>
      </c>
      <c r="AX1041" s="618">
        <f>IF(AX$12=TRUE,(($W1041*LIQUIDACION!$L$1047)*LIQUIDACION!$D$1045/IF(AND(LIQUIDACION!$D$1044&gt;LIQUIDACION!$B$1046,LIQUIDACION!$B$1046&gt;LIQUIDACION!$D$1043),366,365)),0)</f>
        <v>0</v>
      </c>
    </row>
    <row r="1042" spans="2:50" x14ac:dyDescent="0.25">
      <c r="B1042" s="123">
        <v>1030</v>
      </c>
      <c r="C1042" s="125"/>
      <c r="D1042" s="170"/>
      <c r="E1042" s="170"/>
      <c r="F1042" s="170"/>
      <c r="G1042" s="170">
        <f t="shared" si="69"/>
        <v>0</v>
      </c>
      <c r="H1042" s="170">
        <f t="shared" si="70"/>
        <v>0</v>
      </c>
      <c r="I1042" s="170"/>
      <c r="J1042" s="170"/>
      <c r="K1042" s="170"/>
      <c r="L1042" s="170"/>
      <c r="M1042" s="170"/>
      <c r="N1042" s="170"/>
      <c r="O1042" s="170"/>
      <c r="P1042" s="170"/>
      <c r="Q1042" s="170"/>
      <c r="R1042" s="170"/>
      <c r="S1042" s="170"/>
      <c r="T1042" s="170"/>
      <c r="U1042" s="170"/>
      <c r="V1042" s="170"/>
      <c r="W1042" s="170"/>
      <c r="X1042" s="170"/>
      <c r="Y1042" s="170"/>
      <c r="Z1042" s="170"/>
      <c r="AA1042" s="170"/>
      <c r="AB1042" s="415">
        <f t="shared" si="71"/>
        <v>0</v>
      </c>
      <c r="AC1042" s="415">
        <f t="shared" si="72"/>
        <v>0</v>
      </c>
      <c r="AE1042" s="618">
        <f>IF(AE$12=TRUE,(($D1042*LIQUIDACION!$L$1046)*LIQUIDACION!$D$1045/IF(AND(LIQUIDACION!$D$1044&gt;LIQUIDACION!$B$1046,LIQUIDACION!$B$1046&gt;LIQUIDACION!$D$1043),366,365)),0)</f>
        <v>0</v>
      </c>
      <c r="AF1042" s="618">
        <f>IF(AF$12=TRUE,(($E1042*LIQUIDACION!$L$1046)*LIQUIDACION!$D$1045/IF(AND(LIQUIDACION!$D$1044&gt;LIQUIDACION!$B$1046,LIQUIDACION!$B$1046&gt;LIQUIDACION!$D$1043),366,365)),0)</f>
        <v>0</v>
      </c>
      <c r="AG1042" s="618">
        <f>IF(AG$12=TRUE,(($F1042*LIQUIDACION!$L$1046)*LIQUIDACION!$D$1045/IF(AND(LIQUIDACION!$D$1044&gt;LIQUIDACION!$B$1046,LIQUIDACION!$B$1046&gt;LIQUIDACION!$D$1043),366,365)),0)</f>
        <v>0</v>
      </c>
      <c r="AH1042" s="618">
        <f>IF(AH$12=TRUE,(($G1042*LIQUIDACION!$L$1046)*LIQUIDACION!$D$1045/IF(AND(LIQUIDACION!$D$1044&gt;LIQUIDACION!$B$1046,LIQUIDACION!$B$1046&gt;LIQUIDACION!$D$1043),366,365)),0)</f>
        <v>0</v>
      </c>
      <c r="AI1042" s="618">
        <f>IF(AI$12=TRUE,(($H1042*LIQUIDACION!$L$1047)*LIQUIDACION!$D$1045/IF(AND(LIQUIDACION!$D$1044&gt;LIQUIDACION!$B$1046,LIQUIDACION!$B$1046&gt;LIQUIDACION!$D$1043),366,365)),0)</f>
        <v>0</v>
      </c>
      <c r="AJ1042" s="618">
        <f>IF(AJ$12=TRUE,(($I1042*LIQUIDACION!$L$1047)*LIQUIDACION!$D$1045/IF(AND(LIQUIDACION!$D$1044&gt;LIQUIDACION!$B$1046,LIQUIDACION!$B$1046&gt;LIQUIDACION!$D$1043),366,365)),0)</f>
        <v>0</v>
      </c>
      <c r="AK1042" s="618">
        <f>IF(AK$12=TRUE,(($J1042*LIQUIDACION!$L$1047)*LIQUIDACION!$D$1045/IF(AND(LIQUIDACION!$D$1044&gt;LIQUIDACION!$B$1046,LIQUIDACION!$B$1046&gt;LIQUIDACION!$D$1043),366,365)),0)</f>
        <v>0</v>
      </c>
      <c r="AL1042" s="618">
        <f>IF(AL$12=TRUE,(($K1042*LIQUIDACION!$L$1047)*LIQUIDACION!$D$1045/IF(AND(LIQUIDACION!$D$1044&gt;LIQUIDACION!$B$1046,LIQUIDACION!$B$1046&gt;LIQUIDACION!$D$1043),366,365)),0)</f>
        <v>0</v>
      </c>
      <c r="AM1042" s="618">
        <f>IF(AM$12=TRUE,(($L1042*LIQUIDACION!$L$1047)*LIQUIDACION!$D$1045/IF(AND(LIQUIDACION!$D$1044&gt;LIQUIDACION!$B$1046,LIQUIDACION!$B$1046&gt;LIQUIDACION!$D$1043),366,365)),0)</f>
        <v>0</v>
      </c>
      <c r="AN1042" s="618">
        <f>IF(AN$12=TRUE,(($M1042*LIQUIDACION!$L$1047)*LIQUIDACION!$D$1045/IF(AND(LIQUIDACION!$D$1044&gt;LIQUIDACION!$B$1046,LIQUIDACION!$B$1046&gt;LIQUIDACION!$D$1043),366,365)),0)</f>
        <v>0</v>
      </c>
      <c r="AO1042" s="618">
        <f>IF(AO$12=TRUE,(($N1042*LIQUIDACION!$L$1047)*LIQUIDACION!$D$1045/IF(AND(LIQUIDACION!$D$1044&gt;LIQUIDACION!$B$1046,LIQUIDACION!$B$1046&gt;LIQUIDACION!$D$1043),366,365)),0)</f>
        <v>0</v>
      </c>
      <c r="AP1042" s="618">
        <f>IF(AP$12=TRUE,(($O1042*LIQUIDACION!$L$1047)*LIQUIDACION!$D$1045/IF(AND(LIQUIDACION!$D$1044&gt;LIQUIDACION!$B$1046,LIQUIDACION!$B$1046&gt;LIQUIDACION!$D$1043),366,365)),0)</f>
        <v>0</v>
      </c>
      <c r="AQ1042" s="618">
        <f>IF(AQ$12=TRUE,(($P1042*LIQUIDACION!$L$1047)*LIQUIDACION!$D$1045/IF(AND(LIQUIDACION!$D$1044&gt;LIQUIDACION!$B$1046,LIQUIDACION!$B$1046&gt;LIQUIDACION!$D$1043),366,365)),0)</f>
        <v>0</v>
      </c>
      <c r="AR1042" s="618">
        <f>IF(AR$12=TRUE,(($Q1042*LIQUIDACION!$L$1047)*LIQUIDACION!$D$1045/IF(AND(LIQUIDACION!$D$1044&gt;LIQUIDACION!$B$1046,LIQUIDACION!$B$1046&gt;LIQUIDACION!$D$1043),366,365)),0)</f>
        <v>0</v>
      </c>
      <c r="AS1042" s="618">
        <f>IF(AS$12=TRUE,(($R1042*LIQUIDACION!$L$1047)*LIQUIDACION!$D$1045/IF(AND(LIQUIDACION!$D$1044&gt;LIQUIDACION!$B$1046,LIQUIDACION!$B$1046&gt;LIQUIDACION!$D$1043),366,365)),0)</f>
        <v>0</v>
      </c>
      <c r="AT1042" s="618">
        <f>IF(AT$12=TRUE,(($S1042*LIQUIDACION!$L$1047)*LIQUIDACION!$D$1045/IF(AND(LIQUIDACION!$D$1044&gt;LIQUIDACION!$B$1046,LIQUIDACION!$B$1046&gt;LIQUIDACION!$D$1043),366,365)),0)</f>
        <v>0</v>
      </c>
      <c r="AU1042" s="618">
        <f>IF(AU$12=TRUE,(($T1042*LIQUIDACION!$L$1047)*LIQUIDACION!$D$1045/IF(AND(LIQUIDACION!$D$1044&gt;LIQUIDACION!$B$1046,LIQUIDACION!$B$1046&gt;LIQUIDACION!$D$1043),366,365)),0)</f>
        <v>0</v>
      </c>
      <c r="AV1042" s="618">
        <f>IF(AV$12=TRUE,(($U1042*LIQUIDACION!$L$1047)*LIQUIDACION!$D$1045/IF(AND(LIQUIDACION!$D$1044&gt;LIQUIDACION!$B$1046,LIQUIDACION!$B$1046&gt;LIQUIDACION!$D$1043),366,365)),0)</f>
        <v>0</v>
      </c>
      <c r="AW1042" s="618">
        <f>IF(AW$12=TRUE,(($V1042*LIQUIDACION!$L$1047)*LIQUIDACION!$D$1045/IF(AND(LIQUIDACION!$D$1044&gt;LIQUIDACION!$B$1046,LIQUIDACION!$B$1046&gt;LIQUIDACION!$D$1043),366,365)),0)</f>
        <v>0</v>
      </c>
      <c r="AX1042" s="618">
        <f>IF(AX$12=TRUE,(($W1042*LIQUIDACION!$L$1047)*LIQUIDACION!$D$1045/IF(AND(LIQUIDACION!$D$1044&gt;LIQUIDACION!$B$1046,LIQUIDACION!$B$1046&gt;LIQUIDACION!$D$1043),366,365)),0)</f>
        <v>0</v>
      </c>
    </row>
    <row r="1043" spans="2:50" x14ac:dyDescent="0.25">
      <c r="B1043" s="121">
        <v>1031</v>
      </c>
      <c r="C1043" s="125"/>
      <c r="D1043" s="170"/>
      <c r="E1043" s="170"/>
      <c r="F1043" s="170"/>
      <c r="G1043" s="170">
        <f t="shared" si="69"/>
        <v>0</v>
      </c>
      <c r="H1043" s="170">
        <f t="shared" si="70"/>
        <v>0</v>
      </c>
      <c r="I1043" s="170"/>
      <c r="J1043" s="170"/>
      <c r="K1043" s="170"/>
      <c r="L1043" s="170"/>
      <c r="M1043" s="170"/>
      <c r="N1043" s="170"/>
      <c r="O1043" s="170"/>
      <c r="P1043" s="170"/>
      <c r="Q1043" s="170"/>
      <c r="R1043" s="170"/>
      <c r="S1043" s="170"/>
      <c r="T1043" s="170"/>
      <c r="U1043" s="170"/>
      <c r="V1043" s="170"/>
      <c r="W1043" s="170"/>
      <c r="X1043" s="170"/>
      <c r="Y1043" s="170"/>
      <c r="Z1043" s="170"/>
      <c r="AA1043" s="170"/>
      <c r="AB1043" s="415">
        <f t="shared" si="71"/>
        <v>0</v>
      </c>
      <c r="AC1043" s="415">
        <f t="shared" si="72"/>
        <v>0</v>
      </c>
      <c r="AE1043" s="618">
        <f>IF(AE$12=TRUE,(($D1043*LIQUIDACION!$L$1046)*LIQUIDACION!$D$1045/IF(AND(LIQUIDACION!$D$1044&gt;LIQUIDACION!$B$1046,LIQUIDACION!$B$1046&gt;LIQUIDACION!$D$1043),366,365)),0)</f>
        <v>0</v>
      </c>
      <c r="AF1043" s="618">
        <f>IF(AF$12=TRUE,(($E1043*LIQUIDACION!$L$1046)*LIQUIDACION!$D$1045/IF(AND(LIQUIDACION!$D$1044&gt;LIQUIDACION!$B$1046,LIQUIDACION!$B$1046&gt;LIQUIDACION!$D$1043),366,365)),0)</f>
        <v>0</v>
      </c>
      <c r="AG1043" s="618">
        <f>IF(AG$12=TRUE,(($F1043*LIQUIDACION!$L$1046)*LIQUIDACION!$D$1045/IF(AND(LIQUIDACION!$D$1044&gt;LIQUIDACION!$B$1046,LIQUIDACION!$B$1046&gt;LIQUIDACION!$D$1043),366,365)),0)</f>
        <v>0</v>
      </c>
      <c r="AH1043" s="618">
        <f>IF(AH$12=TRUE,(($G1043*LIQUIDACION!$L$1046)*LIQUIDACION!$D$1045/IF(AND(LIQUIDACION!$D$1044&gt;LIQUIDACION!$B$1046,LIQUIDACION!$B$1046&gt;LIQUIDACION!$D$1043),366,365)),0)</f>
        <v>0</v>
      </c>
      <c r="AI1043" s="618">
        <f>IF(AI$12=TRUE,(($H1043*LIQUIDACION!$L$1047)*LIQUIDACION!$D$1045/IF(AND(LIQUIDACION!$D$1044&gt;LIQUIDACION!$B$1046,LIQUIDACION!$B$1046&gt;LIQUIDACION!$D$1043),366,365)),0)</f>
        <v>0</v>
      </c>
      <c r="AJ1043" s="618">
        <f>IF(AJ$12=TRUE,(($I1043*LIQUIDACION!$L$1047)*LIQUIDACION!$D$1045/IF(AND(LIQUIDACION!$D$1044&gt;LIQUIDACION!$B$1046,LIQUIDACION!$B$1046&gt;LIQUIDACION!$D$1043),366,365)),0)</f>
        <v>0</v>
      </c>
      <c r="AK1043" s="618">
        <f>IF(AK$12=TRUE,(($J1043*LIQUIDACION!$L$1047)*LIQUIDACION!$D$1045/IF(AND(LIQUIDACION!$D$1044&gt;LIQUIDACION!$B$1046,LIQUIDACION!$B$1046&gt;LIQUIDACION!$D$1043),366,365)),0)</f>
        <v>0</v>
      </c>
      <c r="AL1043" s="618">
        <f>IF(AL$12=TRUE,(($K1043*LIQUIDACION!$L$1047)*LIQUIDACION!$D$1045/IF(AND(LIQUIDACION!$D$1044&gt;LIQUIDACION!$B$1046,LIQUIDACION!$B$1046&gt;LIQUIDACION!$D$1043),366,365)),0)</f>
        <v>0</v>
      </c>
      <c r="AM1043" s="618">
        <f>IF(AM$12=TRUE,(($L1043*LIQUIDACION!$L$1047)*LIQUIDACION!$D$1045/IF(AND(LIQUIDACION!$D$1044&gt;LIQUIDACION!$B$1046,LIQUIDACION!$B$1046&gt;LIQUIDACION!$D$1043),366,365)),0)</f>
        <v>0</v>
      </c>
      <c r="AN1043" s="618">
        <f>IF(AN$12=TRUE,(($M1043*LIQUIDACION!$L$1047)*LIQUIDACION!$D$1045/IF(AND(LIQUIDACION!$D$1044&gt;LIQUIDACION!$B$1046,LIQUIDACION!$B$1046&gt;LIQUIDACION!$D$1043),366,365)),0)</f>
        <v>0</v>
      </c>
      <c r="AO1043" s="618">
        <f>IF(AO$12=TRUE,(($N1043*LIQUIDACION!$L$1047)*LIQUIDACION!$D$1045/IF(AND(LIQUIDACION!$D$1044&gt;LIQUIDACION!$B$1046,LIQUIDACION!$B$1046&gt;LIQUIDACION!$D$1043),366,365)),0)</f>
        <v>0</v>
      </c>
      <c r="AP1043" s="618">
        <f>IF(AP$12=TRUE,(($O1043*LIQUIDACION!$L$1047)*LIQUIDACION!$D$1045/IF(AND(LIQUIDACION!$D$1044&gt;LIQUIDACION!$B$1046,LIQUIDACION!$B$1046&gt;LIQUIDACION!$D$1043),366,365)),0)</f>
        <v>0</v>
      </c>
      <c r="AQ1043" s="618">
        <f>IF(AQ$12=TRUE,(($P1043*LIQUIDACION!$L$1047)*LIQUIDACION!$D$1045/IF(AND(LIQUIDACION!$D$1044&gt;LIQUIDACION!$B$1046,LIQUIDACION!$B$1046&gt;LIQUIDACION!$D$1043),366,365)),0)</f>
        <v>0</v>
      </c>
      <c r="AR1043" s="618">
        <f>IF(AR$12=TRUE,(($Q1043*LIQUIDACION!$L$1047)*LIQUIDACION!$D$1045/IF(AND(LIQUIDACION!$D$1044&gt;LIQUIDACION!$B$1046,LIQUIDACION!$B$1046&gt;LIQUIDACION!$D$1043),366,365)),0)</f>
        <v>0</v>
      </c>
      <c r="AS1043" s="618">
        <f>IF(AS$12=TRUE,(($R1043*LIQUIDACION!$L$1047)*LIQUIDACION!$D$1045/IF(AND(LIQUIDACION!$D$1044&gt;LIQUIDACION!$B$1046,LIQUIDACION!$B$1046&gt;LIQUIDACION!$D$1043),366,365)),0)</f>
        <v>0</v>
      </c>
      <c r="AT1043" s="618">
        <f>IF(AT$12=TRUE,(($S1043*LIQUIDACION!$L$1047)*LIQUIDACION!$D$1045/IF(AND(LIQUIDACION!$D$1044&gt;LIQUIDACION!$B$1046,LIQUIDACION!$B$1046&gt;LIQUIDACION!$D$1043),366,365)),0)</f>
        <v>0</v>
      </c>
      <c r="AU1043" s="618">
        <f>IF(AU$12=TRUE,(($T1043*LIQUIDACION!$L$1047)*LIQUIDACION!$D$1045/IF(AND(LIQUIDACION!$D$1044&gt;LIQUIDACION!$B$1046,LIQUIDACION!$B$1046&gt;LIQUIDACION!$D$1043),366,365)),0)</f>
        <v>0</v>
      </c>
      <c r="AV1043" s="618">
        <f>IF(AV$12=TRUE,(($U1043*LIQUIDACION!$L$1047)*LIQUIDACION!$D$1045/IF(AND(LIQUIDACION!$D$1044&gt;LIQUIDACION!$B$1046,LIQUIDACION!$B$1046&gt;LIQUIDACION!$D$1043),366,365)),0)</f>
        <v>0</v>
      </c>
      <c r="AW1043" s="618">
        <f>IF(AW$12=TRUE,(($V1043*LIQUIDACION!$L$1047)*LIQUIDACION!$D$1045/IF(AND(LIQUIDACION!$D$1044&gt;LIQUIDACION!$B$1046,LIQUIDACION!$B$1046&gt;LIQUIDACION!$D$1043),366,365)),0)</f>
        <v>0</v>
      </c>
      <c r="AX1043" s="618">
        <f>IF(AX$12=TRUE,(($W1043*LIQUIDACION!$L$1047)*LIQUIDACION!$D$1045/IF(AND(LIQUIDACION!$D$1044&gt;LIQUIDACION!$B$1046,LIQUIDACION!$B$1046&gt;LIQUIDACION!$D$1043),366,365)),0)</f>
        <v>0</v>
      </c>
    </row>
    <row r="1044" spans="2:50" x14ac:dyDescent="0.25">
      <c r="B1044" s="123">
        <v>1032</v>
      </c>
      <c r="C1044" s="125"/>
      <c r="D1044" s="170"/>
      <c r="E1044" s="170"/>
      <c r="F1044" s="170"/>
      <c r="G1044" s="170">
        <f t="shared" si="69"/>
        <v>0</v>
      </c>
      <c r="H1044" s="170">
        <f t="shared" si="70"/>
        <v>0</v>
      </c>
      <c r="I1044" s="170"/>
      <c r="J1044" s="170"/>
      <c r="K1044" s="170"/>
      <c r="L1044" s="170"/>
      <c r="M1044" s="170"/>
      <c r="N1044" s="170"/>
      <c r="O1044" s="170"/>
      <c r="P1044" s="170"/>
      <c r="Q1044" s="170"/>
      <c r="R1044" s="170"/>
      <c r="S1044" s="170"/>
      <c r="T1044" s="170"/>
      <c r="U1044" s="170"/>
      <c r="V1044" s="170"/>
      <c r="W1044" s="170"/>
      <c r="X1044" s="170"/>
      <c r="Y1044" s="170"/>
      <c r="Z1044" s="170"/>
      <c r="AA1044" s="170"/>
      <c r="AB1044" s="415">
        <f t="shared" si="71"/>
        <v>0</v>
      </c>
      <c r="AC1044" s="415">
        <f t="shared" si="72"/>
        <v>0</v>
      </c>
      <c r="AE1044" s="618">
        <f>IF(AE$12=TRUE,(($D1044*LIQUIDACION!$L$1046)*LIQUIDACION!$D$1045/IF(AND(LIQUIDACION!$D$1044&gt;LIQUIDACION!$B$1046,LIQUIDACION!$B$1046&gt;LIQUIDACION!$D$1043),366,365)),0)</f>
        <v>0</v>
      </c>
      <c r="AF1044" s="618">
        <f>IF(AF$12=TRUE,(($E1044*LIQUIDACION!$L$1046)*LIQUIDACION!$D$1045/IF(AND(LIQUIDACION!$D$1044&gt;LIQUIDACION!$B$1046,LIQUIDACION!$B$1046&gt;LIQUIDACION!$D$1043),366,365)),0)</f>
        <v>0</v>
      </c>
      <c r="AG1044" s="618">
        <f>IF(AG$12=TRUE,(($F1044*LIQUIDACION!$L$1046)*LIQUIDACION!$D$1045/IF(AND(LIQUIDACION!$D$1044&gt;LIQUIDACION!$B$1046,LIQUIDACION!$B$1046&gt;LIQUIDACION!$D$1043),366,365)),0)</f>
        <v>0</v>
      </c>
      <c r="AH1044" s="618">
        <f>IF(AH$12=TRUE,(($G1044*LIQUIDACION!$L$1046)*LIQUIDACION!$D$1045/IF(AND(LIQUIDACION!$D$1044&gt;LIQUIDACION!$B$1046,LIQUIDACION!$B$1046&gt;LIQUIDACION!$D$1043),366,365)),0)</f>
        <v>0</v>
      </c>
      <c r="AI1044" s="618">
        <f>IF(AI$12=TRUE,(($H1044*LIQUIDACION!$L$1047)*LIQUIDACION!$D$1045/IF(AND(LIQUIDACION!$D$1044&gt;LIQUIDACION!$B$1046,LIQUIDACION!$B$1046&gt;LIQUIDACION!$D$1043),366,365)),0)</f>
        <v>0</v>
      </c>
      <c r="AJ1044" s="618">
        <f>IF(AJ$12=TRUE,(($I1044*LIQUIDACION!$L$1047)*LIQUIDACION!$D$1045/IF(AND(LIQUIDACION!$D$1044&gt;LIQUIDACION!$B$1046,LIQUIDACION!$B$1046&gt;LIQUIDACION!$D$1043),366,365)),0)</f>
        <v>0</v>
      </c>
      <c r="AK1044" s="618">
        <f>IF(AK$12=TRUE,(($J1044*LIQUIDACION!$L$1047)*LIQUIDACION!$D$1045/IF(AND(LIQUIDACION!$D$1044&gt;LIQUIDACION!$B$1046,LIQUIDACION!$B$1046&gt;LIQUIDACION!$D$1043),366,365)),0)</f>
        <v>0</v>
      </c>
      <c r="AL1044" s="618">
        <f>IF(AL$12=TRUE,(($K1044*LIQUIDACION!$L$1047)*LIQUIDACION!$D$1045/IF(AND(LIQUIDACION!$D$1044&gt;LIQUIDACION!$B$1046,LIQUIDACION!$B$1046&gt;LIQUIDACION!$D$1043),366,365)),0)</f>
        <v>0</v>
      </c>
      <c r="AM1044" s="618">
        <f>IF(AM$12=TRUE,(($L1044*LIQUIDACION!$L$1047)*LIQUIDACION!$D$1045/IF(AND(LIQUIDACION!$D$1044&gt;LIQUIDACION!$B$1046,LIQUIDACION!$B$1046&gt;LIQUIDACION!$D$1043),366,365)),0)</f>
        <v>0</v>
      </c>
      <c r="AN1044" s="618">
        <f>IF(AN$12=TRUE,(($M1044*LIQUIDACION!$L$1047)*LIQUIDACION!$D$1045/IF(AND(LIQUIDACION!$D$1044&gt;LIQUIDACION!$B$1046,LIQUIDACION!$B$1046&gt;LIQUIDACION!$D$1043),366,365)),0)</f>
        <v>0</v>
      </c>
      <c r="AO1044" s="618">
        <f>IF(AO$12=TRUE,(($N1044*LIQUIDACION!$L$1047)*LIQUIDACION!$D$1045/IF(AND(LIQUIDACION!$D$1044&gt;LIQUIDACION!$B$1046,LIQUIDACION!$B$1046&gt;LIQUIDACION!$D$1043),366,365)),0)</f>
        <v>0</v>
      </c>
      <c r="AP1044" s="618">
        <f>IF(AP$12=TRUE,(($O1044*LIQUIDACION!$L$1047)*LIQUIDACION!$D$1045/IF(AND(LIQUIDACION!$D$1044&gt;LIQUIDACION!$B$1046,LIQUIDACION!$B$1046&gt;LIQUIDACION!$D$1043),366,365)),0)</f>
        <v>0</v>
      </c>
      <c r="AQ1044" s="618">
        <f>IF(AQ$12=TRUE,(($P1044*LIQUIDACION!$L$1047)*LIQUIDACION!$D$1045/IF(AND(LIQUIDACION!$D$1044&gt;LIQUIDACION!$B$1046,LIQUIDACION!$B$1046&gt;LIQUIDACION!$D$1043),366,365)),0)</f>
        <v>0</v>
      </c>
      <c r="AR1044" s="618">
        <f>IF(AR$12=TRUE,(($Q1044*LIQUIDACION!$L$1047)*LIQUIDACION!$D$1045/IF(AND(LIQUIDACION!$D$1044&gt;LIQUIDACION!$B$1046,LIQUIDACION!$B$1046&gt;LIQUIDACION!$D$1043),366,365)),0)</f>
        <v>0</v>
      </c>
      <c r="AS1044" s="618">
        <f>IF(AS$12=TRUE,(($R1044*LIQUIDACION!$L$1047)*LIQUIDACION!$D$1045/IF(AND(LIQUIDACION!$D$1044&gt;LIQUIDACION!$B$1046,LIQUIDACION!$B$1046&gt;LIQUIDACION!$D$1043),366,365)),0)</f>
        <v>0</v>
      </c>
      <c r="AT1044" s="618">
        <f>IF(AT$12=TRUE,(($S1044*LIQUIDACION!$L$1047)*LIQUIDACION!$D$1045/IF(AND(LIQUIDACION!$D$1044&gt;LIQUIDACION!$B$1046,LIQUIDACION!$B$1046&gt;LIQUIDACION!$D$1043),366,365)),0)</f>
        <v>0</v>
      </c>
      <c r="AU1044" s="618">
        <f>IF(AU$12=TRUE,(($T1044*LIQUIDACION!$L$1047)*LIQUIDACION!$D$1045/IF(AND(LIQUIDACION!$D$1044&gt;LIQUIDACION!$B$1046,LIQUIDACION!$B$1046&gt;LIQUIDACION!$D$1043),366,365)),0)</f>
        <v>0</v>
      </c>
      <c r="AV1044" s="618">
        <f>IF(AV$12=TRUE,(($U1044*LIQUIDACION!$L$1047)*LIQUIDACION!$D$1045/IF(AND(LIQUIDACION!$D$1044&gt;LIQUIDACION!$B$1046,LIQUIDACION!$B$1046&gt;LIQUIDACION!$D$1043),366,365)),0)</f>
        <v>0</v>
      </c>
      <c r="AW1044" s="618">
        <f>IF(AW$12=TRUE,(($V1044*LIQUIDACION!$L$1047)*LIQUIDACION!$D$1045/IF(AND(LIQUIDACION!$D$1044&gt;LIQUIDACION!$B$1046,LIQUIDACION!$B$1046&gt;LIQUIDACION!$D$1043),366,365)),0)</f>
        <v>0</v>
      </c>
      <c r="AX1044" s="618">
        <f>IF(AX$12=TRUE,(($W1044*LIQUIDACION!$L$1047)*LIQUIDACION!$D$1045/IF(AND(LIQUIDACION!$D$1044&gt;LIQUIDACION!$B$1046,LIQUIDACION!$B$1046&gt;LIQUIDACION!$D$1043),366,365)),0)</f>
        <v>0</v>
      </c>
    </row>
    <row r="1045" spans="2:50" x14ac:dyDescent="0.25">
      <c r="B1045" s="121">
        <v>1033</v>
      </c>
      <c r="C1045" s="125"/>
      <c r="D1045" s="170"/>
      <c r="E1045" s="170"/>
      <c r="F1045" s="170"/>
      <c r="G1045" s="170">
        <f t="shared" si="69"/>
        <v>0</v>
      </c>
      <c r="H1045" s="170">
        <f t="shared" si="70"/>
        <v>0</v>
      </c>
      <c r="I1045" s="170"/>
      <c r="J1045" s="170"/>
      <c r="K1045" s="170"/>
      <c r="L1045" s="170"/>
      <c r="M1045" s="170"/>
      <c r="N1045" s="170"/>
      <c r="O1045" s="170"/>
      <c r="P1045" s="170"/>
      <c r="Q1045" s="170"/>
      <c r="R1045" s="170"/>
      <c r="S1045" s="170"/>
      <c r="T1045" s="170"/>
      <c r="U1045" s="170"/>
      <c r="V1045" s="170"/>
      <c r="W1045" s="170"/>
      <c r="X1045" s="170"/>
      <c r="Y1045" s="170"/>
      <c r="Z1045" s="170"/>
      <c r="AA1045" s="170"/>
      <c r="AB1045" s="415">
        <f t="shared" si="71"/>
        <v>0</v>
      </c>
      <c r="AC1045" s="415">
        <f t="shared" si="72"/>
        <v>0</v>
      </c>
      <c r="AE1045" s="618">
        <f>IF(AE$12=TRUE,(($D1045*LIQUIDACION!$L$1046)*LIQUIDACION!$D$1045/IF(AND(LIQUIDACION!$D$1044&gt;LIQUIDACION!$B$1046,LIQUIDACION!$B$1046&gt;LIQUIDACION!$D$1043),366,365)),0)</f>
        <v>0</v>
      </c>
      <c r="AF1045" s="618">
        <f>IF(AF$12=TRUE,(($E1045*LIQUIDACION!$L$1046)*LIQUIDACION!$D$1045/IF(AND(LIQUIDACION!$D$1044&gt;LIQUIDACION!$B$1046,LIQUIDACION!$B$1046&gt;LIQUIDACION!$D$1043),366,365)),0)</f>
        <v>0</v>
      </c>
      <c r="AG1045" s="618">
        <f>IF(AG$12=TRUE,(($F1045*LIQUIDACION!$L$1046)*LIQUIDACION!$D$1045/IF(AND(LIQUIDACION!$D$1044&gt;LIQUIDACION!$B$1046,LIQUIDACION!$B$1046&gt;LIQUIDACION!$D$1043),366,365)),0)</f>
        <v>0</v>
      </c>
      <c r="AH1045" s="618">
        <f>IF(AH$12=TRUE,(($G1045*LIQUIDACION!$L$1046)*LIQUIDACION!$D$1045/IF(AND(LIQUIDACION!$D$1044&gt;LIQUIDACION!$B$1046,LIQUIDACION!$B$1046&gt;LIQUIDACION!$D$1043),366,365)),0)</f>
        <v>0</v>
      </c>
      <c r="AI1045" s="618">
        <f>IF(AI$12=TRUE,(($H1045*LIQUIDACION!$L$1047)*LIQUIDACION!$D$1045/IF(AND(LIQUIDACION!$D$1044&gt;LIQUIDACION!$B$1046,LIQUIDACION!$B$1046&gt;LIQUIDACION!$D$1043),366,365)),0)</f>
        <v>0</v>
      </c>
      <c r="AJ1045" s="618">
        <f>IF(AJ$12=TRUE,(($I1045*LIQUIDACION!$L$1047)*LIQUIDACION!$D$1045/IF(AND(LIQUIDACION!$D$1044&gt;LIQUIDACION!$B$1046,LIQUIDACION!$B$1046&gt;LIQUIDACION!$D$1043),366,365)),0)</f>
        <v>0</v>
      </c>
      <c r="AK1045" s="618">
        <f>IF(AK$12=TRUE,(($J1045*LIQUIDACION!$L$1047)*LIQUIDACION!$D$1045/IF(AND(LIQUIDACION!$D$1044&gt;LIQUIDACION!$B$1046,LIQUIDACION!$B$1046&gt;LIQUIDACION!$D$1043),366,365)),0)</f>
        <v>0</v>
      </c>
      <c r="AL1045" s="618">
        <f>IF(AL$12=TRUE,(($K1045*LIQUIDACION!$L$1047)*LIQUIDACION!$D$1045/IF(AND(LIQUIDACION!$D$1044&gt;LIQUIDACION!$B$1046,LIQUIDACION!$B$1046&gt;LIQUIDACION!$D$1043),366,365)),0)</f>
        <v>0</v>
      </c>
      <c r="AM1045" s="618">
        <f>IF(AM$12=TRUE,(($L1045*LIQUIDACION!$L$1047)*LIQUIDACION!$D$1045/IF(AND(LIQUIDACION!$D$1044&gt;LIQUIDACION!$B$1046,LIQUIDACION!$B$1046&gt;LIQUIDACION!$D$1043),366,365)),0)</f>
        <v>0</v>
      </c>
      <c r="AN1045" s="618">
        <f>IF(AN$12=TRUE,(($M1045*LIQUIDACION!$L$1047)*LIQUIDACION!$D$1045/IF(AND(LIQUIDACION!$D$1044&gt;LIQUIDACION!$B$1046,LIQUIDACION!$B$1046&gt;LIQUIDACION!$D$1043),366,365)),0)</f>
        <v>0</v>
      </c>
      <c r="AO1045" s="618">
        <f>IF(AO$12=TRUE,(($N1045*LIQUIDACION!$L$1047)*LIQUIDACION!$D$1045/IF(AND(LIQUIDACION!$D$1044&gt;LIQUIDACION!$B$1046,LIQUIDACION!$B$1046&gt;LIQUIDACION!$D$1043),366,365)),0)</f>
        <v>0</v>
      </c>
      <c r="AP1045" s="618">
        <f>IF(AP$12=TRUE,(($O1045*LIQUIDACION!$L$1047)*LIQUIDACION!$D$1045/IF(AND(LIQUIDACION!$D$1044&gt;LIQUIDACION!$B$1046,LIQUIDACION!$B$1046&gt;LIQUIDACION!$D$1043),366,365)),0)</f>
        <v>0</v>
      </c>
      <c r="AQ1045" s="618">
        <f>IF(AQ$12=TRUE,(($P1045*LIQUIDACION!$L$1047)*LIQUIDACION!$D$1045/IF(AND(LIQUIDACION!$D$1044&gt;LIQUIDACION!$B$1046,LIQUIDACION!$B$1046&gt;LIQUIDACION!$D$1043),366,365)),0)</f>
        <v>0</v>
      </c>
      <c r="AR1045" s="618">
        <f>IF(AR$12=TRUE,(($Q1045*LIQUIDACION!$L$1047)*LIQUIDACION!$D$1045/IF(AND(LIQUIDACION!$D$1044&gt;LIQUIDACION!$B$1046,LIQUIDACION!$B$1046&gt;LIQUIDACION!$D$1043),366,365)),0)</f>
        <v>0</v>
      </c>
      <c r="AS1045" s="618">
        <f>IF(AS$12=TRUE,(($R1045*LIQUIDACION!$L$1047)*LIQUIDACION!$D$1045/IF(AND(LIQUIDACION!$D$1044&gt;LIQUIDACION!$B$1046,LIQUIDACION!$B$1046&gt;LIQUIDACION!$D$1043),366,365)),0)</f>
        <v>0</v>
      </c>
      <c r="AT1045" s="618">
        <f>IF(AT$12=TRUE,(($S1045*LIQUIDACION!$L$1047)*LIQUIDACION!$D$1045/IF(AND(LIQUIDACION!$D$1044&gt;LIQUIDACION!$B$1046,LIQUIDACION!$B$1046&gt;LIQUIDACION!$D$1043),366,365)),0)</f>
        <v>0</v>
      </c>
      <c r="AU1045" s="618">
        <f>IF(AU$12=TRUE,(($T1045*LIQUIDACION!$L$1047)*LIQUIDACION!$D$1045/IF(AND(LIQUIDACION!$D$1044&gt;LIQUIDACION!$B$1046,LIQUIDACION!$B$1046&gt;LIQUIDACION!$D$1043),366,365)),0)</f>
        <v>0</v>
      </c>
      <c r="AV1045" s="618">
        <f>IF(AV$12=TRUE,(($U1045*LIQUIDACION!$L$1047)*LIQUIDACION!$D$1045/IF(AND(LIQUIDACION!$D$1044&gt;LIQUIDACION!$B$1046,LIQUIDACION!$B$1046&gt;LIQUIDACION!$D$1043),366,365)),0)</f>
        <v>0</v>
      </c>
      <c r="AW1045" s="618">
        <f>IF(AW$12=TRUE,(($V1045*LIQUIDACION!$L$1047)*LIQUIDACION!$D$1045/IF(AND(LIQUIDACION!$D$1044&gt;LIQUIDACION!$B$1046,LIQUIDACION!$B$1046&gt;LIQUIDACION!$D$1043),366,365)),0)</f>
        <v>0</v>
      </c>
      <c r="AX1045" s="618">
        <f>IF(AX$12=TRUE,(($W1045*LIQUIDACION!$L$1047)*LIQUIDACION!$D$1045/IF(AND(LIQUIDACION!$D$1044&gt;LIQUIDACION!$B$1046,LIQUIDACION!$B$1046&gt;LIQUIDACION!$D$1043),366,365)),0)</f>
        <v>0</v>
      </c>
    </row>
    <row r="1046" spans="2:50" x14ac:dyDescent="0.25">
      <c r="B1046" s="123">
        <v>1034</v>
      </c>
      <c r="C1046" s="125"/>
      <c r="D1046" s="170"/>
      <c r="E1046" s="170"/>
      <c r="F1046" s="170"/>
      <c r="G1046" s="170">
        <f t="shared" si="69"/>
        <v>0</v>
      </c>
      <c r="H1046" s="170">
        <f t="shared" si="70"/>
        <v>0</v>
      </c>
      <c r="I1046" s="170"/>
      <c r="J1046" s="170"/>
      <c r="K1046" s="170"/>
      <c r="L1046" s="170"/>
      <c r="M1046" s="170"/>
      <c r="N1046" s="170"/>
      <c r="O1046" s="170"/>
      <c r="P1046" s="170"/>
      <c r="Q1046" s="170"/>
      <c r="R1046" s="170"/>
      <c r="S1046" s="170"/>
      <c r="T1046" s="170"/>
      <c r="U1046" s="170"/>
      <c r="V1046" s="170"/>
      <c r="W1046" s="170"/>
      <c r="X1046" s="170"/>
      <c r="Y1046" s="170"/>
      <c r="Z1046" s="170"/>
      <c r="AA1046" s="170"/>
      <c r="AB1046" s="415">
        <f t="shared" si="71"/>
        <v>0</v>
      </c>
      <c r="AC1046" s="415">
        <f t="shared" si="72"/>
        <v>0</v>
      </c>
      <c r="AE1046" s="618">
        <f>IF(AE$12=TRUE,(($D1046*LIQUIDACION!$L$1046)*LIQUIDACION!$D$1045/IF(AND(LIQUIDACION!$D$1044&gt;LIQUIDACION!$B$1046,LIQUIDACION!$B$1046&gt;LIQUIDACION!$D$1043),366,365)),0)</f>
        <v>0</v>
      </c>
      <c r="AF1046" s="618">
        <f>IF(AF$12=TRUE,(($E1046*LIQUIDACION!$L$1046)*LIQUIDACION!$D$1045/IF(AND(LIQUIDACION!$D$1044&gt;LIQUIDACION!$B$1046,LIQUIDACION!$B$1046&gt;LIQUIDACION!$D$1043),366,365)),0)</f>
        <v>0</v>
      </c>
      <c r="AG1046" s="618">
        <f>IF(AG$12=TRUE,(($F1046*LIQUIDACION!$L$1046)*LIQUIDACION!$D$1045/IF(AND(LIQUIDACION!$D$1044&gt;LIQUIDACION!$B$1046,LIQUIDACION!$B$1046&gt;LIQUIDACION!$D$1043),366,365)),0)</f>
        <v>0</v>
      </c>
      <c r="AH1046" s="618">
        <f>IF(AH$12=TRUE,(($G1046*LIQUIDACION!$L$1046)*LIQUIDACION!$D$1045/IF(AND(LIQUIDACION!$D$1044&gt;LIQUIDACION!$B$1046,LIQUIDACION!$B$1046&gt;LIQUIDACION!$D$1043),366,365)),0)</f>
        <v>0</v>
      </c>
      <c r="AI1046" s="618">
        <f>IF(AI$12=TRUE,(($H1046*LIQUIDACION!$L$1047)*LIQUIDACION!$D$1045/IF(AND(LIQUIDACION!$D$1044&gt;LIQUIDACION!$B$1046,LIQUIDACION!$B$1046&gt;LIQUIDACION!$D$1043),366,365)),0)</f>
        <v>0</v>
      </c>
      <c r="AJ1046" s="618">
        <f>IF(AJ$12=TRUE,(($I1046*LIQUIDACION!$L$1047)*LIQUIDACION!$D$1045/IF(AND(LIQUIDACION!$D$1044&gt;LIQUIDACION!$B$1046,LIQUIDACION!$B$1046&gt;LIQUIDACION!$D$1043),366,365)),0)</f>
        <v>0</v>
      </c>
      <c r="AK1046" s="618">
        <f>IF(AK$12=TRUE,(($J1046*LIQUIDACION!$L$1047)*LIQUIDACION!$D$1045/IF(AND(LIQUIDACION!$D$1044&gt;LIQUIDACION!$B$1046,LIQUIDACION!$B$1046&gt;LIQUIDACION!$D$1043),366,365)),0)</f>
        <v>0</v>
      </c>
      <c r="AL1046" s="618">
        <f>IF(AL$12=TRUE,(($K1046*LIQUIDACION!$L$1047)*LIQUIDACION!$D$1045/IF(AND(LIQUIDACION!$D$1044&gt;LIQUIDACION!$B$1046,LIQUIDACION!$B$1046&gt;LIQUIDACION!$D$1043),366,365)),0)</f>
        <v>0</v>
      </c>
      <c r="AM1046" s="618">
        <f>IF(AM$12=TRUE,(($L1046*LIQUIDACION!$L$1047)*LIQUIDACION!$D$1045/IF(AND(LIQUIDACION!$D$1044&gt;LIQUIDACION!$B$1046,LIQUIDACION!$B$1046&gt;LIQUIDACION!$D$1043),366,365)),0)</f>
        <v>0</v>
      </c>
      <c r="AN1046" s="618">
        <f>IF(AN$12=TRUE,(($M1046*LIQUIDACION!$L$1047)*LIQUIDACION!$D$1045/IF(AND(LIQUIDACION!$D$1044&gt;LIQUIDACION!$B$1046,LIQUIDACION!$B$1046&gt;LIQUIDACION!$D$1043),366,365)),0)</f>
        <v>0</v>
      </c>
      <c r="AO1046" s="618">
        <f>IF(AO$12=TRUE,(($N1046*LIQUIDACION!$L$1047)*LIQUIDACION!$D$1045/IF(AND(LIQUIDACION!$D$1044&gt;LIQUIDACION!$B$1046,LIQUIDACION!$B$1046&gt;LIQUIDACION!$D$1043),366,365)),0)</f>
        <v>0</v>
      </c>
      <c r="AP1046" s="618">
        <f>IF(AP$12=TRUE,(($O1046*LIQUIDACION!$L$1047)*LIQUIDACION!$D$1045/IF(AND(LIQUIDACION!$D$1044&gt;LIQUIDACION!$B$1046,LIQUIDACION!$B$1046&gt;LIQUIDACION!$D$1043),366,365)),0)</f>
        <v>0</v>
      </c>
      <c r="AQ1046" s="618">
        <f>IF(AQ$12=TRUE,(($P1046*LIQUIDACION!$L$1047)*LIQUIDACION!$D$1045/IF(AND(LIQUIDACION!$D$1044&gt;LIQUIDACION!$B$1046,LIQUIDACION!$B$1046&gt;LIQUIDACION!$D$1043),366,365)),0)</f>
        <v>0</v>
      </c>
      <c r="AR1046" s="618">
        <f>IF(AR$12=TRUE,(($Q1046*LIQUIDACION!$L$1047)*LIQUIDACION!$D$1045/IF(AND(LIQUIDACION!$D$1044&gt;LIQUIDACION!$B$1046,LIQUIDACION!$B$1046&gt;LIQUIDACION!$D$1043),366,365)),0)</f>
        <v>0</v>
      </c>
      <c r="AS1046" s="618">
        <f>IF(AS$12=TRUE,(($R1046*LIQUIDACION!$L$1047)*LIQUIDACION!$D$1045/IF(AND(LIQUIDACION!$D$1044&gt;LIQUIDACION!$B$1046,LIQUIDACION!$B$1046&gt;LIQUIDACION!$D$1043),366,365)),0)</f>
        <v>0</v>
      </c>
      <c r="AT1046" s="618">
        <f>IF(AT$12=TRUE,(($S1046*LIQUIDACION!$L$1047)*LIQUIDACION!$D$1045/IF(AND(LIQUIDACION!$D$1044&gt;LIQUIDACION!$B$1046,LIQUIDACION!$B$1046&gt;LIQUIDACION!$D$1043),366,365)),0)</f>
        <v>0</v>
      </c>
      <c r="AU1046" s="618">
        <f>IF(AU$12=TRUE,(($T1046*LIQUIDACION!$L$1047)*LIQUIDACION!$D$1045/IF(AND(LIQUIDACION!$D$1044&gt;LIQUIDACION!$B$1046,LIQUIDACION!$B$1046&gt;LIQUIDACION!$D$1043),366,365)),0)</f>
        <v>0</v>
      </c>
      <c r="AV1046" s="618">
        <f>IF(AV$12=TRUE,(($U1046*LIQUIDACION!$L$1047)*LIQUIDACION!$D$1045/IF(AND(LIQUIDACION!$D$1044&gt;LIQUIDACION!$B$1046,LIQUIDACION!$B$1046&gt;LIQUIDACION!$D$1043),366,365)),0)</f>
        <v>0</v>
      </c>
      <c r="AW1046" s="618">
        <f>IF(AW$12=TRUE,(($V1046*LIQUIDACION!$L$1047)*LIQUIDACION!$D$1045/IF(AND(LIQUIDACION!$D$1044&gt;LIQUIDACION!$B$1046,LIQUIDACION!$B$1046&gt;LIQUIDACION!$D$1043),366,365)),0)</f>
        <v>0</v>
      </c>
      <c r="AX1046" s="618">
        <f>IF(AX$12=TRUE,(($W1046*LIQUIDACION!$L$1047)*LIQUIDACION!$D$1045/IF(AND(LIQUIDACION!$D$1044&gt;LIQUIDACION!$B$1046,LIQUIDACION!$B$1046&gt;LIQUIDACION!$D$1043),366,365)),0)</f>
        <v>0</v>
      </c>
    </row>
    <row r="1047" spans="2:50" ht="15.75" thickBot="1" x14ac:dyDescent="0.3">
      <c r="B1047" s="121">
        <v>1035</v>
      </c>
      <c r="C1047" s="125"/>
      <c r="D1047" s="170"/>
      <c r="E1047" s="170"/>
      <c r="F1047" s="170"/>
      <c r="G1047" s="170">
        <f t="shared" si="69"/>
        <v>0</v>
      </c>
      <c r="H1047" s="170">
        <f t="shared" si="70"/>
        <v>0</v>
      </c>
      <c r="I1047" s="170"/>
      <c r="J1047" s="170"/>
      <c r="K1047" s="170"/>
      <c r="L1047" s="170"/>
      <c r="M1047" s="170"/>
      <c r="N1047" s="170"/>
      <c r="O1047" s="170"/>
      <c r="P1047" s="170"/>
      <c r="Q1047" s="170"/>
      <c r="R1047" s="170"/>
      <c r="S1047" s="170"/>
      <c r="T1047" s="170"/>
      <c r="U1047" s="170"/>
      <c r="V1047" s="170"/>
      <c r="W1047" s="170"/>
      <c r="X1047" s="170"/>
      <c r="Y1047" s="170"/>
      <c r="Z1047" s="170"/>
      <c r="AA1047" s="170"/>
      <c r="AB1047" s="415">
        <f t="shared" si="71"/>
        <v>0</v>
      </c>
      <c r="AC1047" s="415">
        <f t="shared" si="72"/>
        <v>0</v>
      </c>
      <c r="AE1047" s="618">
        <f>IF(AE$12=TRUE,(($D1047*LIQUIDACION!$L$1046)*LIQUIDACION!$D$1045/IF(AND(LIQUIDACION!$D$1044&gt;LIQUIDACION!$B$1046,LIQUIDACION!$B$1046&gt;LIQUIDACION!$D$1043),366,365)),0)</f>
        <v>0</v>
      </c>
      <c r="AF1047" s="618">
        <f>IF(AF$12=TRUE,(($E1047*LIQUIDACION!$L$1046)*LIQUIDACION!$D$1045/IF(AND(LIQUIDACION!$D$1044&gt;LIQUIDACION!$B$1046,LIQUIDACION!$B$1046&gt;LIQUIDACION!$D$1043),366,365)),0)</f>
        <v>0</v>
      </c>
      <c r="AG1047" s="618">
        <f>IF(AG$12=TRUE,(($F1047*LIQUIDACION!$L$1046)*LIQUIDACION!$D$1045/IF(AND(LIQUIDACION!$D$1044&gt;LIQUIDACION!$B$1046,LIQUIDACION!$B$1046&gt;LIQUIDACION!$D$1043),366,365)),0)</f>
        <v>0</v>
      </c>
      <c r="AH1047" s="618">
        <f>IF(AH$12=TRUE,(($G1047*LIQUIDACION!$L$1046)*LIQUIDACION!$D$1045/IF(AND(LIQUIDACION!$D$1044&gt;LIQUIDACION!$B$1046,LIQUIDACION!$B$1046&gt;LIQUIDACION!$D$1043),366,365)),0)</f>
        <v>0</v>
      </c>
      <c r="AI1047" s="618">
        <f>IF(AI$12=TRUE,(($H1047*LIQUIDACION!$L$1047)*LIQUIDACION!$D$1045/IF(AND(LIQUIDACION!$D$1044&gt;LIQUIDACION!$B$1046,LIQUIDACION!$B$1046&gt;LIQUIDACION!$D$1043),366,365)),0)</f>
        <v>0</v>
      </c>
      <c r="AJ1047" s="618">
        <f>IF(AJ$12=TRUE,(($I1047*LIQUIDACION!$L$1047)*LIQUIDACION!$D$1045/IF(AND(LIQUIDACION!$D$1044&gt;LIQUIDACION!$B$1046,LIQUIDACION!$B$1046&gt;LIQUIDACION!$D$1043),366,365)),0)</f>
        <v>0</v>
      </c>
      <c r="AK1047" s="618">
        <f>IF(AK$12=TRUE,(($J1047*LIQUIDACION!$L$1047)*LIQUIDACION!$D$1045/IF(AND(LIQUIDACION!$D$1044&gt;LIQUIDACION!$B$1046,LIQUIDACION!$B$1046&gt;LIQUIDACION!$D$1043),366,365)),0)</f>
        <v>0</v>
      </c>
      <c r="AL1047" s="618">
        <f>IF(AL$12=TRUE,(($K1047*LIQUIDACION!$L$1047)*LIQUIDACION!$D$1045/IF(AND(LIQUIDACION!$D$1044&gt;LIQUIDACION!$B$1046,LIQUIDACION!$B$1046&gt;LIQUIDACION!$D$1043),366,365)),0)</f>
        <v>0</v>
      </c>
      <c r="AM1047" s="618">
        <f>IF(AM$12=TRUE,(($L1047*LIQUIDACION!$L$1047)*LIQUIDACION!$D$1045/IF(AND(LIQUIDACION!$D$1044&gt;LIQUIDACION!$B$1046,LIQUIDACION!$B$1046&gt;LIQUIDACION!$D$1043),366,365)),0)</f>
        <v>0</v>
      </c>
      <c r="AN1047" s="618">
        <f>IF(AN$12=TRUE,(($M1047*LIQUIDACION!$L$1047)*LIQUIDACION!$D$1045/IF(AND(LIQUIDACION!$D$1044&gt;LIQUIDACION!$B$1046,LIQUIDACION!$B$1046&gt;LIQUIDACION!$D$1043),366,365)),0)</f>
        <v>0</v>
      </c>
      <c r="AO1047" s="618">
        <f>IF(AO$12=TRUE,(($N1047*LIQUIDACION!$L$1047)*LIQUIDACION!$D$1045/IF(AND(LIQUIDACION!$D$1044&gt;LIQUIDACION!$B$1046,LIQUIDACION!$B$1046&gt;LIQUIDACION!$D$1043),366,365)),0)</f>
        <v>0</v>
      </c>
      <c r="AP1047" s="618">
        <f>IF(AP$12=TRUE,(($O1047*LIQUIDACION!$L$1047)*LIQUIDACION!$D$1045/IF(AND(LIQUIDACION!$D$1044&gt;LIQUIDACION!$B$1046,LIQUIDACION!$B$1046&gt;LIQUIDACION!$D$1043),366,365)),0)</f>
        <v>0</v>
      </c>
      <c r="AQ1047" s="618">
        <f>IF(AQ$12=TRUE,(($P1047*LIQUIDACION!$L$1047)*LIQUIDACION!$D$1045/IF(AND(LIQUIDACION!$D$1044&gt;LIQUIDACION!$B$1046,LIQUIDACION!$B$1046&gt;LIQUIDACION!$D$1043),366,365)),0)</f>
        <v>0</v>
      </c>
      <c r="AR1047" s="618">
        <f>IF(AR$12=TRUE,(($Q1047*LIQUIDACION!$L$1047)*LIQUIDACION!$D$1045/IF(AND(LIQUIDACION!$D$1044&gt;LIQUIDACION!$B$1046,LIQUIDACION!$B$1046&gt;LIQUIDACION!$D$1043),366,365)),0)</f>
        <v>0</v>
      </c>
      <c r="AS1047" s="618">
        <f>IF(AS$12=TRUE,(($R1047*LIQUIDACION!$L$1047)*LIQUIDACION!$D$1045/IF(AND(LIQUIDACION!$D$1044&gt;LIQUIDACION!$B$1046,LIQUIDACION!$B$1046&gt;LIQUIDACION!$D$1043),366,365)),0)</f>
        <v>0</v>
      </c>
      <c r="AT1047" s="618">
        <f>IF(AT$12=TRUE,(($S1047*LIQUIDACION!$L$1047)*LIQUIDACION!$D$1045/IF(AND(LIQUIDACION!$D$1044&gt;LIQUIDACION!$B$1046,LIQUIDACION!$B$1046&gt;LIQUIDACION!$D$1043),366,365)),0)</f>
        <v>0</v>
      </c>
      <c r="AU1047" s="618">
        <f>IF(AU$12=TRUE,(($T1047*LIQUIDACION!$L$1047)*LIQUIDACION!$D$1045/IF(AND(LIQUIDACION!$D$1044&gt;LIQUIDACION!$B$1046,LIQUIDACION!$B$1046&gt;LIQUIDACION!$D$1043),366,365)),0)</f>
        <v>0</v>
      </c>
      <c r="AV1047" s="618">
        <f>IF(AV$12=TRUE,(($U1047*LIQUIDACION!$L$1047)*LIQUIDACION!$D$1045/IF(AND(LIQUIDACION!$D$1044&gt;LIQUIDACION!$B$1046,LIQUIDACION!$B$1046&gt;LIQUIDACION!$D$1043),366,365)),0)</f>
        <v>0</v>
      </c>
      <c r="AW1047" s="618">
        <f>IF(AW$12=TRUE,(($V1047*LIQUIDACION!$L$1047)*LIQUIDACION!$D$1045/IF(AND(LIQUIDACION!$D$1044&gt;LIQUIDACION!$B$1046,LIQUIDACION!$B$1046&gt;LIQUIDACION!$D$1043),366,365)),0)</f>
        <v>0</v>
      </c>
      <c r="AX1047" s="618">
        <f>IF(AX$12=TRUE,(($W1047*LIQUIDACION!$L$1047)*LIQUIDACION!$D$1045/IF(AND(LIQUIDACION!$D$1044&gt;LIQUIDACION!$B$1046,LIQUIDACION!$B$1046&gt;LIQUIDACION!$D$1043),366,365)),0)</f>
        <v>0</v>
      </c>
    </row>
    <row r="1048" spans="2:50" ht="21.75" thickBot="1" x14ac:dyDescent="0.3">
      <c r="B1048" s="679" t="s">
        <v>4</v>
      </c>
      <c r="C1048" s="680"/>
      <c r="D1048" s="342">
        <f t="shared" ref="D1048:AC1048" si="73">SUM(D13:D1047)</f>
        <v>3528052162</v>
      </c>
      <c r="E1048" s="342">
        <f t="shared" si="73"/>
        <v>0</v>
      </c>
      <c r="F1048" s="342">
        <f t="shared" si="73"/>
        <v>0</v>
      </c>
      <c r="G1048" s="342">
        <f t="shared" si="73"/>
        <v>0</v>
      </c>
      <c r="H1048" s="342">
        <f t="shared" si="73"/>
        <v>352805216.20000005</v>
      </c>
      <c r="I1048" s="342">
        <f t="shared" si="73"/>
        <v>282492304</v>
      </c>
      <c r="J1048" s="342">
        <f t="shared" si="73"/>
        <v>0</v>
      </c>
      <c r="K1048" s="342">
        <f t="shared" si="73"/>
        <v>0</v>
      </c>
      <c r="L1048" s="342">
        <f t="shared" si="73"/>
        <v>0</v>
      </c>
      <c r="M1048" s="342">
        <f t="shared" si="73"/>
        <v>20000000</v>
      </c>
      <c r="N1048" s="342">
        <f t="shared" si="73"/>
        <v>0</v>
      </c>
      <c r="O1048" s="342">
        <f t="shared" si="73"/>
        <v>0</v>
      </c>
      <c r="P1048" s="342">
        <f t="shared" si="73"/>
        <v>182792449</v>
      </c>
      <c r="Q1048" s="342">
        <f t="shared" si="73"/>
        <v>0</v>
      </c>
      <c r="R1048" s="342">
        <f t="shared" si="73"/>
        <v>0</v>
      </c>
      <c r="S1048" s="342">
        <f t="shared" si="73"/>
        <v>0</v>
      </c>
      <c r="T1048" s="342">
        <f t="shared" si="73"/>
        <v>0</v>
      </c>
      <c r="U1048" s="342">
        <f t="shared" si="73"/>
        <v>171500000</v>
      </c>
      <c r="V1048" s="342">
        <f t="shared" si="73"/>
        <v>0</v>
      </c>
      <c r="W1048" s="342">
        <f t="shared" si="73"/>
        <v>40153379</v>
      </c>
      <c r="X1048" s="342">
        <f t="shared" si="73"/>
        <v>0</v>
      </c>
      <c r="Y1048" s="342">
        <f t="shared" si="73"/>
        <v>0</v>
      </c>
      <c r="Z1048" s="342">
        <f t="shared" si="73"/>
        <v>0</v>
      </c>
      <c r="AA1048" s="342">
        <f t="shared" si="73"/>
        <v>0</v>
      </c>
      <c r="AB1048" s="342">
        <f t="shared" si="73"/>
        <v>420499029.40000004</v>
      </c>
      <c r="AC1048" s="342">
        <f t="shared" si="73"/>
        <v>4577795510.1999998</v>
      </c>
      <c r="AE1048" s="618"/>
      <c r="AF1048" s="618"/>
      <c r="AG1048" s="618"/>
      <c r="AH1048" s="618"/>
      <c r="AI1048" s="618"/>
      <c r="AJ1048" s="618"/>
      <c r="AK1048" s="618"/>
      <c r="AL1048" s="618"/>
      <c r="AM1048" s="618"/>
      <c r="AN1048" s="618"/>
      <c r="AO1048" s="618"/>
      <c r="AP1048" s="618"/>
      <c r="AQ1048" s="618"/>
      <c r="AR1048" s="618"/>
      <c r="AS1048" s="618"/>
      <c r="AT1048" s="618"/>
      <c r="AU1048" s="618"/>
      <c r="AV1048" s="618"/>
      <c r="AW1048" s="618"/>
      <c r="AX1048" s="618"/>
    </row>
    <row r="1049" spans="2:50" ht="20.25" customHeight="1" thickBot="1" x14ac:dyDescent="0.3">
      <c r="AC1049" s="440">
        <f>AB1048+AC1048</f>
        <v>4998294539.5999994</v>
      </c>
      <c r="AE1049" s="618"/>
      <c r="AF1049" s="618"/>
      <c r="AG1049" s="618"/>
      <c r="AH1049" s="618"/>
      <c r="AI1049" s="618"/>
      <c r="AJ1049" s="618"/>
      <c r="AK1049" s="618"/>
      <c r="AL1049" s="618"/>
      <c r="AM1049" s="618"/>
      <c r="AN1049" s="618"/>
      <c r="AO1049" s="618"/>
      <c r="AP1049" s="618"/>
      <c r="AQ1049" s="618"/>
      <c r="AR1049" s="618"/>
      <c r="AS1049" s="618"/>
      <c r="AT1049" s="618"/>
      <c r="AU1049" s="618"/>
      <c r="AV1049" s="618"/>
      <c r="AW1049" s="618"/>
      <c r="AX1049" s="618"/>
    </row>
    <row r="1050" spans="2:50" x14ac:dyDescent="0.25">
      <c r="D1050" s="344"/>
      <c r="E1050" s="344"/>
      <c r="F1050" s="344"/>
      <c r="G1050" s="344"/>
      <c r="AC1050" s="344"/>
      <c r="AE1050" s="618"/>
      <c r="AF1050" s="618"/>
      <c r="AG1050" s="618"/>
      <c r="AH1050" s="618"/>
      <c r="AI1050" s="618"/>
      <c r="AJ1050" s="618"/>
      <c r="AK1050" s="618"/>
      <c r="AL1050" s="618"/>
      <c r="AM1050" s="618"/>
      <c r="AN1050" s="618"/>
      <c r="AO1050" s="618"/>
      <c r="AP1050" s="618"/>
      <c r="AQ1050" s="618"/>
      <c r="AR1050" s="618"/>
      <c r="AS1050" s="618"/>
      <c r="AT1050" s="618"/>
      <c r="AU1050" s="618"/>
      <c r="AV1050" s="618"/>
      <c r="AW1050" s="618"/>
      <c r="AX1050" s="618"/>
    </row>
    <row r="1051" spans="2:50" x14ac:dyDescent="0.25">
      <c r="E1051" s="345"/>
      <c r="F1051" s="345"/>
      <c r="G1051" s="345"/>
      <c r="H1051" s="345"/>
      <c r="I1051" s="345"/>
      <c r="J1051" s="345"/>
      <c r="K1051" s="345"/>
      <c r="L1051" s="345"/>
      <c r="M1051" s="345"/>
      <c r="N1051" s="345"/>
      <c r="O1051" s="345"/>
      <c r="P1051" s="345"/>
      <c r="Q1051" s="345"/>
      <c r="R1051" s="345"/>
      <c r="S1051" s="345"/>
      <c r="T1051" s="345"/>
      <c r="U1051" s="345"/>
      <c r="V1051" s="345"/>
      <c r="W1051" s="345"/>
      <c r="X1051" s="345"/>
      <c r="Y1051" s="345"/>
      <c r="Z1051" s="345"/>
      <c r="AA1051" s="345"/>
      <c r="AE1051" s="618"/>
      <c r="AF1051" s="618"/>
      <c r="AG1051" s="618"/>
      <c r="AH1051" s="618"/>
      <c r="AI1051" s="618"/>
      <c r="AJ1051" s="618"/>
      <c r="AK1051" s="618"/>
      <c r="AL1051" s="618"/>
      <c r="AM1051" s="618"/>
      <c r="AN1051" s="618"/>
      <c r="AO1051" s="618"/>
      <c r="AP1051" s="618"/>
      <c r="AQ1051" s="618"/>
      <c r="AR1051" s="618"/>
      <c r="AS1051" s="618"/>
      <c r="AT1051" s="618"/>
      <c r="AU1051" s="618"/>
      <c r="AV1051" s="618"/>
      <c r="AW1051" s="618"/>
      <c r="AX1051" s="618"/>
    </row>
    <row r="1052" spans="2:50" x14ac:dyDescent="0.25">
      <c r="AE1052" s="618"/>
      <c r="AF1052" s="618"/>
      <c r="AG1052" s="618"/>
      <c r="AH1052" s="618"/>
      <c r="AI1052" s="618"/>
      <c r="AJ1052" s="618"/>
      <c r="AK1052" s="618"/>
      <c r="AL1052" s="618"/>
      <c r="AM1052" s="618"/>
      <c r="AN1052" s="618"/>
      <c r="AO1052" s="618"/>
      <c r="AP1052" s="618"/>
      <c r="AQ1052" s="618"/>
      <c r="AR1052" s="618"/>
      <c r="AS1052" s="618"/>
      <c r="AT1052" s="618"/>
      <c r="AU1052" s="618"/>
      <c r="AV1052" s="618"/>
      <c r="AW1052" s="618"/>
      <c r="AX1052" s="618"/>
    </row>
    <row r="1053" spans="2:50" x14ac:dyDescent="0.25">
      <c r="AE1053" s="618"/>
      <c r="AF1053" s="618"/>
      <c r="AG1053" s="618"/>
      <c r="AH1053" s="618"/>
      <c r="AI1053" s="618"/>
      <c r="AJ1053" s="618"/>
      <c r="AK1053" s="618"/>
      <c r="AL1053" s="618"/>
      <c r="AM1053" s="618"/>
      <c r="AN1053" s="618"/>
      <c r="AO1053" s="618"/>
      <c r="AP1053" s="618"/>
      <c r="AQ1053" s="618"/>
      <c r="AR1053" s="618"/>
      <c r="AS1053" s="618"/>
      <c r="AT1053" s="618"/>
      <c r="AU1053" s="618"/>
      <c r="AV1053" s="618"/>
      <c r="AW1053" s="618"/>
      <c r="AX1053" s="618"/>
    </row>
    <row r="1054" spans="2:50" x14ac:dyDescent="0.25">
      <c r="AE1054" s="618"/>
      <c r="AF1054" s="618"/>
      <c r="AG1054" s="618"/>
      <c r="AH1054" s="618"/>
      <c r="AI1054" s="618"/>
      <c r="AJ1054" s="618"/>
      <c r="AK1054" s="618"/>
      <c r="AL1054" s="618"/>
      <c r="AM1054" s="618"/>
      <c r="AN1054" s="618"/>
      <c r="AO1054" s="618"/>
      <c r="AP1054" s="618"/>
      <c r="AQ1054" s="618"/>
      <c r="AR1054" s="618"/>
      <c r="AS1054" s="618"/>
      <c r="AT1054" s="618"/>
      <c r="AU1054" s="618"/>
      <c r="AV1054" s="618"/>
      <c r="AW1054" s="618"/>
      <c r="AX1054" s="618"/>
    </row>
    <row r="1055" spans="2:50" x14ac:dyDescent="0.25">
      <c r="AE1055" s="618"/>
      <c r="AF1055" s="618"/>
      <c r="AG1055" s="618"/>
      <c r="AH1055" s="618"/>
      <c r="AI1055" s="618"/>
      <c r="AJ1055" s="618"/>
      <c r="AK1055" s="618"/>
      <c r="AL1055" s="618"/>
      <c r="AM1055" s="618"/>
      <c r="AN1055" s="618"/>
      <c r="AO1055" s="618"/>
      <c r="AP1055" s="618"/>
      <c r="AQ1055" s="618"/>
      <c r="AR1055" s="618"/>
      <c r="AS1055" s="618"/>
      <c r="AT1055" s="618"/>
      <c r="AU1055" s="618"/>
      <c r="AV1055" s="618"/>
      <c r="AW1055" s="618"/>
      <c r="AX1055" s="618"/>
    </row>
    <row r="1056" spans="2:50" x14ac:dyDescent="0.25">
      <c r="AE1056" s="618"/>
      <c r="AF1056" s="618"/>
      <c r="AG1056" s="618"/>
      <c r="AH1056" s="618"/>
      <c r="AI1056" s="618"/>
      <c r="AJ1056" s="618"/>
      <c r="AK1056" s="618"/>
      <c r="AL1056" s="618"/>
      <c r="AM1056" s="618"/>
      <c r="AN1056" s="618"/>
      <c r="AO1056" s="618"/>
      <c r="AP1056" s="618"/>
      <c r="AQ1056" s="618"/>
      <c r="AR1056" s="618"/>
      <c r="AS1056" s="618"/>
      <c r="AT1056" s="618"/>
      <c r="AU1056" s="618"/>
      <c r="AV1056" s="618"/>
      <c r="AW1056" s="618"/>
      <c r="AX1056" s="618"/>
    </row>
    <row r="1057" spans="31:50" x14ac:dyDescent="0.25">
      <c r="AE1057" s="618"/>
      <c r="AF1057" s="618"/>
      <c r="AG1057" s="618"/>
      <c r="AH1057" s="618"/>
      <c r="AI1057" s="618"/>
      <c r="AJ1057" s="618"/>
      <c r="AK1057" s="618"/>
      <c r="AL1057" s="618"/>
      <c r="AM1057" s="618"/>
      <c r="AN1057" s="618"/>
      <c r="AO1057" s="618"/>
      <c r="AP1057" s="618"/>
      <c r="AQ1057" s="618"/>
      <c r="AR1057" s="618"/>
      <c r="AS1057" s="618"/>
      <c r="AT1057" s="618"/>
      <c r="AU1057" s="618"/>
      <c r="AV1057" s="618"/>
      <c r="AW1057" s="618"/>
      <c r="AX1057" s="618"/>
    </row>
    <row r="1058" spans="31:50" x14ac:dyDescent="0.25">
      <c r="AE1058" s="618"/>
      <c r="AF1058" s="618"/>
      <c r="AG1058" s="618"/>
      <c r="AH1058" s="618"/>
      <c r="AI1058" s="618"/>
      <c r="AJ1058" s="618"/>
      <c r="AK1058" s="618"/>
      <c r="AL1058" s="618"/>
      <c r="AM1058" s="618"/>
      <c r="AN1058" s="618"/>
      <c r="AO1058" s="618"/>
      <c r="AP1058" s="618"/>
      <c r="AQ1058" s="618"/>
      <c r="AR1058" s="618"/>
      <c r="AS1058" s="618"/>
      <c r="AT1058" s="618"/>
      <c r="AU1058" s="618"/>
      <c r="AV1058" s="618"/>
      <c r="AW1058" s="618"/>
      <c r="AX1058" s="618"/>
    </row>
    <row r="1059" spans="31:50" x14ac:dyDescent="0.25">
      <c r="AE1059" s="618"/>
      <c r="AF1059" s="618"/>
      <c r="AG1059" s="618"/>
      <c r="AH1059" s="618"/>
      <c r="AI1059" s="618"/>
      <c r="AJ1059" s="618"/>
      <c r="AK1059" s="618"/>
      <c r="AL1059" s="618"/>
      <c r="AM1059" s="618"/>
      <c r="AN1059" s="618"/>
      <c r="AO1059" s="618"/>
      <c r="AP1059" s="618"/>
      <c r="AQ1059" s="618"/>
      <c r="AR1059" s="618"/>
      <c r="AS1059" s="618"/>
      <c r="AT1059" s="618"/>
      <c r="AU1059" s="618"/>
      <c r="AV1059" s="618"/>
      <c r="AW1059" s="618"/>
      <c r="AX1059" s="618"/>
    </row>
    <row r="1060" spans="31:50" x14ac:dyDescent="0.25">
      <c r="AE1060" s="618"/>
      <c r="AF1060" s="618"/>
      <c r="AG1060" s="618"/>
      <c r="AH1060" s="618"/>
      <c r="AI1060" s="618"/>
      <c r="AJ1060" s="618"/>
      <c r="AK1060" s="618"/>
      <c r="AL1060" s="618"/>
      <c r="AM1060" s="618"/>
      <c r="AN1060" s="618"/>
      <c r="AO1060" s="618"/>
      <c r="AP1060" s="618"/>
      <c r="AQ1060" s="618"/>
      <c r="AR1060" s="618"/>
      <c r="AS1060" s="618"/>
      <c r="AT1060" s="618"/>
      <c r="AU1060" s="618"/>
      <c r="AV1060" s="618"/>
      <c r="AW1060" s="618"/>
      <c r="AX1060" s="618"/>
    </row>
    <row r="1061" spans="31:50" x14ac:dyDescent="0.25">
      <c r="AE1061" s="618"/>
      <c r="AF1061" s="618"/>
      <c r="AG1061" s="618"/>
      <c r="AH1061" s="618"/>
      <c r="AI1061" s="618"/>
      <c r="AJ1061" s="618"/>
      <c r="AK1061" s="618"/>
      <c r="AL1061" s="618"/>
      <c r="AM1061" s="618"/>
      <c r="AN1061" s="618"/>
      <c r="AO1061" s="618"/>
      <c r="AP1061" s="618"/>
      <c r="AQ1061" s="618"/>
      <c r="AR1061" s="618"/>
      <c r="AS1061" s="618"/>
      <c r="AT1061" s="618"/>
      <c r="AU1061" s="618"/>
      <c r="AV1061" s="618"/>
      <c r="AW1061" s="618"/>
      <c r="AX1061" s="618"/>
    </row>
    <row r="1062" spans="31:50" x14ac:dyDescent="0.25">
      <c r="AE1062" s="618"/>
      <c r="AF1062" s="618"/>
      <c r="AG1062" s="618"/>
      <c r="AH1062" s="618"/>
      <c r="AI1062" s="618"/>
      <c r="AJ1062" s="618"/>
      <c r="AK1062" s="618"/>
      <c r="AL1062" s="618"/>
      <c r="AM1062" s="618"/>
      <c r="AN1062" s="618"/>
      <c r="AO1062" s="618"/>
      <c r="AP1062" s="618"/>
      <c r="AQ1062" s="618"/>
      <c r="AR1062" s="618"/>
      <c r="AS1062" s="618"/>
      <c r="AT1062" s="618"/>
      <c r="AU1062" s="618"/>
      <c r="AV1062" s="618"/>
      <c r="AW1062" s="618"/>
      <c r="AX1062" s="618"/>
    </row>
    <row r="1063" spans="31:50" x14ac:dyDescent="0.25">
      <c r="AE1063" s="618"/>
      <c r="AF1063" s="618"/>
      <c r="AG1063" s="618"/>
      <c r="AH1063" s="618"/>
      <c r="AI1063" s="618"/>
      <c r="AJ1063" s="618"/>
      <c r="AK1063" s="618"/>
      <c r="AL1063" s="618"/>
      <c r="AM1063" s="618"/>
      <c r="AN1063" s="618"/>
      <c r="AO1063" s="618"/>
      <c r="AP1063" s="618"/>
      <c r="AQ1063" s="618"/>
      <c r="AR1063" s="618"/>
      <c r="AS1063" s="618"/>
      <c r="AT1063" s="618"/>
      <c r="AU1063" s="618"/>
      <c r="AV1063" s="618"/>
      <c r="AW1063" s="618"/>
      <c r="AX1063" s="618"/>
    </row>
    <row r="1064" spans="31:50" x14ac:dyDescent="0.25">
      <c r="AE1064" s="618"/>
      <c r="AF1064" s="618"/>
      <c r="AG1064" s="618"/>
      <c r="AH1064" s="618"/>
      <c r="AI1064" s="618"/>
      <c r="AJ1064" s="618"/>
      <c r="AK1064" s="618"/>
      <c r="AL1064" s="618"/>
      <c r="AM1064" s="618"/>
      <c r="AN1064" s="618"/>
      <c r="AO1064" s="618"/>
      <c r="AP1064" s="618"/>
      <c r="AQ1064" s="618"/>
      <c r="AR1064" s="618"/>
      <c r="AS1064" s="618"/>
      <c r="AT1064" s="618"/>
      <c r="AU1064" s="618"/>
      <c r="AV1064" s="618"/>
      <c r="AW1064" s="618"/>
      <c r="AX1064" s="618"/>
    </row>
    <row r="1065" spans="31:50" x14ac:dyDescent="0.25">
      <c r="AE1065" s="618"/>
      <c r="AF1065" s="618"/>
      <c r="AG1065" s="618"/>
      <c r="AH1065" s="618"/>
      <c r="AI1065" s="618"/>
      <c r="AJ1065" s="618"/>
      <c r="AK1065" s="618"/>
      <c r="AL1065" s="618"/>
      <c r="AM1065" s="618"/>
      <c r="AN1065" s="618"/>
      <c r="AO1065" s="618"/>
      <c r="AP1065" s="618"/>
      <c r="AQ1065" s="618"/>
      <c r="AR1065" s="618"/>
      <c r="AS1065" s="618"/>
      <c r="AT1065" s="618"/>
      <c r="AU1065" s="618"/>
      <c r="AV1065" s="618"/>
      <c r="AW1065" s="618"/>
      <c r="AX1065" s="618"/>
    </row>
    <row r="1066" spans="31:50" x14ac:dyDescent="0.25">
      <c r="AE1066" s="618"/>
      <c r="AF1066" s="618"/>
      <c r="AG1066" s="618"/>
      <c r="AH1066" s="618"/>
      <c r="AI1066" s="618"/>
      <c r="AJ1066" s="618"/>
      <c r="AK1066" s="618"/>
      <c r="AL1066" s="618"/>
      <c r="AM1066" s="618"/>
      <c r="AN1066" s="618"/>
      <c r="AO1066" s="618"/>
      <c r="AP1066" s="618"/>
      <c r="AQ1066" s="618"/>
      <c r="AR1066" s="618"/>
      <c r="AS1066" s="618"/>
      <c r="AT1066" s="618"/>
      <c r="AU1066" s="618"/>
      <c r="AV1066" s="618"/>
      <c r="AW1066" s="618"/>
      <c r="AX1066" s="618"/>
    </row>
    <row r="1067" spans="31:50" x14ac:dyDescent="0.25">
      <c r="AE1067" s="618"/>
      <c r="AF1067" s="618"/>
      <c r="AG1067" s="618"/>
      <c r="AH1067" s="618"/>
      <c r="AI1067" s="618"/>
      <c r="AJ1067" s="618"/>
      <c r="AK1067" s="618"/>
      <c r="AL1067" s="618"/>
      <c r="AM1067" s="618"/>
      <c r="AN1067" s="618"/>
      <c r="AO1067" s="618"/>
      <c r="AP1067" s="618"/>
      <c r="AQ1067" s="618"/>
      <c r="AR1067" s="618"/>
      <c r="AS1067" s="618"/>
      <c r="AT1067" s="618"/>
      <c r="AU1067" s="618"/>
      <c r="AV1067" s="618"/>
      <c r="AW1067" s="618"/>
      <c r="AX1067" s="618"/>
    </row>
    <row r="1068" spans="31:50" x14ac:dyDescent="0.25">
      <c r="AE1068" s="618"/>
      <c r="AF1068" s="618"/>
      <c r="AG1068" s="618"/>
      <c r="AH1068" s="618"/>
      <c r="AI1068" s="618"/>
      <c r="AJ1068" s="618"/>
      <c r="AK1068" s="618"/>
      <c r="AL1068" s="618"/>
      <c r="AM1068" s="618"/>
      <c r="AN1068" s="618"/>
      <c r="AO1068" s="618"/>
      <c r="AP1068" s="618"/>
      <c r="AQ1068" s="618"/>
      <c r="AR1068" s="618"/>
      <c r="AS1068" s="618"/>
      <c r="AT1068" s="618"/>
      <c r="AU1068" s="618"/>
      <c r="AV1068" s="618"/>
      <c r="AW1068" s="618"/>
      <c r="AX1068" s="618"/>
    </row>
    <row r="1069" spans="31:50" x14ac:dyDescent="0.25">
      <c r="AE1069" s="618"/>
      <c r="AF1069" s="618"/>
      <c r="AG1069" s="618"/>
      <c r="AH1069" s="618"/>
      <c r="AI1069" s="618"/>
      <c r="AJ1069" s="618"/>
      <c r="AK1069" s="618"/>
      <c r="AL1069" s="618"/>
      <c r="AM1069" s="618"/>
      <c r="AN1069" s="618"/>
      <c r="AO1069" s="618"/>
      <c r="AP1069" s="618"/>
      <c r="AQ1069" s="618"/>
      <c r="AR1069" s="618"/>
      <c r="AS1069" s="618"/>
      <c r="AT1069" s="618"/>
      <c r="AU1069" s="618"/>
      <c r="AV1069" s="618"/>
      <c r="AW1069" s="618"/>
      <c r="AX1069" s="618"/>
    </row>
    <row r="1070" spans="31:50" x14ac:dyDescent="0.25">
      <c r="AE1070" s="618"/>
      <c r="AF1070" s="618"/>
      <c r="AG1070" s="618"/>
      <c r="AH1070" s="618"/>
      <c r="AI1070" s="618"/>
      <c r="AJ1070" s="618"/>
      <c r="AK1070" s="618"/>
      <c r="AL1070" s="618"/>
      <c r="AM1070" s="618"/>
      <c r="AN1070" s="618"/>
      <c r="AO1070" s="618"/>
      <c r="AP1070" s="618"/>
      <c r="AQ1070" s="618"/>
      <c r="AR1070" s="618"/>
      <c r="AS1070" s="618"/>
      <c r="AT1070" s="618"/>
      <c r="AU1070" s="618"/>
      <c r="AV1070" s="618"/>
      <c r="AW1070" s="618"/>
      <c r="AX1070" s="618"/>
    </row>
    <row r="1071" spans="31:50" x14ac:dyDescent="0.25">
      <c r="AE1071" s="618"/>
      <c r="AF1071" s="618"/>
      <c r="AG1071" s="618"/>
      <c r="AH1071" s="618"/>
      <c r="AI1071" s="618"/>
      <c r="AJ1071" s="618"/>
      <c r="AK1071" s="618"/>
      <c r="AL1071" s="618"/>
      <c r="AM1071" s="618"/>
      <c r="AN1071" s="618"/>
      <c r="AO1071" s="618"/>
      <c r="AP1071" s="618"/>
      <c r="AQ1071" s="618"/>
      <c r="AR1071" s="618"/>
      <c r="AS1071" s="618"/>
      <c r="AT1071" s="618"/>
      <c r="AU1071" s="618"/>
      <c r="AV1071" s="618"/>
      <c r="AW1071" s="618"/>
      <c r="AX1071" s="618"/>
    </row>
  </sheetData>
  <sheetProtection algorithmName="SHA-512" hashValue="zk9SDowemd+ZkE4K9k0peZFLBP6Dw2snoULon8k9UW8bHzC8HYornTv9vP6sp7lQRY3/VFV3+iT8bLiwIAb8WA==" saltValue="oUXYJXr0scIY3P1TUHGfWQ==" spinCount="100000" sheet="1" formatCells="0" formatRows="0" insertRows="0"/>
  <mergeCells count="16">
    <mergeCell ref="B2:AC2"/>
    <mergeCell ref="B1048:C1048"/>
    <mergeCell ref="B11:B12"/>
    <mergeCell ref="C11:C12"/>
    <mergeCell ref="AC11:AC12"/>
    <mergeCell ref="X11:X12"/>
    <mergeCell ref="Y11:Y12"/>
    <mergeCell ref="Z11:Z12"/>
    <mergeCell ref="AA11:AA12"/>
    <mergeCell ref="AB11:AB12"/>
    <mergeCell ref="C4:C5"/>
    <mergeCell ref="G4:H4"/>
    <mergeCell ref="G5:H5"/>
    <mergeCell ref="G6:H6"/>
    <mergeCell ref="G7:H7"/>
    <mergeCell ref="G8:H8"/>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723900</xdr:colOff>
                    <xdr:row>11</xdr:row>
                    <xdr:rowOff>0</xdr:rowOff>
                  </from>
                  <to>
                    <xdr:col>3</xdr:col>
                    <xdr:colOff>1028700</xdr:colOff>
                    <xdr:row>11</xdr:row>
                    <xdr:rowOff>238125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723900</xdr:colOff>
                    <xdr:row>11</xdr:row>
                    <xdr:rowOff>0</xdr:rowOff>
                  </from>
                  <to>
                    <xdr:col>4</xdr:col>
                    <xdr:colOff>1028700</xdr:colOff>
                    <xdr:row>11</xdr:row>
                    <xdr:rowOff>238125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5</xdr:col>
                    <xdr:colOff>723900</xdr:colOff>
                    <xdr:row>11</xdr:row>
                    <xdr:rowOff>0</xdr:rowOff>
                  </from>
                  <to>
                    <xdr:col>5</xdr:col>
                    <xdr:colOff>1028700</xdr:colOff>
                    <xdr:row>11</xdr:row>
                    <xdr:rowOff>238125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6</xdr:col>
                    <xdr:colOff>762000</xdr:colOff>
                    <xdr:row>11</xdr:row>
                    <xdr:rowOff>0</xdr:rowOff>
                  </from>
                  <to>
                    <xdr:col>6</xdr:col>
                    <xdr:colOff>1066800</xdr:colOff>
                    <xdr:row>11</xdr:row>
                    <xdr:rowOff>238125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7</xdr:col>
                    <xdr:colOff>762000</xdr:colOff>
                    <xdr:row>11</xdr:row>
                    <xdr:rowOff>0</xdr:rowOff>
                  </from>
                  <to>
                    <xdr:col>7</xdr:col>
                    <xdr:colOff>1038225</xdr:colOff>
                    <xdr:row>11</xdr:row>
                    <xdr:rowOff>238125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8</xdr:col>
                    <xdr:colOff>733425</xdr:colOff>
                    <xdr:row>11</xdr:row>
                    <xdr:rowOff>0</xdr:rowOff>
                  </from>
                  <to>
                    <xdr:col>8</xdr:col>
                    <xdr:colOff>1028700</xdr:colOff>
                    <xdr:row>11</xdr:row>
                    <xdr:rowOff>238125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9</xdr:col>
                    <xdr:colOff>685800</xdr:colOff>
                    <xdr:row>11</xdr:row>
                    <xdr:rowOff>0</xdr:rowOff>
                  </from>
                  <to>
                    <xdr:col>9</xdr:col>
                    <xdr:colOff>990600</xdr:colOff>
                    <xdr:row>11</xdr:row>
                    <xdr:rowOff>238125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11</xdr:col>
                    <xdr:colOff>723900</xdr:colOff>
                    <xdr:row>11</xdr:row>
                    <xdr:rowOff>0</xdr:rowOff>
                  </from>
                  <to>
                    <xdr:col>11</xdr:col>
                    <xdr:colOff>1028700</xdr:colOff>
                    <xdr:row>11</xdr:row>
                    <xdr:rowOff>238125</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12</xdr:col>
                    <xdr:colOff>533400</xdr:colOff>
                    <xdr:row>11</xdr:row>
                    <xdr:rowOff>0</xdr:rowOff>
                  </from>
                  <to>
                    <xdr:col>12</xdr:col>
                    <xdr:colOff>838200</xdr:colOff>
                    <xdr:row>11</xdr:row>
                    <xdr:rowOff>238125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723900</xdr:colOff>
                    <xdr:row>11</xdr:row>
                    <xdr:rowOff>0</xdr:rowOff>
                  </from>
                  <to>
                    <xdr:col>13</xdr:col>
                    <xdr:colOff>1028700</xdr:colOff>
                    <xdr:row>11</xdr:row>
                    <xdr:rowOff>238125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14</xdr:col>
                    <xdr:colOff>609600</xdr:colOff>
                    <xdr:row>11</xdr:row>
                    <xdr:rowOff>0</xdr:rowOff>
                  </from>
                  <to>
                    <xdr:col>14</xdr:col>
                    <xdr:colOff>885825</xdr:colOff>
                    <xdr:row>11</xdr:row>
                    <xdr:rowOff>238125</xdr:rowOff>
                  </to>
                </anchor>
              </controlPr>
            </control>
          </mc:Choice>
        </mc:AlternateContent>
        <mc:AlternateContent xmlns:mc="http://schemas.openxmlformats.org/markup-compatibility/2006">
          <mc:Choice Requires="x14">
            <control shapeId="5133" r:id="rId15" name="Check Box 13">
              <controlPr defaultSize="0" autoFill="0" autoLine="0" autoPict="0">
                <anchor moveWithCells="1">
                  <from>
                    <xdr:col>15</xdr:col>
                    <xdr:colOff>695325</xdr:colOff>
                    <xdr:row>11</xdr:row>
                    <xdr:rowOff>0</xdr:rowOff>
                  </from>
                  <to>
                    <xdr:col>15</xdr:col>
                    <xdr:colOff>990600</xdr:colOff>
                    <xdr:row>11</xdr:row>
                    <xdr:rowOff>238125</xdr:rowOff>
                  </to>
                </anchor>
              </controlPr>
            </control>
          </mc:Choice>
        </mc:AlternateContent>
        <mc:AlternateContent xmlns:mc="http://schemas.openxmlformats.org/markup-compatibility/2006">
          <mc:Choice Requires="x14">
            <control shapeId="5134" r:id="rId16" name="Check Box 14">
              <controlPr defaultSize="0" autoFill="0" autoLine="0" autoPict="0">
                <anchor moveWithCells="1">
                  <from>
                    <xdr:col>16</xdr:col>
                    <xdr:colOff>733425</xdr:colOff>
                    <xdr:row>11</xdr:row>
                    <xdr:rowOff>0</xdr:rowOff>
                  </from>
                  <to>
                    <xdr:col>16</xdr:col>
                    <xdr:colOff>1028700</xdr:colOff>
                    <xdr:row>11</xdr:row>
                    <xdr:rowOff>238125</xdr:rowOff>
                  </to>
                </anchor>
              </controlPr>
            </control>
          </mc:Choice>
        </mc:AlternateContent>
        <mc:AlternateContent xmlns:mc="http://schemas.openxmlformats.org/markup-compatibility/2006">
          <mc:Choice Requires="x14">
            <control shapeId="5135" r:id="rId17" name="Check Box 15">
              <controlPr defaultSize="0" autoFill="0" autoLine="0" autoPict="0">
                <anchor moveWithCells="1">
                  <from>
                    <xdr:col>17</xdr:col>
                    <xdr:colOff>762000</xdr:colOff>
                    <xdr:row>11</xdr:row>
                    <xdr:rowOff>0</xdr:rowOff>
                  </from>
                  <to>
                    <xdr:col>17</xdr:col>
                    <xdr:colOff>1066800</xdr:colOff>
                    <xdr:row>11</xdr:row>
                    <xdr:rowOff>238125</xdr:rowOff>
                  </to>
                </anchor>
              </controlPr>
            </control>
          </mc:Choice>
        </mc:AlternateContent>
        <mc:AlternateContent xmlns:mc="http://schemas.openxmlformats.org/markup-compatibility/2006">
          <mc:Choice Requires="x14">
            <control shapeId="5136" r:id="rId18" name="Check Box 16">
              <controlPr defaultSize="0" autoFill="0" autoLine="0" autoPict="0">
                <anchor moveWithCells="1">
                  <from>
                    <xdr:col>18</xdr:col>
                    <xdr:colOff>723900</xdr:colOff>
                    <xdr:row>11</xdr:row>
                    <xdr:rowOff>0</xdr:rowOff>
                  </from>
                  <to>
                    <xdr:col>18</xdr:col>
                    <xdr:colOff>1028700</xdr:colOff>
                    <xdr:row>11</xdr:row>
                    <xdr:rowOff>238125</xdr:rowOff>
                  </to>
                </anchor>
              </controlPr>
            </control>
          </mc:Choice>
        </mc:AlternateContent>
        <mc:AlternateContent xmlns:mc="http://schemas.openxmlformats.org/markup-compatibility/2006">
          <mc:Choice Requires="x14">
            <control shapeId="5137" r:id="rId19" name="Check Box 17">
              <controlPr defaultSize="0" autoFill="0" autoLine="0" autoPict="0">
                <anchor moveWithCells="1">
                  <from>
                    <xdr:col>19</xdr:col>
                    <xdr:colOff>762000</xdr:colOff>
                    <xdr:row>11</xdr:row>
                    <xdr:rowOff>0</xdr:rowOff>
                  </from>
                  <to>
                    <xdr:col>19</xdr:col>
                    <xdr:colOff>1066800</xdr:colOff>
                    <xdr:row>11</xdr:row>
                    <xdr:rowOff>238125</xdr:rowOff>
                  </to>
                </anchor>
              </controlPr>
            </control>
          </mc:Choice>
        </mc:AlternateContent>
        <mc:AlternateContent xmlns:mc="http://schemas.openxmlformats.org/markup-compatibility/2006">
          <mc:Choice Requires="x14">
            <control shapeId="5138" r:id="rId20" name="Check Box 18">
              <controlPr defaultSize="0" autoFill="0" autoLine="0" autoPict="0">
                <anchor moveWithCells="1">
                  <from>
                    <xdr:col>20</xdr:col>
                    <xdr:colOff>723900</xdr:colOff>
                    <xdr:row>11</xdr:row>
                    <xdr:rowOff>0</xdr:rowOff>
                  </from>
                  <to>
                    <xdr:col>20</xdr:col>
                    <xdr:colOff>1028700</xdr:colOff>
                    <xdr:row>11</xdr:row>
                    <xdr:rowOff>238125</xdr:rowOff>
                  </to>
                </anchor>
              </controlPr>
            </control>
          </mc:Choice>
        </mc:AlternateContent>
        <mc:AlternateContent xmlns:mc="http://schemas.openxmlformats.org/markup-compatibility/2006">
          <mc:Choice Requires="x14">
            <control shapeId="5139" r:id="rId21" name="Check Box 19">
              <controlPr defaultSize="0" autoFill="0" autoLine="0" autoPict="0">
                <anchor moveWithCells="1">
                  <from>
                    <xdr:col>21</xdr:col>
                    <xdr:colOff>609600</xdr:colOff>
                    <xdr:row>11</xdr:row>
                    <xdr:rowOff>0</xdr:rowOff>
                  </from>
                  <to>
                    <xdr:col>21</xdr:col>
                    <xdr:colOff>914400</xdr:colOff>
                    <xdr:row>11</xdr:row>
                    <xdr:rowOff>238125</xdr:rowOff>
                  </to>
                </anchor>
              </controlPr>
            </control>
          </mc:Choice>
        </mc:AlternateContent>
        <mc:AlternateContent xmlns:mc="http://schemas.openxmlformats.org/markup-compatibility/2006">
          <mc:Choice Requires="x14">
            <control shapeId="5140" r:id="rId22" name="Check Box 20">
              <controlPr defaultSize="0" autoFill="0" autoLine="0" autoPict="0">
                <anchor moveWithCells="1">
                  <from>
                    <xdr:col>22</xdr:col>
                    <xdr:colOff>609600</xdr:colOff>
                    <xdr:row>11</xdr:row>
                    <xdr:rowOff>0</xdr:rowOff>
                  </from>
                  <to>
                    <xdr:col>22</xdr:col>
                    <xdr:colOff>885825</xdr:colOff>
                    <xdr:row>11</xdr:row>
                    <xdr:rowOff>238125</xdr:rowOff>
                  </to>
                </anchor>
              </controlPr>
            </control>
          </mc:Choice>
        </mc:AlternateContent>
        <mc:AlternateContent xmlns:mc="http://schemas.openxmlformats.org/markup-compatibility/2006">
          <mc:Choice Requires="x14">
            <control shapeId="5141" r:id="rId23" name="Check Box 21">
              <controlPr defaultSize="0" autoFill="0" autoLine="0" autoPict="0">
                <anchor moveWithCells="1">
                  <from>
                    <xdr:col>10</xdr:col>
                    <xdr:colOff>733425</xdr:colOff>
                    <xdr:row>11</xdr:row>
                    <xdr:rowOff>0</xdr:rowOff>
                  </from>
                  <to>
                    <xdr:col>10</xdr:col>
                    <xdr:colOff>1028700</xdr:colOff>
                    <xdr:row>11</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7030A0"/>
  </sheetPr>
  <dimension ref="B2:H19"/>
  <sheetViews>
    <sheetView workbookViewId="0"/>
  </sheetViews>
  <sheetFormatPr baseColWidth="10" defaultColWidth="11.42578125" defaultRowHeight="12.75" x14ac:dyDescent="0.2"/>
  <cols>
    <col min="1" max="1" width="3.42578125" style="346" customWidth="1"/>
    <col min="2" max="2" width="27.140625" style="346" bestFit="1" customWidth="1"/>
    <col min="3" max="3" width="19.42578125" style="346" customWidth="1"/>
    <col min="4" max="4" width="9.42578125" style="347" customWidth="1"/>
    <col min="5" max="5" width="19.42578125" style="346" customWidth="1"/>
    <col min="6" max="6" width="9.42578125" style="347" customWidth="1"/>
    <col min="7" max="7" width="19.42578125" style="347" customWidth="1"/>
    <col min="8" max="8" width="19.42578125" style="346" customWidth="1"/>
    <col min="9" max="16384" width="11.42578125" style="346"/>
  </cols>
  <sheetData>
    <row r="2" spans="2:8" ht="30" customHeight="1" x14ac:dyDescent="0.2">
      <c r="B2" s="697" t="s">
        <v>132</v>
      </c>
      <c r="C2" s="697"/>
      <c r="D2" s="697"/>
      <c r="E2" s="697"/>
      <c r="F2" s="697"/>
      <c r="G2" s="697"/>
      <c r="H2" s="697"/>
    </row>
    <row r="3" spans="2:8" ht="13.5" thickBot="1" x14ac:dyDescent="0.25"/>
    <row r="4" spans="2:8" ht="33" customHeight="1" thickBot="1" x14ac:dyDescent="0.25">
      <c r="B4" s="348"/>
      <c r="C4" s="349" t="s">
        <v>35</v>
      </c>
      <c r="D4" s="350" t="s">
        <v>2</v>
      </c>
      <c r="E4" s="351" t="s">
        <v>36</v>
      </c>
      <c r="F4" s="350" t="s">
        <v>2</v>
      </c>
      <c r="G4" s="698" t="s">
        <v>39</v>
      </c>
      <c r="H4" s="699"/>
    </row>
    <row r="5" spans="2:8" ht="27" customHeight="1" x14ac:dyDescent="0.2">
      <c r="B5" s="352" t="s">
        <v>40</v>
      </c>
      <c r="C5" s="353">
        <f>(LIQUIDACION!H1044-LIQUIDACION!H1045)*DT!$D$5</f>
        <v>1.3</v>
      </c>
      <c r="D5" s="156">
        <v>0.5</v>
      </c>
      <c r="E5" s="353">
        <f>(LIQUIDACION!H1044-LIQUIDACION!H1045)*DT!F5</f>
        <v>1.3</v>
      </c>
      <c r="F5" s="354">
        <f>(1-D5)</f>
        <v>0.5</v>
      </c>
      <c r="G5" s="355">
        <f>C5+E5</f>
        <v>2.6</v>
      </c>
      <c r="H5" s="356">
        <f>D5+F5</f>
        <v>1</v>
      </c>
    </row>
    <row r="6" spans="2:8" ht="27" customHeight="1" thickBot="1" x14ac:dyDescent="0.25">
      <c r="B6" s="357" t="s">
        <v>31</v>
      </c>
      <c r="C6" s="358">
        <f>LIQUIDACION!$H$1044</f>
        <v>3.6</v>
      </c>
      <c r="D6" s="359">
        <v>1</v>
      </c>
      <c r="E6" s="360"/>
      <c r="F6" s="361"/>
      <c r="G6" s="362">
        <f>C6</f>
        <v>3.6</v>
      </c>
      <c r="H6" s="363">
        <f>D6</f>
        <v>1</v>
      </c>
    </row>
    <row r="7" spans="2:8" x14ac:dyDescent="0.2">
      <c r="C7" s="364"/>
      <c r="G7" s="365"/>
    </row>
    <row r="14" spans="2:8" x14ac:dyDescent="0.2">
      <c r="C14" s="366"/>
    </row>
    <row r="16" spans="2:8" x14ac:dyDescent="0.2">
      <c r="C16" s="367"/>
    </row>
    <row r="18" spans="3:3" x14ac:dyDescent="0.2">
      <c r="C18" s="367"/>
    </row>
    <row r="19" spans="3:3" x14ac:dyDescent="0.2">
      <c r="C19" s="367"/>
    </row>
  </sheetData>
  <sheetProtection algorithmName="SHA-512" hashValue="IYygRJY/wrACrnMglmCV8Z8VNkxWen/bqfuZujkDr0fsjpPg94O67pw+s5GQJaL46io4zkIm6FfsjQvzl5tveA==" saltValue="XsDslC6EslkMx0CIsLn/zA==" spinCount="100000" sheet="1" objects="1" scenarios="1"/>
  <mergeCells count="2">
    <mergeCell ref="B2:H2"/>
    <mergeCell ref="G4:H4"/>
  </mergeCells>
  <dataValidations count="1">
    <dataValidation type="custom" allowBlank="1" showInputMessage="1" showErrorMessage="1" sqref="D5" xr:uid="{4E0D8535-1680-4CF5-883D-66F34AB8680A}">
      <formula1>AND(D5&gt;=25%,$D$5&lt;=75%)</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2060"/>
  </sheetPr>
  <dimension ref="B1:U150"/>
  <sheetViews>
    <sheetView zoomScaleNormal="100" workbookViewId="0">
      <selection activeCell="K11" sqref="K11"/>
    </sheetView>
  </sheetViews>
  <sheetFormatPr baseColWidth="10" defaultColWidth="11.42578125" defaultRowHeight="15" x14ac:dyDescent="0.25"/>
  <cols>
    <col min="1" max="1" width="3.42578125" style="1" customWidth="1"/>
    <col min="2" max="2" width="34.140625" style="1" customWidth="1"/>
    <col min="3" max="4" width="15.42578125" style="1" bestFit="1" customWidth="1"/>
    <col min="5" max="5" width="15.140625" style="1" bestFit="1" customWidth="1"/>
    <col min="6" max="6" width="15.42578125" style="1" bestFit="1" customWidth="1"/>
    <col min="7" max="11" width="15.42578125" style="1" customWidth="1"/>
    <col min="12" max="12" width="18.42578125" style="1" customWidth="1"/>
    <col min="13" max="13" width="5.42578125" style="1" customWidth="1"/>
    <col min="14" max="14" width="18.42578125" style="1" customWidth="1"/>
    <col min="15" max="15" width="5.42578125" style="1" customWidth="1"/>
    <col min="16" max="16" width="18.42578125" style="1" customWidth="1"/>
    <col min="17" max="17" width="5.42578125" style="1" customWidth="1"/>
    <col min="18" max="18" width="18.42578125" style="1" customWidth="1"/>
    <col min="19" max="19" width="5.42578125" style="1" customWidth="1"/>
    <col min="20" max="20" width="17.42578125" style="1" customWidth="1"/>
    <col min="21" max="21" width="5.42578125" style="1" customWidth="1"/>
    <col min="22" max="23" width="25.42578125" style="1" customWidth="1"/>
    <col min="24" max="16384" width="11.42578125" style="1"/>
  </cols>
  <sheetData>
    <row r="1" spans="2:21" ht="15.75" thickBot="1" x14ac:dyDescent="0.3"/>
    <row r="2" spans="2:21" ht="31.5" x14ac:dyDescent="0.25">
      <c r="B2" s="706" t="s">
        <v>294</v>
      </c>
      <c r="C2" s="718" t="s">
        <v>100</v>
      </c>
      <c r="D2" s="719"/>
      <c r="E2" s="719"/>
      <c r="F2" s="719"/>
      <c r="G2" s="719"/>
      <c r="H2" s="719"/>
      <c r="I2" s="719"/>
      <c r="J2" s="719"/>
      <c r="K2" s="720"/>
      <c r="L2" s="708" t="s">
        <v>69</v>
      </c>
      <c r="M2" s="709"/>
      <c r="N2" s="712" t="s">
        <v>91</v>
      </c>
      <c r="O2" s="712"/>
      <c r="P2" s="714" t="s">
        <v>90</v>
      </c>
      <c r="Q2" s="715"/>
      <c r="R2" s="700" t="s">
        <v>133</v>
      </c>
      <c r="S2" s="700"/>
      <c r="T2" s="702" t="s">
        <v>156</v>
      </c>
      <c r="U2" s="703"/>
    </row>
    <row r="3" spans="2:21" ht="15.75" thickBot="1" x14ac:dyDescent="0.3">
      <c r="B3" s="707"/>
      <c r="C3" s="567">
        <v>2015</v>
      </c>
      <c r="D3" s="568">
        <v>2016</v>
      </c>
      <c r="E3" s="568">
        <v>2017</v>
      </c>
      <c r="F3" s="568">
        <v>2018</v>
      </c>
      <c r="G3" s="568">
        <v>2019</v>
      </c>
      <c r="H3" s="568">
        <v>2020</v>
      </c>
      <c r="I3" s="568">
        <v>2021</v>
      </c>
      <c r="J3" s="568">
        <v>2022</v>
      </c>
      <c r="K3" s="569">
        <v>2023</v>
      </c>
      <c r="L3" s="710"/>
      <c r="M3" s="711"/>
      <c r="N3" s="713"/>
      <c r="O3" s="713"/>
      <c r="P3" s="716"/>
      <c r="Q3" s="717"/>
      <c r="R3" s="701"/>
      <c r="S3" s="701"/>
      <c r="T3" s="704"/>
      <c r="U3" s="705"/>
    </row>
    <row r="4" spans="2:21" ht="24.95" customHeight="1" x14ac:dyDescent="0.25">
      <c r="B4" s="368" t="s">
        <v>1</v>
      </c>
      <c r="C4" s="407">
        <v>0</v>
      </c>
      <c r="D4" s="407">
        <v>0</v>
      </c>
      <c r="E4" s="407">
        <v>0</v>
      </c>
      <c r="F4" s="407">
        <v>0</v>
      </c>
      <c r="G4" s="407">
        <v>0</v>
      </c>
      <c r="H4" s="407">
        <v>0</v>
      </c>
      <c r="I4" s="582">
        <v>0</v>
      </c>
      <c r="J4" s="565">
        <v>0</v>
      </c>
      <c r="K4" s="565">
        <v>3830000</v>
      </c>
      <c r="L4" s="539">
        <f>AVERAGEIF(C26:K26,"&gt;0")</f>
        <v>3830000</v>
      </c>
      <c r="M4" s="539"/>
      <c r="N4" s="539">
        <f>ABS(FORECAST($K$3,C26:J26,$C$3:$J$3))</f>
        <v>0</v>
      </c>
      <c r="O4" s="539"/>
      <c r="P4" s="539">
        <f>ABS(TREND(C26:K26,$C$3:$K$3))</f>
        <v>595777.77777773142</v>
      </c>
      <c r="Q4" s="539"/>
      <c r="R4" s="539">
        <f>ABS(LINEST(C26:K26,$C$3:$K$3,1,1))</f>
        <v>255333.33333333334</v>
      </c>
      <c r="S4" s="539"/>
      <c r="T4" s="539" t="e">
        <f>ABS(GROWTH(C26:J26,$C$3:$J$3,$K$3,0))</f>
        <v>#NUM!</v>
      </c>
      <c r="U4" s="540"/>
    </row>
    <row r="5" spans="2:21" ht="24.95" customHeight="1" x14ac:dyDescent="0.25">
      <c r="B5" s="368" t="s">
        <v>70</v>
      </c>
      <c r="C5" s="407">
        <v>0</v>
      </c>
      <c r="D5" s="407">
        <v>0</v>
      </c>
      <c r="E5" s="407">
        <v>0</v>
      </c>
      <c r="F5" s="407">
        <v>0</v>
      </c>
      <c r="G5" s="407">
        <v>0</v>
      </c>
      <c r="H5" s="407">
        <v>0</v>
      </c>
      <c r="I5" s="407">
        <v>0</v>
      </c>
      <c r="J5" s="566">
        <v>0</v>
      </c>
      <c r="K5" s="566">
        <v>0</v>
      </c>
      <c r="L5" s="541" t="e">
        <f t="shared" ref="L5:L19" si="0">AVERAGEIF(C27:K27,"&gt;0")</f>
        <v>#DIV/0!</v>
      </c>
      <c r="M5" s="541"/>
      <c r="N5" s="541">
        <f t="shared" ref="N5:N19" si="1">ABS(FORECAST($K$3,C27:J27,$C$3:$J$3))</f>
        <v>0</v>
      </c>
      <c r="O5" s="542"/>
      <c r="P5" s="541">
        <f t="shared" ref="P5:P19" si="2">ABS(TREND(C27:K27,$C$3:$K$3))</f>
        <v>0</v>
      </c>
      <c r="Q5" s="541"/>
      <c r="R5" s="541">
        <f t="shared" ref="R5:R19" si="3">ABS(LINEST(C27:K27,$C$3:$K$3,1,1))</f>
        <v>0</v>
      </c>
      <c r="S5" s="541"/>
      <c r="T5" s="541" t="e">
        <f t="shared" ref="T5:T19" si="4">ABS(GROWTH(C27:J27,$C$3:$J$3,$K$3,0))</f>
        <v>#NUM!</v>
      </c>
      <c r="U5" s="543"/>
    </row>
    <row r="6" spans="2:21" ht="24.95" customHeight="1" x14ac:dyDescent="0.25">
      <c r="B6" s="368" t="s">
        <v>51</v>
      </c>
      <c r="C6" s="407">
        <v>0</v>
      </c>
      <c r="D6" s="407">
        <v>0</v>
      </c>
      <c r="E6" s="407">
        <v>0</v>
      </c>
      <c r="F6" s="407">
        <v>0</v>
      </c>
      <c r="G6" s="407">
        <v>0</v>
      </c>
      <c r="H6" s="407">
        <v>0</v>
      </c>
      <c r="I6" s="407">
        <v>0</v>
      </c>
      <c r="J6" s="566">
        <v>0</v>
      </c>
      <c r="K6" s="566">
        <v>0</v>
      </c>
      <c r="L6" s="541" t="e">
        <f t="shared" si="0"/>
        <v>#DIV/0!</v>
      </c>
      <c r="M6" s="541"/>
      <c r="N6" s="541">
        <f t="shared" si="1"/>
        <v>0</v>
      </c>
      <c r="O6" s="541"/>
      <c r="P6" s="541">
        <f t="shared" si="2"/>
        <v>0</v>
      </c>
      <c r="Q6" s="541"/>
      <c r="R6" s="541">
        <f t="shared" si="3"/>
        <v>0</v>
      </c>
      <c r="S6" s="541"/>
      <c r="T6" s="541" t="e">
        <f t="shared" si="4"/>
        <v>#NUM!</v>
      </c>
      <c r="U6" s="543"/>
    </row>
    <row r="7" spans="2:21" ht="24.95" customHeight="1" x14ac:dyDescent="0.25">
      <c r="B7" s="369" t="s">
        <v>138</v>
      </c>
      <c r="C7" s="407">
        <v>0</v>
      </c>
      <c r="D7" s="407">
        <v>0</v>
      </c>
      <c r="E7" s="407">
        <v>0</v>
      </c>
      <c r="F7" s="407">
        <v>0</v>
      </c>
      <c r="G7" s="407">
        <v>0</v>
      </c>
      <c r="H7" s="407">
        <v>0</v>
      </c>
      <c r="I7" s="407">
        <v>0</v>
      </c>
      <c r="J7" s="566">
        <v>0</v>
      </c>
      <c r="K7" s="566">
        <v>0</v>
      </c>
      <c r="L7" s="541" t="e">
        <f t="shared" si="0"/>
        <v>#DIV/0!</v>
      </c>
      <c r="M7" s="541"/>
      <c r="N7" s="541">
        <f t="shared" si="1"/>
        <v>0</v>
      </c>
      <c r="O7" s="541"/>
      <c r="P7" s="541">
        <f t="shared" si="2"/>
        <v>0</v>
      </c>
      <c r="Q7" s="541"/>
      <c r="R7" s="541">
        <f t="shared" si="3"/>
        <v>0</v>
      </c>
      <c r="S7" s="541"/>
      <c r="T7" s="541" t="e">
        <f t="shared" si="4"/>
        <v>#NUM!</v>
      </c>
      <c r="U7" s="543"/>
    </row>
    <row r="8" spans="2:21" ht="24.95" customHeight="1" x14ac:dyDescent="0.25">
      <c r="B8" s="369" t="s">
        <v>74</v>
      </c>
      <c r="C8" s="407">
        <v>0</v>
      </c>
      <c r="D8" s="407">
        <v>0</v>
      </c>
      <c r="E8" s="407">
        <v>0</v>
      </c>
      <c r="F8" s="407">
        <v>0</v>
      </c>
      <c r="G8" s="407">
        <v>0</v>
      </c>
      <c r="H8" s="407">
        <v>0</v>
      </c>
      <c r="I8" s="407">
        <v>0</v>
      </c>
      <c r="J8" s="566">
        <v>0</v>
      </c>
      <c r="K8" s="566">
        <v>0</v>
      </c>
      <c r="L8" s="541" t="e">
        <f t="shared" si="0"/>
        <v>#DIV/0!</v>
      </c>
      <c r="M8" s="541"/>
      <c r="N8" s="541">
        <f t="shared" si="1"/>
        <v>0</v>
      </c>
      <c r="O8" s="541"/>
      <c r="P8" s="541">
        <f t="shared" si="2"/>
        <v>0</v>
      </c>
      <c r="Q8" s="541"/>
      <c r="R8" s="541">
        <f t="shared" si="3"/>
        <v>0</v>
      </c>
      <c r="S8" s="541"/>
      <c r="T8" s="541" t="e">
        <f t="shared" si="4"/>
        <v>#NUM!</v>
      </c>
      <c r="U8" s="543"/>
    </row>
    <row r="9" spans="2:21" ht="24.95" customHeight="1" x14ac:dyDescent="0.25">
      <c r="B9" s="369" t="s">
        <v>3</v>
      </c>
      <c r="C9" s="407">
        <v>0</v>
      </c>
      <c r="D9" s="407">
        <v>0</v>
      </c>
      <c r="E9" s="407">
        <v>0</v>
      </c>
      <c r="F9" s="407">
        <v>0</v>
      </c>
      <c r="G9" s="407">
        <v>0</v>
      </c>
      <c r="H9" s="407">
        <v>0</v>
      </c>
      <c r="I9" s="407">
        <v>0</v>
      </c>
      <c r="J9" s="566">
        <v>3000000</v>
      </c>
      <c r="K9" s="566">
        <v>983622</v>
      </c>
      <c r="L9" s="541">
        <f t="shared" si="0"/>
        <v>2188651.4990575351</v>
      </c>
      <c r="M9" s="541"/>
      <c r="N9" s="541">
        <f t="shared" si="1"/>
        <v>1696840.4990576506</v>
      </c>
      <c r="O9" s="541"/>
      <c r="P9" s="541">
        <f t="shared" si="2"/>
        <v>454668.3998324275</v>
      </c>
      <c r="Q9" s="541"/>
      <c r="R9" s="541">
        <f t="shared" si="3"/>
        <v>235258.84990575345</v>
      </c>
      <c r="S9" s="541"/>
      <c r="T9" s="541" t="e">
        <f t="shared" si="4"/>
        <v>#NUM!</v>
      </c>
      <c r="U9" s="543"/>
    </row>
    <row r="10" spans="2:21" ht="24.95" customHeight="1" x14ac:dyDescent="0.25">
      <c r="B10" s="369" t="s">
        <v>67</v>
      </c>
      <c r="C10" s="407">
        <v>0</v>
      </c>
      <c r="D10" s="407">
        <v>0</v>
      </c>
      <c r="E10" s="407">
        <v>0</v>
      </c>
      <c r="F10" s="407">
        <v>0</v>
      </c>
      <c r="G10" s="407">
        <v>0</v>
      </c>
      <c r="H10" s="407">
        <v>0</v>
      </c>
      <c r="I10" s="407">
        <v>0</v>
      </c>
      <c r="J10" s="566">
        <v>0</v>
      </c>
      <c r="K10" s="566">
        <v>5065000</v>
      </c>
      <c r="L10" s="541">
        <f t="shared" si="0"/>
        <v>5065000</v>
      </c>
      <c r="M10" s="541"/>
      <c r="N10" s="541">
        <f t="shared" si="1"/>
        <v>0</v>
      </c>
      <c r="O10" s="541"/>
      <c r="P10" s="541">
        <f t="shared" si="2"/>
        <v>787888.88888883591</v>
      </c>
      <c r="Q10" s="541"/>
      <c r="R10" s="541">
        <f t="shared" si="3"/>
        <v>337666.66666666669</v>
      </c>
      <c r="S10" s="541"/>
      <c r="T10" s="541" t="e">
        <f t="shared" si="4"/>
        <v>#NUM!</v>
      </c>
      <c r="U10" s="543"/>
    </row>
    <row r="11" spans="2:21" ht="24.95" customHeight="1" x14ac:dyDescent="0.25">
      <c r="B11" s="369" t="s">
        <v>137</v>
      </c>
      <c r="C11" s="407">
        <v>0</v>
      </c>
      <c r="D11" s="407">
        <v>0</v>
      </c>
      <c r="E11" s="407">
        <v>0</v>
      </c>
      <c r="F11" s="407">
        <v>0</v>
      </c>
      <c r="G11" s="407">
        <v>0</v>
      </c>
      <c r="H11" s="407">
        <v>0</v>
      </c>
      <c r="I11" s="407">
        <v>0</v>
      </c>
      <c r="J11" s="566">
        <v>0</v>
      </c>
      <c r="K11" s="566">
        <v>0</v>
      </c>
      <c r="L11" s="541" t="e">
        <f t="shared" si="0"/>
        <v>#DIV/0!</v>
      </c>
      <c r="M11" s="541"/>
      <c r="N11" s="541">
        <f t="shared" si="1"/>
        <v>0</v>
      </c>
      <c r="O11" s="541"/>
      <c r="P11" s="541">
        <f t="shared" si="2"/>
        <v>0</v>
      </c>
      <c r="Q11" s="541"/>
      <c r="R11" s="541">
        <f t="shared" si="3"/>
        <v>0</v>
      </c>
      <c r="S11" s="541"/>
      <c r="T11" s="541" t="e">
        <f t="shared" si="4"/>
        <v>#NUM!</v>
      </c>
      <c r="U11" s="543"/>
    </row>
    <row r="12" spans="2:21" ht="24.95" customHeight="1" x14ac:dyDescent="0.25">
      <c r="B12" s="369" t="s">
        <v>50</v>
      </c>
      <c r="C12" s="407">
        <v>0</v>
      </c>
      <c r="D12" s="407">
        <v>0</v>
      </c>
      <c r="E12" s="407">
        <v>0</v>
      </c>
      <c r="F12" s="407">
        <v>0</v>
      </c>
      <c r="G12" s="407">
        <v>0</v>
      </c>
      <c r="H12" s="407">
        <v>0</v>
      </c>
      <c r="I12" s="407">
        <v>0</v>
      </c>
      <c r="J12" s="566">
        <v>0</v>
      </c>
      <c r="K12" s="566">
        <v>0</v>
      </c>
      <c r="L12" s="541" t="e">
        <f t="shared" si="0"/>
        <v>#DIV/0!</v>
      </c>
      <c r="M12" s="541"/>
      <c r="N12" s="541">
        <f t="shared" si="1"/>
        <v>0</v>
      </c>
      <c r="O12" s="541"/>
      <c r="P12" s="541">
        <f t="shared" si="2"/>
        <v>0</v>
      </c>
      <c r="Q12" s="541"/>
      <c r="R12" s="541">
        <f t="shared" si="3"/>
        <v>0</v>
      </c>
      <c r="S12" s="541"/>
      <c r="T12" s="541" t="e">
        <f t="shared" si="4"/>
        <v>#NUM!</v>
      </c>
      <c r="U12" s="543"/>
    </row>
    <row r="13" spans="2:21" ht="24.95" customHeight="1" x14ac:dyDescent="0.25">
      <c r="B13" s="369" t="s">
        <v>160</v>
      </c>
      <c r="C13" s="407">
        <v>0</v>
      </c>
      <c r="D13" s="407">
        <v>0</v>
      </c>
      <c r="E13" s="407">
        <v>0</v>
      </c>
      <c r="F13" s="407">
        <v>0</v>
      </c>
      <c r="G13" s="407">
        <v>0</v>
      </c>
      <c r="H13" s="407">
        <v>0</v>
      </c>
      <c r="I13" s="407">
        <v>0</v>
      </c>
      <c r="J13" s="566">
        <v>0</v>
      </c>
      <c r="K13" s="566">
        <v>0</v>
      </c>
      <c r="L13" s="541" t="e">
        <f t="shared" si="0"/>
        <v>#DIV/0!</v>
      </c>
      <c r="M13" s="541"/>
      <c r="N13" s="541">
        <f t="shared" si="1"/>
        <v>0</v>
      </c>
      <c r="O13" s="541"/>
      <c r="P13" s="541">
        <f t="shared" si="2"/>
        <v>0</v>
      </c>
      <c r="Q13" s="541"/>
      <c r="R13" s="541">
        <f t="shared" si="3"/>
        <v>0</v>
      </c>
      <c r="S13" s="541"/>
      <c r="T13" s="541" t="e">
        <f t="shared" si="4"/>
        <v>#NUM!</v>
      </c>
      <c r="U13" s="543"/>
    </row>
    <row r="14" spans="2:21" ht="24.95" customHeight="1" x14ac:dyDescent="0.25">
      <c r="B14" s="369" t="s">
        <v>57</v>
      </c>
      <c r="C14" s="407">
        <v>0</v>
      </c>
      <c r="D14" s="407">
        <v>0</v>
      </c>
      <c r="E14" s="407">
        <v>0</v>
      </c>
      <c r="F14" s="407">
        <v>0</v>
      </c>
      <c r="G14" s="407">
        <v>0</v>
      </c>
      <c r="H14" s="407">
        <v>0</v>
      </c>
      <c r="I14" s="407">
        <v>0</v>
      </c>
      <c r="J14" s="566">
        <v>0</v>
      </c>
      <c r="K14" s="566">
        <v>0</v>
      </c>
      <c r="L14" s="541" t="e">
        <f t="shared" si="0"/>
        <v>#DIV/0!</v>
      </c>
      <c r="M14" s="541"/>
      <c r="N14" s="541">
        <f t="shared" si="1"/>
        <v>0</v>
      </c>
      <c r="O14" s="541"/>
      <c r="P14" s="541">
        <f t="shared" si="2"/>
        <v>0</v>
      </c>
      <c r="Q14" s="541"/>
      <c r="R14" s="541">
        <f t="shared" si="3"/>
        <v>0</v>
      </c>
      <c r="S14" s="541"/>
      <c r="T14" s="541" t="e">
        <f t="shared" si="4"/>
        <v>#NUM!</v>
      </c>
      <c r="U14" s="543"/>
    </row>
    <row r="15" spans="2:21" ht="24.95" customHeight="1" x14ac:dyDescent="0.25">
      <c r="B15" s="370" t="s">
        <v>66</v>
      </c>
      <c r="C15" s="407">
        <v>0</v>
      </c>
      <c r="D15" s="407">
        <v>0</v>
      </c>
      <c r="E15" s="407">
        <v>0</v>
      </c>
      <c r="F15" s="407">
        <v>0</v>
      </c>
      <c r="G15" s="407">
        <v>0</v>
      </c>
      <c r="H15" s="407">
        <v>0</v>
      </c>
      <c r="I15" s="407">
        <v>0</v>
      </c>
      <c r="J15" s="566">
        <v>0</v>
      </c>
      <c r="K15" s="566">
        <v>0</v>
      </c>
      <c r="L15" s="541" t="e">
        <f t="shared" si="0"/>
        <v>#DIV/0!</v>
      </c>
      <c r="M15" s="541"/>
      <c r="N15" s="541">
        <f t="shared" si="1"/>
        <v>0</v>
      </c>
      <c r="O15" s="541"/>
      <c r="P15" s="541">
        <f t="shared" si="2"/>
        <v>0</v>
      </c>
      <c r="Q15" s="541"/>
      <c r="R15" s="541">
        <f t="shared" si="3"/>
        <v>0</v>
      </c>
      <c r="S15" s="541"/>
      <c r="T15" s="541" t="e">
        <f t="shared" si="4"/>
        <v>#NUM!</v>
      </c>
      <c r="U15" s="543"/>
    </row>
    <row r="16" spans="2:21" ht="24.95" customHeight="1" x14ac:dyDescent="0.25">
      <c r="B16" s="370" t="s">
        <v>95</v>
      </c>
      <c r="C16" s="407">
        <v>0</v>
      </c>
      <c r="D16" s="407">
        <v>0</v>
      </c>
      <c r="E16" s="407">
        <v>0</v>
      </c>
      <c r="F16" s="407">
        <v>0</v>
      </c>
      <c r="G16" s="407">
        <v>0</v>
      </c>
      <c r="H16" s="407">
        <v>0</v>
      </c>
      <c r="I16" s="407">
        <v>0</v>
      </c>
      <c r="J16" s="566">
        <v>0</v>
      </c>
      <c r="K16" s="566">
        <v>0</v>
      </c>
      <c r="L16" s="541" t="e">
        <f t="shared" si="0"/>
        <v>#DIV/0!</v>
      </c>
      <c r="M16" s="541"/>
      <c r="N16" s="541">
        <f t="shared" si="1"/>
        <v>0</v>
      </c>
      <c r="O16" s="541"/>
      <c r="P16" s="541">
        <f t="shared" si="2"/>
        <v>0</v>
      </c>
      <c r="Q16" s="541"/>
      <c r="R16" s="541">
        <f t="shared" si="3"/>
        <v>0</v>
      </c>
      <c r="S16" s="541"/>
      <c r="T16" s="541" t="e">
        <f t="shared" si="4"/>
        <v>#NUM!</v>
      </c>
      <c r="U16" s="543"/>
    </row>
    <row r="17" spans="2:21" ht="24.95" customHeight="1" x14ac:dyDescent="0.25">
      <c r="B17" s="369" t="s">
        <v>135</v>
      </c>
      <c r="C17" s="407">
        <v>0</v>
      </c>
      <c r="D17" s="407">
        <v>0</v>
      </c>
      <c r="E17" s="407">
        <v>0</v>
      </c>
      <c r="F17" s="407">
        <v>0</v>
      </c>
      <c r="G17" s="407">
        <v>0</v>
      </c>
      <c r="H17" s="407">
        <v>0</v>
      </c>
      <c r="I17" s="407">
        <v>0</v>
      </c>
      <c r="J17" s="407">
        <v>0</v>
      </c>
      <c r="K17" s="407">
        <v>0</v>
      </c>
      <c r="L17" s="541" t="e">
        <f t="shared" si="0"/>
        <v>#DIV/0!</v>
      </c>
      <c r="M17" s="541"/>
      <c r="N17" s="541">
        <f t="shared" si="1"/>
        <v>0</v>
      </c>
      <c r="O17" s="541"/>
      <c r="P17" s="541">
        <f t="shared" si="2"/>
        <v>0</v>
      </c>
      <c r="Q17" s="541"/>
      <c r="R17" s="541">
        <f t="shared" si="3"/>
        <v>0</v>
      </c>
      <c r="S17" s="541"/>
      <c r="T17" s="541" t="e">
        <f t="shared" si="4"/>
        <v>#NUM!</v>
      </c>
      <c r="U17" s="543"/>
    </row>
    <row r="18" spans="2:21" ht="24.95" customHeight="1" x14ac:dyDescent="0.25">
      <c r="B18" s="369" t="s">
        <v>136</v>
      </c>
      <c r="C18" s="407">
        <v>0</v>
      </c>
      <c r="D18" s="407">
        <v>0</v>
      </c>
      <c r="E18" s="407">
        <v>0</v>
      </c>
      <c r="F18" s="407">
        <v>0</v>
      </c>
      <c r="G18" s="407">
        <v>0</v>
      </c>
      <c r="H18" s="407">
        <v>0</v>
      </c>
      <c r="I18" s="407">
        <v>0</v>
      </c>
      <c r="J18" s="407">
        <v>0</v>
      </c>
      <c r="K18" s="407">
        <v>0</v>
      </c>
      <c r="L18" s="541" t="e">
        <f t="shared" si="0"/>
        <v>#DIV/0!</v>
      </c>
      <c r="M18" s="541"/>
      <c r="N18" s="541">
        <f t="shared" si="1"/>
        <v>0</v>
      </c>
      <c r="O18" s="541"/>
      <c r="P18" s="541">
        <f t="shared" si="2"/>
        <v>0</v>
      </c>
      <c r="Q18" s="541"/>
      <c r="R18" s="541">
        <f t="shared" si="3"/>
        <v>0</v>
      </c>
      <c r="S18" s="541"/>
      <c r="T18" s="541" t="e">
        <f t="shared" si="4"/>
        <v>#NUM!</v>
      </c>
      <c r="U18" s="543"/>
    </row>
    <row r="19" spans="2:21" ht="24.95" customHeight="1" thickBot="1" x14ac:dyDescent="0.3">
      <c r="B19" s="371" t="s">
        <v>63</v>
      </c>
      <c r="C19" s="407">
        <v>0</v>
      </c>
      <c r="D19" s="407">
        <v>0</v>
      </c>
      <c r="E19" s="407">
        <v>0</v>
      </c>
      <c r="F19" s="407">
        <v>0</v>
      </c>
      <c r="G19" s="407">
        <v>0</v>
      </c>
      <c r="H19" s="407">
        <v>0</v>
      </c>
      <c r="I19" s="407">
        <v>0</v>
      </c>
      <c r="J19" s="407">
        <v>0</v>
      </c>
      <c r="K19" s="407">
        <v>0</v>
      </c>
      <c r="L19" s="544" t="e">
        <f t="shared" si="0"/>
        <v>#DIV/0!</v>
      </c>
      <c r="M19" s="544"/>
      <c r="N19" s="544">
        <f t="shared" si="1"/>
        <v>0</v>
      </c>
      <c r="O19" s="544"/>
      <c r="P19" s="544">
        <f t="shared" si="2"/>
        <v>0</v>
      </c>
      <c r="Q19" s="544"/>
      <c r="R19" s="544">
        <f t="shared" si="3"/>
        <v>0</v>
      </c>
      <c r="S19" s="544"/>
      <c r="T19" s="544" t="e">
        <f t="shared" si="4"/>
        <v>#NUM!</v>
      </c>
      <c r="U19" s="545"/>
    </row>
    <row r="20" spans="2:21" ht="15.75" thickBot="1" x14ac:dyDescent="0.3">
      <c r="C20" s="372">
        <f t="shared" ref="C20:J20" si="5">SUM(C4:C19)</f>
        <v>0</v>
      </c>
      <c r="D20" s="373">
        <f t="shared" si="5"/>
        <v>0</v>
      </c>
      <c r="E20" s="373">
        <f t="shared" si="5"/>
        <v>0</v>
      </c>
      <c r="F20" s="373">
        <f t="shared" si="5"/>
        <v>0</v>
      </c>
      <c r="G20" s="373">
        <f t="shared" si="5"/>
        <v>0</v>
      </c>
      <c r="H20" s="373">
        <f t="shared" si="5"/>
        <v>0</v>
      </c>
      <c r="I20" s="374">
        <f t="shared" si="5"/>
        <v>0</v>
      </c>
      <c r="J20" s="373">
        <f t="shared" si="5"/>
        <v>3000000</v>
      </c>
      <c r="K20" s="373">
        <f t="shared" ref="K20" si="6">SUM(K4:K19)</f>
        <v>9878622</v>
      </c>
      <c r="L20" s="375" t="e">
        <f>SUM(L4:L19)</f>
        <v>#DIV/0!</v>
      </c>
      <c r="M20" s="375"/>
      <c r="N20" s="375" t="e">
        <f t="shared" ref="N20" si="7">ABS(FORECAST($J$3,C42:I42,$C$3:$I$3))</f>
        <v>#DIV/0!</v>
      </c>
      <c r="O20" s="375"/>
      <c r="P20" s="375">
        <f>SUM(P4:P19)</f>
        <v>1838335.0664989948</v>
      </c>
      <c r="Q20" s="375"/>
      <c r="R20" s="375">
        <f>SUM(R4:R19)</f>
        <v>828258.84990575351</v>
      </c>
      <c r="S20" s="375"/>
      <c r="T20" s="375" t="e">
        <f>SUM(T4:T19)</f>
        <v>#NUM!</v>
      </c>
      <c r="U20" s="376"/>
    </row>
    <row r="21" spans="2:21" ht="15.75" thickBot="1" x14ac:dyDescent="0.3">
      <c r="J21" s="334"/>
      <c r="K21" s="334"/>
      <c r="L21" s="334"/>
      <c r="M21" s="334"/>
      <c r="N21"/>
      <c r="O21" s="334"/>
      <c r="P21" s="334" t="b">
        <v>0</v>
      </c>
      <c r="Q21" s="334"/>
      <c r="R21" s="334" t="b">
        <v>0</v>
      </c>
      <c r="S21" s="334"/>
    </row>
    <row r="22" spans="2:21" ht="21.75" customHeight="1" thickBot="1" x14ac:dyDescent="0.3">
      <c r="B22" s="377" t="s">
        <v>93</v>
      </c>
      <c r="C22" s="378">
        <f>E22/365</f>
        <v>0.23561643835616439</v>
      </c>
      <c r="E22" s="581">
        <v>86</v>
      </c>
      <c r="J22" s="334"/>
      <c r="K22" s="334"/>
      <c r="L22" s="334"/>
      <c r="M22" s="334"/>
      <c r="N22" s="334"/>
      <c r="O22" s="297"/>
      <c r="P22" s="297"/>
      <c r="Q22" s="297"/>
    </row>
    <row r="23" spans="2:21" ht="15.75" thickBot="1" x14ac:dyDescent="0.3">
      <c r="E23" s="379"/>
      <c r="F23" s="379"/>
      <c r="G23" s="379"/>
      <c r="H23" s="379"/>
      <c r="I23" s="379"/>
      <c r="J23" s="379"/>
      <c r="K23" s="379"/>
      <c r="L23" s="380"/>
      <c r="M23" s="380"/>
      <c r="N23" s="334"/>
      <c r="O23" s="334"/>
    </row>
    <row r="24" spans="2:21" ht="20.25" customHeight="1" thickBot="1" x14ac:dyDescent="0.3">
      <c r="B24" s="381" t="s">
        <v>134</v>
      </c>
      <c r="C24" s="583">
        <f>IPC_Indices!U21/IPC_Indices!N21</f>
        <v>1.4313458262350938</v>
      </c>
      <c r="D24" s="584">
        <f>IPC_Indices!U21/IPC_Indices!O21</f>
        <v>1.3535603050155729</v>
      </c>
      <c r="E24" s="584">
        <f>IPC_Indices!U21/IPC_Indices!P21</f>
        <v>1.3003508047874535</v>
      </c>
      <c r="F24" s="584">
        <f>IPC_Indices!U21/IPC_Indices!Q21</f>
        <v>1.2603</v>
      </c>
      <c r="G24" s="584">
        <f>IPC_Indices!U21/IPC_Indices!R21</f>
        <v>1.2141618497109827</v>
      </c>
      <c r="H24" s="584">
        <f>IPC_Indices!U21/IPC_Indices!$S$21</f>
        <v>1.1948236632536973</v>
      </c>
      <c r="I24" s="584">
        <f>IFERROR(IPC_Indices!U21/IPC_Indices!S21,1)</f>
        <v>1.1948236632536973</v>
      </c>
      <c r="J24" s="584">
        <f>IFERROR(IPC_Indices!U21/IPC_Indices!T21,1)</f>
        <v>1.1312269993716901</v>
      </c>
      <c r="K24" s="585">
        <f>IFERROR(IPC_Indices!U21/IPC_Indices!U21,1)</f>
        <v>1</v>
      </c>
      <c r="N24" s="384">
        <v>365</v>
      </c>
      <c r="O24" s="334"/>
    </row>
    <row r="25" spans="2:21" ht="15.75" thickBot="1" x14ac:dyDescent="0.3">
      <c r="B25" s="73"/>
      <c r="C25" s="73"/>
      <c r="D25" s="73"/>
      <c r="E25" s="570"/>
      <c r="F25" s="570"/>
      <c r="G25" s="570"/>
      <c r="H25" s="570"/>
      <c r="I25" s="570"/>
      <c r="J25" s="570"/>
      <c r="K25" s="570"/>
      <c r="L25" s="73"/>
      <c r="N25" s="384"/>
      <c r="O25" s="334"/>
    </row>
    <row r="26" spans="2:21" s="73" customFormat="1" ht="15.75" thickBot="1" x14ac:dyDescent="0.3">
      <c r="B26" s="382" t="str">
        <f>B4</f>
        <v>TRDM</v>
      </c>
      <c r="C26" s="383">
        <f t="shared" ref="C26:I40" si="8">C4*C$24</f>
        <v>0</v>
      </c>
      <c r="D26" s="383">
        <f t="shared" si="8"/>
        <v>0</v>
      </c>
      <c r="E26" s="383">
        <f t="shared" si="8"/>
        <v>0</v>
      </c>
      <c r="F26" s="383">
        <f t="shared" si="8"/>
        <v>0</v>
      </c>
      <c r="G26" s="383">
        <f t="shared" si="8"/>
        <v>0</v>
      </c>
      <c r="H26" s="383">
        <f t="shared" si="8"/>
        <v>0</v>
      </c>
      <c r="I26" s="383">
        <f t="shared" si="8"/>
        <v>0</v>
      </c>
      <c r="J26" s="383">
        <f t="shared" ref="J26:K26" si="9">J4*J$24</f>
        <v>0</v>
      </c>
      <c r="K26" s="383">
        <f t="shared" si="9"/>
        <v>3830000</v>
      </c>
      <c r="N26" s="384">
        <v>1</v>
      </c>
      <c r="O26" s="334"/>
    </row>
    <row r="27" spans="2:21" s="73" customFormat="1" ht="15.75" thickBot="1" x14ac:dyDescent="0.3">
      <c r="B27" s="382" t="str">
        <f t="shared" ref="B27:B41" si="10">B5</f>
        <v>INCENDIO DEUDORES</v>
      </c>
      <c r="C27" s="383">
        <f t="shared" si="8"/>
        <v>0</v>
      </c>
      <c r="D27" s="383">
        <f t="shared" si="8"/>
        <v>0</v>
      </c>
      <c r="E27" s="383">
        <f t="shared" si="8"/>
        <v>0</v>
      </c>
      <c r="F27" s="383">
        <f t="shared" si="8"/>
        <v>0</v>
      </c>
      <c r="G27" s="383">
        <f t="shared" si="8"/>
        <v>0</v>
      </c>
      <c r="H27" s="383">
        <f t="shared" si="8"/>
        <v>0</v>
      </c>
      <c r="I27" s="383">
        <f t="shared" si="8"/>
        <v>0</v>
      </c>
      <c r="J27" s="383">
        <f t="shared" ref="J27:K27" si="11">J5*J$24</f>
        <v>0</v>
      </c>
      <c r="K27" s="383">
        <f t="shared" si="11"/>
        <v>0</v>
      </c>
      <c r="N27" s="384">
        <v>1</v>
      </c>
      <c r="O27" s="334"/>
    </row>
    <row r="28" spans="2:21" s="73" customFormat="1" ht="15.75" thickBot="1" x14ac:dyDescent="0.3">
      <c r="B28" s="382" t="str">
        <f t="shared" si="10"/>
        <v>RCE PLO</v>
      </c>
      <c r="C28" s="383">
        <f t="shared" si="8"/>
        <v>0</v>
      </c>
      <c r="D28" s="383">
        <f t="shared" si="8"/>
        <v>0</v>
      </c>
      <c r="E28" s="383">
        <f t="shared" si="8"/>
        <v>0</v>
      </c>
      <c r="F28" s="383">
        <f t="shared" si="8"/>
        <v>0</v>
      </c>
      <c r="G28" s="383">
        <f t="shared" si="8"/>
        <v>0</v>
      </c>
      <c r="H28" s="383">
        <f t="shared" si="8"/>
        <v>0</v>
      </c>
      <c r="I28" s="383">
        <f t="shared" si="8"/>
        <v>0</v>
      </c>
      <c r="J28" s="383">
        <f t="shared" ref="J28:K28" si="12">J6*J$24</f>
        <v>0</v>
      </c>
      <c r="K28" s="383">
        <f t="shared" si="12"/>
        <v>0</v>
      </c>
      <c r="N28" s="384">
        <v>1</v>
      </c>
      <c r="O28" s="334"/>
    </row>
    <row r="29" spans="2:21" s="73" customFormat="1" ht="15.75" thickBot="1" x14ac:dyDescent="0.3">
      <c r="B29" s="382" t="str">
        <f t="shared" si="10"/>
        <v>RC ESTUDIANTES PRÁCTICA</v>
      </c>
      <c r="C29" s="383">
        <f t="shared" si="8"/>
        <v>0</v>
      </c>
      <c r="D29" s="383">
        <f t="shared" si="8"/>
        <v>0</v>
      </c>
      <c r="E29" s="383">
        <f t="shared" si="8"/>
        <v>0</v>
      </c>
      <c r="F29" s="383">
        <f t="shared" si="8"/>
        <v>0</v>
      </c>
      <c r="G29" s="383">
        <f t="shared" si="8"/>
        <v>0</v>
      </c>
      <c r="H29" s="383">
        <f t="shared" si="8"/>
        <v>0</v>
      </c>
      <c r="I29" s="383">
        <f t="shared" si="8"/>
        <v>0</v>
      </c>
      <c r="J29" s="383">
        <f t="shared" ref="J29:K29" si="13">J7*J$24</f>
        <v>0</v>
      </c>
      <c r="K29" s="383">
        <f t="shared" si="13"/>
        <v>0</v>
      </c>
      <c r="N29" s="384">
        <v>1</v>
      </c>
      <c r="O29" s="334"/>
    </row>
    <row r="30" spans="2:21" s="73" customFormat="1" ht="15.75" thickBot="1" x14ac:dyDescent="0.3">
      <c r="B30" s="382" t="str">
        <f t="shared" si="10"/>
        <v>RC HOTELERA</v>
      </c>
      <c r="C30" s="383">
        <f t="shared" si="8"/>
        <v>0</v>
      </c>
      <c r="D30" s="383">
        <f t="shared" si="8"/>
        <v>0</v>
      </c>
      <c r="E30" s="383">
        <f t="shared" si="8"/>
        <v>0</v>
      </c>
      <c r="F30" s="383">
        <f t="shared" si="8"/>
        <v>0</v>
      </c>
      <c r="G30" s="383">
        <f t="shared" si="8"/>
        <v>0</v>
      </c>
      <c r="H30" s="383">
        <f t="shared" si="8"/>
        <v>0</v>
      </c>
      <c r="I30" s="383">
        <f t="shared" si="8"/>
        <v>0</v>
      </c>
      <c r="J30" s="383">
        <f t="shared" ref="J30:K30" si="14">J8*J$24</f>
        <v>0</v>
      </c>
      <c r="K30" s="383">
        <f t="shared" si="14"/>
        <v>0</v>
      </c>
      <c r="N30" s="384">
        <v>1</v>
      </c>
      <c r="O30" s="334"/>
    </row>
    <row r="31" spans="2:21" s="73" customFormat="1" ht="15.75" thickBot="1" x14ac:dyDescent="0.3">
      <c r="B31" s="382" t="str">
        <f t="shared" si="10"/>
        <v>MANEJO</v>
      </c>
      <c r="C31" s="383">
        <f t="shared" si="8"/>
        <v>0</v>
      </c>
      <c r="D31" s="383">
        <f t="shared" si="8"/>
        <v>0</v>
      </c>
      <c r="E31" s="383">
        <f t="shared" si="8"/>
        <v>0</v>
      </c>
      <c r="F31" s="383">
        <f t="shared" si="8"/>
        <v>0</v>
      </c>
      <c r="G31" s="383">
        <f t="shared" si="8"/>
        <v>0</v>
      </c>
      <c r="H31" s="383">
        <f t="shared" si="8"/>
        <v>0</v>
      </c>
      <c r="I31" s="383">
        <f t="shared" si="8"/>
        <v>0</v>
      </c>
      <c r="J31" s="383">
        <f t="shared" ref="J31:K31" si="15">J9*J$24</f>
        <v>3393680.9981150706</v>
      </c>
      <c r="K31" s="383">
        <f t="shared" si="15"/>
        <v>983622</v>
      </c>
      <c r="N31" s="384">
        <v>1</v>
      </c>
      <c r="O31" s="334"/>
    </row>
    <row r="32" spans="2:21" s="73" customFormat="1" ht="15.75" thickBot="1" x14ac:dyDescent="0.3">
      <c r="B32" s="382" t="str">
        <f t="shared" si="10"/>
        <v xml:space="preserve">TRANSPORTE  DE VALORES </v>
      </c>
      <c r="C32" s="383">
        <f t="shared" si="8"/>
        <v>0</v>
      </c>
      <c r="D32" s="383">
        <f t="shared" si="8"/>
        <v>0</v>
      </c>
      <c r="E32" s="383">
        <f t="shared" si="8"/>
        <v>0</v>
      </c>
      <c r="F32" s="383">
        <f t="shared" si="8"/>
        <v>0</v>
      </c>
      <c r="G32" s="383">
        <f t="shared" si="8"/>
        <v>0</v>
      </c>
      <c r="H32" s="383">
        <f t="shared" si="8"/>
        <v>0</v>
      </c>
      <c r="I32" s="383">
        <f t="shared" si="8"/>
        <v>0</v>
      </c>
      <c r="J32" s="383">
        <f t="shared" ref="J32:K32" si="16">J10*J$24</f>
        <v>0</v>
      </c>
      <c r="K32" s="383">
        <f t="shared" si="16"/>
        <v>5065000</v>
      </c>
      <c r="N32" s="384">
        <v>1</v>
      </c>
      <c r="O32" s="334"/>
    </row>
    <row r="33" spans="2:15" s="73" customFormat="1" ht="15.75" thickBot="1" x14ac:dyDescent="0.3">
      <c r="B33" s="382" t="str">
        <f t="shared" si="10"/>
        <v>TRANSPORTE DE MERCANCÍAS</v>
      </c>
      <c r="C33" s="383">
        <f t="shared" si="8"/>
        <v>0</v>
      </c>
      <c r="D33" s="383">
        <f t="shared" si="8"/>
        <v>0</v>
      </c>
      <c r="E33" s="383">
        <f t="shared" si="8"/>
        <v>0</v>
      </c>
      <c r="F33" s="383">
        <f t="shared" si="8"/>
        <v>0</v>
      </c>
      <c r="G33" s="383">
        <f t="shared" si="8"/>
        <v>0</v>
      </c>
      <c r="H33" s="383">
        <f t="shared" si="8"/>
        <v>0</v>
      </c>
      <c r="I33" s="383">
        <f t="shared" si="8"/>
        <v>0</v>
      </c>
      <c r="J33" s="383">
        <f t="shared" ref="J33:K33" si="17">J11*J$24</f>
        <v>0</v>
      </c>
      <c r="K33" s="383">
        <f t="shared" si="17"/>
        <v>0</v>
      </c>
      <c r="N33" s="384">
        <v>1</v>
      </c>
      <c r="O33" s="334"/>
    </row>
    <row r="34" spans="2:15" s="73" customFormat="1" ht="15.75" thickBot="1" x14ac:dyDescent="0.3">
      <c r="B34" s="382" t="str">
        <f t="shared" si="10"/>
        <v>TODO RIESGO M&amp;E</v>
      </c>
      <c r="C34" s="383">
        <f t="shared" si="8"/>
        <v>0</v>
      </c>
      <c r="D34" s="383">
        <f t="shared" si="8"/>
        <v>0</v>
      </c>
      <c r="E34" s="383">
        <f t="shared" si="8"/>
        <v>0</v>
      </c>
      <c r="F34" s="383">
        <f t="shared" si="8"/>
        <v>0</v>
      </c>
      <c r="G34" s="383">
        <f t="shared" si="8"/>
        <v>0</v>
      </c>
      <c r="H34" s="383">
        <f t="shared" si="8"/>
        <v>0</v>
      </c>
      <c r="I34" s="383">
        <f t="shared" si="8"/>
        <v>0</v>
      </c>
      <c r="J34" s="383">
        <f t="shared" ref="J34:K34" si="18">J12*J$24</f>
        <v>0</v>
      </c>
      <c r="K34" s="383">
        <f t="shared" si="18"/>
        <v>0</v>
      </c>
      <c r="N34" s="384">
        <v>1</v>
      </c>
      <c r="O34" s="334"/>
    </row>
    <row r="35" spans="2:15" s="73" customFormat="1" ht="15.75" thickBot="1" x14ac:dyDescent="0.3">
      <c r="B35" s="382" t="str">
        <f t="shared" si="10"/>
        <v>TRC</v>
      </c>
      <c r="C35" s="383">
        <f t="shared" si="8"/>
        <v>0</v>
      </c>
      <c r="D35" s="383">
        <f t="shared" si="8"/>
        <v>0</v>
      </c>
      <c r="E35" s="383">
        <f t="shared" si="8"/>
        <v>0</v>
      </c>
      <c r="F35" s="383">
        <f t="shared" si="8"/>
        <v>0</v>
      </c>
      <c r="G35" s="383">
        <f t="shared" si="8"/>
        <v>0</v>
      </c>
      <c r="H35" s="383">
        <f t="shared" si="8"/>
        <v>0</v>
      </c>
      <c r="I35" s="383">
        <f t="shared" si="8"/>
        <v>0</v>
      </c>
      <c r="J35" s="383">
        <f t="shared" ref="J35:K35" si="19">J13*J$24</f>
        <v>0</v>
      </c>
      <c r="K35" s="383">
        <f t="shared" si="19"/>
        <v>0</v>
      </c>
      <c r="N35" s="384">
        <v>1</v>
      </c>
      <c r="O35" s="334"/>
    </row>
    <row r="36" spans="2:15" s="73" customFormat="1" ht="15.75" thickBot="1" x14ac:dyDescent="0.3">
      <c r="B36" s="382" t="str">
        <f t="shared" si="10"/>
        <v>CASCO BARCO</v>
      </c>
      <c r="C36" s="383">
        <f t="shared" si="8"/>
        <v>0</v>
      </c>
      <c r="D36" s="383">
        <f t="shared" si="8"/>
        <v>0</v>
      </c>
      <c r="E36" s="383">
        <f t="shared" si="8"/>
        <v>0</v>
      </c>
      <c r="F36" s="383">
        <f t="shared" si="8"/>
        <v>0</v>
      </c>
      <c r="G36" s="383">
        <f t="shared" si="8"/>
        <v>0</v>
      </c>
      <c r="H36" s="383">
        <f t="shared" si="8"/>
        <v>0</v>
      </c>
      <c r="I36" s="383">
        <f t="shared" si="8"/>
        <v>0</v>
      </c>
      <c r="J36" s="383">
        <f t="shared" ref="J36:K36" si="20">J14*J$24</f>
        <v>0</v>
      </c>
      <c r="K36" s="383">
        <f t="shared" si="20"/>
        <v>0</v>
      </c>
      <c r="N36" s="384">
        <v>1</v>
      </c>
      <c r="O36" s="334"/>
    </row>
    <row r="37" spans="2:15" s="73" customFormat="1" ht="15.75" thickBot="1" x14ac:dyDescent="0.3">
      <c r="B37" s="382" t="str">
        <f t="shared" si="10"/>
        <v>RC D&amp;O</v>
      </c>
      <c r="C37" s="383">
        <f t="shared" si="8"/>
        <v>0</v>
      </c>
      <c r="D37" s="383">
        <f t="shared" si="8"/>
        <v>0</v>
      </c>
      <c r="E37" s="383">
        <f t="shared" si="8"/>
        <v>0</v>
      </c>
      <c r="F37" s="383">
        <f t="shared" si="8"/>
        <v>0</v>
      </c>
      <c r="G37" s="383">
        <f t="shared" si="8"/>
        <v>0</v>
      </c>
      <c r="H37" s="383">
        <f t="shared" si="8"/>
        <v>0</v>
      </c>
      <c r="I37" s="383">
        <f t="shared" si="8"/>
        <v>0</v>
      </c>
      <c r="J37" s="383">
        <f t="shared" ref="J37:K37" si="21">J15*J$24</f>
        <v>0</v>
      </c>
      <c r="K37" s="383">
        <f t="shared" si="21"/>
        <v>0</v>
      </c>
      <c r="N37" s="384">
        <v>1</v>
      </c>
      <c r="O37" s="334"/>
    </row>
    <row r="38" spans="2:15" s="73" customFormat="1" ht="15.75" thickBot="1" x14ac:dyDescent="0.3">
      <c r="B38" s="382" t="str">
        <f t="shared" si="10"/>
        <v>RC LABORATORIOS</v>
      </c>
      <c r="C38" s="383">
        <f t="shared" si="8"/>
        <v>0</v>
      </c>
      <c r="D38" s="383">
        <f t="shared" si="8"/>
        <v>0</v>
      </c>
      <c r="E38" s="383">
        <f t="shared" si="8"/>
        <v>0</v>
      </c>
      <c r="F38" s="383">
        <f t="shared" si="8"/>
        <v>0</v>
      </c>
      <c r="G38" s="383">
        <f t="shared" si="8"/>
        <v>0</v>
      </c>
      <c r="H38" s="383">
        <f t="shared" si="8"/>
        <v>0</v>
      </c>
      <c r="I38" s="383">
        <f t="shared" si="8"/>
        <v>0</v>
      </c>
      <c r="J38" s="383">
        <f t="shared" ref="J38:K38" si="22">J16*J$24</f>
        <v>0</v>
      </c>
      <c r="K38" s="383">
        <f t="shared" si="22"/>
        <v>0</v>
      </c>
      <c r="N38" s="384">
        <v>1</v>
      </c>
      <c r="O38" s="334"/>
    </row>
    <row r="39" spans="2:15" s="73" customFormat="1" ht="15.75" thickBot="1" x14ac:dyDescent="0.3">
      <c r="B39" s="382" t="str">
        <f t="shared" si="10"/>
        <v>RC SERVIDORES PÚBLICOS</v>
      </c>
      <c r="C39" s="383">
        <f t="shared" si="8"/>
        <v>0</v>
      </c>
      <c r="D39" s="383">
        <f t="shared" si="8"/>
        <v>0</v>
      </c>
      <c r="E39" s="383">
        <f t="shared" si="8"/>
        <v>0</v>
      </c>
      <c r="F39" s="383">
        <f t="shared" si="8"/>
        <v>0</v>
      </c>
      <c r="G39" s="383">
        <f t="shared" si="8"/>
        <v>0</v>
      </c>
      <c r="H39" s="383">
        <f t="shared" si="8"/>
        <v>0</v>
      </c>
      <c r="I39" s="383">
        <f t="shared" si="8"/>
        <v>0</v>
      </c>
      <c r="J39" s="383">
        <f t="shared" ref="J39:K39" si="23">J17*J$24</f>
        <v>0</v>
      </c>
      <c r="K39" s="383">
        <f t="shared" si="23"/>
        <v>0</v>
      </c>
      <c r="N39" s="384">
        <v>1</v>
      </c>
      <c r="O39" s="334"/>
    </row>
    <row r="40" spans="2:15" s="73" customFormat="1" ht="15.75" thickBot="1" x14ac:dyDescent="0.3">
      <c r="B40" s="382" t="str">
        <f t="shared" si="10"/>
        <v>RC CLÍNICAS</v>
      </c>
      <c r="C40" s="383">
        <f t="shared" si="8"/>
        <v>0</v>
      </c>
      <c r="D40" s="383">
        <f t="shared" si="8"/>
        <v>0</v>
      </c>
      <c r="E40" s="383">
        <f t="shared" si="8"/>
        <v>0</v>
      </c>
      <c r="F40" s="383">
        <f t="shared" si="8"/>
        <v>0</v>
      </c>
      <c r="G40" s="383">
        <f t="shared" si="8"/>
        <v>0</v>
      </c>
      <c r="H40" s="383">
        <f t="shared" si="8"/>
        <v>0</v>
      </c>
      <c r="I40" s="383">
        <f t="shared" si="8"/>
        <v>0</v>
      </c>
      <c r="J40" s="383">
        <f t="shared" ref="J40:K40" si="24">J18*J$24</f>
        <v>0</v>
      </c>
      <c r="K40" s="383">
        <f t="shared" si="24"/>
        <v>0</v>
      </c>
      <c r="N40" s="384">
        <v>1</v>
      </c>
      <c r="O40" s="334"/>
    </row>
    <row r="41" spans="2:15" s="73" customFormat="1" ht="15.75" thickBot="1" x14ac:dyDescent="0.3">
      <c r="B41" s="382" t="str">
        <f t="shared" si="10"/>
        <v>INFIDELIDAD Y RIESGOS FINANCIEROS</v>
      </c>
      <c r="C41" s="383">
        <f t="shared" ref="C41:H41" si="25">C19*C$24</f>
        <v>0</v>
      </c>
      <c r="D41" s="383">
        <f t="shared" si="25"/>
        <v>0</v>
      </c>
      <c r="E41" s="383">
        <f t="shared" si="25"/>
        <v>0</v>
      </c>
      <c r="F41" s="383">
        <f t="shared" si="25"/>
        <v>0</v>
      </c>
      <c r="G41" s="383">
        <f>G19*G$24</f>
        <v>0</v>
      </c>
      <c r="H41" s="383">
        <f t="shared" si="25"/>
        <v>0</v>
      </c>
      <c r="I41" s="383">
        <f t="shared" ref="I41:J41" si="26">I19*I$24</f>
        <v>0</v>
      </c>
      <c r="J41" s="383">
        <f t="shared" si="26"/>
        <v>0</v>
      </c>
      <c r="K41" s="383">
        <f t="shared" ref="K41" si="27">K19*K$24</f>
        <v>0</v>
      </c>
      <c r="N41" s="384">
        <v>1</v>
      </c>
      <c r="O41" s="334"/>
    </row>
    <row r="42" spans="2:15" s="73" customFormat="1" x14ac:dyDescent="0.25">
      <c r="N42" s="334"/>
      <c r="O42" s="334"/>
    </row>
    <row r="43" spans="2:15" s="73" customFormat="1" x14ac:dyDescent="0.25">
      <c r="N43" s="334"/>
      <c r="O43" s="334"/>
    </row>
    <row r="44" spans="2:15" s="73" customFormat="1" x14ac:dyDescent="0.25">
      <c r="N44" s="334"/>
      <c r="O44" s="334"/>
    </row>
    <row r="45" spans="2:15" s="73" customFormat="1" x14ac:dyDescent="0.25">
      <c r="N45" s="334"/>
      <c r="O45" s="334"/>
    </row>
    <row r="46" spans="2:15" s="73" customFormat="1" x14ac:dyDescent="0.25">
      <c r="N46" s="334"/>
      <c r="O46" s="334"/>
    </row>
    <row r="47" spans="2:15" s="73" customFormat="1" x14ac:dyDescent="0.25"/>
    <row r="48" spans="2:15" s="73" customFormat="1" x14ac:dyDescent="0.25"/>
    <row r="49" s="73" customFormat="1" x14ac:dyDescent="0.25"/>
    <row r="50" s="73" customFormat="1" x14ac:dyDescent="0.25"/>
    <row r="51" s="73" customFormat="1" x14ac:dyDescent="0.25"/>
    <row r="52" s="73" customFormat="1" x14ac:dyDescent="0.25"/>
    <row r="53" s="73" customFormat="1" x14ac:dyDescent="0.25"/>
    <row r="54" s="73" customFormat="1" x14ac:dyDescent="0.25"/>
    <row r="55" s="73" customFormat="1" x14ac:dyDescent="0.25"/>
    <row r="56" s="73" customFormat="1" x14ac:dyDescent="0.25"/>
    <row r="57" s="73" customFormat="1" x14ac:dyDescent="0.25"/>
    <row r="58" s="73" customFormat="1" x14ac:dyDescent="0.25"/>
    <row r="59" s="73" customFormat="1" x14ac:dyDescent="0.25"/>
    <row r="60" s="73" customFormat="1" x14ac:dyDescent="0.25"/>
    <row r="61" s="73" customFormat="1" x14ac:dyDescent="0.25"/>
    <row r="62" s="73" customFormat="1" x14ac:dyDescent="0.25"/>
    <row r="63" s="73" customFormat="1" x14ac:dyDescent="0.25"/>
    <row r="64" s="73" customFormat="1" x14ac:dyDescent="0.25"/>
    <row r="65" s="73" customFormat="1" x14ac:dyDescent="0.25"/>
    <row r="66" s="73" customFormat="1" x14ac:dyDescent="0.25"/>
    <row r="67" s="73" customFormat="1" x14ac:dyDescent="0.25"/>
    <row r="68" s="73" customFormat="1" x14ac:dyDescent="0.25"/>
    <row r="69" s="73" customFormat="1" x14ac:dyDescent="0.25"/>
    <row r="70" s="73" customFormat="1" x14ac:dyDescent="0.25"/>
    <row r="71" s="73" customFormat="1" x14ac:dyDescent="0.25"/>
    <row r="72" s="73" customFormat="1" x14ac:dyDescent="0.25"/>
    <row r="73" s="73" customFormat="1" x14ac:dyDescent="0.25"/>
    <row r="74" s="73" customFormat="1" x14ac:dyDescent="0.25"/>
    <row r="75" s="73" customFormat="1" x14ac:dyDescent="0.25"/>
    <row r="76" s="73" customFormat="1" x14ac:dyDescent="0.25"/>
    <row r="77" s="73" customFormat="1" x14ac:dyDescent="0.25"/>
    <row r="78" s="73" customFormat="1" x14ac:dyDescent="0.25"/>
    <row r="79" s="73" customFormat="1" x14ac:dyDescent="0.25"/>
    <row r="80" s="73" customFormat="1" x14ac:dyDescent="0.25"/>
    <row r="81" s="73" customFormat="1" x14ac:dyDescent="0.25"/>
    <row r="82" s="73" customFormat="1" x14ac:dyDescent="0.25"/>
    <row r="83" s="73" customFormat="1" x14ac:dyDescent="0.25"/>
    <row r="84" s="73" customFormat="1" x14ac:dyDescent="0.25"/>
    <row r="85" s="73" customFormat="1" x14ac:dyDescent="0.25"/>
    <row r="86" s="73" customFormat="1" x14ac:dyDescent="0.25"/>
    <row r="87" s="73" customFormat="1" x14ac:dyDescent="0.25"/>
    <row r="88" s="73" customFormat="1" x14ac:dyDescent="0.25"/>
    <row r="89" s="73" customFormat="1" x14ac:dyDescent="0.25"/>
    <row r="90" s="73" customFormat="1" x14ac:dyDescent="0.25"/>
    <row r="91" s="73" customFormat="1" x14ac:dyDescent="0.25"/>
    <row r="92" s="73" customFormat="1" x14ac:dyDescent="0.25"/>
    <row r="93" s="73" customFormat="1" x14ac:dyDescent="0.25"/>
    <row r="94" s="73" customFormat="1" x14ac:dyDescent="0.25"/>
    <row r="95" s="73" customFormat="1" x14ac:dyDescent="0.25"/>
    <row r="96" s="73" customFormat="1" x14ac:dyDescent="0.25"/>
    <row r="97" s="73" customFormat="1" x14ac:dyDescent="0.25"/>
    <row r="98" s="73" customFormat="1" x14ac:dyDescent="0.25"/>
    <row r="99" s="73" customFormat="1" x14ac:dyDescent="0.25"/>
    <row r="100" s="73" customFormat="1" x14ac:dyDescent="0.25"/>
    <row r="101" s="73" customFormat="1" x14ac:dyDescent="0.25"/>
    <row r="102" s="73" customFormat="1" x14ac:dyDescent="0.25"/>
    <row r="103" s="73" customFormat="1" x14ac:dyDescent="0.25"/>
    <row r="104" s="73" customFormat="1" x14ac:dyDescent="0.25"/>
    <row r="105" s="73" customFormat="1" x14ac:dyDescent="0.25"/>
    <row r="106" s="73" customFormat="1" x14ac:dyDescent="0.25"/>
    <row r="107" s="73" customFormat="1" x14ac:dyDescent="0.25"/>
    <row r="108" s="73" customFormat="1" x14ac:dyDescent="0.25"/>
    <row r="109" s="73" customFormat="1" x14ac:dyDescent="0.25"/>
    <row r="110" s="73" customFormat="1" x14ac:dyDescent="0.25"/>
    <row r="111" s="73" customFormat="1" x14ac:dyDescent="0.25"/>
    <row r="112" s="73" customFormat="1" x14ac:dyDescent="0.25"/>
    <row r="113" s="73" customFormat="1" x14ac:dyDescent="0.25"/>
    <row r="114" s="73" customFormat="1" x14ac:dyDescent="0.25"/>
    <row r="115" s="73" customFormat="1" x14ac:dyDescent="0.25"/>
    <row r="116" s="73" customFormat="1" x14ac:dyDescent="0.25"/>
    <row r="117" s="73" customFormat="1" x14ac:dyDescent="0.25"/>
    <row r="118" s="73" customFormat="1" x14ac:dyDescent="0.25"/>
    <row r="119" s="73" customFormat="1" x14ac:dyDescent="0.25"/>
    <row r="120" s="73" customFormat="1" x14ac:dyDescent="0.25"/>
    <row r="121" s="73" customFormat="1" x14ac:dyDescent="0.25"/>
    <row r="122" s="73" customFormat="1" x14ac:dyDescent="0.25"/>
    <row r="123" s="73" customFormat="1" x14ac:dyDescent="0.25"/>
    <row r="124" s="73" customFormat="1" x14ac:dyDescent="0.25"/>
    <row r="125" s="73" customFormat="1" x14ac:dyDescent="0.25"/>
    <row r="126" s="73" customFormat="1" x14ac:dyDescent="0.25"/>
    <row r="127" s="73" customFormat="1" x14ac:dyDescent="0.25"/>
    <row r="128" s="73" customFormat="1" x14ac:dyDescent="0.25"/>
    <row r="129" s="73" customFormat="1" x14ac:dyDescent="0.25"/>
    <row r="130" s="73" customFormat="1" x14ac:dyDescent="0.25"/>
    <row r="131" s="73" customFormat="1" x14ac:dyDescent="0.25"/>
    <row r="132" s="73" customFormat="1" x14ac:dyDescent="0.25"/>
    <row r="133" s="73" customFormat="1" x14ac:dyDescent="0.25"/>
    <row r="134" s="73" customFormat="1" x14ac:dyDescent="0.25"/>
    <row r="135" s="73" customFormat="1" x14ac:dyDescent="0.25"/>
    <row r="136" s="73" customFormat="1" x14ac:dyDescent="0.25"/>
    <row r="137" s="73" customFormat="1" x14ac:dyDescent="0.25"/>
    <row r="138" s="73" customFormat="1" x14ac:dyDescent="0.25"/>
    <row r="139" s="73" customFormat="1" x14ac:dyDescent="0.25"/>
    <row r="140" s="73" customFormat="1" x14ac:dyDescent="0.25"/>
    <row r="141" s="73" customFormat="1" x14ac:dyDescent="0.25"/>
    <row r="142" s="73" customFormat="1" x14ac:dyDescent="0.25"/>
    <row r="143" s="73" customFormat="1" x14ac:dyDescent="0.25"/>
    <row r="144" s="73" customFormat="1" x14ac:dyDescent="0.25"/>
    <row r="145" s="73" customFormat="1" x14ac:dyDescent="0.25"/>
    <row r="146" s="73" customFormat="1" x14ac:dyDescent="0.25"/>
    <row r="147" s="73" customFormat="1" x14ac:dyDescent="0.25"/>
    <row r="148" s="73" customFormat="1" x14ac:dyDescent="0.25"/>
    <row r="149" s="73" customFormat="1" x14ac:dyDescent="0.25"/>
    <row r="150" s="73" customFormat="1" x14ac:dyDescent="0.25"/>
  </sheetData>
  <sheetProtection algorithmName="SHA-512" hashValue="qU0VCQjKC9lhXfD2QY3JEmfawXddJjaU7LHkL3hjOHj6o3Ihjg+d4yfyh7e2lmTyd0aZ6AVZE+XawrduoqCXDQ==" saltValue="G/M86EmYFbMF1o5yOWX9yA==" spinCount="100000" sheet="1" objects="1" scenarios="1"/>
  <scenarios current="0" show="0">
    <scenario name="TRDM" locked="1" count="7" user="MILTON LEONARDO POVEDA POVEDA" comment="Creado por MILTON LEONARDO POVEDA POVEDA el 22/12/2020_x000a_Modificado por MILTON LEONARDO POVEDA POVEDA el 22/12/2020">
      <inputCells r="C4" val="2500000" numFmtId="164"/>
      <inputCells r="D4" val="5000000" numFmtId="164"/>
      <inputCells r="E4" val="7500000" numFmtId="164"/>
      <inputCells r="F4" val="9000000" numFmtId="164"/>
      <inputCells r="G4" val="25000000" numFmtId="164"/>
      <inputCells r="H4" val="30000000" numFmtId="164"/>
      <inputCells r="I4" val="56000000" numFmtId="164"/>
    </scenario>
    <scenario name="INCENDIO" locked="1" count="7" user="MILTON LEONARDO POVEDA POVEDA" comment="Creado por MILTON LEONARDO POVEDA POVEDA el 22/12/2020">
      <inputCells r="C5" val="0" numFmtId="164"/>
      <inputCells r="D5" val="0" numFmtId="164"/>
      <inputCells r="E5" val="0" numFmtId="164"/>
      <inputCells r="F5" val="0" numFmtId="164"/>
      <inputCells r="G5" val="0" numFmtId="164"/>
      <inputCells r="H5" val="0" numFmtId="164"/>
      <inputCells r="I5" val=""/>
    </scenario>
    <scenario name="RCE" locked="1" count="7" user="MILTON LEONARDO POVEDA POVEDA" comment="Creado por MILTON LEONARDO POVEDA POVEDA el 22/12/2020">
      <inputCells r="C6" val="0" numFmtId="164"/>
      <inputCells r="D6" val="0" numFmtId="164"/>
      <inputCells r="E6" val="0" numFmtId="164"/>
      <inputCells r="F6" val="0" numFmtId="164"/>
      <inputCells r="G6" val="0" numFmtId="164"/>
      <inputCells r="H6" val="0" numFmtId="164"/>
      <inputCells r="I6" val=""/>
    </scenario>
    <scenario name="RC ESTUDIANTES" locked="1" count="7" user="MILTON LEONARDO POVEDA POVEDA" comment="Creado por MILTON LEONARDO POVEDA POVEDA el 22/12/2020">
      <inputCells r="C7" val="0" numFmtId="164"/>
      <inputCells r="D7" val="0" numFmtId="164"/>
      <inputCells r="E7" val="0" numFmtId="164"/>
      <inputCells r="F7" val="0" numFmtId="164"/>
      <inputCells r="G7" val="0" numFmtId="164"/>
      <inputCells r="H7" val="0" numFmtId="164"/>
      <inputCells r="I7" val=""/>
    </scenario>
    <scenario name="RC HOTELERA" locked="1" count="7" user="MILTON LEONARDO POVEDA POVEDA" comment="Creado por MILTON LEONARDO POVEDA POVEDA el 22/12/2020">
      <inputCells r="C8" val="0" numFmtId="164"/>
      <inputCells r="D8" val="0" numFmtId="164"/>
      <inputCells r="E8" val="0" numFmtId="164"/>
      <inputCells r="F8" val="0" numFmtId="164"/>
      <inputCells r="G8" val="0" numFmtId="164"/>
      <inputCells r="H8" val="0" numFmtId="164"/>
      <inputCells r="I8" val=""/>
    </scenario>
    <scenario name="MANEJO" locked="1" count="7" user="MILTON LEONARDO POVEDA POVEDA" comment="Creado por MILTON LEONARDO POVEDA POVEDA el 22/12/2020">
      <inputCells r="C9" val="0" numFmtId="164"/>
      <inputCells r="D9" val="0" numFmtId="164"/>
      <inputCells r="E9" val="0" numFmtId="164"/>
      <inputCells r="F9" val="0" numFmtId="164"/>
      <inputCells r="G9" val="0" numFmtId="164"/>
      <inputCells r="H9" val="0" numFmtId="164"/>
      <inputCells r="I9" val=""/>
    </scenario>
    <scenario name="TRANS VALORES" locked="1" count="7" user="MILTON LEONARDO POVEDA POVEDA" comment="Creado por MILTON LEONARDO POVEDA POVEDA el 22/12/2020">
      <inputCells r="C10" val="0" numFmtId="164"/>
      <inputCells r="D10" val="0" numFmtId="164"/>
      <inputCells r="E10" val="0" numFmtId="164"/>
      <inputCells r="F10" val="0" numFmtId="164"/>
      <inputCells r="G10" val="0" numFmtId="164"/>
      <inputCells r="H10" val="0" numFmtId="164"/>
      <inputCells r="I10" val=""/>
    </scenario>
    <scenario name="TRANS MERCANCIAS" locked="1" count="7" user="MILTON LEONARDO POVEDA POVEDA" comment="Creado por MILTON LEONARDO POVEDA POVEDA el 22/12/2020">
      <inputCells r="C11" val="0" numFmtId="164"/>
      <inputCells r="D11" val="0" numFmtId="164"/>
      <inputCells r="E11" val="0" numFmtId="164"/>
      <inputCells r="F11" val="0" numFmtId="164"/>
      <inputCells r="G11" val="0" numFmtId="164"/>
      <inputCells r="H11" val="0" numFmtId="164"/>
      <inputCells r="I11" val=""/>
    </scenario>
    <scenario name="TRME" locked="1" count="7" user="MILTON LEONARDO POVEDA POVEDA" comment="Creado por MILTON LEONARDO POVEDA POVEDA el 22/12/2020">
      <inputCells r="C12" val="0" numFmtId="164"/>
      <inputCells r="D12" val="0" numFmtId="164"/>
      <inputCells r="E12" val="0" numFmtId="164"/>
      <inputCells r="F12" val="0" numFmtId="164"/>
      <inputCells r="G12" val="0" numFmtId="164"/>
      <inputCells r="H12" val="0" numFmtId="164"/>
      <inputCells r="I12" val=""/>
    </scenario>
    <scenario name="CASCO" locked="1" count="7" user="MILTON LEONARDO POVEDA POVEDA" comment="Creado por MILTON LEONARDO POVEDA POVEDA el 22/12/2020">
      <inputCells r="C14" val="0" numFmtId="164"/>
      <inputCells r="D14" val="0" numFmtId="164"/>
      <inputCells r="E14" val="0" numFmtId="164"/>
      <inputCells r="F14" val="0" numFmtId="164"/>
      <inputCells r="G14" val="0" numFmtId="164"/>
      <inputCells r="H14" val="0" numFmtId="164"/>
      <inputCells r="I14" val=""/>
    </scenario>
    <scenario name="RC D&amp;O" locked="1" count="7" user="MILTON LEONARDO POVEDA POVEDA" comment="Creado por MILTON LEONARDO POVEDA POVEDA el 22/12/2020">
      <inputCells r="C15" val="0" numFmtId="164"/>
      <inputCells r="D15" val="0" numFmtId="164"/>
      <inputCells r="E15" val="0" numFmtId="164"/>
      <inputCells r="F15" val="0" numFmtId="164"/>
      <inputCells r="G15" val="0" numFmtId="164"/>
      <inputCells r="H15" val="0" numFmtId="164"/>
      <inputCells r="I15" val=""/>
    </scenario>
    <scenario name="RC LAB" locked="1" count="7" user="MILTON LEONARDO POVEDA POVEDA" comment="Creado por MILTON LEONARDO POVEDA POVEDA el 22/12/2020">
      <inputCells r="C16" val="0" numFmtId="164"/>
      <inputCells r="D16" val="0" numFmtId="164"/>
      <inputCells r="E16" val="0" numFmtId="164"/>
      <inputCells r="F16" val="0" numFmtId="164"/>
      <inputCells r="G16" val="0" numFmtId="164"/>
      <inputCells r="H16" val="0" numFmtId="164"/>
      <inputCells r="I16" val=""/>
    </scenario>
    <scenario name="RC SP" locked="1" count="7" user="MILTON LEONARDO POVEDA POVEDA" comment="Creado por MILTON LEONARDO POVEDA POVEDA el 22/12/2020">
      <inputCells r="C17" val="0" numFmtId="164"/>
      <inputCells r="D17" val="0" numFmtId="164"/>
      <inputCells r="E17" val="0" numFmtId="164"/>
      <inputCells r="F17" val="0" numFmtId="164"/>
      <inputCells r="G17" val="0" numFmtId="164"/>
      <inputCells r="H17" val="0" numFmtId="164"/>
      <inputCells r="I17" val=""/>
    </scenario>
    <scenario name="RC CCYH" locked="1" count="7" user="MILTON LEONARDO POVEDA POVEDA" comment="Creado por MILTON LEONARDO POVEDA POVEDA el 22/12/2020">
      <inputCells r="C18" val="0" numFmtId="164"/>
      <inputCells r="D18" val="0" numFmtId="164"/>
      <inputCells r="E18" val="0" numFmtId="164"/>
      <inputCells r="F18" val="0" numFmtId="164"/>
      <inputCells r="G18" val="0" numFmtId="164"/>
      <inputCells r="H18" val="0" numFmtId="164"/>
      <inputCells r="I18" val=""/>
    </scenario>
    <scenario name="IRF" locked="1" count="7" user="MILTON LEONARDO POVEDA POVEDA" comment="Creado por MILTON LEONARDO POVEDA POVEDA el 22/12/2020">
      <inputCells r="C19" val="0" numFmtId="164"/>
      <inputCells r="D19" val="0" numFmtId="164"/>
      <inputCells r="E19" val="0" numFmtId="164"/>
      <inputCells r="F19" val="0" numFmtId="164"/>
      <inputCells r="G19" val="0" numFmtId="164"/>
      <inputCells r="H19" val="0" numFmtId="164"/>
      <inputCells r="I19" val=""/>
    </scenario>
  </scenarios>
  <mergeCells count="7">
    <mergeCell ref="R2:S3"/>
    <mergeCell ref="T2:U3"/>
    <mergeCell ref="B2:B3"/>
    <mergeCell ref="L2:M3"/>
    <mergeCell ref="N2:O3"/>
    <mergeCell ref="P2:Q3"/>
    <mergeCell ref="C2:K2"/>
  </mergeCells>
  <pageMargins left="0.7" right="0.7" top="0.75" bottom="0.75" header="0.3" footer="0.3"/>
  <pageSetup orientation="portrait" r:id="rId1"/>
  <ignoredErrors>
    <ignoredError sqref="C20:F20 G20:J20"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466" r:id="rId4" name="Group Box 178">
              <controlPr defaultSize="0" autoFill="0" autoPict="0">
                <anchor moveWithCells="1">
                  <from>
                    <xdr:col>11</xdr:col>
                    <xdr:colOff>0</xdr:colOff>
                    <xdr:row>3</xdr:row>
                    <xdr:rowOff>0</xdr:rowOff>
                  </from>
                  <to>
                    <xdr:col>21</xdr:col>
                    <xdr:colOff>0</xdr:colOff>
                    <xdr:row>4</xdr:row>
                    <xdr:rowOff>9525</xdr:rowOff>
                  </to>
                </anchor>
              </controlPr>
            </control>
          </mc:Choice>
        </mc:AlternateContent>
        <mc:AlternateContent xmlns:mc="http://schemas.openxmlformats.org/markup-compatibility/2006">
          <mc:Choice Requires="x14">
            <control shapeId="12467" r:id="rId5" name="Option Button 179">
              <controlPr defaultSize="0" autoFill="0" autoLine="0" autoPict="0">
                <anchor moveWithCells="1">
                  <from>
                    <xdr:col>12</xdr:col>
                    <xdr:colOff>85725</xdr:colOff>
                    <xdr:row>3</xdr:row>
                    <xdr:rowOff>76200</xdr:rowOff>
                  </from>
                  <to>
                    <xdr:col>12</xdr:col>
                    <xdr:colOff>342900</xdr:colOff>
                    <xdr:row>3</xdr:row>
                    <xdr:rowOff>276225</xdr:rowOff>
                  </to>
                </anchor>
              </controlPr>
            </control>
          </mc:Choice>
        </mc:AlternateContent>
        <mc:AlternateContent xmlns:mc="http://schemas.openxmlformats.org/markup-compatibility/2006">
          <mc:Choice Requires="x14">
            <control shapeId="12468" r:id="rId6" name="Option Button 180">
              <controlPr defaultSize="0" autoFill="0" autoLine="0" autoPict="0">
                <anchor moveWithCells="1">
                  <from>
                    <xdr:col>14</xdr:col>
                    <xdr:colOff>85725</xdr:colOff>
                    <xdr:row>3</xdr:row>
                    <xdr:rowOff>76200</xdr:rowOff>
                  </from>
                  <to>
                    <xdr:col>14</xdr:col>
                    <xdr:colOff>342900</xdr:colOff>
                    <xdr:row>3</xdr:row>
                    <xdr:rowOff>276225</xdr:rowOff>
                  </to>
                </anchor>
              </controlPr>
            </control>
          </mc:Choice>
        </mc:AlternateContent>
        <mc:AlternateContent xmlns:mc="http://schemas.openxmlformats.org/markup-compatibility/2006">
          <mc:Choice Requires="x14">
            <control shapeId="12469" r:id="rId7" name="Option Button 181">
              <controlPr defaultSize="0" autoFill="0" autoLine="0" autoPict="0">
                <anchor moveWithCells="1">
                  <from>
                    <xdr:col>16</xdr:col>
                    <xdr:colOff>85725</xdr:colOff>
                    <xdr:row>3</xdr:row>
                    <xdr:rowOff>76200</xdr:rowOff>
                  </from>
                  <to>
                    <xdr:col>16</xdr:col>
                    <xdr:colOff>342900</xdr:colOff>
                    <xdr:row>3</xdr:row>
                    <xdr:rowOff>276225</xdr:rowOff>
                  </to>
                </anchor>
              </controlPr>
            </control>
          </mc:Choice>
        </mc:AlternateContent>
        <mc:AlternateContent xmlns:mc="http://schemas.openxmlformats.org/markup-compatibility/2006">
          <mc:Choice Requires="x14">
            <control shapeId="12470" r:id="rId8" name="Option Button 182">
              <controlPr defaultSize="0" autoFill="0" autoLine="0" autoPict="0">
                <anchor moveWithCells="1">
                  <from>
                    <xdr:col>18</xdr:col>
                    <xdr:colOff>85725</xdr:colOff>
                    <xdr:row>3</xdr:row>
                    <xdr:rowOff>76200</xdr:rowOff>
                  </from>
                  <to>
                    <xdr:col>18</xdr:col>
                    <xdr:colOff>342900</xdr:colOff>
                    <xdr:row>3</xdr:row>
                    <xdr:rowOff>276225</xdr:rowOff>
                  </to>
                </anchor>
              </controlPr>
            </control>
          </mc:Choice>
        </mc:AlternateContent>
        <mc:AlternateContent xmlns:mc="http://schemas.openxmlformats.org/markup-compatibility/2006">
          <mc:Choice Requires="x14">
            <control shapeId="12471" r:id="rId9" name="Option Button 183">
              <controlPr defaultSize="0" autoFill="0" autoLine="0" autoPict="0">
                <anchor moveWithCells="1">
                  <from>
                    <xdr:col>20</xdr:col>
                    <xdr:colOff>85725</xdr:colOff>
                    <xdr:row>3</xdr:row>
                    <xdr:rowOff>76200</xdr:rowOff>
                  </from>
                  <to>
                    <xdr:col>20</xdr:col>
                    <xdr:colOff>342900</xdr:colOff>
                    <xdr:row>3</xdr:row>
                    <xdr:rowOff>276225</xdr:rowOff>
                  </to>
                </anchor>
              </controlPr>
            </control>
          </mc:Choice>
        </mc:AlternateContent>
        <mc:AlternateContent xmlns:mc="http://schemas.openxmlformats.org/markup-compatibility/2006">
          <mc:Choice Requires="x14">
            <control shapeId="12473" r:id="rId10" name="Group Box 185">
              <controlPr defaultSize="0" autoFill="0" autoPict="0">
                <anchor moveWithCells="1">
                  <from>
                    <xdr:col>11</xdr:col>
                    <xdr:colOff>0</xdr:colOff>
                    <xdr:row>4</xdr:row>
                    <xdr:rowOff>9525</xdr:rowOff>
                  </from>
                  <to>
                    <xdr:col>21</xdr:col>
                    <xdr:colOff>0</xdr:colOff>
                    <xdr:row>5</xdr:row>
                    <xdr:rowOff>9525</xdr:rowOff>
                  </to>
                </anchor>
              </controlPr>
            </control>
          </mc:Choice>
        </mc:AlternateContent>
        <mc:AlternateContent xmlns:mc="http://schemas.openxmlformats.org/markup-compatibility/2006">
          <mc:Choice Requires="x14">
            <control shapeId="12474" r:id="rId11" name="Option Button 186">
              <controlPr defaultSize="0" autoFill="0" autoLine="0" autoPict="0">
                <anchor moveWithCells="1">
                  <from>
                    <xdr:col>12</xdr:col>
                    <xdr:colOff>85725</xdr:colOff>
                    <xdr:row>4</xdr:row>
                    <xdr:rowOff>76200</xdr:rowOff>
                  </from>
                  <to>
                    <xdr:col>12</xdr:col>
                    <xdr:colOff>342900</xdr:colOff>
                    <xdr:row>4</xdr:row>
                    <xdr:rowOff>276225</xdr:rowOff>
                  </to>
                </anchor>
              </controlPr>
            </control>
          </mc:Choice>
        </mc:AlternateContent>
        <mc:AlternateContent xmlns:mc="http://schemas.openxmlformats.org/markup-compatibility/2006">
          <mc:Choice Requires="x14">
            <control shapeId="12479" r:id="rId12" name="Option Button 191">
              <controlPr defaultSize="0" autoFill="0" autoLine="0" autoPict="0">
                <anchor moveWithCells="1">
                  <from>
                    <xdr:col>14</xdr:col>
                    <xdr:colOff>85725</xdr:colOff>
                    <xdr:row>4</xdr:row>
                    <xdr:rowOff>76200</xdr:rowOff>
                  </from>
                  <to>
                    <xdr:col>14</xdr:col>
                    <xdr:colOff>342900</xdr:colOff>
                    <xdr:row>4</xdr:row>
                    <xdr:rowOff>276225</xdr:rowOff>
                  </to>
                </anchor>
              </controlPr>
            </control>
          </mc:Choice>
        </mc:AlternateContent>
        <mc:AlternateContent xmlns:mc="http://schemas.openxmlformats.org/markup-compatibility/2006">
          <mc:Choice Requires="x14">
            <control shapeId="12480" r:id="rId13" name="Option Button 192">
              <controlPr defaultSize="0" autoFill="0" autoLine="0" autoPict="0">
                <anchor moveWithCells="1">
                  <from>
                    <xdr:col>16</xdr:col>
                    <xdr:colOff>85725</xdr:colOff>
                    <xdr:row>4</xdr:row>
                    <xdr:rowOff>76200</xdr:rowOff>
                  </from>
                  <to>
                    <xdr:col>16</xdr:col>
                    <xdr:colOff>342900</xdr:colOff>
                    <xdr:row>4</xdr:row>
                    <xdr:rowOff>276225</xdr:rowOff>
                  </to>
                </anchor>
              </controlPr>
            </control>
          </mc:Choice>
        </mc:AlternateContent>
        <mc:AlternateContent xmlns:mc="http://schemas.openxmlformats.org/markup-compatibility/2006">
          <mc:Choice Requires="x14">
            <control shapeId="12481" r:id="rId14" name="Option Button 193">
              <controlPr defaultSize="0" autoFill="0" autoLine="0" autoPict="0">
                <anchor moveWithCells="1">
                  <from>
                    <xdr:col>18</xdr:col>
                    <xdr:colOff>85725</xdr:colOff>
                    <xdr:row>4</xdr:row>
                    <xdr:rowOff>76200</xdr:rowOff>
                  </from>
                  <to>
                    <xdr:col>18</xdr:col>
                    <xdr:colOff>342900</xdr:colOff>
                    <xdr:row>4</xdr:row>
                    <xdr:rowOff>276225</xdr:rowOff>
                  </to>
                </anchor>
              </controlPr>
            </control>
          </mc:Choice>
        </mc:AlternateContent>
        <mc:AlternateContent xmlns:mc="http://schemas.openxmlformats.org/markup-compatibility/2006">
          <mc:Choice Requires="x14">
            <control shapeId="12482" r:id="rId15" name="Option Button 194">
              <controlPr defaultSize="0" autoFill="0" autoLine="0" autoPict="0">
                <anchor moveWithCells="1">
                  <from>
                    <xdr:col>20</xdr:col>
                    <xdr:colOff>85725</xdr:colOff>
                    <xdr:row>4</xdr:row>
                    <xdr:rowOff>76200</xdr:rowOff>
                  </from>
                  <to>
                    <xdr:col>20</xdr:col>
                    <xdr:colOff>342900</xdr:colOff>
                    <xdr:row>4</xdr:row>
                    <xdr:rowOff>276225</xdr:rowOff>
                  </to>
                </anchor>
              </controlPr>
            </control>
          </mc:Choice>
        </mc:AlternateContent>
        <mc:AlternateContent xmlns:mc="http://schemas.openxmlformats.org/markup-compatibility/2006">
          <mc:Choice Requires="x14">
            <control shapeId="12483" r:id="rId16" name="Group Box 195">
              <controlPr defaultSize="0" autoFill="0" autoPict="0">
                <anchor moveWithCells="1">
                  <from>
                    <xdr:col>11</xdr:col>
                    <xdr:colOff>0</xdr:colOff>
                    <xdr:row>5</xdr:row>
                    <xdr:rowOff>9525</xdr:rowOff>
                  </from>
                  <to>
                    <xdr:col>21</xdr:col>
                    <xdr:colOff>0</xdr:colOff>
                    <xdr:row>6</xdr:row>
                    <xdr:rowOff>0</xdr:rowOff>
                  </to>
                </anchor>
              </controlPr>
            </control>
          </mc:Choice>
        </mc:AlternateContent>
        <mc:AlternateContent xmlns:mc="http://schemas.openxmlformats.org/markup-compatibility/2006">
          <mc:Choice Requires="x14">
            <control shapeId="12484" r:id="rId17" name="Option Button 196">
              <controlPr defaultSize="0" autoFill="0" autoLine="0" autoPict="0">
                <anchor moveWithCells="1">
                  <from>
                    <xdr:col>12</xdr:col>
                    <xdr:colOff>85725</xdr:colOff>
                    <xdr:row>5</xdr:row>
                    <xdr:rowOff>76200</xdr:rowOff>
                  </from>
                  <to>
                    <xdr:col>12</xdr:col>
                    <xdr:colOff>314325</xdr:colOff>
                    <xdr:row>5</xdr:row>
                    <xdr:rowOff>276225</xdr:rowOff>
                  </to>
                </anchor>
              </controlPr>
            </control>
          </mc:Choice>
        </mc:AlternateContent>
        <mc:AlternateContent xmlns:mc="http://schemas.openxmlformats.org/markup-compatibility/2006">
          <mc:Choice Requires="x14">
            <control shapeId="12485" r:id="rId18" name="Option Button 197">
              <controlPr defaultSize="0" autoFill="0" autoLine="0" autoPict="0">
                <anchor moveWithCells="1">
                  <from>
                    <xdr:col>14</xdr:col>
                    <xdr:colOff>85725</xdr:colOff>
                    <xdr:row>5</xdr:row>
                    <xdr:rowOff>76200</xdr:rowOff>
                  </from>
                  <to>
                    <xdr:col>14</xdr:col>
                    <xdr:colOff>314325</xdr:colOff>
                    <xdr:row>5</xdr:row>
                    <xdr:rowOff>276225</xdr:rowOff>
                  </to>
                </anchor>
              </controlPr>
            </control>
          </mc:Choice>
        </mc:AlternateContent>
        <mc:AlternateContent xmlns:mc="http://schemas.openxmlformats.org/markup-compatibility/2006">
          <mc:Choice Requires="x14">
            <control shapeId="12486" r:id="rId19" name="Option Button 198">
              <controlPr defaultSize="0" autoFill="0" autoLine="0" autoPict="0">
                <anchor moveWithCells="1">
                  <from>
                    <xdr:col>16</xdr:col>
                    <xdr:colOff>85725</xdr:colOff>
                    <xdr:row>5</xdr:row>
                    <xdr:rowOff>76200</xdr:rowOff>
                  </from>
                  <to>
                    <xdr:col>16</xdr:col>
                    <xdr:colOff>314325</xdr:colOff>
                    <xdr:row>5</xdr:row>
                    <xdr:rowOff>276225</xdr:rowOff>
                  </to>
                </anchor>
              </controlPr>
            </control>
          </mc:Choice>
        </mc:AlternateContent>
        <mc:AlternateContent xmlns:mc="http://schemas.openxmlformats.org/markup-compatibility/2006">
          <mc:Choice Requires="x14">
            <control shapeId="12487" r:id="rId20" name="Option Button 199">
              <controlPr defaultSize="0" autoFill="0" autoLine="0" autoPict="0">
                <anchor moveWithCells="1">
                  <from>
                    <xdr:col>18</xdr:col>
                    <xdr:colOff>85725</xdr:colOff>
                    <xdr:row>5</xdr:row>
                    <xdr:rowOff>76200</xdr:rowOff>
                  </from>
                  <to>
                    <xdr:col>18</xdr:col>
                    <xdr:colOff>314325</xdr:colOff>
                    <xdr:row>5</xdr:row>
                    <xdr:rowOff>276225</xdr:rowOff>
                  </to>
                </anchor>
              </controlPr>
            </control>
          </mc:Choice>
        </mc:AlternateContent>
        <mc:AlternateContent xmlns:mc="http://schemas.openxmlformats.org/markup-compatibility/2006">
          <mc:Choice Requires="x14">
            <control shapeId="12488" r:id="rId21" name="Option Button 200">
              <controlPr defaultSize="0" autoFill="0" autoLine="0" autoPict="0">
                <anchor moveWithCells="1">
                  <from>
                    <xdr:col>20</xdr:col>
                    <xdr:colOff>85725</xdr:colOff>
                    <xdr:row>5</xdr:row>
                    <xdr:rowOff>76200</xdr:rowOff>
                  </from>
                  <to>
                    <xdr:col>20</xdr:col>
                    <xdr:colOff>314325</xdr:colOff>
                    <xdr:row>5</xdr:row>
                    <xdr:rowOff>276225</xdr:rowOff>
                  </to>
                </anchor>
              </controlPr>
            </control>
          </mc:Choice>
        </mc:AlternateContent>
        <mc:AlternateContent xmlns:mc="http://schemas.openxmlformats.org/markup-compatibility/2006">
          <mc:Choice Requires="x14">
            <control shapeId="12489" r:id="rId22" name="Group Box 201">
              <controlPr defaultSize="0" autoFill="0" autoPict="0">
                <anchor moveWithCells="1">
                  <from>
                    <xdr:col>11</xdr:col>
                    <xdr:colOff>0</xdr:colOff>
                    <xdr:row>6</xdr:row>
                    <xdr:rowOff>0</xdr:rowOff>
                  </from>
                  <to>
                    <xdr:col>21</xdr:col>
                    <xdr:colOff>0</xdr:colOff>
                    <xdr:row>6</xdr:row>
                    <xdr:rowOff>314325</xdr:rowOff>
                  </to>
                </anchor>
              </controlPr>
            </control>
          </mc:Choice>
        </mc:AlternateContent>
        <mc:AlternateContent xmlns:mc="http://schemas.openxmlformats.org/markup-compatibility/2006">
          <mc:Choice Requires="x14">
            <control shapeId="12490" r:id="rId23" name="Option Button 202">
              <controlPr defaultSize="0" autoFill="0" autoLine="0" autoPict="0">
                <anchor moveWithCells="1">
                  <from>
                    <xdr:col>12</xdr:col>
                    <xdr:colOff>85725</xdr:colOff>
                    <xdr:row>6</xdr:row>
                    <xdr:rowOff>76200</xdr:rowOff>
                  </from>
                  <to>
                    <xdr:col>12</xdr:col>
                    <xdr:colOff>314325</xdr:colOff>
                    <xdr:row>6</xdr:row>
                    <xdr:rowOff>276225</xdr:rowOff>
                  </to>
                </anchor>
              </controlPr>
            </control>
          </mc:Choice>
        </mc:AlternateContent>
        <mc:AlternateContent xmlns:mc="http://schemas.openxmlformats.org/markup-compatibility/2006">
          <mc:Choice Requires="x14">
            <control shapeId="12491" r:id="rId24" name="Option Button 203">
              <controlPr defaultSize="0" autoFill="0" autoLine="0" autoPict="0">
                <anchor moveWithCells="1">
                  <from>
                    <xdr:col>14</xdr:col>
                    <xdr:colOff>85725</xdr:colOff>
                    <xdr:row>6</xdr:row>
                    <xdr:rowOff>76200</xdr:rowOff>
                  </from>
                  <to>
                    <xdr:col>14</xdr:col>
                    <xdr:colOff>314325</xdr:colOff>
                    <xdr:row>6</xdr:row>
                    <xdr:rowOff>276225</xdr:rowOff>
                  </to>
                </anchor>
              </controlPr>
            </control>
          </mc:Choice>
        </mc:AlternateContent>
        <mc:AlternateContent xmlns:mc="http://schemas.openxmlformats.org/markup-compatibility/2006">
          <mc:Choice Requires="x14">
            <control shapeId="12492" r:id="rId25" name="Option Button 204">
              <controlPr defaultSize="0" autoFill="0" autoLine="0" autoPict="0">
                <anchor moveWithCells="1">
                  <from>
                    <xdr:col>16</xdr:col>
                    <xdr:colOff>85725</xdr:colOff>
                    <xdr:row>6</xdr:row>
                    <xdr:rowOff>76200</xdr:rowOff>
                  </from>
                  <to>
                    <xdr:col>16</xdr:col>
                    <xdr:colOff>314325</xdr:colOff>
                    <xdr:row>6</xdr:row>
                    <xdr:rowOff>276225</xdr:rowOff>
                  </to>
                </anchor>
              </controlPr>
            </control>
          </mc:Choice>
        </mc:AlternateContent>
        <mc:AlternateContent xmlns:mc="http://schemas.openxmlformats.org/markup-compatibility/2006">
          <mc:Choice Requires="x14">
            <control shapeId="12493" r:id="rId26" name="Option Button 205">
              <controlPr defaultSize="0" autoFill="0" autoLine="0" autoPict="0">
                <anchor moveWithCells="1">
                  <from>
                    <xdr:col>18</xdr:col>
                    <xdr:colOff>85725</xdr:colOff>
                    <xdr:row>6</xdr:row>
                    <xdr:rowOff>76200</xdr:rowOff>
                  </from>
                  <to>
                    <xdr:col>18</xdr:col>
                    <xdr:colOff>314325</xdr:colOff>
                    <xdr:row>6</xdr:row>
                    <xdr:rowOff>276225</xdr:rowOff>
                  </to>
                </anchor>
              </controlPr>
            </control>
          </mc:Choice>
        </mc:AlternateContent>
        <mc:AlternateContent xmlns:mc="http://schemas.openxmlformats.org/markup-compatibility/2006">
          <mc:Choice Requires="x14">
            <control shapeId="12494" r:id="rId27" name="Option Button 206">
              <controlPr defaultSize="0" autoFill="0" autoLine="0" autoPict="0">
                <anchor moveWithCells="1">
                  <from>
                    <xdr:col>20</xdr:col>
                    <xdr:colOff>85725</xdr:colOff>
                    <xdr:row>6</xdr:row>
                    <xdr:rowOff>76200</xdr:rowOff>
                  </from>
                  <to>
                    <xdr:col>20</xdr:col>
                    <xdr:colOff>314325</xdr:colOff>
                    <xdr:row>6</xdr:row>
                    <xdr:rowOff>276225</xdr:rowOff>
                  </to>
                </anchor>
              </controlPr>
            </control>
          </mc:Choice>
        </mc:AlternateContent>
        <mc:AlternateContent xmlns:mc="http://schemas.openxmlformats.org/markup-compatibility/2006">
          <mc:Choice Requires="x14">
            <control shapeId="12495" r:id="rId28" name="Group Box 207">
              <controlPr defaultSize="0" autoFill="0" autoPict="0">
                <anchor moveWithCells="1">
                  <from>
                    <xdr:col>11</xdr:col>
                    <xdr:colOff>0</xdr:colOff>
                    <xdr:row>7</xdr:row>
                    <xdr:rowOff>0</xdr:rowOff>
                  </from>
                  <to>
                    <xdr:col>21</xdr:col>
                    <xdr:colOff>0</xdr:colOff>
                    <xdr:row>7</xdr:row>
                    <xdr:rowOff>314325</xdr:rowOff>
                  </to>
                </anchor>
              </controlPr>
            </control>
          </mc:Choice>
        </mc:AlternateContent>
        <mc:AlternateContent xmlns:mc="http://schemas.openxmlformats.org/markup-compatibility/2006">
          <mc:Choice Requires="x14">
            <control shapeId="12496" r:id="rId29" name="Option Button 208">
              <controlPr defaultSize="0" autoFill="0" autoLine="0" autoPict="0">
                <anchor moveWithCells="1">
                  <from>
                    <xdr:col>12</xdr:col>
                    <xdr:colOff>85725</xdr:colOff>
                    <xdr:row>7</xdr:row>
                    <xdr:rowOff>47625</xdr:rowOff>
                  </from>
                  <to>
                    <xdr:col>12</xdr:col>
                    <xdr:colOff>342900</xdr:colOff>
                    <xdr:row>7</xdr:row>
                    <xdr:rowOff>276225</xdr:rowOff>
                  </to>
                </anchor>
              </controlPr>
            </control>
          </mc:Choice>
        </mc:AlternateContent>
        <mc:AlternateContent xmlns:mc="http://schemas.openxmlformats.org/markup-compatibility/2006">
          <mc:Choice Requires="x14">
            <control shapeId="12497" r:id="rId30" name="Option Button 209">
              <controlPr defaultSize="0" autoFill="0" autoLine="0" autoPict="0">
                <anchor moveWithCells="1">
                  <from>
                    <xdr:col>14</xdr:col>
                    <xdr:colOff>85725</xdr:colOff>
                    <xdr:row>7</xdr:row>
                    <xdr:rowOff>47625</xdr:rowOff>
                  </from>
                  <to>
                    <xdr:col>14</xdr:col>
                    <xdr:colOff>342900</xdr:colOff>
                    <xdr:row>7</xdr:row>
                    <xdr:rowOff>276225</xdr:rowOff>
                  </to>
                </anchor>
              </controlPr>
            </control>
          </mc:Choice>
        </mc:AlternateContent>
        <mc:AlternateContent xmlns:mc="http://schemas.openxmlformats.org/markup-compatibility/2006">
          <mc:Choice Requires="x14">
            <control shapeId="12498" r:id="rId31" name="Option Button 210">
              <controlPr defaultSize="0" autoFill="0" autoLine="0" autoPict="0">
                <anchor moveWithCells="1">
                  <from>
                    <xdr:col>16</xdr:col>
                    <xdr:colOff>85725</xdr:colOff>
                    <xdr:row>7</xdr:row>
                    <xdr:rowOff>47625</xdr:rowOff>
                  </from>
                  <to>
                    <xdr:col>16</xdr:col>
                    <xdr:colOff>342900</xdr:colOff>
                    <xdr:row>7</xdr:row>
                    <xdr:rowOff>276225</xdr:rowOff>
                  </to>
                </anchor>
              </controlPr>
            </control>
          </mc:Choice>
        </mc:AlternateContent>
        <mc:AlternateContent xmlns:mc="http://schemas.openxmlformats.org/markup-compatibility/2006">
          <mc:Choice Requires="x14">
            <control shapeId="12499" r:id="rId32" name="Option Button 211">
              <controlPr defaultSize="0" autoFill="0" autoLine="0" autoPict="0">
                <anchor moveWithCells="1">
                  <from>
                    <xdr:col>18</xdr:col>
                    <xdr:colOff>85725</xdr:colOff>
                    <xdr:row>7</xdr:row>
                    <xdr:rowOff>47625</xdr:rowOff>
                  </from>
                  <to>
                    <xdr:col>18</xdr:col>
                    <xdr:colOff>342900</xdr:colOff>
                    <xdr:row>7</xdr:row>
                    <xdr:rowOff>276225</xdr:rowOff>
                  </to>
                </anchor>
              </controlPr>
            </control>
          </mc:Choice>
        </mc:AlternateContent>
        <mc:AlternateContent xmlns:mc="http://schemas.openxmlformats.org/markup-compatibility/2006">
          <mc:Choice Requires="x14">
            <control shapeId="12500" r:id="rId33" name="Option Button 212">
              <controlPr defaultSize="0" autoFill="0" autoLine="0" autoPict="0">
                <anchor moveWithCells="1">
                  <from>
                    <xdr:col>20</xdr:col>
                    <xdr:colOff>85725</xdr:colOff>
                    <xdr:row>7</xdr:row>
                    <xdr:rowOff>47625</xdr:rowOff>
                  </from>
                  <to>
                    <xdr:col>20</xdr:col>
                    <xdr:colOff>342900</xdr:colOff>
                    <xdr:row>7</xdr:row>
                    <xdr:rowOff>276225</xdr:rowOff>
                  </to>
                </anchor>
              </controlPr>
            </control>
          </mc:Choice>
        </mc:AlternateContent>
        <mc:AlternateContent xmlns:mc="http://schemas.openxmlformats.org/markup-compatibility/2006">
          <mc:Choice Requires="x14">
            <control shapeId="12501" r:id="rId34" name="Group Box 213">
              <controlPr defaultSize="0" autoFill="0" autoPict="0">
                <anchor moveWithCells="1">
                  <from>
                    <xdr:col>11</xdr:col>
                    <xdr:colOff>0</xdr:colOff>
                    <xdr:row>8</xdr:row>
                    <xdr:rowOff>0</xdr:rowOff>
                  </from>
                  <to>
                    <xdr:col>21</xdr:col>
                    <xdr:colOff>0</xdr:colOff>
                    <xdr:row>9</xdr:row>
                    <xdr:rowOff>9525</xdr:rowOff>
                  </to>
                </anchor>
              </controlPr>
            </control>
          </mc:Choice>
        </mc:AlternateContent>
        <mc:AlternateContent xmlns:mc="http://schemas.openxmlformats.org/markup-compatibility/2006">
          <mc:Choice Requires="x14">
            <control shapeId="12502" r:id="rId35" name="Option Button 214">
              <controlPr defaultSize="0" autoFill="0" autoLine="0" autoPict="0">
                <anchor moveWithCells="1">
                  <from>
                    <xdr:col>12</xdr:col>
                    <xdr:colOff>85725</xdr:colOff>
                    <xdr:row>8</xdr:row>
                    <xdr:rowOff>47625</xdr:rowOff>
                  </from>
                  <to>
                    <xdr:col>12</xdr:col>
                    <xdr:colOff>342900</xdr:colOff>
                    <xdr:row>8</xdr:row>
                    <xdr:rowOff>276225</xdr:rowOff>
                  </to>
                </anchor>
              </controlPr>
            </control>
          </mc:Choice>
        </mc:AlternateContent>
        <mc:AlternateContent xmlns:mc="http://schemas.openxmlformats.org/markup-compatibility/2006">
          <mc:Choice Requires="x14">
            <control shapeId="12503" r:id="rId36" name="Option Button 215">
              <controlPr defaultSize="0" autoFill="0" autoLine="0" autoPict="0">
                <anchor moveWithCells="1">
                  <from>
                    <xdr:col>14</xdr:col>
                    <xdr:colOff>85725</xdr:colOff>
                    <xdr:row>8</xdr:row>
                    <xdr:rowOff>47625</xdr:rowOff>
                  </from>
                  <to>
                    <xdr:col>14</xdr:col>
                    <xdr:colOff>342900</xdr:colOff>
                    <xdr:row>8</xdr:row>
                    <xdr:rowOff>276225</xdr:rowOff>
                  </to>
                </anchor>
              </controlPr>
            </control>
          </mc:Choice>
        </mc:AlternateContent>
        <mc:AlternateContent xmlns:mc="http://schemas.openxmlformats.org/markup-compatibility/2006">
          <mc:Choice Requires="x14">
            <control shapeId="12504" r:id="rId37" name="Option Button 216">
              <controlPr defaultSize="0" autoFill="0" autoLine="0" autoPict="0">
                <anchor moveWithCells="1">
                  <from>
                    <xdr:col>16</xdr:col>
                    <xdr:colOff>85725</xdr:colOff>
                    <xdr:row>8</xdr:row>
                    <xdr:rowOff>47625</xdr:rowOff>
                  </from>
                  <to>
                    <xdr:col>16</xdr:col>
                    <xdr:colOff>342900</xdr:colOff>
                    <xdr:row>8</xdr:row>
                    <xdr:rowOff>276225</xdr:rowOff>
                  </to>
                </anchor>
              </controlPr>
            </control>
          </mc:Choice>
        </mc:AlternateContent>
        <mc:AlternateContent xmlns:mc="http://schemas.openxmlformats.org/markup-compatibility/2006">
          <mc:Choice Requires="x14">
            <control shapeId="12505" r:id="rId38" name="Option Button 217">
              <controlPr defaultSize="0" autoFill="0" autoLine="0" autoPict="0">
                <anchor moveWithCells="1">
                  <from>
                    <xdr:col>18</xdr:col>
                    <xdr:colOff>85725</xdr:colOff>
                    <xdr:row>8</xdr:row>
                    <xdr:rowOff>47625</xdr:rowOff>
                  </from>
                  <to>
                    <xdr:col>18</xdr:col>
                    <xdr:colOff>342900</xdr:colOff>
                    <xdr:row>8</xdr:row>
                    <xdr:rowOff>276225</xdr:rowOff>
                  </to>
                </anchor>
              </controlPr>
            </control>
          </mc:Choice>
        </mc:AlternateContent>
        <mc:AlternateContent xmlns:mc="http://schemas.openxmlformats.org/markup-compatibility/2006">
          <mc:Choice Requires="x14">
            <control shapeId="12506" r:id="rId39" name="Option Button 218">
              <controlPr defaultSize="0" autoFill="0" autoLine="0" autoPict="0">
                <anchor moveWithCells="1">
                  <from>
                    <xdr:col>20</xdr:col>
                    <xdr:colOff>85725</xdr:colOff>
                    <xdr:row>8</xdr:row>
                    <xdr:rowOff>47625</xdr:rowOff>
                  </from>
                  <to>
                    <xdr:col>20</xdr:col>
                    <xdr:colOff>342900</xdr:colOff>
                    <xdr:row>8</xdr:row>
                    <xdr:rowOff>276225</xdr:rowOff>
                  </to>
                </anchor>
              </controlPr>
            </control>
          </mc:Choice>
        </mc:AlternateContent>
        <mc:AlternateContent xmlns:mc="http://schemas.openxmlformats.org/markup-compatibility/2006">
          <mc:Choice Requires="x14">
            <control shapeId="12507" r:id="rId40" name="Group Box 219">
              <controlPr defaultSize="0" autoFill="0" autoPict="0">
                <anchor moveWithCells="1">
                  <from>
                    <xdr:col>11</xdr:col>
                    <xdr:colOff>0</xdr:colOff>
                    <xdr:row>9</xdr:row>
                    <xdr:rowOff>9525</xdr:rowOff>
                  </from>
                  <to>
                    <xdr:col>21</xdr:col>
                    <xdr:colOff>0</xdr:colOff>
                    <xdr:row>9</xdr:row>
                    <xdr:rowOff>314325</xdr:rowOff>
                  </to>
                </anchor>
              </controlPr>
            </control>
          </mc:Choice>
        </mc:AlternateContent>
        <mc:AlternateContent xmlns:mc="http://schemas.openxmlformats.org/markup-compatibility/2006">
          <mc:Choice Requires="x14">
            <control shapeId="12508" r:id="rId41" name="Option Button 220">
              <controlPr defaultSize="0" autoFill="0" autoLine="0" autoPict="0">
                <anchor moveWithCells="1">
                  <from>
                    <xdr:col>12</xdr:col>
                    <xdr:colOff>85725</xdr:colOff>
                    <xdr:row>9</xdr:row>
                    <xdr:rowOff>76200</xdr:rowOff>
                  </from>
                  <to>
                    <xdr:col>12</xdr:col>
                    <xdr:colOff>304800</xdr:colOff>
                    <xdr:row>9</xdr:row>
                    <xdr:rowOff>304800</xdr:rowOff>
                  </to>
                </anchor>
              </controlPr>
            </control>
          </mc:Choice>
        </mc:AlternateContent>
        <mc:AlternateContent xmlns:mc="http://schemas.openxmlformats.org/markup-compatibility/2006">
          <mc:Choice Requires="x14">
            <control shapeId="12509" r:id="rId42" name="Option Button 221">
              <controlPr defaultSize="0" autoFill="0" autoLine="0" autoPict="0">
                <anchor moveWithCells="1">
                  <from>
                    <xdr:col>14</xdr:col>
                    <xdr:colOff>85725</xdr:colOff>
                    <xdr:row>9</xdr:row>
                    <xdr:rowOff>76200</xdr:rowOff>
                  </from>
                  <to>
                    <xdr:col>14</xdr:col>
                    <xdr:colOff>304800</xdr:colOff>
                    <xdr:row>9</xdr:row>
                    <xdr:rowOff>304800</xdr:rowOff>
                  </to>
                </anchor>
              </controlPr>
            </control>
          </mc:Choice>
        </mc:AlternateContent>
        <mc:AlternateContent xmlns:mc="http://schemas.openxmlformats.org/markup-compatibility/2006">
          <mc:Choice Requires="x14">
            <control shapeId="12510" r:id="rId43" name="Option Button 222">
              <controlPr defaultSize="0" autoFill="0" autoLine="0" autoPict="0">
                <anchor moveWithCells="1">
                  <from>
                    <xdr:col>16</xdr:col>
                    <xdr:colOff>85725</xdr:colOff>
                    <xdr:row>9</xdr:row>
                    <xdr:rowOff>76200</xdr:rowOff>
                  </from>
                  <to>
                    <xdr:col>16</xdr:col>
                    <xdr:colOff>304800</xdr:colOff>
                    <xdr:row>9</xdr:row>
                    <xdr:rowOff>304800</xdr:rowOff>
                  </to>
                </anchor>
              </controlPr>
            </control>
          </mc:Choice>
        </mc:AlternateContent>
        <mc:AlternateContent xmlns:mc="http://schemas.openxmlformats.org/markup-compatibility/2006">
          <mc:Choice Requires="x14">
            <control shapeId="12511" r:id="rId44" name="Option Button 223">
              <controlPr defaultSize="0" autoFill="0" autoLine="0" autoPict="0">
                <anchor moveWithCells="1">
                  <from>
                    <xdr:col>18</xdr:col>
                    <xdr:colOff>85725</xdr:colOff>
                    <xdr:row>9</xdr:row>
                    <xdr:rowOff>76200</xdr:rowOff>
                  </from>
                  <to>
                    <xdr:col>18</xdr:col>
                    <xdr:colOff>304800</xdr:colOff>
                    <xdr:row>9</xdr:row>
                    <xdr:rowOff>304800</xdr:rowOff>
                  </to>
                </anchor>
              </controlPr>
            </control>
          </mc:Choice>
        </mc:AlternateContent>
        <mc:AlternateContent xmlns:mc="http://schemas.openxmlformats.org/markup-compatibility/2006">
          <mc:Choice Requires="x14">
            <control shapeId="12512" r:id="rId45" name="Option Button 224">
              <controlPr defaultSize="0" autoFill="0" autoLine="0" autoPict="0">
                <anchor moveWithCells="1">
                  <from>
                    <xdr:col>20</xdr:col>
                    <xdr:colOff>85725</xdr:colOff>
                    <xdr:row>9</xdr:row>
                    <xdr:rowOff>76200</xdr:rowOff>
                  </from>
                  <to>
                    <xdr:col>20</xdr:col>
                    <xdr:colOff>304800</xdr:colOff>
                    <xdr:row>9</xdr:row>
                    <xdr:rowOff>304800</xdr:rowOff>
                  </to>
                </anchor>
              </controlPr>
            </control>
          </mc:Choice>
        </mc:AlternateContent>
        <mc:AlternateContent xmlns:mc="http://schemas.openxmlformats.org/markup-compatibility/2006">
          <mc:Choice Requires="x14">
            <control shapeId="12513" r:id="rId46" name="Group Box 225">
              <controlPr defaultSize="0" autoFill="0" autoPict="0">
                <anchor moveWithCells="1">
                  <from>
                    <xdr:col>11</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12514" r:id="rId47" name="Option Button 226">
              <controlPr defaultSize="0" autoFill="0" autoLine="0" autoPict="0">
                <anchor moveWithCells="1">
                  <from>
                    <xdr:col>12</xdr:col>
                    <xdr:colOff>85725</xdr:colOff>
                    <xdr:row>10</xdr:row>
                    <xdr:rowOff>76200</xdr:rowOff>
                  </from>
                  <to>
                    <xdr:col>12</xdr:col>
                    <xdr:colOff>304800</xdr:colOff>
                    <xdr:row>10</xdr:row>
                    <xdr:rowOff>304800</xdr:rowOff>
                  </to>
                </anchor>
              </controlPr>
            </control>
          </mc:Choice>
        </mc:AlternateContent>
        <mc:AlternateContent xmlns:mc="http://schemas.openxmlformats.org/markup-compatibility/2006">
          <mc:Choice Requires="x14">
            <control shapeId="12515" r:id="rId48" name="Option Button 227">
              <controlPr defaultSize="0" autoFill="0" autoLine="0" autoPict="0">
                <anchor moveWithCells="1">
                  <from>
                    <xdr:col>14</xdr:col>
                    <xdr:colOff>85725</xdr:colOff>
                    <xdr:row>10</xdr:row>
                    <xdr:rowOff>76200</xdr:rowOff>
                  </from>
                  <to>
                    <xdr:col>14</xdr:col>
                    <xdr:colOff>304800</xdr:colOff>
                    <xdr:row>10</xdr:row>
                    <xdr:rowOff>304800</xdr:rowOff>
                  </to>
                </anchor>
              </controlPr>
            </control>
          </mc:Choice>
        </mc:AlternateContent>
        <mc:AlternateContent xmlns:mc="http://schemas.openxmlformats.org/markup-compatibility/2006">
          <mc:Choice Requires="x14">
            <control shapeId="12516" r:id="rId49" name="Option Button 228">
              <controlPr defaultSize="0" autoFill="0" autoLine="0" autoPict="0">
                <anchor moveWithCells="1">
                  <from>
                    <xdr:col>16</xdr:col>
                    <xdr:colOff>85725</xdr:colOff>
                    <xdr:row>10</xdr:row>
                    <xdr:rowOff>76200</xdr:rowOff>
                  </from>
                  <to>
                    <xdr:col>16</xdr:col>
                    <xdr:colOff>304800</xdr:colOff>
                    <xdr:row>10</xdr:row>
                    <xdr:rowOff>304800</xdr:rowOff>
                  </to>
                </anchor>
              </controlPr>
            </control>
          </mc:Choice>
        </mc:AlternateContent>
        <mc:AlternateContent xmlns:mc="http://schemas.openxmlformats.org/markup-compatibility/2006">
          <mc:Choice Requires="x14">
            <control shapeId="12517" r:id="rId50" name="Option Button 229">
              <controlPr defaultSize="0" autoFill="0" autoLine="0" autoPict="0">
                <anchor moveWithCells="1">
                  <from>
                    <xdr:col>18</xdr:col>
                    <xdr:colOff>85725</xdr:colOff>
                    <xdr:row>10</xdr:row>
                    <xdr:rowOff>76200</xdr:rowOff>
                  </from>
                  <to>
                    <xdr:col>18</xdr:col>
                    <xdr:colOff>304800</xdr:colOff>
                    <xdr:row>10</xdr:row>
                    <xdr:rowOff>304800</xdr:rowOff>
                  </to>
                </anchor>
              </controlPr>
            </control>
          </mc:Choice>
        </mc:AlternateContent>
        <mc:AlternateContent xmlns:mc="http://schemas.openxmlformats.org/markup-compatibility/2006">
          <mc:Choice Requires="x14">
            <control shapeId="12518" r:id="rId51" name="Option Button 230">
              <controlPr defaultSize="0" autoFill="0" autoLine="0" autoPict="0">
                <anchor moveWithCells="1">
                  <from>
                    <xdr:col>20</xdr:col>
                    <xdr:colOff>85725</xdr:colOff>
                    <xdr:row>10</xdr:row>
                    <xdr:rowOff>76200</xdr:rowOff>
                  </from>
                  <to>
                    <xdr:col>20</xdr:col>
                    <xdr:colOff>304800</xdr:colOff>
                    <xdr:row>10</xdr:row>
                    <xdr:rowOff>304800</xdr:rowOff>
                  </to>
                </anchor>
              </controlPr>
            </control>
          </mc:Choice>
        </mc:AlternateContent>
        <mc:AlternateContent xmlns:mc="http://schemas.openxmlformats.org/markup-compatibility/2006">
          <mc:Choice Requires="x14">
            <control shapeId="12519" r:id="rId52" name="Group Box 231">
              <controlPr defaultSize="0" autoFill="0" autoPict="0">
                <anchor moveWithCells="1">
                  <from>
                    <xdr:col>11</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12520" r:id="rId53" name="Option Button 232">
              <controlPr defaultSize="0" autoFill="0" autoLine="0" autoPict="0">
                <anchor moveWithCells="1">
                  <from>
                    <xdr:col>12</xdr:col>
                    <xdr:colOff>76200</xdr:colOff>
                    <xdr:row>11</xdr:row>
                    <xdr:rowOff>76200</xdr:rowOff>
                  </from>
                  <to>
                    <xdr:col>12</xdr:col>
                    <xdr:colOff>304800</xdr:colOff>
                    <xdr:row>11</xdr:row>
                    <xdr:rowOff>276225</xdr:rowOff>
                  </to>
                </anchor>
              </controlPr>
            </control>
          </mc:Choice>
        </mc:AlternateContent>
        <mc:AlternateContent xmlns:mc="http://schemas.openxmlformats.org/markup-compatibility/2006">
          <mc:Choice Requires="x14">
            <control shapeId="12521" r:id="rId54" name="Option Button 233">
              <controlPr defaultSize="0" autoFill="0" autoLine="0" autoPict="0">
                <anchor moveWithCells="1">
                  <from>
                    <xdr:col>14</xdr:col>
                    <xdr:colOff>76200</xdr:colOff>
                    <xdr:row>11</xdr:row>
                    <xdr:rowOff>76200</xdr:rowOff>
                  </from>
                  <to>
                    <xdr:col>14</xdr:col>
                    <xdr:colOff>304800</xdr:colOff>
                    <xdr:row>11</xdr:row>
                    <xdr:rowOff>276225</xdr:rowOff>
                  </to>
                </anchor>
              </controlPr>
            </control>
          </mc:Choice>
        </mc:AlternateContent>
        <mc:AlternateContent xmlns:mc="http://schemas.openxmlformats.org/markup-compatibility/2006">
          <mc:Choice Requires="x14">
            <control shapeId="12522" r:id="rId55" name="Option Button 234">
              <controlPr defaultSize="0" autoFill="0" autoLine="0" autoPict="0">
                <anchor moveWithCells="1">
                  <from>
                    <xdr:col>16</xdr:col>
                    <xdr:colOff>76200</xdr:colOff>
                    <xdr:row>11</xdr:row>
                    <xdr:rowOff>76200</xdr:rowOff>
                  </from>
                  <to>
                    <xdr:col>16</xdr:col>
                    <xdr:colOff>304800</xdr:colOff>
                    <xdr:row>11</xdr:row>
                    <xdr:rowOff>276225</xdr:rowOff>
                  </to>
                </anchor>
              </controlPr>
            </control>
          </mc:Choice>
        </mc:AlternateContent>
        <mc:AlternateContent xmlns:mc="http://schemas.openxmlformats.org/markup-compatibility/2006">
          <mc:Choice Requires="x14">
            <control shapeId="12523" r:id="rId56" name="Option Button 235">
              <controlPr defaultSize="0" autoFill="0" autoLine="0" autoPict="0">
                <anchor moveWithCells="1">
                  <from>
                    <xdr:col>18</xdr:col>
                    <xdr:colOff>76200</xdr:colOff>
                    <xdr:row>11</xdr:row>
                    <xdr:rowOff>76200</xdr:rowOff>
                  </from>
                  <to>
                    <xdr:col>18</xdr:col>
                    <xdr:colOff>304800</xdr:colOff>
                    <xdr:row>11</xdr:row>
                    <xdr:rowOff>276225</xdr:rowOff>
                  </to>
                </anchor>
              </controlPr>
            </control>
          </mc:Choice>
        </mc:AlternateContent>
        <mc:AlternateContent xmlns:mc="http://schemas.openxmlformats.org/markup-compatibility/2006">
          <mc:Choice Requires="x14">
            <control shapeId="12524" r:id="rId57" name="Option Button 236">
              <controlPr defaultSize="0" autoFill="0" autoLine="0" autoPict="0">
                <anchor moveWithCells="1">
                  <from>
                    <xdr:col>20</xdr:col>
                    <xdr:colOff>76200</xdr:colOff>
                    <xdr:row>11</xdr:row>
                    <xdr:rowOff>76200</xdr:rowOff>
                  </from>
                  <to>
                    <xdr:col>20</xdr:col>
                    <xdr:colOff>304800</xdr:colOff>
                    <xdr:row>11</xdr:row>
                    <xdr:rowOff>276225</xdr:rowOff>
                  </to>
                </anchor>
              </controlPr>
            </control>
          </mc:Choice>
        </mc:AlternateContent>
        <mc:AlternateContent xmlns:mc="http://schemas.openxmlformats.org/markup-compatibility/2006">
          <mc:Choice Requires="x14">
            <control shapeId="12525" r:id="rId58" name="Group Box 237">
              <controlPr defaultSize="0" autoFill="0" autoPict="0">
                <anchor moveWithCells="1">
                  <from>
                    <xdr:col>11</xdr:col>
                    <xdr:colOff>0</xdr:colOff>
                    <xdr:row>12</xdr:row>
                    <xdr:rowOff>0</xdr:rowOff>
                  </from>
                  <to>
                    <xdr:col>21</xdr:col>
                    <xdr:colOff>0</xdr:colOff>
                    <xdr:row>13</xdr:row>
                    <xdr:rowOff>9525</xdr:rowOff>
                  </to>
                </anchor>
              </controlPr>
            </control>
          </mc:Choice>
        </mc:AlternateContent>
        <mc:AlternateContent xmlns:mc="http://schemas.openxmlformats.org/markup-compatibility/2006">
          <mc:Choice Requires="x14">
            <control shapeId="12526" r:id="rId59" name="Option Button 238">
              <controlPr defaultSize="0" autoFill="0" autoLine="0" autoPict="0">
                <anchor moveWithCells="1">
                  <from>
                    <xdr:col>12</xdr:col>
                    <xdr:colOff>76200</xdr:colOff>
                    <xdr:row>12</xdr:row>
                    <xdr:rowOff>47625</xdr:rowOff>
                  </from>
                  <to>
                    <xdr:col>12</xdr:col>
                    <xdr:colOff>304800</xdr:colOff>
                    <xdr:row>12</xdr:row>
                    <xdr:rowOff>276225</xdr:rowOff>
                  </to>
                </anchor>
              </controlPr>
            </control>
          </mc:Choice>
        </mc:AlternateContent>
        <mc:AlternateContent xmlns:mc="http://schemas.openxmlformats.org/markup-compatibility/2006">
          <mc:Choice Requires="x14">
            <control shapeId="12527" r:id="rId60" name="Option Button 239">
              <controlPr defaultSize="0" autoFill="0" autoLine="0" autoPict="0">
                <anchor moveWithCells="1">
                  <from>
                    <xdr:col>14</xdr:col>
                    <xdr:colOff>76200</xdr:colOff>
                    <xdr:row>12</xdr:row>
                    <xdr:rowOff>47625</xdr:rowOff>
                  </from>
                  <to>
                    <xdr:col>14</xdr:col>
                    <xdr:colOff>304800</xdr:colOff>
                    <xdr:row>12</xdr:row>
                    <xdr:rowOff>276225</xdr:rowOff>
                  </to>
                </anchor>
              </controlPr>
            </control>
          </mc:Choice>
        </mc:AlternateContent>
        <mc:AlternateContent xmlns:mc="http://schemas.openxmlformats.org/markup-compatibility/2006">
          <mc:Choice Requires="x14">
            <control shapeId="12528" r:id="rId61" name="Option Button 240">
              <controlPr defaultSize="0" autoFill="0" autoLine="0" autoPict="0">
                <anchor moveWithCells="1">
                  <from>
                    <xdr:col>16</xdr:col>
                    <xdr:colOff>76200</xdr:colOff>
                    <xdr:row>12</xdr:row>
                    <xdr:rowOff>47625</xdr:rowOff>
                  </from>
                  <to>
                    <xdr:col>16</xdr:col>
                    <xdr:colOff>304800</xdr:colOff>
                    <xdr:row>12</xdr:row>
                    <xdr:rowOff>276225</xdr:rowOff>
                  </to>
                </anchor>
              </controlPr>
            </control>
          </mc:Choice>
        </mc:AlternateContent>
        <mc:AlternateContent xmlns:mc="http://schemas.openxmlformats.org/markup-compatibility/2006">
          <mc:Choice Requires="x14">
            <control shapeId="12529" r:id="rId62" name="Option Button 241">
              <controlPr defaultSize="0" autoFill="0" autoLine="0" autoPict="0">
                <anchor moveWithCells="1">
                  <from>
                    <xdr:col>18</xdr:col>
                    <xdr:colOff>76200</xdr:colOff>
                    <xdr:row>12</xdr:row>
                    <xdr:rowOff>47625</xdr:rowOff>
                  </from>
                  <to>
                    <xdr:col>18</xdr:col>
                    <xdr:colOff>304800</xdr:colOff>
                    <xdr:row>12</xdr:row>
                    <xdr:rowOff>276225</xdr:rowOff>
                  </to>
                </anchor>
              </controlPr>
            </control>
          </mc:Choice>
        </mc:AlternateContent>
        <mc:AlternateContent xmlns:mc="http://schemas.openxmlformats.org/markup-compatibility/2006">
          <mc:Choice Requires="x14">
            <control shapeId="12530" r:id="rId63" name="Option Button 242">
              <controlPr defaultSize="0" autoFill="0" autoLine="0" autoPict="0">
                <anchor moveWithCells="1">
                  <from>
                    <xdr:col>20</xdr:col>
                    <xdr:colOff>76200</xdr:colOff>
                    <xdr:row>12</xdr:row>
                    <xdr:rowOff>47625</xdr:rowOff>
                  </from>
                  <to>
                    <xdr:col>20</xdr:col>
                    <xdr:colOff>304800</xdr:colOff>
                    <xdr:row>12</xdr:row>
                    <xdr:rowOff>276225</xdr:rowOff>
                  </to>
                </anchor>
              </controlPr>
            </control>
          </mc:Choice>
        </mc:AlternateContent>
        <mc:AlternateContent xmlns:mc="http://schemas.openxmlformats.org/markup-compatibility/2006">
          <mc:Choice Requires="x14">
            <control shapeId="12531" r:id="rId64" name="Group Box 243">
              <controlPr defaultSize="0" autoFill="0" autoPict="0">
                <anchor moveWithCells="1">
                  <from>
                    <xdr:col>11</xdr:col>
                    <xdr:colOff>0</xdr:colOff>
                    <xdr:row>13</xdr:row>
                    <xdr:rowOff>9525</xdr:rowOff>
                  </from>
                  <to>
                    <xdr:col>21</xdr:col>
                    <xdr:colOff>0</xdr:colOff>
                    <xdr:row>13</xdr:row>
                    <xdr:rowOff>314325</xdr:rowOff>
                  </to>
                </anchor>
              </controlPr>
            </control>
          </mc:Choice>
        </mc:AlternateContent>
        <mc:AlternateContent xmlns:mc="http://schemas.openxmlformats.org/markup-compatibility/2006">
          <mc:Choice Requires="x14">
            <control shapeId="12532" r:id="rId65" name="Option Button 244">
              <controlPr defaultSize="0" autoFill="0" autoLine="0" autoPict="0">
                <anchor moveWithCells="1">
                  <from>
                    <xdr:col>12</xdr:col>
                    <xdr:colOff>85725</xdr:colOff>
                    <xdr:row>13</xdr:row>
                    <xdr:rowOff>76200</xdr:rowOff>
                  </from>
                  <to>
                    <xdr:col>12</xdr:col>
                    <xdr:colOff>304800</xdr:colOff>
                    <xdr:row>13</xdr:row>
                    <xdr:rowOff>276225</xdr:rowOff>
                  </to>
                </anchor>
              </controlPr>
            </control>
          </mc:Choice>
        </mc:AlternateContent>
        <mc:AlternateContent xmlns:mc="http://schemas.openxmlformats.org/markup-compatibility/2006">
          <mc:Choice Requires="x14">
            <control shapeId="12533" r:id="rId66" name="Option Button 245">
              <controlPr defaultSize="0" autoFill="0" autoLine="0" autoPict="0">
                <anchor moveWithCells="1">
                  <from>
                    <xdr:col>14</xdr:col>
                    <xdr:colOff>85725</xdr:colOff>
                    <xdr:row>13</xdr:row>
                    <xdr:rowOff>76200</xdr:rowOff>
                  </from>
                  <to>
                    <xdr:col>14</xdr:col>
                    <xdr:colOff>304800</xdr:colOff>
                    <xdr:row>13</xdr:row>
                    <xdr:rowOff>276225</xdr:rowOff>
                  </to>
                </anchor>
              </controlPr>
            </control>
          </mc:Choice>
        </mc:AlternateContent>
        <mc:AlternateContent xmlns:mc="http://schemas.openxmlformats.org/markup-compatibility/2006">
          <mc:Choice Requires="x14">
            <control shapeId="12534" r:id="rId67" name="Option Button 246">
              <controlPr defaultSize="0" autoFill="0" autoLine="0" autoPict="0">
                <anchor moveWithCells="1">
                  <from>
                    <xdr:col>16</xdr:col>
                    <xdr:colOff>85725</xdr:colOff>
                    <xdr:row>13</xdr:row>
                    <xdr:rowOff>76200</xdr:rowOff>
                  </from>
                  <to>
                    <xdr:col>16</xdr:col>
                    <xdr:colOff>304800</xdr:colOff>
                    <xdr:row>13</xdr:row>
                    <xdr:rowOff>276225</xdr:rowOff>
                  </to>
                </anchor>
              </controlPr>
            </control>
          </mc:Choice>
        </mc:AlternateContent>
        <mc:AlternateContent xmlns:mc="http://schemas.openxmlformats.org/markup-compatibility/2006">
          <mc:Choice Requires="x14">
            <control shapeId="12535" r:id="rId68" name="Option Button 247">
              <controlPr defaultSize="0" autoFill="0" autoLine="0" autoPict="0">
                <anchor moveWithCells="1">
                  <from>
                    <xdr:col>18</xdr:col>
                    <xdr:colOff>85725</xdr:colOff>
                    <xdr:row>13</xdr:row>
                    <xdr:rowOff>76200</xdr:rowOff>
                  </from>
                  <to>
                    <xdr:col>18</xdr:col>
                    <xdr:colOff>304800</xdr:colOff>
                    <xdr:row>13</xdr:row>
                    <xdr:rowOff>276225</xdr:rowOff>
                  </to>
                </anchor>
              </controlPr>
            </control>
          </mc:Choice>
        </mc:AlternateContent>
        <mc:AlternateContent xmlns:mc="http://schemas.openxmlformats.org/markup-compatibility/2006">
          <mc:Choice Requires="x14">
            <control shapeId="12536" r:id="rId69" name="Option Button 248">
              <controlPr defaultSize="0" autoFill="0" autoLine="0" autoPict="0">
                <anchor moveWithCells="1">
                  <from>
                    <xdr:col>20</xdr:col>
                    <xdr:colOff>85725</xdr:colOff>
                    <xdr:row>13</xdr:row>
                    <xdr:rowOff>76200</xdr:rowOff>
                  </from>
                  <to>
                    <xdr:col>20</xdr:col>
                    <xdr:colOff>304800</xdr:colOff>
                    <xdr:row>13</xdr:row>
                    <xdr:rowOff>276225</xdr:rowOff>
                  </to>
                </anchor>
              </controlPr>
            </control>
          </mc:Choice>
        </mc:AlternateContent>
        <mc:AlternateContent xmlns:mc="http://schemas.openxmlformats.org/markup-compatibility/2006">
          <mc:Choice Requires="x14">
            <control shapeId="12537" r:id="rId70" name="Group Box 249">
              <controlPr defaultSize="0" autoFill="0" autoPict="0">
                <anchor moveWithCells="1">
                  <from>
                    <xdr:col>11</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12538" r:id="rId71" name="Option Button 250">
              <controlPr defaultSize="0" autoFill="0" autoLine="0" autoPict="0">
                <anchor moveWithCells="1">
                  <from>
                    <xdr:col>12</xdr:col>
                    <xdr:colOff>85725</xdr:colOff>
                    <xdr:row>14</xdr:row>
                    <xdr:rowOff>76200</xdr:rowOff>
                  </from>
                  <to>
                    <xdr:col>12</xdr:col>
                    <xdr:colOff>314325</xdr:colOff>
                    <xdr:row>14</xdr:row>
                    <xdr:rowOff>304800</xdr:rowOff>
                  </to>
                </anchor>
              </controlPr>
            </control>
          </mc:Choice>
        </mc:AlternateContent>
        <mc:AlternateContent xmlns:mc="http://schemas.openxmlformats.org/markup-compatibility/2006">
          <mc:Choice Requires="x14">
            <control shapeId="12539" r:id="rId72" name="Option Button 251">
              <controlPr defaultSize="0" autoFill="0" autoLine="0" autoPict="0">
                <anchor moveWithCells="1">
                  <from>
                    <xdr:col>14</xdr:col>
                    <xdr:colOff>85725</xdr:colOff>
                    <xdr:row>14</xdr:row>
                    <xdr:rowOff>76200</xdr:rowOff>
                  </from>
                  <to>
                    <xdr:col>14</xdr:col>
                    <xdr:colOff>314325</xdr:colOff>
                    <xdr:row>14</xdr:row>
                    <xdr:rowOff>304800</xdr:rowOff>
                  </to>
                </anchor>
              </controlPr>
            </control>
          </mc:Choice>
        </mc:AlternateContent>
        <mc:AlternateContent xmlns:mc="http://schemas.openxmlformats.org/markup-compatibility/2006">
          <mc:Choice Requires="x14">
            <control shapeId="12540" r:id="rId73" name="Option Button 252">
              <controlPr defaultSize="0" autoFill="0" autoLine="0" autoPict="0">
                <anchor moveWithCells="1">
                  <from>
                    <xdr:col>16</xdr:col>
                    <xdr:colOff>85725</xdr:colOff>
                    <xdr:row>14</xdr:row>
                    <xdr:rowOff>76200</xdr:rowOff>
                  </from>
                  <to>
                    <xdr:col>16</xdr:col>
                    <xdr:colOff>314325</xdr:colOff>
                    <xdr:row>14</xdr:row>
                    <xdr:rowOff>304800</xdr:rowOff>
                  </to>
                </anchor>
              </controlPr>
            </control>
          </mc:Choice>
        </mc:AlternateContent>
        <mc:AlternateContent xmlns:mc="http://schemas.openxmlformats.org/markup-compatibility/2006">
          <mc:Choice Requires="x14">
            <control shapeId="12541" r:id="rId74" name="Option Button 253">
              <controlPr defaultSize="0" autoFill="0" autoLine="0" autoPict="0">
                <anchor moveWithCells="1">
                  <from>
                    <xdr:col>18</xdr:col>
                    <xdr:colOff>85725</xdr:colOff>
                    <xdr:row>14</xdr:row>
                    <xdr:rowOff>76200</xdr:rowOff>
                  </from>
                  <to>
                    <xdr:col>18</xdr:col>
                    <xdr:colOff>314325</xdr:colOff>
                    <xdr:row>14</xdr:row>
                    <xdr:rowOff>304800</xdr:rowOff>
                  </to>
                </anchor>
              </controlPr>
            </control>
          </mc:Choice>
        </mc:AlternateContent>
        <mc:AlternateContent xmlns:mc="http://schemas.openxmlformats.org/markup-compatibility/2006">
          <mc:Choice Requires="x14">
            <control shapeId="12542" r:id="rId75" name="Option Button 254">
              <controlPr defaultSize="0" autoFill="0" autoLine="0" autoPict="0">
                <anchor moveWithCells="1">
                  <from>
                    <xdr:col>20</xdr:col>
                    <xdr:colOff>85725</xdr:colOff>
                    <xdr:row>14</xdr:row>
                    <xdr:rowOff>76200</xdr:rowOff>
                  </from>
                  <to>
                    <xdr:col>20</xdr:col>
                    <xdr:colOff>314325</xdr:colOff>
                    <xdr:row>14</xdr:row>
                    <xdr:rowOff>304800</xdr:rowOff>
                  </to>
                </anchor>
              </controlPr>
            </control>
          </mc:Choice>
        </mc:AlternateContent>
        <mc:AlternateContent xmlns:mc="http://schemas.openxmlformats.org/markup-compatibility/2006">
          <mc:Choice Requires="x14">
            <control shapeId="12543" r:id="rId76" name="Group Box 255">
              <controlPr defaultSize="0" autoFill="0" autoPict="0">
                <anchor moveWithCells="1">
                  <from>
                    <xdr:col>11</xdr:col>
                    <xdr:colOff>0</xdr:colOff>
                    <xdr:row>15</xdr:row>
                    <xdr:rowOff>0</xdr:rowOff>
                  </from>
                  <to>
                    <xdr:col>21</xdr:col>
                    <xdr:colOff>0</xdr:colOff>
                    <xdr:row>16</xdr:row>
                    <xdr:rowOff>9525</xdr:rowOff>
                  </to>
                </anchor>
              </controlPr>
            </control>
          </mc:Choice>
        </mc:AlternateContent>
        <mc:AlternateContent xmlns:mc="http://schemas.openxmlformats.org/markup-compatibility/2006">
          <mc:Choice Requires="x14">
            <control shapeId="12544" r:id="rId77" name="Option Button 256">
              <controlPr defaultSize="0" autoFill="0" autoLine="0" autoPict="0">
                <anchor moveWithCells="1">
                  <from>
                    <xdr:col>12</xdr:col>
                    <xdr:colOff>85725</xdr:colOff>
                    <xdr:row>15</xdr:row>
                    <xdr:rowOff>76200</xdr:rowOff>
                  </from>
                  <to>
                    <xdr:col>12</xdr:col>
                    <xdr:colOff>314325</xdr:colOff>
                    <xdr:row>15</xdr:row>
                    <xdr:rowOff>304800</xdr:rowOff>
                  </to>
                </anchor>
              </controlPr>
            </control>
          </mc:Choice>
        </mc:AlternateContent>
        <mc:AlternateContent xmlns:mc="http://schemas.openxmlformats.org/markup-compatibility/2006">
          <mc:Choice Requires="x14">
            <control shapeId="12545" r:id="rId78" name="Option Button 257">
              <controlPr defaultSize="0" autoFill="0" autoLine="0" autoPict="0">
                <anchor moveWithCells="1">
                  <from>
                    <xdr:col>14</xdr:col>
                    <xdr:colOff>85725</xdr:colOff>
                    <xdr:row>15</xdr:row>
                    <xdr:rowOff>76200</xdr:rowOff>
                  </from>
                  <to>
                    <xdr:col>14</xdr:col>
                    <xdr:colOff>314325</xdr:colOff>
                    <xdr:row>15</xdr:row>
                    <xdr:rowOff>304800</xdr:rowOff>
                  </to>
                </anchor>
              </controlPr>
            </control>
          </mc:Choice>
        </mc:AlternateContent>
        <mc:AlternateContent xmlns:mc="http://schemas.openxmlformats.org/markup-compatibility/2006">
          <mc:Choice Requires="x14">
            <control shapeId="12546" r:id="rId79" name="Option Button 258">
              <controlPr defaultSize="0" autoFill="0" autoLine="0" autoPict="0">
                <anchor moveWithCells="1">
                  <from>
                    <xdr:col>16</xdr:col>
                    <xdr:colOff>85725</xdr:colOff>
                    <xdr:row>15</xdr:row>
                    <xdr:rowOff>76200</xdr:rowOff>
                  </from>
                  <to>
                    <xdr:col>16</xdr:col>
                    <xdr:colOff>314325</xdr:colOff>
                    <xdr:row>15</xdr:row>
                    <xdr:rowOff>304800</xdr:rowOff>
                  </to>
                </anchor>
              </controlPr>
            </control>
          </mc:Choice>
        </mc:AlternateContent>
        <mc:AlternateContent xmlns:mc="http://schemas.openxmlformats.org/markup-compatibility/2006">
          <mc:Choice Requires="x14">
            <control shapeId="12547" r:id="rId80" name="Option Button 259">
              <controlPr defaultSize="0" autoFill="0" autoLine="0" autoPict="0">
                <anchor moveWithCells="1">
                  <from>
                    <xdr:col>18</xdr:col>
                    <xdr:colOff>85725</xdr:colOff>
                    <xdr:row>15</xdr:row>
                    <xdr:rowOff>76200</xdr:rowOff>
                  </from>
                  <to>
                    <xdr:col>18</xdr:col>
                    <xdr:colOff>314325</xdr:colOff>
                    <xdr:row>15</xdr:row>
                    <xdr:rowOff>304800</xdr:rowOff>
                  </to>
                </anchor>
              </controlPr>
            </control>
          </mc:Choice>
        </mc:AlternateContent>
        <mc:AlternateContent xmlns:mc="http://schemas.openxmlformats.org/markup-compatibility/2006">
          <mc:Choice Requires="x14">
            <control shapeId="12548" r:id="rId81" name="Option Button 260">
              <controlPr defaultSize="0" autoFill="0" autoLine="0" autoPict="0">
                <anchor moveWithCells="1">
                  <from>
                    <xdr:col>20</xdr:col>
                    <xdr:colOff>85725</xdr:colOff>
                    <xdr:row>15</xdr:row>
                    <xdr:rowOff>76200</xdr:rowOff>
                  </from>
                  <to>
                    <xdr:col>20</xdr:col>
                    <xdr:colOff>314325</xdr:colOff>
                    <xdr:row>15</xdr:row>
                    <xdr:rowOff>304800</xdr:rowOff>
                  </to>
                </anchor>
              </controlPr>
            </control>
          </mc:Choice>
        </mc:AlternateContent>
        <mc:AlternateContent xmlns:mc="http://schemas.openxmlformats.org/markup-compatibility/2006">
          <mc:Choice Requires="x14">
            <control shapeId="12549" r:id="rId82" name="Group Box 261">
              <controlPr defaultSize="0" autoFill="0" autoPict="0">
                <anchor moveWithCells="1">
                  <from>
                    <xdr:col>11</xdr:col>
                    <xdr:colOff>0</xdr:colOff>
                    <xdr:row>16</xdr:row>
                    <xdr:rowOff>9525</xdr:rowOff>
                  </from>
                  <to>
                    <xdr:col>21</xdr:col>
                    <xdr:colOff>0</xdr:colOff>
                    <xdr:row>17</xdr:row>
                    <xdr:rowOff>0</xdr:rowOff>
                  </to>
                </anchor>
              </controlPr>
            </control>
          </mc:Choice>
        </mc:AlternateContent>
        <mc:AlternateContent xmlns:mc="http://schemas.openxmlformats.org/markup-compatibility/2006">
          <mc:Choice Requires="x14">
            <control shapeId="12550" r:id="rId83" name="Option Button 262">
              <controlPr defaultSize="0" autoFill="0" autoLine="0" autoPict="0">
                <anchor moveWithCells="1">
                  <from>
                    <xdr:col>12</xdr:col>
                    <xdr:colOff>85725</xdr:colOff>
                    <xdr:row>16</xdr:row>
                    <xdr:rowOff>76200</xdr:rowOff>
                  </from>
                  <to>
                    <xdr:col>12</xdr:col>
                    <xdr:colOff>314325</xdr:colOff>
                    <xdr:row>16</xdr:row>
                    <xdr:rowOff>276225</xdr:rowOff>
                  </to>
                </anchor>
              </controlPr>
            </control>
          </mc:Choice>
        </mc:AlternateContent>
        <mc:AlternateContent xmlns:mc="http://schemas.openxmlformats.org/markup-compatibility/2006">
          <mc:Choice Requires="x14">
            <control shapeId="12551" r:id="rId84" name="Option Button 263">
              <controlPr defaultSize="0" autoFill="0" autoLine="0" autoPict="0">
                <anchor moveWithCells="1">
                  <from>
                    <xdr:col>14</xdr:col>
                    <xdr:colOff>85725</xdr:colOff>
                    <xdr:row>16</xdr:row>
                    <xdr:rowOff>76200</xdr:rowOff>
                  </from>
                  <to>
                    <xdr:col>14</xdr:col>
                    <xdr:colOff>314325</xdr:colOff>
                    <xdr:row>16</xdr:row>
                    <xdr:rowOff>276225</xdr:rowOff>
                  </to>
                </anchor>
              </controlPr>
            </control>
          </mc:Choice>
        </mc:AlternateContent>
        <mc:AlternateContent xmlns:mc="http://schemas.openxmlformats.org/markup-compatibility/2006">
          <mc:Choice Requires="x14">
            <control shapeId="12552" r:id="rId85" name="Option Button 264">
              <controlPr defaultSize="0" autoFill="0" autoLine="0" autoPict="0">
                <anchor moveWithCells="1">
                  <from>
                    <xdr:col>16</xdr:col>
                    <xdr:colOff>85725</xdr:colOff>
                    <xdr:row>16</xdr:row>
                    <xdr:rowOff>76200</xdr:rowOff>
                  </from>
                  <to>
                    <xdr:col>16</xdr:col>
                    <xdr:colOff>314325</xdr:colOff>
                    <xdr:row>16</xdr:row>
                    <xdr:rowOff>276225</xdr:rowOff>
                  </to>
                </anchor>
              </controlPr>
            </control>
          </mc:Choice>
        </mc:AlternateContent>
        <mc:AlternateContent xmlns:mc="http://schemas.openxmlformats.org/markup-compatibility/2006">
          <mc:Choice Requires="x14">
            <control shapeId="12553" r:id="rId86" name="Option Button 265">
              <controlPr defaultSize="0" autoFill="0" autoLine="0" autoPict="0">
                <anchor moveWithCells="1">
                  <from>
                    <xdr:col>18</xdr:col>
                    <xdr:colOff>85725</xdr:colOff>
                    <xdr:row>16</xdr:row>
                    <xdr:rowOff>76200</xdr:rowOff>
                  </from>
                  <to>
                    <xdr:col>18</xdr:col>
                    <xdr:colOff>314325</xdr:colOff>
                    <xdr:row>16</xdr:row>
                    <xdr:rowOff>276225</xdr:rowOff>
                  </to>
                </anchor>
              </controlPr>
            </control>
          </mc:Choice>
        </mc:AlternateContent>
        <mc:AlternateContent xmlns:mc="http://schemas.openxmlformats.org/markup-compatibility/2006">
          <mc:Choice Requires="x14">
            <control shapeId="12554" r:id="rId87" name="Option Button 266">
              <controlPr defaultSize="0" autoFill="0" autoLine="0" autoPict="0">
                <anchor moveWithCells="1">
                  <from>
                    <xdr:col>20</xdr:col>
                    <xdr:colOff>85725</xdr:colOff>
                    <xdr:row>16</xdr:row>
                    <xdr:rowOff>76200</xdr:rowOff>
                  </from>
                  <to>
                    <xdr:col>20</xdr:col>
                    <xdr:colOff>314325</xdr:colOff>
                    <xdr:row>16</xdr:row>
                    <xdr:rowOff>276225</xdr:rowOff>
                  </to>
                </anchor>
              </controlPr>
            </control>
          </mc:Choice>
        </mc:AlternateContent>
        <mc:AlternateContent xmlns:mc="http://schemas.openxmlformats.org/markup-compatibility/2006">
          <mc:Choice Requires="x14">
            <control shapeId="12555" r:id="rId88" name="Group Box 267">
              <controlPr defaultSize="0" autoFill="0" autoPict="0">
                <anchor moveWithCells="1">
                  <from>
                    <xdr:col>11</xdr:col>
                    <xdr:colOff>0</xdr:colOff>
                    <xdr:row>17</xdr:row>
                    <xdr:rowOff>0</xdr:rowOff>
                  </from>
                  <to>
                    <xdr:col>21</xdr:col>
                    <xdr:colOff>0</xdr:colOff>
                    <xdr:row>17</xdr:row>
                    <xdr:rowOff>314325</xdr:rowOff>
                  </to>
                </anchor>
              </controlPr>
            </control>
          </mc:Choice>
        </mc:AlternateContent>
        <mc:AlternateContent xmlns:mc="http://schemas.openxmlformats.org/markup-compatibility/2006">
          <mc:Choice Requires="x14">
            <control shapeId="12556" r:id="rId89" name="Option Button 268">
              <controlPr defaultSize="0" autoFill="0" autoLine="0" autoPict="0">
                <anchor moveWithCells="1">
                  <from>
                    <xdr:col>12</xdr:col>
                    <xdr:colOff>85725</xdr:colOff>
                    <xdr:row>17</xdr:row>
                    <xdr:rowOff>47625</xdr:rowOff>
                  </from>
                  <to>
                    <xdr:col>12</xdr:col>
                    <xdr:colOff>314325</xdr:colOff>
                    <xdr:row>17</xdr:row>
                    <xdr:rowOff>276225</xdr:rowOff>
                  </to>
                </anchor>
              </controlPr>
            </control>
          </mc:Choice>
        </mc:AlternateContent>
        <mc:AlternateContent xmlns:mc="http://schemas.openxmlformats.org/markup-compatibility/2006">
          <mc:Choice Requires="x14">
            <control shapeId="12557" r:id="rId90" name="Option Button 269">
              <controlPr defaultSize="0" autoFill="0" autoLine="0" autoPict="0">
                <anchor moveWithCells="1">
                  <from>
                    <xdr:col>14</xdr:col>
                    <xdr:colOff>85725</xdr:colOff>
                    <xdr:row>17</xdr:row>
                    <xdr:rowOff>47625</xdr:rowOff>
                  </from>
                  <to>
                    <xdr:col>14</xdr:col>
                    <xdr:colOff>314325</xdr:colOff>
                    <xdr:row>17</xdr:row>
                    <xdr:rowOff>276225</xdr:rowOff>
                  </to>
                </anchor>
              </controlPr>
            </control>
          </mc:Choice>
        </mc:AlternateContent>
        <mc:AlternateContent xmlns:mc="http://schemas.openxmlformats.org/markup-compatibility/2006">
          <mc:Choice Requires="x14">
            <control shapeId="12558" r:id="rId91" name="Option Button 270">
              <controlPr defaultSize="0" autoFill="0" autoLine="0" autoPict="0">
                <anchor moveWithCells="1">
                  <from>
                    <xdr:col>16</xdr:col>
                    <xdr:colOff>85725</xdr:colOff>
                    <xdr:row>17</xdr:row>
                    <xdr:rowOff>47625</xdr:rowOff>
                  </from>
                  <to>
                    <xdr:col>16</xdr:col>
                    <xdr:colOff>314325</xdr:colOff>
                    <xdr:row>17</xdr:row>
                    <xdr:rowOff>276225</xdr:rowOff>
                  </to>
                </anchor>
              </controlPr>
            </control>
          </mc:Choice>
        </mc:AlternateContent>
        <mc:AlternateContent xmlns:mc="http://schemas.openxmlformats.org/markup-compatibility/2006">
          <mc:Choice Requires="x14">
            <control shapeId="12559" r:id="rId92" name="Option Button 271">
              <controlPr defaultSize="0" autoFill="0" autoLine="0" autoPict="0">
                <anchor moveWithCells="1">
                  <from>
                    <xdr:col>18</xdr:col>
                    <xdr:colOff>85725</xdr:colOff>
                    <xdr:row>17</xdr:row>
                    <xdr:rowOff>47625</xdr:rowOff>
                  </from>
                  <to>
                    <xdr:col>18</xdr:col>
                    <xdr:colOff>314325</xdr:colOff>
                    <xdr:row>17</xdr:row>
                    <xdr:rowOff>276225</xdr:rowOff>
                  </to>
                </anchor>
              </controlPr>
            </control>
          </mc:Choice>
        </mc:AlternateContent>
        <mc:AlternateContent xmlns:mc="http://schemas.openxmlformats.org/markup-compatibility/2006">
          <mc:Choice Requires="x14">
            <control shapeId="12560" r:id="rId93" name="Option Button 272">
              <controlPr defaultSize="0" autoFill="0" autoLine="0" autoPict="0">
                <anchor moveWithCells="1">
                  <from>
                    <xdr:col>20</xdr:col>
                    <xdr:colOff>85725</xdr:colOff>
                    <xdr:row>17</xdr:row>
                    <xdr:rowOff>47625</xdr:rowOff>
                  </from>
                  <to>
                    <xdr:col>20</xdr:col>
                    <xdr:colOff>314325</xdr:colOff>
                    <xdr:row>17</xdr:row>
                    <xdr:rowOff>276225</xdr:rowOff>
                  </to>
                </anchor>
              </controlPr>
            </control>
          </mc:Choice>
        </mc:AlternateContent>
        <mc:AlternateContent xmlns:mc="http://schemas.openxmlformats.org/markup-compatibility/2006">
          <mc:Choice Requires="x14">
            <control shapeId="12561" r:id="rId94" name="Group Box 273">
              <controlPr defaultSize="0" autoFill="0" autoPict="0">
                <anchor moveWithCells="1">
                  <from>
                    <xdr:col>11</xdr:col>
                    <xdr:colOff>0</xdr:colOff>
                    <xdr:row>18</xdr:row>
                    <xdr:rowOff>0</xdr:rowOff>
                  </from>
                  <to>
                    <xdr:col>21</xdr:col>
                    <xdr:colOff>0</xdr:colOff>
                    <xdr:row>19</xdr:row>
                    <xdr:rowOff>0</xdr:rowOff>
                  </to>
                </anchor>
              </controlPr>
            </control>
          </mc:Choice>
        </mc:AlternateContent>
        <mc:AlternateContent xmlns:mc="http://schemas.openxmlformats.org/markup-compatibility/2006">
          <mc:Choice Requires="x14">
            <control shapeId="12562" r:id="rId95" name="Option Button 274">
              <controlPr defaultSize="0" autoFill="0" autoLine="0" autoPict="0">
                <anchor moveWithCells="1">
                  <from>
                    <xdr:col>12</xdr:col>
                    <xdr:colOff>114300</xdr:colOff>
                    <xdr:row>18</xdr:row>
                    <xdr:rowOff>76200</xdr:rowOff>
                  </from>
                  <to>
                    <xdr:col>12</xdr:col>
                    <xdr:colOff>342900</xdr:colOff>
                    <xdr:row>18</xdr:row>
                    <xdr:rowOff>304800</xdr:rowOff>
                  </to>
                </anchor>
              </controlPr>
            </control>
          </mc:Choice>
        </mc:AlternateContent>
        <mc:AlternateContent xmlns:mc="http://schemas.openxmlformats.org/markup-compatibility/2006">
          <mc:Choice Requires="x14">
            <control shapeId="12563" r:id="rId96" name="Option Button 275">
              <controlPr defaultSize="0" autoFill="0" autoLine="0" autoPict="0">
                <anchor moveWithCells="1">
                  <from>
                    <xdr:col>14</xdr:col>
                    <xdr:colOff>114300</xdr:colOff>
                    <xdr:row>18</xdr:row>
                    <xdr:rowOff>76200</xdr:rowOff>
                  </from>
                  <to>
                    <xdr:col>14</xdr:col>
                    <xdr:colOff>342900</xdr:colOff>
                    <xdr:row>18</xdr:row>
                    <xdr:rowOff>304800</xdr:rowOff>
                  </to>
                </anchor>
              </controlPr>
            </control>
          </mc:Choice>
        </mc:AlternateContent>
        <mc:AlternateContent xmlns:mc="http://schemas.openxmlformats.org/markup-compatibility/2006">
          <mc:Choice Requires="x14">
            <control shapeId="12564" r:id="rId97" name="Option Button 276">
              <controlPr defaultSize="0" autoFill="0" autoLine="0" autoPict="0">
                <anchor moveWithCells="1">
                  <from>
                    <xdr:col>16</xdr:col>
                    <xdr:colOff>114300</xdr:colOff>
                    <xdr:row>18</xdr:row>
                    <xdr:rowOff>76200</xdr:rowOff>
                  </from>
                  <to>
                    <xdr:col>16</xdr:col>
                    <xdr:colOff>342900</xdr:colOff>
                    <xdr:row>18</xdr:row>
                    <xdr:rowOff>304800</xdr:rowOff>
                  </to>
                </anchor>
              </controlPr>
            </control>
          </mc:Choice>
        </mc:AlternateContent>
        <mc:AlternateContent xmlns:mc="http://schemas.openxmlformats.org/markup-compatibility/2006">
          <mc:Choice Requires="x14">
            <control shapeId="12565" r:id="rId98" name="Option Button 277">
              <controlPr defaultSize="0" autoFill="0" autoLine="0" autoPict="0">
                <anchor moveWithCells="1">
                  <from>
                    <xdr:col>18</xdr:col>
                    <xdr:colOff>114300</xdr:colOff>
                    <xdr:row>18</xdr:row>
                    <xdr:rowOff>76200</xdr:rowOff>
                  </from>
                  <to>
                    <xdr:col>18</xdr:col>
                    <xdr:colOff>342900</xdr:colOff>
                    <xdr:row>18</xdr:row>
                    <xdr:rowOff>304800</xdr:rowOff>
                  </to>
                </anchor>
              </controlPr>
            </control>
          </mc:Choice>
        </mc:AlternateContent>
        <mc:AlternateContent xmlns:mc="http://schemas.openxmlformats.org/markup-compatibility/2006">
          <mc:Choice Requires="x14">
            <control shapeId="12566" r:id="rId99" name="Option Button 278">
              <controlPr defaultSize="0" autoFill="0" autoLine="0" autoPict="0">
                <anchor moveWithCells="1">
                  <from>
                    <xdr:col>20</xdr:col>
                    <xdr:colOff>114300</xdr:colOff>
                    <xdr:row>18</xdr:row>
                    <xdr:rowOff>76200</xdr:rowOff>
                  </from>
                  <to>
                    <xdr:col>20</xdr:col>
                    <xdr:colOff>342900</xdr:colOff>
                    <xdr:row>18</xdr:row>
                    <xdr:rowOff>304800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DE0A1-9162-4562-ADA9-BFE6F0DD9F06}">
  <sheetPr codeName="Hoja5">
    <tabColor rgb="FFDC48E0"/>
  </sheetPr>
  <dimension ref="A1:V27"/>
  <sheetViews>
    <sheetView zoomScale="115" zoomScaleNormal="115" workbookViewId="0">
      <selection sqref="A1:R1"/>
    </sheetView>
  </sheetViews>
  <sheetFormatPr baseColWidth="10" defaultColWidth="11.42578125" defaultRowHeight="15" x14ac:dyDescent="0.25"/>
  <cols>
    <col min="1" max="1" width="10.42578125" style="1" bestFit="1" customWidth="1"/>
    <col min="2" max="20" width="11.42578125" style="1"/>
    <col min="21" max="21" width="9" style="1" customWidth="1"/>
    <col min="22" max="16384" width="11.42578125" style="1"/>
  </cols>
  <sheetData>
    <row r="1" spans="1:22" x14ac:dyDescent="0.25">
      <c r="A1" s="727"/>
      <c r="B1" s="727"/>
      <c r="C1" s="727"/>
      <c r="D1" s="727"/>
      <c r="E1" s="727"/>
      <c r="F1" s="727"/>
      <c r="G1" s="727"/>
      <c r="H1" s="727"/>
      <c r="I1" s="727"/>
      <c r="J1" s="727"/>
      <c r="K1" s="727"/>
      <c r="L1" s="727"/>
      <c r="M1" s="727"/>
      <c r="N1" s="727"/>
      <c r="O1" s="727"/>
      <c r="P1" s="727"/>
      <c r="Q1" s="727"/>
      <c r="R1" s="727"/>
    </row>
    <row r="2" spans="1:22" ht="65.25" customHeight="1" x14ac:dyDescent="0.25">
      <c r="A2" s="102"/>
      <c r="B2" s="102"/>
      <c r="C2" s="102"/>
      <c r="D2" s="102"/>
      <c r="E2" s="102"/>
      <c r="F2" s="102"/>
      <c r="G2" s="102"/>
      <c r="H2" s="102"/>
      <c r="I2" s="102"/>
      <c r="J2" s="102"/>
      <c r="K2" s="102"/>
      <c r="L2" s="102"/>
      <c r="M2" s="102"/>
      <c r="N2" s="102"/>
      <c r="O2" s="102"/>
      <c r="P2" s="102"/>
      <c r="Q2" s="102"/>
      <c r="R2" s="102"/>
    </row>
    <row r="3" spans="1:22" ht="15" customHeight="1" x14ac:dyDescent="0.25">
      <c r="A3" s="732" t="s">
        <v>120</v>
      </c>
      <c r="B3" s="733"/>
      <c r="C3" s="733"/>
      <c r="D3" s="733"/>
      <c r="E3" s="733"/>
      <c r="F3" s="733"/>
      <c r="G3" s="733"/>
      <c r="H3" s="733"/>
      <c r="I3" s="733"/>
      <c r="J3" s="733"/>
      <c r="K3" s="733"/>
      <c r="L3" s="733"/>
      <c r="M3" s="733"/>
      <c r="N3" s="733"/>
      <c r="O3" s="733"/>
      <c r="P3" s="733"/>
      <c r="Q3" s="733"/>
      <c r="R3" s="733"/>
      <c r="S3" s="733"/>
      <c r="T3" s="733"/>
      <c r="U3" s="733"/>
    </row>
    <row r="4" spans="1:22" ht="15" customHeight="1" x14ac:dyDescent="0.25">
      <c r="A4" s="732"/>
      <c r="B4" s="733"/>
      <c r="C4" s="733"/>
      <c r="D4" s="733"/>
      <c r="E4" s="733"/>
      <c r="F4" s="733"/>
      <c r="G4" s="733"/>
      <c r="H4" s="733"/>
      <c r="I4" s="733"/>
      <c r="J4" s="733"/>
      <c r="K4" s="733"/>
      <c r="L4" s="733"/>
      <c r="M4" s="733"/>
      <c r="N4" s="733"/>
      <c r="O4" s="733"/>
      <c r="P4" s="733"/>
      <c r="Q4" s="733"/>
      <c r="R4" s="733"/>
      <c r="S4" s="733"/>
      <c r="T4" s="733"/>
      <c r="U4" s="733"/>
    </row>
    <row r="5" spans="1:22" ht="34.5" customHeight="1" x14ac:dyDescent="0.25">
      <c r="A5" s="730" t="s">
        <v>161</v>
      </c>
      <c r="B5" s="731"/>
      <c r="C5" s="731"/>
      <c r="D5" s="731"/>
      <c r="E5" s="731"/>
      <c r="F5" s="731"/>
      <c r="G5" s="731"/>
      <c r="H5" s="731"/>
      <c r="I5" s="731"/>
      <c r="J5" s="731"/>
      <c r="K5" s="731"/>
      <c r="L5" s="731"/>
      <c r="M5" s="731"/>
      <c r="N5" s="731"/>
      <c r="O5" s="731"/>
      <c r="P5" s="731"/>
      <c r="Q5" s="731"/>
      <c r="R5" s="731"/>
      <c r="S5" s="731"/>
      <c r="T5" s="731"/>
      <c r="U5" s="731"/>
    </row>
    <row r="6" spans="1:22" x14ac:dyDescent="0.25">
      <c r="A6" s="88"/>
      <c r="B6" s="88"/>
      <c r="C6" s="88"/>
      <c r="D6" s="88"/>
      <c r="E6" s="88"/>
      <c r="F6" s="88"/>
      <c r="G6" s="88"/>
      <c r="H6" s="88"/>
      <c r="I6" s="88"/>
      <c r="J6" s="88"/>
      <c r="K6" s="88"/>
      <c r="L6" s="88"/>
      <c r="M6" s="88"/>
      <c r="N6" s="88"/>
      <c r="O6" s="88"/>
      <c r="P6" s="88"/>
      <c r="Q6" s="88"/>
      <c r="R6" s="88"/>
    </row>
    <row r="7" spans="1:22" x14ac:dyDescent="0.25">
      <c r="A7" s="728"/>
      <c r="B7" s="729"/>
      <c r="C7" s="729"/>
      <c r="D7" s="729"/>
      <c r="E7" s="729"/>
      <c r="F7" s="729"/>
      <c r="G7" s="729"/>
      <c r="H7" s="729"/>
      <c r="I7" s="729"/>
      <c r="J7" s="729"/>
      <c r="K7" s="729"/>
      <c r="L7" s="729"/>
      <c r="M7" s="729"/>
      <c r="N7" s="729"/>
      <c r="O7" s="729"/>
      <c r="P7" s="729"/>
      <c r="Q7" s="729"/>
      <c r="R7" s="729"/>
      <c r="S7" s="729"/>
      <c r="T7" s="729"/>
      <c r="U7" s="729"/>
    </row>
    <row r="8" spans="1:22" x14ac:dyDescent="0.25">
      <c r="A8" s="133"/>
      <c r="B8" s="132"/>
      <c r="C8" s="132"/>
      <c r="D8" s="132"/>
      <c r="E8" s="132"/>
      <c r="F8" s="132"/>
      <c r="G8" s="132"/>
      <c r="H8" s="132"/>
      <c r="I8" s="132"/>
      <c r="J8" s="132"/>
      <c r="K8" s="132"/>
      <c r="L8" s="132"/>
      <c r="M8" s="132"/>
      <c r="N8" s="132"/>
      <c r="O8" s="130"/>
      <c r="Q8" s="130"/>
      <c r="R8" s="132"/>
      <c r="U8" s="131" t="s">
        <v>104</v>
      </c>
    </row>
    <row r="9" spans="1:22" x14ac:dyDescent="0.25">
      <c r="A9" s="89" t="s">
        <v>105</v>
      </c>
      <c r="B9" s="89">
        <v>2003</v>
      </c>
      <c r="C9" s="90">
        <v>2004</v>
      </c>
      <c r="D9" s="90">
        <v>2005</v>
      </c>
      <c r="E9" s="90">
        <v>2006</v>
      </c>
      <c r="F9" s="90">
        <v>2007</v>
      </c>
      <c r="G9" s="90">
        <v>2008</v>
      </c>
      <c r="H9" s="90">
        <v>2009</v>
      </c>
      <c r="I9" s="90">
        <v>2010</v>
      </c>
      <c r="J9" s="90">
        <v>2011</v>
      </c>
      <c r="K9" s="90">
        <v>2012</v>
      </c>
      <c r="L9" s="90">
        <v>2013</v>
      </c>
      <c r="M9" s="90">
        <v>2014</v>
      </c>
      <c r="N9" s="90">
        <v>2015</v>
      </c>
      <c r="O9" s="129">
        <v>2016</v>
      </c>
      <c r="P9" s="129">
        <v>2017</v>
      </c>
      <c r="Q9" s="129">
        <v>2018</v>
      </c>
      <c r="R9" s="91">
        <v>2019</v>
      </c>
      <c r="S9" s="574">
        <v>2020</v>
      </c>
      <c r="T9" s="579">
        <v>2021</v>
      </c>
      <c r="U9" s="578">
        <v>2022</v>
      </c>
      <c r="V9" s="578">
        <v>2023</v>
      </c>
    </row>
    <row r="10" spans="1:22" x14ac:dyDescent="0.25">
      <c r="A10" s="92" t="s">
        <v>106</v>
      </c>
      <c r="B10" s="93">
        <v>50.42</v>
      </c>
      <c r="C10" s="93">
        <v>53.54</v>
      </c>
      <c r="D10" s="93">
        <v>56.45</v>
      </c>
      <c r="E10" s="93">
        <v>59.02</v>
      </c>
      <c r="F10" s="93">
        <v>61.8</v>
      </c>
      <c r="G10" s="93">
        <v>65.510000000000005</v>
      </c>
      <c r="H10" s="93">
        <v>70.209999999999994</v>
      </c>
      <c r="I10" s="93">
        <v>71.69</v>
      </c>
      <c r="J10" s="93">
        <v>74.12</v>
      </c>
      <c r="K10" s="93">
        <v>76.75</v>
      </c>
      <c r="L10" s="93">
        <v>78.28</v>
      </c>
      <c r="M10" s="93">
        <v>79.95</v>
      </c>
      <c r="N10" s="93">
        <v>83</v>
      </c>
      <c r="O10" s="93">
        <v>89.19</v>
      </c>
      <c r="P10" s="93">
        <v>94.07</v>
      </c>
      <c r="Q10" s="93">
        <v>97.53</v>
      </c>
      <c r="R10" s="94">
        <v>100.6</v>
      </c>
      <c r="S10" s="134">
        <v>104.24</v>
      </c>
      <c r="T10" s="577">
        <v>105.91</v>
      </c>
      <c r="U10" s="580">
        <v>113.26</v>
      </c>
      <c r="V10" s="610">
        <v>128.27000000000001</v>
      </c>
    </row>
    <row r="11" spans="1:22" x14ac:dyDescent="0.25">
      <c r="A11" s="95" t="s">
        <v>107</v>
      </c>
      <c r="B11" s="96">
        <v>50.98</v>
      </c>
      <c r="C11" s="96">
        <v>54.18</v>
      </c>
      <c r="D11" s="96">
        <v>57.02</v>
      </c>
      <c r="E11" s="96">
        <v>59.41</v>
      </c>
      <c r="F11" s="96">
        <v>62.53</v>
      </c>
      <c r="G11" s="96">
        <v>66.5</v>
      </c>
      <c r="H11" s="96">
        <v>70.8</v>
      </c>
      <c r="I11" s="96">
        <v>72.28</v>
      </c>
      <c r="J11" s="96">
        <v>74.569999999999993</v>
      </c>
      <c r="K11" s="96">
        <v>77.22</v>
      </c>
      <c r="L11" s="96">
        <v>78.63</v>
      </c>
      <c r="M11" s="96">
        <v>80.45</v>
      </c>
      <c r="N11" s="96">
        <v>83.96</v>
      </c>
      <c r="O11" s="96">
        <v>90.33</v>
      </c>
      <c r="P11" s="96">
        <v>95.01</v>
      </c>
      <c r="Q11" s="96">
        <v>98.22</v>
      </c>
      <c r="R11" s="97">
        <v>101.18</v>
      </c>
      <c r="S11" s="135">
        <v>104.94</v>
      </c>
      <c r="T11" s="576">
        <v>106.58</v>
      </c>
      <c r="U11" s="590">
        <v>115.11</v>
      </c>
      <c r="V11" s="611">
        <v>130.4</v>
      </c>
    </row>
    <row r="12" spans="1:22" x14ac:dyDescent="0.25">
      <c r="A12" s="92" t="s">
        <v>108</v>
      </c>
      <c r="B12" s="93">
        <v>51.51</v>
      </c>
      <c r="C12" s="93">
        <v>54.71</v>
      </c>
      <c r="D12" s="93">
        <v>57.46</v>
      </c>
      <c r="E12" s="93">
        <v>59.83</v>
      </c>
      <c r="F12" s="93">
        <v>63.29</v>
      </c>
      <c r="G12" s="93">
        <v>67.040000000000006</v>
      </c>
      <c r="H12" s="93">
        <v>71.150000000000006</v>
      </c>
      <c r="I12" s="93">
        <v>72.459999999999994</v>
      </c>
      <c r="J12" s="93">
        <v>74.77</v>
      </c>
      <c r="K12" s="93">
        <v>77.31</v>
      </c>
      <c r="L12" s="93">
        <v>78.790000000000006</v>
      </c>
      <c r="M12" s="93">
        <v>80.77</v>
      </c>
      <c r="N12" s="93">
        <v>84.45</v>
      </c>
      <c r="O12" s="93">
        <v>91.18</v>
      </c>
      <c r="P12" s="93">
        <v>95.46</v>
      </c>
      <c r="Q12" s="93">
        <v>98.45</v>
      </c>
      <c r="R12" s="86">
        <v>101.62</v>
      </c>
      <c r="S12" s="136">
        <v>105.53</v>
      </c>
      <c r="T12" s="575">
        <v>107.12</v>
      </c>
      <c r="U12" s="589">
        <v>116.26</v>
      </c>
      <c r="V12" s="606"/>
    </row>
    <row r="13" spans="1:22" x14ac:dyDescent="0.25">
      <c r="A13" s="95" t="s">
        <v>109</v>
      </c>
      <c r="B13" s="96">
        <v>52.1</v>
      </c>
      <c r="C13" s="96">
        <v>54.96</v>
      </c>
      <c r="D13" s="96">
        <v>57.72</v>
      </c>
      <c r="E13" s="96">
        <v>60.09</v>
      </c>
      <c r="F13" s="96">
        <v>63.85</v>
      </c>
      <c r="G13" s="96">
        <v>67.510000000000005</v>
      </c>
      <c r="H13" s="96">
        <v>71.38</v>
      </c>
      <c r="I13" s="96">
        <v>72.790000000000006</v>
      </c>
      <c r="J13" s="96">
        <v>74.86</v>
      </c>
      <c r="K13" s="96">
        <v>77.42</v>
      </c>
      <c r="L13" s="96">
        <v>78.989999999999995</v>
      </c>
      <c r="M13" s="96">
        <v>81.14</v>
      </c>
      <c r="N13" s="96">
        <v>84.9</v>
      </c>
      <c r="O13" s="96">
        <v>91.63</v>
      </c>
      <c r="P13" s="96">
        <v>95.91</v>
      </c>
      <c r="Q13" s="96">
        <v>98.91</v>
      </c>
      <c r="R13" s="97">
        <v>102.12</v>
      </c>
      <c r="S13" s="135">
        <v>105.7</v>
      </c>
      <c r="T13" s="576">
        <v>107.76</v>
      </c>
      <c r="U13" s="590">
        <v>117.71</v>
      </c>
      <c r="V13" s="605"/>
    </row>
    <row r="14" spans="1:22" x14ac:dyDescent="0.25">
      <c r="A14" s="92" t="s">
        <v>110</v>
      </c>
      <c r="B14" s="93">
        <v>52.36</v>
      </c>
      <c r="C14" s="93">
        <v>55.17</v>
      </c>
      <c r="D14" s="93">
        <v>57.95</v>
      </c>
      <c r="E14" s="93">
        <v>60.29</v>
      </c>
      <c r="F14" s="93">
        <v>64.05</v>
      </c>
      <c r="G14" s="93">
        <v>68.14</v>
      </c>
      <c r="H14" s="93">
        <v>71.39</v>
      </c>
      <c r="I14" s="93">
        <v>72.87</v>
      </c>
      <c r="J14" s="93">
        <v>75.069999999999993</v>
      </c>
      <c r="K14" s="93">
        <v>77.66</v>
      </c>
      <c r="L14" s="93">
        <v>79.209999999999994</v>
      </c>
      <c r="M14" s="93">
        <v>81.53</v>
      </c>
      <c r="N14" s="93">
        <v>85.12</v>
      </c>
      <c r="O14" s="93">
        <v>92.1</v>
      </c>
      <c r="P14" s="93">
        <v>96.12</v>
      </c>
      <c r="Q14" s="93">
        <v>99.16</v>
      </c>
      <c r="R14" s="86">
        <v>102.44</v>
      </c>
      <c r="S14" s="136">
        <v>105.36</v>
      </c>
      <c r="T14" s="575">
        <v>108.84</v>
      </c>
      <c r="U14" s="589">
        <v>118.7</v>
      </c>
      <c r="V14" s="606"/>
    </row>
    <row r="15" spans="1:22" x14ac:dyDescent="0.25">
      <c r="A15" s="95" t="s">
        <v>111</v>
      </c>
      <c r="B15" s="96">
        <v>52.33</v>
      </c>
      <c r="C15" s="96">
        <v>55.51</v>
      </c>
      <c r="D15" s="96">
        <v>58.18</v>
      </c>
      <c r="E15" s="96">
        <v>60.48</v>
      </c>
      <c r="F15" s="96">
        <v>64.12</v>
      </c>
      <c r="G15" s="96">
        <v>68.73</v>
      </c>
      <c r="H15" s="96">
        <v>71.349999999999994</v>
      </c>
      <c r="I15" s="96">
        <v>72.95</v>
      </c>
      <c r="J15" s="96">
        <v>75.31</v>
      </c>
      <c r="K15" s="96">
        <v>77.72</v>
      </c>
      <c r="L15" s="96">
        <v>79.39</v>
      </c>
      <c r="M15" s="96">
        <v>81.61</v>
      </c>
      <c r="N15" s="96">
        <v>85.21</v>
      </c>
      <c r="O15" s="96">
        <v>92.54</v>
      </c>
      <c r="P15" s="96">
        <v>96.23</v>
      </c>
      <c r="Q15" s="96">
        <v>99.31</v>
      </c>
      <c r="R15" s="97">
        <v>102.71</v>
      </c>
      <c r="S15" s="135">
        <v>104.97</v>
      </c>
      <c r="T15" s="576">
        <v>108.78</v>
      </c>
      <c r="U15" s="590">
        <v>119.31</v>
      </c>
      <c r="V15" s="605"/>
    </row>
    <row r="16" spans="1:22" x14ac:dyDescent="0.25">
      <c r="A16" s="92" t="s">
        <v>112</v>
      </c>
      <c r="B16" s="93">
        <v>52.26</v>
      </c>
      <c r="C16" s="93">
        <v>55.49</v>
      </c>
      <c r="D16" s="93">
        <v>58.21</v>
      </c>
      <c r="E16" s="93">
        <v>60.73</v>
      </c>
      <c r="F16" s="93">
        <v>64.23</v>
      </c>
      <c r="G16" s="93">
        <v>69.06</v>
      </c>
      <c r="H16" s="93">
        <v>71.319999999999993</v>
      </c>
      <c r="I16" s="93">
        <v>72.92</v>
      </c>
      <c r="J16" s="93">
        <v>75.42</v>
      </c>
      <c r="K16" s="93">
        <v>77.7</v>
      </c>
      <c r="L16" s="93">
        <v>79.430000000000007</v>
      </c>
      <c r="M16" s="93">
        <v>81.73</v>
      </c>
      <c r="N16" s="93">
        <v>85.37</v>
      </c>
      <c r="O16" s="93">
        <v>93.02</v>
      </c>
      <c r="P16" s="93">
        <v>96.18</v>
      </c>
      <c r="Q16" s="93">
        <v>99.18</v>
      </c>
      <c r="R16" s="86">
        <v>102.94</v>
      </c>
      <c r="S16" s="136">
        <v>104.97</v>
      </c>
      <c r="T16" s="575">
        <v>109.14</v>
      </c>
      <c r="U16" s="589">
        <v>120.27</v>
      </c>
      <c r="V16" s="606"/>
    </row>
    <row r="17" spans="1:22" x14ac:dyDescent="0.25">
      <c r="A17" s="95" t="s">
        <v>113</v>
      </c>
      <c r="B17" s="96">
        <v>52.42</v>
      </c>
      <c r="C17" s="96">
        <v>55.51</v>
      </c>
      <c r="D17" s="96">
        <v>58.21</v>
      </c>
      <c r="E17" s="96">
        <v>60.96</v>
      </c>
      <c r="F17" s="96">
        <v>64.14</v>
      </c>
      <c r="G17" s="96">
        <v>69.19</v>
      </c>
      <c r="H17" s="96">
        <v>71.349999999999994</v>
      </c>
      <c r="I17" s="96">
        <v>73</v>
      </c>
      <c r="J17" s="96">
        <v>75.39</v>
      </c>
      <c r="K17" s="96">
        <v>77.73</v>
      </c>
      <c r="L17" s="96">
        <v>79.5</v>
      </c>
      <c r="M17" s="96">
        <v>81.900000000000006</v>
      </c>
      <c r="N17" s="96">
        <v>85.78</v>
      </c>
      <c r="O17" s="96">
        <v>92.73</v>
      </c>
      <c r="P17" s="96">
        <v>96.32</v>
      </c>
      <c r="Q17" s="96">
        <v>99.3</v>
      </c>
      <c r="R17" s="97">
        <v>103.03</v>
      </c>
      <c r="S17" s="135">
        <v>104.96</v>
      </c>
      <c r="T17" s="576">
        <v>109.62</v>
      </c>
      <c r="U17" s="590">
        <v>121.5</v>
      </c>
      <c r="V17" s="605"/>
    </row>
    <row r="18" spans="1:22" x14ac:dyDescent="0.25">
      <c r="A18" s="92" t="s">
        <v>114</v>
      </c>
      <c r="B18" s="93">
        <v>52.53</v>
      </c>
      <c r="C18" s="93">
        <v>55.67</v>
      </c>
      <c r="D18" s="93">
        <v>58.46</v>
      </c>
      <c r="E18" s="93">
        <v>61.14</v>
      </c>
      <c r="F18" s="93">
        <v>64.2</v>
      </c>
      <c r="G18" s="93">
        <v>69.06</v>
      </c>
      <c r="H18" s="93">
        <v>71.28</v>
      </c>
      <c r="I18" s="93">
        <v>72.900000000000006</v>
      </c>
      <c r="J18" s="93">
        <v>75.62</v>
      </c>
      <c r="K18" s="93">
        <v>77.959999999999994</v>
      </c>
      <c r="L18" s="93">
        <v>79.73</v>
      </c>
      <c r="M18" s="93">
        <v>82.01</v>
      </c>
      <c r="N18" s="93">
        <v>86.39</v>
      </c>
      <c r="O18" s="93">
        <v>92.68</v>
      </c>
      <c r="P18" s="93">
        <v>96.36</v>
      </c>
      <c r="Q18" s="93">
        <v>99.47</v>
      </c>
      <c r="R18" s="86">
        <v>103.26</v>
      </c>
      <c r="S18" s="136">
        <v>105.29</v>
      </c>
      <c r="T18" s="575">
        <v>110.04</v>
      </c>
      <c r="U18" s="589">
        <v>122.63</v>
      </c>
      <c r="V18" s="608"/>
    </row>
    <row r="19" spans="1:22" x14ac:dyDescent="0.25">
      <c r="A19" s="95" t="s">
        <v>115</v>
      </c>
      <c r="B19" s="96">
        <v>52.56</v>
      </c>
      <c r="C19" s="96">
        <v>55.66</v>
      </c>
      <c r="D19" s="96">
        <v>58.6</v>
      </c>
      <c r="E19" s="96">
        <v>61.05</v>
      </c>
      <c r="F19" s="96">
        <v>64.2</v>
      </c>
      <c r="G19" s="96">
        <v>69.3</v>
      </c>
      <c r="H19" s="96">
        <v>71.19</v>
      </c>
      <c r="I19" s="96">
        <v>72.84</v>
      </c>
      <c r="J19" s="96">
        <v>75.77</v>
      </c>
      <c r="K19" s="96">
        <v>78.08</v>
      </c>
      <c r="L19" s="96">
        <v>79.52</v>
      </c>
      <c r="M19" s="96">
        <v>82.14</v>
      </c>
      <c r="N19" s="96">
        <v>86.98</v>
      </c>
      <c r="O19" s="96">
        <v>92.62</v>
      </c>
      <c r="P19" s="96">
        <v>96.37</v>
      </c>
      <c r="Q19" s="96">
        <v>99.59</v>
      </c>
      <c r="R19" s="97">
        <v>103.43</v>
      </c>
      <c r="S19" s="135">
        <v>105.23</v>
      </c>
      <c r="T19" s="576">
        <v>110.06</v>
      </c>
      <c r="U19" s="590">
        <v>123.51</v>
      </c>
      <c r="V19" s="609"/>
    </row>
    <row r="20" spans="1:22" x14ac:dyDescent="0.25">
      <c r="A20" s="92" t="s">
        <v>116</v>
      </c>
      <c r="B20" s="93">
        <v>52.75</v>
      </c>
      <c r="C20" s="93">
        <v>55.82</v>
      </c>
      <c r="D20" s="93">
        <v>58.66</v>
      </c>
      <c r="E20" s="93">
        <v>61.19</v>
      </c>
      <c r="F20" s="93">
        <v>64.510000000000005</v>
      </c>
      <c r="G20" s="93">
        <v>69.489999999999995</v>
      </c>
      <c r="H20" s="93">
        <v>71.14</v>
      </c>
      <c r="I20" s="93">
        <v>72.98</v>
      </c>
      <c r="J20" s="93">
        <v>75.87</v>
      </c>
      <c r="K20" s="93">
        <v>77.98</v>
      </c>
      <c r="L20" s="93">
        <v>79.349999999999994</v>
      </c>
      <c r="M20" s="93">
        <v>82.25</v>
      </c>
      <c r="N20" s="93">
        <v>87.51</v>
      </c>
      <c r="O20" s="93">
        <v>92.73</v>
      </c>
      <c r="P20" s="93">
        <v>96.55</v>
      </c>
      <c r="Q20" s="93">
        <v>99.7</v>
      </c>
      <c r="R20" s="86">
        <v>103.54</v>
      </c>
      <c r="S20" s="136">
        <v>105.08</v>
      </c>
      <c r="T20" s="575">
        <v>110.6</v>
      </c>
      <c r="U20" s="589">
        <v>124.46</v>
      </c>
      <c r="V20" s="606"/>
    </row>
    <row r="21" spans="1:22" x14ac:dyDescent="0.25">
      <c r="A21" s="98" t="s">
        <v>117</v>
      </c>
      <c r="B21" s="87">
        <v>53.07</v>
      </c>
      <c r="C21" s="87">
        <v>55.99</v>
      </c>
      <c r="D21" s="87">
        <v>58.7</v>
      </c>
      <c r="E21" s="87">
        <v>61.33</v>
      </c>
      <c r="F21" s="87">
        <v>64.819999999999993</v>
      </c>
      <c r="G21" s="87">
        <v>69.8</v>
      </c>
      <c r="H21" s="87">
        <v>71.2</v>
      </c>
      <c r="I21" s="87">
        <v>73.45</v>
      </c>
      <c r="J21" s="87">
        <v>76.19</v>
      </c>
      <c r="K21" s="87">
        <v>78.05</v>
      </c>
      <c r="L21" s="87">
        <v>79.56</v>
      </c>
      <c r="M21" s="87">
        <v>82.47</v>
      </c>
      <c r="N21" s="87">
        <v>88.05</v>
      </c>
      <c r="O21" s="87">
        <v>93.11</v>
      </c>
      <c r="P21" s="87">
        <v>96.92</v>
      </c>
      <c r="Q21" s="87">
        <v>100</v>
      </c>
      <c r="R21" s="99">
        <v>103.8</v>
      </c>
      <c r="S21" s="137">
        <v>105.48</v>
      </c>
      <c r="T21" s="588">
        <v>111.41</v>
      </c>
      <c r="U21" s="587">
        <v>126.03</v>
      </c>
      <c r="V21" s="607"/>
    </row>
    <row r="22" spans="1:22" x14ac:dyDescent="0.25">
      <c r="A22" s="88"/>
      <c r="B22" s="88"/>
      <c r="C22" s="88"/>
      <c r="D22" s="88"/>
      <c r="E22" s="88"/>
      <c r="F22" s="88"/>
      <c r="G22" s="88"/>
      <c r="H22" s="88"/>
      <c r="I22" s="88"/>
      <c r="J22" s="88"/>
      <c r="K22" s="88"/>
      <c r="L22" s="88"/>
      <c r="M22" s="88"/>
      <c r="N22" s="88"/>
      <c r="O22" s="88"/>
      <c r="P22" s="88"/>
      <c r="Q22" s="88"/>
      <c r="R22" s="88"/>
    </row>
    <row r="23" spans="1:22" x14ac:dyDescent="0.25">
      <c r="A23" s="100"/>
      <c r="B23" s="101"/>
      <c r="C23" s="101"/>
      <c r="D23" s="101"/>
      <c r="E23" s="101"/>
      <c r="F23" s="101"/>
      <c r="G23" s="101"/>
      <c r="H23" s="101"/>
      <c r="I23" s="101"/>
      <c r="J23" s="101"/>
      <c r="K23" s="101"/>
      <c r="L23" s="101"/>
      <c r="M23" s="101"/>
      <c r="N23" s="101"/>
      <c r="O23" s="101"/>
      <c r="P23" s="101"/>
      <c r="Q23" s="101"/>
      <c r="R23" s="101"/>
      <c r="S23" s="573"/>
      <c r="T23" s="573"/>
      <c r="U23" s="572"/>
    </row>
    <row r="24" spans="1:22" x14ac:dyDescent="0.25">
      <c r="A24" s="721" t="s">
        <v>118</v>
      </c>
      <c r="B24" s="722"/>
      <c r="C24" s="722"/>
      <c r="D24" s="722"/>
      <c r="E24" s="722"/>
      <c r="F24" s="722"/>
      <c r="G24" s="722"/>
      <c r="H24" s="722"/>
      <c r="I24" s="722"/>
      <c r="J24" s="722"/>
      <c r="K24" s="722"/>
      <c r="L24" s="722"/>
      <c r="M24" s="722"/>
      <c r="N24" s="722"/>
      <c r="O24" s="722"/>
      <c r="P24" s="722"/>
      <c r="Q24" s="722"/>
      <c r="R24" s="722"/>
      <c r="U24" s="571"/>
    </row>
    <row r="25" spans="1:22" x14ac:dyDescent="0.25">
      <c r="A25" s="723" t="s">
        <v>119</v>
      </c>
      <c r="B25" s="724"/>
      <c r="C25" s="724"/>
      <c r="D25" s="724"/>
      <c r="E25" s="724"/>
      <c r="F25" s="724"/>
      <c r="G25" s="724"/>
      <c r="H25" s="724"/>
      <c r="I25" s="724"/>
      <c r="J25" s="724"/>
      <c r="K25" s="724"/>
      <c r="L25" s="724"/>
      <c r="M25" s="724"/>
      <c r="N25" s="724"/>
      <c r="O25" s="724"/>
      <c r="P25" s="724"/>
      <c r="Q25" s="724"/>
      <c r="R25" s="724"/>
      <c r="U25" s="571"/>
    </row>
    <row r="26" spans="1:22" x14ac:dyDescent="0.25">
      <c r="A26" s="725" t="s">
        <v>124</v>
      </c>
      <c r="B26" s="726"/>
      <c r="C26" s="726"/>
      <c r="D26" s="726"/>
      <c r="E26" s="726"/>
      <c r="F26" s="726"/>
      <c r="G26" s="726"/>
      <c r="H26" s="726"/>
      <c r="I26" s="726"/>
      <c r="J26" s="726"/>
      <c r="K26" s="726"/>
      <c r="L26" s="726"/>
      <c r="M26" s="726"/>
      <c r="N26" s="726"/>
      <c r="O26" s="726"/>
      <c r="P26" s="726"/>
      <c r="Q26" s="726"/>
      <c r="R26" s="726"/>
      <c r="U26" s="571"/>
    </row>
    <row r="27" spans="1:22" x14ac:dyDescent="0.25">
      <c r="A27" s="103"/>
      <c r="B27" s="104"/>
      <c r="C27" s="104"/>
      <c r="D27" s="104"/>
      <c r="E27" s="104"/>
      <c r="F27" s="104"/>
      <c r="G27" s="104"/>
      <c r="H27" s="104"/>
      <c r="I27" s="104"/>
      <c r="J27" s="104"/>
      <c r="K27" s="104"/>
      <c r="L27" s="104"/>
      <c r="M27" s="104"/>
      <c r="N27" s="104"/>
      <c r="O27" s="104"/>
      <c r="P27" s="104"/>
      <c r="Q27" s="104"/>
      <c r="R27" s="104"/>
      <c r="S27" s="104"/>
      <c r="T27" s="104"/>
      <c r="U27" s="105"/>
    </row>
  </sheetData>
  <mergeCells count="7">
    <mergeCell ref="A24:R24"/>
    <mergeCell ref="A25:R25"/>
    <mergeCell ref="A26:R26"/>
    <mergeCell ref="A1:R1"/>
    <mergeCell ref="A7:U7"/>
    <mergeCell ref="A5:U5"/>
    <mergeCell ref="A3:U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986F5-643E-4301-B203-94EB5D9CF47D}">
  <sheetPr>
    <tabColor rgb="FFFFFFCC"/>
    <pageSetUpPr fitToPage="1"/>
  </sheetPr>
  <dimension ref="A1:W163"/>
  <sheetViews>
    <sheetView showGridLines="0" tabSelected="1" topLeftCell="A13" zoomScale="90" zoomScaleNormal="90" workbookViewId="0">
      <selection activeCell="Q151" sqref="Q151"/>
    </sheetView>
  </sheetViews>
  <sheetFormatPr baseColWidth="10" defaultColWidth="10.42578125" defaultRowHeight="11.45" customHeight="1" x14ac:dyDescent="0.25"/>
  <cols>
    <col min="1" max="2" width="1.42578125" style="448" customWidth="1"/>
    <col min="3" max="3" width="46.42578125" style="490" customWidth="1"/>
    <col min="4" max="4" width="15" style="491" customWidth="1"/>
    <col min="5" max="5" width="12.42578125" style="491" customWidth="1"/>
    <col min="6" max="6" width="8.42578125" style="492" customWidth="1"/>
    <col min="7" max="7" width="18.85546875" style="448" customWidth="1"/>
    <col min="8" max="8" width="17.85546875" style="448" customWidth="1"/>
    <col min="9" max="9" width="7" style="448" customWidth="1"/>
    <col min="10" max="10" width="7.42578125" style="514" hidden="1" customWidth="1"/>
    <col min="11" max="11" width="3.42578125" style="514" hidden="1" customWidth="1"/>
    <col min="12" max="12" width="8.42578125" style="448" hidden="1" customWidth="1"/>
    <col min="13" max="13" width="16.42578125" style="448" hidden="1" customWidth="1"/>
    <col min="14" max="14" width="13.42578125" style="448" hidden="1" customWidth="1"/>
    <col min="15" max="15" width="15.85546875" style="448" customWidth="1"/>
    <col min="16" max="16" width="13.42578125" style="448" customWidth="1"/>
    <col min="17" max="17" width="19.42578125" style="448" bestFit="1" customWidth="1"/>
    <col min="18" max="18" width="1.42578125" style="448" customWidth="1"/>
    <col min="19" max="19" width="1.140625" style="448" customWidth="1"/>
    <col min="20" max="21" width="10.42578125" style="448" customWidth="1"/>
    <col min="22" max="22" width="10.85546875" style="448" bestFit="1" customWidth="1"/>
    <col min="23" max="16384" width="10.42578125" style="448"/>
  </cols>
  <sheetData>
    <row r="1" spans="1:19" ht="7.5" customHeight="1" x14ac:dyDescent="0.25">
      <c r="A1" s="171"/>
      <c r="B1" s="213"/>
      <c r="C1" s="172"/>
      <c r="D1" s="173"/>
      <c r="E1" s="173"/>
      <c r="F1" s="174"/>
      <c r="G1" s="171"/>
      <c r="H1" s="171"/>
      <c r="I1" s="171"/>
      <c r="J1" s="175"/>
      <c r="K1" s="175"/>
      <c r="L1" s="176"/>
      <c r="M1" s="171"/>
      <c r="N1" s="171"/>
      <c r="O1" s="171"/>
      <c r="P1" s="171"/>
      <c r="Q1" s="177"/>
      <c r="R1" s="213"/>
      <c r="S1" s="171"/>
    </row>
    <row r="2" spans="1:19" ht="8.25" customHeight="1" x14ac:dyDescent="0.25">
      <c r="A2" s="171"/>
      <c r="B2" s="224"/>
      <c r="C2" s="225"/>
      <c r="D2" s="226"/>
      <c r="E2" s="226"/>
      <c r="F2" s="226"/>
      <c r="G2" s="226"/>
      <c r="H2" s="226"/>
      <c r="I2" s="226"/>
      <c r="J2" s="227"/>
      <c r="K2" s="227"/>
      <c r="L2" s="226"/>
      <c r="M2" s="226"/>
      <c r="N2" s="226"/>
      <c r="O2" s="226"/>
      <c r="P2" s="226"/>
      <c r="Q2" s="226"/>
      <c r="R2" s="228"/>
      <c r="S2" s="171"/>
    </row>
    <row r="3" spans="1:19" ht="51" customHeight="1" x14ac:dyDescent="0.25">
      <c r="A3" s="171"/>
      <c r="B3" s="229"/>
      <c r="C3" s="770" t="s">
        <v>298</v>
      </c>
      <c r="D3" s="770"/>
      <c r="E3" s="770"/>
      <c r="F3" s="770"/>
      <c r="G3" s="770"/>
      <c r="H3" s="770"/>
      <c r="I3" s="770"/>
      <c r="J3" s="770"/>
      <c r="K3" s="770"/>
      <c r="L3" s="770"/>
      <c r="M3" s="770"/>
      <c r="N3" s="770"/>
      <c r="O3" s="770"/>
      <c r="P3" s="770"/>
      <c r="Q3" s="770"/>
      <c r="R3" s="230"/>
      <c r="S3" s="171"/>
    </row>
    <row r="4" spans="1:19" ht="16.5" x14ac:dyDescent="0.25">
      <c r="A4" s="171"/>
      <c r="B4" s="229"/>
      <c r="C4" s="439"/>
      <c r="D4" s="439"/>
      <c r="E4" s="439"/>
      <c r="F4" s="439"/>
      <c r="G4" s="444" t="s">
        <v>289</v>
      </c>
      <c r="H4" s="740" t="s">
        <v>299</v>
      </c>
      <c r="I4" s="740"/>
      <c r="J4" s="439"/>
      <c r="K4" s="439"/>
      <c r="L4" s="439"/>
      <c r="M4" s="439"/>
      <c r="N4" s="439"/>
      <c r="O4" s="439"/>
      <c r="P4" s="439"/>
      <c r="Q4" s="439"/>
      <c r="R4" s="230"/>
      <c r="S4" s="171"/>
    </row>
    <row r="5" spans="1:19" ht="14.25" x14ac:dyDescent="0.25">
      <c r="A5" s="171"/>
      <c r="B5" s="229"/>
      <c r="C5" s="771" t="s">
        <v>300</v>
      </c>
      <c r="D5" s="771"/>
      <c r="E5" s="771"/>
      <c r="F5" s="771"/>
      <c r="G5" s="771"/>
      <c r="H5" s="771"/>
      <c r="I5" s="771"/>
      <c r="J5" s="771"/>
      <c r="K5" s="771"/>
      <c r="L5" s="771"/>
      <c r="M5" s="771"/>
      <c r="N5" s="771"/>
      <c r="O5" s="771"/>
      <c r="P5" s="771"/>
      <c r="Q5" s="771"/>
      <c r="R5" s="230"/>
      <c r="S5" s="171"/>
    </row>
    <row r="6" spans="1:19" ht="20.25" x14ac:dyDescent="0.25">
      <c r="A6" s="171"/>
      <c r="B6" s="229"/>
      <c r="C6" s="772" t="s">
        <v>193</v>
      </c>
      <c r="D6" s="772"/>
      <c r="E6" s="772"/>
      <c r="F6" s="772"/>
      <c r="G6" s="772"/>
      <c r="H6" s="772"/>
      <c r="I6" s="772"/>
      <c r="J6" s="772"/>
      <c r="K6" s="772"/>
      <c r="L6" s="772"/>
      <c r="M6" s="772"/>
      <c r="N6" s="772"/>
      <c r="O6" s="772"/>
      <c r="P6" s="772"/>
      <c r="Q6" s="772"/>
      <c r="R6" s="230"/>
      <c r="S6" s="171"/>
    </row>
    <row r="7" spans="1:19" ht="8.25" customHeight="1" x14ac:dyDescent="0.25">
      <c r="A7" s="213"/>
      <c r="B7" s="229"/>
      <c r="C7" s="231"/>
      <c r="D7" s="232"/>
      <c r="E7" s="232"/>
      <c r="F7" s="233"/>
      <c r="G7" s="219"/>
      <c r="H7" s="219"/>
      <c r="I7" s="219"/>
      <c r="J7" s="234"/>
      <c r="K7" s="234"/>
      <c r="L7" s="219"/>
      <c r="M7" s="219"/>
      <c r="N7" s="219"/>
      <c r="O7" s="219"/>
      <c r="P7" s="219"/>
      <c r="Q7" s="219"/>
      <c r="R7" s="230"/>
      <c r="S7" s="213"/>
    </row>
    <row r="8" spans="1:19" ht="11.45" customHeight="1" x14ac:dyDescent="0.25">
      <c r="A8" s="171"/>
      <c r="B8" s="229"/>
      <c r="C8" s="623" t="s">
        <v>194</v>
      </c>
      <c r="D8" s="773">
        <f>'BIENES ASEGURADOS'!I4</f>
        <v>45855</v>
      </c>
      <c r="E8" s="773"/>
      <c r="F8" s="774"/>
      <c r="G8" s="219"/>
      <c r="H8" s="219"/>
      <c r="I8" s="219"/>
      <c r="J8" s="234"/>
      <c r="K8" s="234"/>
      <c r="L8" s="219"/>
      <c r="M8" s="219"/>
      <c r="N8" s="219"/>
      <c r="O8" s="219"/>
      <c r="P8" s="219"/>
      <c r="Q8" s="219"/>
      <c r="R8" s="230"/>
      <c r="S8" s="171"/>
    </row>
    <row r="9" spans="1:19" ht="11.45" customHeight="1" x14ac:dyDescent="0.25">
      <c r="A9" s="171"/>
      <c r="B9" s="229"/>
      <c r="C9" s="624" t="s">
        <v>195</v>
      </c>
      <c r="D9" s="775">
        <f>D8+D12</f>
        <v>46220</v>
      </c>
      <c r="E9" s="775"/>
      <c r="F9" s="776"/>
      <c r="G9" s="219"/>
      <c r="H9" s="219"/>
      <c r="I9" s="219"/>
      <c r="J9" s="234"/>
      <c r="K9" s="234"/>
      <c r="L9" s="219"/>
      <c r="M9" s="219"/>
      <c r="N9" s="219"/>
      <c r="O9" s="219"/>
      <c r="P9" s="219"/>
      <c r="Q9" s="219"/>
      <c r="R9" s="230"/>
      <c r="S9" s="171"/>
    </row>
    <row r="10" spans="1:19" ht="11.45" customHeight="1" x14ac:dyDescent="0.25">
      <c r="A10" s="171"/>
      <c r="B10" s="229"/>
      <c r="C10" s="624" t="s">
        <v>197</v>
      </c>
      <c r="D10" s="779">
        <f>'BIENES ASEGURADOS'!I6</f>
        <v>365</v>
      </c>
      <c r="E10" s="779"/>
      <c r="F10" s="780"/>
      <c r="G10" s="219"/>
      <c r="H10" s="219"/>
      <c r="I10" s="219"/>
      <c r="J10" s="234"/>
      <c r="K10" s="234"/>
      <c r="L10" s="219"/>
      <c r="M10" s="219"/>
      <c r="N10" s="219"/>
      <c r="O10" s="219"/>
      <c r="P10" s="219"/>
      <c r="Q10" s="219"/>
      <c r="R10" s="230"/>
      <c r="S10" s="171"/>
    </row>
    <row r="11" spans="1:19" ht="11.45" customHeight="1" x14ac:dyDescent="0.25">
      <c r="A11" s="171"/>
      <c r="B11" s="229"/>
      <c r="C11" s="624" t="s">
        <v>198</v>
      </c>
      <c r="D11" s="779">
        <f>'BIENES ASEGURADOS'!I7</f>
        <v>0</v>
      </c>
      <c r="E11" s="779"/>
      <c r="F11" s="780"/>
      <c r="G11" s="219"/>
      <c r="H11" s="219"/>
      <c r="I11" s="219"/>
      <c r="J11" s="234"/>
      <c r="K11" s="234"/>
      <c r="L11" s="219"/>
      <c r="M11" s="219"/>
      <c r="N11" s="219"/>
      <c r="O11" s="219"/>
      <c r="P11" s="219"/>
      <c r="Q11" s="219"/>
      <c r="R11" s="230"/>
      <c r="S11" s="171"/>
    </row>
    <row r="12" spans="1:19" ht="11.45" customHeight="1" x14ac:dyDescent="0.25">
      <c r="A12" s="171"/>
      <c r="B12" s="229"/>
      <c r="C12" s="625" t="s">
        <v>196</v>
      </c>
      <c r="D12" s="777">
        <f>D10+D11</f>
        <v>365</v>
      </c>
      <c r="E12" s="777"/>
      <c r="F12" s="778"/>
      <c r="G12" s="219"/>
      <c r="H12" s="219"/>
      <c r="I12" s="219"/>
      <c r="J12" s="234"/>
      <c r="K12" s="234"/>
      <c r="L12" s="219"/>
      <c r="M12" s="219"/>
      <c r="N12" s="219"/>
      <c r="O12" s="219"/>
      <c r="P12" s="219"/>
      <c r="Q12" s="219"/>
      <c r="R12" s="230"/>
      <c r="S12" s="171"/>
    </row>
    <row r="13" spans="1:19" ht="8.25" customHeight="1" x14ac:dyDescent="0.25">
      <c r="A13" s="213"/>
      <c r="B13" s="229"/>
      <c r="C13" s="235"/>
      <c r="D13" s="220"/>
      <c r="E13" s="220"/>
      <c r="F13" s="221"/>
      <c r="G13" s="213"/>
      <c r="H13" s="213"/>
      <c r="I13" s="213"/>
      <c r="J13" s="236"/>
      <c r="K13" s="236"/>
      <c r="L13" s="222"/>
      <c r="M13" s="213"/>
      <c r="N13" s="213"/>
      <c r="O13" s="213"/>
      <c r="P13" s="213"/>
      <c r="Q13" s="223"/>
      <c r="R13" s="230"/>
      <c r="S13" s="213"/>
    </row>
    <row r="14" spans="1:19" ht="38.25" x14ac:dyDescent="0.25">
      <c r="A14" s="180"/>
      <c r="B14" s="237"/>
      <c r="C14" s="181" t="s">
        <v>199</v>
      </c>
      <c r="D14" s="182" t="s">
        <v>200</v>
      </c>
      <c r="E14" s="182" t="s">
        <v>201</v>
      </c>
      <c r="F14" s="261" t="s">
        <v>202</v>
      </c>
      <c r="G14" s="261" t="s">
        <v>203</v>
      </c>
      <c r="H14" s="261" t="s">
        <v>295</v>
      </c>
      <c r="I14" s="261" t="s">
        <v>204</v>
      </c>
      <c r="J14" s="781" t="s">
        <v>205</v>
      </c>
      <c r="K14" s="781"/>
      <c r="L14" s="782"/>
      <c r="M14" s="261" t="s">
        <v>206</v>
      </c>
      <c r="N14" s="261" t="s">
        <v>207</v>
      </c>
      <c r="O14" s="261" t="s">
        <v>208</v>
      </c>
      <c r="P14" s="261" t="s">
        <v>188</v>
      </c>
      <c r="Q14" s="183" t="s">
        <v>209</v>
      </c>
      <c r="R14" s="238"/>
      <c r="S14" s="180"/>
    </row>
    <row r="15" spans="1:19" ht="8.25" customHeight="1" x14ac:dyDescent="0.25">
      <c r="A15" s="171"/>
      <c r="B15" s="229"/>
      <c r="C15" s="184"/>
      <c r="D15" s="173"/>
      <c r="E15" s="173"/>
      <c r="F15" s="185"/>
      <c r="G15" s="186"/>
      <c r="H15" s="186"/>
      <c r="I15" s="186"/>
      <c r="J15" s="179"/>
      <c r="K15" s="179"/>
      <c r="L15" s="187"/>
      <c r="M15" s="186"/>
      <c r="N15" s="186"/>
      <c r="O15" s="186"/>
      <c r="P15" s="186"/>
      <c r="Q15" s="177"/>
      <c r="R15" s="230"/>
      <c r="S15" s="171"/>
    </row>
    <row r="16" spans="1:19" ht="16.5" customHeight="1" x14ac:dyDescent="0.25">
      <c r="A16" s="171"/>
      <c r="B16" s="229"/>
      <c r="C16" s="783" t="s">
        <v>210</v>
      </c>
      <c r="D16" s="783"/>
      <c r="E16" s="783"/>
      <c r="F16" s="783"/>
      <c r="G16" s="783"/>
      <c r="H16" s="783"/>
      <c r="I16" s="783"/>
      <c r="J16" s="783"/>
      <c r="K16" s="783"/>
      <c r="L16" s="783"/>
      <c r="M16" s="783"/>
      <c r="N16" s="783"/>
      <c r="O16" s="783"/>
      <c r="P16" s="783"/>
      <c r="Q16" s="783"/>
      <c r="R16" s="230"/>
      <c r="S16" s="171"/>
    </row>
    <row r="17" spans="1:23" ht="8.25" customHeight="1" x14ac:dyDescent="0.25">
      <c r="A17" s="171"/>
      <c r="B17" s="229"/>
      <c r="C17" s="188"/>
      <c r="D17" s="173"/>
      <c r="E17" s="173"/>
      <c r="F17" s="185"/>
      <c r="G17" s="186"/>
      <c r="H17" s="186"/>
      <c r="I17" s="186"/>
      <c r="J17" s="179"/>
      <c r="K17" s="179"/>
      <c r="L17" s="187"/>
      <c r="M17" s="186"/>
      <c r="N17" s="186"/>
      <c r="O17" s="186"/>
      <c r="P17" s="186"/>
      <c r="Q17" s="177"/>
      <c r="R17" s="230"/>
      <c r="S17" s="171"/>
    </row>
    <row r="18" spans="1:23" ht="16.5" customHeight="1" x14ac:dyDescent="0.25">
      <c r="A18" s="171"/>
      <c r="B18" s="229"/>
      <c r="C18" s="749" t="s">
        <v>276</v>
      </c>
      <c r="D18" s="749"/>
      <c r="E18" s="749"/>
      <c r="F18" s="749"/>
      <c r="G18" s="749"/>
      <c r="H18" s="749"/>
      <c r="I18" s="749"/>
      <c r="J18" s="749"/>
      <c r="K18" s="749"/>
      <c r="L18" s="749"/>
      <c r="M18" s="749"/>
      <c r="N18" s="749"/>
      <c r="O18" s="749"/>
      <c r="P18" s="749"/>
      <c r="Q18" s="749"/>
      <c r="R18" s="230"/>
      <c r="S18" s="171"/>
    </row>
    <row r="19" spans="1:23" ht="15" customHeight="1" x14ac:dyDescent="0.25">
      <c r="A19" s="171"/>
      <c r="B19" s="229"/>
      <c r="C19" s="189" t="s">
        <v>211</v>
      </c>
      <c r="D19" s="190">
        <f t="shared" ref="D19:D42" si="0">$D$8</f>
        <v>45855</v>
      </c>
      <c r="E19" s="190">
        <f t="shared" ref="E19:E42" si="1">$D$9</f>
        <v>46220</v>
      </c>
      <c r="F19" s="191">
        <f>E19-D19</f>
        <v>365</v>
      </c>
      <c r="G19" s="406">
        <f>'BIENES ASEGURADOS'!D$1048</f>
        <v>3528052162</v>
      </c>
      <c r="H19" s="413">
        <f>((G19*I19))</f>
        <v>352805216.20000005</v>
      </c>
      <c r="I19" s="422">
        <f>IF('BIENES ASEGURADOS'!$AE$12=TRUE,LIQUIDACION!$L$1046,0)</f>
        <v>0.1</v>
      </c>
      <c r="J19" s="269">
        <v>3.6</v>
      </c>
      <c r="K19" s="194" t="s">
        <v>212</v>
      </c>
      <c r="L19" s="195" t="s">
        <v>213</v>
      </c>
      <c r="M19" s="192">
        <f>((G19*(J19/1000))*(F19/365))</f>
        <v>12700987.783199999</v>
      </c>
      <c r="N19" s="192">
        <f>((H19*(J19/2000))*(F19/365))</f>
        <v>635049.38916000002</v>
      </c>
      <c r="O19" s="192">
        <f>M19+N19</f>
        <v>13336037.172359999</v>
      </c>
      <c r="P19" s="192">
        <f>((O19)*(19/100))</f>
        <v>2533847.0627484</v>
      </c>
      <c r="Q19" s="196">
        <f>(O19+P19)</f>
        <v>15869884.2351084</v>
      </c>
      <c r="R19" s="230"/>
      <c r="S19" s="171"/>
      <c r="W19" s="515"/>
    </row>
    <row r="20" spans="1:23" ht="15" hidden="1" customHeight="1" x14ac:dyDescent="0.25">
      <c r="A20" s="171"/>
      <c r="B20" s="229"/>
      <c r="C20" s="189" t="s">
        <v>214</v>
      </c>
      <c r="D20" s="190">
        <f t="shared" si="0"/>
        <v>45855</v>
      </c>
      <c r="E20" s="190">
        <f t="shared" si="1"/>
        <v>46220</v>
      </c>
      <c r="F20" s="191">
        <f t="shared" ref="F20:F42" si="2">E20-D20</f>
        <v>365</v>
      </c>
      <c r="G20" s="406">
        <f>'BIENES ASEGURADOS'!E$1048</f>
        <v>0</v>
      </c>
      <c r="H20" s="413">
        <f t="shared" ref="H20:H38" si="3">((G20*I20))</f>
        <v>0</v>
      </c>
      <c r="I20" s="422">
        <f>IF('BIENES ASEGURADOS'!$AF$12=TRUE,LIQUIDACION!$L$1046,0)</f>
        <v>0</v>
      </c>
      <c r="J20" s="194">
        <f>$J$19</f>
        <v>3.6</v>
      </c>
      <c r="K20" s="194" t="s">
        <v>212</v>
      </c>
      <c r="L20" s="195" t="s">
        <v>213</v>
      </c>
      <c r="M20" s="192">
        <f t="shared" ref="M20:M42" si="4">((G20*(J20/1000))*(F20/365))</f>
        <v>0</v>
      </c>
      <c r="N20" s="192">
        <f t="shared" ref="N20:N38" si="5">((H20*(J20/2000))*(F20/365))</f>
        <v>0</v>
      </c>
      <c r="O20" s="192">
        <f t="shared" ref="O20:O42" si="6">M20+N20</f>
        <v>0</v>
      </c>
      <c r="P20" s="192">
        <f t="shared" ref="P20:P42" si="7">((O20)*(19/100))</f>
        <v>0</v>
      </c>
      <c r="Q20" s="196">
        <f t="shared" ref="Q20:Q42" si="8">(O20+P20)</f>
        <v>0</v>
      </c>
      <c r="R20" s="230"/>
      <c r="S20" s="171"/>
      <c r="W20" s="515"/>
    </row>
    <row r="21" spans="1:23" ht="15" hidden="1" customHeight="1" x14ac:dyDescent="0.25">
      <c r="A21" s="171"/>
      <c r="B21" s="229"/>
      <c r="C21" s="189" t="s">
        <v>215</v>
      </c>
      <c r="D21" s="190">
        <f t="shared" si="0"/>
        <v>45855</v>
      </c>
      <c r="E21" s="190">
        <f t="shared" si="1"/>
        <v>46220</v>
      </c>
      <c r="F21" s="191">
        <f t="shared" si="2"/>
        <v>365</v>
      </c>
      <c r="G21" s="406">
        <f>'BIENES ASEGURADOS'!F$1048</f>
        <v>0</v>
      </c>
      <c r="H21" s="413">
        <f t="shared" si="3"/>
        <v>0</v>
      </c>
      <c r="I21" s="422">
        <f>IF('BIENES ASEGURADOS'!$AG$12=TRUE,LIQUIDACION!$L$1046,0)</f>
        <v>0</v>
      </c>
      <c r="J21" s="194">
        <f t="shared" ref="J21:J42" si="9">$J$19</f>
        <v>3.6</v>
      </c>
      <c r="K21" s="194" t="s">
        <v>212</v>
      </c>
      <c r="L21" s="195" t="s">
        <v>213</v>
      </c>
      <c r="M21" s="192">
        <f t="shared" si="4"/>
        <v>0</v>
      </c>
      <c r="N21" s="192">
        <f t="shared" si="5"/>
        <v>0</v>
      </c>
      <c r="O21" s="192">
        <f t="shared" si="6"/>
        <v>0</v>
      </c>
      <c r="P21" s="192">
        <f t="shared" si="7"/>
        <v>0</v>
      </c>
      <c r="Q21" s="196">
        <f t="shared" si="8"/>
        <v>0</v>
      </c>
      <c r="R21" s="230"/>
      <c r="S21" s="171"/>
      <c r="W21" s="515"/>
    </row>
    <row r="22" spans="1:23" ht="15" hidden="1" customHeight="1" x14ac:dyDescent="0.25">
      <c r="A22" s="171"/>
      <c r="B22" s="229"/>
      <c r="C22" s="189" t="s">
        <v>216</v>
      </c>
      <c r="D22" s="190">
        <f t="shared" si="0"/>
        <v>45855</v>
      </c>
      <c r="E22" s="190">
        <f t="shared" si="1"/>
        <v>46220</v>
      </c>
      <c r="F22" s="191">
        <f t="shared" si="2"/>
        <v>365</v>
      </c>
      <c r="G22" s="406">
        <f>'BIENES ASEGURADOS'!G$1048</f>
        <v>0</v>
      </c>
      <c r="H22" s="413">
        <f t="shared" si="3"/>
        <v>0</v>
      </c>
      <c r="I22" s="422">
        <f>IF('BIENES ASEGURADOS'!$AH$12=TRUE,LIQUIDACION!$L$1046,0)</f>
        <v>0</v>
      </c>
      <c r="J22" s="194">
        <f t="shared" si="9"/>
        <v>3.6</v>
      </c>
      <c r="K22" s="194" t="s">
        <v>212</v>
      </c>
      <c r="L22" s="195" t="s">
        <v>213</v>
      </c>
      <c r="M22" s="192">
        <f t="shared" si="4"/>
        <v>0</v>
      </c>
      <c r="N22" s="192">
        <f t="shared" si="5"/>
        <v>0</v>
      </c>
      <c r="O22" s="192">
        <f t="shared" si="6"/>
        <v>0</v>
      </c>
      <c r="P22" s="192">
        <f t="shared" si="7"/>
        <v>0</v>
      </c>
      <c r="Q22" s="196">
        <f t="shared" si="8"/>
        <v>0</v>
      </c>
      <c r="R22" s="230"/>
      <c r="S22" s="171"/>
      <c r="W22" s="515"/>
    </row>
    <row r="23" spans="1:23" ht="15" customHeight="1" x14ac:dyDescent="0.25">
      <c r="A23" s="171"/>
      <c r="B23" s="229"/>
      <c r="C23" s="189" t="s">
        <v>217</v>
      </c>
      <c r="D23" s="190">
        <f t="shared" si="0"/>
        <v>45855</v>
      </c>
      <c r="E23" s="190">
        <f t="shared" si="1"/>
        <v>46220</v>
      </c>
      <c r="F23" s="191">
        <f t="shared" si="2"/>
        <v>365</v>
      </c>
      <c r="G23" s="406">
        <f>'BIENES ASEGURADOS'!H$1048</f>
        <v>352805216.20000005</v>
      </c>
      <c r="H23" s="413">
        <f t="shared" si="3"/>
        <v>0</v>
      </c>
      <c r="I23" s="422">
        <f>IF('BIENES ASEGURADOS'!$AI$12=TRUE,LIQUIDACION!$L$1047,0)</f>
        <v>0</v>
      </c>
      <c r="J23" s="194">
        <f t="shared" si="9"/>
        <v>3.6</v>
      </c>
      <c r="K23" s="194" t="s">
        <v>212</v>
      </c>
      <c r="L23" s="195" t="s">
        <v>213</v>
      </c>
      <c r="M23" s="192">
        <f t="shared" si="4"/>
        <v>1270098.77832</v>
      </c>
      <c r="N23" s="192">
        <f t="shared" si="5"/>
        <v>0</v>
      </c>
      <c r="O23" s="192">
        <f t="shared" si="6"/>
        <v>1270098.77832</v>
      </c>
      <c r="P23" s="192">
        <f t="shared" si="7"/>
        <v>241318.76788080001</v>
      </c>
      <c r="Q23" s="196">
        <f t="shared" si="8"/>
        <v>1511417.5462008</v>
      </c>
      <c r="R23" s="230"/>
      <c r="S23" s="171"/>
      <c r="W23" s="515"/>
    </row>
    <row r="24" spans="1:23" ht="15" customHeight="1" x14ac:dyDescent="0.25">
      <c r="A24" s="171"/>
      <c r="B24" s="229"/>
      <c r="C24" s="189" t="s">
        <v>218</v>
      </c>
      <c r="D24" s="190">
        <f t="shared" si="0"/>
        <v>45855</v>
      </c>
      <c r="E24" s="190">
        <f t="shared" si="1"/>
        <v>46220</v>
      </c>
      <c r="F24" s="191">
        <f t="shared" si="2"/>
        <v>365</v>
      </c>
      <c r="G24" s="406">
        <f>'BIENES ASEGURADOS'!I$1048</f>
        <v>282492304</v>
      </c>
      <c r="H24" s="413">
        <f t="shared" si="3"/>
        <v>28249230.400000002</v>
      </c>
      <c r="I24" s="422">
        <f>IF('BIENES ASEGURADOS'!$AJ$12=TRUE,LIQUIDACION!$L$1047,0)</f>
        <v>0.1</v>
      </c>
      <c r="J24" s="194">
        <f t="shared" si="9"/>
        <v>3.6</v>
      </c>
      <c r="K24" s="194" t="s">
        <v>212</v>
      </c>
      <c r="L24" s="195" t="s">
        <v>213</v>
      </c>
      <c r="M24" s="192">
        <f t="shared" si="4"/>
        <v>1016972.2944</v>
      </c>
      <c r="N24" s="192">
        <f t="shared" si="5"/>
        <v>50848.614720000005</v>
      </c>
      <c r="O24" s="192">
        <f t="shared" si="6"/>
        <v>1067820.90912</v>
      </c>
      <c r="P24" s="192">
        <f t="shared" si="7"/>
        <v>202885.9727328</v>
      </c>
      <c r="Q24" s="196">
        <f t="shared" si="8"/>
        <v>1270706.8818528</v>
      </c>
      <c r="R24" s="230"/>
      <c r="S24" s="171"/>
      <c r="W24" s="515"/>
    </row>
    <row r="25" spans="1:23" ht="15" hidden="1" customHeight="1" x14ac:dyDescent="0.25">
      <c r="A25" s="171"/>
      <c r="B25" s="229"/>
      <c r="C25" s="189" t="s">
        <v>219</v>
      </c>
      <c r="D25" s="190">
        <f t="shared" si="0"/>
        <v>45855</v>
      </c>
      <c r="E25" s="190">
        <f t="shared" si="1"/>
        <v>46220</v>
      </c>
      <c r="F25" s="191">
        <f t="shared" si="2"/>
        <v>365</v>
      </c>
      <c r="G25" s="406">
        <f>'BIENES ASEGURADOS'!J$1048</f>
        <v>0</v>
      </c>
      <c r="H25" s="413">
        <f t="shared" si="3"/>
        <v>0</v>
      </c>
      <c r="I25" s="422">
        <f>IF('BIENES ASEGURADOS'!$AK$12=TRUE,LIQUIDACION!$L$1047,0)</f>
        <v>0.1</v>
      </c>
      <c r="J25" s="194">
        <f t="shared" si="9"/>
        <v>3.6</v>
      </c>
      <c r="K25" s="194" t="s">
        <v>212</v>
      </c>
      <c r="L25" s="195" t="s">
        <v>213</v>
      </c>
      <c r="M25" s="192">
        <f t="shared" si="4"/>
        <v>0</v>
      </c>
      <c r="N25" s="192">
        <f t="shared" si="5"/>
        <v>0</v>
      </c>
      <c r="O25" s="192">
        <f t="shared" si="6"/>
        <v>0</v>
      </c>
      <c r="P25" s="192">
        <f t="shared" si="7"/>
        <v>0</v>
      </c>
      <c r="Q25" s="196">
        <f t="shared" si="8"/>
        <v>0</v>
      </c>
      <c r="R25" s="230"/>
      <c r="S25" s="171"/>
      <c r="W25" s="515"/>
    </row>
    <row r="26" spans="1:23" ht="15" hidden="1" customHeight="1" x14ac:dyDescent="0.25">
      <c r="A26" s="171"/>
      <c r="B26" s="229"/>
      <c r="C26" s="189" t="s">
        <v>220</v>
      </c>
      <c r="D26" s="190">
        <f t="shared" si="0"/>
        <v>45855</v>
      </c>
      <c r="E26" s="190">
        <f t="shared" si="1"/>
        <v>46220</v>
      </c>
      <c r="F26" s="191">
        <f t="shared" si="2"/>
        <v>365</v>
      </c>
      <c r="G26" s="406">
        <f>'BIENES ASEGURADOS'!K$1048</f>
        <v>0</v>
      </c>
      <c r="H26" s="413">
        <f t="shared" si="3"/>
        <v>0</v>
      </c>
      <c r="I26" s="422">
        <f>IF('BIENES ASEGURADOS'!$AL$12=TRUE,LIQUIDACION!$L$1047,0)</f>
        <v>0.1</v>
      </c>
      <c r="J26" s="194">
        <f t="shared" si="9"/>
        <v>3.6</v>
      </c>
      <c r="K26" s="194" t="s">
        <v>212</v>
      </c>
      <c r="L26" s="195" t="s">
        <v>213</v>
      </c>
      <c r="M26" s="192">
        <f t="shared" si="4"/>
        <v>0</v>
      </c>
      <c r="N26" s="192">
        <f t="shared" si="5"/>
        <v>0</v>
      </c>
      <c r="O26" s="192">
        <f t="shared" si="6"/>
        <v>0</v>
      </c>
      <c r="P26" s="192">
        <f t="shared" si="7"/>
        <v>0</v>
      </c>
      <c r="Q26" s="196">
        <f t="shared" si="8"/>
        <v>0</v>
      </c>
      <c r="R26" s="230"/>
      <c r="S26" s="171"/>
      <c r="W26" s="515"/>
    </row>
    <row r="27" spans="1:23" ht="15" hidden="1" customHeight="1" x14ac:dyDescent="0.25">
      <c r="A27" s="171"/>
      <c r="B27" s="229"/>
      <c r="C27" s="189" t="s">
        <v>221</v>
      </c>
      <c r="D27" s="190">
        <f t="shared" si="0"/>
        <v>45855</v>
      </c>
      <c r="E27" s="190">
        <f t="shared" si="1"/>
        <v>46220</v>
      </c>
      <c r="F27" s="191">
        <f t="shared" si="2"/>
        <v>365</v>
      </c>
      <c r="G27" s="406">
        <f>'BIENES ASEGURADOS'!L$1048</f>
        <v>0</v>
      </c>
      <c r="H27" s="413">
        <f t="shared" si="3"/>
        <v>0</v>
      </c>
      <c r="I27" s="422">
        <f>IF('BIENES ASEGURADOS'!$AM$12=TRUE,LIQUIDACION!$L$1047,0)</f>
        <v>0.1</v>
      </c>
      <c r="J27" s="194">
        <f t="shared" si="9"/>
        <v>3.6</v>
      </c>
      <c r="K27" s="194" t="s">
        <v>212</v>
      </c>
      <c r="L27" s="195" t="s">
        <v>213</v>
      </c>
      <c r="M27" s="192">
        <f t="shared" si="4"/>
        <v>0</v>
      </c>
      <c r="N27" s="192">
        <f t="shared" si="5"/>
        <v>0</v>
      </c>
      <c r="O27" s="192">
        <f t="shared" si="6"/>
        <v>0</v>
      </c>
      <c r="P27" s="192">
        <f t="shared" si="7"/>
        <v>0</v>
      </c>
      <c r="Q27" s="196">
        <f t="shared" si="8"/>
        <v>0</v>
      </c>
      <c r="R27" s="230"/>
      <c r="S27" s="171"/>
      <c r="W27" s="515"/>
    </row>
    <row r="28" spans="1:23" ht="15" customHeight="1" x14ac:dyDescent="0.25">
      <c r="A28" s="171"/>
      <c r="B28" s="229"/>
      <c r="C28" s="189" t="s">
        <v>222</v>
      </c>
      <c r="D28" s="190">
        <f t="shared" si="0"/>
        <v>45855</v>
      </c>
      <c r="E28" s="190">
        <f t="shared" si="1"/>
        <v>46220</v>
      </c>
      <c r="F28" s="191">
        <f t="shared" si="2"/>
        <v>365</v>
      </c>
      <c r="G28" s="406">
        <f>'BIENES ASEGURADOS'!M$1048</f>
        <v>20000000</v>
      </c>
      <c r="H28" s="413">
        <f t="shared" si="3"/>
        <v>0</v>
      </c>
      <c r="I28" s="422">
        <f>IF('BIENES ASEGURADOS'!$AN$12=TRUE,LIQUIDACION!$L$1047,0)</f>
        <v>0</v>
      </c>
      <c r="J28" s="194">
        <f t="shared" si="9"/>
        <v>3.6</v>
      </c>
      <c r="K28" s="194" t="s">
        <v>212</v>
      </c>
      <c r="L28" s="195" t="s">
        <v>213</v>
      </c>
      <c r="M28" s="192">
        <f t="shared" si="4"/>
        <v>72000</v>
      </c>
      <c r="N28" s="192">
        <f t="shared" si="5"/>
        <v>0</v>
      </c>
      <c r="O28" s="192">
        <f t="shared" si="6"/>
        <v>72000</v>
      </c>
      <c r="P28" s="192">
        <f t="shared" si="7"/>
        <v>13680</v>
      </c>
      <c r="Q28" s="196">
        <f t="shared" si="8"/>
        <v>85680</v>
      </c>
      <c r="R28" s="230"/>
      <c r="S28" s="171"/>
      <c r="W28" s="515"/>
    </row>
    <row r="29" spans="1:23" ht="15" hidden="1" customHeight="1" x14ac:dyDescent="0.25">
      <c r="A29" s="171"/>
      <c r="B29" s="229"/>
      <c r="C29" s="189" t="s">
        <v>223</v>
      </c>
      <c r="D29" s="190">
        <f t="shared" si="0"/>
        <v>45855</v>
      </c>
      <c r="E29" s="190">
        <f t="shared" si="1"/>
        <v>46220</v>
      </c>
      <c r="F29" s="191">
        <f t="shared" si="2"/>
        <v>365</v>
      </c>
      <c r="G29" s="406">
        <f>'BIENES ASEGURADOS'!N$1048</f>
        <v>0</v>
      </c>
      <c r="H29" s="413">
        <f t="shared" si="3"/>
        <v>0</v>
      </c>
      <c r="I29" s="422">
        <f>IF('BIENES ASEGURADOS'!$AO$12=TRUE,LIQUIDACION!$L$1047,0)</f>
        <v>0.1</v>
      </c>
      <c r="J29" s="194">
        <f t="shared" si="9"/>
        <v>3.6</v>
      </c>
      <c r="K29" s="194" t="s">
        <v>212</v>
      </c>
      <c r="L29" s="195" t="s">
        <v>213</v>
      </c>
      <c r="M29" s="192">
        <f t="shared" si="4"/>
        <v>0</v>
      </c>
      <c r="N29" s="192">
        <f t="shared" si="5"/>
        <v>0</v>
      </c>
      <c r="O29" s="192">
        <f t="shared" si="6"/>
        <v>0</v>
      </c>
      <c r="P29" s="192">
        <f t="shared" si="7"/>
        <v>0</v>
      </c>
      <c r="Q29" s="196">
        <f t="shared" si="8"/>
        <v>0</v>
      </c>
      <c r="R29" s="230"/>
      <c r="S29" s="171"/>
      <c r="W29" s="515"/>
    </row>
    <row r="30" spans="1:23" ht="15" hidden="1" customHeight="1" x14ac:dyDescent="0.25">
      <c r="A30" s="171"/>
      <c r="B30" s="229"/>
      <c r="C30" s="189" t="s">
        <v>224</v>
      </c>
      <c r="D30" s="190">
        <f t="shared" si="0"/>
        <v>45855</v>
      </c>
      <c r="E30" s="190">
        <f t="shared" si="1"/>
        <v>46220</v>
      </c>
      <c r="F30" s="191">
        <f t="shared" si="2"/>
        <v>365</v>
      </c>
      <c r="G30" s="406">
        <f>'BIENES ASEGURADOS'!O$1048</f>
        <v>0</v>
      </c>
      <c r="H30" s="413">
        <f t="shared" si="3"/>
        <v>0</v>
      </c>
      <c r="I30" s="422">
        <f>IF('BIENES ASEGURADOS'!$AP$12=TRUE,LIQUIDACION!$L$1047,0)</f>
        <v>0.1</v>
      </c>
      <c r="J30" s="194">
        <f t="shared" si="9"/>
        <v>3.6</v>
      </c>
      <c r="K30" s="194" t="s">
        <v>212</v>
      </c>
      <c r="L30" s="195" t="s">
        <v>213</v>
      </c>
      <c r="M30" s="192">
        <f t="shared" si="4"/>
        <v>0</v>
      </c>
      <c r="N30" s="192">
        <f t="shared" si="5"/>
        <v>0</v>
      </c>
      <c r="O30" s="192">
        <f t="shared" si="6"/>
        <v>0</v>
      </c>
      <c r="P30" s="192">
        <f t="shared" si="7"/>
        <v>0</v>
      </c>
      <c r="Q30" s="196">
        <f t="shared" si="8"/>
        <v>0</v>
      </c>
      <c r="R30" s="230"/>
      <c r="S30" s="171"/>
      <c r="W30" s="515"/>
    </row>
    <row r="31" spans="1:23" ht="15" customHeight="1" x14ac:dyDescent="0.25">
      <c r="A31" s="171"/>
      <c r="B31" s="229"/>
      <c r="C31" s="189" t="s">
        <v>225</v>
      </c>
      <c r="D31" s="190">
        <f t="shared" si="0"/>
        <v>45855</v>
      </c>
      <c r="E31" s="190">
        <f t="shared" si="1"/>
        <v>46220</v>
      </c>
      <c r="F31" s="191">
        <f t="shared" si="2"/>
        <v>365</v>
      </c>
      <c r="G31" s="406">
        <f>'BIENES ASEGURADOS'!P$1048</f>
        <v>182792449</v>
      </c>
      <c r="H31" s="413">
        <f t="shared" si="3"/>
        <v>18279244.900000002</v>
      </c>
      <c r="I31" s="422">
        <f>IF('BIENES ASEGURADOS'!$AQ$12=TRUE,LIQUIDACION!$L$1047,0)</f>
        <v>0.1</v>
      </c>
      <c r="J31" s="194">
        <f t="shared" si="9"/>
        <v>3.6</v>
      </c>
      <c r="K31" s="194" t="s">
        <v>212</v>
      </c>
      <c r="L31" s="195" t="s">
        <v>213</v>
      </c>
      <c r="M31" s="192">
        <f t="shared" si="4"/>
        <v>658052.81640000001</v>
      </c>
      <c r="N31" s="192">
        <f t="shared" si="5"/>
        <v>32902.640820000001</v>
      </c>
      <c r="O31" s="192">
        <f t="shared" si="6"/>
        <v>690955.45721999998</v>
      </c>
      <c r="P31" s="192">
        <f t="shared" si="7"/>
        <v>131281.5368718</v>
      </c>
      <c r="Q31" s="196">
        <f t="shared" si="8"/>
        <v>822236.99409179995</v>
      </c>
      <c r="R31" s="230"/>
      <c r="S31" s="171"/>
      <c r="W31" s="515"/>
    </row>
    <row r="32" spans="1:23" ht="15" hidden="1" customHeight="1" x14ac:dyDescent="0.25">
      <c r="A32" s="171"/>
      <c r="B32" s="229"/>
      <c r="C32" s="189" t="s">
        <v>226</v>
      </c>
      <c r="D32" s="190">
        <f t="shared" si="0"/>
        <v>45855</v>
      </c>
      <c r="E32" s="190">
        <f t="shared" si="1"/>
        <v>46220</v>
      </c>
      <c r="F32" s="191">
        <f t="shared" si="2"/>
        <v>365</v>
      </c>
      <c r="G32" s="406">
        <f>'BIENES ASEGURADOS'!Q$1048</f>
        <v>0</v>
      </c>
      <c r="H32" s="413">
        <f t="shared" si="3"/>
        <v>0</v>
      </c>
      <c r="I32" s="422">
        <f>IF('BIENES ASEGURADOS'!$AR$12=TRUE,LIQUIDACION!$L$1047,0)</f>
        <v>0.1</v>
      </c>
      <c r="J32" s="194">
        <f t="shared" si="9"/>
        <v>3.6</v>
      </c>
      <c r="K32" s="194" t="s">
        <v>212</v>
      </c>
      <c r="L32" s="195" t="s">
        <v>213</v>
      </c>
      <c r="M32" s="192">
        <f t="shared" si="4"/>
        <v>0</v>
      </c>
      <c r="N32" s="192">
        <f t="shared" si="5"/>
        <v>0</v>
      </c>
      <c r="O32" s="192">
        <f t="shared" si="6"/>
        <v>0</v>
      </c>
      <c r="P32" s="192">
        <f t="shared" si="7"/>
        <v>0</v>
      </c>
      <c r="Q32" s="196">
        <f t="shared" si="8"/>
        <v>0</v>
      </c>
      <c r="R32" s="230"/>
      <c r="S32" s="171"/>
      <c r="W32" s="515"/>
    </row>
    <row r="33" spans="1:23" ht="15" hidden="1" customHeight="1" x14ac:dyDescent="0.25">
      <c r="A33" s="171"/>
      <c r="B33" s="229"/>
      <c r="C33" s="189" t="s">
        <v>227</v>
      </c>
      <c r="D33" s="190">
        <f t="shared" si="0"/>
        <v>45855</v>
      </c>
      <c r="E33" s="190">
        <f t="shared" si="1"/>
        <v>46220</v>
      </c>
      <c r="F33" s="191">
        <f t="shared" si="2"/>
        <v>365</v>
      </c>
      <c r="G33" s="406">
        <f>'BIENES ASEGURADOS'!R$1048</f>
        <v>0</v>
      </c>
      <c r="H33" s="413">
        <f t="shared" si="3"/>
        <v>0</v>
      </c>
      <c r="I33" s="422">
        <f>IF('BIENES ASEGURADOS'!$AS$12=TRUE,LIQUIDACION!$L$1047,0)</f>
        <v>0.1</v>
      </c>
      <c r="J33" s="194">
        <f t="shared" si="9"/>
        <v>3.6</v>
      </c>
      <c r="K33" s="194" t="s">
        <v>212</v>
      </c>
      <c r="L33" s="195" t="s">
        <v>213</v>
      </c>
      <c r="M33" s="192">
        <f t="shared" si="4"/>
        <v>0</v>
      </c>
      <c r="N33" s="192">
        <f t="shared" si="5"/>
        <v>0</v>
      </c>
      <c r="O33" s="192">
        <f t="shared" si="6"/>
        <v>0</v>
      </c>
      <c r="P33" s="192">
        <f t="shared" si="7"/>
        <v>0</v>
      </c>
      <c r="Q33" s="196">
        <f t="shared" si="8"/>
        <v>0</v>
      </c>
      <c r="R33" s="230"/>
      <c r="S33" s="171"/>
      <c r="W33" s="515"/>
    </row>
    <row r="34" spans="1:23" ht="15" hidden="1" customHeight="1" x14ac:dyDescent="0.25">
      <c r="A34" s="171"/>
      <c r="B34" s="229"/>
      <c r="C34" s="189" t="s">
        <v>228</v>
      </c>
      <c r="D34" s="190">
        <f t="shared" si="0"/>
        <v>45855</v>
      </c>
      <c r="E34" s="190">
        <f t="shared" si="1"/>
        <v>46220</v>
      </c>
      <c r="F34" s="191">
        <f t="shared" si="2"/>
        <v>365</v>
      </c>
      <c r="G34" s="406">
        <f>'BIENES ASEGURADOS'!S$1048</f>
        <v>0</v>
      </c>
      <c r="H34" s="413">
        <f t="shared" si="3"/>
        <v>0</v>
      </c>
      <c r="I34" s="422">
        <f>IF('BIENES ASEGURADOS'!$AT$12=TRUE,LIQUIDACION!$L$1047,0)</f>
        <v>0.1</v>
      </c>
      <c r="J34" s="194">
        <f t="shared" si="9"/>
        <v>3.6</v>
      </c>
      <c r="K34" s="194" t="s">
        <v>212</v>
      </c>
      <c r="L34" s="195" t="s">
        <v>213</v>
      </c>
      <c r="M34" s="192">
        <f t="shared" si="4"/>
        <v>0</v>
      </c>
      <c r="N34" s="192">
        <f t="shared" si="5"/>
        <v>0</v>
      </c>
      <c r="O34" s="192">
        <f t="shared" si="6"/>
        <v>0</v>
      </c>
      <c r="P34" s="192">
        <f t="shared" si="7"/>
        <v>0</v>
      </c>
      <c r="Q34" s="196">
        <f t="shared" si="8"/>
        <v>0</v>
      </c>
      <c r="R34" s="230"/>
      <c r="S34" s="171"/>
      <c r="W34" s="515"/>
    </row>
    <row r="35" spans="1:23" ht="15" hidden="1" customHeight="1" x14ac:dyDescent="0.25">
      <c r="A35" s="171"/>
      <c r="B35" s="229"/>
      <c r="C35" s="189" t="s">
        <v>229</v>
      </c>
      <c r="D35" s="190">
        <f t="shared" si="0"/>
        <v>45855</v>
      </c>
      <c r="E35" s="190">
        <f t="shared" si="1"/>
        <v>46220</v>
      </c>
      <c r="F35" s="191">
        <f t="shared" si="2"/>
        <v>365</v>
      </c>
      <c r="G35" s="406">
        <f>'BIENES ASEGURADOS'!T$1048</f>
        <v>0</v>
      </c>
      <c r="H35" s="413">
        <f t="shared" si="3"/>
        <v>0</v>
      </c>
      <c r="I35" s="422">
        <f>IF('BIENES ASEGURADOS'!$AU$12=TRUE,LIQUIDACION!$L$1047,0)</f>
        <v>0.1</v>
      </c>
      <c r="J35" s="194">
        <f t="shared" si="9"/>
        <v>3.6</v>
      </c>
      <c r="K35" s="194" t="s">
        <v>212</v>
      </c>
      <c r="L35" s="195" t="s">
        <v>213</v>
      </c>
      <c r="M35" s="192">
        <f t="shared" si="4"/>
        <v>0</v>
      </c>
      <c r="N35" s="192">
        <f t="shared" si="5"/>
        <v>0</v>
      </c>
      <c r="O35" s="192">
        <f t="shared" si="6"/>
        <v>0</v>
      </c>
      <c r="P35" s="192">
        <f t="shared" si="7"/>
        <v>0</v>
      </c>
      <c r="Q35" s="196">
        <f t="shared" si="8"/>
        <v>0</v>
      </c>
      <c r="R35" s="230"/>
      <c r="S35" s="171"/>
      <c r="W35" s="515"/>
    </row>
    <row r="36" spans="1:23" ht="15" customHeight="1" x14ac:dyDescent="0.25">
      <c r="A36" s="171"/>
      <c r="B36" s="229"/>
      <c r="C36" s="189" t="s">
        <v>230</v>
      </c>
      <c r="D36" s="190">
        <f t="shared" si="0"/>
        <v>45855</v>
      </c>
      <c r="E36" s="190">
        <f t="shared" si="1"/>
        <v>46220</v>
      </c>
      <c r="F36" s="191">
        <f t="shared" si="2"/>
        <v>365</v>
      </c>
      <c r="G36" s="406">
        <f>'BIENES ASEGURADOS'!U$1048</f>
        <v>171500000</v>
      </c>
      <c r="H36" s="413">
        <f t="shared" si="3"/>
        <v>17150000</v>
      </c>
      <c r="I36" s="422">
        <f>IF('BIENES ASEGURADOS'!$AV$12=TRUE,LIQUIDACION!$L$1047,0)</f>
        <v>0.1</v>
      </c>
      <c r="J36" s="194">
        <f t="shared" si="9"/>
        <v>3.6</v>
      </c>
      <c r="K36" s="194" t="s">
        <v>212</v>
      </c>
      <c r="L36" s="195" t="s">
        <v>213</v>
      </c>
      <c r="M36" s="192">
        <f t="shared" si="4"/>
        <v>617400</v>
      </c>
      <c r="N36" s="192">
        <f t="shared" si="5"/>
        <v>30870</v>
      </c>
      <c r="O36" s="192">
        <f t="shared" si="6"/>
        <v>648270</v>
      </c>
      <c r="P36" s="192">
        <f t="shared" si="7"/>
        <v>123171.3</v>
      </c>
      <c r="Q36" s="196">
        <f t="shared" si="8"/>
        <v>771441.3</v>
      </c>
      <c r="R36" s="230"/>
      <c r="S36" s="171"/>
      <c r="W36" s="515"/>
    </row>
    <row r="37" spans="1:23" ht="15" hidden="1" customHeight="1" x14ac:dyDescent="0.25">
      <c r="A37" s="171"/>
      <c r="B37" s="229"/>
      <c r="C37" s="189" t="s">
        <v>231</v>
      </c>
      <c r="D37" s="190">
        <f t="shared" si="0"/>
        <v>45855</v>
      </c>
      <c r="E37" s="190">
        <f t="shared" si="1"/>
        <v>46220</v>
      </c>
      <c r="F37" s="191">
        <f t="shared" si="2"/>
        <v>365</v>
      </c>
      <c r="G37" s="406">
        <f>'BIENES ASEGURADOS'!V$1048</f>
        <v>0</v>
      </c>
      <c r="H37" s="413">
        <f t="shared" si="3"/>
        <v>0</v>
      </c>
      <c r="I37" s="422">
        <f>IF('BIENES ASEGURADOS'!$AW$12=TRUE,LIQUIDACION!$L$1047,0)</f>
        <v>0.1</v>
      </c>
      <c r="J37" s="194">
        <f t="shared" si="9"/>
        <v>3.6</v>
      </c>
      <c r="K37" s="194" t="s">
        <v>212</v>
      </c>
      <c r="L37" s="195" t="s">
        <v>213</v>
      </c>
      <c r="M37" s="192">
        <f t="shared" si="4"/>
        <v>0</v>
      </c>
      <c r="N37" s="192">
        <f t="shared" si="5"/>
        <v>0</v>
      </c>
      <c r="O37" s="192">
        <f t="shared" si="6"/>
        <v>0</v>
      </c>
      <c r="P37" s="192">
        <f t="shared" si="7"/>
        <v>0</v>
      </c>
      <c r="Q37" s="196">
        <f t="shared" si="8"/>
        <v>0</v>
      </c>
      <c r="R37" s="230"/>
      <c r="S37" s="171"/>
      <c r="W37" s="515"/>
    </row>
    <row r="38" spans="1:23" ht="15" customHeight="1" x14ac:dyDescent="0.25">
      <c r="A38" s="171"/>
      <c r="B38" s="229"/>
      <c r="C38" s="189" t="s">
        <v>232</v>
      </c>
      <c r="D38" s="190">
        <f t="shared" si="0"/>
        <v>45855</v>
      </c>
      <c r="E38" s="190">
        <f t="shared" si="1"/>
        <v>46220</v>
      </c>
      <c r="F38" s="191">
        <f t="shared" si="2"/>
        <v>365</v>
      </c>
      <c r="G38" s="406">
        <f>'BIENES ASEGURADOS'!W$1048</f>
        <v>40153379</v>
      </c>
      <c r="H38" s="413">
        <f t="shared" si="3"/>
        <v>4015337.9000000004</v>
      </c>
      <c r="I38" s="422">
        <f>IF('BIENES ASEGURADOS'!$AX$12=TRUE,LIQUIDACION!$L$1047,0)</f>
        <v>0.1</v>
      </c>
      <c r="J38" s="194">
        <f t="shared" si="9"/>
        <v>3.6</v>
      </c>
      <c r="K38" s="194" t="s">
        <v>212</v>
      </c>
      <c r="L38" s="195" t="s">
        <v>213</v>
      </c>
      <c r="M38" s="192">
        <f t="shared" si="4"/>
        <v>144552.16440000001</v>
      </c>
      <c r="N38" s="192">
        <f t="shared" si="5"/>
        <v>7227.6082200000001</v>
      </c>
      <c r="O38" s="192">
        <f t="shared" si="6"/>
        <v>151779.77262</v>
      </c>
      <c r="P38" s="192">
        <f t="shared" si="7"/>
        <v>28838.156797800002</v>
      </c>
      <c r="Q38" s="196">
        <f t="shared" si="8"/>
        <v>180617.92941780001</v>
      </c>
      <c r="R38" s="230"/>
      <c r="S38" s="171"/>
      <c r="W38" s="515"/>
    </row>
    <row r="39" spans="1:23" ht="15" hidden="1" customHeight="1" x14ac:dyDescent="0.25">
      <c r="A39" s="171"/>
      <c r="B39" s="229"/>
      <c r="C39" s="189" t="s">
        <v>233</v>
      </c>
      <c r="D39" s="190">
        <f t="shared" si="0"/>
        <v>45855</v>
      </c>
      <c r="E39" s="190">
        <f t="shared" si="1"/>
        <v>46220</v>
      </c>
      <c r="F39" s="191">
        <f t="shared" si="2"/>
        <v>365</v>
      </c>
      <c r="G39" s="406">
        <f>'BIENES ASEGURADOS'!X$1048</f>
        <v>0</v>
      </c>
      <c r="H39" s="414"/>
      <c r="I39" s="414"/>
      <c r="J39" s="194">
        <f t="shared" si="9"/>
        <v>3.6</v>
      </c>
      <c r="K39" s="194" t="s">
        <v>212</v>
      </c>
      <c r="L39" s="195" t="s">
        <v>213</v>
      </c>
      <c r="M39" s="192">
        <f t="shared" si="4"/>
        <v>0</v>
      </c>
      <c r="N39" s="197"/>
      <c r="O39" s="192">
        <f t="shared" si="6"/>
        <v>0</v>
      </c>
      <c r="P39" s="192">
        <f t="shared" si="7"/>
        <v>0</v>
      </c>
      <c r="Q39" s="196">
        <f t="shared" si="8"/>
        <v>0</v>
      </c>
      <c r="R39" s="230"/>
      <c r="S39" s="171"/>
      <c r="W39" s="515"/>
    </row>
    <row r="40" spans="1:23" ht="15" hidden="1" customHeight="1" x14ac:dyDescent="0.25">
      <c r="A40" s="171"/>
      <c r="B40" s="229"/>
      <c r="C40" s="189" t="s">
        <v>234</v>
      </c>
      <c r="D40" s="190">
        <f t="shared" si="0"/>
        <v>45855</v>
      </c>
      <c r="E40" s="190">
        <f t="shared" si="1"/>
        <v>46220</v>
      </c>
      <c r="F40" s="191">
        <f t="shared" si="2"/>
        <v>365</v>
      </c>
      <c r="G40" s="406">
        <f>'BIENES ASEGURADOS'!Y$1048</f>
        <v>0</v>
      </c>
      <c r="H40" s="414"/>
      <c r="I40" s="414"/>
      <c r="J40" s="194">
        <f t="shared" si="9"/>
        <v>3.6</v>
      </c>
      <c r="K40" s="194" t="s">
        <v>212</v>
      </c>
      <c r="L40" s="195" t="s">
        <v>213</v>
      </c>
      <c r="M40" s="192">
        <f t="shared" si="4"/>
        <v>0</v>
      </c>
      <c r="N40" s="197"/>
      <c r="O40" s="192">
        <f t="shared" si="6"/>
        <v>0</v>
      </c>
      <c r="P40" s="192">
        <f t="shared" si="7"/>
        <v>0</v>
      </c>
      <c r="Q40" s="196">
        <f t="shared" si="8"/>
        <v>0</v>
      </c>
      <c r="R40" s="230"/>
      <c r="S40" s="171"/>
      <c r="W40" s="515"/>
    </row>
    <row r="41" spans="1:23" ht="15" hidden="1" customHeight="1" x14ac:dyDescent="0.25">
      <c r="A41" s="171"/>
      <c r="B41" s="229"/>
      <c r="C41" s="189" t="s">
        <v>235</v>
      </c>
      <c r="D41" s="190">
        <f t="shared" si="0"/>
        <v>45855</v>
      </c>
      <c r="E41" s="190">
        <f t="shared" si="1"/>
        <v>46220</v>
      </c>
      <c r="F41" s="191">
        <f t="shared" si="2"/>
        <v>365</v>
      </c>
      <c r="G41" s="406">
        <f>'BIENES ASEGURADOS'!Z$1048</f>
        <v>0</v>
      </c>
      <c r="H41" s="414"/>
      <c r="I41" s="414"/>
      <c r="J41" s="194">
        <f t="shared" si="9"/>
        <v>3.6</v>
      </c>
      <c r="K41" s="194" t="s">
        <v>212</v>
      </c>
      <c r="L41" s="195" t="s">
        <v>213</v>
      </c>
      <c r="M41" s="192">
        <f t="shared" si="4"/>
        <v>0</v>
      </c>
      <c r="N41" s="197"/>
      <c r="O41" s="192">
        <f t="shared" si="6"/>
        <v>0</v>
      </c>
      <c r="P41" s="192">
        <f t="shared" si="7"/>
        <v>0</v>
      </c>
      <c r="Q41" s="196">
        <f t="shared" si="8"/>
        <v>0</v>
      </c>
      <c r="R41" s="230"/>
      <c r="S41" s="171"/>
      <c r="W41" s="515"/>
    </row>
    <row r="42" spans="1:23" ht="15" hidden="1" customHeight="1" x14ac:dyDescent="0.25">
      <c r="A42" s="171"/>
      <c r="B42" s="229"/>
      <c r="C42" s="189" t="s">
        <v>236</v>
      </c>
      <c r="D42" s="190">
        <f t="shared" si="0"/>
        <v>45855</v>
      </c>
      <c r="E42" s="190">
        <f t="shared" si="1"/>
        <v>46220</v>
      </c>
      <c r="F42" s="191">
        <f t="shared" si="2"/>
        <v>365</v>
      </c>
      <c r="G42" s="406">
        <f>'BIENES ASEGURADOS'!AA$1048</f>
        <v>0</v>
      </c>
      <c r="H42" s="414"/>
      <c r="I42" s="414"/>
      <c r="J42" s="194">
        <f t="shared" si="9"/>
        <v>3.6</v>
      </c>
      <c r="K42" s="194" t="s">
        <v>212</v>
      </c>
      <c r="L42" s="195" t="s">
        <v>213</v>
      </c>
      <c r="M42" s="192">
        <f t="shared" si="4"/>
        <v>0</v>
      </c>
      <c r="N42" s="197"/>
      <c r="O42" s="192">
        <f t="shared" si="6"/>
        <v>0</v>
      </c>
      <c r="P42" s="192">
        <f t="shared" si="7"/>
        <v>0</v>
      </c>
      <c r="Q42" s="196">
        <f t="shared" si="8"/>
        <v>0</v>
      </c>
      <c r="R42" s="230"/>
      <c r="S42" s="171"/>
      <c r="W42" s="515"/>
    </row>
    <row r="43" spans="1:23" ht="12" customHeight="1" x14ac:dyDescent="0.25">
      <c r="A43" s="171"/>
      <c r="B43" s="229"/>
      <c r="C43" s="748" t="s">
        <v>39</v>
      </c>
      <c r="D43" s="748"/>
      <c r="E43" s="748"/>
      <c r="F43" s="748"/>
      <c r="G43" s="198">
        <f>SUM(G19:G42)</f>
        <v>4577795510.1999998</v>
      </c>
      <c r="H43" s="198">
        <f>SUM(H19:H42)</f>
        <v>420499029.39999998</v>
      </c>
      <c r="I43" s="199"/>
      <c r="J43" s="200"/>
      <c r="K43" s="200"/>
      <c r="L43" s="201"/>
      <c r="M43" s="198">
        <f>SUM(M19:M42)</f>
        <v>16480063.836719999</v>
      </c>
      <c r="N43" s="198">
        <f>SUM(N19:N42)</f>
        <v>756898.25292</v>
      </c>
      <c r="O43" s="198">
        <f>SUM(O19:O42)</f>
        <v>17236962.089639999</v>
      </c>
      <c r="P43" s="198">
        <f>SUM(P19:P42)</f>
        <v>3275022.7970316005</v>
      </c>
      <c r="Q43" s="202">
        <f>SUM(Q19:Q42)</f>
        <v>20511984.886671603</v>
      </c>
      <c r="R43" s="230"/>
      <c r="S43" s="171"/>
      <c r="W43" s="515"/>
    </row>
    <row r="44" spans="1:23" s="477" customFormat="1" ht="15.75" customHeight="1" x14ac:dyDescent="0.15">
      <c r="A44" s="203"/>
      <c r="B44" s="239"/>
      <c r="C44" s="203"/>
      <c r="D44" s="203"/>
      <c r="E44" s="203"/>
      <c r="F44" s="203"/>
      <c r="G44" s="203"/>
      <c r="H44" s="203"/>
      <c r="I44" s="203"/>
      <c r="J44" s="203"/>
      <c r="K44" s="203"/>
      <c r="L44" s="203"/>
      <c r="M44" s="203"/>
      <c r="N44" s="203"/>
      <c r="O44" s="203"/>
      <c r="P44" s="203"/>
      <c r="Q44" s="203"/>
      <c r="R44" s="240"/>
      <c r="S44" s="203"/>
    </row>
    <row r="45" spans="1:23" s="477" customFormat="1" ht="16.5" hidden="1" customHeight="1" x14ac:dyDescent="0.15">
      <c r="A45" s="203"/>
      <c r="B45" s="239"/>
      <c r="C45" s="749" t="s">
        <v>237</v>
      </c>
      <c r="D45" s="749"/>
      <c r="E45" s="749"/>
      <c r="F45" s="749"/>
      <c r="G45" s="749"/>
      <c r="H45" s="749"/>
      <c r="I45" s="749"/>
      <c r="J45" s="749"/>
      <c r="K45" s="749"/>
      <c r="L45" s="749"/>
      <c r="M45" s="749"/>
      <c r="N45" s="749"/>
      <c r="O45" s="749"/>
      <c r="P45" s="749"/>
      <c r="Q45" s="749"/>
      <c r="R45" s="240"/>
      <c r="S45" s="203"/>
    </row>
    <row r="46" spans="1:23" s="477" customFormat="1" ht="15" hidden="1" customHeight="1" x14ac:dyDescent="0.15">
      <c r="A46" s="203"/>
      <c r="B46" s="239"/>
      <c r="C46" s="189" t="s">
        <v>238</v>
      </c>
      <c r="D46" s="190">
        <f>$D$8</f>
        <v>45855</v>
      </c>
      <c r="E46" s="190">
        <f>$D$9</f>
        <v>46220</v>
      </c>
      <c r="F46" s="191">
        <f>E46-D46</f>
        <v>365</v>
      </c>
      <c r="G46" s="406">
        <f>'BIENES ASEGURADOS IN.DE'!$D$1161+'BIENES ASEGURADOS IN.DE'!$E$1161</f>
        <v>0</v>
      </c>
      <c r="H46" s="193">
        <f t="shared" ref="H46" si="10">((G46*I46)*(F46/365))</f>
        <v>0</v>
      </c>
      <c r="I46" s="268">
        <v>0</v>
      </c>
      <c r="J46" s="269">
        <v>0</v>
      </c>
      <c r="K46" s="194" t="s">
        <v>212</v>
      </c>
      <c r="L46" s="195" t="s">
        <v>213</v>
      </c>
      <c r="M46" s="192">
        <f t="shared" ref="M46" si="11">((G46*(J46/1000))*(F46/365))</f>
        <v>0</v>
      </c>
      <c r="N46" s="192">
        <f t="shared" ref="N46" si="12">(H46*(J46/2000))</f>
        <v>0</v>
      </c>
      <c r="O46" s="192">
        <f t="shared" ref="O46" si="13">M46+N46</f>
        <v>0</v>
      </c>
      <c r="P46" s="192">
        <f t="shared" ref="P46" si="14">((O46)*(19/100))</f>
        <v>0</v>
      </c>
      <c r="Q46" s="196">
        <f t="shared" ref="Q46" si="15">(O46+P46)</f>
        <v>0</v>
      </c>
      <c r="R46" s="240"/>
      <c r="S46" s="203"/>
    </row>
    <row r="47" spans="1:23" s="477" customFormat="1" ht="12" hidden="1" customHeight="1" x14ac:dyDescent="0.15">
      <c r="A47" s="203"/>
      <c r="B47" s="239"/>
      <c r="C47" s="748" t="s">
        <v>39</v>
      </c>
      <c r="D47" s="748"/>
      <c r="E47" s="748"/>
      <c r="F47" s="748"/>
      <c r="G47" s="198"/>
      <c r="H47" s="198"/>
      <c r="I47" s="199"/>
      <c r="J47" s="200"/>
      <c r="K47" s="200"/>
      <c r="L47" s="201"/>
      <c r="M47" s="198"/>
      <c r="N47" s="198"/>
      <c r="O47" s="198"/>
      <c r="P47" s="198"/>
      <c r="Q47" s="202">
        <f>SUM(Q46)</f>
        <v>0</v>
      </c>
      <c r="R47" s="240"/>
      <c r="S47" s="203"/>
    </row>
    <row r="48" spans="1:23" ht="8.25" customHeight="1" x14ac:dyDescent="0.25">
      <c r="A48" s="171"/>
      <c r="B48" s="229"/>
      <c r="C48" s="204"/>
      <c r="D48" s="205"/>
      <c r="E48" s="205"/>
      <c r="F48" s="206"/>
      <c r="G48" s="207"/>
      <c r="H48" s="207"/>
      <c r="I48" s="207"/>
      <c r="J48" s="208"/>
      <c r="K48" s="208"/>
      <c r="L48" s="209"/>
      <c r="M48" s="207"/>
      <c r="N48" s="207"/>
      <c r="O48" s="207"/>
      <c r="P48" s="207"/>
      <c r="Q48" s="210"/>
      <c r="R48" s="230"/>
      <c r="S48" s="171"/>
    </row>
    <row r="49" spans="1:19" ht="16.5" customHeight="1" x14ac:dyDescent="0.25">
      <c r="A49" s="171"/>
      <c r="B49" s="229"/>
      <c r="C49" s="749" t="s">
        <v>239</v>
      </c>
      <c r="D49" s="749"/>
      <c r="E49" s="749"/>
      <c r="F49" s="749"/>
      <c r="G49" s="749"/>
      <c r="H49" s="749"/>
      <c r="I49" s="749"/>
      <c r="J49" s="749"/>
      <c r="K49" s="749"/>
      <c r="L49" s="749"/>
      <c r="M49" s="749"/>
      <c r="N49" s="749"/>
      <c r="O49" s="749"/>
      <c r="P49" s="749"/>
      <c r="Q49" s="749"/>
      <c r="R49" s="230"/>
      <c r="S49" s="171"/>
    </row>
    <row r="50" spans="1:19" ht="15" customHeight="1" x14ac:dyDescent="0.25">
      <c r="A50" s="171"/>
      <c r="B50" s="229"/>
      <c r="C50" s="189" t="s">
        <v>240</v>
      </c>
      <c r="D50" s="190">
        <f>$D$8</f>
        <v>45855</v>
      </c>
      <c r="E50" s="190">
        <f>$D$9</f>
        <v>46220</v>
      </c>
      <c r="F50" s="191">
        <f>E50-D50</f>
        <v>365</v>
      </c>
      <c r="G50" s="633">
        <v>900151100</v>
      </c>
      <c r="H50" s="193">
        <f>((G50*I50))</f>
        <v>0</v>
      </c>
      <c r="I50" s="268">
        <v>0</v>
      </c>
      <c r="J50" s="269">
        <v>1</v>
      </c>
      <c r="K50" s="194" t="s">
        <v>2</v>
      </c>
      <c r="L50" s="195" t="s">
        <v>245</v>
      </c>
      <c r="M50" s="192">
        <f>((G50*(J50/100))*(F50/365))</f>
        <v>9001511</v>
      </c>
      <c r="N50" s="192">
        <f>(H50*(J50/200))*(F50/365)</f>
        <v>0</v>
      </c>
      <c r="O50" s="192">
        <f t="shared" ref="O50:O52" si="16">M50+N50</f>
        <v>9001511</v>
      </c>
      <c r="P50" s="192">
        <f t="shared" ref="P50:P52" si="17">((O50)*(19/100))</f>
        <v>1710287.09</v>
      </c>
      <c r="Q50" s="196">
        <f t="shared" ref="Q50:Q52" si="18">(O50+P50)</f>
        <v>10711798.09</v>
      </c>
      <c r="R50" s="230"/>
      <c r="S50" s="171"/>
    </row>
    <row r="51" spans="1:19" ht="15" customHeight="1" x14ac:dyDescent="0.25">
      <c r="A51" s="171"/>
      <c r="B51" s="229"/>
      <c r="C51" s="189" t="s">
        <v>241</v>
      </c>
      <c r="D51" s="190">
        <f>$D$8</f>
        <v>45855</v>
      </c>
      <c r="E51" s="190">
        <f>$D$9</f>
        <v>46220</v>
      </c>
      <c r="F51" s="191">
        <f>E51-D51</f>
        <v>365</v>
      </c>
      <c r="G51" s="267">
        <v>0</v>
      </c>
      <c r="H51" s="197"/>
      <c r="I51" s="197"/>
      <c r="J51" s="269">
        <v>0</v>
      </c>
      <c r="K51" s="194" t="s">
        <v>2</v>
      </c>
      <c r="L51" s="195" t="s">
        <v>245</v>
      </c>
      <c r="M51" s="192">
        <f>((G51*(J51/100))*(F51/365))</f>
        <v>0</v>
      </c>
      <c r="N51" s="192">
        <f>(H51*(J51/200))</f>
        <v>0</v>
      </c>
      <c r="O51" s="192">
        <f t="shared" si="16"/>
        <v>0</v>
      </c>
      <c r="P51" s="192">
        <f t="shared" si="17"/>
        <v>0</v>
      </c>
      <c r="Q51" s="196">
        <f t="shared" si="18"/>
        <v>0</v>
      </c>
      <c r="R51" s="230"/>
      <c r="S51" s="171"/>
    </row>
    <row r="52" spans="1:19" ht="15" customHeight="1" x14ac:dyDescent="0.25">
      <c r="A52" s="171"/>
      <c r="B52" s="229"/>
      <c r="C52" s="189" t="s">
        <v>242</v>
      </c>
      <c r="D52" s="190">
        <f>$D$8</f>
        <v>45855</v>
      </c>
      <c r="E52" s="190">
        <f>$D$9</f>
        <v>46220</v>
      </c>
      <c r="F52" s="191">
        <f>E52-D52</f>
        <v>365</v>
      </c>
      <c r="G52" s="633">
        <v>500000000</v>
      </c>
      <c r="H52" s="197"/>
      <c r="I52" s="197"/>
      <c r="J52" s="269">
        <v>0.2</v>
      </c>
      <c r="K52" s="194" t="s">
        <v>2</v>
      </c>
      <c r="L52" s="195" t="s">
        <v>245</v>
      </c>
      <c r="M52" s="192">
        <f>((G52*(J52/100))*(F52/365))</f>
        <v>1000000</v>
      </c>
      <c r="N52" s="192">
        <f>(H52*(J52/200))</f>
        <v>0</v>
      </c>
      <c r="O52" s="192">
        <f t="shared" si="16"/>
        <v>1000000</v>
      </c>
      <c r="P52" s="192">
        <f t="shared" si="17"/>
        <v>190000</v>
      </c>
      <c r="Q52" s="196">
        <f t="shared" si="18"/>
        <v>1190000</v>
      </c>
      <c r="R52" s="230"/>
      <c r="S52" s="171"/>
    </row>
    <row r="53" spans="1:19" ht="12" customHeight="1" x14ac:dyDescent="0.25">
      <c r="A53" s="171"/>
      <c r="B53" s="229"/>
      <c r="C53" s="748" t="s">
        <v>39</v>
      </c>
      <c r="D53" s="748"/>
      <c r="E53" s="748"/>
      <c r="F53" s="748"/>
      <c r="G53" s="198">
        <f>SUM(G50:G52)</f>
        <v>1400151100</v>
      </c>
      <c r="H53" s="198">
        <f>SUM(H50:H52)</f>
        <v>0</v>
      </c>
      <c r="I53" s="199"/>
      <c r="J53" s="200"/>
      <c r="K53" s="200"/>
      <c r="L53" s="201"/>
      <c r="M53" s="198">
        <f t="shared" ref="M53:Q53" si="19">SUM(M50:M52)</f>
        <v>10001511</v>
      </c>
      <c r="N53" s="198">
        <f t="shared" si="19"/>
        <v>0</v>
      </c>
      <c r="O53" s="198">
        <f t="shared" si="19"/>
        <v>10001511</v>
      </c>
      <c r="P53" s="198">
        <f t="shared" si="19"/>
        <v>1900287.09</v>
      </c>
      <c r="Q53" s="202">
        <f t="shared" si="19"/>
        <v>11901798.09</v>
      </c>
      <c r="R53" s="230"/>
      <c r="S53" s="171"/>
    </row>
    <row r="54" spans="1:19" ht="12" customHeight="1" x14ac:dyDescent="0.25">
      <c r="A54" s="171"/>
      <c r="B54" s="229"/>
      <c r="C54" s="204"/>
      <c r="D54" s="173"/>
      <c r="E54" s="173"/>
      <c r="F54" s="185"/>
      <c r="G54" s="186"/>
      <c r="H54" s="186"/>
      <c r="I54" s="186"/>
      <c r="J54" s="179"/>
      <c r="K54" s="179"/>
      <c r="L54" s="187"/>
      <c r="M54" s="186"/>
      <c r="N54" s="186"/>
      <c r="O54" s="186"/>
      <c r="P54" s="186"/>
      <c r="Q54" s="177"/>
      <c r="R54" s="230"/>
      <c r="S54" s="171"/>
    </row>
    <row r="55" spans="1:19" ht="16.5" hidden="1" customHeight="1" x14ac:dyDescent="0.25">
      <c r="A55" s="171"/>
      <c r="B55" s="229"/>
      <c r="C55" s="749" t="s">
        <v>243</v>
      </c>
      <c r="D55" s="749"/>
      <c r="E55" s="749"/>
      <c r="F55" s="749"/>
      <c r="G55" s="749"/>
      <c r="H55" s="749"/>
      <c r="I55" s="749"/>
      <c r="J55" s="749"/>
      <c r="K55" s="749"/>
      <c r="L55" s="749"/>
      <c r="M55" s="749"/>
      <c r="N55" s="749"/>
      <c r="O55" s="749"/>
      <c r="P55" s="749"/>
      <c r="Q55" s="749"/>
      <c r="R55" s="230"/>
      <c r="S55" s="171"/>
    </row>
    <row r="56" spans="1:19" ht="15" hidden="1" customHeight="1" x14ac:dyDescent="0.25">
      <c r="A56" s="171"/>
      <c r="B56" s="229"/>
      <c r="C56" s="189" t="s">
        <v>244</v>
      </c>
      <c r="D56" s="190">
        <f>$D$8</f>
        <v>45855</v>
      </c>
      <c r="E56" s="190">
        <f>$D$9</f>
        <v>46220</v>
      </c>
      <c r="F56" s="191">
        <f>E56-D56</f>
        <v>365</v>
      </c>
      <c r="G56" s="267">
        <v>0</v>
      </c>
      <c r="H56" s="193">
        <f>((G56*I56))</f>
        <v>0</v>
      </c>
      <c r="I56" s="268">
        <v>0</v>
      </c>
      <c r="J56" s="269">
        <v>0</v>
      </c>
      <c r="K56" s="211" t="s">
        <v>2</v>
      </c>
      <c r="L56" s="195" t="s">
        <v>245</v>
      </c>
      <c r="M56" s="192">
        <f>((G56*(J56/100))*(F56/365))</f>
        <v>0</v>
      </c>
      <c r="N56" s="192">
        <f>(H56*(J56/200))</f>
        <v>0</v>
      </c>
      <c r="O56" s="192">
        <f t="shared" ref="O56:O58" si="20">M56+N56</f>
        <v>0</v>
      </c>
      <c r="P56" s="192">
        <f t="shared" ref="P56:P58" si="21">((O56)*(19/100))</f>
        <v>0</v>
      </c>
      <c r="Q56" s="196">
        <f t="shared" ref="Q56:Q58" si="22">(O56+P56)</f>
        <v>0</v>
      </c>
      <c r="R56" s="230"/>
      <c r="S56" s="171"/>
    </row>
    <row r="57" spans="1:19" ht="15" hidden="1" customHeight="1" x14ac:dyDescent="0.25">
      <c r="A57" s="171"/>
      <c r="B57" s="229"/>
      <c r="C57" s="189" t="s">
        <v>241</v>
      </c>
      <c r="D57" s="190">
        <f>$D$8</f>
        <v>45855</v>
      </c>
      <c r="E57" s="190">
        <f>$D$9</f>
        <v>46220</v>
      </c>
      <c r="F57" s="191">
        <f>E57-D57</f>
        <v>365</v>
      </c>
      <c r="G57" s="267">
        <v>0</v>
      </c>
      <c r="H57" s="197"/>
      <c r="I57" s="197"/>
      <c r="J57" s="405">
        <f>$J$56</f>
        <v>0</v>
      </c>
      <c r="K57" s="194" t="s">
        <v>2</v>
      </c>
      <c r="L57" s="195" t="s">
        <v>245</v>
      </c>
      <c r="M57" s="192">
        <f>((G57*(J57/100))*(F57/365))</f>
        <v>0</v>
      </c>
      <c r="N57" s="192">
        <f>(H57*(J57/200))</f>
        <v>0</v>
      </c>
      <c r="O57" s="192">
        <f t="shared" si="20"/>
        <v>0</v>
      </c>
      <c r="P57" s="192">
        <f t="shared" si="21"/>
        <v>0</v>
      </c>
      <c r="Q57" s="196">
        <f t="shared" si="22"/>
        <v>0</v>
      </c>
      <c r="R57" s="230"/>
      <c r="S57" s="171"/>
    </row>
    <row r="58" spans="1:19" ht="15" hidden="1" customHeight="1" x14ac:dyDescent="0.25">
      <c r="A58" s="171"/>
      <c r="B58" s="229"/>
      <c r="C58" s="189" t="s">
        <v>268</v>
      </c>
      <c r="D58" s="190">
        <f>$D$8</f>
        <v>45855</v>
      </c>
      <c r="E58" s="190">
        <f>$D$9</f>
        <v>46220</v>
      </c>
      <c r="F58" s="191">
        <f>E58-D58</f>
        <v>365</v>
      </c>
      <c r="G58" s="267">
        <v>0</v>
      </c>
      <c r="H58" s="197"/>
      <c r="I58" s="197"/>
      <c r="J58" s="269">
        <v>0</v>
      </c>
      <c r="K58" s="194" t="s">
        <v>2</v>
      </c>
      <c r="L58" s="195" t="s">
        <v>245</v>
      </c>
      <c r="M58" s="192">
        <f>((G58*(J58/100))*(F58/365))</f>
        <v>0</v>
      </c>
      <c r="N58" s="192">
        <f>(H58*(J58/200))</f>
        <v>0</v>
      </c>
      <c r="O58" s="192">
        <f t="shared" si="20"/>
        <v>0</v>
      </c>
      <c r="P58" s="192">
        <f t="shared" si="21"/>
        <v>0</v>
      </c>
      <c r="Q58" s="196">
        <f t="shared" si="22"/>
        <v>0</v>
      </c>
      <c r="R58" s="230"/>
      <c r="S58" s="171"/>
    </row>
    <row r="59" spans="1:19" ht="12" hidden="1" customHeight="1" x14ac:dyDescent="0.25">
      <c r="A59" s="171"/>
      <c r="B59" s="229"/>
      <c r="C59" s="748" t="s">
        <v>39</v>
      </c>
      <c r="D59" s="748"/>
      <c r="E59" s="748"/>
      <c r="F59" s="748"/>
      <c r="G59" s="198">
        <f>SUM(G56:G58)</f>
        <v>0</v>
      </c>
      <c r="H59" s="198">
        <f>SUM(H56:H58)</f>
        <v>0</v>
      </c>
      <c r="I59" s="199"/>
      <c r="J59" s="200"/>
      <c r="K59" s="200"/>
      <c r="L59" s="201"/>
      <c r="M59" s="198">
        <f t="shared" ref="M59:Q59" si="23">SUM(M56:M58)</f>
        <v>0</v>
      </c>
      <c r="N59" s="198">
        <f t="shared" si="23"/>
        <v>0</v>
      </c>
      <c r="O59" s="198">
        <f t="shared" si="23"/>
        <v>0</v>
      </c>
      <c r="P59" s="198">
        <f t="shared" si="23"/>
        <v>0</v>
      </c>
      <c r="Q59" s="202">
        <f t="shared" si="23"/>
        <v>0</v>
      </c>
      <c r="R59" s="230"/>
      <c r="S59" s="171"/>
    </row>
    <row r="60" spans="1:19" ht="8.25" hidden="1" customHeight="1" x14ac:dyDescent="0.25">
      <c r="A60" s="171"/>
      <c r="B60" s="229"/>
      <c r="C60" s="204"/>
      <c r="D60" s="173"/>
      <c r="E60" s="173"/>
      <c r="F60" s="185"/>
      <c r="G60" s="186"/>
      <c r="H60" s="186"/>
      <c r="I60" s="186"/>
      <c r="J60" s="179"/>
      <c r="K60" s="179"/>
      <c r="L60" s="187"/>
      <c r="M60" s="186"/>
      <c r="N60" s="186"/>
      <c r="O60" s="186"/>
      <c r="P60" s="186"/>
      <c r="Q60" s="177"/>
      <c r="R60" s="230"/>
      <c r="S60" s="171"/>
    </row>
    <row r="61" spans="1:19" ht="16.5" hidden="1" customHeight="1" x14ac:dyDescent="0.25">
      <c r="A61" s="171"/>
      <c r="B61" s="229"/>
      <c r="C61" s="749" t="s">
        <v>275</v>
      </c>
      <c r="D61" s="749"/>
      <c r="E61" s="749"/>
      <c r="F61" s="749"/>
      <c r="G61" s="749"/>
      <c r="H61" s="749"/>
      <c r="I61" s="749"/>
      <c r="J61" s="749"/>
      <c r="K61" s="749"/>
      <c r="L61" s="749"/>
      <c r="M61" s="749"/>
      <c r="N61" s="749"/>
      <c r="O61" s="749"/>
      <c r="P61" s="749"/>
      <c r="Q61" s="749"/>
      <c r="R61" s="230"/>
      <c r="S61" s="171"/>
    </row>
    <row r="62" spans="1:19" ht="15" hidden="1" customHeight="1" x14ac:dyDescent="0.25">
      <c r="A62" s="171"/>
      <c r="B62" s="229"/>
      <c r="C62" s="408" t="s">
        <v>281</v>
      </c>
      <c r="D62" s="190">
        <f>$D$8</f>
        <v>45855</v>
      </c>
      <c r="E62" s="190">
        <f>$D$9</f>
        <v>46220</v>
      </c>
      <c r="F62" s="191">
        <f>E62-D62</f>
        <v>365</v>
      </c>
      <c r="G62" s="267">
        <v>0</v>
      </c>
      <c r="H62" s="197"/>
      <c r="I62" s="197"/>
      <c r="J62" s="269">
        <v>0</v>
      </c>
      <c r="K62" s="211" t="s">
        <v>2</v>
      </c>
      <c r="L62" s="195" t="s">
        <v>245</v>
      </c>
      <c r="M62" s="192">
        <f>IF((F62&lt;=365),((G62*(J62/100))*(365/365)),((G62*(J62/100))*($F$62/365)))</f>
        <v>0</v>
      </c>
      <c r="N62" s="197"/>
      <c r="O62" s="192">
        <f t="shared" ref="O62" si="24">M62+N62</f>
        <v>0</v>
      </c>
      <c r="P62" s="192">
        <f t="shared" ref="P62" si="25">((O62)*(19/100))</f>
        <v>0</v>
      </c>
      <c r="Q62" s="196">
        <f t="shared" ref="Q62" si="26">(O62+P62)</f>
        <v>0</v>
      </c>
      <c r="R62" s="230"/>
      <c r="S62" s="171"/>
    </row>
    <row r="63" spans="1:19" ht="12" hidden="1" customHeight="1" x14ac:dyDescent="0.25">
      <c r="A63" s="171"/>
      <c r="B63" s="229"/>
      <c r="C63" s="748" t="s">
        <v>39</v>
      </c>
      <c r="D63" s="748"/>
      <c r="E63" s="748"/>
      <c r="F63" s="748"/>
      <c r="G63" s="212"/>
      <c r="H63" s="212"/>
      <c r="I63" s="199"/>
      <c r="J63" s="200"/>
      <c r="K63" s="200"/>
      <c r="L63" s="201"/>
      <c r="M63" s="198"/>
      <c r="N63" s="198"/>
      <c r="O63" s="198"/>
      <c r="P63" s="198"/>
      <c r="Q63" s="202">
        <f>SUM(Q62)</f>
        <v>0</v>
      </c>
      <c r="R63" s="230"/>
      <c r="S63" s="171"/>
    </row>
    <row r="64" spans="1:19" ht="8.25" hidden="1" customHeight="1" x14ac:dyDescent="0.25">
      <c r="A64" s="171"/>
      <c r="B64" s="229"/>
      <c r="C64" s="172"/>
      <c r="D64" s="173"/>
      <c r="E64" s="173"/>
      <c r="F64" s="185"/>
      <c r="G64" s="186"/>
      <c r="H64" s="186"/>
      <c r="I64" s="186"/>
      <c r="J64" s="179"/>
      <c r="K64" s="179"/>
      <c r="L64" s="187"/>
      <c r="M64" s="186"/>
      <c r="N64" s="186"/>
      <c r="O64" s="186"/>
      <c r="P64" s="186"/>
      <c r="Q64" s="177"/>
      <c r="R64" s="230"/>
      <c r="S64" s="171"/>
    </row>
    <row r="65" spans="1:19" ht="16.5" hidden="1" customHeight="1" x14ac:dyDescent="0.25">
      <c r="A65" s="171"/>
      <c r="B65" s="229"/>
      <c r="C65" s="749" t="s">
        <v>247</v>
      </c>
      <c r="D65" s="749"/>
      <c r="E65" s="749"/>
      <c r="F65" s="749"/>
      <c r="G65" s="749"/>
      <c r="H65" s="749"/>
      <c r="I65" s="749"/>
      <c r="J65" s="749"/>
      <c r="K65" s="749"/>
      <c r="L65" s="749"/>
      <c r="M65" s="749"/>
      <c r="N65" s="749"/>
      <c r="O65" s="749"/>
      <c r="P65" s="749"/>
      <c r="Q65" s="749"/>
      <c r="R65" s="230"/>
      <c r="S65" s="171"/>
    </row>
    <row r="66" spans="1:19" ht="15" hidden="1" customHeight="1" x14ac:dyDescent="0.25">
      <c r="A66" s="171"/>
      <c r="B66" s="229"/>
      <c r="C66" s="408" t="s">
        <v>248</v>
      </c>
      <c r="D66" s="190">
        <f>$D$8</f>
        <v>45855</v>
      </c>
      <c r="E66" s="190">
        <f>$D$9</f>
        <v>46220</v>
      </c>
      <c r="F66" s="191">
        <f>E66-D66</f>
        <v>365</v>
      </c>
      <c r="G66" s="267">
        <v>0</v>
      </c>
      <c r="H66" s="197"/>
      <c r="I66" s="197"/>
      <c r="J66" s="269">
        <v>0</v>
      </c>
      <c r="K66" s="211" t="s">
        <v>2</v>
      </c>
      <c r="L66" s="195" t="s">
        <v>245</v>
      </c>
      <c r="M66" s="192">
        <f>IF((F66&lt;=365),((G66*(J66/100))*(365/365)),((G66*(J66/100))*($F$66/365)))</f>
        <v>0</v>
      </c>
      <c r="N66" s="197"/>
      <c r="O66" s="192">
        <f t="shared" ref="O66" si="27">M66+N66</f>
        <v>0</v>
      </c>
      <c r="P66" s="192">
        <f t="shared" ref="P66" si="28">((O66)*(19/100))</f>
        <v>0</v>
      </c>
      <c r="Q66" s="196">
        <f t="shared" ref="Q66" si="29">(O66+P66)</f>
        <v>0</v>
      </c>
      <c r="R66" s="230"/>
      <c r="S66" s="171"/>
    </row>
    <row r="67" spans="1:19" ht="12" hidden="1" customHeight="1" x14ac:dyDescent="0.25">
      <c r="A67" s="171"/>
      <c r="B67" s="229"/>
      <c r="C67" s="748" t="s">
        <v>39</v>
      </c>
      <c r="D67" s="748"/>
      <c r="E67" s="748"/>
      <c r="F67" s="748"/>
      <c r="G67" s="212"/>
      <c r="H67" s="212"/>
      <c r="I67" s="199"/>
      <c r="J67" s="200"/>
      <c r="K67" s="200"/>
      <c r="L67" s="201"/>
      <c r="M67" s="198"/>
      <c r="N67" s="198"/>
      <c r="O67" s="198"/>
      <c r="P67" s="198"/>
      <c r="Q67" s="202">
        <f>SUM(Q66)</f>
        <v>0</v>
      </c>
      <c r="R67" s="230"/>
      <c r="S67" s="171"/>
    </row>
    <row r="68" spans="1:19" ht="14.25" customHeight="1" x14ac:dyDescent="0.25">
      <c r="A68" s="171"/>
      <c r="B68" s="229"/>
      <c r="C68" s="204"/>
      <c r="D68" s="173"/>
      <c r="E68" s="173"/>
      <c r="F68" s="185"/>
      <c r="G68" s="186"/>
      <c r="H68" s="186"/>
      <c r="I68" s="186"/>
      <c r="J68" s="179"/>
      <c r="K68" s="179"/>
      <c r="L68" s="187"/>
      <c r="M68" s="186"/>
      <c r="N68" s="186"/>
      <c r="O68" s="186"/>
      <c r="P68" s="186"/>
      <c r="Q68" s="177"/>
      <c r="R68" s="230"/>
      <c r="S68" s="171"/>
    </row>
    <row r="69" spans="1:19" ht="16.5" customHeight="1" x14ac:dyDescent="0.25">
      <c r="A69" s="171"/>
      <c r="B69" s="229"/>
      <c r="C69" s="749" t="s">
        <v>249</v>
      </c>
      <c r="D69" s="749"/>
      <c r="E69" s="749"/>
      <c r="F69" s="749"/>
      <c r="G69" s="749"/>
      <c r="H69" s="749"/>
      <c r="I69" s="749"/>
      <c r="J69" s="749"/>
      <c r="K69" s="749"/>
      <c r="L69" s="749"/>
      <c r="M69" s="749"/>
      <c r="N69" s="749"/>
      <c r="O69" s="749"/>
      <c r="P69" s="749"/>
      <c r="Q69" s="749"/>
      <c r="R69" s="230"/>
      <c r="S69" s="171"/>
    </row>
    <row r="70" spans="1:19" ht="15" customHeight="1" x14ac:dyDescent="0.25">
      <c r="A70" s="171"/>
      <c r="B70" s="229"/>
      <c r="C70" s="189" t="s">
        <v>238</v>
      </c>
      <c r="D70" s="190">
        <f>$D$8</f>
        <v>45855</v>
      </c>
      <c r="E70" s="190">
        <f>$D$9</f>
        <v>46220</v>
      </c>
      <c r="F70" s="191">
        <f>E70-D70</f>
        <v>365</v>
      </c>
      <c r="G70" s="633">
        <v>200000000</v>
      </c>
      <c r="H70" s="197"/>
      <c r="I70" s="197"/>
      <c r="J70" s="269">
        <v>4.7</v>
      </c>
      <c r="K70" s="211" t="s">
        <v>2</v>
      </c>
      <c r="L70" s="195" t="s">
        <v>245</v>
      </c>
      <c r="M70" s="192">
        <f>((G70*(J70/100))*(F70/365))</f>
        <v>9400000</v>
      </c>
      <c r="N70" s="197"/>
      <c r="O70" s="192">
        <f t="shared" ref="O70" si="30">M70+N70</f>
        <v>9400000</v>
      </c>
      <c r="P70" s="192">
        <f t="shared" ref="P70" si="31">((O70)*(19/100))</f>
        <v>1786000</v>
      </c>
      <c r="Q70" s="196">
        <f t="shared" ref="Q70" si="32">(O70+P70)</f>
        <v>11186000</v>
      </c>
      <c r="R70" s="230"/>
      <c r="S70" s="171"/>
    </row>
    <row r="71" spans="1:19" ht="12" customHeight="1" x14ac:dyDescent="0.25">
      <c r="A71" s="171"/>
      <c r="B71" s="229"/>
      <c r="C71" s="748" t="s">
        <v>39</v>
      </c>
      <c r="D71" s="748"/>
      <c r="E71" s="748"/>
      <c r="F71" s="748"/>
      <c r="G71" s="212"/>
      <c r="H71" s="212"/>
      <c r="I71" s="199"/>
      <c r="J71" s="200"/>
      <c r="K71" s="200"/>
      <c r="L71" s="201"/>
      <c r="M71" s="198"/>
      <c r="N71" s="198"/>
      <c r="O71" s="198"/>
      <c r="P71" s="198"/>
      <c r="Q71" s="202">
        <f>SUM(Q70)</f>
        <v>11186000</v>
      </c>
      <c r="R71" s="230"/>
      <c r="S71" s="171"/>
    </row>
    <row r="72" spans="1:19" s="477" customFormat="1" ht="8.25" customHeight="1" x14ac:dyDescent="0.15">
      <c r="A72" s="203"/>
      <c r="B72" s="239"/>
      <c r="C72" s="203"/>
      <c r="D72" s="203"/>
      <c r="E72" s="203"/>
      <c r="F72" s="203"/>
      <c r="G72" s="203"/>
      <c r="H72" s="203"/>
      <c r="I72" s="203"/>
      <c r="J72" s="203"/>
      <c r="K72" s="203"/>
      <c r="L72" s="203"/>
      <c r="M72" s="203"/>
      <c r="N72" s="203"/>
      <c r="O72" s="203"/>
      <c r="P72" s="203"/>
      <c r="Q72" s="203"/>
      <c r="R72" s="240"/>
      <c r="S72" s="203"/>
    </row>
    <row r="73" spans="1:19" ht="16.5" customHeight="1" x14ac:dyDescent="0.25">
      <c r="A73" s="213"/>
      <c r="B73" s="229"/>
      <c r="C73" s="749" t="s">
        <v>250</v>
      </c>
      <c r="D73" s="749"/>
      <c r="E73" s="749"/>
      <c r="F73" s="749"/>
      <c r="G73" s="749"/>
      <c r="H73" s="749"/>
      <c r="I73" s="749"/>
      <c r="J73" s="749"/>
      <c r="K73" s="749"/>
      <c r="L73" s="749"/>
      <c r="M73" s="749"/>
      <c r="N73" s="749"/>
      <c r="O73" s="749"/>
      <c r="P73" s="749"/>
      <c r="Q73" s="749"/>
      <c r="R73" s="230"/>
      <c r="S73" s="213"/>
    </row>
    <row r="74" spans="1:19" ht="15" customHeight="1" x14ac:dyDescent="0.25">
      <c r="A74" s="213"/>
      <c r="B74" s="229"/>
      <c r="C74" s="189" t="s">
        <v>238</v>
      </c>
      <c r="D74" s="190">
        <f>$D$8</f>
        <v>45855</v>
      </c>
      <c r="E74" s="190">
        <f>$D$9</f>
        <v>46220</v>
      </c>
      <c r="F74" s="191">
        <f>E74-D74</f>
        <v>365</v>
      </c>
      <c r="G74" s="633">
        <v>1000000000</v>
      </c>
      <c r="H74" s="197"/>
      <c r="I74" s="197"/>
      <c r="J74" s="269">
        <v>0.25</v>
      </c>
      <c r="K74" s="211" t="s">
        <v>2</v>
      </c>
      <c r="L74" s="195" t="s">
        <v>245</v>
      </c>
      <c r="M74" s="192">
        <f>((G74*(J74/100))*(F74/365))</f>
        <v>2500000</v>
      </c>
      <c r="N74" s="197"/>
      <c r="O74" s="192">
        <f t="shared" ref="O74" si="33">M74+N74</f>
        <v>2500000</v>
      </c>
      <c r="P74" s="192">
        <f t="shared" ref="P74" si="34">((O74)*(19/100))</f>
        <v>475000</v>
      </c>
      <c r="Q74" s="196">
        <f t="shared" ref="Q74" si="35">(O74+P74)</f>
        <v>2975000</v>
      </c>
      <c r="R74" s="230"/>
      <c r="S74" s="213"/>
    </row>
    <row r="75" spans="1:19" ht="12" customHeight="1" x14ac:dyDescent="0.25">
      <c r="A75" s="213"/>
      <c r="B75" s="229"/>
      <c r="C75" s="748" t="s">
        <v>39</v>
      </c>
      <c r="D75" s="748"/>
      <c r="E75" s="748"/>
      <c r="F75" s="748"/>
      <c r="G75" s="212"/>
      <c r="H75" s="212"/>
      <c r="I75" s="199"/>
      <c r="J75" s="200"/>
      <c r="K75" s="200"/>
      <c r="L75" s="201"/>
      <c r="M75" s="198"/>
      <c r="N75" s="198"/>
      <c r="O75" s="198"/>
      <c r="P75" s="198"/>
      <c r="Q75" s="202">
        <f>SUM(Q74)</f>
        <v>2975000</v>
      </c>
      <c r="R75" s="230"/>
      <c r="S75" s="213"/>
    </row>
    <row r="76" spans="1:19" ht="12.75" customHeight="1" x14ac:dyDescent="0.25">
      <c r="A76" s="171"/>
      <c r="B76" s="229"/>
      <c r="C76" s="214"/>
      <c r="D76" s="215"/>
      <c r="E76" s="215"/>
      <c r="F76" s="216"/>
      <c r="G76" s="178"/>
      <c r="H76" s="178"/>
      <c r="I76" s="178"/>
      <c r="J76" s="217"/>
      <c r="K76" s="217"/>
      <c r="L76" s="178"/>
      <c r="M76" s="178"/>
      <c r="N76" s="178"/>
      <c r="O76" s="178"/>
      <c r="P76" s="178"/>
      <c r="Q76" s="178"/>
      <c r="R76" s="230"/>
      <c r="S76" s="171"/>
    </row>
    <row r="77" spans="1:19" ht="16.5" hidden="1" customHeight="1" x14ac:dyDescent="0.25">
      <c r="A77" s="213"/>
      <c r="B77" s="229"/>
      <c r="C77" s="749" t="s">
        <v>274</v>
      </c>
      <c r="D77" s="749"/>
      <c r="E77" s="749"/>
      <c r="F77" s="749"/>
      <c r="G77" s="749"/>
      <c r="H77" s="749"/>
      <c r="I77" s="749"/>
      <c r="J77" s="749"/>
      <c r="K77" s="749"/>
      <c r="L77" s="749"/>
      <c r="M77" s="749"/>
      <c r="N77" s="749"/>
      <c r="O77" s="749"/>
      <c r="P77" s="749"/>
      <c r="Q77" s="749"/>
      <c r="R77" s="230"/>
      <c r="S77" s="213"/>
    </row>
    <row r="78" spans="1:19" ht="15" hidden="1" customHeight="1" x14ac:dyDescent="0.25">
      <c r="A78" s="213"/>
      <c r="B78" s="229"/>
      <c r="C78" s="189" t="s">
        <v>238</v>
      </c>
      <c r="D78" s="190">
        <f>$D$8</f>
        <v>45855</v>
      </c>
      <c r="E78" s="190">
        <f>$D$9</f>
        <v>46220</v>
      </c>
      <c r="F78" s="191">
        <f>E78-D78</f>
        <v>365</v>
      </c>
      <c r="G78" s="267">
        <v>0</v>
      </c>
      <c r="H78" s="197"/>
      <c r="I78" s="197"/>
      <c r="J78" s="269">
        <v>0</v>
      </c>
      <c r="K78" s="211" t="s">
        <v>2</v>
      </c>
      <c r="L78" s="195" t="s">
        <v>245</v>
      </c>
      <c r="M78" s="192">
        <f>((G78*(J78/100))*(F78/365))</f>
        <v>0</v>
      </c>
      <c r="N78" s="197"/>
      <c r="O78" s="192">
        <f t="shared" ref="O78" si="36">M78+N78</f>
        <v>0</v>
      </c>
      <c r="P78" s="192">
        <f t="shared" ref="P78" si="37">((O78)*(19/100))</f>
        <v>0</v>
      </c>
      <c r="Q78" s="196">
        <f t="shared" ref="Q78" si="38">(O78+P78)</f>
        <v>0</v>
      </c>
      <c r="R78" s="230"/>
      <c r="S78" s="213"/>
    </row>
    <row r="79" spans="1:19" ht="12" hidden="1" customHeight="1" x14ac:dyDescent="0.25">
      <c r="A79" s="213"/>
      <c r="B79" s="229"/>
      <c r="C79" s="748" t="s">
        <v>39</v>
      </c>
      <c r="D79" s="748"/>
      <c r="E79" s="748"/>
      <c r="F79" s="748"/>
      <c r="G79" s="212"/>
      <c r="H79" s="212"/>
      <c r="I79" s="199"/>
      <c r="J79" s="200"/>
      <c r="K79" s="200"/>
      <c r="L79" s="201"/>
      <c r="M79" s="198"/>
      <c r="N79" s="198"/>
      <c r="O79" s="198"/>
      <c r="P79" s="198"/>
      <c r="Q79" s="202">
        <f>SUM(Q78)</f>
        <v>0</v>
      </c>
      <c r="R79" s="230"/>
      <c r="S79" s="213"/>
    </row>
    <row r="80" spans="1:19" ht="24" hidden="1" customHeight="1" x14ac:dyDescent="0.25">
      <c r="A80" s="171"/>
      <c r="B80" s="229"/>
      <c r="C80" s="214"/>
      <c r="D80" s="215"/>
      <c r="E80" s="215"/>
      <c r="F80" s="216"/>
      <c r="G80" s="178"/>
      <c r="H80" s="178"/>
      <c r="I80" s="178"/>
      <c r="J80" s="217"/>
      <c r="K80" s="217"/>
      <c r="L80" s="178"/>
      <c r="M80" s="178"/>
      <c r="N80" s="178"/>
      <c r="O80" s="178"/>
      <c r="P80" s="178"/>
      <c r="Q80" s="178"/>
      <c r="R80" s="230"/>
      <c r="S80" s="171"/>
    </row>
    <row r="81" spans="1:19" ht="16.5" hidden="1" customHeight="1" x14ac:dyDescent="0.25">
      <c r="A81" s="213"/>
      <c r="B81" s="229"/>
      <c r="C81" s="749" t="s">
        <v>269</v>
      </c>
      <c r="D81" s="749"/>
      <c r="E81" s="749"/>
      <c r="F81" s="749"/>
      <c r="G81" s="749"/>
      <c r="H81" s="749"/>
      <c r="I81" s="749"/>
      <c r="J81" s="749"/>
      <c r="K81" s="749"/>
      <c r="L81" s="749"/>
      <c r="M81" s="749"/>
      <c r="N81" s="749"/>
      <c r="O81" s="749"/>
      <c r="P81" s="749"/>
      <c r="Q81" s="749"/>
      <c r="R81" s="230"/>
      <c r="S81" s="213"/>
    </row>
    <row r="82" spans="1:19" ht="15" hidden="1" customHeight="1" x14ac:dyDescent="0.25">
      <c r="A82" s="213"/>
      <c r="B82" s="229"/>
      <c r="C82" s="189" t="s">
        <v>238</v>
      </c>
      <c r="D82" s="190">
        <f>$D$8</f>
        <v>45855</v>
      </c>
      <c r="E82" s="190">
        <f>$D$9</f>
        <v>46220</v>
      </c>
      <c r="F82" s="191">
        <f>E82-D82</f>
        <v>365</v>
      </c>
      <c r="G82" s="267">
        <v>0</v>
      </c>
      <c r="H82" s="197"/>
      <c r="I82" s="197"/>
      <c r="J82" s="269">
        <v>0</v>
      </c>
      <c r="K82" s="211" t="s">
        <v>2</v>
      </c>
      <c r="L82" s="195" t="s">
        <v>245</v>
      </c>
      <c r="M82" s="192">
        <f>((G82*(J82/100))*(F82/365))</f>
        <v>0</v>
      </c>
      <c r="N82" s="197"/>
      <c r="O82" s="192">
        <f t="shared" ref="O82" si="39">M82+N82</f>
        <v>0</v>
      </c>
      <c r="P82" s="192">
        <f t="shared" ref="P82" si="40">((O82)*(19/100))</f>
        <v>0</v>
      </c>
      <c r="Q82" s="196">
        <f t="shared" ref="Q82" si="41">(O82+P82)</f>
        <v>0</v>
      </c>
      <c r="R82" s="230"/>
      <c r="S82" s="213"/>
    </row>
    <row r="83" spans="1:19" ht="17.25" hidden="1" customHeight="1" x14ac:dyDescent="0.25">
      <c r="A83" s="213"/>
      <c r="B83" s="229"/>
      <c r="C83" s="748" t="s">
        <v>39</v>
      </c>
      <c r="D83" s="748"/>
      <c r="E83" s="748"/>
      <c r="F83" s="748"/>
      <c r="G83" s="212"/>
      <c r="H83" s="212"/>
      <c r="I83" s="199"/>
      <c r="J83" s="200"/>
      <c r="K83" s="200"/>
      <c r="L83" s="201"/>
      <c r="M83" s="198"/>
      <c r="N83" s="198"/>
      <c r="O83" s="198"/>
      <c r="P83" s="198"/>
      <c r="Q83" s="202">
        <f>SUM(Q82)</f>
        <v>0</v>
      </c>
      <c r="R83" s="230"/>
      <c r="S83" s="213"/>
    </row>
    <row r="84" spans="1:19" ht="17.25" hidden="1" customHeight="1" x14ac:dyDescent="0.25">
      <c r="A84" s="171"/>
      <c r="B84" s="229"/>
      <c r="C84" s="214"/>
      <c r="D84" s="215"/>
      <c r="E84" s="215"/>
      <c r="F84" s="216"/>
      <c r="G84" s="178"/>
      <c r="H84" s="178"/>
      <c r="I84" s="178"/>
      <c r="J84" s="217"/>
      <c r="K84" s="217"/>
      <c r="L84" s="178"/>
      <c r="M84" s="178"/>
      <c r="N84" s="178"/>
      <c r="O84" s="178"/>
      <c r="P84" s="178"/>
      <c r="Q84" s="178"/>
      <c r="R84" s="230"/>
      <c r="S84" s="171"/>
    </row>
    <row r="85" spans="1:19" ht="16.5" hidden="1" customHeight="1" x14ac:dyDescent="0.25">
      <c r="A85" s="171"/>
      <c r="B85" s="229"/>
      <c r="C85" s="749" t="s">
        <v>267</v>
      </c>
      <c r="D85" s="749"/>
      <c r="E85" s="749"/>
      <c r="F85" s="749"/>
      <c r="G85" s="749"/>
      <c r="H85" s="749"/>
      <c r="I85" s="749"/>
      <c r="J85" s="749"/>
      <c r="K85" s="749"/>
      <c r="L85" s="749"/>
      <c r="M85" s="749"/>
      <c r="N85" s="749"/>
      <c r="O85" s="749"/>
      <c r="P85" s="749"/>
      <c r="Q85" s="749"/>
      <c r="R85" s="230"/>
      <c r="S85" s="171"/>
    </row>
    <row r="86" spans="1:19" ht="15" hidden="1" customHeight="1" x14ac:dyDescent="0.25">
      <c r="A86" s="171"/>
      <c r="B86" s="229"/>
      <c r="C86" s="189" t="s">
        <v>238</v>
      </c>
      <c r="D86" s="190">
        <f>$D$8</f>
        <v>45855</v>
      </c>
      <c r="E86" s="190">
        <f>$D$9</f>
        <v>46220</v>
      </c>
      <c r="F86" s="191">
        <f>E86-D86</f>
        <v>365</v>
      </c>
      <c r="G86" s="267">
        <v>0</v>
      </c>
      <c r="H86" s="197"/>
      <c r="I86" s="197"/>
      <c r="J86" s="269">
        <v>0</v>
      </c>
      <c r="K86" s="211" t="s">
        <v>2</v>
      </c>
      <c r="L86" s="195" t="s">
        <v>245</v>
      </c>
      <c r="M86" s="192">
        <f>((G86*(J86/100))*(F86/365))</f>
        <v>0</v>
      </c>
      <c r="N86" s="197"/>
      <c r="O86" s="192">
        <f t="shared" ref="O86" si="42">M86+N86</f>
        <v>0</v>
      </c>
      <c r="P86" s="192">
        <f t="shared" ref="P86" si="43">((O86)*(19/100))</f>
        <v>0</v>
      </c>
      <c r="Q86" s="196">
        <f t="shared" ref="Q86" si="44">(O86+P86)</f>
        <v>0</v>
      </c>
      <c r="R86" s="230"/>
      <c r="S86" s="171"/>
    </row>
    <row r="87" spans="1:19" ht="12" hidden="1" customHeight="1" x14ac:dyDescent="0.25">
      <c r="A87" s="171"/>
      <c r="B87" s="229"/>
      <c r="C87" s="748" t="s">
        <v>39</v>
      </c>
      <c r="D87" s="748"/>
      <c r="E87" s="748"/>
      <c r="F87" s="748"/>
      <c r="G87" s="212"/>
      <c r="H87" s="212"/>
      <c r="I87" s="199"/>
      <c r="J87" s="200"/>
      <c r="K87" s="200"/>
      <c r="L87" s="201"/>
      <c r="M87" s="198"/>
      <c r="N87" s="198"/>
      <c r="O87" s="198"/>
      <c r="P87" s="198"/>
      <c r="Q87" s="202">
        <f>SUM(Q86)</f>
        <v>0</v>
      </c>
      <c r="R87" s="230"/>
      <c r="S87" s="171"/>
    </row>
    <row r="88" spans="1:19" ht="12.75" hidden="1" customHeight="1" x14ac:dyDescent="0.25">
      <c r="A88" s="171"/>
      <c r="B88" s="229"/>
      <c r="C88" s="214"/>
      <c r="D88" s="215"/>
      <c r="E88" s="215"/>
      <c r="F88" s="216"/>
      <c r="G88" s="178"/>
      <c r="H88" s="178"/>
      <c r="I88" s="178"/>
      <c r="J88" s="217"/>
      <c r="K88" s="217"/>
      <c r="L88" s="178"/>
      <c r="M88" s="178"/>
      <c r="N88" s="178"/>
      <c r="O88" s="178"/>
      <c r="P88" s="178"/>
      <c r="Q88" s="178"/>
      <c r="R88" s="230"/>
      <c r="S88" s="171"/>
    </row>
    <row r="89" spans="1:19" ht="16.5" hidden="1" customHeight="1" x14ac:dyDescent="0.25">
      <c r="A89" s="171"/>
      <c r="B89" s="229"/>
      <c r="C89" s="749" t="s">
        <v>270</v>
      </c>
      <c r="D89" s="749"/>
      <c r="E89" s="749"/>
      <c r="F89" s="749"/>
      <c r="G89" s="749"/>
      <c r="H89" s="749"/>
      <c r="I89" s="749"/>
      <c r="J89" s="749"/>
      <c r="K89" s="749"/>
      <c r="L89" s="749"/>
      <c r="M89" s="749"/>
      <c r="N89" s="749"/>
      <c r="O89" s="749"/>
      <c r="P89" s="749"/>
      <c r="Q89" s="749"/>
      <c r="R89" s="230"/>
      <c r="S89" s="171"/>
    </row>
    <row r="90" spans="1:19" ht="15" hidden="1" customHeight="1" x14ac:dyDescent="0.25">
      <c r="A90" s="171"/>
      <c r="B90" s="229"/>
      <c r="C90" s="189" t="s">
        <v>238</v>
      </c>
      <c r="D90" s="417">
        <f>$D$8</f>
        <v>45855</v>
      </c>
      <c r="E90" s="417">
        <f>$D$9</f>
        <v>46220</v>
      </c>
      <c r="F90" s="191">
        <f>E90-D90</f>
        <v>365</v>
      </c>
      <c r="G90" s="267">
        <v>0</v>
      </c>
      <c r="H90" s="197"/>
      <c r="I90" s="197"/>
      <c r="J90" s="269">
        <v>0</v>
      </c>
      <c r="K90" s="211" t="s">
        <v>2</v>
      </c>
      <c r="L90" s="195" t="s">
        <v>245</v>
      </c>
      <c r="M90" s="192">
        <f>((G90*(J90/100))*(F90/365))</f>
        <v>0</v>
      </c>
      <c r="N90" s="197"/>
      <c r="O90" s="192">
        <f t="shared" ref="O90" si="45">M90+N90</f>
        <v>0</v>
      </c>
      <c r="P90" s="192">
        <f t="shared" ref="P90" si="46">((O90)*(19/100))</f>
        <v>0</v>
      </c>
      <c r="Q90" s="196">
        <f t="shared" ref="Q90" si="47">(O90+P90)</f>
        <v>0</v>
      </c>
      <c r="R90" s="230"/>
      <c r="S90" s="171"/>
    </row>
    <row r="91" spans="1:19" ht="12" hidden="1" customHeight="1" x14ac:dyDescent="0.25">
      <c r="A91" s="171"/>
      <c r="B91" s="229"/>
      <c r="C91" s="748" t="s">
        <v>39</v>
      </c>
      <c r="D91" s="748"/>
      <c r="E91" s="748"/>
      <c r="F91" s="748"/>
      <c r="G91" s="212"/>
      <c r="H91" s="212"/>
      <c r="I91" s="199"/>
      <c r="J91" s="200"/>
      <c r="K91" s="200"/>
      <c r="L91" s="201"/>
      <c r="M91" s="198"/>
      <c r="N91" s="198"/>
      <c r="O91" s="198"/>
      <c r="P91" s="198"/>
      <c r="Q91" s="202">
        <f>SUM(Q90)</f>
        <v>0</v>
      </c>
      <c r="R91" s="230"/>
      <c r="S91" s="171"/>
    </row>
    <row r="92" spans="1:19" ht="17.25" customHeight="1" x14ac:dyDescent="0.25">
      <c r="A92" s="171"/>
      <c r="B92" s="229"/>
      <c r="C92" s="214"/>
      <c r="D92" s="215"/>
      <c r="E92" s="215"/>
      <c r="F92" s="216"/>
      <c r="G92" s="178"/>
      <c r="H92" s="178"/>
      <c r="I92" s="178"/>
      <c r="J92" s="217"/>
      <c r="K92" s="217"/>
      <c r="L92" s="178"/>
      <c r="M92" s="178"/>
      <c r="N92" s="178"/>
      <c r="O92" s="178"/>
      <c r="P92" s="178"/>
      <c r="Q92" s="178"/>
      <c r="R92" s="230"/>
      <c r="S92" s="171"/>
    </row>
    <row r="93" spans="1:19" ht="16.5" customHeight="1" x14ac:dyDescent="0.25">
      <c r="A93" s="171"/>
      <c r="B93" s="229"/>
      <c r="C93" s="749" t="s">
        <v>271</v>
      </c>
      <c r="D93" s="749"/>
      <c r="E93" s="749"/>
      <c r="F93" s="749"/>
      <c r="G93" s="749"/>
      <c r="H93" s="749"/>
      <c r="I93" s="749"/>
      <c r="J93" s="749"/>
      <c r="K93" s="749"/>
      <c r="L93" s="749"/>
      <c r="M93" s="749"/>
      <c r="N93" s="749"/>
      <c r="O93" s="749"/>
      <c r="P93" s="749"/>
      <c r="Q93" s="749"/>
      <c r="R93" s="230"/>
      <c r="S93" s="171"/>
    </row>
    <row r="94" spans="1:19" ht="15" customHeight="1" x14ac:dyDescent="0.25">
      <c r="A94" s="171"/>
      <c r="B94" s="229"/>
      <c r="C94" s="189" t="s">
        <v>238</v>
      </c>
      <c r="D94" s="417">
        <f>$D$8</f>
        <v>45855</v>
      </c>
      <c r="E94" s="417">
        <f>$D$9</f>
        <v>46220</v>
      </c>
      <c r="F94" s="191">
        <f>E94-D94</f>
        <v>365</v>
      </c>
      <c r="G94" s="633">
        <v>50000000</v>
      </c>
      <c r="H94" s="197"/>
      <c r="I94" s="197"/>
      <c r="J94" s="269">
        <v>5</v>
      </c>
      <c r="K94" s="211" t="s">
        <v>2</v>
      </c>
      <c r="L94" s="195" t="s">
        <v>245</v>
      </c>
      <c r="M94" s="192">
        <f>((G94*(J94/100))*(F94/365))</f>
        <v>2500000</v>
      </c>
      <c r="N94" s="197"/>
      <c r="O94" s="192">
        <f t="shared" ref="O94" si="48">M94+N94</f>
        <v>2500000</v>
      </c>
      <c r="P94" s="192">
        <f t="shared" ref="P94" si="49">((O94)*(19/100))</f>
        <v>475000</v>
      </c>
      <c r="Q94" s="196">
        <f t="shared" ref="Q94" si="50">(O94+P94)</f>
        <v>2975000</v>
      </c>
      <c r="R94" s="230"/>
      <c r="S94" s="171"/>
    </row>
    <row r="95" spans="1:19" ht="12" customHeight="1" x14ac:dyDescent="0.25">
      <c r="A95" s="171"/>
      <c r="B95" s="229"/>
      <c r="C95" s="748" t="s">
        <v>39</v>
      </c>
      <c r="D95" s="748"/>
      <c r="E95" s="748"/>
      <c r="F95" s="748"/>
      <c r="G95" s="212"/>
      <c r="H95" s="212"/>
      <c r="I95" s="199"/>
      <c r="J95" s="200"/>
      <c r="K95" s="200"/>
      <c r="L95" s="201"/>
      <c r="M95" s="198"/>
      <c r="N95" s="198"/>
      <c r="O95" s="198"/>
      <c r="P95" s="198"/>
      <c r="Q95" s="202">
        <f>SUM(Q94)</f>
        <v>2975000</v>
      </c>
      <c r="R95" s="230"/>
      <c r="S95" s="171"/>
    </row>
    <row r="96" spans="1:19" s="477" customFormat="1" ht="13.5" customHeight="1" x14ac:dyDescent="0.15">
      <c r="A96" s="203"/>
      <c r="B96" s="239"/>
      <c r="C96" s="203"/>
      <c r="D96" s="203"/>
      <c r="E96" s="203"/>
      <c r="F96" s="203"/>
      <c r="G96" s="203"/>
      <c r="H96" s="203"/>
      <c r="I96" s="203"/>
      <c r="J96" s="203"/>
      <c r="K96" s="203"/>
      <c r="L96" s="203"/>
      <c r="M96" s="203"/>
      <c r="N96" s="203"/>
      <c r="O96" s="203"/>
      <c r="P96" s="203"/>
      <c r="Q96" s="203"/>
      <c r="R96" s="240"/>
      <c r="S96" s="203"/>
    </row>
    <row r="97" spans="1:19" ht="16.5" hidden="1" customHeight="1" x14ac:dyDescent="0.25">
      <c r="A97" s="171"/>
      <c r="B97" s="229"/>
      <c r="C97" s="749" t="s">
        <v>272</v>
      </c>
      <c r="D97" s="749"/>
      <c r="E97" s="749"/>
      <c r="F97" s="749"/>
      <c r="G97" s="749"/>
      <c r="H97" s="749"/>
      <c r="I97" s="749"/>
      <c r="J97" s="749"/>
      <c r="K97" s="749"/>
      <c r="L97" s="749"/>
      <c r="M97" s="749"/>
      <c r="N97" s="749"/>
      <c r="O97" s="749"/>
      <c r="P97" s="749"/>
      <c r="Q97" s="749"/>
      <c r="R97" s="230"/>
      <c r="S97" s="171"/>
    </row>
    <row r="98" spans="1:19" ht="15" hidden="1" customHeight="1" x14ac:dyDescent="0.25">
      <c r="A98" s="171"/>
      <c r="B98" s="229"/>
      <c r="C98" s="189" t="s">
        <v>238</v>
      </c>
      <c r="D98" s="417">
        <f>$D$8</f>
        <v>45855</v>
      </c>
      <c r="E98" s="417">
        <f>$D$9</f>
        <v>46220</v>
      </c>
      <c r="F98" s="191">
        <f>E98-D98</f>
        <v>365</v>
      </c>
      <c r="G98" s="267">
        <v>0</v>
      </c>
      <c r="H98" s="197"/>
      <c r="I98" s="197"/>
      <c r="J98" s="269">
        <v>0</v>
      </c>
      <c r="K98" s="211" t="s">
        <v>2</v>
      </c>
      <c r="L98" s="195" t="s">
        <v>245</v>
      </c>
      <c r="M98" s="192">
        <f>((G98*(J98/100))*(F98/365))</f>
        <v>0</v>
      </c>
      <c r="N98" s="197"/>
      <c r="O98" s="192">
        <f t="shared" ref="O98" si="51">M98+N98</f>
        <v>0</v>
      </c>
      <c r="P98" s="192">
        <f t="shared" ref="P98" si="52">((O98)*(19/100))</f>
        <v>0</v>
      </c>
      <c r="Q98" s="196">
        <f t="shared" ref="Q98" si="53">(O98+P98)</f>
        <v>0</v>
      </c>
      <c r="R98" s="230"/>
      <c r="S98" s="171"/>
    </row>
    <row r="99" spans="1:19" ht="12" hidden="1" customHeight="1" x14ac:dyDescent="0.25">
      <c r="A99" s="171"/>
      <c r="B99" s="229"/>
      <c r="C99" s="748" t="s">
        <v>39</v>
      </c>
      <c r="D99" s="748"/>
      <c r="E99" s="748"/>
      <c r="F99" s="748"/>
      <c r="G99" s="212"/>
      <c r="H99" s="212"/>
      <c r="I99" s="199"/>
      <c r="J99" s="200"/>
      <c r="K99" s="200"/>
      <c r="L99" s="201"/>
      <c r="M99" s="198"/>
      <c r="N99" s="198"/>
      <c r="O99" s="198"/>
      <c r="P99" s="198"/>
      <c r="Q99" s="202">
        <f>SUM(Q98)</f>
        <v>0</v>
      </c>
      <c r="R99" s="230"/>
      <c r="S99" s="171"/>
    </row>
    <row r="100" spans="1:19" ht="15.75" hidden="1" customHeight="1" x14ac:dyDescent="0.25">
      <c r="A100" s="171"/>
      <c r="B100" s="229"/>
      <c r="C100" s="204"/>
      <c r="D100" s="173"/>
      <c r="E100" s="173"/>
      <c r="F100" s="185"/>
      <c r="G100" s="186"/>
      <c r="H100" s="186"/>
      <c r="I100" s="186"/>
      <c r="J100" s="179"/>
      <c r="K100" s="179"/>
      <c r="L100" s="187"/>
      <c r="M100" s="186"/>
      <c r="N100" s="186"/>
      <c r="O100" s="186"/>
      <c r="P100" s="186"/>
      <c r="Q100" s="177"/>
      <c r="R100" s="230"/>
      <c r="S100" s="171"/>
    </row>
    <row r="101" spans="1:19" ht="16.5" hidden="1" customHeight="1" x14ac:dyDescent="0.25">
      <c r="A101" s="171"/>
      <c r="B101" s="229"/>
      <c r="C101" s="749" t="s">
        <v>251</v>
      </c>
      <c r="D101" s="749"/>
      <c r="E101" s="749"/>
      <c r="F101" s="749"/>
      <c r="G101" s="749"/>
      <c r="H101" s="749"/>
      <c r="I101" s="749"/>
      <c r="J101" s="749"/>
      <c r="K101" s="749"/>
      <c r="L101" s="749"/>
      <c r="M101" s="749"/>
      <c r="N101" s="749"/>
      <c r="O101" s="749"/>
      <c r="P101" s="749"/>
      <c r="Q101" s="749"/>
      <c r="R101" s="230"/>
      <c r="S101" s="171"/>
    </row>
    <row r="102" spans="1:19" ht="15" hidden="1" customHeight="1" x14ac:dyDescent="0.25">
      <c r="A102" s="171"/>
      <c r="B102" s="229"/>
      <c r="C102" s="189" t="s">
        <v>238</v>
      </c>
      <c r="D102" s="417">
        <f>$D$8</f>
        <v>45855</v>
      </c>
      <c r="E102" s="417">
        <f>$D$9</f>
        <v>46220</v>
      </c>
      <c r="F102" s="191">
        <f>E102-D102</f>
        <v>365</v>
      </c>
      <c r="G102" s="267">
        <v>0</v>
      </c>
      <c r="H102" s="197"/>
      <c r="I102" s="197"/>
      <c r="J102" s="269">
        <v>0</v>
      </c>
      <c r="K102" s="211" t="s">
        <v>2</v>
      </c>
      <c r="L102" s="195" t="s">
        <v>245</v>
      </c>
      <c r="M102" s="192">
        <f>((G102*(J102/100))*(F102/365))</f>
        <v>0</v>
      </c>
      <c r="N102" s="197"/>
      <c r="O102" s="192">
        <f t="shared" ref="O102" si="54">M102+N102</f>
        <v>0</v>
      </c>
      <c r="P102" s="192">
        <f t="shared" ref="P102" si="55">((O102)*(19/100))</f>
        <v>0</v>
      </c>
      <c r="Q102" s="196">
        <f t="shared" ref="Q102" si="56">(O102+P102)</f>
        <v>0</v>
      </c>
      <c r="R102" s="230"/>
      <c r="S102" s="171"/>
    </row>
    <row r="103" spans="1:19" ht="12" hidden="1" customHeight="1" x14ac:dyDescent="0.25">
      <c r="A103" s="171"/>
      <c r="B103" s="229"/>
      <c r="C103" s="748" t="s">
        <v>39</v>
      </c>
      <c r="D103" s="748"/>
      <c r="E103" s="748"/>
      <c r="F103" s="748"/>
      <c r="G103" s="212"/>
      <c r="H103" s="212"/>
      <c r="I103" s="199"/>
      <c r="J103" s="200"/>
      <c r="K103" s="200"/>
      <c r="L103" s="201"/>
      <c r="M103" s="198"/>
      <c r="N103" s="198"/>
      <c r="O103" s="198"/>
      <c r="P103" s="198"/>
      <c r="Q103" s="202">
        <f>SUM(Q102)</f>
        <v>0</v>
      </c>
      <c r="R103" s="230"/>
      <c r="S103" s="171"/>
    </row>
    <row r="104" spans="1:19" ht="18" customHeight="1" x14ac:dyDescent="0.25">
      <c r="A104" s="171"/>
      <c r="B104" s="229"/>
      <c r="C104" s="172"/>
      <c r="D104" s="173"/>
      <c r="E104" s="173"/>
      <c r="F104" s="185"/>
      <c r="G104" s="186"/>
      <c r="H104" s="186"/>
      <c r="I104" s="186"/>
      <c r="J104" s="179"/>
      <c r="K104" s="179"/>
      <c r="L104" s="187"/>
      <c r="M104" s="186"/>
      <c r="N104" s="186"/>
      <c r="O104" s="186"/>
      <c r="P104" s="186"/>
      <c r="Q104" s="177"/>
      <c r="R104" s="230"/>
      <c r="S104" s="171"/>
    </row>
    <row r="105" spans="1:19" ht="16.5" customHeight="1" x14ac:dyDescent="0.25">
      <c r="A105" s="445"/>
      <c r="B105" s="446"/>
      <c r="C105" s="750" t="s">
        <v>273</v>
      </c>
      <c r="D105" s="751"/>
      <c r="E105" s="751"/>
      <c r="F105" s="751"/>
      <c r="G105" s="751"/>
      <c r="H105" s="751"/>
      <c r="I105" s="751"/>
      <c r="J105" s="751"/>
      <c r="K105" s="751"/>
      <c r="L105" s="751"/>
      <c r="M105" s="751"/>
      <c r="N105" s="751"/>
      <c r="O105" s="751"/>
      <c r="P105" s="751"/>
      <c r="Q105" s="752"/>
      <c r="R105" s="447"/>
      <c r="S105" s="445"/>
    </row>
    <row r="106" spans="1:19" ht="15" customHeight="1" x14ac:dyDescent="0.25">
      <c r="A106" s="445"/>
      <c r="B106" s="446"/>
      <c r="C106" s="408" t="s">
        <v>246</v>
      </c>
      <c r="D106" s="417">
        <f>$D$8</f>
        <v>45855</v>
      </c>
      <c r="E106" s="417">
        <f>$D$9</f>
        <v>46220</v>
      </c>
      <c r="F106" s="449">
        <f>E106-D106</f>
        <v>365</v>
      </c>
      <c r="G106" s="633">
        <v>523700000</v>
      </c>
      <c r="H106" s="450"/>
      <c r="I106" s="450"/>
      <c r="J106" s="269">
        <v>4.3478364999999997</v>
      </c>
      <c r="K106" s="451" t="s">
        <v>2</v>
      </c>
      <c r="L106" s="452" t="s">
        <v>245</v>
      </c>
      <c r="M106" s="267">
        <f>((G106*(J106/100))*(F106/365))</f>
        <v>22769619.750499997</v>
      </c>
      <c r="N106" s="450"/>
      <c r="O106" s="267">
        <f t="shared" ref="O106" si="57">M106+N106</f>
        <v>22769619.750499997</v>
      </c>
      <c r="P106" s="267">
        <f t="shared" ref="P106" si="58">((O106)*(19/100))</f>
        <v>4326227.752595</v>
      </c>
      <c r="Q106" s="443">
        <f t="shared" ref="Q106" si="59">(O106+P106)</f>
        <v>27095847.503094997</v>
      </c>
      <c r="R106" s="447"/>
      <c r="S106" s="445"/>
    </row>
    <row r="107" spans="1:19" ht="15" hidden="1" customHeight="1" x14ac:dyDescent="0.25">
      <c r="A107" s="445"/>
      <c r="B107" s="446"/>
      <c r="C107" s="408" t="s">
        <v>246</v>
      </c>
      <c r="D107" s="417">
        <f>$D$8</f>
        <v>45855</v>
      </c>
      <c r="E107" s="417">
        <f>$D$9</f>
        <v>46220</v>
      </c>
      <c r="F107" s="449">
        <f>E107-D107</f>
        <v>365</v>
      </c>
      <c r="G107" s="267">
        <v>0</v>
      </c>
      <c r="H107" s="450"/>
      <c r="I107" s="450"/>
      <c r="J107" s="269">
        <v>0</v>
      </c>
      <c r="K107" s="451" t="s">
        <v>2</v>
      </c>
      <c r="L107" s="452" t="s">
        <v>245</v>
      </c>
      <c r="M107" s="267">
        <f>((G107*(J107/100))*(F107/365))</f>
        <v>0</v>
      </c>
      <c r="N107" s="450"/>
      <c r="O107" s="267">
        <f t="shared" ref="O107:O108" si="60">M107+N107</f>
        <v>0</v>
      </c>
      <c r="P107" s="267">
        <f t="shared" ref="P107:P108" si="61">((O107)*(19/100))</f>
        <v>0</v>
      </c>
      <c r="Q107" s="443">
        <f t="shared" ref="Q107:Q108" si="62">(O107+P107)</f>
        <v>0</v>
      </c>
      <c r="R107" s="447"/>
      <c r="S107" s="445"/>
    </row>
    <row r="108" spans="1:19" ht="15" hidden="1" customHeight="1" x14ac:dyDescent="0.25">
      <c r="A108" s="445"/>
      <c r="B108" s="446"/>
      <c r="C108" s="408" t="s">
        <v>246</v>
      </c>
      <c r="D108" s="417">
        <f>$D$8</f>
        <v>45855</v>
      </c>
      <c r="E108" s="417">
        <f>$D$9</f>
        <v>46220</v>
      </c>
      <c r="F108" s="449">
        <f>E108-D108</f>
        <v>365</v>
      </c>
      <c r="G108" s="267">
        <v>0</v>
      </c>
      <c r="H108" s="450"/>
      <c r="I108" s="450"/>
      <c r="J108" s="269">
        <v>0</v>
      </c>
      <c r="K108" s="451" t="s">
        <v>2</v>
      </c>
      <c r="L108" s="452" t="s">
        <v>245</v>
      </c>
      <c r="M108" s="267">
        <f>((G108*(J108/100))*(F108/365))</f>
        <v>0</v>
      </c>
      <c r="N108" s="450"/>
      <c r="O108" s="267">
        <f t="shared" si="60"/>
        <v>0</v>
      </c>
      <c r="P108" s="267">
        <f t="shared" si="61"/>
        <v>0</v>
      </c>
      <c r="Q108" s="443">
        <f t="shared" si="62"/>
        <v>0</v>
      </c>
      <c r="R108" s="447"/>
      <c r="S108" s="445"/>
    </row>
    <row r="109" spans="1:19" ht="12" customHeight="1" x14ac:dyDescent="0.25">
      <c r="A109" s="445"/>
      <c r="B109" s="446"/>
      <c r="C109" s="753" t="s">
        <v>39</v>
      </c>
      <c r="D109" s="754"/>
      <c r="E109" s="754"/>
      <c r="F109" s="755"/>
      <c r="G109" s="453"/>
      <c r="H109" s="453"/>
      <c r="I109" s="454"/>
      <c r="J109" s="455"/>
      <c r="K109" s="455"/>
      <c r="L109" s="456"/>
      <c r="M109" s="457"/>
      <c r="N109" s="457"/>
      <c r="O109" s="457"/>
      <c r="P109" s="457"/>
      <c r="Q109" s="458">
        <f>SUM(Q106:Q108)</f>
        <v>27095847.503094997</v>
      </c>
      <c r="R109" s="447"/>
      <c r="S109" s="445"/>
    </row>
    <row r="110" spans="1:19" ht="8.25" customHeight="1" x14ac:dyDescent="0.25">
      <c r="A110" s="445"/>
      <c r="B110" s="446"/>
      <c r="C110" s="459"/>
      <c r="D110" s="460"/>
      <c r="E110" s="460"/>
      <c r="F110" s="461"/>
      <c r="G110" s="462"/>
      <c r="H110" s="462"/>
      <c r="I110" s="462"/>
      <c r="J110" s="463"/>
      <c r="K110" s="463"/>
      <c r="L110" s="464"/>
      <c r="M110" s="462"/>
      <c r="N110" s="462"/>
      <c r="O110" s="462"/>
      <c r="P110" s="462"/>
      <c r="Q110" s="465"/>
      <c r="R110" s="447"/>
      <c r="S110" s="445"/>
    </row>
    <row r="111" spans="1:19" ht="16.5" hidden="1" customHeight="1" x14ac:dyDescent="0.25">
      <c r="A111" s="445"/>
      <c r="B111" s="446"/>
      <c r="C111" s="750" t="s">
        <v>282</v>
      </c>
      <c r="D111" s="751"/>
      <c r="E111" s="751"/>
      <c r="F111" s="751"/>
      <c r="G111" s="751"/>
      <c r="H111" s="751"/>
      <c r="I111" s="751"/>
      <c r="J111" s="751"/>
      <c r="K111" s="751"/>
      <c r="L111" s="751"/>
      <c r="M111" s="751"/>
      <c r="N111" s="751"/>
      <c r="O111" s="751"/>
      <c r="P111" s="751"/>
      <c r="Q111" s="752"/>
      <c r="R111" s="447"/>
      <c r="S111" s="445"/>
    </row>
    <row r="112" spans="1:19" ht="15" hidden="1" customHeight="1" x14ac:dyDescent="0.25">
      <c r="A112" s="445"/>
      <c r="B112" s="446"/>
      <c r="C112" s="408" t="s">
        <v>284</v>
      </c>
      <c r="D112" s="417">
        <f>$D$8</f>
        <v>45855</v>
      </c>
      <c r="E112" s="417">
        <f>$D$9</f>
        <v>46220</v>
      </c>
      <c r="F112" s="449">
        <f>E112-D112</f>
        <v>365</v>
      </c>
      <c r="G112" s="267">
        <v>0</v>
      </c>
      <c r="H112" s="450"/>
      <c r="I112" s="450"/>
      <c r="J112" s="269">
        <v>0</v>
      </c>
      <c r="K112" s="451" t="s">
        <v>2</v>
      </c>
      <c r="L112" s="452" t="s">
        <v>245</v>
      </c>
      <c r="M112" s="267">
        <f>((G112*(J112/100))*(F112/365))</f>
        <v>0</v>
      </c>
      <c r="N112" s="450"/>
      <c r="O112" s="267">
        <f t="shared" ref="O112" si="63">M112+N112</f>
        <v>0</v>
      </c>
      <c r="P112" s="267">
        <f t="shared" ref="P112" si="64">((O112)*(19/100))</f>
        <v>0</v>
      </c>
      <c r="Q112" s="443">
        <f t="shared" ref="Q112" si="65">(O112+P112)</f>
        <v>0</v>
      </c>
      <c r="R112" s="447"/>
      <c r="S112" s="445"/>
    </row>
    <row r="113" spans="1:22" ht="15" hidden="1" customHeight="1" x14ac:dyDescent="0.25">
      <c r="A113" s="445"/>
      <c r="B113" s="446"/>
      <c r="C113" s="408" t="s">
        <v>284</v>
      </c>
      <c r="D113" s="417">
        <f>$D$8</f>
        <v>45855</v>
      </c>
      <c r="E113" s="417">
        <f>$D$9</f>
        <v>46220</v>
      </c>
      <c r="F113" s="449">
        <f>E113-D113</f>
        <v>365</v>
      </c>
      <c r="G113" s="267">
        <v>0</v>
      </c>
      <c r="H113" s="450"/>
      <c r="I113" s="450"/>
      <c r="J113" s="269">
        <v>0</v>
      </c>
      <c r="K113" s="451" t="s">
        <v>2</v>
      </c>
      <c r="L113" s="452" t="s">
        <v>245</v>
      </c>
      <c r="M113" s="267">
        <f>((G113*(J113/100))*(F113/365))</f>
        <v>0</v>
      </c>
      <c r="N113" s="450"/>
      <c r="O113" s="267">
        <f t="shared" ref="O113:O114" si="66">M113+N113</f>
        <v>0</v>
      </c>
      <c r="P113" s="267">
        <f t="shared" ref="P113:P114" si="67">((O113)*(19/100))</f>
        <v>0</v>
      </c>
      <c r="Q113" s="443">
        <f t="shared" ref="Q113:Q114" si="68">(O113+P113)</f>
        <v>0</v>
      </c>
      <c r="R113" s="447"/>
      <c r="S113" s="445"/>
    </row>
    <row r="114" spans="1:22" ht="15" hidden="1" customHeight="1" x14ac:dyDescent="0.25">
      <c r="A114" s="445"/>
      <c r="B114" s="446"/>
      <c r="C114" s="408" t="s">
        <v>284</v>
      </c>
      <c r="D114" s="417">
        <f>$D$8</f>
        <v>45855</v>
      </c>
      <c r="E114" s="417">
        <f>$D$9</f>
        <v>46220</v>
      </c>
      <c r="F114" s="449">
        <f>E114-D114</f>
        <v>365</v>
      </c>
      <c r="G114" s="267">
        <v>0</v>
      </c>
      <c r="H114" s="450"/>
      <c r="I114" s="450"/>
      <c r="J114" s="269">
        <v>0</v>
      </c>
      <c r="K114" s="451" t="s">
        <v>2</v>
      </c>
      <c r="L114" s="452" t="s">
        <v>245</v>
      </c>
      <c r="M114" s="267">
        <f>((G114*(J114/100))*(F114/365))</f>
        <v>0</v>
      </c>
      <c r="N114" s="450"/>
      <c r="O114" s="267">
        <f t="shared" si="66"/>
        <v>0</v>
      </c>
      <c r="P114" s="267">
        <f t="shared" si="67"/>
        <v>0</v>
      </c>
      <c r="Q114" s="443">
        <f t="shared" si="68"/>
        <v>0</v>
      </c>
      <c r="R114" s="447"/>
      <c r="S114" s="445"/>
    </row>
    <row r="115" spans="1:22" ht="12" hidden="1" customHeight="1" x14ac:dyDescent="0.25">
      <c r="A115" s="445"/>
      <c r="B115" s="446"/>
      <c r="C115" s="753" t="s">
        <v>39</v>
      </c>
      <c r="D115" s="754"/>
      <c r="E115" s="754"/>
      <c r="F115" s="755"/>
      <c r="G115" s="453"/>
      <c r="H115" s="453"/>
      <c r="I115" s="454"/>
      <c r="J115" s="455"/>
      <c r="K115" s="455"/>
      <c r="L115" s="456"/>
      <c r="M115" s="457"/>
      <c r="N115" s="457"/>
      <c r="O115" s="457"/>
      <c r="P115" s="457"/>
      <c r="Q115" s="458">
        <f>SUM(Q112:Q114)</f>
        <v>0</v>
      </c>
      <c r="R115" s="447"/>
      <c r="S115" s="445"/>
    </row>
    <row r="116" spans="1:22" ht="8.25" customHeight="1" x14ac:dyDescent="0.25">
      <c r="A116" s="445"/>
      <c r="B116" s="446"/>
      <c r="C116" s="459"/>
      <c r="D116" s="460"/>
      <c r="E116" s="460"/>
      <c r="F116" s="461"/>
      <c r="G116" s="462"/>
      <c r="H116" s="462"/>
      <c r="I116" s="462"/>
      <c r="J116" s="463"/>
      <c r="K116" s="463"/>
      <c r="L116" s="464"/>
      <c r="M116" s="462"/>
      <c r="N116" s="462"/>
      <c r="O116" s="462"/>
      <c r="P116" s="462"/>
      <c r="Q116" s="465"/>
      <c r="R116" s="447"/>
      <c r="S116" s="445"/>
    </row>
    <row r="117" spans="1:22" ht="16.5" customHeight="1" x14ac:dyDescent="0.25">
      <c r="A117" s="445"/>
      <c r="B117" s="446"/>
      <c r="C117" s="750" t="s">
        <v>286</v>
      </c>
      <c r="D117" s="751"/>
      <c r="E117" s="751"/>
      <c r="F117" s="751"/>
      <c r="G117" s="751"/>
      <c r="H117" s="751"/>
      <c r="I117" s="751"/>
      <c r="J117" s="751"/>
      <c r="K117" s="751"/>
      <c r="L117" s="751"/>
      <c r="M117" s="751"/>
      <c r="N117" s="751"/>
      <c r="O117" s="751"/>
      <c r="P117" s="751"/>
      <c r="Q117" s="752"/>
      <c r="R117" s="447"/>
      <c r="S117" s="445"/>
    </row>
    <row r="118" spans="1:22" ht="15" customHeight="1" x14ac:dyDescent="0.25">
      <c r="A118" s="445"/>
      <c r="B118" s="446"/>
      <c r="C118" s="408" t="s">
        <v>285</v>
      </c>
      <c r="D118" s="417">
        <f>$D$8</f>
        <v>45855</v>
      </c>
      <c r="E118" s="417">
        <f>$D$9</f>
        <v>46220</v>
      </c>
      <c r="F118" s="449">
        <f>E118-D118</f>
        <v>365</v>
      </c>
      <c r="G118" s="737"/>
      <c r="H118" s="738"/>
      <c r="I118" s="738"/>
      <c r="J118" s="738"/>
      <c r="K118" s="738"/>
      <c r="L118" s="739"/>
      <c r="M118" s="267">
        <v>6375000</v>
      </c>
      <c r="N118" s="450"/>
      <c r="O118" s="267">
        <f>M118</f>
        <v>6375000</v>
      </c>
      <c r="P118" s="450"/>
      <c r="Q118" s="443">
        <f t="shared" ref="Q118" si="69">(O118+P118)</f>
        <v>6375000</v>
      </c>
      <c r="R118" s="447"/>
      <c r="S118" s="445"/>
    </row>
    <row r="119" spans="1:22" ht="12" customHeight="1" x14ac:dyDescent="0.25">
      <c r="A119" s="445"/>
      <c r="B119" s="446"/>
      <c r="C119" s="753" t="s">
        <v>39</v>
      </c>
      <c r="D119" s="754"/>
      <c r="E119" s="754"/>
      <c r="F119" s="755"/>
      <c r="G119" s="453"/>
      <c r="H119" s="453"/>
      <c r="I119" s="454"/>
      <c r="J119" s="455"/>
      <c r="K119" s="455"/>
      <c r="L119" s="456"/>
      <c r="M119" s="457"/>
      <c r="N119" s="457"/>
      <c r="O119" s="457"/>
      <c r="P119" s="457"/>
      <c r="Q119" s="458">
        <f>SUM(Q118)</f>
        <v>6375000</v>
      </c>
      <c r="R119" s="447"/>
      <c r="S119" s="445"/>
    </row>
    <row r="120" spans="1:22" ht="8.25" customHeight="1" x14ac:dyDescent="0.25">
      <c r="A120" s="445"/>
      <c r="B120" s="446"/>
      <c r="C120" s="459"/>
      <c r="D120" s="460"/>
      <c r="E120" s="460"/>
      <c r="F120" s="461"/>
      <c r="G120" s="462"/>
      <c r="H120" s="462"/>
      <c r="I120" s="462"/>
      <c r="J120" s="463"/>
      <c r="K120" s="463"/>
      <c r="L120" s="464"/>
      <c r="M120" s="462"/>
      <c r="N120" s="462"/>
      <c r="O120" s="462"/>
      <c r="P120" s="462"/>
      <c r="Q120" s="465"/>
      <c r="R120" s="447"/>
      <c r="S120" s="445"/>
    </row>
    <row r="121" spans="1:22" ht="16.5" customHeight="1" x14ac:dyDescent="0.25">
      <c r="A121" s="445"/>
      <c r="B121" s="446"/>
      <c r="C121" s="750" t="s">
        <v>283</v>
      </c>
      <c r="D121" s="751"/>
      <c r="E121" s="751"/>
      <c r="F121" s="751"/>
      <c r="G121" s="751"/>
      <c r="H121" s="751"/>
      <c r="I121" s="751"/>
      <c r="J121" s="751"/>
      <c r="K121" s="751"/>
      <c r="L121" s="751"/>
      <c r="M121" s="751"/>
      <c r="N121" s="751"/>
      <c r="O121" s="751"/>
      <c r="P121" s="751"/>
      <c r="Q121" s="752"/>
      <c r="R121" s="447"/>
      <c r="S121" s="445"/>
    </row>
    <row r="122" spans="1:22" ht="15" customHeight="1" x14ac:dyDescent="0.25">
      <c r="A122" s="445"/>
      <c r="B122" s="446"/>
      <c r="C122" s="734" t="s">
        <v>290</v>
      </c>
      <c r="D122" s="735"/>
      <c r="E122" s="735"/>
      <c r="F122" s="735"/>
      <c r="G122" s="735"/>
      <c r="H122" s="735"/>
      <c r="I122" s="735"/>
      <c r="J122" s="735"/>
      <c r="K122" s="735"/>
      <c r="L122" s="735"/>
      <c r="M122" s="735"/>
      <c r="N122" s="735"/>
      <c r="O122" s="735"/>
      <c r="P122" s="736"/>
      <c r="Q122" s="443">
        <v>0</v>
      </c>
      <c r="R122" s="447"/>
      <c r="S122" s="445"/>
    </row>
    <row r="123" spans="1:22" ht="12" customHeight="1" x14ac:dyDescent="0.25">
      <c r="A123" s="445"/>
      <c r="B123" s="446"/>
      <c r="C123" s="741" t="s">
        <v>39</v>
      </c>
      <c r="D123" s="742"/>
      <c r="E123" s="742"/>
      <c r="F123" s="742"/>
      <c r="G123" s="742"/>
      <c r="H123" s="742"/>
      <c r="I123" s="742"/>
      <c r="J123" s="742"/>
      <c r="K123" s="742"/>
      <c r="L123" s="742"/>
      <c r="M123" s="742"/>
      <c r="N123" s="742"/>
      <c r="O123" s="742"/>
      <c r="P123" s="743"/>
      <c r="Q123" s="458">
        <f>SUM(Q122)</f>
        <v>0</v>
      </c>
      <c r="R123" s="447"/>
      <c r="S123" s="445"/>
    </row>
    <row r="124" spans="1:22" ht="12.75" customHeight="1" x14ac:dyDescent="0.25">
      <c r="A124" s="445"/>
      <c r="B124" s="446"/>
      <c r="C124" s="459"/>
      <c r="D124" s="460"/>
      <c r="E124" s="460"/>
      <c r="F124" s="461"/>
      <c r="G124" s="462"/>
      <c r="H124" s="462"/>
      <c r="I124" s="462"/>
      <c r="J124" s="463"/>
      <c r="K124" s="463"/>
      <c r="L124" s="464"/>
      <c r="M124" s="462"/>
      <c r="N124" s="462"/>
      <c r="O124" s="462"/>
      <c r="P124" s="462"/>
      <c r="Q124" s="465"/>
      <c r="R124" s="447"/>
      <c r="S124" s="445"/>
    </row>
    <row r="125" spans="1:22" ht="16.5" x14ac:dyDescent="0.25">
      <c r="B125" s="466"/>
      <c r="C125" s="756" t="s">
        <v>252</v>
      </c>
      <c r="D125" s="757"/>
      <c r="E125" s="757"/>
      <c r="F125" s="757"/>
      <c r="G125" s="757"/>
      <c r="H125" s="757"/>
      <c r="I125" s="757"/>
      <c r="J125" s="757"/>
      <c r="K125" s="757"/>
      <c r="L125" s="757"/>
      <c r="M125" s="757"/>
      <c r="N125" s="757"/>
      <c r="O125" s="757"/>
      <c r="P125" s="758"/>
      <c r="Q125" s="270">
        <v>83020631</v>
      </c>
      <c r="R125" s="447"/>
    </row>
    <row r="126" spans="1:22" ht="16.5" hidden="1" x14ac:dyDescent="0.25">
      <c r="B126" s="466"/>
      <c r="C126" s="745" t="s">
        <v>253</v>
      </c>
      <c r="D126" s="746"/>
      <c r="E126" s="746"/>
      <c r="F126" s="746"/>
      <c r="G126" s="746"/>
      <c r="H126" s="746"/>
      <c r="I126" s="746"/>
      <c r="J126" s="746"/>
      <c r="K126" s="746"/>
      <c r="L126" s="746"/>
      <c r="M126" s="746"/>
      <c r="N126" s="746"/>
      <c r="O126" s="746"/>
      <c r="P126" s="747"/>
      <c r="Q126" s="270">
        <v>83121844</v>
      </c>
      <c r="R126" s="467"/>
      <c r="V126" s="468"/>
    </row>
    <row r="127" spans="1:22" ht="16.5" hidden="1" x14ac:dyDescent="0.25">
      <c r="B127" s="466"/>
      <c r="C127" s="763" t="s">
        <v>254</v>
      </c>
      <c r="D127" s="764"/>
      <c r="E127" s="764"/>
      <c r="F127" s="764"/>
      <c r="G127" s="764"/>
      <c r="H127" s="764"/>
      <c r="I127" s="764"/>
      <c r="J127" s="764"/>
      <c r="K127" s="764"/>
      <c r="L127" s="764"/>
      <c r="M127" s="764"/>
      <c r="N127" s="764"/>
      <c r="O127" s="764"/>
      <c r="P127" s="765"/>
      <c r="Q127" s="469">
        <f>Q126-Q125</f>
        <v>101213</v>
      </c>
      <c r="R127" s="467"/>
    </row>
    <row r="128" spans="1:22" ht="16.5" hidden="1" customHeight="1" x14ac:dyDescent="0.25">
      <c r="B128" s="466"/>
      <c r="C128" s="470"/>
      <c r="D128" s="471"/>
      <c r="E128" s="471"/>
      <c r="F128" s="472"/>
      <c r="G128" s="473"/>
      <c r="H128" s="473"/>
      <c r="I128" s="473"/>
      <c r="J128" s="474"/>
      <c r="K128" s="474"/>
      <c r="L128" s="473"/>
      <c r="M128" s="473"/>
      <c r="N128" s="473"/>
      <c r="O128" s="473"/>
      <c r="P128" s="473"/>
      <c r="Q128" s="473"/>
      <c r="R128" s="467"/>
    </row>
    <row r="129" spans="2:18" ht="18" hidden="1" customHeight="1" x14ac:dyDescent="0.25">
      <c r="B129" s="466"/>
      <c r="C129" s="766" t="s">
        <v>255</v>
      </c>
      <c r="D129" s="766"/>
      <c r="E129" s="766"/>
      <c r="F129" s="766"/>
      <c r="G129" s="766"/>
      <c r="H129" s="766"/>
      <c r="I129" s="766"/>
      <c r="J129" s="766"/>
      <c r="K129" s="766"/>
      <c r="L129" s="766"/>
      <c r="M129" s="766"/>
      <c r="N129" s="766"/>
      <c r="O129" s="766"/>
      <c r="P129" s="766"/>
      <c r="Q129" s="766"/>
      <c r="R129" s="475"/>
    </row>
    <row r="130" spans="2:18" s="477" customFormat="1" ht="8.25" hidden="1" customHeight="1" x14ac:dyDescent="0.15">
      <c r="B130" s="476"/>
      <c r="R130" s="478"/>
    </row>
    <row r="131" spans="2:18" ht="16.5" hidden="1" customHeight="1" x14ac:dyDescent="0.25">
      <c r="B131" s="466"/>
      <c r="C131" s="767" t="s">
        <v>256</v>
      </c>
      <c r="D131" s="767"/>
      <c r="E131" s="767"/>
      <c r="F131" s="767"/>
      <c r="G131" s="767"/>
      <c r="H131" s="767"/>
      <c r="I131" s="767"/>
      <c r="J131" s="767"/>
      <c r="K131" s="767"/>
      <c r="L131" s="767"/>
      <c r="M131" s="767"/>
      <c r="N131" s="767"/>
      <c r="O131" s="767"/>
      <c r="P131" s="767"/>
      <c r="Q131" s="767"/>
      <c r="R131" s="467"/>
    </row>
    <row r="132" spans="2:18" ht="15" hidden="1" customHeight="1" x14ac:dyDescent="0.25">
      <c r="B132" s="466"/>
      <c r="C132" s="408" t="s">
        <v>257</v>
      </c>
      <c r="D132" s="417">
        <f>$D$8</f>
        <v>45855</v>
      </c>
      <c r="E132" s="417">
        <f>$D$9</f>
        <v>46220</v>
      </c>
      <c r="F132" s="449">
        <f>E132-D132</f>
        <v>365</v>
      </c>
      <c r="G132" s="267">
        <v>0</v>
      </c>
      <c r="H132" s="450"/>
      <c r="I132" s="450"/>
      <c r="J132" s="269">
        <v>0</v>
      </c>
      <c r="K132" s="451" t="s">
        <v>212</v>
      </c>
      <c r="L132" s="452" t="s">
        <v>213</v>
      </c>
      <c r="M132" s="267">
        <f>((G132*(J132/1000))*(F132/365))</f>
        <v>0</v>
      </c>
      <c r="N132" s="450"/>
      <c r="O132" s="267">
        <f>M132</f>
        <v>0</v>
      </c>
      <c r="P132" s="450"/>
      <c r="Q132" s="443">
        <f>O132+P132</f>
        <v>0</v>
      </c>
      <c r="R132" s="467"/>
    </row>
    <row r="133" spans="2:18" ht="12" hidden="1" customHeight="1" x14ac:dyDescent="0.25">
      <c r="B133" s="466"/>
      <c r="C133" s="768" t="s">
        <v>39</v>
      </c>
      <c r="D133" s="768"/>
      <c r="E133" s="768"/>
      <c r="F133" s="768"/>
      <c r="G133" s="453"/>
      <c r="H133" s="453"/>
      <c r="I133" s="454"/>
      <c r="J133" s="455"/>
      <c r="K133" s="455"/>
      <c r="L133" s="456"/>
      <c r="M133" s="457"/>
      <c r="N133" s="457"/>
      <c r="O133" s="457"/>
      <c r="P133" s="457"/>
      <c r="Q133" s="458">
        <f>Q132</f>
        <v>0</v>
      </c>
      <c r="R133" s="467"/>
    </row>
    <row r="134" spans="2:18" ht="8.25" hidden="1" customHeight="1" x14ac:dyDescent="0.25">
      <c r="B134" s="466"/>
      <c r="C134" s="479"/>
      <c r="D134" s="480"/>
      <c r="E134" s="480"/>
      <c r="F134" s="481"/>
      <c r="G134" s="482"/>
      <c r="H134" s="483"/>
      <c r="I134" s="483"/>
      <c r="J134" s="484"/>
      <c r="K134" s="484"/>
      <c r="L134" s="485"/>
      <c r="M134" s="465"/>
      <c r="N134" s="483"/>
      <c r="O134" s="483"/>
      <c r="P134" s="465"/>
      <c r="Q134" s="486"/>
      <c r="R134" s="467"/>
    </row>
    <row r="135" spans="2:18" ht="16.5" hidden="1" customHeight="1" x14ac:dyDescent="0.25">
      <c r="B135" s="466"/>
      <c r="C135" s="767" t="s">
        <v>258</v>
      </c>
      <c r="D135" s="767"/>
      <c r="E135" s="767"/>
      <c r="F135" s="767"/>
      <c r="G135" s="767"/>
      <c r="H135" s="767"/>
      <c r="I135" s="767"/>
      <c r="J135" s="767"/>
      <c r="K135" s="767"/>
      <c r="L135" s="767"/>
      <c r="M135" s="767"/>
      <c r="N135" s="767"/>
      <c r="O135" s="767"/>
      <c r="P135" s="767"/>
      <c r="Q135" s="767"/>
      <c r="R135" s="467"/>
    </row>
    <row r="136" spans="2:18" ht="15" hidden="1" customHeight="1" x14ac:dyDescent="0.25">
      <c r="B136" s="466"/>
      <c r="C136" s="408" t="s">
        <v>257</v>
      </c>
      <c r="D136" s="417">
        <f>$D$8</f>
        <v>45855</v>
      </c>
      <c r="E136" s="417">
        <f>$D$9</f>
        <v>46220</v>
      </c>
      <c r="F136" s="449">
        <f>E136-D136</f>
        <v>365</v>
      </c>
      <c r="G136" s="267">
        <v>0</v>
      </c>
      <c r="H136" s="450"/>
      <c r="I136" s="450"/>
      <c r="J136" s="269">
        <v>0</v>
      </c>
      <c r="K136" s="451" t="s">
        <v>212</v>
      </c>
      <c r="L136" s="452" t="s">
        <v>213</v>
      </c>
      <c r="M136" s="267">
        <f>((G136*(J136/1000))*(F136/365))</f>
        <v>0</v>
      </c>
      <c r="N136" s="450"/>
      <c r="O136" s="267">
        <f>M136</f>
        <v>0</v>
      </c>
      <c r="P136" s="450"/>
      <c r="Q136" s="443">
        <f>O136+P136</f>
        <v>0</v>
      </c>
      <c r="R136" s="467"/>
    </row>
    <row r="137" spans="2:18" ht="12" hidden="1" customHeight="1" x14ac:dyDescent="0.25">
      <c r="B137" s="466"/>
      <c r="C137" s="768" t="s">
        <v>39</v>
      </c>
      <c r="D137" s="768"/>
      <c r="E137" s="768"/>
      <c r="F137" s="768"/>
      <c r="G137" s="453"/>
      <c r="H137" s="453"/>
      <c r="I137" s="454"/>
      <c r="J137" s="455"/>
      <c r="K137" s="455"/>
      <c r="L137" s="456"/>
      <c r="M137" s="457"/>
      <c r="N137" s="457"/>
      <c r="O137" s="457"/>
      <c r="P137" s="457"/>
      <c r="Q137" s="458">
        <f>Q136</f>
        <v>0</v>
      </c>
      <c r="R137" s="467"/>
    </row>
    <row r="138" spans="2:18" ht="8.25" hidden="1" customHeight="1" x14ac:dyDescent="0.25">
      <c r="B138" s="466"/>
      <c r="C138" s="479"/>
      <c r="D138" s="480"/>
      <c r="E138" s="480"/>
      <c r="F138" s="481"/>
      <c r="G138" s="482"/>
      <c r="H138" s="483"/>
      <c r="I138" s="483"/>
      <c r="J138" s="487"/>
      <c r="K138" s="487"/>
      <c r="L138" s="485"/>
      <c r="M138" s="465"/>
      <c r="N138" s="483"/>
      <c r="O138" s="483"/>
      <c r="P138" s="465"/>
      <c r="Q138" s="486"/>
      <c r="R138" s="467"/>
    </row>
    <row r="139" spans="2:18" ht="16.5" hidden="1" customHeight="1" x14ac:dyDescent="0.25">
      <c r="B139" s="466"/>
      <c r="C139" s="767" t="s">
        <v>259</v>
      </c>
      <c r="D139" s="767"/>
      <c r="E139" s="767"/>
      <c r="F139" s="767"/>
      <c r="G139" s="767"/>
      <c r="H139" s="767"/>
      <c r="I139" s="767"/>
      <c r="J139" s="767"/>
      <c r="K139" s="767"/>
      <c r="L139" s="767"/>
      <c r="M139" s="767"/>
      <c r="N139" s="767"/>
      <c r="O139" s="767"/>
      <c r="P139" s="767"/>
      <c r="Q139" s="767"/>
      <c r="R139" s="467"/>
    </row>
    <row r="140" spans="2:18" ht="15" hidden="1" customHeight="1" x14ac:dyDescent="0.25">
      <c r="B140" s="466"/>
      <c r="C140" s="408" t="s">
        <v>257</v>
      </c>
      <c r="D140" s="417">
        <f>$D$8</f>
        <v>45855</v>
      </c>
      <c r="E140" s="417">
        <f>$D$9</f>
        <v>46220</v>
      </c>
      <c r="F140" s="449">
        <f>E140-D140</f>
        <v>365</v>
      </c>
      <c r="G140" s="267">
        <v>0</v>
      </c>
      <c r="H140" s="450"/>
      <c r="I140" s="450"/>
      <c r="J140" s="269">
        <v>0</v>
      </c>
      <c r="K140" s="451" t="s">
        <v>212</v>
      </c>
      <c r="L140" s="452" t="s">
        <v>213</v>
      </c>
      <c r="M140" s="267">
        <f>((G140*(J140/1000))*(F140/365))</f>
        <v>0</v>
      </c>
      <c r="N140" s="450"/>
      <c r="O140" s="267">
        <f>M140</f>
        <v>0</v>
      </c>
      <c r="P140" s="450"/>
      <c r="Q140" s="443">
        <f>O140+P140</f>
        <v>0</v>
      </c>
      <c r="R140" s="467"/>
    </row>
    <row r="141" spans="2:18" ht="12" hidden="1" customHeight="1" x14ac:dyDescent="0.25">
      <c r="B141" s="466"/>
      <c r="C141" s="768" t="s">
        <v>39</v>
      </c>
      <c r="D141" s="768"/>
      <c r="E141" s="768"/>
      <c r="F141" s="768"/>
      <c r="G141" s="453"/>
      <c r="H141" s="453"/>
      <c r="I141" s="454"/>
      <c r="J141" s="455"/>
      <c r="K141" s="455"/>
      <c r="L141" s="456"/>
      <c r="M141" s="457"/>
      <c r="N141" s="457"/>
      <c r="O141" s="457"/>
      <c r="P141" s="457"/>
      <c r="Q141" s="458">
        <f>Q140</f>
        <v>0</v>
      </c>
      <c r="R141" s="467"/>
    </row>
    <row r="142" spans="2:18" ht="8.25" hidden="1" customHeight="1" x14ac:dyDescent="0.25">
      <c r="B142" s="466"/>
      <c r="C142" s="488"/>
      <c r="D142" s="480"/>
      <c r="E142" s="480"/>
      <c r="F142" s="481"/>
      <c r="G142" s="482"/>
      <c r="H142" s="483"/>
      <c r="I142" s="483"/>
      <c r="J142" s="487"/>
      <c r="K142" s="487"/>
      <c r="L142" s="485"/>
      <c r="M142" s="465"/>
      <c r="N142" s="483"/>
      <c r="O142" s="483"/>
      <c r="P142" s="465"/>
      <c r="Q142" s="489"/>
      <c r="R142" s="467"/>
    </row>
    <row r="143" spans="2:18" ht="16.5" hidden="1" x14ac:dyDescent="0.25">
      <c r="B143" s="466"/>
      <c r="C143" s="756" t="s">
        <v>260</v>
      </c>
      <c r="D143" s="757"/>
      <c r="E143" s="757"/>
      <c r="F143" s="757"/>
      <c r="G143" s="757"/>
      <c r="H143" s="757"/>
      <c r="I143" s="757"/>
      <c r="J143" s="757"/>
      <c r="K143" s="757"/>
      <c r="L143" s="757"/>
      <c r="M143" s="757"/>
      <c r="N143" s="757"/>
      <c r="O143" s="757"/>
      <c r="P143" s="758"/>
      <c r="Q143" s="270">
        <f>Q133+Q137+Q141</f>
        <v>0</v>
      </c>
      <c r="R143" s="467"/>
    </row>
    <row r="144" spans="2:18" ht="16.5" hidden="1" x14ac:dyDescent="0.25">
      <c r="B144" s="466"/>
      <c r="C144" s="745" t="s">
        <v>253</v>
      </c>
      <c r="D144" s="746"/>
      <c r="E144" s="746"/>
      <c r="F144" s="746"/>
      <c r="G144" s="746"/>
      <c r="H144" s="746"/>
      <c r="I144" s="746"/>
      <c r="J144" s="746"/>
      <c r="K144" s="746"/>
      <c r="L144" s="746"/>
      <c r="M144" s="746"/>
      <c r="N144" s="746"/>
      <c r="O144" s="746"/>
      <c r="P144" s="747"/>
      <c r="Q144" s="270">
        <v>0</v>
      </c>
      <c r="R144" s="467"/>
    </row>
    <row r="145" spans="2:22" ht="16.5" hidden="1" x14ac:dyDescent="0.25">
      <c r="B145" s="466"/>
      <c r="C145" s="763" t="s">
        <v>254</v>
      </c>
      <c r="D145" s="764"/>
      <c r="E145" s="764"/>
      <c r="F145" s="764"/>
      <c r="G145" s="764"/>
      <c r="H145" s="764"/>
      <c r="I145" s="764"/>
      <c r="J145" s="764"/>
      <c r="K145" s="764"/>
      <c r="L145" s="764"/>
      <c r="M145" s="764"/>
      <c r="N145" s="764" t="s">
        <v>254</v>
      </c>
      <c r="O145" s="764"/>
      <c r="P145" s="765"/>
      <c r="Q145" s="469">
        <f>Q144-Q143</f>
        <v>0</v>
      </c>
      <c r="R145" s="467"/>
    </row>
    <row r="146" spans="2:22" ht="8.25" hidden="1" customHeight="1" x14ac:dyDescent="0.25">
      <c r="B146" s="466"/>
      <c r="J146" s="493"/>
      <c r="K146" s="493"/>
      <c r="Q146" s="468"/>
      <c r="R146" s="467"/>
    </row>
    <row r="147" spans="2:22" ht="25.5" hidden="1" customHeight="1" x14ac:dyDescent="0.25">
      <c r="B147" s="466"/>
      <c r="C147" s="760" t="s">
        <v>261</v>
      </c>
      <c r="D147" s="761"/>
      <c r="E147" s="761"/>
      <c r="F147" s="761"/>
      <c r="G147" s="761"/>
      <c r="H147" s="761"/>
      <c r="I147" s="761"/>
      <c r="J147" s="761"/>
      <c r="K147" s="761"/>
      <c r="L147" s="761"/>
      <c r="M147" s="761"/>
      <c r="N147" s="761"/>
      <c r="O147" s="761"/>
      <c r="P147" s="762"/>
      <c r="Q147" s="494">
        <f>Q143+Q125</f>
        <v>83020631</v>
      </c>
      <c r="R147" s="467"/>
    </row>
    <row r="148" spans="2:22" ht="15.75" hidden="1" customHeight="1" x14ac:dyDescent="0.25">
      <c r="B148" s="466"/>
      <c r="J148" s="493"/>
      <c r="K148" s="493"/>
      <c r="R148" s="467"/>
    </row>
    <row r="149" spans="2:22" ht="21" hidden="1" customHeight="1" x14ac:dyDescent="0.25">
      <c r="B149" s="466"/>
      <c r="J149" s="493"/>
      <c r="K149" s="493"/>
      <c r="N149" s="769" t="s">
        <v>262</v>
      </c>
      <c r="O149" s="769"/>
      <c r="P149" s="769"/>
      <c r="Q149" s="495">
        <f>Q126+Q144</f>
        <v>83121844</v>
      </c>
      <c r="R149" s="467"/>
    </row>
    <row r="150" spans="2:22" ht="21" hidden="1" customHeight="1" x14ac:dyDescent="0.25">
      <c r="B150" s="466"/>
      <c r="J150" s="493"/>
      <c r="K150" s="493"/>
      <c r="N150" s="769" t="s">
        <v>254</v>
      </c>
      <c r="O150" s="769"/>
      <c r="P150" s="769"/>
      <c r="Q150" s="496">
        <f>Q149-Q147</f>
        <v>101213</v>
      </c>
      <c r="R150" s="467"/>
      <c r="V150" s="497"/>
    </row>
    <row r="151" spans="2:22" ht="15.75" customHeight="1" x14ac:dyDescent="0.25">
      <c r="B151" s="466"/>
      <c r="J151" s="493"/>
      <c r="K151" s="493"/>
      <c r="R151" s="467"/>
    </row>
    <row r="152" spans="2:22" ht="12.75" customHeight="1" x14ac:dyDescent="0.25">
      <c r="B152" s="466"/>
      <c r="C152" s="498" t="s">
        <v>263</v>
      </c>
      <c r="D152" s="499"/>
      <c r="E152" s="499"/>
      <c r="F152" s="499"/>
      <c r="G152" s="499"/>
      <c r="H152" s="499"/>
      <c r="I152" s="499"/>
      <c r="J152" s="499"/>
      <c r="K152" s="499"/>
      <c r="L152" s="499"/>
      <c r="M152" s="499"/>
      <c r="N152" s="499"/>
      <c r="O152" s="499"/>
      <c r="P152" s="499"/>
      <c r="Q152" s="500"/>
      <c r="R152" s="447"/>
    </row>
    <row r="153" spans="2:22" ht="12.75" customHeight="1" x14ac:dyDescent="0.25">
      <c r="B153" s="466"/>
      <c r="C153" s="501"/>
      <c r="D153" s="499"/>
      <c r="E153" s="499"/>
      <c r="F153" s="499"/>
      <c r="G153" s="499"/>
      <c r="H153" s="499"/>
      <c r="I153" s="499"/>
      <c r="J153" s="499"/>
      <c r="K153" s="499"/>
      <c r="L153" s="499"/>
      <c r="M153" s="499"/>
      <c r="N153" s="499"/>
      <c r="O153" s="499"/>
      <c r="P153" s="499"/>
      <c r="Q153" s="500"/>
      <c r="R153" s="447"/>
    </row>
    <row r="154" spans="2:22" ht="12.75" customHeight="1" x14ac:dyDescent="0.25">
      <c r="B154" s="466"/>
      <c r="C154" s="502"/>
      <c r="D154" s="503"/>
      <c r="E154" s="503"/>
      <c r="F154" s="504"/>
      <c r="G154" s="504"/>
      <c r="H154" s="504"/>
      <c r="I154" s="504"/>
      <c r="J154" s="503"/>
      <c r="K154" s="503"/>
      <c r="L154" s="505"/>
      <c r="M154" s="505"/>
      <c r="N154" s="503"/>
      <c r="O154" s="503"/>
      <c r="P154" s="503"/>
      <c r="Q154" s="506"/>
      <c r="R154" s="507"/>
    </row>
    <row r="155" spans="2:22" ht="12.75" customHeight="1" x14ac:dyDescent="0.25">
      <c r="B155" s="466"/>
      <c r="C155" s="502"/>
      <c r="D155" s="503"/>
      <c r="E155" s="503"/>
      <c r="F155" s="504"/>
      <c r="G155" s="504"/>
      <c r="H155" s="504"/>
      <c r="I155" s="504"/>
      <c r="J155" s="503"/>
      <c r="K155" s="503"/>
      <c r="L155" s="505"/>
      <c r="M155" s="505"/>
      <c r="N155" s="503"/>
      <c r="O155" s="503"/>
      <c r="P155" s="503"/>
      <c r="Q155" s="506"/>
      <c r="R155" s="507"/>
    </row>
    <row r="156" spans="2:22" ht="12.75" customHeight="1" x14ac:dyDescent="0.25">
      <c r="B156" s="466"/>
      <c r="C156" s="502"/>
      <c r="D156" s="503"/>
      <c r="E156" s="503"/>
      <c r="F156" s="503"/>
      <c r="G156" s="503"/>
      <c r="H156" s="503"/>
      <c r="I156" s="503"/>
      <c r="J156" s="503"/>
      <c r="K156" s="503"/>
      <c r="L156" s="505"/>
      <c r="M156" s="505"/>
      <c r="N156" s="503"/>
      <c r="O156" s="503"/>
      <c r="P156" s="503"/>
      <c r="Q156" s="506"/>
      <c r="R156" s="507"/>
    </row>
    <row r="157" spans="2:22" ht="12.75" customHeight="1" x14ac:dyDescent="0.25">
      <c r="B157" s="466"/>
      <c r="C157" s="502"/>
      <c r="D157" s="503"/>
      <c r="E157" s="503"/>
      <c r="F157" s="503"/>
      <c r="G157" s="503"/>
      <c r="H157" s="503"/>
      <c r="I157" s="503"/>
      <c r="J157" s="503"/>
      <c r="K157" s="503"/>
      <c r="L157" s="503"/>
      <c r="M157" s="503"/>
      <c r="N157" s="503"/>
      <c r="O157" s="503"/>
      <c r="P157" s="503"/>
      <c r="Q157" s="506"/>
      <c r="R157" s="507"/>
    </row>
    <row r="158" spans="2:22" ht="12.75" customHeight="1" x14ac:dyDescent="0.25">
      <c r="B158" s="466"/>
      <c r="C158" s="508" t="s">
        <v>264</v>
      </c>
      <c r="D158" s="400"/>
      <c r="E158" s="400"/>
      <c r="F158" s="401"/>
      <c r="G158" s="402"/>
      <c r="H158" s="402"/>
      <c r="I158" s="402"/>
      <c r="J158" s="403"/>
      <c r="K158" s="403"/>
      <c r="L158" s="402"/>
      <c r="M158" s="402"/>
      <c r="N158" s="402"/>
      <c r="O158" s="402"/>
      <c r="P158" s="402"/>
      <c r="Q158" s="402"/>
      <c r="R158" s="509"/>
    </row>
    <row r="159" spans="2:22" ht="12.75" customHeight="1" x14ac:dyDescent="0.25">
      <c r="B159" s="466"/>
      <c r="C159" s="546" t="s">
        <v>291</v>
      </c>
      <c r="D159" s="400"/>
      <c r="E159" s="400"/>
      <c r="F159" s="401"/>
      <c r="G159" s="402"/>
      <c r="H159" s="402"/>
      <c r="I159" s="402"/>
      <c r="J159" s="403"/>
      <c r="K159" s="403"/>
      <c r="L159" s="402"/>
      <c r="M159" s="402"/>
      <c r="N159" s="402"/>
      <c r="O159" s="402"/>
      <c r="P159" s="402"/>
      <c r="Q159" s="402"/>
      <c r="R159" s="509"/>
    </row>
    <row r="160" spans="2:22" ht="12.75" customHeight="1" x14ac:dyDescent="0.25">
      <c r="B160" s="466"/>
      <c r="C160" s="744" t="s">
        <v>291</v>
      </c>
      <c r="D160" s="744"/>
      <c r="E160" s="744"/>
      <c r="F160" s="744"/>
      <c r="G160" s="744"/>
      <c r="H160" s="744"/>
      <c r="I160" s="744"/>
      <c r="J160" s="744"/>
      <c r="K160" s="744"/>
      <c r="L160" s="744"/>
      <c r="M160" s="744"/>
      <c r="N160" s="744"/>
      <c r="O160" s="744"/>
      <c r="P160" s="744"/>
      <c r="Q160" s="744"/>
      <c r="R160" s="510"/>
    </row>
    <row r="161" spans="2:18" ht="12.75" customHeight="1" x14ac:dyDescent="0.25">
      <c r="B161" s="466"/>
      <c r="C161" s="744" t="s">
        <v>265</v>
      </c>
      <c r="D161" s="744"/>
      <c r="E161" s="744"/>
      <c r="F161" s="744"/>
      <c r="G161" s="744"/>
      <c r="H161" s="744"/>
      <c r="I161" s="744"/>
      <c r="J161" s="744"/>
      <c r="K161" s="744"/>
      <c r="L161" s="744"/>
      <c r="M161" s="744"/>
      <c r="N161" s="744"/>
      <c r="O161" s="744"/>
      <c r="P161" s="744"/>
      <c r="Q161" s="744"/>
      <c r="R161" s="510"/>
    </row>
    <row r="162" spans="2:18" ht="12.75" customHeight="1" x14ac:dyDescent="0.25">
      <c r="B162" s="466"/>
      <c r="C162" s="744" t="s">
        <v>266</v>
      </c>
      <c r="D162" s="744"/>
      <c r="E162" s="744"/>
      <c r="F162" s="744"/>
      <c r="G162" s="744"/>
      <c r="H162" s="744"/>
      <c r="I162" s="744"/>
      <c r="J162" s="744"/>
      <c r="K162" s="744"/>
      <c r="L162" s="744"/>
      <c r="M162" s="744"/>
      <c r="N162" s="744"/>
      <c r="O162" s="744"/>
      <c r="P162" s="744"/>
      <c r="Q162" s="744"/>
      <c r="R162" s="759"/>
    </row>
    <row r="163" spans="2:18" ht="20.25" customHeight="1" x14ac:dyDescent="0.25">
      <c r="B163" s="511"/>
      <c r="C163" s="512"/>
      <c r="D163" s="471"/>
      <c r="E163" s="471"/>
      <c r="F163" s="472"/>
      <c r="G163" s="473"/>
      <c r="H163" s="473"/>
      <c r="I163" s="473"/>
      <c r="J163" s="474"/>
      <c r="K163" s="474"/>
      <c r="L163" s="473"/>
      <c r="M163" s="473"/>
      <c r="N163" s="473"/>
      <c r="O163" s="473"/>
      <c r="P163" s="473"/>
      <c r="Q163" s="473"/>
      <c r="R163" s="513"/>
    </row>
  </sheetData>
  <sheetProtection algorithmName="SHA-512" hashValue="2jZ8fGuYPx5FFDUqakoRT3ooI9+Y0c75+iU0fEjYTM+1aiyjVt/0PK8BHCPV+AmtWTlXyp10S3gT5A7AA9hygQ==" saltValue="MadhkNA9tnHqpNXmSwVo7A==" spinCount="100000" sheet="1" formatCells="0" formatColumns="0" formatRows="0" insertRows="0"/>
  <mergeCells count="70">
    <mergeCell ref="C3:Q3"/>
    <mergeCell ref="C43:F43"/>
    <mergeCell ref="C5:Q5"/>
    <mergeCell ref="C6:Q6"/>
    <mergeCell ref="D8:F8"/>
    <mergeCell ref="D9:F9"/>
    <mergeCell ref="D12:F12"/>
    <mergeCell ref="D10:F10"/>
    <mergeCell ref="D11:F11"/>
    <mergeCell ref="J14:L14"/>
    <mergeCell ref="C16:Q16"/>
    <mergeCell ref="C18:Q18"/>
    <mergeCell ref="C67:F67"/>
    <mergeCell ref="C45:Q45"/>
    <mergeCell ref="C47:F47"/>
    <mergeCell ref="C49:Q49"/>
    <mergeCell ref="C53:F53"/>
    <mergeCell ref="C55:Q55"/>
    <mergeCell ref="C59:F59"/>
    <mergeCell ref="C61:Q61"/>
    <mergeCell ref="C63:F63"/>
    <mergeCell ref="C65:Q65"/>
    <mergeCell ref="C145:P145"/>
    <mergeCell ref="N149:P149"/>
    <mergeCell ref="N150:P150"/>
    <mergeCell ref="C69:Q69"/>
    <mergeCell ref="C71:F71"/>
    <mergeCell ref="C73:Q73"/>
    <mergeCell ref="C75:F75"/>
    <mergeCell ref="C93:Q93"/>
    <mergeCell ref="C85:Q85"/>
    <mergeCell ref="C87:F87"/>
    <mergeCell ref="C77:Q77"/>
    <mergeCell ref="C79:F79"/>
    <mergeCell ref="C81:Q81"/>
    <mergeCell ref="C83:F83"/>
    <mergeCell ref="C89:Q89"/>
    <mergeCell ref="C91:F91"/>
    <mergeCell ref="C111:Q111"/>
    <mergeCell ref="C115:F115"/>
    <mergeCell ref="C121:Q121"/>
    <mergeCell ref="C161:Q161"/>
    <mergeCell ref="C162:R162"/>
    <mergeCell ref="C147:P147"/>
    <mergeCell ref="C127:P127"/>
    <mergeCell ref="C129:Q129"/>
    <mergeCell ref="C131:Q131"/>
    <mergeCell ref="C133:F133"/>
    <mergeCell ref="C135:Q135"/>
    <mergeCell ref="C137:F137"/>
    <mergeCell ref="C139:Q139"/>
    <mergeCell ref="C141:F141"/>
    <mergeCell ref="C143:P143"/>
    <mergeCell ref="C144:P144"/>
    <mergeCell ref="C122:P122"/>
    <mergeCell ref="G118:L118"/>
    <mergeCell ref="H4:I4"/>
    <mergeCell ref="C123:P123"/>
    <mergeCell ref="C160:Q160"/>
    <mergeCell ref="C126:P126"/>
    <mergeCell ref="C95:F95"/>
    <mergeCell ref="C97:Q97"/>
    <mergeCell ref="C99:F99"/>
    <mergeCell ref="C117:Q117"/>
    <mergeCell ref="C119:F119"/>
    <mergeCell ref="C125:P125"/>
    <mergeCell ref="C105:Q105"/>
    <mergeCell ref="C109:F109"/>
    <mergeCell ref="C101:Q101"/>
    <mergeCell ref="C103:F103"/>
  </mergeCells>
  <printOptions horizontalCentered="1" verticalCentered="1"/>
  <pageMargins left="0" right="0" top="0.39370078740157483" bottom="0" header="0" footer="0"/>
  <pageSetup scale="97" fitToHeight="2" orientation="landscape" r:id="rId1"/>
  <headerFooter alignWithMargins="0">
    <oddHeader>&amp;C&amp;G</oddHead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pageSetUpPr fitToPage="1"/>
  </sheetPr>
  <dimension ref="A1:AI90"/>
  <sheetViews>
    <sheetView zoomScale="112" zoomScaleNormal="112" workbookViewId="0">
      <selection activeCell="D9" sqref="D9"/>
    </sheetView>
  </sheetViews>
  <sheetFormatPr baseColWidth="10" defaultColWidth="11.42578125" defaultRowHeight="15" x14ac:dyDescent="0.25"/>
  <cols>
    <col min="1" max="1" width="1.42578125" style="2" customWidth="1"/>
    <col min="2" max="2" width="38.140625" style="2" customWidth="1"/>
    <col min="3" max="3" width="0.85546875" style="1" customWidth="1"/>
    <col min="4" max="4" width="18.42578125" style="2" customWidth="1"/>
    <col min="5" max="5" width="18.42578125" style="2" hidden="1" customWidth="1"/>
    <col min="6" max="6" width="16" style="547" customWidth="1"/>
    <col min="7" max="7" width="16.42578125" style="2" hidden="1" customWidth="1"/>
    <col min="8" max="8" width="15.42578125" style="2" hidden="1" customWidth="1"/>
    <col min="9" max="9" width="17" style="2" customWidth="1"/>
    <col min="10" max="10" width="14.42578125" style="2" hidden="1" customWidth="1"/>
    <col min="11" max="11" width="15.42578125" style="2" hidden="1" customWidth="1"/>
    <col min="12" max="12" width="17" style="2" customWidth="1"/>
    <col min="13" max="13" width="14.42578125" style="2" customWidth="1"/>
    <col min="14" max="14" width="14.42578125" style="2" hidden="1" customWidth="1"/>
    <col min="15" max="15" width="15.42578125" style="2" hidden="1" customWidth="1"/>
    <col min="16" max="17" width="14.42578125" style="2" hidden="1" customWidth="1"/>
    <col min="18" max="18" width="17.42578125" style="2" hidden="1" customWidth="1"/>
    <col min="19" max="19" width="16.140625" style="2" customWidth="1"/>
    <col min="20" max="20" width="16.85546875" style="2" hidden="1" customWidth="1"/>
    <col min="21" max="21" width="19.42578125" style="2" hidden="1" customWidth="1"/>
    <col min="22" max="22" width="0.85546875" style="1" customWidth="1"/>
    <col min="23" max="23" width="19.42578125" style="2" bestFit="1" customWidth="1"/>
    <col min="24" max="24" width="23.85546875" style="11" customWidth="1"/>
    <col min="25" max="25" width="1.140625" style="1" customWidth="1"/>
    <col min="26" max="26" width="43.42578125" style="29" customWidth="1"/>
    <col min="27" max="27" width="1.42578125" style="29" customWidth="1"/>
    <col min="28" max="28" width="11.85546875" style="2" customWidth="1"/>
    <col min="29" max="29" width="18" style="251" customWidth="1"/>
    <col min="30" max="30" width="16.42578125" style="2" bestFit="1" customWidth="1"/>
    <col min="31" max="31" width="13" style="2" bestFit="1" customWidth="1"/>
    <col min="32" max="32" width="16.42578125" style="2" customWidth="1"/>
    <col min="33" max="33" width="18.85546875" style="2" bestFit="1" customWidth="1"/>
    <col min="34" max="34" width="6.42578125" style="2" bestFit="1" customWidth="1"/>
    <col min="35" max="35" width="5.42578125" style="2" bestFit="1" customWidth="1"/>
    <col min="36" max="16384" width="11.42578125" style="2"/>
  </cols>
  <sheetData>
    <row r="1" spans="1:35" ht="9.9499999999999993" customHeight="1" x14ac:dyDescent="0.25"/>
    <row r="2" spans="1:35" ht="102" customHeight="1" thickBot="1" x14ac:dyDescent="0.3">
      <c r="B2" s="154" t="s">
        <v>154</v>
      </c>
      <c r="D2" s="786" t="str">
        <f>Z2</f>
        <v>MUNICIPIO DE PATIA</v>
      </c>
      <c r="E2" s="787"/>
      <c r="F2" s="787"/>
      <c r="G2" s="787"/>
      <c r="H2" s="787"/>
      <c r="I2" s="787"/>
      <c r="J2" s="787"/>
      <c r="K2" s="787"/>
      <c r="L2" s="787"/>
      <c r="M2" s="787"/>
      <c r="N2" s="787"/>
      <c r="O2" s="787"/>
      <c r="P2" s="787"/>
      <c r="Q2" s="787"/>
      <c r="R2" s="787"/>
      <c r="S2" s="787"/>
      <c r="T2" s="787"/>
      <c r="U2" s="787"/>
      <c r="V2" s="787"/>
      <c r="W2" s="787"/>
      <c r="X2" s="788"/>
      <c r="Z2" s="218" t="str">
        <f>'OFERTA ECONOMICA'!C3</f>
        <v>MUNICIPIO DE PATIA</v>
      </c>
      <c r="AC2" s="252"/>
    </row>
    <row r="3" spans="1:35" ht="5.25" customHeight="1" x14ac:dyDescent="0.25"/>
    <row r="4" spans="1:35" s="1" customFormat="1" ht="20.25" customHeight="1" x14ac:dyDescent="0.25">
      <c r="A4"/>
      <c r="B4" s="438" t="s">
        <v>288</v>
      </c>
      <c r="D4" s="799" t="str">
        <f>'OFERTA ECONOMICA'!H4</f>
        <v>891,502,194-8</v>
      </c>
      <c r="E4" s="799"/>
      <c r="F4" s="799"/>
      <c r="G4" s="799"/>
      <c r="H4" s="799"/>
      <c r="I4" s="799"/>
      <c r="J4" s="799"/>
      <c r="K4" s="799"/>
      <c r="L4" s="799"/>
      <c r="M4" s="799"/>
      <c r="N4" s="799"/>
      <c r="O4" s="799"/>
      <c r="P4" s="799"/>
      <c r="Q4" s="799"/>
      <c r="R4" s="799"/>
      <c r="S4" s="799"/>
      <c r="T4" s="799"/>
      <c r="U4" s="799"/>
      <c r="V4" s="799"/>
      <c r="W4" s="799"/>
      <c r="X4" s="799"/>
    </row>
    <row r="5" spans="1:35" ht="5.25" customHeight="1" x14ac:dyDescent="0.25"/>
    <row r="6" spans="1:35" ht="24" customHeight="1" thickBot="1" x14ac:dyDescent="0.3">
      <c r="B6" s="153" t="s">
        <v>56</v>
      </c>
      <c r="D6" s="789">
        <f>LIQUIDACION!$D$1045</f>
        <v>365</v>
      </c>
      <c r="E6" s="790"/>
      <c r="F6" s="155" t="s">
        <v>141</v>
      </c>
      <c r="G6" s="3"/>
      <c r="P6" s="3"/>
      <c r="Q6" s="3"/>
      <c r="R6" s="3"/>
      <c r="W6" s="441" t="s">
        <v>127</v>
      </c>
      <c r="X6" s="442" t="s">
        <v>125</v>
      </c>
      <c r="AE6" s="6"/>
      <c r="AG6" s="7"/>
      <c r="AH6" s="7"/>
    </row>
    <row r="7" spans="1:35" ht="5.25" customHeight="1" thickBot="1" x14ac:dyDescent="0.3">
      <c r="W7" s="107"/>
      <c r="AG7" s="4"/>
      <c r="AH7" s="5"/>
      <c r="AI7" s="6"/>
    </row>
    <row r="8" spans="1:35" ht="26.25" customHeight="1" thickTop="1" thickBot="1" x14ac:dyDescent="0.3">
      <c r="B8" s="167" t="s">
        <v>152</v>
      </c>
      <c r="D8" s="114">
        <v>80000000</v>
      </c>
      <c r="E8" s="114"/>
      <c r="F8" s="548"/>
      <c r="G8" s="114"/>
      <c r="H8" s="114"/>
      <c r="I8" s="114"/>
      <c r="J8" s="114"/>
      <c r="K8" s="114"/>
      <c r="L8" s="114"/>
      <c r="M8" s="114"/>
      <c r="N8" s="114"/>
      <c r="O8" s="114"/>
      <c r="P8" s="114"/>
      <c r="Q8" s="114"/>
      <c r="R8" s="114"/>
      <c r="S8" s="114"/>
      <c r="T8" s="114"/>
      <c r="U8" s="114"/>
      <c r="V8" s="412"/>
      <c r="W8" s="797">
        <f>SUM(D8:U8)</f>
        <v>80000000</v>
      </c>
      <c r="X8" s="798"/>
      <c r="AG8" s="4"/>
      <c r="AH8" s="5"/>
      <c r="AI8" s="6"/>
    </row>
    <row r="9" spans="1:35" ht="27" customHeight="1" thickTop="1" thickBot="1" x14ac:dyDescent="0.3">
      <c r="B9" s="82" t="s">
        <v>182</v>
      </c>
      <c r="D9" s="411">
        <f t="shared" ref="D9:U9" si="0">(D8/(1+$X$20))</f>
        <v>67226890.756302521</v>
      </c>
      <c r="E9" s="411">
        <f t="shared" si="0"/>
        <v>0</v>
      </c>
      <c r="F9" s="411">
        <f t="shared" si="0"/>
        <v>0</v>
      </c>
      <c r="G9" s="411">
        <f t="shared" si="0"/>
        <v>0</v>
      </c>
      <c r="H9" s="411">
        <f t="shared" si="0"/>
        <v>0</v>
      </c>
      <c r="I9" s="411">
        <f t="shared" si="0"/>
        <v>0</v>
      </c>
      <c r="J9" s="411">
        <f t="shared" si="0"/>
        <v>0</v>
      </c>
      <c r="K9" s="411">
        <f t="shared" si="0"/>
        <v>0</v>
      </c>
      <c r="L9" s="411">
        <f t="shared" si="0"/>
        <v>0</v>
      </c>
      <c r="M9" s="411">
        <f t="shared" si="0"/>
        <v>0</v>
      </c>
      <c r="N9" s="411">
        <f t="shared" si="0"/>
        <v>0</v>
      </c>
      <c r="O9" s="411">
        <f t="shared" si="0"/>
        <v>0</v>
      </c>
      <c r="P9" s="411">
        <f t="shared" si="0"/>
        <v>0</v>
      </c>
      <c r="Q9" s="411">
        <f t="shared" si="0"/>
        <v>0</v>
      </c>
      <c r="R9" s="411">
        <f t="shared" si="0"/>
        <v>0</v>
      </c>
      <c r="S9" s="411">
        <f t="shared" si="0"/>
        <v>0</v>
      </c>
      <c r="T9" s="411">
        <f t="shared" si="0"/>
        <v>0</v>
      </c>
      <c r="U9" s="411">
        <f t="shared" si="0"/>
        <v>0</v>
      </c>
      <c r="V9" s="85"/>
      <c r="W9" s="797">
        <f>SUM(D9:U9)</f>
        <v>67226890.756302521</v>
      </c>
      <c r="X9" s="798"/>
      <c r="AG9" s="4"/>
      <c r="AH9" s="5"/>
      <c r="AI9" s="6"/>
    </row>
    <row r="10" spans="1:35" s="1" customFormat="1" ht="5.25" customHeight="1" thickBot="1" x14ac:dyDescent="0.3">
      <c r="F10" s="531"/>
      <c r="AC10" s="73"/>
    </row>
    <row r="11" spans="1:35" ht="38.25" customHeight="1" x14ac:dyDescent="0.25">
      <c r="B11" s="784" t="s">
        <v>0</v>
      </c>
      <c r="D11" s="532" t="s">
        <v>1</v>
      </c>
      <c r="E11" s="533" t="s">
        <v>70</v>
      </c>
      <c r="F11" s="533" t="s">
        <v>51</v>
      </c>
      <c r="G11" s="533" t="s">
        <v>162</v>
      </c>
      <c r="H11" s="533" t="s">
        <v>159</v>
      </c>
      <c r="I11" s="533" t="s">
        <v>3</v>
      </c>
      <c r="J11" s="533" t="s">
        <v>44</v>
      </c>
      <c r="K11" s="533" t="s">
        <v>48</v>
      </c>
      <c r="L11" s="533" t="s">
        <v>68</v>
      </c>
      <c r="M11" s="533" t="s">
        <v>73</v>
      </c>
      <c r="N11" s="533" t="s">
        <v>160</v>
      </c>
      <c r="O11" s="533" t="s">
        <v>57</v>
      </c>
      <c r="P11" s="533" t="s">
        <v>64</v>
      </c>
      <c r="Q11" s="533" t="s">
        <v>66</v>
      </c>
      <c r="R11" s="533" t="s">
        <v>95</v>
      </c>
      <c r="S11" s="533" t="s">
        <v>155</v>
      </c>
      <c r="T11" s="533" t="s">
        <v>136</v>
      </c>
      <c r="U11" s="534" t="s">
        <v>47</v>
      </c>
      <c r="W11" s="791" t="s">
        <v>4</v>
      </c>
      <c r="X11" s="794" t="s">
        <v>29</v>
      </c>
      <c r="AE11" s="28"/>
      <c r="AF11" s="8"/>
      <c r="AG11" s="9"/>
      <c r="AH11" s="10"/>
      <c r="AI11" s="11"/>
    </row>
    <row r="12" spans="1:35" ht="16.5" thickBot="1" x14ac:dyDescent="0.3">
      <c r="B12" s="785"/>
      <c r="D12" s="535">
        <v>83</v>
      </c>
      <c r="E12" s="536">
        <v>55</v>
      </c>
      <c r="F12" s="536">
        <v>80</v>
      </c>
      <c r="G12" s="536">
        <v>75</v>
      </c>
      <c r="H12" s="536">
        <v>77</v>
      </c>
      <c r="I12" s="536">
        <v>64</v>
      </c>
      <c r="J12" s="536">
        <v>91</v>
      </c>
      <c r="K12" s="536">
        <v>90</v>
      </c>
      <c r="L12" s="800">
        <v>85</v>
      </c>
      <c r="M12" s="800"/>
      <c r="N12" s="536">
        <v>86</v>
      </c>
      <c r="O12" s="800">
        <v>53</v>
      </c>
      <c r="P12" s="800"/>
      <c r="Q12" s="536">
        <v>76</v>
      </c>
      <c r="R12" s="536">
        <v>80</v>
      </c>
      <c r="S12" s="536">
        <v>87</v>
      </c>
      <c r="T12" s="536">
        <v>88</v>
      </c>
      <c r="U12" s="537">
        <v>63</v>
      </c>
      <c r="W12" s="792"/>
      <c r="X12" s="795"/>
      <c r="AE12" s="28"/>
      <c r="AF12" s="8"/>
      <c r="AG12" s="9"/>
      <c r="AH12" s="10"/>
      <c r="AI12" s="11"/>
    </row>
    <row r="13" spans="1:35" ht="5.25" customHeight="1" thickBot="1" x14ac:dyDescent="0.3">
      <c r="B13" s="52"/>
      <c r="D13" s="46"/>
      <c r="E13" s="46"/>
      <c r="F13" s="46"/>
      <c r="G13" s="46"/>
      <c r="H13" s="46"/>
      <c r="I13" s="46"/>
      <c r="J13" s="46"/>
      <c r="K13" s="46"/>
      <c r="L13" s="46"/>
      <c r="M13" s="46"/>
      <c r="N13" s="46"/>
      <c r="O13" s="46"/>
      <c r="P13" s="46"/>
      <c r="Q13" s="46"/>
      <c r="R13" s="46"/>
      <c r="S13" s="46"/>
      <c r="T13" s="46"/>
      <c r="U13" s="46"/>
      <c r="W13" s="792"/>
      <c r="X13" s="795"/>
      <c r="AE13" s="28"/>
      <c r="AF13" s="8"/>
      <c r="AG13" s="9"/>
      <c r="AH13" s="10"/>
      <c r="AI13" s="11"/>
    </row>
    <row r="14" spans="1:35" ht="15.75" x14ac:dyDescent="0.25">
      <c r="B14" s="148" t="s">
        <v>52</v>
      </c>
      <c r="D14" s="145">
        <v>1</v>
      </c>
      <c r="E14" s="146">
        <v>1</v>
      </c>
      <c r="F14" s="146">
        <v>1</v>
      </c>
      <c r="G14" s="146">
        <v>1</v>
      </c>
      <c r="H14" s="146">
        <v>1</v>
      </c>
      <c r="I14" s="146">
        <v>1</v>
      </c>
      <c r="J14" s="146">
        <v>1</v>
      </c>
      <c r="K14" s="146">
        <v>1</v>
      </c>
      <c r="L14" s="146">
        <v>1</v>
      </c>
      <c r="M14" s="146">
        <v>1</v>
      </c>
      <c r="N14" s="146">
        <v>1</v>
      </c>
      <c r="O14" s="146">
        <v>1</v>
      </c>
      <c r="P14" s="146">
        <v>1</v>
      </c>
      <c r="Q14" s="146">
        <v>1</v>
      </c>
      <c r="R14" s="146">
        <v>1</v>
      </c>
      <c r="S14" s="146">
        <v>1</v>
      </c>
      <c r="T14" s="146">
        <v>1</v>
      </c>
      <c r="U14" s="147">
        <v>1</v>
      </c>
      <c r="W14" s="792"/>
      <c r="X14" s="795"/>
      <c r="AE14" s="28"/>
      <c r="AF14" s="8"/>
      <c r="AG14" s="9"/>
      <c r="AH14" s="10"/>
      <c r="AI14" s="11"/>
    </row>
    <row r="15" spans="1:35" ht="16.5" thickBot="1" x14ac:dyDescent="0.3">
      <c r="B15" s="83" t="s">
        <v>79</v>
      </c>
      <c r="D15" s="139">
        <v>0.125</v>
      </c>
      <c r="E15" s="115">
        <v>0</v>
      </c>
      <c r="F15" s="115">
        <v>0.2</v>
      </c>
      <c r="G15" s="115">
        <v>0</v>
      </c>
      <c r="H15" s="115">
        <v>0</v>
      </c>
      <c r="I15" s="115">
        <v>0.15</v>
      </c>
      <c r="J15" s="115">
        <v>0</v>
      </c>
      <c r="K15" s="115">
        <v>0</v>
      </c>
      <c r="L15" s="115">
        <v>0.1</v>
      </c>
      <c r="M15" s="115">
        <v>0.1</v>
      </c>
      <c r="N15" s="115">
        <v>0</v>
      </c>
      <c r="O15" s="115">
        <v>0</v>
      </c>
      <c r="P15" s="115">
        <v>0</v>
      </c>
      <c r="Q15" s="115">
        <v>0</v>
      </c>
      <c r="R15" s="115">
        <v>0</v>
      </c>
      <c r="S15" s="115">
        <v>0.1</v>
      </c>
      <c r="T15" s="115">
        <v>0</v>
      </c>
      <c r="U15" s="140">
        <v>0</v>
      </c>
      <c r="W15" s="792"/>
      <c r="X15" s="795"/>
      <c r="AE15" s="28"/>
      <c r="AF15" s="8"/>
      <c r="AG15" s="9"/>
      <c r="AH15" s="10"/>
      <c r="AI15" s="11"/>
    </row>
    <row r="16" spans="1:35" ht="17.25" thickTop="1" thickBot="1" x14ac:dyDescent="0.3">
      <c r="B16" s="84" t="s">
        <v>72</v>
      </c>
      <c r="D16" s="141">
        <f>LIQUIDACION!H1044</f>
        <v>3.6</v>
      </c>
      <c r="E16" s="142">
        <f>'LIQUIDACION IN. DE'!$G$1165</f>
        <v>0</v>
      </c>
      <c r="F16" s="143">
        <f>LIQUIDACION!E1049</f>
        <v>2.5000000000000001E-3</v>
      </c>
      <c r="G16" s="143">
        <f>LIQUIDACION!E1050</f>
        <v>0</v>
      </c>
      <c r="H16" s="143">
        <f>LIQUIDACION!E1051</f>
        <v>0</v>
      </c>
      <c r="I16" s="143">
        <f>LIQUIDACION!E1052</f>
        <v>4.7E-2</v>
      </c>
      <c r="J16" s="143">
        <f>LIQUIDACION!E1053</f>
        <v>0</v>
      </c>
      <c r="K16" s="143">
        <f>LIQUIDACION!E1054</f>
        <v>0</v>
      </c>
      <c r="L16" s="143">
        <f>LIQUIDACION!E1055</f>
        <v>0.01</v>
      </c>
      <c r="M16" s="143">
        <f>LIQUIDACION!E1058</f>
        <v>2E-3</v>
      </c>
      <c r="N16" s="143">
        <f>LIQUIDACION!E1059</f>
        <v>0</v>
      </c>
      <c r="O16" s="143">
        <f>LIQUIDACION!E1060</f>
        <v>0</v>
      </c>
      <c r="P16" s="143">
        <f>LIQUIDACION!E1063</f>
        <v>0</v>
      </c>
      <c r="Q16" s="143">
        <f>LIQUIDACION!E1064</f>
        <v>0</v>
      </c>
      <c r="R16" s="143">
        <f>LIQUIDACION!E1065</f>
        <v>0</v>
      </c>
      <c r="S16" s="143">
        <f>LIQUIDACION!E1066</f>
        <v>0.05</v>
      </c>
      <c r="T16" s="143">
        <f>LIQUIDACION!E1067</f>
        <v>0</v>
      </c>
      <c r="U16" s="144">
        <f>LIQUIDACION!E1068</f>
        <v>0</v>
      </c>
      <c r="W16" s="793"/>
      <c r="X16" s="796"/>
      <c r="Z16" s="138" t="s">
        <v>142</v>
      </c>
      <c r="AE16" s="28"/>
      <c r="AF16" s="8"/>
      <c r="AG16" s="9"/>
      <c r="AH16" s="10"/>
      <c r="AI16" s="11"/>
    </row>
    <row r="17" spans="2:35" s="1" customFormat="1" ht="5.25" customHeight="1" thickBot="1" x14ac:dyDescent="0.3">
      <c r="F17" s="531"/>
      <c r="AC17" s="73"/>
    </row>
    <row r="18" spans="2:35" ht="15.75" thickTop="1" x14ac:dyDescent="0.25">
      <c r="B18" s="54" t="s">
        <v>5</v>
      </c>
      <c r="D18" s="77">
        <f>LIQUIDACION!$N$1040</f>
        <v>17236962.089639999</v>
      </c>
      <c r="E18" s="50">
        <f>'LIQUIDACION IN. DE'!$M$1161</f>
        <v>0</v>
      </c>
      <c r="F18" s="50">
        <f>LIQUIDACION!$F$1049</f>
        <v>2500000</v>
      </c>
      <c r="G18" s="50">
        <f>LIQUIDACION!$F$1050</f>
        <v>0</v>
      </c>
      <c r="H18" s="50">
        <f>LIQUIDACION!$F$1051</f>
        <v>0</v>
      </c>
      <c r="I18" s="50">
        <f>LIQUIDACION!$F$1052</f>
        <v>9400000</v>
      </c>
      <c r="J18" s="50">
        <f>LIQUIDACION!$F$1053</f>
        <v>0</v>
      </c>
      <c r="K18" s="50">
        <f>LIQUIDACION!$F$1054</f>
        <v>0</v>
      </c>
      <c r="L18" s="50">
        <f>(LIQUIDACION!$F$1055+LIQUIDACION!$F$1056+LIQUIDACION!$F$1057)</f>
        <v>9001511</v>
      </c>
      <c r="M18" s="50">
        <f>LIQUIDACION!$F$1058</f>
        <v>1000000</v>
      </c>
      <c r="N18" s="50">
        <f>LIQUIDACION!F$1059</f>
        <v>0</v>
      </c>
      <c r="O18" s="50">
        <f>LIQUIDACION!$F$1060+LIQUIDACION!$F$1061+LIQUIDACION!$F$1062</f>
        <v>0</v>
      </c>
      <c r="P18" s="50">
        <f>LIQUIDACION!$F$1063</f>
        <v>0</v>
      </c>
      <c r="Q18" s="50">
        <f>LIQUIDACION!$F$1064</f>
        <v>0</v>
      </c>
      <c r="R18" s="50">
        <f>LIQUIDACION!$F$1065</f>
        <v>0</v>
      </c>
      <c r="S18" s="50">
        <f>LIQUIDACION!$F$1066</f>
        <v>2500000</v>
      </c>
      <c r="T18" s="50">
        <f>LIQUIDACION!$F$1067</f>
        <v>0</v>
      </c>
      <c r="U18" s="50">
        <f>LIQUIDACION!$F$1068</f>
        <v>0</v>
      </c>
      <c r="W18" s="60">
        <f>SUM(D18:U18)</f>
        <v>41638473.089639999</v>
      </c>
      <c r="X18" s="61"/>
      <c r="AA18" s="40"/>
      <c r="AB18" s="117" t="b">
        <f>E18=0</f>
        <v>1</v>
      </c>
      <c r="AC18" s="73"/>
      <c r="AD18" s="1"/>
      <c r="AG18" s="9"/>
      <c r="AH18" s="10"/>
      <c r="AI18" s="11"/>
    </row>
    <row r="19" spans="2:35" x14ac:dyDescent="0.25">
      <c r="B19" s="55" t="s">
        <v>6</v>
      </c>
      <c r="D19" s="24">
        <f>IF(AND($D$18&gt;0),IF(OR(LIQUIDACION!$L$1050="PROPORCIONAL",LIQUIDACION!$K$1050="NO"),((LIQUIDACION!$P$1040+LIQUIDACION!$Q$1040+LIQUIDACION!$R$1040)*LIQUIDACION!$K$1044)+(LIQUIDACION!$X$1040+LIQUIDACION!$Y$1040+LIQUIDACION!$Z$1040+LIQUIDACION!$AA$1040),((LIQUIDACION!$P$1040+LIQUIDACION!$Q$1040+LIQUIDACION!$R$1040)*LIQUIDACION!$K$1044)+(LIQUIDACION!$X$1040+LIQUIDACION!$Y$1040+LIQUIDACION!$Z$1040)),0)</f>
        <v>8885512.1854777224</v>
      </c>
      <c r="E19" s="24">
        <f>IF(AND($E$18&gt;0),IF('LIQUIDACION IN. DE'!$G$1169="NO",((('LIQUIDACION IN. DE'!$O$1161+'LIQUIDACION IN. DE'!$P$1161+'LIQUIDACION IN. DE'!$Q$1161)*'LIQUIDACION IN. DE'!$J$1165)+('LIQUIDACION IN. DE'!$W$1161+'LIQUIDACION IN. DE'!$X$1161+'LIQUIDACION IN. DE'!$Y$1161)),((('LIQUIDACION IN. DE'!$O$1161+'LIQUIDACION IN. DE'!$Q$1161)*'LIQUIDACION IN. DE'!$J$1165)+('LIQUIDACION IN. DE'!$W$1161+'LIQUIDACION IN. DE'!$Y$1161))),0)</f>
        <v>0</v>
      </c>
      <c r="F19" s="24">
        <f t="shared" ref="F19:U19" si="1">F18*(1-F63)</f>
        <v>1500000</v>
      </c>
      <c r="G19" s="21">
        <f t="shared" si="1"/>
        <v>0</v>
      </c>
      <c r="H19" s="21">
        <f t="shared" si="1"/>
        <v>0</v>
      </c>
      <c r="I19" s="21">
        <f t="shared" si="1"/>
        <v>0</v>
      </c>
      <c r="J19" s="21">
        <f t="shared" si="1"/>
        <v>0</v>
      </c>
      <c r="K19" s="21">
        <f t="shared" si="1"/>
        <v>0</v>
      </c>
      <c r="L19" s="21">
        <f t="shared" si="1"/>
        <v>7651284.3499999996</v>
      </c>
      <c r="M19" s="21">
        <f t="shared" si="1"/>
        <v>600000</v>
      </c>
      <c r="N19" s="21">
        <f t="shared" si="1"/>
        <v>0</v>
      </c>
      <c r="O19" s="21">
        <f t="shared" si="1"/>
        <v>0</v>
      </c>
      <c r="P19" s="21">
        <f t="shared" si="1"/>
        <v>0</v>
      </c>
      <c r="Q19" s="21">
        <f t="shared" si="1"/>
        <v>0</v>
      </c>
      <c r="R19" s="21">
        <f t="shared" si="1"/>
        <v>0</v>
      </c>
      <c r="S19" s="21">
        <f t="shared" si="1"/>
        <v>2000000</v>
      </c>
      <c r="T19" s="21">
        <f t="shared" si="1"/>
        <v>0</v>
      </c>
      <c r="U19" s="21">
        <f t="shared" si="1"/>
        <v>0</v>
      </c>
      <c r="W19" s="62">
        <f>SUM(D19:U19)</f>
        <v>20636796.53547772</v>
      </c>
      <c r="X19" s="74"/>
      <c r="AC19" s="73"/>
      <c r="AD19" s="1"/>
      <c r="AE19" s="12"/>
      <c r="AI19" s="13"/>
    </row>
    <row r="20" spans="2:35" ht="18.75" x14ac:dyDescent="0.25">
      <c r="B20" s="55" t="s">
        <v>60</v>
      </c>
      <c r="D20" s="24">
        <v>0</v>
      </c>
      <c r="E20" s="24">
        <v>0</v>
      </c>
      <c r="F20" s="24">
        <v>0</v>
      </c>
      <c r="G20" s="22">
        <v>0</v>
      </c>
      <c r="H20" s="22">
        <v>0</v>
      </c>
      <c r="I20" s="22">
        <v>0</v>
      </c>
      <c r="J20" s="22">
        <v>0</v>
      </c>
      <c r="K20" s="22">
        <v>0</v>
      </c>
      <c r="L20" s="22">
        <v>0</v>
      </c>
      <c r="M20" s="22">
        <v>0</v>
      </c>
      <c r="N20" s="22">
        <v>0</v>
      </c>
      <c r="O20" s="22">
        <v>0</v>
      </c>
      <c r="P20" s="22">
        <v>0</v>
      </c>
      <c r="Q20" s="22">
        <v>0</v>
      </c>
      <c r="R20" s="22">
        <v>0</v>
      </c>
      <c r="S20" s="22">
        <v>0</v>
      </c>
      <c r="T20" s="22">
        <v>0</v>
      </c>
      <c r="U20" s="22">
        <v>0</v>
      </c>
      <c r="W20" s="62">
        <f>SUM(D20:U20)</f>
        <v>0</v>
      </c>
      <c r="X20" s="604">
        <v>0.19</v>
      </c>
      <c r="Z20" s="157" t="s">
        <v>188</v>
      </c>
      <c r="AB20" s="38"/>
      <c r="AC20" s="73"/>
      <c r="AD20" s="1"/>
    </row>
    <row r="21" spans="2:35" x14ac:dyDescent="0.25">
      <c r="B21" s="56" t="s">
        <v>7</v>
      </c>
      <c r="D21" s="23">
        <f t="shared" ref="D21:U21" si="2">D18-D19</f>
        <v>8351449.9041622765</v>
      </c>
      <c r="E21" s="23">
        <f t="shared" si="2"/>
        <v>0</v>
      </c>
      <c r="F21" s="23">
        <f t="shared" si="2"/>
        <v>1000000</v>
      </c>
      <c r="G21" s="23">
        <f t="shared" si="2"/>
        <v>0</v>
      </c>
      <c r="H21" s="23">
        <f>H18-H19</f>
        <v>0</v>
      </c>
      <c r="I21" s="23">
        <f t="shared" si="2"/>
        <v>9400000</v>
      </c>
      <c r="J21" s="23">
        <f t="shared" si="2"/>
        <v>0</v>
      </c>
      <c r="K21" s="23">
        <f t="shared" si="2"/>
        <v>0</v>
      </c>
      <c r="L21" s="23">
        <f t="shared" si="2"/>
        <v>1350226.6500000004</v>
      </c>
      <c r="M21" s="23">
        <f>M18-M19</f>
        <v>400000</v>
      </c>
      <c r="N21" s="23">
        <f t="shared" si="2"/>
        <v>0</v>
      </c>
      <c r="O21" s="23">
        <f t="shared" si="2"/>
        <v>0</v>
      </c>
      <c r="P21" s="23">
        <f t="shared" si="2"/>
        <v>0</v>
      </c>
      <c r="Q21" s="23">
        <f t="shared" si="2"/>
        <v>0</v>
      </c>
      <c r="R21" s="23">
        <f t="shared" ref="R21" si="3">R18-R19</f>
        <v>0</v>
      </c>
      <c r="S21" s="23">
        <f t="shared" si="2"/>
        <v>500000</v>
      </c>
      <c r="T21" s="23">
        <f t="shared" si="2"/>
        <v>0</v>
      </c>
      <c r="U21" s="23">
        <f t="shared" si="2"/>
        <v>0</v>
      </c>
      <c r="W21" s="64">
        <f>W18-W19</f>
        <v>21001676.554162279</v>
      </c>
      <c r="X21" s="65">
        <f>IFERROR($D$19/$D$18,0)</f>
        <v>0.51549177513236033</v>
      </c>
      <c r="Z21" s="29" t="s">
        <v>58</v>
      </c>
      <c r="AB21" s="37"/>
      <c r="AC21" s="73"/>
      <c r="AD21" s="1"/>
      <c r="AG21" s="14"/>
    </row>
    <row r="22" spans="2:35" x14ac:dyDescent="0.25">
      <c r="B22" s="113" t="s">
        <v>8</v>
      </c>
      <c r="D22" s="108"/>
      <c r="E22" s="108"/>
      <c r="F22" s="108"/>
      <c r="G22" s="109"/>
      <c r="H22" s="109"/>
      <c r="I22" s="109"/>
      <c r="J22" s="109"/>
      <c r="K22" s="109"/>
      <c r="L22" s="109"/>
      <c r="M22" s="109"/>
      <c r="N22" s="109"/>
      <c r="O22" s="109"/>
      <c r="P22" s="109"/>
      <c r="Q22" s="109"/>
      <c r="R22" s="109"/>
      <c r="S22" s="109"/>
      <c r="T22" s="109"/>
      <c r="U22" s="109"/>
      <c r="W22" s="62">
        <f>SUM(D22:U22)</f>
        <v>0</v>
      </c>
      <c r="X22" s="65">
        <f>IFERROR($E$19/$E$18,0)</f>
        <v>0</v>
      </c>
      <c r="Z22" s="29" t="s">
        <v>99</v>
      </c>
      <c r="AG22" s="14"/>
    </row>
    <row r="23" spans="2:35" x14ac:dyDescent="0.25">
      <c r="B23" s="113" t="s">
        <v>9</v>
      </c>
      <c r="D23" s="108"/>
      <c r="E23" s="108"/>
      <c r="F23" s="108"/>
      <c r="G23" s="109"/>
      <c r="H23" s="109"/>
      <c r="I23" s="109"/>
      <c r="J23" s="109"/>
      <c r="K23" s="109"/>
      <c r="L23" s="109"/>
      <c r="M23" s="109"/>
      <c r="N23" s="109"/>
      <c r="O23" s="109"/>
      <c r="P23" s="109"/>
      <c r="Q23" s="109"/>
      <c r="R23" s="109"/>
      <c r="S23" s="109"/>
      <c r="T23" s="109"/>
      <c r="U23" s="109"/>
      <c r="W23" s="62">
        <f>SUM(D23:U23)</f>
        <v>0</v>
      </c>
      <c r="X23" s="65">
        <f>IFERROR($W$19/$W$18,0)</f>
        <v>0.49561847503510709</v>
      </c>
      <c r="Z23" s="29" t="s">
        <v>89</v>
      </c>
      <c r="AG23" s="15"/>
    </row>
    <row r="24" spans="2:35" x14ac:dyDescent="0.25">
      <c r="B24" s="57" t="s">
        <v>10</v>
      </c>
      <c r="D24" s="23">
        <f>D21-D22+D23</f>
        <v>8351449.9041622765</v>
      </c>
      <c r="E24" s="23">
        <f t="shared" ref="E24:U24" si="4">E21-E22+E23</f>
        <v>0</v>
      </c>
      <c r="F24" s="23">
        <f t="shared" si="4"/>
        <v>1000000</v>
      </c>
      <c r="G24" s="23">
        <f t="shared" si="4"/>
        <v>0</v>
      </c>
      <c r="H24" s="23">
        <f t="shared" si="4"/>
        <v>0</v>
      </c>
      <c r="I24" s="23">
        <f t="shared" si="4"/>
        <v>9400000</v>
      </c>
      <c r="J24" s="23">
        <f t="shared" si="4"/>
        <v>0</v>
      </c>
      <c r="K24" s="23">
        <f t="shared" si="4"/>
        <v>0</v>
      </c>
      <c r="L24" s="23">
        <f t="shared" si="4"/>
        <v>1350226.6500000004</v>
      </c>
      <c r="M24" s="23">
        <f t="shared" si="4"/>
        <v>400000</v>
      </c>
      <c r="N24" s="23">
        <f t="shared" si="4"/>
        <v>0</v>
      </c>
      <c r="O24" s="23">
        <f t="shared" si="4"/>
        <v>0</v>
      </c>
      <c r="P24" s="23">
        <f t="shared" si="4"/>
        <v>0</v>
      </c>
      <c r="Q24" s="23">
        <f t="shared" si="4"/>
        <v>0</v>
      </c>
      <c r="R24" s="23">
        <f t="shared" si="4"/>
        <v>0</v>
      </c>
      <c r="S24" s="23">
        <f t="shared" si="4"/>
        <v>500000</v>
      </c>
      <c r="T24" s="23">
        <f t="shared" si="4"/>
        <v>0</v>
      </c>
      <c r="U24" s="23">
        <f t="shared" si="4"/>
        <v>0</v>
      </c>
      <c r="W24" s="66">
        <f>W21-W22+W23</f>
        <v>21001676.554162279</v>
      </c>
      <c r="X24" s="63"/>
    </row>
    <row r="25" spans="2:35" x14ac:dyDescent="0.25">
      <c r="B25" s="55" t="s">
        <v>11</v>
      </c>
      <c r="D25" s="24">
        <f>IFERROR(IF(SINIESTRALIDAD!$N$26=1,SINIESTRALIDAD!$L4*'RT GENERALES'!$D$14*LIQUIDACION!$D$1045/SINIESTRALIDAD!$N$24,IF(SINIESTRALIDAD!$N$26=2,SINIESTRALIDAD!$N4*'RT GENERALES'!$D$14*LIQUIDACION!$D$1045/SINIESTRALIDAD!$N$24,IF(SINIESTRALIDAD!$N$26=3,SINIESTRALIDAD!$P4*'RT GENERALES'!$D$14*LIQUIDACION!$D$1045/SINIESTRALIDAD!$N$24,IF(SINIESTRALIDAD!$N$26=4,SINIESTRALIDAD!$R4*'RT GENERALES'!$D$14*LIQUIDACION!$D$1045/SINIESTRALIDAD!$N$24,IF(SINIESTRALIDAD!$N$26=5,SINIESTRALIDAD!$T4*'RT GENERALES'!$D$14*LIQUIDACION!$D$1045/SINIESTRALIDAD!$N$24,0))))),0)</f>
        <v>3830000</v>
      </c>
      <c r="E25" s="24">
        <f>IFERROR(IF(SINIESTRALIDAD!$N$27=1,SINIESTRALIDAD!$L5*'RT GENERALES'!$E$14*LIQUIDACION!$D$1045/SINIESTRALIDAD!$N$24,IF(SINIESTRALIDAD!$N$27=2,SINIESTRALIDAD!$N5*'RT GENERALES'!$E$14*LIQUIDACION!$D$1045/SINIESTRALIDAD!$N$24,IF(SINIESTRALIDAD!$N$27=3,SINIESTRALIDAD!$P5*'RT GENERALES'!$E$14*LIQUIDACION!$D$1045/SINIESTRALIDAD!$N$24,IF(SINIESTRALIDAD!$N$27=4,SINIESTRALIDAD!$R5*'RT GENERALES'!$E$14*LIQUIDACION!$D$1045/SINIESTRALIDAD!$N$24,IF(SINIESTRALIDAD!$N$27=5,SINIESTRALIDAD!$T5*'RT GENERALES'!$E$14*LIQUIDACION!$D$1045/SINIESTRALIDAD!$N$24,0))))),0)</f>
        <v>0</v>
      </c>
      <c r="F25" s="24">
        <f>IFERROR(IF(SINIESTRALIDAD!$N$28=1,SINIESTRALIDAD!$L6*'RT GENERALES'!$F$14*LIQUIDACION!$D$1045/SINIESTRALIDAD!$N$24,IF(SINIESTRALIDAD!$N$28=2,SINIESTRALIDAD!$N6*'RT GENERALES'!$F$14*LIQUIDACION!$D$1045/SINIESTRALIDAD!$N$24,IF(SINIESTRALIDAD!$N$28=3,SINIESTRALIDAD!$P6*'RT GENERALES'!$F$14*LIQUIDACION!$D$1045/SINIESTRALIDAD!$N$24,IF(SINIESTRALIDAD!$N$28=4,SINIESTRALIDAD!$R6*'RT GENERALES'!$F$14*LIQUIDACION!$D$1045/SINIESTRALIDAD!$N$24,IF(SINIESTRALIDAD!$N$28=5,SINIESTRALIDAD!$T6*'RT GENERALES'!$F$14*LIQUIDACION!$D$1045/SINIESTRALIDAD!$N$24,0))))),0)</f>
        <v>0</v>
      </c>
      <c r="G25" s="24">
        <f>IFERROR(IF(SINIESTRALIDAD!$N$29=1,SINIESTRALIDAD!$L7*'RT GENERALES'!$G$14*LIQUIDACION!$D$1045/SINIESTRALIDAD!$N$24,IF(SINIESTRALIDAD!$N$29=2,SINIESTRALIDAD!$N7*'RT GENERALES'!$G$14*LIQUIDACION!$D$1045/SINIESTRALIDAD!$N$24,IF(SINIESTRALIDAD!$N$29=3,SINIESTRALIDAD!$P7*'RT GENERALES'!$G$14*LIQUIDACION!$D$1045/SINIESTRALIDAD!$N$24,IF(SINIESTRALIDAD!$N$29=4,SINIESTRALIDAD!$R7*'RT GENERALES'!$G$14*LIQUIDACION!$D$1045/SINIESTRALIDAD!$N$24,IF(SINIESTRALIDAD!$N$29=5,SINIESTRALIDAD!$T7*'RT GENERALES'!$G$14*LIQUIDACION!$D$1045/SINIESTRALIDAD!$N$24,0))))),0)</f>
        <v>0</v>
      </c>
      <c r="H25" s="24">
        <f>IFERROR(IF(SINIESTRALIDAD!$N$30=1,SINIESTRALIDAD!$L8*'RT GENERALES'!$H$14*LIQUIDACION!$D$1045/SINIESTRALIDAD!$N$24,IF(SINIESTRALIDAD!$N$30=2,SINIESTRALIDAD!$N8*'RT GENERALES'!$H$14*LIQUIDACION!$D$1045/SINIESTRALIDAD!$N$24,IF(SINIESTRALIDAD!$N$30=3,SINIESTRALIDAD!$P8*'RT GENERALES'!$H$14*LIQUIDACION!$D$1045/SINIESTRALIDAD!$N$24,IF(SINIESTRALIDAD!$N$30=4,SINIESTRALIDAD!$R8*'RT GENERALES'!$H$14*LIQUIDACION!$D$1045/SINIESTRALIDAD!$N$24,IF(SINIESTRALIDAD!$N$30=5,SINIESTRALIDAD!$T8*'RT GENERALES'!$H$14*LIQUIDACION!$D$1045/SINIESTRALIDAD!$N$24,0))))),0)</f>
        <v>0</v>
      </c>
      <c r="I25" s="24">
        <f>IFERROR(IF(SINIESTRALIDAD!$N$31=1,SINIESTRALIDAD!$L9*'RT GENERALES'!$I$14*LIQUIDACION!$D$1045/SINIESTRALIDAD!$N$24,IF(SINIESTRALIDAD!$N$31=2,SINIESTRALIDAD!$N9*'RT GENERALES'!$I$14*LIQUIDACION!$D$1045/SINIESTRALIDAD!$N$24,IF(SINIESTRALIDAD!$N$31=3,SINIESTRALIDAD!$P9*'RT GENERALES'!$I$14*LIQUIDACION!$D$1045/SINIESTRALIDAD!$N$24,IF(SINIESTRALIDAD!$N$31=4,SINIESTRALIDAD!$R9*'RT GENERALES'!$I$14*LIQUIDACION!$D$1045/SINIESTRALIDAD!$N$24,IF(SINIESTRALIDAD!$N$31=5,SINIESTRALIDAD!$T9*'RT GENERALES'!$I$14*LIQUIDACION!$D$1045/SINIESTRALIDAD!$N$24,0))))),0)</f>
        <v>2188651.4990575351</v>
      </c>
      <c r="J25" s="24">
        <f>IFERROR(IF(SINIESTRALIDAD!$N$32=1,SINIESTRALIDAD!$L10*'RT GENERALES'!$J$14*LIQUIDACION!$D$1045/SINIESTRALIDAD!$N$24,IF(SINIESTRALIDAD!$N$32=2,SINIESTRALIDAD!$N10*'RT GENERALES'!$J$14*LIQUIDACION!$D$1045/SINIESTRALIDAD!$N$24,IF(SINIESTRALIDAD!$N$32=3,SINIESTRALIDAD!$P10*'RT GENERALES'!$J$14*LIQUIDACION!$D$1045/SINIESTRALIDAD!$N$24,IF(SINIESTRALIDAD!$N$32=4,SINIESTRALIDAD!$R10*'RT GENERALES'!$J$14*LIQUIDACION!$D$1045/SINIESTRALIDAD!$N$24,IF(SINIESTRALIDAD!$N$32=5,SINIESTRALIDAD!$T10*'RT GENERALES'!$J$14*LIQUIDACION!$D$1045/SINIESTRALIDAD!$N$24,0))))),0)</f>
        <v>5065000</v>
      </c>
      <c r="K25" s="24">
        <f>IFERROR(IF(SINIESTRALIDAD!$N$33=1,SINIESTRALIDAD!$L11*'RT GENERALES'!$K$14*LIQUIDACION!$D$1045/SINIESTRALIDAD!$N$24,IF(SINIESTRALIDAD!$N$33=2,SINIESTRALIDAD!$N11*'RT GENERALES'!$K$14*LIQUIDACION!$D$1045/SINIESTRALIDAD!$N$24,IF(SINIESTRALIDAD!$N$33=3,SINIESTRALIDAD!$P11*'RT GENERALES'!$K$14*LIQUIDACION!$D$1045/SINIESTRALIDAD!$N$24,IF(SINIESTRALIDAD!$N$33=4,SINIESTRALIDAD!$R11*'RT GENERALES'!$K$14*LIQUIDACION!$D$1045/SINIESTRALIDAD!$N$24,IF(SINIESTRALIDAD!$N$33=5,SINIESTRALIDAD!$T11*'RT GENERALES'!$K$14*LIQUIDACION!$D$1045/SINIESTRALIDAD!$N$24,0))))),0)</f>
        <v>0</v>
      </c>
      <c r="L25" s="24">
        <f>IFERROR(IF(SINIESTRALIDAD!$N$34=1,SINIESTRALIDAD!$L12*'RT GENERALES'!$L$14*LIQUIDACION!$D$1045/SINIESTRALIDAD!$N$24,IF(SINIESTRALIDAD!$N$34=2,SINIESTRALIDAD!$N12*'RT GENERALES'!$L$14*LIQUIDACION!$D$1045/SINIESTRALIDAD!$N$24,IF(SINIESTRALIDAD!$N$34=3,SINIESTRALIDAD!$P12*'RT GENERALES'!$L$14*LIQUIDACION!$D$1045/SINIESTRALIDAD!$N$24,IF(SINIESTRALIDAD!$N$34=4,SINIESTRALIDAD!$R12*'RT GENERALES'!$L$14*LIQUIDACION!$D$1045/SINIESTRALIDAD!$N$24,IF(SINIESTRALIDAD!$N$34=5,SINIESTRALIDAD!$T12*'RT GENERALES'!$L$14*LIQUIDACION!$D$1045/SINIESTRALIDAD!$N$24,0))))),0)</f>
        <v>0</v>
      </c>
      <c r="M25" s="24">
        <v>0</v>
      </c>
      <c r="N25" s="24">
        <f>IFERROR(IF(SINIESTRALIDAD!$N$35=1,SINIESTRALIDAD!$L13*'RT GENERALES'!$N$14*LIQUIDACION!$D$1045/SINIESTRALIDAD!$N$24,IF(SINIESTRALIDAD!$N$35=2,SINIESTRALIDAD!$N13*'RT GENERALES'!$N$14*LIQUIDACION!$D$1045/SINIESTRALIDAD!$N$24,IF(SINIESTRALIDAD!$N$35=3,SINIESTRALIDAD!$P13*'RT GENERALES'!$N$14*LIQUIDACION!$D$1045/SINIESTRALIDAD!$N$24,IF(SINIESTRALIDAD!$N$35=4,SINIESTRALIDAD!$R13*'RT GENERALES'!$N$14*LIQUIDACION!$D$1045/SINIESTRALIDAD!$N$24,IF(SINIESTRALIDAD!$N$35=5,SINIESTRALIDAD!$T13*'RT GENERALES'!$N$14*LIQUIDACION!$D$1045/SINIESTRALIDAD!$N$24,0))))),0)</f>
        <v>0</v>
      </c>
      <c r="O25" s="24">
        <f>IFERROR(IF(SINIESTRALIDAD!$N$36=1,SINIESTRALIDAD!$L14*'RT GENERALES'!$O$14*LIQUIDACION!$D$1045/SINIESTRALIDAD!$N$24,IF(SINIESTRALIDAD!$N$36=2,SINIESTRALIDAD!$N14*'RT GENERALES'!$O$14*LIQUIDACION!$D$1045/SINIESTRALIDAD!$N$24,IF(SINIESTRALIDAD!$N$36=3,SINIESTRALIDAD!$P14*'RT GENERALES'!$O$14*LIQUIDACION!$D$1045/SINIESTRALIDAD!$N$24,IF(SINIESTRALIDAD!$N$36=4,SINIESTRALIDAD!$R14*'RT GENERALES'!$O$14*LIQUIDACION!$D$1045/SINIESTRALIDAD!$N$24,IF(SINIESTRALIDAD!$N$36=5,SINIESTRALIDAD!$T14*'RT GENERALES'!$O$14*LIQUIDACION!$D$1045/SINIESTRALIDAD!$N$24,0))))),0)</f>
        <v>0</v>
      </c>
      <c r="P25" s="24">
        <v>0</v>
      </c>
      <c r="Q25" s="24">
        <f>IFERROR(IF(SINIESTRALIDAD!$N$37=1,SINIESTRALIDAD!$L15*'RT GENERALES'!$Q$14*LIQUIDACION!$D$1045/SINIESTRALIDAD!$N$24,IF(SINIESTRALIDAD!$N$37=2,SINIESTRALIDAD!$N15*'RT GENERALES'!$Q$14*LIQUIDACION!$D$1045/SINIESTRALIDAD!$N$24,IF(SINIESTRALIDAD!$N$37=3,SINIESTRALIDAD!$P15*'RT GENERALES'!$Q$14*LIQUIDACION!$D$1045/SINIESTRALIDAD!$N$24,IF(SINIESTRALIDAD!$N$37=4,SINIESTRALIDAD!$R15*'RT GENERALES'!$Q$14*LIQUIDACION!$D$1045/SINIESTRALIDAD!$N$24,IF(SINIESTRALIDAD!$N$37=5,SINIESTRALIDAD!$T15*'RT GENERALES'!$Q$14*LIQUIDACION!$D$1045/SINIESTRALIDAD!$N$24,0))))),0)</f>
        <v>0</v>
      </c>
      <c r="R25" s="24">
        <f>IFERROR(IF(SINIESTRALIDAD!$N$38=1,SINIESTRALIDAD!$L16*'RT GENERALES'!$R$14*LIQUIDACION!$D$1045/SINIESTRALIDAD!$N$24,IF(SINIESTRALIDAD!$N$38=2,SINIESTRALIDAD!$N16*'RT GENERALES'!$R$14*LIQUIDACION!$D$1045/SINIESTRALIDAD!$N$24,IF(SINIESTRALIDAD!$N$38=3,SINIESTRALIDAD!$P16*'RT GENERALES'!$R$14*LIQUIDACION!$D$1045/SINIESTRALIDAD!$N$24,IF(SINIESTRALIDAD!$N$38=4,SINIESTRALIDAD!$R16*'RT GENERALES'!$R$14*LIQUIDACION!$D$1045/SINIESTRALIDAD!$N$24,IF(SINIESTRALIDAD!$N$38=5,SINIESTRALIDAD!$T16*'RT GENERALES'!$R$14*LIQUIDACION!$D$1045/SINIESTRALIDAD!$N$24,0))))),0)</f>
        <v>0</v>
      </c>
      <c r="S25" s="24">
        <f>IFERROR(IF(SINIESTRALIDAD!$N$39=1,SINIESTRALIDAD!$L17*'RT GENERALES'!$S$14*LIQUIDACION!$D$1045/SINIESTRALIDAD!$N$24,IF(SINIESTRALIDAD!$N$39=2,SINIESTRALIDAD!$N17*'RT GENERALES'!$S$14*LIQUIDACION!$D$1045/SINIESTRALIDAD!$N$24,IF(SINIESTRALIDAD!$N$39=3,SINIESTRALIDAD!$P17*'RT GENERALES'!$S$14*LIQUIDACION!$D$1045/SINIESTRALIDAD!$N$24,IF(SINIESTRALIDAD!$N$39=4,SINIESTRALIDAD!$R17*'RT GENERALES'!$S$14*LIQUIDACION!$D$1045/SINIESTRALIDAD!$N$24,IF(SINIESTRALIDAD!$N$39=5,SINIESTRALIDAD!$T17*'RT GENERALES'!$S$14*LIQUIDACION!$D$1045/SINIESTRALIDAD!$N$24,0))))),0)</f>
        <v>0</v>
      </c>
      <c r="T25" s="24">
        <f>IFERROR(IF(SINIESTRALIDAD!$N$40=1,SINIESTRALIDAD!$L18*'RT GENERALES'!$T$14*LIQUIDACION!$D$1045/SINIESTRALIDAD!$N$24,IF(SINIESTRALIDAD!$N$40=2,SINIESTRALIDAD!$N18*'RT GENERALES'!$T$14*LIQUIDACION!$D$1045/SINIESTRALIDAD!$N$24,IF(SINIESTRALIDAD!$N$40=3,SINIESTRALIDAD!$P18*'RT GENERALES'!$T$14*LIQUIDACION!$D$1045/SINIESTRALIDAD!$N$24,IF(SINIESTRALIDAD!$N$40=4,SINIESTRALIDAD!$R18*'RT GENERALES'!$T$14*LIQUIDACION!$D$1045/SINIESTRALIDAD!$N$24,IF(SINIESTRALIDAD!$N$40=5,SINIESTRALIDAD!$T18*'RT GENERALES'!$T$14*LIQUIDACION!$D$1045/SINIESTRALIDAD!$N$24,0))))),0)</f>
        <v>0</v>
      </c>
      <c r="U25" s="24">
        <f>IFERROR(IF(SINIESTRALIDAD!$N$41=1,SINIESTRALIDAD!$L19*'RT GENERALES'!$U$14*LIQUIDACION!$D$1045/SINIESTRALIDAD!$N$24,IF(SINIESTRALIDAD!$N$41=2,SINIESTRALIDAD!$N19*'RT GENERALES'!$U$14*LIQUIDACION!$D$1045/SINIESTRALIDAD!$N$24,IF(SINIESTRALIDAD!$N$41=3,SINIESTRALIDAD!$P19*'RT GENERALES'!$U$14*LIQUIDACION!$D$1045/SINIESTRALIDAD!$N$24,IF(SINIESTRALIDAD!$N$41=4,SINIESTRALIDAD!$R19*'RT GENERALES'!$U$14*LIQUIDACION!$D$1045/SINIESTRALIDAD!$N$24,IF(SINIESTRALIDAD!$N$41=5,SINIESTRALIDAD!$T19*'RT GENERALES'!$U$14*LIQUIDACION!$D$1045/SINIESTRALIDAD!$N$24,0))))),0)</f>
        <v>0</v>
      </c>
      <c r="W25" s="62">
        <f>SUM(D25:U25)</f>
        <v>11083651.499057535</v>
      </c>
      <c r="X25" s="63">
        <f>IFERROR(W25/W18,0)</f>
        <v>0.26618775081392793</v>
      </c>
      <c r="Z25" s="29" t="s">
        <v>143</v>
      </c>
      <c r="AC25" s="253"/>
    </row>
    <row r="26" spans="2:35" x14ac:dyDescent="0.25">
      <c r="B26" s="55" t="s">
        <v>12</v>
      </c>
      <c r="D26" s="24">
        <f>IFERROR(D25*$X$21,0)</f>
        <v>1974333.49875694</v>
      </c>
      <c r="E26" s="24">
        <f>IFERROR(E25*$X$22,0)</f>
        <v>0</v>
      </c>
      <c r="F26" s="24">
        <f t="shared" ref="F26:U26" si="5">F25*(1-F63)</f>
        <v>0</v>
      </c>
      <c r="G26" s="21">
        <f t="shared" si="5"/>
        <v>0</v>
      </c>
      <c r="H26" s="21">
        <f t="shared" si="5"/>
        <v>0</v>
      </c>
      <c r="I26" s="21">
        <f t="shared" si="5"/>
        <v>0</v>
      </c>
      <c r="J26" s="21">
        <f t="shared" si="5"/>
        <v>3039000</v>
      </c>
      <c r="K26" s="21">
        <f t="shared" si="5"/>
        <v>0</v>
      </c>
      <c r="L26" s="21">
        <f t="shared" si="5"/>
        <v>0</v>
      </c>
      <c r="M26" s="21">
        <f t="shared" si="5"/>
        <v>0</v>
      </c>
      <c r="N26" s="21">
        <f t="shared" si="5"/>
        <v>0</v>
      </c>
      <c r="O26" s="21">
        <f t="shared" si="5"/>
        <v>0</v>
      </c>
      <c r="P26" s="21">
        <f t="shared" si="5"/>
        <v>0</v>
      </c>
      <c r="Q26" s="21">
        <f t="shared" si="5"/>
        <v>0</v>
      </c>
      <c r="R26" s="21">
        <f t="shared" si="5"/>
        <v>0</v>
      </c>
      <c r="S26" s="21">
        <f t="shared" si="5"/>
        <v>0</v>
      </c>
      <c r="T26" s="21">
        <f t="shared" si="5"/>
        <v>0</v>
      </c>
      <c r="U26" s="21">
        <f t="shared" si="5"/>
        <v>0</v>
      </c>
      <c r="W26" s="62">
        <f>SUM(D26:U26)</f>
        <v>5013333.4987569395</v>
      </c>
      <c r="X26" s="65">
        <f>W26/W25</f>
        <v>0.45231785744826364</v>
      </c>
      <c r="Z26" s="30" t="s">
        <v>53</v>
      </c>
      <c r="AA26" s="30"/>
      <c r="AC26" s="254"/>
    </row>
    <row r="27" spans="2:35" x14ac:dyDescent="0.25">
      <c r="B27" s="112" t="s">
        <v>13</v>
      </c>
      <c r="D27" s="110">
        <v>0</v>
      </c>
      <c r="E27" s="110">
        <v>0</v>
      </c>
      <c r="F27" s="110">
        <v>0</v>
      </c>
      <c r="G27" s="111">
        <v>0</v>
      </c>
      <c r="H27" s="111">
        <v>0</v>
      </c>
      <c r="I27" s="111">
        <v>0</v>
      </c>
      <c r="J27" s="111">
        <v>0</v>
      </c>
      <c r="K27" s="111">
        <v>0</v>
      </c>
      <c r="L27" s="111">
        <v>0</v>
      </c>
      <c r="M27" s="111">
        <v>0</v>
      </c>
      <c r="N27" s="111"/>
      <c r="O27" s="111">
        <v>0</v>
      </c>
      <c r="P27" s="111">
        <v>0</v>
      </c>
      <c r="Q27" s="111">
        <v>0</v>
      </c>
      <c r="R27" s="111">
        <v>0</v>
      </c>
      <c r="S27" s="111">
        <v>0</v>
      </c>
      <c r="T27" s="111">
        <v>0</v>
      </c>
      <c r="U27" s="111">
        <v>0</v>
      </c>
      <c r="W27" s="62">
        <f>SUM(D27:U27)</f>
        <v>0</v>
      </c>
      <c r="X27" s="63"/>
      <c r="AC27" s="253"/>
    </row>
    <row r="28" spans="2:35" s="6" customFormat="1" x14ac:dyDescent="0.25">
      <c r="B28" s="58" t="s">
        <v>14</v>
      </c>
      <c r="C28" s="1"/>
      <c r="D28" s="36">
        <f t="shared" ref="D28:S28" si="6">D25-D26</f>
        <v>1855666.50124306</v>
      </c>
      <c r="E28" s="36">
        <f t="shared" si="6"/>
        <v>0</v>
      </c>
      <c r="F28" s="36">
        <f t="shared" si="6"/>
        <v>0</v>
      </c>
      <c r="G28" s="36">
        <f>G25-G26</f>
        <v>0</v>
      </c>
      <c r="H28" s="36">
        <f>H25-H26</f>
        <v>0</v>
      </c>
      <c r="I28" s="36">
        <f t="shared" si="6"/>
        <v>2188651.4990575351</v>
      </c>
      <c r="J28" s="36">
        <f t="shared" si="6"/>
        <v>2026000</v>
      </c>
      <c r="K28" s="36">
        <f t="shared" si="6"/>
        <v>0</v>
      </c>
      <c r="L28" s="36">
        <f t="shared" si="6"/>
        <v>0</v>
      </c>
      <c r="M28" s="36">
        <f>M25-M26</f>
        <v>0</v>
      </c>
      <c r="N28" s="36">
        <f t="shared" si="6"/>
        <v>0</v>
      </c>
      <c r="O28" s="36">
        <f t="shared" si="6"/>
        <v>0</v>
      </c>
      <c r="P28" s="36">
        <f>P25-P26</f>
        <v>0</v>
      </c>
      <c r="Q28" s="36">
        <f>Q25-Q26</f>
        <v>0</v>
      </c>
      <c r="R28" s="36">
        <f>R25-R26</f>
        <v>0</v>
      </c>
      <c r="S28" s="36">
        <f t="shared" si="6"/>
        <v>0</v>
      </c>
      <c r="T28" s="36">
        <f>T25-T26</f>
        <v>0</v>
      </c>
      <c r="U28" s="36">
        <f>U25-U26</f>
        <v>0</v>
      </c>
      <c r="V28" s="1"/>
      <c r="W28" s="67">
        <f>W25-W26</f>
        <v>6070318.0003005955</v>
      </c>
      <c r="X28" s="65"/>
      <c r="Y28" s="1"/>
      <c r="Z28" s="35"/>
      <c r="AA28" s="35"/>
      <c r="AC28" s="255"/>
    </row>
    <row r="29" spans="2:35" x14ac:dyDescent="0.25">
      <c r="B29" s="55" t="s">
        <v>15</v>
      </c>
      <c r="D29" s="24">
        <f>(LIQUIDACION!$Q$1040*LIQUIDACION!$K$1044)*'RT GENERALES'!$X$29</f>
        <v>115992.35978003161</v>
      </c>
      <c r="E29" s="24">
        <f>IF('LIQUIDACION IN. DE'!$G$1169="NO",('LIQUIDACION IN. DE'!$P$1161*'LIQUIDACION IN. DE'!$J$1165)*'RT GENERALES'!$X$29,0)</f>
        <v>0</v>
      </c>
      <c r="F29" s="24">
        <v>0</v>
      </c>
      <c r="G29" s="24">
        <v>0</v>
      </c>
      <c r="H29" s="24">
        <v>0</v>
      </c>
      <c r="I29" s="24">
        <v>0</v>
      </c>
      <c r="J29" s="24">
        <v>0</v>
      </c>
      <c r="K29" s="24">
        <v>0</v>
      </c>
      <c r="L29" s="24">
        <v>0</v>
      </c>
      <c r="M29" s="24">
        <v>0</v>
      </c>
      <c r="N29" s="24"/>
      <c r="O29" s="24">
        <v>0</v>
      </c>
      <c r="P29" s="24">
        <v>0</v>
      </c>
      <c r="Q29" s="24">
        <v>0</v>
      </c>
      <c r="R29" s="24">
        <v>0</v>
      </c>
      <c r="S29" s="24">
        <v>0</v>
      </c>
      <c r="T29" s="24">
        <v>0</v>
      </c>
      <c r="U29" s="24">
        <v>0</v>
      </c>
      <c r="W29" s="62">
        <f>SUM(D29:U29)</f>
        <v>115992.35978003161</v>
      </c>
      <c r="X29" s="604">
        <v>0.05</v>
      </c>
      <c r="Z29" s="30" t="s">
        <v>54</v>
      </c>
      <c r="AA29" s="30"/>
      <c r="AC29" s="253"/>
      <c r="AF29" s="16"/>
    </row>
    <row r="30" spans="2:35" x14ac:dyDescent="0.25">
      <c r="B30" s="56" t="s">
        <v>144</v>
      </c>
      <c r="D30" s="23">
        <f t="shared" ref="D30:U30" si="7">D28+D29</f>
        <v>1971658.8610230917</v>
      </c>
      <c r="E30" s="23">
        <f t="shared" si="7"/>
        <v>0</v>
      </c>
      <c r="F30" s="23">
        <f t="shared" si="7"/>
        <v>0</v>
      </c>
      <c r="G30" s="23">
        <f t="shared" si="7"/>
        <v>0</v>
      </c>
      <c r="H30" s="23">
        <f>H28+H29</f>
        <v>0</v>
      </c>
      <c r="I30" s="23">
        <f t="shared" si="7"/>
        <v>2188651.4990575351</v>
      </c>
      <c r="J30" s="23">
        <f t="shared" si="7"/>
        <v>2026000</v>
      </c>
      <c r="K30" s="23">
        <f t="shared" si="7"/>
        <v>0</v>
      </c>
      <c r="L30" s="23">
        <f t="shared" si="7"/>
        <v>0</v>
      </c>
      <c r="M30" s="23">
        <f>M28+M29</f>
        <v>0</v>
      </c>
      <c r="N30" s="23">
        <f t="shared" si="7"/>
        <v>0</v>
      </c>
      <c r="O30" s="23">
        <f t="shared" si="7"/>
        <v>0</v>
      </c>
      <c r="P30" s="23">
        <f t="shared" si="7"/>
        <v>0</v>
      </c>
      <c r="Q30" s="23">
        <f t="shared" si="7"/>
        <v>0</v>
      </c>
      <c r="R30" s="23">
        <f t="shared" ref="R30" si="8">R28+R29</f>
        <v>0</v>
      </c>
      <c r="S30" s="23">
        <f t="shared" si="7"/>
        <v>0</v>
      </c>
      <c r="T30" s="23">
        <f t="shared" si="7"/>
        <v>0</v>
      </c>
      <c r="U30" s="23">
        <f t="shared" si="7"/>
        <v>0</v>
      </c>
      <c r="W30" s="64">
        <f>W28+W29</f>
        <v>6186310.3600806268</v>
      </c>
      <c r="X30" s="65">
        <f>W30/W21</f>
        <v>0.29456269094167031</v>
      </c>
      <c r="Z30" s="158" t="s">
        <v>145</v>
      </c>
      <c r="AA30" s="31"/>
      <c r="AC30" s="253"/>
      <c r="AF30" s="16"/>
      <c r="AG30" s="12"/>
    </row>
    <row r="31" spans="2:35" x14ac:dyDescent="0.25">
      <c r="B31" s="55" t="s">
        <v>16</v>
      </c>
      <c r="D31" s="24">
        <f t="shared" ref="D31:M31" si="9">D18*(1-D$14)*$X$31</f>
        <v>0</v>
      </c>
      <c r="E31" s="24">
        <f t="shared" si="9"/>
        <v>0</v>
      </c>
      <c r="F31" s="24">
        <f t="shared" si="9"/>
        <v>0</v>
      </c>
      <c r="G31" s="24">
        <f t="shared" si="9"/>
        <v>0</v>
      </c>
      <c r="H31" s="24">
        <f t="shared" si="9"/>
        <v>0</v>
      </c>
      <c r="I31" s="24">
        <f t="shared" si="9"/>
        <v>0</v>
      </c>
      <c r="J31" s="24">
        <f t="shared" si="9"/>
        <v>0</v>
      </c>
      <c r="K31" s="24">
        <f t="shared" si="9"/>
        <v>0</v>
      </c>
      <c r="L31" s="24">
        <f t="shared" si="9"/>
        <v>0</v>
      </c>
      <c r="M31" s="24">
        <f t="shared" si="9"/>
        <v>0</v>
      </c>
      <c r="N31" s="24">
        <f t="shared" ref="N31" si="10">N18*(1-N$14)*$X$31</f>
        <v>0</v>
      </c>
      <c r="O31" s="24">
        <f t="shared" ref="O31:U31" si="11">O18*(1-O$14)*$X$31</f>
        <v>0</v>
      </c>
      <c r="P31" s="24">
        <f t="shared" si="11"/>
        <v>0</v>
      </c>
      <c r="Q31" s="24">
        <f t="shared" si="11"/>
        <v>0</v>
      </c>
      <c r="R31" s="24">
        <f t="shared" si="11"/>
        <v>0</v>
      </c>
      <c r="S31" s="24">
        <f t="shared" si="11"/>
        <v>0</v>
      </c>
      <c r="T31" s="24">
        <f t="shared" si="11"/>
        <v>0</v>
      </c>
      <c r="U31" s="24">
        <f t="shared" si="11"/>
        <v>0</v>
      </c>
      <c r="W31" s="62">
        <f>SUM(D31:U31)</f>
        <v>0</v>
      </c>
      <c r="X31" s="63">
        <v>0</v>
      </c>
      <c r="Z31" s="30" t="s">
        <v>96</v>
      </c>
      <c r="AC31" s="256"/>
      <c r="AF31" s="16"/>
    </row>
    <row r="32" spans="2:35" x14ac:dyDescent="0.25">
      <c r="B32" s="55" t="s">
        <v>17</v>
      </c>
      <c r="D32" s="24">
        <f>((LIQUIDACION!$Q$1040*LIQUIDACION!$K$1044)+LIQUIDACION!$Y$1040)*'RT GENERALES'!$X$32</f>
        <v>473893.98322547856</v>
      </c>
      <c r="E32" s="24">
        <f>IF('LIQUIDACION IN. DE'!$G$1169="NO",((('LIQUIDACION IN. DE'!$P$1161*'LIQUIDACION IN. DE'!$J$1165)+'LIQUIDACION IN. DE'!$X$1161)*'RT GENERALES'!X$32),0)</f>
        <v>0</v>
      </c>
      <c r="F32" s="24">
        <v>0</v>
      </c>
      <c r="G32" s="24">
        <v>0</v>
      </c>
      <c r="H32" s="24">
        <v>0</v>
      </c>
      <c r="I32" s="24">
        <v>0</v>
      </c>
      <c r="J32" s="24">
        <v>0</v>
      </c>
      <c r="K32" s="24">
        <v>0</v>
      </c>
      <c r="L32" s="24">
        <v>0</v>
      </c>
      <c r="M32" s="24">
        <v>0</v>
      </c>
      <c r="N32" s="24">
        <v>0</v>
      </c>
      <c r="O32" s="24">
        <v>0</v>
      </c>
      <c r="P32" s="24">
        <v>0</v>
      </c>
      <c r="Q32" s="24">
        <v>0</v>
      </c>
      <c r="R32" s="24">
        <v>0</v>
      </c>
      <c r="S32" s="24">
        <v>0</v>
      </c>
      <c r="T32" s="24">
        <v>0</v>
      </c>
      <c r="U32" s="24">
        <v>0</v>
      </c>
      <c r="W32" s="62">
        <f>SUM(D32:U32)</f>
        <v>473893.98322547856</v>
      </c>
      <c r="X32" s="604">
        <v>0.192</v>
      </c>
      <c r="Z32" s="30" t="s">
        <v>78</v>
      </c>
      <c r="AA32" s="30"/>
      <c r="AB32" s="11"/>
      <c r="AF32" s="16"/>
    </row>
    <row r="33" spans="2:32" x14ac:dyDescent="0.25">
      <c r="B33" s="55" t="s">
        <v>123</v>
      </c>
      <c r="D33" s="24">
        <f>((LIQUIDACION!$P$1040*LIQUIDACION!$K$1044)+LIQUIDACION!$X$1040)*'RT GENERALES'!$X$33</f>
        <v>1074900.1546598747</v>
      </c>
      <c r="E33" s="24">
        <f>(('LIQUIDACION IN. DE'!$O$1161*'LIQUIDACION IN. DE'!$J$1165)+'LIQUIDACION IN. DE'!$W$1161)*'RT GENERALES'!$E$64</f>
        <v>0</v>
      </c>
      <c r="F33" s="24">
        <v>0</v>
      </c>
      <c r="G33" s="24">
        <v>0</v>
      </c>
      <c r="H33" s="24">
        <v>0</v>
      </c>
      <c r="I33" s="24">
        <v>0</v>
      </c>
      <c r="J33" s="24">
        <v>0</v>
      </c>
      <c r="K33" s="24">
        <v>0</v>
      </c>
      <c r="L33" s="24">
        <v>0</v>
      </c>
      <c r="M33" s="24">
        <v>0</v>
      </c>
      <c r="N33" s="24">
        <v>0</v>
      </c>
      <c r="O33" s="24">
        <v>0</v>
      </c>
      <c r="P33" s="24">
        <v>0</v>
      </c>
      <c r="Q33" s="24">
        <v>0</v>
      </c>
      <c r="R33" s="24">
        <v>0</v>
      </c>
      <c r="S33" s="24">
        <v>0</v>
      </c>
      <c r="T33" s="24">
        <v>0</v>
      </c>
      <c r="U33" s="24">
        <v>0</v>
      </c>
      <c r="W33" s="62">
        <f>SUM(D33:U33)</f>
        <v>1074900.1546598747</v>
      </c>
      <c r="X33" s="63">
        <v>0.33500000000000002</v>
      </c>
      <c r="Z33" s="30" t="s">
        <v>122</v>
      </c>
      <c r="AA33" s="30"/>
      <c r="AB33" s="11"/>
      <c r="AF33" s="16"/>
    </row>
    <row r="34" spans="2:32" x14ac:dyDescent="0.25">
      <c r="B34" s="55" t="s">
        <v>157</v>
      </c>
      <c r="D34" s="24">
        <f>((LIQUIDACION!$R$1040*LIQUIDACION!$K$1044)+LIQUIDACION!$Z$1040)*'RT GENERALES'!$X$34</f>
        <v>802164.29452229454</v>
      </c>
      <c r="E34" s="24">
        <f>(('LIQUIDACION IN. DE'!$Q$1161*'LIQUIDACION IN. DE'!$J$1165)+'LIQUIDACION IN. DE'!$W$1161)*'RT GENERALES'!$X$34</f>
        <v>0</v>
      </c>
      <c r="F34" s="24">
        <v>0</v>
      </c>
      <c r="G34" s="24">
        <v>0</v>
      </c>
      <c r="H34" s="24">
        <v>0</v>
      </c>
      <c r="I34" s="24">
        <v>0</v>
      </c>
      <c r="J34" s="24">
        <v>0</v>
      </c>
      <c r="K34" s="24">
        <v>0</v>
      </c>
      <c r="L34" s="24">
        <v>0</v>
      </c>
      <c r="M34" s="24">
        <v>0</v>
      </c>
      <c r="N34" s="24">
        <v>0</v>
      </c>
      <c r="O34" s="24">
        <v>0</v>
      </c>
      <c r="P34" s="24">
        <v>0</v>
      </c>
      <c r="Q34" s="24">
        <v>0</v>
      </c>
      <c r="R34" s="24">
        <v>0</v>
      </c>
      <c r="S34" s="24">
        <v>0</v>
      </c>
      <c r="T34" s="24">
        <v>0</v>
      </c>
      <c r="U34" s="24">
        <v>0</v>
      </c>
      <c r="W34" s="62">
        <f>SUM(D34:U34)</f>
        <v>802164.29452229454</v>
      </c>
      <c r="X34" s="63">
        <v>0.25</v>
      </c>
      <c r="Z34" s="30" t="s">
        <v>158</v>
      </c>
      <c r="AA34" s="30"/>
      <c r="AB34" s="11"/>
      <c r="AF34" s="16"/>
    </row>
    <row r="35" spans="2:32" x14ac:dyDescent="0.25">
      <c r="B35" s="55" t="s">
        <v>18</v>
      </c>
      <c r="D35" s="24">
        <f>IF(LIQUIDACION!$L$1050="PROPORCIONAL",LIQUIDACION!$AA$1040*'RT GENERALES'!X35:X327,0)</f>
        <v>0</v>
      </c>
      <c r="E35" s="24">
        <f>'LIQUIDACION IN. DE'!$Z$1161*'RT GENERALES'!$X$35</f>
        <v>0</v>
      </c>
      <c r="F35" s="24">
        <f t="shared" ref="F35:U35" si="12">F$19*F$64</f>
        <v>540000</v>
      </c>
      <c r="G35" s="24">
        <f t="shared" si="12"/>
        <v>0</v>
      </c>
      <c r="H35" s="24">
        <f t="shared" si="12"/>
        <v>0</v>
      </c>
      <c r="I35" s="24">
        <f t="shared" si="12"/>
        <v>0</v>
      </c>
      <c r="J35" s="24">
        <f t="shared" si="12"/>
        <v>0</v>
      </c>
      <c r="K35" s="24">
        <f t="shared" si="12"/>
        <v>0</v>
      </c>
      <c r="L35" s="24">
        <f t="shared" si="12"/>
        <v>1866913.3813999998</v>
      </c>
      <c r="M35" s="24">
        <f t="shared" si="12"/>
        <v>216000</v>
      </c>
      <c r="N35" s="24">
        <f t="shared" si="12"/>
        <v>0</v>
      </c>
      <c r="O35" s="24">
        <f t="shared" si="12"/>
        <v>0</v>
      </c>
      <c r="P35" s="24">
        <f t="shared" si="12"/>
        <v>0</v>
      </c>
      <c r="Q35" s="24">
        <f t="shared" si="12"/>
        <v>0</v>
      </c>
      <c r="R35" s="24">
        <f t="shared" si="12"/>
        <v>0</v>
      </c>
      <c r="S35" s="24">
        <f t="shared" si="12"/>
        <v>653000</v>
      </c>
      <c r="T35" s="24">
        <f t="shared" si="12"/>
        <v>0</v>
      </c>
      <c r="U35" s="24">
        <f t="shared" si="12"/>
        <v>0</v>
      </c>
      <c r="W35" s="62">
        <f>SUM(D35:U35)</f>
        <v>3275913.3813999998</v>
      </c>
      <c r="X35" s="63">
        <v>0.2</v>
      </c>
      <c r="Z35" s="32" t="s">
        <v>187</v>
      </c>
      <c r="AA35" s="32"/>
      <c r="AB35" s="11"/>
      <c r="AF35" s="16"/>
    </row>
    <row r="36" spans="2:32" x14ac:dyDescent="0.25">
      <c r="B36" s="56" t="s">
        <v>19</v>
      </c>
      <c r="D36" s="23">
        <f t="shared" ref="D36:T36" si="13">SUM(D31:D35)</f>
        <v>2350958.4324076478</v>
      </c>
      <c r="E36" s="23">
        <f t="shared" si="13"/>
        <v>0</v>
      </c>
      <c r="F36" s="23">
        <f t="shared" si="13"/>
        <v>540000</v>
      </c>
      <c r="G36" s="25">
        <f>SUM(G31:G35)</f>
        <v>0</v>
      </c>
      <c r="H36" s="25">
        <f>SUM(H31:H35)</f>
        <v>0</v>
      </c>
      <c r="I36" s="25">
        <f t="shared" si="13"/>
        <v>0</v>
      </c>
      <c r="J36" s="25">
        <f t="shared" si="13"/>
        <v>0</v>
      </c>
      <c r="K36" s="25">
        <f t="shared" si="13"/>
        <v>0</v>
      </c>
      <c r="L36" s="25">
        <f t="shared" si="13"/>
        <v>1866913.3813999998</v>
      </c>
      <c r="M36" s="25">
        <f>SUM(M31:M35)</f>
        <v>216000</v>
      </c>
      <c r="N36" s="25">
        <f t="shared" si="13"/>
        <v>0</v>
      </c>
      <c r="O36" s="25">
        <f t="shared" si="13"/>
        <v>0</v>
      </c>
      <c r="P36" s="25">
        <f>SUM(P31:P35)</f>
        <v>0</v>
      </c>
      <c r="Q36" s="25">
        <f>SUM(Q31:Q35)</f>
        <v>0</v>
      </c>
      <c r="R36" s="25">
        <f>SUM(R31:R35)</f>
        <v>0</v>
      </c>
      <c r="S36" s="25">
        <f t="shared" si="13"/>
        <v>653000</v>
      </c>
      <c r="T36" s="25">
        <f t="shared" si="13"/>
        <v>0</v>
      </c>
      <c r="U36" s="25">
        <f>SUM(U31:U35)</f>
        <v>0</v>
      </c>
      <c r="W36" s="64">
        <f>SUM(W31:W35)</f>
        <v>5626871.8138076477</v>
      </c>
      <c r="X36" s="65">
        <f>W36/W18</f>
        <v>0.1351363629904013</v>
      </c>
      <c r="AB36" s="17"/>
      <c r="AF36" s="16"/>
    </row>
    <row r="37" spans="2:32" x14ac:dyDescent="0.25">
      <c r="B37" s="55" t="s">
        <v>88</v>
      </c>
      <c r="D37" s="159">
        <f>IF(AND($AB$37=TRUE,$D$18&gt;0),D$18*$X$37,0)</f>
        <v>0</v>
      </c>
      <c r="E37" s="159">
        <f>IF(AND($AB$37=TRUE,$E$18&gt;0),E$18*$X$37,0)</f>
        <v>0</v>
      </c>
      <c r="F37" s="159">
        <v>0</v>
      </c>
      <c r="G37" s="26">
        <v>0</v>
      </c>
      <c r="H37" s="26">
        <v>0</v>
      </c>
      <c r="I37" s="26">
        <v>0</v>
      </c>
      <c r="J37" s="26">
        <v>0</v>
      </c>
      <c r="K37" s="26">
        <v>0</v>
      </c>
      <c r="L37" s="26">
        <v>0</v>
      </c>
      <c r="M37" s="26">
        <v>0</v>
      </c>
      <c r="N37" s="26">
        <v>0</v>
      </c>
      <c r="O37" s="26">
        <v>0</v>
      </c>
      <c r="P37" s="26">
        <v>0</v>
      </c>
      <c r="Q37" s="26">
        <v>0</v>
      </c>
      <c r="R37" s="26">
        <v>0</v>
      </c>
      <c r="S37" s="26">
        <v>0</v>
      </c>
      <c r="T37" s="26">
        <v>0</v>
      </c>
      <c r="U37" s="26">
        <v>0</v>
      </c>
      <c r="W37" s="62">
        <f t="shared" ref="W37:W44" si="14">SUM(D37:U37)</f>
        <v>0</v>
      </c>
      <c r="X37" s="116">
        <v>0.1</v>
      </c>
      <c r="Z37" s="29" t="s">
        <v>92</v>
      </c>
      <c r="AB37" s="117" t="b">
        <v>0</v>
      </c>
      <c r="AC37" s="264"/>
      <c r="AF37" s="16"/>
    </row>
    <row r="38" spans="2:32" x14ac:dyDescent="0.25">
      <c r="B38" s="55" t="s">
        <v>20</v>
      </c>
      <c r="D38" s="24">
        <v>0</v>
      </c>
      <c r="E38" s="24">
        <v>0</v>
      </c>
      <c r="F38" s="24">
        <v>0</v>
      </c>
      <c r="G38" s="24">
        <v>0</v>
      </c>
      <c r="H38" s="24">
        <v>0</v>
      </c>
      <c r="I38" s="24">
        <v>0</v>
      </c>
      <c r="J38" s="24">
        <v>0</v>
      </c>
      <c r="K38" s="24">
        <v>0</v>
      </c>
      <c r="L38" s="24">
        <v>0</v>
      </c>
      <c r="M38" s="24">
        <v>0</v>
      </c>
      <c r="N38" s="24">
        <v>0</v>
      </c>
      <c r="O38" s="24">
        <v>0</v>
      </c>
      <c r="P38" s="24">
        <v>0</v>
      </c>
      <c r="Q38" s="24">
        <v>0</v>
      </c>
      <c r="R38" s="24">
        <v>0</v>
      </c>
      <c r="S38" s="24">
        <v>0</v>
      </c>
      <c r="T38" s="24">
        <v>0</v>
      </c>
      <c r="U38" s="24">
        <v>0</v>
      </c>
      <c r="W38" s="62">
        <f t="shared" si="14"/>
        <v>0</v>
      </c>
      <c r="X38" s="63"/>
      <c r="AB38" s="265"/>
      <c r="AF38" s="16"/>
    </row>
    <row r="39" spans="2:32" ht="16.5" customHeight="1" x14ac:dyDescent="0.25">
      <c r="B39" s="55" t="s">
        <v>87</v>
      </c>
      <c r="D39" s="24">
        <f>IF(AND($AB$39=TRUE,$D$18&gt;0),COUNTIF(LIQUIDACION!$H$5:$H1039,"&gt;0")*'RT GENERALES'!$X$39,0)</f>
        <v>0</v>
      </c>
      <c r="E39" s="24">
        <f>IF(AND($AB$39=TRUE,$E$18&gt;0),COUNTIF('LIQUIDACION IN. DE'!$G$5:$G1160,"&gt;0")*'RT GENERALES'!$X$39,0)</f>
        <v>0</v>
      </c>
      <c r="F39" s="24">
        <v>0</v>
      </c>
      <c r="G39" s="24">
        <v>0</v>
      </c>
      <c r="H39" s="24">
        <v>0</v>
      </c>
      <c r="I39" s="24">
        <v>0</v>
      </c>
      <c r="J39" s="24">
        <v>0</v>
      </c>
      <c r="K39" s="24">
        <v>0</v>
      </c>
      <c r="L39" s="24">
        <v>0</v>
      </c>
      <c r="M39" s="24">
        <v>0</v>
      </c>
      <c r="N39" s="24">
        <v>0</v>
      </c>
      <c r="O39" s="24">
        <v>0</v>
      </c>
      <c r="P39" s="24">
        <v>0</v>
      </c>
      <c r="Q39" s="24">
        <v>0</v>
      </c>
      <c r="R39" s="24">
        <v>0</v>
      </c>
      <c r="S39" s="24">
        <v>0</v>
      </c>
      <c r="T39" s="24">
        <v>0</v>
      </c>
      <c r="U39" s="24">
        <v>0</v>
      </c>
      <c r="W39" s="62">
        <f t="shared" si="14"/>
        <v>0</v>
      </c>
      <c r="X39" s="74">
        <v>77000</v>
      </c>
      <c r="Z39" s="29" t="s">
        <v>293</v>
      </c>
      <c r="AB39" s="117" t="b">
        <v>0</v>
      </c>
      <c r="AF39" s="16"/>
    </row>
    <row r="40" spans="2:32" ht="19.5" customHeight="1" x14ac:dyDescent="0.25">
      <c r="B40" s="55" t="s">
        <v>146</v>
      </c>
      <c r="D40" s="24">
        <f>IF(AND($AB$40=TRUE,$D$18&gt;0),COUNTIF(LIQUIDACION!$H$5:$H1039,"&gt;0")*'RT GENERALES'!$X$40,0)</f>
        <v>0</v>
      </c>
      <c r="E40" s="24">
        <f>IF(AND($AB$40=TRUE,$E$18&gt;0),COUNTIF('LIQUIDACION IN. DE'!$G$5:$G1160,"&gt;0")*'RT GENERALES'!$X$40,0)</f>
        <v>0</v>
      </c>
      <c r="F40" s="24">
        <v>0</v>
      </c>
      <c r="G40" s="24">
        <v>0</v>
      </c>
      <c r="H40" s="24">
        <v>0</v>
      </c>
      <c r="I40" s="24">
        <v>0</v>
      </c>
      <c r="J40" s="24">
        <v>0</v>
      </c>
      <c r="K40" s="24">
        <v>0</v>
      </c>
      <c r="L40" s="24">
        <v>0</v>
      </c>
      <c r="M40" s="24">
        <v>0</v>
      </c>
      <c r="N40" s="24">
        <v>0</v>
      </c>
      <c r="O40" s="24">
        <v>0</v>
      </c>
      <c r="P40" s="24">
        <v>0</v>
      </c>
      <c r="Q40" s="24">
        <v>0</v>
      </c>
      <c r="R40" s="24">
        <v>0</v>
      </c>
      <c r="S40" s="24">
        <v>0</v>
      </c>
      <c r="T40" s="24">
        <v>0</v>
      </c>
      <c r="U40" s="24">
        <v>0</v>
      </c>
      <c r="W40" s="62">
        <f t="shared" si="14"/>
        <v>0</v>
      </c>
      <c r="X40" s="74">
        <v>4500</v>
      </c>
      <c r="Z40" s="29" t="s">
        <v>153</v>
      </c>
      <c r="AB40" s="117" t="b">
        <v>0</v>
      </c>
      <c r="AF40" s="16"/>
    </row>
    <row r="41" spans="2:32" x14ac:dyDescent="0.25">
      <c r="B41" s="55" t="s">
        <v>21</v>
      </c>
      <c r="D41" s="24">
        <f t="shared" ref="D41:F41" si="15">D$18*D$65</f>
        <v>4481610.1433063997</v>
      </c>
      <c r="E41" s="24">
        <f t="shared" si="15"/>
        <v>0</v>
      </c>
      <c r="F41" s="24">
        <f t="shared" si="15"/>
        <v>111500</v>
      </c>
      <c r="G41" s="626"/>
      <c r="H41" s="626"/>
      <c r="I41" s="626"/>
      <c r="J41" s="626"/>
      <c r="K41" s="626"/>
      <c r="L41" s="24">
        <f>L$18*L$65</f>
        <v>1350226.65</v>
      </c>
      <c r="M41" s="24">
        <f>M$18*M$65</f>
        <v>150000</v>
      </c>
      <c r="N41" s="24">
        <f>N$18*N$65</f>
        <v>0</v>
      </c>
      <c r="O41" s="626"/>
      <c r="P41" s="626"/>
      <c r="Q41" s="24">
        <f>Q$18*Q$65</f>
        <v>0</v>
      </c>
      <c r="R41" s="626"/>
      <c r="S41" s="24">
        <f t="shared" ref="S41:U41" si="16">S$18*S$65</f>
        <v>76000</v>
      </c>
      <c r="T41" s="24">
        <f t="shared" si="16"/>
        <v>0</v>
      </c>
      <c r="U41" s="24">
        <f t="shared" si="16"/>
        <v>0</v>
      </c>
      <c r="W41" s="62">
        <f t="shared" si="14"/>
        <v>6169336.7933063991</v>
      </c>
      <c r="X41" s="604">
        <f>(W41/W18)</f>
        <v>0.14816433782345831</v>
      </c>
      <c r="Z41" s="33" t="s">
        <v>61</v>
      </c>
      <c r="AA41" s="33"/>
      <c r="AF41" s="18"/>
    </row>
    <row r="42" spans="2:32" x14ac:dyDescent="0.25">
      <c r="B42" s="55" t="s">
        <v>22</v>
      </c>
      <c r="D42" s="24">
        <f t="shared" ref="D42:U42" si="17">D$18*D$15</f>
        <v>2154620.2612049999</v>
      </c>
      <c r="E42" s="24">
        <f t="shared" si="17"/>
        <v>0</v>
      </c>
      <c r="F42" s="24">
        <f t="shared" si="17"/>
        <v>500000</v>
      </c>
      <c r="G42" s="24">
        <f t="shared" si="17"/>
        <v>0</v>
      </c>
      <c r="H42" s="24">
        <f t="shared" si="17"/>
        <v>0</v>
      </c>
      <c r="I42" s="24">
        <f t="shared" si="17"/>
        <v>1410000</v>
      </c>
      <c r="J42" s="24">
        <f t="shared" si="17"/>
        <v>0</v>
      </c>
      <c r="K42" s="24">
        <f t="shared" si="17"/>
        <v>0</v>
      </c>
      <c r="L42" s="24">
        <f t="shared" si="17"/>
        <v>900151.10000000009</v>
      </c>
      <c r="M42" s="24">
        <f t="shared" si="17"/>
        <v>100000</v>
      </c>
      <c r="N42" s="24">
        <f t="shared" si="17"/>
        <v>0</v>
      </c>
      <c r="O42" s="24">
        <f t="shared" si="17"/>
        <v>0</v>
      </c>
      <c r="P42" s="24">
        <f t="shared" si="17"/>
        <v>0</v>
      </c>
      <c r="Q42" s="24">
        <f t="shared" si="17"/>
        <v>0</v>
      </c>
      <c r="R42" s="24">
        <f t="shared" si="17"/>
        <v>0</v>
      </c>
      <c r="S42" s="24">
        <f t="shared" si="17"/>
        <v>250000</v>
      </c>
      <c r="T42" s="24">
        <f t="shared" si="17"/>
        <v>0</v>
      </c>
      <c r="U42" s="24">
        <f t="shared" si="17"/>
        <v>0</v>
      </c>
      <c r="W42" s="62">
        <f t="shared" si="14"/>
        <v>5314771.3612050004</v>
      </c>
      <c r="X42" s="63">
        <f>W42/W18</f>
        <v>0.12764088034071933</v>
      </c>
      <c r="Z42" s="33" t="s">
        <v>75</v>
      </c>
      <c r="AA42" s="33"/>
      <c r="AF42" s="18"/>
    </row>
    <row r="43" spans="2:32" x14ac:dyDescent="0.25">
      <c r="B43" s="55" t="s">
        <v>192</v>
      </c>
      <c r="D43" s="24">
        <f t="shared" ref="D43:V43" si="18">D$18*$X$43*$AB$43</f>
        <v>689478.48358559993</v>
      </c>
      <c r="E43" s="39">
        <f t="shared" si="18"/>
        <v>0</v>
      </c>
      <c r="F43" s="39">
        <f t="shared" si="18"/>
        <v>100000</v>
      </c>
      <c r="G43" s="39">
        <f t="shared" si="18"/>
        <v>0</v>
      </c>
      <c r="H43" s="39">
        <f t="shared" si="18"/>
        <v>0</v>
      </c>
      <c r="I43" s="24">
        <f t="shared" si="18"/>
        <v>376000</v>
      </c>
      <c r="J43" s="39">
        <f t="shared" si="18"/>
        <v>0</v>
      </c>
      <c r="K43" s="39">
        <f t="shared" si="18"/>
        <v>0</v>
      </c>
      <c r="L43" s="39">
        <f t="shared" si="18"/>
        <v>360060.44</v>
      </c>
      <c r="M43" s="39">
        <f t="shared" si="18"/>
        <v>40000</v>
      </c>
      <c r="N43" s="39">
        <f t="shared" si="18"/>
        <v>0</v>
      </c>
      <c r="O43" s="39">
        <f t="shared" si="18"/>
        <v>0</v>
      </c>
      <c r="P43" s="39">
        <f t="shared" si="18"/>
        <v>0</v>
      </c>
      <c r="Q43" s="39">
        <f t="shared" si="18"/>
        <v>0</v>
      </c>
      <c r="R43" s="39">
        <f t="shared" si="18"/>
        <v>0</v>
      </c>
      <c r="S43" s="39">
        <f t="shared" si="18"/>
        <v>100000</v>
      </c>
      <c r="T43" s="39">
        <f t="shared" si="18"/>
        <v>0</v>
      </c>
      <c r="U43" s="39">
        <f t="shared" si="18"/>
        <v>0</v>
      </c>
      <c r="V43" s="39">
        <f t="shared" si="18"/>
        <v>0</v>
      </c>
      <c r="W43" s="62">
        <f t="shared" si="14"/>
        <v>1665538.9235855998</v>
      </c>
      <c r="X43" s="627">
        <v>0.04</v>
      </c>
      <c r="Z43" s="41" t="s">
        <v>192</v>
      </c>
      <c r="AA43" s="41"/>
      <c r="AB43" s="266">
        <v>1</v>
      </c>
      <c r="AC43" s="117" t="b">
        <v>1</v>
      </c>
    </row>
    <row r="44" spans="2:32" x14ac:dyDescent="0.25">
      <c r="B44" s="55" t="s">
        <v>23</v>
      </c>
      <c r="D44" s="24">
        <f t="shared" ref="D44:U44" si="19">D18*(1-D$14)*$X$44</f>
        <v>0</v>
      </c>
      <c r="E44" s="24">
        <f t="shared" si="19"/>
        <v>0</v>
      </c>
      <c r="F44" s="24">
        <f t="shared" si="19"/>
        <v>0</v>
      </c>
      <c r="G44" s="24">
        <f t="shared" si="19"/>
        <v>0</v>
      </c>
      <c r="H44" s="24">
        <f t="shared" si="19"/>
        <v>0</v>
      </c>
      <c r="I44" s="24">
        <f t="shared" si="19"/>
        <v>0</v>
      </c>
      <c r="J44" s="24">
        <f t="shared" si="19"/>
        <v>0</v>
      </c>
      <c r="K44" s="24">
        <f t="shared" si="19"/>
        <v>0</v>
      </c>
      <c r="L44" s="24">
        <f t="shared" si="19"/>
        <v>0</v>
      </c>
      <c r="M44" s="24">
        <f t="shared" si="19"/>
        <v>0</v>
      </c>
      <c r="N44" s="24">
        <f t="shared" ref="N44" si="20">N18*(1-N$14)*$X$44</f>
        <v>0</v>
      </c>
      <c r="O44" s="24">
        <f t="shared" si="19"/>
        <v>0</v>
      </c>
      <c r="P44" s="24">
        <f t="shared" si="19"/>
        <v>0</v>
      </c>
      <c r="Q44" s="24">
        <f t="shared" si="19"/>
        <v>0</v>
      </c>
      <c r="R44" s="24">
        <f t="shared" si="19"/>
        <v>0</v>
      </c>
      <c r="S44" s="24">
        <f t="shared" si="19"/>
        <v>0</v>
      </c>
      <c r="T44" s="24">
        <f t="shared" si="19"/>
        <v>0</v>
      </c>
      <c r="U44" s="538">
        <f t="shared" si="19"/>
        <v>0</v>
      </c>
      <c r="W44" s="62">
        <f t="shared" si="14"/>
        <v>0</v>
      </c>
      <c r="X44" s="63">
        <v>0</v>
      </c>
      <c r="Z44" s="29" t="s">
        <v>147</v>
      </c>
      <c r="AB44" s="266">
        <v>0.1</v>
      </c>
      <c r="AC44" s="258"/>
    </row>
    <row r="45" spans="2:32" x14ac:dyDescent="0.25">
      <c r="B45" s="56" t="s">
        <v>24</v>
      </c>
      <c r="D45" s="23">
        <f t="shared" ref="D45:S45" si="21">SUM(D37:D44)</f>
        <v>7325708.8880969994</v>
      </c>
      <c r="E45" s="23">
        <f t="shared" si="21"/>
        <v>0</v>
      </c>
      <c r="F45" s="23">
        <f t="shared" si="21"/>
        <v>711500</v>
      </c>
      <c r="G45" s="25">
        <f>SUM(G37:G44)</f>
        <v>0</v>
      </c>
      <c r="H45" s="25">
        <f>SUM(H37:H44)</f>
        <v>0</v>
      </c>
      <c r="I45" s="25">
        <f t="shared" si="21"/>
        <v>1786000</v>
      </c>
      <c r="J45" s="25">
        <f t="shared" si="21"/>
        <v>0</v>
      </c>
      <c r="K45" s="25">
        <f t="shared" si="21"/>
        <v>0</v>
      </c>
      <c r="L45" s="25">
        <f t="shared" si="21"/>
        <v>2610438.19</v>
      </c>
      <c r="M45" s="25">
        <f>SUM(M37:M44)</f>
        <v>290000</v>
      </c>
      <c r="N45" s="25">
        <f t="shared" ref="N45" si="22">SUM(N37:N44)</f>
        <v>0</v>
      </c>
      <c r="O45" s="25">
        <f t="shared" si="21"/>
        <v>0</v>
      </c>
      <c r="P45" s="25">
        <f>SUM(P37:P44)</f>
        <v>0</v>
      </c>
      <c r="Q45" s="25">
        <f>SUM(Q37:Q44)</f>
        <v>0</v>
      </c>
      <c r="R45" s="25">
        <f>SUM(R37:R44)</f>
        <v>0</v>
      </c>
      <c r="S45" s="25">
        <f t="shared" si="21"/>
        <v>426000</v>
      </c>
      <c r="T45" s="25">
        <f>SUM(T37:T44)</f>
        <v>0</v>
      </c>
      <c r="U45" s="25">
        <f>SUM(U37:U44)</f>
        <v>0</v>
      </c>
      <c r="W45" s="64">
        <f>SUM(W37:W44)</f>
        <v>13149647.078096999</v>
      </c>
      <c r="X45" s="65">
        <f>W45/W18</f>
        <v>0.31580521816417761</v>
      </c>
      <c r="Z45" s="33"/>
      <c r="AA45" s="33"/>
    </row>
    <row r="46" spans="2:32" ht="15.75" x14ac:dyDescent="0.25">
      <c r="B46" s="59" t="s">
        <v>129</v>
      </c>
      <c r="D46" s="27">
        <f>D24-D30+D36-D45</f>
        <v>1405040.5874498338</v>
      </c>
      <c r="E46" s="27">
        <f t="shared" ref="E46:U46" si="23">E24-E30+E36-E45</f>
        <v>0</v>
      </c>
      <c r="F46" s="27">
        <f t="shared" si="23"/>
        <v>828500</v>
      </c>
      <c r="G46" s="27">
        <f t="shared" si="23"/>
        <v>0</v>
      </c>
      <c r="H46" s="27">
        <f t="shared" si="23"/>
        <v>0</v>
      </c>
      <c r="I46" s="27">
        <f t="shared" si="23"/>
        <v>5425348.5009424649</v>
      </c>
      <c r="J46" s="27">
        <f t="shared" si="23"/>
        <v>-2026000</v>
      </c>
      <c r="K46" s="27">
        <f t="shared" si="23"/>
        <v>0</v>
      </c>
      <c r="L46" s="27">
        <f t="shared" si="23"/>
        <v>606701.84140000027</v>
      </c>
      <c r="M46" s="27">
        <f t="shared" si="23"/>
        <v>326000</v>
      </c>
      <c r="N46" s="27">
        <f t="shared" si="23"/>
        <v>0</v>
      </c>
      <c r="O46" s="27">
        <f t="shared" si="23"/>
        <v>0</v>
      </c>
      <c r="P46" s="27">
        <f t="shared" si="23"/>
        <v>0</v>
      </c>
      <c r="Q46" s="27">
        <f t="shared" si="23"/>
        <v>0</v>
      </c>
      <c r="R46" s="27">
        <f t="shared" si="23"/>
        <v>0</v>
      </c>
      <c r="S46" s="27">
        <f t="shared" si="23"/>
        <v>727000</v>
      </c>
      <c r="T46" s="27">
        <f t="shared" si="23"/>
        <v>0</v>
      </c>
      <c r="U46" s="27">
        <f t="shared" si="23"/>
        <v>0</v>
      </c>
      <c r="W46" s="68">
        <f>W24-W30+W36-W45</f>
        <v>7292590.9297923017</v>
      </c>
      <c r="X46" s="63"/>
      <c r="AB46" s="17"/>
    </row>
    <row r="47" spans="2:32" x14ac:dyDescent="0.25">
      <c r="B47" s="55" t="s">
        <v>25</v>
      </c>
      <c r="D47" s="24">
        <v>0</v>
      </c>
      <c r="E47" s="24">
        <v>0</v>
      </c>
      <c r="F47" s="24">
        <v>0</v>
      </c>
      <c r="G47" s="24">
        <v>0</v>
      </c>
      <c r="H47" s="24">
        <v>0</v>
      </c>
      <c r="I47" s="24">
        <v>0</v>
      </c>
      <c r="J47" s="24">
        <v>0</v>
      </c>
      <c r="K47" s="24">
        <v>0</v>
      </c>
      <c r="L47" s="24">
        <v>0</v>
      </c>
      <c r="M47" s="24">
        <v>0</v>
      </c>
      <c r="N47" s="24">
        <v>0</v>
      </c>
      <c r="O47" s="24">
        <v>0</v>
      </c>
      <c r="P47" s="24">
        <v>0</v>
      </c>
      <c r="Q47" s="24">
        <v>0</v>
      </c>
      <c r="R47" s="24">
        <v>0</v>
      </c>
      <c r="S47" s="24">
        <v>0</v>
      </c>
      <c r="T47" s="24">
        <v>0</v>
      </c>
      <c r="U47" s="24">
        <v>0</v>
      </c>
      <c r="W47" s="69">
        <f>SUM(D47:U47)</f>
        <v>0</v>
      </c>
      <c r="X47" s="63"/>
      <c r="AB47" s="17"/>
      <c r="AC47" s="260"/>
    </row>
    <row r="48" spans="2:32" x14ac:dyDescent="0.25">
      <c r="B48" s="55" t="s">
        <v>26</v>
      </c>
      <c r="D48" s="24">
        <v>0</v>
      </c>
      <c r="E48" s="24">
        <v>0</v>
      </c>
      <c r="F48" s="24">
        <v>0</v>
      </c>
      <c r="G48" s="24">
        <v>0</v>
      </c>
      <c r="H48" s="24">
        <v>0</v>
      </c>
      <c r="I48" s="24">
        <v>0</v>
      </c>
      <c r="J48" s="24">
        <v>0</v>
      </c>
      <c r="K48" s="24">
        <v>0</v>
      </c>
      <c r="L48" s="24">
        <v>0</v>
      </c>
      <c r="M48" s="24">
        <v>0</v>
      </c>
      <c r="N48" s="24">
        <v>0</v>
      </c>
      <c r="O48" s="24">
        <v>0</v>
      </c>
      <c r="P48" s="24">
        <v>0</v>
      </c>
      <c r="Q48" s="24">
        <v>0</v>
      </c>
      <c r="R48" s="24">
        <v>0</v>
      </c>
      <c r="S48" s="24">
        <v>0</v>
      </c>
      <c r="T48" s="24">
        <v>0</v>
      </c>
      <c r="U48" s="24">
        <v>0</v>
      </c>
      <c r="W48" s="62">
        <f>SUM(D48:U48)</f>
        <v>0</v>
      </c>
      <c r="X48" s="63"/>
      <c r="AB48" s="17"/>
      <c r="AC48" s="257"/>
    </row>
    <row r="49" spans="2:29" x14ac:dyDescent="0.25">
      <c r="B49" s="55" t="s">
        <v>59</v>
      </c>
      <c r="D49" s="24">
        <f>IF($AC$43=TRUE,D$18*(D$66-$AB$44),D$18*D$66)</f>
        <v>2861335.7068802398</v>
      </c>
      <c r="E49" s="24">
        <f t="shared" ref="E49:U49" si="24">IF($AC$43=TRUE,E$18*(E$66-$AB$44),E$18*E$66)</f>
        <v>0</v>
      </c>
      <c r="F49" s="24">
        <f t="shared" si="24"/>
        <v>177500.00000000003</v>
      </c>
      <c r="G49" s="24">
        <f t="shared" si="24"/>
        <v>0</v>
      </c>
      <c r="H49" s="24">
        <f t="shared" si="24"/>
        <v>0</v>
      </c>
      <c r="I49" s="24">
        <f t="shared" si="24"/>
        <v>911800</v>
      </c>
      <c r="J49" s="24">
        <f t="shared" si="24"/>
        <v>0</v>
      </c>
      <c r="K49" s="24">
        <f t="shared" si="24"/>
        <v>0</v>
      </c>
      <c r="L49" s="24">
        <f t="shared" si="24"/>
        <v>441074.03899999987</v>
      </c>
      <c r="M49" s="24">
        <f t="shared" si="24"/>
        <v>48999.999999999985</v>
      </c>
      <c r="N49" s="24">
        <f t="shared" si="24"/>
        <v>0</v>
      </c>
      <c r="O49" s="24">
        <f t="shared" si="24"/>
        <v>0</v>
      </c>
      <c r="P49" s="24">
        <f t="shared" si="24"/>
        <v>0</v>
      </c>
      <c r="Q49" s="24">
        <f t="shared" si="24"/>
        <v>0</v>
      </c>
      <c r="R49" s="24">
        <f t="shared" si="24"/>
        <v>0</v>
      </c>
      <c r="S49" s="24">
        <f t="shared" si="24"/>
        <v>177500.00000000003</v>
      </c>
      <c r="T49" s="24">
        <f t="shared" si="24"/>
        <v>0</v>
      </c>
      <c r="U49" s="24">
        <f t="shared" si="24"/>
        <v>0</v>
      </c>
      <c r="W49" s="62">
        <f>SUM(D49:U49)</f>
        <v>4618209.7458802396</v>
      </c>
      <c r="X49" s="63"/>
    </row>
    <row r="50" spans="2:29" x14ac:dyDescent="0.25">
      <c r="B50" s="56" t="s">
        <v>27</v>
      </c>
      <c r="D50" s="23">
        <f>SUM(D47:D49)</f>
        <v>2861335.7068802398</v>
      </c>
      <c r="E50" s="23">
        <f t="shared" ref="E50:W50" si="25">SUM(E47:E49)</f>
        <v>0</v>
      </c>
      <c r="F50" s="23">
        <f t="shared" si="25"/>
        <v>177500.00000000003</v>
      </c>
      <c r="G50" s="23">
        <f t="shared" si="25"/>
        <v>0</v>
      </c>
      <c r="H50" s="23">
        <f t="shared" si="25"/>
        <v>0</v>
      </c>
      <c r="I50" s="23">
        <f t="shared" si="25"/>
        <v>911800</v>
      </c>
      <c r="J50" s="23">
        <f t="shared" si="25"/>
        <v>0</v>
      </c>
      <c r="K50" s="23">
        <f t="shared" si="25"/>
        <v>0</v>
      </c>
      <c r="L50" s="23">
        <f t="shared" si="25"/>
        <v>441074.03899999987</v>
      </c>
      <c r="M50" s="23">
        <f t="shared" si="25"/>
        <v>48999.999999999985</v>
      </c>
      <c r="N50" s="23">
        <f t="shared" si="25"/>
        <v>0</v>
      </c>
      <c r="O50" s="23">
        <f t="shared" si="25"/>
        <v>0</v>
      </c>
      <c r="P50" s="23">
        <f t="shared" si="25"/>
        <v>0</v>
      </c>
      <c r="Q50" s="23">
        <f t="shared" si="25"/>
        <v>0</v>
      </c>
      <c r="R50" s="23">
        <f t="shared" si="25"/>
        <v>0</v>
      </c>
      <c r="S50" s="23">
        <f t="shared" si="25"/>
        <v>177500.00000000003</v>
      </c>
      <c r="T50" s="23">
        <f t="shared" si="25"/>
        <v>0</v>
      </c>
      <c r="U50" s="23">
        <f t="shared" si="25"/>
        <v>0</v>
      </c>
      <c r="W50" s="23">
        <f t="shared" si="25"/>
        <v>4618209.7458802396</v>
      </c>
      <c r="X50" s="604">
        <f>($W$50/$W$18)</f>
        <v>0.11091208210104345</v>
      </c>
      <c r="Z50" s="33" t="s">
        <v>62</v>
      </c>
      <c r="AA50" s="33"/>
    </row>
    <row r="51" spans="2:29" ht="19.5" thickBot="1" x14ac:dyDescent="0.3">
      <c r="B51" s="168" t="s">
        <v>130</v>
      </c>
      <c r="D51" s="51">
        <f>D46-D50</f>
        <v>-1456295.119430406</v>
      </c>
      <c r="E51" s="51">
        <f>E46-E50</f>
        <v>0</v>
      </c>
      <c r="F51" s="51">
        <f t="shared" ref="F51:U51" si="26">F46-F50</f>
        <v>651000</v>
      </c>
      <c r="G51" s="51">
        <f t="shared" si="26"/>
        <v>0</v>
      </c>
      <c r="H51" s="51">
        <f>H46-H50</f>
        <v>0</v>
      </c>
      <c r="I51" s="51">
        <f t="shared" si="26"/>
        <v>4513548.5009424649</v>
      </c>
      <c r="J51" s="51">
        <f t="shared" si="26"/>
        <v>-2026000</v>
      </c>
      <c r="K51" s="51">
        <f t="shared" si="26"/>
        <v>0</v>
      </c>
      <c r="L51" s="51">
        <f t="shared" si="26"/>
        <v>165627.80240000039</v>
      </c>
      <c r="M51" s="51">
        <f>M46-M50</f>
        <v>277000</v>
      </c>
      <c r="N51" s="51">
        <f t="shared" ref="N51" si="27">N46-N50</f>
        <v>0</v>
      </c>
      <c r="O51" s="51">
        <f t="shared" si="26"/>
        <v>0</v>
      </c>
      <c r="P51" s="51">
        <f t="shared" si="26"/>
        <v>0</v>
      </c>
      <c r="Q51" s="51">
        <f t="shared" si="26"/>
        <v>0</v>
      </c>
      <c r="R51" s="51">
        <f t="shared" ref="R51" si="28">R46-R50</f>
        <v>0</v>
      </c>
      <c r="S51" s="51">
        <f t="shared" si="26"/>
        <v>549500</v>
      </c>
      <c r="T51" s="51">
        <f t="shared" si="26"/>
        <v>0</v>
      </c>
      <c r="U51" s="51">
        <f t="shared" si="26"/>
        <v>0</v>
      </c>
      <c r="W51" s="70">
        <f>W46-W50</f>
        <v>2674381.1839120621</v>
      </c>
      <c r="X51" s="169">
        <f>(W51/W18)</f>
        <v>6.4228608435151061E-2</v>
      </c>
      <c r="Z51" s="34" t="s">
        <v>121</v>
      </c>
      <c r="AA51" s="34"/>
    </row>
    <row r="52" spans="2:29" ht="5.25" customHeight="1" thickTop="1" x14ac:dyDescent="0.25">
      <c r="B52" s="47"/>
      <c r="D52" s="48"/>
      <c r="E52" s="48"/>
      <c r="F52" s="549"/>
      <c r="G52" s="48"/>
      <c r="H52" s="48"/>
      <c r="I52" s="48"/>
      <c r="J52" s="48"/>
      <c r="K52" s="48"/>
      <c r="L52" s="48"/>
      <c r="M52" s="48"/>
      <c r="N52" s="48"/>
      <c r="O52" s="48"/>
      <c r="P52" s="48"/>
      <c r="Q52" s="48"/>
      <c r="R52" s="48"/>
      <c r="S52" s="48"/>
      <c r="T52" s="48"/>
      <c r="U52" s="48"/>
      <c r="W52" s="48"/>
      <c r="X52" s="49"/>
      <c r="Z52" s="34"/>
      <c r="AA52" s="34"/>
    </row>
    <row r="53" spans="2:29" s="42" customFormat="1" ht="33" customHeight="1" x14ac:dyDescent="0.25">
      <c r="B53" s="78" t="s">
        <v>278</v>
      </c>
      <c r="C53" s="1"/>
      <c r="D53" s="81">
        <f>LIQUIDACION!$H$1040</f>
        <v>4998294539.6000004</v>
      </c>
      <c r="E53" s="43">
        <f>'LIQUIDACION IN. DE'!$G$1161</f>
        <v>0</v>
      </c>
      <c r="F53" s="43">
        <f>LIQUIDACION!$C$1049</f>
        <v>1000000000</v>
      </c>
      <c r="G53" s="43">
        <f>LIQUIDACION!$C$1050</f>
        <v>0</v>
      </c>
      <c r="H53" s="43">
        <f>LIQUIDACION!$C$1051</f>
        <v>0</v>
      </c>
      <c r="I53" s="43">
        <f>LIQUIDACION!$C$1052</f>
        <v>200000000</v>
      </c>
      <c r="J53" s="43">
        <f>LIQUIDACION!$C$1053</f>
        <v>0</v>
      </c>
      <c r="K53" s="43">
        <f>LIQUIDACION!$C$1054</f>
        <v>0</v>
      </c>
      <c r="L53" s="43">
        <f>LIQUIDACION!$C$1055</f>
        <v>900151100</v>
      </c>
      <c r="M53" s="43">
        <f>LIQUIDACION!$C$1058</f>
        <v>500000000</v>
      </c>
      <c r="N53" s="43">
        <f>LIQUIDACION!$C$1059</f>
        <v>0</v>
      </c>
      <c r="O53" s="43">
        <f>LIQUIDACION!$C$1060</f>
        <v>0</v>
      </c>
      <c r="P53" s="43">
        <f>LIQUIDACION!$C$1063</f>
        <v>0</v>
      </c>
      <c r="Q53" s="43">
        <f>LIQUIDACION!$C$1064</f>
        <v>0</v>
      </c>
      <c r="R53" s="43">
        <f>LIQUIDACION!$C$1065</f>
        <v>0</v>
      </c>
      <c r="S53" s="43">
        <f>LIQUIDACION!$C$1066</f>
        <v>50000000</v>
      </c>
      <c r="T53" s="43">
        <f>LIQUIDACION!$C$1067</f>
        <v>0</v>
      </c>
      <c r="U53" s="44">
        <f>LIQUIDACION!$C$1068</f>
        <v>0</v>
      </c>
      <c r="V53" s="1"/>
      <c r="X53" s="53"/>
      <c r="Y53" s="1"/>
      <c r="Z53" s="34"/>
      <c r="AA53" s="34"/>
      <c r="AC53" s="259"/>
    </row>
    <row r="54" spans="2:29" s="42" customFormat="1" ht="33" customHeight="1" x14ac:dyDescent="0.25">
      <c r="B54" s="79" t="s">
        <v>280</v>
      </c>
      <c r="C54" s="1"/>
      <c r="D54" s="530">
        <f>LIQUIDACION!H1040</f>
        <v>4998294539.6000004</v>
      </c>
      <c r="E54" s="163"/>
      <c r="F54" s="76">
        <f>(F$53*F$14)</f>
        <v>1000000000</v>
      </c>
      <c r="G54" s="76">
        <f t="shared" ref="G54:U54" si="29">(G$53*G$14)</f>
        <v>0</v>
      </c>
      <c r="H54" s="76">
        <f t="shared" si="29"/>
        <v>0</v>
      </c>
      <c r="I54" s="76">
        <f t="shared" si="29"/>
        <v>200000000</v>
      </c>
      <c r="J54" s="76">
        <f t="shared" si="29"/>
        <v>0</v>
      </c>
      <c r="K54" s="76">
        <f t="shared" si="29"/>
        <v>0</v>
      </c>
      <c r="L54" s="76">
        <f t="shared" si="29"/>
        <v>900151100</v>
      </c>
      <c r="M54" s="76">
        <f t="shared" si="29"/>
        <v>500000000</v>
      </c>
      <c r="N54" s="76">
        <f t="shared" si="29"/>
        <v>0</v>
      </c>
      <c r="O54" s="76">
        <f t="shared" si="29"/>
        <v>0</v>
      </c>
      <c r="P54" s="76">
        <f t="shared" si="29"/>
        <v>0</v>
      </c>
      <c r="Q54" s="76">
        <f t="shared" si="29"/>
        <v>0</v>
      </c>
      <c r="R54" s="76">
        <f t="shared" si="29"/>
        <v>0</v>
      </c>
      <c r="S54" s="76">
        <f t="shared" si="29"/>
        <v>50000000</v>
      </c>
      <c r="T54" s="76">
        <f t="shared" si="29"/>
        <v>0</v>
      </c>
      <c r="U54" s="559">
        <f t="shared" si="29"/>
        <v>0</v>
      </c>
      <c r="V54" s="75">
        <f t="shared" ref="V54" si="30">V53*V14</f>
        <v>0</v>
      </c>
      <c r="W54" s="560" t="str">
        <f>LIQUIDACION!C1043</f>
        <v>DESDE</v>
      </c>
      <c r="X54" s="561">
        <f>LIQUIDACION!D1043</f>
        <v>45855</v>
      </c>
      <c r="Y54" s="1"/>
      <c r="Z54" s="34"/>
      <c r="AA54" s="34"/>
      <c r="AC54" s="259"/>
    </row>
    <row r="55" spans="2:29" s="42" customFormat="1" ht="33" customHeight="1" x14ac:dyDescent="0.25">
      <c r="B55" s="80" t="s">
        <v>131</v>
      </c>
      <c r="C55" s="1"/>
      <c r="D55" s="160"/>
      <c r="E55" s="161"/>
      <c r="F55" s="550"/>
      <c r="G55" s="162"/>
      <c r="H55" s="162"/>
      <c r="I55" s="162"/>
      <c r="J55" s="45">
        <f>(LIQUIDACION!D1053*$J$14)</f>
        <v>0</v>
      </c>
      <c r="K55" s="45">
        <f>(LIQUIDACION!D1054*$K$14)</f>
        <v>0</v>
      </c>
      <c r="L55" s="162"/>
      <c r="M55" s="162"/>
      <c r="N55" s="162"/>
      <c r="O55" s="162"/>
      <c r="P55" s="162"/>
      <c r="Q55" s="162"/>
      <c r="R55" s="162"/>
      <c r="S55" s="162"/>
      <c r="T55" s="162"/>
      <c r="U55" s="164"/>
      <c r="V55" s="165"/>
      <c r="W55" s="562" t="str">
        <f>LIQUIDACION!C1044</f>
        <v>HASTA</v>
      </c>
      <c r="X55" s="563">
        <f>LIQUIDACION!D1044</f>
        <v>46220</v>
      </c>
      <c r="Y55" s="1"/>
      <c r="Z55" s="34"/>
      <c r="AA55" s="34"/>
      <c r="AC55" s="259"/>
    </row>
    <row r="56" spans="2:29" ht="5.25" customHeight="1" x14ac:dyDescent="0.25">
      <c r="F56" s="551"/>
      <c r="G56" s="20"/>
      <c r="H56" s="20"/>
      <c r="I56" s="20"/>
      <c r="J56" s="20"/>
      <c r="K56" s="20"/>
      <c r="L56" s="20"/>
      <c r="M56" s="20"/>
      <c r="N56" s="20"/>
      <c r="O56" s="20"/>
      <c r="P56" s="20"/>
      <c r="Q56" s="20"/>
      <c r="R56" s="20"/>
      <c r="S56" s="20"/>
      <c r="T56" s="20"/>
      <c r="U56" s="20"/>
      <c r="W56" s="53"/>
      <c r="X56" s="53"/>
    </row>
    <row r="57" spans="2:29" ht="19.5" customHeight="1" x14ac:dyDescent="0.25">
      <c r="B57" s="526" t="s">
        <v>292</v>
      </c>
      <c r="D57" s="564" t="s">
        <v>1</v>
      </c>
      <c r="E57" s="564" t="s">
        <v>35</v>
      </c>
      <c r="X57" s="166">
        <f>X55-X54</f>
        <v>365</v>
      </c>
    </row>
    <row r="58" spans="2:29" ht="15" customHeight="1" x14ac:dyDescent="0.25">
      <c r="B58" s="528" t="s">
        <v>77</v>
      </c>
      <c r="D58" s="554">
        <f>LIQUIDACION!H1045</f>
        <v>1</v>
      </c>
      <c r="E58" s="554">
        <f>'LIQUIDACION IN. DE'!G1166</f>
        <v>0.9</v>
      </c>
      <c r="F58" s="527"/>
      <c r="I58" s="527"/>
      <c r="J58" s="527"/>
    </row>
    <row r="59" spans="2:29" ht="15" customHeight="1" x14ac:dyDescent="0.25">
      <c r="B59" s="529" t="s">
        <v>36</v>
      </c>
      <c r="D59" s="555">
        <f>DT!E5</f>
        <v>1.3</v>
      </c>
      <c r="E59" s="555">
        <f>'DT IN. DE'!E5</f>
        <v>-0.27000000000000007</v>
      </c>
      <c r="F59" s="527"/>
      <c r="I59" s="527"/>
      <c r="J59" s="527"/>
    </row>
    <row r="60" spans="2:29" ht="15" customHeight="1" x14ac:dyDescent="0.25">
      <c r="B60" s="529" t="s">
        <v>76</v>
      </c>
      <c r="D60" s="556">
        <f>DT!C5*0.8</f>
        <v>1.04</v>
      </c>
      <c r="E60" s="557">
        <f>'DT IN. DE'!C5</f>
        <v>-0.63</v>
      </c>
      <c r="F60" s="527"/>
      <c r="I60" s="527"/>
      <c r="J60" s="527"/>
    </row>
    <row r="61" spans="2:29" ht="15" customHeight="1" x14ac:dyDescent="0.25">
      <c r="B61" s="558" t="s">
        <v>277</v>
      </c>
      <c r="D61" s="557">
        <f>DT!C5*0.2</f>
        <v>0.26</v>
      </c>
      <c r="E61"/>
      <c r="F61" s="527"/>
      <c r="I61" s="527"/>
      <c r="J61" s="527"/>
    </row>
    <row r="62" spans="2:29" ht="5.25" customHeight="1" x14ac:dyDescent="0.25">
      <c r="W62" s="53"/>
      <c r="X62" s="53"/>
    </row>
    <row r="63" spans="2:29" ht="16.5" hidden="1" customHeight="1" x14ac:dyDescent="0.25">
      <c r="B63" s="594" t="s">
        <v>55</v>
      </c>
      <c r="C63" s="118"/>
      <c r="D63" s="152"/>
      <c r="E63" s="149">
        <v>0.5</v>
      </c>
      <c r="F63" s="552">
        <v>0.4</v>
      </c>
      <c r="G63" s="149">
        <v>1</v>
      </c>
      <c r="H63" s="149">
        <v>1</v>
      </c>
      <c r="I63" s="149">
        <v>1</v>
      </c>
      <c r="J63" s="149">
        <v>0.4</v>
      </c>
      <c r="K63" s="149">
        <v>0.4</v>
      </c>
      <c r="L63" s="586">
        <v>0.15</v>
      </c>
      <c r="M63" s="149">
        <v>0.4</v>
      </c>
      <c r="N63" s="149">
        <v>0.15</v>
      </c>
      <c r="O63" s="149">
        <v>0.19</v>
      </c>
      <c r="P63" s="149">
        <v>0.19</v>
      </c>
      <c r="Q63" s="586">
        <v>0.2</v>
      </c>
      <c r="R63" s="150">
        <v>1</v>
      </c>
      <c r="S63" s="586">
        <v>0.2</v>
      </c>
      <c r="T63" s="586">
        <v>0.2</v>
      </c>
      <c r="U63" s="592">
        <v>0.2</v>
      </c>
      <c r="W63" s="53"/>
      <c r="X63" s="53"/>
    </row>
    <row r="64" spans="2:29" ht="16.5" hidden="1" customHeight="1" x14ac:dyDescent="0.25">
      <c r="B64" s="602" t="s">
        <v>81</v>
      </c>
      <c r="C64" s="118"/>
      <c r="D64" s="603"/>
      <c r="E64" s="600">
        <v>0.36</v>
      </c>
      <c r="F64" s="599">
        <v>0.36</v>
      </c>
      <c r="G64" s="600">
        <v>0</v>
      </c>
      <c r="H64" s="600">
        <v>0</v>
      </c>
      <c r="I64" s="600">
        <v>0</v>
      </c>
      <c r="J64" s="600">
        <v>0.28499999999999998</v>
      </c>
      <c r="K64" s="600">
        <v>0.28499999999999998</v>
      </c>
      <c r="L64" s="598">
        <v>0.24399999999999999</v>
      </c>
      <c r="M64" s="600">
        <v>0.36</v>
      </c>
      <c r="N64" s="600">
        <v>0.31</v>
      </c>
      <c r="O64" s="600">
        <v>0.25</v>
      </c>
      <c r="P64" s="600">
        <v>0.25</v>
      </c>
      <c r="Q64" s="598">
        <v>0.32650000000000001</v>
      </c>
      <c r="R64" s="600">
        <v>0</v>
      </c>
      <c r="S64" s="598">
        <v>0.32650000000000001</v>
      </c>
      <c r="T64" s="598">
        <v>0.32650000000000001</v>
      </c>
      <c r="U64" s="597">
        <v>0.32650000000000001</v>
      </c>
      <c r="W64" s="53"/>
      <c r="X64" s="53"/>
    </row>
    <row r="65" spans="2:24" ht="16.5" hidden="1" customHeight="1" x14ac:dyDescent="0.25">
      <c r="B65" s="628" t="s">
        <v>61</v>
      </c>
      <c r="C65" s="118"/>
      <c r="D65" s="629">
        <v>0.26</v>
      </c>
      <c r="E65" s="629">
        <v>0.26</v>
      </c>
      <c r="F65" s="630">
        <v>4.4600000000000001E-2</v>
      </c>
      <c r="G65" s="629"/>
      <c r="H65" s="629"/>
      <c r="I65" s="629"/>
      <c r="J65" s="629"/>
      <c r="K65" s="629"/>
      <c r="L65" s="631">
        <v>0.15</v>
      </c>
      <c r="M65" s="629">
        <v>0.15</v>
      </c>
      <c r="N65" s="629">
        <v>0.15</v>
      </c>
      <c r="O65" s="629"/>
      <c r="P65" s="629"/>
      <c r="Q65" s="631">
        <v>0.15</v>
      </c>
      <c r="R65" s="629"/>
      <c r="S65" s="631">
        <v>3.04E-2</v>
      </c>
      <c r="T65" s="631">
        <v>3.04E-2</v>
      </c>
      <c r="U65" s="632">
        <v>3.04E-2</v>
      </c>
      <c r="W65" s="53"/>
      <c r="X65" s="53"/>
    </row>
    <row r="66" spans="2:24" ht="15.75" hidden="1" thickBot="1" x14ac:dyDescent="0.3">
      <c r="B66" s="601" t="s">
        <v>297</v>
      </c>
      <c r="C66" s="118"/>
      <c r="D66" s="591">
        <v>0.26600000000000001</v>
      </c>
      <c r="E66" s="151">
        <v>0.26600000000000001</v>
      </c>
      <c r="F66" s="553">
        <v>0.17100000000000001</v>
      </c>
      <c r="G66" s="151">
        <v>0.17100000000000001</v>
      </c>
      <c r="H66" s="151">
        <v>0.17100000000000001</v>
      </c>
      <c r="I66" s="151">
        <v>0.19700000000000001</v>
      </c>
      <c r="J66" s="151">
        <v>0.16300000000000001</v>
      </c>
      <c r="K66" s="151">
        <v>0.16300000000000001</v>
      </c>
      <c r="L66" s="593">
        <v>0.14899999999999999</v>
      </c>
      <c r="M66" s="151">
        <v>0.14899999999999999</v>
      </c>
      <c r="N66" s="151">
        <v>0.14899999999999999</v>
      </c>
      <c r="O66" s="151">
        <v>0.14899999999999999</v>
      </c>
      <c r="P66" s="151">
        <v>0.14899999999999999</v>
      </c>
      <c r="Q66" s="593">
        <v>0.17100000000000001</v>
      </c>
      <c r="R66" s="596">
        <v>0.17100000000000001</v>
      </c>
      <c r="S66" s="593">
        <v>0.17100000000000001</v>
      </c>
      <c r="T66" s="593">
        <v>0.17100000000000001</v>
      </c>
      <c r="U66" s="595">
        <v>0.19700000000000001</v>
      </c>
    </row>
    <row r="67" spans="2:24" x14ac:dyDescent="0.25">
      <c r="E67" s="20"/>
    </row>
    <row r="68" spans="2:24" x14ac:dyDescent="0.25">
      <c r="E68" s="20"/>
    </row>
    <row r="69" spans="2:24" x14ac:dyDescent="0.25">
      <c r="E69" s="20"/>
    </row>
    <row r="82" spans="2:4" x14ac:dyDescent="0.25">
      <c r="B82" s="19"/>
      <c r="D82" s="20"/>
    </row>
    <row r="83" spans="2:4" x14ac:dyDescent="0.25">
      <c r="B83" s="19"/>
      <c r="D83" s="20"/>
    </row>
    <row r="84" spans="2:4" x14ac:dyDescent="0.25">
      <c r="D84" s="20"/>
    </row>
    <row r="85" spans="2:4" x14ac:dyDescent="0.25">
      <c r="D85" s="20"/>
    </row>
    <row r="86" spans="2:4" x14ac:dyDescent="0.25">
      <c r="D86" s="20"/>
    </row>
    <row r="87" spans="2:4" x14ac:dyDescent="0.25">
      <c r="D87" s="20"/>
    </row>
    <row r="88" spans="2:4" x14ac:dyDescent="0.25">
      <c r="D88" s="20"/>
    </row>
    <row r="89" spans="2:4" x14ac:dyDescent="0.25">
      <c r="D89" s="20"/>
    </row>
    <row r="90" spans="2:4" x14ac:dyDescent="0.25">
      <c r="D90" s="20"/>
    </row>
  </sheetData>
  <sheetProtection algorithmName="SHA-512" hashValue="MpPjhi+p2i4g/BdNd07ASTCQ6NbEz7mxI4LN0WGsKLKuDwnkYXeVQs+HPlI41kHD9tyVeUn87atrMfw6gSJdUw==" saltValue="dkCDVdA4/Zy3+O+bSywvgA==" spinCount="100000" sheet="1" formatCells="0" formatColumns="0" autoFilter="0"/>
  <dataConsolidate/>
  <mergeCells count="10">
    <mergeCell ref="B11:B12"/>
    <mergeCell ref="D2:X2"/>
    <mergeCell ref="D6:E6"/>
    <mergeCell ref="W11:W16"/>
    <mergeCell ref="X11:X16"/>
    <mergeCell ref="W9:X9"/>
    <mergeCell ref="W8:X8"/>
    <mergeCell ref="D4:X4"/>
    <mergeCell ref="L12:M12"/>
    <mergeCell ref="O12:P12"/>
  </mergeCells>
  <conditionalFormatting sqref="B57:B61">
    <cfRule type="expression" dxfId="2" priority="1">
      <formula>$D$18=0</formula>
    </cfRule>
  </conditionalFormatting>
  <conditionalFormatting sqref="D57:D61">
    <cfRule type="expression" dxfId="1" priority="2">
      <formula>$D$18=0</formula>
    </cfRule>
  </conditionalFormatting>
  <conditionalFormatting sqref="E57:E60">
    <cfRule type="expression" dxfId="0" priority="4" stopIfTrue="1">
      <formula>$AB$18=TRUE</formula>
    </cfRule>
  </conditionalFormatting>
  <dataValidations count="1">
    <dataValidation type="custom" allowBlank="1" showInputMessage="1" showErrorMessage="1" errorTitle="PORCENTAJE SUPERIOR AL PERMITIDO" error="Por favor recalcular: Relación 1:3" sqref="X43" xr:uid="{A0F15ADC-B315-4E51-98B8-79A5B5B6A84F}">
      <formula1>ROUNDDOWN(IF($AC$43=TRUE,W51&gt;=(W43*3),X43=0%),0)</formula1>
    </dataValidation>
  </dataValidations>
  <printOptions horizontalCentered="1" verticalCentered="1"/>
  <pageMargins left="0.23622047244094491" right="0.23622047244094491" top="0.74803149606299213" bottom="0.74803149606299213" header="0.31496062992125984" footer="0.31496062992125984"/>
  <pageSetup scale="35" orientation="portrait" r:id="rId1"/>
  <headerFooter>
    <oddFooter>&amp;R&amp;D &amp;T</oddFooter>
  </headerFooter>
  <ignoredErrors>
    <ignoredError sqref="W21 W28 W30 W36" formula="1"/>
    <ignoredError sqref="D9:S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xdr:col>
                    <xdr:colOff>2295525</xdr:colOff>
                    <xdr:row>35</xdr:row>
                    <xdr:rowOff>190500</xdr:rowOff>
                  </from>
                  <to>
                    <xdr:col>3</xdr:col>
                    <xdr:colOff>0</xdr:colOff>
                    <xdr:row>37</xdr:row>
                    <xdr:rowOff>9525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xdr:col>
                    <xdr:colOff>2295525</xdr:colOff>
                    <xdr:row>37</xdr:row>
                    <xdr:rowOff>190500</xdr:rowOff>
                  </from>
                  <to>
                    <xdr:col>3</xdr:col>
                    <xdr:colOff>0</xdr:colOff>
                    <xdr:row>39</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xdr:col>
                    <xdr:colOff>2295525</xdr:colOff>
                    <xdr:row>39</xdr:row>
                    <xdr:rowOff>38100</xdr:rowOff>
                  </from>
                  <to>
                    <xdr:col>3</xdr:col>
                    <xdr:colOff>0</xdr:colOff>
                    <xdr:row>40</xdr:row>
                    <xdr:rowOff>0</xdr:rowOff>
                  </to>
                </anchor>
              </controlPr>
            </control>
          </mc:Choice>
        </mc:AlternateContent>
        <mc:AlternateContent xmlns:mc="http://schemas.openxmlformats.org/markup-compatibility/2006">
          <mc:Choice Requires="x14">
            <control shapeId="6155" r:id="rId7" name="Check Box 11">
              <controlPr defaultSize="0" autoFill="0" autoLine="0" autoPict="0">
                <anchor moveWithCells="1">
                  <from>
                    <xdr:col>1</xdr:col>
                    <xdr:colOff>2286000</xdr:colOff>
                    <xdr:row>41</xdr:row>
                    <xdr:rowOff>161925</xdr:rowOff>
                  </from>
                  <to>
                    <xdr:col>2</xdr:col>
                    <xdr:colOff>47625</xdr:colOff>
                    <xdr:row>43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BC357AA-A1DB-498D-AAD8-F22165FC5DB1}">
          <x14:formula1>
            <xm:f>LIQUIDACION!$B$1070:$B$1071</xm:f>
          </x14:formula1>
          <xm:sqref>X6</xm:sqref>
        </x14:dataValidation>
        <x14:dataValidation type="custom" allowBlank="1" showInputMessage="1" showErrorMessage="1" xr:uid="{3D28513E-D11D-4BCC-8C60-8ECA8A2F7FF5}">
          <x14:formula1>
            <xm:f>LIQUIDACION!H1044</xm:f>
          </x14:formula1>
          <xm:sqref>D16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00506C"/>
  </sheetPr>
  <dimension ref="B1:AC1171"/>
  <sheetViews>
    <sheetView zoomScaleNormal="100" workbookViewId="0">
      <pane ySplit="4" topLeftCell="A5" activePane="bottomLeft" state="frozen"/>
      <selection pane="bottomLeft" activeCell="A5" sqref="A5"/>
    </sheetView>
  </sheetViews>
  <sheetFormatPr baseColWidth="10" defaultColWidth="11.42578125" defaultRowHeight="15" x14ac:dyDescent="0.25"/>
  <cols>
    <col min="1" max="1" width="3.42578125" style="1" customWidth="1"/>
    <col min="2" max="2" width="20.42578125" style="1" bestFit="1" customWidth="1"/>
    <col min="3" max="3" width="26.42578125" style="271" customWidth="1"/>
    <col min="4" max="4" width="17.42578125" style="1" customWidth="1"/>
    <col min="5" max="6" width="15.42578125" style="1" customWidth="1"/>
    <col min="7" max="7" width="17.42578125" style="1" customWidth="1"/>
    <col min="8" max="8" width="4" style="1" customWidth="1"/>
    <col min="9" max="9" width="18.85546875" style="1" bestFit="1" customWidth="1"/>
    <col min="10" max="10" width="18" style="1" customWidth="1"/>
    <col min="11" max="11" width="18.85546875" style="1" bestFit="1" customWidth="1"/>
    <col min="12" max="13" width="18" style="1" customWidth="1"/>
    <col min="14" max="14" width="3.42578125" style="1" customWidth="1"/>
    <col min="15" max="15" width="17.42578125" style="1" bestFit="1" customWidth="1"/>
    <col min="16" max="17" width="14.42578125" style="1" bestFit="1" customWidth="1"/>
    <col min="18" max="18" width="18.140625" style="1" bestFit="1" customWidth="1"/>
    <col min="19" max="19" width="4" style="1" customWidth="1"/>
    <col min="20" max="21" width="16.42578125" style="1" customWidth="1"/>
    <col min="22" max="22" width="4" style="1" customWidth="1"/>
    <col min="23" max="23" width="18.85546875" style="1" bestFit="1" customWidth="1"/>
    <col min="24" max="26" width="15.85546875" style="1" customWidth="1"/>
    <col min="27" max="27" width="3.42578125" style="1" customWidth="1"/>
    <col min="28" max="29" width="16.42578125" style="1" customWidth="1"/>
    <col min="30" max="16384" width="11.42578125" style="1"/>
  </cols>
  <sheetData>
    <row r="1" spans="2:29" ht="15.75" thickBot="1" x14ac:dyDescent="0.3"/>
    <row r="2" spans="2:29" ht="27" customHeight="1" thickBot="1" x14ac:dyDescent="0.3">
      <c r="B2" s="662" t="s">
        <v>41</v>
      </c>
      <c r="C2" s="663"/>
      <c r="D2" s="663"/>
      <c r="E2" s="663"/>
      <c r="F2" s="663"/>
      <c r="G2" s="663"/>
      <c r="I2" s="662" t="str">
        <f>LIQUIDACION!J2</f>
        <v>TARIFACIÓN DE PRIMAS</v>
      </c>
      <c r="J2" s="663"/>
      <c r="K2" s="663"/>
      <c r="L2" s="663"/>
      <c r="M2" s="663"/>
      <c r="O2" s="669">
        <f>LIQUIDACION!$P$2</f>
        <v>2000000000</v>
      </c>
      <c r="P2" s="670"/>
      <c r="Q2" s="671"/>
      <c r="R2" s="272"/>
      <c r="T2" s="638" t="s">
        <v>179</v>
      </c>
      <c r="U2" s="639"/>
      <c r="W2" s="666">
        <f>LIQUIDACION!$X$2</f>
        <v>65000000000</v>
      </c>
      <c r="X2" s="667"/>
      <c r="Y2" s="668"/>
      <c r="AB2" s="638" t="s">
        <v>28</v>
      </c>
      <c r="AC2" s="639"/>
    </row>
    <row r="3" spans="2:29" ht="15.75" customHeight="1" thickBot="1" x14ac:dyDescent="0.3">
      <c r="I3" s="273"/>
      <c r="J3" s="273"/>
      <c r="K3" s="273"/>
      <c r="L3" s="273"/>
      <c r="M3" s="273"/>
      <c r="O3" s="664" t="str">
        <f>LIQUIDACION!P3</f>
        <v>PRIMA &lt;=$2.000.000.000</v>
      </c>
      <c r="P3" s="665"/>
      <c r="Q3" s="665"/>
      <c r="R3" s="802" t="str">
        <f>LIQUIDACION!S3</f>
        <v>EXCESO
PRIMA</v>
      </c>
      <c r="T3" s="656"/>
      <c r="U3" s="657"/>
      <c r="W3" s="664" t="str">
        <f>LIQUIDACION!X3</f>
        <v>PRIMA &lt;=$65.000.000.000</v>
      </c>
      <c r="X3" s="665"/>
      <c r="Y3" s="665"/>
      <c r="Z3" s="801" t="str">
        <f>LIQUIDACION!AA3</f>
        <v>EXCESO 
PRIMA</v>
      </c>
      <c r="AB3" s="660"/>
      <c r="AC3" s="661"/>
    </row>
    <row r="4" spans="2:29" ht="33.75" customHeight="1" thickBot="1" x14ac:dyDescent="0.3">
      <c r="B4" s="274" t="s">
        <v>190</v>
      </c>
      <c r="C4" s="274" t="s">
        <v>191</v>
      </c>
      <c r="D4" s="274" t="s">
        <v>42</v>
      </c>
      <c r="E4" s="274" t="s">
        <v>128</v>
      </c>
      <c r="F4" s="274" t="s">
        <v>30</v>
      </c>
      <c r="G4" s="274" t="s">
        <v>43</v>
      </c>
      <c r="H4" s="275"/>
      <c r="I4" s="276" t="s">
        <v>35</v>
      </c>
      <c r="J4" s="276" t="s">
        <v>33</v>
      </c>
      <c r="K4" s="276" t="s">
        <v>36</v>
      </c>
      <c r="L4" s="276" t="s">
        <v>31</v>
      </c>
      <c r="M4" s="277" t="s">
        <v>37</v>
      </c>
      <c r="O4" s="278" t="s">
        <v>35</v>
      </c>
      <c r="P4" s="279" t="s">
        <v>33</v>
      </c>
      <c r="Q4" s="279" t="s">
        <v>36</v>
      </c>
      <c r="R4" s="673"/>
      <c r="T4" s="658"/>
      <c r="U4" s="659"/>
      <c r="W4" s="278" t="s">
        <v>35</v>
      </c>
      <c r="X4" s="279" t="s">
        <v>33</v>
      </c>
      <c r="Y4" s="279" t="s">
        <v>36</v>
      </c>
      <c r="Z4" s="675"/>
      <c r="AB4" s="658"/>
      <c r="AC4" s="659"/>
    </row>
    <row r="5" spans="2:29" x14ac:dyDescent="0.25">
      <c r="B5" s="423">
        <v>1</v>
      </c>
      <c r="C5" s="426">
        <f>'BIENES ASEGURADOS IN.DE'!C5</f>
        <v>0</v>
      </c>
      <c r="D5" s="427">
        <f>'BIENES ASEGURADOS IN.DE'!D5*'RT GENERALES'!$E$14</f>
        <v>0</v>
      </c>
      <c r="E5" s="428">
        <f>'BIENES ASEGURADOS IN.DE'!E5*'RT GENERALES'!$E$14</f>
        <v>0</v>
      </c>
      <c r="F5" s="429">
        <f>'BIENES ASEGURADOS IN.DE'!F5*'RT GENERALES'!$E$14</f>
        <v>0</v>
      </c>
      <c r="G5" s="425">
        <f t="shared" ref="G5" si="0">SUM(D5:F5)</f>
        <v>0</v>
      </c>
      <c r="H5" s="283"/>
      <c r="I5" s="284">
        <f>((((D5+E5)*('DT IN. DE'!$C$5/1000)))*($D$1166/IF(AND($D$1165&gt;$B$1167,$B$1167&gt;$D$1164),366,365))+(F5*('DT IN. DE'!$C$5/2000)))</f>
        <v>0</v>
      </c>
      <c r="J5" s="285">
        <f>((((D5+E5)*($G$1166/1000)))*($D$1166/IF(AND($D$1165&gt;$B$1167,$B$1167&gt;$D$1164),366,365))+(F5*$G$1166/2000))</f>
        <v>0</v>
      </c>
      <c r="K5" s="286">
        <f>(((D5+E5)*('DT IN. DE'!$E$5/1000))*($D$1166/IF(AND($D$1165&gt;$B$1167,$B$1167&gt;$D$1164),366,365))+(F5*('DT IN. DE'!$E$5/2000)))</f>
        <v>0</v>
      </c>
      <c r="L5" s="385"/>
      <c r="M5" s="287">
        <f>SUM(I5:L5)</f>
        <v>0</v>
      </c>
      <c r="O5" s="288">
        <f>(($T5*'DT IN. DE'!$C$5/1000))*($D$1166/IF(AND($D$1165&gt;$B$1167,$B$1167&gt;$D$1164),366,365))+(($U5*'DT IN. DE'!$C$5/2000))</f>
        <v>0</v>
      </c>
      <c r="P5" s="289">
        <f>(($T5*$G$1166/1000))*($D$1166/IF(AND($D$1165&gt;$B$1167,$B$1167&gt;$D$1164),366,365))+(($U5*$G$1166/2000))</f>
        <v>0</v>
      </c>
      <c r="Q5" s="289">
        <f>(($T5*'DT IN. DE'!$E$5/1000))*($D$1166/IF(AND($D$1165&gt;$B$1167,$B$1167&gt;$D$1164),366,365))+(($U5*'DT IN. DE'!$E$5/2000))</f>
        <v>0</v>
      </c>
      <c r="R5" s="290">
        <f>M5-(SUM(O5:Q5))</f>
        <v>0</v>
      </c>
      <c r="T5" s="291">
        <f>IF(AND(($G5)&gt;$O$2,F5&gt;0),((D5+E5)*($O$2/$G5)),IF($G5&lt;$O$2,(D5+E5),($G5)*($O$2/$G5)))</f>
        <v>0</v>
      </c>
      <c r="U5" s="291">
        <f>IF(AND(($G5)&gt;$O$2,$F5&gt;0),(($F5)*($O$2/$G5)),$F5)</f>
        <v>0</v>
      </c>
      <c r="W5" s="288">
        <f>(($AB5*'DT IN. DE'!$C$5/1000))*($D$1166/IF(AND($D$1165&gt;$B$1167,$B$1167&gt;$D$1164),366,365))+(($AC5*'DT IN. DE'!$C$5/2000))</f>
        <v>0</v>
      </c>
      <c r="X5" s="289">
        <f>(($AB5*$G$1166/1000))*($D$1166/IF(AND($D$1165&gt;$B$1167,$B$1167&gt;$D$1164),366,365))+(($AC5*$G$1166/2000))</f>
        <v>0</v>
      </c>
      <c r="Y5" s="289">
        <f>(($AB5*'DT IN. DE'!$E$5/1000))*($D$1166/IF(AND($D$1165&gt;$B$1167,$B$1167&gt;$D$1164),366,365))+(($AC5*'DT IN. DE'!$E$5/2000))</f>
        <v>0</v>
      </c>
      <c r="Z5" s="292">
        <f>M5-SUM(O5:Q5,W5:Y5)</f>
        <v>0</v>
      </c>
      <c r="AA5" s="386"/>
      <c r="AB5" s="291">
        <f>IF($G5&gt;$O$2,IF(AND($W$2&gt;=($G5-$O$2)),(D5+E5)*(1-($O$2/$G5)),(D5+E5)*($W$2/$G5)),0)</f>
        <v>0</v>
      </c>
      <c r="AC5" s="291">
        <f>IF($G5&gt;$O$2,IF(AND($W$2&gt;=($G5-$O$2),F5&gt;0),(F5)*(1-($O$2/$G5)),(F5)*($W$2/$G5)),0)</f>
        <v>0</v>
      </c>
    </row>
    <row r="6" spans="2:29" x14ac:dyDescent="0.25">
      <c r="B6" s="424">
        <v>2</v>
      </c>
      <c r="C6" s="430">
        <f>'BIENES ASEGURADOS IN.DE'!C6</f>
        <v>0</v>
      </c>
      <c r="D6" s="431">
        <f>'BIENES ASEGURADOS IN.DE'!D6*'RT GENERALES'!$E$14</f>
        <v>0</v>
      </c>
      <c r="E6" s="432">
        <f>'BIENES ASEGURADOS IN.DE'!E6*'RT GENERALES'!$E$14</f>
        <v>0</v>
      </c>
      <c r="F6" s="433">
        <f>'BIENES ASEGURADOS IN.DE'!F6*'RT GENERALES'!$E$14</f>
        <v>0</v>
      </c>
      <c r="G6" s="425">
        <f t="shared" ref="G6:G69" si="1">SUM(D6:F6)</f>
        <v>0</v>
      </c>
      <c r="H6" s="283"/>
      <c r="I6" s="284">
        <f>((((D6+E6)*('DT IN. DE'!$C$5/1000)))*($D$1166/IF(AND($D$1165&gt;$B$1167,$B$1167&gt;$D$1164),366,365))+(F6*('DT IN. DE'!$C$5/2000)))</f>
        <v>0</v>
      </c>
      <c r="J6" s="285">
        <f t="shared" ref="J6:J69" si="2">((((D6+E6)*($G$1166/1000)))*($D$1166/IF(AND($D$1165&gt;$B$1167,$B$1167&gt;$D$1164),366,365))+(F6*$G$1166/2000))</f>
        <v>0</v>
      </c>
      <c r="K6" s="286">
        <f>(((D6+E6)*('DT IN. DE'!$E$5/1000))*($D$1166/IF(AND($D$1165&gt;$B$1167,$B$1167&gt;$D$1164),366,365))+(F6*('DT IN. DE'!$E$5/2000)))</f>
        <v>0</v>
      </c>
      <c r="L6" s="385"/>
      <c r="M6" s="287">
        <f t="shared" ref="M6:M69" si="3">SUM(I6:L6)</f>
        <v>0</v>
      </c>
      <c r="O6" s="288">
        <f>(($T6*'DT IN. DE'!$C$5/1000))*($D$1166/IF(AND($D$1165&gt;$B$1167,$B$1167&gt;$D$1164),366,365))+(($U6*'DT IN. DE'!$C$5/2000))</f>
        <v>0</v>
      </c>
      <c r="P6" s="289">
        <f t="shared" ref="P6:P69" si="4">(($T6*$G$1166/1000))*($D$1166/IF(AND($D$1165&gt;$B$1167,$B$1167&gt;$D$1164),366,365))+(($U6*$G$1166/2000))</f>
        <v>0</v>
      </c>
      <c r="Q6" s="289">
        <f>(($T6*'DT IN. DE'!$E$5/1000))*($D$1166/IF(AND($D$1165&gt;$B$1167,$B$1167&gt;$D$1164),366,365))+(($U6*'DT IN. DE'!$E$5/2000))</f>
        <v>0</v>
      </c>
      <c r="R6" s="290">
        <f t="shared" ref="R6:R69" si="5">M6-(SUM(O6:Q6))</f>
        <v>0</v>
      </c>
      <c r="T6" s="291">
        <f t="shared" ref="T6:T69" si="6">IF(AND(($G6)&gt;$O$2,F6&gt;0),((D6+E6)*($O$2/$G6)),IF($G6&lt;$O$2,(D6+E6),($G6)*($O$2/$G6)))</f>
        <v>0</v>
      </c>
      <c r="U6" s="291">
        <f t="shared" ref="U6:U69" si="7">IF(AND(($G6)&gt;$O$2,$F6&gt;0),(($F6)*($O$2/$G6)),$F6)</f>
        <v>0</v>
      </c>
      <c r="W6" s="288">
        <f>(($AB6*'DT IN. DE'!$C$5/1000))*($D$1166/IF(AND($D$1165&gt;$B$1167,$B$1167&gt;$D$1164),366,365))+(($AC6*'DT IN. DE'!$C$5/2000))</f>
        <v>0</v>
      </c>
      <c r="X6" s="289">
        <f t="shared" ref="X6:X69" si="8">(($AB6*$G$1166/1000))*($D$1166/IF(AND($D$1165&gt;$B$1167,$B$1167&gt;$D$1164),366,365))+(($AC6*$G$1166/2000))</f>
        <v>0</v>
      </c>
      <c r="Y6" s="289">
        <f>(($AB6*'DT IN. DE'!$E$5/1000))*($D$1166/IF(AND($D$1165&gt;$B$1167,$B$1167&gt;$D$1164),366,365))+(($AC6*'DT IN. DE'!$E$5/2000))</f>
        <v>0</v>
      </c>
      <c r="Z6" s="292">
        <f>M6-SUM(O6:Q6,W6:Y6)</f>
        <v>0</v>
      </c>
      <c r="AA6" s="386"/>
      <c r="AB6" s="291">
        <f t="shared" ref="AB6:AB69" si="9">IF($G6&gt;$O$2,IF(AND($W$2&gt;=($G6-$O$2)),(D6+E6)*(1-($O$2/$G6)),(D6+E6)*($W$2/$G6)),0)</f>
        <v>0</v>
      </c>
      <c r="AC6" s="291">
        <f t="shared" ref="AC6:AC69" si="10">IF($G6&gt;$O$2,IF(AND($W$2&gt;=($G6-$O$2),F6&gt;0),(F6)*(1-($O$2/$G6)),(F6)*($W$2/$G6)),0)</f>
        <v>0</v>
      </c>
    </row>
    <row r="7" spans="2:29" x14ac:dyDescent="0.25">
      <c r="B7" s="423">
        <v>3</v>
      </c>
      <c r="C7" s="430">
        <f>'BIENES ASEGURADOS IN.DE'!C7</f>
        <v>0</v>
      </c>
      <c r="D7" s="431">
        <f>'BIENES ASEGURADOS IN.DE'!D7*'RT GENERALES'!$E$14</f>
        <v>0</v>
      </c>
      <c r="E7" s="432">
        <f>'BIENES ASEGURADOS IN.DE'!E7*'RT GENERALES'!$E$14</f>
        <v>0</v>
      </c>
      <c r="F7" s="433">
        <f>'BIENES ASEGURADOS IN.DE'!F7*'RT GENERALES'!$E$14</f>
        <v>0</v>
      </c>
      <c r="G7" s="425">
        <f t="shared" si="1"/>
        <v>0</v>
      </c>
      <c r="H7" s="283"/>
      <c r="I7" s="284">
        <f>((((D7+E7)*('DT IN. DE'!$C$5/1000)))*($D$1166/IF(AND($D$1165&gt;$B$1167,$B$1167&gt;$D$1164),366,365))+(F7*('DT IN. DE'!$C$5/2000)))</f>
        <v>0</v>
      </c>
      <c r="J7" s="285">
        <f t="shared" si="2"/>
        <v>0</v>
      </c>
      <c r="K7" s="286">
        <f>(((D7+E7)*('DT IN. DE'!$E$5/1000))*($D$1166/IF(AND($D$1165&gt;$B$1167,$B$1167&gt;$D$1164),366,365))+(F7*('DT IN. DE'!$E$5/2000)))</f>
        <v>0</v>
      </c>
      <c r="L7" s="385"/>
      <c r="M7" s="287">
        <f t="shared" si="3"/>
        <v>0</v>
      </c>
      <c r="O7" s="288">
        <f>(($T7*'DT IN. DE'!$C$5/1000))*($D$1166/IF(AND($D$1165&gt;$B$1167,$B$1167&gt;$D$1164),366,365))+(($U7*'DT IN. DE'!$C$5/2000))</f>
        <v>0</v>
      </c>
      <c r="P7" s="289">
        <f t="shared" si="4"/>
        <v>0</v>
      </c>
      <c r="Q7" s="289">
        <f>(($T7*'DT IN. DE'!$E$5/1000))*($D$1166/IF(AND($D$1165&gt;$B$1167,$B$1167&gt;$D$1164),366,365))+(($U7*'DT IN. DE'!$E$5/2000))</f>
        <v>0</v>
      </c>
      <c r="R7" s="290">
        <f t="shared" si="5"/>
        <v>0</v>
      </c>
      <c r="T7" s="291">
        <f t="shared" si="6"/>
        <v>0</v>
      </c>
      <c r="U7" s="291">
        <f t="shared" si="7"/>
        <v>0</v>
      </c>
      <c r="W7" s="288">
        <f>(($AB7*'DT IN. DE'!$C$5/1000))*($D$1166/IF(AND($D$1165&gt;$B$1167,$B$1167&gt;$D$1164),366,365))+(($AC7*'DT IN. DE'!$C$5/2000))</f>
        <v>0</v>
      </c>
      <c r="X7" s="289">
        <f t="shared" si="8"/>
        <v>0</v>
      </c>
      <c r="Y7" s="289">
        <f>(($AB7*'DT IN. DE'!$E$5/1000))*($D$1166/IF(AND($D$1165&gt;$B$1167,$B$1167&gt;$D$1164),366,365))+(($AC7*'DT IN. DE'!$E$5/2000))</f>
        <v>0</v>
      </c>
      <c r="Z7" s="292">
        <f t="shared" ref="Z7:Z69" si="11">M7-SUM(O7:Q7,W7:Y7)</f>
        <v>0</v>
      </c>
      <c r="AA7" s="386"/>
      <c r="AB7" s="291">
        <f t="shared" si="9"/>
        <v>0</v>
      </c>
      <c r="AC7" s="291">
        <f t="shared" si="10"/>
        <v>0</v>
      </c>
    </row>
    <row r="8" spans="2:29" x14ac:dyDescent="0.25">
      <c r="B8" s="424">
        <v>4</v>
      </c>
      <c r="C8" s="430">
        <f>'BIENES ASEGURADOS IN.DE'!C8</f>
        <v>0</v>
      </c>
      <c r="D8" s="431">
        <f>'BIENES ASEGURADOS IN.DE'!D8*'RT GENERALES'!$E$14</f>
        <v>0</v>
      </c>
      <c r="E8" s="432">
        <f>'BIENES ASEGURADOS IN.DE'!E8*'RT GENERALES'!$E$14</f>
        <v>0</v>
      </c>
      <c r="F8" s="433">
        <f>'BIENES ASEGURADOS IN.DE'!F8*'RT GENERALES'!$E$14</f>
        <v>0</v>
      </c>
      <c r="G8" s="425">
        <f t="shared" si="1"/>
        <v>0</v>
      </c>
      <c r="H8" s="283"/>
      <c r="I8" s="284">
        <f>((((D8+E8)*('DT IN. DE'!$C$5/1000)))*($D$1166/IF(AND($D$1165&gt;$B$1167,$B$1167&gt;$D$1164),366,365))+(F8*('DT IN. DE'!$C$5/2000)))</f>
        <v>0</v>
      </c>
      <c r="J8" s="285">
        <f t="shared" si="2"/>
        <v>0</v>
      </c>
      <c r="K8" s="286">
        <f>(((D8+E8)*('DT IN. DE'!$E$5/1000))*($D$1166/IF(AND($D$1165&gt;$B$1167,$B$1167&gt;$D$1164),366,365))+(F8*('DT IN. DE'!$E$5/2000)))</f>
        <v>0</v>
      </c>
      <c r="L8" s="385"/>
      <c r="M8" s="287">
        <f t="shared" si="3"/>
        <v>0</v>
      </c>
      <c r="O8" s="288">
        <f>(($T8*'DT IN. DE'!$C$5/1000))*($D$1166/IF(AND($D$1165&gt;$B$1167,$B$1167&gt;$D$1164),366,365))+(($U8*'DT IN. DE'!$C$5/2000))</f>
        <v>0</v>
      </c>
      <c r="P8" s="289">
        <f t="shared" si="4"/>
        <v>0</v>
      </c>
      <c r="Q8" s="289">
        <f>(($T8*'DT IN. DE'!$E$5/1000))*($D$1166/IF(AND($D$1165&gt;$B$1167,$B$1167&gt;$D$1164),366,365))+(($U8*'DT IN. DE'!$E$5/2000))</f>
        <v>0</v>
      </c>
      <c r="R8" s="290">
        <f t="shared" si="5"/>
        <v>0</v>
      </c>
      <c r="T8" s="291">
        <f t="shared" si="6"/>
        <v>0</v>
      </c>
      <c r="U8" s="291">
        <f t="shared" si="7"/>
        <v>0</v>
      </c>
      <c r="W8" s="288">
        <f>(($AB8*'DT IN. DE'!$C$5/1000))*($D$1166/IF(AND($D$1165&gt;$B$1167,$B$1167&gt;$D$1164),366,365))+(($AC8*'DT IN. DE'!$C$5/2000))</f>
        <v>0</v>
      </c>
      <c r="X8" s="289">
        <f t="shared" si="8"/>
        <v>0</v>
      </c>
      <c r="Y8" s="289">
        <f>(($AB8*'DT IN. DE'!$E$5/1000))*($D$1166/IF(AND($D$1165&gt;$B$1167,$B$1167&gt;$D$1164),366,365))+(($AC8*'DT IN. DE'!$E$5/2000))</f>
        <v>0</v>
      </c>
      <c r="Z8" s="292">
        <f t="shared" si="11"/>
        <v>0</v>
      </c>
      <c r="AA8" s="386"/>
      <c r="AB8" s="291">
        <f t="shared" si="9"/>
        <v>0</v>
      </c>
      <c r="AC8" s="291">
        <f t="shared" si="10"/>
        <v>0</v>
      </c>
    </row>
    <row r="9" spans="2:29" x14ac:dyDescent="0.25">
      <c r="B9" s="423">
        <v>5</v>
      </c>
      <c r="C9" s="430">
        <f>'BIENES ASEGURADOS IN.DE'!C9</f>
        <v>0</v>
      </c>
      <c r="D9" s="431">
        <f>'BIENES ASEGURADOS IN.DE'!D9*'RT GENERALES'!$E$14</f>
        <v>0</v>
      </c>
      <c r="E9" s="432">
        <f>'BIENES ASEGURADOS IN.DE'!E9*'RT GENERALES'!$E$14</f>
        <v>0</v>
      </c>
      <c r="F9" s="433">
        <f>'BIENES ASEGURADOS IN.DE'!F9*'RT GENERALES'!$E$14</f>
        <v>0</v>
      </c>
      <c r="G9" s="425">
        <f t="shared" si="1"/>
        <v>0</v>
      </c>
      <c r="H9" s="283"/>
      <c r="I9" s="284">
        <f>((((D9+E9)*('DT IN. DE'!$C$5/1000)))*($D$1166/IF(AND($D$1165&gt;$B$1167,$B$1167&gt;$D$1164),366,365))+(F9*('DT IN. DE'!$C$5/2000)))</f>
        <v>0</v>
      </c>
      <c r="J9" s="285">
        <f t="shared" si="2"/>
        <v>0</v>
      </c>
      <c r="K9" s="286">
        <f>(((D9+E9)*('DT IN. DE'!$E$5/1000))*($D$1166/IF(AND($D$1165&gt;$B$1167,$B$1167&gt;$D$1164),366,365))+(F9*('DT IN. DE'!$E$5/2000)))</f>
        <v>0</v>
      </c>
      <c r="L9" s="385"/>
      <c r="M9" s="287">
        <f t="shared" si="3"/>
        <v>0</v>
      </c>
      <c r="O9" s="288">
        <f>(($T9*'DT IN. DE'!$C$5/1000))*($D$1166/IF(AND($D$1165&gt;$B$1167,$B$1167&gt;$D$1164),366,365))+(($U9*'DT IN. DE'!$C$5/2000))</f>
        <v>0</v>
      </c>
      <c r="P9" s="289">
        <f t="shared" si="4"/>
        <v>0</v>
      </c>
      <c r="Q9" s="289">
        <f>(($T9*'DT IN. DE'!$E$5/1000))*($D$1166/IF(AND($D$1165&gt;$B$1167,$B$1167&gt;$D$1164),366,365))+(($U9*'DT IN. DE'!$E$5/2000))</f>
        <v>0</v>
      </c>
      <c r="R9" s="290">
        <f t="shared" si="5"/>
        <v>0</v>
      </c>
      <c r="T9" s="291">
        <f t="shared" si="6"/>
        <v>0</v>
      </c>
      <c r="U9" s="291">
        <f t="shared" si="7"/>
        <v>0</v>
      </c>
      <c r="W9" s="288">
        <f>(($AB9*'DT IN. DE'!$C$5/1000))*($D$1166/IF(AND($D$1165&gt;$B$1167,$B$1167&gt;$D$1164),366,365))+(($AC9*'DT IN. DE'!$C$5/2000))</f>
        <v>0</v>
      </c>
      <c r="X9" s="289">
        <f t="shared" si="8"/>
        <v>0</v>
      </c>
      <c r="Y9" s="289">
        <f>(($AB9*'DT IN. DE'!$E$5/1000))*($D$1166/IF(AND($D$1165&gt;$B$1167,$B$1167&gt;$D$1164),366,365))+(($AC9*'DT IN. DE'!$E$5/2000))</f>
        <v>0</v>
      </c>
      <c r="Z9" s="292">
        <f t="shared" si="11"/>
        <v>0</v>
      </c>
      <c r="AA9" s="386"/>
      <c r="AB9" s="291">
        <f t="shared" si="9"/>
        <v>0</v>
      </c>
      <c r="AC9" s="291">
        <f t="shared" si="10"/>
        <v>0</v>
      </c>
    </row>
    <row r="10" spans="2:29" x14ac:dyDescent="0.25">
      <c r="B10" s="424">
        <v>6</v>
      </c>
      <c r="C10" s="430">
        <f>'BIENES ASEGURADOS IN.DE'!C10</f>
        <v>0</v>
      </c>
      <c r="D10" s="431">
        <f>'BIENES ASEGURADOS IN.DE'!D10*'RT GENERALES'!$E$14</f>
        <v>0</v>
      </c>
      <c r="E10" s="432">
        <f>'BIENES ASEGURADOS IN.DE'!E10*'RT GENERALES'!$E$14</f>
        <v>0</v>
      </c>
      <c r="F10" s="433">
        <f>'BIENES ASEGURADOS IN.DE'!F10*'RT GENERALES'!$E$14</f>
        <v>0</v>
      </c>
      <c r="G10" s="425">
        <f t="shared" si="1"/>
        <v>0</v>
      </c>
      <c r="H10" s="283"/>
      <c r="I10" s="284">
        <f>((((D10+E10)*('DT IN. DE'!$C$5/1000)))*($D$1166/IF(AND($D$1165&gt;$B$1167,$B$1167&gt;$D$1164),366,365))+(F10*('DT IN. DE'!$C$5/2000)))</f>
        <v>0</v>
      </c>
      <c r="J10" s="285">
        <f t="shared" si="2"/>
        <v>0</v>
      </c>
      <c r="K10" s="286">
        <f>(((D10+E10)*('DT IN. DE'!$E$5/1000))*($D$1166/IF(AND($D$1165&gt;$B$1167,$B$1167&gt;$D$1164),366,365))+(F10*('DT IN. DE'!$E$5/2000)))</f>
        <v>0</v>
      </c>
      <c r="L10" s="385"/>
      <c r="M10" s="287">
        <f t="shared" si="3"/>
        <v>0</v>
      </c>
      <c r="O10" s="288">
        <f>(($T10*'DT IN. DE'!$C$5/1000))*($D$1166/IF(AND($D$1165&gt;$B$1167,$B$1167&gt;$D$1164),366,365))+(($U10*'DT IN. DE'!$C$5/2000))</f>
        <v>0</v>
      </c>
      <c r="P10" s="289">
        <f t="shared" si="4"/>
        <v>0</v>
      </c>
      <c r="Q10" s="289">
        <f>(($T10*'DT IN. DE'!$E$5/1000))*($D$1166/IF(AND($D$1165&gt;$B$1167,$B$1167&gt;$D$1164),366,365))+(($U10*'DT IN. DE'!$E$5/2000))</f>
        <v>0</v>
      </c>
      <c r="R10" s="290">
        <f t="shared" si="5"/>
        <v>0</v>
      </c>
      <c r="T10" s="291">
        <f t="shared" si="6"/>
        <v>0</v>
      </c>
      <c r="U10" s="291">
        <f t="shared" si="7"/>
        <v>0</v>
      </c>
      <c r="W10" s="288">
        <f>(($AB10*'DT IN. DE'!$C$5/1000))*($D$1166/IF(AND($D$1165&gt;$B$1167,$B$1167&gt;$D$1164),366,365))+(($AC10*'DT IN. DE'!$C$5/2000))</f>
        <v>0</v>
      </c>
      <c r="X10" s="289">
        <f t="shared" si="8"/>
        <v>0</v>
      </c>
      <c r="Y10" s="289">
        <f>(($AB10*'DT IN. DE'!$E$5/1000))*($D$1166/IF(AND($D$1165&gt;$B$1167,$B$1167&gt;$D$1164),366,365))+(($AC10*'DT IN. DE'!$E$5/2000))</f>
        <v>0</v>
      </c>
      <c r="Z10" s="292">
        <f t="shared" si="11"/>
        <v>0</v>
      </c>
      <c r="AA10" s="386"/>
      <c r="AB10" s="291">
        <f t="shared" si="9"/>
        <v>0</v>
      </c>
      <c r="AC10" s="291">
        <f t="shared" si="10"/>
        <v>0</v>
      </c>
    </row>
    <row r="11" spans="2:29" x14ac:dyDescent="0.25">
      <c r="B11" s="423">
        <v>7</v>
      </c>
      <c r="C11" s="430">
        <f>'BIENES ASEGURADOS IN.DE'!C11</f>
        <v>0</v>
      </c>
      <c r="D11" s="431">
        <f>'BIENES ASEGURADOS IN.DE'!D11*'RT GENERALES'!$E$14</f>
        <v>0</v>
      </c>
      <c r="E11" s="432">
        <f>'BIENES ASEGURADOS IN.DE'!E11*'RT GENERALES'!$E$14</f>
        <v>0</v>
      </c>
      <c r="F11" s="433">
        <f>'BIENES ASEGURADOS IN.DE'!F11*'RT GENERALES'!$E$14</f>
        <v>0</v>
      </c>
      <c r="G11" s="425">
        <f t="shared" si="1"/>
        <v>0</v>
      </c>
      <c r="H11" s="283"/>
      <c r="I11" s="284">
        <f>((((D11+E11)*('DT IN. DE'!$C$5/1000)))*($D$1166/IF(AND($D$1165&gt;$B$1167,$B$1167&gt;$D$1164),366,365))+(F11*('DT IN. DE'!$C$5/2000)))</f>
        <v>0</v>
      </c>
      <c r="J11" s="285">
        <f t="shared" si="2"/>
        <v>0</v>
      </c>
      <c r="K11" s="286">
        <f>(((D11+E11)*('DT IN. DE'!$E$5/1000))*($D$1166/IF(AND($D$1165&gt;$B$1167,$B$1167&gt;$D$1164),366,365))+(F11*('DT IN. DE'!$E$5/2000)))</f>
        <v>0</v>
      </c>
      <c r="L11" s="385"/>
      <c r="M11" s="287">
        <f t="shared" si="3"/>
        <v>0</v>
      </c>
      <c r="O11" s="288">
        <f>(($T11*'DT IN. DE'!$C$5/1000))*($D$1166/IF(AND($D$1165&gt;$B$1167,$B$1167&gt;$D$1164),366,365))+(($U11*'DT IN. DE'!$C$5/2000))</f>
        <v>0</v>
      </c>
      <c r="P11" s="289">
        <f t="shared" si="4"/>
        <v>0</v>
      </c>
      <c r="Q11" s="289">
        <f>(($T11*'DT IN. DE'!$E$5/1000))*($D$1166/IF(AND($D$1165&gt;$B$1167,$B$1167&gt;$D$1164),366,365))+(($U11*'DT IN. DE'!$E$5/2000))</f>
        <v>0</v>
      </c>
      <c r="R11" s="290">
        <f t="shared" si="5"/>
        <v>0</v>
      </c>
      <c r="T11" s="291">
        <f t="shared" si="6"/>
        <v>0</v>
      </c>
      <c r="U11" s="291">
        <f t="shared" si="7"/>
        <v>0</v>
      </c>
      <c r="W11" s="288">
        <f>(($AB11*'DT IN. DE'!$C$5/1000))*($D$1166/IF(AND($D$1165&gt;$B$1167,$B$1167&gt;$D$1164),366,365))+(($AC11*'DT IN. DE'!$C$5/2000))</f>
        <v>0</v>
      </c>
      <c r="X11" s="289">
        <f t="shared" si="8"/>
        <v>0</v>
      </c>
      <c r="Y11" s="289">
        <f>(($AB11*'DT IN. DE'!$E$5/1000))*($D$1166/IF(AND($D$1165&gt;$B$1167,$B$1167&gt;$D$1164),366,365))+(($AC11*'DT IN. DE'!$E$5/2000))</f>
        <v>0</v>
      </c>
      <c r="Z11" s="292">
        <f t="shared" si="11"/>
        <v>0</v>
      </c>
      <c r="AA11" s="386"/>
      <c r="AB11" s="291">
        <f t="shared" si="9"/>
        <v>0</v>
      </c>
      <c r="AC11" s="291">
        <f t="shared" si="10"/>
        <v>0</v>
      </c>
    </row>
    <row r="12" spans="2:29" x14ac:dyDescent="0.25">
      <c r="B12" s="424">
        <v>8</v>
      </c>
      <c r="C12" s="430">
        <f>'BIENES ASEGURADOS IN.DE'!C12</f>
        <v>0</v>
      </c>
      <c r="D12" s="431">
        <f>'BIENES ASEGURADOS IN.DE'!D12*'RT GENERALES'!$E$14</f>
        <v>0</v>
      </c>
      <c r="E12" s="432">
        <f>'BIENES ASEGURADOS IN.DE'!E12*'RT GENERALES'!$E$14</f>
        <v>0</v>
      </c>
      <c r="F12" s="433">
        <f>'BIENES ASEGURADOS IN.DE'!F12*'RT GENERALES'!$E$14</f>
        <v>0</v>
      </c>
      <c r="G12" s="425">
        <f t="shared" si="1"/>
        <v>0</v>
      </c>
      <c r="H12" s="283"/>
      <c r="I12" s="284">
        <f>((((D12+E12)*('DT IN. DE'!$C$5/1000)))*($D$1166/IF(AND($D$1165&gt;$B$1167,$B$1167&gt;$D$1164),366,365))+(F12*('DT IN. DE'!$C$5/2000)))</f>
        <v>0</v>
      </c>
      <c r="J12" s="285">
        <f t="shared" si="2"/>
        <v>0</v>
      </c>
      <c r="K12" s="286">
        <f>(((D12+E12)*('DT IN. DE'!$E$5/1000))*($D$1166/IF(AND($D$1165&gt;$B$1167,$B$1167&gt;$D$1164),366,365))+(F12*('DT IN. DE'!$E$5/2000)))</f>
        <v>0</v>
      </c>
      <c r="L12" s="385"/>
      <c r="M12" s="287">
        <f t="shared" si="3"/>
        <v>0</v>
      </c>
      <c r="O12" s="288">
        <f>(($T12*'DT IN. DE'!$C$5/1000))*($D$1166/IF(AND($D$1165&gt;$B$1167,$B$1167&gt;$D$1164),366,365))+(($U12*'DT IN. DE'!$C$5/2000))</f>
        <v>0</v>
      </c>
      <c r="P12" s="289">
        <f t="shared" si="4"/>
        <v>0</v>
      </c>
      <c r="Q12" s="289">
        <f>(($T12*'DT IN. DE'!$E$5/1000))*($D$1166/IF(AND($D$1165&gt;$B$1167,$B$1167&gt;$D$1164),366,365))+(($U12*'DT IN. DE'!$E$5/2000))</f>
        <v>0</v>
      </c>
      <c r="R12" s="290">
        <f t="shared" si="5"/>
        <v>0</v>
      </c>
      <c r="T12" s="291">
        <f t="shared" si="6"/>
        <v>0</v>
      </c>
      <c r="U12" s="291">
        <f t="shared" si="7"/>
        <v>0</v>
      </c>
      <c r="W12" s="288">
        <f>(($AB12*'DT IN. DE'!$C$5/1000))*($D$1166/IF(AND($D$1165&gt;$B$1167,$B$1167&gt;$D$1164),366,365))+(($AC12*'DT IN. DE'!$C$5/2000))</f>
        <v>0</v>
      </c>
      <c r="X12" s="289">
        <f t="shared" si="8"/>
        <v>0</v>
      </c>
      <c r="Y12" s="289">
        <f>(($AB12*'DT IN. DE'!$E$5/1000))*($D$1166/IF(AND($D$1165&gt;$B$1167,$B$1167&gt;$D$1164),366,365))+(($AC12*'DT IN. DE'!$E$5/2000))</f>
        <v>0</v>
      </c>
      <c r="Z12" s="292">
        <f t="shared" si="11"/>
        <v>0</v>
      </c>
      <c r="AA12" s="386"/>
      <c r="AB12" s="291">
        <f t="shared" si="9"/>
        <v>0</v>
      </c>
      <c r="AC12" s="291">
        <f t="shared" si="10"/>
        <v>0</v>
      </c>
    </row>
    <row r="13" spans="2:29" x14ac:dyDescent="0.25">
      <c r="B13" s="423">
        <v>9</v>
      </c>
      <c r="C13" s="430">
        <f>'BIENES ASEGURADOS IN.DE'!C13</f>
        <v>0</v>
      </c>
      <c r="D13" s="431">
        <f>'BIENES ASEGURADOS IN.DE'!D13*'RT GENERALES'!$E$14</f>
        <v>0</v>
      </c>
      <c r="E13" s="432">
        <f>'BIENES ASEGURADOS IN.DE'!E13*'RT GENERALES'!$E$14</f>
        <v>0</v>
      </c>
      <c r="F13" s="433">
        <f>'BIENES ASEGURADOS IN.DE'!F13*'RT GENERALES'!$E$14</f>
        <v>0</v>
      </c>
      <c r="G13" s="425">
        <f t="shared" si="1"/>
        <v>0</v>
      </c>
      <c r="H13" s="283"/>
      <c r="I13" s="284">
        <f>((((D13+E13)*('DT IN. DE'!$C$5/1000)))*($D$1166/IF(AND($D$1165&gt;$B$1167,$B$1167&gt;$D$1164),366,365))+(F13*('DT IN. DE'!$C$5/2000)))</f>
        <v>0</v>
      </c>
      <c r="J13" s="285">
        <f t="shared" si="2"/>
        <v>0</v>
      </c>
      <c r="K13" s="286">
        <f>(((D13+E13)*('DT IN. DE'!$E$5/1000))*($D$1166/IF(AND($D$1165&gt;$B$1167,$B$1167&gt;$D$1164),366,365))+(F13*('DT IN. DE'!$E$5/2000)))</f>
        <v>0</v>
      </c>
      <c r="L13" s="385"/>
      <c r="M13" s="287">
        <f t="shared" si="3"/>
        <v>0</v>
      </c>
      <c r="O13" s="288">
        <f>(($T13*'DT IN. DE'!$C$5/1000))*($D$1166/IF(AND($D$1165&gt;$B$1167,$B$1167&gt;$D$1164),366,365))+(($U13*'DT IN. DE'!$C$5/2000))</f>
        <v>0</v>
      </c>
      <c r="P13" s="289">
        <f t="shared" si="4"/>
        <v>0</v>
      </c>
      <c r="Q13" s="289">
        <f>(($T13*'DT IN. DE'!$E$5/1000))*($D$1166/IF(AND($D$1165&gt;$B$1167,$B$1167&gt;$D$1164),366,365))+(($U13*'DT IN. DE'!$E$5/2000))</f>
        <v>0</v>
      </c>
      <c r="R13" s="290">
        <f t="shared" si="5"/>
        <v>0</v>
      </c>
      <c r="T13" s="291">
        <f t="shared" si="6"/>
        <v>0</v>
      </c>
      <c r="U13" s="291">
        <f t="shared" si="7"/>
        <v>0</v>
      </c>
      <c r="W13" s="288">
        <f>(($AB13*'DT IN. DE'!$C$5/1000))*($D$1166/IF(AND($D$1165&gt;$B$1167,$B$1167&gt;$D$1164),366,365))+(($AC13*'DT IN. DE'!$C$5/2000))</f>
        <v>0</v>
      </c>
      <c r="X13" s="289">
        <f t="shared" si="8"/>
        <v>0</v>
      </c>
      <c r="Y13" s="289">
        <f>(($AB13*'DT IN. DE'!$E$5/1000))*($D$1166/IF(AND($D$1165&gt;$B$1167,$B$1167&gt;$D$1164),366,365))+(($AC13*'DT IN. DE'!$E$5/2000))</f>
        <v>0</v>
      </c>
      <c r="Z13" s="292">
        <f t="shared" si="11"/>
        <v>0</v>
      </c>
      <c r="AA13" s="386"/>
      <c r="AB13" s="291">
        <f t="shared" si="9"/>
        <v>0</v>
      </c>
      <c r="AC13" s="291">
        <f t="shared" si="10"/>
        <v>0</v>
      </c>
    </row>
    <row r="14" spans="2:29" x14ac:dyDescent="0.25">
      <c r="B14" s="424">
        <v>10</v>
      </c>
      <c r="C14" s="430">
        <f>'BIENES ASEGURADOS IN.DE'!C14</f>
        <v>0</v>
      </c>
      <c r="D14" s="431">
        <f>'BIENES ASEGURADOS IN.DE'!D14*'RT GENERALES'!$E$14</f>
        <v>0</v>
      </c>
      <c r="E14" s="432">
        <f>'BIENES ASEGURADOS IN.DE'!E14*'RT GENERALES'!$E$14</f>
        <v>0</v>
      </c>
      <c r="F14" s="433">
        <f>'BIENES ASEGURADOS IN.DE'!F14*'RT GENERALES'!$E$14</f>
        <v>0</v>
      </c>
      <c r="G14" s="425">
        <f t="shared" si="1"/>
        <v>0</v>
      </c>
      <c r="H14" s="283"/>
      <c r="I14" s="284">
        <f>((((D14+E14)*('DT IN. DE'!$C$5/1000)))*($D$1166/IF(AND($D$1165&gt;$B$1167,$B$1167&gt;$D$1164),366,365))+(F14*('DT IN. DE'!$C$5/2000)))</f>
        <v>0</v>
      </c>
      <c r="J14" s="285">
        <f t="shared" si="2"/>
        <v>0</v>
      </c>
      <c r="K14" s="286">
        <f>(((D14+E14)*('DT IN. DE'!$E$5/1000))*($D$1166/IF(AND($D$1165&gt;$B$1167,$B$1167&gt;$D$1164),366,365))+(F14*('DT IN. DE'!$E$5/2000)))</f>
        <v>0</v>
      </c>
      <c r="L14" s="385"/>
      <c r="M14" s="287">
        <f t="shared" si="3"/>
        <v>0</v>
      </c>
      <c r="O14" s="288">
        <f>(($T14*'DT IN. DE'!$C$5/1000))*($D$1166/IF(AND($D$1165&gt;$B$1167,$B$1167&gt;$D$1164),366,365))+(($U14*'DT IN. DE'!$C$5/2000))</f>
        <v>0</v>
      </c>
      <c r="P14" s="289">
        <f t="shared" si="4"/>
        <v>0</v>
      </c>
      <c r="Q14" s="289">
        <f>(($T14*'DT IN. DE'!$E$5/1000))*($D$1166/IF(AND($D$1165&gt;$B$1167,$B$1167&gt;$D$1164),366,365))+(($U14*'DT IN. DE'!$E$5/2000))</f>
        <v>0</v>
      </c>
      <c r="R14" s="290">
        <f t="shared" si="5"/>
        <v>0</v>
      </c>
      <c r="T14" s="291">
        <f t="shared" si="6"/>
        <v>0</v>
      </c>
      <c r="U14" s="291">
        <f t="shared" si="7"/>
        <v>0</v>
      </c>
      <c r="W14" s="288">
        <f>(($AB14*'DT IN. DE'!$C$5/1000))*($D$1166/IF(AND($D$1165&gt;$B$1167,$B$1167&gt;$D$1164),366,365))+(($AC14*'DT IN. DE'!$C$5/2000))</f>
        <v>0</v>
      </c>
      <c r="X14" s="289">
        <f t="shared" si="8"/>
        <v>0</v>
      </c>
      <c r="Y14" s="289">
        <f>(($AB14*'DT IN. DE'!$E$5/1000))*($D$1166/IF(AND($D$1165&gt;$B$1167,$B$1167&gt;$D$1164),366,365))+(($AC14*'DT IN. DE'!$E$5/2000))</f>
        <v>0</v>
      </c>
      <c r="Z14" s="292">
        <f t="shared" si="11"/>
        <v>0</v>
      </c>
      <c r="AA14" s="386"/>
      <c r="AB14" s="291">
        <f t="shared" si="9"/>
        <v>0</v>
      </c>
      <c r="AC14" s="291">
        <f t="shared" si="10"/>
        <v>0</v>
      </c>
    </row>
    <row r="15" spans="2:29" x14ac:dyDescent="0.25">
      <c r="B15" s="423">
        <v>11</v>
      </c>
      <c r="C15" s="430">
        <f>'BIENES ASEGURADOS IN.DE'!C15</f>
        <v>0</v>
      </c>
      <c r="D15" s="431">
        <f>'BIENES ASEGURADOS IN.DE'!D15*'RT GENERALES'!$E$14</f>
        <v>0</v>
      </c>
      <c r="E15" s="432">
        <f>'BIENES ASEGURADOS IN.DE'!E15*'RT GENERALES'!$E$14</f>
        <v>0</v>
      </c>
      <c r="F15" s="433">
        <f>'BIENES ASEGURADOS IN.DE'!F15*'RT GENERALES'!$E$14</f>
        <v>0</v>
      </c>
      <c r="G15" s="425">
        <f t="shared" si="1"/>
        <v>0</v>
      </c>
      <c r="H15" s="283"/>
      <c r="I15" s="284">
        <f>((((D15+E15)*('DT IN. DE'!$C$5/1000)))*($D$1166/IF(AND($D$1165&gt;$B$1167,$B$1167&gt;$D$1164),366,365))+(F15*('DT IN. DE'!$C$5/2000)))</f>
        <v>0</v>
      </c>
      <c r="J15" s="285">
        <f t="shared" si="2"/>
        <v>0</v>
      </c>
      <c r="K15" s="286">
        <f>(((D15+E15)*('DT IN. DE'!$E$5/1000))*($D$1166/IF(AND($D$1165&gt;$B$1167,$B$1167&gt;$D$1164),366,365))+(F15*('DT IN. DE'!$E$5/2000)))</f>
        <v>0</v>
      </c>
      <c r="L15" s="385"/>
      <c r="M15" s="287">
        <f t="shared" si="3"/>
        <v>0</v>
      </c>
      <c r="O15" s="288">
        <f>(($T15*'DT IN. DE'!$C$5/1000))*($D$1166/IF(AND($D$1165&gt;$B$1167,$B$1167&gt;$D$1164),366,365))+(($U15*'DT IN. DE'!$C$5/2000))</f>
        <v>0</v>
      </c>
      <c r="P15" s="289">
        <f t="shared" si="4"/>
        <v>0</v>
      </c>
      <c r="Q15" s="289">
        <f>(($T15*'DT IN. DE'!$E$5/1000))*($D$1166/IF(AND($D$1165&gt;$B$1167,$B$1167&gt;$D$1164),366,365))+(($U15*'DT IN. DE'!$E$5/2000))</f>
        <v>0</v>
      </c>
      <c r="R15" s="290">
        <f t="shared" si="5"/>
        <v>0</v>
      </c>
      <c r="T15" s="291">
        <f t="shared" si="6"/>
        <v>0</v>
      </c>
      <c r="U15" s="291">
        <f t="shared" si="7"/>
        <v>0</v>
      </c>
      <c r="W15" s="288">
        <f>(($AB15*'DT IN. DE'!$C$5/1000))*($D$1166/IF(AND($D$1165&gt;$B$1167,$B$1167&gt;$D$1164),366,365))+(($AC15*'DT IN. DE'!$C$5/2000))</f>
        <v>0</v>
      </c>
      <c r="X15" s="289">
        <f t="shared" si="8"/>
        <v>0</v>
      </c>
      <c r="Y15" s="289">
        <f>(($AB15*'DT IN. DE'!$E$5/1000))*($D$1166/IF(AND($D$1165&gt;$B$1167,$B$1167&gt;$D$1164),366,365))+(($AC15*'DT IN. DE'!$E$5/2000))</f>
        <v>0</v>
      </c>
      <c r="Z15" s="292">
        <f t="shared" si="11"/>
        <v>0</v>
      </c>
      <c r="AA15" s="386"/>
      <c r="AB15" s="291">
        <f t="shared" si="9"/>
        <v>0</v>
      </c>
      <c r="AC15" s="291">
        <f t="shared" si="10"/>
        <v>0</v>
      </c>
    </row>
    <row r="16" spans="2:29" x14ac:dyDescent="0.25">
      <c r="B16" s="424">
        <v>12</v>
      </c>
      <c r="C16" s="430">
        <f>'BIENES ASEGURADOS IN.DE'!C16</f>
        <v>0</v>
      </c>
      <c r="D16" s="431">
        <f>'BIENES ASEGURADOS IN.DE'!D16*'RT GENERALES'!$E$14</f>
        <v>0</v>
      </c>
      <c r="E16" s="432">
        <f>'BIENES ASEGURADOS IN.DE'!E16*'RT GENERALES'!$E$14</f>
        <v>0</v>
      </c>
      <c r="F16" s="433">
        <f>'BIENES ASEGURADOS IN.DE'!F16*'RT GENERALES'!$E$14</f>
        <v>0</v>
      </c>
      <c r="G16" s="425">
        <f t="shared" si="1"/>
        <v>0</v>
      </c>
      <c r="H16" s="283"/>
      <c r="I16" s="284">
        <f>((((D16+E16)*('DT IN. DE'!$C$5/1000)))*($D$1166/IF(AND($D$1165&gt;$B$1167,$B$1167&gt;$D$1164),366,365))+(F16*('DT IN. DE'!$C$5/2000)))</f>
        <v>0</v>
      </c>
      <c r="J16" s="285">
        <f t="shared" si="2"/>
        <v>0</v>
      </c>
      <c r="K16" s="286">
        <f>(((D16+E16)*('DT IN. DE'!$E$5/1000))*($D$1166/IF(AND($D$1165&gt;$B$1167,$B$1167&gt;$D$1164),366,365))+(F16*('DT IN. DE'!$E$5/2000)))</f>
        <v>0</v>
      </c>
      <c r="L16" s="385"/>
      <c r="M16" s="287">
        <f t="shared" si="3"/>
        <v>0</v>
      </c>
      <c r="O16" s="288">
        <f>(($T16*'DT IN. DE'!$C$5/1000))*($D$1166/IF(AND($D$1165&gt;$B$1167,$B$1167&gt;$D$1164),366,365))+(($U16*'DT IN. DE'!$C$5/2000))</f>
        <v>0</v>
      </c>
      <c r="P16" s="289">
        <f t="shared" si="4"/>
        <v>0</v>
      </c>
      <c r="Q16" s="289">
        <f>(($T16*'DT IN. DE'!$E$5/1000))*($D$1166/IF(AND($D$1165&gt;$B$1167,$B$1167&gt;$D$1164),366,365))+(($U16*'DT IN. DE'!$E$5/2000))</f>
        <v>0</v>
      </c>
      <c r="R16" s="290">
        <f t="shared" si="5"/>
        <v>0</v>
      </c>
      <c r="T16" s="291">
        <f t="shared" si="6"/>
        <v>0</v>
      </c>
      <c r="U16" s="291">
        <f t="shared" si="7"/>
        <v>0</v>
      </c>
      <c r="W16" s="288">
        <f>(($AB16*'DT IN. DE'!$C$5/1000))*($D$1166/IF(AND($D$1165&gt;$B$1167,$B$1167&gt;$D$1164),366,365))+(($AC16*'DT IN. DE'!$C$5/2000))</f>
        <v>0</v>
      </c>
      <c r="X16" s="289">
        <f t="shared" si="8"/>
        <v>0</v>
      </c>
      <c r="Y16" s="289">
        <f>(($AB16*'DT IN. DE'!$E$5/1000))*($D$1166/IF(AND($D$1165&gt;$B$1167,$B$1167&gt;$D$1164),366,365))+(($AC16*'DT IN. DE'!$E$5/2000))</f>
        <v>0</v>
      </c>
      <c r="Z16" s="292">
        <f t="shared" si="11"/>
        <v>0</v>
      </c>
      <c r="AA16" s="386"/>
      <c r="AB16" s="291">
        <f t="shared" si="9"/>
        <v>0</v>
      </c>
      <c r="AC16" s="291">
        <f t="shared" si="10"/>
        <v>0</v>
      </c>
    </row>
    <row r="17" spans="2:29" x14ac:dyDescent="0.25">
      <c r="B17" s="423">
        <v>13</v>
      </c>
      <c r="C17" s="430">
        <f>'BIENES ASEGURADOS IN.DE'!C17</f>
        <v>0</v>
      </c>
      <c r="D17" s="431">
        <f>'BIENES ASEGURADOS IN.DE'!D17*'RT GENERALES'!$E$14</f>
        <v>0</v>
      </c>
      <c r="E17" s="432">
        <f>'BIENES ASEGURADOS IN.DE'!E17*'RT GENERALES'!$E$14</f>
        <v>0</v>
      </c>
      <c r="F17" s="433">
        <f>'BIENES ASEGURADOS IN.DE'!F17*'RT GENERALES'!$E$14</f>
        <v>0</v>
      </c>
      <c r="G17" s="425">
        <f t="shared" si="1"/>
        <v>0</v>
      </c>
      <c r="H17" s="283"/>
      <c r="I17" s="284">
        <f>((((D17+E17)*('DT IN. DE'!$C$5/1000)))*($D$1166/IF(AND($D$1165&gt;$B$1167,$B$1167&gt;$D$1164),366,365))+(F17*('DT IN. DE'!$C$5/2000)))</f>
        <v>0</v>
      </c>
      <c r="J17" s="285">
        <f t="shared" si="2"/>
        <v>0</v>
      </c>
      <c r="K17" s="286">
        <f>(((D17+E17)*('DT IN. DE'!$E$5/1000))*($D$1166/IF(AND($D$1165&gt;$B$1167,$B$1167&gt;$D$1164),366,365))+(F17*('DT IN. DE'!$E$5/2000)))</f>
        <v>0</v>
      </c>
      <c r="L17" s="385"/>
      <c r="M17" s="287">
        <f t="shared" si="3"/>
        <v>0</v>
      </c>
      <c r="O17" s="288">
        <f>(($T17*'DT IN. DE'!$C$5/1000))*($D$1166/IF(AND($D$1165&gt;$B$1167,$B$1167&gt;$D$1164),366,365))+(($U17*'DT IN. DE'!$C$5/2000))</f>
        <v>0</v>
      </c>
      <c r="P17" s="289">
        <f t="shared" si="4"/>
        <v>0</v>
      </c>
      <c r="Q17" s="289">
        <f>(($T17*'DT IN. DE'!$E$5/1000))*($D$1166/IF(AND($D$1165&gt;$B$1167,$B$1167&gt;$D$1164),366,365))+(($U17*'DT IN. DE'!$E$5/2000))</f>
        <v>0</v>
      </c>
      <c r="R17" s="290">
        <f t="shared" si="5"/>
        <v>0</v>
      </c>
      <c r="T17" s="291">
        <f t="shared" si="6"/>
        <v>0</v>
      </c>
      <c r="U17" s="291">
        <f t="shared" si="7"/>
        <v>0</v>
      </c>
      <c r="W17" s="288">
        <f>(($AB17*'DT IN. DE'!$C$5/1000))*($D$1166/IF(AND($D$1165&gt;$B$1167,$B$1167&gt;$D$1164),366,365))+(($AC17*'DT IN. DE'!$C$5/2000))</f>
        <v>0</v>
      </c>
      <c r="X17" s="289">
        <f t="shared" si="8"/>
        <v>0</v>
      </c>
      <c r="Y17" s="289">
        <f>(($AB17*'DT IN. DE'!$E$5/1000))*($D$1166/IF(AND($D$1165&gt;$B$1167,$B$1167&gt;$D$1164),366,365))+(($AC17*'DT IN. DE'!$E$5/2000))</f>
        <v>0</v>
      </c>
      <c r="Z17" s="292">
        <f t="shared" si="11"/>
        <v>0</v>
      </c>
      <c r="AA17" s="386"/>
      <c r="AB17" s="291">
        <f t="shared" si="9"/>
        <v>0</v>
      </c>
      <c r="AC17" s="291">
        <f t="shared" si="10"/>
        <v>0</v>
      </c>
    </row>
    <row r="18" spans="2:29" x14ac:dyDescent="0.25">
      <c r="B18" s="424">
        <v>14</v>
      </c>
      <c r="C18" s="430">
        <f>'BIENES ASEGURADOS IN.DE'!C18</f>
        <v>0</v>
      </c>
      <c r="D18" s="431">
        <f>'BIENES ASEGURADOS IN.DE'!D18*'RT GENERALES'!$E$14</f>
        <v>0</v>
      </c>
      <c r="E18" s="432">
        <f>'BIENES ASEGURADOS IN.DE'!E18*'RT GENERALES'!$E$14</f>
        <v>0</v>
      </c>
      <c r="F18" s="433">
        <f>'BIENES ASEGURADOS IN.DE'!F18*'RT GENERALES'!$E$14</f>
        <v>0</v>
      </c>
      <c r="G18" s="425">
        <f t="shared" si="1"/>
        <v>0</v>
      </c>
      <c r="H18" s="283"/>
      <c r="I18" s="284">
        <f>((((D18+E18)*('DT IN. DE'!$C$5/1000)))*($D$1166/IF(AND($D$1165&gt;$B$1167,$B$1167&gt;$D$1164),366,365))+(F18*('DT IN. DE'!$C$5/2000)))</f>
        <v>0</v>
      </c>
      <c r="J18" s="285">
        <f t="shared" si="2"/>
        <v>0</v>
      </c>
      <c r="K18" s="286">
        <f>(((D18+E18)*('DT IN. DE'!$E$5/1000))*($D$1166/IF(AND($D$1165&gt;$B$1167,$B$1167&gt;$D$1164),366,365))+(F18*('DT IN. DE'!$E$5/2000)))</f>
        <v>0</v>
      </c>
      <c r="L18" s="385"/>
      <c r="M18" s="287">
        <f t="shared" si="3"/>
        <v>0</v>
      </c>
      <c r="O18" s="288">
        <f>(($T18*'DT IN. DE'!$C$5/1000))*($D$1166/IF(AND($D$1165&gt;$B$1167,$B$1167&gt;$D$1164),366,365))+(($U18*'DT IN. DE'!$C$5/2000))</f>
        <v>0</v>
      </c>
      <c r="P18" s="289">
        <f t="shared" si="4"/>
        <v>0</v>
      </c>
      <c r="Q18" s="289">
        <f>(($T18*'DT IN. DE'!$E$5/1000))*($D$1166/IF(AND($D$1165&gt;$B$1167,$B$1167&gt;$D$1164),366,365))+(($U18*'DT IN. DE'!$E$5/2000))</f>
        <v>0</v>
      </c>
      <c r="R18" s="290">
        <f t="shared" si="5"/>
        <v>0</v>
      </c>
      <c r="T18" s="291">
        <f t="shared" si="6"/>
        <v>0</v>
      </c>
      <c r="U18" s="291">
        <f t="shared" si="7"/>
        <v>0</v>
      </c>
      <c r="W18" s="288">
        <f>(($AB18*'DT IN. DE'!$C$5/1000))*($D$1166/IF(AND($D$1165&gt;$B$1167,$B$1167&gt;$D$1164),366,365))+(($AC18*'DT IN. DE'!$C$5/2000))</f>
        <v>0</v>
      </c>
      <c r="X18" s="289">
        <f t="shared" si="8"/>
        <v>0</v>
      </c>
      <c r="Y18" s="289">
        <f>(($AB18*'DT IN. DE'!$E$5/1000))*($D$1166/IF(AND($D$1165&gt;$B$1167,$B$1167&gt;$D$1164),366,365))+(($AC18*'DT IN. DE'!$E$5/2000))</f>
        <v>0</v>
      </c>
      <c r="Z18" s="292">
        <f t="shared" si="11"/>
        <v>0</v>
      </c>
      <c r="AA18" s="386"/>
      <c r="AB18" s="291">
        <f t="shared" si="9"/>
        <v>0</v>
      </c>
      <c r="AC18" s="291">
        <f t="shared" si="10"/>
        <v>0</v>
      </c>
    </row>
    <row r="19" spans="2:29" x14ac:dyDescent="0.25">
      <c r="B19" s="423">
        <v>15</v>
      </c>
      <c r="C19" s="430">
        <f>'BIENES ASEGURADOS IN.DE'!C19</f>
        <v>0</v>
      </c>
      <c r="D19" s="431">
        <f>'BIENES ASEGURADOS IN.DE'!D19*'RT GENERALES'!$E$14</f>
        <v>0</v>
      </c>
      <c r="E19" s="432">
        <f>'BIENES ASEGURADOS IN.DE'!E19*'RT GENERALES'!$E$14</f>
        <v>0</v>
      </c>
      <c r="F19" s="433">
        <f>'BIENES ASEGURADOS IN.DE'!F19*'RT GENERALES'!$E$14</f>
        <v>0</v>
      </c>
      <c r="G19" s="425">
        <f t="shared" si="1"/>
        <v>0</v>
      </c>
      <c r="H19" s="283"/>
      <c r="I19" s="284">
        <f>((((D19+E19)*('DT IN. DE'!$C$5/1000)))*($D$1166/IF(AND($D$1165&gt;$B$1167,$B$1167&gt;$D$1164),366,365))+(F19*('DT IN. DE'!$C$5/2000)))</f>
        <v>0</v>
      </c>
      <c r="J19" s="285">
        <f t="shared" si="2"/>
        <v>0</v>
      </c>
      <c r="K19" s="286">
        <f>(((D19+E19)*('DT IN. DE'!$E$5/1000))*($D$1166/IF(AND($D$1165&gt;$B$1167,$B$1167&gt;$D$1164),366,365))+(F19*('DT IN. DE'!$E$5/2000)))</f>
        <v>0</v>
      </c>
      <c r="L19" s="385"/>
      <c r="M19" s="287">
        <f t="shared" si="3"/>
        <v>0</v>
      </c>
      <c r="O19" s="288">
        <f>(($T19*'DT IN. DE'!$C$5/1000))*($D$1166/IF(AND($D$1165&gt;$B$1167,$B$1167&gt;$D$1164),366,365))+(($U19*'DT IN. DE'!$C$5/2000))</f>
        <v>0</v>
      </c>
      <c r="P19" s="289">
        <f t="shared" si="4"/>
        <v>0</v>
      </c>
      <c r="Q19" s="289">
        <f>(($T19*'DT IN. DE'!$E$5/1000))*($D$1166/IF(AND($D$1165&gt;$B$1167,$B$1167&gt;$D$1164),366,365))+(($U19*'DT IN. DE'!$E$5/2000))</f>
        <v>0</v>
      </c>
      <c r="R19" s="290">
        <f t="shared" si="5"/>
        <v>0</v>
      </c>
      <c r="T19" s="291">
        <f t="shared" si="6"/>
        <v>0</v>
      </c>
      <c r="U19" s="291">
        <f t="shared" si="7"/>
        <v>0</v>
      </c>
      <c r="W19" s="288">
        <f>(($AB19*'DT IN. DE'!$C$5/1000))*($D$1166/IF(AND($D$1165&gt;$B$1167,$B$1167&gt;$D$1164),366,365))+(($AC19*'DT IN. DE'!$C$5/2000))</f>
        <v>0</v>
      </c>
      <c r="X19" s="289">
        <f t="shared" si="8"/>
        <v>0</v>
      </c>
      <c r="Y19" s="289">
        <f>(($AB19*'DT IN. DE'!$E$5/1000))*($D$1166/IF(AND($D$1165&gt;$B$1167,$B$1167&gt;$D$1164),366,365))+(($AC19*'DT IN. DE'!$E$5/2000))</f>
        <v>0</v>
      </c>
      <c r="Z19" s="292">
        <f t="shared" si="11"/>
        <v>0</v>
      </c>
      <c r="AA19" s="386"/>
      <c r="AB19" s="291">
        <f t="shared" si="9"/>
        <v>0</v>
      </c>
      <c r="AC19" s="291">
        <f t="shared" si="10"/>
        <v>0</v>
      </c>
    </row>
    <row r="20" spans="2:29" x14ac:dyDescent="0.25">
      <c r="B20" s="424">
        <v>16</v>
      </c>
      <c r="C20" s="430">
        <f>'BIENES ASEGURADOS IN.DE'!C20</f>
        <v>0</v>
      </c>
      <c r="D20" s="431">
        <f>'BIENES ASEGURADOS IN.DE'!D20*'RT GENERALES'!$E$14</f>
        <v>0</v>
      </c>
      <c r="E20" s="432">
        <f>'BIENES ASEGURADOS IN.DE'!E20*'RT GENERALES'!$E$14</f>
        <v>0</v>
      </c>
      <c r="F20" s="433">
        <f>'BIENES ASEGURADOS IN.DE'!F20*'RT GENERALES'!$E$14</f>
        <v>0</v>
      </c>
      <c r="G20" s="425">
        <f t="shared" si="1"/>
        <v>0</v>
      </c>
      <c r="H20" s="283"/>
      <c r="I20" s="284">
        <f>((((D20+E20)*('DT IN. DE'!$C$5/1000)))*($D$1166/IF(AND($D$1165&gt;$B$1167,$B$1167&gt;$D$1164),366,365))+(F20*('DT IN. DE'!$C$5/2000)))</f>
        <v>0</v>
      </c>
      <c r="J20" s="285">
        <f t="shared" si="2"/>
        <v>0</v>
      </c>
      <c r="K20" s="286">
        <f>(((D20+E20)*('DT IN. DE'!$E$5/1000))*($D$1166/IF(AND($D$1165&gt;$B$1167,$B$1167&gt;$D$1164),366,365))+(F20*('DT IN. DE'!$E$5/2000)))</f>
        <v>0</v>
      </c>
      <c r="L20" s="385"/>
      <c r="M20" s="287">
        <f t="shared" si="3"/>
        <v>0</v>
      </c>
      <c r="O20" s="288">
        <f>(($T20*'DT IN. DE'!$C$5/1000))*($D$1166/IF(AND($D$1165&gt;$B$1167,$B$1167&gt;$D$1164),366,365))+(($U20*'DT IN. DE'!$C$5/2000))</f>
        <v>0</v>
      </c>
      <c r="P20" s="289">
        <f t="shared" si="4"/>
        <v>0</v>
      </c>
      <c r="Q20" s="289">
        <f>(($T20*'DT IN. DE'!$E$5/1000))*($D$1166/IF(AND($D$1165&gt;$B$1167,$B$1167&gt;$D$1164),366,365))+(($U20*'DT IN. DE'!$E$5/2000))</f>
        <v>0</v>
      </c>
      <c r="R20" s="290">
        <f t="shared" si="5"/>
        <v>0</v>
      </c>
      <c r="T20" s="291">
        <f t="shared" si="6"/>
        <v>0</v>
      </c>
      <c r="U20" s="291">
        <f t="shared" si="7"/>
        <v>0</v>
      </c>
      <c r="W20" s="288">
        <f>(($AB20*'DT IN. DE'!$C$5/1000))*($D$1166/IF(AND($D$1165&gt;$B$1167,$B$1167&gt;$D$1164),366,365))+(($AC20*'DT IN. DE'!$C$5/2000))</f>
        <v>0</v>
      </c>
      <c r="X20" s="289">
        <f t="shared" si="8"/>
        <v>0</v>
      </c>
      <c r="Y20" s="289">
        <f>(($AB20*'DT IN. DE'!$E$5/1000))*($D$1166/IF(AND($D$1165&gt;$B$1167,$B$1167&gt;$D$1164),366,365))+(($AC20*'DT IN. DE'!$E$5/2000))</f>
        <v>0</v>
      </c>
      <c r="Z20" s="292">
        <f t="shared" si="11"/>
        <v>0</v>
      </c>
      <c r="AA20" s="386"/>
      <c r="AB20" s="291">
        <f t="shared" si="9"/>
        <v>0</v>
      </c>
      <c r="AC20" s="291">
        <f t="shared" si="10"/>
        <v>0</v>
      </c>
    </row>
    <row r="21" spans="2:29" x14ac:dyDescent="0.25">
      <c r="B21" s="423">
        <v>17</v>
      </c>
      <c r="C21" s="430">
        <f>'BIENES ASEGURADOS IN.DE'!C21</f>
        <v>0</v>
      </c>
      <c r="D21" s="431">
        <f>'BIENES ASEGURADOS IN.DE'!D21*'RT GENERALES'!$E$14</f>
        <v>0</v>
      </c>
      <c r="E21" s="432">
        <f>'BIENES ASEGURADOS IN.DE'!E21*'RT GENERALES'!$E$14</f>
        <v>0</v>
      </c>
      <c r="F21" s="433">
        <f>'BIENES ASEGURADOS IN.DE'!F21*'RT GENERALES'!$E$14</f>
        <v>0</v>
      </c>
      <c r="G21" s="425">
        <f t="shared" si="1"/>
        <v>0</v>
      </c>
      <c r="H21" s="283"/>
      <c r="I21" s="284">
        <f>((((D21+E21)*('DT IN. DE'!$C$5/1000)))*($D$1166/IF(AND($D$1165&gt;$B$1167,$B$1167&gt;$D$1164),366,365))+(F21*('DT IN. DE'!$C$5/2000)))</f>
        <v>0</v>
      </c>
      <c r="J21" s="285">
        <f t="shared" si="2"/>
        <v>0</v>
      </c>
      <c r="K21" s="286">
        <f>(((D21+E21)*('DT IN. DE'!$E$5/1000))*($D$1166/IF(AND($D$1165&gt;$B$1167,$B$1167&gt;$D$1164),366,365))+(F21*('DT IN. DE'!$E$5/2000)))</f>
        <v>0</v>
      </c>
      <c r="L21" s="385"/>
      <c r="M21" s="287">
        <f t="shared" si="3"/>
        <v>0</v>
      </c>
      <c r="O21" s="288">
        <f>(($T21*'DT IN. DE'!$C$5/1000))*($D$1166/IF(AND($D$1165&gt;$B$1167,$B$1167&gt;$D$1164),366,365))+(($U21*'DT IN. DE'!$C$5/2000))</f>
        <v>0</v>
      </c>
      <c r="P21" s="289">
        <f t="shared" si="4"/>
        <v>0</v>
      </c>
      <c r="Q21" s="289">
        <f>(($T21*'DT IN. DE'!$E$5/1000))*($D$1166/IF(AND($D$1165&gt;$B$1167,$B$1167&gt;$D$1164),366,365))+(($U21*'DT IN. DE'!$E$5/2000))</f>
        <v>0</v>
      </c>
      <c r="R21" s="290">
        <f t="shared" si="5"/>
        <v>0</v>
      </c>
      <c r="T21" s="291">
        <f t="shared" si="6"/>
        <v>0</v>
      </c>
      <c r="U21" s="291">
        <f t="shared" si="7"/>
        <v>0</v>
      </c>
      <c r="W21" s="288">
        <f>(($AB21*'DT IN. DE'!$C$5/1000))*($D$1166/IF(AND($D$1165&gt;$B$1167,$B$1167&gt;$D$1164),366,365))+(($AC21*'DT IN. DE'!$C$5/2000))</f>
        <v>0</v>
      </c>
      <c r="X21" s="289">
        <f t="shared" si="8"/>
        <v>0</v>
      </c>
      <c r="Y21" s="289">
        <f>(($AB21*'DT IN. DE'!$E$5/1000))*($D$1166/IF(AND($D$1165&gt;$B$1167,$B$1167&gt;$D$1164),366,365))+(($AC21*'DT IN. DE'!$E$5/2000))</f>
        <v>0</v>
      </c>
      <c r="Z21" s="292">
        <f t="shared" si="11"/>
        <v>0</v>
      </c>
      <c r="AA21" s="386"/>
      <c r="AB21" s="291">
        <f t="shared" si="9"/>
        <v>0</v>
      </c>
      <c r="AC21" s="291">
        <f t="shared" si="10"/>
        <v>0</v>
      </c>
    </row>
    <row r="22" spans="2:29" x14ac:dyDescent="0.25">
      <c r="B22" s="424">
        <v>18</v>
      </c>
      <c r="C22" s="430">
        <f>'BIENES ASEGURADOS IN.DE'!C22</f>
        <v>0</v>
      </c>
      <c r="D22" s="431">
        <f>'BIENES ASEGURADOS IN.DE'!D22*'RT GENERALES'!$E$14</f>
        <v>0</v>
      </c>
      <c r="E22" s="432">
        <f>'BIENES ASEGURADOS IN.DE'!E22*'RT GENERALES'!$E$14</f>
        <v>0</v>
      </c>
      <c r="F22" s="433">
        <f>'BIENES ASEGURADOS IN.DE'!F22*'RT GENERALES'!$E$14</f>
        <v>0</v>
      </c>
      <c r="G22" s="425">
        <f t="shared" si="1"/>
        <v>0</v>
      </c>
      <c r="H22" s="283"/>
      <c r="I22" s="284">
        <f>((((D22+E22)*('DT IN. DE'!$C$5/1000)))*($D$1166/IF(AND($D$1165&gt;$B$1167,$B$1167&gt;$D$1164),366,365))+(F22*('DT IN. DE'!$C$5/2000)))</f>
        <v>0</v>
      </c>
      <c r="J22" s="285">
        <f t="shared" si="2"/>
        <v>0</v>
      </c>
      <c r="K22" s="286">
        <f>(((D22+E22)*('DT IN. DE'!$E$5/1000))*($D$1166/IF(AND($D$1165&gt;$B$1167,$B$1167&gt;$D$1164),366,365))+(F22*('DT IN. DE'!$E$5/2000)))</f>
        <v>0</v>
      </c>
      <c r="L22" s="385"/>
      <c r="M22" s="287">
        <f t="shared" si="3"/>
        <v>0</v>
      </c>
      <c r="O22" s="288">
        <f>(($T22*'DT IN. DE'!$C$5/1000))*($D$1166/IF(AND($D$1165&gt;$B$1167,$B$1167&gt;$D$1164),366,365))+(($U22*'DT IN. DE'!$C$5/2000))</f>
        <v>0</v>
      </c>
      <c r="P22" s="289">
        <f t="shared" si="4"/>
        <v>0</v>
      </c>
      <c r="Q22" s="289">
        <f>(($T22*'DT IN. DE'!$E$5/1000))*($D$1166/IF(AND($D$1165&gt;$B$1167,$B$1167&gt;$D$1164),366,365))+(($U22*'DT IN. DE'!$E$5/2000))</f>
        <v>0</v>
      </c>
      <c r="R22" s="290">
        <f t="shared" si="5"/>
        <v>0</v>
      </c>
      <c r="T22" s="291">
        <f t="shared" si="6"/>
        <v>0</v>
      </c>
      <c r="U22" s="291">
        <f t="shared" si="7"/>
        <v>0</v>
      </c>
      <c r="W22" s="288">
        <f>(($AB22*'DT IN. DE'!$C$5/1000))*($D$1166/IF(AND($D$1165&gt;$B$1167,$B$1167&gt;$D$1164),366,365))+(($AC22*'DT IN. DE'!$C$5/2000))</f>
        <v>0</v>
      </c>
      <c r="X22" s="289">
        <f t="shared" si="8"/>
        <v>0</v>
      </c>
      <c r="Y22" s="289">
        <f>(($AB22*'DT IN. DE'!$E$5/1000))*($D$1166/IF(AND($D$1165&gt;$B$1167,$B$1167&gt;$D$1164),366,365))+(($AC22*'DT IN. DE'!$E$5/2000))</f>
        <v>0</v>
      </c>
      <c r="Z22" s="292">
        <f t="shared" si="11"/>
        <v>0</v>
      </c>
      <c r="AA22" s="386"/>
      <c r="AB22" s="291">
        <f t="shared" si="9"/>
        <v>0</v>
      </c>
      <c r="AC22" s="291">
        <f t="shared" si="10"/>
        <v>0</v>
      </c>
    </row>
    <row r="23" spans="2:29" x14ac:dyDescent="0.25">
      <c r="B23" s="423">
        <v>19</v>
      </c>
      <c r="C23" s="430">
        <f>'BIENES ASEGURADOS IN.DE'!C23</f>
        <v>0</v>
      </c>
      <c r="D23" s="431">
        <f>'BIENES ASEGURADOS IN.DE'!D23*'RT GENERALES'!$E$14</f>
        <v>0</v>
      </c>
      <c r="E23" s="432">
        <f>'BIENES ASEGURADOS IN.DE'!E23*'RT GENERALES'!$E$14</f>
        <v>0</v>
      </c>
      <c r="F23" s="433">
        <f>'BIENES ASEGURADOS IN.DE'!F23*'RT GENERALES'!$E$14</f>
        <v>0</v>
      </c>
      <c r="G23" s="425">
        <f t="shared" si="1"/>
        <v>0</v>
      </c>
      <c r="H23" s="283"/>
      <c r="I23" s="284">
        <f>((((D23+E23)*('DT IN. DE'!$C$5/1000)))*($D$1166/IF(AND($D$1165&gt;$B$1167,$B$1167&gt;$D$1164),366,365))+(F23*('DT IN. DE'!$C$5/2000)))</f>
        <v>0</v>
      </c>
      <c r="J23" s="285">
        <f t="shared" si="2"/>
        <v>0</v>
      </c>
      <c r="K23" s="286">
        <f>(((D23+E23)*('DT IN. DE'!$E$5/1000))*($D$1166/IF(AND($D$1165&gt;$B$1167,$B$1167&gt;$D$1164),366,365))+(F23*('DT IN. DE'!$E$5/2000)))</f>
        <v>0</v>
      </c>
      <c r="L23" s="385"/>
      <c r="M23" s="287">
        <f t="shared" si="3"/>
        <v>0</v>
      </c>
      <c r="O23" s="288">
        <f>(($T23*'DT IN. DE'!$C$5/1000))*($D$1166/IF(AND($D$1165&gt;$B$1167,$B$1167&gt;$D$1164),366,365))+(($U23*'DT IN. DE'!$C$5/2000))</f>
        <v>0</v>
      </c>
      <c r="P23" s="289">
        <f t="shared" si="4"/>
        <v>0</v>
      </c>
      <c r="Q23" s="289">
        <f>(($T23*'DT IN. DE'!$E$5/1000))*($D$1166/IF(AND($D$1165&gt;$B$1167,$B$1167&gt;$D$1164),366,365))+(($U23*'DT IN. DE'!$E$5/2000))</f>
        <v>0</v>
      </c>
      <c r="R23" s="290">
        <f t="shared" si="5"/>
        <v>0</v>
      </c>
      <c r="T23" s="291">
        <f t="shared" si="6"/>
        <v>0</v>
      </c>
      <c r="U23" s="291">
        <f t="shared" si="7"/>
        <v>0</v>
      </c>
      <c r="W23" s="288">
        <f>(($AB23*'DT IN. DE'!$C$5/1000))*($D$1166/IF(AND($D$1165&gt;$B$1167,$B$1167&gt;$D$1164),366,365))+(($AC23*'DT IN. DE'!$C$5/2000))</f>
        <v>0</v>
      </c>
      <c r="X23" s="289">
        <f t="shared" si="8"/>
        <v>0</v>
      </c>
      <c r="Y23" s="289">
        <f>(($AB23*'DT IN. DE'!$E$5/1000))*($D$1166/IF(AND($D$1165&gt;$B$1167,$B$1167&gt;$D$1164),366,365))+(($AC23*'DT IN. DE'!$E$5/2000))</f>
        <v>0</v>
      </c>
      <c r="Z23" s="292">
        <f t="shared" si="11"/>
        <v>0</v>
      </c>
      <c r="AA23" s="386"/>
      <c r="AB23" s="291">
        <f t="shared" si="9"/>
        <v>0</v>
      </c>
      <c r="AC23" s="291">
        <f t="shared" si="10"/>
        <v>0</v>
      </c>
    </row>
    <row r="24" spans="2:29" x14ac:dyDescent="0.25">
      <c r="B24" s="424">
        <v>20</v>
      </c>
      <c r="C24" s="430">
        <f>'BIENES ASEGURADOS IN.DE'!C24</f>
        <v>0</v>
      </c>
      <c r="D24" s="431">
        <f>'BIENES ASEGURADOS IN.DE'!D24*'RT GENERALES'!$E$14</f>
        <v>0</v>
      </c>
      <c r="E24" s="432">
        <f>'BIENES ASEGURADOS IN.DE'!E24*'RT GENERALES'!$E$14</f>
        <v>0</v>
      </c>
      <c r="F24" s="433">
        <f>'BIENES ASEGURADOS IN.DE'!F24*'RT GENERALES'!$E$14</f>
        <v>0</v>
      </c>
      <c r="G24" s="425">
        <f t="shared" si="1"/>
        <v>0</v>
      </c>
      <c r="H24" s="283"/>
      <c r="I24" s="284">
        <f>((((D24+E24)*('DT IN. DE'!$C$5/1000)))*($D$1166/IF(AND($D$1165&gt;$B$1167,$B$1167&gt;$D$1164),366,365))+(F24*('DT IN. DE'!$C$5/2000)))</f>
        <v>0</v>
      </c>
      <c r="J24" s="285">
        <f t="shared" si="2"/>
        <v>0</v>
      </c>
      <c r="K24" s="286">
        <f>(((D24+E24)*('DT IN. DE'!$E$5/1000))*($D$1166/IF(AND($D$1165&gt;$B$1167,$B$1167&gt;$D$1164),366,365))+(F24*('DT IN. DE'!$E$5/2000)))</f>
        <v>0</v>
      </c>
      <c r="L24" s="385"/>
      <c r="M24" s="287">
        <f t="shared" si="3"/>
        <v>0</v>
      </c>
      <c r="O24" s="288">
        <f>(($T24*'DT IN. DE'!$C$5/1000))*($D$1166/IF(AND($D$1165&gt;$B$1167,$B$1167&gt;$D$1164),366,365))+(($U24*'DT IN. DE'!$C$5/2000))</f>
        <v>0</v>
      </c>
      <c r="P24" s="289">
        <f t="shared" si="4"/>
        <v>0</v>
      </c>
      <c r="Q24" s="289">
        <f>(($T24*'DT IN. DE'!$E$5/1000))*($D$1166/IF(AND($D$1165&gt;$B$1167,$B$1167&gt;$D$1164),366,365))+(($U24*'DT IN. DE'!$E$5/2000))</f>
        <v>0</v>
      </c>
      <c r="R24" s="290">
        <f t="shared" si="5"/>
        <v>0</v>
      </c>
      <c r="T24" s="291">
        <f t="shared" si="6"/>
        <v>0</v>
      </c>
      <c r="U24" s="291">
        <f t="shared" si="7"/>
        <v>0</v>
      </c>
      <c r="W24" s="288">
        <f>(($AB24*'DT IN. DE'!$C$5/1000))*($D$1166/IF(AND($D$1165&gt;$B$1167,$B$1167&gt;$D$1164),366,365))+(($AC24*'DT IN. DE'!$C$5/2000))</f>
        <v>0</v>
      </c>
      <c r="X24" s="289">
        <f t="shared" si="8"/>
        <v>0</v>
      </c>
      <c r="Y24" s="289">
        <f>(($AB24*'DT IN. DE'!$E$5/1000))*($D$1166/IF(AND($D$1165&gt;$B$1167,$B$1167&gt;$D$1164),366,365))+(($AC24*'DT IN. DE'!$E$5/2000))</f>
        <v>0</v>
      </c>
      <c r="Z24" s="292">
        <f t="shared" si="11"/>
        <v>0</v>
      </c>
      <c r="AA24" s="386"/>
      <c r="AB24" s="291">
        <f t="shared" si="9"/>
        <v>0</v>
      </c>
      <c r="AC24" s="291">
        <f t="shared" si="10"/>
        <v>0</v>
      </c>
    </row>
    <row r="25" spans="2:29" x14ac:dyDescent="0.25">
      <c r="B25" s="423">
        <v>21</v>
      </c>
      <c r="C25" s="430">
        <f>'BIENES ASEGURADOS IN.DE'!C25</f>
        <v>0</v>
      </c>
      <c r="D25" s="431">
        <f>'BIENES ASEGURADOS IN.DE'!D25*'RT GENERALES'!$E$14</f>
        <v>0</v>
      </c>
      <c r="E25" s="432">
        <f>'BIENES ASEGURADOS IN.DE'!E25*'RT GENERALES'!$E$14</f>
        <v>0</v>
      </c>
      <c r="F25" s="433">
        <f>'BIENES ASEGURADOS IN.DE'!F25*'RT GENERALES'!$E$14</f>
        <v>0</v>
      </c>
      <c r="G25" s="425">
        <f t="shared" si="1"/>
        <v>0</v>
      </c>
      <c r="H25" s="283"/>
      <c r="I25" s="284">
        <f>((((D25+E25)*('DT IN. DE'!$C$5/1000)))*($D$1166/IF(AND($D$1165&gt;$B$1167,$B$1167&gt;$D$1164),366,365))+(F25*('DT IN. DE'!$C$5/2000)))</f>
        <v>0</v>
      </c>
      <c r="J25" s="285">
        <f t="shared" si="2"/>
        <v>0</v>
      </c>
      <c r="K25" s="286">
        <f>(((D25+E25)*('DT IN. DE'!$E$5/1000))*($D$1166/IF(AND($D$1165&gt;$B$1167,$B$1167&gt;$D$1164),366,365))+(F25*('DT IN. DE'!$E$5/2000)))</f>
        <v>0</v>
      </c>
      <c r="L25" s="385"/>
      <c r="M25" s="287">
        <f t="shared" si="3"/>
        <v>0</v>
      </c>
      <c r="O25" s="288">
        <f>(($T25*'DT IN. DE'!$C$5/1000))*($D$1166/IF(AND($D$1165&gt;$B$1167,$B$1167&gt;$D$1164),366,365))+(($U25*'DT IN. DE'!$C$5/2000))</f>
        <v>0</v>
      </c>
      <c r="P25" s="289">
        <f t="shared" si="4"/>
        <v>0</v>
      </c>
      <c r="Q25" s="289">
        <f>(($T25*'DT IN. DE'!$E$5/1000))*($D$1166/IF(AND($D$1165&gt;$B$1167,$B$1167&gt;$D$1164),366,365))+(($U25*'DT IN. DE'!$E$5/2000))</f>
        <v>0</v>
      </c>
      <c r="R25" s="290">
        <f t="shared" si="5"/>
        <v>0</v>
      </c>
      <c r="T25" s="291">
        <f t="shared" si="6"/>
        <v>0</v>
      </c>
      <c r="U25" s="291">
        <f t="shared" si="7"/>
        <v>0</v>
      </c>
      <c r="W25" s="288">
        <f>(($AB25*'DT IN. DE'!$C$5/1000))*($D$1166/IF(AND($D$1165&gt;$B$1167,$B$1167&gt;$D$1164),366,365))+(($AC25*'DT IN. DE'!$C$5/2000))</f>
        <v>0</v>
      </c>
      <c r="X25" s="289">
        <f t="shared" si="8"/>
        <v>0</v>
      </c>
      <c r="Y25" s="289">
        <f>(($AB25*'DT IN. DE'!$E$5/1000))*($D$1166/IF(AND($D$1165&gt;$B$1167,$B$1167&gt;$D$1164),366,365))+(($AC25*'DT IN. DE'!$E$5/2000))</f>
        <v>0</v>
      </c>
      <c r="Z25" s="292">
        <f t="shared" si="11"/>
        <v>0</v>
      </c>
      <c r="AA25" s="386"/>
      <c r="AB25" s="291">
        <f t="shared" si="9"/>
        <v>0</v>
      </c>
      <c r="AC25" s="291">
        <f t="shared" si="10"/>
        <v>0</v>
      </c>
    </row>
    <row r="26" spans="2:29" x14ac:dyDescent="0.25">
      <c r="B26" s="424">
        <v>22</v>
      </c>
      <c r="C26" s="430">
        <f>'BIENES ASEGURADOS IN.DE'!C26</f>
        <v>0</v>
      </c>
      <c r="D26" s="431">
        <f>'BIENES ASEGURADOS IN.DE'!D26*'RT GENERALES'!$E$14</f>
        <v>0</v>
      </c>
      <c r="E26" s="432">
        <f>'BIENES ASEGURADOS IN.DE'!E26*'RT GENERALES'!$E$14</f>
        <v>0</v>
      </c>
      <c r="F26" s="433">
        <f>'BIENES ASEGURADOS IN.DE'!F26*'RT GENERALES'!$E$14</f>
        <v>0</v>
      </c>
      <c r="G26" s="425">
        <f t="shared" si="1"/>
        <v>0</v>
      </c>
      <c r="H26" s="283"/>
      <c r="I26" s="284">
        <f>((((D26+E26)*('DT IN. DE'!$C$5/1000)))*($D$1166/IF(AND($D$1165&gt;$B$1167,$B$1167&gt;$D$1164),366,365))+(F26*('DT IN. DE'!$C$5/2000)))</f>
        <v>0</v>
      </c>
      <c r="J26" s="285">
        <f t="shared" si="2"/>
        <v>0</v>
      </c>
      <c r="K26" s="286">
        <f>(((D26+E26)*('DT IN. DE'!$E$5/1000))*($D$1166/IF(AND($D$1165&gt;$B$1167,$B$1167&gt;$D$1164),366,365))+(F26*('DT IN. DE'!$E$5/2000)))</f>
        <v>0</v>
      </c>
      <c r="L26" s="385"/>
      <c r="M26" s="287">
        <f t="shared" si="3"/>
        <v>0</v>
      </c>
      <c r="O26" s="288">
        <f>(($T26*'DT IN. DE'!$C$5/1000))*($D$1166/IF(AND($D$1165&gt;$B$1167,$B$1167&gt;$D$1164),366,365))+(($U26*'DT IN. DE'!$C$5/2000))</f>
        <v>0</v>
      </c>
      <c r="P26" s="289">
        <f t="shared" si="4"/>
        <v>0</v>
      </c>
      <c r="Q26" s="289">
        <f>(($T26*'DT IN. DE'!$E$5/1000))*($D$1166/IF(AND($D$1165&gt;$B$1167,$B$1167&gt;$D$1164),366,365))+(($U26*'DT IN. DE'!$E$5/2000))</f>
        <v>0</v>
      </c>
      <c r="R26" s="290">
        <f t="shared" si="5"/>
        <v>0</v>
      </c>
      <c r="T26" s="291">
        <f t="shared" si="6"/>
        <v>0</v>
      </c>
      <c r="U26" s="291">
        <f t="shared" si="7"/>
        <v>0</v>
      </c>
      <c r="W26" s="288">
        <f>(($AB26*'DT IN. DE'!$C$5/1000))*($D$1166/IF(AND($D$1165&gt;$B$1167,$B$1167&gt;$D$1164),366,365))+(($AC26*'DT IN. DE'!$C$5/2000))</f>
        <v>0</v>
      </c>
      <c r="X26" s="289">
        <f t="shared" si="8"/>
        <v>0</v>
      </c>
      <c r="Y26" s="289">
        <f>(($AB26*'DT IN. DE'!$E$5/1000))*($D$1166/IF(AND($D$1165&gt;$B$1167,$B$1167&gt;$D$1164),366,365))+(($AC26*'DT IN. DE'!$E$5/2000))</f>
        <v>0</v>
      </c>
      <c r="Z26" s="292">
        <f t="shared" si="11"/>
        <v>0</v>
      </c>
      <c r="AA26" s="386"/>
      <c r="AB26" s="291">
        <f t="shared" si="9"/>
        <v>0</v>
      </c>
      <c r="AC26" s="291">
        <f t="shared" si="10"/>
        <v>0</v>
      </c>
    </row>
    <row r="27" spans="2:29" x14ac:dyDescent="0.25">
      <c r="B27" s="423">
        <v>23</v>
      </c>
      <c r="C27" s="430">
        <f>'BIENES ASEGURADOS IN.DE'!C27</f>
        <v>0</v>
      </c>
      <c r="D27" s="431">
        <f>'BIENES ASEGURADOS IN.DE'!D27*'RT GENERALES'!$E$14</f>
        <v>0</v>
      </c>
      <c r="E27" s="432">
        <f>'BIENES ASEGURADOS IN.DE'!E27*'RT GENERALES'!$E$14</f>
        <v>0</v>
      </c>
      <c r="F27" s="433">
        <f>'BIENES ASEGURADOS IN.DE'!F27*'RT GENERALES'!$E$14</f>
        <v>0</v>
      </c>
      <c r="G27" s="425">
        <f t="shared" si="1"/>
        <v>0</v>
      </c>
      <c r="H27" s="283"/>
      <c r="I27" s="284">
        <f>((((D27+E27)*('DT IN. DE'!$C$5/1000)))*($D$1166/IF(AND($D$1165&gt;$B$1167,$B$1167&gt;$D$1164),366,365))+(F27*('DT IN. DE'!$C$5/2000)))</f>
        <v>0</v>
      </c>
      <c r="J27" s="285">
        <f t="shared" si="2"/>
        <v>0</v>
      </c>
      <c r="K27" s="286">
        <f>(((D27+E27)*('DT IN. DE'!$E$5/1000))*($D$1166/IF(AND($D$1165&gt;$B$1167,$B$1167&gt;$D$1164),366,365))+(F27*('DT IN. DE'!$E$5/2000)))</f>
        <v>0</v>
      </c>
      <c r="L27" s="385"/>
      <c r="M27" s="287">
        <f t="shared" si="3"/>
        <v>0</v>
      </c>
      <c r="O27" s="288">
        <f>(($T27*'DT IN. DE'!$C$5/1000))*($D$1166/IF(AND($D$1165&gt;$B$1167,$B$1167&gt;$D$1164),366,365))+(($U27*'DT IN. DE'!$C$5/2000))</f>
        <v>0</v>
      </c>
      <c r="P27" s="289">
        <f t="shared" si="4"/>
        <v>0</v>
      </c>
      <c r="Q27" s="289">
        <f>(($T27*'DT IN. DE'!$E$5/1000))*($D$1166/IF(AND($D$1165&gt;$B$1167,$B$1167&gt;$D$1164),366,365))+(($U27*'DT IN. DE'!$E$5/2000))</f>
        <v>0</v>
      </c>
      <c r="R27" s="290">
        <f t="shared" si="5"/>
        <v>0</v>
      </c>
      <c r="T27" s="291">
        <f t="shared" si="6"/>
        <v>0</v>
      </c>
      <c r="U27" s="291">
        <f t="shared" si="7"/>
        <v>0</v>
      </c>
      <c r="W27" s="288">
        <f>(($AB27*'DT IN. DE'!$C$5/1000))*($D$1166/IF(AND($D$1165&gt;$B$1167,$B$1167&gt;$D$1164),366,365))+(($AC27*'DT IN. DE'!$C$5/2000))</f>
        <v>0</v>
      </c>
      <c r="X27" s="289">
        <f t="shared" si="8"/>
        <v>0</v>
      </c>
      <c r="Y27" s="289">
        <f>(($AB27*'DT IN. DE'!$E$5/1000))*($D$1166/IF(AND($D$1165&gt;$B$1167,$B$1167&gt;$D$1164),366,365))+(($AC27*'DT IN. DE'!$E$5/2000))</f>
        <v>0</v>
      </c>
      <c r="Z27" s="292">
        <f t="shared" si="11"/>
        <v>0</v>
      </c>
      <c r="AA27" s="386"/>
      <c r="AB27" s="291">
        <f t="shared" si="9"/>
        <v>0</v>
      </c>
      <c r="AC27" s="291">
        <f t="shared" si="10"/>
        <v>0</v>
      </c>
    </row>
    <row r="28" spans="2:29" x14ac:dyDescent="0.25">
      <c r="B28" s="424">
        <v>24</v>
      </c>
      <c r="C28" s="430">
        <f>'BIENES ASEGURADOS IN.DE'!C28</f>
        <v>0</v>
      </c>
      <c r="D28" s="431">
        <f>'BIENES ASEGURADOS IN.DE'!D28*'RT GENERALES'!$E$14</f>
        <v>0</v>
      </c>
      <c r="E28" s="432">
        <f>'BIENES ASEGURADOS IN.DE'!E28*'RT GENERALES'!$E$14</f>
        <v>0</v>
      </c>
      <c r="F28" s="433">
        <f>'BIENES ASEGURADOS IN.DE'!F28*'RT GENERALES'!$E$14</f>
        <v>0</v>
      </c>
      <c r="G28" s="425">
        <f t="shared" si="1"/>
        <v>0</v>
      </c>
      <c r="H28" s="283"/>
      <c r="I28" s="284">
        <f>((((D28+E28)*('DT IN. DE'!$C$5/1000)))*($D$1166/IF(AND($D$1165&gt;$B$1167,$B$1167&gt;$D$1164),366,365))+(F28*('DT IN. DE'!$C$5/2000)))</f>
        <v>0</v>
      </c>
      <c r="J28" s="285">
        <f t="shared" si="2"/>
        <v>0</v>
      </c>
      <c r="K28" s="286">
        <f>(((D28+E28)*('DT IN. DE'!$E$5/1000))*($D$1166/IF(AND($D$1165&gt;$B$1167,$B$1167&gt;$D$1164),366,365))+(F28*('DT IN. DE'!$E$5/2000)))</f>
        <v>0</v>
      </c>
      <c r="L28" s="385"/>
      <c r="M28" s="287">
        <f t="shared" si="3"/>
        <v>0</v>
      </c>
      <c r="O28" s="288">
        <f>(($T28*'DT IN. DE'!$C$5/1000))*($D$1166/IF(AND($D$1165&gt;$B$1167,$B$1167&gt;$D$1164),366,365))+(($U28*'DT IN. DE'!$C$5/2000))</f>
        <v>0</v>
      </c>
      <c r="P28" s="289">
        <f t="shared" si="4"/>
        <v>0</v>
      </c>
      <c r="Q28" s="289">
        <f>(($T28*'DT IN. DE'!$E$5/1000))*($D$1166/IF(AND($D$1165&gt;$B$1167,$B$1167&gt;$D$1164),366,365))+(($U28*'DT IN. DE'!$E$5/2000))</f>
        <v>0</v>
      </c>
      <c r="R28" s="290">
        <f t="shared" si="5"/>
        <v>0</v>
      </c>
      <c r="T28" s="291">
        <f t="shared" si="6"/>
        <v>0</v>
      </c>
      <c r="U28" s="291">
        <f t="shared" si="7"/>
        <v>0</v>
      </c>
      <c r="W28" s="288">
        <f>(($AB28*'DT IN. DE'!$C$5/1000))*($D$1166/IF(AND($D$1165&gt;$B$1167,$B$1167&gt;$D$1164),366,365))+(($AC28*'DT IN. DE'!$C$5/2000))</f>
        <v>0</v>
      </c>
      <c r="X28" s="289">
        <f t="shared" si="8"/>
        <v>0</v>
      </c>
      <c r="Y28" s="289">
        <f>(($AB28*'DT IN. DE'!$E$5/1000))*($D$1166/IF(AND($D$1165&gt;$B$1167,$B$1167&gt;$D$1164),366,365))+(($AC28*'DT IN. DE'!$E$5/2000))</f>
        <v>0</v>
      </c>
      <c r="Z28" s="292">
        <f t="shared" si="11"/>
        <v>0</v>
      </c>
      <c r="AA28" s="386"/>
      <c r="AB28" s="291">
        <f t="shared" si="9"/>
        <v>0</v>
      </c>
      <c r="AC28" s="291">
        <f t="shared" si="10"/>
        <v>0</v>
      </c>
    </row>
    <row r="29" spans="2:29" x14ac:dyDescent="0.25">
      <c r="B29" s="423">
        <v>25</v>
      </c>
      <c r="C29" s="430">
        <f>'BIENES ASEGURADOS IN.DE'!C29</f>
        <v>0</v>
      </c>
      <c r="D29" s="431">
        <f>'BIENES ASEGURADOS IN.DE'!D29*'RT GENERALES'!$E$14</f>
        <v>0</v>
      </c>
      <c r="E29" s="432">
        <f>'BIENES ASEGURADOS IN.DE'!E29*'RT GENERALES'!$E$14</f>
        <v>0</v>
      </c>
      <c r="F29" s="433">
        <f>'BIENES ASEGURADOS IN.DE'!F29*'RT GENERALES'!$E$14</f>
        <v>0</v>
      </c>
      <c r="G29" s="425">
        <f t="shared" si="1"/>
        <v>0</v>
      </c>
      <c r="H29" s="283"/>
      <c r="I29" s="284">
        <f>((((D29+E29)*('DT IN. DE'!$C$5/1000)))*($D$1166/IF(AND($D$1165&gt;$B$1167,$B$1167&gt;$D$1164),366,365))+(F29*('DT IN. DE'!$C$5/2000)))</f>
        <v>0</v>
      </c>
      <c r="J29" s="285">
        <f t="shared" si="2"/>
        <v>0</v>
      </c>
      <c r="K29" s="286">
        <f>(((D29+E29)*('DT IN. DE'!$E$5/1000))*($D$1166/IF(AND($D$1165&gt;$B$1167,$B$1167&gt;$D$1164),366,365))+(F29*('DT IN. DE'!$E$5/2000)))</f>
        <v>0</v>
      </c>
      <c r="L29" s="385"/>
      <c r="M29" s="287">
        <f t="shared" si="3"/>
        <v>0</v>
      </c>
      <c r="O29" s="288">
        <f>(($T29*'DT IN. DE'!$C$5/1000))*($D$1166/IF(AND($D$1165&gt;$B$1167,$B$1167&gt;$D$1164),366,365))+(($U29*'DT IN. DE'!$C$5/2000))</f>
        <v>0</v>
      </c>
      <c r="P29" s="289">
        <f t="shared" si="4"/>
        <v>0</v>
      </c>
      <c r="Q29" s="289">
        <f>(($T29*'DT IN. DE'!$E$5/1000))*($D$1166/IF(AND($D$1165&gt;$B$1167,$B$1167&gt;$D$1164),366,365))+(($U29*'DT IN. DE'!$E$5/2000))</f>
        <v>0</v>
      </c>
      <c r="R29" s="290">
        <f t="shared" si="5"/>
        <v>0</v>
      </c>
      <c r="T29" s="291">
        <f t="shared" si="6"/>
        <v>0</v>
      </c>
      <c r="U29" s="291">
        <f t="shared" si="7"/>
        <v>0</v>
      </c>
      <c r="W29" s="288">
        <f>(($AB29*'DT IN. DE'!$C$5/1000))*($D$1166/IF(AND($D$1165&gt;$B$1167,$B$1167&gt;$D$1164),366,365))+(($AC29*'DT IN. DE'!$C$5/2000))</f>
        <v>0</v>
      </c>
      <c r="X29" s="289">
        <f t="shared" si="8"/>
        <v>0</v>
      </c>
      <c r="Y29" s="289">
        <f>(($AB29*'DT IN. DE'!$E$5/1000))*($D$1166/IF(AND($D$1165&gt;$B$1167,$B$1167&gt;$D$1164),366,365))+(($AC29*'DT IN. DE'!$E$5/2000))</f>
        <v>0</v>
      </c>
      <c r="Z29" s="292">
        <f t="shared" si="11"/>
        <v>0</v>
      </c>
      <c r="AA29" s="386"/>
      <c r="AB29" s="291">
        <f t="shared" si="9"/>
        <v>0</v>
      </c>
      <c r="AC29" s="291">
        <f t="shared" si="10"/>
        <v>0</v>
      </c>
    </row>
    <row r="30" spans="2:29" x14ac:dyDescent="0.25">
      <c r="B30" s="424">
        <v>26</v>
      </c>
      <c r="C30" s="430">
        <f>'BIENES ASEGURADOS IN.DE'!C30</f>
        <v>0</v>
      </c>
      <c r="D30" s="431">
        <f>'BIENES ASEGURADOS IN.DE'!D30*'RT GENERALES'!$E$14</f>
        <v>0</v>
      </c>
      <c r="E30" s="432">
        <f>'BIENES ASEGURADOS IN.DE'!E30*'RT GENERALES'!$E$14</f>
        <v>0</v>
      </c>
      <c r="F30" s="433">
        <f>'BIENES ASEGURADOS IN.DE'!F30*'RT GENERALES'!$E$14</f>
        <v>0</v>
      </c>
      <c r="G30" s="425">
        <f t="shared" si="1"/>
        <v>0</v>
      </c>
      <c r="H30" s="283"/>
      <c r="I30" s="284">
        <f>((((D30+E30)*('DT IN. DE'!$C$5/1000)))*($D$1166/IF(AND($D$1165&gt;$B$1167,$B$1167&gt;$D$1164),366,365))+(F30*('DT IN. DE'!$C$5/2000)))</f>
        <v>0</v>
      </c>
      <c r="J30" s="285">
        <f t="shared" si="2"/>
        <v>0</v>
      </c>
      <c r="K30" s="286">
        <f>(((D30+E30)*('DT IN. DE'!$E$5/1000))*($D$1166/IF(AND($D$1165&gt;$B$1167,$B$1167&gt;$D$1164),366,365))+(F30*('DT IN. DE'!$E$5/2000)))</f>
        <v>0</v>
      </c>
      <c r="L30" s="385"/>
      <c r="M30" s="287">
        <f t="shared" si="3"/>
        <v>0</v>
      </c>
      <c r="O30" s="288">
        <f>(($T30*'DT IN. DE'!$C$5/1000))*($D$1166/IF(AND($D$1165&gt;$B$1167,$B$1167&gt;$D$1164),366,365))+(($U30*'DT IN. DE'!$C$5/2000))</f>
        <v>0</v>
      </c>
      <c r="P30" s="289">
        <f t="shared" si="4"/>
        <v>0</v>
      </c>
      <c r="Q30" s="289">
        <f>(($T30*'DT IN. DE'!$E$5/1000))*($D$1166/IF(AND($D$1165&gt;$B$1167,$B$1167&gt;$D$1164),366,365))+(($U30*'DT IN. DE'!$E$5/2000))</f>
        <v>0</v>
      </c>
      <c r="R30" s="290">
        <f t="shared" si="5"/>
        <v>0</v>
      </c>
      <c r="T30" s="291">
        <f t="shared" si="6"/>
        <v>0</v>
      </c>
      <c r="U30" s="291">
        <f t="shared" si="7"/>
        <v>0</v>
      </c>
      <c r="W30" s="288">
        <f>(($AB30*'DT IN. DE'!$C$5/1000))*($D$1166/IF(AND($D$1165&gt;$B$1167,$B$1167&gt;$D$1164),366,365))+(($AC30*'DT IN. DE'!$C$5/2000))</f>
        <v>0</v>
      </c>
      <c r="X30" s="289">
        <f t="shared" si="8"/>
        <v>0</v>
      </c>
      <c r="Y30" s="289">
        <f>(($AB30*'DT IN. DE'!$E$5/1000))*($D$1166/IF(AND($D$1165&gt;$B$1167,$B$1167&gt;$D$1164),366,365))+(($AC30*'DT IN. DE'!$E$5/2000))</f>
        <v>0</v>
      </c>
      <c r="Z30" s="292">
        <f t="shared" si="11"/>
        <v>0</v>
      </c>
      <c r="AA30" s="386"/>
      <c r="AB30" s="291">
        <f t="shared" si="9"/>
        <v>0</v>
      </c>
      <c r="AC30" s="291">
        <f t="shared" si="10"/>
        <v>0</v>
      </c>
    </row>
    <row r="31" spans="2:29" x14ac:dyDescent="0.25">
      <c r="B31" s="423">
        <v>27</v>
      </c>
      <c r="C31" s="430">
        <f>'BIENES ASEGURADOS IN.DE'!C31</f>
        <v>0</v>
      </c>
      <c r="D31" s="431">
        <f>'BIENES ASEGURADOS IN.DE'!D31*'RT GENERALES'!$E$14</f>
        <v>0</v>
      </c>
      <c r="E31" s="432">
        <f>'BIENES ASEGURADOS IN.DE'!E31*'RT GENERALES'!$E$14</f>
        <v>0</v>
      </c>
      <c r="F31" s="433">
        <f>'BIENES ASEGURADOS IN.DE'!F31*'RT GENERALES'!$E$14</f>
        <v>0</v>
      </c>
      <c r="G31" s="425">
        <f t="shared" si="1"/>
        <v>0</v>
      </c>
      <c r="H31" s="283"/>
      <c r="I31" s="284">
        <f>((((D31+E31)*('DT IN. DE'!$C$5/1000)))*($D$1166/IF(AND($D$1165&gt;$B$1167,$B$1167&gt;$D$1164),366,365))+(F31*('DT IN. DE'!$C$5/2000)))</f>
        <v>0</v>
      </c>
      <c r="J31" s="285">
        <f t="shared" si="2"/>
        <v>0</v>
      </c>
      <c r="K31" s="286">
        <f>(((D31+E31)*('DT IN. DE'!$E$5/1000))*($D$1166/IF(AND($D$1165&gt;$B$1167,$B$1167&gt;$D$1164),366,365))+(F31*('DT IN. DE'!$E$5/2000)))</f>
        <v>0</v>
      </c>
      <c r="L31" s="385"/>
      <c r="M31" s="287">
        <f t="shared" si="3"/>
        <v>0</v>
      </c>
      <c r="O31" s="288">
        <f>(($T31*'DT IN. DE'!$C$5/1000))*($D$1166/IF(AND($D$1165&gt;$B$1167,$B$1167&gt;$D$1164),366,365))+(($U31*'DT IN. DE'!$C$5/2000))</f>
        <v>0</v>
      </c>
      <c r="P31" s="289">
        <f t="shared" si="4"/>
        <v>0</v>
      </c>
      <c r="Q31" s="289">
        <f>(($T31*'DT IN. DE'!$E$5/1000))*($D$1166/IF(AND($D$1165&gt;$B$1167,$B$1167&gt;$D$1164),366,365))+(($U31*'DT IN. DE'!$E$5/2000))</f>
        <v>0</v>
      </c>
      <c r="R31" s="290">
        <f t="shared" si="5"/>
        <v>0</v>
      </c>
      <c r="T31" s="291">
        <f t="shared" si="6"/>
        <v>0</v>
      </c>
      <c r="U31" s="291">
        <f t="shared" si="7"/>
        <v>0</v>
      </c>
      <c r="W31" s="288">
        <f>(($AB31*'DT IN. DE'!$C$5/1000))*($D$1166/IF(AND($D$1165&gt;$B$1167,$B$1167&gt;$D$1164),366,365))+(($AC31*'DT IN. DE'!$C$5/2000))</f>
        <v>0</v>
      </c>
      <c r="X31" s="289">
        <f t="shared" si="8"/>
        <v>0</v>
      </c>
      <c r="Y31" s="289">
        <f>(($AB31*'DT IN. DE'!$E$5/1000))*($D$1166/IF(AND($D$1165&gt;$B$1167,$B$1167&gt;$D$1164),366,365))+(($AC31*'DT IN. DE'!$E$5/2000))</f>
        <v>0</v>
      </c>
      <c r="Z31" s="292">
        <f t="shared" si="11"/>
        <v>0</v>
      </c>
      <c r="AA31" s="386"/>
      <c r="AB31" s="291">
        <f t="shared" si="9"/>
        <v>0</v>
      </c>
      <c r="AC31" s="291">
        <f t="shared" si="10"/>
        <v>0</v>
      </c>
    </row>
    <row r="32" spans="2:29" x14ac:dyDescent="0.25">
      <c r="B32" s="424">
        <v>28</v>
      </c>
      <c r="C32" s="430">
        <f>'BIENES ASEGURADOS IN.DE'!C32</f>
        <v>0</v>
      </c>
      <c r="D32" s="431">
        <f>'BIENES ASEGURADOS IN.DE'!D32*'RT GENERALES'!$E$14</f>
        <v>0</v>
      </c>
      <c r="E32" s="432">
        <f>'BIENES ASEGURADOS IN.DE'!E32*'RT GENERALES'!$E$14</f>
        <v>0</v>
      </c>
      <c r="F32" s="433">
        <f>'BIENES ASEGURADOS IN.DE'!F32*'RT GENERALES'!$E$14</f>
        <v>0</v>
      </c>
      <c r="G32" s="425">
        <f t="shared" si="1"/>
        <v>0</v>
      </c>
      <c r="H32" s="283"/>
      <c r="I32" s="284">
        <f>((((D32+E32)*('DT IN. DE'!$C$5/1000)))*($D$1166/IF(AND($D$1165&gt;$B$1167,$B$1167&gt;$D$1164),366,365))+(F32*('DT IN. DE'!$C$5/2000)))</f>
        <v>0</v>
      </c>
      <c r="J32" s="285">
        <f t="shared" si="2"/>
        <v>0</v>
      </c>
      <c r="K32" s="286">
        <f>(((D32+E32)*('DT IN. DE'!$E$5/1000))*($D$1166/IF(AND($D$1165&gt;$B$1167,$B$1167&gt;$D$1164),366,365))+(F32*('DT IN. DE'!$E$5/2000)))</f>
        <v>0</v>
      </c>
      <c r="L32" s="385"/>
      <c r="M32" s="287">
        <f t="shared" si="3"/>
        <v>0</v>
      </c>
      <c r="O32" s="288">
        <f>(($T32*'DT IN. DE'!$C$5/1000))*($D$1166/IF(AND($D$1165&gt;$B$1167,$B$1167&gt;$D$1164),366,365))+(($U32*'DT IN. DE'!$C$5/2000))</f>
        <v>0</v>
      </c>
      <c r="P32" s="289">
        <f t="shared" si="4"/>
        <v>0</v>
      </c>
      <c r="Q32" s="289">
        <f>(($T32*'DT IN. DE'!$E$5/1000))*($D$1166/IF(AND($D$1165&gt;$B$1167,$B$1167&gt;$D$1164),366,365))+(($U32*'DT IN. DE'!$E$5/2000))</f>
        <v>0</v>
      </c>
      <c r="R32" s="290">
        <f t="shared" si="5"/>
        <v>0</v>
      </c>
      <c r="T32" s="291">
        <f t="shared" si="6"/>
        <v>0</v>
      </c>
      <c r="U32" s="291">
        <f t="shared" si="7"/>
        <v>0</v>
      </c>
      <c r="W32" s="288">
        <f>(($AB32*'DT IN. DE'!$C$5/1000))*($D$1166/IF(AND($D$1165&gt;$B$1167,$B$1167&gt;$D$1164),366,365))+(($AC32*'DT IN. DE'!$C$5/2000))</f>
        <v>0</v>
      </c>
      <c r="X32" s="289">
        <f t="shared" si="8"/>
        <v>0</v>
      </c>
      <c r="Y32" s="289">
        <f>(($AB32*'DT IN. DE'!$E$5/1000))*($D$1166/IF(AND($D$1165&gt;$B$1167,$B$1167&gt;$D$1164),366,365))+(($AC32*'DT IN. DE'!$E$5/2000))</f>
        <v>0</v>
      </c>
      <c r="Z32" s="292">
        <f t="shared" si="11"/>
        <v>0</v>
      </c>
      <c r="AA32" s="386"/>
      <c r="AB32" s="291">
        <f t="shared" si="9"/>
        <v>0</v>
      </c>
      <c r="AC32" s="291">
        <f t="shared" si="10"/>
        <v>0</v>
      </c>
    </row>
    <row r="33" spans="2:29" x14ac:dyDescent="0.25">
      <c r="B33" s="423">
        <v>29</v>
      </c>
      <c r="C33" s="430">
        <f>'BIENES ASEGURADOS IN.DE'!C33</f>
        <v>0</v>
      </c>
      <c r="D33" s="431">
        <f>'BIENES ASEGURADOS IN.DE'!D33*'RT GENERALES'!$E$14</f>
        <v>0</v>
      </c>
      <c r="E33" s="432">
        <f>'BIENES ASEGURADOS IN.DE'!E33*'RT GENERALES'!$E$14</f>
        <v>0</v>
      </c>
      <c r="F33" s="433">
        <f>'BIENES ASEGURADOS IN.DE'!F33*'RT GENERALES'!$E$14</f>
        <v>0</v>
      </c>
      <c r="G33" s="425">
        <f t="shared" si="1"/>
        <v>0</v>
      </c>
      <c r="H33" s="283"/>
      <c r="I33" s="284">
        <f>((((D33+E33)*('DT IN. DE'!$C$5/1000)))*($D$1166/IF(AND($D$1165&gt;$B$1167,$B$1167&gt;$D$1164),366,365))+(F33*('DT IN. DE'!$C$5/2000)))</f>
        <v>0</v>
      </c>
      <c r="J33" s="285">
        <f t="shared" si="2"/>
        <v>0</v>
      </c>
      <c r="K33" s="286">
        <f>(((D33+E33)*('DT IN. DE'!$E$5/1000))*($D$1166/IF(AND($D$1165&gt;$B$1167,$B$1167&gt;$D$1164),366,365))+(F33*('DT IN. DE'!$E$5/2000)))</f>
        <v>0</v>
      </c>
      <c r="L33" s="385"/>
      <c r="M33" s="287">
        <f t="shared" si="3"/>
        <v>0</v>
      </c>
      <c r="O33" s="288">
        <f>(($T33*'DT IN. DE'!$C$5/1000))*($D$1166/IF(AND($D$1165&gt;$B$1167,$B$1167&gt;$D$1164),366,365))+(($U33*'DT IN. DE'!$C$5/2000))</f>
        <v>0</v>
      </c>
      <c r="P33" s="289">
        <f t="shared" si="4"/>
        <v>0</v>
      </c>
      <c r="Q33" s="289">
        <f>(($T33*'DT IN. DE'!$E$5/1000))*($D$1166/IF(AND($D$1165&gt;$B$1167,$B$1167&gt;$D$1164),366,365))+(($U33*'DT IN. DE'!$E$5/2000))</f>
        <v>0</v>
      </c>
      <c r="R33" s="290">
        <f t="shared" si="5"/>
        <v>0</v>
      </c>
      <c r="T33" s="291">
        <f t="shared" si="6"/>
        <v>0</v>
      </c>
      <c r="U33" s="291">
        <f t="shared" si="7"/>
        <v>0</v>
      </c>
      <c r="W33" s="288">
        <f>(($AB33*'DT IN. DE'!$C$5/1000))*($D$1166/IF(AND($D$1165&gt;$B$1167,$B$1167&gt;$D$1164),366,365))+(($AC33*'DT IN. DE'!$C$5/2000))</f>
        <v>0</v>
      </c>
      <c r="X33" s="289">
        <f t="shared" si="8"/>
        <v>0</v>
      </c>
      <c r="Y33" s="289">
        <f>(($AB33*'DT IN. DE'!$E$5/1000))*($D$1166/IF(AND($D$1165&gt;$B$1167,$B$1167&gt;$D$1164),366,365))+(($AC33*'DT IN. DE'!$E$5/2000))</f>
        <v>0</v>
      </c>
      <c r="Z33" s="292">
        <f t="shared" si="11"/>
        <v>0</v>
      </c>
      <c r="AA33" s="386"/>
      <c r="AB33" s="291">
        <f t="shared" si="9"/>
        <v>0</v>
      </c>
      <c r="AC33" s="291">
        <f t="shared" si="10"/>
        <v>0</v>
      </c>
    </row>
    <row r="34" spans="2:29" x14ac:dyDescent="0.25">
      <c r="B34" s="424">
        <v>30</v>
      </c>
      <c r="C34" s="430">
        <f>'BIENES ASEGURADOS IN.DE'!C34</f>
        <v>0</v>
      </c>
      <c r="D34" s="431">
        <f>'BIENES ASEGURADOS IN.DE'!D34*'RT GENERALES'!$E$14</f>
        <v>0</v>
      </c>
      <c r="E34" s="432">
        <f>'BIENES ASEGURADOS IN.DE'!E34*'RT GENERALES'!$E$14</f>
        <v>0</v>
      </c>
      <c r="F34" s="433">
        <f>'BIENES ASEGURADOS IN.DE'!F34*'RT GENERALES'!$E$14</f>
        <v>0</v>
      </c>
      <c r="G34" s="425">
        <f t="shared" si="1"/>
        <v>0</v>
      </c>
      <c r="H34" s="283"/>
      <c r="I34" s="284">
        <f>((((D34+E34)*('DT IN. DE'!$C$5/1000)))*($D$1166/IF(AND($D$1165&gt;$B$1167,$B$1167&gt;$D$1164),366,365))+(F34*('DT IN. DE'!$C$5/2000)))</f>
        <v>0</v>
      </c>
      <c r="J34" s="285">
        <f t="shared" si="2"/>
        <v>0</v>
      </c>
      <c r="K34" s="286">
        <f>(((D34+E34)*('DT IN. DE'!$E$5/1000))*($D$1166/IF(AND($D$1165&gt;$B$1167,$B$1167&gt;$D$1164),366,365))+(F34*('DT IN. DE'!$E$5/2000)))</f>
        <v>0</v>
      </c>
      <c r="L34" s="385"/>
      <c r="M34" s="287">
        <f t="shared" si="3"/>
        <v>0</v>
      </c>
      <c r="O34" s="288">
        <f>(($T34*'DT IN. DE'!$C$5/1000))*($D$1166/IF(AND($D$1165&gt;$B$1167,$B$1167&gt;$D$1164),366,365))+(($U34*'DT IN. DE'!$C$5/2000))</f>
        <v>0</v>
      </c>
      <c r="P34" s="289">
        <f t="shared" si="4"/>
        <v>0</v>
      </c>
      <c r="Q34" s="289">
        <f>(($T34*'DT IN. DE'!$E$5/1000))*($D$1166/IF(AND($D$1165&gt;$B$1167,$B$1167&gt;$D$1164),366,365))+(($U34*'DT IN. DE'!$E$5/2000))</f>
        <v>0</v>
      </c>
      <c r="R34" s="290">
        <f t="shared" si="5"/>
        <v>0</v>
      </c>
      <c r="T34" s="291">
        <f t="shared" si="6"/>
        <v>0</v>
      </c>
      <c r="U34" s="291">
        <f t="shared" si="7"/>
        <v>0</v>
      </c>
      <c r="W34" s="288">
        <f>(($AB34*'DT IN. DE'!$C$5/1000))*($D$1166/IF(AND($D$1165&gt;$B$1167,$B$1167&gt;$D$1164),366,365))+(($AC34*'DT IN. DE'!$C$5/2000))</f>
        <v>0</v>
      </c>
      <c r="X34" s="289">
        <f t="shared" si="8"/>
        <v>0</v>
      </c>
      <c r="Y34" s="289">
        <f>(($AB34*'DT IN. DE'!$E$5/1000))*($D$1166/IF(AND($D$1165&gt;$B$1167,$B$1167&gt;$D$1164),366,365))+(($AC34*'DT IN. DE'!$E$5/2000))</f>
        <v>0</v>
      </c>
      <c r="Z34" s="292">
        <f t="shared" si="11"/>
        <v>0</v>
      </c>
      <c r="AA34" s="386"/>
      <c r="AB34" s="291">
        <f t="shared" si="9"/>
        <v>0</v>
      </c>
      <c r="AC34" s="291">
        <f t="shared" si="10"/>
        <v>0</v>
      </c>
    </row>
    <row r="35" spans="2:29" x14ac:dyDescent="0.25">
      <c r="B35" s="423">
        <v>31</v>
      </c>
      <c r="C35" s="430">
        <f>'BIENES ASEGURADOS IN.DE'!C35</f>
        <v>0</v>
      </c>
      <c r="D35" s="431">
        <f>'BIENES ASEGURADOS IN.DE'!D35*'RT GENERALES'!$E$14</f>
        <v>0</v>
      </c>
      <c r="E35" s="432">
        <f>'BIENES ASEGURADOS IN.DE'!E35*'RT GENERALES'!$E$14</f>
        <v>0</v>
      </c>
      <c r="F35" s="433">
        <f>'BIENES ASEGURADOS IN.DE'!F35*'RT GENERALES'!$E$14</f>
        <v>0</v>
      </c>
      <c r="G35" s="425">
        <f t="shared" si="1"/>
        <v>0</v>
      </c>
      <c r="H35" s="283"/>
      <c r="I35" s="284">
        <f>((((D35+E35)*('DT IN. DE'!$C$5/1000)))*($D$1166/IF(AND($D$1165&gt;$B$1167,$B$1167&gt;$D$1164),366,365))+(F35*('DT IN. DE'!$C$5/2000)))</f>
        <v>0</v>
      </c>
      <c r="J35" s="285">
        <f t="shared" si="2"/>
        <v>0</v>
      </c>
      <c r="K35" s="286">
        <f>(((D35+E35)*('DT IN. DE'!$E$5/1000))*($D$1166/IF(AND($D$1165&gt;$B$1167,$B$1167&gt;$D$1164),366,365))+(F35*('DT IN. DE'!$E$5/2000)))</f>
        <v>0</v>
      </c>
      <c r="L35" s="385"/>
      <c r="M35" s="287">
        <f t="shared" si="3"/>
        <v>0</v>
      </c>
      <c r="O35" s="288">
        <f>(($T35*'DT IN. DE'!$C$5/1000))*($D$1166/IF(AND($D$1165&gt;$B$1167,$B$1167&gt;$D$1164),366,365))+(($U35*'DT IN. DE'!$C$5/2000))</f>
        <v>0</v>
      </c>
      <c r="P35" s="289">
        <f t="shared" si="4"/>
        <v>0</v>
      </c>
      <c r="Q35" s="289">
        <f>(($T35*'DT IN. DE'!$E$5/1000))*($D$1166/IF(AND($D$1165&gt;$B$1167,$B$1167&gt;$D$1164),366,365))+(($U35*'DT IN. DE'!$E$5/2000))</f>
        <v>0</v>
      </c>
      <c r="R35" s="290">
        <f t="shared" si="5"/>
        <v>0</v>
      </c>
      <c r="T35" s="291">
        <f t="shared" si="6"/>
        <v>0</v>
      </c>
      <c r="U35" s="291">
        <f t="shared" si="7"/>
        <v>0</v>
      </c>
      <c r="W35" s="288">
        <f>(($AB35*'DT IN. DE'!$C$5/1000))*($D$1166/IF(AND($D$1165&gt;$B$1167,$B$1167&gt;$D$1164),366,365))+(($AC35*'DT IN. DE'!$C$5/2000))</f>
        <v>0</v>
      </c>
      <c r="X35" s="289">
        <f t="shared" si="8"/>
        <v>0</v>
      </c>
      <c r="Y35" s="289">
        <f>(($AB35*'DT IN. DE'!$E$5/1000))*($D$1166/IF(AND($D$1165&gt;$B$1167,$B$1167&gt;$D$1164),366,365))+(($AC35*'DT IN. DE'!$E$5/2000))</f>
        <v>0</v>
      </c>
      <c r="Z35" s="292">
        <f t="shared" si="11"/>
        <v>0</v>
      </c>
      <c r="AA35" s="386"/>
      <c r="AB35" s="291">
        <f t="shared" si="9"/>
        <v>0</v>
      </c>
      <c r="AC35" s="291">
        <f t="shared" si="10"/>
        <v>0</v>
      </c>
    </row>
    <row r="36" spans="2:29" x14ac:dyDescent="0.25">
      <c r="B36" s="424">
        <v>32</v>
      </c>
      <c r="C36" s="430">
        <f>'BIENES ASEGURADOS IN.DE'!C36</f>
        <v>0</v>
      </c>
      <c r="D36" s="431">
        <f>'BIENES ASEGURADOS IN.DE'!D36*'RT GENERALES'!$E$14</f>
        <v>0</v>
      </c>
      <c r="E36" s="432">
        <f>'BIENES ASEGURADOS IN.DE'!E36*'RT GENERALES'!$E$14</f>
        <v>0</v>
      </c>
      <c r="F36" s="433">
        <f>'BIENES ASEGURADOS IN.DE'!F36*'RT GENERALES'!$E$14</f>
        <v>0</v>
      </c>
      <c r="G36" s="425">
        <f t="shared" si="1"/>
        <v>0</v>
      </c>
      <c r="H36" s="283"/>
      <c r="I36" s="284">
        <f>((((D36+E36)*('DT IN. DE'!$C$5/1000)))*($D$1166/IF(AND($D$1165&gt;$B$1167,$B$1167&gt;$D$1164),366,365))+(F36*('DT IN. DE'!$C$5/2000)))</f>
        <v>0</v>
      </c>
      <c r="J36" s="285">
        <f t="shared" si="2"/>
        <v>0</v>
      </c>
      <c r="K36" s="286">
        <f>(((D36+E36)*('DT IN. DE'!$E$5/1000))*($D$1166/IF(AND($D$1165&gt;$B$1167,$B$1167&gt;$D$1164),366,365))+(F36*('DT IN. DE'!$E$5/2000)))</f>
        <v>0</v>
      </c>
      <c r="L36" s="385"/>
      <c r="M36" s="287">
        <f t="shared" si="3"/>
        <v>0</v>
      </c>
      <c r="O36" s="288">
        <f>(($T36*'DT IN. DE'!$C$5/1000))*($D$1166/IF(AND($D$1165&gt;$B$1167,$B$1167&gt;$D$1164),366,365))+(($U36*'DT IN. DE'!$C$5/2000))</f>
        <v>0</v>
      </c>
      <c r="P36" s="289">
        <f t="shared" si="4"/>
        <v>0</v>
      </c>
      <c r="Q36" s="289">
        <f>(($T36*'DT IN. DE'!$E$5/1000))*($D$1166/IF(AND($D$1165&gt;$B$1167,$B$1167&gt;$D$1164),366,365))+(($U36*'DT IN. DE'!$E$5/2000))</f>
        <v>0</v>
      </c>
      <c r="R36" s="290">
        <f t="shared" si="5"/>
        <v>0</v>
      </c>
      <c r="T36" s="291">
        <f t="shared" si="6"/>
        <v>0</v>
      </c>
      <c r="U36" s="291">
        <f t="shared" si="7"/>
        <v>0</v>
      </c>
      <c r="W36" s="288">
        <f>(($AB36*'DT IN. DE'!$C$5/1000))*($D$1166/IF(AND($D$1165&gt;$B$1167,$B$1167&gt;$D$1164),366,365))+(($AC36*'DT IN. DE'!$C$5/2000))</f>
        <v>0</v>
      </c>
      <c r="X36" s="289">
        <f t="shared" si="8"/>
        <v>0</v>
      </c>
      <c r="Y36" s="289">
        <f>(($AB36*'DT IN. DE'!$E$5/1000))*($D$1166/IF(AND($D$1165&gt;$B$1167,$B$1167&gt;$D$1164),366,365))+(($AC36*'DT IN. DE'!$E$5/2000))</f>
        <v>0</v>
      </c>
      <c r="Z36" s="292">
        <f t="shared" si="11"/>
        <v>0</v>
      </c>
      <c r="AA36" s="386"/>
      <c r="AB36" s="291">
        <f t="shared" si="9"/>
        <v>0</v>
      </c>
      <c r="AC36" s="291">
        <f t="shared" si="10"/>
        <v>0</v>
      </c>
    </row>
    <row r="37" spans="2:29" x14ac:dyDescent="0.25">
      <c r="B37" s="423">
        <v>33</v>
      </c>
      <c r="C37" s="430">
        <f>'BIENES ASEGURADOS IN.DE'!C37</f>
        <v>0</v>
      </c>
      <c r="D37" s="431">
        <f>'BIENES ASEGURADOS IN.DE'!D37*'RT GENERALES'!$E$14</f>
        <v>0</v>
      </c>
      <c r="E37" s="432">
        <f>'BIENES ASEGURADOS IN.DE'!E37*'RT GENERALES'!$E$14</f>
        <v>0</v>
      </c>
      <c r="F37" s="433">
        <f>'BIENES ASEGURADOS IN.DE'!F37*'RT GENERALES'!$E$14</f>
        <v>0</v>
      </c>
      <c r="G37" s="425">
        <f t="shared" si="1"/>
        <v>0</v>
      </c>
      <c r="H37" s="283"/>
      <c r="I37" s="284">
        <f>((((D37+E37)*('DT IN. DE'!$C$5/1000)))*($D$1166/IF(AND($D$1165&gt;$B$1167,$B$1167&gt;$D$1164),366,365))+(F37*('DT IN. DE'!$C$5/2000)))</f>
        <v>0</v>
      </c>
      <c r="J37" s="285">
        <f t="shared" si="2"/>
        <v>0</v>
      </c>
      <c r="K37" s="286">
        <f>(((D37+E37)*('DT IN. DE'!$E$5/1000))*($D$1166/IF(AND($D$1165&gt;$B$1167,$B$1167&gt;$D$1164),366,365))+(F37*('DT IN. DE'!$E$5/2000)))</f>
        <v>0</v>
      </c>
      <c r="L37" s="385"/>
      <c r="M37" s="287">
        <f t="shared" si="3"/>
        <v>0</v>
      </c>
      <c r="O37" s="288">
        <f>(($T37*'DT IN. DE'!$C$5/1000))*($D$1166/IF(AND($D$1165&gt;$B$1167,$B$1167&gt;$D$1164),366,365))+(($U37*'DT IN. DE'!$C$5/2000))</f>
        <v>0</v>
      </c>
      <c r="P37" s="289">
        <f t="shared" si="4"/>
        <v>0</v>
      </c>
      <c r="Q37" s="289">
        <f>(($T37*'DT IN. DE'!$E$5/1000))*($D$1166/IF(AND($D$1165&gt;$B$1167,$B$1167&gt;$D$1164),366,365))+(($U37*'DT IN. DE'!$E$5/2000))</f>
        <v>0</v>
      </c>
      <c r="R37" s="290">
        <f t="shared" si="5"/>
        <v>0</v>
      </c>
      <c r="T37" s="291">
        <f t="shared" si="6"/>
        <v>0</v>
      </c>
      <c r="U37" s="291">
        <f t="shared" si="7"/>
        <v>0</v>
      </c>
      <c r="W37" s="288">
        <f>(($AB37*'DT IN. DE'!$C$5/1000))*($D$1166/IF(AND($D$1165&gt;$B$1167,$B$1167&gt;$D$1164),366,365))+(($AC37*'DT IN. DE'!$C$5/2000))</f>
        <v>0</v>
      </c>
      <c r="X37" s="289">
        <f t="shared" si="8"/>
        <v>0</v>
      </c>
      <c r="Y37" s="289">
        <f>(($AB37*'DT IN. DE'!$E$5/1000))*($D$1166/IF(AND($D$1165&gt;$B$1167,$B$1167&gt;$D$1164),366,365))+(($AC37*'DT IN. DE'!$E$5/2000))</f>
        <v>0</v>
      </c>
      <c r="Z37" s="292">
        <f t="shared" si="11"/>
        <v>0</v>
      </c>
      <c r="AA37" s="386"/>
      <c r="AB37" s="291">
        <f t="shared" si="9"/>
        <v>0</v>
      </c>
      <c r="AC37" s="291">
        <f t="shared" si="10"/>
        <v>0</v>
      </c>
    </row>
    <row r="38" spans="2:29" x14ac:dyDescent="0.25">
      <c r="B38" s="424">
        <v>34</v>
      </c>
      <c r="C38" s="430">
        <f>'BIENES ASEGURADOS IN.DE'!C38</f>
        <v>0</v>
      </c>
      <c r="D38" s="431">
        <f>'BIENES ASEGURADOS IN.DE'!D38*'RT GENERALES'!$E$14</f>
        <v>0</v>
      </c>
      <c r="E38" s="432">
        <f>'BIENES ASEGURADOS IN.DE'!E38*'RT GENERALES'!$E$14</f>
        <v>0</v>
      </c>
      <c r="F38" s="433">
        <f>'BIENES ASEGURADOS IN.DE'!F38*'RT GENERALES'!$E$14</f>
        <v>0</v>
      </c>
      <c r="G38" s="425">
        <f t="shared" si="1"/>
        <v>0</v>
      </c>
      <c r="H38" s="283"/>
      <c r="I38" s="284">
        <f>((((D38+E38)*('DT IN. DE'!$C$5/1000)))*($D$1166/IF(AND($D$1165&gt;$B$1167,$B$1167&gt;$D$1164),366,365))+(F38*('DT IN. DE'!$C$5/2000)))</f>
        <v>0</v>
      </c>
      <c r="J38" s="285">
        <f t="shared" si="2"/>
        <v>0</v>
      </c>
      <c r="K38" s="286">
        <f>(((D38+E38)*('DT IN. DE'!$E$5/1000))*($D$1166/IF(AND($D$1165&gt;$B$1167,$B$1167&gt;$D$1164),366,365))+(F38*('DT IN. DE'!$E$5/2000)))</f>
        <v>0</v>
      </c>
      <c r="L38" s="385"/>
      <c r="M38" s="287">
        <f t="shared" si="3"/>
        <v>0</v>
      </c>
      <c r="O38" s="288">
        <f>(($T38*'DT IN. DE'!$C$5/1000))*($D$1166/IF(AND($D$1165&gt;$B$1167,$B$1167&gt;$D$1164),366,365))+(($U38*'DT IN. DE'!$C$5/2000))</f>
        <v>0</v>
      </c>
      <c r="P38" s="289">
        <f t="shared" si="4"/>
        <v>0</v>
      </c>
      <c r="Q38" s="289">
        <f>(($T38*'DT IN. DE'!$E$5/1000))*($D$1166/IF(AND($D$1165&gt;$B$1167,$B$1167&gt;$D$1164),366,365))+(($U38*'DT IN. DE'!$E$5/2000))</f>
        <v>0</v>
      </c>
      <c r="R38" s="290">
        <f t="shared" si="5"/>
        <v>0</v>
      </c>
      <c r="T38" s="291">
        <f t="shared" si="6"/>
        <v>0</v>
      </c>
      <c r="U38" s="291">
        <f t="shared" si="7"/>
        <v>0</v>
      </c>
      <c r="W38" s="288">
        <f>(($AB38*'DT IN. DE'!$C$5/1000))*($D$1166/IF(AND($D$1165&gt;$B$1167,$B$1167&gt;$D$1164),366,365))+(($AC38*'DT IN. DE'!$C$5/2000))</f>
        <v>0</v>
      </c>
      <c r="X38" s="289">
        <f t="shared" si="8"/>
        <v>0</v>
      </c>
      <c r="Y38" s="289">
        <f>(($AB38*'DT IN. DE'!$E$5/1000))*($D$1166/IF(AND($D$1165&gt;$B$1167,$B$1167&gt;$D$1164),366,365))+(($AC38*'DT IN. DE'!$E$5/2000))</f>
        <v>0</v>
      </c>
      <c r="Z38" s="292">
        <f t="shared" si="11"/>
        <v>0</v>
      </c>
      <c r="AA38" s="386"/>
      <c r="AB38" s="291">
        <f t="shared" si="9"/>
        <v>0</v>
      </c>
      <c r="AC38" s="291">
        <f t="shared" si="10"/>
        <v>0</v>
      </c>
    </row>
    <row r="39" spans="2:29" x14ac:dyDescent="0.25">
      <c r="B39" s="423">
        <v>35</v>
      </c>
      <c r="C39" s="430">
        <f>'BIENES ASEGURADOS IN.DE'!C39</f>
        <v>0</v>
      </c>
      <c r="D39" s="431">
        <f>'BIENES ASEGURADOS IN.DE'!D39*'RT GENERALES'!$E$14</f>
        <v>0</v>
      </c>
      <c r="E39" s="432">
        <f>'BIENES ASEGURADOS IN.DE'!E39*'RT GENERALES'!$E$14</f>
        <v>0</v>
      </c>
      <c r="F39" s="433">
        <f>'BIENES ASEGURADOS IN.DE'!F39*'RT GENERALES'!$E$14</f>
        <v>0</v>
      </c>
      <c r="G39" s="425">
        <f t="shared" si="1"/>
        <v>0</v>
      </c>
      <c r="H39" s="283"/>
      <c r="I39" s="284">
        <f>((((D39+E39)*('DT IN. DE'!$C$5/1000)))*($D$1166/IF(AND($D$1165&gt;$B$1167,$B$1167&gt;$D$1164),366,365))+(F39*('DT IN. DE'!$C$5/2000)))</f>
        <v>0</v>
      </c>
      <c r="J39" s="285">
        <f t="shared" si="2"/>
        <v>0</v>
      </c>
      <c r="K39" s="286">
        <f>(((D39+E39)*('DT IN. DE'!$E$5/1000))*($D$1166/IF(AND($D$1165&gt;$B$1167,$B$1167&gt;$D$1164),366,365))+(F39*('DT IN. DE'!$E$5/2000)))</f>
        <v>0</v>
      </c>
      <c r="L39" s="385"/>
      <c r="M39" s="287">
        <f t="shared" si="3"/>
        <v>0</v>
      </c>
      <c r="O39" s="288">
        <f>(($T39*'DT IN. DE'!$C$5/1000))*($D$1166/IF(AND($D$1165&gt;$B$1167,$B$1167&gt;$D$1164),366,365))+(($U39*'DT IN. DE'!$C$5/2000))</f>
        <v>0</v>
      </c>
      <c r="P39" s="289">
        <f t="shared" si="4"/>
        <v>0</v>
      </c>
      <c r="Q39" s="289">
        <f>(($T39*'DT IN. DE'!$E$5/1000))*($D$1166/IF(AND($D$1165&gt;$B$1167,$B$1167&gt;$D$1164),366,365))+(($U39*'DT IN. DE'!$E$5/2000))</f>
        <v>0</v>
      </c>
      <c r="R39" s="290">
        <f t="shared" si="5"/>
        <v>0</v>
      </c>
      <c r="T39" s="291">
        <f t="shared" si="6"/>
        <v>0</v>
      </c>
      <c r="U39" s="291">
        <f t="shared" si="7"/>
        <v>0</v>
      </c>
      <c r="W39" s="288">
        <f>(($AB39*'DT IN. DE'!$C$5/1000))*($D$1166/IF(AND($D$1165&gt;$B$1167,$B$1167&gt;$D$1164),366,365))+(($AC39*'DT IN. DE'!$C$5/2000))</f>
        <v>0</v>
      </c>
      <c r="X39" s="289">
        <f t="shared" si="8"/>
        <v>0</v>
      </c>
      <c r="Y39" s="289">
        <f>(($AB39*'DT IN. DE'!$E$5/1000))*($D$1166/IF(AND($D$1165&gt;$B$1167,$B$1167&gt;$D$1164),366,365))+(($AC39*'DT IN. DE'!$E$5/2000))</f>
        <v>0</v>
      </c>
      <c r="Z39" s="292">
        <f t="shared" si="11"/>
        <v>0</v>
      </c>
      <c r="AA39" s="386"/>
      <c r="AB39" s="291">
        <f t="shared" si="9"/>
        <v>0</v>
      </c>
      <c r="AC39" s="291">
        <f t="shared" si="10"/>
        <v>0</v>
      </c>
    </row>
    <row r="40" spans="2:29" x14ac:dyDescent="0.25">
      <c r="B40" s="424">
        <v>36</v>
      </c>
      <c r="C40" s="430">
        <f>'BIENES ASEGURADOS IN.DE'!C40</f>
        <v>0</v>
      </c>
      <c r="D40" s="431">
        <f>'BIENES ASEGURADOS IN.DE'!D40*'RT GENERALES'!$E$14</f>
        <v>0</v>
      </c>
      <c r="E40" s="432">
        <f>'BIENES ASEGURADOS IN.DE'!E40*'RT GENERALES'!$E$14</f>
        <v>0</v>
      </c>
      <c r="F40" s="433">
        <f>'BIENES ASEGURADOS IN.DE'!F40*'RT GENERALES'!$E$14</f>
        <v>0</v>
      </c>
      <c r="G40" s="425">
        <f t="shared" si="1"/>
        <v>0</v>
      </c>
      <c r="H40" s="283"/>
      <c r="I40" s="284">
        <f>((((D40+E40)*('DT IN. DE'!$C$5/1000)))*($D$1166/IF(AND($D$1165&gt;$B$1167,$B$1167&gt;$D$1164),366,365))+(F40*('DT IN. DE'!$C$5/2000)))</f>
        <v>0</v>
      </c>
      <c r="J40" s="285">
        <f t="shared" si="2"/>
        <v>0</v>
      </c>
      <c r="K40" s="286">
        <f>(((D40+E40)*('DT IN. DE'!$E$5/1000))*($D$1166/IF(AND($D$1165&gt;$B$1167,$B$1167&gt;$D$1164),366,365))+(F40*('DT IN. DE'!$E$5/2000)))</f>
        <v>0</v>
      </c>
      <c r="L40" s="385"/>
      <c r="M40" s="287">
        <f t="shared" si="3"/>
        <v>0</v>
      </c>
      <c r="O40" s="288">
        <f>(($T40*'DT IN. DE'!$C$5/1000))*($D$1166/IF(AND($D$1165&gt;$B$1167,$B$1167&gt;$D$1164),366,365))+(($U40*'DT IN. DE'!$C$5/2000))</f>
        <v>0</v>
      </c>
      <c r="P40" s="289">
        <f t="shared" si="4"/>
        <v>0</v>
      </c>
      <c r="Q40" s="289">
        <f>(($T40*'DT IN. DE'!$E$5/1000))*($D$1166/IF(AND($D$1165&gt;$B$1167,$B$1167&gt;$D$1164),366,365))+(($U40*'DT IN. DE'!$E$5/2000))</f>
        <v>0</v>
      </c>
      <c r="R40" s="290">
        <f t="shared" si="5"/>
        <v>0</v>
      </c>
      <c r="T40" s="291">
        <f t="shared" si="6"/>
        <v>0</v>
      </c>
      <c r="U40" s="291">
        <f t="shared" si="7"/>
        <v>0</v>
      </c>
      <c r="W40" s="288">
        <f>(($AB40*'DT IN. DE'!$C$5/1000))*($D$1166/IF(AND($D$1165&gt;$B$1167,$B$1167&gt;$D$1164),366,365))+(($AC40*'DT IN. DE'!$C$5/2000))</f>
        <v>0</v>
      </c>
      <c r="X40" s="289">
        <f t="shared" si="8"/>
        <v>0</v>
      </c>
      <c r="Y40" s="289">
        <f>(($AB40*'DT IN. DE'!$E$5/1000))*($D$1166/IF(AND($D$1165&gt;$B$1167,$B$1167&gt;$D$1164),366,365))+(($AC40*'DT IN. DE'!$E$5/2000))</f>
        <v>0</v>
      </c>
      <c r="Z40" s="292">
        <f t="shared" si="11"/>
        <v>0</v>
      </c>
      <c r="AA40" s="386"/>
      <c r="AB40" s="291">
        <f t="shared" si="9"/>
        <v>0</v>
      </c>
      <c r="AC40" s="291">
        <f t="shared" si="10"/>
        <v>0</v>
      </c>
    </row>
    <row r="41" spans="2:29" x14ac:dyDescent="0.25">
      <c r="B41" s="423">
        <v>37</v>
      </c>
      <c r="C41" s="430">
        <f>'BIENES ASEGURADOS IN.DE'!C41</f>
        <v>0</v>
      </c>
      <c r="D41" s="431">
        <f>'BIENES ASEGURADOS IN.DE'!D41*'RT GENERALES'!$E$14</f>
        <v>0</v>
      </c>
      <c r="E41" s="432">
        <f>'BIENES ASEGURADOS IN.DE'!E41*'RT GENERALES'!$E$14</f>
        <v>0</v>
      </c>
      <c r="F41" s="433">
        <f>'BIENES ASEGURADOS IN.DE'!F41*'RT GENERALES'!$E$14</f>
        <v>0</v>
      </c>
      <c r="G41" s="425">
        <f t="shared" si="1"/>
        <v>0</v>
      </c>
      <c r="H41" s="283"/>
      <c r="I41" s="284">
        <f>((((D41+E41)*('DT IN. DE'!$C$5/1000)))*($D$1166/IF(AND($D$1165&gt;$B$1167,$B$1167&gt;$D$1164),366,365))+(F41*('DT IN. DE'!$C$5/2000)))</f>
        <v>0</v>
      </c>
      <c r="J41" s="285">
        <f t="shared" si="2"/>
        <v>0</v>
      </c>
      <c r="K41" s="286">
        <f>(((D41+E41)*('DT IN. DE'!$E$5/1000))*($D$1166/IF(AND($D$1165&gt;$B$1167,$B$1167&gt;$D$1164),366,365))+(F41*('DT IN. DE'!$E$5/2000)))</f>
        <v>0</v>
      </c>
      <c r="L41" s="385"/>
      <c r="M41" s="287">
        <f t="shared" si="3"/>
        <v>0</v>
      </c>
      <c r="O41" s="288">
        <f>(($T41*'DT IN. DE'!$C$5/1000))*($D$1166/IF(AND($D$1165&gt;$B$1167,$B$1167&gt;$D$1164),366,365))+(($U41*'DT IN. DE'!$C$5/2000))</f>
        <v>0</v>
      </c>
      <c r="P41" s="289">
        <f t="shared" si="4"/>
        <v>0</v>
      </c>
      <c r="Q41" s="289">
        <f>(($T41*'DT IN. DE'!$E$5/1000))*($D$1166/IF(AND($D$1165&gt;$B$1167,$B$1167&gt;$D$1164),366,365))+(($U41*'DT IN. DE'!$E$5/2000))</f>
        <v>0</v>
      </c>
      <c r="R41" s="290">
        <f t="shared" si="5"/>
        <v>0</v>
      </c>
      <c r="T41" s="291">
        <f t="shared" si="6"/>
        <v>0</v>
      </c>
      <c r="U41" s="291">
        <f t="shared" si="7"/>
        <v>0</v>
      </c>
      <c r="W41" s="288">
        <f>(($AB41*'DT IN. DE'!$C$5/1000))*($D$1166/IF(AND($D$1165&gt;$B$1167,$B$1167&gt;$D$1164),366,365))+(($AC41*'DT IN. DE'!$C$5/2000))</f>
        <v>0</v>
      </c>
      <c r="X41" s="289">
        <f t="shared" si="8"/>
        <v>0</v>
      </c>
      <c r="Y41" s="289">
        <f>(($AB41*'DT IN. DE'!$E$5/1000))*($D$1166/IF(AND($D$1165&gt;$B$1167,$B$1167&gt;$D$1164),366,365))+(($AC41*'DT IN. DE'!$E$5/2000))</f>
        <v>0</v>
      </c>
      <c r="Z41" s="292">
        <f t="shared" si="11"/>
        <v>0</v>
      </c>
      <c r="AA41" s="386"/>
      <c r="AB41" s="291">
        <f t="shared" si="9"/>
        <v>0</v>
      </c>
      <c r="AC41" s="291">
        <f t="shared" si="10"/>
        <v>0</v>
      </c>
    </row>
    <row r="42" spans="2:29" x14ac:dyDescent="0.25">
      <c r="B42" s="424">
        <v>38</v>
      </c>
      <c r="C42" s="430">
        <f>'BIENES ASEGURADOS IN.DE'!C42</f>
        <v>0</v>
      </c>
      <c r="D42" s="431">
        <f>'BIENES ASEGURADOS IN.DE'!D42*'RT GENERALES'!$E$14</f>
        <v>0</v>
      </c>
      <c r="E42" s="432">
        <f>'BIENES ASEGURADOS IN.DE'!E42*'RT GENERALES'!$E$14</f>
        <v>0</v>
      </c>
      <c r="F42" s="433">
        <f>'BIENES ASEGURADOS IN.DE'!F42*'RT GENERALES'!$E$14</f>
        <v>0</v>
      </c>
      <c r="G42" s="425">
        <f t="shared" si="1"/>
        <v>0</v>
      </c>
      <c r="H42" s="283"/>
      <c r="I42" s="284">
        <f>((((D42+E42)*('DT IN. DE'!$C$5/1000)))*($D$1166/IF(AND($D$1165&gt;$B$1167,$B$1167&gt;$D$1164),366,365))+(F42*('DT IN. DE'!$C$5/2000)))</f>
        <v>0</v>
      </c>
      <c r="J42" s="285">
        <f t="shared" si="2"/>
        <v>0</v>
      </c>
      <c r="K42" s="286">
        <f>(((D42+E42)*('DT IN. DE'!$E$5/1000))*($D$1166/IF(AND($D$1165&gt;$B$1167,$B$1167&gt;$D$1164),366,365))+(F42*('DT IN. DE'!$E$5/2000)))</f>
        <v>0</v>
      </c>
      <c r="L42" s="385"/>
      <c r="M42" s="287">
        <f t="shared" si="3"/>
        <v>0</v>
      </c>
      <c r="O42" s="288">
        <f>(($T42*'DT IN. DE'!$C$5/1000))*($D$1166/IF(AND($D$1165&gt;$B$1167,$B$1167&gt;$D$1164),366,365))+(($U42*'DT IN. DE'!$C$5/2000))</f>
        <v>0</v>
      </c>
      <c r="P42" s="289">
        <f t="shared" si="4"/>
        <v>0</v>
      </c>
      <c r="Q42" s="289">
        <f>(($T42*'DT IN. DE'!$E$5/1000))*($D$1166/IF(AND($D$1165&gt;$B$1167,$B$1167&gt;$D$1164),366,365))+(($U42*'DT IN. DE'!$E$5/2000))</f>
        <v>0</v>
      </c>
      <c r="R42" s="290">
        <f t="shared" si="5"/>
        <v>0</v>
      </c>
      <c r="T42" s="291">
        <f t="shared" si="6"/>
        <v>0</v>
      </c>
      <c r="U42" s="291">
        <f t="shared" si="7"/>
        <v>0</v>
      </c>
      <c r="W42" s="288">
        <f>(($AB42*'DT IN. DE'!$C$5/1000))*($D$1166/IF(AND($D$1165&gt;$B$1167,$B$1167&gt;$D$1164),366,365))+(($AC42*'DT IN. DE'!$C$5/2000))</f>
        <v>0</v>
      </c>
      <c r="X42" s="289">
        <f t="shared" si="8"/>
        <v>0</v>
      </c>
      <c r="Y42" s="289">
        <f>(($AB42*'DT IN. DE'!$E$5/1000))*($D$1166/IF(AND($D$1165&gt;$B$1167,$B$1167&gt;$D$1164),366,365))+(($AC42*'DT IN. DE'!$E$5/2000))</f>
        <v>0</v>
      </c>
      <c r="Z42" s="292">
        <f t="shared" si="11"/>
        <v>0</v>
      </c>
      <c r="AA42" s="386"/>
      <c r="AB42" s="291">
        <f t="shared" si="9"/>
        <v>0</v>
      </c>
      <c r="AC42" s="291">
        <f t="shared" si="10"/>
        <v>0</v>
      </c>
    </row>
    <row r="43" spans="2:29" x14ac:dyDescent="0.25">
      <c r="B43" s="423">
        <v>39</v>
      </c>
      <c r="C43" s="430">
        <f>'BIENES ASEGURADOS IN.DE'!C43</f>
        <v>0</v>
      </c>
      <c r="D43" s="431">
        <f>'BIENES ASEGURADOS IN.DE'!D43*'RT GENERALES'!$E$14</f>
        <v>0</v>
      </c>
      <c r="E43" s="432">
        <f>'BIENES ASEGURADOS IN.DE'!E43*'RT GENERALES'!$E$14</f>
        <v>0</v>
      </c>
      <c r="F43" s="433">
        <f>'BIENES ASEGURADOS IN.DE'!F43*'RT GENERALES'!$E$14</f>
        <v>0</v>
      </c>
      <c r="G43" s="425">
        <f t="shared" si="1"/>
        <v>0</v>
      </c>
      <c r="H43" s="283"/>
      <c r="I43" s="284">
        <f>((((D43+E43)*('DT IN. DE'!$C$5/1000)))*($D$1166/IF(AND($D$1165&gt;$B$1167,$B$1167&gt;$D$1164),366,365))+(F43*('DT IN. DE'!$C$5/2000)))</f>
        <v>0</v>
      </c>
      <c r="J43" s="285">
        <f t="shared" si="2"/>
        <v>0</v>
      </c>
      <c r="K43" s="286">
        <f>(((D43+E43)*('DT IN. DE'!$E$5/1000))*($D$1166/IF(AND($D$1165&gt;$B$1167,$B$1167&gt;$D$1164),366,365))+(F43*('DT IN. DE'!$E$5/2000)))</f>
        <v>0</v>
      </c>
      <c r="L43" s="385"/>
      <c r="M43" s="287">
        <f t="shared" si="3"/>
        <v>0</v>
      </c>
      <c r="O43" s="288">
        <f>(($T43*'DT IN. DE'!$C$5/1000))*($D$1166/IF(AND($D$1165&gt;$B$1167,$B$1167&gt;$D$1164),366,365))+(($U43*'DT IN. DE'!$C$5/2000))</f>
        <v>0</v>
      </c>
      <c r="P43" s="289">
        <f t="shared" si="4"/>
        <v>0</v>
      </c>
      <c r="Q43" s="289">
        <f>(($T43*'DT IN. DE'!$E$5/1000))*($D$1166/IF(AND($D$1165&gt;$B$1167,$B$1167&gt;$D$1164),366,365))+(($U43*'DT IN. DE'!$E$5/2000))</f>
        <v>0</v>
      </c>
      <c r="R43" s="290">
        <f t="shared" si="5"/>
        <v>0</v>
      </c>
      <c r="T43" s="291">
        <f t="shared" si="6"/>
        <v>0</v>
      </c>
      <c r="U43" s="291">
        <f t="shared" si="7"/>
        <v>0</v>
      </c>
      <c r="W43" s="288">
        <f>(($AB43*'DT IN. DE'!$C$5/1000))*($D$1166/IF(AND($D$1165&gt;$B$1167,$B$1167&gt;$D$1164),366,365))+(($AC43*'DT IN. DE'!$C$5/2000))</f>
        <v>0</v>
      </c>
      <c r="X43" s="289">
        <f t="shared" si="8"/>
        <v>0</v>
      </c>
      <c r="Y43" s="289">
        <f>(($AB43*'DT IN. DE'!$E$5/1000))*($D$1166/IF(AND($D$1165&gt;$B$1167,$B$1167&gt;$D$1164),366,365))+(($AC43*'DT IN. DE'!$E$5/2000))</f>
        <v>0</v>
      </c>
      <c r="Z43" s="292">
        <f t="shared" si="11"/>
        <v>0</v>
      </c>
      <c r="AA43" s="386"/>
      <c r="AB43" s="291">
        <f t="shared" si="9"/>
        <v>0</v>
      </c>
      <c r="AC43" s="291">
        <f t="shared" si="10"/>
        <v>0</v>
      </c>
    </row>
    <row r="44" spans="2:29" x14ac:dyDescent="0.25">
      <c r="B44" s="424">
        <v>40</v>
      </c>
      <c r="C44" s="430">
        <f>'BIENES ASEGURADOS IN.DE'!C44</f>
        <v>0</v>
      </c>
      <c r="D44" s="431">
        <f>'BIENES ASEGURADOS IN.DE'!D44*'RT GENERALES'!$E$14</f>
        <v>0</v>
      </c>
      <c r="E44" s="432">
        <f>'BIENES ASEGURADOS IN.DE'!E44*'RT GENERALES'!$E$14</f>
        <v>0</v>
      </c>
      <c r="F44" s="433">
        <f>'BIENES ASEGURADOS IN.DE'!F44*'RT GENERALES'!$E$14</f>
        <v>0</v>
      </c>
      <c r="G44" s="425">
        <f t="shared" si="1"/>
        <v>0</v>
      </c>
      <c r="H44" s="283"/>
      <c r="I44" s="284">
        <f>((((D44+E44)*('DT IN. DE'!$C$5/1000)))*($D$1166/IF(AND($D$1165&gt;$B$1167,$B$1167&gt;$D$1164),366,365))+(F44*('DT IN. DE'!$C$5/2000)))</f>
        <v>0</v>
      </c>
      <c r="J44" s="285">
        <f t="shared" si="2"/>
        <v>0</v>
      </c>
      <c r="K44" s="286">
        <f>(((D44+E44)*('DT IN. DE'!$E$5/1000))*($D$1166/IF(AND($D$1165&gt;$B$1167,$B$1167&gt;$D$1164),366,365))+(F44*('DT IN. DE'!$E$5/2000)))</f>
        <v>0</v>
      </c>
      <c r="L44" s="385"/>
      <c r="M44" s="287">
        <f t="shared" si="3"/>
        <v>0</v>
      </c>
      <c r="O44" s="288">
        <f>(($T44*'DT IN. DE'!$C$5/1000))*($D$1166/IF(AND($D$1165&gt;$B$1167,$B$1167&gt;$D$1164),366,365))+(($U44*'DT IN. DE'!$C$5/2000))</f>
        <v>0</v>
      </c>
      <c r="P44" s="289">
        <f t="shared" si="4"/>
        <v>0</v>
      </c>
      <c r="Q44" s="289">
        <f>(($T44*'DT IN. DE'!$E$5/1000))*($D$1166/IF(AND($D$1165&gt;$B$1167,$B$1167&gt;$D$1164),366,365))+(($U44*'DT IN. DE'!$E$5/2000))</f>
        <v>0</v>
      </c>
      <c r="R44" s="290">
        <f t="shared" si="5"/>
        <v>0</v>
      </c>
      <c r="T44" s="291">
        <f t="shared" si="6"/>
        <v>0</v>
      </c>
      <c r="U44" s="291">
        <f t="shared" si="7"/>
        <v>0</v>
      </c>
      <c r="W44" s="288">
        <f>(($AB44*'DT IN. DE'!$C$5/1000))*($D$1166/IF(AND($D$1165&gt;$B$1167,$B$1167&gt;$D$1164),366,365))+(($AC44*'DT IN. DE'!$C$5/2000))</f>
        <v>0</v>
      </c>
      <c r="X44" s="289">
        <f t="shared" si="8"/>
        <v>0</v>
      </c>
      <c r="Y44" s="289">
        <f>(($AB44*'DT IN. DE'!$E$5/1000))*($D$1166/IF(AND($D$1165&gt;$B$1167,$B$1167&gt;$D$1164),366,365))+(($AC44*'DT IN. DE'!$E$5/2000))</f>
        <v>0</v>
      </c>
      <c r="Z44" s="292">
        <f t="shared" si="11"/>
        <v>0</v>
      </c>
      <c r="AA44" s="386"/>
      <c r="AB44" s="291">
        <f t="shared" si="9"/>
        <v>0</v>
      </c>
      <c r="AC44" s="291">
        <f t="shared" si="10"/>
        <v>0</v>
      </c>
    </row>
    <row r="45" spans="2:29" x14ac:dyDescent="0.25">
      <c r="B45" s="423">
        <v>41</v>
      </c>
      <c r="C45" s="430">
        <f>'BIENES ASEGURADOS IN.DE'!C45</f>
        <v>0</v>
      </c>
      <c r="D45" s="431">
        <f>'BIENES ASEGURADOS IN.DE'!D45*'RT GENERALES'!$E$14</f>
        <v>0</v>
      </c>
      <c r="E45" s="432">
        <f>'BIENES ASEGURADOS IN.DE'!E45*'RT GENERALES'!$E$14</f>
        <v>0</v>
      </c>
      <c r="F45" s="433">
        <f>'BIENES ASEGURADOS IN.DE'!F45*'RT GENERALES'!$E$14</f>
        <v>0</v>
      </c>
      <c r="G45" s="425">
        <f t="shared" si="1"/>
        <v>0</v>
      </c>
      <c r="H45" s="283"/>
      <c r="I45" s="284">
        <f>((((D45+E45)*('DT IN. DE'!$C$5/1000)))*($D$1166/IF(AND($D$1165&gt;$B$1167,$B$1167&gt;$D$1164),366,365))+(F45*('DT IN. DE'!$C$5/2000)))</f>
        <v>0</v>
      </c>
      <c r="J45" s="285">
        <f t="shared" si="2"/>
        <v>0</v>
      </c>
      <c r="K45" s="286">
        <f>(((D45+E45)*('DT IN. DE'!$E$5/1000))*($D$1166/IF(AND($D$1165&gt;$B$1167,$B$1167&gt;$D$1164),366,365))+(F45*('DT IN. DE'!$E$5/2000)))</f>
        <v>0</v>
      </c>
      <c r="L45" s="385"/>
      <c r="M45" s="287">
        <f t="shared" si="3"/>
        <v>0</v>
      </c>
      <c r="O45" s="288">
        <f>(($T45*'DT IN. DE'!$C$5/1000))*($D$1166/IF(AND($D$1165&gt;$B$1167,$B$1167&gt;$D$1164),366,365))+(($U45*'DT IN. DE'!$C$5/2000))</f>
        <v>0</v>
      </c>
      <c r="P45" s="289">
        <f t="shared" si="4"/>
        <v>0</v>
      </c>
      <c r="Q45" s="289">
        <f>(($T45*'DT IN. DE'!$E$5/1000))*($D$1166/IF(AND($D$1165&gt;$B$1167,$B$1167&gt;$D$1164),366,365))+(($U45*'DT IN. DE'!$E$5/2000))</f>
        <v>0</v>
      </c>
      <c r="R45" s="290">
        <f t="shared" si="5"/>
        <v>0</v>
      </c>
      <c r="T45" s="291">
        <f t="shared" si="6"/>
        <v>0</v>
      </c>
      <c r="U45" s="291">
        <f t="shared" si="7"/>
        <v>0</v>
      </c>
      <c r="W45" s="288">
        <f>(($AB45*'DT IN. DE'!$C$5/1000))*($D$1166/IF(AND($D$1165&gt;$B$1167,$B$1167&gt;$D$1164),366,365))+(($AC45*'DT IN. DE'!$C$5/2000))</f>
        <v>0</v>
      </c>
      <c r="X45" s="289">
        <f t="shared" si="8"/>
        <v>0</v>
      </c>
      <c r="Y45" s="289">
        <f>(($AB45*'DT IN. DE'!$E$5/1000))*($D$1166/IF(AND($D$1165&gt;$B$1167,$B$1167&gt;$D$1164),366,365))+(($AC45*'DT IN. DE'!$E$5/2000))</f>
        <v>0</v>
      </c>
      <c r="Z45" s="292">
        <f t="shared" si="11"/>
        <v>0</v>
      </c>
      <c r="AA45" s="386"/>
      <c r="AB45" s="291">
        <f t="shared" si="9"/>
        <v>0</v>
      </c>
      <c r="AC45" s="291">
        <f t="shared" si="10"/>
        <v>0</v>
      </c>
    </row>
    <row r="46" spans="2:29" x14ac:dyDescent="0.25">
      <c r="B46" s="424">
        <v>42</v>
      </c>
      <c r="C46" s="430">
        <f>'BIENES ASEGURADOS IN.DE'!C46</f>
        <v>0</v>
      </c>
      <c r="D46" s="431">
        <f>'BIENES ASEGURADOS IN.DE'!D46*'RT GENERALES'!$E$14</f>
        <v>0</v>
      </c>
      <c r="E46" s="432">
        <f>'BIENES ASEGURADOS IN.DE'!E46*'RT GENERALES'!$E$14</f>
        <v>0</v>
      </c>
      <c r="F46" s="433">
        <f>'BIENES ASEGURADOS IN.DE'!F46*'RT GENERALES'!$E$14</f>
        <v>0</v>
      </c>
      <c r="G46" s="425">
        <f t="shared" si="1"/>
        <v>0</v>
      </c>
      <c r="H46" s="283"/>
      <c r="I46" s="284">
        <f>((((D46+E46)*('DT IN. DE'!$C$5/1000)))*($D$1166/IF(AND($D$1165&gt;$B$1167,$B$1167&gt;$D$1164),366,365))+(F46*('DT IN. DE'!$C$5/2000)))</f>
        <v>0</v>
      </c>
      <c r="J46" s="285">
        <f t="shared" si="2"/>
        <v>0</v>
      </c>
      <c r="K46" s="286">
        <f>(((D46+E46)*('DT IN. DE'!$E$5/1000))*($D$1166/IF(AND($D$1165&gt;$B$1167,$B$1167&gt;$D$1164),366,365))+(F46*('DT IN. DE'!$E$5/2000)))</f>
        <v>0</v>
      </c>
      <c r="L46" s="385"/>
      <c r="M46" s="287">
        <f t="shared" si="3"/>
        <v>0</v>
      </c>
      <c r="O46" s="288">
        <f>(($T46*'DT IN. DE'!$C$5/1000))*($D$1166/IF(AND($D$1165&gt;$B$1167,$B$1167&gt;$D$1164),366,365))+(($U46*'DT IN. DE'!$C$5/2000))</f>
        <v>0</v>
      </c>
      <c r="P46" s="289">
        <f t="shared" si="4"/>
        <v>0</v>
      </c>
      <c r="Q46" s="289">
        <f>(($T46*'DT IN. DE'!$E$5/1000))*($D$1166/IF(AND($D$1165&gt;$B$1167,$B$1167&gt;$D$1164),366,365))+(($U46*'DT IN. DE'!$E$5/2000))</f>
        <v>0</v>
      </c>
      <c r="R46" s="290">
        <f t="shared" si="5"/>
        <v>0</v>
      </c>
      <c r="T46" s="291">
        <f t="shared" si="6"/>
        <v>0</v>
      </c>
      <c r="U46" s="291">
        <f t="shared" si="7"/>
        <v>0</v>
      </c>
      <c r="W46" s="288">
        <f>(($AB46*'DT IN. DE'!$C$5/1000))*($D$1166/IF(AND($D$1165&gt;$B$1167,$B$1167&gt;$D$1164),366,365))+(($AC46*'DT IN. DE'!$C$5/2000))</f>
        <v>0</v>
      </c>
      <c r="X46" s="289">
        <f t="shared" si="8"/>
        <v>0</v>
      </c>
      <c r="Y46" s="289">
        <f>(($AB46*'DT IN. DE'!$E$5/1000))*($D$1166/IF(AND($D$1165&gt;$B$1167,$B$1167&gt;$D$1164),366,365))+(($AC46*'DT IN. DE'!$E$5/2000))</f>
        <v>0</v>
      </c>
      <c r="Z46" s="292">
        <f t="shared" si="11"/>
        <v>0</v>
      </c>
      <c r="AA46" s="386"/>
      <c r="AB46" s="291">
        <f t="shared" si="9"/>
        <v>0</v>
      </c>
      <c r="AC46" s="291">
        <f t="shared" si="10"/>
        <v>0</v>
      </c>
    </row>
    <row r="47" spans="2:29" x14ac:dyDescent="0.25">
      <c r="B47" s="423">
        <v>43</v>
      </c>
      <c r="C47" s="430">
        <f>'BIENES ASEGURADOS IN.DE'!C47</f>
        <v>0</v>
      </c>
      <c r="D47" s="431">
        <f>'BIENES ASEGURADOS IN.DE'!D47*'RT GENERALES'!$E$14</f>
        <v>0</v>
      </c>
      <c r="E47" s="432">
        <f>'BIENES ASEGURADOS IN.DE'!E47*'RT GENERALES'!$E$14</f>
        <v>0</v>
      </c>
      <c r="F47" s="433">
        <f>'BIENES ASEGURADOS IN.DE'!F47*'RT GENERALES'!$E$14</f>
        <v>0</v>
      </c>
      <c r="G47" s="425">
        <f t="shared" si="1"/>
        <v>0</v>
      </c>
      <c r="H47" s="283"/>
      <c r="I47" s="284">
        <f>((((D47+E47)*('DT IN. DE'!$C$5/1000)))*($D$1166/IF(AND($D$1165&gt;$B$1167,$B$1167&gt;$D$1164),366,365))+(F47*('DT IN. DE'!$C$5/2000)))</f>
        <v>0</v>
      </c>
      <c r="J47" s="285">
        <f t="shared" si="2"/>
        <v>0</v>
      </c>
      <c r="K47" s="286">
        <f>(((D47+E47)*('DT IN. DE'!$E$5/1000))*($D$1166/IF(AND($D$1165&gt;$B$1167,$B$1167&gt;$D$1164),366,365))+(F47*('DT IN. DE'!$E$5/2000)))</f>
        <v>0</v>
      </c>
      <c r="L47" s="385"/>
      <c r="M47" s="287">
        <f t="shared" si="3"/>
        <v>0</v>
      </c>
      <c r="O47" s="288">
        <f>(($T47*'DT IN. DE'!$C$5/1000))*($D$1166/IF(AND($D$1165&gt;$B$1167,$B$1167&gt;$D$1164),366,365))+(($U47*'DT IN. DE'!$C$5/2000))</f>
        <v>0</v>
      </c>
      <c r="P47" s="289">
        <f t="shared" si="4"/>
        <v>0</v>
      </c>
      <c r="Q47" s="289">
        <f>(($T47*'DT IN. DE'!$E$5/1000))*($D$1166/IF(AND($D$1165&gt;$B$1167,$B$1167&gt;$D$1164),366,365))+(($U47*'DT IN. DE'!$E$5/2000))</f>
        <v>0</v>
      </c>
      <c r="R47" s="290">
        <f t="shared" si="5"/>
        <v>0</v>
      </c>
      <c r="T47" s="291">
        <f t="shared" si="6"/>
        <v>0</v>
      </c>
      <c r="U47" s="291">
        <f t="shared" si="7"/>
        <v>0</v>
      </c>
      <c r="W47" s="288">
        <f>(($AB47*'DT IN. DE'!$C$5/1000))*($D$1166/IF(AND($D$1165&gt;$B$1167,$B$1167&gt;$D$1164),366,365))+(($AC47*'DT IN. DE'!$C$5/2000))</f>
        <v>0</v>
      </c>
      <c r="X47" s="289">
        <f t="shared" si="8"/>
        <v>0</v>
      </c>
      <c r="Y47" s="289">
        <f>(($AB47*'DT IN. DE'!$E$5/1000))*($D$1166/IF(AND($D$1165&gt;$B$1167,$B$1167&gt;$D$1164),366,365))+(($AC47*'DT IN. DE'!$E$5/2000))</f>
        <v>0</v>
      </c>
      <c r="Z47" s="292">
        <f t="shared" si="11"/>
        <v>0</v>
      </c>
      <c r="AA47" s="386"/>
      <c r="AB47" s="291">
        <f t="shared" si="9"/>
        <v>0</v>
      </c>
      <c r="AC47" s="291">
        <f t="shared" si="10"/>
        <v>0</v>
      </c>
    </row>
    <row r="48" spans="2:29" x14ac:dyDescent="0.25">
      <c r="B48" s="424">
        <v>44</v>
      </c>
      <c r="C48" s="430">
        <f>'BIENES ASEGURADOS IN.DE'!C48</f>
        <v>0</v>
      </c>
      <c r="D48" s="431">
        <f>'BIENES ASEGURADOS IN.DE'!D48*'RT GENERALES'!$E$14</f>
        <v>0</v>
      </c>
      <c r="E48" s="432">
        <f>'BIENES ASEGURADOS IN.DE'!E48*'RT GENERALES'!$E$14</f>
        <v>0</v>
      </c>
      <c r="F48" s="433">
        <f>'BIENES ASEGURADOS IN.DE'!F48*'RT GENERALES'!$E$14</f>
        <v>0</v>
      </c>
      <c r="G48" s="425">
        <f t="shared" si="1"/>
        <v>0</v>
      </c>
      <c r="H48" s="283"/>
      <c r="I48" s="284">
        <f>((((D48+E48)*('DT IN. DE'!$C$5/1000)))*($D$1166/IF(AND($D$1165&gt;$B$1167,$B$1167&gt;$D$1164),366,365))+(F48*('DT IN. DE'!$C$5/2000)))</f>
        <v>0</v>
      </c>
      <c r="J48" s="285">
        <f t="shared" si="2"/>
        <v>0</v>
      </c>
      <c r="K48" s="286">
        <f>(((D48+E48)*('DT IN. DE'!$E$5/1000))*($D$1166/IF(AND($D$1165&gt;$B$1167,$B$1167&gt;$D$1164),366,365))+(F48*('DT IN. DE'!$E$5/2000)))</f>
        <v>0</v>
      </c>
      <c r="L48" s="385"/>
      <c r="M48" s="287">
        <f t="shared" si="3"/>
        <v>0</v>
      </c>
      <c r="O48" s="288">
        <f>(($T48*'DT IN. DE'!$C$5/1000))*($D$1166/IF(AND($D$1165&gt;$B$1167,$B$1167&gt;$D$1164),366,365))+(($U48*'DT IN. DE'!$C$5/2000))</f>
        <v>0</v>
      </c>
      <c r="P48" s="289">
        <f t="shared" si="4"/>
        <v>0</v>
      </c>
      <c r="Q48" s="289">
        <f>(($T48*'DT IN. DE'!$E$5/1000))*($D$1166/IF(AND($D$1165&gt;$B$1167,$B$1167&gt;$D$1164),366,365))+(($U48*'DT IN. DE'!$E$5/2000))</f>
        <v>0</v>
      </c>
      <c r="R48" s="290">
        <f t="shared" si="5"/>
        <v>0</v>
      </c>
      <c r="T48" s="291">
        <f t="shared" si="6"/>
        <v>0</v>
      </c>
      <c r="U48" s="291">
        <f t="shared" si="7"/>
        <v>0</v>
      </c>
      <c r="W48" s="288">
        <f>(($AB48*'DT IN. DE'!$C$5/1000))*($D$1166/IF(AND($D$1165&gt;$B$1167,$B$1167&gt;$D$1164),366,365))+(($AC48*'DT IN. DE'!$C$5/2000))</f>
        <v>0</v>
      </c>
      <c r="X48" s="289">
        <f t="shared" si="8"/>
        <v>0</v>
      </c>
      <c r="Y48" s="289">
        <f>(($AB48*'DT IN. DE'!$E$5/1000))*($D$1166/IF(AND($D$1165&gt;$B$1167,$B$1167&gt;$D$1164),366,365))+(($AC48*'DT IN. DE'!$E$5/2000))</f>
        <v>0</v>
      </c>
      <c r="Z48" s="292">
        <f t="shared" si="11"/>
        <v>0</v>
      </c>
      <c r="AA48" s="386"/>
      <c r="AB48" s="291">
        <f t="shared" si="9"/>
        <v>0</v>
      </c>
      <c r="AC48" s="291">
        <f t="shared" si="10"/>
        <v>0</v>
      </c>
    </row>
    <row r="49" spans="2:29" x14ac:dyDescent="0.25">
      <c r="B49" s="423">
        <v>45</v>
      </c>
      <c r="C49" s="430">
        <f>'BIENES ASEGURADOS IN.DE'!C49</f>
        <v>0</v>
      </c>
      <c r="D49" s="431">
        <f>'BIENES ASEGURADOS IN.DE'!D49*'RT GENERALES'!$E$14</f>
        <v>0</v>
      </c>
      <c r="E49" s="432">
        <f>'BIENES ASEGURADOS IN.DE'!E49*'RT GENERALES'!$E$14</f>
        <v>0</v>
      </c>
      <c r="F49" s="433">
        <f>'BIENES ASEGURADOS IN.DE'!F49*'RT GENERALES'!$E$14</f>
        <v>0</v>
      </c>
      <c r="G49" s="425">
        <f t="shared" si="1"/>
        <v>0</v>
      </c>
      <c r="H49" s="283"/>
      <c r="I49" s="284">
        <f>((((D49+E49)*('DT IN. DE'!$C$5/1000)))*($D$1166/IF(AND($D$1165&gt;$B$1167,$B$1167&gt;$D$1164),366,365))+(F49*('DT IN. DE'!$C$5/2000)))</f>
        <v>0</v>
      </c>
      <c r="J49" s="285">
        <f t="shared" si="2"/>
        <v>0</v>
      </c>
      <c r="K49" s="286">
        <f>(((D49+E49)*('DT IN. DE'!$E$5/1000))*($D$1166/IF(AND($D$1165&gt;$B$1167,$B$1167&gt;$D$1164),366,365))+(F49*('DT IN. DE'!$E$5/2000)))</f>
        <v>0</v>
      </c>
      <c r="L49" s="385"/>
      <c r="M49" s="287">
        <f t="shared" si="3"/>
        <v>0</v>
      </c>
      <c r="O49" s="288">
        <f>(($T49*'DT IN. DE'!$C$5/1000))*($D$1166/IF(AND($D$1165&gt;$B$1167,$B$1167&gt;$D$1164),366,365))+(($U49*'DT IN. DE'!$C$5/2000))</f>
        <v>0</v>
      </c>
      <c r="P49" s="289">
        <f t="shared" si="4"/>
        <v>0</v>
      </c>
      <c r="Q49" s="289">
        <f>(($T49*'DT IN. DE'!$E$5/1000))*($D$1166/IF(AND($D$1165&gt;$B$1167,$B$1167&gt;$D$1164),366,365))+(($U49*'DT IN. DE'!$E$5/2000))</f>
        <v>0</v>
      </c>
      <c r="R49" s="290">
        <f t="shared" si="5"/>
        <v>0</v>
      </c>
      <c r="T49" s="291">
        <f t="shared" si="6"/>
        <v>0</v>
      </c>
      <c r="U49" s="291">
        <f t="shared" si="7"/>
        <v>0</v>
      </c>
      <c r="W49" s="288">
        <f>(($AB49*'DT IN. DE'!$C$5/1000))*($D$1166/IF(AND($D$1165&gt;$B$1167,$B$1167&gt;$D$1164),366,365))+(($AC49*'DT IN. DE'!$C$5/2000))</f>
        <v>0</v>
      </c>
      <c r="X49" s="289">
        <f t="shared" si="8"/>
        <v>0</v>
      </c>
      <c r="Y49" s="289">
        <f>(($AB49*'DT IN. DE'!$E$5/1000))*($D$1166/IF(AND($D$1165&gt;$B$1167,$B$1167&gt;$D$1164),366,365))+(($AC49*'DT IN. DE'!$E$5/2000))</f>
        <v>0</v>
      </c>
      <c r="Z49" s="292">
        <f t="shared" si="11"/>
        <v>0</v>
      </c>
      <c r="AA49" s="386"/>
      <c r="AB49" s="291">
        <f t="shared" si="9"/>
        <v>0</v>
      </c>
      <c r="AC49" s="291">
        <f t="shared" si="10"/>
        <v>0</v>
      </c>
    </row>
    <row r="50" spans="2:29" x14ac:dyDescent="0.25">
      <c r="B50" s="424">
        <v>46</v>
      </c>
      <c r="C50" s="430">
        <f>'BIENES ASEGURADOS IN.DE'!C50</f>
        <v>0</v>
      </c>
      <c r="D50" s="431">
        <f>'BIENES ASEGURADOS IN.DE'!D50*'RT GENERALES'!$E$14</f>
        <v>0</v>
      </c>
      <c r="E50" s="432">
        <f>'BIENES ASEGURADOS IN.DE'!E50*'RT GENERALES'!$E$14</f>
        <v>0</v>
      </c>
      <c r="F50" s="433">
        <f>'BIENES ASEGURADOS IN.DE'!F50*'RT GENERALES'!$E$14</f>
        <v>0</v>
      </c>
      <c r="G50" s="425">
        <f t="shared" si="1"/>
        <v>0</v>
      </c>
      <c r="H50" s="283"/>
      <c r="I50" s="284">
        <f>((((D50+E50)*('DT IN. DE'!$C$5/1000)))*($D$1166/IF(AND($D$1165&gt;$B$1167,$B$1167&gt;$D$1164),366,365))+(F50*('DT IN. DE'!$C$5/2000)))</f>
        <v>0</v>
      </c>
      <c r="J50" s="285">
        <f t="shared" si="2"/>
        <v>0</v>
      </c>
      <c r="K50" s="286">
        <f>(((D50+E50)*('DT IN. DE'!$E$5/1000))*($D$1166/IF(AND($D$1165&gt;$B$1167,$B$1167&gt;$D$1164),366,365))+(F50*('DT IN. DE'!$E$5/2000)))</f>
        <v>0</v>
      </c>
      <c r="L50" s="385"/>
      <c r="M50" s="287">
        <f t="shared" si="3"/>
        <v>0</v>
      </c>
      <c r="O50" s="288">
        <f>(($T50*'DT IN. DE'!$C$5/1000))*($D$1166/IF(AND($D$1165&gt;$B$1167,$B$1167&gt;$D$1164),366,365))+(($U50*'DT IN. DE'!$C$5/2000))</f>
        <v>0</v>
      </c>
      <c r="P50" s="289">
        <f t="shared" si="4"/>
        <v>0</v>
      </c>
      <c r="Q50" s="289">
        <f>(($T50*'DT IN. DE'!$E$5/1000))*($D$1166/IF(AND($D$1165&gt;$B$1167,$B$1167&gt;$D$1164),366,365))+(($U50*'DT IN. DE'!$E$5/2000))</f>
        <v>0</v>
      </c>
      <c r="R50" s="290">
        <f t="shared" si="5"/>
        <v>0</v>
      </c>
      <c r="T50" s="291">
        <f t="shared" si="6"/>
        <v>0</v>
      </c>
      <c r="U50" s="291">
        <f t="shared" si="7"/>
        <v>0</v>
      </c>
      <c r="W50" s="288">
        <f>(($AB50*'DT IN. DE'!$C$5/1000))*($D$1166/IF(AND($D$1165&gt;$B$1167,$B$1167&gt;$D$1164),366,365))+(($AC50*'DT IN. DE'!$C$5/2000))</f>
        <v>0</v>
      </c>
      <c r="X50" s="289">
        <f t="shared" si="8"/>
        <v>0</v>
      </c>
      <c r="Y50" s="289">
        <f>(($AB50*'DT IN. DE'!$E$5/1000))*($D$1166/IF(AND($D$1165&gt;$B$1167,$B$1167&gt;$D$1164),366,365))+(($AC50*'DT IN. DE'!$E$5/2000))</f>
        <v>0</v>
      </c>
      <c r="Z50" s="292">
        <f t="shared" si="11"/>
        <v>0</v>
      </c>
      <c r="AA50" s="386"/>
      <c r="AB50" s="291">
        <f t="shared" si="9"/>
        <v>0</v>
      </c>
      <c r="AC50" s="291">
        <f t="shared" si="10"/>
        <v>0</v>
      </c>
    </row>
    <row r="51" spans="2:29" x14ac:dyDescent="0.25">
      <c r="B51" s="423">
        <v>47</v>
      </c>
      <c r="C51" s="430">
        <f>'BIENES ASEGURADOS IN.DE'!C51</f>
        <v>0</v>
      </c>
      <c r="D51" s="431">
        <f>'BIENES ASEGURADOS IN.DE'!D51*'RT GENERALES'!$E$14</f>
        <v>0</v>
      </c>
      <c r="E51" s="432">
        <f>'BIENES ASEGURADOS IN.DE'!E51*'RT GENERALES'!$E$14</f>
        <v>0</v>
      </c>
      <c r="F51" s="433">
        <f>'BIENES ASEGURADOS IN.DE'!F51*'RT GENERALES'!$E$14</f>
        <v>0</v>
      </c>
      <c r="G51" s="425">
        <f t="shared" si="1"/>
        <v>0</v>
      </c>
      <c r="H51" s="283"/>
      <c r="I51" s="284">
        <f>((((D51+E51)*('DT IN. DE'!$C$5/1000)))*($D$1166/IF(AND($D$1165&gt;$B$1167,$B$1167&gt;$D$1164),366,365))+(F51*('DT IN. DE'!$C$5/2000)))</f>
        <v>0</v>
      </c>
      <c r="J51" s="285">
        <f t="shared" si="2"/>
        <v>0</v>
      </c>
      <c r="K51" s="286">
        <f>(((D51+E51)*('DT IN. DE'!$E$5/1000))*($D$1166/IF(AND($D$1165&gt;$B$1167,$B$1167&gt;$D$1164),366,365))+(F51*('DT IN. DE'!$E$5/2000)))</f>
        <v>0</v>
      </c>
      <c r="L51" s="385"/>
      <c r="M51" s="287">
        <f t="shared" si="3"/>
        <v>0</v>
      </c>
      <c r="O51" s="288">
        <f>(($T51*'DT IN. DE'!$C$5/1000))*($D$1166/IF(AND($D$1165&gt;$B$1167,$B$1167&gt;$D$1164),366,365))+(($U51*'DT IN. DE'!$C$5/2000))</f>
        <v>0</v>
      </c>
      <c r="P51" s="289">
        <f t="shared" si="4"/>
        <v>0</v>
      </c>
      <c r="Q51" s="289">
        <f>(($T51*'DT IN. DE'!$E$5/1000))*($D$1166/IF(AND($D$1165&gt;$B$1167,$B$1167&gt;$D$1164),366,365))+(($U51*'DT IN. DE'!$E$5/2000))</f>
        <v>0</v>
      </c>
      <c r="R51" s="290">
        <f t="shared" si="5"/>
        <v>0</v>
      </c>
      <c r="T51" s="291">
        <f t="shared" si="6"/>
        <v>0</v>
      </c>
      <c r="U51" s="291">
        <f t="shared" si="7"/>
        <v>0</v>
      </c>
      <c r="W51" s="288">
        <f>(($AB51*'DT IN. DE'!$C$5/1000))*($D$1166/IF(AND($D$1165&gt;$B$1167,$B$1167&gt;$D$1164),366,365))+(($AC51*'DT IN. DE'!$C$5/2000))</f>
        <v>0</v>
      </c>
      <c r="X51" s="289">
        <f t="shared" si="8"/>
        <v>0</v>
      </c>
      <c r="Y51" s="289">
        <f>(($AB51*'DT IN. DE'!$E$5/1000))*($D$1166/IF(AND($D$1165&gt;$B$1167,$B$1167&gt;$D$1164),366,365))+(($AC51*'DT IN. DE'!$E$5/2000))</f>
        <v>0</v>
      </c>
      <c r="Z51" s="292">
        <f t="shared" si="11"/>
        <v>0</v>
      </c>
      <c r="AA51" s="386"/>
      <c r="AB51" s="291">
        <f t="shared" si="9"/>
        <v>0</v>
      </c>
      <c r="AC51" s="291">
        <f t="shared" si="10"/>
        <v>0</v>
      </c>
    </row>
    <row r="52" spans="2:29" x14ac:dyDescent="0.25">
      <c r="B52" s="424">
        <v>48</v>
      </c>
      <c r="C52" s="430">
        <f>'BIENES ASEGURADOS IN.DE'!C52</f>
        <v>0</v>
      </c>
      <c r="D52" s="431">
        <f>'BIENES ASEGURADOS IN.DE'!D52*'RT GENERALES'!$E$14</f>
        <v>0</v>
      </c>
      <c r="E52" s="432">
        <f>'BIENES ASEGURADOS IN.DE'!E52*'RT GENERALES'!$E$14</f>
        <v>0</v>
      </c>
      <c r="F52" s="433">
        <f>'BIENES ASEGURADOS IN.DE'!F52*'RT GENERALES'!$E$14</f>
        <v>0</v>
      </c>
      <c r="G52" s="425">
        <f t="shared" si="1"/>
        <v>0</v>
      </c>
      <c r="H52" s="283"/>
      <c r="I52" s="284">
        <f>((((D52+E52)*('DT IN. DE'!$C$5/1000)))*($D$1166/IF(AND($D$1165&gt;$B$1167,$B$1167&gt;$D$1164),366,365))+(F52*('DT IN. DE'!$C$5/2000)))</f>
        <v>0</v>
      </c>
      <c r="J52" s="285">
        <f t="shared" si="2"/>
        <v>0</v>
      </c>
      <c r="K52" s="286">
        <f>(((D52+E52)*('DT IN. DE'!$E$5/1000))*($D$1166/IF(AND($D$1165&gt;$B$1167,$B$1167&gt;$D$1164),366,365))+(F52*('DT IN. DE'!$E$5/2000)))</f>
        <v>0</v>
      </c>
      <c r="L52" s="385"/>
      <c r="M52" s="287">
        <f t="shared" si="3"/>
        <v>0</v>
      </c>
      <c r="O52" s="288">
        <f>(($T52*'DT IN. DE'!$C$5/1000))*($D$1166/IF(AND($D$1165&gt;$B$1167,$B$1167&gt;$D$1164),366,365))+(($U52*'DT IN. DE'!$C$5/2000))</f>
        <v>0</v>
      </c>
      <c r="P52" s="289">
        <f t="shared" si="4"/>
        <v>0</v>
      </c>
      <c r="Q52" s="289">
        <f>(($T52*'DT IN. DE'!$E$5/1000))*($D$1166/IF(AND($D$1165&gt;$B$1167,$B$1167&gt;$D$1164),366,365))+(($U52*'DT IN. DE'!$E$5/2000))</f>
        <v>0</v>
      </c>
      <c r="R52" s="290">
        <f t="shared" si="5"/>
        <v>0</v>
      </c>
      <c r="T52" s="291">
        <f t="shared" si="6"/>
        <v>0</v>
      </c>
      <c r="U52" s="291">
        <f t="shared" si="7"/>
        <v>0</v>
      </c>
      <c r="W52" s="288">
        <f>(($AB52*'DT IN. DE'!$C$5/1000))*($D$1166/IF(AND($D$1165&gt;$B$1167,$B$1167&gt;$D$1164),366,365))+(($AC52*'DT IN. DE'!$C$5/2000))</f>
        <v>0</v>
      </c>
      <c r="X52" s="289">
        <f t="shared" si="8"/>
        <v>0</v>
      </c>
      <c r="Y52" s="289">
        <f>(($AB52*'DT IN. DE'!$E$5/1000))*($D$1166/IF(AND($D$1165&gt;$B$1167,$B$1167&gt;$D$1164),366,365))+(($AC52*'DT IN. DE'!$E$5/2000))</f>
        <v>0</v>
      </c>
      <c r="Z52" s="292">
        <f t="shared" si="11"/>
        <v>0</v>
      </c>
      <c r="AA52" s="386"/>
      <c r="AB52" s="291">
        <f t="shared" si="9"/>
        <v>0</v>
      </c>
      <c r="AC52" s="291">
        <f t="shared" si="10"/>
        <v>0</v>
      </c>
    </row>
    <row r="53" spans="2:29" x14ac:dyDescent="0.25">
      <c r="B53" s="423">
        <v>49</v>
      </c>
      <c r="C53" s="430">
        <f>'BIENES ASEGURADOS IN.DE'!C53</f>
        <v>0</v>
      </c>
      <c r="D53" s="431">
        <f>'BIENES ASEGURADOS IN.DE'!D53*'RT GENERALES'!$E$14</f>
        <v>0</v>
      </c>
      <c r="E53" s="432">
        <f>'BIENES ASEGURADOS IN.DE'!E53*'RT GENERALES'!$E$14</f>
        <v>0</v>
      </c>
      <c r="F53" s="433">
        <f>'BIENES ASEGURADOS IN.DE'!F53*'RT GENERALES'!$E$14</f>
        <v>0</v>
      </c>
      <c r="G53" s="425">
        <f t="shared" si="1"/>
        <v>0</v>
      </c>
      <c r="H53" s="283"/>
      <c r="I53" s="284">
        <f>((((D53+E53)*('DT IN. DE'!$C$5/1000)))*($D$1166/IF(AND($D$1165&gt;$B$1167,$B$1167&gt;$D$1164),366,365))+(F53*('DT IN. DE'!$C$5/2000)))</f>
        <v>0</v>
      </c>
      <c r="J53" s="285">
        <f t="shared" si="2"/>
        <v>0</v>
      </c>
      <c r="K53" s="286">
        <f>(((D53+E53)*('DT IN. DE'!$E$5/1000))*($D$1166/IF(AND($D$1165&gt;$B$1167,$B$1167&gt;$D$1164),366,365))+(F53*('DT IN. DE'!$E$5/2000)))</f>
        <v>0</v>
      </c>
      <c r="L53" s="385"/>
      <c r="M53" s="287">
        <f t="shared" si="3"/>
        <v>0</v>
      </c>
      <c r="O53" s="288">
        <f>(($T53*'DT IN. DE'!$C$5/1000))*($D$1166/IF(AND($D$1165&gt;$B$1167,$B$1167&gt;$D$1164),366,365))+(($U53*'DT IN. DE'!$C$5/2000))</f>
        <v>0</v>
      </c>
      <c r="P53" s="289">
        <f t="shared" si="4"/>
        <v>0</v>
      </c>
      <c r="Q53" s="289">
        <f>(($T53*'DT IN. DE'!$E$5/1000))*($D$1166/IF(AND($D$1165&gt;$B$1167,$B$1167&gt;$D$1164),366,365))+(($U53*'DT IN. DE'!$E$5/2000))</f>
        <v>0</v>
      </c>
      <c r="R53" s="290">
        <f t="shared" si="5"/>
        <v>0</v>
      </c>
      <c r="T53" s="291">
        <f t="shared" si="6"/>
        <v>0</v>
      </c>
      <c r="U53" s="291">
        <f t="shared" si="7"/>
        <v>0</v>
      </c>
      <c r="W53" s="288">
        <f>(($AB53*'DT IN. DE'!$C$5/1000))*($D$1166/IF(AND($D$1165&gt;$B$1167,$B$1167&gt;$D$1164),366,365))+(($AC53*'DT IN. DE'!$C$5/2000))</f>
        <v>0</v>
      </c>
      <c r="X53" s="289">
        <f t="shared" si="8"/>
        <v>0</v>
      </c>
      <c r="Y53" s="289">
        <f>(($AB53*'DT IN. DE'!$E$5/1000))*($D$1166/IF(AND($D$1165&gt;$B$1167,$B$1167&gt;$D$1164),366,365))+(($AC53*'DT IN. DE'!$E$5/2000))</f>
        <v>0</v>
      </c>
      <c r="Z53" s="292">
        <f t="shared" si="11"/>
        <v>0</v>
      </c>
      <c r="AA53" s="386"/>
      <c r="AB53" s="291">
        <f t="shared" si="9"/>
        <v>0</v>
      </c>
      <c r="AC53" s="291">
        <f t="shared" si="10"/>
        <v>0</v>
      </c>
    </row>
    <row r="54" spans="2:29" x14ac:dyDescent="0.25">
      <c r="B54" s="424">
        <v>50</v>
      </c>
      <c r="C54" s="430">
        <f>'BIENES ASEGURADOS IN.DE'!C54</f>
        <v>0</v>
      </c>
      <c r="D54" s="431">
        <f>'BIENES ASEGURADOS IN.DE'!D54*'RT GENERALES'!$E$14</f>
        <v>0</v>
      </c>
      <c r="E54" s="432">
        <f>'BIENES ASEGURADOS IN.DE'!E54*'RT GENERALES'!$E$14</f>
        <v>0</v>
      </c>
      <c r="F54" s="433">
        <f>'BIENES ASEGURADOS IN.DE'!F54*'RT GENERALES'!$E$14</f>
        <v>0</v>
      </c>
      <c r="G54" s="425">
        <f t="shared" si="1"/>
        <v>0</v>
      </c>
      <c r="H54" s="283"/>
      <c r="I54" s="284">
        <f>((((D54+E54)*('DT IN. DE'!$C$5/1000)))*($D$1166/IF(AND($D$1165&gt;$B$1167,$B$1167&gt;$D$1164),366,365))+(F54*('DT IN. DE'!$C$5/2000)))</f>
        <v>0</v>
      </c>
      <c r="J54" s="285">
        <f t="shared" si="2"/>
        <v>0</v>
      </c>
      <c r="K54" s="286">
        <f>(((D54+E54)*('DT IN. DE'!$E$5/1000))*($D$1166/IF(AND($D$1165&gt;$B$1167,$B$1167&gt;$D$1164),366,365))+(F54*('DT IN. DE'!$E$5/2000)))</f>
        <v>0</v>
      </c>
      <c r="L54" s="385"/>
      <c r="M54" s="287">
        <f t="shared" si="3"/>
        <v>0</v>
      </c>
      <c r="O54" s="288">
        <f>(($T54*'DT IN. DE'!$C$5/1000))*($D$1166/IF(AND($D$1165&gt;$B$1167,$B$1167&gt;$D$1164),366,365))+(($U54*'DT IN. DE'!$C$5/2000))</f>
        <v>0</v>
      </c>
      <c r="P54" s="289">
        <f t="shared" si="4"/>
        <v>0</v>
      </c>
      <c r="Q54" s="289">
        <f>(($T54*'DT IN. DE'!$E$5/1000))*($D$1166/IF(AND($D$1165&gt;$B$1167,$B$1167&gt;$D$1164),366,365))+(($U54*'DT IN. DE'!$E$5/2000))</f>
        <v>0</v>
      </c>
      <c r="R54" s="290">
        <f t="shared" si="5"/>
        <v>0</v>
      </c>
      <c r="T54" s="291">
        <f t="shared" si="6"/>
        <v>0</v>
      </c>
      <c r="U54" s="291">
        <f t="shared" si="7"/>
        <v>0</v>
      </c>
      <c r="W54" s="288">
        <f>(($AB54*'DT IN. DE'!$C$5/1000))*($D$1166/IF(AND($D$1165&gt;$B$1167,$B$1167&gt;$D$1164),366,365))+(($AC54*'DT IN. DE'!$C$5/2000))</f>
        <v>0</v>
      </c>
      <c r="X54" s="289">
        <f t="shared" si="8"/>
        <v>0</v>
      </c>
      <c r="Y54" s="289">
        <f>(($AB54*'DT IN. DE'!$E$5/1000))*($D$1166/IF(AND($D$1165&gt;$B$1167,$B$1167&gt;$D$1164),366,365))+(($AC54*'DT IN. DE'!$E$5/2000))</f>
        <v>0</v>
      </c>
      <c r="Z54" s="292">
        <f t="shared" si="11"/>
        <v>0</v>
      </c>
      <c r="AA54" s="386"/>
      <c r="AB54" s="291">
        <f t="shared" si="9"/>
        <v>0</v>
      </c>
      <c r="AC54" s="291">
        <f t="shared" si="10"/>
        <v>0</v>
      </c>
    </row>
    <row r="55" spans="2:29" x14ac:dyDescent="0.25">
      <c r="B55" s="423">
        <v>51</v>
      </c>
      <c r="C55" s="430">
        <f>'BIENES ASEGURADOS IN.DE'!C55</f>
        <v>0</v>
      </c>
      <c r="D55" s="431">
        <f>'BIENES ASEGURADOS IN.DE'!D55*'RT GENERALES'!$E$14</f>
        <v>0</v>
      </c>
      <c r="E55" s="432">
        <f>'BIENES ASEGURADOS IN.DE'!E55*'RT GENERALES'!$E$14</f>
        <v>0</v>
      </c>
      <c r="F55" s="433">
        <f>'BIENES ASEGURADOS IN.DE'!F55*'RT GENERALES'!$E$14</f>
        <v>0</v>
      </c>
      <c r="G55" s="425">
        <f t="shared" si="1"/>
        <v>0</v>
      </c>
      <c r="H55" s="283"/>
      <c r="I55" s="284">
        <f>((((D55+E55)*('DT IN. DE'!$C$5/1000)))*($D$1166/IF(AND($D$1165&gt;$B$1167,$B$1167&gt;$D$1164),366,365))+(F55*('DT IN. DE'!$C$5/2000)))</f>
        <v>0</v>
      </c>
      <c r="J55" s="285">
        <f t="shared" si="2"/>
        <v>0</v>
      </c>
      <c r="K55" s="286">
        <f>(((D55+E55)*('DT IN. DE'!$E$5/1000))*($D$1166/IF(AND($D$1165&gt;$B$1167,$B$1167&gt;$D$1164),366,365))+(F55*('DT IN. DE'!$E$5/2000)))</f>
        <v>0</v>
      </c>
      <c r="L55" s="385"/>
      <c r="M55" s="287">
        <f t="shared" si="3"/>
        <v>0</v>
      </c>
      <c r="O55" s="288">
        <f>(($T55*'DT IN. DE'!$C$5/1000))*($D$1166/IF(AND($D$1165&gt;$B$1167,$B$1167&gt;$D$1164),366,365))+(($U55*'DT IN. DE'!$C$5/2000))</f>
        <v>0</v>
      </c>
      <c r="P55" s="289">
        <f t="shared" si="4"/>
        <v>0</v>
      </c>
      <c r="Q55" s="289">
        <f>(($T55*'DT IN. DE'!$E$5/1000))*($D$1166/IF(AND($D$1165&gt;$B$1167,$B$1167&gt;$D$1164),366,365))+(($U55*'DT IN. DE'!$E$5/2000))</f>
        <v>0</v>
      </c>
      <c r="R55" s="290">
        <f t="shared" si="5"/>
        <v>0</v>
      </c>
      <c r="T55" s="291">
        <f t="shared" si="6"/>
        <v>0</v>
      </c>
      <c r="U55" s="291">
        <f t="shared" si="7"/>
        <v>0</v>
      </c>
      <c r="W55" s="288">
        <f>(($AB55*'DT IN. DE'!$C$5/1000))*($D$1166/IF(AND($D$1165&gt;$B$1167,$B$1167&gt;$D$1164),366,365))+(($AC55*'DT IN. DE'!$C$5/2000))</f>
        <v>0</v>
      </c>
      <c r="X55" s="289">
        <f t="shared" si="8"/>
        <v>0</v>
      </c>
      <c r="Y55" s="289">
        <f>(($AB55*'DT IN. DE'!$E$5/1000))*($D$1166/IF(AND($D$1165&gt;$B$1167,$B$1167&gt;$D$1164),366,365))+(($AC55*'DT IN. DE'!$E$5/2000))</f>
        <v>0</v>
      </c>
      <c r="Z55" s="292">
        <f t="shared" si="11"/>
        <v>0</v>
      </c>
      <c r="AA55" s="386"/>
      <c r="AB55" s="291">
        <f t="shared" si="9"/>
        <v>0</v>
      </c>
      <c r="AC55" s="291">
        <f t="shared" si="10"/>
        <v>0</v>
      </c>
    </row>
    <row r="56" spans="2:29" x14ac:dyDescent="0.25">
      <c r="B56" s="424">
        <v>52</v>
      </c>
      <c r="C56" s="430">
        <f>'BIENES ASEGURADOS IN.DE'!C56</f>
        <v>0</v>
      </c>
      <c r="D56" s="431">
        <f>'BIENES ASEGURADOS IN.DE'!D56*'RT GENERALES'!$E$14</f>
        <v>0</v>
      </c>
      <c r="E56" s="432">
        <f>'BIENES ASEGURADOS IN.DE'!E56*'RT GENERALES'!$E$14</f>
        <v>0</v>
      </c>
      <c r="F56" s="433">
        <f>'BIENES ASEGURADOS IN.DE'!F56*'RT GENERALES'!$E$14</f>
        <v>0</v>
      </c>
      <c r="G56" s="425">
        <f t="shared" si="1"/>
        <v>0</v>
      </c>
      <c r="H56" s="283"/>
      <c r="I56" s="284">
        <f>((((D56+E56)*('DT IN. DE'!$C$5/1000)))*($D$1166/IF(AND($D$1165&gt;$B$1167,$B$1167&gt;$D$1164),366,365))+(F56*('DT IN. DE'!$C$5/2000)))</f>
        <v>0</v>
      </c>
      <c r="J56" s="285">
        <f t="shared" si="2"/>
        <v>0</v>
      </c>
      <c r="K56" s="286">
        <f>(((D56+E56)*('DT IN. DE'!$E$5/1000))*($D$1166/IF(AND($D$1165&gt;$B$1167,$B$1167&gt;$D$1164),366,365))+(F56*('DT IN. DE'!$E$5/2000)))</f>
        <v>0</v>
      </c>
      <c r="L56" s="385"/>
      <c r="M56" s="287">
        <f t="shared" si="3"/>
        <v>0</v>
      </c>
      <c r="O56" s="288">
        <f>(($T56*'DT IN. DE'!$C$5/1000))*($D$1166/IF(AND($D$1165&gt;$B$1167,$B$1167&gt;$D$1164),366,365))+(($U56*'DT IN. DE'!$C$5/2000))</f>
        <v>0</v>
      </c>
      <c r="P56" s="289">
        <f t="shared" si="4"/>
        <v>0</v>
      </c>
      <c r="Q56" s="289">
        <f>(($T56*'DT IN. DE'!$E$5/1000))*($D$1166/IF(AND($D$1165&gt;$B$1167,$B$1167&gt;$D$1164),366,365))+(($U56*'DT IN. DE'!$E$5/2000))</f>
        <v>0</v>
      </c>
      <c r="R56" s="290">
        <f t="shared" si="5"/>
        <v>0</v>
      </c>
      <c r="T56" s="291">
        <f t="shared" si="6"/>
        <v>0</v>
      </c>
      <c r="U56" s="291">
        <f t="shared" si="7"/>
        <v>0</v>
      </c>
      <c r="W56" s="288">
        <f>(($AB56*'DT IN. DE'!$C$5/1000))*($D$1166/IF(AND($D$1165&gt;$B$1167,$B$1167&gt;$D$1164),366,365))+(($AC56*'DT IN. DE'!$C$5/2000))</f>
        <v>0</v>
      </c>
      <c r="X56" s="289">
        <f t="shared" si="8"/>
        <v>0</v>
      </c>
      <c r="Y56" s="289">
        <f>(($AB56*'DT IN. DE'!$E$5/1000))*($D$1166/IF(AND($D$1165&gt;$B$1167,$B$1167&gt;$D$1164),366,365))+(($AC56*'DT IN. DE'!$E$5/2000))</f>
        <v>0</v>
      </c>
      <c r="Z56" s="292">
        <f t="shared" si="11"/>
        <v>0</v>
      </c>
      <c r="AA56" s="386"/>
      <c r="AB56" s="291">
        <f t="shared" si="9"/>
        <v>0</v>
      </c>
      <c r="AC56" s="291">
        <f t="shared" si="10"/>
        <v>0</v>
      </c>
    </row>
    <row r="57" spans="2:29" x14ac:dyDescent="0.25">
      <c r="B57" s="423">
        <v>53</v>
      </c>
      <c r="C57" s="430">
        <f>'BIENES ASEGURADOS IN.DE'!C57</f>
        <v>0</v>
      </c>
      <c r="D57" s="431">
        <f>'BIENES ASEGURADOS IN.DE'!D57*'RT GENERALES'!$E$14</f>
        <v>0</v>
      </c>
      <c r="E57" s="432">
        <f>'BIENES ASEGURADOS IN.DE'!E57*'RT GENERALES'!$E$14</f>
        <v>0</v>
      </c>
      <c r="F57" s="433">
        <f>'BIENES ASEGURADOS IN.DE'!F57*'RT GENERALES'!$E$14</f>
        <v>0</v>
      </c>
      <c r="G57" s="425">
        <f t="shared" si="1"/>
        <v>0</v>
      </c>
      <c r="H57" s="283"/>
      <c r="I57" s="284">
        <f>((((D57+E57)*('DT IN. DE'!$C$5/1000)))*($D$1166/IF(AND($D$1165&gt;$B$1167,$B$1167&gt;$D$1164),366,365))+(F57*('DT IN. DE'!$C$5/2000)))</f>
        <v>0</v>
      </c>
      <c r="J57" s="285">
        <f t="shared" si="2"/>
        <v>0</v>
      </c>
      <c r="K57" s="286">
        <f>(((D57+E57)*('DT IN. DE'!$E$5/1000))*($D$1166/IF(AND($D$1165&gt;$B$1167,$B$1167&gt;$D$1164),366,365))+(F57*('DT IN. DE'!$E$5/2000)))</f>
        <v>0</v>
      </c>
      <c r="L57" s="385"/>
      <c r="M57" s="287">
        <f t="shared" si="3"/>
        <v>0</v>
      </c>
      <c r="O57" s="288">
        <f>(($T57*'DT IN. DE'!$C$5/1000))*($D$1166/IF(AND($D$1165&gt;$B$1167,$B$1167&gt;$D$1164),366,365))+(($U57*'DT IN. DE'!$C$5/2000))</f>
        <v>0</v>
      </c>
      <c r="P57" s="289">
        <f t="shared" si="4"/>
        <v>0</v>
      </c>
      <c r="Q57" s="289">
        <f>(($T57*'DT IN. DE'!$E$5/1000))*($D$1166/IF(AND($D$1165&gt;$B$1167,$B$1167&gt;$D$1164),366,365))+(($U57*'DT IN. DE'!$E$5/2000))</f>
        <v>0</v>
      </c>
      <c r="R57" s="290">
        <f t="shared" si="5"/>
        <v>0</v>
      </c>
      <c r="T57" s="291">
        <f t="shared" si="6"/>
        <v>0</v>
      </c>
      <c r="U57" s="291">
        <f t="shared" si="7"/>
        <v>0</v>
      </c>
      <c r="W57" s="288">
        <f>(($AB57*'DT IN. DE'!$C$5/1000))*($D$1166/IF(AND($D$1165&gt;$B$1167,$B$1167&gt;$D$1164),366,365))+(($AC57*'DT IN. DE'!$C$5/2000))</f>
        <v>0</v>
      </c>
      <c r="X57" s="289">
        <f t="shared" si="8"/>
        <v>0</v>
      </c>
      <c r="Y57" s="289">
        <f>(($AB57*'DT IN. DE'!$E$5/1000))*($D$1166/IF(AND($D$1165&gt;$B$1167,$B$1167&gt;$D$1164),366,365))+(($AC57*'DT IN. DE'!$E$5/2000))</f>
        <v>0</v>
      </c>
      <c r="Z57" s="292">
        <f t="shared" si="11"/>
        <v>0</v>
      </c>
      <c r="AA57" s="386"/>
      <c r="AB57" s="291">
        <f t="shared" si="9"/>
        <v>0</v>
      </c>
      <c r="AC57" s="291">
        <f t="shared" si="10"/>
        <v>0</v>
      </c>
    </row>
    <row r="58" spans="2:29" x14ac:dyDescent="0.25">
      <c r="B58" s="424">
        <v>54</v>
      </c>
      <c r="C58" s="430">
        <f>'BIENES ASEGURADOS IN.DE'!C58</f>
        <v>0</v>
      </c>
      <c r="D58" s="431">
        <f>'BIENES ASEGURADOS IN.DE'!D58*'RT GENERALES'!$E$14</f>
        <v>0</v>
      </c>
      <c r="E58" s="432">
        <f>'BIENES ASEGURADOS IN.DE'!E58*'RT GENERALES'!$E$14</f>
        <v>0</v>
      </c>
      <c r="F58" s="433">
        <f>'BIENES ASEGURADOS IN.DE'!F58*'RT GENERALES'!$E$14</f>
        <v>0</v>
      </c>
      <c r="G58" s="425">
        <f t="shared" si="1"/>
        <v>0</v>
      </c>
      <c r="H58" s="283"/>
      <c r="I58" s="284">
        <f>((((D58+E58)*('DT IN. DE'!$C$5/1000)))*($D$1166/IF(AND($D$1165&gt;$B$1167,$B$1167&gt;$D$1164),366,365))+(F58*('DT IN. DE'!$C$5/2000)))</f>
        <v>0</v>
      </c>
      <c r="J58" s="285">
        <f t="shared" si="2"/>
        <v>0</v>
      </c>
      <c r="K58" s="286">
        <f>(((D58+E58)*('DT IN. DE'!$E$5/1000))*($D$1166/IF(AND($D$1165&gt;$B$1167,$B$1167&gt;$D$1164),366,365))+(F58*('DT IN. DE'!$E$5/2000)))</f>
        <v>0</v>
      </c>
      <c r="L58" s="385"/>
      <c r="M58" s="287">
        <f t="shared" si="3"/>
        <v>0</v>
      </c>
      <c r="O58" s="288">
        <f>(($T58*'DT IN. DE'!$C$5/1000))*($D$1166/IF(AND($D$1165&gt;$B$1167,$B$1167&gt;$D$1164),366,365))+(($U58*'DT IN. DE'!$C$5/2000))</f>
        <v>0</v>
      </c>
      <c r="P58" s="289">
        <f t="shared" si="4"/>
        <v>0</v>
      </c>
      <c r="Q58" s="289">
        <f>(($T58*'DT IN. DE'!$E$5/1000))*($D$1166/IF(AND($D$1165&gt;$B$1167,$B$1167&gt;$D$1164),366,365))+(($U58*'DT IN. DE'!$E$5/2000))</f>
        <v>0</v>
      </c>
      <c r="R58" s="290">
        <f t="shared" si="5"/>
        <v>0</v>
      </c>
      <c r="T58" s="291">
        <f t="shared" si="6"/>
        <v>0</v>
      </c>
      <c r="U58" s="291">
        <f t="shared" si="7"/>
        <v>0</v>
      </c>
      <c r="W58" s="288">
        <f>(($AB58*'DT IN. DE'!$C$5/1000))*($D$1166/IF(AND($D$1165&gt;$B$1167,$B$1167&gt;$D$1164),366,365))+(($AC58*'DT IN. DE'!$C$5/2000))</f>
        <v>0</v>
      </c>
      <c r="X58" s="289">
        <f t="shared" si="8"/>
        <v>0</v>
      </c>
      <c r="Y58" s="289">
        <f>(($AB58*'DT IN. DE'!$E$5/1000))*($D$1166/IF(AND($D$1165&gt;$B$1167,$B$1167&gt;$D$1164),366,365))+(($AC58*'DT IN. DE'!$E$5/2000))</f>
        <v>0</v>
      </c>
      <c r="Z58" s="292">
        <f t="shared" si="11"/>
        <v>0</v>
      </c>
      <c r="AA58" s="386"/>
      <c r="AB58" s="291">
        <f t="shared" si="9"/>
        <v>0</v>
      </c>
      <c r="AC58" s="291">
        <f t="shared" si="10"/>
        <v>0</v>
      </c>
    </row>
    <row r="59" spans="2:29" x14ac:dyDescent="0.25">
      <c r="B59" s="423">
        <v>55</v>
      </c>
      <c r="C59" s="430">
        <f>'BIENES ASEGURADOS IN.DE'!C59</f>
        <v>0</v>
      </c>
      <c r="D59" s="431">
        <f>'BIENES ASEGURADOS IN.DE'!D59*'RT GENERALES'!$E$14</f>
        <v>0</v>
      </c>
      <c r="E59" s="432">
        <f>'BIENES ASEGURADOS IN.DE'!E59*'RT GENERALES'!$E$14</f>
        <v>0</v>
      </c>
      <c r="F59" s="433">
        <f>'BIENES ASEGURADOS IN.DE'!F59*'RT GENERALES'!$E$14</f>
        <v>0</v>
      </c>
      <c r="G59" s="425">
        <f t="shared" si="1"/>
        <v>0</v>
      </c>
      <c r="H59" s="283"/>
      <c r="I59" s="284">
        <f>((((D59+E59)*('DT IN. DE'!$C$5/1000)))*($D$1166/IF(AND($D$1165&gt;$B$1167,$B$1167&gt;$D$1164),366,365))+(F59*('DT IN. DE'!$C$5/2000)))</f>
        <v>0</v>
      </c>
      <c r="J59" s="285">
        <f t="shared" si="2"/>
        <v>0</v>
      </c>
      <c r="K59" s="286">
        <f>(((D59+E59)*('DT IN. DE'!$E$5/1000))*($D$1166/IF(AND($D$1165&gt;$B$1167,$B$1167&gt;$D$1164),366,365))+(F59*('DT IN. DE'!$E$5/2000)))</f>
        <v>0</v>
      </c>
      <c r="L59" s="385"/>
      <c r="M59" s="287">
        <f t="shared" si="3"/>
        <v>0</v>
      </c>
      <c r="O59" s="288">
        <f>(($T59*'DT IN. DE'!$C$5/1000))*($D$1166/IF(AND($D$1165&gt;$B$1167,$B$1167&gt;$D$1164),366,365))+(($U59*'DT IN. DE'!$C$5/2000))</f>
        <v>0</v>
      </c>
      <c r="P59" s="289">
        <f t="shared" si="4"/>
        <v>0</v>
      </c>
      <c r="Q59" s="289">
        <f>(($T59*'DT IN. DE'!$E$5/1000))*($D$1166/IF(AND($D$1165&gt;$B$1167,$B$1167&gt;$D$1164),366,365))+(($U59*'DT IN. DE'!$E$5/2000))</f>
        <v>0</v>
      </c>
      <c r="R59" s="290">
        <f t="shared" si="5"/>
        <v>0</v>
      </c>
      <c r="T59" s="291">
        <f t="shared" si="6"/>
        <v>0</v>
      </c>
      <c r="U59" s="291">
        <f t="shared" si="7"/>
        <v>0</v>
      </c>
      <c r="W59" s="288">
        <f>(($AB59*'DT IN. DE'!$C$5/1000))*($D$1166/IF(AND($D$1165&gt;$B$1167,$B$1167&gt;$D$1164),366,365))+(($AC59*'DT IN. DE'!$C$5/2000))</f>
        <v>0</v>
      </c>
      <c r="X59" s="289">
        <f t="shared" si="8"/>
        <v>0</v>
      </c>
      <c r="Y59" s="289">
        <f>(($AB59*'DT IN. DE'!$E$5/1000))*($D$1166/IF(AND($D$1165&gt;$B$1167,$B$1167&gt;$D$1164),366,365))+(($AC59*'DT IN. DE'!$E$5/2000))</f>
        <v>0</v>
      </c>
      <c r="Z59" s="292">
        <f t="shared" si="11"/>
        <v>0</v>
      </c>
      <c r="AA59" s="386"/>
      <c r="AB59" s="291">
        <f t="shared" si="9"/>
        <v>0</v>
      </c>
      <c r="AC59" s="291">
        <f t="shared" si="10"/>
        <v>0</v>
      </c>
    </row>
    <row r="60" spans="2:29" x14ac:dyDescent="0.25">
      <c r="B60" s="424">
        <v>56</v>
      </c>
      <c r="C60" s="430">
        <f>'BIENES ASEGURADOS IN.DE'!C60</f>
        <v>0</v>
      </c>
      <c r="D60" s="431">
        <f>'BIENES ASEGURADOS IN.DE'!D60*'RT GENERALES'!$E$14</f>
        <v>0</v>
      </c>
      <c r="E60" s="432">
        <f>'BIENES ASEGURADOS IN.DE'!E60*'RT GENERALES'!$E$14</f>
        <v>0</v>
      </c>
      <c r="F60" s="433">
        <f>'BIENES ASEGURADOS IN.DE'!F60*'RT GENERALES'!$E$14</f>
        <v>0</v>
      </c>
      <c r="G60" s="425">
        <f t="shared" si="1"/>
        <v>0</v>
      </c>
      <c r="H60" s="283"/>
      <c r="I60" s="284">
        <f>((((D60+E60)*('DT IN. DE'!$C$5/1000)))*($D$1166/IF(AND($D$1165&gt;$B$1167,$B$1167&gt;$D$1164),366,365))+(F60*('DT IN. DE'!$C$5/2000)))</f>
        <v>0</v>
      </c>
      <c r="J60" s="285">
        <f t="shared" si="2"/>
        <v>0</v>
      </c>
      <c r="K60" s="286">
        <f>(((D60+E60)*('DT IN. DE'!$E$5/1000))*($D$1166/IF(AND($D$1165&gt;$B$1167,$B$1167&gt;$D$1164),366,365))+(F60*('DT IN. DE'!$E$5/2000)))</f>
        <v>0</v>
      </c>
      <c r="L60" s="385"/>
      <c r="M60" s="287">
        <f t="shared" si="3"/>
        <v>0</v>
      </c>
      <c r="O60" s="288">
        <f>(($T60*'DT IN. DE'!$C$5/1000))*($D$1166/IF(AND($D$1165&gt;$B$1167,$B$1167&gt;$D$1164),366,365))+(($U60*'DT IN. DE'!$C$5/2000))</f>
        <v>0</v>
      </c>
      <c r="P60" s="289">
        <f t="shared" si="4"/>
        <v>0</v>
      </c>
      <c r="Q60" s="289">
        <f>(($T60*'DT IN. DE'!$E$5/1000))*($D$1166/IF(AND($D$1165&gt;$B$1167,$B$1167&gt;$D$1164),366,365))+(($U60*'DT IN. DE'!$E$5/2000))</f>
        <v>0</v>
      </c>
      <c r="R60" s="290">
        <f t="shared" si="5"/>
        <v>0</v>
      </c>
      <c r="T60" s="291">
        <f t="shared" si="6"/>
        <v>0</v>
      </c>
      <c r="U60" s="291">
        <f t="shared" si="7"/>
        <v>0</v>
      </c>
      <c r="W60" s="288">
        <f>(($AB60*'DT IN. DE'!$C$5/1000))*($D$1166/IF(AND($D$1165&gt;$B$1167,$B$1167&gt;$D$1164),366,365))+(($AC60*'DT IN. DE'!$C$5/2000))</f>
        <v>0</v>
      </c>
      <c r="X60" s="289">
        <f t="shared" si="8"/>
        <v>0</v>
      </c>
      <c r="Y60" s="289">
        <f>(($AB60*'DT IN. DE'!$E$5/1000))*($D$1166/IF(AND($D$1165&gt;$B$1167,$B$1167&gt;$D$1164),366,365))+(($AC60*'DT IN. DE'!$E$5/2000))</f>
        <v>0</v>
      </c>
      <c r="Z60" s="292">
        <f t="shared" si="11"/>
        <v>0</v>
      </c>
      <c r="AA60" s="386"/>
      <c r="AB60" s="291">
        <f t="shared" si="9"/>
        <v>0</v>
      </c>
      <c r="AC60" s="291">
        <f t="shared" si="10"/>
        <v>0</v>
      </c>
    </row>
    <row r="61" spans="2:29" x14ac:dyDescent="0.25">
      <c r="B61" s="423">
        <v>57</v>
      </c>
      <c r="C61" s="430">
        <f>'BIENES ASEGURADOS IN.DE'!C61</f>
        <v>0</v>
      </c>
      <c r="D61" s="431">
        <f>'BIENES ASEGURADOS IN.DE'!D61*'RT GENERALES'!$E$14</f>
        <v>0</v>
      </c>
      <c r="E61" s="432">
        <f>'BIENES ASEGURADOS IN.DE'!E61*'RT GENERALES'!$E$14</f>
        <v>0</v>
      </c>
      <c r="F61" s="433">
        <f>'BIENES ASEGURADOS IN.DE'!F61*'RT GENERALES'!$E$14</f>
        <v>0</v>
      </c>
      <c r="G61" s="425">
        <f t="shared" si="1"/>
        <v>0</v>
      </c>
      <c r="H61" s="283"/>
      <c r="I61" s="284">
        <f>((((D61+E61)*('DT IN. DE'!$C$5/1000)))*($D$1166/IF(AND($D$1165&gt;$B$1167,$B$1167&gt;$D$1164),366,365))+(F61*('DT IN. DE'!$C$5/2000)))</f>
        <v>0</v>
      </c>
      <c r="J61" s="285">
        <f t="shared" si="2"/>
        <v>0</v>
      </c>
      <c r="K61" s="286">
        <f>(((D61+E61)*('DT IN. DE'!$E$5/1000))*($D$1166/IF(AND($D$1165&gt;$B$1167,$B$1167&gt;$D$1164),366,365))+(F61*('DT IN. DE'!$E$5/2000)))</f>
        <v>0</v>
      </c>
      <c r="L61" s="385"/>
      <c r="M61" s="287">
        <f t="shared" si="3"/>
        <v>0</v>
      </c>
      <c r="O61" s="288">
        <f>(($T61*'DT IN. DE'!$C$5/1000))*($D$1166/IF(AND($D$1165&gt;$B$1167,$B$1167&gt;$D$1164),366,365))+(($U61*'DT IN. DE'!$C$5/2000))</f>
        <v>0</v>
      </c>
      <c r="P61" s="289">
        <f t="shared" si="4"/>
        <v>0</v>
      </c>
      <c r="Q61" s="289">
        <f>(($T61*'DT IN. DE'!$E$5/1000))*($D$1166/IF(AND($D$1165&gt;$B$1167,$B$1167&gt;$D$1164),366,365))+(($U61*'DT IN. DE'!$E$5/2000))</f>
        <v>0</v>
      </c>
      <c r="R61" s="290">
        <f t="shared" si="5"/>
        <v>0</v>
      </c>
      <c r="T61" s="291">
        <f t="shared" si="6"/>
        <v>0</v>
      </c>
      <c r="U61" s="291">
        <f t="shared" si="7"/>
        <v>0</v>
      </c>
      <c r="W61" s="288">
        <f>(($AB61*'DT IN. DE'!$C$5/1000))*($D$1166/IF(AND($D$1165&gt;$B$1167,$B$1167&gt;$D$1164),366,365))+(($AC61*'DT IN. DE'!$C$5/2000))</f>
        <v>0</v>
      </c>
      <c r="X61" s="289">
        <f t="shared" si="8"/>
        <v>0</v>
      </c>
      <c r="Y61" s="289">
        <f>(($AB61*'DT IN. DE'!$E$5/1000))*($D$1166/IF(AND($D$1165&gt;$B$1167,$B$1167&gt;$D$1164),366,365))+(($AC61*'DT IN. DE'!$E$5/2000))</f>
        <v>0</v>
      </c>
      <c r="Z61" s="292">
        <f t="shared" si="11"/>
        <v>0</v>
      </c>
      <c r="AA61" s="386"/>
      <c r="AB61" s="291">
        <f t="shared" si="9"/>
        <v>0</v>
      </c>
      <c r="AC61" s="291">
        <f t="shared" si="10"/>
        <v>0</v>
      </c>
    </row>
    <row r="62" spans="2:29" x14ac:dyDescent="0.25">
      <c r="B62" s="424">
        <v>58</v>
      </c>
      <c r="C62" s="430">
        <f>'BIENES ASEGURADOS IN.DE'!C62</f>
        <v>0</v>
      </c>
      <c r="D62" s="431">
        <f>'BIENES ASEGURADOS IN.DE'!D62*'RT GENERALES'!$E$14</f>
        <v>0</v>
      </c>
      <c r="E62" s="432">
        <f>'BIENES ASEGURADOS IN.DE'!E62*'RT GENERALES'!$E$14</f>
        <v>0</v>
      </c>
      <c r="F62" s="433">
        <f>'BIENES ASEGURADOS IN.DE'!F62*'RT GENERALES'!$E$14</f>
        <v>0</v>
      </c>
      <c r="G62" s="425">
        <f t="shared" si="1"/>
        <v>0</v>
      </c>
      <c r="H62" s="283"/>
      <c r="I62" s="284">
        <f>((((D62+E62)*('DT IN. DE'!$C$5/1000)))*($D$1166/IF(AND($D$1165&gt;$B$1167,$B$1167&gt;$D$1164),366,365))+(F62*('DT IN. DE'!$C$5/2000)))</f>
        <v>0</v>
      </c>
      <c r="J62" s="285">
        <f t="shared" si="2"/>
        <v>0</v>
      </c>
      <c r="K62" s="286">
        <f>(((D62+E62)*('DT IN. DE'!$E$5/1000))*($D$1166/IF(AND($D$1165&gt;$B$1167,$B$1167&gt;$D$1164),366,365))+(F62*('DT IN. DE'!$E$5/2000)))</f>
        <v>0</v>
      </c>
      <c r="L62" s="385"/>
      <c r="M62" s="287">
        <f t="shared" si="3"/>
        <v>0</v>
      </c>
      <c r="O62" s="288">
        <f>(($T62*'DT IN. DE'!$C$5/1000))*($D$1166/IF(AND($D$1165&gt;$B$1167,$B$1167&gt;$D$1164),366,365))+(($U62*'DT IN. DE'!$C$5/2000))</f>
        <v>0</v>
      </c>
      <c r="P62" s="289">
        <f t="shared" si="4"/>
        <v>0</v>
      </c>
      <c r="Q62" s="289">
        <f>(($T62*'DT IN. DE'!$E$5/1000))*($D$1166/IF(AND($D$1165&gt;$B$1167,$B$1167&gt;$D$1164),366,365))+(($U62*'DT IN. DE'!$E$5/2000))</f>
        <v>0</v>
      </c>
      <c r="R62" s="290">
        <f t="shared" si="5"/>
        <v>0</v>
      </c>
      <c r="T62" s="291">
        <f t="shared" si="6"/>
        <v>0</v>
      </c>
      <c r="U62" s="291">
        <f t="shared" si="7"/>
        <v>0</v>
      </c>
      <c r="W62" s="288">
        <f>(($AB62*'DT IN. DE'!$C$5/1000))*($D$1166/IF(AND($D$1165&gt;$B$1167,$B$1167&gt;$D$1164),366,365))+(($AC62*'DT IN. DE'!$C$5/2000))</f>
        <v>0</v>
      </c>
      <c r="X62" s="289">
        <f t="shared" si="8"/>
        <v>0</v>
      </c>
      <c r="Y62" s="289">
        <f>(($AB62*'DT IN. DE'!$E$5/1000))*($D$1166/IF(AND($D$1165&gt;$B$1167,$B$1167&gt;$D$1164),366,365))+(($AC62*'DT IN. DE'!$E$5/2000))</f>
        <v>0</v>
      </c>
      <c r="Z62" s="292">
        <f t="shared" si="11"/>
        <v>0</v>
      </c>
      <c r="AA62" s="386"/>
      <c r="AB62" s="291">
        <f t="shared" si="9"/>
        <v>0</v>
      </c>
      <c r="AC62" s="291">
        <f t="shared" si="10"/>
        <v>0</v>
      </c>
    </row>
    <row r="63" spans="2:29" x14ac:dyDescent="0.25">
      <c r="B63" s="423">
        <v>59</v>
      </c>
      <c r="C63" s="430">
        <f>'BIENES ASEGURADOS IN.DE'!C63</f>
        <v>0</v>
      </c>
      <c r="D63" s="431">
        <f>'BIENES ASEGURADOS IN.DE'!D63*'RT GENERALES'!$E$14</f>
        <v>0</v>
      </c>
      <c r="E63" s="432">
        <f>'BIENES ASEGURADOS IN.DE'!E63*'RT GENERALES'!$E$14</f>
        <v>0</v>
      </c>
      <c r="F63" s="433">
        <f>'BIENES ASEGURADOS IN.DE'!F63*'RT GENERALES'!$E$14</f>
        <v>0</v>
      </c>
      <c r="G63" s="425">
        <f t="shared" si="1"/>
        <v>0</v>
      </c>
      <c r="H63" s="283"/>
      <c r="I63" s="284">
        <f>((((D63+E63)*('DT IN. DE'!$C$5/1000)))*($D$1166/IF(AND($D$1165&gt;$B$1167,$B$1167&gt;$D$1164),366,365))+(F63*('DT IN. DE'!$C$5/2000)))</f>
        <v>0</v>
      </c>
      <c r="J63" s="285">
        <f t="shared" si="2"/>
        <v>0</v>
      </c>
      <c r="K63" s="286">
        <f>(((D63+E63)*('DT IN. DE'!$E$5/1000))*($D$1166/IF(AND($D$1165&gt;$B$1167,$B$1167&gt;$D$1164),366,365))+(F63*('DT IN. DE'!$E$5/2000)))</f>
        <v>0</v>
      </c>
      <c r="L63" s="385"/>
      <c r="M63" s="287">
        <f t="shared" si="3"/>
        <v>0</v>
      </c>
      <c r="O63" s="288">
        <f>(($T63*'DT IN. DE'!$C$5/1000))*($D$1166/IF(AND($D$1165&gt;$B$1167,$B$1167&gt;$D$1164),366,365))+(($U63*'DT IN. DE'!$C$5/2000))</f>
        <v>0</v>
      </c>
      <c r="P63" s="289">
        <f t="shared" si="4"/>
        <v>0</v>
      </c>
      <c r="Q63" s="289">
        <f>(($T63*'DT IN. DE'!$E$5/1000))*($D$1166/IF(AND($D$1165&gt;$B$1167,$B$1167&gt;$D$1164),366,365))+(($U63*'DT IN. DE'!$E$5/2000))</f>
        <v>0</v>
      </c>
      <c r="R63" s="290">
        <f t="shared" si="5"/>
        <v>0</v>
      </c>
      <c r="T63" s="291">
        <f t="shared" si="6"/>
        <v>0</v>
      </c>
      <c r="U63" s="291">
        <f t="shared" si="7"/>
        <v>0</v>
      </c>
      <c r="W63" s="288">
        <f>(($AB63*'DT IN. DE'!$C$5/1000))*($D$1166/IF(AND($D$1165&gt;$B$1167,$B$1167&gt;$D$1164),366,365))+(($AC63*'DT IN. DE'!$C$5/2000))</f>
        <v>0</v>
      </c>
      <c r="X63" s="289">
        <f t="shared" si="8"/>
        <v>0</v>
      </c>
      <c r="Y63" s="289">
        <f>(($AB63*'DT IN. DE'!$E$5/1000))*($D$1166/IF(AND($D$1165&gt;$B$1167,$B$1167&gt;$D$1164),366,365))+(($AC63*'DT IN. DE'!$E$5/2000))</f>
        <v>0</v>
      </c>
      <c r="Z63" s="292">
        <f t="shared" si="11"/>
        <v>0</v>
      </c>
      <c r="AA63" s="386"/>
      <c r="AB63" s="291">
        <f t="shared" si="9"/>
        <v>0</v>
      </c>
      <c r="AC63" s="291">
        <f t="shared" si="10"/>
        <v>0</v>
      </c>
    </row>
    <row r="64" spans="2:29" x14ac:dyDescent="0.25">
      <c r="B64" s="424">
        <v>60</v>
      </c>
      <c r="C64" s="430">
        <f>'BIENES ASEGURADOS IN.DE'!C64</f>
        <v>0</v>
      </c>
      <c r="D64" s="431">
        <f>'BIENES ASEGURADOS IN.DE'!D64*'RT GENERALES'!$E$14</f>
        <v>0</v>
      </c>
      <c r="E64" s="432">
        <f>'BIENES ASEGURADOS IN.DE'!E64*'RT GENERALES'!$E$14</f>
        <v>0</v>
      </c>
      <c r="F64" s="433">
        <f>'BIENES ASEGURADOS IN.DE'!F64*'RT GENERALES'!$E$14</f>
        <v>0</v>
      </c>
      <c r="G64" s="425">
        <f t="shared" si="1"/>
        <v>0</v>
      </c>
      <c r="H64" s="283"/>
      <c r="I64" s="284">
        <f>((((D64+E64)*('DT IN. DE'!$C$5/1000)))*($D$1166/IF(AND($D$1165&gt;$B$1167,$B$1167&gt;$D$1164),366,365))+(F64*('DT IN. DE'!$C$5/2000)))</f>
        <v>0</v>
      </c>
      <c r="J64" s="285">
        <f t="shared" si="2"/>
        <v>0</v>
      </c>
      <c r="K64" s="286">
        <f>(((D64+E64)*('DT IN. DE'!$E$5/1000))*($D$1166/IF(AND($D$1165&gt;$B$1167,$B$1167&gt;$D$1164),366,365))+(F64*('DT IN. DE'!$E$5/2000)))</f>
        <v>0</v>
      </c>
      <c r="L64" s="385"/>
      <c r="M64" s="287">
        <f t="shared" si="3"/>
        <v>0</v>
      </c>
      <c r="O64" s="288">
        <f>(($T64*'DT IN. DE'!$C$5/1000))*($D$1166/IF(AND($D$1165&gt;$B$1167,$B$1167&gt;$D$1164),366,365))+(($U64*'DT IN. DE'!$C$5/2000))</f>
        <v>0</v>
      </c>
      <c r="P64" s="289">
        <f t="shared" si="4"/>
        <v>0</v>
      </c>
      <c r="Q64" s="289">
        <f>(($T64*'DT IN. DE'!$E$5/1000))*($D$1166/IF(AND($D$1165&gt;$B$1167,$B$1167&gt;$D$1164),366,365))+(($U64*'DT IN. DE'!$E$5/2000))</f>
        <v>0</v>
      </c>
      <c r="R64" s="290">
        <f t="shared" si="5"/>
        <v>0</v>
      </c>
      <c r="T64" s="291">
        <f t="shared" si="6"/>
        <v>0</v>
      </c>
      <c r="U64" s="291">
        <f t="shared" si="7"/>
        <v>0</v>
      </c>
      <c r="W64" s="288">
        <f>(($AB64*'DT IN. DE'!$C$5/1000))*($D$1166/IF(AND($D$1165&gt;$B$1167,$B$1167&gt;$D$1164),366,365))+(($AC64*'DT IN. DE'!$C$5/2000))</f>
        <v>0</v>
      </c>
      <c r="X64" s="289">
        <f t="shared" si="8"/>
        <v>0</v>
      </c>
      <c r="Y64" s="289">
        <f>(($AB64*'DT IN. DE'!$E$5/1000))*($D$1166/IF(AND($D$1165&gt;$B$1167,$B$1167&gt;$D$1164),366,365))+(($AC64*'DT IN. DE'!$E$5/2000))</f>
        <v>0</v>
      </c>
      <c r="Z64" s="292">
        <f t="shared" si="11"/>
        <v>0</v>
      </c>
      <c r="AA64" s="386"/>
      <c r="AB64" s="291">
        <f t="shared" si="9"/>
        <v>0</v>
      </c>
      <c r="AC64" s="291">
        <f t="shared" si="10"/>
        <v>0</v>
      </c>
    </row>
    <row r="65" spans="2:29" x14ac:dyDescent="0.25">
      <c r="B65" s="423">
        <v>61</v>
      </c>
      <c r="C65" s="430">
        <f>'BIENES ASEGURADOS IN.DE'!C65</f>
        <v>0</v>
      </c>
      <c r="D65" s="431">
        <f>'BIENES ASEGURADOS IN.DE'!D65*'RT GENERALES'!$E$14</f>
        <v>0</v>
      </c>
      <c r="E65" s="432">
        <f>'BIENES ASEGURADOS IN.DE'!E65*'RT GENERALES'!$E$14</f>
        <v>0</v>
      </c>
      <c r="F65" s="433">
        <f>'BIENES ASEGURADOS IN.DE'!F65*'RT GENERALES'!$E$14</f>
        <v>0</v>
      </c>
      <c r="G65" s="425">
        <f t="shared" si="1"/>
        <v>0</v>
      </c>
      <c r="H65" s="283"/>
      <c r="I65" s="284">
        <f>((((D65+E65)*('DT IN. DE'!$C$5/1000)))*($D$1166/IF(AND($D$1165&gt;$B$1167,$B$1167&gt;$D$1164),366,365))+(F65*('DT IN. DE'!$C$5/2000)))</f>
        <v>0</v>
      </c>
      <c r="J65" s="285">
        <f t="shared" si="2"/>
        <v>0</v>
      </c>
      <c r="K65" s="286">
        <f>(((D65+E65)*('DT IN. DE'!$E$5/1000))*($D$1166/IF(AND($D$1165&gt;$B$1167,$B$1167&gt;$D$1164),366,365))+(F65*('DT IN. DE'!$E$5/2000)))</f>
        <v>0</v>
      </c>
      <c r="L65" s="385"/>
      <c r="M65" s="287">
        <f t="shared" si="3"/>
        <v>0</v>
      </c>
      <c r="O65" s="288">
        <f>(($T65*'DT IN. DE'!$C$5/1000))*($D$1166/IF(AND($D$1165&gt;$B$1167,$B$1167&gt;$D$1164),366,365))+(($U65*'DT IN. DE'!$C$5/2000))</f>
        <v>0</v>
      </c>
      <c r="P65" s="289">
        <f t="shared" si="4"/>
        <v>0</v>
      </c>
      <c r="Q65" s="289">
        <f>(($T65*'DT IN. DE'!$E$5/1000))*($D$1166/IF(AND($D$1165&gt;$B$1167,$B$1167&gt;$D$1164),366,365))+(($U65*'DT IN. DE'!$E$5/2000))</f>
        <v>0</v>
      </c>
      <c r="R65" s="290">
        <f t="shared" si="5"/>
        <v>0</v>
      </c>
      <c r="T65" s="291">
        <f t="shared" si="6"/>
        <v>0</v>
      </c>
      <c r="U65" s="291">
        <f t="shared" si="7"/>
        <v>0</v>
      </c>
      <c r="W65" s="288">
        <f>(($AB65*'DT IN. DE'!$C$5/1000))*($D$1166/IF(AND($D$1165&gt;$B$1167,$B$1167&gt;$D$1164),366,365))+(($AC65*'DT IN. DE'!$C$5/2000))</f>
        <v>0</v>
      </c>
      <c r="X65" s="289">
        <f t="shared" si="8"/>
        <v>0</v>
      </c>
      <c r="Y65" s="289">
        <f>(($AB65*'DT IN. DE'!$E$5/1000))*($D$1166/IF(AND($D$1165&gt;$B$1167,$B$1167&gt;$D$1164),366,365))+(($AC65*'DT IN. DE'!$E$5/2000))</f>
        <v>0</v>
      </c>
      <c r="Z65" s="292">
        <f t="shared" si="11"/>
        <v>0</v>
      </c>
      <c r="AA65" s="386"/>
      <c r="AB65" s="291">
        <f t="shared" si="9"/>
        <v>0</v>
      </c>
      <c r="AC65" s="291">
        <f t="shared" si="10"/>
        <v>0</v>
      </c>
    </row>
    <row r="66" spans="2:29" x14ac:dyDescent="0.25">
      <c r="B66" s="424">
        <v>62</v>
      </c>
      <c r="C66" s="430">
        <f>'BIENES ASEGURADOS IN.DE'!C66</f>
        <v>0</v>
      </c>
      <c r="D66" s="431">
        <f>'BIENES ASEGURADOS IN.DE'!D66*'RT GENERALES'!$E$14</f>
        <v>0</v>
      </c>
      <c r="E66" s="432">
        <f>'BIENES ASEGURADOS IN.DE'!E66*'RT GENERALES'!$E$14</f>
        <v>0</v>
      </c>
      <c r="F66" s="433">
        <f>'BIENES ASEGURADOS IN.DE'!F66*'RT GENERALES'!$E$14</f>
        <v>0</v>
      </c>
      <c r="G66" s="425">
        <f t="shared" si="1"/>
        <v>0</v>
      </c>
      <c r="H66" s="283"/>
      <c r="I66" s="284">
        <f>((((D66+E66)*('DT IN. DE'!$C$5/1000)))*($D$1166/IF(AND($D$1165&gt;$B$1167,$B$1167&gt;$D$1164),366,365))+(F66*('DT IN. DE'!$C$5/2000)))</f>
        <v>0</v>
      </c>
      <c r="J66" s="285">
        <f t="shared" si="2"/>
        <v>0</v>
      </c>
      <c r="K66" s="286">
        <f>(((D66+E66)*('DT IN. DE'!$E$5/1000))*($D$1166/IF(AND($D$1165&gt;$B$1167,$B$1167&gt;$D$1164),366,365))+(F66*('DT IN. DE'!$E$5/2000)))</f>
        <v>0</v>
      </c>
      <c r="L66" s="385"/>
      <c r="M66" s="287">
        <f t="shared" si="3"/>
        <v>0</v>
      </c>
      <c r="O66" s="288">
        <f>(($T66*'DT IN. DE'!$C$5/1000))*($D$1166/IF(AND($D$1165&gt;$B$1167,$B$1167&gt;$D$1164),366,365))+(($U66*'DT IN. DE'!$C$5/2000))</f>
        <v>0</v>
      </c>
      <c r="P66" s="289">
        <f t="shared" si="4"/>
        <v>0</v>
      </c>
      <c r="Q66" s="289">
        <f>(($T66*'DT IN. DE'!$E$5/1000))*($D$1166/IF(AND($D$1165&gt;$B$1167,$B$1167&gt;$D$1164),366,365))+(($U66*'DT IN. DE'!$E$5/2000))</f>
        <v>0</v>
      </c>
      <c r="R66" s="290">
        <f t="shared" si="5"/>
        <v>0</v>
      </c>
      <c r="T66" s="291">
        <f t="shared" si="6"/>
        <v>0</v>
      </c>
      <c r="U66" s="291">
        <f t="shared" si="7"/>
        <v>0</v>
      </c>
      <c r="W66" s="288">
        <f>(($AB66*'DT IN. DE'!$C$5/1000))*($D$1166/IF(AND($D$1165&gt;$B$1167,$B$1167&gt;$D$1164),366,365))+(($AC66*'DT IN. DE'!$C$5/2000))</f>
        <v>0</v>
      </c>
      <c r="X66" s="289">
        <f t="shared" si="8"/>
        <v>0</v>
      </c>
      <c r="Y66" s="289">
        <f>(($AB66*'DT IN. DE'!$E$5/1000))*($D$1166/IF(AND($D$1165&gt;$B$1167,$B$1167&gt;$D$1164),366,365))+(($AC66*'DT IN. DE'!$E$5/2000))</f>
        <v>0</v>
      </c>
      <c r="Z66" s="292">
        <f t="shared" si="11"/>
        <v>0</v>
      </c>
      <c r="AA66" s="386"/>
      <c r="AB66" s="291">
        <f t="shared" si="9"/>
        <v>0</v>
      </c>
      <c r="AC66" s="291">
        <f t="shared" si="10"/>
        <v>0</v>
      </c>
    </row>
    <row r="67" spans="2:29" x14ac:dyDescent="0.25">
      <c r="B67" s="423">
        <v>63</v>
      </c>
      <c r="C67" s="430">
        <f>'BIENES ASEGURADOS IN.DE'!C67</f>
        <v>0</v>
      </c>
      <c r="D67" s="431">
        <f>'BIENES ASEGURADOS IN.DE'!D67*'RT GENERALES'!$E$14</f>
        <v>0</v>
      </c>
      <c r="E67" s="432">
        <f>'BIENES ASEGURADOS IN.DE'!E67*'RT GENERALES'!$E$14</f>
        <v>0</v>
      </c>
      <c r="F67" s="433">
        <f>'BIENES ASEGURADOS IN.DE'!F67*'RT GENERALES'!$E$14</f>
        <v>0</v>
      </c>
      <c r="G67" s="425">
        <f t="shared" si="1"/>
        <v>0</v>
      </c>
      <c r="H67" s="283"/>
      <c r="I67" s="284">
        <f>((((D67+E67)*('DT IN. DE'!$C$5/1000)))*($D$1166/IF(AND($D$1165&gt;$B$1167,$B$1167&gt;$D$1164),366,365))+(F67*('DT IN. DE'!$C$5/2000)))</f>
        <v>0</v>
      </c>
      <c r="J67" s="285">
        <f t="shared" si="2"/>
        <v>0</v>
      </c>
      <c r="K67" s="286">
        <f>(((D67+E67)*('DT IN. DE'!$E$5/1000))*($D$1166/IF(AND($D$1165&gt;$B$1167,$B$1167&gt;$D$1164),366,365))+(F67*('DT IN. DE'!$E$5/2000)))</f>
        <v>0</v>
      </c>
      <c r="L67" s="385"/>
      <c r="M67" s="287">
        <f t="shared" si="3"/>
        <v>0</v>
      </c>
      <c r="O67" s="288">
        <f>(($T67*'DT IN. DE'!$C$5/1000))*($D$1166/IF(AND($D$1165&gt;$B$1167,$B$1167&gt;$D$1164),366,365))+(($U67*'DT IN. DE'!$C$5/2000))</f>
        <v>0</v>
      </c>
      <c r="P67" s="289">
        <f t="shared" si="4"/>
        <v>0</v>
      </c>
      <c r="Q67" s="289">
        <f>(($T67*'DT IN. DE'!$E$5/1000))*($D$1166/IF(AND($D$1165&gt;$B$1167,$B$1167&gt;$D$1164),366,365))+(($U67*'DT IN. DE'!$E$5/2000))</f>
        <v>0</v>
      </c>
      <c r="R67" s="290">
        <f t="shared" si="5"/>
        <v>0</v>
      </c>
      <c r="T67" s="291">
        <f t="shared" si="6"/>
        <v>0</v>
      </c>
      <c r="U67" s="291">
        <f t="shared" si="7"/>
        <v>0</v>
      </c>
      <c r="W67" s="288">
        <f>(($AB67*'DT IN. DE'!$C$5/1000))*($D$1166/IF(AND($D$1165&gt;$B$1167,$B$1167&gt;$D$1164),366,365))+(($AC67*'DT IN. DE'!$C$5/2000))</f>
        <v>0</v>
      </c>
      <c r="X67" s="289">
        <f t="shared" si="8"/>
        <v>0</v>
      </c>
      <c r="Y67" s="289">
        <f>(($AB67*'DT IN. DE'!$E$5/1000))*($D$1166/IF(AND($D$1165&gt;$B$1167,$B$1167&gt;$D$1164),366,365))+(($AC67*'DT IN. DE'!$E$5/2000))</f>
        <v>0</v>
      </c>
      <c r="Z67" s="292">
        <f t="shared" si="11"/>
        <v>0</v>
      </c>
      <c r="AA67" s="386"/>
      <c r="AB67" s="291">
        <f t="shared" si="9"/>
        <v>0</v>
      </c>
      <c r="AC67" s="291">
        <f t="shared" si="10"/>
        <v>0</v>
      </c>
    </row>
    <row r="68" spans="2:29" x14ac:dyDescent="0.25">
      <c r="B68" s="424">
        <v>64</v>
      </c>
      <c r="C68" s="430">
        <f>'BIENES ASEGURADOS IN.DE'!C68</f>
        <v>0</v>
      </c>
      <c r="D68" s="431">
        <f>'BIENES ASEGURADOS IN.DE'!D68*'RT GENERALES'!$E$14</f>
        <v>0</v>
      </c>
      <c r="E68" s="432">
        <f>'BIENES ASEGURADOS IN.DE'!E68*'RT GENERALES'!$E$14</f>
        <v>0</v>
      </c>
      <c r="F68" s="433">
        <f>'BIENES ASEGURADOS IN.DE'!F68*'RT GENERALES'!$E$14</f>
        <v>0</v>
      </c>
      <c r="G68" s="425">
        <f t="shared" si="1"/>
        <v>0</v>
      </c>
      <c r="H68" s="283"/>
      <c r="I68" s="284">
        <f>((((D68+E68)*('DT IN. DE'!$C$5/1000)))*($D$1166/IF(AND($D$1165&gt;$B$1167,$B$1167&gt;$D$1164),366,365))+(F68*('DT IN. DE'!$C$5/2000)))</f>
        <v>0</v>
      </c>
      <c r="J68" s="285">
        <f t="shared" si="2"/>
        <v>0</v>
      </c>
      <c r="K68" s="286">
        <f>(((D68+E68)*('DT IN. DE'!$E$5/1000))*($D$1166/IF(AND($D$1165&gt;$B$1167,$B$1167&gt;$D$1164),366,365))+(F68*('DT IN. DE'!$E$5/2000)))</f>
        <v>0</v>
      </c>
      <c r="L68" s="385"/>
      <c r="M68" s="287">
        <f t="shared" si="3"/>
        <v>0</v>
      </c>
      <c r="O68" s="288">
        <f>(($T68*'DT IN. DE'!$C$5/1000))*($D$1166/IF(AND($D$1165&gt;$B$1167,$B$1167&gt;$D$1164),366,365))+(($U68*'DT IN. DE'!$C$5/2000))</f>
        <v>0</v>
      </c>
      <c r="P68" s="289">
        <f t="shared" si="4"/>
        <v>0</v>
      </c>
      <c r="Q68" s="289">
        <f>(($T68*'DT IN. DE'!$E$5/1000))*($D$1166/IF(AND($D$1165&gt;$B$1167,$B$1167&gt;$D$1164),366,365))+(($U68*'DT IN. DE'!$E$5/2000))</f>
        <v>0</v>
      </c>
      <c r="R68" s="290">
        <f t="shared" si="5"/>
        <v>0</v>
      </c>
      <c r="T68" s="291">
        <f t="shared" si="6"/>
        <v>0</v>
      </c>
      <c r="U68" s="291">
        <f t="shared" si="7"/>
        <v>0</v>
      </c>
      <c r="W68" s="288">
        <f>(($AB68*'DT IN. DE'!$C$5/1000))*($D$1166/IF(AND($D$1165&gt;$B$1167,$B$1167&gt;$D$1164),366,365))+(($AC68*'DT IN. DE'!$C$5/2000))</f>
        <v>0</v>
      </c>
      <c r="X68" s="289">
        <f t="shared" si="8"/>
        <v>0</v>
      </c>
      <c r="Y68" s="289">
        <f>(($AB68*'DT IN. DE'!$E$5/1000))*($D$1166/IF(AND($D$1165&gt;$B$1167,$B$1167&gt;$D$1164),366,365))+(($AC68*'DT IN. DE'!$E$5/2000))</f>
        <v>0</v>
      </c>
      <c r="Z68" s="292">
        <f t="shared" si="11"/>
        <v>0</v>
      </c>
      <c r="AA68" s="386"/>
      <c r="AB68" s="291">
        <f t="shared" si="9"/>
        <v>0</v>
      </c>
      <c r="AC68" s="291">
        <f t="shared" si="10"/>
        <v>0</v>
      </c>
    </row>
    <row r="69" spans="2:29" x14ac:dyDescent="0.25">
      <c r="B69" s="423">
        <v>65</v>
      </c>
      <c r="C69" s="430">
        <f>'BIENES ASEGURADOS IN.DE'!C69</f>
        <v>0</v>
      </c>
      <c r="D69" s="431">
        <f>'BIENES ASEGURADOS IN.DE'!D69*'RT GENERALES'!$E$14</f>
        <v>0</v>
      </c>
      <c r="E69" s="432">
        <f>'BIENES ASEGURADOS IN.DE'!E69*'RT GENERALES'!$E$14</f>
        <v>0</v>
      </c>
      <c r="F69" s="433">
        <f>'BIENES ASEGURADOS IN.DE'!F69*'RT GENERALES'!$E$14</f>
        <v>0</v>
      </c>
      <c r="G69" s="425">
        <f t="shared" si="1"/>
        <v>0</v>
      </c>
      <c r="H69" s="283"/>
      <c r="I69" s="284">
        <f>((((D69+E69)*('DT IN. DE'!$C$5/1000)))*($D$1166/IF(AND($D$1165&gt;$B$1167,$B$1167&gt;$D$1164),366,365))+(F69*('DT IN. DE'!$C$5/2000)))</f>
        <v>0</v>
      </c>
      <c r="J69" s="285">
        <f t="shared" si="2"/>
        <v>0</v>
      </c>
      <c r="K69" s="286">
        <f>(((D69+E69)*('DT IN. DE'!$E$5/1000))*($D$1166/IF(AND($D$1165&gt;$B$1167,$B$1167&gt;$D$1164),366,365))+(F69*('DT IN. DE'!$E$5/2000)))</f>
        <v>0</v>
      </c>
      <c r="L69" s="385"/>
      <c r="M69" s="287">
        <f t="shared" si="3"/>
        <v>0</v>
      </c>
      <c r="O69" s="288">
        <f>(($T69*'DT IN. DE'!$C$5/1000))*($D$1166/IF(AND($D$1165&gt;$B$1167,$B$1167&gt;$D$1164),366,365))+(($U69*'DT IN. DE'!$C$5/2000))</f>
        <v>0</v>
      </c>
      <c r="P69" s="289">
        <f t="shared" si="4"/>
        <v>0</v>
      </c>
      <c r="Q69" s="289">
        <f>(($T69*'DT IN. DE'!$E$5/1000))*($D$1166/IF(AND($D$1165&gt;$B$1167,$B$1167&gt;$D$1164),366,365))+(($U69*'DT IN. DE'!$E$5/2000))</f>
        <v>0</v>
      </c>
      <c r="R69" s="290">
        <f t="shared" si="5"/>
        <v>0</v>
      </c>
      <c r="T69" s="291">
        <f t="shared" si="6"/>
        <v>0</v>
      </c>
      <c r="U69" s="291">
        <f t="shared" si="7"/>
        <v>0</v>
      </c>
      <c r="W69" s="288">
        <f>(($AB69*'DT IN. DE'!$C$5/1000))*($D$1166/IF(AND($D$1165&gt;$B$1167,$B$1167&gt;$D$1164),366,365))+(($AC69*'DT IN. DE'!$C$5/2000))</f>
        <v>0</v>
      </c>
      <c r="X69" s="289">
        <f t="shared" si="8"/>
        <v>0</v>
      </c>
      <c r="Y69" s="289">
        <f>(($AB69*'DT IN. DE'!$E$5/1000))*($D$1166/IF(AND($D$1165&gt;$B$1167,$B$1167&gt;$D$1164),366,365))+(($AC69*'DT IN. DE'!$E$5/2000))</f>
        <v>0</v>
      </c>
      <c r="Z69" s="292">
        <f t="shared" si="11"/>
        <v>0</v>
      </c>
      <c r="AA69" s="386"/>
      <c r="AB69" s="291">
        <f t="shared" si="9"/>
        <v>0</v>
      </c>
      <c r="AC69" s="291">
        <f t="shared" si="10"/>
        <v>0</v>
      </c>
    </row>
    <row r="70" spans="2:29" x14ac:dyDescent="0.25">
      <c r="B70" s="424">
        <v>66</v>
      </c>
      <c r="C70" s="430">
        <f>'BIENES ASEGURADOS IN.DE'!C70</f>
        <v>0</v>
      </c>
      <c r="D70" s="431">
        <f>'BIENES ASEGURADOS IN.DE'!D70*'RT GENERALES'!$E$14</f>
        <v>0</v>
      </c>
      <c r="E70" s="432">
        <f>'BIENES ASEGURADOS IN.DE'!E70*'RT GENERALES'!$E$14</f>
        <v>0</v>
      </c>
      <c r="F70" s="433">
        <f>'BIENES ASEGURADOS IN.DE'!F70*'RT GENERALES'!$E$14</f>
        <v>0</v>
      </c>
      <c r="G70" s="425">
        <f t="shared" ref="G70:G133" si="12">SUM(D70:F70)</f>
        <v>0</v>
      </c>
      <c r="H70" s="283"/>
      <c r="I70" s="284">
        <f>((((D70+E70)*('DT IN. DE'!$C$5/1000)))*($D$1166/IF(AND($D$1165&gt;$B$1167,$B$1167&gt;$D$1164),366,365))+(F70*('DT IN. DE'!$C$5/2000)))</f>
        <v>0</v>
      </c>
      <c r="J70" s="285">
        <f t="shared" ref="J70:J133" si="13">((((D70+E70)*($G$1166/1000)))*($D$1166/IF(AND($D$1165&gt;$B$1167,$B$1167&gt;$D$1164),366,365))+(F70*$G$1166/2000))</f>
        <v>0</v>
      </c>
      <c r="K70" s="286">
        <f>(((D70+E70)*('DT IN. DE'!$E$5/1000))*($D$1166/IF(AND($D$1165&gt;$B$1167,$B$1167&gt;$D$1164),366,365))+(F70*('DT IN. DE'!$E$5/2000)))</f>
        <v>0</v>
      </c>
      <c r="L70" s="385"/>
      <c r="M70" s="287">
        <f t="shared" ref="M70:M133" si="14">SUM(I70:L70)</f>
        <v>0</v>
      </c>
      <c r="O70" s="288">
        <f>(($T70*'DT IN. DE'!$C$5/1000))*($D$1166/IF(AND($D$1165&gt;$B$1167,$B$1167&gt;$D$1164),366,365))+(($U70*'DT IN. DE'!$C$5/2000))</f>
        <v>0</v>
      </c>
      <c r="P70" s="289">
        <f t="shared" ref="P70:P133" si="15">(($T70*$G$1166/1000))*($D$1166/IF(AND($D$1165&gt;$B$1167,$B$1167&gt;$D$1164),366,365))+(($U70*$G$1166/2000))</f>
        <v>0</v>
      </c>
      <c r="Q70" s="289">
        <f>(($T70*'DT IN. DE'!$E$5/1000))*($D$1166/IF(AND($D$1165&gt;$B$1167,$B$1167&gt;$D$1164),366,365))+(($U70*'DT IN. DE'!$E$5/2000))</f>
        <v>0</v>
      </c>
      <c r="R70" s="290">
        <f t="shared" ref="R70:R133" si="16">M70-(SUM(O70:Q70))</f>
        <v>0</v>
      </c>
      <c r="T70" s="291">
        <f t="shared" ref="T70:T133" si="17">IF(AND(($G70)&gt;$O$2,F70&gt;0),((D70+E70)*($O$2/$G70)),IF($G70&lt;$O$2,(D70+E70),($G70)*($O$2/$G70)))</f>
        <v>0</v>
      </c>
      <c r="U70" s="291">
        <f t="shared" ref="U70:U133" si="18">IF(AND(($G70)&gt;$O$2,$F70&gt;0),(($F70)*($O$2/$G70)),$F70)</f>
        <v>0</v>
      </c>
      <c r="W70" s="288">
        <f>(($AB70*'DT IN. DE'!$C$5/1000))*($D$1166/IF(AND($D$1165&gt;$B$1167,$B$1167&gt;$D$1164),366,365))+(($AC70*'DT IN. DE'!$C$5/2000))</f>
        <v>0</v>
      </c>
      <c r="X70" s="289">
        <f t="shared" ref="X70:X133" si="19">(($AB70*$G$1166/1000))*($D$1166/IF(AND($D$1165&gt;$B$1167,$B$1167&gt;$D$1164),366,365))+(($AC70*$G$1166/2000))</f>
        <v>0</v>
      </c>
      <c r="Y70" s="289">
        <f>(($AB70*'DT IN. DE'!$E$5/1000))*($D$1166/IF(AND($D$1165&gt;$B$1167,$B$1167&gt;$D$1164),366,365))+(($AC70*'DT IN. DE'!$E$5/2000))</f>
        <v>0</v>
      </c>
      <c r="Z70" s="292">
        <f t="shared" ref="Z70:Z133" si="20">M70-SUM(O70:Q70,W70:Y70)</f>
        <v>0</v>
      </c>
      <c r="AA70" s="386"/>
      <c r="AB70" s="291">
        <f t="shared" ref="AB70:AB133" si="21">IF($G70&gt;$O$2,IF(AND($W$2&gt;=($G70-$O$2)),(D70+E70)*(1-($O$2/$G70)),(D70+E70)*($W$2/$G70)),0)</f>
        <v>0</v>
      </c>
      <c r="AC70" s="291">
        <f t="shared" ref="AC70:AC133" si="22">IF($G70&gt;$O$2,IF(AND($W$2&gt;=($G70-$O$2),F70&gt;0),(F70)*(1-($O$2/$G70)),(F70)*($W$2/$G70)),0)</f>
        <v>0</v>
      </c>
    </row>
    <row r="71" spans="2:29" x14ac:dyDescent="0.25">
      <c r="B71" s="423">
        <v>67</v>
      </c>
      <c r="C71" s="430">
        <f>'BIENES ASEGURADOS IN.DE'!C71</f>
        <v>0</v>
      </c>
      <c r="D71" s="431">
        <f>'BIENES ASEGURADOS IN.DE'!D71*'RT GENERALES'!$E$14</f>
        <v>0</v>
      </c>
      <c r="E71" s="432">
        <f>'BIENES ASEGURADOS IN.DE'!E71*'RT GENERALES'!$E$14</f>
        <v>0</v>
      </c>
      <c r="F71" s="433">
        <f>'BIENES ASEGURADOS IN.DE'!F71*'RT GENERALES'!$E$14</f>
        <v>0</v>
      </c>
      <c r="G71" s="425">
        <f t="shared" si="12"/>
        <v>0</v>
      </c>
      <c r="H71" s="283"/>
      <c r="I71" s="284">
        <f>((((D71+E71)*('DT IN. DE'!$C$5/1000)))*($D$1166/IF(AND($D$1165&gt;$B$1167,$B$1167&gt;$D$1164),366,365))+(F71*('DT IN. DE'!$C$5/2000)))</f>
        <v>0</v>
      </c>
      <c r="J71" s="285">
        <f t="shared" si="13"/>
        <v>0</v>
      </c>
      <c r="K71" s="286">
        <f>(((D71+E71)*('DT IN. DE'!$E$5/1000))*($D$1166/IF(AND($D$1165&gt;$B$1167,$B$1167&gt;$D$1164),366,365))+(F71*('DT IN. DE'!$E$5/2000)))</f>
        <v>0</v>
      </c>
      <c r="L71" s="385"/>
      <c r="M71" s="287">
        <f t="shared" si="14"/>
        <v>0</v>
      </c>
      <c r="O71" s="288">
        <f>(($T71*'DT IN. DE'!$C$5/1000))*($D$1166/IF(AND($D$1165&gt;$B$1167,$B$1167&gt;$D$1164),366,365))+(($U71*'DT IN. DE'!$C$5/2000))</f>
        <v>0</v>
      </c>
      <c r="P71" s="289">
        <f t="shared" si="15"/>
        <v>0</v>
      </c>
      <c r="Q71" s="289">
        <f>(($T71*'DT IN. DE'!$E$5/1000))*($D$1166/IF(AND($D$1165&gt;$B$1167,$B$1167&gt;$D$1164),366,365))+(($U71*'DT IN. DE'!$E$5/2000))</f>
        <v>0</v>
      </c>
      <c r="R71" s="290">
        <f t="shared" si="16"/>
        <v>0</v>
      </c>
      <c r="T71" s="291">
        <f t="shared" si="17"/>
        <v>0</v>
      </c>
      <c r="U71" s="291">
        <f t="shared" si="18"/>
        <v>0</v>
      </c>
      <c r="W71" s="288">
        <f>(($AB71*'DT IN. DE'!$C$5/1000))*($D$1166/IF(AND($D$1165&gt;$B$1167,$B$1167&gt;$D$1164),366,365))+(($AC71*'DT IN. DE'!$C$5/2000))</f>
        <v>0</v>
      </c>
      <c r="X71" s="289">
        <f t="shared" si="19"/>
        <v>0</v>
      </c>
      <c r="Y71" s="289">
        <f>(($AB71*'DT IN. DE'!$E$5/1000))*($D$1166/IF(AND($D$1165&gt;$B$1167,$B$1167&gt;$D$1164),366,365))+(($AC71*'DT IN. DE'!$E$5/2000))</f>
        <v>0</v>
      </c>
      <c r="Z71" s="292">
        <f t="shared" si="20"/>
        <v>0</v>
      </c>
      <c r="AA71" s="386"/>
      <c r="AB71" s="291">
        <f t="shared" si="21"/>
        <v>0</v>
      </c>
      <c r="AC71" s="291">
        <f t="shared" si="22"/>
        <v>0</v>
      </c>
    </row>
    <row r="72" spans="2:29" x14ac:dyDescent="0.25">
      <c r="B72" s="424">
        <v>68</v>
      </c>
      <c r="C72" s="430">
        <f>'BIENES ASEGURADOS IN.DE'!C72</f>
        <v>0</v>
      </c>
      <c r="D72" s="431">
        <f>'BIENES ASEGURADOS IN.DE'!D72*'RT GENERALES'!$E$14</f>
        <v>0</v>
      </c>
      <c r="E72" s="432">
        <f>'BIENES ASEGURADOS IN.DE'!E72*'RT GENERALES'!$E$14</f>
        <v>0</v>
      </c>
      <c r="F72" s="433">
        <f>'BIENES ASEGURADOS IN.DE'!F72*'RT GENERALES'!$E$14</f>
        <v>0</v>
      </c>
      <c r="G72" s="425">
        <f t="shared" si="12"/>
        <v>0</v>
      </c>
      <c r="H72" s="283"/>
      <c r="I72" s="284">
        <f>((((D72+E72)*('DT IN. DE'!$C$5/1000)))*($D$1166/IF(AND($D$1165&gt;$B$1167,$B$1167&gt;$D$1164),366,365))+(F72*('DT IN. DE'!$C$5/2000)))</f>
        <v>0</v>
      </c>
      <c r="J72" s="285">
        <f t="shared" si="13"/>
        <v>0</v>
      </c>
      <c r="K72" s="286">
        <f>(((D72+E72)*('DT IN. DE'!$E$5/1000))*($D$1166/IF(AND($D$1165&gt;$B$1167,$B$1167&gt;$D$1164),366,365))+(F72*('DT IN. DE'!$E$5/2000)))</f>
        <v>0</v>
      </c>
      <c r="L72" s="385"/>
      <c r="M72" s="287">
        <f t="shared" si="14"/>
        <v>0</v>
      </c>
      <c r="O72" s="288">
        <f>(($T72*'DT IN. DE'!$C$5/1000))*($D$1166/IF(AND($D$1165&gt;$B$1167,$B$1167&gt;$D$1164),366,365))+(($U72*'DT IN. DE'!$C$5/2000))</f>
        <v>0</v>
      </c>
      <c r="P72" s="289">
        <f t="shared" si="15"/>
        <v>0</v>
      </c>
      <c r="Q72" s="289">
        <f>(($T72*'DT IN. DE'!$E$5/1000))*($D$1166/IF(AND($D$1165&gt;$B$1167,$B$1167&gt;$D$1164),366,365))+(($U72*'DT IN. DE'!$E$5/2000))</f>
        <v>0</v>
      </c>
      <c r="R72" s="290">
        <f t="shared" si="16"/>
        <v>0</v>
      </c>
      <c r="T72" s="291">
        <f t="shared" si="17"/>
        <v>0</v>
      </c>
      <c r="U72" s="291">
        <f t="shared" si="18"/>
        <v>0</v>
      </c>
      <c r="W72" s="288">
        <f>(($AB72*'DT IN. DE'!$C$5/1000))*($D$1166/IF(AND($D$1165&gt;$B$1167,$B$1167&gt;$D$1164),366,365))+(($AC72*'DT IN. DE'!$C$5/2000))</f>
        <v>0</v>
      </c>
      <c r="X72" s="289">
        <f t="shared" si="19"/>
        <v>0</v>
      </c>
      <c r="Y72" s="289">
        <f>(($AB72*'DT IN. DE'!$E$5/1000))*($D$1166/IF(AND($D$1165&gt;$B$1167,$B$1167&gt;$D$1164),366,365))+(($AC72*'DT IN. DE'!$E$5/2000))</f>
        <v>0</v>
      </c>
      <c r="Z72" s="292">
        <f t="shared" si="20"/>
        <v>0</v>
      </c>
      <c r="AA72" s="386"/>
      <c r="AB72" s="291">
        <f t="shared" si="21"/>
        <v>0</v>
      </c>
      <c r="AC72" s="291">
        <f t="shared" si="22"/>
        <v>0</v>
      </c>
    </row>
    <row r="73" spans="2:29" x14ac:dyDescent="0.25">
      <c r="B73" s="423">
        <v>69</v>
      </c>
      <c r="C73" s="430">
        <f>'BIENES ASEGURADOS IN.DE'!C73</f>
        <v>0</v>
      </c>
      <c r="D73" s="431">
        <f>'BIENES ASEGURADOS IN.DE'!D73*'RT GENERALES'!$E$14</f>
        <v>0</v>
      </c>
      <c r="E73" s="432">
        <f>'BIENES ASEGURADOS IN.DE'!E73*'RT GENERALES'!$E$14</f>
        <v>0</v>
      </c>
      <c r="F73" s="433">
        <f>'BIENES ASEGURADOS IN.DE'!F73*'RT GENERALES'!$E$14</f>
        <v>0</v>
      </c>
      <c r="G73" s="425">
        <f t="shared" si="12"/>
        <v>0</v>
      </c>
      <c r="H73" s="283"/>
      <c r="I73" s="284">
        <f>((((D73+E73)*('DT IN. DE'!$C$5/1000)))*($D$1166/IF(AND($D$1165&gt;$B$1167,$B$1167&gt;$D$1164),366,365))+(F73*('DT IN. DE'!$C$5/2000)))</f>
        <v>0</v>
      </c>
      <c r="J73" s="285">
        <f t="shared" si="13"/>
        <v>0</v>
      </c>
      <c r="K73" s="286">
        <f>(((D73+E73)*('DT IN. DE'!$E$5/1000))*($D$1166/IF(AND($D$1165&gt;$B$1167,$B$1167&gt;$D$1164),366,365))+(F73*('DT IN. DE'!$E$5/2000)))</f>
        <v>0</v>
      </c>
      <c r="L73" s="385"/>
      <c r="M73" s="287">
        <f t="shared" si="14"/>
        <v>0</v>
      </c>
      <c r="O73" s="288">
        <f>(($T73*'DT IN. DE'!$C$5/1000))*($D$1166/IF(AND($D$1165&gt;$B$1167,$B$1167&gt;$D$1164),366,365))+(($U73*'DT IN. DE'!$C$5/2000))</f>
        <v>0</v>
      </c>
      <c r="P73" s="289">
        <f t="shared" si="15"/>
        <v>0</v>
      </c>
      <c r="Q73" s="289">
        <f>(($T73*'DT IN. DE'!$E$5/1000))*($D$1166/IF(AND($D$1165&gt;$B$1167,$B$1167&gt;$D$1164),366,365))+(($U73*'DT IN. DE'!$E$5/2000))</f>
        <v>0</v>
      </c>
      <c r="R73" s="290">
        <f t="shared" si="16"/>
        <v>0</v>
      </c>
      <c r="T73" s="291">
        <f t="shared" si="17"/>
        <v>0</v>
      </c>
      <c r="U73" s="291">
        <f t="shared" si="18"/>
        <v>0</v>
      </c>
      <c r="W73" s="288">
        <f>(($AB73*'DT IN. DE'!$C$5/1000))*($D$1166/IF(AND($D$1165&gt;$B$1167,$B$1167&gt;$D$1164),366,365))+(($AC73*'DT IN. DE'!$C$5/2000))</f>
        <v>0</v>
      </c>
      <c r="X73" s="289">
        <f t="shared" si="19"/>
        <v>0</v>
      </c>
      <c r="Y73" s="289">
        <f>(($AB73*'DT IN. DE'!$E$5/1000))*($D$1166/IF(AND($D$1165&gt;$B$1167,$B$1167&gt;$D$1164),366,365))+(($AC73*'DT IN. DE'!$E$5/2000))</f>
        <v>0</v>
      </c>
      <c r="Z73" s="292">
        <f t="shared" si="20"/>
        <v>0</v>
      </c>
      <c r="AA73" s="386"/>
      <c r="AB73" s="291">
        <f t="shared" si="21"/>
        <v>0</v>
      </c>
      <c r="AC73" s="291">
        <f t="shared" si="22"/>
        <v>0</v>
      </c>
    </row>
    <row r="74" spans="2:29" x14ac:dyDescent="0.25">
      <c r="B74" s="424">
        <v>70</v>
      </c>
      <c r="C74" s="430">
        <f>'BIENES ASEGURADOS IN.DE'!C74</f>
        <v>0</v>
      </c>
      <c r="D74" s="431">
        <f>'BIENES ASEGURADOS IN.DE'!D74*'RT GENERALES'!$E$14</f>
        <v>0</v>
      </c>
      <c r="E74" s="432">
        <f>'BIENES ASEGURADOS IN.DE'!E74*'RT GENERALES'!$E$14</f>
        <v>0</v>
      </c>
      <c r="F74" s="433">
        <f>'BIENES ASEGURADOS IN.DE'!F74*'RT GENERALES'!$E$14</f>
        <v>0</v>
      </c>
      <c r="G74" s="425">
        <f t="shared" si="12"/>
        <v>0</v>
      </c>
      <c r="H74" s="283"/>
      <c r="I74" s="284">
        <f>((((D74+E74)*('DT IN. DE'!$C$5/1000)))*($D$1166/IF(AND($D$1165&gt;$B$1167,$B$1167&gt;$D$1164),366,365))+(F74*('DT IN. DE'!$C$5/2000)))</f>
        <v>0</v>
      </c>
      <c r="J74" s="285">
        <f t="shared" si="13"/>
        <v>0</v>
      </c>
      <c r="K74" s="286">
        <f>(((D74+E74)*('DT IN. DE'!$E$5/1000))*($D$1166/IF(AND($D$1165&gt;$B$1167,$B$1167&gt;$D$1164),366,365))+(F74*('DT IN. DE'!$E$5/2000)))</f>
        <v>0</v>
      </c>
      <c r="L74" s="385"/>
      <c r="M74" s="287">
        <f t="shared" si="14"/>
        <v>0</v>
      </c>
      <c r="O74" s="288">
        <f>(($T74*'DT IN. DE'!$C$5/1000))*($D$1166/IF(AND($D$1165&gt;$B$1167,$B$1167&gt;$D$1164),366,365))+(($U74*'DT IN. DE'!$C$5/2000))</f>
        <v>0</v>
      </c>
      <c r="P74" s="289">
        <f t="shared" si="15"/>
        <v>0</v>
      </c>
      <c r="Q74" s="289">
        <f>(($T74*'DT IN. DE'!$E$5/1000))*($D$1166/IF(AND($D$1165&gt;$B$1167,$B$1167&gt;$D$1164),366,365))+(($U74*'DT IN. DE'!$E$5/2000))</f>
        <v>0</v>
      </c>
      <c r="R74" s="290">
        <f t="shared" si="16"/>
        <v>0</v>
      </c>
      <c r="T74" s="291">
        <f t="shared" si="17"/>
        <v>0</v>
      </c>
      <c r="U74" s="291">
        <f t="shared" si="18"/>
        <v>0</v>
      </c>
      <c r="W74" s="288">
        <f>(($AB74*'DT IN. DE'!$C$5/1000))*($D$1166/IF(AND($D$1165&gt;$B$1167,$B$1167&gt;$D$1164),366,365))+(($AC74*'DT IN. DE'!$C$5/2000))</f>
        <v>0</v>
      </c>
      <c r="X74" s="289">
        <f t="shared" si="19"/>
        <v>0</v>
      </c>
      <c r="Y74" s="289">
        <f>(($AB74*'DT IN. DE'!$E$5/1000))*($D$1166/IF(AND($D$1165&gt;$B$1167,$B$1167&gt;$D$1164),366,365))+(($AC74*'DT IN. DE'!$E$5/2000))</f>
        <v>0</v>
      </c>
      <c r="Z74" s="292">
        <f t="shared" si="20"/>
        <v>0</v>
      </c>
      <c r="AA74" s="386"/>
      <c r="AB74" s="291">
        <f t="shared" si="21"/>
        <v>0</v>
      </c>
      <c r="AC74" s="291">
        <f t="shared" si="22"/>
        <v>0</v>
      </c>
    </row>
    <row r="75" spans="2:29" x14ac:dyDescent="0.25">
      <c r="B75" s="423">
        <v>71</v>
      </c>
      <c r="C75" s="430">
        <f>'BIENES ASEGURADOS IN.DE'!C75</f>
        <v>0</v>
      </c>
      <c r="D75" s="431">
        <f>'BIENES ASEGURADOS IN.DE'!D75*'RT GENERALES'!$E$14</f>
        <v>0</v>
      </c>
      <c r="E75" s="432">
        <f>'BIENES ASEGURADOS IN.DE'!E75*'RT GENERALES'!$E$14</f>
        <v>0</v>
      </c>
      <c r="F75" s="433">
        <f>'BIENES ASEGURADOS IN.DE'!F75*'RT GENERALES'!$E$14</f>
        <v>0</v>
      </c>
      <c r="G75" s="425">
        <f t="shared" si="12"/>
        <v>0</v>
      </c>
      <c r="H75" s="283"/>
      <c r="I75" s="284">
        <f>((((D75+E75)*('DT IN. DE'!$C$5/1000)))*($D$1166/IF(AND($D$1165&gt;$B$1167,$B$1167&gt;$D$1164),366,365))+(F75*('DT IN. DE'!$C$5/2000)))</f>
        <v>0</v>
      </c>
      <c r="J75" s="285">
        <f t="shared" si="13"/>
        <v>0</v>
      </c>
      <c r="K75" s="286">
        <f>(((D75+E75)*('DT IN. DE'!$E$5/1000))*($D$1166/IF(AND($D$1165&gt;$B$1167,$B$1167&gt;$D$1164),366,365))+(F75*('DT IN. DE'!$E$5/2000)))</f>
        <v>0</v>
      </c>
      <c r="L75" s="385"/>
      <c r="M75" s="287">
        <f t="shared" si="14"/>
        <v>0</v>
      </c>
      <c r="O75" s="288">
        <f>(($T75*'DT IN. DE'!$C$5/1000))*($D$1166/IF(AND($D$1165&gt;$B$1167,$B$1167&gt;$D$1164),366,365))+(($U75*'DT IN. DE'!$C$5/2000))</f>
        <v>0</v>
      </c>
      <c r="P75" s="289">
        <f t="shared" si="15"/>
        <v>0</v>
      </c>
      <c r="Q75" s="289">
        <f>(($T75*'DT IN. DE'!$E$5/1000))*($D$1166/IF(AND($D$1165&gt;$B$1167,$B$1167&gt;$D$1164),366,365))+(($U75*'DT IN. DE'!$E$5/2000))</f>
        <v>0</v>
      </c>
      <c r="R75" s="290">
        <f t="shared" si="16"/>
        <v>0</v>
      </c>
      <c r="T75" s="291">
        <f t="shared" si="17"/>
        <v>0</v>
      </c>
      <c r="U75" s="291">
        <f t="shared" si="18"/>
        <v>0</v>
      </c>
      <c r="W75" s="288">
        <f>(($AB75*'DT IN. DE'!$C$5/1000))*($D$1166/IF(AND($D$1165&gt;$B$1167,$B$1167&gt;$D$1164),366,365))+(($AC75*'DT IN. DE'!$C$5/2000))</f>
        <v>0</v>
      </c>
      <c r="X75" s="289">
        <f t="shared" si="19"/>
        <v>0</v>
      </c>
      <c r="Y75" s="289">
        <f>(($AB75*'DT IN. DE'!$E$5/1000))*($D$1166/IF(AND($D$1165&gt;$B$1167,$B$1167&gt;$D$1164),366,365))+(($AC75*'DT IN. DE'!$E$5/2000))</f>
        <v>0</v>
      </c>
      <c r="Z75" s="292">
        <f t="shared" si="20"/>
        <v>0</v>
      </c>
      <c r="AA75" s="386"/>
      <c r="AB75" s="291">
        <f t="shared" si="21"/>
        <v>0</v>
      </c>
      <c r="AC75" s="291">
        <f t="shared" si="22"/>
        <v>0</v>
      </c>
    </row>
    <row r="76" spans="2:29" x14ac:dyDescent="0.25">
      <c r="B76" s="424">
        <v>72</v>
      </c>
      <c r="C76" s="430">
        <f>'BIENES ASEGURADOS IN.DE'!C76</f>
        <v>0</v>
      </c>
      <c r="D76" s="431">
        <f>'BIENES ASEGURADOS IN.DE'!D76*'RT GENERALES'!$E$14</f>
        <v>0</v>
      </c>
      <c r="E76" s="432">
        <f>'BIENES ASEGURADOS IN.DE'!E76*'RT GENERALES'!$E$14</f>
        <v>0</v>
      </c>
      <c r="F76" s="433">
        <f>'BIENES ASEGURADOS IN.DE'!F76*'RT GENERALES'!$E$14</f>
        <v>0</v>
      </c>
      <c r="G76" s="425">
        <f t="shared" si="12"/>
        <v>0</v>
      </c>
      <c r="H76" s="283"/>
      <c r="I76" s="284">
        <f>((((D76+E76)*('DT IN. DE'!$C$5/1000)))*($D$1166/IF(AND($D$1165&gt;$B$1167,$B$1167&gt;$D$1164),366,365))+(F76*('DT IN. DE'!$C$5/2000)))</f>
        <v>0</v>
      </c>
      <c r="J76" s="285">
        <f t="shared" si="13"/>
        <v>0</v>
      </c>
      <c r="K76" s="286">
        <f>(((D76+E76)*('DT IN. DE'!$E$5/1000))*($D$1166/IF(AND($D$1165&gt;$B$1167,$B$1167&gt;$D$1164),366,365))+(F76*('DT IN. DE'!$E$5/2000)))</f>
        <v>0</v>
      </c>
      <c r="L76" s="385"/>
      <c r="M76" s="287">
        <f t="shared" si="14"/>
        <v>0</v>
      </c>
      <c r="O76" s="288">
        <f>(($T76*'DT IN. DE'!$C$5/1000))*($D$1166/IF(AND($D$1165&gt;$B$1167,$B$1167&gt;$D$1164),366,365))+(($U76*'DT IN. DE'!$C$5/2000))</f>
        <v>0</v>
      </c>
      <c r="P76" s="289">
        <f t="shared" si="15"/>
        <v>0</v>
      </c>
      <c r="Q76" s="289">
        <f>(($T76*'DT IN. DE'!$E$5/1000))*($D$1166/IF(AND($D$1165&gt;$B$1167,$B$1167&gt;$D$1164),366,365))+(($U76*'DT IN. DE'!$E$5/2000))</f>
        <v>0</v>
      </c>
      <c r="R76" s="290">
        <f t="shared" si="16"/>
        <v>0</v>
      </c>
      <c r="T76" s="291">
        <f t="shared" si="17"/>
        <v>0</v>
      </c>
      <c r="U76" s="291">
        <f t="shared" si="18"/>
        <v>0</v>
      </c>
      <c r="W76" s="288">
        <f>(($AB76*'DT IN. DE'!$C$5/1000))*($D$1166/IF(AND($D$1165&gt;$B$1167,$B$1167&gt;$D$1164),366,365))+(($AC76*'DT IN. DE'!$C$5/2000))</f>
        <v>0</v>
      </c>
      <c r="X76" s="289">
        <f t="shared" si="19"/>
        <v>0</v>
      </c>
      <c r="Y76" s="289">
        <f>(($AB76*'DT IN. DE'!$E$5/1000))*($D$1166/IF(AND($D$1165&gt;$B$1167,$B$1167&gt;$D$1164),366,365))+(($AC76*'DT IN. DE'!$E$5/2000))</f>
        <v>0</v>
      </c>
      <c r="Z76" s="292">
        <f t="shared" si="20"/>
        <v>0</v>
      </c>
      <c r="AA76" s="386"/>
      <c r="AB76" s="291">
        <f t="shared" si="21"/>
        <v>0</v>
      </c>
      <c r="AC76" s="291">
        <f t="shared" si="22"/>
        <v>0</v>
      </c>
    </row>
    <row r="77" spans="2:29" x14ac:dyDescent="0.25">
      <c r="B77" s="423">
        <v>73</v>
      </c>
      <c r="C77" s="430">
        <f>'BIENES ASEGURADOS IN.DE'!C77</f>
        <v>0</v>
      </c>
      <c r="D77" s="431">
        <f>'BIENES ASEGURADOS IN.DE'!D77*'RT GENERALES'!$E$14</f>
        <v>0</v>
      </c>
      <c r="E77" s="432">
        <f>'BIENES ASEGURADOS IN.DE'!E77*'RT GENERALES'!$E$14</f>
        <v>0</v>
      </c>
      <c r="F77" s="433">
        <f>'BIENES ASEGURADOS IN.DE'!F77*'RT GENERALES'!$E$14</f>
        <v>0</v>
      </c>
      <c r="G77" s="425">
        <f t="shared" si="12"/>
        <v>0</v>
      </c>
      <c r="H77" s="283"/>
      <c r="I77" s="284">
        <f>((((D77+E77)*('DT IN. DE'!$C$5/1000)))*($D$1166/IF(AND($D$1165&gt;$B$1167,$B$1167&gt;$D$1164),366,365))+(F77*('DT IN. DE'!$C$5/2000)))</f>
        <v>0</v>
      </c>
      <c r="J77" s="285">
        <f t="shared" si="13"/>
        <v>0</v>
      </c>
      <c r="K77" s="286">
        <f>(((D77+E77)*('DT IN. DE'!$E$5/1000))*($D$1166/IF(AND($D$1165&gt;$B$1167,$B$1167&gt;$D$1164),366,365))+(F77*('DT IN. DE'!$E$5/2000)))</f>
        <v>0</v>
      </c>
      <c r="L77" s="385"/>
      <c r="M77" s="287">
        <f t="shared" si="14"/>
        <v>0</v>
      </c>
      <c r="O77" s="288">
        <f>(($T77*'DT IN. DE'!$C$5/1000))*($D$1166/IF(AND($D$1165&gt;$B$1167,$B$1167&gt;$D$1164),366,365))+(($U77*'DT IN. DE'!$C$5/2000))</f>
        <v>0</v>
      </c>
      <c r="P77" s="289">
        <f t="shared" si="15"/>
        <v>0</v>
      </c>
      <c r="Q77" s="289">
        <f>(($T77*'DT IN. DE'!$E$5/1000))*($D$1166/IF(AND($D$1165&gt;$B$1167,$B$1167&gt;$D$1164),366,365))+(($U77*'DT IN. DE'!$E$5/2000))</f>
        <v>0</v>
      </c>
      <c r="R77" s="290">
        <f t="shared" si="16"/>
        <v>0</v>
      </c>
      <c r="T77" s="291">
        <f t="shared" si="17"/>
        <v>0</v>
      </c>
      <c r="U77" s="291">
        <f t="shared" si="18"/>
        <v>0</v>
      </c>
      <c r="W77" s="288">
        <f>(($AB77*'DT IN. DE'!$C$5/1000))*($D$1166/IF(AND($D$1165&gt;$B$1167,$B$1167&gt;$D$1164),366,365))+(($AC77*'DT IN. DE'!$C$5/2000))</f>
        <v>0</v>
      </c>
      <c r="X77" s="289">
        <f t="shared" si="19"/>
        <v>0</v>
      </c>
      <c r="Y77" s="289">
        <f>(($AB77*'DT IN. DE'!$E$5/1000))*($D$1166/IF(AND($D$1165&gt;$B$1167,$B$1167&gt;$D$1164),366,365))+(($AC77*'DT IN. DE'!$E$5/2000))</f>
        <v>0</v>
      </c>
      <c r="Z77" s="292">
        <f t="shared" si="20"/>
        <v>0</v>
      </c>
      <c r="AA77" s="386"/>
      <c r="AB77" s="291">
        <f t="shared" si="21"/>
        <v>0</v>
      </c>
      <c r="AC77" s="291">
        <f t="shared" si="22"/>
        <v>0</v>
      </c>
    </row>
    <row r="78" spans="2:29" x14ac:dyDescent="0.25">
      <c r="B78" s="424">
        <v>74</v>
      </c>
      <c r="C78" s="430">
        <f>'BIENES ASEGURADOS IN.DE'!C78</f>
        <v>0</v>
      </c>
      <c r="D78" s="431">
        <f>'BIENES ASEGURADOS IN.DE'!D78*'RT GENERALES'!$E$14</f>
        <v>0</v>
      </c>
      <c r="E78" s="432">
        <f>'BIENES ASEGURADOS IN.DE'!E78*'RT GENERALES'!$E$14</f>
        <v>0</v>
      </c>
      <c r="F78" s="433">
        <f>'BIENES ASEGURADOS IN.DE'!F78*'RT GENERALES'!$E$14</f>
        <v>0</v>
      </c>
      <c r="G78" s="425">
        <f t="shared" si="12"/>
        <v>0</v>
      </c>
      <c r="H78" s="283"/>
      <c r="I78" s="284">
        <f>((((D78+E78)*('DT IN. DE'!$C$5/1000)))*($D$1166/IF(AND($D$1165&gt;$B$1167,$B$1167&gt;$D$1164),366,365))+(F78*('DT IN. DE'!$C$5/2000)))</f>
        <v>0</v>
      </c>
      <c r="J78" s="285">
        <f t="shared" si="13"/>
        <v>0</v>
      </c>
      <c r="K78" s="286">
        <f>(((D78+E78)*('DT IN. DE'!$E$5/1000))*($D$1166/IF(AND($D$1165&gt;$B$1167,$B$1167&gt;$D$1164),366,365))+(F78*('DT IN. DE'!$E$5/2000)))</f>
        <v>0</v>
      </c>
      <c r="L78" s="385"/>
      <c r="M78" s="287">
        <f t="shared" si="14"/>
        <v>0</v>
      </c>
      <c r="O78" s="288">
        <f>(($T78*'DT IN. DE'!$C$5/1000))*($D$1166/IF(AND($D$1165&gt;$B$1167,$B$1167&gt;$D$1164),366,365))+(($U78*'DT IN. DE'!$C$5/2000))</f>
        <v>0</v>
      </c>
      <c r="P78" s="289">
        <f t="shared" si="15"/>
        <v>0</v>
      </c>
      <c r="Q78" s="289">
        <f>(($T78*'DT IN. DE'!$E$5/1000))*($D$1166/IF(AND($D$1165&gt;$B$1167,$B$1167&gt;$D$1164),366,365))+(($U78*'DT IN. DE'!$E$5/2000))</f>
        <v>0</v>
      </c>
      <c r="R78" s="290">
        <f t="shared" si="16"/>
        <v>0</v>
      </c>
      <c r="T78" s="291">
        <f t="shared" si="17"/>
        <v>0</v>
      </c>
      <c r="U78" s="291">
        <f t="shared" si="18"/>
        <v>0</v>
      </c>
      <c r="W78" s="288">
        <f>(($AB78*'DT IN. DE'!$C$5/1000))*($D$1166/IF(AND($D$1165&gt;$B$1167,$B$1167&gt;$D$1164),366,365))+(($AC78*'DT IN. DE'!$C$5/2000))</f>
        <v>0</v>
      </c>
      <c r="X78" s="289">
        <f t="shared" si="19"/>
        <v>0</v>
      </c>
      <c r="Y78" s="289">
        <f>(($AB78*'DT IN. DE'!$E$5/1000))*($D$1166/IF(AND($D$1165&gt;$B$1167,$B$1167&gt;$D$1164),366,365))+(($AC78*'DT IN. DE'!$E$5/2000))</f>
        <v>0</v>
      </c>
      <c r="Z78" s="292">
        <f t="shared" si="20"/>
        <v>0</v>
      </c>
      <c r="AA78" s="386"/>
      <c r="AB78" s="291">
        <f t="shared" si="21"/>
        <v>0</v>
      </c>
      <c r="AC78" s="291">
        <f t="shared" si="22"/>
        <v>0</v>
      </c>
    </row>
    <row r="79" spans="2:29" x14ac:dyDescent="0.25">
      <c r="B79" s="424">
        <v>75</v>
      </c>
      <c r="C79" s="430">
        <f>'BIENES ASEGURADOS IN.DE'!C79</f>
        <v>0</v>
      </c>
      <c r="D79" s="431">
        <f>'BIENES ASEGURADOS IN.DE'!D79*'RT GENERALES'!$E$14</f>
        <v>0</v>
      </c>
      <c r="E79" s="432">
        <f>'BIENES ASEGURADOS IN.DE'!E79*'RT GENERALES'!$E$14</f>
        <v>0</v>
      </c>
      <c r="F79" s="433">
        <f>'BIENES ASEGURADOS IN.DE'!F79*'RT GENERALES'!$E$14</f>
        <v>0</v>
      </c>
      <c r="G79" s="425">
        <f t="shared" si="12"/>
        <v>0</v>
      </c>
      <c r="H79" s="283"/>
      <c r="I79" s="284">
        <f>((((D79+E79)*('DT IN. DE'!$C$5/1000)))*($D$1166/IF(AND($D$1165&gt;$B$1167,$B$1167&gt;$D$1164),366,365))+(F79*('DT IN. DE'!$C$5/2000)))</f>
        <v>0</v>
      </c>
      <c r="J79" s="285">
        <f t="shared" si="13"/>
        <v>0</v>
      </c>
      <c r="K79" s="286">
        <f>(((D79+E79)*('DT IN. DE'!$E$5/1000))*($D$1166/IF(AND($D$1165&gt;$B$1167,$B$1167&gt;$D$1164),366,365))+(F79*('DT IN. DE'!$E$5/2000)))</f>
        <v>0</v>
      </c>
      <c r="L79" s="385"/>
      <c r="M79" s="287">
        <f t="shared" si="14"/>
        <v>0</v>
      </c>
      <c r="O79" s="288">
        <f>(($T79*'DT IN. DE'!$C$5/1000))*($D$1166/IF(AND($D$1165&gt;$B$1167,$B$1167&gt;$D$1164),366,365))+(($U79*'DT IN. DE'!$C$5/2000))</f>
        <v>0</v>
      </c>
      <c r="P79" s="289">
        <f t="shared" si="15"/>
        <v>0</v>
      </c>
      <c r="Q79" s="289">
        <f>(($T79*'DT IN. DE'!$E$5/1000))*($D$1166/IF(AND($D$1165&gt;$B$1167,$B$1167&gt;$D$1164),366,365))+(($U79*'DT IN. DE'!$E$5/2000))</f>
        <v>0</v>
      </c>
      <c r="R79" s="290">
        <f t="shared" si="16"/>
        <v>0</v>
      </c>
      <c r="T79" s="291">
        <f t="shared" si="17"/>
        <v>0</v>
      </c>
      <c r="U79" s="291">
        <f t="shared" si="18"/>
        <v>0</v>
      </c>
      <c r="W79" s="288">
        <f>(($AB79*'DT IN. DE'!$C$5/1000))*($D$1166/IF(AND($D$1165&gt;$B$1167,$B$1167&gt;$D$1164),366,365))+(($AC79*'DT IN. DE'!$C$5/2000))</f>
        <v>0</v>
      </c>
      <c r="X79" s="289">
        <f t="shared" si="19"/>
        <v>0</v>
      </c>
      <c r="Y79" s="289">
        <f>(($AB79*'DT IN. DE'!$E$5/1000))*($D$1166/IF(AND($D$1165&gt;$B$1167,$B$1167&gt;$D$1164),366,365))+(($AC79*'DT IN. DE'!$E$5/2000))</f>
        <v>0</v>
      </c>
      <c r="Z79" s="292">
        <f t="shared" si="20"/>
        <v>0</v>
      </c>
      <c r="AA79" s="386"/>
      <c r="AB79" s="291">
        <f t="shared" si="21"/>
        <v>0</v>
      </c>
      <c r="AC79" s="291">
        <f t="shared" si="22"/>
        <v>0</v>
      </c>
    </row>
    <row r="80" spans="2:29" x14ac:dyDescent="0.25">
      <c r="B80" s="423">
        <v>76</v>
      </c>
      <c r="C80" s="430">
        <f>'BIENES ASEGURADOS IN.DE'!C80</f>
        <v>0</v>
      </c>
      <c r="D80" s="431">
        <f>'BIENES ASEGURADOS IN.DE'!D80*'RT GENERALES'!$E$14</f>
        <v>0</v>
      </c>
      <c r="E80" s="432">
        <f>'BIENES ASEGURADOS IN.DE'!E80*'RT GENERALES'!$E$14</f>
        <v>0</v>
      </c>
      <c r="F80" s="433">
        <f>'BIENES ASEGURADOS IN.DE'!F80*'RT GENERALES'!$E$14</f>
        <v>0</v>
      </c>
      <c r="G80" s="425">
        <f t="shared" si="12"/>
        <v>0</v>
      </c>
      <c r="H80" s="283"/>
      <c r="I80" s="284">
        <f>((((D80+E80)*('DT IN. DE'!$C$5/1000)))*($D$1166/IF(AND($D$1165&gt;$B$1167,$B$1167&gt;$D$1164),366,365))+(F80*('DT IN. DE'!$C$5/2000)))</f>
        <v>0</v>
      </c>
      <c r="J80" s="285">
        <f t="shared" si="13"/>
        <v>0</v>
      </c>
      <c r="K80" s="286">
        <f>(((D80+E80)*('DT IN. DE'!$E$5/1000))*($D$1166/IF(AND($D$1165&gt;$B$1167,$B$1167&gt;$D$1164),366,365))+(F80*('DT IN. DE'!$E$5/2000)))</f>
        <v>0</v>
      </c>
      <c r="L80" s="385"/>
      <c r="M80" s="287">
        <f t="shared" si="14"/>
        <v>0</v>
      </c>
      <c r="O80" s="288">
        <f>(($T80*'DT IN. DE'!$C$5/1000))*($D$1166/IF(AND($D$1165&gt;$B$1167,$B$1167&gt;$D$1164),366,365))+(($U80*'DT IN. DE'!$C$5/2000))</f>
        <v>0</v>
      </c>
      <c r="P80" s="289">
        <f t="shared" si="15"/>
        <v>0</v>
      </c>
      <c r="Q80" s="289">
        <f>(($T80*'DT IN. DE'!$E$5/1000))*($D$1166/IF(AND($D$1165&gt;$B$1167,$B$1167&gt;$D$1164),366,365))+(($U80*'DT IN. DE'!$E$5/2000))</f>
        <v>0</v>
      </c>
      <c r="R80" s="290">
        <f t="shared" si="16"/>
        <v>0</v>
      </c>
      <c r="T80" s="291">
        <f t="shared" si="17"/>
        <v>0</v>
      </c>
      <c r="U80" s="291">
        <f t="shared" si="18"/>
        <v>0</v>
      </c>
      <c r="W80" s="288">
        <f>(($AB80*'DT IN. DE'!$C$5/1000))*($D$1166/IF(AND($D$1165&gt;$B$1167,$B$1167&gt;$D$1164),366,365))+(($AC80*'DT IN. DE'!$C$5/2000))</f>
        <v>0</v>
      </c>
      <c r="X80" s="289">
        <f t="shared" si="19"/>
        <v>0</v>
      </c>
      <c r="Y80" s="289">
        <f>(($AB80*'DT IN. DE'!$E$5/1000))*($D$1166/IF(AND($D$1165&gt;$B$1167,$B$1167&gt;$D$1164),366,365))+(($AC80*'DT IN. DE'!$E$5/2000))</f>
        <v>0</v>
      </c>
      <c r="Z80" s="292">
        <f t="shared" si="20"/>
        <v>0</v>
      </c>
      <c r="AA80" s="386"/>
      <c r="AB80" s="291">
        <f t="shared" si="21"/>
        <v>0</v>
      </c>
      <c r="AC80" s="291">
        <f t="shared" si="22"/>
        <v>0</v>
      </c>
    </row>
    <row r="81" spans="2:29" x14ac:dyDescent="0.25">
      <c r="B81" s="424">
        <v>77</v>
      </c>
      <c r="C81" s="430">
        <f>'BIENES ASEGURADOS IN.DE'!C81</f>
        <v>0</v>
      </c>
      <c r="D81" s="431">
        <f>'BIENES ASEGURADOS IN.DE'!D81*'RT GENERALES'!$E$14</f>
        <v>0</v>
      </c>
      <c r="E81" s="432">
        <f>'BIENES ASEGURADOS IN.DE'!E81*'RT GENERALES'!$E$14</f>
        <v>0</v>
      </c>
      <c r="F81" s="433">
        <f>'BIENES ASEGURADOS IN.DE'!F81*'RT GENERALES'!$E$14</f>
        <v>0</v>
      </c>
      <c r="G81" s="425">
        <f t="shared" si="12"/>
        <v>0</v>
      </c>
      <c r="H81" s="283"/>
      <c r="I81" s="284">
        <f>((((D81+E81)*('DT IN. DE'!$C$5/1000)))*($D$1166/IF(AND($D$1165&gt;$B$1167,$B$1167&gt;$D$1164),366,365))+(F81*('DT IN. DE'!$C$5/2000)))</f>
        <v>0</v>
      </c>
      <c r="J81" s="285">
        <f t="shared" si="13"/>
        <v>0</v>
      </c>
      <c r="K81" s="286">
        <f>(((D81+E81)*('DT IN. DE'!$E$5/1000))*($D$1166/IF(AND($D$1165&gt;$B$1167,$B$1167&gt;$D$1164),366,365))+(F81*('DT IN. DE'!$E$5/2000)))</f>
        <v>0</v>
      </c>
      <c r="L81" s="385"/>
      <c r="M81" s="287">
        <f t="shared" si="14"/>
        <v>0</v>
      </c>
      <c r="O81" s="288">
        <f>(($T81*'DT IN. DE'!$C$5/1000))*($D$1166/IF(AND($D$1165&gt;$B$1167,$B$1167&gt;$D$1164),366,365))+(($U81*'DT IN. DE'!$C$5/2000))</f>
        <v>0</v>
      </c>
      <c r="P81" s="289">
        <f t="shared" si="15"/>
        <v>0</v>
      </c>
      <c r="Q81" s="289">
        <f>(($T81*'DT IN. DE'!$E$5/1000))*($D$1166/IF(AND($D$1165&gt;$B$1167,$B$1167&gt;$D$1164),366,365))+(($U81*'DT IN. DE'!$E$5/2000))</f>
        <v>0</v>
      </c>
      <c r="R81" s="290">
        <f t="shared" si="16"/>
        <v>0</v>
      </c>
      <c r="T81" s="291">
        <f t="shared" si="17"/>
        <v>0</v>
      </c>
      <c r="U81" s="291">
        <f t="shared" si="18"/>
        <v>0</v>
      </c>
      <c r="W81" s="288">
        <f>(($AB81*'DT IN. DE'!$C$5/1000))*($D$1166/IF(AND($D$1165&gt;$B$1167,$B$1167&gt;$D$1164),366,365))+(($AC81*'DT IN. DE'!$C$5/2000))</f>
        <v>0</v>
      </c>
      <c r="X81" s="289">
        <f t="shared" si="19"/>
        <v>0</v>
      </c>
      <c r="Y81" s="289">
        <f>(($AB81*'DT IN. DE'!$E$5/1000))*($D$1166/IF(AND($D$1165&gt;$B$1167,$B$1167&gt;$D$1164),366,365))+(($AC81*'DT IN. DE'!$E$5/2000))</f>
        <v>0</v>
      </c>
      <c r="Z81" s="292">
        <f t="shared" si="20"/>
        <v>0</v>
      </c>
      <c r="AA81" s="386"/>
      <c r="AB81" s="291">
        <f t="shared" si="21"/>
        <v>0</v>
      </c>
      <c r="AC81" s="291">
        <f t="shared" si="22"/>
        <v>0</v>
      </c>
    </row>
    <row r="82" spans="2:29" x14ac:dyDescent="0.25">
      <c r="B82" s="424">
        <v>78</v>
      </c>
      <c r="C82" s="430">
        <f>'BIENES ASEGURADOS IN.DE'!C82</f>
        <v>0</v>
      </c>
      <c r="D82" s="431">
        <f>'BIENES ASEGURADOS IN.DE'!D82*'RT GENERALES'!$E$14</f>
        <v>0</v>
      </c>
      <c r="E82" s="432">
        <f>'BIENES ASEGURADOS IN.DE'!E82*'RT GENERALES'!$E$14</f>
        <v>0</v>
      </c>
      <c r="F82" s="433">
        <f>'BIENES ASEGURADOS IN.DE'!F82*'RT GENERALES'!$E$14</f>
        <v>0</v>
      </c>
      <c r="G82" s="425">
        <f t="shared" si="12"/>
        <v>0</v>
      </c>
      <c r="H82" s="283"/>
      <c r="I82" s="284">
        <f>((((D82+E82)*('DT IN. DE'!$C$5/1000)))*($D$1166/IF(AND($D$1165&gt;$B$1167,$B$1167&gt;$D$1164),366,365))+(F82*('DT IN. DE'!$C$5/2000)))</f>
        <v>0</v>
      </c>
      <c r="J82" s="285">
        <f t="shared" si="13"/>
        <v>0</v>
      </c>
      <c r="K82" s="286">
        <f>(((D82+E82)*('DT IN. DE'!$E$5/1000))*($D$1166/IF(AND($D$1165&gt;$B$1167,$B$1167&gt;$D$1164),366,365))+(F82*('DT IN. DE'!$E$5/2000)))</f>
        <v>0</v>
      </c>
      <c r="L82" s="385"/>
      <c r="M82" s="287">
        <f t="shared" si="14"/>
        <v>0</v>
      </c>
      <c r="O82" s="288">
        <f>(($T82*'DT IN. DE'!$C$5/1000))*($D$1166/IF(AND($D$1165&gt;$B$1167,$B$1167&gt;$D$1164),366,365))+(($U82*'DT IN. DE'!$C$5/2000))</f>
        <v>0</v>
      </c>
      <c r="P82" s="289">
        <f t="shared" si="15"/>
        <v>0</v>
      </c>
      <c r="Q82" s="289">
        <f>(($T82*'DT IN. DE'!$E$5/1000))*($D$1166/IF(AND($D$1165&gt;$B$1167,$B$1167&gt;$D$1164),366,365))+(($U82*'DT IN. DE'!$E$5/2000))</f>
        <v>0</v>
      </c>
      <c r="R82" s="290">
        <f t="shared" si="16"/>
        <v>0</v>
      </c>
      <c r="T82" s="291">
        <f t="shared" si="17"/>
        <v>0</v>
      </c>
      <c r="U82" s="291">
        <f t="shared" si="18"/>
        <v>0</v>
      </c>
      <c r="W82" s="288">
        <f>(($AB82*'DT IN. DE'!$C$5/1000))*($D$1166/IF(AND($D$1165&gt;$B$1167,$B$1167&gt;$D$1164),366,365))+(($AC82*'DT IN. DE'!$C$5/2000))</f>
        <v>0</v>
      </c>
      <c r="X82" s="289">
        <f t="shared" si="19"/>
        <v>0</v>
      </c>
      <c r="Y82" s="289">
        <f>(($AB82*'DT IN. DE'!$E$5/1000))*($D$1166/IF(AND($D$1165&gt;$B$1167,$B$1167&gt;$D$1164),366,365))+(($AC82*'DT IN. DE'!$E$5/2000))</f>
        <v>0</v>
      </c>
      <c r="Z82" s="292">
        <f t="shared" si="20"/>
        <v>0</v>
      </c>
      <c r="AA82" s="386"/>
      <c r="AB82" s="291">
        <f t="shared" si="21"/>
        <v>0</v>
      </c>
      <c r="AC82" s="291">
        <f t="shared" si="22"/>
        <v>0</v>
      </c>
    </row>
    <row r="83" spans="2:29" x14ac:dyDescent="0.25">
      <c r="B83" s="423">
        <v>79</v>
      </c>
      <c r="C83" s="430">
        <f>'BIENES ASEGURADOS IN.DE'!C83</f>
        <v>0</v>
      </c>
      <c r="D83" s="431">
        <f>'BIENES ASEGURADOS IN.DE'!D83*'RT GENERALES'!$E$14</f>
        <v>0</v>
      </c>
      <c r="E83" s="432">
        <f>'BIENES ASEGURADOS IN.DE'!E83*'RT GENERALES'!$E$14</f>
        <v>0</v>
      </c>
      <c r="F83" s="433">
        <f>'BIENES ASEGURADOS IN.DE'!F83*'RT GENERALES'!$E$14</f>
        <v>0</v>
      </c>
      <c r="G83" s="425">
        <f t="shared" si="12"/>
        <v>0</v>
      </c>
      <c r="H83" s="283"/>
      <c r="I83" s="284">
        <f>((((D83+E83)*('DT IN. DE'!$C$5/1000)))*($D$1166/IF(AND($D$1165&gt;$B$1167,$B$1167&gt;$D$1164),366,365))+(F83*('DT IN. DE'!$C$5/2000)))</f>
        <v>0</v>
      </c>
      <c r="J83" s="285">
        <f t="shared" si="13"/>
        <v>0</v>
      </c>
      <c r="K83" s="286">
        <f>(((D83+E83)*('DT IN. DE'!$E$5/1000))*($D$1166/IF(AND($D$1165&gt;$B$1167,$B$1167&gt;$D$1164),366,365))+(F83*('DT IN. DE'!$E$5/2000)))</f>
        <v>0</v>
      </c>
      <c r="L83" s="385"/>
      <c r="M83" s="287">
        <f t="shared" si="14"/>
        <v>0</v>
      </c>
      <c r="O83" s="288">
        <f>(($T83*'DT IN. DE'!$C$5/1000))*($D$1166/IF(AND($D$1165&gt;$B$1167,$B$1167&gt;$D$1164),366,365))+(($U83*'DT IN. DE'!$C$5/2000))</f>
        <v>0</v>
      </c>
      <c r="P83" s="289">
        <f t="shared" si="15"/>
        <v>0</v>
      </c>
      <c r="Q83" s="289">
        <f>(($T83*'DT IN. DE'!$E$5/1000))*($D$1166/IF(AND($D$1165&gt;$B$1167,$B$1167&gt;$D$1164),366,365))+(($U83*'DT IN. DE'!$E$5/2000))</f>
        <v>0</v>
      </c>
      <c r="R83" s="290">
        <f t="shared" si="16"/>
        <v>0</v>
      </c>
      <c r="T83" s="291">
        <f t="shared" si="17"/>
        <v>0</v>
      </c>
      <c r="U83" s="291">
        <f t="shared" si="18"/>
        <v>0</v>
      </c>
      <c r="W83" s="288">
        <f>(($AB83*'DT IN. DE'!$C$5/1000))*($D$1166/IF(AND($D$1165&gt;$B$1167,$B$1167&gt;$D$1164),366,365))+(($AC83*'DT IN. DE'!$C$5/2000))</f>
        <v>0</v>
      </c>
      <c r="X83" s="289">
        <f t="shared" si="19"/>
        <v>0</v>
      </c>
      <c r="Y83" s="289">
        <f>(($AB83*'DT IN. DE'!$E$5/1000))*($D$1166/IF(AND($D$1165&gt;$B$1167,$B$1167&gt;$D$1164),366,365))+(($AC83*'DT IN. DE'!$E$5/2000))</f>
        <v>0</v>
      </c>
      <c r="Z83" s="292">
        <f t="shared" si="20"/>
        <v>0</v>
      </c>
      <c r="AA83" s="386"/>
      <c r="AB83" s="291">
        <f t="shared" si="21"/>
        <v>0</v>
      </c>
      <c r="AC83" s="291">
        <f t="shared" si="22"/>
        <v>0</v>
      </c>
    </row>
    <row r="84" spans="2:29" x14ac:dyDescent="0.25">
      <c r="B84" s="424">
        <v>80</v>
      </c>
      <c r="C84" s="430">
        <f>'BIENES ASEGURADOS IN.DE'!C84</f>
        <v>0</v>
      </c>
      <c r="D84" s="431">
        <f>'BIENES ASEGURADOS IN.DE'!D84*'RT GENERALES'!$E$14</f>
        <v>0</v>
      </c>
      <c r="E84" s="432">
        <f>'BIENES ASEGURADOS IN.DE'!E84*'RT GENERALES'!$E$14</f>
        <v>0</v>
      </c>
      <c r="F84" s="433">
        <f>'BIENES ASEGURADOS IN.DE'!F84*'RT GENERALES'!$E$14</f>
        <v>0</v>
      </c>
      <c r="G84" s="425">
        <f t="shared" si="12"/>
        <v>0</v>
      </c>
      <c r="H84" s="283"/>
      <c r="I84" s="284">
        <f>((((D84+E84)*('DT IN. DE'!$C$5/1000)))*($D$1166/IF(AND($D$1165&gt;$B$1167,$B$1167&gt;$D$1164),366,365))+(F84*('DT IN. DE'!$C$5/2000)))</f>
        <v>0</v>
      </c>
      <c r="J84" s="285">
        <f t="shared" si="13"/>
        <v>0</v>
      </c>
      <c r="K84" s="286">
        <f>(((D84+E84)*('DT IN. DE'!$E$5/1000))*($D$1166/IF(AND($D$1165&gt;$B$1167,$B$1167&gt;$D$1164),366,365))+(F84*('DT IN. DE'!$E$5/2000)))</f>
        <v>0</v>
      </c>
      <c r="L84" s="385"/>
      <c r="M84" s="287">
        <f t="shared" si="14"/>
        <v>0</v>
      </c>
      <c r="O84" s="288">
        <f>(($T84*'DT IN. DE'!$C$5/1000))*($D$1166/IF(AND($D$1165&gt;$B$1167,$B$1167&gt;$D$1164),366,365))+(($U84*'DT IN. DE'!$C$5/2000))</f>
        <v>0</v>
      </c>
      <c r="P84" s="289">
        <f t="shared" si="15"/>
        <v>0</v>
      </c>
      <c r="Q84" s="289">
        <f>(($T84*'DT IN. DE'!$E$5/1000))*($D$1166/IF(AND($D$1165&gt;$B$1167,$B$1167&gt;$D$1164),366,365))+(($U84*'DT IN. DE'!$E$5/2000))</f>
        <v>0</v>
      </c>
      <c r="R84" s="290">
        <f t="shared" si="16"/>
        <v>0</v>
      </c>
      <c r="T84" s="291">
        <f t="shared" si="17"/>
        <v>0</v>
      </c>
      <c r="U84" s="291">
        <f t="shared" si="18"/>
        <v>0</v>
      </c>
      <c r="W84" s="288">
        <f>(($AB84*'DT IN. DE'!$C$5/1000))*($D$1166/IF(AND($D$1165&gt;$B$1167,$B$1167&gt;$D$1164),366,365))+(($AC84*'DT IN. DE'!$C$5/2000))</f>
        <v>0</v>
      </c>
      <c r="X84" s="289">
        <f t="shared" si="19"/>
        <v>0</v>
      </c>
      <c r="Y84" s="289">
        <f>(($AB84*'DT IN. DE'!$E$5/1000))*($D$1166/IF(AND($D$1165&gt;$B$1167,$B$1167&gt;$D$1164),366,365))+(($AC84*'DT IN. DE'!$E$5/2000))</f>
        <v>0</v>
      </c>
      <c r="Z84" s="292">
        <f t="shared" si="20"/>
        <v>0</v>
      </c>
      <c r="AA84" s="386"/>
      <c r="AB84" s="291">
        <f t="shared" si="21"/>
        <v>0</v>
      </c>
      <c r="AC84" s="291">
        <f t="shared" si="22"/>
        <v>0</v>
      </c>
    </row>
    <row r="85" spans="2:29" x14ac:dyDescent="0.25">
      <c r="B85" s="424">
        <v>81</v>
      </c>
      <c r="C85" s="430">
        <f>'BIENES ASEGURADOS IN.DE'!C85</f>
        <v>0</v>
      </c>
      <c r="D85" s="431">
        <f>'BIENES ASEGURADOS IN.DE'!D85*'RT GENERALES'!$E$14</f>
        <v>0</v>
      </c>
      <c r="E85" s="432">
        <f>'BIENES ASEGURADOS IN.DE'!E85*'RT GENERALES'!$E$14</f>
        <v>0</v>
      </c>
      <c r="F85" s="433">
        <f>'BIENES ASEGURADOS IN.DE'!F85*'RT GENERALES'!$E$14</f>
        <v>0</v>
      </c>
      <c r="G85" s="425">
        <f t="shared" si="12"/>
        <v>0</v>
      </c>
      <c r="H85" s="283"/>
      <c r="I85" s="284">
        <f>((((D85+E85)*('DT IN. DE'!$C$5/1000)))*($D$1166/IF(AND($D$1165&gt;$B$1167,$B$1167&gt;$D$1164),366,365))+(F85*('DT IN. DE'!$C$5/2000)))</f>
        <v>0</v>
      </c>
      <c r="J85" s="285">
        <f t="shared" si="13"/>
        <v>0</v>
      </c>
      <c r="K85" s="286">
        <f>(((D85+E85)*('DT IN. DE'!$E$5/1000))*($D$1166/IF(AND($D$1165&gt;$B$1167,$B$1167&gt;$D$1164),366,365))+(F85*('DT IN. DE'!$E$5/2000)))</f>
        <v>0</v>
      </c>
      <c r="L85" s="385"/>
      <c r="M85" s="287">
        <f t="shared" si="14"/>
        <v>0</v>
      </c>
      <c r="O85" s="288">
        <f>(($T85*'DT IN. DE'!$C$5/1000))*($D$1166/IF(AND($D$1165&gt;$B$1167,$B$1167&gt;$D$1164),366,365))+(($U85*'DT IN. DE'!$C$5/2000))</f>
        <v>0</v>
      </c>
      <c r="P85" s="289">
        <f t="shared" si="15"/>
        <v>0</v>
      </c>
      <c r="Q85" s="289">
        <f>(($T85*'DT IN. DE'!$E$5/1000))*($D$1166/IF(AND($D$1165&gt;$B$1167,$B$1167&gt;$D$1164),366,365))+(($U85*'DT IN. DE'!$E$5/2000))</f>
        <v>0</v>
      </c>
      <c r="R85" s="290">
        <f t="shared" si="16"/>
        <v>0</v>
      </c>
      <c r="T85" s="291">
        <f t="shared" si="17"/>
        <v>0</v>
      </c>
      <c r="U85" s="291">
        <f t="shared" si="18"/>
        <v>0</v>
      </c>
      <c r="W85" s="288">
        <f>(($AB85*'DT IN. DE'!$C$5/1000))*($D$1166/IF(AND($D$1165&gt;$B$1167,$B$1167&gt;$D$1164),366,365))+(($AC85*'DT IN. DE'!$C$5/2000))</f>
        <v>0</v>
      </c>
      <c r="X85" s="289">
        <f t="shared" si="19"/>
        <v>0</v>
      </c>
      <c r="Y85" s="289">
        <f>(($AB85*'DT IN. DE'!$E$5/1000))*($D$1166/IF(AND($D$1165&gt;$B$1167,$B$1167&gt;$D$1164),366,365))+(($AC85*'DT IN. DE'!$E$5/2000))</f>
        <v>0</v>
      </c>
      <c r="Z85" s="292">
        <f t="shared" si="20"/>
        <v>0</v>
      </c>
      <c r="AA85" s="386"/>
      <c r="AB85" s="291">
        <f t="shared" si="21"/>
        <v>0</v>
      </c>
      <c r="AC85" s="291">
        <f t="shared" si="22"/>
        <v>0</v>
      </c>
    </row>
    <row r="86" spans="2:29" x14ac:dyDescent="0.25">
      <c r="B86" s="423">
        <v>82</v>
      </c>
      <c r="C86" s="430">
        <f>'BIENES ASEGURADOS IN.DE'!C86</f>
        <v>0</v>
      </c>
      <c r="D86" s="431">
        <f>'BIENES ASEGURADOS IN.DE'!D86*'RT GENERALES'!$E$14</f>
        <v>0</v>
      </c>
      <c r="E86" s="432">
        <f>'BIENES ASEGURADOS IN.DE'!E86*'RT GENERALES'!$E$14</f>
        <v>0</v>
      </c>
      <c r="F86" s="433">
        <f>'BIENES ASEGURADOS IN.DE'!F86*'RT GENERALES'!$E$14</f>
        <v>0</v>
      </c>
      <c r="G86" s="425">
        <f t="shared" si="12"/>
        <v>0</v>
      </c>
      <c r="H86" s="283"/>
      <c r="I86" s="284">
        <f>((((D86+E86)*('DT IN. DE'!$C$5/1000)))*($D$1166/IF(AND($D$1165&gt;$B$1167,$B$1167&gt;$D$1164),366,365))+(F86*('DT IN. DE'!$C$5/2000)))</f>
        <v>0</v>
      </c>
      <c r="J86" s="285">
        <f t="shared" si="13"/>
        <v>0</v>
      </c>
      <c r="K86" s="286">
        <f>(((D86+E86)*('DT IN. DE'!$E$5/1000))*($D$1166/IF(AND($D$1165&gt;$B$1167,$B$1167&gt;$D$1164),366,365))+(F86*('DT IN. DE'!$E$5/2000)))</f>
        <v>0</v>
      </c>
      <c r="L86" s="385"/>
      <c r="M86" s="287">
        <f t="shared" si="14"/>
        <v>0</v>
      </c>
      <c r="O86" s="288">
        <f>(($T86*'DT IN. DE'!$C$5/1000))*($D$1166/IF(AND($D$1165&gt;$B$1167,$B$1167&gt;$D$1164),366,365))+(($U86*'DT IN. DE'!$C$5/2000))</f>
        <v>0</v>
      </c>
      <c r="P86" s="289">
        <f t="shared" si="15"/>
        <v>0</v>
      </c>
      <c r="Q86" s="289">
        <f>(($T86*'DT IN. DE'!$E$5/1000))*($D$1166/IF(AND($D$1165&gt;$B$1167,$B$1167&gt;$D$1164),366,365))+(($U86*'DT IN. DE'!$E$5/2000))</f>
        <v>0</v>
      </c>
      <c r="R86" s="290">
        <f t="shared" si="16"/>
        <v>0</v>
      </c>
      <c r="T86" s="291">
        <f t="shared" si="17"/>
        <v>0</v>
      </c>
      <c r="U86" s="291">
        <f t="shared" si="18"/>
        <v>0</v>
      </c>
      <c r="W86" s="288">
        <f>(($AB86*'DT IN. DE'!$C$5/1000))*($D$1166/IF(AND($D$1165&gt;$B$1167,$B$1167&gt;$D$1164),366,365))+(($AC86*'DT IN. DE'!$C$5/2000))</f>
        <v>0</v>
      </c>
      <c r="X86" s="289">
        <f t="shared" si="19"/>
        <v>0</v>
      </c>
      <c r="Y86" s="289">
        <f>(($AB86*'DT IN. DE'!$E$5/1000))*($D$1166/IF(AND($D$1165&gt;$B$1167,$B$1167&gt;$D$1164),366,365))+(($AC86*'DT IN. DE'!$E$5/2000))</f>
        <v>0</v>
      </c>
      <c r="Z86" s="292">
        <f t="shared" si="20"/>
        <v>0</v>
      </c>
      <c r="AA86" s="386"/>
      <c r="AB86" s="291">
        <f t="shared" si="21"/>
        <v>0</v>
      </c>
      <c r="AC86" s="291">
        <f t="shared" si="22"/>
        <v>0</v>
      </c>
    </row>
    <row r="87" spans="2:29" x14ac:dyDescent="0.25">
      <c r="B87" s="424">
        <v>83</v>
      </c>
      <c r="C87" s="430">
        <f>'BIENES ASEGURADOS IN.DE'!C87</f>
        <v>0</v>
      </c>
      <c r="D87" s="431">
        <f>'BIENES ASEGURADOS IN.DE'!D87*'RT GENERALES'!$E$14</f>
        <v>0</v>
      </c>
      <c r="E87" s="432">
        <f>'BIENES ASEGURADOS IN.DE'!E87*'RT GENERALES'!$E$14</f>
        <v>0</v>
      </c>
      <c r="F87" s="433">
        <f>'BIENES ASEGURADOS IN.DE'!F87*'RT GENERALES'!$E$14</f>
        <v>0</v>
      </c>
      <c r="G87" s="425">
        <f t="shared" si="12"/>
        <v>0</v>
      </c>
      <c r="H87" s="283"/>
      <c r="I87" s="284">
        <f>((((D87+E87)*('DT IN. DE'!$C$5/1000)))*($D$1166/IF(AND($D$1165&gt;$B$1167,$B$1167&gt;$D$1164),366,365))+(F87*('DT IN. DE'!$C$5/2000)))</f>
        <v>0</v>
      </c>
      <c r="J87" s="285">
        <f t="shared" si="13"/>
        <v>0</v>
      </c>
      <c r="K87" s="286">
        <f>(((D87+E87)*('DT IN. DE'!$E$5/1000))*($D$1166/IF(AND($D$1165&gt;$B$1167,$B$1167&gt;$D$1164),366,365))+(F87*('DT IN. DE'!$E$5/2000)))</f>
        <v>0</v>
      </c>
      <c r="L87" s="385"/>
      <c r="M87" s="287">
        <f t="shared" si="14"/>
        <v>0</v>
      </c>
      <c r="O87" s="288">
        <f>(($T87*'DT IN. DE'!$C$5/1000))*($D$1166/IF(AND($D$1165&gt;$B$1167,$B$1167&gt;$D$1164),366,365))+(($U87*'DT IN. DE'!$C$5/2000))</f>
        <v>0</v>
      </c>
      <c r="P87" s="289">
        <f t="shared" si="15"/>
        <v>0</v>
      </c>
      <c r="Q87" s="289">
        <f>(($T87*'DT IN. DE'!$E$5/1000))*($D$1166/IF(AND($D$1165&gt;$B$1167,$B$1167&gt;$D$1164),366,365))+(($U87*'DT IN. DE'!$E$5/2000))</f>
        <v>0</v>
      </c>
      <c r="R87" s="290">
        <f t="shared" si="16"/>
        <v>0</v>
      </c>
      <c r="T87" s="291">
        <f t="shared" si="17"/>
        <v>0</v>
      </c>
      <c r="U87" s="291">
        <f t="shared" si="18"/>
        <v>0</v>
      </c>
      <c r="W87" s="288">
        <f>(($AB87*'DT IN. DE'!$C$5/1000))*($D$1166/IF(AND($D$1165&gt;$B$1167,$B$1167&gt;$D$1164),366,365))+(($AC87*'DT IN. DE'!$C$5/2000))</f>
        <v>0</v>
      </c>
      <c r="X87" s="289">
        <f t="shared" si="19"/>
        <v>0</v>
      </c>
      <c r="Y87" s="289">
        <f>(($AB87*'DT IN. DE'!$E$5/1000))*($D$1166/IF(AND($D$1165&gt;$B$1167,$B$1167&gt;$D$1164),366,365))+(($AC87*'DT IN. DE'!$E$5/2000))</f>
        <v>0</v>
      </c>
      <c r="Z87" s="292">
        <f t="shared" si="20"/>
        <v>0</v>
      </c>
      <c r="AA87" s="386"/>
      <c r="AB87" s="291">
        <f t="shared" si="21"/>
        <v>0</v>
      </c>
      <c r="AC87" s="291">
        <f t="shared" si="22"/>
        <v>0</v>
      </c>
    </row>
    <row r="88" spans="2:29" x14ac:dyDescent="0.25">
      <c r="B88" s="424">
        <v>84</v>
      </c>
      <c r="C88" s="430">
        <f>'BIENES ASEGURADOS IN.DE'!C88</f>
        <v>0</v>
      </c>
      <c r="D88" s="431">
        <f>'BIENES ASEGURADOS IN.DE'!D88*'RT GENERALES'!$E$14</f>
        <v>0</v>
      </c>
      <c r="E88" s="432">
        <f>'BIENES ASEGURADOS IN.DE'!E88*'RT GENERALES'!$E$14</f>
        <v>0</v>
      </c>
      <c r="F88" s="433">
        <f>'BIENES ASEGURADOS IN.DE'!F88*'RT GENERALES'!$E$14</f>
        <v>0</v>
      </c>
      <c r="G88" s="425">
        <f t="shared" si="12"/>
        <v>0</v>
      </c>
      <c r="H88" s="283"/>
      <c r="I88" s="284">
        <f>((((D88+E88)*('DT IN. DE'!$C$5/1000)))*($D$1166/IF(AND($D$1165&gt;$B$1167,$B$1167&gt;$D$1164),366,365))+(F88*('DT IN. DE'!$C$5/2000)))</f>
        <v>0</v>
      </c>
      <c r="J88" s="285">
        <f t="shared" si="13"/>
        <v>0</v>
      </c>
      <c r="K88" s="286">
        <f>(((D88+E88)*('DT IN. DE'!$E$5/1000))*($D$1166/IF(AND($D$1165&gt;$B$1167,$B$1167&gt;$D$1164),366,365))+(F88*('DT IN. DE'!$E$5/2000)))</f>
        <v>0</v>
      </c>
      <c r="L88" s="385"/>
      <c r="M88" s="287">
        <f t="shared" si="14"/>
        <v>0</v>
      </c>
      <c r="O88" s="288">
        <f>(($T88*'DT IN. DE'!$C$5/1000))*($D$1166/IF(AND($D$1165&gt;$B$1167,$B$1167&gt;$D$1164),366,365))+(($U88*'DT IN. DE'!$C$5/2000))</f>
        <v>0</v>
      </c>
      <c r="P88" s="289">
        <f t="shared" si="15"/>
        <v>0</v>
      </c>
      <c r="Q88" s="289">
        <f>(($T88*'DT IN. DE'!$E$5/1000))*($D$1166/IF(AND($D$1165&gt;$B$1167,$B$1167&gt;$D$1164),366,365))+(($U88*'DT IN. DE'!$E$5/2000))</f>
        <v>0</v>
      </c>
      <c r="R88" s="290">
        <f t="shared" si="16"/>
        <v>0</v>
      </c>
      <c r="T88" s="291">
        <f t="shared" si="17"/>
        <v>0</v>
      </c>
      <c r="U88" s="291">
        <f t="shared" si="18"/>
        <v>0</v>
      </c>
      <c r="W88" s="288">
        <f>(($AB88*'DT IN. DE'!$C$5/1000))*($D$1166/IF(AND($D$1165&gt;$B$1167,$B$1167&gt;$D$1164),366,365))+(($AC88*'DT IN. DE'!$C$5/2000))</f>
        <v>0</v>
      </c>
      <c r="X88" s="289">
        <f t="shared" si="19"/>
        <v>0</v>
      </c>
      <c r="Y88" s="289">
        <f>(($AB88*'DT IN. DE'!$E$5/1000))*($D$1166/IF(AND($D$1165&gt;$B$1167,$B$1167&gt;$D$1164),366,365))+(($AC88*'DT IN. DE'!$E$5/2000))</f>
        <v>0</v>
      </c>
      <c r="Z88" s="292">
        <f t="shared" si="20"/>
        <v>0</v>
      </c>
      <c r="AA88" s="386"/>
      <c r="AB88" s="291">
        <f t="shared" si="21"/>
        <v>0</v>
      </c>
      <c r="AC88" s="291">
        <f t="shared" si="22"/>
        <v>0</v>
      </c>
    </row>
    <row r="89" spans="2:29" x14ac:dyDescent="0.25">
      <c r="B89" s="423">
        <v>85</v>
      </c>
      <c r="C89" s="430">
        <f>'BIENES ASEGURADOS IN.DE'!C89</f>
        <v>0</v>
      </c>
      <c r="D89" s="431">
        <f>'BIENES ASEGURADOS IN.DE'!D89*'RT GENERALES'!$E$14</f>
        <v>0</v>
      </c>
      <c r="E89" s="432">
        <f>'BIENES ASEGURADOS IN.DE'!E89*'RT GENERALES'!$E$14</f>
        <v>0</v>
      </c>
      <c r="F89" s="433">
        <f>'BIENES ASEGURADOS IN.DE'!F89*'RT GENERALES'!$E$14</f>
        <v>0</v>
      </c>
      <c r="G89" s="425">
        <f t="shared" si="12"/>
        <v>0</v>
      </c>
      <c r="H89" s="283"/>
      <c r="I89" s="284">
        <f>((((D89+E89)*('DT IN. DE'!$C$5/1000)))*($D$1166/IF(AND($D$1165&gt;$B$1167,$B$1167&gt;$D$1164),366,365))+(F89*('DT IN. DE'!$C$5/2000)))</f>
        <v>0</v>
      </c>
      <c r="J89" s="285">
        <f t="shared" si="13"/>
        <v>0</v>
      </c>
      <c r="K89" s="286">
        <f>(((D89+E89)*('DT IN. DE'!$E$5/1000))*($D$1166/IF(AND($D$1165&gt;$B$1167,$B$1167&gt;$D$1164),366,365))+(F89*('DT IN. DE'!$E$5/2000)))</f>
        <v>0</v>
      </c>
      <c r="L89" s="385"/>
      <c r="M89" s="287">
        <f t="shared" si="14"/>
        <v>0</v>
      </c>
      <c r="O89" s="288">
        <f>(($T89*'DT IN. DE'!$C$5/1000))*($D$1166/IF(AND($D$1165&gt;$B$1167,$B$1167&gt;$D$1164),366,365))+(($U89*'DT IN. DE'!$C$5/2000))</f>
        <v>0</v>
      </c>
      <c r="P89" s="289">
        <f t="shared" si="15"/>
        <v>0</v>
      </c>
      <c r="Q89" s="289">
        <f>(($T89*'DT IN. DE'!$E$5/1000))*($D$1166/IF(AND($D$1165&gt;$B$1167,$B$1167&gt;$D$1164),366,365))+(($U89*'DT IN. DE'!$E$5/2000))</f>
        <v>0</v>
      </c>
      <c r="R89" s="290">
        <f t="shared" si="16"/>
        <v>0</v>
      </c>
      <c r="T89" s="291">
        <f t="shared" si="17"/>
        <v>0</v>
      </c>
      <c r="U89" s="291">
        <f t="shared" si="18"/>
        <v>0</v>
      </c>
      <c r="W89" s="288">
        <f>(($AB89*'DT IN. DE'!$C$5/1000))*($D$1166/IF(AND($D$1165&gt;$B$1167,$B$1167&gt;$D$1164),366,365))+(($AC89*'DT IN. DE'!$C$5/2000))</f>
        <v>0</v>
      </c>
      <c r="X89" s="289">
        <f t="shared" si="19"/>
        <v>0</v>
      </c>
      <c r="Y89" s="289">
        <f>(($AB89*'DT IN. DE'!$E$5/1000))*($D$1166/IF(AND($D$1165&gt;$B$1167,$B$1167&gt;$D$1164),366,365))+(($AC89*'DT IN. DE'!$E$5/2000))</f>
        <v>0</v>
      </c>
      <c r="Z89" s="292">
        <f t="shared" si="20"/>
        <v>0</v>
      </c>
      <c r="AA89" s="386"/>
      <c r="AB89" s="291">
        <f t="shared" si="21"/>
        <v>0</v>
      </c>
      <c r="AC89" s="291">
        <f t="shared" si="22"/>
        <v>0</v>
      </c>
    </row>
    <row r="90" spans="2:29" x14ac:dyDescent="0.25">
      <c r="B90" s="424">
        <v>86</v>
      </c>
      <c r="C90" s="430">
        <f>'BIENES ASEGURADOS IN.DE'!C90</f>
        <v>0</v>
      </c>
      <c r="D90" s="431">
        <f>'BIENES ASEGURADOS IN.DE'!D90*'RT GENERALES'!$E$14</f>
        <v>0</v>
      </c>
      <c r="E90" s="432">
        <f>'BIENES ASEGURADOS IN.DE'!E90*'RT GENERALES'!$E$14</f>
        <v>0</v>
      </c>
      <c r="F90" s="433">
        <f>'BIENES ASEGURADOS IN.DE'!F90*'RT GENERALES'!$E$14</f>
        <v>0</v>
      </c>
      <c r="G90" s="425">
        <f t="shared" si="12"/>
        <v>0</v>
      </c>
      <c r="H90" s="283"/>
      <c r="I90" s="284">
        <f>((((D90+E90)*('DT IN. DE'!$C$5/1000)))*($D$1166/IF(AND($D$1165&gt;$B$1167,$B$1167&gt;$D$1164),366,365))+(F90*('DT IN. DE'!$C$5/2000)))</f>
        <v>0</v>
      </c>
      <c r="J90" s="285">
        <f t="shared" si="13"/>
        <v>0</v>
      </c>
      <c r="K90" s="286">
        <f>(((D90+E90)*('DT IN. DE'!$E$5/1000))*($D$1166/IF(AND($D$1165&gt;$B$1167,$B$1167&gt;$D$1164),366,365))+(F90*('DT IN. DE'!$E$5/2000)))</f>
        <v>0</v>
      </c>
      <c r="L90" s="385"/>
      <c r="M90" s="287">
        <f t="shared" si="14"/>
        <v>0</v>
      </c>
      <c r="O90" s="288">
        <f>(($T90*'DT IN. DE'!$C$5/1000))*($D$1166/IF(AND($D$1165&gt;$B$1167,$B$1167&gt;$D$1164),366,365))+(($U90*'DT IN. DE'!$C$5/2000))</f>
        <v>0</v>
      </c>
      <c r="P90" s="289">
        <f t="shared" si="15"/>
        <v>0</v>
      </c>
      <c r="Q90" s="289">
        <f>(($T90*'DT IN. DE'!$E$5/1000))*($D$1166/IF(AND($D$1165&gt;$B$1167,$B$1167&gt;$D$1164),366,365))+(($U90*'DT IN. DE'!$E$5/2000))</f>
        <v>0</v>
      </c>
      <c r="R90" s="290">
        <f t="shared" si="16"/>
        <v>0</v>
      </c>
      <c r="T90" s="291">
        <f t="shared" si="17"/>
        <v>0</v>
      </c>
      <c r="U90" s="291">
        <f t="shared" si="18"/>
        <v>0</v>
      </c>
      <c r="W90" s="288">
        <f>(($AB90*'DT IN. DE'!$C$5/1000))*($D$1166/IF(AND($D$1165&gt;$B$1167,$B$1167&gt;$D$1164),366,365))+(($AC90*'DT IN. DE'!$C$5/2000))</f>
        <v>0</v>
      </c>
      <c r="X90" s="289">
        <f t="shared" si="19"/>
        <v>0</v>
      </c>
      <c r="Y90" s="289">
        <f>(($AB90*'DT IN. DE'!$E$5/1000))*($D$1166/IF(AND($D$1165&gt;$B$1167,$B$1167&gt;$D$1164),366,365))+(($AC90*'DT IN. DE'!$E$5/2000))</f>
        <v>0</v>
      </c>
      <c r="Z90" s="292">
        <f t="shared" si="20"/>
        <v>0</v>
      </c>
      <c r="AA90" s="386"/>
      <c r="AB90" s="291">
        <f t="shared" si="21"/>
        <v>0</v>
      </c>
      <c r="AC90" s="291">
        <f t="shared" si="22"/>
        <v>0</v>
      </c>
    </row>
    <row r="91" spans="2:29" x14ac:dyDescent="0.25">
      <c r="B91" s="424">
        <v>87</v>
      </c>
      <c r="C91" s="430">
        <f>'BIENES ASEGURADOS IN.DE'!C91</f>
        <v>0</v>
      </c>
      <c r="D91" s="431">
        <f>'BIENES ASEGURADOS IN.DE'!D91*'RT GENERALES'!$E$14</f>
        <v>0</v>
      </c>
      <c r="E91" s="432">
        <f>'BIENES ASEGURADOS IN.DE'!E91*'RT GENERALES'!$E$14</f>
        <v>0</v>
      </c>
      <c r="F91" s="433">
        <f>'BIENES ASEGURADOS IN.DE'!F91*'RT GENERALES'!$E$14</f>
        <v>0</v>
      </c>
      <c r="G91" s="425">
        <f t="shared" si="12"/>
        <v>0</v>
      </c>
      <c r="H91" s="283"/>
      <c r="I91" s="284">
        <f>((((D91+E91)*('DT IN. DE'!$C$5/1000)))*($D$1166/IF(AND($D$1165&gt;$B$1167,$B$1167&gt;$D$1164),366,365))+(F91*('DT IN. DE'!$C$5/2000)))</f>
        <v>0</v>
      </c>
      <c r="J91" s="285">
        <f t="shared" si="13"/>
        <v>0</v>
      </c>
      <c r="K91" s="286">
        <f>(((D91+E91)*('DT IN. DE'!$E$5/1000))*($D$1166/IF(AND($D$1165&gt;$B$1167,$B$1167&gt;$D$1164),366,365))+(F91*('DT IN. DE'!$E$5/2000)))</f>
        <v>0</v>
      </c>
      <c r="L91" s="385"/>
      <c r="M91" s="287">
        <f t="shared" si="14"/>
        <v>0</v>
      </c>
      <c r="O91" s="288">
        <f>(($T91*'DT IN. DE'!$C$5/1000))*($D$1166/IF(AND($D$1165&gt;$B$1167,$B$1167&gt;$D$1164),366,365))+(($U91*'DT IN. DE'!$C$5/2000))</f>
        <v>0</v>
      </c>
      <c r="P91" s="289">
        <f t="shared" si="15"/>
        <v>0</v>
      </c>
      <c r="Q91" s="289">
        <f>(($T91*'DT IN. DE'!$E$5/1000))*($D$1166/IF(AND($D$1165&gt;$B$1167,$B$1167&gt;$D$1164),366,365))+(($U91*'DT IN. DE'!$E$5/2000))</f>
        <v>0</v>
      </c>
      <c r="R91" s="290">
        <f t="shared" si="16"/>
        <v>0</v>
      </c>
      <c r="T91" s="291">
        <f t="shared" si="17"/>
        <v>0</v>
      </c>
      <c r="U91" s="291">
        <f t="shared" si="18"/>
        <v>0</v>
      </c>
      <c r="W91" s="288">
        <f>(($AB91*'DT IN. DE'!$C$5/1000))*($D$1166/IF(AND($D$1165&gt;$B$1167,$B$1167&gt;$D$1164),366,365))+(($AC91*'DT IN. DE'!$C$5/2000))</f>
        <v>0</v>
      </c>
      <c r="X91" s="289">
        <f t="shared" si="19"/>
        <v>0</v>
      </c>
      <c r="Y91" s="289">
        <f>(($AB91*'DT IN. DE'!$E$5/1000))*($D$1166/IF(AND($D$1165&gt;$B$1167,$B$1167&gt;$D$1164),366,365))+(($AC91*'DT IN. DE'!$E$5/2000))</f>
        <v>0</v>
      </c>
      <c r="Z91" s="292">
        <f t="shared" si="20"/>
        <v>0</v>
      </c>
      <c r="AA91" s="386"/>
      <c r="AB91" s="291">
        <f t="shared" si="21"/>
        <v>0</v>
      </c>
      <c r="AC91" s="291">
        <f t="shared" si="22"/>
        <v>0</v>
      </c>
    </row>
    <row r="92" spans="2:29" x14ac:dyDescent="0.25">
      <c r="B92" s="423">
        <v>88</v>
      </c>
      <c r="C92" s="430">
        <f>'BIENES ASEGURADOS IN.DE'!C92</f>
        <v>0</v>
      </c>
      <c r="D92" s="431">
        <f>'BIENES ASEGURADOS IN.DE'!D92*'RT GENERALES'!$E$14</f>
        <v>0</v>
      </c>
      <c r="E92" s="432">
        <f>'BIENES ASEGURADOS IN.DE'!E92*'RT GENERALES'!$E$14</f>
        <v>0</v>
      </c>
      <c r="F92" s="433">
        <f>'BIENES ASEGURADOS IN.DE'!F92*'RT GENERALES'!$E$14</f>
        <v>0</v>
      </c>
      <c r="G92" s="425">
        <f t="shared" si="12"/>
        <v>0</v>
      </c>
      <c r="H92" s="283"/>
      <c r="I92" s="284">
        <f>((((D92+E92)*('DT IN. DE'!$C$5/1000)))*($D$1166/IF(AND($D$1165&gt;$B$1167,$B$1167&gt;$D$1164),366,365))+(F92*('DT IN. DE'!$C$5/2000)))</f>
        <v>0</v>
      </c>
      <c r="J92" s="285">
        <f t="shared" si="13"/>
        <v>0</v>
      </c>
      <c r="K92" s="286">
        <f>(((D92+E92)*('DT IN. DE'!$E$5/1000))*($D$1166/IF(AND($D$1165&gt;$B$1167,$B$1167&gt;$D$1164),366,365))+(F92*('DT IN. DE'!$E$5/2000)))</f>
        <v>0</v>
      </c>
      <c r="L92" s="385"/>
      <c r="M92" s="287">
        <f t="shared" si="14"/>
        <v>0</v>
      </c>
      <c r="O92" s="288">
        <f>(($T92*'DT IN. DE'!$C$5/1000))*($D$1166/IF(AND($D$1165&gt;$B$1167,$B$1167&gt;$D$1164),366,365))+(($U92*'DT IN. DE'!$C$5/2000))</f>
        <v>0</v>
      </c>
      <c r="P92" s="289">
        <f t="shared" si="15"/>
        <v>0</v>
      </c>
      <c r="Q92" s="289">
        <f>(($T92*'DT IN. DE'!$E$5/1000))*($D$1166/IF(AND($D$1165&gt;$B$1167,$B$1167&gt;$D$1164),366,365))+(($U92*'DT IN. DE'!$E$5/2000))</f>
        <v>0</v>
      </c>
      <c r="R92" s="290">
        <f t="shared" si="16"/>
        <v>0</v>
      </c>
      <c r="T92" s="291">
        <f t="shared" si="17"/>
        <v>0</v>
      </c>
      <c r="U92" s="291">
        <f t="shared" si="18"/>
        <v>0</v>
      </c>
      <c r="W92" s="288">
        <f>(($AB92*'DT IN. DE'!$C$5/1000))*($D$1166/IF(AND($D$1165&gt;$B$1167,$B$1167&gt;$D$1164),366,365))+(($AC92*'DT IN. DE'!$C$5/2000))</f>
        <v>0</v>
      </c>
      <c r="X92" s="289">
        <f t="shared" si="19"/>
        <v>0</v>
      </c>
      <c r="Y92" s="289">
        <f>(($AB92*'DT IN. DE'!$E$5/1000))*($D$1166/IF(AND($D$1165&gt;$B$1167,$B$1167&gt;$D$1164),366,365))+(($AC92*'DT IN. DE'!$E$5/2000))</f>
        <v>0</v>
      </c>
      <c r="Z92" s="292">
        <f t="shared" si="20"/>
        <v>0</v>
      </c>
      <c r="AA92" s="386"/>
      <c r="AB92" s="291">
        <f t="shared" si="21"/>
        <v>0</v>
      </c>
      <c r="AC92" s="291">
        <f t="shared" si="22"/>
        <v>0</v>
      </c>
    </row>
    <row r="93" spans="2:29" x14ac:dyDescent="0.25">
      <c r="B93" s="424">
        <v>89</v>
      </c>
      <c r="C93" s="430">
        <f>'BIENES ASEGURADOS IN.DE'!C93</f>
        <v>0</v>
      </c>
      <c r="D93" s="431">
        <f>'BIENES ASEGURADOS IN.DE'!D93*'RT GENERALES'!$E$14</f>
        <v>0</v>
      </c>
      <c r="E93" s="432">
        <f>'BIENES ASEGURADOS IN.DE'!E93*'RT GENERALES'!$E$14</f>
        <v>0</v>
      </c>
      <c r="F93" s="433">
        <f>'BIENES ASEGURADOS IN.DE'!F93*'RT GENERALES'!$E$14</f>
        <v>0</v>
      </c>
      <c r="G93" s="425">
        <f t="shared" si="12"/>
        <v>0</v>
      </c>
      <c r="H93" s="283"/>
      <c r="I93" s="284">
        <f>((((D93+E93)*('DT IN. DE'!$C$5/1000)))*($D$1166/IF(AND($D$1165&gt;$B$1167,$B$1167&gt;$D$1164),366,365))+(F93*('DT IN. DE'!$C$5/2000)))</f>
        <v>0</v>
      </c>
      <c r="J93" s="285">
        <f t="shared" si="13"/>
        <v>0</v>
      </c>
      <c r="K93" s="286">
        <f>(((D93+E93)*('DT IN. DE'!$E$5/1000))*($D$1166/IF(AND($D$1165&gt;$B$1167,$B$1167&gt;$D$1164),366,365))+(F93*('DT IN. DE'!$E$5/2000)))</f>
        <v>0</v>
      </c>
      <c r="L93" s="385"/>
      <c r="M93" s="287">
        <f t="shared" si="14"/>
        <v>0</v>
      </c>
      <c r="O93" s="288">
        <f>(($T93*'DT IN. DE'!$C$5/1000))*($D$1166/IF(AND($D$1165&gt;$B$1167,$B$1167&gt;$D$1164),366,365))+(($U93*'DT IN. DE'!$C$5/2000))</f>
        <v>0</v>
      </c>
      <c r="P93" s="289">
        <f t="shared" si="15"/>
        <v>0</v>
      </c>
      <c r="Q93" s="289">
        <f>(($T93*'DT IN. DE'!$E$5/1000))*($D$1166/IF(AND($D$1165&gt;$B$1167,$B$1167&gt;$D$1164),366,365))+(($U93*'DT IN. DE'!$E$5/2000))</f>
        <v>0</v>
      </c>
      <c r="R93" s="290">
        <f t="shared" si="16"/>
        <v>0</v>
      </c>
      <c r="T93" s="291">
        <f t="shared" si="17"/>
        <v>0</v>
      </c>
      <c r="U93" s="291">
        <f t="shared" si="18"/>
        <v>0</v>
      </c>
      <c r="W93" s="288">
        <f>(($AB93*'DT IN. DE'!$C$5/1000))*($D$1166/IF(AND($D$1165&gt;$B$1167,$B$1167&gt;$D$1164),366,365))+(($AC93*'DT IN. DE'!$C$5/2000))</f>
        <v>0</v>
      </c>
      <c r="X93" s="289">
        <f t="shared" si="19"/>
        <v>0</v>
      </c>
      <c r="Y93" s="289">
        <f>(($AB93*'DT IN. DE'!$E$5/1000))*($D$1166/IF(AND($D$1165&gt;$B$1167,$B$1167&gt;$D$1164),366,365))+(($AC93*'DT IN. DE'!$E$5/2000))</f>
        <v>0</v>
      </c>
      <c r="Z93" s="292">
        <f t="shared" si="20"/>
        <v>0</v>
      </c>
      <c r="AA93" s="386"/>
      <c r="AB93" s="291">
        <f t="shared" si="21"/>
        <v>0</v>
      </c>
      <c r="AC93" s="291">
        <f t="shared" si="22"/>
        <v>0</v>
      </c>
    </row>
    <row r="94" spans="2:29" x14ac:dyDescent="0.25">
      <c r="B94" s="424">
        <v>90</v>
      </c>
      <c r="C94" s="430">
        <f>'BIENES ASEGURADOS IN.DE'!C94</f>
        <v>0</v>
      </c>
      <c r="D94" s="431">
        <f>'BIENES ASEGURADOS IN.DE'!D94*'RT GENERALES'!$E$14</f>
        <v>0</v>
      </c>
      <c r="E94" s="432">
        <f>'BIENES ASEGURADOS IN.DE'!E94*'RT GENERALES'!$E$14</f>
        <v>0</v>
      </c>
      <c r="F94" s="433">
        <f>'BIENES ASEGURADOS IN.DE'!F94*'RT GENERALES'!$E$14</f>
        <v>0</v>
      </c>
      <c r="G94" s="425">
        <f t="shared" si="12"/>
        <v>0</v>
      </c>
      <c r="H94" s="283"/>
      <c r="I94" s="284">
        <f>((((D94+E94)*('DT IN. DE'!$C$5/1000)))*($D$1166/IF(AND($D$1165&gt;$B$1167,$B$1167&gt;$D$1164),366,365))+(F94*('DT IN. DE'!$C$5/2000)))</f>
        <v>0</v>
      </c>
      <c r="J94" s="285">
        <f t="shared" si="13"/>
        <v>0</v>
      </c>
      <c r="K94" s="286">
        <f>(((D94+E94)*('DT IN. DE'!$E$5/1000))*($D$1166/IF(AND($D$1165&gt;$B$1167,$B$1167&gt;$D$1164),366,365))+(F94*('DT IN. DE'!$E$5/2000)))</f>
        <v>0</v>
      </c>
      <c r="L94" s="385"/>
      <c r="M94" s="287">
        <f t="shared" si="14"/>
        <v>0</v>
      </c>
      <c r="O94" s="288">
        <f>(($T94*'DT IN. DE'!$C$5/1000))*($D$1166/IF(AND($D$1165&gt;$B$1167,$B$1167&gt;$D$1164),366,365))+(($U94*'DT IN. DE'!$C$5/2000))</f>
        <v>0</v>
      </c>
      <c r="P94" s="289">
        <f t="shared" si="15"/>
        <v>0</v>
      </c>
      <c r="Q94" s="289">
        <f>(($T94*'DT IN. DE'!$E$5/1000))*($D$1166/IF(AND($D$1165&gt;$B$1167,$B$1167&gt;$D$1164),366,365))+(($U94*'DT IN. DE'!$E$5/2000))</f>
        <v>0</v>
      </c>
      <c r="R94" s="290">
        <f t="shared" si="16"/>
        <v>0</v>
      </c>
      <c r="T94" s="291">
        <f t="shared" si="17"/>
        <v>0</v>
      </c>
      <c r="U94" s="291">
        <f t="shared" si="18"/>
        <v>0</v>
      </c>
      <c r="W94" s="288">
        <f>(($AB94*'DT IN. DE'!$C$5/1000))*($D$1166/IF(AND($D$1165&gt;$B$1167,$B$1167&gt;$D$1164),366,365))+(($AC94*'DT IN. DE'!$C$5/2000))</f>
        <v>0</v>
      </c>
      <c r="X94" s="289">
        <f t="shared" si="19"/>
        <v>0</v>
      </c>
      <c r="Y94" s="289">
        <f>(($AB94*'DT IN. DE'!$E$5/1000))*($D$1166/IF(AND($D$1165&gt;$B$1167,$B$1167&gt;$D$1164),366,365))+(($AC94*'DT IN. DE'!$E$5/2000))</f>
        <v>0</v>
      </c>
      <c r="Z94" s="292">
        <f t="shared" si="20"/>
        <v>0</v>
      </c>
      <c r="AA94" s="386"/>
      <c r="AB94" s="291">
        <f t="shared" si="21"/>
        <v>0</v>
      </c>
      <c r="AC94" s="291">
        <f t="shared" si="22"/>
        <v>0</v>
      </c>
    </row>
    <row r="95" spans="2:29" x14ac:dyDescent="0.25">
      <c r="B95" s="423">
        <v>91</v>
      </c>
      <c r="C95" s="430">
        <f>'BIENES ASEGURADOS IN.DE'!C95</f>
        <v>0</v>
      </c>
      <c r="D95" s="431">
        <f>'BIENES ASEGURADOS IN.DE'!D95*'RT GENERALES'!$E$14</f>
        <v>0</v>
      </c>
      <c r="E95" s="432">
        <f>'BIENES ASEGURADOS IN.DE'!E95*'RT GENERALES'!$E$14</f>
        <v>0</v>
      </c>
      <c r="F95" s="433">
        <f>'BIENES ASEGURADOS IN.DE'!F95*'RT GENERALES'!$E$14</f>
        <v>0</v>
      </c>
      <c r="G95" s="425">
        <f t="shared" si="12"/>
        <v>0</v>
      </c>
      <c r="H95" s="283"/>
      <c r="I95" s="284">
        <f>((((D95+E95)*('DT IN. DE'!$C$5/1000)))*($D$1166/IF(AND($D$1165&gt;$B$1167,$B$1167&gt;$D$1164),366,365))+(F95*('DT IN. DE'!$C$5/2000)))</f>
        <v>0</v>
      </c>
      <c r="J95" s="285">
        <f t="shared" si="13"/>
        <v>0</v>
      </c>
      <c r="K95" s="286">
        <f>(((D95+E95)*('DT IN. DE'!$E$5/1000))*($D$1166/IF(AND($D$1165&gt;$B$1167,$B$1167&gt;$D$1164),366,365))+(F95*('DT IN. DE'!$E$5/2000)))</f>
        <v>0</v>
      </c>
      <c r="L95" s="385"/>
      <c r="M95" s="287">
        <f t="shared" si="14"/>
        <v>0</v>
      </c>
      <c r="O95" s="288">
        <f>(($T95*'DT IN. DE'!$C$5/1000))*($D$1166/IF(AND($D$1165&gt;$B$1167,$B$1167&gt;$D$1164),366,365))+(($U95*'DT IN. DE'!$C$5/2000))</f>
        <v>0</v>
      </c>
      <c r="P95" s="289">
        <f t="shared" si="15"/>
        <v>0</v>
      </c>
      <c r="Q95" s="289">
        <f>(($T95*'DT IN. DE'!$E$5/1000))*($D$1166/IF(AND($D$1165&gt;$B$1167,$B$1167&gt;$D$1164),366,365))+(($U95*'DT IN. DE'!$E$5/2000))</f>
        <v>0</v>
      </c>
      <c r="R95" s="290">
        <f t="shared" si="16"/>
        <v>0</v>
      </c>
      <c r="T95" s="291">
        <f t="shared" si="17"/>
        <v>0</v>
      </c>
      <c r="U95" s="291">
        <f t="shared" si="18"/>
        <v>0</v>
      </c>
      <c r="W95" s="288">
        <f>(($AB95*'DT IN. DE'!$C$5/1000))*($D$1166/IF(AND($D$1165&gt;$B$1167,$B$1167&gt;$D$1164),366,365))+(($AC95*'DT IN. DE'!$C$5/2000))</f>
        <v>0</v>
      </c>
      <c r="X95" s="289">
        <f t="shared" si="19"/>
        <v>0</v>
      </c>
      <c r="Y95" s="289">
        <f>(($AB95*'DT IN. DE'!$E$5/1000))*($D$1166/IF(AND($D$1165&gt;$B$1167,$B$1167&gt;$D$1164),366,365))+(($AC95*'DT IN. DE'!$E$5/2000))</f>
        <v>0</v>
      </c>
      <c r="Z95" s="292">
        <f t="shared" si="20"/>
        <v>0</v>
      </c>
      <c r="AA95" s="386"/>
      <c r="AB95" s="291">
        <f t="shared" si="21"/>
        <v>0</v>
      </c>
      <c r="AC95" s="291">
        <f t="shared" si="22"/>
        <v>0</v>
      </c>
    </row>
    <row r="96" spans="2:29" x14ac:dyDescent="0.25">
      <c r="B96" s="424">
        <v>92</v>
      </c>
      <c r="C96" s="430">
        <f>'BIENES ASEGURADOS IN.DE'!C96</f>
        <v>0</v>
      </c>
      <c r="D96" s="431">
        <f>'BIENES ASEGURADOS IN.DE'!D96*'RT GENERALES'!$E$14</f>
        <v>0</v>
      </c>
      <c r="E96" s="432">
        <f>'BIENES ASEGURADOS IN.DE'!E96*'RT GENERALES'!$E$14</f>
        <v>0</v>
      </c>
      <c r="F96" s="433">
        <f>'BIENES ASEGURADOS IN.DE'!F96*'RT GENERALES'!$E$14</f>
        <v>0</v>
      </c>
      <c r="G96" s="425">
        <f t="shared" si="12"/>
        <v>0</v>
      </c>
      <c r="H96" s="283"/>
      <c r="I96" s="284">
        <f>((((D96+E96)*('DT IN. DE'!$C$5/1000)))*($D$1166/IF(AND($D$1165&gt;$B$1167,$B$1167&gt;$D$1164),366,365))+(F96*('DT IN. DE'!$C$5/2000)))</f>
        <v>0</v>
      </c>
      <c r="J96" s="285">
        <f t="shared" si="13"/>
        <v>0</v>
      </c>
      <c r="K96" s="286">
        <f>(((D96+E96)*('DT IN. DE'!$E$5/1000))*($D$1166/IF(AND($D$1165&gt;$B$1167,$B$1167&gt;$D$1164),366,365))+(F96*('DT IN. DE'!$E$5/2000)))</f>
        <v>0</v>
      </c>
      <c r="L96" s="385"/>
      <c r="M96" s="287">
        <f t="shared" si="14"/>
        <v>0</v>
      </c>
      <c r="O96" s="288">
        <f>(($T96*'DT IN. DE'!$C$5/1000))*($D$1166/IF(AND($D$1165&gt;$B$1167,$B$1167&gt;$D$1164),366,365))+(($U96*'DT IN. DE'!$C$5/2000))</f>
        <v>0</v>
      </c>
      <c r="P96" s="289">
        <f t="shared" si="15"/>
        <v>0</v>
      </c>
      <c r="Q96" s="289">
        <f>(($T96*'DT IN. DE'!$E$5/1000))*($D$1166/IF(AND($D$1165&gt;$B$1167,$B$1167&gt;$D$1164),366,365))+(($U96*'DT IN. DE'!$E$5/2000))</f>
        <v>0</v>
      </c>
      <c r="R96" s="290">
        <f t="shared" si="16"/>
        <v>0</v>
      </c>
      <c r="T96" s="291">
        <f t="shared" si="17"/>
        <v>0</v>
      </c>
      <c r="U96" s="291">
        <f t="shared" si="18"/>
        <v>0</v>
      </c>
      <c r="W96" s="288">
        <f>(($AB96*'DT IN. DE'!$C$5/1000))*($D$1166/IF(AND($D$1165&gt;$B$1167,$B$1167&gt;$D$1164),366,365))+(($AC96*'DT IN. DE'!$C$5/2000))</f>
        <v>0</v>
      </c>
      <c r="X96" s="289">
        <f t="shared" si="19"/>
        <v>0</v>
      </c>
      <c r="Y96" s="289">
        <f>(($AB96*'DT IN. DE'!$E$5/1000))*($D$1166/IF(AND($D$1165&gt;$B$1167,$B$1167&gt;$D$1164),366,365))+(($AC96*'DT IN. DE'!$E$5/2000))</f>
        <v>0</v>
      </c>
      <c r="Z96" s="292">
        <f t="shared" si="20"/>
        <v>0</v>
      </c>
      <c r="AA96" s="386"/>
      <c r="AB96" s="291">
        <f t="shared" si="21"/>
        <v>0</v>
      </c>
      <c r="AC96" s="291">
        <f t="shared" si="22"/>
        <v>0</v>
      </c>
    </row>
    <row r="97" spans="2:29" x14ac:dyDescent="0.25">
      <c r="B97" s="424">
        <v>93</v>
      </c>
      <c r="C97" s="430">
        <f>'BIENES ASEGURADOS IN.DE'!C97</f>
        <v>0</v>
      </c>
      <c r="D97" s="431">
        <f>'BIENES ASEGURADOS IN.DE'!D97*'RT GENERALES'!$E$14</f>
        <v>0</v>
      </c>
      <c r="E97" s="432">
        <f>'BIENES ASEGURADOS IN.DE'!E97*'RT GENERALES'!$E$14</f>
        <v>0</v>
      </c>
      <c r="F97" s="433">
        <f>'BIENES ASEGURADOS IN.DE'!F97*'RT GENERALES'!$E$14</f>
        <v>0</v>
      </c>
      <c r="G97" s="425">
        <f t="shared" si="12"/>
        <v>0</v>
      </c>
      <c r="H97" s="283"/>
      <c r="I97" s="284">
        <f>((((D97+E97)*('DT IN. DE'!$C$5/1000)))*($D$1166/IF(AND($D$1165&gt;$B$1167,$B$1167&gt;$D$1164),366,365))+(F97*('DT IN. DE'!$C$5/2000)))</f>
        <v>0</v>
      </c>
      <c r="J97" s="285">
        <f t="shared" si="13"/>
        <v>0</v>
      </c>
      <c r="K97" s="286">
        <f>(((D97+E97)*('DT IN. DE'!$E$5/1000))*($D$1166/IF(AND($D$1165&gt;$B$1167,$B$1167&gt;$D$1164),366,365))+(F97*('DT IN. DE'!$E$5/2000)))</f>
        <v>0</v>
      </c>
      <c r="L97" s="385"/>
      <c r="M97" s="287">
        <f t="shared" si="14"/>
        <v>0</v>
      </c>
      <c r="O97" s="288">
        <f>(($T97*'DT IN. DE'!$C$5/1000))*($D$1166/IF(AND($D$1165&gt;$B$1167,$B$1167&gt;$D$1164),366,365))+(($U97*'DT IN. DE'!$C$5/2000))</f>
        <v>0</v>
      </c>
      <c r="P97" s="289">
        <f t="shared" si="15"/>
        <v>0</v>
      </c>
      <c r="Q97" s="289">
        <f>(($T97*'DT IN. DE'!$E$5/1000))*($D$1166/IF(AND($D$1165&gt;$B$1167,$B$1167&gt;$D$1164),366,365))+(($U97*'DT IN. DE'!$E$5/2000))</f>
        <v>0</v>
      </c>
      <c r="R97" s="290">
        <f t="shared" si="16"/>
        <v>0</v>
      </c>
      <c r="T97" s="291">
        <f t="shared" si="17"/>
        <v>0</v>
      </c>
      <c r="U97" s="291">
        <f t="shared" si="18"/>
        <v>0</v>
      </c>
      <c r="W97" s="288">
        <f>(($AB97*'DT IN. DE'!$C$5/1000))*($D$1166/IF(AND($D$1165&gt;$B$1167,$B$1167&gt;$D$1164),366,365))+(($AC97*'DT IN. DE'!$C$5/2000))</f>
        <v>0</v>
      </c>
      <c r="X97" s="289">
        <f t="shared" si="19"/>
        <v>0</v>
      </c>
      <c r="Y97" s="289">
        <f>(($AB97*'DT IN. DE'!$E$5/1000))*($D$1166/IF(AND($D$1165&gt;$B$1167,$B$1167&gt;$D$1164),366,365))+(($AC97*'DT IN. DE'!$E$5/2000))</f>
        <v>0</v>
      </c>
      <c r="Z97" s="292">
        <f t="shared" si="20"/>
        <v>0</v>
      </c>
      <c r="AA97" s="386"/>
      <c r="AB97" s="291">
        <f t="shared" si="21"/>
        <v>0</v>
      </c>
      <c r="AC97" s="291">
        <f t="shared" si="22"/>
        <v>0</v>
      </c>
    </row>
    <row r="98" spans="2:29" x14ac:dyDescent="0.25">
      <c r="B98" s="423">
        <v>94</v>
      </c>
      <c r="C98" s="430">
        <f>'BIENES ASEGURADOS IN.DE'!C98</f>
        <v>0</v>
      </c>
      <c r="D98" s="431">
        <f>'BIENES ASEGURADOS IN.DE'!D98*'RT GENERALES'!$E$14</f>
        <v>0</v>
      </c>
      <c r="E98" s="432">
        <f>'BIENES ASEGURADOS IN.DE'!E98*'RT GENERALES'!$E$14</f>
        <v>0</v>
      </c>
      <c r="F98" s="433">
        <f>'BIENES ASEGURADOS IN.DE'!F98*'RT GENERALES'!$E$14</f>
        <v>0</v>
      </c>
      <c r="G98" s="425">
        <f t="shared" si="12"/>
        <v>0</v>
      </c>
      <c r="H98" s="283"/>
      <c r="I98" s="284">
        <f>((((D98+E98)*('DT IN. DE'!$C$5/1000)))*($D$1166/IF(AND($D$1165&gt;$B$1167,$B$1167&gt;$D$1164),366,365))+(F98*('DT IN. DE'!$C$5/2000)))</f>
        <v>0</v>
      </c>
      <c r="J98" s="285">
        <f t="shared" si="13"/>
        <v>0</v>
      </c>
      <c r="K98" s="286">
        <f>(((D98+E98)*('DT IN. DE'!$E$5/1000))*($D$1166/IF(AND($D$1165&gt;$B$1167,$B$1167&gt;$D$1164),366,365))+(F98*('DT IN. DE'!$E$5/2000)))</f>
        <v>0</v>
      </c>
      <c r="L98" s="385"/>
      <c r="M98" s="287">
        <f t="shared" si="14"/>
        <v>0</v>
      </c>
      <c r="O98" s="288">
        <f>(($T98*'DT IN. DE'!$C$5/1000))*($D$1166/IF(AND($D$1165&gt;$B$1167,$B$1167&gt;$D$1164),366,365))+(($U98*'DT IN. DE'!$C$5/2000))</f>
        <v>0</v>
      </c>
      <c r="P98" s="289">
        <f t="shared" si="15"/>
        <v>0</v>
      </c>
      <c r="Q98" s="289">
        <f>(($T98*'DT IN. DE'!$E$5/1000))*($D$1166/IF(AND($D$1165&gt;$B$1167,$B$1167&gt;$D$1164),366,365))+(($U98*'DT IN. DE'!$E$5/2000))</f>
        <v>0</v>
      </c>
      <c r="R98" s="290">
        <f t="shared" si="16"/>
        <v>0</v>
      </c>
      <c r="T98" s="291">
        <f t="shared" si="17"/>
        <v>0</v>
      </c>
      <c r="U98" s="291">
        <f t="shared" si="18"/>
        <v>0</v>
      </c>
      <c r="W98" s="288">
        <f>(($AB98*'DT IN. DE'!$C$5/1000))*($D$1166/IF(AND($D$1165&gt;$B$1167,$B$1167&gt;$D$1164),366,365))+(($AC98*'DT IN. DE'!$C$5/2000))</f>
        <v>0</v>
      </c>
      <c r="X98" s="289">
        <f t="shared" si="19"/>
        <v>0</v>
      </c>
      <c r="Y98" s="289">
        <f>(($AB98*'DT IN. DE'!$E$5/1000))*($D$1166/IF(AND($D$1165&gt;$B$1167,$B$1167&gt;$D$1164),366,365))+(($AC98*'DT IN. DE'!$E$5/2000))</f>
        <v>0</v>
      </c>
      <c r="Z98" s="292">
        <f t="shared" si="20"/>
        <v>0</v>
      </c>
      <c r="AA98" s="386"/>
      <c r="AB98" s="291">
        <f t="shared" si="21"/>
        <v>0</v>
      </c>
      <c r="AC98" s="291">
        <f t="shared" si="22"/>
        <v>0</v>
      </c>
    </row>
    <row r="99" spans="2:29" x14ac:dyDescent="0.25">
      <c r="B99" s="424">
        <v>95</v>
      </c>
      <c r="C99" s="430">
        <f>'BIENES ASEGURADOS IN.DE'!C99</f>
        <v>0</v>
      </c>
      <c r="D99" s="431">
        <f>'BIENES ASEGURADOS IN.DE'!D99*'RT GENERALES'!$E$14</f>
        <v>0</v>
      </c>
      <c r="E99" s="432">
        <f>'BIENES ASEGURADOS IN.DE'!E99*'RT GENERALES'!$E$14</f>
        <v>0</v>
      </c>
      <c r="F99" s="433">
        <f>'BIENES ASEGURADOS IN.DE'!F99*'RT GENERALES'!$E$14</f>
        <v>0</v>
      </c>
      <c r="G99" s="425">
        <f t="shared" si="12"/>
        <v>0</v>
      </c>
      <c r="H99" s="283"/>
      <c r="I99" s="284">
        <f>((((D99+E99)*('DT IN. DE'!$C$5/1000)))*($D$1166/IF(AND($D$1165&gt;$B$1167,$B$1167&gt;$D$1164),366,365))+(F99*('DT IN. DE'!$C$5/2000)))</f>
        <v>0</v>
      </c>
      <c r="J99" s="285">
        <f t="shared" si="13"/>
        <v>0</v>
      </c>
      <c r="K99" s="286">
        <f>(((D99+E99)*('DT IN. DE'!$E$5/1000))*($D$1166/IF(AND($D$1165&gt;$B$1167,$B$1167&gt;$D$1164),366,365))+(F99*('DT IN. DE'!$E$5/2000)))</f>
        <v>0</v>
      </c>
      <c r="L99" s="385"/>
      <c r="M99" s="287">
        <f t="shared" si="14"/>
        <v>0</v>
      </c>
      <c r="O99" s="288">
        <f>(($T99*'DT IN. DE'!$C$5/1000))*($D$1166/IF(AND($D$1165&gt;$B$1167,$B$1167&gt;$D$1164),366,365))+(($U99*'DT IN. DE'!$C$5/2000))</f>
        <v>0</v>
      </c>
      <c r="P99" s="289">
        <f t="shared" si="15"/>
        <v>0</v>
      </c>
      <c r="Q99" s="289">
        <f>(($T99*'DT IN. DE'!$E$5/1000))*($D$1166/IF(AND($D$1165&gt;$B$1167,$B$1167&gt;$D$1164),366,365))+(($U99*'DT IN. DE'!$E$5/2000))</f>
        <v>0</v>
      </c>
      <c r="R99" s="290">
        <f t="shared" si="16"/>
        <v>0</v>
      </c>
      <c r="T99" s="291">
        <f t="shared" si="17"/>
        <v>0</v>
      </c>
      <c r="U99" s="291">
        <f t="shared" si="18"/>
        <v>0</v>
      </c>
      <c r="W99" s="288">
        <f>(($AB99*'DT IN. DE'!$C$5/1000))*($D$1166/IF(AND($D$1165&gt;$B$1167,$B$1167&gt;$D$1164),366,365))+(($AC99*'DT IN. DE'!$C$5/2000))</f>
        <v>0</v>
      </c>
      <c r="X99" s="289">
        <f t="shared" si="19"/>
        <v>0</v>
      </c>
      <c r="Y99" s="289">
        <f>(($AB99*'DT IN. DE'!$E$5/1000))*($D$1166/IF(AND($D$1165&gt;$B$1167,$B$1167&gt;$D$1164),366,365))+(($AC99*'DT IN. DE'!$E$5/2000))</f>
        <v>0</v>
      </c>
      <c r="Z99" s="292">
        <f t="shared" si="20"/>
        <v>0</v>
      </c>
      <c r="AA99" s="386"/>
      <c r="AB99" s="291">
        <f t="shared" si="21"/>
        <v>0</v>
      </c>
      <c r="AC99" s="291">
        <f t="shared" si="22"/>
        <v>0</v>
      </c>
    </row>
    <row r="100" spans="2:29" x14ac:dyDescent="0.25">
      <c r="B100" s="424">
        <v>96</v>
      </c>
      <c r="C100" s="430">
        <f>'BIENES ASEGURADOS IN.DE'!C100</f>
        <v>0</v>
      </c>
      <c r="D100" s="431">
        <f>'BIENES ASEGURADOS IN.DE'!D100*'RT GENERALES'!$E$14</f>
        <v>0</v>
      </c>
      <c r="E100" s="432">
        <f>'BIENES ASEGURADOS IN.DE'!E100*'RT GENERALES'!$E$14</f>
        <v>0</v>
      </c>
      <c r="F100" s="433">
        <f>'BIENES ASEGURADOS IN.DE'!F100*'RT GENERALES'!$E$14</f>
        <v>0</v>
      </c>
      <c r="G100" s="425">
        <f t="shared" si="12"/>
        <v>0</v>
      </c>
      <c r="H100" s="283"/>
      <c r="I100" s="284">
        <f>((((D100+E100)*('DT IN. DE'!$C$5/1000)))*($D$1166/IF(AND($D$1165&gt;$B$1167,$B$1167&gt;$D$1164),366,365))+(F100*('DT IN. DE'!$C$5/2000)))</f>
        <v>0</v>
      </c>
      <c r="J100" s="285">
        <f t="shared" si="13"/>
        <v>0</v>
      </c>
      <c r="K100" s="286">
        <f>(((D100+E100)*('DT IN. DE'!$E$5/1000))*($D$1166/IF(AND($D$1165&gt;$B$1167,$B$1167&gt;$D$1164),366,365))+(F100*('DT IN. DE'!$E$5/2000)))</f>
        <v>0</v>
      </c>
      <c r="L100" s="385"/>
      <c r="M100" s="287">
        <f t="shared" si="14"/>
        <v>0</v>
      </c>
      <c r="O100" s="288">
        <f>(($T100*'DT IN. DE'!$C$5/1000))*($D$1166/IF(AND($D$1165&gt;$B$1167,$B$1167&gt;$D$1164),366,365))+(($U100*'DT IN. DE'!$C$5/2000))</f>
        <v>0</v>
      </c>
      <c r="P100" s="289">
        <f t="shared" si="15"/>
        <v>0</v>
      </c>
      <c r="Q100" s="289">
        <f>(($T100*'DT IN. DE'!$E$5/1000))*($D$1166/IF(AND($D$1165&gt;$B$1167,$B$1167&gt;$D$1164),366,365))+(($U100*'DT IN. DE'!$E$5/2000))</f>
        <v>0</v>
      </c>
      <c r="R100" s="290">
        <f t="shared" si="16"/>
        <v>0</v>
      </c>
      <c r="T100" s="291">
        <f t="shared" si="17"/>
        <v>0</v>
      </c>
      <c r="U100" s="291">
        <f t="shared" si="18"/>
        <v>0</v>
      </c>
      <c r="W100" s="288">
        <f>(($AB100*'DT IN. DE'!$C$5/1000))*($D$1166/IF(AND($D$1165&gt;$B$1167,$B$1167&gt;$D$1164),366,365))+(($AC100*'DT IN. DE'!$C$5/2000))</f>
        <v>0</v>
      </c>
      <c r="X100" s="289">
        <f t="shared" si="19"/>
        <v>0</v>
      </c>
      <c r="Y100" s="289">
        <f>(($AB100*'DT IN. DE'!$E$5/1000))*($D$1166/IF(AND($D$1165&gt;$B$1167,$B$1167&gt;$D$1164),366,365))+(($AC100*'DT IN. DE'!$E$5/2000))</f>
        <v>0</v>
      </c>
      <c r="Z100" s="292">
        <f t="shared" si="20"/>
        <v>0</v>
      </c>
      <c r="AA100" s="386"/>
      <c r="AB100" s="291">
        <f t="shared" si="21"/>
        <v>0</v>
      </c>
      <c r="AC100" s="291">
        <f t="shared" si="22"/>
        <v>0</v>
      </c>
    </row>
    <row r="101" spans="2:29" x14ac:dyDescent="0.25">
      <c r="B101" s="423">
        <v>97</v>
      </c>
      <c r="C101" s="430">
        <f>'BIENES ASEGURADOS IN.DE'!C101</f>
        <v>0</v>
      </c>
      <c r="D101" s="431">
        <f>'BIENES ASEGURADOS IN.DE'!D101*'RT GENERALES'!$E$14</f>
        <v>0</v>
      </c>
      <c r="E101" s="432">
        <f>'BIENES ASEGURADOS IN.DE'!E101*'RT GENERALES'!$E$14</f>
        <v>0</v>
      </c>
      <c r="F101" s="433">
        <f>'BIENES ASEGURADOS IN.DE'!F101*'RT GENERALES'!$E$14</f>
        <v>0</v>
      </c>
      <c r="G101" s="425">
        <f t="shared" si="12"/>
        <v>0</v>
      </c>
      <c r="H101" s="283"/>
      <c r="I101" s="284">
        <f>((((D101+E101)*('DT IN. DE'!$C$5/1000)))*($D$1166/IF(AND($D$1165&gt;$B$1167,$B$1167&gt;$D$1164),366,365))+(F101*('DT IN. DE'!$C$5/2000)))</f>
        <v>0</v>
      </c>
      <c r="J101" s="285">
        <f t="shared" si="13"/>
        <v>0</v>
      </c>
      <c r="K101" s="286">
        <f>(((D101+E101)*('DT IN. DE'!$E$5/1000))*($D$1166/IF(AND($D$1165&gt;$B$1167,$B$1167&gt;$D$1164),366,365))+(F101*('DT IN. DE'!$E$5/2000)))</f>
        <v>0</v>
      </c>
      <c r="L101" s="385"/>
      <c r="M101" s="287">
        <f t="shared" si="14"/>
        <v>0</v>
      </c>
      <c r="O101" s="288">
        <f>(($T101*'DT IN. DE'!$C$5/1000))*($D$1166/IF(AND($D$1165&gt;$B$1167,$B$1167&gt;$D$1164),366,365))+(($U101*'DT IN. DE'!$C$5/2000))</f>
        <v>0</v>
      </c>
      <c r="P101" s="289">
        <f t="shared" si="15"/>
        <v>0</v>
      </c>
      <c r="Q101" s="289">
        <f>(($T101*'DT IN. DE'!$E$5/1000))*($D$1166/IF(AND($D$1165&gt;$B$1167,$B$1167&gt;$D$1164),366,365))+(($U101*'DT IN. DE'!$E$5/2000))</f>
        <v>0</v>
      </c>
      <c r="R101" s="290">
        <f t="shared" si="16"/>
        <v>0</v>
      </c>
      <c r="T101" s="291">
        <f t="shared" si="17"/>
        <v>0</v>
      </c>
      <c r="U101" s="291">
        <f t="shared" si="18"/>
        <v>0</v>
      </c>
      <c r="W101" s="288">
        <f>(($AB101*'DT IN. DE'!$C$5/1000))*($D$1166/IF(AND($D$1165&gt;$B$1167,$B$1167&gt;$D$1164),366,365))+(($AC101*'DT IN. DE'!$C$5/2000))</f>
        <v>0</v>
      </c>
      <c r="X101" s="289">
        <f t="shared" si="19"/>
        <v>0</v>
      </c>
      <c r="Y101" s="289">
        <f>(($AB101*'DT IN. DE'!$E$5/1000))*($D$1166/IF(AND($D$1165&gt;$B$1167,$B$1167&gt;$D$1164),366,365))+(($AC101*'DT IN. DE'!$E$5/2000))</f>
        <v>0</v>
      </c>
      <c r="Z101" s="292">
        <f t="shared" si="20"/>
        <v>0</v>
      </c>
      <c r="AA101" s="386"/>
      <c r="AB101" s="291">
        <f t="shared" si="21"/>
        <v>0</v>
      </c>
      <c r="AC101" s="291">
        <f t="shared" si="22"/>
        <v>0</v>
      </c>
    </row>
    <row r="102" spans="2:29" x14ac:dyDescent="0.25">
      <c r="B102" s="424">
        <v>98</v>
      </c>
      <c r="C102" s="430">
        <f>'BIENES ASEGURADOS IN.DE'!C102</f>
        <v>0</v>
      </c>
      <c r="D102" s="431">
        <f>'BIENES ASEGURADOS IN.DE'!D102*'RT GENERALES'!$E$14</f>
        <v>0</v>
      </c>
      <c r="E102" s="432">
        <f>'BIENES ASEGURADOS IN.DE'!E102*'RT GENERALES'!$E$14</f>
        <v>0</v>
      </c>
      <c r="F102" s="433">
        <f>'BIENES ASEGURADOS IN.DE'!F102*'RT GENERALES'!$E$14</f>
        <v>0</v>
      </c>
      <c r="G102" s="425">
        <f t="shared" si="12"/>
        <v>0</v>
      </c>
      <c r="H102" s="283"/>
      <c r="I102" s="284">
        <f>((((D102+E102)*('DT IN. DE'!$C$5/1000)))*($D$1166/IF(AND($D$1165&gt;$B$1167,$B$1167&gt;$D$1164),366,365))+(F102*('DT IN. DE'!$C$5/2000)))</f>
        <v>0</v>
      </c>
      <c r="J102" s="285">
        <f t="shared" si="13"/>
        <v>0</v>
      </c>
      <c r="K102" s="286">
        <f>(((D102+E102)*('DT IN. DE'!$E$5/1000))*($D$1166/IF(AND($D$1165&gt;$B$1167,$B$1167&gt;$D$1164),366,365))+(F102*('DT IN. DE'!$E$5/2000)))</f>
        <v>0</v>
      </c>
      <c r="L102" s="385"/>
      <c r="M102" s="287">
        <f t="shared" si="14"/>
        <v>0</v>
      </c>
      <c r="O102" s="288">
        <f>(($T102*'DT IN. DE'!$C$5/1000))*($D$1166/IF(AND($D$1165&gt;$B$1167,$B$1167&gt;$D$1164),366,365))+(($U102*'DT IN. DE'!$C$5/2000))</f>
        <v>0</v>
      </c>
      <c r="P102" s="289">
        <f t="shared" si="15"/>
        <v>0</v>
      </c>
      <c r="Q102" s="289">
        <f>(($T102*'DT IN. DE'!$E$5/1000))*($D$1166/IF(AND($D$1165&gt;$B$1167,$B$1167&gt;$D$1164),366,365))+(($U102*'DT IN. DE'!$E$5/2000))</f>
        <v>0</v>
      </c>
      <c r="R102" s="290">
        <f t="shared" si="16"/>
        <v>0</v>
      </c>
      <c r="T102" s="291">
        <f t="shared" si="17"/>
        <v>0</v>
      </c>
      <c r="U102" s="291">
        <f t="shared" si="18"/>
        <v>0</v>
      </c>
      <c r="W102" s="288">
        <f>(($AB102*'DT IN. DE'!$C$5/1000))*($D$1166/IF(AND($D$1165&gt;$B$1167,$B$1167&gt;$D$1164),366,365))+(($AC102*'DT IN. DE'!$C$5/2000))</f>
        <v>0</v>
      </c>
      <c r="X102" s="289">
        <f t="shared" si="19"/>
        <v>0</v>
      </c>
      <c r="Y102" s="289">
        <f>(($AB102*'DT IN. DE'!$E$5/1000))*($D$1166/IF(AND($D$1165&gt;$B$1167,$B$1167&gt;$D$1164),366,365))+(($AC102*'DT IN. DE'!$E$5/2000))</f>
        <v>0</v>
      </c>
      <c r="Z102" s="292">
        <f t="shared" si="20"/>
        <v>0</v>
      </c>
      <c r="AA102" s="386"/>
      <c r="AB102" s="291">
        <f t="shared" si="21"/>
        <v>0</v>
      </c>
      <c r="AC102" s="291">
        <f t="shared" si="22"/>
        <v>0</v>
      </c>
    </row>
    <row r="103" spans="2:29" x14ac:dyDescent="0.25">
      <c r="B103" s="424">
        <v>99</v>
      </c>
      <c r="C103" s="430">
        <f>'BIENES ASEGURADOS IN.DE'!C103</f>
        <v>0</v>
      </c>
      <c r="D103" s="431">
        <f>'BIENES ASEGURADOS IN.DE'!D103*'RT GENERALES'!$E$14</f>
        <v>0</v>
      </c>
      <c r="E103" s="432">
        <f>'BIENES ASEGURADOS IN.DE'!E103*'RT GENERALES'!$E$14</f>
        <v>0</v>
      </c>
      <c r="F103" s="433">
        <f>'BIENES ASEGURADOS IN.DE'!F103*'RT GENERALES'!$E$14</f>
        <v>0</v>
      </c>
      <c r="G103" s="425">
        <f t="shared" si="12"/>
        <v>0</v>
      </c>
      <c r="H103" s="283"/>
      <c r="I103" s="284">
        <f>((((D103+E103)*('DT IN. DE'!$C$5/1000)))*($D$1166/IF(AND($D$1165&gt;$B$1167,$B$1167&gt;$D$1164),366,365))+(F103*('DT IN. DE'!$C$5/2000)))</f>
        <v>0</v>
      </c>
      <c r="J103" s="285">
        <f t="shared" si="13"/>
        <v>0</v>
      </c>
      <c r="K103" s="286">
        <f>(((D103+E103)*('DT IN. DE'!$E$5/1000))*($D$1166/IF(AND($D$1165&gt;$B$1167,$B$1167&gt;$D$1164),366,365))+(F103*('DT IN. DE'!$E$5/2000)))</f>
        <v>0</v>
      </c>
      <c r="L103" s="385"/>
      <c r="M103" s="287">
        <f t="shared" si="14"/>
        <v>0</v>
      </c>
      <c r="O103" s="288">
        <f>(($T103*'DT IN. DE'!$C$5/1000))*($D$1166/IF(AND($D$1165&gt;$B$1167,$B$1167&gt;$D$1164),366,365))+(($U103*'DT IN. DE'!$C$5/2000))</f>
        <v>0</v>
      </c>
      <c r="P103" s="289">
        <f t="shared" si="15"/>
        <v>0</v>
      </c>
      <c r="Q103" s="289">
        <f>(($T103*'DT IN. DE'!$E$5/1000))*($D$1166/IF(AND($D$1165&gt;$B$1167,$B$1167&gt;$D$1164),366,365))+(($U103*'DT IN. DE'!$E$5/2000))</f>
        <v>0</v>
      </c>
      <c r="R103" s="290">
        <f t="shared" si="16"/>
        <v>0</v>
      </c>
      <c r="T103" s="291">
        <f t="shared" si="17"/>
        <v>0</v>
      </c>
      <c r="U103" s="291">
        <f t="shared" si="18"/>
        <v>0</v>
      </c>
      <c r="W103" s="288">
        <f>(($AB103*'DT IN. DE'!$C$5/1000))*($D$1166/IF(AND($D$1165&gt;$B$1167,$B$1167&gt;$D$1164),366,365))+(($AC103*'DT IN. DE'!$C$5/2000))</f>
        <v>0</v>
      </c>
      <c r="X103" s="289">
        <f t="shared" si="19"/>
        <v>0</v>
      </c>
      <c r="Y103" s="289">
        <f>(($AB103*'DT IN. DE'!$E$5/1000))*($D$1166/IF(AND($D$1165&gt;$B$1167,$B$1167&gt;$D$1164),366,365))+(($AC103*'DT IN. DE'!$E$5/2000))</f>
        <v>0</v>
      </c>
      <c r="Z103" s="292">
        <f t="shared" si="20"/>
        <v>0</v>
      </c>
      <c r="AA103" s="386"/>
      <c r="AB103" s="291">
        <f t="shared" si="21"/>
        <v>0</v>
      </c>
      <c r="AC103" s="291">
        <f t="shared" si="22"/>
        <v>0</v>
      </c>
    </row>
    <row r="104" spans="2:29" x14ac:dyDescent="0.25">
      <c r="B104" s="423">
        <v>100</v>
      </c>
      <c r="C104" s="430">
        <f>'BIENES ASEGURADOS IN.DE'!C104</f>
        <v>0</v>
      </c>
      <c r="D104" s="431">
        <f>'BIENES ASEGURADOS IN.DE'!D104*'RT GENERALES'!$E$14</f>
        <v>0</v>
      </c>
      <c r="E104" s="432">
        <f>'BIENES ASEGURADOS IN.DE'!E104*'RT GENERALES'!$E$14</f>
        <v>0</v>
      </c>
      <c r="F104" s="433">
        <f>'BIENES ASEGURADOS IN.DE'!F104*'RT GENERALES'!$E$14</f>
        <v>0</v>
      </c>
      <c r="G104" s="425">
        <f t="shared" si="12"/>
        <v>0</v>
      </c>
      <c r="H104" s="283"/>
      <c r="I104" s="284">
        <f>((((D104+E104)*('DT IN. DE'!$C$5/1000)))*($D$1166/IF(AND($D$1165&gt;$B$1167,$B$1167&gt;$D$1164),366,365))+(F104*('DT IN. DE'!$C$5/2000)))</f>
        <v>0</v>
      </c>
      <c r="J104" s="285">
        <f t="shared" si="13"/>
        <v>0</v>
      </c>
      <c r="K104" s="286">
        <f>(((D104+E104)*('DT IN. DE'!$E$5/1000))*($D$1166/IF(AND($D$1165&gt;$B$1167,$B$1167&gt;$D$1164),366,365))+(F104*('DT IN. DE'!$E$5/2000)))</f>
        <v>0</v>
      </c>
      <c r="L104" s="385"/>
      <c r="M104" s="287">
        <f t="shared" si="14"/>
        <v>0</v>
      </c>
      <c r="O104" s="288">
        <f>(($T104*'DT IN. DE'!$C$5/1000))*($D$1166/IF(AND($D$1165&gt;$B$1167,$B$1167&gt;$D$1164),366,365))+(($U104*'DT IN. DE'!$C$5/2000))</f>
        <v>0</v>
      </c>
      <c r="P104" s="289">
        <f t="shared" si="15"/>
        <v>0</v>
      </c>
      <c r="Q104" s="289">
        <f>(($T104*'DT IN. DE'!$E$5/1000))*($D$1166/IF(AND($D$1165&gt;$B$1167,$B$1167&gt;$D$1164),366,365))+(($U104*'DT IN. DE'!$E$5/2000))</f>
        <v>0</v>
      </c>
      <c r="R104" s="290">
        <f t="shared" si="16"/>
        <v>0</v>
      </c>
      <c r="T104" s="291">
        <f t="shared" si="17"/>
        <v>0</v>
      </c>
      <c r="U104" s="291">
        <f t="shared" si="18"/>
        <v>0</v>
      </c>
      <c r="W104" s="288">
        <f>(($AB104*'DT IN. DE'!$C$5/1000))*($D$1166/IF(AND($D$1165&gt;$B$1167,$B$1167&gt;$D$1164),366,365))+(($AC104*'DT IN. DE'!$C$5/2000))</f>
        <v>0</v>
      </c>
      <c r="X104" s="289">
        <f t="shared" si="19"/>
        <v>0</v>
      </c>
      <c r="Y104" s="289">
        <f>(($AB104*'DT IN. DE'!$E$5/1000))*($D$1166/IF(AND($D$1165&gt;$B$1167,$B$1167&gt;$D$1164),366,365))+(($AC104*'DT IN. DE'!$E$5/2000))</f>
        <v>0</v>
      </c>
      <c r="Z104" s="292">
        <f t="shared" si="20"/>
        <v>0</v>
      </c>
      <c r="AA104" s="386"/>
      <c r="AB104" s="291">
        <f t="shared" si="21"/>
        <v>0</v>
      </c>
      <c r="AC104" s="291">
        <f t="shared" si="22"/>
        <v>0</v>
      </c>
    </row>
    <row r="105" spans="2:29" x14ac:dyDescent="0.25">
      <c r="B105" s="424">
        <v>101</v>
      </c>
      <c r="C105" s="430">
        <f>'BIENES ASEGURADOS IN.DE'!C105</f>
        <v>0</v>
      </c>
      <c r="D105" s="431">
        <f>'BIENES ASEGURADOS IN.DE'!D105*'RT GENERALES'!$E$14</f>
        <v>0</v>
      </c>
      <c r="E105" s="432">
        <f>'BIENES ASEGURADOS IN.DE'!E105*'RT GENERALES'!$E$14</f>
        <v>0</v>
      </c>
      <c r="F105" s="433">
        <f>'BIENES ASEGURADOS IN.DE'!F105*'RT GENERALES'!$E$14</f>
        <v>0</v>
      </c>
      <c r="G105" s="425">
        <f t="shared" si="12"/>
        <v>0</v>
      </c>
      <c r="H105" s="283"/>
      <c r="I105" s="284">
        <f>((((D105+E105)*('DT IN. DE'!$C$5/1000)))*($D$1166/IF(AND($D$1165&gt;$B$1167,$B$1167&gt;$D$1164),366,365))+(F105*('DT IN. DE'!$C$5/2000)))</f>
        <v>0</v>
      </c>
      <c r="J105" s="285">
        <f t="shared" si="13"/>
        <v>0</v>
      </c>
      <c r="K105" s="286">
        <f>(((D105+E105)*('DT IN. DE'!$E$5/1000))*($D$1166/IF(AND($D$1165&gt;$B$1167,$B$1167&gt;$D$1164),366,365))+(F105*('DT IN. DE'!$E$5/2000)))</f>
        <v>0</v>
      </c>
      <c r="L105" s="385"/>
      <c r="M105" s="287">
        <f t="shared" si="14"/>
        <v>0</v>
      </c>
      <c r="O105" s="288">
        <f>(($T105*'DT IN. DE'!$C$5/1000))*($D$1166/IF(AND($D$1165&gt;$B$1167,$B$1167&gt;$D$1164),366,365))+(($U105*'DT IN. DE'!$C$5/2000))</f>
        <v>0</v>
      </c>
      <c r="P105" s="289">
        <f t="shared" si="15"/>
        <v>0</v>
      </c>
      <c r="Q105" s="289">
        <f>(($T105*'DT IN. DE'!$E$5/1000))*($D$1166/IF(AND($D$1165&gt;$B$1167,$B$1167&gt;$D$1164),366,365))+(($U105*'DT IN. DE'!$E$5/2000))</f>
        <v>0</v>
      </c>
      <c r="R105" s="290">
        <f t="shared" si="16"/>
        <v>0</v>
      </c>
      <c r="T105" s="291">
        <f t="shared" si="17"/>
        <v>0</v>
      </c>
      <c r="U105" s="291">
        <f t="shared" si="18"/>
        <v>0</v>
      </c>
      <c r="W105" s="288">
        <f>(($AB105*'DT IN. DE'!$C$5/1000))*($D$1166/IF(AND($D$1165&gt;$B$1167,$B$1167&gt;$D$1164),366,365))+(($AC105*'DT IN. DE'!$C$5/2000))</f>
        <v>0</v>
      </c>
      <c r="X105" s="289">
        <f t="shared" si="19"/>
        <v>0</v>
      </c>
      <c r="Y105" s="289">
        <f>(($AB105*'DT IN. DE'!$E$5/1000))*($D$1166/IF(AND($D$1165&gt;$B$1167,$B$1167&gt;$D$1164),366,365))+(($AC105*'DT IN. DE'!$E$5/2000))</f>
        <v>0</v>
      </c>
      <c r="Z105" s="292">
        <f t="shared" si="20"/>
        <v>0</v>
      </c>
      <c r="AA105" s="386"/>
      <c r="AB105" s="291">
        <f t="shared" si="21"/>
        <v>0</v>
      </c>
      <c r="AC105" s="291">
        <f t="shared" si="22"/>
        <v>0</v>
      </c>
    </row>
    <row r="106" spans="2:29" x14ac:dyDescent="0.25">
      <c r="B106" s="424">
        <v>102</v>
      </c>
      <c r="C106" s="430">
        <f>'BIENES ASEGURADOS IN.DE'!C106</f>
        <v>0</v>
      </c>
      <c r="D106" s="431">
        <f>'BIENES ASEGURADOS IN.DE'!D106*'RT GENERALES'!$E$14</f>
        <v>0</v>
      </c>
      <c r="E106" s="432">
        <f>'BIENES ASEGURADOS IN.DE'!E106*'RT GENERALES'!$E$14</f>
        <v>0</v>
      </c>
      <c r="F106" s="433">
        <f>'BIENES ASEGURADOS IN.DE'!F106*'RT GENERALES'!$E$14</f>
        <v>0</v>
      </c>
      <c r="G106" s="425">
        <f t="shared" si="12"/>
        <v>0</v>
      </c>
      <c r="H106" s="283"/>
      <c r="I106" s="284">
        <f>((((D106+E106)*('DT IN. DE'!$C$5/1000)))*($D$1166/IF(AND($D$1165&gt;$B$1167,$B$1167&gt;$D$1164),366,365))+(F106*('DT IN. DE'!$C$5/2000)))</f>
        <v>0</v>
      </c>
      <c r="J106" s="285">
        <f t="shared" si="13"/>
        <v>0</v>
      </c>
      <c r="K106" s="286">
        <f>(((D106+E106)*('DT IN. DE'!$E$5/1000))*($D$1166/IF(AND($D$1165&gt;$B$1167,$B$1167&gt;$D$1164),366,365))+(F106*('DT IN. DE'!$E$5/2000)))</f>
        <v>0</v>
      </c>
      <c r="L106" s="385"/>
      <c r="M106" s="287">
        <f t="shared" si="14"/>
        <v>0</v>
      </c>
      <c r="O106" s="288">
        <f>(($T106*'DT IN. DE'!$C$5/1000))*($D$1166/IF(AND($D$1165&gt;$B$1167,$B$1167&gt;$D$1164),366,365))+(($U106*'DT IN. DE'!$C$5/2000))</f>
        <v>0</v>
      </c>
      <c r="P106" s="289">
        <f t="shared" si="15"/>
        <v>0</v>
      </c>
      <c r="Q106" s="289">
        <f>(($T106*'DT IN. DE'!$E$5/1000))*($D$1166/IF(AND($D$1165&gt;$B$1167,$B$1167&gt;$D$1164),366,365))+(($U106*'DT IN. DE'!$E$5/2000))</f>
        <v>0</v>
      </c>
      <c r="R106" s="290">
        <f t="shared" si="16"/>
        <v>0</v>
      </c>
      <c r="T106" s="291">
        <f t="shared" si="17"/>
        <v>0</v>
      </c>
      <c r="U106" s="291">
        <f t="shared" si="18"/>
        <v>0</v>
      </c>
      <c r="W106" s="288">
        <f>(($AB106*'DT IN. DE'!$C$5/1000))*($D$1166/IF(AND($D$1165&gt;$B$1167,$B$1167&gt;$D$1164),366,365))+(($AC106*'DT IN. DE'!$C$5/2000))</f>
        <v>0</v>
      </c>
      <c r="X106" s="289">
        <f t="shared" si="19"/>
        <v>0</v>
      </c>
      <c r="Y106" s="289">
        <f>(($AB106*'DT IN. DE'!$E$5/1000))*($D$1166/IF(AND($D$1165&gt;$B$1167,$B$1167&gt;$D$1164),366,365))+(($AC106*'DT IN. DE'!$E$5/2000))</f>
        <v>0</v>
      </c>
      <c r="Z106" s="292">
        <f t="shared" si="20"/>
        <v>0</v>
      </c>
      <c r="AA106" s="386"/>
      <c r="AB106" s="291">
        <f t="shared" si="21"/>
        <v>0</v>
      </c>
      <c r="AC106" s="291">
        <f t="shared" si="22"/>
        <v>0</v>
      </c>
    </row>
    <row r="107" spans="2:29" x14ac:dyDescent="0.25">
      <c r="B107" s="423">
        <v>103</v>
      </c>
      <c r="C107" s="430">
        <f>'BIENES ASEGURADOS IN.DE'!C107</f>
        <v>0</v>
      </c>
      <c r="D107" s="431">
        <f>'BIENES ASEGURADOS IN.DE'!D107*'RT GENERALES'!$E$14</f>
        <v>0</v>
      </c>
      <c r="E107" s="432">
        <f>'BIENES ASEGURADOS IN.DE'!E107*'RT GENERALES'!$E$14</f>
        <v>0</v>
      </c>
      <c r="F107" s="433">
        <f>'BIENES ASEGURADOS IN.DE'!F107*'RT GENERALES'!$E$14</f>
        <v>0</v>
      </c>
      <c r="G107" s="425">
        <f t="shared" si="12"/>
        <v>0</v>
      </c>
      <c r="H107" s="283"/>
      <c r="I107" s="284">
        <f>((((D107+E107)*('DT IN. DE'!$C$5/1000)))*($D$1166/IF(AND($D$1165&gt;$B$1167,$B$1167&gt;$D$1164),366,365))+(F107*('DT IN. DE'!$C$5/2000)))</f>
        <v>0</v>
      </c>
      <c r="J107" s="285">
        <f t="shared" si="13"/>
        <v>0</v>
      </c>
      <c r="K107" s="286">
        <f>(((D107+E107)*('DT IN. DE'!$E$5/1000))*($D$1166/IF(AND($D$1165&gt;$B$1167,$B$1167&gt;$D$1164),366,365))+(F107*('DT IN. DE'!$E$5/2000)))</f>
        <v>0</v>
      </c>
      <c r="L107" s="385"/>
      <c r="M107" s="287">
        <f t="shared" si="14"/>
        <v>0</v>
      </c>
      <c r="O107" s="288">
        <f>(($T107*'DT IN. DE'!$C$5/1000))*($D$1166/IF(AND($D$1165&gt;$B$1167,$B$1167&gt;$D$1164),366,365))+(($U107*'DT IN. DE'!$C$5/2000))</f>
        <v>0</v>
      </c>
      <c r="P107" s="289">
        <f t="shared" si="15"/>
        <v>0</v>
      </c>
      <c r="Q107" s="289">
        <f>(($T107*'DT IN. DE'!$E$5/1000))*($D$1166/IF(AND($D$1165&gt;$B$1167,$B$1167&gt;$D$1164),366,365))+(($U107*'DT IN. DE'!$E$5/2000))</f>
        <v>0</v>
      </c>
      <c r="R107" s="290">
        <f t="shared" si="16"/>
        <v>0</v>
      </c>
      <c r="T107" s="291">
        <f t="shared" si="17"/>
        <v>0</v>
      </c>
      <c r="U107" s="291">
        <f t="shared" si="18"/>
        <v>0</v>
      </c>
      <c r="W107" s="288">
        <f>(($AB107*'DT IN. DE'!$C$5/1000))*($D$1166/IF(AND($D$1165&gt;$B$1167,$B$1167&gt;$D$1164),366,365))+(($AC107*'DT IN. DE'!$C$5/2000))</f>
        <v>0</v>
      </c>
      <c r="X107" s="289">
        <f t="shared" si="19"/>
        <v>0</v>
      </c>
      <c r="Y107" s="289">
        <f>(($AB107*'DT IN. DE'!$E$5/1000))*($D$1166/IF(AND($D$1165&gt;$B$1167,$B$1167&gt;$D$1164),366,365))+(($AC107*'DT IN. DE'!$E$5/2000))</f>
        <v>0</v>
      </c>
      <c r="Z107" s="292">
        <f t="shared" si="20"/>
        <v>0</v>
      </c>
      <c r="AA107" s="386"/>
      <c r="AB107" s="291">
        <f t="shared" si="21"/>
        <v>0</v>
      </c>
      <c r="AC107" s="291">
        <f t="shared" si="22"/>
        <v>0</v>
      </c>
    </row>
    <row r="108" spans="2:29" x14ac:dyDescent="0.25">
      <c r="B108" s="424">
        <v>104</v>
      </c>
      <c r="C108" s="430">
        <f>'BIENES ASEGURADOS IN.DE'!C108</f>
        <v>0</v>
      </c>
      <c r="D108" s="431">
        <f>'BIENES ASEGURADOS IN.DE'!D108*'RT GENERALES'!$E$14</f>
        <v>0</v>
      </c>
      <c r="E108" s="432">
        <f>'BIENES ASEGURADOS IN.DE'!E108*'RT GENERALES'!$E$14</f>
        <v>0</v>
      </c>
      <c r="F108" s="433">
        <f>'BIENES ASEGURADOS IN.DE'!F108*'RT GENERALES'!$E$14</f>
        <v>0</v>
      </c>
      <c r="G108" s="425">
        <f t="shared" si="12"/>
        <v>0</v>
      </c>
      <c r="H108" s="283"/>
      <c r="I108" s="284">
        <f>((((D108+E108)*('DT IN. DE'!$C$5/1000)))*($D$1166/IF(AND($D$1165&gt;$B$1167,$B$1167&gt;$D$1164),366,365))+(F108*('DT IN. DE'!$C$5/2000)))</f>
        <v>0</v>
      </c>
      <c r="J108" s="285">
        <f t="shared" si="13"/>
        <v>0</v>
      </c>
      <c r="K108" s="286">
        <f>(((D108+E108)*('DT IN. DE'!$E$5/1000))*($D$1166/IF(AND($D$1165&gt;$B$1167,$B$1167&gt;$D$1164),366,365))+(F108*('DT IN. DE'!$E$5/2000)))</f>
        <v>0</v>
      </c>
      <c r="L108" s="385"/>
      <c r="M108" s="287">
        <f t="shared" si="14"/>
        <v>0</v>
      </c>
      <c r="O108" s="288">
        <f>(($T108*'DT IN. DE'!$C$5/1000))*($D$1166/IF(AND($D$1165&gt;$B$1167,$B$1167&gt;$D$1164),366,365))+(($U108*'DT IN. DE'!$C$5/2000))</f>
        <v>0</v>
      </c>
      <c r="P108" s="289">
        <f t="shared" si="15"/>
        <v>0</v>
      </c>
      <c r="Q108" s="289">
        <f>(($T108*'DT IN. DE'!$E$5/1000))*($D$1166/IF(AND($D$1165&gt;$B$1167,$B$1167&gt;$D$1164),366,365))+(($U108*'DT IN. DE'!$E$5/2000))</f>
        <v>0</v>
      </c>
      <c r="R108" s="290">
        <f t="shared" si="16"/>
        <v>0</v>
      </c>
      <c r="T108" s="291">
        <f t="shared" si="17"/>
        <v>0</v>
      </c>
      <c r="U108" s="291">
        <f t="shared" si="18"/>
        <v>0</v>
      </c>
      <c r="W108" s="288">
        <f>(($AB108*'DT IN. DE'!$C$5/1000))*($D$1166/IF(AND($D$1165&gt;$B$1167,$B$1167&gt;$D$1164),366,365))+(($AC108*'DT IN. DE'!$C$5/2000))</f>
        <v>0</v>
      </c>
      <c r="X108" s="289">
        <f t="shared" si="19"/>
        <v>0</v>
      </c>
      <c r="Y108" s="289">
        <f>(($AB108*'DT IN. DE'!$E$5/1000))*($D$1166/IF(AND($D$1165&gt;$B$1167,$B$1167&gt;$D$1164),366,365))+(($AC108*'DT IN. DE'!$E$5/2000))</f>
        <v>0</v>
      </c>
      <c r="Z108" s="292">
        <f t="shared" si="20"/>
        <v>0</v>
      </c>
      <c r="AA108" s="386"/>
      <c r="AB108" s="291">
        <f t="shared" si="21"/>
        <v>0</v>
      </c>
      <c r="AC108" s="291">
        <f t="shared" si="22"/>
        <v>0</v>
      </c>
    </row>
    <row r="109" spans="2:29" x14ac:dyDescent="0.25">
      <c r="B109" s="424">
        <v>105</v>
      </c>
      <c r="C109" s="430">
        <f>'BIENES ASEGURADOS IN.DE'!C109</f>
        <v>0</v>
      </c>
      <c r="D109" s="431">
        <f>'BIENES ASEGURADOS IN.DE'!D109*'RT GENERALES'!$E$14</f>
        <v>0</v>
      </c>
      <c r="E109" s="432">
        <f>'BIENES ASEGURADOS IN.DE'!E109*'RT GENERALES'!$E$14</f>
        <v>0</v>
      </c>
      <c r="F109" s="433">
        <f>'BIENES ASEGURADOS IN.DE'!F109*'RT GENERALES'!$E$14</f>
        <v>0</v>
      </c>
      <c r="G109" s="425">
        <f t="shared" si="12"/>
        <v>0</v>
      </c>
      <c r="H109" s="283"/>
      <c r="I109" s="284">
        <f>((((D109+E109)*('DT IN. DE'!$C$5/1000)))*($D$1166/IF(AND($D$1165&gt;$B$1167,$B$1167&gt;$D$1164),366,365))+(F109*('DT IN. DE'!$C$5/2000)))</f>
        <v>0</v>
      </c>
      <c r="J109" s="285">
        <f t="shared" si="13"/>
        <v>0</v>
      </c>
      <c r="K109" s="286">
        <f>(((D109+E109)*('DT IN. DE'!$E$5/1000))*($D$1166/IF(AND($D$1165&gt;$B$1167,$B$1167&gt;$D$1164),366,365))+(F109*('DT IN. DE'!$E$5/2000)))</f>
        <v>0</v>
      </c>
      <c r="L109" s="385"/>
      <c r="M109" s="287">
        <f t="shared" si="14"/>
        <v>0</v>
      </c>
      <c r="O109" s="288">
        <f>(($T109*'DT IN. DE'!$C$5/1000))*($D$1166/IF(AND($D$1165&gt;$B$1167,$B$1167&gt;$D$1164),366,365))+(($U109*'DT IN. DE'!$C$5/2000))</f>
        <v>0</v>
      </c>
      <c r="P109" s="289">
        <f t="shared" si="15"/>
        <v>0</v>
      </c>
      <c r="Q109" s="289">
        <f>(($T109*'DT IN. DE'!$E$5/1000))*($D$1166/IF(AND($D$1165&gt;$B$1167,$B$1167&gt;$D$1164),366,365))+(($U109*'DT IN. DE'!$E$5/2000))</f>
        <v>0</v>
      </c>
      <c r="R109" s="290">
        <f t="shared" si="16"/>
        <v>0</v>
      </c>
      <c r="T109" s="291">
        <f t="shared" si="17"/>
        <v>0</v>
      </c>
      <c r="U109" s="291">
        <f t="shared" si="18"/>
        <v>0</v>
      </c>
      <c r="W109" s="288">
        <f>(($AB109*'DT IN. DE'!$C$5/1000))*($D$1166/IF(AND($D$1165&gt;$B$1167,$B$1167&gt;$D$1164),366,365))+(($AC109*'DT IN. DE'!$C$5/2000))</f>
        <v>0</v>
      </c>
      <c r="X109" s="289">
        <f t="shared" si="19"/>
        <v>0</v>
      </c>
      <c r="Y109" s="289">
        <f>(($AB109*'DT IN. DE'!$E$5/1000))*($D$1166/IF(AND($D$1165&gt;$B$1167,$B$1167&gt;$D$1164),366,365))+(($AC109*'DT IN. DE'!$E$5/2000))</f>
        <v>0</v>
      </c>
      <c r="Z109" s="292">
        <f t="shared" si="20"/>
        <v>0</v>
      </c>
      <c r="AA109" s="386"/>
      <c r="AB109" s="291">
        <f t="shared" si="21"/>
        <v>0</v>
      </c>
      <c r="AC109" s="291">
        <f t="shared" si="22"/>
        <v>0</v>
      </c>
    </row>
    <row r="110" spans="2:29" x14ac:dyDescent="0.25">
      <c r="B110" s="423">
        <v>106</v>
      </c>
      <c r="C110" s="430">
        <f>'BIENES ASEGURADOS IN.DE'!C110</f>
        <v>0</v>
      </c>
      <c r="D110" s="431">
        <f>'BIENES ASEGURADOS IN.DE'!D110*'RT GENERALES'!$E$14</f>
        <v>0</v>
      </c>
      <c r="E110" s="432">
        <f>'BIENES ASEGURADOS IN.DE'!E110*'RT GENERALES'!$E$14</f>
        <v>0</v>
      </c>
      <c r="F110" s="433">
        <f>'BIENES ASEGURADOS IN.DE'!F110*'RT GENERALES'!$E$14</f>
        <v>0</v>
      </c>
      <c r="G110" s="425">
        <f t="shared" si="12"/>
        <v>0</v>
      </c>
      <c r="H110" s="283"/>
      <c r="I110" s="284">
        <f>((((D110+E110)*('DT IN. DE'!$C$5/1000)))*($D$1166/IF(AND($D$1165&gt;$B$1167,$B$1167&gt;$D$1164),366,365))+(F110*('DT IN. DE'!$C$5/2000)))</f>
        <v>0</v>
      </c>
      <c r="J110" s="285">
        <f t="shared" si="13"/>
        <v>0</v>
      </c>
      <c r="K110" s="286">
        <f>(((D110+E110)*('DT IN. DE'!$E$5/1000))*($D$1166/IF(AND($D$1165&gt;$B$1167,$B$1167&gt;$D$1164),366,365))+(F110*('DT IN. DE'!$E$5/2000)))</f>
        <v>0</v>
      </c>
      <c r="L110" s="385"/>
      <c r="M110" s="287">
        <f t="shared" si="14"/>
        <v>0</v>
      </c>
      <c r="O110" s="288">
        <f>(($T110*'DT IN. DE'!$C$5/1000))*($D$1166/IF(AND($D$1165&gt;$B$1167,$B$1167&gt;$D$1164),366,365))+(($U110*'DT IN. DE'!$C$5/2000))</f>
        <v>0</v>
      </c>
      <c r="P110" s="289">
        <f t="shared" si="15"/>
        <v>0</v>
      </c>
      <c r="Q110" s="289">
        <f>(($T110*'DT IN. DE'!$E$5/1000))*($D$1166/IF(AND($D$1165&gt;$B$1167,$B$1167&gt;$D$1164),366,365))+(($U110*'DT IN. DE'!$E$5/2000))</f>
        <v>0</v>
      </c>
      <c r="R110" s="290">
        <f t="shared" si="16"/>
        <v>0</v>
      </c>
      <c r="T110" s="291">
        <f t="shared" si="17"/>
        <v>0</v>
      </c>
      <c r="U110" s="291">
        <f t="shared" si="18"/>
        <v>0</v>
      </c>
      <c r="W110" s="288">
        <f>(($AB110*'DT IN. DE'!$C$5/1000))*($D$1166/IF(AND($D$1165&gt;$B$1167,$B$1167&gt;$D$1164),366,365))+(($AC110*'DT IN. DE'!$C$5/2000))</f>
        <v>0</v>
      </c>
      <c r="X110" s="289">
        <f t="shared" si="19"/>
        <v>0</v>
      </c>
      <c r="Y110" s="289">
        <f>(($AB110*'DT IN. DE'!$E$5/1000))*($D$1166/IF(AND($D$1165&gt;$B$1167,$B$1167&gt;$D$1164),366,365))+(($AC110*'DT IN. DE'!$E$5/2000))</f>
        <v>0</v>
      </c>
      <c r="Z110" s="292">
        <f t="shared" si="20"/>
        <v>0</v>
      </c>
      <c r="AA110" s="386"/>
      <c r="AB110" s="291">
        <f t="shared" si="21"/>
        <v>0</v>
      </c>
      <c r="AC110" s="291">
        <f t="shared" si="22"/>
        <v>0</v>
      </c>
    </row>
    <row r="111" spans="2:29" x14ac:dyDescent="0.25">
      <c r="B111" s="424">
        <v>107</v>
      </c>
      <c r="C111" s="430">
        <f>'BIENES ASEGURADOS IN.DE'!C111</f>
        <v>0</v>
      </c>
      <c r="D111" s="431">
        <f>'BIENES ASEGURADOS IN.DE'!D111*'RT GENERALES'!$E$14</f>
        <v>0</v>
      </c>
      <c r="E111" s="432">
        <f>'BIENES ASEGURADOS IN.DE'!E111*'RT GENERALES'!$E$14</f>
        <v>0</v>
      </c>
      <c r="F111" s="433">
        <f>'BIENES ASEGURADOS IN.DE'!F111*'RT GENERALES'!$E$14</f>
        <v>0</v>
      </c>
      <c r="G111" s="425">
        <f t="shared" si="12"/>
        <v>0</v>
      </c>
      <c r="H111" s="283"/>
      <c r="I111" s="284">
        <f>((((D111+E111)*('DT IN. DE'!$C$5/1000)))*($D$1166/IF(AND($D$1165&gt;$B$1167,$B$1167&gt;$D$1164),366,365))+(F111*('DT IN. DE'!$C$5/2000)))</f>
        <v>0</v>
      </c>
      <c r="J111" s="285">
        <f t="shared" si="13"/>
        <v>0</v>
      </c>
      <c r="K111" s="286">
        <f>(((D111+E111)*('DT IN. DE'!$E$5/1000))*($D$1166/IF(AND($D$1165&gt;$B$1167,$B$1167&gt;$D$1164),366,365))+(F111*('DT IN. DE'!$E$5/2000)))</f>
        <v>0</v>
      </c>
      <c r="L111" s="385"/>
      <c r="M111" s="287">
        <f t="shared" si="14"/>
        <v>0</v>
      </c>
      <c r="O111" s="288">
        <f>(($T111*'DT IN. DE'!$C$5/1000))*($D$1166/IF(AND($D$1165&gt;$B$1167,$B$1167&gt;$D$1164),366,365))+(($U111*'DT IN. DE'!$C$5/2000))</f>
        <v>0</v>
      </c>
      <c r="P111" s="289">
        <f t="shared" si="15"/>
        <v>0</v>
      </c>
      <c r="Q111" s="289">
        <f>(($T111*'DT IN. DE'!$E$5/1000))*($D$1166/IF(AND($D$1165&gt;$B$1167,$B$1167&gt;$D$1164),366,365))+(($U111*'DT IN. DE'!$E$5/2000))</f>
        <v>0</v>
      </c>
      <c r="R111" s="290">
        <f t="shared" si="16"/>
        <v>0</v>
      </c>
      <c r="T111" s="291">
        <f t="shared" si="17"/>
        <v>0</v>
      </c>
      <c r="U111" s="291">
        <f t="shared" si="18"/>
        <v>0</v>
      </c>
      <c r="W111" s="288">
        <f>(($AB111*'DT IN. DE'!$C$5/1000))*($D$1166/IF(AND($D$1165&gt;$B$1167,$B$1167&gt;$D$1164),366,365))+(($AC111*'DT IN. DE'!$C$5/2000))</f>
        <v>0</v>
      </c>
      <c r="X111" s="289">
        <f t="shared" si="19"/>
        <v>0</v>
      </c>
      <c r="Y111" s="289">
        <f>(($AB111*'DT IN. DE'!$E$5/1000))*($D$1166/IF(AND($D$1165&gt;$B$1167,$B$1167&gt;$D$1164),366,365))+(($AC111*'DT IN. DE'!$E$5/2000))</f>
        <v>0</v>
      </c>
      <c r="Z111" s="292">
        <f t="shared" si="20"/>
        <v>0</v>
      </c>
      <c r="AA111" s="386"/>
      <c r="AB111" s="291">
        <f t="shared" si="21"/>
        <v>0</v>
      </c>
      <c r="AC111" s="291">
        <f t="shared" si="22"/>
        <v>0</v>
      </c>
    </row>
    <row r="112" spans="2:29" x14ac:dyDescent="0.25">
      <c r="B112" s="424">
        <v>108</v>
      </c>
      <c r="C112" s="430">
        <f>'BIENES ASEGURADOS IN.DE'!C112</f>
        <v>0</v>
      </c>
      <c r="D112" s="431">
        <f>'BIENES ASEGURADOS IN.DE'!D112*'RT GENERALES'!$E$14</f>
        <v>0</v>
      </c>
      <c r="E112" s="432">
        <f>'BIENES ASEGURADOS IN.DE'!E112*'RT GENERALES'!$E$14</f>
        <v>0</v>
      </c>
      <c r="F112" s="433">
        <f>'BIENES ASEGURADOS IN.DE'!F112*'RT GENERALES'!$E$14</f>
        <v>0</v>
      </c>
      <c r="G112" s="425">
        <f t="shared" si="12"/>
        <v>0</v>
      </c>
      <c r="H112" s="283"/>
      <c r="I112" s="284">
        <f>((((D112+E112)*('DT IN. DE'!$C$5/1000)))*($D$1166/IF(AND($D$1165&gt;$B$1167,$B$1167&gt;$D$1164),366,365))+(F112*('DT IN. DE'!$C$5/2000)))</f>
        <v>0</v>
      </c>
      <c r="J112" s="285">
        <f t="shared" si="13"/>
        <v>0</v>
      </c>
      <c r="K112" s="286">
        <f>(((D112+E112)*('DT IN. DE'!$E$5/1000))*($D$1166/IF(AND($D$1165&gt;$B$1167,$B$1167&gt;$D$1164),366,365))+(F112*('DT IN. DE'!$E$5/2000)))</f>
        <v>0</v>
      </c>
      <c r="L112" s="385"/>
      <c r="M112" s="287">
        <f t="shared" si="14"/>
        <v>0</v>
      </c>
      <c r="O112" s="288">
        <f>(($T112*'DT IN. DE'!$C$5/1000))*($D$1166/IF(AND($D$1165&gt;$B$1167,$B$1167&gt;$D$1164),366,365))+(($U112*'DT IN. DE'!$C$5/2000))</f>
        <v>0</v>
      </c>
      <c r="P112" s="289">
        <f t="shared" si="15"/>
        <v>0</v>
      </c>
      <c r="Q112" s="289">
        <f>(($T112*'DT IN. DE'!$E$5/1000))*($D$1166/IF(AND($D$1165&gt;$B$1167,$B$1167&gt;$D$1164),366,365))+(($U112*'DT IN. DE'!$E$5/2000))</f>
        <v>0</v>
      </c>
      <c r="R112" s="290">
        <f t="shared" si="16"/>
        <v>0</v>
      </c>
      <c r="T112" s="291">
        <f t="shared" si="17"/>
        <v>0</v>
      </c>
      <c r="U112" s="291">
        <f t="shared" si="18"/>
        <v>0</v>
      </c>
      <c r="W112" s="288">
        <f>(($AB112*'DT IN. DE'!$C$5/1000))*($D$1166/IF(AND($D$1165&gt;$B$1167,$B$1167&gt;$D$1164),366,365))+(($AC112*'DT IN. DE'!$C$5/2000))</f>
        <v>0</v>
      </c>
      <c r="X112" s="289">
        <f t="shared" si="19"/>
        <v>0</v>
      </c>
      <c r="Y112" s="289">
        <f>(($AB112*'DT IN. DE'!$E$5/1000))*($D$1166/IF(AND($D$1165&gt;$B$1167,$B$1167&gt;$D$1164),366,365))+(($AC112*'DT IN. DE'!$E$5/2000))</f>
        <v>0</v>
      </c>
      <c r="Z112" s="292">
        <f t="shared" si="20"/>
        <v>0</v>
      </c>
      <c r="AA112" s="386"/>
      <c r="AB112" s="291">
        <f t="shared" si="21"/>
        <v>0</v>
      </c>
      <c r="AC112" s="291">
        <f t="shared" si="22"/>
        <v>0</v>
      </c>
    </row>
    <row r="113" spans="2:29" x14ac:dyDescent="0.25">
      <c r="B113" s="423">
        <v>109</v>
      </c>
      <c r="C113" s="430">
        <f>'BIENES ASEGURADOS IN.DE'!C113</f>
        <v>0</v>
      </c>
      <c r="D113" s="431">
        <f>'BIENES ASEGURADOS IN.DE'!D113*'RT GENERALES'!$E$14</f>
        <v>0</v>
      </c>
      <c r="E113" s="432">
        <f>'BIENES ASEGURADOS IN.DE'!E113*'RT GENERALES'!$E$14</f>
        <v>0</v>
      </c>
      <c r="F113" s="433">
        <f>'BIENES ASEGURADOS IN.DE'!F113*'RT GENERALES'!$E$14</f>
        <v>0</v>
      </c>
      <c r="G113" s="425">
        <f t="shared" si="12"/>
        <v>0</v>
      </c>
      <c r="H113" s="283"/>
      <c r="I113" s="284">
        <f>((((D113+E113)*('DT IN. DE'!$C$5/1000)))*($D$1166/IF(AND($D$1165&gt;$B$1167,$B$1167&gt;$D$1164),366,365))+(F113*('DT IN. DE'!$C$5/2000)))</f>
        <v>0</v>
      </c>
      <c r="J113" s="285">
        <f t="shared" si="13"/>
        <v>0</v>
      </c>
      <c r="K113" s="286">
        <f>(((D113+E113)*('DT IN. DE'!$E$5/1000))*($D$1166/IF(AND($D$1165&gt;$B$1167,$B$1167&gt;$D$1164),366,365))+(F113*('DT IN. DE'!$E$5/2000)))</f>
        <v>0</v>
      </c>
      <c r="L113" s="385"/>
      <c r="M113" s="287">
        <f t="shared" si="14"/>
        <v>0</v>
      </c>
      <c r="O113" s="288">
        <f>(($T113*'DT IN. DE'!$C$5/1000))*($D$1166/IF(AND($D$1165&gt;$B$1167,$B$1167&gt;$D$1164),366,365))+(($U113*'DT IN. DE'!$C$5/2000))</f>
        <v>0</v>
      </c>
      <c r="P113" s="289">
        <f t="shared" si="15"/>
        <v>0</v>
      </c>
      <c r="Q113" s="289">
        <f>(($T113*'DT IN. DE'!$E$5/1000))*($D$1166/IF(AND($D$1165&gt;$B$1167,$B$1167&gt;$D$1164),366,365))+(($U113*'DT IN. DE'!$E$5/2000))</f>
        <v>0</v>
      </c>
      <c r="R113" s="290">
        <f t="shared" si="16"/>
        <v>0</v>
      </c>
      <c r="T113" s="291">
        <f t="shared" si="17"/>
        <v>0</v>
      </c>
      <c r="U113" s="291">
        <f t="shared" si="18"/>
        <v>0</v>
      </c>
      <c r="W113" s="288">
        <f>(($AB113*'DT IN. DE'!$C$5/1000))*($D$1166/IF(AND($D$1165&gt;$B$1167,$B$1167&gt;$D$1164),366,365))+(($AC113*'DT IN. DE'!$C$5/2000))</f>
        <v>0</v>
      </c>
      <c r="X113" s="289">
        <f t="shared" si="19"/>
        <v>0</v>
      </c>
      <c r="Y113" s="289">
        <f>(($AB113*'DT IN. DE'!$E$5/1000))*($D$1166/IF(AND($D$1165&gt;$B$1167,$B$1167&gt;$D$1164),366,365))+(($AC113*'DT IN. DE'!$E$5/2000))</f>
        <v>0</v>
      </c>
      <c r="Z113" s="292">
        <f t="shared" si="20"/>
        <v>0</v>
      </c>
      <c r="AA113" s="386"/>
      <c r="AB113" s="291">
        <f t="shared" si="21"/>
        <v>0</v>
      </c>
      <c r="AC113" s="291">
        <f t="shared" si="22"/>
        <v>0</v>
      </c>
    </row>
    <row r="114" spans="2:29" x14ac:dyDescent="0.25">
      <c r="B114" s="424">
        <v>110</v>
      </c>
      <c r="C114" s="430">
        <f>'BIENES ASEGURADOS IN.DE'!C114</f>
        <v>0</v>
      </c>
      <c r="D114" s="431">
        <f>'BIENES ASEGURADOS IN.DE'!D114*'RT GENERALES'!$E$14</f>
        <v>0</v>
      </c>
      <c r="E114" s="432">
        <f>'BIENES ASEGURADOS IN.DE'!E114*'RT GENERALES'!$E$14</f>
        <v>0</v>
      </c>
      <c r="F114" s="433">
        <f>'BIENES ASEGURADOS IN.DE'!F114*'RT GENERALES'!$E$14</f>
        <v>0</v>
      </c>
      <c r="G114" s="425">
        <f t="shared" si="12"/>
        <v>0</v>
      </c>
      <c r="H114" s="283"/>
      <c r="I114" s="284">
        <f>((((D114+E114)*('DT IN. DE'!$C$5/1000)))*($D$1166/IF(AND($D$1165&gt;$B$1167,$B$1167&gt;$D$1164),366,365))+(F114*('DT IN. DE'!$C$5/2000)))</f>
        <v>0</v>
      </c>
      <c r="J114" s="285">
        <f t="shared" si="13"/>
        <v>0</v>
      </c>
      <c r="K114" s="286">
        <f>(((D114+E114)*('DT IN. DE'!$E$5/1000))*($D$1166/IF(AND($D$1165&gt;$B$1167,$B$1167&gt;$D$1164),366,365))+(F114*('DT IN. DE'!$E$5/2000)))</f>
        <v>0</v>
      </c>
      <c r="L114" s="385"/>
      <c r="M114" s="287">
        <f t="shared" si="14"/>
        <v>0</v>
      </c>
      <c r="O114" s="288">
        <f>(($T114*'DT IN. DE'!$C$5/1000))*($D$1166/IF(AND($D$1165&gt;$B$1167,$B$1167&gt;$D$1164),366,365))+(($U114*'DT IN. DE'!$C$5/2000))</f>
        <v>0</v>
      </c>
      <c r="P114" s="289">
        <f t="shared" si="15"/>
        <v>0</v>
      </c>
      <c r="Q114" s="289">
        <f>(($T114*'DT IN. DE'!$E$5/1000))*($D$1166/IF(AND($D$1165&gt;$B$1167,$B$1167&gt;$D$1164),366,365))+(($U114*'DT IN. DE'!$E$5/2000))</f>
        <v>0</v>
      </c>
      <c r="R114" s="290">
        <f t="shared" si="16"/>
        <v>0</v>
      </c>
      <c r="T114" s="291">
        <f t="shared" si="17"/>
        <v>0</v>
      </c>
      <c r="U114" s="291">
        <f t="shared" si="18"/>
        <v>0</v>
      </c>
      <c r="W114" s="288">
        <f>(($AB114*'DT IN. DE'!$C$5/1000))*($D$1166/IF(AND($D$1165&gt;$B$1167,$B$1167&gt;$D$1164),366,365))+(($AC114*'DT IN. DE'!$C$5/2000))</f>
        <v>0</v>
      </c>
      <c r="X114" s="289">
        <f t="shared" si="19"/>
        <v>0</v>
      </c>
      <c r="Y114" s="289">
        <f>(($AB114*'DT IN. DE'!$E$5/1000))*($D$1166/IF(AND($D$1165&gt;$B$1167,$B$1167&gt;$D$1164),366,365))+(($AC114*'DT IN. DE'!$E$5/2000))</f>
        <v>0</v>
      </c>
      <c r="Z114" s="292">
        <f t="shared" si="20"/>
        <v>0</v>
      </c>
      <c r="AA114" s="386"/>
      <c r="AB114" s="291">
        <f t="shared" si="21"/>
        <v>0</v>
      </c>
      <c r="AC114" s="291">
        <f t="shared" si="22"/>
        <v>0</v>
      </c>
    </row>
    <row r="115" spans="2:29" x14ac:dyDescent="0.25">
      <c r="B115" s="424">
        <v>111</v>
      </c>
      <c r="C115" s="430">
        <f>'BIENES ASEGURADOS IN.DE'!C115</f>
        <v>0</v>
      </c>
      <c r="D115" s="431">
        <f>'BIENES ASEGURADOS IN.DE'!D115*'RT GENERALES'!$E$14</f>
        <v>0</v>
      </c>
      <c r="E115" s="432">
        <f>'BIENES ASEGURADOS IN.DE'!E115*'RT GENERALES'!$E$14</f>
        <v>0</v>
      </c>
      <c r="F115" s="433">
        <f>'BIENES ASEGURADOS IN.DE'!F115*'RT GENERALES'!$E$14</f>
        <v>0</v>
      </c>
      <c r="G115" s="425">
        <f t="shared" si="12"/>
        <v>0</v>
      </c>
      <c r="H115" s="283"/>
      <c r="I115" s="284">
        <f>((((D115+E115)*('DT IN. DE'!$C$5/1000)))*($D$1166/IF(AND($D$1165&gt;$B$1167,$B$1167&gt;$D$1164),366,365))+(F115*('DT IN. DE'!$C$5/2000)))</f>
        <v>0</v>
      </c>
      <c r="J115" s="285">
        <f t="shared" si="13"/>
        <v>0</v>
      </c>
      <c r="K115" s="286">
        <f>(((D115+E115)*('DT IN. DE'!$E$5/1000))*($D$1166/IF(AND($D$1165&gt;$B$1167,$B$1167&gt;$D$1164),366,365))+(F115*('DT IN. DE'!$E$5/2000)))</f>
        <v>0</v>
      </c>
      <c r="L115" s="385"/>
      <c r="M115" s="287">
        <f t="shared" si="14"/>
        <v>0</v>
      </c>
      <c r="O115" s="288">
        <f>(($T115*'DT IN. DE'!$C$5/1000))*($D$1166/IF(AND($D$1165&gt;$B$1167,$B$1167&gt;$D$1164),366,365))+(($U115*'DT IN. DE'!$C$5/2000))</f>
        <v>0</v>
      </c>
      <c r="P115" s="289">
        <f t="shared" si="15"/>
        <v>0</v>
      </c>
      <c r="Q115" s="289">
        <f>(($T115*'DT IN. DE'!$E$5/1000))*($D$1166/IF(AND($D$1165&gt;$B$1167,$B$1167&gt;$D$1164),366,365))+(($U115*'DT IN. DE'!$E$5/2000))</f>
        <v>0</v>
      </c>
      <c r="R115" s="290">
        <f t="shared" si="16"/>
        <v>0</v>
      </c>
      <c r="T115" s="291">
        <f t="shared" si="17"/>
        <v>0</v>
      </c>
      <c r="U115" s="291">
        <f t="shared" si="18"/>
        <v>0</v>
      </c>
      <c r="W115" s="288">
        <f>(($AB115*'DT IN. DE'!$C$5/1000))*($D$1166/IF(AND($D$1165&gt;$B$1167,$B$1167&gt;$D$1164),366,365))+(($AC115*'DT IN. DE'!$C$5/2000))</f>
        <v>0</v>
      </c>
      <c r="X115" s="289">
        <f t="shared" si="19"/>
        <v>0</v>
      </c>
      <c r="Y115" s="289">
        <f>(($AB115*'DT IN. DE'!$E$5/1000))*($D$1166/IF(AND($D$1165&gt;$B$1167,$B$1167&gt;$D$1164),366,365))+(($AC115*'DT IN. DE'!$E$5/2000))</f>
        <v>0</v>
      </c>
      <c r="Z115" s="292">
        <f t="shared" si="20"/>
        <v>0</v>
      </c>
      <c r="AA115" s="386"/>
      <c r="AB115" s="291">
        <f t="shared" si="21"/>
        <v>0</v>
      </c>
      <c r="AC115" s="291">
        <f t="shared" si="22"/>
        <v>0</v>
      </c>
    </row>
    <row r="116" spans="2:29" x14ac:dyDescent="0.25">
      <c r="B116" s="423">
        <v>112</v>
      </c>
      <c r="C116" s="430">
        <f>'BIENES ASEGURADOS IN.DE'!C116</f>
        <v>0</v>
      </c>
      <c r="D116" s="431">
        <f>'BIENES ASEGURADOS IN.DE'!D116*'RT GENERALES'!$E$14</f>
        <v>0</v>
      </c>
      <c r="E116" s="432">
        <f>'BIENES ASEGURADOS IN.DE'!E116*'RT GENERALES'!$E$14</f>
        <v>0</v>
      </c>
      <c r="F116" s="433">
        <f>'BIENES ASEGURADOS IN.DE'!F116*'RT GENERALES'!$E$14</f>
        <v>0</v>
      </c>
      <c r="G116" s="425">
        <f t="shared" si="12"/>
        <v>0</v>
      </c>
      <c r="H116" s="283"/>
      <c r="I116" s="284">
        <f>((((D116+E116)*('DT IN. DE'!$C$5/1000)))*($D$1166/IF(AND($D$1165&gt;$B$1167,$B$1167&gt;$D$1164),366,365))+(F116*('DT IN. DE'!$C$5/2000)))</f>
        <v>0</v>
      </c>
      <c r="J116" s="285">
        <f t="shared" si="13"/>
        <v>0</v>
      </c>
      <c r="K116" s="286">
        <f>(((D116+E116)*('DT IN. DE'!$E$5/1000))*($D$1166/IF(AND($D$1165&gt;$B$1167,$B$1167&gt;$D$1164),366,365))+(F116*('DT IN. DE'!$E$5/2000)))</f>
        <v>0</v>
      </c>
      <c r="L116" s="385"/>
      <c r="M116" s="287">
        <f t="shared" si="14"/>
        <v>0</v>
      </c>
      <c r="O116" s="288">
        <f>(($T116*'DT IN. DE'!$C$5/1000))*($D$1166/IF(AND($D$1165&gt;$B$1167,$B$1167&gt;$D$1164),366,365))+(($U116*'DT IN. DE'!$C$5/2000))</f>
        <v>0</v>
      </c>
      <c r="P116" s="289">
        <f t="shared" si="15"/>
        <v>0</v>
      </c>
      <c r="Q116" s="289">
        <f>(($T116*'DT IN. DE'!$E$5/1000))*($D$1166/IF(AND($D$1165&gt;$B$1167,$B$1167&gt;$D$1164),366,365))+(($U116*'DT IN. DE'!$E$5/2000))</f>
        <v>0</v>
      </c>
      <c r="R116" s="290">
        <f t="shared" si="16"/>
        <v>0</v>
      </c>
      <c r="T116" s="291">
        <f t="shared" si="17"/>
        <v>0</v>
      </c>
      <c r="U116" s="291">
        <f t="shared" si="18"/>
        <v>0</v>
      </c>
      <c r="W116" s="288">
        <f>(($AB116*'DT IN. DE'!$C$5/1000))*($D$1166/IF(AND($D$1165&gt;$B$1167,$B$1167&gt;$D$1164),366,365))+(($AC116*'DT IN. DE'!$C$5/2000))</f>
        <v>0</v>
      </c>
      <c r="X116" s="289">
        <f t="shared" si="19"/>
        <v>0</v>
      </c>
      <c r="Y116" s="289">
        <f>(($AB116*'DT IN. DE'!$E$5/1000))*($D$1166/IF(AND($D$1165&gt;$B$1167,$B$1167&gt;$D$1164),366,365))+(($AC116*'DT IN. DE'!$E$5/2000))</f>
        <v>0</v>
      </c>
      <c r="Z116" s="292">
        <f t="shared" si="20"/>
        <v>0</v>
      </c>
      <c r="AA116" s="386"/>
      <c r="AB116" s="291">
        <f t="shared" si="21"/>
        <v>0</v>
      </c>
      <c r="AC116" s="291">
        <f t="shared" si="22"/>
        <v>0</v>
      </c>
    </row>
    <row r="117" spans="2:29" x14ac:dyDescent="0.25">
      <c r="B117" s="424">
        <v>113</v>
      </c>
      <c r="C117" s="430">
        <f>'BIENES ASEGURADOS IN.DE'!C117</f>
        <v>0</v>
      </c>
      <c r="D117" s="431">
        <f>'BIENES ASEGURADOS IN.DE'!D117*'RT GENERALES'!$E$14</f>
        <v>0</v>
      </c>
      <c r="E117" s="432">
        <f>'BIENES ASEGURADOS IN.DE'!E117*'RT GENERALES'!$E$14</f>
        <v>0</v>
      </c>
      <c r="F117" s="433">
        <f>'BIENES ASEGURADOS IN.DE'!F117*'RT GENERALES'!$E$14</f>
        <v>0</v>
      </c>
      <c r="G117" s="425">
        <f t="shared" si="12"/>
        <v>0</v>
      </c>
      <c r="H117" s="283"/>
      <c r="I117" s="284">
        <f>((((D117+E117)*('DT IN. DE'!$C$5/1000)))*($D$1166/IF(AND($D$1165&gt;$B$1167,$B$1167&gt;$D$1164),366,365))+(F117*('DT IN. DE'!$C$5/2000)))</f>
        <v>0</v>
      </c>
      <c r="J117" s="285">
        <f t="shared" si="13"/>
        <v>0</v>
      </c>
      <c r="K117" s="286">
        <f>(((D117+E117)*('DT IN. DE'!$E$5/1000))*($D$1166/IF(AND($D$1165&gt;$B$1167,$B$1167&gt;$D$1164),366,365))+(F117*('DT IN. DE'!$E$5/2000)))</f>
        <v>0</v>
      </c>
      <c r="L117" s="385"/>
      <c r="M117" s="287">
        <f t="shared" si="14"/>
        <v>0</v>
      </c>
      <c r="O117" s="288">
        <f>(($T117*'DT IN. DE'!$C$5/1000))*($D$1166/IF(AND($D$1165&gt;$B$1167,$B$1167&gt;$D$1164),366,365))+(($U117*'DT IN. DE'!$C$5/2000))</f>
        <v>0</v>
      </c>
      <c r="P117" s="289">
        <f t="shared" si="15"/>
        <v>0</v>
      </c>
      <c r="Q117" s="289">
        <f>(($T117*'DT IN. DE'!$E$5/1000))*($D$1166/IF(AND($D$1165&gt;$B$1167,$B$1167&gt;$D$1164),366,365))+(($U117*'DT IN. DE'!$E$5/2000))</f>
        <v>0</v>
      </c>
      <c r="R117" s="290">
        <f t="shared" si="16"/>
        <v>0</v>
      </c>
      <c r="T117" s="291">
        <f t="shared" si="17"/>
        <v>0</v>
      </c>
      <c r="U117" s="291">
        <f t="shared" si="18"/>
        <v>0</v>
      </c>
      <c r="W117" s="288">
        <f>(($AB117*'DT IN. DE'!$C$5/1000))*($D$1166/IF(AND($D$1165&gt;$B$1167,$B$1167&gt;$D$1164),366,365))+(($AC117*'DT IN. DE'!$C$5/2000))</f>
        <v>0</v>
      </c>
      <c r="X117" s="289">
        <f t="shared" si="19"/>
        <v>0</v>
      </c>
      <c r="Y117" s="289">
        <f>(($AB117*'DT IN. DE'!$E$5/1000))*($D$1166/IF(AND($D$1165&gt;$B$1167,$B$1167&gt;$D$1164),366,365))+(($AC117*'DT IN. DE'!$E$5/2000))</f>
        <v>0</v>
      </c>
      <c r="Z117" s="292">
        <f t="shared" si="20"/>
        <v>0</v>
      </c>
      <c r="AA117" s="386"/>
      <c r="AB117" s="291">
        <f t="shared" si="21"/>
        <v>0</v>
      </c>
      <c r="AC117" s="291">
        <f t="shared" si="22"/>
        <v>0</v>
      </c>
    </row>
    <row r="118" spans="2:29" x14ac:dyDescent="0.25">
      <c r="B118" s="424">
        <v>114</v>
      </c>
      <c r="C118" s="430">
        <f>'BIENES ASEGURADOS IN.DE'!C118</f>
        <v>0</v>
      </c>
      <c r="D118" s="431">
        <f>'BIENES ASEGURADOS IN.DE'!D118*'RT GENERALES'!$E$14</f>
        <v>0</v>
      </c>
      <c r="E118" s="432">
        <f>'BIENES ASEGURADOS IN.DE'!E118*'RT GENERALES'!$E$14</f>
        <v>0</v>
      </c>
      <c r="F118" s="433">
        <f>'BIENES ASEGURADOS IN.DE'!F118*'RT GENERALES'!$E$14</f>
        <v>0</v>
      </c>
      <c r="G118" s="425">
        <f t="shared" si="12"/>
        <v>0</v>
      </c>
      <c r="H118" s="283"/>
      <c r="I118" s="284">
        <f>((((D118+E118)*('DT IN. DE'!$C$5/1000)))*($D$1166/IF(AND($D$1165&gt;$B$1167,$B$1167&gt;$D$1164),366,365))+(F118*('DT IN. DE'!$C$5/2000)))</f>
        <v>0</v>
      </c>
      <c r="J118" s="285">
        <f t="shared" si="13"/>
        <v>0</v>
      </c>
      <c r="K118" s="286">
        <f>(((D118+E118)*('DT IN. DE'!$E$5/1000))*($D$1166/IF(AND($D$1165&gt;$B$1167,$B$1167&gt;$D$1164),366,365))+(F118*('DT IN. DE'!$E$5/2000)))</f>
        <v>0</v>
      </c>
      <c r="L118" s="385"/>
      <c r="M118" s="287">
        <f t="shared" si="14"/>
        <v>0</v>
      </c>
      <c r="O118" s="288">
        <f>(($T118*'DT IN. DE'!$C$5/1000))*($D$1166/IF(AND($D$1165&gt;$B$1167,$B$1167&gt;$D$1164),366,365))+(($U118*'DT IN. DE'!$C$5/2000))</f>
        <v>0</v>
      </c>
      <c r="P118" s="289">
        <f t="shared" si="15"/>
        <v>0</v>
      </c>
      <c r="Q118" s="289">
        <f>(($T118*'DT IN. DE'!$E$5/1000))*($D$1166/IF(AND($D$1165&gt;$B$1167,$B$1167&gt;$D$1164),366,365))+(($U118*'DT IN. DE'!$E$5/2000))</f>
        <v>0</v>
      </c>
      <c r="R118" s="290">
        <f t="shared" si="16"/>
        <v>0</v>
      </c>
      <c r="T118" s="291">
        <f t="shared" si="17"/>
        <v>0</v>
      </c>
      <c r="U118" s="291">
        <f t="shared" si="18"/>
        <v>0</v>
      </c>
      <c r="W118" s="288">
        <f>(($AB118*'DT IN. DE'!$C$5/1000))*($D$1166/IF(AND($D$1165&gt;$B$1167,$B$1167&gt;$D$1164),366,365))+(($AC118*'DT IN. DE'!$C$5/2000))</f>
        <v>0</v>
      </c>
      <c r="X118" s="289">
        <f t="shared" si="19"/>
        <v>0</v>
      </c>
      <c r="Y118" s="289">
        <f>(($AB118*'DT IN. DE'!$E$5/1000))*($D$1166/IF(AND($D$1165&gt;$B$1167,$B$1167&gt;$D$1164),366,365))+(($AC118*'DT IN. DE'!$E$5/2000))</f>
        <v>0</v>
      </c>
      <c r="Z118" s="292">
        <f t="shared" si="20"/>
        <v>0</v>
      </c>
      <c r="AA118" s="386"/>
      <c r="AB118" s="291">
        <f t="shared" si="21"/>
        <v>0</v>
      </c>
      <c r="AC118" s="291">
        <f t="shared" si="22"/>
        <v>0</v>
      </c>
    </row>
    <row r="119" spans="2:29" x14ac:dyDescent="0.25">
      <c r="B119" s="423">
        <v>115</v>
      </c>
      <c r="C119" s="430">
        <f>'BIENES ASEGURADOS IN.DE'!C119</f>
        <v>0</v>
      </c>
      <c r="D119" s="431">
        <f>'BIENES ASEGURADOS IN.DE'!D119*'RT GENERALES'!$E$14</f>
        <v>0</v>
      </c>
      <c r="E119" s="432">
        <f>'BIENES ASEGURADOS IN.DE'!E119*'RT GENERALES'!$E$14</f>
        <v>0</v>
      </c>
      <c r="F119" s="433">
        <f>'BIENES ASEGURADOS IN.DE'!F119*'RT GENERALES'!$E$14</f>
        <v>0</v>
      </c>
      <c r="G119" s="425">
        <f t="shared" si="12"/>
        <v>0</v>
      </c>
      <c r="H119" s="283"/>
      <c r="I119" s="284">
        <f>((((D119+E119)*('DT IN. DE'!$C$5/1000)))*($D$1166/IF(AND($D$1165&gt;$B$1167,$B$1167&gt;$D$1164),366,365))+(F119*('DT IN. DE'!$C$5/2000)))</f>
        <v>0</v>
      </c>
      <c r="J119" s="285">
        <f t="shared" si="13"/>
        <v>0</v>
      </c>
      <c r="K119" s="286">
        <f>(((D119+E119)*('DT IN. DE'!$E$5/1000))*($D$1166/IF(AND($D$1165&gt;$B$1167,$B$1167&gt;$D$1164),366,365))+(F119*('DT IN. DE'!$E$5/2000)))</f>
        <v>0</v>
      </c>
      <c r="L119" s="385"/>
      <c r="M119" s="287">
        <f t="shared" si="14"/>
        <v>0</v>
      </c>
      <c r="O119" s="288">
        <f>(($T119*'DT IN. DE'!$C$5/1000))*($D$1166/IF(AND($D$1165&gt;$B$1167,$B$1167&gt;$D$1164),366,365))+(($U119*'DT IN. DE'!$C$5/2000))</f>
        <v>0</v>
      </c>
      <c r="P119" s="289">
        <f t="shared" si="15"/>
        <v>0</v>
      </c>
      <c r="Q119" s="289">
        <f>(($T119*'DT IN. DE'!$E$5/1000))*($D$1166/IF(AND($D$1165&gt;$B$1167,$B$1167&gt;$D$1164),366,365))+(($U119*'DT IN. DE'!$E$5/2000))</f>
        <v>0</v>
      </c>
      <c r="R119" s="290">
        <f t="shared" si="16"/>
        <v>0</v>
      </c>
      <c r="T119" s="291">
        <f t="shared" si="17"/>
        <v>0</v>
      </c>
      <c r="U119" s="291">
        <f t="shared" si="18"/>
        <v>0</v>
      </c>
      <c r="W119" s="288">
        <f>(($AB119*'DT IN. DE'!$C$5/1000))*($D$1166/IF(AND($D$1165&gt;$B$1167,$B$1167&gt;$D$1164),366,365))+(($AC119*'DT IN. DE'!$C$5/2000))</f>
        <v>0</v>
      </c>
      <c r="X119" s="289">
        <f t="shared" si="19"/>
        <v>0</v>
      </c>
      <c r="Y119" s="289">
        <f>(($AB119*'DT IN. DE'!$E$5/1000))*($D$1166/IF(AND($D$1165&gt;$B$1167,$B$1167&gt;$D$1164),366,365))+(($AC119*'DT IN. DE'!$E$5/2000))</f>
        <v>0</v>
      </c>
      <c r="Z119" s="292">
        <f t="shared" si="20"/>
        <v>0</v>
      </c>
      <c r="AA119" s="386"/>
      <c r="AB119" s="291">
        <f t="shared" si="21"/>
        <v>0</v>
      </c>
      <c r="AC119" s="291">
        <f t="shared" si="22"/>
        <v>0</v>
      </c>
    </row>
    <row r="120" spans="2:29" x14ac:dyDescent="0.25">
      <c r="B120" s="424">
        <v>116</v>
      </c>
      <c r="C120" s="430">
        <f>'BIENES ASEGURADOS IN.DE'!C120</f>
        <v>0</v>
      </c>
      <c r="D120" s="431">
        <f>'BIENES ASEGURADOS IN.DE'!D120*'RT GENERALES'!$E$14</f>
        <v>0</v>
      </c>
      <c r="E120" s="432">
        <f>'BIENES ASEGURADOS IN.DE'!E120*'RT GENERALES'!$E$14</f>
        <v>0</v>
      </c>
      <c r="F120" s="433">
        <f>'BIENES ASEGURADOS IN.DE'!F120*'RT GENERALES'!$E$14</f>
        <v>0</v>
      </c>
      <c r="G120" s="425">
        <f t="shared" si="12"/>
        <v>0</v>
      </c>
      <c r="H120" s="283"/>
      <c r="I120" s="284">
        <f>((((D120+E120)*('DT IN. DE'!$C$5/1000)))*($D$1166/IF(AND($D$1165&gt;$B$1167,$B$1167&gt;$D$1164),366,365))+(F120*('DT IN. DE'!$C$5/2000)))</f>
        <v>0</v>
      </c>
      <c r="J120" s="285">
        <f t="shared" si="13"/>
        <v>0</v>
      </c>
      <c r="K120" s="286">
        <f>(((D120+E120)*('DT IN. DE'!$E$5/1000))*($D$1166/IF(AND($D$1165&gt;$B$1167,$B$1167&gt;$D$1164),366,365))+(F120*('DT IN. DE'!$E$5/2000)))</f>
        <v>0</v>
      </c>
      <c r="L120" s="385"/>
      <c r="M120" s="287">
        <f t="shared" si="14"/>
        <v>0</v>
      </c>
      <c r="O120" s="288">
        <f>(($T120*'DT IN. DE'!$C$5/1000))*($D$1166/IF(AND($D$1165&gt;$B$1167,$B$1167&gt;$D$1164),366,365))+(($U120*'DT IN. DE'!$C$5/2000))</f>
        <v>0</v>
      </c>
      <c r="P120" s="289">
        <f t="shared" si="15"/>
        <v>0</v>
      </c>
      <c r="Q120" s="289">
        <f>(($T120*'DT IN. DE'!$E$5/1000))*($D$1166/IF(AND($D$1165&gt;$B$1167,$B$1167&gt;$D$1164),366,365))+(($U120*'DT IN. DE'!$E$5/2000))</f>
        <v>0</v>
      </c>
      <c r="R120" s="290">
        <f t="shared" si="16"/>
        <v>0</v>
      </c>
      <c r="T120" s="291">
        <f t="shared" si="17"/>
        <v>0</v>
      </c>
      <c r="U120" s="291">
        <f t="shared" si="18"/>
        <v>0</v>
      </c>
      <c r="W120" s="288">
        <f>(($AB120*'DT IN. DE'!$C$5/1000))*($D$1166/IF(AND($D$1165&gt;$B$1167,$B$1167&gt;$D$1164),366,365))+(($AC120*'DT IN. DE'!$C$5/2000))</f>
        <v>0</v>
      </c>
      <c r="X120" s="289">
        <f t="shared" si="19"/>
        <v>0</v>
      </c>
      <c r="Y120" s="289">
        <f>(($AB120*'DT IN. DE'!$E$5/1000))*($D$1166/IF(AND($D$1165&gt;$B$1167,$B$1167&gt;$D$1164),366,365))+(($AC120*'DT IN. DE'!$E$5/2000))</f>
        <v>0</v>
      </c>
      <c r="Z120" s="292">
        <f t="shared" si="20"/>
        <v>0</v>
      </c>
      <c r="AA120" s="386"/>
      <c r="AB120" s="291">
        <f t="shared" si="21"/>
        <v>0</v>
      </c>
      <c r="AC120" s="291">
        <f t="shared" si="22"/>
        <v>0</v>
      </c>
    </row>
    <row r="121" spans="2:29" x14ac:dyDescent="0.25">
      <c r="B121" s="424">
        <v>117</v>
      </c>
      <c r="C121" s="430">
        <f>'BIENES ASEGURADOS IN.DE'!C121</f>
        <v>0</v>
      </c>
      <c r="D121" s="431">
        <f>'BIENES ASEGURADOS IN.DE'!D121*'RT GENERALES'!$E$14</f>
        <v>0</v>
      </c>
      <c r="E121" s="432">
        <f>'BIENES ASEGURADOS IN.DE'!E121*'RT GENERALES'!$E$14</f>
        <v>0</v>
      </c>
      <c r="F121" s="433">
        <f>'BIENES ASEGURADOS IN.DE'!F121*'RT GENERALES'!$E$14</f>
        <v>0</v>
      </c>
      <c r="G121" s="425">
        <f t="shared" si="12"/>
        <v>0</v>
      </c>
      <c r="H121" s="283"/>
      <c r="I121" s="284">
        <f>((((D121+E121)*('DT IN. DE'!$C$5/1000)))*($D$1166/IF(AND($D$1165&gt;$B$1167,$B$1167&gt;$D$1164),366,365))+(F121*('DT IN. DE'!$C$5/2000)))</f>
        <v>0</v>
      </c>
      <c r="J121" s="285">
        <f t="shared" si="13"/>
        <v>0</v>
      </c>
      <c r="K121" s="286">
        <f>(((D121+E121)*('DT IN. DE'!$E$5/1000))*($D$1166/IF(AND($D$1165&gt;$B$1167,$B$1167&gt;$D$1164),366,365))+(F121*('DT IN. DE'!$E$5/2000)))</f>
        <v>0</v>
      </c>
      <c r="L121" s="385"/>
      <c r="M121" s="287">
        <f t="shared" si="14"/>
        <v>0</v>
      </c>
      <c r="O121" s="288">
        <f>(($T121*'DT IN. DE'!$C$5/1000))*($D$1166/IF(AND($D$1165&gt;$B$1167,$B$1167&gt;$D$1164),366,365))+(($U121*'DT IN. DE'!$C$5/2000))</f>
        <v>0</v>
      </c>
      <c r="P121" s="289">
        <f t="shared" si="15"/>
        <v>0</v>
      </c>
      <c r="Q121" s="289">
        <f>(($T121*'DT IN. DE'!$E$5/1000))*($D$1166/IF(AND($D$1165&gt;$B$1167,$B$1167&gt;$D$1164),366,365))+(($U121*'DT IN. DE'!$E$5/2000))</f>
        <v>0</v>
      </c>
      <c r="R121" s="290">
        <f t="shared" si="16"/>
        <v>0</v>
      </c>
      <c r="T121" s="291">
        <f t="shared" si="17"/>
        <v>0</v>
      </c>
      <c r="U121" s="291">
        <f t="shared" si="18"/>
        <v>0</v>
      </c>
      <c r="W121" s="288">
        <f>(($AB121*'DT IN. DE'!$C$5/1000))*($D$1166/IF(AND($D$1165&gt;$B$1167,$B$1167&gt;$D$1164),366,365))+(($AC121*'DT IN. DE'!$C$5/2000))</f>
        <v>0</v>
      </c>
      <c r="X121" s="289">
        <f t="shared" si="19"/>
        <v>0</v>
      </c>
      <c r="Y121" s="289">
        <f>(($AB121*'DT IN. DE'!$E$5/1000))*($D$1166/IF(AND($D$1165&gt;$B$1167,$B$1167&gt;$D$1164),366,365))+(($AC121*'DT IN. DE'!$E$5/2000))</f>
        <v>0</v>
      </c>
      <c r="Z121" s="292">
        <f t="shared" si="20"/>
        <v>0</v>
      </c>
      <c r="AA121" s="386"/>
      <c r="AB121" s="291">
        <f t="shared" si="21"/>
        <v>0</v>
      </c>
      <c r="AC121" s="291">
        <f t="shared" si="22"/>
        <v>0</v>
      </c>
    </row>
    <row r="122" spans="2:29" x14ac:dyDescent="0.25">
      <c r="B122" s="423">
        <v>118</v>
      </c>
      <c r="C122" s="430">
        <f>'BIENES ASEGURADOS IN.DE'!C122</f>
        <v>0</v>
      </c>
      <c r="D122" s="431">
        <f>'BIENES ASEGURADOS IN.DE'!D122*'RT GENERALES'!$E$14</f>
        <v>0</v>
      </c>
      <c r="E122" s="432">
        <f>'BIENES ASEGURADOS IN.DE'!E122*'RT GENERALES'!$E$14</f>
        <v>0</v>
      </c>
      <c r="F122" s="433">
        <f>'BIENES ASEGURADOS IN.DE'!F122*'RT GENERALES'!$E$14</f>
        <v>0</v>
      </c>
      <c r="G122" s="425">
        <f t="shared" si="12"/>
        <v>0</v>
      </c>
      <c r="H122" s="283"/>
      <c r="I122" s="284">
        <f>((((D122+E122)*('DT IN. DE'!$C$5/1000)))*($D$1166/IF(AND($D$1165&gt;$B$1167,$B$1167&gt;$D$1164),366,365))+(F122*('DT IN. DE'!$C$5/2000)))</f>
        <v>0</v>
      </c>
      <c r="J122" s="285">
        <f t="shared" si="13"/>
        <v>0</v>
      </c>
      <c r="K122" s="286">
        <f>(((D122+E122)*('DT IN. DE'!$E$5/1000))*($D$1166/IF(AND($D$1165&gt;$B$1167,$B$1167&gt;$D$1164),366,365))+(F122*('DT IN. DE'!$E$5/2000)))</f>
        <v>0</v>
      </c>
      <c r="L122" s="385"/>
      <c r="M122" s="287">
        <f t="shared" si="14"/>
        <v>0</v>
      </c>
      <c r="O122" s="288">
        <f>(($T122*'DT IN. DE'!$C$5/1000))*($D$1166/IF(AND($D$1165&gt;$B$1167,$B$1167&gt;$D$1164),366,365))+(($U122*'DT IN. DE'!$C$5/2000))</f>
        <v>0</v>
      </c>
      <c r="P122" s="289">
        <f t="shared" si="15"/>
        <v>0</v>
      </c>
      <c r="Q122" s="289">
        <f>(($T122*'DT IN. DE'!$E$5/1000))*($D$1166/IF(AND($D$1165&gt;$B$1167,$B$1167&gt;$D$1164),366,365))+(($U122*'DT IN. DE'!$E$5/2000))</f>
        <v>0</v>
      </c>
      <c r="R122" s="290">
        <f t="shared" si="16"/>
        <v>0</v>
      </c>
      <c r="T122" s="291">
        <f t="shared" si="17"/>
        <v>0</v>
      </c>
      <c r="U122" s="291">
        <f t="shared" si="18"/>
        <v>0</v>
      </c>
      <c r="W122" s="288">
        <f>(($AB122*'DT IN. DE'!$C$5/1000))*($D$1166/IF(AND($D$1165&gt;$B$1167,$B$1167&gt;$D$1164),366,365))+(($AC122*'DT IN. DE'!$C$5/2000))</f>
        <v>0</v>
      </c>
      <c r="X122" s="289">
        <f t="shared" si="19"/>
        <v>0</v>
      </c>
      <c r="Y122" s="289">
        <f>(($AB122*'DT IN. DE'!$E$5/1000))*($D$1166/IF(AND($D$1165&gt;$B$1167,$B$1167&gt;$D$1164),366,365))+(($AC122*'DT IN. DE'!$E$5/2000))</f>
        <v>0</v>
      </c>
      <c r="Z122" s="292">
        <f t="shared" si="20"/>
        <v>0</v>
      </c>
      <c r="AA122" s="386"/>
      <c r="AB122" s="291">
        <f t="shared" si="21"/>
        <v>0</v>
      </c>
      <c r="AC122" s="291">
        <f t="shared" si="22"/>
        <v>0</v>
      </c>
    </row>
    <row r="123" spans="2:29" x14ac:dyDescent="0.25">
      <c r="B123" s="424">
        <v>119</v>
      </c>
      <c r="C123" s="430">
        <f>'BIENES ASEGURADOS IN.DE'!C123</f>
        <v>0</v>
      </c>
      <c r="D123" s="431">
        <f>'BIENES ASEGURADOS IN.DE'!D123*'RT GENERALES'!$E$14</f>
        <v>0</v>
      </c>
      <c r="E123" s="432">
        <f>'BIENES ASEGURADOS IN.DE'!E123*'RT GENERALES'!$E$14</f>
        <v>0</v>
      </c>
      <c r="F123" s="433">
        <f>'BIENES ASEGURADOS IN.DE'!F123*'RT GENERALES'!$E$14</f>
        <v>0</v>
      </c>
      <c r="G123" s="425">
        <f t="shared" si="12"/>
        <v>0</v>
      </c>
      <c r="H123" s="283"/>
      <c r="I123" s="284">
        <f>((((D123+E123)*('DT IN. DE'!$C$5/1000)))*($D$1166/IF(AND($D$1165&gt;$B$1167,$B$1167&gt;$D$1164),366,365))+(F123*('DT IN. DE'!$C$5/2000)))</f>
        <v>0</v>
      </c>
      <c r="J123" s="285">
        <f t="shared" si="13"/>
        <v>0</v>
      </c>
      <c r="K123" s="286">
        <f>(((D123+E123)*('DT IN. DE'!$E$5/1000))*($D$1166/IF(AND($D$1165&gt;$B$1167,$B$1167&gt;$D$1164),366,365))+(F123*('DT IN. DE'!$E$5/2000)))</f>
        <v>0</v>
      </c>
      <c r="L123" s="385"/>
      <c r="M123" s="287">
        <f t="shared" si="14"/>
        <v>0</v>
      </c>
      <c r="O123" s="288">
        <f>(($T123*'DT IN. DE'!$C$5/1000))*($D$1166/IF(AND($D$1165&gt;$B$1167,$B$1167&gt;$D$1164),366,365))+(($U123*'DT IN. DE'!$C$5/2000))</f>
        <v>0</v>
      </c>
      <c r="P123" s="289">
        <f t="shared" si="15"/>
        <v>0</v>
      </c>
      <c r="Q123" s="289">
        <f>(($T123*'DT IN. DE'!$E$5/1000))*($D$1166/IF(AND($D$1165&gt;$B$1167,$B$1167&gt;$D$1164),366,365))+(($U123*'DT IN. DE'!$E$5/2000))</f>
        <v>0</v>
      </c>
      <c r="R123" s="290">
        <f t="shared" si="16"/>
        <v>0</v>
      </c>
      <c r="T123" s="291">
        <f t="shared" si="17"/>
        <v>0</v>
      </c>
      <c r="U123" s="291">
        <f t="shared" si="18"/>
        <v>0</v>
      </c>
      <c r="W123" s="288">
        <f>(($AB123*'DT IN. DE'!$C$5/1000))*($D$1166/IF(AND($D$1165&gt;$B$1167,$B$1167&gt;$D$1164),366,365))+(($AC123*'DT IN. DE'!$C$5/2000))</f>
        <v>0</v>
      </c>
      <c r="X123" s="289">
        <f t="shared" si="19"/>
        <v>0</v>
      </c>
      <c r="Y123" s="289">
        <f>(($AB123*'DT IN. DE'!$E$5/1000))*($D$1166/IF(AND($D$1165&gt;$B$1167,$B$1167&gt;$D$1164),366,365))+(($AC123*'DT IN. DE'!$E$5/2000))</f>
        <v>0</v>
      </c>
      <c r="Z123" s="292">
        <f t="shared" si="20"/>
        <v>0</v>
      </c>
      <c r="AA123" s="386"/>
      <c r="AB123" s="291">
        <f t="shared" si="21"/>
        <v>0</v>
      </c>
      <c r="AC123" s="291">
        <f t="shared" si="22"/>
        <v>0</v>
      </c>
    </row>
    <row r="124" spans="2:29" x14ac:dyDescent="0.25">
      <c r="B124" s="424">
        <v>120</v>
      </c>
      <c r="C124" s="430">
        <f>'BIENES ASEGURADOS IN.DE'!C124</f>
        <v>0</v>
      </c>
      <c r="D124" s="431">
        <f>'BIENES ASEGURADOS IN.DE'!D124*'RT GENERALES'!$E$14</f>
        <v>0</v>
      </c>
      <c r="E124" s="432">
        <f>'BIENES ASEGURADOS IN.DE'!E124*'RT GENERALES'!$E$14</f>
        <v>0</v>
      </c>
      <c r="F124" s="433">
        <f>'BIENES ASEGURADOS IN.DE'!F124*'RT GENERALES'!$E$14</f>
        <v>0</v>
      </c>
      <c r="G124" s="425">
        <f t="shared" si="12"/>
        <v>0</v>
      </c>
      <c r="H124" s="283"/>
      <c r="I124" s="284">
        <f>((((D124+E124)*('DT IN. DE'!$C$5/1000)))*($D$1166/IF(AND($D$1165&gt;$B$1167,$B$1167&gt;$D$1164),366,365))+(F124*('DT IN. DE'!$C$5/2000)))</f>
        <v>0</v>
      </c>
      <c r="J124" s="285">
        <f t="shared" si="13"/>
        <v>0</v>
      </c>
      <c r="K124" s="286">
        <f>(((D124+E124)*('DT IN. DE'!$E$5/1000))*($D$1166/IF(AND($D$1165&gt;$B$1167,$B$1167&gt;$D$1164),366,365))+(F124*('DT IN. DE'!$E$5/2000)))</f>
        <v>0</v>
      </c>
      <c r="L124" s="385"/>
      <c r="M124" s="287">
        <f t="shared" si="14"/>
        <v>0</v>
      </c>
      <c r="O124" s="288">
        <f>(($T124*'DT IN. DE'!$C$5/1000))*($D$1166/IF(AND($D$1165&gt;$B$1167,$B$1167&gt;$D$1164),366,365))+(($U124*'DT IN. DE'!$C$5/2000))</f>
        <v>0</v>
      </c>
      <c r="P124" s="289">
        <f t="shared" si="15"/>
        <v>0</v>
      </c>
      <c r="Q124" s="289">
        <f>(($T124*'DT IN. DE'!$E$5/1000))*($D$1166/IF(AND($D$1165&gt;$B$1167,$B$1167&gt;$D$1164),366,365))+(($U124*'DT IN. DE'!$E$5/2000))</f>
        <v>0</v>
      </c>
      <c r="R124" s="290">
        <f t="shared" si="16"/>
        <v>0</v>
      </c>
      <c r="T124" s="291">
        <f t="shared" si="17"/>
        <v>0</v>
      </c>
      <c r="U124" s="291">
        <f t="shared" si="18"/>
        <v>0</v>
      </c>
      <c r="W124" s="288">
        <f>(($AB124*'DT IN. DE'!$C$5/1000))*($D$1166/IF(AND($D$1165&gt;$B$1167,$B$1167&gt;$D$1164),366,365))+(($AC124*'DT IN. DE'!$C$5/2000))</f>
        <v>0</v>
      </c>
      <c r="X124" s="289">
        <f t="shared" si="19"/>
        <v>0</v>
      </c>
      <c r="Y124" s="289">
        <f>(($AB124*'DT IN. DE'!$E$5/1000))*($D$1166/IF(AND($D$1165&gt;$B$1167,$B$1167&gt;$D$1164),366,365))+(($AC124*'DT IN. DE'!$E$5/2000))</f>
        <v>0</v>
      </c>
      <c r="Z124" s="292">
        <f t="shared" si="20"/>
        <v>0</v>
      </c>
      <c r="AA124" s="386"/>
      <c r="AB124" s="291">
        <f t="shared" si="21"/>
        <v>0</v>
      </c>
      <c r="AC124" s="291">
        <f t="shared" si="22"/>
        <v>0</v>
      </c>
    </row>
    <row r="125" spans="2:29" x14ac:dyDescent="0.25">
      <c r="B125" s="423">
        <v>121</v>
      </c>
      <c r="C125" s="430">
        <f>'BIENES ASEGURADOS IN.DE'!C125</f>
        <v>0</v>
      </c>
      <c r="D125" s="431">
        <f>'BIENES ASEGURADOS IN.DE'!D125*'RT GENERALES'!$E$14</f>
        <v>0</v>
      </c>
      <c r="E125" s="432">
        <f>'BIENES ASEGURADOS IN.DE'!E125*'RT GENERALES'!$E$14</f>
        <v>0</v>
      </c>
      <c r="F125" s="433">
        <f>'BIENES ASEGURADOS IN.DE'!F125*'RT GENERALES'!$E$14</f>
        <v>0</v>
      </c>
      <c r="G125" s="425">
        <f t="shared" si="12"/>
        <v>0</v>
      </c>
      <c r="H125" s="283"/>
      <c r="I125" s="284">
        <f>((((D125+E125)*('DT IN. DE'!$C$5/1000)))*($D$1166/IF(AND($D$1165&gt;$B$1167,$B$1167&gt;$D$1164),366,365))+(F125*('DT IN. DE'!$C$5/2000)))</f>
        <v>0</v>
      </c>
      <c r="J125" s="285">
        <f t="shared" si="13"/>
        <v>0</v>
      </c>
      <c r="K125" s="286">
        <f>(((D125+E125)*('DT IN. DE'!$E$5/1000))*($D$1166/IF(AND($D$1165&gt;$B$1167,$B$1167&gt;$D$1164),366,365))+(F125*('DT IN. DE'!$E$5/2000)))</f>
        <v>0</v>
      </c>
      <c r="L125" s="385"/>
      <c r="M125" s="287">
        <f t="shared" si="14"/>
        <v>0</v>
      </c>
      <c r="O125" s="288">
        <f>(($T125*'DT IN. DE'!$C$5/1000))*($D$1166/IF(AND($D$1165&gt;$B$1167,$B$1167&gt;$D$1164),366,365))+(($U125*'DT IN. DE'!$C$5/2000))</f>
        <v>0</v>
      </c>
      <c r="P125" s="289">
        <f t="shared" si="15"/>
        <v>0</v>
      </c>
      <c r="Q125" s="289">
        <f>(($T125*'DT IN. DE'!$E$5/1000))*($D$1166/IF(AND($D$1165&gt;$B$1167,$B$1167&gt;$D$1164),366,365))+(($U125*'DT IN. DE'!$E$5/2000))</f>
        <v>0</v>
      </c>
      <c r="R125" s="290">
        <f t="shared" si="16"/>
        <v>0</v>
      </c>
      <c r="T125" s="291">
        <f t="shared" si="17"/>
        <v>0</v>
      </c>
      <c r="U125" s="291">
        <f t="shared" si="18"/>
        <v>0</v>
      </c>
      <c r="W125" s="288">
        <f>(($AB125*'DT IN. DE'!$C$5/1000))*($D$1166/IF(AND($D$1165&gt;$B$1167,$B$1167&gt;$D$1164),366,365))+(($AC125*'DT IN. DE'!$C$5/2000))</f>
        <v>0</v>
      </c>
      <c r="X125" s="289">
        <f t="shared" si="19"/>
        <v>0</v>
      </c>
      <c r="Y125" s="289">
        <f>(($AB125*'DT IN. DE'!$E$5/1000))*($D$1166/IF(AND($D$1165&gt;$B$1167,$B$1167&gt;$D$1164),366,365))+(($AC125*'DT IN. DE'!$E$5/2000))</f>
        <v>0</v>
      </c>
      <c r="Z125" s="292">
        <f t="shared" si="20"/>
        <v>0</v>
      </c>
      <c r="AA125" s="386"/>
      <c r="AB125" s="291">
        <f t="shared" si="21"/>
        <v>0</v>
      </c>
      <c r="AC125" s="291">
        <f t="shared" si="22"/>
        <v>0</v>
      </c>
    </row>
    <row r="126" spans="2:29" x14ac:dyDescent="0.25">
      <c r="B126" s="424">
        <v>122</v>
      </c>
      <c r="C126" s="430">
        <f>'BIENES ASEGURADOS IN.DE'!C126</f>
        <v>0</v>
      </c>
      <c r="D126" s="431">
        <f>'BIENES ASEGURADOS IN.DE'!D126*'RT GENERALES'!$E$14</f>
        <v>0</v>
      </c>
      <c r="E126" s="432">
        <f>'BIENES ASEGURADOS IN.DE'!E126*'RT GENERALES'!$E$14</f>
        <v>0</v>
      </c>
      <c r="F126" s="433">
        <f>'BIENES ASEGURADOS IN.DE'!F126*'RT GENERALES'!$E$14</f>
        <v>0</v>
      </c>
      <c r="G126" s="425">
        <f t="shared" si="12"/>
        <v>0</v>
      </c>
      <c r="H126" s="283"/>
      <c r="I126" s="284">
        <f>((((D126+E126)*('DT IN. DE'!$C$5/1000)))*($D$1166/IF(AND($D$1165&gt;$B$1167,$B$1167&gt;$D$1164),366,365))+(F126*('DT IN. DE'!$C$5/2000)))</f>
        <v>0</v>
      </c>
      <c r="J126" s="285">
        <f t="shared" si="13"/>
        <v>0</v>
      </c>
      <c r="K126" s="286">
        <f>(((D126+E126)*('DT IN. DE'!$E$5/1000))*($D$1166/IF(AND($D$1165&gt;$B$1167,$B$1167&gt;$D$1164),366,365))+(F126*('DT IN. DE'!$E$5/2000)))</f>
        <v>0</v>
      </c>
      <c r="L126" s="385"/>
      <c r="M126" s="287">
        <f t="shared" si="14"/>
        <v>0</v>
      </c>
      <c r="O126" s="288">
        <f>(($T126*'DT IN. DE'!$C$5/1000))*($D$1166/IF(AND($D$1165&gt;$B$1167,$B$1167&gt;$D$1164),366,365))+(($U126*'DT IN. DE'!$C$5/2000))</f>
        <v>0</v>
      </c>
      <c r="P126" s="289">
        <f t="shared" si="15"/>
        <v>0</v>
      </c>
      <c r="Q126" s="289">
        <f>(($T126*'DT IN. DE'!$E$5/1000))*($D$1166/IF(AND($D$1165&gt;$B$1167,$B$1167&gt;$D$1164),366,365))+(($U126*'DT IN. DE'!$E$5/2000))</f>
        <v>0</v>
      </c>
      <c r="R126" s="290">
        <f t="shared" si="16"/>
        <v>0</v>
      </c>
      <c r="T126" s="291">
        <f t="shared" si="17"/>
        <v>0</v>
      </c>
      <c r="U126" s="291">
        <f t="shared" si="18"/>
        <v>0</v>
      </c>
      <c r="W126" s="288">
        <f>(($AB126*'DT IN. DE'!$C$5/1000))*($D$1166/IF(AND($D$1165&gt;$B$1167,$B$1167&gt;$D$1164),366,365))+(($AC126*'DT IN. DE'!$C$5/2000))</f>
        <v>0</v>
      </c>
      <c r="X126" s="289">
        <f t="shared" si="19"/>
        <v>0</v>
      </c>
      <c r="Y126" s="289">
        <f>(($AB126*'DT IN. DE'!$E$5/1000))*($D$1166/IF(AND($D$1165&gt;$B$1167,$B$1167&gt;$D$1164),366,365))+(($AC126*'DT IN. DE'!$E$5/2000))</f>
        <v>0</v>
      </c>
      <c r="Z126" s="292">
        <f t="shared" si="20"/>
        <v>0</v>
      </c>
      <c r="AA126" s="386"/>
      <c r="AB126" s="291">
        <f t="shared" si="21"/>
        <v>0</v>
      </c>
      <c r="AC126" s="291">
        <f t="shared" si="22"/>
        <v>0</v>
      </c>
    </row>
    <row r="127" spans="2:29" x14ac:dyDescent="0.25">
      <c r="B127" s="424">
        <v>123</v>
      </c>
      <c r="C127" s="430">
        <f>'BIENES ASEGURADOS IN.DE'!C127</f>
        <v>0</v>
      </c>
      <c r="D127" s="431">
        <f>'BIENES ASEGURADOS IN.DE'!D127*'RT GENERALES'!$E$14</f>
        <v>0</v>
      </c>
      <c r="E127" s="432">
        <f>'BIENES ASEGURADOS IN.DE'!E127*'RT GENERALES'!$E$14</f>
        <v>0</v>
      </c>
      <c r="F127" s="433">
        <f>'BIENES ASEGURADOS IN.DE'!F127*'RT GENERALES'!$E$14</f>
        <v>0</v>
      </c>
      <c r="G127" s="425">
        <f t="shared" si="12"/>
        <v>0</v>
      </c>
      <c r="H127" s="283"/>
      <c r="I127" s="284">
        <f>((((D127+E127)*('DT IN. DE'!$C$5/1000)))*($D$1166/IF(AND($D$1165&gt;$B$1167,$B$1167&gt;$D$1164),366,365))+(F127*('DT IN. DE'!$C$5/2000)))</f>
        <v>0</v>
      </c>
      <c r="J127" s="285">
        <f t="shared" si="13"/>
        <v>0</v>
      </c>
      <c r="K127" s="286">
        <f>(((D127+E127)*('DT IN. DE'!$E$5/1000))*($D$1166/IF(AND($D$1165&gt;$B$1167,$B$1167&gt;$D$1164),366,365))+(F127*('DT IN. DE'!$E$5/2000)))</f>
        <v>0</v>
      </c>
      <c r="L127" s="385"/>
      <c r="M127" s="287">
        <f t="shared" si="14"/>
        <v>0</v>
      </c>
      <c r="O127" s="288">
        <f>(($T127*'DT IN. DE'!$C$5/1000))*($D$1166/IF(AND($D$1165&gt;$B$1167,$B$1167&gt;$D$1164),366,365))+(($U127*'DT IN. DE'!$C$5/2000))</f>
        <v>0</v>
      </c>
      <c r="P127" s="289">
        <f t="shared" si="15"/>
        <v>0</v>
      </c>
      <c r="Q127" s="289">
        <f>(($T127*'DT IN. DE'!$E$5/1000))*($D$1166/IF(AND($D$1165&gt;$B$1167,$B$1167&gt;$D$1164),366,365))+(($U127*'DT IN. DE'!$E$5/2000))</f>
        <v>0</v>
      </c>
      <c r="R127" s="290">
        <f t="shared" si="16"/>
        <v>0</v>
      </c>
      <c r="T127" s="291">
        <f t="shared" si="17"/>
        <v>0</v>
      </c>
      <c r="U127" s="291">
        <f t="shared" si="18"/>
        <v>0</v>
      </c>
      <c r="W127" s="288">
        <f>(($AB127*'DT IN. DE'!$C$5/1000))*($D$1166/IF(AND($D$1165&gt;$B$1167,$B$1167&gt;$D$1164),366,365))+(($AC127*'DT IN. DE'!$C$5/2000))</f>
        <v>0</v>
      </c>
      <c r="X127" s="289">
        <f t="shared" si="19"/>
        <v>0</v>
      </c>
      <c r="Y127" s="289">
        <f>(($AB127*'DT IN. DE'!$E$5/1000))*($D$1166/IF(AND($D$1165&gt;$B$1167,$B$1167&gt;$D$1164),366,365))+(($AC127*'DT IN. DE'!$E$5/2000))</f>
        <v>0</v>
      </c>
      <c r="Z127" s="292">
        <f t="shared" si="20"/>
        <v>0</v>
      </c>
      <c r="AA127" s="386"/>
      <c r="AB127" s="291">
        <f t="shared" si="21"/>
        <v>0</v>
      </c>
      <c r="AC127" s="291">
        <f t="shared" si="22"/>
        <v>0</v>
      </c>
    </row>
    <row r="128" spans="2:29" x14ac:dyDescent="0.25">
      <c r="B128" s="423">
        <v>124</v>
      </c>
      <c r="C128" s="430">
        <f>'BIENES ASEGURADOS IN.DE'!C128</f>
        <v>0</v>
      </c>
      <c r="D128" s="431">
        <f>'BIENES ASEGURADOS IN.DE'!D128*'RT GENERALES'!$E$14</f>
        <v>0</v>
      </c>
      <c r="E128" s="432">
        <f>'BIENES ASEGURADOS IN.DE'!E128*'RT GENERALES'!$E$14</f>
        <v>0</v>
      </c>
      <c r="F128" s="433">
        <f>'BIENES ASEGURADOS IN.DE'!F128*'RT GENERALES'!$E$14</f>
        <v>0</v>
      </c>
      <c r="G128" s="425">
        <f t="shared" si="12"/>
        <v>0</v>
      </c>
      <c r="H128" s="283"/>
      <c r="I128" s="284">
        <f>((((D128+E128)*('DT IN. DE'!$C$5/1000)))*($D$1166/IF(AND($D$1165&gt;$B$1167,$B$1167&gt;$D$1164),366,365))+(F128*('DT IN. DE'!$C$5/2000)))</f>
        <v>0</v>
      </c>
      <c r="J128" s="285">
        <f t="shared" si="13"/>
        <v>0</v>
      </c>
      <c r="K128" s="286">
        <f>(((D128+E128)*('DT IN. DE'!$E$5/1000))*($D$1166/IF(AND($D$1165&gt;$B$1167,$B$1167&gt;$D$1164),366,365))+(F128*('DT IN. DE'!$E$5/2000)))</f>
        <v>0</v>
      </c>
      <c r="L128" s="385"/>
      <c r="M128" s="287">
        <f t="shared" si="14"/>
        <v>0</v>
      </c>
      <c r="O128" s="288">
        <f>(($T128*'DT IN. DE'!$C$5/1000))*($D$1166/IF(AND($D$1165&gt;$B$1167,$B$1167&gt;$D$1164),366,365))+(($U128*'DT IN. DE'!$C$5/2000))</f>
        <v>0</v>
      </c>
      <c r="P128" s="289">
        <f t="shared" si="15"/>
        <v>0</v>
      </c>
      <c r="Q128" s="289">
        <f>(($T128*'DT IN. DE'!$E$5/1000))*($D$1166/IF(AND($D$1165&gt;$B$1167,$B$1167&gt;$D$1164),366,365))+(($U128*'DT IN. DE'!$E$5/2000))</f>
        <v>0</v>
      </c>
      <c r="R128" s="290">
        <f t="shared" si="16"/>
        <v>0</v>
      </c>
      <c r="T128" s="291">
        <f t="shared" si="17"/>
        <v>0</v>
      </c>
      <c r="U128" s="291">
        <f t="shared" si="18"/>
        <v>0</v>
      </c>
      <c r="W128" s="288">
        <f>(($AB128*'DT IN. DE'!$C$5/1000))*($D$1166/IF(AND($D$1165&gt;$B$1167,$B$1167&gt;$D$1164),366,365))+(($AC128*'DT IN. DE'!$C$5/2000))</f>
        <v>0</v>
      </c>
      <c r="X128" s="289">
        <f t="shared" si="19"/>
        <v>0</v>
      </c>
      <c r="Y128" s="289">
        <f>(($AB128*'DT IN. DE'!$E$5/1000))*($D$1166/IF(AND($D$1165&gt;$B$1167,$B$1167&gt;$D$1164),366,365))+(($AC128*'DT IN. DE'!$E$5/2000))</f>
        <v>0</v>
      </c>
      <c r="Z128" s="292">
        <f t="shared" si="20"/>
        <v>0</v>
      </c>
      <c r="AA128" s="386"/>
      <c r="AB128" s="291">
        <f t="shared" si="21"/>
        <v>0</v>
      </c>
      <c r="AC128" s="291">
        <f t="shared" si="22"/>
        <v>0</v>
      </c>
    </row>
    <row r="129" spans="2:29" x14ac:dyDescent="0.25">
      <c r="B129" s="424">
        <v>125</v>
      </c>
      <c r="C129" s="430">
        <f>'BIENES ASEGURADOS IN.DE'!C129</f>
        <v>0</v>
      </c>
      <c r="D129" s="431">
        <f>'BIENES ASEGURADOS IN.DE'!D129*'RT GENERALES'!$E$14</f>
        <v>0</v>
      </c>
      <c r="E129" s="432">
        <f>'BIENES ASEGURADOS IN.DE'!E129*'RT GENERALES'!$E$14</f>
        <v>0</v>
      </c>
      <c r="F129" s="433">
        <f>'BIENES ASEGURADOS IN.DE'!F129*'RT GENERALES'!$E$14</f>
        <v>0</v>
      </c>
      <c r="G129" s="425">
        <f t="shared" si="12"/>
        <v>0</v>
      </c>
      <c r="H129" s="283"/>
      <c r="I129" s="284">
        <f>((((D129+E129)*('DT IN. DE'!$C$5/1000)))*($D$1166/IF(AND($D$1165&gt;$B$1167,$B$1167&gt;$D$1164),366,365))+(F129*('DT IN. DE'!$C$5/2000)))</f>
        <v>0</v>
      </c>
      <c r="J129" s="285">
        <f t="shared" si="13"/>
        <v>0</v>
      </c>
      <c r="K129" s="286">
        <f>(((D129+E129)*('DT IN. DE'!$E$5/1000))*($D$1166/IF(AND($D$1165&gt;$B$1167,$B$1167&gt;$D$1164),366,365))+(F129*('DT IN. DE'!$E$5/2000)))</f>
        <v>0</v>
      </c>
      <c r="L129" s="385"/>
      <c r="M129" s="287">
        <f t="shared" si="14"/>
        <v>0</v>
      </c>
      <c r="O129" s="288">
        <f>(($T129*'DT IN. DE'!$C$5/1000))*($D$1166/IF(AND($D$1165&gt;$B$1167,$B$1167&gt;$D$1164),366,365))+(($U129*'DT IN. DE'!$C$5/2000))</f>
        <v>0</v>
      </c>
      <c r="P129" s="289">
        <f t="shared" si="15"/>
        <v>0</v>
      </c>
      <c r="Q129" s="289">
        <f>(($T129*'DT IN. DE'!$E$5/1000))*($D$1166/IF(AND($D$1165&gt;$B$1167,$B$1167&gt;$D$1164),366,365))+(($U129*'DT IN. DE'!$E$5/2000))</f>
        <v>0</v>
      </c>
      <c r="R129" s="290">
        <f t="shared" si="16"/>
        <v>0</v>
      </c>
      <c r="T129" s="291">
        <f t="shared" si="17"/>
        <v>0</v>
      </c>
      <c r="U129" s="291">
        <f t="shared" si="18"/>
        <v>0</v>
      </c>
      <c r="W129" s="288">
        <f>(($AB129*'DT IN. DE'!$C$5/1000))*($D$1166/IF(AND($D$1165&gt;$B$1167,$B$1167&gt;$D$1164),366,365))+(($AC129*'DT IN. DE'!$C$5/2000))</f>
        <v>0</v>
      </c>
      <c r="X129" s="289">
        <f t="shared" si="19"/>
        <v>0</v>
      </c>
      <c r="Y129" s="289">
        <f>(($AB129*'DT IN. DE'!$E$5/1000))*($D$1166/IF(AND($D$1165&gt;$B$1167,$B$1167&gt;$D$1164),366,365))+(($AC129*'DT IN. DE'!$E$5/2000))</f>
        <v>0</v>
      </c>
      <c r="Z129" s="292">
        <f t="shared" si="20"/>
        <v>0</v>
      </c>
      <c r="AA129" s="386"/>
      <c r="AB129" s="291">
        <f t="shared" si="21"/>
        <v>0</v>
      </c>
      <c r="AC129" s="291">
        <f t="shared" si="22"/>
        <v>0</v>
      </c>
    </row>
    <row r="130" spans="2:29" x14ac:dyDescent="0.25">
      <c r="B130" s="424">
        <v>126</v>
      </c>
      <c r="C130" s="430">
        <f>'BIENES ASEGURADOS IN.DE'!C130</f>
        <v>0</v>
      </c>
      <c r="D130" s="431">
        <f>'BIENES ASEGURADOS IN.DE'!D130*'RT GENERALES'!$E$14</f>
        <v>0</v>
      </c>
      <c r="E130" s="432">
        <f>'BIENES ASEGURADOS IN.DE'!E130*'RT GENERALES'!$E$14</f>
        <v>0</v>
      </c>
      <c r="F130" s="433">
        <f>'BIENES ASEGURADOS IN.DE'!F130*'RT GENERALES'!$E$14</f>
        <v>0</v>
      </c>
      <c r="G130" s="425">
        <f t="shared" si="12"/>
        <v>0</v>
      </c>
      <c r="H130" s="283"/>
      <c r="I130" s="284">
        <f>((((D130+E130)*('DT IN. DE'!$C$5/1000)))*($D$1166/IF(AND($D$1165&gt;$B$1167,$B$1167&gt;$D$1164),366,365))+(F130*('DT IN. DE'!$C$5/2000)))</f>
        <v>0</v>
      </c>
      <c r="J130" s="285">
        <f t="shared" si="13"/>
        <v>0</v>
      </c>
      <c r="K130" s="286">
        <f>(((D130+E130)*('DT IN. DE'!$E$5/1000))*($D$1166/IF(AND($D$1165&gt;$B$1167,$B$1167&gt;$D$1164),366,365))+(F130*('DT IN. DE'!$E$5/2000)))</f>
        <v>0</v>
      </c>
      <c r="L130" s="385"/>
      <c r="M130" s="287">
        <f t="shared" si="14"/>
        <v>0</v>
      </c>
      <c r="O130" s="288">
        <f>(($T130*'DT IN. DE'!$C$5/1000))*($D$1166/IF(AND($D$1165&gt;$B$1167,$B$1167&gt;$D$1164),366,365))+(($U130*'DT IN. DE'!$C$5/2000))</f>
        <v>0</v>
      </c>
      <c r="P130" s="289">
        <f t="shared" si="15"/>
        <v>0</v>
      </c>
      <c r="Q130" s="289">
        <f>(($T130*'DT IN. DE'!$E$5/1000))*($D$1166/IF(AND($D$1165&gt;$B$1167,$B$1167&gt;$D$1164),366,365))+(($U130*'DT IN. DE'!$E$5/2000))</f>
        <v>0</v>
      </c>
      <c r="R130" s="290">
        <f t="shared" si="16"/>
        <v>0</v>
      </c>
      <c r="T130" s="291">
        <f t="shared" si="17"/>
        <v>0</v>
      </c>
      <c r="U130" s="291">
        <f t="shared" si="18"/>
        <v>0</v>
      </c>
      <c r="W130" s="288">
        <f>(($AB130*'DT IN. DE'!$C$5/1000))*($D$1166/IF(AND($D$1165&gt;$B$1167,$B$1167&gt;$D$1164),366,365))+(($AC130*'DT IN. DE'!$C$5/2000))</f>
        <v>0</v>
      </c>
      <c r="X130" s="289">
        <f t="shared" si="19"/>
        <v>0</v>
      </c>
      <c r="Y130" s="289">
        <f>(($AB130*'DT IN. DE'!$E$5/1000))*($D$1166/IF(AND($D$1165&gt;$B$1167,$B$1167&gt;$D$1164),366,365))+(($AC130*'DT IN. DE'!$E$5/2000))</f>
        <v>0</v>
      </c>
      <c r="Z130" s="292">
        <f t="shared" si="20"/>
        <v>0</v>
      </c>
      <c r="AA130" s="386"/>
      <c r="AB130" s="291">
        <f t="shared" si="21"/>
        <v>0</v>
      </c>
      <c r="AC130" s="291">
        <f t="shared" si="22"/>
        <v>0</v>
      </c>
    </row>
    <row r="131" spans="2:29" x14ac:dyDescent="0.25">
      <c r="B131" s="423">
        <v>127</v>
      </c>
      <c r="C131" s="430">
        <f>'BIENES ASEGURADOS IN.DE'!C131</f>
        <v>0</v>
      </c>
      <c r="D131" s="431">
        <f>'BIENES ASEGURADOS IN.DE'!D131*'RT GENERALES'!$E$14</f>
        <v>0</v>
      </c>
      <c r="E131" s="432">
        <f>'BIENES ASEGURADOS IN.DE'!E131*'RT GENERALES'!$E$14</f>
        <v>0</v>
      </c>
      <c r="F131" s="433">
        <f>'BIENES ASEGURADOS IN.DE'!F131*'RT GENERALES'!$E$14</f>
        <v>0</v>
      </c>
      <c r="G131" s="425">
        <f t="shared" si="12"/>
        <v>0</v>
      </c>
      <c r="H131" s="283"/>
      <c r="I131" s="284">
        <f>((((D131+E131)*('DT IN. DE'!$C$5/1000)))*($D$1166/IF(AND($D$1165&gt;$B$1167,$B$1167&gt;$D$1164),366,365))+(F131*('DT IN. DE'!$C$5/2000)))</f>
        <v>0</v>
      </c>
      <c r="J131" s="285">
        <f t="shared" si="13"/>
        <v>0</v>
      </c>
      <c r="K131" s="286">
        <f>(((D131+E131)*('DT IN. DE'!$E$5/1000))*($D$1166/IF(AND($D$1165&gt;$B$1167,$B$1167&gt;$D$1164),366,365))+(F131*('DT IN. DE'!$E$5/2000)))</f>
        <v>0</v>
      </c>
      <c r="L131" s="385"/>
      <c r="M131" s="287">
        <f t="shared" si="14"/>
        <v>0</v>
      </c>
      <c r="O131" s="288">
        <f>(($T131*'DT IN. DE'!$C$5/1000))*($D$1166/IF(AND($D$1165&gt;$B$1167,$B$1167&gt;$D$1164),366,365))+(($U131*'DT IN. DE'!$C$5/2000))</f>
        <v>0</v>
      </c>
      <c r="P131" s="289">
        <f t="shared" si="15"/>
        <v>0</v>
      </c>
      <c r="Q131" s="289">
        <f>(($T131*'DT IN. DE'!$E$5/1000))*($D$1166/IF(AND($D$1165&gt;$B$1167,$B$1167&gt;$D$1164),366,365))+(($U131*'DT IN. DE'!$E$5/2000))</f>
        <v>0</v>
      </c>
      <c r="R131" s="290">
        <f t="shared" si="16"/>
        <v>0</v>
      </c>
      <c r="T131" s="291">
        <f t="shared" si="17"/>
        <v>0</v>
      </c>
      <c r="U131" s="291">
        <f t="shared" si="18"/>
        <v>0</v>
      </c>
      <c r="W131" s="288">
        <f>(($AB131*'DT IN. DE'!$C$5/1000))*($D$1166/IF(AND($D$1165&gt;$B$1167,$B$1167&gt;$D$1164),366,365))+(($AC131*'DT IN. DE'!$C$5/2000))</f>
        <v>0</v>
      </c>
      <c r="X131" s="289">
        <f t="shared" si="19"/>
        <v>0</v>
      </c>
      <c r="Y131" s="289">
        <f>(($AB131*'DT IN. DE'!$E$5/1000))*($D$1166/IF(AND($D$1165&gt;$B$1167,$B$1167&gt;$D$1164),366,365))+(($AC131*'DT IN. DE'!$E$5/2000))</f>
        <v>0</v>
      </c>
      <c r="Z131" s="292">
        <f t="shared" si="20"/>
        <v>0</v>
      </c>
      <c r="AA131" s="386"/>
      <c r="AB131" s="291">
        <f t="shared" si="21"/>
        <v>0</v>
      </c>
      <c r="AC131" s="291">
        <f t="shared" si="22"/>
        <v>0</v>
      </c>
    </row>
    <row r="132" spans="2:29" x14ac:dyDescent="0.25">
      <c r="B132" s="424">
        <v>128</v>
      </c>
      <c r="C132" s="430">
        <f>'BIENES ASEGURADOS IN.DE'!C132</f>
        <v>0</v>
      </c>
      <c r="D132" s="431">
        <f>'BIENES ASEGURADOS IN.DE'!D132*'RT GENERALES'!$E$14</f>
        <v>0</v>
      </c>
      <c r="E132" s="432">
        <f>'BIENES ASEGURADOS IN.DE'!E132*'RT GENERALES'!$E$14</f>
        <v>0</v>
      </c>
      <c r="F132" s="433">
        <f>'BIENES ASEGURADOS IN.DE'!F132*'RT GENERALES'!$E$14</f>
        <v>0</v>
      </c>
      <c r="G132" s="425">
        <f t="shared" si="12"/>
        <v>0</v>
      </c>
      <c r="H132" s="283"/>
      <c r="I132" s="284">
        <f>((((D132+E132)*('DT IN. DE'!$C$5/1000)))*($D$1166/IF(AND($D$1165&gt;$B$1167,$B$1167&gt;$D$1164),366,365))+(F132*('DT IN. DE'!$C$5/2000)))</f>
        <v>0</v>
      </c>
      <c r="J132" s="285">
        <f t="shared" si="13"/>
        <v>0</v>
      </c>
      <c r="K132" s="286">
        <f>(((D132+E132)*('DT IN. DE'!$E$5/1000))*($D$1166/IF(AND($D$1165&gt;$B$1167,$B$1167&gt;$D$1164),366,365))+(F132*('DT IN. DE'!$E$5/2000)))</f>
        <v>0</v>
      </c>
      <c r="L132" s="385"/>
      <c r="M132" s="287">
        <f t="shared" si="14"/>
        <v>0</v>
      </c>
      <c r="O132" s="288">
        <f>(($T132*'DT IN. DE'!$C$5/1000))*($D$1166/IF(AND($D$1165&gt;$B$1167,$B$1167&gt;$D$1164),366,365))+(($U132*'DT IN. DE'!$C$5/2000))</f>
        <v>0</v>
      </c>
      <c r="P132" s="289">
        <f t="shared" si="15"/>
        <v>0</v>
      </c>
      <c r="Q132" s="289">
        <f>(($T132*'DT IN. DE'!$E$5/1000))*($D$1166/IF(AND($D$1165&gt;$B$1167,$B$1167&gt;$D$1164),366,365))+(($U132*'DT IN. DE'!$E$5/2000))</f>
        <v>0</v>
      </c>
      <c r="R132" s="290">
        <f t="shared" si="16"/>
        <v>0</v>
      </c>
      <c r="T132" s="291">
        <f t="shared" si="17"/>
        <v>0</v>
      </c>
      <c r="U132" s="291">
        <f t="shared" si="18"/>
        <v>0</v>
      </c>
      <c r="W132" s="288">
        <f>(($AB132*'DT IN. DE'!$C$5/1000))*($D$1166/IF(AND($D$1165&gt;$B$1167,$B$1167&gt;$D$1164),366,365))+(($AC132*'DT IN. DE'!$C$5/2000))</f>
        <v>0</v>
      </c>
      <c r="X132" s="289">
        <f t="shared" si="19"/>
        <v>0</v>
      </c>
      <c r="Y132" s="289">
        <f>(($AB132*'DT IN. DE'!$E$5/1000))*($D$1166/IF(AND($D$1165&gt;$B$1167,$B$1167&gt;$D$1164),366,365))+(($AC132*'DT IN. DE'!$E$5/2000))</f>
        <v>0</v>
      </c>
      <c r="Z132" s="292">
        <f t="shared" si="20"/>
        <v>0</v>
      </c>
      <c r="AA132" s="386"/>
      <c r="AB132" s="291">
        <f t="shared" si="21"/>
        <v>0</v>
      </c>
      <c r="AC132" s="291">
        <f t="shared" si="22"/>
        <v>0</v>
      </c>
    </row>
    <row r="133" spans="2:29" x14ac:dyDescent="0.25">
      <c r="B133" s="424">
        <v>129</v>
      </c>
      <c r="C133" s="430">
        <f>'BIENES ASEGURADOS IN.DE'!C133</f>
        <v>0</v>
      </c>
      <c r="D133" s="431">
        <f>'BIENES ASEGURADOS IN.DE'!D133*'RT GENERALES'!$E$14</f>
        <v>0</v>
      </c>
      <c r="E133" s="432">
        <f>'BIENES ASEGURADOS IN.DE'!E133*'RT GENERALES'!$E$14</f>
        <v>0</v>
      </c>
      <c r="F133" s="433">
        <f>'BIENES ASEGURADOS IN.DE'!F133*'RT GENERALES'!$E$14</f>
        <v>0</v>
      </c>
      <c r="G133" s="425">
        <f t="shared" si="12"/>
        <v>0</v>
      </c>
      <c r="H133" s="283"/>
      <c r="I133" s="284">
        <f>((((D133+E133)*('DT IN. DE'!$C$5/1000)))*($D$1166/IF(AND($D$1165&gt;$B$1167,$B$1167&gt;$D$1164),366,365))+(F133*('DT IN. DE'!$C$5/2000)))</f>
        <v>0</v>
      </c>
      <c r="J133" s="285">
        <f t="shared" si="13"/>
        <v>0</v>
      </c>
      <c r="K133" s="286">
        <f>(((D133+E133)*('DT IN. DE'!$E$5/1000))*($D$1166/IF(AND($D$1165&gt;$B$1167,$B$1167&gt;$D$1164),366,365))+(F133*('DT IN. DE'!$E$5/2000)))</f>
        <v>0</v>
      </c>
      <c r="L133" s="385"/>
      <c r="M133" s="287">
        <f t="shared" si="14"/>
        <v>0</v>
      </c>
      <c r="O133" s="288">
        <f>(($T133*'DT IN. DE'!$C$5/1000))*($D$1166/IF(AND($D$1165&gt;$B$1167,$B$1167&gt;$D$1164),366,365))+(($U133*'DT IN. DE'!$C$5/2000))</f>
        <v>0</v>
      </c>
      <c r="P133" s="289">
        <f t="shared" si="15"/>
        <v>0</v>
      </c>
      <c r="Q133" s="289">
        <f>(($T133*'DT IN. DE'!$E$5/1000))*($D$1166/IF(AND($D$1165&gt;$B$1167,$B$1167&gt;$D$1164),366,365))+(($U133*'DT IN. DE'!$E$5/2000))</f>
        <v>0</v>
      </c>
      <c r="R133" s="290">
        <f t="shared" si="16"/>
        <v>0</v>
      </c>
      <c r="T133" s="291">
        <f t="shared" si="17"/>
        <v>0</v>
      </c>
      <c r="U133" s="291">
        <f t="shared" si="18"/>
        <v>0</v>
      </c>
      <c r="W133" s="288">
        <f>(($AB133*'DT IN. DE'!$C$5/1000))*($D$1166/IF(AND($D$1165&gt;$B$1167,$B$1167&gt;$D$1164),366,365))+(($AC133*'DT IN. DE'!$C$5/2000))</f>
        <v>0</v>
      </c>
      <c r="X133" s="289">
        <f t="shared" si="19"/>
        <v>0</v>
      </c>
      <c r="Y133" s="289">
        <f>(($AB133*'DT IN. DE'!$E$5/1000))*($D$1166/IF(AND($D$1165&gt;$B$1167,$B$1167&gt;$D$1164),366,365))+(($AC133*'DT IN. DE'!$E$5/2000))</f>
        <v>0</v>
      </c>
      <c r="Z133" s="292">
        <f t="shared" si="20"/>
        <v>0</v>
      </c>
      <c r="AA133" s="386"/>
      <c r="AB133" s="291">
        <f t="shared" si="21"/>
        <v>0</v>
      </c>
      <c r="AC133" s="291">
        <f t="shared" si="22"/>
        <v>0</v>
      </c>
    </row>
    <row r="134" spans="2:29" x14ac:dyDescent="0.25">
      <c r="B134" s="423">
        <v>130</v>
      </c>
      <c r="C134" s="430">
        <f>'BIENES ASEGURADOS IN.DE'!C134</f>
        <v>0</v>
      </c>
      <c r="D134" s="431">
        <f>'BIENES ASEGURADOS IN.DE'!D134*'RT GENERALES'!$E$14</f>
        <v>0</v>
      </c>
      <c r="E134" s="432">
        <f>'BIENES ASEGURADOS IN.DE'!E134*'RT GENERALES'!$E$14</f>
        <v>0</v>
      </c>
      <c r="F134" s="433">
        <f>'BIENES ASEGURADOS IN.DE'!F134*'RT GENERALES'!$E$14</f>
        <v>0</v>
      </c>
      <c r="G134" s="425">
        <f t="shared" ref="G134:G197" si="23">SUM(D134:F134)</f>
        <v>0</v>
      </c>
      <c r="H134" s="283"/>
      <c r="I134" s="284">
        <f>((((D134+E134)*('DT IN. DE'!$C$5/1000)))*($D$1166/IF(AND($D$1165&gt;$B$1167,$B$1167&gt;$D$1164),366,365))+(F134*('DT IN. DE'!$C$5/2000)))</f>
        <v>0</v>
      </c>
      <c r="J134" s="285">
        <f t="shared" ref="J134:J197" si="24">((((D134+E134)*($G$1166/1000)))*($D$1166/IF(AND($D$1165&gt;$B$1167,$B$1167&gt;$D$1164),366,365))+(F134*$G$1166/2000))</f>
        <v>0</v>
      </c>
      <c r="K134" s="286">
        <f>(((D134+E134)*('DT IN. DE'!$E$5/1000))*($D$1166/IF(AND($D$1165&gt;$B$1167,$B$1167&gt;$D$1164),366,365))+(F134*('DT IN. DE'!$E$5/2000)))</f>
        <v>0</v>
      </c>
      <c r="L134" s="385"/>
      <c r="M134" s="287">
        <f t="shared" ref="M134:M197" si="25">SUM(I134:L134)</f>
        <v>0</v>
      </c>
      <c r="O134" s="288">
        <f>(($T134*'DT IN. DE'!$C$5/1000))*($D$1166/IF(AND($D$1165&gt;$B$1167,$B$1167&gt;$D$1164),366,365))+(($U134*'DT IN. DE'!$C$5/2000))</f>
        <v>0</v>
      </c>
      <c r="P134" s="289">
        <f t="shared" ref="P134:P197" si="26">(($T134*$G$1166/1000))*($D$1166/IF(AND($D$1165&gt;$B$1167,$B$1167&gt;$D$1164),366,365))+(($U134*$G$1166/2000))</f>
        <v>0</v>
      </c>
      <c r="Q134" s="289">
        <f>(($T134*'DT IN. DE'!$E$5/1000))*($D$1166/IF(AND($D$1165&gt;$B$1167,$B$1167&gt;$D$1164),366,365))+(($U134*'DT IN. DE'!$E$5/2000))</f>
        <v>0</v>
      </c>
      <c r="R134" s="290">
        <f t="shared" ref="R134:R197" si="27">M134-(SUM(O134:Q134))</f>
        <v>0</v>
      </c>
      <c r="T134" s="291">
        <f t="shared" ref="T134:T197" si="28">IF(AND(($G134)&gt;$O$2,F134&gt;0),((D134+E134)*($O$2/$G134)),IF($G134&lt;$O$2,(D134+E134),($G134)*($O$2/$G134)))</f>
        <v>0</v>
      </c>
      <c r="U134" s="291">
        <f t="shared" ref="U134:U197" si="29">IF(AND(($G134)&gt;$O$2,$F134&gt;0),(($F134)*($O$2/$G134)),$F134)</f>
        <v>0</v>
      </c>
      <c r="W134" s="288">
        <f>(($AB134*'DT IN. DE'!$C$5/1000))*($D$1166/IF(AND($D$1165&gt;$B$1167,$B$1167&gt;$D$1164),366,365))+(($AC134*'DT IN. DE'!$C$5/2000))</f>
        <v>0</v>
      </c>
      <c r="X134" s="289">
        <f t="shared" ref="X134:X197" si="30">(($AB134*$G$1166/1000))*($D$1166/IF(AND($D$1165&gt;$B$1167,$B$1167&gt;$D$1164),366,365))+(($AC134*$G$1166/2000))</f>
        <v>0</v>
      </c>
      <c r="Y134" s="289">
        <f>(($AB134*'DT IN. DE'!$E$5/1000))*($D$1166/IF(AND($D$1165&gt;$B$1167,$B$1167&gt;$D$1164),366,365))+(($AC134*'DT IN. DE'!$E$5/2000))</f>
        <v>0</v>
      </c>
      <c r="Z134" s="292">
        <f t="shared" ref="Z134:Z197" si="31">M134-SUM(O134:Q134,W134:Y134)</f>
        <v>0</v>
      </c>
      <c r="AA134" s="386"/>
      <c r="AB134" s="291">
        <f t="shared" ref="AB134:AB197" si="32">IF($G134&gt;$O$2,IF(AND($W$2&gt;=($G134-$O$2)),(D134+E134)*(1-($O$2/$G134)),(D134+E134)*($W$2/$G134)),0)</f>
        <v>0</v>
      </c>
      <c r="AC134" s="291">
        <f t="shared" ref="AC134:AC197" si="33">IF($G134&gt;$O$2,IF(AND($W$2&gt;=($G134-$O$2),F134&gt;0),(F134)*(1-($O$2/$G134)),(F134)*($W$2/$G134)),0)</f>
        <v>0</v>
      </c>
    </row>
    <row r="135" spans="2:29" x14ac:dyDescent="0.25">
      <c r="B135" s="424">
        <v>131</v>
      </c>
      <c r="C135" s="430">
        <f>'BIENES ASEGURADOS IN.DE'!C135</f>
        <v>0</v>
      </c>
      <c r="D135" s="431">
        <f>'BIENES ASEGURADOS IN.DE'!D135*'RT GENERALES'!$E$14</f>
        <v>0</v>
      </c>
      <c r="E135" s="432">
        <f>'BIENES ASEGURADOS IN.DE'!E135*'RT GENERALES'!$E$14</f>
        <v>0</v>
      </c>
      <c r="F135" s="433">
        <f>'BIENES ASEGURADOS IN.DE'!F135*'RT GENERALES'!$E$14</f>
        <v>0</v>
      </c>
      <c r="G135" s="425">
        <f t="shared" si="23"/>
        <v>0</v>
      </c>
      <c r="H135" s="283"/>
      <c r="I135" s="284">
        <f>((((D135+E135)*('DT IN. DE'!$C$5/1000)))*($D$1166/IF(AND($D$1165&gt;$B$1167,$B$1167&gt;$D$1164),366,365))+(F135*('DT IN. DE'!$C$5/2000)))</f>
        <v>0</v>
      </c>
      <c r="J135" s="285">
        <f t="shared" si="24"/>
        <v>0</v>
      </c>
      <c r="K135" s="286">
        <f>(((D135+E135)*('DT IN. DE'!$E$5/1000))*($D$1166/IF(AND($D$1165&gt;$B$1167,$B$1167&gt;$D$1164),366,365))+(F135*('DT IN. DE'!$E$5/2000)))</f>
        <v>0</v>
      </c>
      <c r="L135" s="385"/>
      <c r="M135" s="287">
        <f t="shared" si="25"/>
        <v>0</v>
      </c>
      <c r="O135" s="288">
        <f>(($T135*'DT IN. DE'!$C$5/1000))*($D$1166/IF(AND($D$1165&gt;$B$1167,$B$1167&gt;$D$1164),366,365))+(($U135*'DT IN. DE'!$C$5/2000))</f>
        <v>0</v>
      </c>
      <c r="P135" s="289">
        <f t="shared" si="26"/>
        <v>0</v>
      </c>
      <c r="Q135" s="289">
        <f>(($T135*'DT IN. DE'!$E$5/1000))*($D$1166/IF(AND($D$1165&gt;$B$1167,$B$1167&gt;$D$1164),366,365))+(($U135*'DT IN. DE'!$E$5/2000))</f>
        <v>0</v>
      </c>
      <c r="R135" s="290">
        <f t="shared" si="27"/>
        <v>0</v>
      </c>
      <c r="T135" s="291">
        <f t="shared" si="28"/>
        <v>0</v>
      </c>
      <c r="U135" s="291">
        <f t="shared" si="29"/>
        <v>0</v>
      </c>
      <c r="W135" s="288">
        <f>(($AB135*'DT IN. DE'!$C$5/1000))*($D$1166/IF(AND($D$1165&gt;$B$1167,$B$1167&gt;$D$1164),366,365))+(($AC135*'DT IN. DE'!$C$5/2000))</f>
        <v>0</v>
      </c>
      <c r="X135" s="289">
        <f t="shared" si="30"/>
        <v>0</v>
      </c>
      <c r="Y135" s="289">
        <f>(($AB135*'DT IN. DE'!$E$5/1000))*($D$1166/IF(AND($D$1165&gt;$B$1167,$B$1167&gt;$D$1164),366,365))+(($AC135*'DT IN. DE'!$E$5/2000))</f>
        <v>0</v>
      </c>
      <c r="Z135" s="292">
        <f t="shared" si="31"/>
        <v>0</v>
      </c>
      <c r="AA135" s="386"/>
      <c r="AB135" s="291">
        <f t="shared" si="32"/>
        <v>0</v>
      </c>
      <c r="AC135" s="291">
        <f t="shared" si="33"/>
        <v>0</v>
      </c>
    </row>
    <row r="136" spans="2:29" x14ac:dyDescent="0.25">
      <c r="B136" s="424">
        <v>132</v>
      </c>
      <c r="C136" s="430">
        <f>'BIENES ASEGURADOS IN.DE'!C136</f>
        <v>0</v>
      </c>
      <c r="D136" s="431">
        <f>'BIENES ASEGURADOS IN.DE'!D136*'RT GENERALES'!$E$14</f>
        <v>0</v>
      </c>
      <c r="E136" s="432">
        <f>'BIENES ASEGURADOS IN.DE'!E136*'RT GENERALES'!$E$14</f>
        <v>0</v>
      </c>
      <c r="F136" s="433">
        <f>'BIENES ASEGURADOS IN.DE'!F136*'RT GENERALES'!$E$14</f>
        <v>0</v>
      </c>
      <c r="G136" s="425">
        <f t="shared" si="23"/>
        <v>0</v>
      </c>
      <c r="H136" s="283"/>
      <c r="I136" s="284">
        <f>((((D136+E136)*('DT IN. DE'!$C$5/1000)))*($D$1166/IF(AND($D$1165&gt;$B$1167,$B$1167&gt;$D$1164),366,365))+(F136*('DT IN. DE'!$C$5/2000)))</f>
        <v>0</v>
      </c>
      <c r="J136" s="285">
        <f t="shared" si="24"/>
        <v>0</v>
      </c>
      <c r="K136" s="286">
        <f>(((D136+E136)*('DT IN. DE'!$E$5/1000))*($D$1166/IF(AND($D$1165&gt;$B$1167,$B$1167&gt;$D$1164),366,365))+(F136*('DT IN. DE'!$E$5/2000)))</f>
        <v>0</v>
      </c>
      <c r="L136" s="385"/>
      <c r="M136" s="287">
        <f t="shared" si="25"/>
        <v>0</v>
      </c>
      <c r="O136" s="288">
        <f>(($T136*'DT IN. DE'!$C$5/1000))*($D$1166/IF(AND($D$1165&gt;$B$1167,$B$1167&gt;$D$1164),366,365))+(($U136*'DT IN. DE'!$C$5/2000))</f>
        <v>0</v>
      </c>
      <c r="P136" s="289">
        <f t="shared" si="26"/>
        <v>0</v>
      </c>
      <c r="Q136" s="289">
        <f>(($T136*'DT IN. DE'!$E$5/1000))*($D$1166/IF(AND($D$1165&gt;$B$1167,$B$1167&gt;$D$1164),366,365))+(($U136*'DT IN. DE'!$E$5/2000))</f>
        <v>0</v>
      </c>
      <c r="R136" s="290">
        <f t="shared" si="27"/>
        <v>0</v>
      </c>
      <c r="T136" s="291">
        <f t="shared" si="28"/>
        <v>0</v>
      </c>
      <c r="U136" s="291">
        <f t="shared" si="29"/>
        <v>0</v>
      </c>
      <c r="W136" s="288">
        <f>(($AB136*'DT IN. DE'!$C$5/1000))*($D$1166/IF(AND($D$1165&gt;$B$1167,$B$1167&gt;$D$1164),366,365))+(($AC136*'DT IN. DE'!$C$5/2000))</f>
        <v>0</v>
      </c>
      <c r="X136" s="289">
        <f t="shared" si="30"/>
        <v>0</v>
      </c>
      <c r="Y136" s="289">
        <f>(($AB136*'DT IN. DE'!$E$5/1000))*($D$1166/IF(AND($D$1165&gt;$B$1167,$B$1167&gt;$D$1164),366,365))+(($AC136*'DT IN. DE'!$E$5/2000))</f>
        <v>0</v>
      </c>
      <c r="Z136" s="292">
        <f t="shared" si="31"/>
        <v>0</v>
      </c>
      <c r="AA136" s="386"/>
      <c r="AB136" s="291">
        <f t="shared" si="32"/>
        <v>0</v>
      </c>
      <c r="AC136" s="291">
        <f t="shared" si="33"/>
        <v>0</v>
      </c>
    </row>
    <row r="137" spans="2:29" x14ac:dyDescent="0.25">
      <c r="B137" s="423">
        <v>133</v>
      </c>
      <c r="C137" s="430">
        <f>'BIENES ASEGURADOS IN.DE'!C137</f>
        <v>0</v>
      </c>
      <c r="D137" s="431">
        <f>'BIENES ASEGURADOS IN.DE'!D137*'RT GENERALES'!$E$14</f>
        <v>0</v>
      </c>
      <c r="E137" s="432">
        <f>'BIENES ASEGURADOS IN.DE'!E137*'RT GENERALES'!$E$14</f>
        <v>0</v>
      </c>
      <c r="F137" s="433">
        <f>'BIENES ASEGURADOS IN.DE'!F137*'RT GENERALES'!$E$14</f>
        <v>0</v>
      </c>
      <c r="G137" s="425">
        <f t="shared" si="23"/>
        <v>0</v>
      </c>
      <c r="H137" s="283"/>
      <c r="I137" s="284">
        <f>((((D137+E137)*('DT IN. DE'!$C$5/1000)))*($D$1166/IF(AND($D$1165&gt;$B$1167,$B$1167&gt;$D$1164),366,365))+(F137*('DT IN. DE'!$C$5/2000)))</f>
        <v>0</v>
      </c>
      <c r="J137" s="285">
        <f t="shared" si="24"/>
        <v>0</v>
      </c>
      <c r="K137" s="286">
        <f>(((D137+E137)*('DT IN. DE'!$E$5/1000))*($D$1166/IF(AND($D$1165&gt;$B$1167,$B$1167&gt;$D$1164),366,365))+(F137*('DT IN. DE'!$E$5/2000)))</f>
        <v>0</v>
      </c>
      <c r="L137" s="385"/>
      <c r="M137" s="287">
        <f t="shared" si="25"/>
        <v>0</v>
      </c>
      <c r="O137" s="288">
        <f>(($T137*'DT IN. DE'!$C$5/1000))*($D$1166/IF(AND($D$1165&gt;$B$1167,$B$1167&gt;$D$1164),366,365))+(($U137*'DT IN. DE'!$C$5/2000))</f>
        <v>0</v>
      </c>
      <c r="P137" s="289">
        <f t="shared" si="26"/>
        <v>0</v>
      </c>
      <c r="Q137" s="289">
        <f>(($T137*'DT IN. DE'!$E$5/1000))*($D$1166/IF(AND($D$1165&gt;$B$1167,$B$1167&gt;$D$1164),366,365))+(($U137*'DT IN. DE'!$E$5/2000))</f>
        <v>0</v>
      </c>
      <c r="R137" s="290">
        <f t="shared" si="27"/>
        <v>0</v>
      </c>
      <c r="T137" s="291">
        <f t="shared" si="28"/>
        <v>0</v>
      </c>
      <c r="U137" s="291">
        <f t="shared" si="29"/>
        <v>0</v>
      </c>
      <c r="W137" s="288">
        <f>(($AB137*'DT IN. DE'!$C$5/1000))*($D$1166/IF(AND($D$1165&gt;$B$1167,$B$1167&gt;$D$1164),366,365))+(($AC137*'DT IN. DE'!$C$5/2000))</f>
        <v>0</v>
      </c>
      <c r="X137" s="289">
        <f t="shared" si="30"/>
        <v>0</v>
      </c>
      <c r="Y137" s="289">
        <f>(($AB137*'DT IN. DE'!$E$5/1000))*($D$1166/IF(AND($D$1165&gt;$B$1167,$B$1167&gt;$D$1164),366,365))+(($AC137*'DT IN. DE'!$E$5/2000))</f>
        <v>0</v>
      </c>
      <c r="Z137" s="292">
        <f t="shared" si="31"/>
        <v>0</v>
      </c>
      <c r="AA137" s="386"/>
      <c r="AB137" s="291">
        <f t="shared" si="32"/>
        <v>0</v>
      </c>
      <c r="AC137" s="291">
        <f t="shared" si="33"/>
        <v>0</v>
      </c>
    </row>
    <row r="138" spans="2:29" x14ac:dyDescent="0.25">
      <c r="B138" s="424">
        <v>134</v>
      </c>
      <c r="C138" s="430">
        <f>'BIENES ASEGURADOS IN.DE'!C138</f>
        <v>0</v>
      </c>
      <c r="D138" s="431">
        <f>'BIENES ASEGURADOS IN.DE'!D138*'RT GENERALES'!$E$14</f>
        <v>0</v>
      </c>
      <c r="E138" s="432">
        <f>'BIENES ASEGURADOS IN.DE'!E138*'RT GENERALES'!$E$14</f>
        <v>0</v>
      </c>
      <c r="F138" s="433">
        <f>'BIENES ASEGURADOS IN.DE'!F138*'RT GENERALES'!$E$14</f>
        <v>0</v>
      </c>
      <c r="G138" s="425">
        <f t="shared" si="23"/>
        <v>0</v>
      </c>
      <c r="H138" s="283"/>
      <c r="I138" s="284">
        <f>((((D138+E138)*('DT IN. DE'!$C$5/1000)))*($D$1166/IF(AND($D$1165&gt;$B$1167,$B$1167&gt;$D$1164),366,365))+(F138*('DT IN. DE'!$C$5/2000)))</f>
        <v>0</v>
      </c>
      <c r="J138" s="285">
        <f t="shared" si="24"/>
        <v>0</v>
      </c>
      <c r="K138" s="286">
        <f>(((D138+E138)*('DT IN. DE'!$E$5/1000))*($D$1166/IF(AND($D$1165&gt;$B$1167,$B$1167&gt;$D$1164),366,365))+(F138*('DT IN. DE'!$E$5/2000)))</f>
        <v>0</v>
      </c>
      <c r="L138" s="385"/>
      <c r="M138" s="287">
        <f t="shared" si="25"/>
        <v>0</v>
      </c>
      <c r="O138" s="288">
        <f>(($T138*'DT IN. DE'!$C$5/1000))*($D$1166/IF(AND($D$1165&gt;$B$1167,$B$1167&gt;$D$1164),366,365))+(($U138*'DT IN. DE'!$C$5/2000))</f>
        <v>0</v>
      </c>
      <c r="P138" s="289">
        <f t="shared" si="26"/>
        <v>0</v>
      </c>
      <c r="Q138" s="289">
        <f>(($T138*'DT IN. DE'!$E$5/1000))*($D$1166/IF(AND($D$1165&gt;$B$1167,$B$1167&gt;$D$1164),366,365))+(($U138*'DT IN. DE'!$E$5/2000))</f>
        <v>0</v>
      </c>
      <c r="R138" s="290">
        <f t="shared" si="27"/>
        <v>0</v>
      </c>
      <c r="T138" s="291">
        <f t="shared" si="28"/>
        <v>0</v>
      </c>
      <c r="U138" s="291">
        <f t="shared" si="29"/>
        <v>0</v>
      </c>
      <c r="W138" s="288">
        <f>(($AB138*'DT IN. DE'!$C$5/1000))*($D$1166/IF(AND($D$1165&gt;$B$1167,$B$1167&gt;$D$1164),366,365))+(($AC138*'DT IN. DE'!$C$5/2000))</f>
        <v>0</v>
      </c>
      <c r="X138" s="289">
        <f t="shared" si="30"/>
        <v>0</v>
      </c>
      <c r="Y138" s="289">
        <f>(($AB138*'DT IN. DE'!$E$5/1000))*($D$1166/IF(AND($D$1165&gt;$B$1167,$B$1167&gt;$D$1164),366,365))+(($AC138*'DT IN. DE'!$E$5/2000))</f>
        <v>0</v>
      </c>
      <c r="Z138" s="292">
        <f t="shared" si="31"/>
        <v>0</v>
      </c>
      <c r="AA138" s="386"/>
      <c r="AB138" s="291">
        <f t="shared" si="32"/>
        <v>0</v>
      </c>
      <c r="AC138" s="291">
        <f t="shared" si="33"/>
        <v>0</v>
      </c>
    </row>
    <row r="139" spans="2:29" x14ac:dyDescent="0.25">
      <c r="B139" s="424">
        <v>135</v>
      </c>
      <c r="C139" s="430">
        <f>'BIENES ASEGURADOS IN.DE'!C139</f>
        <v>0</v>
      </c>
      <c r="D139" s="431">
        <f>'BIENES ASEGURADOS IN.DE'!D139*'RT GENERALES'!$E$14</f>
        <v>0</v>
      </c>
      <c r="E139" s="432">
        <f>'BIENES ASEGURADOS IN.DE'!E139*'RT GENERALES'!$E$14</f>
        <v>0</v>
      </c>
      <c r="F139" s="433">
        <f>'BIENES ASEGURADOS IN.DE'!F139*'RT GENERALES'!$E$14</f>
        <v>0</v>
      </c>
      <c r="G139" s="425">
        <f t="shared" si="23"/>
        <v>0</v>
      </c>
      <c r="H139" s="283"/>
      <c r="I139" s="284">
        <f>((((D139+E139)*('DT IN. DE'!$C$5/1000)))*($D$1166/IF(AND($D$1165&gt;$B$1167,$B$1167&gt;$D$1164),366,365))+(F139*('DT IN. DE'!$C$5/2000)))</f>
        <v>0</v>
      </c>
      <c r="J139" s="285">
        <f t="shared" si="24"/>
        <v>0</v>
      </c>
      <c r="K139" s="286">
        <f>(((D139+E139)*('DT IN. DE'!$E$5/1000))*($D$1166/IF(AND($D$1165&gt;$B$1167,$B$1167&gt;$D$1164),366,365))+(F139*('DT IN. DE'!$E$5/2000)))</f>
        <v>0</v>
      </c>
      <c r="L139" s="385"/>
      <c r="M139" s="287">
        <f t="shared" si="25"/>
        <v>0</v>
      </c>
      <c r="O139" s="288">
        <f>(($T139*'DT IN. DE'!$C$5/1000))*($D$1166/IF(AND($D$1165&gt;$B$1167,$B$1167&gt;$D$1164),366,365))+(($U139*'DT IN. DE'!$C$5/2000))</f>
        <v>0</v>
      </c>
      <c r="P139" s="289">
        <f t="shared" si="26"/>
        <v>0</v>
      </c>
      <c r="Q139" s="289">
        <f>(($T139*'DT IN. DE'!$E$5/1000))*($D$1166/IF(AND($D$1165&gt;$B$1167,$B$1167&gt;$D$1164),366,365))+(($U139*'DT IN. DE'!$E$5/2000))</f>
        <v>0</v>
      </c>
      <c r="R139" s="290">
        <f t="shared" si="27"/>
        <v>0</v>
      </c>
      <c r="T139" s="291">
        <f t="shared" si="28"/>
        <v>0</v>
      </c>
      <c r="U139" s="291">
        <f t="shared" si="29"/>
        <v>0</v>
      </c>
      <c r="W139" s="288">
        <f>(($AB139*'DT IN. DE'!$C$5/1000))*($D$1166/IF(AND($D$1165&gt;$B$1167,$B$1167&gt;$D$1164),366,365))+(($AC139*'DT IN. DE'!$C$5/2000))</f>
        <v>0</v>
      </c>
      <c r="X139" s="289">
        <f t="shared" si="30"/>
        <v>0</v>
      </c>
      <c r="Y139" s="289">
        <f>(($AB139*'DT IN. DE'!$E$5/1000))*($D$1166/IF(AND($D$1165&gt;$B$1167,$B$1167&gt;$D$1164),366,365))+(($AC139*'DT IN. DE'!$E$5/2000))</f>
        <v>0</v>
      </c>
      <c r="Z139" s="292">
        <f t="shared" si="31"/>
        <v>0</v>
      </c>
      <c r="AA139" s="386"/>
      <c r="AB139" s="291">
        <f t="shared" si="32"/>
        <v>0</v>
      </c>
      <c r="AC139" s="291">
        <f t="shared" si="33"/>
        <v>0</v>
      </c>
    </row>
    <row r="140" spans="2:29" x14ac:dyDescent="0.25">
      <c r="B140" s="423">
        <v>136</v>
      </c>
      <c r="C140" s="430">
        <f>'BIENES ASEGURADOS IN.DE'!C140</f>
        <v>0</v>
      </c>
      <c r="D140" s="431">
        <f>'BIENES ASEGURADOS IN.DE'!D140*'RT GENERALES'!$E$14</f>
        <v>0</v>
      </c>
      <c r="E140" s="432">
        <f>'BIENES ASEGURADOS IN.DE'!E140*'RT GENERALES'!$E$14</f>
        <v>0</v>
      </c>
      <c r="F140" s="433">
        <f>'BIENES ASEGURADOS IN.DE'!F140*'RT GENERALES'!$E$14</f>
        <v>0</v>
      </c>
      <c r="G140" s="425">
        <f t="shared" si="23"/>
        <v>0</v>
      </c>
      <c r="H140" s="283"/>
      <c r="I140" s="284">
        <f>((((D140+E140)*('DT IN. DE'!$C$5/1000)))*($D$1166/IF(AND($D$1165&gt;$B$1167,$B$1167&gt;$D$1164),366,365))+(F140*('DT IN. DE'!$C$5/2000)))</f>
        <v>0</v>
      </c>
      <c r="J140" s="285">
        <f t="shared" si="24"/>
        <v>0</v>
      </c>
      <c r="K140" s="286">
        <f>(((D140+E140)*('DT IN. DE'!$E$5/1000))*($D$1166/IF(AND($D$1165&gt;$B$1167,$B$1167&gt;$D$1164),366,365))+(F140*('DT IN. DE'!$E$5/2000)))</f>
        <v>0</v>
      </c>
      <c r="L140" s="385"/>
      <c r="M140" s="287">
        <f t="shared" si="25"/>
        <v>0</v>
      </c>
      <c r="O140" s="288">
        <f>(($T140*'DT IN. DE'!$C$5/1000))*($D$1166/IF(AND($D$1165&gt;$B$1167,$B$1167&gt;$D$1164),366,365))+(($U140*'DT IN. DE'!$C$5/2000))</f>
        <v>0</v>
      </c>
      <c r="P140" s="289">
        <f t="shared" si="26"/>
        <v>0</v>
      </c>
      <c r="Q140" s="289">
        <f>(($T140*'DT IN. DE'!$E$5/1000))*($D$1166/IF(AND($D$1165&gt;$B$1167,$B$1167&gt;$D$1164),366,365))+(($U140*'DT IN. DE'!$E$5/2000))</f>
        <v>0</v>
      </c>
      <c r="R140" s="290">
        <f t="shared" si="27"/>
        <v>0</v>
      </c>
      <c r="T140" s="291">
        <f t="shared" si="28"/>
        <v>0</v>
      </c>
      <c r="U140" s="291">
        <f t="shared" si="29"/>
        <v>0</v>
      </c>
      <c r="W140" s="288">
        <f>(($AB140*'DT IN. DE'!$C$5/1000))*($D$1166/IF(AND($D$1165&gt;$B$1167,$B$1167&gt;$D$1164),366,365))+(($AC140*'DT IN. DE'!$C$5/2000))</f>
        <v>0</v>
      </c>
      <c r="X140" s="289">
        <f t="shared" si="30"/>
        <v>0</v>
      </c>
      <c r="Y140" s="289">
        <f>(($AB140*'DT IN. DE'!$E$5/1000))*($D$1166/IF(AND($D$1165&gt;$B$1167,$B$1167&gt;$D$1164),366,365))+(($AC140*'DT IN. DE'!$E$5/2000))</f>
        <v>0</v>
      </c>
      <c r="Z140" s="292">
        <f t="shared" si="31"/>
        <v>0</v>
      </c>
      <c r="AA140" s="386"/>
      <c r="AB140" s="291">
        <f t="shared" si="32"/>
        <v>0</v>
      </c>
      <c r="AC140" s="291">
        <f t="shared" si="33"/>
        <v>0</v>
      </c>
    </row>
    <row r="141" spans="2:29" x14ac:dyDescent="0.25">
      <c r="B141" s="424">
        <v>137</v>
      </c>
      <c r="C141" s="430">
        <f>'BIENES ASEGURADOS IN.DE'!C141</f>
        <v>0</v>
      </c>
      <c r="D141" s="431">
        <f>'BIENES ASEGURADOS IN.DE'!D141*'RT GENERALES'!$E$14</f>
        <v>0</v>
      </c>
      <c r="E141" s="432">
        <f>'BIENES ASEGURADOS IN.DE'!E141*'RT GENERALES'!$E$14</f>
        <v>0</v>
      </c>
      <c r="F141" s="433">
        <f>'BIENES ASEGURADOS IN.DE'!F141*'RT GENERALES'!$E$14</f>
        <v>0</v>
      </c>
      <c r="G141" s="425">
        <f t="shared" si="23"/>
        <v>0</v>
      </c>
      <c r="H141" s="283"/>
      <c r="I141" s="284">
        <f>((((D141+E141)*('DT IN. DE'!$C$5/1000)))*($D$1166/IF(AND($D$1165&gt;$B$1167,$B$1167&gt;$D$1164),366,365))+(F141*('DT IN. DE'!$C$5/2000)))</f>
        <v>0</v>
      </c>
      <c r="J141" s="285">
        <f t="shared" si="24"/>
        <v>0</v>
      </c>
      <c r="K141" s="286">
        <f>(((D141+E141)*('DT IN. DE'!$E$5/1000))*($D$1166/IF(AND($D$1165&gt;$B$1167,$B$1167&gt;$D$1164),366,365))+(F141*('DT IN. DE'!$E$5/2000)))</f>
        <v>0</v>
      </c>
      <c r="L141" s="385"/>
      <c r="M141" s="287">
        <f t="shared" si="25"/>
        <v>0</v>
      </c>
      <c r="O141" s="288">
        <f>(($T141*'DT IN. DE'!$C$5/1000))*($D$1166/IF(AND($D$1165&gt;$B$1167,$B$1167&gt;$D$1164),366,365))+(($U141*'DT IN. DE'!$C$5/2000))</f>
        <v>0</v>
      </c>
      <c r="P141" s="289">
        <f t="shared" si="26"/>
        <v>0</v>
      </c>
      <c r="Q141" s="289">
        <f>(($T141*'DT IN. DE'!$E$5/1000))*($D$1166/IF(AND($D$1165&gt;$B$1167,$B$1167&gt;$D$1164),366,365))+(($U141*'DT IN. DE'!$E$5/2000))</f>
        <v>0</v>
      </c>
      <c r="R141" s="290">
        <f t="shared" si="27"/>
        <v>0</v>
      </c>
      <c r="T141" s="291">
        <f t="shared" si="28"/>
        <v>0</v>
      </c>
      <c r="U141" s="291">
        <f t="shared" si="29"/>
        <v>0</v>
      </c>
      <c r="W141" s="288">
        <f>(($AB141*'DT IN. DE'!$C$5/1000))*($D$1166/IF(AND($D$1165&gt;$B$1167,$B$1167&gt;$D$1164),366,365))+(($AC141*'DT IN. DE'!$C$5/2000))</f>
        <v>0</v>
      </c>
      <c r="X141" s="289">
        <f t="shared" si="30"/>
        <v>0</v>
      </c>
      <c r="Y141" s="289">
        <f>(($AB141*'DT IN. DE'!$E$5/1000))*($D$1166/IF(AND($D$1165&gt;$B$1167,$B$1167&gt;$D$1164),366,365))+(($AC141*'DT IN. DE'!$E$5/2000))</f>
        <v>0</v>
      </c>
      <c r="Z141" s="292">
        <f t="shared" si="31"/>
        <v>0</v>
      </c>
      <c r="AA141" s="386"/>
      <c r="AB141" s="291">
        <f t="shared" si="32"/>
        <v>0</v>
      </c>
      <c r="AC141" s="291">
        <f t="shared" si="33"/>
        <v>0</v>
      </c>
    </row>
    <row r="142" spans="2:29" x14ac:dyDescent="0.25">
      <c r="B142" s="424">
        <v>138</v>
      </c>
      <c r="C142" s="430">
        <f>'BIENES ASEGURADOS IN.DE'!C142</f>
        <v>0</v>
      </c>
      <c r="D142" s="431">
        <f>'BIENES ASEGURADOS IN.DE'!D142*'RT GENERALES'!$E$14</f>
        <v>0</v>
      </c>
      <c r="E142" s="432">
        <f>'BIENES ASEGURADOS IN.DE'!E142*'RT GENERALES'!$E$14</f>
        <v>0</v>
      </c>
      <c r="F142" s="433">
        <f>'BIENES ASEGURADOS IN.DE'!F142*'RT GENERALES'!$E$14</f>
        <v>0</v>
      </c>
      <c r="G142" s="425">
        <f t="shared" si="23"/>
        <v>0</v>
      </c>
      <c r="H142" s="283"/>
      <c r="I142" s="284">
        <f>((((D142+E142)*('DT IN. DE'!$C$5/1000)))*($D$1166/IF(AND($D$1165&gt;$B$1167,$B$1167&gt;$D$1164),366,365))+(F142*('DT IN. DE'!$C$5/2000)))</f>
        <v>0</v>
      </c>
      <c r="J142" s="285">
        <f t="shared" si="24"/>
        <v>0</v>
      </c>
      <c r="K142" s="286">
        <f>(((D142+E142)*('DT IN. DE'!$E$5/1000))*($D$1166/IF(AND($D$1165&gt;$B$1167,$B$1167&gt;$D$1164),366,365))+(F142*('DT IN. DE'!$E$5/2000)))</f>
        <v>0</v>
      </c>
      <c r="L142" s="385"/>
      <c r="M142" s="287">
        <f t="shared" si="25"/>
        <v>0</v>
      </c>
      <c r="O142" s="288">
        <f>(($T142*'DT IN. DE'!$C$5/1000))*($D$1166/IF(AND($D$1165&gt;$B$1167,$B$1167&gt;$D$1164),366,365))+(($U142*'DT IN. DE'!$C$5/2000))</f>
        <v>0</v>
      </c>
      <c r="P142" s="289">
        <f t="shared" si="26"/>
        <v>0</v>
      </c>
      <c r="Q142" s="289">
        <f>(($T142*'DT IN. DE'!$E$5/1000))*($D$1166/IF(AND($D$1165&gt;$B$1167,$B$1167&gt;$D$1164),366,365))+(($U142*'DT IN. DE'!$E$5/2000))</f>
        <v>0</v>
      </c>
      <c r="R142" s="290">
        <f t="shared" si="27"/>
        <v>0</v>
      </c>
      <c r="T142" s="291">
        <f t="shared" si="28"/>
        <v>0</v>
      </c>
      <c r="U142" s="291">
        <f t="shared" si="29"/>
        <v>0</v>
      </c>
      <c r="W142" s="288">
        <f>(($AB142*'DT IN. DE'!$C$5/1000))*($D$1166/IF(AND($D$1165&gt;$B$1167,$B$1167&gt;$D$1164),366,365))+(($AC142*'DT IN. DE'!$C$5/2000))</f>
        <v>0</v>
      </c>
      <c r="X142" s="289">
        <f t="shared" si="30"/>
        <v>0</v>
      </c>
      <c r="Y142" s="289">
        <f>(($AB142*'DT IN. DE'!$E$5/1000))*($D$1166/IF(AND($D$1165&gt;$B$1167,$B$1167&gt;$D$1164),366,365))+(($AC142*'DT IN. DE'!$E$5/2000))</f>
        <v>0</v>
      </c>
      <c r="Z142" s="292">
        <f t="shared" si="31"/>
        <v>0</v>
      </c>
      <c r="AA142" s="386"/>
      <c r="AB142" s="291">
        <f t="shared" si="32"/>
        <v>0</v>
      </c>
      <c r="AC142" s="291">
        <f t="shared" si="33"/>
        <v>0</v>
      </c>
    </row>
    <row r="143" spans="2:29" x14ac:dyDescent="0.25">
      <c r="B143" s="423">
        <v>139</v>
      </c>
      <c r="C143" s="430">
        <f>'BIENES ASEGURADOS IN.DE'!C143</f>
        <v>0</v>
      </c>
      <c r="D143" s="431">
        <f>'BIENES ASEGURADOS IN.DE'!D143*'RT GENERALES'!$E$14</f>
        <v>0</v>
      </c>
      <c r="E143" s="432">
        <f>'BIENES ASEGURADOS IN.DE'!E143*'RT GENERALES'!$E$14</f>
        <v>0</v>
      </c>
      <c r="F143" s="433">
        <f>'BIENES ASEGURADOS IN.DE'!F143*'RT GENERALES'!$E$14</f>
        <v>0</v>
      </c>
      <c r="G143" s="425">
        <f t="shared" si="23"/>
        <v>0</v>
      </c>
      <c r="H143" s="283"/>
      <c r="I143" s="284">
        <f>((((D143+E143)*('DT IN. DE'!$C$5/1000)))*($D$1166/IF(AND($D$1165&gt;$B$1167,$B$1167&gt;$D$1164),366,365))+(F143*('DT IN. DE'!$C$5/2000)))</f>
        <v>0</v>
      </c>
      <c r="J143" s="285">
        <f t="shared" si="24"/>
        <v>0</v>
      </c>
      <c r="K143" s="286">
        <f>(((D143+E143)*('DT IN. DE'!$E$5/1000))*($D$1166/IF(AND($D$1165&gt;$B$1167,$B$1167&gt;$D$1164),366,365))+(F143*('DT IN. DE'!$E$5/2000)))</f>
        <v>0</v>
      </c>
      <c r="L143" s="385"/>
      <c r="M143" s="287">
        <f t="shared" si="25"/>
        <v>0</v>
      </c>
      <c r="O143" s="288">
        <f>(($T143*'DT IN. DE'!$C$5/1000))*($D$1166/IF(AND($D$1165&gt;$B$1167,$B$1167&gt;$D$1164),366,365))+(($U143*'DT IN. DE'!$C$5/2000))</f>
        <v>0</v>
      </c>
      <c r="P143" s="289">
        <f t="shared" si="26"/>
        <v>0</v>
      </c>
      <c r="Q143" s="289">
        <f>(($T143*'DT IN. DE'!$E$5/1000))*($D$1166/IF(AND($D$1165&gt;$B$1167,$B$1167&gt;$D$1164),366,365))+(($U143*'DT IN. DE'!$E$5/2000))</f>
        <v>0</v>
      </c>
      <c r="R143" s="290">
        <f t="shared" si="27"/>
        <v>0</v>
      </c>
      <c r="T143" s="291">
        <f t="shared" si="28"/>
        <v>0</v>
      </c>
      <c r="U143" s="291">
        <f t="shared" si="29"/>
        <v>0</v>
      </c>
      <c r="W143" s="288">
        <f>(($AB143*'DT IN. DE'!$C$5/1000))*($D$1166/IF(AND($D$1165&gt;$B$1167,$B$1167&gt;$D$1164),366,365))+(($AC143*'DT IN. DE'!$C$5/2000))</f>
        <v>0</v>
      </c>
      <c r="X143" s="289">
        <f t="shared" si="30"/>
        <v>0</v>
      </c>
      <c r="Y143" s="289">
        <f>(($AB143*'DT IN. DE'!$E$5/1000))*($D$1166/IF(AND($D$1165&gt;$B$1167,$B$1167&gt;$D$1164),366,365))+(($AC143*'DT IN. DE'!$E$5/2000))</f>
        <v>0</v>
      </c>
      <c r="Z143" s="292">
        <f t="shared" si="31"/>
        <v>0</v>
      </c>
      <c r="AA143" s="386"/>
      <c r="AB143" s="291">
        <f t="shared" si="32"/>
        <v>0</v>
      </c>
      <c r="AC143" s="291">
        <f t="shared" si="33"/>
        <v>0</v>
      </c>
    </row>
    <row r="144" spans="2:29" x14ac:dyDescent="0.25">
      <c r="B144" s="424">
        <v>140</v>
      </c>
      <c r="C144" s="430">
        <f>'BIENES ASEGURADOS IN.DE'!C144</f>
        <v>0</v>
      </c>
      <c r="D144" s="431">
        <f>'BIENES ASEGURADOS IN.DE'!D144*'RT GENERALES'!$E$14</f>
        <v>0</v>
      </c>
      <c r="E144" s="432">
        <f>'BIENES ASEGURADOS IN.DE'!E144*'RT GENERALES'!$E$14</f>
        <v>0</v>
      </c>
      <c r="F144" s="433">
        <f>'BIENES ASEGURADOS IN.DE'!F144*'RT GENERALES'!$E$14</f>
        <v>0</v>
      </c>
      <c r="G144" s="425">
        <f t="shared" si="23"/>
        <v>0</v>
      </c>
      <c r="H144" s="283"/>
      <c r="I144" s="284">
        <f>((((D144+E144)*('DT IN. DE'!$C$5/1000)))*($D$1166/IF(AND($D$1165&gt;$B$1167,$B$1167&gt;$D$1164),366,365))+(F144*('DT IN. DE'!$C$5/2000)))</f>
        <v>0</v>
      </c>
      <c r="J144" s="285">
        <f t="shared" si="24"/>
        <v>0</v>
      </c>
      <c r="K144" s="286">
        <f>(((D144+E144)*('DT IN. DE'!$E$5/1000))*($D$1166/IF(AND($D$1165&gt;$B$1167,$B$1167&gt;$D$1164),366,365))+(F144*('DT IN. DE'!$E$5/2000)))</f>
        <v>0</v>
      </c>
      <c r="L144" s="385"/>
      <c r="M144" s="287">
        <f t="shared" si="25"/>
        <v>0</v>
      </c>
      <c r="O144" s="288">
        <f>(($T144*'DT IN. DE'!$C$5/1000))*($D$1166/IF(AND($D$1165&gt;$B$1167,$B$1167&gt;$D$1164),366,365))+(($U144*'DT IN. DE'!$C$5/2000))</f>
        <v>0</v>
      </c>
      <c r="P144" s="289">
        <f t="shared" si="26"/>
        <v>0</v>
      </c>
      <c r="Q144" s="289">
        <f>(($T144*'DT IN. DE'!$E$5/1000))*($D$1166/IF(AND($D$1165&gt;$B$1167,$B$1167&gt;$D$1164),366,365))+(($U144*'DT IN. DE'!$E$5/2000))</f>
        <v>0</v>
      </c>
      <c r="R144" s="290">
        <f t="shared" si="27"/>
        <v>0</v>
      </c>
      <c r="T144" s="291">
        <f t="shared" si="28"/>
        <v>0</v>
      </c>
      <c r="U144" s="291">
        <f t="shared" si="29"/>
        <v>0</v>
      </c>
      <c r="W144" s="288">
        <f>(($AB144*'DT IN. DE'!$C$5/1000))*($D$1166/IF(AND($D$1165&gt;$B$1167,$B$1167&gt;$D$1164),366,365))+(($AC144*'DT IN. DE'!$C$5/2000))</f>
        <v>0</v>
      </c>
      <c r="X144" s="289">
        <f t="shared" si="30"/>
        <v>0</v>
      </c>
      <c r="Y144" s="289">
        <f>(($AB144*'DT IN. DE'!$E$5/1000))*($D$1166/IF(AND($D$1165&gt;$B$1167,$B$1167&gt;$D$1164),366,365))+(($AC144*'DT IN. DE'!$E$5/2000))</f>
        <v>0</v>
      </c>
      <c r="Z144" s="292">
        <f t="shared" si="31"/>
        <v>0</v>
      </c>
      <c r="AA144" s="386"/>
      <c r="AB144" s="291">
        <f t="shared" si="32"/>
        <v>0</v>
      </c>
      <c r="AC144" s="291">
        <f t="shared" si="33"/>
        <v>0</v>
      </c>
    </row>
    <row r="145" spans="2:29" x14ac:dyDescent="0.25">
      <c r="B145" s="424">
        <v>141</v>
      </c>
      <c r="C145" s="430">
        <f>'BIENES ASEGURADOS IN.DE'!C145</f>
        <v>0</v>
      </c>
      <c r="D145" s="431">
        <f>'BIENES ASEGURADOS IN.DE'!D145*'RT GENERALES'!$E$14</f>
        <v>0</v>
      </c>
      <c r="E145" s="432">
        <f>'BIENES ASEGURADOS IN.DE'!E145*'RT GENERALES'!$E$14</f>
        <v>0</v>
      </c>
      <c r="F145" s="433">
        <f>'BIENES ASEGURADOS IN.DE'!F145*'RT GENERALES'!$E$14</f>
        <v>0</v>
      </c>
      <c r="G145" s="425">
        <f t="shared" si="23"/>
        <v>0</v>
      </c>
      <c r="H145" s="283"/>
      <c r="I145" s="284">
        <f>((((D145+E145)*('DT IN. DE'!$C$5/1000)))*($D$1166/IF(AND($D$1165&gt;$B$1167,$B$1167&gt;$D$1164),366,365))+(F145*('DT IN. DE'!$C$5/2000)))</f>
        <v>0</v>
      </c>
      <c r="J145" s="285">
        <f t="shared" si="24"/>
        <v>0</v>
      </c>
      <c r="K145" s="286">
        <f>(((D145+E145)*('DT IN. DE'!$E$5/1000))*($D$1166/IF(AND($D$1165&gt;$B$1167,$B$1167&gt;$D$1164),366,365))+(F145*('DT IN. DE'!$E$5/2000)))</f>
        <v>0</v>
      </c>
      <c r="L145" s="385"/>
      <c r="M145" s="287">
        <f t="shared" si="25"/>
        <v>0</v>
      </c>
      <c r="O145" s="288">
        <f>(($T145*'DT IN. DE'!$C$5/1000))*($D$1166/IF(AND($D$1165&gt;$B$1167,$B$1167&gt;$D$1164),366,365))+(($U145*'DT IN. DE'!$C$5/2000))</f>
        <v>0</v>
      </c>
      <c r="P145" s="289">
        <f t="shared" si="26"/>
        <v>0</v>
      </c>
      <c r="Q145" s="289">
        <f>(($T145*'DT IN. DE'!$E$5/1000))*($D$1166/IF(AND($D$1165&gt;$B$1167,$B$1167&gt;$D$1164),366,365))+(($U145*'DT IN. DE'!$E$5/2000))</f>
        <v>0</v>
      </c>
      <c r="R145" s="290">
        <f t="shared" si="27"/>
        <v>0</v>
      </c>
      <c r="T145" s="291">
        <f t="shared" si="28"/>
        <v>0</v>
      </c>
      <c r="U145" s="291">
        <f t="shared" si="29"/>
        <v>0</v>
      </c>
      <c r="W145" s="288">
        <f>(($AB145*'DT IN. DE'!$C$5/1000))*($D$1166/IF(AND($D$1165&gt;$B$1167,$B$1167&gt;$D$1164),366,365))+(($AC145*'DT IN. DE'!$C$5/2000))</f>
        <v>0</v>
      </c>
      <c r="X145" s="289">
        <f t="shared" si="30"/>
        <v>0</v>
      </c>
      <c r="Y145" s="289">
        <f>(($AB145*'DT IN. DE'!$E$5/1000))*($D$1166/IF(AND($D$1165&gt;$B$1167,$B$1167&gt;$D$1164),366,365))+(($AC145*'DT IN. DE'!$E$5/2000))</f>
        <v>0</v>
      </c>
      <c r="Z145" s="292">
        <f t="shared" si="31"/>
        <v>0</v>
      </c>
      <c r="AA145" s="386"/>
      <c r="AB145" s="291">
        <f t="shared" si="32"/>
        <v>0</v>
      </c>
      <c r="AC145" s="291">
        <f t="shared" si="33"/>
        <v>0</v>
      </c>
    </row>
    <row r="146" spans="2:29" x14ac:dyDescent="0.25">
      <c r="B146" s="423">
        <v>142</v>
      </c>
      <c r="C146" s="430">
        <f>'BIENES ASEGURADOS IN.DE'!C146</f>
        <v>0</v>
      </c>
      <c r="D146" s="431">
        <f>'BIENES ASEGURADOS IN.DE'!D146*'RT GENERALES'!$E$14</f>
        <v>0</v>
      </c>
      <c r="E146" s="432">
        <f>'BIENES ASEGURADOS IN.DE'!E146*'RT GENERALES'!$E$14</f>
        <v>0</v>
      </c>
      <c r="F146" s="433">
        <f>'BIENES ASEGURADOS IN.DE'!F146*'RT GENERALES'!$E$14</f>
        <v>0</v>
      </c>
      <c r="G146" s="425">
        <f t="shared" si="23"/>
        <v>0</v>
      </c>
      <c r="H146" s="283"/>
      <c r="I146" s="284">
        <f>((((D146+E146)*('DT IN. DE'!$C$5/1000)))*($D$1166/IF(AND($D$1165&gt;$B$1167,$B$1167&gt;$D$1164),366,365))+(F146*('DT IN. DE'!$C$5/2000)))</f>
        <v>0</v>
      </c>
      <c r="J146" s="285">
        <f t="shared" si="24"/>
        <v>0</v>
      </c>
      <c r="K146" s="286">
        <f>(((D146+E146)*('DT IN. DE'!$E$5/1000))*($D$1166/IF(AND($D$1165&gt;$B$1167,$B$1167&gt;$D$1164),366,365))+(F146*('DT IN. DE'!$E$5/2000)))</f>
        <v>0</v>
      </c>
      <c r="L146" s="385"/>
      <c r="M146" s="287">
        <f t="shared" si="25"/>
        <v>0</v>
      </c>
      <c r="O146" s="288">
        <f>(($T146*'DT IN. DE'!$C$5/1000))*($D$1166/IF(AND($D$1165&gt;$B$1167,$B$1167&gt;$D$1164),366,365))+(($U146*'DT IN. DE'!$C$5/2000))</f>
        <v>0</v>
      </c>
      <c r="P146" s="289">
        <f t="shared" si="26"/>
        <v>0</v>
      </c>
      <c r="Q146" s="289">
        <f>(($T146*'DT IN. DE'!$E$5/1000))*($D$1166/IF(AND($D$1165&gt;$B$1167,$B$1167&gt;$D$1164),366,365))+(($U146*'DT IN. DE'!$E$5/2000))</f>
        <v>0</v>
      </c>
      <c r="R146" s="290">
        <f t="shared" si="27"/>
        <v>0</v>
      </c>
      <c r="T146" s="291">
        <f t="shared" si="28"/>
        <v>0</v>
      </c>
      <c r="U146" s="291">
        <f t="shared" si="29"/>
        <v>0</v>
      </c>
      <c r="W146" s="288">
        <f>(($AB146*'DT IN. DE'!$C$5/1000))*($D$1166/IF(AND($D$1165&gt;$B$1167,$B$1167&gt;$D$1164),366,365))+(($AC146*'DT IN. DE'!$C$5/2000))</f>
        <v>0</v>
      </c>
      <c r="X146" s="289">
        <f t="shared" si="30"/>
        <v>0</v>
      </c>
      <c r="Y146" s="289">
        <f>(($AB146*'DT IN. DE'!$E$5/1000))*($D$1166/IF(AND($D$1165&gt;$B$1167,$B$1167&gt;$D$1164),366,365))+(($AC146*'DT IN. DE'!$E$5/2000))</f>
        <v>0</v>
      </c>
      <c r="Z146" s="292">
        <f t="shared" si="31"/>
        <v>0</v>
      </c>
      <c r="AA146" s="386"/>
      <c r="AB146" s="291">
        <f t="shared" si="32"/>
        <v>0</v>
      </c>
      <c r="AC146" s="291">
        <f t="shared" si="33"/>
        <v>0</v>
      </c>
    </row>
    <row r="147" spans="2:29" x14ac:dyDescent="0.25">
      <c r="B147" s="424">
        <v>143</v>
      </c>
      <c r="C147" s="430">
        <f>'BIENES ASEGURADOS IN.DE'!C147</f>
        <v>0</v>
      </c>
      <c r="D147" s="431">
        <f>'BIENES ASEGURADOS IN.DE'!D147*'RT GENERALES'!$E$14</f>
        <v>0</v>
      </c>
      <c r="E147" s="432">
        <f>'BIENES ASEGURADOS IN.DE'!E147*'RT GENERALES'!$E$14</f>
        <v>0</v>
      </c>
      <c r="F147" s="433">
        <f>'BIENES ASEGURADOS IN.DE'!F147*'RT GENERALES'!$E$14</f>
        <v>0</v>
      </c>
      <c r="G147" s="425">
        <f t="shared" si="23"/>
        <v>0</v>
      </c>
      <c r="H147" s="283"/>
      <c r="I147" s="284">
        <f>((((D147+E147)*('DT IN. DE'!$C$5/1000)))*($D$1166/IF(AND($D$1165&gt;$B$1167,$B$1167&gt;$D$1164),366,365))+(F147*('DT IN. DE'!$C$5/2000)))</f>
        <v>0</v>
      </c>
      <c r="J147" s="285">
        <f t="shared" si="24"/>
        <v>0</v>
      </c>
      <c r="K147" s="286">
        <f>(((D147+E147)*('DT IN. DE'!$E$5/1000))*($D$1166/IF(AND($D$1165&gt;$B$1167,$B$1167&gt;$D$1164),366,365))+(F147*('DT IN. DE'!$E$5/2000)))</f>
        <v>0</v>
      </c>
      <c r="L147" s="385"/>
      <c r="M147" s="287">
        <f t="shared" si="25"/>
        <v>0</v>
      </c>
      <c r="O147" s="288">
        <f>(($T147*'DT IN. DE'!$C$5/1000))*($D$1166/IF(AND($D$1165&gt;$B$1167,$B$1167&gt;$D$1164),366,365))+(($U147*'DT IN. DE'!$C$5/2000))</f>
        <v>0</v>
      </c>
      <c r="P147" s="289">
        <f t="shared" si="26"/>
        <v>0</v>
      </c>
      <c r="Q147" s="289">
        <f>(($T147*'DT IN. DE'!$E$5/1000))*($D$1166/IF(AND($D$1165&gt;$B$1167,$B$1167&gt;$D$1164),366,365))+(($U147*'DT IN. DE'!$E$5/2000))</f>
        <v>0</v>
      </c>
      <c r="R147" s="290">
        <f t="shared" si="27"/>
        <v>0</v>
      </c>
      <c r="T147" s="291">
        <f t="shared" si="28"/>
        <v>0</v>
      </c>
      <c r="U147" s="291">
        <f t="shared" si="29"/>
        <v>0</v>
      </c>
      <c r="W147" s="288">
        <f>(($AB147*'DT IN. DE'!$C$5/1000))*($D$1166/IF(AND($D$1165&gt;$B$1167,$B$1167&gt;$D$1164),366,365))+(($AC147*'DT IN. DE'!$C$5/2000))</f>
        <v>0</v>
      </c>
      <c r="X147" s="289">
        <f t="shared" si="30"/>
        <v>0</v>
      </c>
      <c r="Y147" s="289">
        <f>(($AB147*'DT IN. DE'!$E$5/1000))*($D$1166/IF(AND($D$1165&gt;$B$1167,$B$1167&gt;$D$1164),366,365))+(($AC147*'DT IN. DE'!$E$5/2000))</f>
        <v>0</v>
      </c>
      <c r="Z147" s="292">
        <f t="shared" si="31"/>
        <v>0</v>
      </c>
      <c r="AA147" s="386"/>
      <c r="AB147" s="291">
        <f t="shared" si="32"/>
        <v>0</v>
      </c>
      <c r="AC147" s="291">
        <f t="shared" si="33"/>
        <v>0</v>
      </c>
    </row>
    <row r="148" spans="2:29" x14ac:dyDescent="0.25">
      <c r="B148" s="424">
        <v>144</v>
      </c>
      <c r="C148" s="430">
        <f>'BIENES ASEGURADOS IN.DE'!C148</f>
        <v>0</v>
      </c>
      <c r="D148" s="431">
        <f>'BIENES ASEGURADOS IN.DE'!D148*'RT GENERALES'!$E$14</f>
        <v>0</v>
      </c>
      <c r="E148" s="432">
        <f>'BIENES ASEGURADOS IN.DE'!E148*'RT GENERALES'!$E$14</f>
        <v>0</v>
      </c>
      <c r="F148" s="433">
        <f>'BIENES ASEGURADOS IN.DE'!F148*'RT GENERALES'!$E$14</f>
        <v>0</v>
      </c>
      <c r="G148" s="425">
        <f t="shared" si="23"/>
        <v>0</v>
      </c>
      <c r="H148" s="283"/>
      <c r="I148" s="284">
        <f>((((D148+E148)*('DT IN. DE'!$C$5/1000)))*($D$1166/IF(AND($D$1165&gt;$B$1167,$B$1167&gt;$D$1164),366,365))+(F148*('DT IN. DE'!$C$5/2000)))</f>
        <v>0</v>
      </c>
      <c r="J148" s="285">
        <f t="shared" si="24"/>
        <v>0</v>
      </c>
      <c r="K148" s="286">
        <f>(((D148+E148)*('DT IN. DE'!$E$5/1000))*($D$1166/IF(AND($D$1165&gt;$B$1167,$B$1167&gt;$D$1164),366,365))+(F148*('DT IN. DE'!$E$5/2000)))</f>
        <v>0</v>
      </c>
      <c r="L148" s="385"/>
      <c r="M148" s="287">
        <f t="shared" si="25"/>
        <v>0</v>
      </c>
      <c r="O148" s="288">
        <f>(($T148*'DT IN. DE'!$C$5/1000))*($D$1166/IF(AND($D$1165&gt;$B$1167,$B$1167&gt;$D$1164),366,365))+(($U148*'DT IN. DE'!$C$5/2000))</f>
        <v>0</v>
      </c>
      <c r="P148" s="289">
        <f t="shared" si="26"/>
        <v>0</v>
      </c>
      <c r="Q148" s="289">
        <f>(($T148*'DT IN. DE'!$E$5/1000))*($D$1166/IF(AND($D$1165&gt;$B$1167,$B$1167&gt;$D$1164),366,365))+(($U148*'DT IN. DE'!$E$5/2000))</f>
        <v>0</v>
      </c>
      <c r="R148" s="290">
        <f t="shared" si="27"/>
        <v>0</v>
      </c>
      <c r="T148" s="291">
        <f t="shared" si="28"/>
        <v>0</v>
      </c>
      <c r="U148" s="291">
        <f t="shared" si="29"/>
        <v>0</v>
      </c>
      <c r="W148" s="288">
        <f>(($AB148*'DT IN. DE'!$C$5/1000))*($D$1166/IF(AND($D$1165&gt;$B$1167,$B$1167&gt;$D$1164),366,365))+(($AC148*'DT IN. DE'!$C$5/2000))</f>
        <v>0</v>
      </c>
      <c r="X148" s="289">
        <f t="shared" si="30"/>
        <v>0</v>
      </c>
      <c r="Y148" s="289">
        <f>(($AB148*'DT IN. DE'!$E$5/1000))*($D$1166/IF(AND($D$1165&gt;$B$1167,$B$1167&gt;$D$1164),366,365))+(($AC148*'DT IN. DE'!$E$5/2000))</f>
        <v>0</v>
      </c>
      <c r="Z148" s="292">
        <f t="shared" si="31"/>
        <v>0</v>
      </c>
      <c r="AA148" s="386"/>
      <c r="AB148" s="291">
        <f t="shared" si="32"/>
        <v>0</v>
      </c>
      <c r="AC148" s="291">
        <f t="shared" si="33"/>
        <v>0</v>
      </c>
    </row>
    <row r="149" spans="2:29" x14ac:dyDescent="0.25">
      <c r="B149" s="423">
        <v>145</v>
      </c>
      <c r="C149" s="430">
        <f>'BIENES ASEGURADOS IN.DE'!C149</f>
        <v>0</v>
      </c>
      <c r="D149" s="431">
        <f>'BIENES ASEGURADOS IN.DE'!D149*'RT GENERALES'!$E$14</f>
        <v>0</v>
      </c>
      <c r="E149" s="432">
        <f>'BIENES ASEGURADOS IN.DE'!E149*'RT GENERALES'!$E$14</f>
        <v>0</v>
      </c>
      <c r="F149" s="433">
        <f>'BIENES ASEGURADOS IN.DE'!F149*'RT GENERALES'!$E$14</f>
        <v>0</v>
      </c>
      <c r="G149" s="425">
        <f t="shared" si="23"/>
        <v>0</v>
      </c>
      <c r="H149" s="283"/>
      <c r="I149" s="284">
        <f>((((D149+E149)*('DT IN. DE'!$C$5/1000)))*($D$1166/IF(AND($D$1165&gt;$B$1167,$B$1167&gt;$D$1164),366,365))+(F149*('DT IN. DE'!$C$5/2000)))</f>
        <v>0</v>
      </c>
      <c r="J149" s="285">
        <f t="shared" si="24"/>
        <v>0</v>
      </c>
      <c r="K149" s="286">
        <f>(((D149+E149)*('DT IN. DE'!$E$5/1000))*($D$1166/IF(AND($D$1165&gt;$B$1167,$B$1167&gt;$D$1164),366,365))+(F149*('DT IN. DE'!$E$5/2000)))</f>
        <v>0</v>
      </c>
      <c r="L149" s="385"/>
      <c r="M149" s="287">
        <f t="shared" si="25"/>
        <v>0</v>
      </c>
      <c r="O149" s="288">
        <f>(($T149*'DT IN. DE'!$C$5/1000))*($D$1166/IF(AND($D$1165&gt;$B$1167,$B$1167&gt;$D$1164),366,365))+(($U149*'DT IN. DE'!$C$5/2000))</f>
        <v>0</v>
      </c>
      <c r="P149" s="289">
        <f t="shared" si="26"/>
        <v>0</v>
      </c>
      <c r="Q149" s="289">
        <f>(($T149*'DT IN. DE'!$E$5/1000))*($D$1166/IF(AND($D$1165&gt;$B$1167,$B$1167&gt;$D$1164),366,365))+(($U149*'DT IN. DE'!$E$5/2000))</f>
        <v>0</v>
      </c>
      <c r="R149" s="290">
        <f t="shared" si="27"/>
        <v>0</v>
      </c>
      <c r="T149" s="291">
        <f t="shared" si="28"/>
        <v>0</v>
      </c>
      <c r="U149" s="291">
        <f t="shared" si="29"/>
        <v>0</v>
      </c>
      <c r="W149" s="288">
        <f>(($AB149*'DT IN. DE'!$C$5/1000))*($D$1166/IF(AND($D$1165&gt;$B$1167,$B$1167&gt;$D$1164),366,365))+(($AC149*'DT IN. DE'!$C$5/2000))</f>
        <v>0</v>
      </c>
      <c r="X149" s="289">
        <f t="shared" si="30"/>
        <v>0</v>
      </c>
      <c r="Y149" s="289">
        <f>(($AB149*'DT IN. DE'!$E$5/1000))*($D$1166/IF(AND($D$1165&gt;$B$1167,$B$1167&gt;$D$1164),366,365))+(($AC149*'DT IN. DE'!$E$5/2000))</f>
        <v>0</v>
      </c>
      <c r="Z149" s="292">
        <f t="shared" si="31"/>
        <v>0</v>
      </c>
      <c r="AA149" s="386"/>
      <c r="AB149" s="291">
        <f t="shared" si="32"/>
        <v>0</v>
      </c>
      <c r="AC149" s="291">
        <f t="shared" si="33"/>
        <v>0</v>
      </c>
    </row>
    <row r="150" spans="2:29" x14ac:dyDescent="0.25">
      <c r="B150" s="424">
        <v>146</v>
      </c>
      <c r="C150" s="430">
        <f>'BIENES ASEGURADOS IN.DE'!C150</f>
        <v>0</v>
      </c>
      <c r="D150" s="431">
        <f>'BIENES ASEGURADOS IN.DE'!D150*'RT GENERALES'!$E$14</f>
        <v>0</v>
      </c>
      <c r="E150" s="432">
        <f>'BIENES ASEGURADOS IN.DE'!E150*'RT GENERALES'!$E$14</f>
        <v>0</v>
      </c>
      <c r="F150" s="433">
        <f>'BIENES ASEGURADOS IN.DE'!F150*'RT GENERALES'!$E$14</f>
        <v>0</v>
      </c>
      <c r="G150" s="425">
        <f t="shared" si="23"/>
        <v>0</v>
      </c>
      <c r="H150" s="283"/>
      <c r="I150" s="284">
        <f>((((D150+E150)*('DT IN. DE'!$C$5/1000)))*($D$1166/IF(AND($D$1165&gt;$B$1167,$B$1167&gt;$D$1164),366,365))+(F150*('DT IN. DE'!$C$5/2000)))</f>
        <v>0</v>
      </c>
      <c r="J150" s="285">
        <f t="shared" si="24"/>
        <v>0</v>
      </c>
      <c r="K150" s="286">
        <f>(((D150+E150)*('DT IN. DE'!$E$5/1000))*($D$1166/IF(AND($D$1165&gt;$B$1167,$B$1167&gt;$D$1164),366,365))+(F150*('DT IN. DE'!$E$5/2000)))</f>
        <v>0</v>
      </c>
      <c r="L150" s="385"/>
      <c r="M150" s="287">
        <f t="shared" si="25"/>
        <v>0</v>
      </c>
      <c r="O150" s="288">
        <f>(($T150*'DT IN. DE'!$C$5/1000))*($D$1166/IF(AND($D$1165&gt;$B$1167,$B$1167&gt;$D$1164),366,365))+(($U150*'DT IN. DE'!$C$5/2000))</f>
        <v>0</v>
      </c>
      <c r="P150" s="289">
        <f t="shared" si="26"/>
        <v>0</v>
      </c>
      <c r="Q150" s="289">
        <f>(($T150*'DT IN. DE'!$E$5/1000))*($D$1166/IF(AND($D$1165&gt;$B$1167,$B$1167&gt;$D$1164),366,365))+(($U150*'DT IN. DE'!$E$5/2000))</f>
        <v>0</v>
      </c>
      <c r="R150" s="290">
        <f t="shared" si="27"/>
        <v>0</v>
      </c>
      <c r="T150" s="291">
        <f t="shared" si="28"/>
        <v>0</v>
      </c>
      <c r="U150" s="291">
        <f t="shared" si="29"/>
        <v>0</v>
      </c>
      <c r="W150" s="288">
        <f>(($AB150*'DT IN. DE'!$C$5/1000))*($D$1166/IF(AND($D$1165&gt;$B$1167,$B$1167&gt;$D$1164),366,365))+(($AC150*'DT IN. DE'!$C$5/2000))</f>
        <v>0</v>
      </c>
      <c r="X150" s="289">
        <f t="shared" si="30"/>
        <v>0</v>
      </c>
      <c r="Y150" s="289">
        <f>(($AB150*'DT IN. DE'!$E$5/1000))*($D$1166/IF(AND($D$1165&gt;$B$1167,$B$1167&gt;$D$1164),366,365))+(($AC150*'DT IN. DE'!$E$5/2000))</f>
        <v>0</v>
      </c>
      <c r="Z150" s="292">
        <f t="shared" si="31"/>
        <v>0</v>
      </c>
      <c r="AA150" s="386"/>
      <c r="AB150" s="291">
        <f t="shared" si="32"/>
        <v>0</v>
      </c>
      <c r="AC150" s="291">
        <f t="shared" si="33"/>
        <v>0</v>
      </c>
    </row>
    <row r="151" spans="2:29" x14ac:dyDescent="0.25">
      <c r="B151" s="424">
        <v>147</v>
      </c>
      <c r="C151" s="430">
        <f>'BIENES ASEGURADOS IN.DE'!C151</f>
        <v>0</v>
      </c>
      <c r="D151" s="431">
        <f>'BIENES ASEGURADOS IN.DE'!D151*'RT GENERALES'!$E$14</f>
        <v>0</v>
      </c>
      <c r="E151" s="432">
        <f>'BIENES ASEGURADOS IN.DE'!E151*'RT GENERALES'!$E$14</f>
        <v>0</v>
      </c>
      <c r="F151" s="433">
        <f>'BIENES ASEGURADOS IN.DE'!F151*'RT GENERALES'!$E$14</f>
        <v>0</v>
      </c>
      <c r="G151" s="425">
        <f t="shared" si="23"/>
        <v>0</v>
      </c>
      <c r="H151" s="283"/>
      <c r="I151" s="284">
        <f>((((D151+E151)*('DT IN. DE'!$C$5/1000)))*($D$1166/IF(AND($D$1165&gt;$B$1167,$B$1167&gt;$D$1164),366,365))+(F151*('DT IN. DE'!$C$5/2000)))</f>
        <v>0</v>
      </c>
      <c r="J151" s="285">
        <f t="shared" si="24"/>
        <v>0</v>
      </c>
      <c r="K151" s="286">
        <f>(((D151+E151)*('DT IN. DE'!$E$5/1000))*($D$1166/IF(AND($D$1165&gt;$B$1167,$B$1167&gt;$D$1164),366,365))+(F151*('DT IN. DE'!$E$5/2000)))</f>
        <v>0</v>
      </c>
      <c r="L151" s="385"/>
      <c r="M151" s="287">
        <f t="shared" si="25"/>
        <v>0</v>
      </c>
      <c r="O151" s="288">
        <f>(($T151*'DT IN. DE'!$C$5/1000))*($D$1166/IF(AND($D$1165&gt;$B$1167,$B$1167&gt;$D$1164),366,365))+(($U151*'DT IN. DE'!$C$5/2000))</f>
        <v>0</v>
      </c>
      <c r="P151" s="289">
        <f t="shared" si="26"/>
        <v>0</v>
      </c>
      <c r="Q151" s="289">
        <f>(($T151*'DT IN. DE'!$E$5/1000))*($D$1166/IF(AND($D$1165&gt;$B$1167,$B$1167&gt;$D$1164),366,365))+(($U151*'DT IN. DE'!$E$5/2000))</f>
        <v>0</v>
      </c>
      <c r="R151" s="290">
        <f t="shared" si="27"/>
        <v>0</v>
      </c>
      <c r="T151" s="291">
        <f t="shared" si="28"/>
        <v>0</v>
      </c>
      <c r="U151" s="291">
        <f t="shared" si="29"/>
        <v>0</v>
      </c>
      <c r="W151" s="288">
        <f>(($AB151*'DT IN. DE'!$C$5/1000))*($D$1166/IF(AND($D$1165&gt;$B$1167,$B$1167&gt;$D$1164),366,365))+(($AC151*'DT IN. DE'!$C$5/2000))</f>
        <v>0</v>
      </c>
      <c r="X151" s="289">
        <f t="shared" si="30"/>
        <v>0</v>
      </c>
      <c r="Y151" s="289">
        <f>(($AB151*'DT IN. DE'!$E$5/1000))*($D$1166/IF(AND($D$1165&gt;$B$1167,$B$1167&gt;$D$1164),366,365))+(($AC151*'DT IN. DE'!$E$5/2000))</f>
        <v>0</v>
      </c>
      <c r="Z151" s="292">
        <f t="shared" si="31"/>
        <v>0</v>
      </c>
      <c r="AA151" s="386"/>
      <c r="AB151" s="291">
        <f t="shared" si="32"/>
        <v>0</v>
      </c>
      <c r="AC151" s="291">
        <f t="shared" si="33"/>
        <v>0</v>
      </c>
    </row>
    <row r="152" spans="2:29" x14ac:dyDescent="0.25">
      <c r="B152" s="423">
        <v>148</v>
      </c>
      <c r="C152" s="430">
        <f>'BIENES ASEGURADOS IN.DE'!C152</f>
        <v>0</v>
      </c>
      <c r="D152" s="431">
        <f>'BIENES ASEGURADOS IN.DE'!D152*'RT GENERALES'!$E$14</f>
        <v>0</v>
      </c>
      <c r="E152" s="432">
        <f>'BIENES ASEGURADOS IN.DE'!E152*'RT GENERALES'!$E$14</f>
        <v>0</v>
      </c>
      <c r="F152" s="433">
        <f>'BIENES ASEGURADOS IN.DE'!F152*'RT GENERALES'!$E$14</f>
        <v>0</v>
      </c>
      <c r="G152" s="425">
        <f t="shared" si="23"/>
        <v>0</v>
      </c>
      <c r="H152" s="283"/>
      <c r="I152" s="284">
        <f>((((D152+E152)*('DT IN. DE'!$C$5/1000)))*($D$1166/IF(AND($D$1165&gt;$B$1167,$B$1167&gt;$D$1164),366,365))+(F152*('DT IN. DE'!$C$5/2000)))</f>
        <v>0</v>
      </c>
      <c r="J152" s="285">
        <f t="shared" si="24"/>
        <v>0</v>
      </c>
      <c r="K152" s="286">
        <f>(((D152+E152)*('DT IN. DE'!$E$5/1000))*($D$1166/IF(AND($D$1165&gt;$B$1167,$B$1167&gt;$D$1164),366,365))+(F152*('DT IN. DE'!$E$5/2000)))</f>
        <v>0</v>
      </c>
      <c r="L152" s="385"/>
      <c r="M152" s="287">
        <f t="shared" si="25"/>
        <v>0</v>
      </c>
      <c r="O152" s="288">
        <f>(($T152*'DT IN. DE'!$C$5/1000))*($D$1166/IF(AND($D$1165&gt;$B$1167,$B$1167&gt;$D$1164),366,365))+(($U152*'DT IN. DE'!$C$5/2000))</f>
        <v>0</v>
      </c>
      <c r="P152" s="289">
        <f t="shared" si="26"/>
        <v>0</v>
      </c>
      <c r="Q152" s="289">
        <f>(($T152*'DT IN. DE'!$E$5/1000))*($D$1166/IF(AND($D$1165&gt;$B$1167,$B$1167&gt;$D$1164),366,365))+(($U152*'DT IN. DE'!$E$5/2000))</f>
        <v>0</v>
      </c>
      <c r="R152" s="290">
        <f t="shared" si="27"/>
        <v>0</v>
      </c>
      <c r="T152" s="291">
        <f t="shared" si="28"/>
        <v>0</v>
      </c>
      <c r="U152" s="291">
        <f t="shared" si="29"/>
        <v>0</v>
      </c>
      <c r="W152" s="288">
        <f>(($AB152*'DT IN. DE'!$C$5/1000))*($D$1166/IF(AND($D$1165&gt;$B$1167,$B$1167&gt;$D$1164),366,365))+(($AC152*'DT IN. DE'!$C$5/2000))</f>
        <v>0</v>
      </c>
      <c r="X152" s="289">
        <f t="shared" si="30"/>
        <v>0</v>
      </c>
      <c r="Y152" s="289">
        <f>(($AB152*'DT IN. DE'!$E$5/1000))*($D$1166/IF(AND($D$1165&gt;$B$1167,$B$1167&gt;$D$1164),366,365))+(($AC152*'DT IN. DE'!$E$5/2000))</f>
        <v>0</v>
      </c>
      <c r="Z152" s="292">
        <f t="shared" si="31"/>
        <v>0</v>
      </c>
      <c r="AA152" s="386"/>
      <c r="AB152" s="291">
        <f t="shared" si="32"/>
        <v>0</v>
      </c>
      <c r="AC152" s="291">
        <f t="shared" si="33"/>
        <v>0</v>
      </c>
    </row>
    <row r="153" spans="2:29" x14ac:dyDescent="0.25">
      <c r="B153" s="424">
        <v>149</v>
      </c>
      <c r="C153" s="430">
        <f>'BIENES ASEGURADOS IN.DE'!C153</f>
        <v>0</v>
      </c>
      <c r="D153" s="431">
        <f>'BIENES ASEGURADOS IN.DE'!D153*'RT GENERALES'!$E$14</f>
        <v>0</v>
      </c>
      <c r="E153" s="432">
        <f>'BIENES ASEGURADOS IN.DE'!E153*'RT GENERALES'!$E$14</f>
        <v>0</v>
      </c>
      <c r="F153" s="433">
        <f>'BIENES ASEGURADOS IN.DE'!F153*'RT GENERALES'!$E$14</f>
        <v>0</v>
      </c>
      <c r="G153" s="425">
        <f t="shared" si="23"/>
        <v>0</v>
      </c>
      <c r="H153" s="283"/>
      <c r="I153" s="284">
        <f>((((D153+E153)*('DT IN. DE'!$C$5/1000)))*($D$1166/IF(AND($D$1165&gt;$B$1167,$B$1167&gt;$D$1164),366,365))+(F153*('DT IN. DE'!$C$5/2000)))</f>
        <v>0</v>
      </c>
      <c r="J153" s="285">
        <f t="shared" si="24"/>
        <v>0</v>
      </c>
      <c r="K153" s="286">
        <f>(((D153+E153)*('DT IN. DE'!$E$5/1000))*($D$1166/IF(AND($D$1165&gt;$B$1167,$B$1167&gt;$D$1164),366,365))+(F153*('DT IN. DE'!$E$5/2000)))</f>
        <v>0</v>
      </c>
      <c r="L153" s="385"/>
      <c r="M153" s="287">
        <f t="shared" si="25"/>
        <v>0</v>
      </c>
      <c r="O153" s="288">
        <f>(($T153*'DT IN. DE'!$C$5/1000))*($D$1166/IF(AND($D$1165&gt;$B$1167,$B$1167&gt;$D$1164),366,365))+(($U153*'DT IN. DE'!$C$5/2000))</f>
        <v>0</v>
      </c>
      <c r="P153" s="289">
        <f t="shared" si="26"/>
        <v>0</v>
      </c>
      <c r="Q153" s="289">
        <f>(($T153*'DT IN. DE'!$E$5/1000))*($D$1166/IF(AND($D$1165&gt;$B$1167,$B$1167&gt;$D$1164),366,365))+(($U153*'DT IN. DE'!$E$5/2000))</f>
        <v>0</v>
      </c>
      <c r="R153" s="290">
        <f t="shared" si="27"/>
        <v>0</v>
      </c>
      <c r="T153" s="291">
        <f t="shared" si="28"/>
        <v>0</v>
      </c>
      <c r="U153" s="291">
        <f t="shared" si="29"/>
        <v>0</v>
      </c>
      <c r="W153" s="288">
        <f>(($AB153*'DT IN. DE'!$C$5/1000))*($D$1166/IF(AND($D$1165&gt;$B$1167,$B$1167&gt;$D$1164),366,365))+(($AC153*'DT IN. DE'!$C$5/2000))</f>
        <v>0</v>
      </c>
      <c r="X153" s="289">
        <f t="shared" si="30"/>
        <v>0</v>
      </c>
      <c r="Y153" s="289">
        <f>(($AB153*'DT IN. DE'!$E$5/1000))*($D$1166/IF(AND($D$1165&gt;$B$1167,$B$1167&gt;$D$1164),366,365))+(($AC153*'DT IN. DE'!$E$5/2000))</f>
        <v>0</v>
      </c>
      <c r="Z153" s="292">
        <f t="shared" si="31"/>
        <v>0</v>
      </c>
      <c r="AA153" s="386"/>
      <c r="AB153" s="291">
        <f t="shared" si="32"/>
        <v>0</v>
      </c>
      <c r="AC153" s="291">
        <f t="shared" si="33"/>
        <v>0</v>
      </c>
    </row>
    <row r="154" spans="2:29" x14ac:dyDescent="0.25">
      <c r="B154" s="424">
        <v>150</v>
      </c>
      <c r="C154" s="430">
        <f>'BIENES ASEGURADOS IN.DE'!C154</f>
        <v>0</v>
      </c>
      <c r="D154" s="431">
        <f>'BIENES ASEGURADOS IN.DE'!D154*'RT GENERALES'!$E$14</f>
        <v>0</v>
      </c>
      <c r="E154" s="432">
        <f>'BIENES ASEGURADOS IN.DE'!E154*'RT GENERALES'!$E$14</f>
        <v>0</v>
      </c>
      <c r="F154" s="433">
        <f>'BIENES ASEGURADOS IN.DE'!F154*'RT GENERALES'!$E$14</f>
        <v>0</v>
      </c>
      <c r="G154" s="425">
        <f t="shared" si="23"/>
        <v>0</v>
      </c>
      <c r="H154" s="283"/>
      <c r="I154" s="284">
        <f>((((D154+E154)*('DT IN. DE'!$C$5/1000)))*($D$1166/IF(AND($D$1165&gt;$B$1167,$B$1167&gt;$D$1164),366,365))+(F154*('DT IN. DE'!$C$5/2000)))</f>
        <v>0</v>
      </c>
      <c r="J154" s="285">
        <f t="shared" si="24"/>
        <v>0</v>
      </c>
      <c r="K154" s="286">
        <f>(((D154+E154)*('DT IN. DE'!$E$5/1000))*($D$1166/IF(AND($D$1165&gt;$B$1167,$B$1167&gt;$D$1164),366,365))+(F154*('DT IN. DE'!$E$5/2000)))</f>
        <v>0</v>
      </c>
      <c r="L154" s="385"/>
      <c r="M154" s="287">
        <f t="shared" si="25"/>
        <v>0</v>
      </c>
      <c r="O154" s="288">
        <f>(($T154*'DT IN. DE'!$C$5/1000))*($D$1166/IF(AND($D$1165&gt;$B$1167,$B$1167&gt;$D$1164),366,365))+(($U154*'DT IN. DE'!$C$5/2000))</f>
        <v>0</v>
      </c>
      <c r="P154" s="289">
        <f t="shared" si="26"/>
        <v>0</v>
      </c>
      <c r="Q154" s="289">
        <f>(($T154*'DT IN. DE'!$E$5/1000))*($D$1166/IF(AND($D$1165&gt;$B$1167,$B$1167&gt;$D$1164),366,365))+(($U154*'DT IN. DE'!$E$5/2000))</f>
        <v>0</v>
      </c>
      <c r="R154" s="290">
        <f t="shared" si="27"/>
        <v>0</v>
      </c>
      <c r="T154" s="291">
        <f t="shared" si="28"/>
        <v>0</v>
      </c>
      <c r="U154" s="291">
        <f t="shared" si="29"/>
        <v>0</v>
      </c>
      <c r="W154" s="288">
        <f>(($AB154*'DT IN. DE'!$C$5/1000))*($D$1166/IF(AND($D$1165&gt;$B$1167,$B$1167&gt;$D$1164),366,365))+(($AC154*'DT IN. DE'!$C$5/2000))</f>
        <v>0</v>
      </c>
      <c r="X154" s="289">
        <f t="shared" si="30"/>
        <v>0</v>
      </c>
      <c r="Y154" s="289">
        <f>(($AB154*'DT IN. DE'!$E$5/1000))*($D$1166/IF(AND($D$1165&gt;$B$1167,$B$1167&gt;$D$1164),366,365))+(($AC154*'DT IN. DE'!$E$5/2000))</f>
        <v>0</v>
      </c>
      <c r="Z154" s="292">
        <f t="shared" si="31"/>
        <v>0</v>
      </c>
      <c r="AA154" s="386"/>
      <c r="AB154" s="291">
        <f t="shared" si="32"/>
        <v>0</v>
      </c>
      <c r="AC154" s="291">
        <f t="shared" si="33"/>
        <v>0</v>
      </c>
    </row>
    <row r="155" spans="2:29" x14ac:dyDescent="0.25">
      <c r="B155" s="423">
        <v>151</v>
      </c>
      <c r="C155" s="430">
        <f>'BIENES ASEGURADOS IN.DE'!C155</f>
        <v>0</v>
      </c>
      <c r="D155" s="431">
        <f>'BIENES ASEGURADOS IN.DE'!D155*'RT GENERALES'!$E$14</f>
        <v>0</v>
      </c>
      <c r="E155" s="432">
        <f>'BIENES ASEGURADOS IN.DE'!E155*'RT GENERALES'!$E$14</f>
        <v>0</v>
      </c>
      <c r="F155" s="433">
        <f>'BIENES ASEGURADOS IN.DE'!F155*'RT GENERALES'!$E$14</f>
        <v>0</v>
      </c>
      <c r="G155" s="425">
        <f t="shared" si="23"/>
        <v>0</v>
      </c>
      <c r="H155" s="283"/>
      <c r="I155" s="284">
        <f>((((D155+E155)*('DT IN. DE'!$C$5/1000)))*($D$1166/IF(AND($D$1165&gt;$B$1167,$B$1167&gt;$D$1164),366,365))+(F155*('DT IN. DE'!$C$5/2000)))</f>
        <v>0</v>
      </c>
      <c r="J155" s="285">
        <f t="shared" si="24"/>
        <v>0</v>
      </c>
      <c r="K155" s="286">
        <f>(((D155+E155)*('DT IN. DE'!$E$5/1000))*($D$1166/IF(AND($D$1165&gt;$B$1167,$B$1167&gt;$D$1164),366,365))+(F155*('DT IN. DE'!$E$5/2000)))</f>
        <v>0</v>
      </c>
      <c r="L155" s="385"/>
      <c r="M155" s="287">
        <f t="shared" si="25"/>
        <v>0</v>
      </c>
      <c r="O155" s="288">
        <f>(($T155*'DT IN. DE'!$C$5/1000))*($D$1166/IF(AND($D$1165&gt;$B$1167,$B$1167&gt;$D$1164),366,365))+(($U155*'DT IN. DE'!$C$5/2000))</f>
        <v>0</v>
      </c>
      <c r="P155" s="289">
        <f t="shared" si="26"/>
        <v>0</v>
      </c>
      <c r="Q155" s="289">
        <f>(($T155*'DT IN. DE'!$E$5/1000))*($D$1166/IF(AND($D$1165&gt;$B$1167,$B$1167&gt;$D$1164),366,365))+(($U155*'DT IN. DE'!$E$5/2000))</f>
        <v>0</v>
      </c>
      <c r="R155" s="290">
        <f t="shared" si="27"/>
        <v>0</v>
      </c>
      <c r="T155" s="291">
        <f t="shared" si="28"/>
        <v>0</v>
      </c>
      <c r="U155" s="291">
        <f t="shared" si="29"/>
        <v>0</v>
      </c>
      <c r="W155" s="288">
        <f>(($AB155*'DT IN. DE'!$C$5/1000))*($D$1166/IF(AND($D$1165&gt;$B$1167,$B$1167&gt;$D$1164),366,365))+(($AC155*'DT IN. DE'!$C$5/2000))</f>
        <v>0</v>
      </c>
      <c r="X155" s="289">
        <f t="shared" si="30"/>
        <v>0</v>
      </c>
      <c r="Y155" s="289">
        <f>(($AB155*'DT IN. DE'!$E$5/1000))*($D$1166/IF(AND($D$1165&gt;$B$1167,$B$1167&gt;$D$1164),366,365))+(($AC155*'DT IN. DE'!$E$5/2000))</f>
        <v>0</v>
      </c>
      <c r="Z155" s="292">
        <f t="shared" si="31"/>
        <v>0</v>
      </c>
      <c r="AA155" s="386"/>
      <c r="AB155" s="291">
        <f t="shared" si="32"/>
        <v>0</v>
      </c>
      <c r="AC155" s="291">
        <f t="shared" si="33"/>
        <v>0</v>
      </c>
    </row>
    <row r="156" spans="2:29" x14ac:dyDescent="0.25">
      <c r="B156" s="424">
        <v>152</v>
      </c>
      <c r="C156" s="430">
        <f>'BIENES ASEGURADOS IN.DE'!C156</f>
        <v>0</v>
      </c>
      <c r="D156" s="431">
        <f>'BIENES ASEGURADOS IN.DE'!D156*'RT GENERALES'!$E$14</f>
        <v>0</v>
      </c>
      <c r="E156" s="432">
        <f>'BIENES ASEGURADOS IN.DE'!E156*'RT GENERALES'!$E$14</f>
        <v>0</v>
      </c>
      <c r="F156" s="433">
        <f>'BIENES ASEGURADOS IN.DE'!F156*'RT GENERALES'!$E$14</f>
        <v>0</v>
      </c>
      <c r="G156" s="425">
        <f t="shared" si="23"/>
        <v>0</v>
      </c>
      <c r="H156" s="283"/>
      <c r="I156" s="284">
        <f>((((D156+E156)*('DT IN. DE'!$C$5/1000)))*($D$1166/IF(AND($D$1165&gt;$B$1167,$B$1167&gt;$D$1164),366,365))+(F156*('DT IN. DE'!$C$5/2000)))</f>
        <v>0</v>
      </c>
      <c r="J156" s="285">
        <f t="shared" si="24"/>
        <v>0</v>
      </c>
      <c r="K156" s="286">
        <f>(((D156+E156)*('DT IN. DE'!$E$5/1000))*($D$1166/IF(AND($D$1165&gt;$B$1167,$B$1167&gt;$D$1164),366,365))+(F156*('DT IN. DE'!$E$5/2000)))</f>
        <v>0</v>
      </c>
      <c r="L156" s="385"/>
      <c r="M156" s="287">
        <f t="shared" si="25"/>
        <v>0</v>
      </c>
      <c r="O156" s="288">
        <f>(($T156*'DT IN. DE'!$C$5/1000))*($D$1166/IF(AND($D$1165&gt;$B$1167,$B$1167&gt;$D$1164),366,365))+(($U156*'DT IN. DE'!$C$5/2000))</f>
        <v>0</v>
      </c>
      <c r="P156" s="289">
        <f t="shared" si="26"/>
        <v>0</v>
      </c>
      <c r="Q156" s="289">
        <f>(($T156*'DT IN. DE'!$E$5/1000))*($D$1166/IF(AND($D$1165&gt;$B$1167,$B$1167&gt;$D$1164),366,365))+(($U156*'DT IN. DE'!$E$5/2000))</f>
        <v>0</v>
      </c>
      <c r="R156" s="290">
        <f t="shared" si="27"/>
        <v>0</v>
      </c>
      <c r="T156" s="291">
        <f t="shared" si="28"/>
        <v>0</v>
      </c>
      <c r="U156" s="291">
        <f t="shared" si="29"/>
        <v>0</v>
      </c>
      <c r="W156" s="288">
        <f>(($AB156*'DT IN. DE'!$C$5/1000))*($D$1166/IF(AND($D$1165&gt;$B$1167,$B$1167&gt;$D$1164),366,365))+(($AC156*'DT IN. DE'!$C$5/2000))</f>
        <v>0</v>
      </c>
      <c r="X156" s="289">
        <f t="shared" si="30"/>
        <v>0</v>
      </c>
      <c r="Y156" s="289">
        <f>(($AB156*'DT IN. DE'!$E$5/1000))*($D$1166/IF(AND($D$1165&gt;$B$1167,$B$1167&gt;$D$1164),366,365))+(($AC156*'DT IN. DE'!$E$5/2000))</f>
        <v>0</v>
      </c>
      <c r="Z156" s="292">
        <f t="shared" si="31"/>
        <v>0</v>
      </c>
      <c r="AA156" s="386"/>
      <c r="AB156" s="291">
        <f t="shared" si="32"/>
        <v>0</v>
      </c>
      <c r="AC156" s="291">
        <f t="shared" si="33"/>
        <v>0</v>
      </c>
    </row>
    <row r="157" spans="2:29" x14ac:dyDescent="0.25">
      <c r="B157" s="424">
        <v>153</v>
      </c>
      <c r="C157" s="430">
        <f>'BIENES ASEGURADOS IN.DE'!C157</f>
        <v>0</v>
      </c>
      <c r="D157" s="431">
        <f>'BIENES ASEGURADOS IN.DE'!D157*'RT GENERALES'!$E$14</f>
        <v>0</v>
      </c>
      <c r="E157" s="432">
        <f>'BIENES ASEGURADOS IN.DE'!E157*'RT GENERALES'!$E$14</f>
        <v>0</v>
      </c>
      <c r="F157" s="433">
        <f>'BIENES ASEGURADOS IN.DE'!F157*'RT GENERALES'!$E$14</f>
        <v>0</v>
      </c>
      <c r="G157" s="425">
        <f t="shared" si="23"/>
        <v>0</v>
      </c>
      <c r="H157" s="283"/>
      <c r="I157" s="284">
        <f>((((D157+E157)*('DT IN. DE'!$C$5/1000)))*($D$1166/IF(AND($D$1165&gt;$B$1167,$B$1167&gt;$D$1164),366,365))+(F157*('DT IN. DE'!$C$5/2000)))</f>
        <v>0</v>
      </c>
      <c r="J157" s="285">
        <f t="shared" si="24"/>
        <v>0</v>
      </c>
      <c r="K157" s="286">
        <f>(((D157+E157)*('DT IN. DE'!$E$5/1000))*($D$1166/IF(AND($D$1165&gt;$B$1167,$B$1167&gt;$D$1164),366,365))+(F157*('DT IN. DE'!$E$5/2000)))</f>
        <v>0</v>
      </c>
      <c r="L157" s="385"/>
      <c r="M157" s="287">
        <f t="shared" si="25"/>
        <v>0</v>
      </c>
      <c r="O157" s="288">
        <f>(($T157*'DT IN. DE'!$C$5/1000))*($D$1166/IF(AND($D$1165&gt;$B$1167,$B$1167&gt;$D$1164),366,365))+(($U157*'DT IN. DE'!$C$5/2000))</f>
        <v>0</v>
      </c>
      <c r="P157" s="289">
        <f t="shared" si="26"/>
        <v>0</v>
      </c>
      <c r="Q157" s="289">
        <f>(($T157*'DT IN. DE'!$E$5/1000))*($D$1166/IF(AND($D$1165&gt;$B$1167,$B$1167&gt;$D$1164),366,365))+(($U157*'DT IN. DE'!$E$5/2000))</f>
        <v>0</v>
      </c>
      <c r="R157" s="290">
        <f t="shared" si="27"/>
        <v>0</v>
      </c>
      <c r="T157" s="291">
        <f t="shared" si="28"/>
        <v>0</v>
      </c>
      <c r="U157" s="291">
        <f t="shared" si="29"/>
        <v>0</v>
      </c>
      <c r="W157" s="288">
        <f>(($AB157*'DT IN. DE'!$C$5/1000))*($D$1166/IF(AND($D$1165&gt;$B$1167,$B$1167&gt;$D$1164),366,365))+(($AC157*'DT IN. DE'!$C$5/2000))</f>
        <v>0</v>
      </c>
      <c r="X157" s="289">
        <f t="shared" si="30"/>
        <v>0</v>
      </c>
      <c r="Y157" s="289">
        <f>(($AB157*'DT IN. DE'!$E$5/1000))*($D$1166/IF(AND($D$1165&gt;$B$1167,$B$1167&gt;$D$1164),366,365))+(($AC157*'DT IN. DE'!$E$5/2000))</f>
        <v>0</v>
      </c>
      <c r="Z157" s="292">
        <f t="shared" si="31"/>
        <v>0</v>
      </c>
      <c r="AA157" s="386"/>
      <c r="AB157" s="291">
        <f t="shared" si="32"/>
        <v>0</v>
      </c>
      <c r="AC157" s="291">
        <f t="shared" si="33"/>
        <v>0</v>
      </c>
    </row>
    <row r="158" spans="2:29" x14ac:dyDescent="0.25">
      <c r="B158" s="423">
        <v>154</v>
      </c>
      <c r="C158" s="430">
        <f>'BIENES ASEGURADOS IN.DE'!C158</f>
        <v>0</v>
      </c>
      <c r="D158" s="431">
        <f>'BIENES ASEGURADOS IN.DE'!D158*'RT GENERALES'!$E$14</f>
        <v>0</v>
      </c>
      <c r="E158" s="432">
        <f>'BIENES ASEGURADOS IN.DE'!E158*'RT GENERALES'!$E$14</f>
        <v>0</v>
      </c>
      <c r="F158" s="433">
        <f>'BIENES ASEGURADOS IN.DE'!F158*'RT GENERALES'!$E$14</f>
        <v>0</v>
      </c>
      <c r="G158" s="425">
        <f t="shared" si="23"/>
        <v>0</v>
      </c>
      <c r="H158" s="283"/>
      <c r="I158" s="284">
        <f>((((D158+E158)*('DT IN. DE'!$C$5/1000)))*($D$1166/IF(AND($D$1165&gt;$B$1167,$B$1167&gt;$D$1164),366,365))+(F158*('DT IN. DE'!$C$5/2000)))</f>
        <v>0</v>
      </c>
      <c r="J158" s="285">
        <f t="shared" si="24"/>
        <v>0</v>
      </c>
      <c r="K158" s="286">
        <f>(((D158+E158)*('DT IN. DE'!$E$5/1000))*($D$1166/IF(AND($D$1165&gt;$B$1167,$B$1167&gt;$D$1164),366,365))+(F158*('DT IN. DE'!$E$5/2000)))</f>
        <v>0</v>
      </c>
      <c r="L158" s="385"/>
      <c r="M158" s="287">
        <f t="shared" si="25"/>
        <v>0</v>
      </c>
      <c r="O158" s="288">
        <f>(($T158*'DT IN. DE'!$C$5/1000))*($D$1166/IF(AND($D$1165&gt;$B$1167,$B$1167&gt;$D$1164),366,365))+(($U158*'DT IN. DE'!$C$5/2000))</f>
        <v>0</v>
      </c>
      <c r="P158" s="289">
        <f t="shared" si="26"/>
        <v>0</v>
      </c>
      <c r="Q158" s="289">
        <f>(($T158*'DT IN. DE'!$E$5/1000))*($D$1166/IF(AND($D$1165&gt;$B$1167,$B$1167&gt;$D$1164),366,365))+(($U158*'DT IN. DE'!$E$5/2000))</f>
        <v>0</v>
      </c>
      <c r="R158" s="290">
        <f t="shared" si="27"/>
        <v>0</v>
      </c>
      <c r="T158" s="291">
        <f t="shared" si="28"/>
        <v>0</v>
      </c>
      <c r="U158" s="291">
        <f t="shared" si="29"/>
        <v>0</v>
      </c>
      <c r="W158" s="288">
        <f>(($AB158*'DT IN. DE'!$C$5/1000))*($D$1166/IF(AND($D$1165&gt;$B$1167,$B$1167&gt;$D$1164),366,365))+(($AC158*'DT IN. DE'!$C$5/2000))</f>
        <v>0</v>
      </c>
      <c r="X158" s="289">
        <f t="shared" si="30"/>
        <v>0</v>
      </c>
      <c r="Y158" s="289">
        <f>(($AB158*'DT IN. DE'!$E$5/1000))*($D$1166/IF(AND($D$1165&gt;$B$1167,$B$1167&gt;$D$1164),366,365))+(($AC158*'DT IN. DE'!$E$5/2000))</f>
        <v>0</v>
      </c>
      <c r="Z158" s="292">
        <f t="shared" si="31"/>
        <v>0</v>
      </c>
      <c r="AA158" s="386"/>
      <c r="AB158" s="291">
        <f t="shared" si="32"/>
        <v>0</v>
      </c>
      <c r="AC158" s="291">
        <f t="shared" si="33"/>
        <v>0</v>
      </c>
    </row>
    <row r="159" spans="2:29" x14ac:dyDescent="0.25">
      <c r="B159" s="424">
        <v>155</v>
      </c>
      <c r="C159" s="430">
        <f>'BIENES ASEGURADOS IN.DE'!C159</f>
        <v>0</v>
      </c>
      <c r="D159" s="431">
        <f>'BIENES ASEGURADOS IN.DE'!D159*'RT GENERALES'!$E$14</f>
        <v>0</v>
      </c>
      <c r="E159" s="432">
        <f>'BIENES ASEGURADOS IN.DE'!E159*'RT GENERALES'!$E$14</f>
        <v>0</v>
      </c>
      <c r="F159" s="433">
        <f>'BIENES ASEGURADOS IN.DE'!F159*'RT GENERALES'!$E$14</f>
        <v>0</v>
      </c>
      <c r="G159" s="425">
        <f t="shared" si="23"/>
        <v>0</v>
      </c>
      <c r="H159" s="283"/>
      <c r="I159" s="284">
        <f>((((D159+E159)*('DT IN. DE'!$C$5/1000)))*($D$1166/IF(AND($D$1165&gt;$B$1167,$B$1167&gt;$D$1164),366,365))+(F159*('DT IN. DE'!$C$5/2000)))</f>
        <v>0</v>
      </c>
      <c r="J159" s="285">
        <f t="shared" si="24"/>
        <v>0</v>
      </c>
      <c r="K159" s="286">
        <f>(((D159+E159)*('DT IN. DE'!$E$5/1000))*($D$1166/IF(AND($D$1165&gt;$B$1167,$B$1167&gt;$D$1164),366,365))+(F159*('DT IN. DE'!$E$5/2000)))</f>
        <v>0</v>
      </c>
      <c r="L159" s="385"/>
      <c r="M159" s="287">
        <f t="shared" si="25"/>
        <v>0</v>
      </c>
      <c r="O159" s="288">
        <f>(($T159*'DT IN. DE'!$C$5/1000))*($D$1166/IF(AND($D$1165&gt;$B$1167,$B$1167&gt;$D$1164),366,365))+(($U159*'DT IN. DE'!$C$5/2000))</f>
        <v>0</v>
      </c>
      <c r="P159" s="289">
        <f t="shared" si="26"/>
        <v>0</v>
      </c>
      <c r="Q159" s="289">
        <f>(($T159*'DT IN. DE'!$E$5/1000))*($D$1166/IF(AND($D$1165&gt;$B$1167,$B$1167&gt;$D$1164),366,365))+(($U159*'DT IN. DE'!$E$5/2000))</f>
        <v>0</v>
      </c>
      <c r="R159" s="290">
        <f t="shared" si="27"/>
        <v>0</v>
      </c>
      <c r="T159" s="291">
        <f t="shared" si="28"/>
        <v>0</v>
      </c>
      <c r="U159" s="291">
        <f t="shared" si="29"/>
        <v>0</v>
      </c>
      <c r="W159" s="288">
        <f>(($AB159*'DT IN. DE'!$C$5/1000))*($D$1166/IF(AND($D$1165&gt;$B$1167,$B$1167&gt;$D$1164),366,365))+(($AC159*'DT IN. DE'!$C$5/2000))</f>
        <v>0</v>
      </c>
      <c r="X159" s="289">
        <f t="shared" si="30"/>
        <v>0</v>
      </c>
      <c r="Y159" s="289">
        <f>(($AB159*'DT IN. DE'!$E$5/1000))*($D$1166/IF(AND($D$1165&gt;$B$1167,$B$1167&gt;$D$1164),366,365))+(($AC159*'DT IN. DE'!$E$5/2000))</f>
        <v>0</v>
      </c>
      <c r="Z159" s="292">
        <f t="shared" si="31"/>
        <v>0</v>
      </c>
      <c r="AA159" s="386"/>
      <c r="AB159" s="291">
        <f t="shared" si="32"/>
        <v>0</v>
      </c>
      <c r="AC159" s="291">
        <f t="shared" si="33"/>
        <v>0</v>
      </c>
    </row>
    <row r="160" spans="2:29" x14ac:dyDescent="0.25">
      <c r="B160" s="424">
        <v>156</v>
      </c>
      <c r="C160" s="430">
        <f>'BIENES ASEGURADOS IN.DE'!C160</f>
        <v>0</v>
      </c>
      <c r="D160" s="431">
        <f>'BIENES ASEGURADOS IN.DE'!D160*'RT GENERALES'!$E$14</f>
        <v>0</v>
      </c>
      <c r="E160" s="432">
        <f>'BIENES ASEGURADOS IN.DE'!E160*'RT GENERALES'!$E$14</f>
        <v>0</v>
      </c>
      <c r="F160" s="433">
        <f>'BIENES ASEGURADOS IN.DE'!F160*'RT GENERALES'!$E$14</f>
        <v>0</v>
      </c>
      <c r="G160" s="425">
        <f t="shared" si="23"/>
        <v>0</v>
      </c>
      <c r="H160" s="283"/>
      <c r="I160" s="284">
        <f>((((D160+E160)*('DT IN. DE'!$C$5/1000)))*($D$1166/IF(AND($D$1165&gt;$B$1167,$B$1167&gt;$D$1164),366,365))+(F160*('DT IN. DE'!$C$5/2000)))</f>
        <v>0</v>
      </c>
      <c r="J160" s="285">
        <f t="shared" si="24"/>
        <v>0</v>
      </c>
      <c r="K160" s="286">
        <f>(((D160+E160)*('DT IN. DE'!$E$5/1000))*($D$1166/IF(AND($D$1165&gt;$B$1167,$B$1167&gt;$D$1164),366,365))+(F160*('DT IN. DE'!$E$5/2000)))</f>
        <v>0</v>
      </c>
      <c r="L160" s="385"/>
      <c r="M160" s="287">
        <f t="shared" si="25"/>
        <v>0</v>
      </c>
      <c r="O160" s="288">
        <f>(($T160*'DT IN. DE'!$C$5/1000))*($D$1166/IF(AND($D$1165&gt;$B$1167,$B$1167&gt;$D$1164),366,365))+(($U160*'DT IN. DE'!$C$5/2000))</f>
        <v>0</v>
      </c>
      <c r="P160" s="289">
        <f t="shared" si="26"/>
        <v>0</v>
      </c>
      <c r="Q160" s="289">
        <f>(($T160*'DT IN. DE'!$E$5/1000))*($D$1166/IF(AND($D$1165&gt;$B$1167,$B$1167&gt;$D$1164),366,365))+(($U160*'DT IN. DE'!$E$5/2000))</f>
        <v>0</v>
      </c>
      <c r="R160" s="290">
        <f t="shared" si="27"/>
        <v>0</v>
      </c>
      <c r="T160" s="291">
        <f t="shared" si="28"/>
        <v>0</v>
      </c>
      <c r="U160" s="291">
        <f t="shared" si="29"/>
        <v>0</v>
      </c>
      <c r="W160" s="288">
        <f>(($AB160*'DT IN. DE'!$C$5/1000))*($D$1166/IF(AND($D$1165&gt;$B$1167,$B$1167&gt;$D$1164),366,365))+(($AC160*'DT IN. DE'!$C$5/2000))</f>
        <v>0</v>
      </c>
      <c r="X160" s="289">
        <f t="shared" si="30"/>
        <v>0</v>
      </c>
      <c r="Y160" s="289">
        <f>(($AB160*'DT IN. DE'!$E$5/1000))*($D$1166/IF(AND($D$1165&gt;$B$1167,$B$1167&gt;$D$1164),366,365))+(($AC160*'DT IN. DE'!$E$5/2000))</f>
        <v>0</v>
      </c>
      <c r="Z160" s="292">
        <f t="shared" si="31"/>
        <v>0</v>
      </c>
      <c r="AA160" s="386"/>
      <c r="AB160" s="291">
        <f t="shared" si="32"/>
        <v>0</v>
      </c>
      <c r="AC160" s="291">
        <f t="shared" si="33"/>
        <v>0</v>
      </c>
    </row>
    <row r="161" spans="2:29" x14ac:dyDescent="0.25">
      <c r="B161" s="423">
        <v>157</v>
      </c>
      <c r="C161" s="430">
        <f>'BIENES ASEGURADOS IN.DE'!C161</f>
        <v>0</v>
      </c>
      <c r="D161" s="431">
        <f>'BIENES ASEGURADOS IN.DE'!D161*'RT GENERALES'!$E$14</f>
        <v>0</v>
      </c>
      <c r="E161" s="432">
        <f>'BIENES ASEGURADOS IN.DE'!E161*'RT GENERALES'!$E$14</f>
        <v>0</v>
      </c>
      <c r="F161" s="433">
        <f>'BIENES ASEGURADOS IN.DE'!F161*'RT GENERALES'!$E$14</f>
        <v>0</v>
      </c>
      <c r="G161" s="425">
        <f t="shared" si="23"/>
        <v>0</v>
      </c>
      <c r="H161" s="283"/>
      <c r="I161" s="284">
        <f>((((D161+E161)*('DT IN. DE'!$C$5/1000)))*($D$1166/IF(AND($D$1165&gt;$B$1167,$B$1167&gt;$D$1164),366,365))+(F161*('DT IN. DE'!$C$5/2000)))</f>
        <v>0</v>
      </c>
      <c r="J161" s="285">
        <f t="shared" si="24"/>
        <v>0</v>
      </c>
      <c r="K161" s="286">
        <f>(((D161+E161)*('DT IN. DE'!$E$5/1000))*($D$1166/IF(AND($D$1165&gt;$B$1167,$B$1167&gt;$D$1164),366,365))+(F161*('DT IN. DE'!$E$5/2000)))</f>
        <v>0</v>
      </c>
      <c r="L161" s="385"/>
      <c r="M161" s="287">
        <f t="shared" si="25"/>
        <v>0</v>
      </c>
      <c r="O161" s="288">
        <f>(($T161*'DT IN. DE'!$C$5/1000))*($D$1166/IF(AND($D$1165&gt;$B$1167,$B$1167&gt;$D$1164),366,365))+(($U161*'DT IN. DE'!$C$5/2000))</f>
        <v>0</v>
      </c>
      <c r="P161" s="289">
        <f t="shared" si="26"/>
        <v>0</v>
      </c>
      <c r="Q161" s="289">
        <f>(($T161*'DT IN. DE'!$E$5/1000))*($D$1166/IF(AND($D$1165&gt;$B$1167,$B$1167&gt;$D$1164),366,365))+(($U161*'DT IN. DE'!$E$5/2000))</f>
        <v>0</v>
      </c>
      <c r="R161" s="290">
        <f t="shared" si="27"/>
        <v>0</v>
      </c>
      <c r="T161" s="291">
        <f t="shared" si="28"/>
        <v>0</v>
      </c>
      <c r="U161" s="291">
        <f t="shared" si="29"/>
        <v>0</v>
      </c>
      <c r="W161" s="288">
        <f>(($AB161*'DT IN. DE'!$C$5/1000))*($D$1166/IF(AND($D$1165&gt;$B$1167,$B$1167&gt;$D$1164),366,365))+(($AC161*'DT IN. DE'!$C$5/2000))</f>
        <v>0</v>
      </c>
      <c r="X161" s="289">
        <f t="shared" si="30"/>
        <v>0</v>
      </c>
      <c r="Y161" s="289">
        <f>(($AB161*'DT IN. DE'!$E$5/1000))*($D$1166/IF(AND($D$1165&gt;$B$1167,$B$1167&gt;$D$1164),366,365))+(($AC161*'DT IN. DE'!$E$5/2000))</f>
        <v>0</v>
      </c>
      <c r="Z161" s="292">
        <f t="shared" si="31"/>
        <v>0</v>
      </c>
      <c r="AA161" s="386"/>
      <c r="AB161" s="291">
        <f t="shared" si="32"/>
        <v>0</v>
      </c>
      <c r="AC161" s="291">
        <f t="shared" si="33"/>
        <v>0</v>
      </c>
    </row>
    <row r="162" spans="2:29" x14ac:dyDescent="0.25">
      <c r="B162" s="424">
        <v>158</v>
      </c>
      <c r="C162" s="430">
        <f>'BIENES ASEGURADOS IN.DE'!C162</f>
        <v>0</v>
      </c>
      <c r="D162" s="431">
        <f>'BIENES ASEGURADOS IN.DE'!D162*'RT GENERALES'!$E$14</f>
        <v>0</v>
      </c>
      <c r="E162" s="432">
        <f>'BIENES ASEGURADOS IN.DE'!E162*'RT GENERALES'!$E$14</f>
        <v>0</v>
      </c>
      <c r="F162" s="433">
        <f>'BIENES ASEGURADOS IN.DE'!F162*'RT GENERALES'!$E$14</f>
        <v>0</v>
      </c>
      <c r="G162" s="425">
        <f t="shared" si="23"/>
        <v>0</v>
      </c>
      <c r="H162" s="283"/>
      <c r="I162" s="284">
        <f>((((D162+E162)*('DT IN. DE'!$C$5/1000)))*($D$1166/IF(AND($D$1165&gt;$B$1167,$B$1167&gt;$D$1164),366,365))+(F162*('DT IN. DE'!$C$5/2000)))</f>
        <v>0</v>
      </c>
      <c r="J162" s="285">
        <f t="shared" si="24"/>
        <v>0</v>
      </c>
      <c r="K162" s="286">
        <f>(((D162+E162)*('DT IN. DE'!$E$5/1000))*($D$1166/IF(AND($D$1165&gt;$B$1167,$B$1167&gt;$D$1164),366,365))+(F162*('DT IN. DE'!$E$5/2000)))</f>
        <v>0</v>
      </c>
      <c r="L162" s="385"/>
      <c r="M162" s="287">
        <f t="shared" si="25"/>
        <v>0</v>
      </c>
      <c r="O162" s="288">
        <f>(($T162*'DT IN. DE'!$C$5/1000))*($D$1166/IF(AND($D$1165&gt;$B$1167,$B$1167&gt;$D$1164),366,365))+(($U162*'DT IN. DE'!$C$5/2000))</f>
        <v>0</v>
      </c>
      <c r="P162" s="289">
        <f t="shared" si="26"/>
        <v>0</v>
      </c>
      <c r="Q162" s="289">
        <f>(($T162*'DT IN. DE'!$E$5/1000))*($D$1166/IF(AND($D$1165&gt;$B$1167,$B$1167&gt;$D$1164),366,365))+(($U162*'DT IN. DE'!$E$5/2000))</f>
        <v>0</v>
      </c>
      <c r="R162" s="290">
        <f t="shared" si="27"/>
        <v>0</v>
      </c>
      <c r="T162" s="291">
        <f t="shared" si="28"/>
        <v>0</v>
      </c>
      <c r="U162" s="291">
        <f t="shared" si="29"/>
        <v>0</v>
      </c>
      <c r="W162" s="288">
        <f>(($AB162*'DT IN. DE'!$C$5/1000))*($D$1166/IF(AND($D$1165&gt;$B$1167,$B$1167&gt;$D$1164),366,365))+(($AC162*'DT IN. DE'!$C$5/2000))</f>
        <v>0</v>
      </c>
      <c r="X162" s="289">
        <f t="shared" si="30"/>
        <v>0</v>
      </c>
      <c r="Y162" s="289">
        <f>(($AB162*'DT IN. DE'!$E$5/1000))*($D$1166/IF(AND($D$1165&gt;$B$1167,$B$1167&gt;$D$1164),366,365))+(($AC162*'DT IN. DE'!$E$5/2000))</f>
        <v>0</v>
      </c>
      <c r="Z162" s="292">
        <f t="shared" si="31"/>
        <v>0</v>
      </c>
      <c r="AA162" s="386"/>
      <c r="AB162" s="291">
        <f t="shared" si="32"/>
        <v>0</v>
      </c>
      <c r="AC162" s="291">
        <f t="shared" si="33"/>
        <v>0</v>
      </c>
    </row>
    <row r="163" spans="2:29" x14ac:dyDescent="0.25">
      <c r="B163" s="424">
        <v>159</v>
      </c>
      <c r="C163" s="430">
        <f>'BIENES ASEGURADOS IN.DE'!C163</f>
        <v>0</v>
      </c>
      <c r="D163" s="431">
        <f>'BIENES ASEGURADOS IN.DE'!D163*'RT GENERALES'!$E$14</f>
        <v>0</v>
      </c>
      <c r="E163" s="432">
        <f>'BIENES ASEGURADOS IN.DE'!E163*'RT GENERALES'!$E$14</f>
        <v>0</v>
      </c>
      <c r="F163" s="433">
        <f>'BIENES ASEGURADOS IN.DE'!F163*'RT GENERALES'!$E$14</f>
        <v>0</v>
      </c>
      <c r="G163" s="425">
        <f t="shared" si="23"/>
        <v>0</v>
      </c>
      <c r="H163" s="283"/>
      <c r="I163" s="284">
        <f>((((D163+E163)*('DT IN. DE'!$C$5/1000)))*($D$1166/IF(AND($D$1165&gt;$B$1167,$B$1167&gt;$D$1164),366,365))+(F163*('DT IN. DE'!$C$5/2000)))</f>
        <v>0</v>
      </c>
      <c r="J163" s="285">
        <f t="shared" si="24"/>
        <v>0</v>
      </c>
      <c r="K163" s="286">
        <f>(((D163+E163)*('DT IN. DE'!$E$5/1000))*($D$1166/IF(AND($D$1165&gt;$B$1167,$B$1167&gt;$D$1164),366,365))+(F163*('DT IN. DE'!$E$5/2000)))</f>
        <v>0</v>
      </c>
      <c r="L163" s="385"/>
      <c r="M163" s="287">
        <f t="shared" si="25"/>
        <v>0</v>
      </c>
      <c r="O163" s="288">
        <f>(($T163*'DT IN. DE'!$C$5/1000))*($D$1166/IF(AND($D$1165&gt;$B$1167,$B$1167&gt;$D$1164),366,365))+(($U163*'DT IN. DE'!$C$5/2000))</f>
        <v>0</v>
      </c>
      <c r="P163" s="289">
        <f t="shared" si="26"/>
        <v>0</v>
      </c>
      <c r="Q163" s="289">
        <f>(($T163*'DT IN. DE'!$E$5/1000))*($D$1166/IF(AND($D$1165&gt;$B$1167,$B$1167&gt;$D$1164),366,365))+(($U163*'DT IN. DE'!$E$5/2000))</f>
        <v>0</v>
      </c>
      <c r="R163" s="290">
        <f t="shared" si="27"/>
        <v>0</v>
      </c>
      <c r="T163" s="291">
        <f t="shared" si="28"/>
        <v>0</v>
      </c>
      <c r="U163" s="291">
        <f t="shared" si="29"/>
        <v>0</v>
      </c>
      <c r="W163" s="288">
        <f>(($AB163*'DT IN. DE'!$C$5/1000))*($D$1166/IF(AND($D$1165&gt;$B$1167,$B$1167&gt;$D$1164),366,365))+(($AC163*'DT IN. DE'!$C$5/2000))</f>
        <v>0</v>
      </c>
      <c r="X163" s="289">
        <f t="shared" si="30"/>
        <v>0</v>
      </c>
      <c r="Y163" s="289">
        <f>(($AB163*'DT IN. DE'!$E$5/1000))*($D$1166/IF(AND($D$1165&gt;$B$1167,$B$1167&gt;$D$1164),366,365))+(($AC163*'DT IN. DE'!$E$5/2000))</f>
        <v>0</v>
      </c>
      <c r="Z163" s="292">
        <f t="shared" si="31"/>
        <v>0</v>
      </c>
      <c r="AA163" s="386"/>
      <c r="AB163" s="291">
        <f t="shared" si="32"/>
        <v>0</v>
      </c>
      <c r="AC163" s="291">
        <f t="shared" si="33"/>
        <v>0</v>
      </c>
    </row>
    <row r="164" spans="2:29" x14ac:dyDescent="0.25">
      <c r="B164" s="423">
        <v>160</v>
      </c>
      <c r="C164" s="430">
        <f>'BIENES ASEGURADOS IN.DE'!C164</f>
        <v>0</v>
      </c>
      <c r="D164" s="431">
        <f>'BIENES ASEGURADOS IN.DE'!D164*'RT GENERALES'!$E$14</f>
        <v>0</v>
      </c>
      <c r="E164" s="432">
        <f>'BIENES ASEGURADOS IN.DE'!E164*'RT GENERALES'!$E$14</f>
        <v>0</v>
      </c>
      <c r="F164" s="433">
        <f>'BIENES ASEGURADOS IN.DE'!F164*'RT GENERALES'!$E$14</f>
        <v>0</v>
      </c>
      <c r="G164" s="425">
        <f t="shared" si="23"/>
        <v>0</v>
      </c>
      <c r="H164" s="283"/>
      <c r="I164" s="284">
        <f>((((D164+E164)*('DT IN. DE'!$C$5/1000)))*($D$1166/IF(AND($D$1165&gt;$B$1167,$B$1167&gt;$D$1164),366,365))+(F164*('DT IN. DE'!$C$5/2000)))</f>
        <v>0</v>
      </c>
      <c r="J164" s="285">
        <f t="shared" si="24"/>
        <v>0</v>
      </c>
      <c r="K164" s="286">
        <f>(((D164+E164)*('DT IN. DE'!$E$5/1000))*($D$1166/IF(AND($D$1165&gt;$B$1167,$B$1167&gt;$D$1164),366,365))+(F164*('DT IN. DE'!$E$5/2000)))</f>
        <v>0</v>
      </c>
      <c r="L164" s="385"/>
      <c r="M164" s="287">
        <f t="shared" si="25"/>
        <v>0</v>
      </c>
      <c r="O164" s="288">
        <f>(($T164*'DT IN. DE'!$C$5/1000))*($D$1166/IF(AND($D$1165&gt;$B$1167,$B$1167&gt;$D$1164),366,365))+(($U164*'DT IN. DE'!$C$5/2000))</f>
        <v>0</v>
      </c>
      <c r="P164" s="289">
        <f t="shared" si="26"/>
        <v>0</v>
      </c>
      <c r="Q164" s="289">
        <f>(($T164*'DT IN. DE'!$E$5/1000))*($D$1166/IF(AND($D$1165&gt;$B$1167,$B$1167&gt;$D$1164),366,365))+(($U164*'DT IN. DE'!$E$5/2000))</f>
        <v>0</v>
      </c>
      <c r="R164" s="290">
        <f t="shared" si="27"/>
        <v>0</v>
      </c>
      <c r="T164" s="291">
        <f t="shared" si="28"/>
        <v>0</v>
      </c>
      <c r="U164" s="291">
        <f t="shared" si="29"/>
        <v>0</v>
      </c>
      <c r="W164" s="288">
        <f>(($AB164*'DT IN. DE'!$C$5/1000))*($D$1166/IF(AND($D$1165&gt;$B$1167,$B$1167&gt;$D$1164),366,365))+(($AC164*'DT IN. DE'!$C$5/2000))</f>
        <v>0</v>
      </c>
      <c r="X164" s="289">
        <f t="shared" si="30"/>
        <v>0</v>
      </c>
      <c r="Y164" s="289">
        <f>(($AB164*'DT IN. DE'!$E$5/1000))*($D$1166/IF(AND($D$1165&gt;$B$1167,$B$1167&gt;$D$1164),366,365))+(($AC164*'DT IN. DE'!$E$5/2000))</f>
        <v>0</v>
      </c>
      <c r="Z164" s="292">
        <f t="shared" si="31"/>
        <v>0</v>
      </c>
      <c r="AA164" s="386"/>
      <c r="AB164" s="291">
        <f t="shared" si="32"/>
        <v>0</v>
      </c>
      <c r="AC164" s="291">
        <f t="shared" si="33"/>
        <v>0</v>
      </c>
    </row>
    <row r="165" spans="2:29" x14ac:dyDescent="0.25">
      <c r="B165" s="424">
        <v>161</v>
      </c>
      <c r="C165" s="430">
        <f>'BIENES ASEGURADOS IN.DE'!C165</f>
        <v>0</v>
      </c>
      <c r="D165" s="431">
        <f>'BIENES ASEGURADOS IN.DE'!D165*'RT GENERALES'!$E$14</f>
        <v>0</v>
      </c>
      <c r="E165" s="432">
        <f>'BIENES ASEGURADOS IN.DE'!E165*'RT GENERALES'!$E$14</f>
        <v>0</v>
      </c>
      <c r="F165" s="433">
        <f>'BIENES ASEGURADOS IN.DE'!F165*'RT GENERALES'!$E$14</f>
        <v>0</v>
      </c>
      <c r="G165" s="425">
        <f t="shared" si="23"/>
        <v>0</v>
      </c>
      <c r="H165" s="283"/>
      <c r="I165" s="284">
        <f>((((D165+E165)*('DT IN. DE'!$C$5/1000)))*($D$1166/IF(AND($D$1165&gt;$B$1167,$B$1167&gt;$D$1164),366,365))+(F165*('DT IN. DE'!$C$5/2000)))</f>
        <v>0</v>
      </c>
      <c r="J165" s="285">
        <f t="shared" si="24"/>
        <v>0</v>
      </c>
      <c r="K165" s="286">
        <f>(((D165+E165)*('DT IN. DE'!$E$5/1000))*($D$1166/IF(AND($D$1165&gt;$B$1167,$B$1167&gt;$D$1164),366,365))+(F165*('DT IN. DE'!$E$5/2000)))</f>
        <v>0</v>
      </c>
      <c r="L165" s="385"/>
      <c r="M165" s="287">
        <f t="shared" si="25"/>
        <v>0</v>
      </c>
      <c r="O165" s="288">
        <f>(($T165*'DT IN. DE'!$C$5/1000))*($D$1166/IF(AND($D$1165&gt;$B$1167,$B$1167&gt;$D$1164),366,365))+(($U165*'DT IN. DE'!$C$5/2000))</f>
        <v>0</v>
      </c>
      <c r="P165" s="289">
        <f t="shared" si="26"/>
        <v>0</v>
      </c>
      <c r="Q165" s="289">
        <f>(($T165*'DT IN. DE'!$E$5/1000))*($D$1166/IF(AND($D$1165&gt;$B$1167,$B$1167&gt;$D$1164),366,365))+(($U165*'DT IN. DE'!$E$5/2000))</f>
        <v>0</v>
      </c>
      <c r="R165" s="290">
        <f t="shared" si="27"/>
        <v>0</v>
      </c>
      <c r="T165" s="291">
        <f t="shared" si="28"/>
        <v>0</v>
      </c>
      <c r="U165" s="291">
        <f t="shared" si="29"/>
        <v>0</v>
      </c>
      <c r="W165" s="288">
        <f>(($AB165*'DT IN. DE'!$C$5/1000))*($D$1166/IF(AND($D$1165&gt;$B$1167,$B$1167&gt;$D$1164),366,365))+(($AC165*'DT IN. DE'!$C$5/2000))</f>
        <v>0</v>
      </c>
      <c r="X165" s="289">
        <f t="shared" si="30"/>
        <v>0</v>
      </c>
      <c r="Y165" s="289">
        <f>(($AB165*'DT IN. DE'!$E$5/1000))*($D$1166/IF(AND($D$1165&gt;$B$1167,$B$1167&gt;$D$1164),366,365))+(($AC165*'DT IN. DE'!$E$5/2000))</f>
        <v>0</v>
      </c>
      <c r="Z165" s="292">
        <f t="shared" si="31"/>
        <v>0</v>
      </c>
      <c r="AA165" s="386"/>
      <c r="AB165" s="291">
        <f t="shared" si="32"/>
        <v>0</v>
      </c>
      <c r="AC165" s="291">
        <f t="shared" si="33"/>
        <v>0</v>
      </c>
    </row>
    <row r="166" spans="2:29" x14ac:dyDescent="0.25">
      <c r="B166" s="424">
        <v>162</v>
      </c>
      <c r="C166" s="430">
        <f>'BIENES ASEGURADOS IN.DE'!C166</f>
        <v>0</v>
      </c>
      <c r="D166" s="431">
        <f>'BIENES ASEGURADOS IN.DE'!D166*'RT GENERALES'!$E$14</f>
        <v>0</v>
      </c>
      <c r="E166" s="432">
        <f>'BIENES ASEGURADOS IN.DE'!E166*'RT GENERALES'!$E$14</f>
        <v>0</v>
      </c>
      <c r="F166" s="433">
        <f>'BIENES ASEGURADOS IN.DE'!F166*'RT GENERALES'!$E$14</f>
        <v>0</v>
      </c>
      <c r="G166" s="425">
        <f t="shared" si="23"/>
        <v>0</v>
      </c>
      <c r="H166" s="283"/>
      <c r="I166" s="284">
        <f>((((D166+E166)*('DT IN. DE'!$C$5/1000)))*($D$1166/IF(AND($D$1165&gt;$B$1167,$B$1167&gt;$D$1164),366,365))+(F166*('DT IN. DE'!$C$5/2000)))</f>
        <v>0</v>
      </c>
      <c r="J166" s="285">
        <f t="shared" si="24"/>
        <v>0</v>
      </c>
      <c r="K166" s="286">
        <f>(((D166+E166)*('DT IN. DE'!$E$5/1000))*($D$1166/IF(AND($D$1165&gt;$B$1167,$B$1167&gt;$D$1164),366,365))+(F166*('DT IN. DE'!$E$5/2000)))</f>
        <v>0</v>
      </c>
      <c r="L166" s="385"/>
      <c r="M166" s="287">
        <f t="shared" si="25"/>
        <v>0</v>
      </c>
      <c r="O166" s="288">
        <f>(($T166*'DT IN. DE'!$C$5/1000))*($D$1166/IF(AND($D$1165&gt;$B$1167,$B$1167&gt;$D$1164),366,365))+(($U166*'DT IN. DE'!$C$5/2000))</f>
        <v>0</v>
      </c>
      <c r="P166" s="289">
        <f t="shared" si="26"/>
        <v>0</v>
      </c>
      <c r="Q166" s="289">
        <f>(($T166*'DT IN. DE'!$E$5/1000))*($D$1166/IF(AND($D$1165&gt;$B$1167,$B$1167&gt;$D$1164),366,365))+(($U166*'DT IN. DE'!$E$5/2000))</f>
        <v>0</v>
      </c>
      <c r="R166" s="290">
        <f t="shared" si="27"/>
        <v>0</v>
      </c>
      <c r="T166" s="291">
        <f t="shared" si="28"/>
        <v>0</v>
      </c>
      <c r="U166" s="291">
        <f t="shared" si="29"/>
        <v>0</v>
      </c>
      <c r="W166" s="288">
        <f>(($AB166*'DT IN. DE'!$C$5/1000))*($D$1166/IF(AND($D$1165&gt;$B$1167,$B$1167&gt;$D$1164),366,365))+(($AC166*'DT IN. DE'!$C$5/2000))</f>
        <v>0</v>
      </c>
      <c r="X166" s="289">
        <f t="shared" si="30"/>
        <v>0</v>
      </c>
      <c r="Y166" s="289">
        <f>(($AB166*'DT IN. DE'!$E$5/1000))*($D$1166/IF(AND($D$1165&gt;$B$1167,$B$1167&gt;$D$1164),366,365))+(($AC166*'DT IN. DE'!$E$5/2000))</f>
        <v>0</v>
      </c>
      <c r="Z166" s="292">
        <f t="shared" si="31"/>
        <v>0</v>
      </c>
      <c r="AA166" s="386"/>
      <c r="AB166" s="291">
        <f t="shared" si="32"/>
        <v>0</v>
      </c>
      <c r="AC166" s="291">
        <f t="shared" si="33"/>
        <v>0</v>
      </c>
    </row>
    <row r="167" spans="2:29" x14ac:dyDescent="0.25">
      <c r="B167" s="423">
        <v>163</v>
      </c>
      <c r="C167" s="430">
        <f>'BIENES ASEGURADOS IN.DE'!C167</f>
        <v>0</v>
      </c>
      <c r="D167" s="431">
        <f>'BIENES ASEGURADOS IN.DE'!D167*'RT GENERALES'!$E$14</f>
        <v>0</v>
      </c>
      <c r="E167" s="432">
        <f>'BIENES ASEGURADOS IN.DE'!E167*'RT GENERALES'!$E$14</f>
        <v>0</v>
      </c>
      <c r="F167" s="433">
        <f>'BIENES ASEGURADOS IN.DE'!F167*'RT GENERALES'!$E$14</f>
        <v>0</v>
      </c>
      <c r="G167" s="425">
        <f t="shared" si="23"/>
        <v>0</v>
      </c>
      <c r="H167" s="283"/>
      <c r="I167" s="284">
        <f>((((D167+E167)*('DT IN. DE'!$C$5/1000)))*($D$1166/IF(AND($D$1165&gt;$B$1167,$B$1167&gt;$D$1164),366,365))+(F167*('DT IN. DE'!$C$5/2000)))</f>
        <v>0</v>
      </c>
      <c r="J167" s="285">
        <f t="shared" si="24"/>
        <v>0</v>
      </c>
      <c r="K167" s="286">
        <f>(((D167+E167)*('DT IN. DE'!$E$5/1000))*($D$1166/IF(AND($D$1165&gt;$B$1167,$B$1167&gt;$D$1164),366,365))+(F167*('DT IN. DE'!$E$5/2000)))</f>
        <v>0</v>
      </c>
      <c r="L167" s="385"/>
      <c r="M167" s="287">
        <f t="shared" si="25"/>
        <v>0</v>
      </c>
      <c r="O167" s="288">
        <f>(($T167*'DT IN. DE'!$C$5/1000))*($D$1166/IF(AND($D$1165&gt;$B$1167,$B$1167&gt;$D$1164),366,365))+(($U167*'DT IN. DE'!$C$5/2000))</f>
        <v>0</v>
      </c>
      <c r="P167" s="289">
        <f t="shared" si="26"/>
        <v>0</v>
      </c>
      <c r="Q167" s="289">
        <f>(($T167*'DT IN. DE'!$E$5/1000))*($D$1166/IF(AND($D$1165&gt;$B$1167,$B$1167&gt;$D$1164),366,365))+(($U167*'DT IN. DE'!$E$5/2000))</f>
        <v>0</v>
      </c>
      <c r="R167" s="290">
        <f t="shared" si="27"/>
        <v>0</v>
      </c>
      <c r="T167" s="291">
        <f t="shared" si="28"/>
        <v>0</v>
      </c>
      <c r="U167" s="291">
        <f t="shared" si="29"/>
        <v>0</v>
      </c>
      <c r="W167" s="288">
        <f>(($AB167*'DT IN. DE'!$C$5/1000))*($D$1166/IF(AND($D$1165&gt;$B$1167,$B$1167&gt;$D$1164),366,365))+(($AC167*'DT IN. DE'!$C$5/2000))</f>
        <v>0</v>
      </c>
      <c r="X167" s="289">
        <f t="shared" si="30"/>
        <v>0</v>
      </c>
      <c r="Y167" s="289">
        <f>(($AB167*'DT IN. DE'!$E$5/1000))*($D$1166/IF(AND($D$1165&gt;$B$1167,$B$1167&gt;$D$1164),366,365))+(($AC167*'DT IN. DE'!$E$5/2000))</f>
        <v>0</v>
      </c>
      <c r="Z167" s="292">
        <f t="shared" si="31"/>
        <v>0</v>
      </c>
      <c r="AA167" s="386"/>
      <c r="AB167" s="291">
        <f t="shared" si="32"/>
        <v>0</v>
      </c>
      <c r="AC167" s="291">
        <f t="shared" si="33"/>
        <v>0</v>
      </c>
    </row>
    <row r="168" spans="2:29" x14ac:dyDescent="0.25">
      <c r="B168" s="424">
        <v>164</v>
      </c>
      <c r="C168" s="430">
        <f>'BIENES ASEGURADOS IN.DE'!C168</f>
        <v>0</v>
      </c>
      <c r="D168" s="431">
        <f>'BIENES ASEGURADOS IN.DE'!D168*'RT GENERALES'!$E$14</f>
        <v>0</v>
      </c>
      <c r="E168" s="432">
        <f>'BIENES ASEGURADOS IN.DE'!E168*'RT GENERALES'!$E$14</f>
        <v>0</v>
      </c>
      <c r="F168" s="433">
        <f>'BIENES ASEGURADOS IN.DE'!F168*'RT GENERALES'!$E$14</f>
        <v>0</v>
      </c>
      <c r="G168" s="425">
        <f t="shared" si="23"/>
        <v>0</v>
      </c>
      <c r="H168" s="283"/>
      <c r="I168" s="284">
        <f>((((D168+E168)*('DT IN. DE'!$C$5/1000)))*($D$1166/IF(AND($D$1165&gt;$B$1167,$B$1167&gt;$D$1164),366,365))+(F168*('DT IN. DE'!$C$5/2000)))</f>
        <v>0</v>
      </c>
      <c r="J168" s="285">
        <f t="shared" si="24"/>
        <v>0</v>
      </c>
      <c r="K168" s="286">
        <f>(((D168+E168)*('DT IN. DE'!$E$5/1000))*($D$1166/IF(AND($D$1165&gt;$B$1167,$B$1167&gt;$D$1164),366,365))+(F168*('DT IN. DE'!$E$5/2000)))</f>
        <v>0</v>
      </c>
      <c r="L168" s="385"/>
      <c r="M168" s="287">
        <f t="shared" si="25"/>
        <v>0</v>
      </c>
      <c r="O168" s="288">
        <f>(($T168*'DT IN. DE'!$C$5/1000))*($D$1166/IF(AND($D$1165&gt;$B$1167,$B$1167&gt;$D$1164),366,365))+(($U168*'DT IN. DE'!$C$5/2000))</f>
        <v>0</v>
      </c>
      <c r="P168" s="289">
        <f t="shared" si="26"/>
        <v>0</v>
      </c>
      <c r="Q168" s="289">
        <f>(($T168*'DT IN. DE'!$E$5/1000))*($D$1166/IF(AND($D$1165&gt;$B$1167,$B$1167&gt;$D$1164),366,365))+(($U168*'DT IN. DE'!$E$5/2000))</f>
        <v>0</v>
      </c>
      <c r="R168" s="290">
        <f t="shared" si="27"/>
        <v>0</v>
      </c>
      <c r="T168" s="291">
        <f t="shared" si="28"/>
        <v>0</v>
      </c>
      <c r="U168" s="291">
        <f t="shared" si="29"/>
        <v>0</v>
      </c>
      <c r="W168" s="288">
        <f>(($AB168*'DT IN. DE'!$C$5/1000))*($D$1166/IF(AND($D$1165&gt;$B$1167,$B$1167&gt;$D$1164),366,365))+(($AC168*'DT IN. DE'!$C$5/2000))</f>
        <v>0</v>
      </c>
      <c r="X168" s="289">
        <f t="shared" si="30"/>
        <v>0</v>
      </c>
      <c r="Y168" s="289">
        <f>(($AB168*'DT IN. DE'!$E$5/1000))*($D$1166/IF(AND($D$1165&gt;$B$1167,$B$1167&gt;$D$1164),366,365))+(($AC168*'DT IN. DE'!$E$5/2000))</f>
        <v>0</v>
      </c>
      <c r="Z168" s="292">
        <f t="shared" si="31"/>
        <v>0</v>
      </c>
      <c r="AA168" s="386"/>
      <c r="AB168" s="291">
        <f t="shared" si="32"/>
        <v>0</v>
      </c>
      <c r="AC168" s="291">
        <f t="shared" si="33"/>
        <v>0</v>
      </c>
    </row>
    <row r="169" spans="2:29" x14ac:dyDescent="0.25">
      <c r="B169" s="424">
        <v>165</v>
      </c>
      <c r="C169" s="430">
        <f>'BIENES ASEGURADOS IN.DE'!C169</f>
        <v>0</v>
      </c>
      <c r="D169" s="431">
        <f>'BIENES ASEGURADOS IN.DE'!D169*'RT GENERALES'!$E$14</f>
        <v>0</v>
      </c>
      <c r="E169" s="432">
        <f>'BIENES ASEGURADOS IN.DE'!E169*'RT GENERALES'!$E$14</f>
        <v>0</v>
      </c>
      <c r="F169" s="433">
        <f>'BIENES ASEGURADOS IN.DE'!F169*'RT GENERALES'!$E$14</f>
        <v>0</v>
      </c>
      <c r="G169" s="425">
        <f t="shared" si="23"/>
        <v>0</v>
      </c>
      <c r="H169" s="283"/>
      <c r="I169" s="284">
        <f>((((D169+E169)*('DT IN. DE'!$C$5/1000)))*($D$1166/IF(AND($D$1165&gt;$B$1167,$B$1167&gt;$D$1164),366,365))+(F169*('DT IN. DE'!$C$5/2000)))</f>
        <v>0</v>
      </c>
      <c r="J169" s="285">
        <f t="shared" si="24"/>
        <v>0</v>
      </c>
      <c r="K169" s="286">
        <f>(((D169+E169)*('DT IN. DE'!$E$5/1000))*($D$1166/IF(AND($D$1165&gt;$B$1167,$B$1167&gt;$D$1164),366,365))+(F169*('DT IN. DE'!$E$5/2000)))</f>
        <v>0</v>
      </c>
      <c r="L169" s="385"/>
      <c r="M169" s="287">
        <f t="shared" si="25"/>
        <v>0</v>
      </c>
      <c r="O169" s="288">
        <f>(($T169*'DT IN. DE'!$C$5/1000))*($D$1166/IF(AND($D$1165&gt;$B$1167,$B$1167&gt;$D$1164),366,365))+(($U169*'DT IN. DE'!$C$5/2000))</f>
        <v>0</v>
      </c>
      <c r="P169" s="289">
        <f t="shared" si="26"/>
        <v>0</v>
      </c>
      <c r="Q169" s="289">
        <f>(($T169*'DT IN. DE'!$E$5/1000))*($D$1166/IF(AND($D$1165&gt;$B$1167,$B$1167&gt;$D$1164),366,365))+(($U169*'DT IN. DE'!$E$5/2000))</f>
        <v>0</v>
      </c>
      <c r="R169" s="290">
        <f t="shared" si="27"/>
        <v>0</v>
      </c>
      <c r="T169" s="291">
        <f t="shared" si="28"/>
        <v>0</v>
      </c>
      <c r="U169" s="291">
        <f t="shared" si="29"/>
        <v>0</v>
      </c>
      <c r="W169" s="288">
        <f>(($AB169*'DT IN. DE'!$C$5/1000))*($D$1166/IF(AND($D$1165&gt;$B$1167,$B$1167&gt;$D$1164),366,365))+(($AC169*'DT IN. DE'!$C$5/2000))</f>
        <v>0</v>
      </c>
      <c r="X169" s="289">
        <f t="shared" si="30"/>
        <v>0</v>
      </c>
      <c r="Y169" s="289">
        <f>(($AB169*'DT IN. DE'!$E$5/1000))*($D$1166/IF(AND($D$1165&gt;$B$1167,$B$1167&gt;$D$1164),366,365))+(($AC169*'DT IN. DE'!$E$5/2000))</f>
        <v>0</v>
      </c>
      <c r="Z169" s="292">
        <f t="shared" si="31"/>
        <v>0</v>
      </c>
      <c r="AA169" s="386"/>
      <c r="AB169" s="291">
        <f t="shared" si="32"/>
        <v>0</v>
      </c>
      <c r="AC169" s="291">
        <f t="shared" si="33"/>
        <v>0</v>
      </c>
    </row>
    <row r="170" spans="2:29" x14ac:dyDescent="0.25">
      <c r="B170" s="423">
        <v>166</v>
      </c>
      <c r="C170" s="430">
        <f>'BIENES ASEGURADOS IN.DE'!C170</f>
        <v>0</v>
      </c>
      <c r="D170" s="431">
        <f>'BIENES ASEGURADOS IN.DE'!D170*'RT GENERALES'!$E$14</f>
        <v>0</v>
      </c>
      <c r="E170" s="432">
        <f>'BIENES ASEGURADOS IN.DE'!E170*'RT GENERALES'!$E$14</f>
        <v>0</v>
      </c>
      <c r="F170" s="433">
        <f>'BIENES ASEGURADOS IN.DE'!F170*'RT GENERALES'!$E$14</f>
        <v>0</v>
      </c>
      <c r="G170" s="425">
        <f t="shared" si="23"/>
        <v>0</v>
      </c>
      <c r="H170" s="283"/>
      <c r="I170" s="284">
        <f>((((D170+E170)*('DT IN. DE'!$C$5/1000)))*($D$1166/IF(AND($D$1165&gt;$B$1167,$B$1167&gt;$D$1164),366,365))+(F170*('DT IN. DE'!$C$5/2000)))</f>
        <v>0</v>
      </c>
      <c r="J170" s="285">
        <f t="shared" si="24"/>
        <v>0</v>
      </c>
      <c r="K170" s="286">
        <f>(((D170+E170)*('DT IN. DE'!$E$5/1000))*($D$1166/IF(AND($D$1165&gt;$B$1167,$B$1167&gt;$D$1164),366,365))+(F170*('DT IN. DE'!$E$5/2000)))</f>
        <v>0</v>
      </c>
      <c r="L170" s="385"/>
      <c r="M170" s="287">
        <f t="shared" si="25"/>
        <v>0</v>
      </c>
      <c r="O170" s="288">
        <f>(($T170*'DT IN. DE'!$C$5/1000))*($D$1166/IF(AND($D$1165&gt;$B$1167,$B$1167&gt;$D$1164),366,365))+(($U170*'DT IN. DE'!$C$5/2000))</f>
        <v>0</v>
      </c>
      <c r="P170" s="289">
        <f t="shared" si="26"/>
        <v>0</v>
      </c>
      <c r="Q170" s="289">
        <f>(($T170*'DT IN. DE'!$E$5/1000))*($D$1166/IF(AND($D$1165&gt;$B$1167,$B$1167&gt;$D$1164),366,365))+(($U170*'DT IN. DE'!$E$5/2000))</f>
        <v>0</v>
      </c>
      <c r="R170" s="290">
        <f t="shared" si="27"/>
        <v>0</v>
      </c>
      <c r="T170" s="291">
        <f t="shared" si="28"/>
        <v>0</v>
      </c>
      <c r="U170" s="291">
        <f t="shared" si="29"/>
        <v>0</v>
      </c>
      <c r="W170" s="288">
        <f>(($AB170*'DT IN. DE'!$C$5/1000))*($D$1166/IF(AND($D$1165&gt;$B$1167,$B$1167&gt;$D$1164),366,365))+(($AC170*'DT IN. DE'!$C$5/2000))</f>
        <v>0</v>
      </c>
      <c r="X170" s="289">
        <f t="shared" si="30"/>
        <v>0</v>
      </c>
      <c r="Y170" s="289">
        <f>(($AB170*'DT IN. DE'!$E$5/1000))*($D$1166/IF(AND($D$1165&gt;$B$1167,$B$1167&gt;$D$1164),366,365))+(($AC170*'DT IN. DE'!$E$5/2000))</f>
        <v>0</v>
      </c>
      <c r="Z170" s="292">
        <f t="shared" si="31"/>
        <v>0</v>
      </c>
      <c r="AA170" s="386"/>
      <c r="AB170" s="291">
        <f t="shared" si="32"/>
        <v>0</v>
      </c>
      <c r="AC170" s="291">
        <f t="shared" si="33"/>
        <v>0</v>
      </c>
    </row>
    <row r="171" spans="2:29" x14ac:dyDescent="0.25">
      <c r="B171" s="424">
        <v>167</v>
      </c>
      <c r="C171" s="430">
        <f>'BIENES ASEGURADOS IN.DE'!C171</f>
        <v>0</v>
      </c>
      <c r="D171" s="431">
        <f>'BIENES ASEGURADOS IN.DE'!D171*'RT GENERALES'!$E$14</f>
        <v>0</v>
      </c>
      <c r="E171" s="432">
        <f>'BIENES ASEGURADOS IN.DE'!E171*'RT GENERALES'!$E$14</f>
        <v>0</v>
      </c>
      <c r="F171" s="433">
        <f>'BIENES ASEGURADOS IN.DE'!F171*'RT GENERALES'!$E$14</f>
        <v>0</v>
      </c>
      <c r="G171" s="425">
        <f t="shared" si="23"/>
        <v>0</v>
      </c>
      <c r="H171" s="283"/>
      <c r="I171" s="284">
        <f>((((D171+E171)*('DT IN. DE'!$C$5/1000)))*($D$1166/IF(AND($D$1165&gt;$B$1167,$B$1167&gt;$D$1164),366,365))+(F171*('DT IN. DE'!$C$5/2000)))</f>
        <v>0</v>
      </c>
      <c r="J171" s="285">
        <f t="shared" si="24"/>
        <v>0</v>
      </c>
      <c r="K171" s="286">
        <f>(((D171+E171)*('DT IN. DE'!$E$5/1000))*($D$1166/IF(AND($D$1165&gt;$B$1167,$B$1167&gt;$D$1164),366,365))+(F171*('DT IN. DE'!$E$5/2000)))</f>
        <v>0</v>
      </c>
      <c r="L171" s="385"/>
      <c r="M171" s="287">
        <f t="shared" si="25"/>
        <v>0</v>
      </c>
      <c r="O171" s="288">
        <f>(($T171*'DT IN. DE'!$C$5/1000))*($D$1166/IF(AND($D$1165&gt;$B$1167,$B$1167&gt;$D$1164),366,365))+(($U171*'DT IN. DE'!$C$5/2000))</f>
        <v>0</v>
      </c>
      <c r="P171" s="289">
        <f t="shared" si="26"/>
        <v>0</v>
      </c>
      <c r="Q171" s="289">
        <f>(($T171*'DT IN. DE'!$E$5/1000))*($D$1166/IF(AND($D$1165&gt;$B$1167,$B$1167&gt;$D$1164),366,365))+(($U171*'DT IN. DE'!$E$5/2000))</f>
        <v>0</v>
      </c>
      <c r="R171" s="290">
        <f t="shared" si="27"/>
        <v>0</v>
      </c>
      <c r="T171" s="291">
        <f t="shared" si="28"/>
        <v>0</v>
      </c>
      <c r="U171" s="291">
        <f t="shared" si="29"/>
        <v>0</v>
      </c>
      <c r="W171" s="288">
        <f>(($AB171*'DT IN. DE'!$C$5/1000))*($D$1166/IF(AND($D$1165&gt;$B$1167,$B$1167&gt;$D$1164),366,365))+(($AC171*'DT IN. DE'!$C$5/2000))</f>
        <v>0</v>
      </c>
      <c r="X171" s="289">
        <f t="shared" si="30"/>
        <v>0</v>
      </c>
      <c r="Y171" s="289">
        <f>(($AB171*'DT IN. DE'!$E$5/1000))*($D$1166/IF(AND($D$1165&gt;$B$1167,$B$1167&gt;$D$1164),366,365))+(($AC171*'DT IN. DE'!$E$5/2000))</f>
        <v>0</v>
      </c>
      <c r="Z171" s="292">
        <f t="shared" si="31"/>
        <v>0</v>
      </c>
      <c r="AA171" s="386"/>
      <c r="AB171" s="291">
        <f t="shared" si="32"/>
        <v>0</v>
      </c>
      <c r="AC171" s="291">
        <f t="shared" si="33"/>
        <v>0</v>
      </c>
    </row>
    <row r="172" spans="2:29" x14ac:dyDescent="0.25">
      <c r="B172" s="424">
        <v>168</v>
      </c>
      <c r="C172" s="430">
        <f>'BIENES ASEGURADOS IN.DE'!C172</f>
        <v>0</v>
      </c>
      <c r="D172" s="431">
        <f>'BIENES ASEGURADOS IN.DE'!D172*'RT GENERALES'!$E$14</f>
        <v>0</v>
      </c>
      <c r="E172" s="432">
        <f>'BIENES ASEGURADOS IN.DE'!E172*'RT GENERALES'!$E$14</f>
        <v>0</v>
      </c>
      <c r="F172" s="433">
        <f>'BIENES ASEGURADOS IN.DE'!F172*'RT GENERALES'!$E$14</f>
        <v>0</v>
      </c>
      <c r="G172" s="425">
        <f t="shared" si="23"/>
        <v>0</v>
      </c>
      <c r="H172" s="283"/>
      <c r="I172" s="284">
        <f>((((D172+E172)*('DT IN. DE'!$C$5/1000)))*($D$1166/IF(AND($D$1165&gt;$B$1167,$B$1167&gt;$D$1164),366,365))+(F172*('DT IN. DE'!$C$5/2000)))</f>
        <v>0</v>
      </c>
      <c r="J172" s="285">
        <f t="shared" si="24"/>
        <v>0</v>
      </c>
      <c r="K172" s="286">
        <f>(((D172+E172)*('DT IN. DE'!$E$5/1000))*($D$1166/IF(AND($D$1165&gt;$B$1167,$B$1167&gt;$D$1164),366,365))+(F172*('DT IN. DE'!$E$5/2000)))</f>
        <v>0</v>
      </c>
      <c r="L172" s="385"/>
      <c r="M172" s="287">
        <f t="shared" si="25"/>
        <v>0</v>
      </c>
      <c r="O172" s="288">
        <f>(($T172*'DT IN. DE'!$C$5/1000))*($D$1166/IF(AND($D$1165&gt;$B$1167,$B$1167&gt;$D$1164),366,365))+(($U172*'DT IN. DE'!$C$5/2000))</f>
        <v>0</v>
      </c>
      <c r="P172" s="289">
        <f t="shared" si="26"/>
        <v>0</v>
      </c>
      <c r="Q172" s="289">
        <f>(($T172*'DT IN. DE'!$E$5/1000))*($D$1166/IF(AND($D$1165&gt;$B$1167,$B$1167&gt;$D$1164),366,365))+(($U172*'DT IN. DE'!$E$5/2000))</f>
        <v>0</v>
      </c>
      <c r="R172" s="290">
        <f t="shared" si="27"/>
        <v>0</v>
      </c>
      <c r="T172" s="291">
        <f t="shared" si="28"/>
        <v>0</v>
      </c>
      <c r="U172" s="291">
        <f t="shared" si="29"/>
        <v>0</v>
      </c>
      <c r="W172" s="288">
        <f>(($AB172*'DT IN. DE'!$C$5/1000))*($D$1166/IF(AND($D$1165&gt;$B$1167,$B$1167&gt;$D$1164),366,365))+(($AC172*'DT IN. DE'!$C$5/2000))</f>
        <v>0</v>
      </c>
      <c r="X172" s="289">
        <f t="shared" si="30"/>
        <v>0</v>
      </c>
      <c r="Y172" s="289">
        <f>(($AB172*'DT IN. DE'!$E$5/1000))*($D$1166/IF(AND($D$1165&gt;$B$1167,$B$1167&gt;$D$1164),366,365))+(($AC172*'DT IN. DE'!$E$5/2000))</f>
        <v>0</v>
      </c>
      <c r="Z172" s="292">
        <f t="shared" si="31"/>
        <v>0</v>
      </c>
      <c r="AA172" s="386"/>
      <c r="AB172" s="291">
        <f t="shared" si="32"/>
        <v>0</v>
      </c>
      <c r="AC172" s="291">
        <f t="shared" si="33"/>
        <v>0</v>
      </c>
    </row>
    <row r="173" spans="2:29" x14ac:dyDescent="0.25">
      <c r="B173" s="423">
        <v>169</v>
      </c>
      <c r="C173" s="430">
        <f>'BIENES ASEGURADOS IN.DE'!C173</f>
        <v>0</v>
      </c>
      <c r="D173" s="431">
        <f>'BIENES ASEGURADOS IN.DE'!D173*'RT GENERALES'!$E$14</f>
        <v>0</v>
      </c>
      <c r="E173" s="432">
        <f>'BIENES ASEGURADOS IN.DE'!E173*'RT GENERALES'!$E$14</f>
        <v>0</v>
      </c>
      <c r="F173" s="433">
        <f>'BIENES ASEGURADOS IN.DE'!F173*'RT GENERALES'!$E$14</f>
        <v>0</v>
      </c>
      <c r="G173" s="425">
        <f t="shared" si="23"/>
        <v>0</v>
      </c>
      <c r="H173" s="283"/>
      <c r="I173" s="284">
        <f>((((D173+E173)*('DT IN. DE'!$C$5/1000)))*($D$1166/IF(AND($D$1165&gt;$B$1167,$B$1167&gt;$D$1164),366,365))+(F173*('DT IN. DE'!$C$5/2000)))</f>
        <v>0</v>
      </c>
      <c r="J173" s="285">
        <f t="shared" si="24"/>
        <v>0</v>
      </c>
      <c r="K173" s="286">
        <f>(((D173+E173)*('DT IN. DE'!$E$5/1000))*($D$1166/IF(AND($D$1165&gt;$B$1167,$B$1167&gt;$D$1164),366,365))+(F173*('DT IN. DE'!$E$5/2000)))</f>
        <v>0</v>
      </c>
      <c r="L173" s="385"/>
      <c r="M173" s="287">
        <f t="shared" si="25"/>
        <v>0</v>
      </c>
      <c r="O173" s="288">
        <f>(($T173*'DT IN. DE'!$C$5/1000))*($D$1166/IF(AND($D$1165&gt;$B$1167,$B$1167&gt;$D$1164),366,365))+(($U173*'DT IN. DE'!$C$5/2000))</f>
        <v>0</v>
      </c>
      <c r="P173" s="289">
        <f t="shared" si="26"/>
        <v>0</v>
      </c>
      <c r="Q173" s="289">
        <f>(($T173*'DT IN. DE'!$E$5/1000))*($D$1166/IF(AND($D$1165&gt;$B$1167,$B$1167&gt;$D$1164),366,365))+(($U173*'DT IN. DE'!$E$5/2000))</f>
        <v>0</v>
      </c>
      <c r="R173" s="290">
        <f t="shared" si="27"/>
        <v>0</v>
      </c>
      <c r="T173" s="291">
        <f t="shared" si="28"/>
        <v>0</v>
      </c>
      <c r="U173" s="291">
        <f t="shared" si="29"/>
        <v>0</v>
      </c>
      <c r="W173" s="288">
        <f>(($AB173*'DT IN. DE'!$C$5/1000))*($D$1166/IF(AND($D$1165&gt;$B$1167,$B$1167&gt;$D$1164),366,365))+(($AC173*'DT IN. DE'!$C$5/2000))</f>
        <v>0</v>
      </c>
      <c r="X173" s="289">
        <f t="shared" si="30"/>
        <v>0</v>
      </c>
      <c r="Y173" s="289">
        <f>(($AB173*'DT IN. DE'!$E$5/1000))*($D$1166/IF(AND($D$1165&gt;$B$1167,$B$1167&gt;$D$1164),366,365))+(($AC173*'DT IN. DE'!$E$5/2000))</f>
        <v>0</v>
      </c>
      <c r="Z173" s="292">
        <f t="shared" si="31"/>
        <v>0</v>
      </c>
      <c r="AA173" s="386"/>
      <c r="AB173" s="291">
        <f t="shared" si="32"/>
        <v>0</v>
      </c>
      <c r="AC173" s="291">
        <f t="shared" si="33"/>
        <v>0</v>
      </c>
    </row>
    <row r="174" spans="2:29" x14ac:dyDescent="0.25">
      <c r="B174" s="424">
        <v>170</v>
      </c>
      <c r="C174" s="430">
        <f>'BIENES ASEGURADOS IN.DE'!C174</f>
        <v>0</v>
      </c>
      <c r="D174" s="431">
        <f>'BIENES ASEGURADOS IN.DE'!D174*'RT GENERALES'!$E$14</f>
        <v>0</v>
      </c>
      <c r="E174" s="432">
        <f>'BIENES ASEGURADOS IN.DE'!E174*'RT GENERALES'!$E$14</f>
        <v>0</v>
      </c>
      <c r="F174" s="433">
        <f>'BIENES ASEGURADOS IN.DE'!F174*'RT GENERALES'!$E$14</f>
        <v>0</v>
      </c>
      <c r="G174" s="425">
        <f t="shared" si="23"/>
        <v>0</v>
      </c>
      <c r="H174" s="283"/>
      <c r="I174" s="284">
        <f>((((D174+E174)*('DT IN. DE'!$C$5/1000)))*($D$1166/IF(AND($D$1165&gt;$B$1167,$B$1167&gt;$D$1164),366,365))+(F174*('DT IN. DE'!$C$5/2000)))</f>
        <v>0</v>
      </c>
      <c r="J174" s="285">
        <f t="shared" si="24"/>
        <v>0</v>
      </c>
      <c r="K174" s="286">
        <f>(((D174+E174)*('DT IN. DE'!$E$5/1000))*($D$1166/IF(AND($D$1165&gt;$B$1167,$B$1167&gt;$D$1164),366,365))+(F174*('DT IN. DE'!$E$5/2000)))</f>
        <v>0</v>
      </c>
      <c r="L174" s="385"/>
      <c r="M174" s="287">
        <f t="shared" si="25"/>
        <v>0</v>
      </c>
      <c r="O174" s="288">
        <f>(($T174*'DT IN. DE'!$C$5/1000))*($D$1166/IF(AND($D$1165&gt;$B$1167,$B$1167&gt;$D$1164),366,365))+(($U174*'DT IN. DE'!$C$5/2000))</f>
        <v>0</v>
      </c>
      <c r="P174" s="289">
        <f t="shared" si="26"/>
        <v>0</v>
      </c>
      <c r="Q174" s="289">
        <f>(($T174*'DT IN. DE'!$E$5/1000))*($D$1166/IF(AND($D$1165&gt;$B$1167,$B$1167&gt;$D$1164),366,365))+(($U174*'DT IN. DE'!$E$5/2000))</f>
        <v>0</v>
      </c>
      <c r="R174" s="290">
        <f t="shared" si="27"/>
        <v>0</v>
      </c>
      <c r="T174" s="291">
        <f t="shared" si="28"/>
        <v>0</v>
      </c>
      <c r="U174" s="291">
        <f t="shared" si="29"/>
        <v>0</v>
      </c>
      <c r="W174" s="288">
        <f>(($AB174*'DT IN. DE'!$C$5/1000))*($D$1166/IF(AND($D$1165&gt;$B$1167,$B$1167&gt;$D$1164),366,365))+(($AC174*'DT IN. DE'!$C$5/2000))</f>
        <v>0</v>
      </c>
      <c r="X174" s="289">
        <f t="shared" si="30"/>
        <v>0</v>
      </c>
      <c r="Y174" s="289">
        <f>(($AB174*'DT IN. DE'!$E$5/1000))*($D$1166/IF(AND($D$1165&gt;$B$1167,$B$1167&gt;$D$1164),366,365))+(($AC174*'DT IN. DE'!$E$5/2000))</f>
        <v>0</v>
      </c>
      <c r="Z174" s="292">
        <f t="shared" si="31"/>
        <v>0</v>
      </c>
      <c r="AA174" s="386"/>
      <c r="AB174" s="291">
        <f t="shared" si="32"/>
        <v>0</v>
      </c>
      <c r="AC174" s="291">
        <f t="shared" si="33"/>
        <v>0</v>
      </c>
    </row>
    <row r="175" spans="2:29" x14ac:dyDescent="0.25">
      <c r="B175" s="424">
        <v>171</v>
      </c>
      <c r="C175" s="430">
        <f>'BIENES ASEGURADOS IN.DE'!C175</f>
        <v>0</v>
      </c>
      <c r="D175" s="431">
        <f>'BIENES ASEGURADOS IN.DE'!D175*'RT GENERALES'!$E$14</f>
        <v>0</v>
      </c>
      <c r="E175" s="432">
        <f>'BIENES ASEGURADOS IN.DE'!E175*'RT GENERALES'!$E$14</f>
        <v>0</v>
      </c>
      <c r="F175" s="433">
        <f>'BIENES ASEGURADOS IN.DE'!F175*'RT GENERALES'!$E$14</f>
        <v>0</v>
      </c>
      <c r="G175" s="425">
        <f t="shared" si="23"/>
        <v>0</v>
      </c>
      <c r="H175" s="283"/>
      <c r="I175" s="284">
        <f>((((D175+E175)*('DT IN. DE'!$C$5/1000)))*($D$1166/IF(AND($D$1165&gt;$B$1167,$B$1167&gt;$D$1164),366,365))+(F175*('DT IN. DE'!$C$5/2000)))</f>
        <v>0</v>
      </c>
      <c r="J175" s="285">
        <f t="shared" si="24"/>
        <v>0</v>
      </c>
      <c r="K175" s="286">
        <f>(((D175+E175)*('DT IN. DE'!$E$5/1000))*($D$1166/IF(AND($D$1165&gt;$B$1167,$B$1167&gt;$D$1164),366,365))+(F175*('DT IN. DE'!$E$5/2000)))</f>
        <v>0</v>
      </c>
      <c r="L175" s="385"/>
      <c r="M175" s="287">
        <f t="shared" si="25"/>
        <v>0</v>
      </c>
      <c r="O175" s="288">
        <f>(($T175*'DT IN. DE'!$C$5/1000))*($D$1166/IF(AND($D$1165&gt;$B$1167,$B$1167&gt;$D$1164),366,365))+(($U175*'DT IN. DE'!$C$5/2000))</f>
        <v>0</v>
      </c>
      <c r="P175" s="289">
        <f t="shared" si="26"/>
        <v>0</v>
      </c>
      <c r="Q175" s="289">
        <f>(($T175*'DT IN. DE'!$E$5/1000))*($D$1166/IF(AND($D$1165&gt;$B$1167,$B$1167&gt;$D$1164),366,365))+(($U175*'DT IN. DE'!$E$5/2000))</f>
        <v>0</v>
      </c>
      <c r="R175" s="290">
        <f t="shared" si="27"/>
        <v>0</v>
      </c>
      <c r="T175" s="291">
        <f t="shared" si="28"/>
        <v>0</v>
      </c>
      <c r="U175" s="291">
        <f t="shared" si="29"/>
        <v>0</v>
      </c>
      <c r="W175" s="288">
        <f>(($AB175*'DT IN. DE'!$C$5/1000))*($D$1166/IF(AND($D$1165&gt;$B$1167,$B$1167&gt;$D$1164),366,365))+(($AC175*'DT IN. DE'!$C$5/2000))</f>
        <v>0</v>
      </c>
      <c r="X175" s="289">
        <f t="shared" si="30"/>
        <v>0</v>
      </c>
      <c r="Y175" s="289">
        <f>(($AB175*'DT IN. DE'!$E$5/1000))*($D$1166/IF(AND($D$1165&gt;$B$1167,$B$1167&gt;$D$1164),366,365))+(($AC175*'DT IN. DE'!$E$5/2000))</f>
        <v>0</v>
      </c>
      <c r="Z175" s="292">
        <f t="shared" si="31"/>
        <v>0</v>
      </c>
      <c r="AA175" s="386"/>
      <c r="AB175" s="291">
        <f t="shared" si="32"/>
        <v>0</v>
      </c>
      <c r="AC175" s="291">
        <f t="shared" si="33"/>
        <v>0</v>
      </c>
    </row>
    <row r="176" spans="2:29" x14ac:dyDescent="0.25">
      <c r="B176" s="423">
        <v>172</v>
      </c>
      <c r="C176" s="430">
        <f>'BIENES ASEGURADOS IN.DE'!C176</f>
        <v>0</v>
      </c>
      <c r="D176" s="431">
        <f>'BIENES ASEGURADOS IN.DE'!D176*'RT GENERALES'!$E$14</f>
        <v>0</v>
      </c>
      <c r="E176" s="432">
        <f>'BIENES ASEGURADOS IN.DE'!E176*'RT GENERALES'!$E$14</f>
        <v>0</v>
      </c>
      <c r="F176" s="433">
        <f>'BIENES ASEGURADOS IN.DE'!F176*'RT GENERALES'!$E$14</f>
        <v>0</v>
      </c>
      <c r="G176" s="425">
        <f t="shared" si="23"/>
        <v>0</v>
      </c>
      <c r="H176" s="283"/>
      <c r="I176" s="284">
        <f>((((D176+E176)*('DT IN. DE'!$C$5/1000)))*($D$1166/IF(AND($D$1165&gt;$B$1167,$B$1167&gt;$D$1164),366,365))+(F176*('DT IN. DE'!$C$5/2000)))</f>
        <v>0</v>
      </c>
      <c r="J176" s="285">
        <f t="shared" si="24"/>
        <v>0</v>
      </c>
      <c r="K176" s="286">
        <f>(((D176+E176)*('DT IN. DE'!$E$5/1000))*($D$1166/IF(AND($D$1165&gt;$B$1167,$B$1167&gt;$D$1164),366,365))+(F176*('DT IN. DE'!$E$5/2000)))</f>
        <v>0</v>
      </c>
      <c r="L176" s="385"/>
      <c r="M176" s="287">
        <f t="shared" si="25"/>
        <v>0</v>
      </c>
      <c r="O176" s="288">
        <f>(($T176*'DT IN. DE'!$C$5/1000))*($D$1166/IF(AND($D$1165&gt;$B$1167,$B$1167&gt;$D$1164),366,365))+(($U176*'DT IN. DE'!$C$5/2000))</f>
        <v>0</v>
      </c>
      <c r="P176" s="289">
        <f t="shared" si="26"/>
        <v>0</v>
      </c>
      <c r="Q176" s="289">
        <f>(($T176*'DT IN. DE'!$E$5/1000))*($D$1166/IF(AND($D$1165&gt;$B$1167,$B$1167&gt;$D$1164),366,365))+(($U176*'DT IN. DE'!$E$5/2000))</f>
        <v>0</v>
      </c>
      <c r="R176" s="290">
        <f t="shared" si="27"/>
        <v>0</v>
      </c>
      <c r="T176" s="291">
        <f t="shared" si="28"/>
        <v>0</v>
      </c>
      <c r="U176" s="291">
        <f t="shared" si="29"/>
        <v>0</v>
      </c>
      <c r="W176" s="288">
        <f>(($AB176*'DT IN. DE'!$C$5/1000))*($D$1166/IF(AND($D$1165&gt;$B$1167,$B$1167&gt;$D$1164),366,365))+(($AC176*'DT IN. DE'!$C$5/2000))</f>
        <v>0</v>
      </c>
      <c r="X176" s="289">
        <f t="shared" si="30"/>
        <v>0</v>
      </c>
      <c r="Y176" s="289">
        <f>(($AB176*'DT IN. DE'!$E$5/1000))*($D$1166/IF(AND($D$1165&gt;$B$1167,$B$1167&gt;$D$1164),366,365))+(($AC176*'DT IN. DE'!$E$5/2000))</f>
        <v>0</v>
      </c>
      <c r="Z176" s="292">
        <f t="shared" si="31"/>
        <v>0</v>
      </c>
      <c r="AA176" s="386"/>
      <c r="AB176" s="291">
        <f t="shared" si="32"/>
        <v>0</v>
      </c>
      <c r="AC176" s="291">
        <f t="shared" si="33"/>
        <v>0</v>
      </c>
    </row>
    <row r="177" spans="2:29" x14ac:dyDescent="0.25">
      <c r="B177" s="424">
        <v>173</v>
      </c>
      <c r="C177" s="430">
        <f>'BIENES ASEGURADOS IN.DE'!C177</f>
        <v>0</v>
      </c>
      <c r="D177" s="431">
        <f>'BIENES ASEGURADOS IN.DE'!D177*'RT GENERALES'!$E$14</f>
        <v>0</v>
      </c>
      <c r="E177" s="432">
        <f>'BIENES ASEGURADOS IN.DE'!E177*'RT GENERALES'!$E$14</f>
        <v>0</v>
      </c>
      <c r="F177" s="433">
        <f>'BIENES ASEGURADOS IN.DE'!F177*'RT GENERALES'!$E$14</f>
        <v>0</v>
      </c>
      <c r="G177" s="425">
        <f t="shared" si="23"/>
        <v>0</v>
      </c>
      <c r="H177" s="283"/>
      <c r="I177" s="284">
        <f>((((D177+E177)*('DT IN. DE'!$C$5/1000)))*($D$1166/IF(AND($D$1165&gt;$B$1167,$B$1167&gt;$D$1164),366,365))+(F177*('DT IN. DE'!$C$5/2000)))</f>
        <v>0</v>
      </c>
      <c r="J177" s="285">
        <f t="shared" si="24"/>
        <v>0</v>
      </c>
      <c r="K177" s="286">
        <f>(((D177+E177)*('DT IN. DE'!$E$5/1000))*($D$1166/IF(AND($D$1165&gt;$B$1167,$B$1167&gt;$D$1164),366,365))+(F177*('DT IN. DE'!$E$5/2000)))</f>
        <v>0</v>
      </c>
      <c r="L177" s="385"/>
      <c r="M177" s="287">
        <f t="shared" si="25"/>
        <v>0</v>
      </c>
      <c r="O177" s="288">
        <f>(($T177*'DT IN. DE'!$C$5/1000))*($D$1166/IF(AND($D$1165&gt;$B$1167,$B$1167&gt;$D$1164),366,365))+(($U177*'DT IN. DE'!$C$5/2000))</f>
        <v>0</v>
      </c>
      <c r="P177" s="289">
        <f t="shared" si="26"/>
        <v>0</v>
      </c>
      <c r="Q177" s="289">
        <f>(($T177*'DT IN. DE'!$E$5/1000))*($D$1166/IF(AND($D$1165&gt;$B$1167,$B$1167&gt;$D$1164),366,365))+(($U177*'DT IN. DE'!$E$5/2000))</f>
        <v>0</v>
      </c>
      <c r="R177" s="290">
        <f t="shared" si="27"/>
        <v>0</v>
      </c>
      <c r="T177" s="291">
        <f t="shared" si="28"/>
        <v>0</v>
      </c>
      <c r="U177" s="291">
        <f t="shared" si="29"/>
        <v>0</v>
      </c>
      <c r="W177" s="288">
        <f>(($AB177*'DT IN. DE'!$C$5/1000))*($D$1166/IF(AND($D$1165&gt;$B$1167,$B$1167&gt;$D$1164),366,365))+(($AC177*'DT IN. DE'!$C$5/2000))</f>
        <v>0</v>
      </c>
      <c r="X177" s="289">
        <f t="shared" si="30"/>
        <v>0</v>
      </c>
      <c r="Y177" s="289">
        <f>(($AB177*'DT IN. DE'!$E$5/1000))*($D$1166/IF(AND($D$1165&gt;$B$1167,$B$1167&gt;$D$1164),366,365))+(($AC177*'DT IN. DE'!$E$5/2000))</f>
        <v>0</v>
      </c>
      <c r="Z177" s="292">
        <f t="shared" si="31"/>
        <v>0</v>
      </c>
      <c r="AA177" s="386"/>
      <c r="AB177" s="291">
        <f t="shared" si="32"/>
        <v>0</v>
      </c>
      <c r="AC177" s="291">
        <f t="shared" si="33"/>
        <v>0</v>
      </c>
    </row>
    <row r="178" spans="2:29" x14ac:dyDescent="0.25">
      <c r="B178" s="424">
        <v>174</v>
      </c>
      <c r="C178" s="430">
        <f>'BIENES ASEGURADOS IN.DE'!C178</f>
        <v>0</v>
      </c>
      <c r="D178" s="431">
        <f>'BIENES ASEGURADOS IN.DE'!D178*'RT GENERALES'!$E$14</f>
        <v>0</v>
      </c>
      <c r="E178" s="432">
        <f>'BIENES ASEGURADOS IN.DE'!E178*'RT GENERALES'!$E$14</f>
        <v>0</v>
      </c>
      <c r="F178" s="433">
        <f>'BIENES ASEGURADOS IN.DE'!F178*'RT GENERALES'!$E$14</f>
        <v>0</v>
      </c>
      <c r="G178" s="425">
        <f t="shared" si="23"/>
        <v>0</v>
      </c>
      <c r="H178" s="283"/>
      <c r="I178" s="284">
        <f>((((D178+E178)*('DT IN. DE'!$C$5/1000)))*($D$1166/IF(AND($D$1165&gt;$B$1167,$B$1167&gt;$D$1164),366,365))+(F178*('DT IN. DE'!$C$5/2000)))</f>
        <v>0</v>
      </c>
      <c r="J178" s="285">
        <f t="shared" si="24"/>
        <v>0</v>
      </c>
      <c r="K178" s="286">
        <f>(((D178+E178)*('DT IN. DE'!$E$5/1000))*($D$1166/IF(AND($D$1165&gt;$B$1167,$B$1167&gt;$D$1164),366,365))+(F178*('DT IN. DE'!$E$5/2000)))</f>
        <v>0</v>
      </c>
      <c r="L178" s="385"/>
      <c r="M178" s="287">
        <f t="shared" si="25"/>
        <v>0</v>
      </c>
      <c r="O178" s="288">
        <f>(($T178*'DT IN. DE'!$C$5/1000))*($D$1166/IF(AND($D$1165&gt;$B$1167,$B$1167&gt;$D$1164),366,365))+(($U178*'DT IN. DE'!$C$5/2000))</f>
        <v>0</v>
      </c>
      <c r="P178" s="289">
        <f t="shared" si="26"/>
        <v>0</v>
      </c>
      <c r="Q178" s="289">
        <f>(($T178*'DT IN. DE'!$E$5/1000))*($D$1166/IF(AND($D$1165&gt;$B$1167,$B$1167&gt;$D$1164),366,365))+(($U178*'DT IN. DE'!$E$5/2000))</f>
        <v>0</v>
      </c>
      <c r="R178" s="290">
        <f t="shared" si="27"/>
        <v>0</v>
      </c>
      <c r="T178" s="291">
        <f t="shared" si="28"/>
        <v>0</v>
      </c>
      <c r="U178" s="291">
        <f t="shared" si="29"/>
        <v>0</v>
      </c>
      <c r="W178" s="288">
        <f>(($AB178*'DT IN. DE'!$C$5/1000))*($D$1166/IF(AND($D$1165&gt;$B$1167,$B$1167&gt;$D$1164),366,365))+(($AC178*'DT IN. DE'!$C$5/2000))</f>
        <v>0</v>
      </c>
      <c r="X178" s="289">
        <f t="shared" si="30"/>
        <v>0</v>
      </c>
      <c r="Y178" s="289">
        <f>(($AB178*'DT IN. DE'!$E$5/1000))*($D$1166/IF(AND($D$1165&gt;$B$1167,$B$1167&gt;$D$1164),366,365))+(($AC178*'DT IN. DE'!$E$5/2000))</f>
        <v>0</v>
      </c>
      <c r="Z178" s="292">
        <f t="shared" si="31"/>
        <v>0</v>
      </c>
      <c r="AA178" s="386"/>
      <c r="AB178" s="291">
        <f t="shared" si="32"/>
        <v>0</v>
      </c>
      <c r="AC178" s="291">
        <f t="shared" si="33"/>
        <v>0</v>
      </c>
    </row>
    <row r="179" spans="2:29" x14ac:dyDescent="0.25">
      <c r="B179" s="423">
        <v>175</v>
      </c>
      <c r="C179" s="430">
        <f>'BIENES ASEGURADOS IN.DE'!C179</f>
        <v>0</v>
      </c>
      <c r="D179" s="431">
        <f>'BIENES ASEGURADOS IN.DE'!D179*'RT GENERALES'!$E$14</f>
        <v>0</v>
      </c>
      <c r="E179" s="432">
        <f>'BIENES ASEGURADOS IN.DE'!E179*'RT GENERALES'!$E$14</f>
        <v>0</v>
      </c>
      <c r="F179" s="433">
        <f>'BIENES ASEGURADOS IN.DE'!F179*'RT GENERALES'!$E$14</f>
        <v>0</v>
      </c>
      <c r="G179" s="425">
        <f t="shared" si="23"/>
        <v>0</v>
      </c>
      <c r="H179" s="283"/>
      <c r="I179" s="284">
        <f>((((D179+E179)*('DT IN. DE'!$C$5/1000)))*($D$1166/IF(AND($D$1165&gt;$B$1167,$B$1167&gt;$D$1164),366,365))+(F179*('DT IN. DE'!$C$5/2000)))</f>
        <v>0</v>
      </c>
      <c r="J179" s="285">
        <f t="shared" si="24"/>
        <v>0</v>
      </c>
      <c r="K179" s="286">
        <f>(((D179+E179)*('DT IN. DE'!$E$5/1000))*($D$1166/IF(AND($D$1165&gt;$B$1167,$B$1167&gt;$D$1164),366,365))+(F179*('DT IN. DE'!$E$5/2000)))</f>
        <v>0</v>
      </c>
      <c r="L179" s="385"/>
      <c r="M179" s="287">
        <f t="shared" si="25"/>
        <v>0</v>
      </c>
      <c r="O179" s="288">
        <f>(($T179*'DT IN. DE'!$C$5/1000))*($D$1166/IF(AND($D$1165&gt;$B$1167,$B$1167&gt;$D$1164),366,365))+(($U179*'DT IN. DE'!$C$5/2000))</f>
        <v>0</v>
      </c>
      <c r="P179" s="289">
        <f t="shared" si="26"/>
        <v>0</v>
      </c>
      <c r="Q179" s="289">
        <f>(($T179*'DT IN. DE'!$E$5/1000))*($D$1166/IF(AND($D$1165&gt;$B$1167,$B$1167&gt;$D$1164),366,365))+(($U179*'DT IN. DE'!$E$5/2000))</f>
        <v>0</v>
      </c>
      <c r="R179" s="290">
        <f t="shared" si="27"/>
        <v>0</v>
      </c>
      <c r="T179" s="291">
        <f t="shared" si="28"/>
        <v>0</v>
      </c>
      <c r="U179" s="291">
        <f t="shared" si="29"/>
        <v>0</v>
      </c>
      <c r="W179" s="288">
        <f>(($AB179*'DT IN. DE'!$C$5/1000))*($D$1166/IF(AND($D$1165&gt;$B$1167,$B$1167&gt;$D$1164),366,365))+(($AC179*'DT IN. DE'!$C$5/2000))</f>
        <v>0</v>
      </c>
      <c r="X179" s="289">
        <f t="shared" si="30"/>
        <v>0</v>
      </c>
      <c r="Y179" s="289">
        <f>(($AB179*'DT IN. DE'!$E$5/1000))*($D$1166/IF(AND($D$1165&gt;$B$1167,$B$1167&gt;$D$1164),366,365))+(($AC179*'DT IN. DE'!$E$5/2000))</f>
        <v>0</v>
      </c>
      <c r="Z179" s="292">
        <f t="shared" si="31"/>
        <v>0</v>
      </c>
      <c r="AA179" s="386"/>
      <c r="AB179" s="291">
        <f t="shared" si="32"/>
        <v>0</v>
      </c>
      <c r="AC179" s="291">
        <f t="shared" si="33"/>
        <v>0</v>
      </c>
    </row>
    <row r="180" spans="2:29" x14ac:dyDescent="0.25">
      <c r="B180" s="424">
        <v>176</v>
      </c>
      <c r="C180" s="430">
        <f>'BIENES ASEGURADOS IN.DE'!C180</f>
        <v>0</v>
      </c>
      <c r="D180" s="431">
        <f>'BIENES ASEGURADOS IN.DE'!D180*'RT GENERALES'!$E$14</f>
        <v>0</v>
      </c>
      <c r="E180" s="432">
        <f>'BIENES ASEGURADOS IN.DE'!E180*'RT GENERALES'!$E$14</f>
        <v>0</v>
      </c>
      <c r="F180" s="433">
        <f>'BIENES ASEGURADOS IN.DE'!F180*'RT GENERALES'!$E$14</f>
        <v>0</v>
      </c>
      <c r="G180" s="425">
        <f t="shared" si="23"/>
        <v>0</v>
      </c>
      <c r="H180" s="283"/>
      <c r="I180" s="284">
        <f>((((D180+E180)*('DT IN. DE'!$C$5/1000)))*($D$1166/IF(AND($D$1165&gt;$B$1167,$B$1167&gt;$D$1164),366,365))+(F180*('DT IN. DE'!$C$5/2000)))</f>
        <v>0</v>
      </c>
      <c r="J180" s="285">
        <f t="shared" si="24"/>
        <v>0</v>
      </c>
      <c r="K180" s="286">
        <f>(((D180+E180)*('DT IN. DE'!$E$5/1000))*($D$1166/IF(AND($D$1165&gt;$B$1167,$B$1167&gt;$D$1164),366,365))+(F180*('DT IN. DE'!$E$5/2000)))</f>
        <v>0</v>
      </c>
      <c r="L180" s="385"/>
      <c r="M180" s="287">
        <f t="shared" si="25"/>
        <v>0</v>
      </c>
      <c r="O180" s="288">
        <f>(($T180*'DT IN. DE'!$C$5/1000))*($D$1166/IF(AND($D$1165&gt;$B$1167,$B$1167&gt;$D$1164),366,365))+(($U180*'DT IN. DE'!$C$5/2000))</f>
        <v>0</v>
      </c>
      <c r="P180" s="289">
        <f t="shared" si="26"/>
        <v>0</v>
      </c>
      <c r="Q180" s="289">
        <f>(($T180*'DT IN. DE'!$E$5/1000))*($D$1166/IF(AND($D$1165&gt;$B$1167,$B$1167&gt;$D$1164),366,365))+(($U180*'DT IN. DE'!$E$5/2000))</f>
        <v>0</v>
      </c>
      <c r="R180" s="290">
        <f t="shared" si="27"/>
        <v>0</v>
      </c>
      <c r="T180" s="291">
        <f t="shared" si="28"/>
        <v>0</v>
      </c>
      <c r="U180" s="291">
        <f t="shared" si="29"/>
        <v>0</v>
      </c>
      <c r="W180" s="288">
        <f>(($AB180*'DT IN. DE'!$C$5/1000))*($D$1166/IF(AND($D$1165&gt;$B$1167,$B$1167&gt;$D$1164),366,365))+(($AC180*'DT IN. DE'!$C$5/2000))</f>
        <v>0</v>
      </c>
      <c r="X180" s="289">
        <f t="shared" si="30"/>
        <v>0</v>
      </c>
      <c r="Y180" s="289">
        <f>(($AB180*'DT IN. DE'!$E$5/1000))*($D$1166/IF(AND($D$1165&gt;$B$1167,$B$1167&gt;$D$1164),366,365))+(($AC180*'DT IN. DE'!$E$5/2000))</f>
        <v>0</v>
      </c>
      <c r="Z180" s="292">
        <f t="shared" si="31"/>
        <v>0</v>
      </c>
      <c r="AA180" s="386"/>
      <c r="AB180" s="291">
        <f t="shared" si="32"/>
        <v>0</v>
      </c>
      <c r="AC180" s="291">
        <f t="shared" si="33"/>
        <v>0</v>
      </c>
    </row>
    <row r="181" spans="2:29" x14ac:dyDescent="0.25">
      <c r="B181" s="424">
        <v>177</v>
      </c>
      <c r="C181" s="430">
        <f>'BIENES ASEGURADOS IN.DE'!C181</f>
        <v>0</v>
      </c>
      <c r="D181" s="431">
        <f>'BIENES ASEGURADOS IN.DE'!D181*'RT GENERALES'!$E$14</f>
        <v>0</v>
      </c>
      <c r="E181" s="432">
        <f>'BIENES ASEGURADOS IN.DE'!E181*'RT GENERALES'!$E$14</f>
        <v>0</v>
      </c>
      <c r="F181" s="433">
        <f>'BIENES ASEGURADOS IN.DE'!F181*'RT GENERALES'!$E$14</f>
        <v>0</v>
      </c>
      <c r="G181" s="425">
        <f t="shared" si="23"/>
        <v>0</v>
      </c>
      <c r="H181" s="283"/>
      <c r="I181" s="284">
        <f>((((D181+E181)*('DT IN. DE'!$C$5/1000)))*($D$1166/IF(AND($D$1165&gt;$B$1167,$B$1167&gt;$D$1164),366,365))+(F181*('DT IN. DE'!$C$5/2000)))</f>
        <v>0</v>
      </c>
      <c r="J181" s="285">
        <f t="shared" si="24"/>
        <v>0</v>
      </c>
      <c r="K181" s="286">
        <f>(((D181+E181)*('DT IN. DE'!$E$5/1000))*($D$1166/IF(AND($D$1165&gt;$B$1167,$B$1167&gt;$D$1164),366,365))+(F181*('DT IN. DE'!$E$5/2000)))</f>
        <v>0</v>
      </c>
      <c r="L181" s="385"/>
      <c r="M181" s="287">
        <f t="shared" si="25"/>
        <v>0</v>
      </c>
      <c r="O181" s="288">
        <f>(($T181*'DT IN. DE'!$C$5/1000))*($D$1166/IF(AND($D$1165&gt;$B$1167,$B$1167&gt;$D$1164),366,365))+(($U181*'DT IN. DE'!$C$5/2000))</f>
        <v>0</v>
      </c>
      <c r="P181" s="289">
        <f t="shared" si="26"/>
        <v>0</v>
      </c>
      <c r="Q181" s="289">
        <f>(($T181*'DT IN. DE'!$E$5/1000))*($D$1166/IF(AND($D$1165&gt;$B$1167,$B$1167&gt;$D$1164),366,365))+(($U181*'DT IN. DE'!$E$5/2000))</f>
        <v>0</v>
      </c>
      <c r="R181" s="290">
        <f t="shared" si="27"/>
        <v>0</v>
      </c>
      <c r="T181" s="291">
        <f t="shared" si="28"/>
        <v>0</v>
      </c>
      <c r="U181" s="291">
        <f t="shared" si="29"/>
        <v>0</v>
      </c>
      <c r="W181" s="288">
        <f>(($AB181*'DT IN. DE'!$C$5/1000))*($D$1166/IF(AND($D$1165&gt;$B$1167,$B$1167&gt;$D$1164),366,365))+(($AC181*'DT IN. DE'!$C$5/2000))</f>
        <v>0</v>
      </c>
      <c r="X181" s="289">
        <f t="shared" si="30"/>
        <v>0</v>
      </c>
      <c r="Y181" s="289">
        <f>(($AB181*'DT IN. DE'!$E$5/1000))*($D$1166/IF(AND($D$1165&gt;$B$1167,$B$1167&gt;$D$1164),366,365))+(($AC181*'DT IN. DE'!$E$5/2000))</f>
        <v>0</v>
      </c>
      <c r="Z181" s="292">
        <f t="shared" si="31"/>
        <v>0</v>
      </c>
      <c r="AA181" s="386"/>
      <c r="AB181" s="291">
        <f t="shared" si="32"/>
        <v>0</v>
      </c>
      <c r="AC181" s="291">
        <f t="shared" si="33"/>
        <v>0</v>
      </c>
    </row>
    <row r="182" spans="2:29" x14ac:dyDescent="0.25">
      <c r="B182" s="423">
        <v>178</v>
      </c>
      <c r="C182" s="430">
        <f>'BIENES ASEGURADOS IN.DE'!C182</f>
        <v>0</v>
      </c>
      <c r="D182" s="431">
        <f>'BIENES ASEGURADOS IN.DE'!D182*'RT GENERALES'!$E$14</f>
        <v>0</v>
      </c>
      <c r="E182" s="432">
        <f>'BIENES ASEGURADOS IN.DE'!E182*'RT GENERALES'!$E$14</f>
        <v>0</v>
      </c>
      <c r="F182" s="433">
        <f>'BIENES ASEGURADOS IN.DE'!F182*'RT GENERALES'!$E$14</f>
        <v>0</v>
      </c>
      <c r="G182" s="425">
        <f t="shared" si="23"/>
        <v>0</v>
      </c>
      <c r="H182" s="283"/>
      <c r="I182" s="284">
        <f>((((D182+E182)*('DT IN. DE'!$C$5/1000)))*($D$1166/IF(AND($D$1165&gt;$B$1167,$B$1167&gt;$D$1164),366,365))+(F182*('DT IN. DE'!$C$5/2000)))</f>
        <v>0</v>
      </c>
      <c r="J182" s="285">
        <f t="shared" si="24"/>
        <v>0</v>
      </c>
      <c r="K182" s="286">
        <f>(((D182+E182)*('DT IN. DE'!$E$5/1000))*($D$1166/IF(AND($D$1165&gt;$B$1167,$B$1167&gt;$D$1164),366,365))+(F182*('DT IN. DE'!$E$5/2000)))</f>
        <v>0</v>
      </c>
      <c r="L182" s="385"/>
      <c r="M182" s="287">
        <f t="shared" si="25"/>
        <v>0</v>
      </c>
      <c r="O182" s="288">
        <f>(($T182*'DT IN. DE'!$C$5/1000))*($D$1166/IF(AND($D$1165&gt;$B$1167,$B$1167&gt;$D$1164),366,365))+(($U182*'DT IN. DE'!$C$5/2000))</f>
        <v>0</v>
      </c>
      <c r="P182" s="289">
        <f t="shared" si="26"/>
        <v>0</v>
      </c>
      <c r="Q182" s="289">
        <f>(($T182*'DT IN. DE'!$E$5/1000))*($D$1166/IF(AND($D$1165&gt;$B$1167,$B$1167&gt;$D$1164),366,365))+(($U182*'DT IN. DE'!$E$5/2000))</f>
        <v>0</v>
      </c>
      <c r="R182" s="290">
        <f t="shared" si="27"/>
        <v>0</v>
      </c>
      <c r="T182" s="291">
        <f t="shared" si="28"/>
        <v>0</v>
      </c>
      <c r="U182" s="291">
        <f t="shared" si="29"/>
        <v>0</v>
      </c>
      <c r="W182" s="288">
        <f>(($AB182*'DT IN. DE'!$C$5/1000))*($D$1166/IF(AND($D$1165&gt;$B$1167,$B$1167&gt;$D$1164),366,365))+(($AC182*'DT IN. DE'!$C$5/2000))</f>
        <v>0</v>
      </c>
      <c r="X182" s="289">
        <f t="shared" si="30"/>
        <v>0</v>
      </c>
      <c r="Y182" s="289">
        <f>(($AB182*'DT IN. DE'!$E$5/1000))*($D$1166/IF(AND($D$1165&gt;$B$1167,$B$1167&gt;$D$1164),366,365))+(($AC182*'DT IN. DE'!$E$5/2000))</f>
        <v>0</v>
      </c>
      <c r="Z182" s="292">
        <f t="shared" si="31"/>
        <v>0</v>
      </c>
      <c r="AA182" s="386"/>
      <c r="AB182" s="291">
        <f t="shared" si="32"/>
        <v>0</v>
      </c>
      <c r="AC182" s="291">
        <f t="shared" si="33"/>
        <v>0</v>
      </c>
    </row>
    <row r="183" spans="2:29" x14ac:dyDescent="0.25">
      <c r="B183" s="424">
        <v>179</v>
      </c>
      <c r="C183" s="430">
        <f>'BIENES ASEGURADOS IN.DE'!C183</f>
        <v>0</v>
      </c>
      <c r="D183" s="431">
        <f>'BIENES ASEGURADOS IN.DE'!D183*'RT GENERALES'!$E$14</f>
        <v>0</v>
      </c>
      <c r="E183" s="432">
        <f>'BIENES ASEGURADOS IN.DE'!E183*'RT GENERALES'!$E$14</f>
        <v>0</v>
      </c>
      <c r="F183" s="433">
        <f>'BIENES ASEGURADOS IN.DE'!F183*'RT GENERALES'!$E$14</f>
        <v>0</v>
      </c>
      <c r="G183" s="425">
        <f t="shared" si="23"/>
        <v>0</v>
      </c>
      <c r="H183" s="283"/>
      <c r="I183" s="284">
        <f>((((D183+E183)*('DT IN. DE'!$C$5/1000)))*($D$1166/IF(AND($D$1165&gt;$B$1167,$B$1167&gt;$D$1164),366,365))+(F183*('DT IN. DE'!$C$5/2000)))</f>
        <v>0</v>
      </c>
      <c r="J183" s="285">
        <f t="shared" si="24"/>
        <v>0</v>
      </c>
      <c r="K183" s="286">
        <f>(((D183+E183)*('DT IN. DE'!$E$5/1000))*($D$1166/IF(AND($D$1165&gt;$B$1167,$B$1167&gt;$D$1164),366,365))+(F183*('DT IN. DE'!$E$5/2000)))</f>
        <v>0</v>
      </c>
      <c r="L183" s="385"/>
      <c r="M183" s="287">
        <f t="shared" si="25"/>
        <v>0</v>
      </c>
      <c r="O183" s="288">
        <f>(($T183*'DT IN. DE'!$C$5/1000))*($D$1166/IF(AND($D$1165&gt;$B$1167,$B$1167&gt;$D$1164),366,365))+(($U183*'DT IN. DE'!$C$5/2000))</f>
        <v>0</v>
      </c>
      <c r="P183" s="289">
        <f t="shared" si="26"/>
        <v>0</v>
      </c>
      <c r="Q183" s="289">
        <f>(($T183*'DT IN. DE'!$E$5/1000))*($D$1166/IF(AND($D$1165&gt;$B$1167,$B$1167&gt;$D$1164),366,365))+(($U183*'DT IN. DE'!$E$5/2000))</f>
        <v>0</v>
      </c>
      <c r="R183" s="290">
        <f t="shared" si="27"/>
        <v>0</v>
      </c>
      <c r="T183" s="291">
        <f t="shared" si="28"/>
        <v>0</v>
      </c>
      <c r="U183" s="291">
        <f t="shared" si="29"/>
        <v>0</v>
      </c>
      <c r="W183" s="288">
        <f>(($AB183*'DT IN. DE'!$C$5/1000))*($D$1166/IF(AND($D$1165&gt;$B$1167,$B$1167&gt;$D$1164),366,365))+(($AC183*'DT IN. DE'!$C$5/2000))</f>
        <v>0</v>
      </c>
      <c r="X183" s="289">
        <f t="shared" si="30"/>
        <v>0</v>
      </c>
      <c r="Y183" s="289">
        <f>(($AB183*'DT IN. DE'!$E$5/1000))*($D$1166/IF(AND($D$1165&gt;$B$1167,$B$1167&gt;$D$1164),366,365))+(($AC183*'DT IN. DE'!$E$5/2000))</f>
        <v>0</v>
      </c>
      <c r="Z183" s="292">
        <f t="shared" si="31"/>
        <v>0</v>
      </c>
      <c r="AA183" s="386"/>
      <c r="AB183" s="291">
        <f t="shared" si="32"/>
        <v>0</v>
      </c>
      <c r="AC183" s="291">
        <f t="shared" si="33"/>
        <v>0</v>
      </c>
    </row>
    <row r="184" spans="2:29" x14ac:dyDescent="0.25">
      <c r="B184" s="424">
        <v>180</v>
      </c>
      <c r="C184" s="430">
        <f>'BIENES ASEGURADOS IN.DE'!C184</f>
        <v>0</v>
      </c>
      <c r="D184" s="431">
        <f>'BIENES ASEGURADOS IN.DE'!D184*'RT GENERALES'!$E$14</f>
        <v>0</v>
      </c>
      <c r="E184" s="432">
        <f>'BIENES ASEGURADOS IN.DE'!E184*'RT GENERALES'!$E$14</f>
        <v>0</v>
      </c>
      <c r="F184" s="433">
        <f>'BIENES ASEGURADOS IN.DE'!F184*'RT GENERALES'!$E$14</f>
        <v>0</v>
      </c>
      <c r="G184" s="425">
        <f t="shared" si="23"/>
        <v>0</v>
      </c>
      <c r="H184" s="283"/>
      <c r="I184" s="284">
        <f>((((D184+E184)*('DT IN. DE'!$C$5/1000)))*($D$1166/IF(AND($D$1165&gt;$B$1167,$B$1167&gt;$D$1164),366,365))+(F184*('DT IN. DE'!$C$5/2000)))</f>
        <v>0</v>
      </c>
      <c r="J184" s="285">
        <f t="shared" si="24"/>
        <v>0</v>
      </c>
      <c r="K184" s="286">
        <f>(((D184+E184)*('DT IN. DE'!$E$5/1000))*($D$1166/IF(AND($D$1165&gt;$B$1167,$B$1167&gt;$D$1164),366,365))+(F184*('DT IN. DE'!$E$5/2000)))</f>
        <v>0</v>
      </c>
      <c r="L184" s="385"/>
      <c r="M184" s="287">
        <f t="shared" si="25"/>
        <v>0</v>
      </c>
      <c r="O184" s="288">
        <f>(($T184*'DT IN. DE'!$C$5/1000))*($D$1166/IF(AND($D$1165&gt;$B$1167,$B$1167&gt;$D$1164),366,365))+(($U184*'DT IN. DE'!$C$5/2000))</f>
        <v>0</v>
      </c>
      <c r="P184" s="289">
        <f t="shared" si="26"/>
        <v>0</v>
      </c>
      <c r="Q184" s="289">
        <f>(($T184*'DT IN. DE'!$E$5/1000))*($D$1166/IF(AND($D$1165&gt;$B$1167,$B$1167&gt;$D$1164),366,365))+(($U184*'DT IN. DE'!$E$5/2000))</f>
        <v>0</v>
      </c>
      <c r="R184" s="290">
        <f t="shared" si="27"/>
        <v>0</v>
      </c>
      <c r="T184" s="291">
        <f t="shared" si="28"/>
        <v>0</v>
      </c>
      <c r="U184" s="291">
        <f t="shared" si="29"/>
        <v>0</v>
      </c>
      <c r="W184" s="288">
        <f>(($AB184*'DT IN. DE'!$C$5/1000))*($D$1166/IF(AND($D$1165&gt;$B$1167,$B$1167&gt;$D$1164),366,365))+(($AC184*'DT IN. DE'!$C$5/2000))</f>
        <v>0</v>
      </c>
      <c r="X184" s="289">
        <f t="shared" si="30"/>
        <v>0</v>
      </c>
      <c r="Y184" s="289">
        <f>(($AB184*'DT IN. DE'!$E$5/1000))*($D$1166/IF(AND($D$1165&gt;$B$1167,$B$1167&gt;$D$1164),366,365))+(($AC184*'DT IN. DE'!$E$5/2000))</f>
        <v>0</v>
      </c>
      <c r="Z184" s="292">
        <f t="shared" si="31"/>
        <v>0</v>
      </c>
      <c r="AA184" s="386"/>
      <c r="AB184" s="291">
        <f t="shared" si="32"/>
        <v>0</v>
      </c>
      <c r="AC184" s="291">
        <f t="shared" si="33"/>
        <v>0</v>
      </c>
    </row>
    <row r="185" spans="2:29" x14ac:dyDescent="0.25">
      <c r="B185" s="423">
        <v>181</v>
      </c>
      <c r="C185" s="430">
        <f>'BIENES ASEGURADOS IN.DE'!C185</f>
        <v>0</v>
      </c>
      <c r="D185" s="431">
        <f>'BIENES ASEGURADOS IN.DE'!D185*'RT GENERALES'!$E$14</f>
        <v>0</v>
      </c>
      <c r="E185" s="432">
        <f>'BIENES ASEGURADOS IN.DE'!E185*'RT GENERALES'!$E$14</f>
        <v>0</v>
      </c>
      <c r="F185" s="433">
        <f>'BIENES ASEGURADOS IN.DE'!F185*'RT GENERALES'!$E$14</f>
        <v>0</v>
      </c>
      <c r="G185" s="425">
        <f t="shared" si="23"/>
        <v>0</v>
      </c>
      <c r="H185" s="283"/>
      <c r="I185" s="284">
        <f>((((D185+E185)*('DT IN. DE'!$C$5/1000)))*($D$1166/IF(AND($D$1165&gt;$B$1167,$B$1167&gt;$D$1164),366,365))+(F185*('DT IN. DE'!$C$5/2000)))</f>
        <v>0</v>
      </c>
      <c r="J185" s="285">
        <f t="shared" si="24"/>
        <v>0</v>
      </c>
      <c r="K185" s="286">
        <f>(((D185+E185)*('DT IN. DE'!$E$5/1000))*($D$1166/IF(AND($D$1165&gt;$B$1167,$B$1167&gt;$D$1164),366,365))+(F185*('DT IN. DE'!$E$5/2000)))</f>
        <v>0</v>
      </c>
      <c r="L185" s="385"/>
      <c r="M185" s="287">
        <f t="shared" si="25"/>
        <v>0</v>
      </c>
      <c r="O185" s="288">
        <f>(($T185*'DT IN. DE'!$C$5/1000))*($D$1166/IF(AND($D$1165&gt;$B$1167,$B$1167&gt;$D$1164),366,365))+(($U185*'DT IN. DE'!$C$5/2000))</f>
        <v>0</v>
      </c>
      <c r="P185" s="289">
        <f t="shared" si="26"/>
        <v>0</v>
      </c>
      <c r="Q185" s="289">
        <f>(($T185*'DT IN. DE'!$E$5/1000))*($D$1166/IF(AND($D$1165&gt;$B$1167,$B$1167&gt;$D$1164),366,365))+(($U185*'DT IN. DE'!$E$5/2000))</f>
        <v>0</v>
      </c>
      <c r="R185" s="290">
        <f t="shared" si="27"/>
        <v>0</v>
      </c>
      <c r="T185" s="291">
        <f t="shared" si="28"/>
        <v>0</v>
      </c>
      <c r="U185" s="291">
        <f t="shared" si="29"/>
        <v>0</v>
      </c>
      <c r="W185" s="288">
        <f>(($AB185*'DT IN. DE'!$C$5/1000))*($D$1166/IF(AND($D$1165&gt;$B$1167,$B$1167&gt;$D$1164),366,365))+(($AC185*'DT IN. DE'!$C$5/2000))</f>
        <v>0</v>
      </c>
      <c r="X185" s="289">
        <f t="shared" si="30"/>
        <v>0</v>
      </c>
      <c r="Y185" s="289">
        <f>(($AB185*'DT IN. DE'!$E$5/1000))*($D$1166/IF(AND($D$1165&gt;$B$1167,$B$1167&gt;$D$1164),366,365))+(($AC185*'DT IN. DE'!$E$5/2000))</f>
        <v>0</v>
      </c>
      <c r="Z185" s="292">
        <f t="shared" si="31"/>
        <v>0</v>
      </c>
      <c r="AA185" s="386"/>
      <c r="AB185" s="291">
        <f t="shared" si="32"/>
        <v>0</v>
      </c>
      <c r="AC185" s="291">
        <f t="shared" si="33"/>
        <v>0</v>
      </c>
    </row>
    <row r="186" spans="2:29" x14ac:dyDescent="0.25">
      <c r="B186" s="424">
        <v>182</v>
      </c>
      <c r="C186" s="430">
        <f>'BIENES ASEGURADOS IN.DE'!C186</f>
        <v>0</v>
      </c>
      <c r="D186" s="431">
        <f>'BIENES ASEGURADOS IN.DE'!D186*'RT GENERALES'!$E$14</f>
        <v>0</v>
      </c>
      <c r="E186" s="432">
        <f>'BIENES ASEGURADOS IN.DE'!E186*'RT GENERALES'!$E$14</f>
        <v>0</v>
      </c>
      <c r="F186" s="433">
        <f>'BIENES ASEGURADOS IN.DE'!F186*'RT GENERALES'!$E$14</f>
        <v>0</v>
      </c>
      <c r="G186" s="425">
        <f t="shared" si="23"/>
        <v>0</v>
      </c>
      <c r="H186" s="283"/>
      <c r="I186" s="284">
        <f>((((D186+E186)*('DT IN. DE'!$C$5/1000)))*($D$1166/IF(AND($D$1165&gt;$B$1167,$B$1167&gt;$D$1164),366,365))+(F186*('DT IN. DE'!$C$5/2000)))</f>
        <v>0</v>
      </c>
      <c r="J186" s="285">
        <f t="shared" si="24"/>
        <v>0</v>
      </c>
      <c r="K186" s="286">
        <f>(((D186+E186)*('DT IN. DE'!$E$5/1000))*($D$1166/IF(AND($D$1165&gt;$B$1167,$B$1167&gt;$D$1164),366,365))+(F186*('DT IN. DE'!$E$5/2000)))</f>
        <v>0</v>
      </c>
      <c r="L186" s="385"/>
      <c r="M186" s="287">
        <f t="shared" si="25"/>
        <v>0</v>
      </c>
      <c r="O186" s="288">
        <f>(($T186*'DT IN. DE'!$C$5/1000))*($D$1166/IF(AND($D$1165&gt;$B$1167,$B$1167&gt;$D$1164),366,365))+(($U186*'DT IN. DE'!$C$5/2000))</f>
        <v>0</v>
      </c>
      <c r="P186" s="289">
        <f t="shared" si="26"/>
        <v>0</v>
      </c>
      <c r="Q186" s="289">
        <f>(($T186*'DT IN. DE'!$E$5/1000))*($D$1166/IF(AND($D$1165&gt;$B$1167,$B$1167&gt;$D$1164),366,365))+(($U186*'DT IN. DE'!$E$5/2000))</f>
        <v>0</v>
      </c>
      <c r="R186" s="290">
        <f t="shared" si="27"/>
        <v>0</v>
      </c>
      <c r="T186" s="291">
        <f t="shared" si="28"/>
        <v>0</v>
      </c>
      <c r="U186" s="291">
        <f t="shared" si="29"/>
        <v>0</v>
      </c>
      <c r="W186" s="288">
        <f>(($AB186*'DT IN. DE'!$C$5/1000))*($D$1166/IF(AND($D$1165&gt;$B$1167,$B$1167&gt;$D$1164),366,365))+(($AC186*'DT IN. DE'!$C$5/2000))</f>
        <v>0</v>
      </c>
      <c r="X186" s="289">
        <f t="shared" si="30"/>
        <v>0</v>
      </c>
      <c r="Y186" s="289">
        <f>(($AB186*'DT IN. DE'!$E$5/1000))*($D$1166/IF(AND($D$1165&gt;$B$1167,$B$1167&gt;$D$1164),366,365))+(($AC186*'DT IN. DE'!$E$5/2000))</f>
        <v>0</v>
      </c>
      <c r="Z186" s="292">
        <f t="shared" si="31"/>
        <v>0</v>
      </c>
      <c r="AA186" s="386"/>
      <c r="AB186" s="291">
        <f t="shared" si="32"/>
        <v>0</v>
      </c>
      <c r="AC186" s="291">
        <f t="shared" si="33"/>
        <v>0</v>
      </c>
    </row>
    <row r="187" spans="2:29" x14ac:dyDescent="0.25">
      <c r="B187" s="424">
        <v>183</v>
      </c>
      <c r="C187" s="430">
        <f>'BIENES ASEGURADOS IN.DE'!C187</f>
        <v>0</v>
      </c>
      <c r="D187" s="431">
        <f>'BIENES ASEGURADOS IN.DE'!D187*'RT GENERALES'!$E$14</f>
        <v>0</v>
      </c>
      <c r="E187" s="432">
        <f>'BIENES ASEGURADOS IN.DE'!E187*'RT GENERALES'!$E$14</f>
        <v>0</v>
      </c>
      <c r="F187" s="433">
        <f>'BIENES ASEGURADOS IN.DE'!F187*'RT GENERALES'!$E$14</f>
        <v>0</v>
      </c>
      <c r="G187" s="425">
        <f t="shared" si="23"/>
        <v>0</v>
      </c>
      <c r="H187" s="283"/>
      <c r="I187" s="284">
        <f>((((D187+E187)*('DT IN. DE'!$C$5/1000)))*($D$1166/IF(AND($D$1165&gt;$B$1167,$B$1167&gt;$D$1164),366,365))+(F187*('DT IN. DE'!$C$5/2000)))</f>
        <v>0</v>
      </c>
      <c r="J187" s="285">
        <f t="shared" si="24"/>
        <v>0</v>
      </c>
      <c r="K187" s="286">
        <f>(((D187+E187)*('DT IN. DE'!$E$5/1000))*($D$1166/IF(AND($D$1165&gt;$B$1167,$B$1167&gt;$D$1164),366,365))+(F187*('DT IN. DE'!$E$5/2000)))</f>
        <v>0</v>
      </c>
      <c r="L187" s="385"/>
      <c r="M187" s="287">
        <f t="shared" si="25"/>
        <v>0</v>
      </c>
      <c r="O187" s="288">
        <f>(($T187*'DT IN. DE'!$C$5/1000))*($D$1166/IF(AND($D$1165&gt;$B$1167,$B$1167&gt;$D$1164),366,365))+(($U187*'DT IN. DE'!$C$5/2000))</f>
        <v>0</v>
      </c>
      <c r="P187" s="289">
        <f t="shared" si="26"/>
        <v>0</v>
      </c>
      <c r="Q187" s="289">
        <f>(($T187*'DT IN. DE'!$E$5/1000))*($D$1166/IF(AND($D$1165&gt;$B$1167,$B$1167&gt;$D$1164),366,365))+(($U187*'DT IN. DE'!$E$5/2000))</f>
        <v>0</v>
      </c>
      <c r="R187" s="290">
        <f t="shared" si="27"/>
        <v>0</v>
      </c>
      <c r="T187" s="291">
        <f t="shared" si="28"/>
        <v>0</v>
      </c>
      <c r="U187" s="291">
        <f t="shared" si="29"/>
        <v>0</v>
      </c>
      <c r="W187" s="288">
        <f>(($AB187*'DT IN. DE'!$C$5/1000))*($D$1166/IF(AND($D$1165&gt;$B$1167,$B$1167&gt;$D$1164),366,365))+(($AC187*'DT IN. DE'!$C$5/2000))</f>
        <v>0</v>
      </c>
      <c r="X187" s="289">
        <f t="shared" si="30"/>
        <v>0</v>
      </c>
      <c r="Y187" s="289">
        <f>(($AB187*'DT IN. DE'!$E$5/1000))*($D$1166/IF(AND($D$1165&gt;$B$1167,$B$1167&gt;$D$1164),366,365))+(($AC187*'DT IN. DE'!$E$5/2000))</f>
        <v>0</v>
      </c>
      <c r="Z187" s="292">
        <f t="shared" si="31"/>
        <v>0</v>
      </c>
      <c r="AA187" s="386"/>
      <c r="AB187" s="291">
        <f t="shared" si="32"/>
        <v>0</v>
      </c>
      <c r="AC187" s="291">
        <f t="shared" si="33"/>
        <v>0</v>
      </c>
    </row>
    <row r="188" spans="2:29" x14ac:dyDescent="0.25">
      <c r="B188" s="423">
        <v>184</v>
      </c>
      <c r="C188" s="430">
        <f>'BIENES ASEGURADOS IN.DE'!C188</f>
        <v>0</v>
      </c>
      <c r="D188" s="431">
        <f>'BIENES ASEGURADOS IN.DE'!D188*'RT GENERALES'!$E$14</f>
        <v>0</v>
      </c>
      <c r="E188" s="432">
        <f>'BIENES ASEGURADOS IN.DE'!E188*'RT GENERALES'!$E$14</f>
        <v>0</v>
      </c>
      <c r="F188" s="433">
        <f>'BIENES ASEGURADOS IN.DE'!F188*'RT GENERALES'!$E$14</f>
        <v>0</v>
      </c>
      <c r="G188" s="425">
        <f t="shared" si="23"/>
        <v>0</v>
      </c>
      <c r="H188" s="283"/>
      <c r="I188" s="284">
        <f>((((D188+E188)*('DT IN. DE'!$C$5/1000)))*($D$1166/IF(AND($D$1165&gt;$B$1167,$B$1167&gt;$D$1164),366,365))+(F188*('DT IN. DE'!$C$5/2000)))</f>
        <v>0</v>
      </c>
      <c r="J188" s="285">
        <f t="shared" si="24"/>
        <v>0</v>
      </c>
      <c r="K188" s="286">
        <f>(((D188+E188)*('DT IN. DE'!$E$5/1000))*($D$1166/IF(AND($D$1165&gt;$B$1167,$B$1167&gt;$D$1164),366,365))+(F188*('DT IN. DE'!$E$5/2000)))</f>
        <v>0</v>
      </c>
      <c r="L188" s="385"/>
      <c r="M188" s="287">
        <f t="shared" si="25"/>
        <v>0</v>
      </c>
      <c r="O188" s="288">
        <f>(($T188*'DT IN. DE'!$C$5/1000))*($D$1166/IF(AND($D$1165&gt;$B$1167,$B$1167&gt;$D$1164),366,365))+(($U188*'DT IN. DE'!$C$5/2000))</f>
        <v>0</v>
      </c>
      <c r="P188" s="289">
        <f t="shared" si="26"/>
        <v>0</v>
      </c>
      <c r="Q188" s="289">
        <f>(($T188*'DT IN. DE'!$E$5/1000))*($D$1166/IF(AND($D$1165&gt;$B$1167,$B$1167&gt;$D$1164),366,365))+(($U188*'DT IN. DE'!$E$5/2000))</f>
        <v>0</v>
      </c>
      <c r="R188" s="290">
        <f t="shared" si="27"/>
        <v>0</v>
      </c>
      <c r="T188" s="291">
        <f t="shared" si="28"/>
        <v>0</v>
      </c>
      <c r="U188" s="291">
        <f t="shared" si="29"/>
        <v>0</v>
      </c>
      <c r="W188" s="288">
        <f>(($AB188*'DT IN. DE'!$C$5/1000))*($D$1166/IF(AND($D$1165&gt;$B$1167,$B$1167&gt;$D$1164),366,365))+(($AC188*'DT IN. DE'!$C$5/2000))</f>
        <v>0</v>
      </c>
      <c r="X188" s="289">
        <f t="shared" si="30"/>
        <v>0</v>
      </c>
      <c r="Y188" s="289">
        <f>(($AB188*'DT IN. DE'!$E$5/1000))*($D$1166/IF(AND($D$1165&gt;$B$1167,$B$1167&gt;$D$1164),366,365))+(($AC188*'DT IN. DE'!$E$5/2000))</f>
        <v>0</v>
      </c>
      <c r="Z188" s="292">
        <f t="shared" si="31"/>
        <v>0</v>
      </c>
      <c r="AA188" s="386"/>
      <c r="AB188" s="291">
        <f t="shared" si="32"/>
        <v>0</v>
      </c>
      <c r="AC188" s="291">
        <f t="shared" si="33"/>
        <v>0</v>
      </c>
    </row>
    <row r="189" spans="2:29" x14ac:dyDescent="0.25">
      <c r="B189" s="424">
        <v>185</v>
      </c>
      <c r="C189" s="430">
        <f>'BIENES ASEGURADOS IN.DE'!C189</f>
        <v>0</v>
      </c>
      <c r="D189" s="431">
        <f>'BIENES ASEGURADOS IN.DE'!D189*'RT GENERALES'!$E$14</f>
        <v>0</v>
      </c>
      <c r="E189" s="432">
        <f>'BIENES ASEGURADOS IN.DE'!E189*'RT GENERALES'!$E$14</f>
        <v>0</v>
      </c>
      <c r="F189" s="433">
        <f>'BIENES ASEGURADOS IN.DE'!F189*'RT GENERALES'!$E$14</f>
        <v>0</v>
      </c>
      <c r="G189" s="425">
        <f t="shared" si="23"/>
        <v>0</v>
      </c>
      <c r="H189" s="283"/>
      <c r="I189" s="284">
        <f>((((D189+E189)*('DT IN. DE'!$C$5/1000)))*($D$1166/IF(AND($D$1165&gt;$B$1167,$B$1167&gt;$D$1164),366,365))+(F189*('DT IN. DE'!$C$5/2000)))</f>
        <v>0</v>
      </c>
      <c r="J189" s="285">
        <f t="shared" si="24"/>
        <v>0</v>
      </c>
      <c r="K189" s="286">
        <f>(((D189+E189)*('DT IN. DE'!$E$5/1000))*($D$1166/IF(AND($D$1165&gt;$B$1167,$B$1167&gt;$D$1164),366,365))+(F189*('DT IN. DE'!$E$5/2000)))</f>
        <v>0</v>
      </c>
      <c r="L189" s="385"/>
      <c r="M189" s="287">
        <f t="shared" si="25"/>
        <v>0</v>
      </c>
      <c r="O189" s="288">
        <f>(($T189*'DT IN. DE'!$C$5/1000))*($D$1166/IF(AND($D$1165&gt;$B$1167,$B$1167&gt;$D$1164),366,365))+(($U189*'DT IN. DE'!$C$5/2000))</f>
        <v>0</v>
      </c>
      <c r="P189" s="289">
        <f t="shared" si="26"/>
        <v>0</v>
      </c>
      <c r="Q189" s="289">
        <f>(($T189*'DT IN. DE'!$E$5/1000))*($D$1166/IF(AND($D$1165&gt;$B$1167,$B$1167&gt;$D$1164),366,365))+(($U189*'DT IN. DE'!$E$5/2000))</f>
        <v>0</v>
      </c>
      <c r="R189" s="290">
        <f t="shared" si="27"/>
        <v>0</v>
      </c>
      <c r="T189" s="291">
        <f t="shared" si="28"/>
        <v>0</v>
      </c>
      <c r="U189" s="291">
        <f t="shared" si="29"/>
        <v>0</v>
      </c>
      <c r="W189" s="288">
        <f>(($AB189*'DT IN. DE'!$C$5/1000))*($D$1166/IF(AND($D$1165&gt;$B$1167,$B$1167&gt;$D$1164),366,365))+(($AC189*'DT IN. DE'!$C$5/2000))</f>
        <v>0</v>
      </c>
      <c r="X189" s="289">
        <f t="shared" si="30"/>
        <v>0</v>
      </c>
      <c r="Y189" s="289">
        <f>(($AB189*'DT IN. DE'!$E$5/1000))*($D$1166/IF(AND($D$1165&gt;$B$1167,$B$1167&gt;$D$1164),366,365))+(($AC189*'DT IN. DE'!$E$5/2000))</f>
        <v>0</v>
      </c>
      <c r="Z189" s="292">
        <f t="shared" si="31"/>
        <v>0</v>
      </c>
      <c r="AA189" s="386"/>
      <c r="AB189" s="291">
        <f t="shared" si="32"/>
        <v>0</v>
      </c>
      <c r="AC189" s="291">
        <f t="shared" si="33"/>
        <v>0</v>
      </c>
    </row>
    <row r="190" spans="2:29" x14ac:dyDescent="0.25">
      <c r="B190" s="424">
        <v>186</v>
      </c>
      <c r="C190" s="430">
        <f>'BIENES ASEGURADOS IN.DE'!C190</f>
        <v>0</v>
      </c>
      <c r="D190" s="431">
        <f>'BIENES ASEGURADOS IN.DE'!D190*'RT GENERALES'!$E$14</f>
        <v>0</v>
      </c>
      <c r="E190" s="432">
        <f>'BIENES ASEGURADOS IN.DE'!E190*'RT GENERALES'!$E$14</f>
        <v>0</v>
      </c>
      <c r="F190" s="433">
        <f>'BIENES ASEGURADOS IN.DE'!F190*'RT GENERALES'!$E$14</f>
        <v>0</v>
      </c>
      <c r="G190" s="425">
        <f t="shared" si="23"/>
        <v>0</v>
      </c>
      <c r="H190" s="283"/>
      <c r="I190" s="284">
        <f>((((D190+E190)*('DT IN. DE'!$C$5/1000)))*($D$1166/IF(AND($D$1165&gt;$B$1167,$B$1167&gt;$D$1164),366,365))+(F190*('DT IN. DE'!$C$5/2000)))</f>
        <v>0</v>
      </c>
      <c r="J190" s="285">
        <f t="shared" si="24"/>
        <v>0</v>
      </c>
      <c r="K190" s="286">
        <f>(((D190+E190)*('DT IN. DE'!$E$5/1000))*($D$1166/IF(AND($D$1165&gt;$B$1167,$B$1167&gt;$D$1164),366,365))+(F190*('DT IN. DE'!$E$5/2000)))</f>
        <v>0</v>
      </c>
      <c r="L190" s="385"/>
      <c r="M190" s="287">
        <f t="shared" si="25"/>
        <v>0</v>
      </c>
      <c r="O190" s="288">
        <f>(($T190*'DT IN. DE'!$C$5/1000))*($D$1166/IF(AND($D$1165&gt;$B$1167,$B$1167&gt;$D$1164),366,365))+(($U190*'DT IN. DE'!$C$5/2000))</f>
        <v>0</v>
      </c>
      <c r="P190" s="289">
        <f t="shared" si="26"/>
        <v>0</v>
      </c>
      <c r="Q190" s="289">
        <f>(($T190*'DT IN. DE'!$E$5/1000))*($D$1166/IF(AND($D$1165&gt;$B$1167,$B$1167&gt;$D$1164),366,365))+(($U190*'DT IN. DE'!$E$5/2000))</f>
        <v>0</v>
      </c>
      <c r="R190" s="290">
        <f t="shared" si="27"/>
        <v>0</v>
      </c>
      <c r="T190" s="291">
        <f t="shared" si="28"/>
        <v>0</v>
      </c>
      <c r="U190" s="291">
        <f t="shared" si="29"/>
        <v>0</v>
      </c>
      <c r="W190" s="288">
        <f>(($AB190*'DT IN. DE'!$C$5/1000))*($D$1166/IF(AND($D$1165&gt;$B$1167,$B$1167&gt;$D$1164),366,365))+(($AC190*'DT IN. DE'!$C$5/2000))</f>
        <v>0</v>
      </c>
      <c r="X190" s="289">
        <f t="shared" si="30"/>
        <v>0</v>
      </c>
      <c r="Y190" s="289">
        <f>(($AB190*'DT IN. DE'!$E$5/1000))*($D$1166/IF(AND($D$1165&gt;$B$1167,$B$1167&gt;$D$1164),366,365))+(($AC190*'DT IN. DE'!$E$5/2000))</f>
        <v>0</v>
      </c>
      <c r="Z190" s="292">
        <f t="shared" si="31"/>
        <v>0</v>
      </c>
      <c r="AA190" s="386"/>
      <c r="AB190" s="291">
        <f t="shared" si="32"/>
        <v>0</v>
      </c>
      <c r="AC190" s="291">
        <f t="shared" si="33"/>
        <v>0</v>
      </c>
    </row>
    <row r="191" spans="2:29" x14ac:dyDescent="0.25">
      <c r="B191" s="423">
        <v>187</v>
      </c>
      <c r="C191" s="430">
        <f>'BIENES ASEGURADOS IN.DE'!C191</f>
        <v>0</v>
      </c>
      <c r="D191" s="431">
        <f>'BIENES ASEGURADOS IN.DE'!D191*'RT GENERALES'!$E$14</f>
        <v>0</v>
      </c>
      <c r="E191" s="432">
        <f>'BIENES ASEGURADOS IN.DE'!E191*'RT GENERALES'!$E$14</f>
        <v>0</v>
      </c>
      <c r="F191" s="433">
        <f>'BIENES ASEGURADOS IN.DE'!F191*'RT GENERALES'!$E$14</f>
        <v>0</v>
      </c>
      <c r="G191" s="425">
        <f t="shared" si="23"/>
        <v>0</v>
      </c>
      <c r="H191" s="283"/>
      <c r="I191" s="284">
        <f>((((D191+E191)*('DT IN. DE'!$C$5/1000)))*($D$1166/IF(AND($D$1165&gt;$B$1167,$B$1167&gt;$D$1164),366,365))+(F191*('DT IN. DE'!$C$5/2000)))</f>
        <v>0</v>
      </c>
      <c r="J191" s="285">
        <f t="shared" si="24"/>
        <v>0</v>
      </c>
      <c r="K191" s="286">
        <f>(((D191+E191)*('DT IN. DE'!$E$5/1000))*($D$1166/IF(AND($D$1165&gt;$B$1167,$B$1167&gt;$D$1164),366,365))+(F191*('DT IN. DE'!$E$5/2000)))</f>
        <v>0</v>
      </c>
      <c r="L191" s="385"/>
      <c r="M191" s="287">
        <f t="shared" si="25"/>
        <v>0</v>
      </c>
      <c r="O191" s="288">
        <f>(($T191*'DT IN. DE'!$C$5/1000))*($D$1166/IF(AND($D$1165&gt;$B$1167,$B$1167&gt;$D$1164),366,365))+(($U191*'DT IN. DE'!$C$5/2000))</f>
        <v>0</v>
      </c>
      <c r="P191" s="289">
        <f t="shared" si="26"/>
        <v>0</v>
      </c>
      <c r="Q191" s="289">
        <f>(($T191*'DT IN. DE'!$E$5/1000))*($D$1166/IF(AND($D$1165&gt;$B$1167,$B$1167&gt;$D$1164),366,365))+(($U191*'DT IN. DE'!$E$5/2000))</f>
        <v>0</v>
      </c>
      <c r="R191" s="290">
        <f t="shared" si="27"/>
        <v>0</v>
      </c>
      <c r="T191" s="291">
        <f t="shared" si="28"/>
        <v>0</v>
      </c>
      <c r="U191" s="291">
        <f t="shared" si="29"/>
        <v>0</v>
      </c>
      <c r="W191" s="288">
        <f>(($AB191*'DT IN. DE'!$C$5/1000))*($D$1166/IF(AND($D$1165&gt;$B$1167,$B$1167&gt;$D$1164),366,365))+(($AC191*'DT IN. DE'!$C$5/2000))</f>
        <v>0</v>
      </c>
      <c r="X191" s="289">
        <f t="shared" si="30"/>
        <v>0</v>
      </c>
      <c r="Y191" s="289">
        <f>(($AB191*'DT IN. DE'!$E$5/1000))*($D$1166/IF(AND($D$1165&gt;$B$1167,$B$1167&gt;$D$1164),366,365))+(($AC191*'DT IN. DE'!$E$5/2000))</f>
        <v>0</v>
      </c>
      <c r="Z191" s="292">
        <f t="shared" si="31"/>
        <v>0</v>
      </c>
      <c r="AA191" s="386"/>
      <c r="AB191" s="291">
        <f t="shared" si="32"/>
        <v>0</v>
      </c>
      <c r="AC191" s="291">
        <f t="shared" si="33"/>
        <v>0</v>
      </c>
    </row>
    <row r="192" spans="2:29" x14ac:dyDescent="0.25">
      <c r="B192" s="424">
        <v>188</v>
      </c>
      <c r="C192" s="430">
        <f>'BIENES ASEGURADOS IN.DE'!C192</f>
        <v>0</v>
      </c>
      <c r="D192" s="431">
        <f>'BIENES ASEGURADOS IN.DE'!D192*'RT GENERALES'!$E$14</f>
        <v>0</v>
      </c>
      <c r="E192" s="432">
        <f>'BIENES ASEGURADOS IN.DE'!E192*'RT GENERALES'!$E$14</f>
        <v>0</v>
      </c>
      <c r="F192" s="433">
        <f>'BIENES ASEGURADOS IN.DE'!F192*'RT GENERALES'!$E$14</f>
        <v>0</v>
      </c>
      <c r="G192" s="425">
        <f t="shared" si="23"/>
        <v>0</v>
      </c>
      <c r="H192" s="283"/>
      <c r="I192" s="284">
        <f>((((D192+E192)*('DT IN. DE'!$C$5/1000)))*($D$1166/IF(AND($D$1165&gt;$B$1167,$B$1167&gt;$D$1164),366,365))+(F192*('DT IN. DE'!$C$5/2000)))</f>
        <v>0</v>
      </c>
      <c r="J192" s="285">
        <f t="shared" si="24"/>
        <v>0</v>
      </c>
      <c r="K192" s="286">
        <f>(((D192+E192)*('DT IN. DE'!$E$5/1000))*($D$1166/IF(AND($D$1165&gt;$B$1167,$B$1167&gt;$D$1164),366,365))+(F192*('DT IN. DE'!$E$5/2000)))</f>
        <v>0</v>
      </c>
      <c r="L192" s="385"/>
      <c r="M192" s="287">
        <f t="shared" si="25"/>
        <v>0</v>
      </c>
      <c r="O192" s="288">
        <f>(($T192*'DT IN. DE'!$C$5/1000))*($D$1166/IF(AND($D$1165&gt;$B$1167,$B$1167&gt;$D$1164),366,365))+(($U192*'DT IN. DE'!$C$5/2000))</f>
        <v>0</v>
      </c>
      <c r="P192" s="289">
        <f t="shared" si="26"/>
        <v>0</v>
      </c>
      <c r="Q192" s="289">
        <f>(($T192*'DT IN. DE'!$E$5/1000))*($D$1166/IF(AND($D$1165&gt;$B$1167,$B$1167&gt;$D$1164),366,365))+(($U192*'DT IN. DE'!$E$5/2000))</f>
        <v>0</v>
      </c>
      <c r="R192" s="290">
        <f t="shared" si="27"/>
        <v>0</v>
      </c>
      <c r="T192" s="291">
        <f t="shared" si="28"/>
        <v>0</v>
      </c>
      <c r="U192" s="291">
        <f t="shared" si="29"/>
        <v>0</v>
      </c>
      <c r="W192" s="288">
        <f>(($AB192*'DT IN. DE'!$C$5/1000))*($D$1166/IF(AND($D$1165&gt;$B$1167,$B$1167&gt;$D$1164),366,365))+(($AC192*'DT IN. DE'!$C$5/2000))</f>
        <v>0</v>
      </c>
      <c r="X192" s="289">
        <f t="shared" si="30"/>
        <v>0</v>
      </c>
      <c r="Y192" s="289">
        <f>(($AB192*'DT IN. DE'!$E$5/1000))*($D$1166/IF(AND($D$1165&gt;$B$1167,$B$1167&gt;$D$1164),366,365))+(($AC192*'DT IN. DE'!$E$5/2000))</f>
        <v>0</v>
      </c>
      <c r="Z192" s="292">
        <f t="shared" si="31"/>
        <v>0</v>
      </c>
      <c r="AA192" s="386"/>
      <c r="AB192" s="291">
        <f t="shared" si="32"/>
        <v>0</v>
      </c>
      <c r="AC192" s="291">
        <f t="shared" si="33"/>
        <v>0</v>
      </c>
    </row>
    <row r="193" spans="2:29" x14ac:dyDescent="0.25">
      <c r="B193" s="424">
        <v>189</v>
      </c>
      <c r="C193" s="430">
        <f>'BIENES ASEGURADOS IN.DE'!C193</f>
        <v>0</v>
      </c>
      <c r="D193" s="431">
        <f>'BIENES ASEGURADOS IN.DE'!D193*'RT GENERALES'!$E$14</f>
        <v>0</v>
      </c>
      <c r="E193" s="432">
        <f>'BIENES ASEGURADOS IN.DE'!E193*'RT GENERALES'!$E$14</f>
        <v>0</v>
      </c>
      <c r="F193" s="433">
        <f>'BIENES ASEGURADOS IN.DE'!F193*'RT GENERALES'!$E$14</f>
        <v>0</v>
      </c>
      <c r="G193" s="425">
        <f t="shared" si="23"/>
        <v>0</v>
      </c>
      <c r="H193" s="283"/>
      <c r="I193" s="284">
        <f>((((D193+E193)*('DT IN. DE'!$C$5/1000)))*($D$1166/IF(AND($D$1165&gt;$B$1167,$B$1167&gt;$D$1164),366,365))+(F193*('DT IN. DE'!$C$5/2000)))</f>
        <v>0</v>
      </c>
      <c r="J193" s="285">
        <f t="shared" si="24"/>
        <v>0</v>
      </c>
      <c r="K193" s="286">
        <f>(((D193+E193)*('DT IN. DE'!$E$5/1000))*($D$1166/IF(AND($D$1165&gt;$B$1167,$B$1167&gt;$D$1164),366,365))+(F193*('DT IN. DE'!$E$5/2000)))</f>
        <v>0</v>
      </c>
      <c r="L193" s="385"/>
      <c r="M193" s="287">
        <f t="shared" si="25"/>
        <v>0</v>
      </c>
      <c r="O193" s="288">
        <f>(($T193*'DT IN. DE'!$C$5/1000))*($D$1166/IF(AND($D$1165&gt;$B$1167,$B$1167&gt;$D$1164),366,365))+(($U193*'DT IN. DE'!$C$5/2000))</f>
        <v>0</v>
      </c>
      <c r="P193" s="289">
        <f t="shared" si="26"/>
        <v>0</v>
      </c>
      <c r="Q193" s="289">
        <f>(($T193*'DT IN. DE'!$E$5/1000))*($D$1166/IF(AND($D$1165&gt;$B$1167,$B$1167&gt;$D$1164),366,365))+(($U193*'DT IN. DE'!$E$5/2000))</f>
        <v>0</v>
      </c>
      <c r="R193" s="290">
        <f t="shared" si="27"/>
        <v>0</v>
      </c>
      <c r="T193" s="291">
        <f t="shared" si="28"/>
        <v>0</v>
      </c>
      <c r="U193" s="291">
        <f t="shared" si="29"/>
        <v>0</v>
      </c>
      <c r="W193" s="288">
        <f>(($AB193*'DT IN. DE'!$C$5/1000))*($D$1166/IF(AND($D$1165&gt;$B$1167,$B$1167&gt;$D$1164),366,365))+(($AC193*'DT IN. DE'!$C$5/2000))</f>
        <v>0</v>
      </c>
      <c r="X193" s="289">
        <f t="shared" si="30"/>
        <v>0</v>
      </c>
      <c r="Y193" s="289">
        <f>(($AB193*'DT IN. DE'!$E$5/1000))*($D$1166/IF(AND($D$1165&gt;$B$1167,$B$1167&gt;$D$1164),366,365))+(($AC193*'DT IN. DE'!$E$5/2000))</f>
        <v>0</v>
      </c>
      <c r="Z193" s="292">
        <f t="shared" si="31"/>
        <v>0</v>
      </c>
      <c r="AA193" s="386"/>
      <c r="AB193" s="291">
        <f t="shared" si="32"/>
        <v>0</v>
      </c>
      <c r="AC193" s="291">
        <f t="shared" si="33"/>
        <v>0</v>
      </c>
    </row>
    <row r="194" spans="2:29" x14ac:dyDescent="0.25">
      <c r="B194" s="423">
        <v>190</v>
      </c>
      <c r="C194" s="430">
        <f>'BIENES ASEGURADOS IN.DE'!C194</f>
        <v>0</v>
      </c>
      <c r="D194" s="431">
        <f>'BIENES ASEGURADOS IN.DE'!D194*'RT GENERALES'!$E$14</f>
        <v>0</v>
      </c>
      <c r="E194" s="432">
        <f>'BIENES ASEGURADOS IN.DE'!E194*'RT GENERALES'!$E$14</f>
        <v>0</v>
      </c>
      <c r="F194" s="433">
        <f>'BIENES ASEGURADOS IN.DE'!F194*'RT GENERALES'!$E$14</f>
        <v>0</v>
      </c>
      <c r="G194" s="425">
        <f t="shared" si="23"/>
        <v>0</v>
      </c>
      <c r="H194" s="283"/>
      <c r="I194" s="284">
        <f>((((D194+E194)*('DT IN. DE'!$C$5/1000)))*($D$1166/IF(AND($D$1165&gt;$B$1167,$B$1167&gt;$D$1164),366,365))+(F194*('DT IN. DE'!$C$5/2000)))</f>
        <v>0</v>
      </c>
      <c r="J194" s="285">
        <f t="shared" si="24"/>
        <v>0</v>
      </c>
      <c r="K194" s="286">
        <f>(((D194+E194)*('DT IN. DE'!$E$5/1000))*($D$1166/IF(AND($D$1165&gt;$B$1167,$B$1167&gt;$D$1164),366,365))+(F194*('DT IN. DE'!$E$5/2000)))</f>
        <v>0</v>
      </c>
      <c r="L194" s="385"/>
      <c r="M194" s="287">
        <f t="shared" si="25"/>
        <v>0</v>
      </c>
      <c r="O194" s="288">
        <f>(($T194*'DT IN. DE'!$C$5/1000))*($D$1166/IF(AND($D$1165&gt;$B$1167,$B$1167&gt;$D$1164),366,365))+(($U194*'DT IN. DE'!$C$5/2000))</f>
        <v>0</v>
      </c>
      <c r="P194" s="289">
        <f t="shared" si="26"/>
        <v>0</v>
      </c>
      <c r="Q194" s="289">
        <f>(($T194*'DT IN. DE'!$E$5/1000))*($D$1166/IF(AND($D$1165&gt;$B$1167,$B$1167&gt;$D$1164),366,365))+(($U194*'DT IN. DE'!$E$5/2000))</f>
        <v>0</v>
      </c>
      <c r="R194" s="290">
        <f t="shared" si="27"/>
        <v>0</v>
      </c>
      <c r="T194" s="291">
        <f t="shared" si="28"/>
        <v>0</v>
      </c>
      <c r="U194" s="291">
        <f t="shared" si="29"/>
        <v>0</v>
      </c>
      <c r="W194" s="288">
        <f>(($AB194*'DT IN. DE'!$C$5/1000))*($D$1166/IF(AND($D$1165&gt;$B$1167,$B$1167&gt;$D$1164),366,365))+(($AC194*'DT IN. DE'!$C$5/2000))</f>
        <v>0</v>
      </c>
      <c r="X194" s="289">
        <f t="shared" si="30"/>
        <v>0</v>
      </c>
      <c r="Y194" s="289">
        <f>(($AB194*'DT IN. DE'!$E$5/1000))*($D$1166/IF(AND($D$1165&gt;$B$1167,$B$1167&gt;$D$1164),366,365))+(($AC194*'DT IN. DE'!$E$5/2000))</f>
        <v>0</v>
      </c>
      <c r="Z194" s="292">
        <f t="shared" si="31"/>
        <v>0</v>
      </c>
      <c r="AA194" s="386"/>
      <c r="AB194" s="291">
        <f t="shared" si="32"/>
        <v>0</v>
      </c>
      <c r="AC194" s="291">
        <f t="shared" si="33"/>
        <v>0</v>
      </c>
    </row>
    <row r="195" spans="2:29" x14ac:dyDescent="0.25">
      <c r="B195" s="424">
        <v>191</v>
      </c>
      <c r="C195" s="430">
        <f>'BIENES ASEGURADOS IN.DE'!C195</f>
        <v>0</v>
      </c>
      <c r="D195" s="431">
        <f>'BIENES ASEGURADOS IN.DE'!D195*'RT GENERALES'!$E$14</f>
        <v>0</v>
      </c>
      <c r="E195" s="432">
        <f>'BIENES ASEGURADOS IN.DE'!E195*'RT GENERALES'!$E$14</f>
        <v>0</v>
      </c>
      <c r="F195" s="433">
        <f>'BIENES ASEGURADOS IN.DE'!F195*'RT GENERALES'!$E$14</f>
        <v>0</v>
      </c>
      <c r="G195" s="425">
        <f t="shared" si="23"/>
        <v>0</v>
      </c>
      <c r="H195" s="283"/>
      <c r="I195" s="284">
        <f>((((D195+E195)*('DT IN. DE'!$C$5/1000)))*($D$1166/IF(AND($D$1165&gt;$B$1167,$B$1167&gt;$D$1164),366,365))+(F195*('DT IN. DE'!$C$5/2000)))</f>
        <v>0</v>
      </c>
      <c r="J195" s="285">
        <f t="shared" si="24"/>
        <v>0</v>
      </c>
      <c r="K195" s="286">
        <f>(((D195+E195)*('DT IN. DE'!$E$5/1000))*($D$1166/IF(AND($D$1165&gt;$B$1167,$B$1167&gt;$D$1164),366,365))+(F195*('DT IN. DE'!$E$5/2000)))</f>
        <v>0</v>
      </c>
      <c r="L195" s="385"/>
      <c r="M195" s="287">
        <f t="shared" si="25"/>
        <v>0</v>
      </c>
      <c r="O195" s="288">
        <f>(($T195*'DT IN. DE'!$C$5/1000))*($D$1166/IF(AND($D$1165&gt;$B$1167,$B$1167&gt;$D$1164),366,365))+(($U195*'DT IN. DE'!$C$5/2000))</f>
        <v>0</v>
      </c>
      <c r="P195" s="289">
        <f t="shared" si="26"/>
        <v>0</v>
      </c>
      <c r="Q195" s="289">
        <f>(($T195*'DT IN. DE'!$E$5/1000))*($D$1166/IF(AND($D$1165&gt;$B$1167,$B$1167&gt;$D$1164),366,365))+(($U195*'DT IN. DE'!$E$5/2000))</f>
        <v>0</v>
      </c>
      <c r="R195" s="290">
        <f t="shared" si="27"/>
        <v>0</v>
      </c>
      <c r="T195" s="291">
        <f t="shared" si="28"/>
        <v>0</v>
      </c>
      <c r="U195" s="291">
        <f t="shared" si="29"/>
        <v>0</v>
      </c>
      <c r="W195" s="288">
        <f>(($AB195*'DT IN. DE'!$C$5/1000))*($D$1166/IF(AND($D$1165&gt;$B$1167,$B$1167&gt;$D$1164),366,365))+(($AC195*'DT IN. DE'!$C$5/2000))</f>
        <v>0</v>
      </c>
      <c r="X195" s="289">
        <f t="shared" si="30"/>
        <v>0</v>
      </c>
      <c r="Y195" s="289">
        <f>(($AB195*'DT IN. DE'!$E$5/1000))*($D$1166/IF(AND($D$1165&gt;$B$1167,$B$1167&gt;$D$1164),366,365))+(($AC195*'DT IN. DE'!$E$5/2000))</f>
        <v>0</v>
      </c>
      <c r="Z195" s="292">
        <f t="shared" si="31"/>
        <v>0</v>
      </c>
      <c r="AA195" s="386"/>
      <c r="AB195" s="291">
        <f t="shared" si="32"/>
        <v>0</v>
      </c>
      <c r="AC195" s="291">
        <f t="shared" si="33"/>
        <v>0</v>
      </c>
    </row>
    <row r="196" spans="2:29" x14ac:dyDescent="0.25">
      <c r="B196" s="424">
        <v>192</v>
      </c>
      <c r="C196" s="430">
        <f>'BIENES ASEGURADOS IN.DE'!C196</f>
        <v>0</v>
      </c>
      <c r="D196" s="431">
        <f>'BIENES ASEGURADOS IN.DE'!D196*'RT GENERALES'!$E$14</f>
        <v>0</v>
      </c>
      <c r="E196" s="432">
        <f>'BIENES ASEGURADOS IN.DE'!E196*'RT GENERALES'!$E$14</f>
        <v>0</v>
      </c>
      <c r="F196" s="433">
        <f>'BIENES ASEGURADOS IN.DE'!F196*'RT GENERALES'!$E$14</f>
        <v>0</v>
      </c>
      <c r="G196" s="425">
        <f t="shared" si="23"/>
        <v>0</v>
      </c>
      <c r="H196" s="283"/>
      <c r="I196" s="284">
        <f>((((D196+E196)*('DT IN. DE'!$C$5/1000)))*($D$1166/IF(AND($D$1165&gt;$B$1167,$B$1167&gt;$D$1164),366,365))+(F196*('DT IN. DE'!$C$5/2000)))</f>
        <v>0</v>
      </c>
      <c r="J196" s="285">
        <f t="shared" si="24"/>
        <v>0</v>
      </c>
      <c r="K196" s="286">
        <f>(((D196+E196)*('DT IN. DE'!$E$5/1000))*($D$1166/IF(AND($D$1165&gt;$B$1167,$B$1167&gt;$D$1164),366,365))+(F196*('DT IN. DE'!$E$5/2000)))</f>
        <v>0</v>
      </c>
      <c r="L196" s="385"/>
      <c r="M196" s="287">
        <f t="shared" si="25"/>
        <v>0</v>
      </c>
      <c r="O196" s="288">
        <f>(($T196*'DT IN. DE'!$C$5/1000))*($D$1166/IF(AND($D$1165&gt;$B$1167,$B$1167&gt;$D$1164),366,365))+(($U196*'DT IN. DE'!$C$5/2000))</f>
        <v>0</v>
      </c>
      <c r="P196" s="289">
        <f t="shared" si="26"/>
        <v>0</v>
      </c>
      <c r="Q196" s="289">
        <f>(($T196*'DT IN. DE'!$E$5/1000))*($D$1166/IF(AND($D$1165&gt;$B$1167,$B$1167&gt;$D$1164),366,365))+(($U196*'DT IN. DE'!$E$5/2000))</f>
        <v>0</v>
      </c>
      <c r="R196" s="290">
        <f t="shared" si="27"/>
        <v>0</v>
      </c>
      <c r="T196" s="291">
        <f t="shared" si="28"/>
        <v>0</v>
      </c>
      <c r="U196" s="291">
        <f t="shared" si="29"/>
        <v>0</v>
      </c>
      <c r="W196" s="288">
        <f>(($AB196*'DT IN. DE'!$C$5/1000))*($D$1166/IF(AND($D$1165&gt;$B$1167,$B$1167&gt;$D$1164),366,365))+(($AC196*'DT IN. DE'!$C$5/2000))</f>
        <v>0</v>
      </c>
      <c r="X196" s="289">
        <f t="shared" si="30"/>
        <v>0</v>
      </c>
      <c r="Y196" s="289">
        <f>(($AB196*'DT IN. DE'!$E$5/1000))*($D$1166/IF(AND($D$1165&gt;$B$1167,$B$1167&gt;$D$1164),366,365))+(($AC196*'DT IN. DE'!$E$5/2000))</f>
        <v>0</v>
      </c>
      <c r="Z196" s="292">
        <f t="shared" si="31"/>
        <v>0</v>
      </c>
      <c r="AA196" s="386"/>
      <c r="AB196" s="291">
        <f t="shared" si="32"/>
        <v>0</v>
      </c>
      <c r="AC196" s="291">
        <f t="shared" si="33"/>
        <v>0</v>
      </c>
    </row>
    <row r="197" spans="2:29" x14ac:dyDescent="0.25">
      <c r="B197" s="423">
        <v>193</v>
      </c>
      <c r="C197" s="430">
        <f>'BIENES ASEGURADOS IN.DE'!C197</f>
        <v>0</v>
      </c>
      <c r="D197" s="431">
        <f>'BIENES ASEGURADOS IN.DE'!D197*'RT GENERALES'!$E$14</f>
        <v>0</v>
      </c>
      <c r="E197" s="432">
        <f>'BIENES ASEGURADOS IN.DE'!E197*'RT GENERALES'!$E$14</f>
        <v>0</v>
      </c>
      <c r="F197" s="433">
        <f>'BIENES ASEGURADOS IN.DE'!F197*'RT GENERALES'!$E$14</f>
        <v>0</v>
      </c>
      <c r="G197" s="425">
        <f t="shared" si="23"/>
        <v>0</v>
      </c>
      <c r="H197" s="283"/>
      <c r="I197" s="284">
        <f>((((D197+E197)*('DT IN. DE'!$C$5/1000)))*($D$1166/IF(AND($D$1165&gt;$B$1167,$B$1167&gt;$D$1164),366,365))+(F197*('DT IN. DE'!$C$5/2000)))</f>
        <v>0</v>
      </c>
      <c r="J197" s="285">
        <f t="shared" si="24"/>
        <v>0</v>
      </c>
      <c r="K197" s="286">
        <f>(((D197+E197)*('DT IN. DE'!$E$5/1000))*($D$1166/IF(AND($D$1165&gt;$B$1167,$B$1167&gt;$D$1164),366,365))+(F197*('DT IN. DE'!$E$5/2000)))</f>
        <v>0</v>
      </c>
      <c r="L197" s="385"/>
      <c r="M197" s="287">
        <f t="shared" si="25"/>
        <v>0</v>
      </c>
      <c r="O197" s="288">
        <f>(($T197*'DT IN. DE'!$C$5/1000))*($D$1166/IF(AND($D$1165&gt;$B$1167,$B$1167&gt;$D$1164),366,365))+(($U197*'DT IN. DE'!$C$5/2000))</f>
        <v>0</v>
      </c>
      <c r="P197" s="289">
        <f t="shared" si="26"/>
        <v>0</v>
      </c>
      <c r="Q197" s="289">
        <f>(($T197*'DT IN. DE'!$E$5/1000))*($D$1166/IF(AND($D$1165&gt;$B$1167,$B$1167&gt;$D$1164),366,365))+(($U197*'DT IN. DE'!$E$5/2000))</f>
        <v>0</v>
      </c>
      <c r="R197" s="290">
        <f t="shared" si="27"/>
        <v>0</v>
      </c>
      <c r="T197" s="291">
        <f t="shared" si="28"/>
        <v>0</v>
      </c>
      <c r="U197" s="291">
        <f t="shared" si="29"/>
        <v>0</v>
      </c>
      <c r="W197" s="288">
        <f>(($AB197*'DT IN. DE'!$C$5/1000))*($D$1166/IF(AND($D$1165&gt;$B$1167,$B$1167&gt;$D$1164),366,365))+(($AC197*'DT IN. DE'!$C$5/2000))</f>
        <v>0</v>
      </c>
      <c r="X197" s="289">
        <f t="shared" si="30"/>
        <v>0</v>
      </c>
      <c r="Y197" s="289">
        <f>(($AB197*'DT IN. DE'!$E$5/1000))*($D$1166/IF(AND($D$1165&gt;$B$1167,$B$1167&gt;$D$1164),366,365))+(($AC197*'DT IN. DE'!$E$5/2000))</f>
        <v>0</v>
      </c>
      <c r="Z197" s="292">
        <f t="shared" si="31"/>
        <v>0</v>
      </c>
      <c r="AA197" s="386"/>
      <c r="AB197" s="291">
        <f t="shared" si="32"/>
        <v>0</v>
      </c>
      <c r="AC197" s="291">
        <f t="shared" si="33"/>
        <v>0</v>
      </c>
    </row>
    <row r="198" spans="2:29" x14ac:dyDescent="0.25">
      <c r="B198" s="424">
        <v>194</v>
      </c>
      <c r="C198" s="430">
        <f>'BIENES ASEGURADOS IN.DE'!C198</f>
        <v>0</v>
      </c>
      <c r="D198" s="431">
        <f>'BIENES ASEGURADOS IN.DE'!D198*'RT GENERALES'!$E$14</f>
        <v>0</v>
      </c>
      <c r="E198" s="432">
        <f>'BIENES ASEGURADOS IN.DE'!E198*'RT GENERALES'!$E$14</f>
        <v>0</v>
      </c>
      <c r="F198" s="433">
        <f>'BIENES ASEGURADOS IN.DE'!F198*'RT GENERALES'!$E$14</f>
        <v>0</v>
      </c>
      <c r="G198" s="425">
        <f t="shared" ref="G198:G261" si="34">SUM(D198:F198)</f>
        <v>0</v>
      </c>
      <c r="H198" s="283"/>
      <c r="I198" s="284">
        <f>((((D198+E198)*('DT IN. DE'!$C$5/1000)))*($D$1166/IF(AND($D$1165&gt;$B$1167,$B$1167&gt;$D$1164),366,365))+(F198*('DT IN. DE'!$C$5/2000)))</f>
        <v>0</v>
      </c>
      <c r="J198" s="285">
        <f t="shared" ref="J198:J261" si="35">((((D198+E198)*($G$1166/1000)))*($D$1166/IF(AND($D$1165&gt;$B$1167,$B$1167&gt;$D$1164),366,365))+(F198*$G$1166/2000))</f>
        <v>0</v>
      </c>
      <c r="K198" s="286">
        <f>(((D198+E198)*('DT IN. DE'!$E$5/1000))*($D$1166/IF(AND($D$1165&gt;$B$1167,$B$1167&gt;$D$1164),366,365))+(F198*('DT IN. DE'!$E$5/2000)))</f>
        <v>0</v>
      </c>
      <c r="L198" s="385"/>
      <c r="M198" s="287">
        <f t="shared" ref="M198:M261" si="36">SUM(I198:L198)</f>
        <v>0</v>
      </c>
      <c r="O198" s="288">
        <f>(($T198*'DT IN. DE'!$C$5/1000))*($D$1166/IF(AND($D$1165&gt;$B$1167,$B$1167&gt;$D$1164),366,365))+(($U198*'DT IN. DE'!$C$5/2000))</f>
        <v>0</v>
      </c>
      <c r="P198" s="289">
        <f t="shared" ref="P198:P261" si="37">(($T198*$G$1166/1000))*($D$1166/IF(AND($D$1165&gt;$B$1167,$B$1167&gt;$D$1164),366,365))+(($U198*$G$1166/2000))</f>
        <v>0</v>
      </c>
      <c r="Q198" s="289">
        <f>(($T198*'DT IN. DE'!$E$5/1000))*($D$1166/IF(AND($D$1165&gt;$B$1167,$B$1167&gt;$D$1164),366,365))+(($U198*'DT IN. DE'!$E$5/2000))</f>
        <v>0</v>
      </c>
      <c r="R198" s="290">
        <f t="shared" ref="R198:R261" si="38">M198-(SUM(O198:Q198))</f>
        <v>0</v>
      </c>
      <c r="T198" s="291">
        <f t="shared" ref="T198:T261" si="39">IF(AND(($G198)&gt;$O$2,F198&gt;0),((D198+E198)*($O$2/$G198)),IF($G198&lt;$O$2,(D198+E198),($G198)*($O$2/$G198)))</f>
        <v>0</v>
      </c>
      <c r="U198" s="291">
        <f t="shared" ref="U198:U261" si="40">IF(AND(($G198)&gt;$O$2,$F198&gt;0),(($F198)*($O$2/$G198)),$F198)</f>
        <v>0</v>
      </c>
      <c r="W198" s="288">
        <f>(($AB198*'DT IN. DE'!$C$5/1000))*($D$1166/IF(AND($D$1165&gt;$B$1167,$B$1167&gt;$D$1164),366,365))+(($AC198*'DT IN. DE'!$C$5/2000))</f>
        <v>0</v>
      </c>
      <c r="X198" s="289">
        <f t="shared" ref="X198:X261" si="41">(($AB198*$G$1166/1000))*($D$1166/IF(AND($D$1165&gt;$B$1167,$B$1167&gt;$D$1164),366,365))+(($AC198*$G$1166/2000))</f>
        <v>0</v>
      </c>
      <c r="Y198" s="289">
        <f>(($AB198*'DT IN. DE'!$E$5/1000))*($D$1166/IF(AND($D$1165&gt;$B$1167,$B$1167&gt;$D$1164),366,365))+(($AC198*'DT IN. DE'!$E$5/2000))</f>
        <v>0</v>
      </c>
      <c r="Z198" s="292">
        <f t="shared" ref="Z198:Z261" si="42">M198-SUM(O198:Q198,W198:Y198)</f>
        <v>0</v>
      </c>
      <c r="AA198" s="386"/>
      <c r="AB198" s="291">
        <f t="shared" ref="AB198:AB261" si="43">IF($G198&gt;$O$2,IF(AND($W$2&gt;=($G198-$O$2)),(D198+E198)*(1-($O$2/$G198)),(D198+E198)*($W$2/$G198)),0)</f>
        <v>0</v>
      </c>
      <c r="AC198" s="291">
        <f t="shared" ref="AC198:AC261" si="44">IF($G198&gt;$O$2,IF(AND($W$2&gt;=($G198-$O$2),F198&gt;0),(F198)*(1-($O$2/$G198)),(F198)*($W$2/$G198)),0)</f>
        <v>0</v>
      </c>
    </row>
    <row r="199" spans="2:29" x14ac:dyDescent="0.25">
      <c r="B199" s="424">
        <v>195</v>
      </c>
      <c r="C199" s="430">
        <f>'BIENES ASEGURADOS IN.DE'!C199</f>
        <v>0</v>
      </c>
      <c r="D199" s="431">
        <f>'BIENES ASEGURADOS IN.DE'!D199*'RT GENERALES'!$E$14</f>
        <v>0</v>
      </c>
      <c r="E199" s="432">
        <f>'BIENES ASEGURADOS IN.DE'!E199*'RT GENERALES'!$E$14</f>
        <v>0</v>
      </c>
      <c r="F199" s="433">
        <f>'BIENES ASEGURADOS IN.DE'!F199*'RT GENERALES'!$E$14</f>
        <v>0</v>
      </c>
      <c r="G199" s="425">
        <f t="shared" si="34"/>
        <v>0</v>
      </c>
      <c r="H199" s="283"/>
      <c r="I199" s="284">
        <f>((((D199+E199)*('DT IN. DE'!$C$5/1000)))*($D$1166/IF(AND($D$1165&gt;$B$1167,$B$1167&gt;$D$1164),366,365))+(F199*('DT IN. DE'!$C$5/2000)))</f>
        <v>0</v>
      </c>
      <c r="J199" s="285">
        <f t="shared" si="35"/>
        <v>0</v>
      </c>
      <c r="K199" s="286">
        <f>(((D199+E199)*('DT IN. DE'!$E$5/1000))*($D$1166/IF(AND($D$1165&gt;$B$1167,$B$1167&gt;$D$1164),366,365))+(F199*('DT IN. DE'!$E$5/2000)))</f>
        <v>0</v>
      </c>
      <c r="L199" s="385"/>
      <c r="M199" s="287">
        <f t="shared" si="36"/>
        <v>0</v>
      </c>
      <c r="O199" s="288">
        <f>(($T199*'DT IN. DE'!$C$5/1000))*($D$1166/IF(AND($D$1165&gt;$B$1167,$B$1167&gt;$D$1164),366,365))+(($U199*'DT IN. DE'!$C$5/2000))</f>
        <v>0</v>
      </c>
      <c r="P199" s="289">
        <f t="shared" si="37"/>
        <v>0</v>
      </c>
      <c r="Q199" s="289">
        <f>(($T199*'DT IN. DE'!$E$5/1000))*($D$1166/IF(AND($D$1165&gt;$B$1167,$B$1167&gt;$D$1164),366,365))+(($U199*'DT IN. DE'!$E$5/2000))</f>
        <v>0</v>
      </c>
      <c r="R199" s="290">
        <f t="shared" si="38"/>
        <v>0</v>
      </c>
      <c r="T199" s="291">
        <f t="shared" si="39"/>
        <v>0</v>
      </c>
      <c r="U199" s="291">
        <f t="shared" si="40"/>
        <v>0</v>
      </c>
      <c r="W199" s="288">
        <f>(($AB199*'DT IN. DE'!$C$5/1000))*($D$1166/IF(AND($D$1165&gt;$B$1167,$B$1167&gt;$D$1164),366,365))+(($AC199*'DT IN. DE'!$C$5/2000))</f>
        <v>0</v>
      </c>
      <c r="X199" s="289">
        <f t="shared" si="41"/>
        <v>0</v>
      </c>
      <c r="Y199" s="289">
        <f>(($AB199*'DT IN. DE'!$E$5/1000))*($D$1166/IF(AND($D$1165&gt;$B$1167,$B$1167&gt;$D$1164),366,365))+(($AC199*'DT IN. DE'!$E$5/2000))</f>
        <v>0</v>
      </c>
      <c r="Z199" s="292">
        <f t="shared" si="42"/>
        <v>0</v>
      </c>
      <c r="AA199" s="386"/>
      <c r="AB199" s="291">
        <f t="shared" si="43"/>
        <v>0</v>
      </c>
      <c r="AC199" s="291">
        <f t="shared" si="44"/>
        <v>0</v>
      </c>
    </row>
    <row r="200" spans="2:29" x14ac:dyDescent="0.25">
      <c r="B200" s="423">
        <v>196</v>
      </c>
      <c r="C200" s="430">
        <f>'BIENES ASEGURADOS IN.DE'!C200</f>
        <v>0</v>
      </c>
      <c r="D200" s="431">
        <f>'BIENES ASEGURADOS IN.DE'!D200*'RT GENERALES'!$E$14</f>
        <v>0</v>
      </c>
      <c r="E200" s="432">
        <f>'BIENES ASEGURADOS IN.DE'!E200*'RT GENERALES'!$E$14</f>
        <v>0</v>
      </c>
      <c r="F200" s="433">
        <f>'BIENES ASEGURADOS IN.DE'!F200*'RT GENERALES'!$E$14</f>
        <v>0</v>
      </c>
      <c r="G200" s="425">
        <f t="shared" si="34"/>
        <v>0</v>
      </c>
      <c r="H200" s="283"/>
      <c r="I200" s="284">
        <f>((((D200+E200)*('DT IN. DE'!$C$5/1000)))*($D$1166/IF(AND($D$1165&gt;$B$1167,$B$1167&gt;$D$1164),366,365))+(F200*('DT IN. DE'!$C$5/2000)))</f>
        <v>0</v>
      </c>
      <c r="J200" s="285">
        <f t="shared" si="35"/>
        <v>0</v>
      </c>
      <c r="K200" s="286">
        <f>(((D200+E200)*('DT IN. DE'!$E$5/1000))*($D$1166/IF(AND($D$1165&gt;$B$1167,$B$1167&gt;$D$1164),366,365))+(F200*('DT IN. DE'!$E$5/2000)))</f>
        <v>0</v>
      </c>
      <c r="L200" s="385"/>
      <c r="M200" s="287">
        <f t="shared" si="36"/>
        <v>0</v>
      </c>
      <c r="O200" s="288">
        <f>(($T200*'DT IN. DE'!$C$5/1000))*($D$1166/IF(AND($D$1165&gt;$B$1167,$B$1167&gt;$D$1164),366,365))+(($U200*'DT IN. DE'!$C$5/2000))</f>
        <v>0</v>
      </c>
      <c r="P200" s="289">
        <f t="shared" si="37"/>
        <v>0</v>
      </c>
      <c r="Q200" s="289">
        <f>(($T200*'DT IN. DE'!$E$5/1000))*($D$1166/IF(AND($D$1165&gt;$B$1167,$B$1167&gt;$D$1164),366,365))+(($U200*'DT IN. DE'!$E$5/2000))</f>
        <v>0</v>
      </c>
      <c r="R200" s="290">
        <f t="shared" si="38"/>
        <v>0</v>
      </c>
      <c r="T200" s="291">
        <f t="shared" si="39"/>
        <v>0</v>
      </c>
      <c r="U200" s="291">
        <f t="shared" si="40"/>
        <v>0</v>
      </c>
      <c r="W200" s="288">
        <f>(($AB200*'DT IN. DE'!$C$5/1000))*($D$1166/IF(AND($D$1165&gt;$B$1167,$B$1167&gt;$D$1164),366,365))+(($AC200*'DT IN. DE'!$C$5/2000))</f>
        <v>0</v>
      </c>
      <c r="X200" s="289">
        <f t="shared" si="41"/>
        <v>0</v>
      </c>
      <c r="Y200" s="289">
        <f>(($AB200*'DT IN. DE'!$E$5/1000))*($D$1166/IF(AND($D$1165&gt;$B$1167,$B$1167&gt;$D$1164),366,365))+(($AC200*'DT IN. DE'!$E$5/2000))</f>
        <v>0</v>
      </c>
      <c r="Z200" s="292">
        <f t="shared" si="42"/>
        <v>0</v>
      </c>
      <c r="AA200" s="386"/>
      <c r="AB200" s="291">
        <f t="shared" si="43"/>
        <v>0</v>
      </c>
      <c r="AC200" s="291">
        <f t="shared" si="44"/>
        <v>0</v>
      </c>
    </row>
    <row r="201" spans="2:29" x14ac:dyDescent="0.25">
      <c r="B201" s="424">
        <v>197</v>
      </c>
      <c r="C201" s="430">
        <f>'BIENES ASEGURADOS IN.DE'!C201</f>
        <v>0</v>
      </c>
      <c r="D201" s="431">
        <f>'BIENES ASEGURADOS IN.DE'!D201*'RT GENERALES'!$E$14</f>
        <v>0</v>
      </c>
      <c r="E201" s="432">
        <f>'BIENES ASEGURADOS IN.DE'!E201*'RT GENERALES'!$E$14</f>
        <v>0</v>
      </c>
      <c r="F201" s="433">
        <f>'BIENES ASEGURADOS IN.DE'!F201*'RT GENERALES'!$E$14</f>
        <v>0</v>
      </c>
      <c r="G201" s="425">
        <f t="shared" si="34"/>
        <v>0</v>
      </c>
      <c r="H201" s="283"/>
      <c r="I201" s="284">
        <f>((((D201+E201)*('DT IN. DE'!$C$5/1000)))*($D$1166/IF(AND($D$1165&gt;$B$1167,$B$1167&gt;$D$1164),366,365))+(F201*('DT IN. DE'!$C$5/2000)))</f>
        <v>0</v>
      </c>
      <c r="J201" s="285">
        <f t="shared" si="35"/>
        <v>0</v>
      </c>
      <c r="K201" s="286">
        <f>(((D201+E201)*('DT IN. DE'!$E$5/1000))*($D$1166/IF(AND($D$1165&gt;$B$1167,$B$1167&gt;$D$1164),366,365))+(F201*('DT IN. DE'!$E$5/2000)))</f>
        <v>0</v>
      </c>
      <c r="L201" s="385"/>
      <c r="M201" s="287">
        <f t="shared" si="36"/>
        <v>0</v>
      </c>
      <c r="O201" s="288">
        <f>(($T201*'DT IN. DE'!$C$5/1000))*($D$1166/IF(AND($D$1165&gt;$B$1167,$B$1167&gt;$D$1164),366,365))+(($U201*'DT IN. DE'!$C$5/2000))</f>
        <v>0</v>
      </c>
      <c r="P201" s="289">
        <f t="shared" si="37"/>
        <v>0</v>
      </c>
      <c r="Q201" s="289">
        <f>(($T201*'DT IN. DE'!$E$5/1000))*($D$1166/IF(AND($D$1165&gt;$B$1167,$B$1167&gt;$D$1164),366,365))+(($U201*'DT IN. DE'!$E$5/2000))</f>
        <v>0</v>
      </c>
      <c r="R201" s="290">
        <f t="shared" si="38"/>
        <v>0</v>
      </c>
      <c r="T201" s="291">
        <f t="shared" si="39"/>
        <v>0</v>
      </c>
      <c r="U201" s="291">
        <f t="shared" si="40"/>
        <v>0</v>
      </c>
      <c r="W201" s="288">
        <f>(($AB201*'DT IN. DE'!$C$5/1000))*($D$1166/IF(AND($D$1165&gt;$B$1167,$B$1167&gt;$D$1164),366,365))+(($AC201*'DT IN. DE'!$C$5/2000))</f>
        <v>0</v>
      </c>
      <c r="X201" s="289">
        <f t="shared" si="41"/>
        <v>0</v>
      </c>
      <c r="Y201" s="289">
        <f>(($AB201*'DT IN. DE'!$E$5/1000))*($D$1166/IF(AND($D$1165&gt;$B$1167,$B$1167&gt;$D$1164),366,365))+(($AC201*'DT IN. DE'!$E$5/2000))</f>
        <v>0</v>
      </c>
      <c r="Z201" s="292">
        <f t="shared" si="42"/>
        <v>0</v>
      </c>
      <c r="AA201" s="386"/>
      <c r="AB201" s="291">
        <f t="shared" si="43"/>
        <v>0</v>
      </c>
      <c r="AC201" s="291">
        <f t="shared" si="44"/>
        <v>0</v>
      </c>
    </row>
    <row r="202" spans="2:29" x14ac:dyDescent="0.25">
      <c r="B202" s="424">
        <v>198</v>
      </c>
      <c r="C202" s="430">
        <f>'BIENES ASEGURADOS IN.DE'!C202</f>
        <v>0</v>
      </c>
      <c r="D202" s="431">
        <f>'BIENES ASEGURADOS IN.DE'!D202*'RT GENERALES'!$E$14</f>
        <v>0</v>
      </c>
      <c r="E202" s="432">
        <f>'BIENES ASEGURADOS IN.DE'!E202*'RT GENERALES'!$E$14</f>
        <v>0</v>
      </c>
      <c r="F202" s="433">
        <f>'BIENES ASEGURADOS IN.DE'!F202*'RT GENERALES'!$E$14</f>
        <v>0</v>
      </c>
      <c r="G202" s="425">
        <f t="shared" si="34"/>
        <v>0</v>
      </c>
      <c r="H202" s="283"/>
      <c r="I202" s="284">
        <f>((((D202+E202)*('DT IN. DE'!$C$5/1000)))*($D$1166/IF(AND($D$1165&gt;$B$1167,$B$1167&gt;$D$1164),366,365))+(F202*('DT IN. DE'!$C$5/2000)))</f>
        <v>0</v>
      </c>
      <c r="J202" s="285">
        <f t="shared" si="35"/>
        <v>0</v>
      </c>
      <c r="K202" s="286">
        <f>(((D202+E202)*('DT IN. DE'!$E$5/1000))*($D$1166/IF(AND($D$1165&gt;$B$1167,$B$1167&gt;$D$1164),366,365))+(F202*('DT IN. DE'!$E$5/2000)))</f>
        <v>0</v>
      </c>
      <c r="L202" s="385"/>
      <c r="M202" s="287">
        <f t="shared" si="36"/>
        <v>0</v>
      </c>
      <c r="O202" s="288">
        <f>(($T202*'DT IN. DE'!$C$5/1000))*($D$1166/IF(AND($D$1165&gt;$B$1167,$B$1167&gt;$D$1164),366,365))+(($U202*'DT IN. DE'!$C$5/2000))</f>
        <v>0</v>
      </c>
      <c r="P202" s="289">
        <f t="shared" si="37"/>
        <v>0</v>
      </c>
      <c r="Q202" s="289">
        <f>(($T202*'DT IN. DE'!$E$5/1000))*($D$1166/IF(AND($D$1165&gt;$B$1167,$B$1167&gt;$D$1164),366,365))+(($U202*'DT IN. DE'!$E$5/2000))</f>
        <v>0</v>
      </c>
      <c r="R202" s="290">
        <f t="shared" si="38"/>
        <v>0</v>
      </c>
      <c r="T202" s="291">
        <f t="shared" si="39"/>
        <v>0</v>
      </c>
      <c r="U202" s="291">
        <f t="shared" si="40"/>
        <v>0</v>
      </c>
      <c r="W202" s="288">
        <f>(($AB202*'DT IN. DE'!$C$5/1000))*($D$1166/IF(AND($D$1165&gt;$B$1167,$B$1167&gt;$D$1164),366,365))+(($AC202*'DT IN. DE'!$C$5/2000))</f>
        <v>0</v>
      </c>
      <c r="X202" s="289">
        <f t="shared" si="41"/>
        <v>0</v>
      </c>
      <c r="Y202" s="289">
        <f>(($AB202*'DT IN. DE'!$E$5/1000))*($D$1166/IF(AND($D$1165&gt;$B$1167,$B$1167&gt;$D$1164),366,365))+(($AC202*'DT IN. DE'!$E$5/2000))</f>
        <v>0</v>
      </c>
      <c r="Z202" s="292">
        <f t="shared" si="42"/>
        <v>0</v>
      </c>
      <c r="AA202" s="386"/>
      <c r="AB202" s="291">
        <f t="shared" si="43"/>
        <v>0</v>
      </c>
      <c r="AC202" s="291">
        <f t="shared" si="44"/>
        <v>0</v>
      </c>
    </row>
    <row r="203" spans="2:29" x14ac:dyDescent="0.25">
      <c r="B203" s="423">
        <v>199</v>
      </c>
      <c r="C203" s="430">
        <f>'BIENES ASEGURADOS IN.DE'!C203</f>
        <v>0</v>
      </c>
      <c r="D203" s="431">
        <f>'BIENES ASEGURADOS IN.DE'!D203*'RT GENERALES'!$E$14</f>
        <v>0</v>
      </c>
      <c r="E203" s="432">
        <f>'BIENES ASEGURADOS IN.DE'!E203*'RT GENERALES'!$E$14</f>
        <v>0</v>
      </c>
      <c r="F203" s="433">
        <f>'BIENES ASEGURADOS IN.DE'!F203*'RT GENERALES'!$E$14</f>
        <v>0</v>
      </c>
      <c r="G203" s="425">
        <f t="shared" si="34"/>
        <v>0</v>
      </c>
      <c r="H203" s="283"/>
      <c r="I203" s="284">
        <f>((((D203+E203)*('DT IN. DE'!$C$5/1000)))*($D$1166/IF(AND($D$1165&gt;$B$1167,$B$1167&gt;$D$1164),366,365))+(F203*('DT IN. DE'!$C$5/2000)))</f>
        <v>0</v>
      </c>
      <c r="J203" s="285">
        <f t="shared" si="35"/>
        <v>0</v>
      </c>
      <c r="K203" s="286">
        <f>(((D203+E203)*('DT IN. DE'!$E$5/1000))*($D$1166/IF(AND($D$1165&gt;$B$1167,$B$1167&gt;$D$1164),366,365))+(F203*('DT IN. DE'!$E$5/2000)))</f>
        <v>0</v>
      </c>
      <c r="L203" s="385"/>
      <c r="M203" s="287">
        <f t="shared" si="36"/>
        <v>0</v>
      </c>
      <c r="O203" s="288">
        <f>(($T203*'DT IN. DE'!$C$5/1000))*($D$1166/IF(AND($D$1165&gt;$B$1167,$B$1167&gt;$D$1164),366,365))+(($U203*'DT IN. DE'!$C$5/2000))</f>
        <v>0</v>
      </c>
      <c r="P203" s="289">
        <f t="shared" si="37"/>
        <v>0</v>
      </c>
      <c r="Q203" s="289">
        <f>(($T203*'DT IN. DE'!$E$5/1000))*($D$1166/IF(AND($D$1165&gt;$B$1167,$B$1167&gt;$D$1164),366,365))+(($U203*'DT IN. DE'!$E$5/2000))</f>
        <v>0</v>
      </c>
      <c r="R203" s="290">
        <f t="shared" si="38"/>
        <v>0</v>
      </c>
      <c r="T203" s="291">
        <f t="shared" si="39"/>
        <v>0</v>
      </c>
      <c r="U203" s="291">
        <f t="shared" si="40"/>
        <v>0</v>
      </c>
      <c r="W203" s="288">
        <f>(($AB203*'DT IN. DE'!$C$5/1000))*($D$1166/IF(AND($D$1165&gt;$B$1167,$B$1167&gt;$D$1164),366,365))+(($AC203*'DT IN. DE'!$C$5/2000))</f>
        <v>0</v>
      </c>
      <c r="X203" s="289">
        <f t="shared" si="41"/>
        <v>0</v>
      </c>
      <c r="Y203" s="289">
        <f>(($AB203*'DT IN. DE'!$E$5/1000))*($D$1166/IF(AND($D$1165&gt;$B$1167,$B$1167&gt;$D$1164),366,365))+(($AC203*'DT IN. DE'!$E$5/2000))</f>
        <v>0</v>
      </c>
      <c r="Z203" s="292">
        <f t="shared" si="42"/>
        <v>0</v>
      </c>
      <c r="AA203" s="386"/>
      <c r="AB203" s="291">
        <f t="shared" si="43"/>
        <v>0</v>
      </c>
      <c r="AC203" s="291">
        <f t="shared" si="44"/>
        <v>0</v>
      </c>
    </row>
    <row r="204" spans="2:29" x14ac:dyDescent="0.25">
      <c r="B204" s="424">
        <v>200</v>
      </c>
      <c r="C204" s="430">
        <f>'BIENES ASEGURADOS IN.DE'!C204</f>
        <v>0</v>
      </c>
      <c r="D204" s="431">
        <f>'BIENES ASEGURADOS IN.DE'!D204*'RT GENERALES'!$E$14</f>
        <v>0</v>
      </c>
      <c r="E204" s="432">
        <f>'BIENES ASEGURADOS IN.DE'!E204*'RT GENERALES'!$E$14</f>
        <v>0</v>
      </c>
      <c r="F204" s="433">
        <f>'BIENES ASEGURADOS IN.DE'!F204*'RT GENERALES'!$E$14</f>
        <v>0</v>
      </c>
      <c r="G204" s="425">
        <f t="shared" si="34"/>
        <v>0</v>
      </c>
      <c r="H204" s="283"/>
      <c r="I204" s="284">
        <f>((((D204+E204)*('DT IN. DE'!$C$5/1000)))*($D$1166/IF(AND($D$1165&gt;$B$1167,$B$1167&gt;$D$1164),366,365))+(F204*('DT IN. DE'!$C$5/2000)))</f>
        <v>0</v>
      </c>
      <c r="J204" s="285">
        <f t="shared" si="35"/>
        <v>0</v>
      </c>
      <c r="K204" s="286">
        <f>(((D204+E204)*('DT IN. DE'!$E$5/1000))*($D$1166/IF(AND($D$1165&gt;$B$1167,$B$1167&gt;$D$1164),366,365))+(F204*('DT IN. DE'!$E$5/2000)))</f>
        <v>0</v>
      </c>
      <c r="L204" s="385"/>
      <c r="M204" s="287">
        <f t="shared" si="36"/>
        <v>0</v>
      </c>
      <c r="O204" s="288">
        <f>(($T204*'DT IN. DE'!$C$5/1000))*($D$1166/IF(AND($D$1165&gt;$B$1167,$B$1167&gt;$D$1164),366,365))+(($U204*'DT IN. DE'!$C$5/2000))</f>
        <v>0</v>
      </c>
      <c r="P204" s="289">
        <f t="shared" si="37"/>
        <v>0</v>
      </c>
      <c r="Q204" s="289">
        <f>(($T204*'DT IN. DE'!$E$5/1000))*($D$1166/IF(AND($D$1165&gt;$B$1167,$B$1167&gt;$D$1164),366,365))+(($U204*'DT IN. DE'!$E$5/2000))</f>
        <v>0</v>
      </c>
      <c r="R204" s="290">
        <f t="shared" si="38"/>
        <v>0</v>
      </c>
      <c r="T204" s="291">
        <f t="shared" si="39"/>
        <v>0</v>
      </c>
      <c r="U204" s="291">
        <f t="shared" si="40"/>
        <v>0</v>
      </c>
      <c r="W204" s="288">
        <f>(($AB204*'DT IN. DE'!$C$5/1000))*($D$1166/IF(AND($D$1165&gt;$B$1167,$B$1167&gt;$D$1164),366,365))+(($AC204*'DT IN. DE'!$C$5/2000))</f>
        <v>0</v>
      </c>
      <c r="X204" s="289">
        <f t="shared" si="41"/>
        <v>0</v>
      </c>
      <c r="Y204" s="289">
        <f>(($AB204*'DT IN. DE'!$E$5/1000))*($D$1166/IF(AND($D$1165&gt;$B$1167,$B$1167&gt;$D$1164),366,365))+(($AC204*'DT IN. DE'!$E$5/2000))</f>
        <v>0</v>
      </c>
      <c r="Z204" s="292">
        <f t="shared" si="42"/>
        <v>0</v>
      </c>
      <c r="AA204" s="386"/>
      <c r="AB204" s="291">
        <f t="shared" si="43"/>
        <v>0</v>
      </c>
      <c r="AC204" s="291">
        <f t="shared" si="44"/>
        <v>0</v>
      </c>
    </row>
    <row r="205" spans="2:29" x14ac:dyDescent="0.25">
      <c r="B205" s="424">
        <v>201</v>
      </c>
      <c r="C205" s="430">
        <f>'BIENES ASEGURADOS IN.DE'!C205</f>
        <v>0</v>
      </c>
      <c r="D205" s="431">
        <f>'BIENES ASEGURADOS IN.DE'!D205*'RT GENERALES'!$E$14</f>
        <v>0</v>
      </c>
      <c r="E205" s="432">
        <f>'BIENES ASEGURADOS IN.DE'!E205*'RT GENERALES'!$E$14</f>
        <v>0</v>
      </c>
      <c r="F205" s="433">
        <f>'BIENES ASEGURADOS IN.DE'!F205*'RT GENERALES'!$E$14</f>
        <v>0</v>
      </c>
      <c r="G205" s="425">
        <f t="shared" si="34"/>
        <v>0</v>
      </c>
      <c r="H205" s="283"/>
      <c r="I205" s="284">
        <f>((((D205+E205)*('DT IN. DE'!$C$5/1000)))*($D$1166/IF(AND($D$1165&gt;$B$1167,$B$1167&gt;$D$1164),366,365))+(F205*('DT IN. DE'!$C$5/2000)))</f>
        <v>0</v>
      </c>
      <c r="J205" s="285">
        <f t="shared" si="35"/>
        <v>0</v>
      </c>
      <c r="K205" s="286">
        <f>(((D205+E205)*('DT IN. DE'!$E$5/1000))*($D$1166/IF(AND($D$1165&gt;$B$1167,$B$1167&gt;$D$1164),366,365))+(F205*('DT IN. DE'!$E$5/2000)))</f>
        <v>0</v>
      </c>
      <c r="L205" s="385"/>
      <c r="M205" s="287">
        <f t="shared" si="36"/>
        <v>0</v>
      </c>
      <c r="O205" s="288">
        <f>(($T205*'DT IN. DE'!$C$5/1000))*($D$1166/IF(AND($D$1165&gt;$B$1167,$B$1167&gt;$D$1164),366,365))+(($U205*'DT IN. DE'!$C$5/2000))</f>
        <v>0</v>
      </c>
      <c r="P205" s="289">
        <f t="shared" si="37"/>
        <v>0</v>
      </c>
      <c r="Q205" s="289">
        <f>(($T205*'DT IN. DE'!$E$5/1000))*($D$1166/IF(AND($D$1165&gt;$B$1167,$B$1167&gt;$D$1164),366,365))+(($U205*'DT IN. DE'!$E$5/2000))</f>
        <v>0</v>
      </c>
      <c r="R205" s="290">
        <f t="shared" si="38"/>
        <v>0</v>
      </c>
      <c r="T205" s="291">
        <f t="shared" si="39"/>
        <v>0</v>
      </c>
      <c r="U205" s="291">
        <f t="shared" si="40"/>
        <v>0</v>
      </c>
      <c r="W205" s="288">
        <f>(($AB205*'DT IN. DE'!$C$5/1000))*($D$1166/IF(AND($D$1165&gt;$B$1167,$B$1167&gt;$D$1164),366,365))+(($AC205*'DT IN. DE'!$C$5/2000))</f>
        <v>0</v>
      </c>
      <c r="X205" s="289">
        <f t="shared" si="41"/>
        <v>0</v>
      </c>
      <c r="Y205" s="289">
        <f>(($AB205*'DT IN. DE'!$E$5/1000))*($D$1166/IF(AND($D$1165&gt;$B$1167,$B$1167&gt;$D$1164),366,365))+(($AC205*'DT IN. DE'!$E$5/2000))</f>
        <v>0</v>
      </c>
      <c r="Z205" s="292">
        <f t="shared" si="42"/>
        <v>0</v>
      </c>
      <c r="AA205" s="386"/>
      <c r="AB205" s="291">
        <f t="shared" si="43"/>
        <v>0</v>
      </c>
      <c r="AC205" s="291">
        <f t="shared" si="44"/>
        <v>0</v>
      </c>
    </row>
    <row r="206" spans="2:29" x14ac:dyDescent="0.25">
      <c r="B206" s="423">
        <v>202</v>
      </c>
      <c r="C206" s="430">
        <f>'BIENES ASEGURADOS IN.DE'!C206</f>
        <v>0</v>
      </c>
      <c r="D206" s="431">
        <f>'BIENES ASEGURADOS IN.DE'!D206*'RT GENERALES'!$E$14</f>
        <v>0</v>
      </c>
      <c r="E206" s="432">
        <f>'BIENES ASEGURADOS IN.DE'!E206*'RT GENERALES'!$E$14</f>
        <v>0</v>
      </c>
      <c r="F206" s="433">
        <f>'BIENES ASEGURADOS IN.DE'!F206*'RT GENERALES'!$E$14</f>
        <v>0</v>
      </c>
      <c r="G206" s="425">
        <f t="shared" si="34"/>
        <v>0</v>
      </c>
      <c r="H206" s="283"/>
      <c r="I206" s="284">
        <f>((((D206+E206)*('DT IN. DE'!$C$5/1000)))*($D$1166/IF(AND($D$1165&gt;$B$1167,$B$1167&gt;$D$1164),366,365))+(F206*('DT IN. DE'!$C$5/2000)))</f>
        <v>0</v>
      </c>
      <c r="J206" s="285">
        <f t="shared" si="35"/>
        <v>0</v>
      </c>
      <c r="K206" s="286">
        <f>(((D206+E206)*('DT IN. DE'!$E$5/1000))*($D$1166/IF(AND($D$1165&gt;$B$1167,$B$1167&gt;$D$1164),366,365))+(F206*('DT IN. DE'!$E$5/2000)))</f>
        <v>0</v>
      </c>
      <c r="L206" s="385"/>
      <c r="M206" s="287">
        <f t="shared" si="36"/>
        <v>0</v>
      </c>
      <c r="O206" s="288">
        <f>(($T206*'DT IN. DE'!$C$5/1000))*($D$1166/IF(AND($D$1165&gt;$B$1167,$B$1167&gt;$D$1164),366,365))+(($U206*'DT IN. DE'!$C$5/2000))</f>
        <v>0</v>
      </c>
      <c r="P206" s="289">
        <f t="shared" si="37"/>
        <v>0</v>
      </c>
      <c r="Q206" s="289">
        <f>(($T206*'DT IN. DE'!$E$5/1000))*($D$1166/IF(AND($D$1165&gt;$B$1167,$B$1167&gt;$D$1164),366,365))+(($U206*'DT IN. DE'!$E$5/2000))</f>
        <v>0</v>
      </c>
      <c r="R206" s="290">
        <f t="shared" si="38"/>
        <v>0</v>
      </c>
      <c r="T206" s="291">
        <f t="shared" si="39"/>
        <v>0</v>
      </c>
      <c r="U206" s="291">
        <f t="shared" si="40"/>
        <v>0</v>
      </c>
      <c r="W206" s="288">
        <f>(($AB206*'DT IN. DE'!$C$5/1000))*($D$1166/IF(AND($D$1165&gt;$B$1167,$B$1167&gt;$D$1164),366,365))+(($AC206*'DT IN. DE'!$C$5/2000))</f>
        <v>0</v>
      </c>
      <c r="X206" s="289">
        <f t="shared" si="41"/>
        <v>0</v>
      </c>
      <c r="Y206" s="289">
        <f>(($AB206*'DT IN. DE'!$E$5/1000))*($D$1166/IF(AND($D$1165&gt;$B$1167,$B$1167&gt;$D$1164),366,365))+(($AC206*'DT IN. DE'!$E$5/2000))</f>
        <v>0</v>
      </c>
      <c r="Z206" s="292">
        <f t="shared" si="42"/>
        <v>0</v>
      </c>
      <c r="AA206" s="386"/>
      <c r="AB206" s="291">
        <f t="shared" si="43"/>
        <v>0</v>
      </c>
      <c r="AC206" s="291">
        <f t="shared" si="44"/>
        <v>0</v>
      </c>
    </row>
    <row r="207" spans="2:29" x14ac:dyDescent="0.25">
      <c r="B207" s="424">
        <v>203</v>
      </c>
      <c r="C207" s="430">
        <f>'BIENES ASEGURADOS IN.DE'!C207</f>
        <v>0</v>
      </c>
      <c r="D207" s="431">
        <f>'BIENES ASEGURADOS IN.DE'!D207*'RT GENERALES'!$E$14</f>
        <v>0</v>
      </c>
      <c r="E207" s="432">
        <f>'BIENES ASEGURADOS IN.DE'!E207*'RT GENERALES'!$E$14</f>
        <v>0</v>
      </c>
      <c r="F207" s="433">
        <f>'BIENES ASEGURADOS IN.DE'!F207*'RT GENERALES'!$E$14</f>
        <v>0</v>
      </c>
      <c r="G207" s="425">
        <f t="shared" si="34"/>
        <v>0</v>
      </c>
      <c r="H207" s="283"/>
      <c r="I207" s="284">
        <f>((((D207+E207)*('DT IN. DE'!$C$5/1000)))*($D$1166/IF(AND($D$1165&gt;$B$1167,$B$1167&gt;$D$1164),366,365))+(F207*('DT IN. DE'!$C$5/2000)))</f>
        <v>0</v>
      </c>
      <c r="J207" s="285">
        <f t="shared" si="35"/>
        <v>0</v>
      </c>
      <c r="K207" s="286">
        <f>(((D207+E207)*('DT IN. DE'!$E$5/1000))*($D$1166/IF(AND($D$1165&gt;$B$1167,$B$1167&gt;$D$1164),366,365))+(F207*('DT IN. DE'!$E$5/2000)))</f>
        <v>0</v>
      </c>
      <c r="L207" s="385"/>
      <c r="M207" s="287">
        <f t="shared" si="36"/>
        <v>0</v>
      </c>
      <c r="O207" s="288">
        <f>(($T207*'DT IN. DE'!$C$5/1000))*($D$1166/IF(AND($D$1165&gt;$B$1167,$B$1167&gt;$D$1164),366,365))+(($U207*'DT IN. DE'!$C$5/2000))</f>
        <v>0</v>
      </c>
      <c r="P207" s="289">
        <f t="shared" si="37"/>
        <v>0</v>
      </c>
      <c r="Q207" s="289">
        <f>(($T207*'DT IN. DE'!$E$5/1000))*($D$1166/IF(AND($D$1165&gt;$B$1167,$B$1167&gt;$D$1164),366,365))+(($U207*'DT IN. DE'!$E$5/2000))</f>
        <v>0</v>
      </c>
      <c r="R207" s="290">
        <f t="shared" si="38"/>
        <v>0</v>
      </c>
      <c r="T207" s="291">
        <f t="shared" si="39"/>
        <v>0</v>
      </c>
      <c r="U207" s="291">
        <f t="shared" si="40"/>
        <v>0</v>
      </c>
      <c r="W207" s="288">
        <f>(($AB207*'DT IN. DE'!$C$5/1000))*($D$1166/IF(AND($D$1165&gt;$B$1167,$B$1167&gt;$D$1164),366,365))+(($AC207*'DT IN. DE'!$C$5/2000))</f>
        <v>0</v>
      </c>
      <c r="X207" s="289">
        <f t="shared" si="41"/>
        <v>0</v>
      </c>
      <c r="Y207" s="289">
        <f>(($AB207*'DT IN. DE'!$E$5/1000))*($D$1166/IF(AND($D$1165&gt;$B$1167,$B$1167&gt;$D$1164),366,365))+(($AC207*'DT IN. DE'!$E$5/2000))</f>
        <v>0</v>
      </c>
      <c r="Z207" s="292">
        <f t="shared" si="42"/>
        <v>0</v>
      </c>
      <c r="AA207" s="386"/>
      <c r="AB207" s="291">
        <f t="shared" si="43"/>
        <v>0</v>
      </c>
      <c r="AC207" s="291">
        <f t="shared" si="44"/>
        <v>0</v>
      </c>
    </row>
    <row r="208" spans="2:29" x14ac:dyDescent="0.25">
      <c r="B208" s="424">
        <v>204</v>
      </c>
      <c r="C208" s="430">
        <f>'BIENES ASEGURADOS IN.DE'!C208</f>
        <v>0</v>
      </c>
      <c r="D208" s="431">
        <f>'BIENES ASEGURADOS IN.DE'!D208*'RT GENERALES'!$E$14</f>
        <v>0</v>
      </c>
      <c r="E208" s="432">
        <f>'BIENES ASEGURADOS IN.DE'!E208*'RT GENERALES'!$E$14</f>
        <v>0</v>
      </c>
      <c r="F208" s="433">
        <f>'BIENES ASEGURADOS IN.DE'!F208*'RT GENERALES'!$E$14</f>
        <v>0</v>
      </c>
      <c r="G208" s="425">
        <f t="shared" si="34"/>
        <v>0</v>
      </c>
      <c r="H208" s="283"/>
      <c r="I208" s="284">
        <f>((((D208+E208)*('DT IN. DE'!$C$5/1000)))*($D$1166/IF(AND($D$1165&gt;$B$1167,$B$1167&gt;$D$1164),366,365))+(F208*('DT IN. DE'!$C$5/2000)))</f>
        <v>0</v>
      </c>
      <c r="J208" s="285">
        <f t="shared" si="35"/>
        <v>0</v>
      </c>
      <c r="K208" s="286">
        <f>(((D208+E208)*('DT IN. DE'!$E$5/1000))*($D$1166/IF(AND($D$1165&gt;$B$1167,$B$1167&gt;$D$1164),366,365))+(F208*('DT IN. DE'!$E$5/2000)))</f>
        <v>0</v>
      </c>
      <c r="L208" s="385"/>
      <c r="M208" s="287">
        <f t="shared" si="36"/>
        <v>0</v>
      </c>
      <c r="O208" s="288">
        <f>(($T208*'DT IN. DE'!$C$5/1000))*($D$1166/IF(AND($D$1165&gt;$B$1167,$B$1167&gt;$D$1164),366,365))+(($U208*'DT IN. DE'!$C$5/2000))</f>
        <v>0</v>
      </c>
      <c r="P208" s="289">
        <f t="shared" si="37"/>
        <v>0</v>
      </c>
      <c r="Q208" s="289">
        <f>(($T208*'DT IN. DE'!$E$5/1000))*($D$1166/IF(AND($D$1165&gt;$B$1167,$B$1167&gt;$D$1164),366,365))+(($U208*'DT IN. DE'!$E$5/2000))</f>
        <v>0</v>
      </c>
      <c r="R208" s="290">
        <f t="shared" si="38"/>
        <v>0</v>
      </c>
      <c r="T208" s="291">
        <f t="shared" si="39"/>
        <v>0</v>
      </c>
      <c r="U208" s="291">
        <f t="shared" si="40"/>
        <v>0</v>
      </c>
      <c r="W208" s="288">
        <f>(($AB208*'DT IN. DE'!$C$5/1000))*($D$1166/IF(AND($D$1165&gt;$B$1167,$B$1167&gt;$D$1164),366,365))+(($AC208*'DT IN. DE'!$C$5/2000))</f>
        <v>0</v>
      </c>
      <c r="X208" s="289">
        <f t="shared" si="41"/>
        <v>0</v>
      </c>
      <c r="Y208" s="289">
        <f>(($AB208*'DT IN. DE'!$E$5/1000))*($D$1166/IF(AND($D$1165&gt;$B$1167,$B$1167&gt;$D$1164),366,365))+(($AC208*'DT IN. DE'!$E$5/2000))</f>
        <v>0</v>
      </c>
      <c r="Z208" s="292">
        <f t="shared" si="42"/>
        <v>0</v>
      </c>
      <c r="AA208" s="386"/>
      <c r="AB208" s="291">
        <f t="shared" si="43"/>
        <v>0</v>
      </c>
      <c r="AC208" s="291">
        <f t="shared" si="44"/>
        <v>0</v>
      </c>
    </row>
    <row r="209" spans="2:29" x14ac:dyDescent="0.25">
      <c r="B209" s="423">
        <v>205</v>
      </c>
      <c r="C209" s="430">
        <f>'BIENES ASEGURADOS IN.DE'!C209</f>
        <v>0</v>
      </c>
      <c r="D209" s="431">
        <f>'BIENES ASEGURADOS IN.DE'!D209*'RT GENERALES'!$E$14</f>
        <v>0</v>
      </c>
      <c r="E209" s="432">
        <f>'BIENES ASEGURADOS IN.DE'!E209*'RT GENERALES'!$E$14</f>
        <v>0</v>
      </c>
      <c r="F209" s="433">
        <f>'BIENES ASEGURADOS IN.DE'!F209*'RT GENERALES'!$E$14</f>
        <v>0</v>
      </c>
      <c r="G209" s="425">
        <f t="shared" si="34"/>
        <v>0</v>
      </c>
      <c r="H209" s="283"/>
      <c r="I209" s="284">
        <f>((((D209+E209)*('DT IN. DE'!$C$5/1000)))*($D$1166/IF(AND($D$1165&gt;$B$1167,$B$1167&gt;$D$1164),366,365))+(F209*('DT IN. DE'!$C$5/2000)))</f>
        <v>0</v>
      </c>
      <c r="J209" s="285">
        <f t="shared" si="35"/>
        <v>0</v>
      </c>
      <c r="K209" s="286">
        <f>(((D209+E209)*('DT IN. DE'!$E$5/1000))*($D$1166/IF(AND($D$1165&gt;$B$1167,$B$1167&gt;$D$1164),366,365))+(F209*('DT IN. DE'!$E$5/2000)))</f>
        <v>0</v>
      </c>
      <c r="L209" s="385"/>
      <c r="M209" s="287">
        <f t="shared" si="36"/>
        <v>0</v>
      </c>
      <c r="O209" s="288">
        <f>(($T209*'DT IN. DE'!$C$5/1000))*($D$1166/IF(AND($D$1165&gt;$B$1167,$B$1167&gt;$D$1164),366,365))+(($U209*'DT IN. DE'!$C$5/2000))</f>
        <v>0</v>
      </c>
      <c r="P209" s="289">
        <f t="shared" si="37"/>
        <v>0</v>
      </c>
      <c r="Q209" s="289">
        <f>(($T209*'DT IN. DE'!$E$5/1000))*($D$1166/IF(AND($D$1165&gt;$B$1167,$B$1167&gt;$D$1164),366,365))+(($U209*'DT IN. DE'!$E$5/2000))</f>
        <v>0</v>
      </c>
      <c r="R209" s="290">
        <f t="shared" si="38"/>
        <v>0</v>
      </c>
      <c r="T209" s="291">
        <f t="shared" si="39"/>
        <v>0</v>
      </c>
      <c r="U209" s="291">
        <f t="shared" si="40"/>
        <v>0</v>
      </c>
      <c r="W209" s="288">
        <f>(($AB209*'DT IN. DE'!$C$5/1000))*($D$1166/IF(AND($D$1165&gt;$B$1167,$B$1167&gt;$D$1164),366,365))+(($AC209*'DT IN. DE'!$C$5/2000))</f>
        <v>0</v>
      </c>
      <c r="X209" s="289">
        <f t="shared" si="41"/>
        <v>0</v>
      </c>
      <c r="Y209" s="289">
        <f>(($AB209*'DT IN. DE'!$E$5/1000))*($D$1166/IF(AND($D$1165&gt;$B$1167,$B$1167&gt;$D$1164),366,365))+(($AC209*'DT IN. DE'!$E$5/2000))</f>
        <v>0</v>
      </c>
      <c r="Z209" s="292">
        <f t="shared" si="42"/>
        <v>0</v>
      </c>
      <c r="AA209" s="386"/>
      <c r="AB209" s="291">
        <f t="shared" si="43"/>
        <v>0</v>
      </c>
      <c r="AC209" s="291">
        <f t="shared" si="44"/>
        <v>0</v>
      </c>
    </row>
    <row r="210" spans="2:29" x14ac:dyDescent="0.25">
      <c r="B210" s="424">
        <v>206</v>
      </c>
      <c r="C210" s="430">
        <f>'BIENES ASEGURADOS IN.DE'!C210</f>
        <v>0</v>
      </c>
      <c r="D210" s="431">
        <f>'BIENES ASEGURADOS IN.DE'!D210*'RT GENERALES'!$E$14</f>
        <v>0</v>
      </c>
      <c r="E210" s="432">
        <f>'BIENES ASEGURADOS IN.DE'!E210*'RT GENERALES'!$E$14</f>
        <v>0</v>
      </c>
      <c r="F210" s="433">
        <f>'BIENES ASEGURADOS IN.DE'!F210*'RT GENERALES'!$E$14</f>
        <v>0</v>
      </c>
      <c r="G210" s="425">
        <f t="shared" si="34"/>
        <v>0</v>
      </c>
      <c r="H210" s="283"/>
      <c r="I210" s="284">
        <f>((((D210+E210)*('DT IN. DE'!$C$5/1000)))*($D$1166/IF(AND($D$1165&gt;$B$1167,$B$1167&gt;$D$1164),366,365))+(F210*('DT IN. DE'!$C$5/2000)))</f>
        <v>0</v>
      </c>
      <c r="J210" s="285">
        <f t="shared" si="35"/>
        <v>0</v>
      </c>
      <c r="K210" s="286">
        <f>(((D210+E210)*('DT IN. DE'!$E$5/1000))*($D$1166/IF(AND($D$1165&gt;$B$1167,$B$1167&gt;$D$1164),366,365))+(F210*('DT IN. DE'!$E$5/2000)))</f>
        <v>0</v>
      </c>
      <c r="L210" s="385"/>
      <c r="M210" s="287">
        <f t="shared" si="36"/>
        <v>0</v>
      </c>
      <c r="O210" s="288">
        <f>(($T210*'DT IN. DE'!$C$5/1000))*($D$1166/IF(AND($D$1165&gt;$B$1167,$B$1167&gt;$D$1164),366,365))+(($U210*'DT IN. DE'!$C$5/2000))</f>
        <v>0</v>
      </c>
      <c r="P210" s="289">
        <f t="shared" si="37"/>
        <v>0</v>
      </c>
      <c r="Q210" s="289">
        <f>(($T210*'DT IN. DE'!$E$5/1000))*($D$1166/IF(AND($D$1165&gt;$B$1167,$B$1167&gt;$D$1164),366,365))+(($U210*'DT IN. DE'!$E$5/2000))</f>
        <v>0</v>
      </c>
      <c r="R210" s="290">
        <f t="shared" si="38"/>
        <v>0</v>
      </c>
      <c r="T210" s="291">
        <f t="shared" si="39"/>
        <v>0</v>
      </c>
      <c r="U210" s="291">
        <f t="shared" si="40"/>
        <v>0</v>
      </c>
      <c r="W210" s="288">
        <f>(($AB210*'DT IN. DE'!$C$5/1000))*($D$1166/IF(AND($D$1165&gt;$B$1167,$B$1167&gt;$D$1164),366,365))+(($AC210*'DT IN. DE'!$C$5/2000))</f>
        <v>0</v>
      </c>
      <c r="X210" s="289">
        <f t="shared" si="41"/>
        <v>0</v>
      </c>
      <c r="Y210" s="289">
        <f>(($AB210*'DT IN. DE'!$E$5/1000))*($D$1166/IF(AND($D$1165&gt;$B$1167,$B$1167&gt;$D$1164),366,365))+(($AC210*'DT IN. DE'!$E$5/2000))</f>
        <v>0</v>
      </c>
      <c r="Z210" s="292">
        <f t="shared" si="42"/>
        <v>0</v>
      </c>
      <c r="AA210" s="386"/>
      <c r="AB210" s="291">
        <f t="shared" si="43"/>
        <v>0</v>
      </c>
      <c r="AC210" s="291">
        <f t="shared" si="44"/>
        <v>0</v>
      </c>
    </row>
    <row r="211" spans="2:29" x14ac:dyDescent="0.25">
      <c r="B211" s="424">
        <v>207</v>
      </c>
      <c r="C211" s="430">
        <f>'BIENES ASEGURADOS IN.DE'!C211</f>
        <v>0</v>
      </c>
      <c r="D211" s="431">
        <f>'BIENES ASEGURADOS IN.DE'!D211*'RT GENERALES'!$E$14</f>
        <v>0</v>
      </c>
      <c r="E211" s="432">
        <f>'BIENES ASEGURADOS IN.DE'!E211*'RT GENERALES'!$E$14</f>
        <v>0</v>
      </c>
      <c r="F211" s="433">
        <f>'BIENES ASEGURADOS IN.DE'!F211*'RT GENERALES'!$E$14</f>
        <v>0</v>
      </c>
      <c r="G211" s="425">
        <f t="shared" si="34"/>
        <v>0</v>
      </c>
      <c r="H211" s="283"/>
      <c r="I211" s="284">
        <f>((((D211+E211)*('DT IN. DE'!$C$5/1000)))*($D$1166/IF(AND($D$1165&gt;$B$1167,$B$1167&gt;$D$1164),366,365))+(F211*('DT IN. DE'!$C$5/2000)))</f>
        <v>0</v>
      </c>
      <c r="J211" s="285">
        <f t="shared" si="35"/>
        <v>0</v>
      </c>
      <c r="K211" s="286">
        <f>(((D211+E211)*('DT IN. DE'!$E$5/1000))*($D$1166/IF(AND($D$1165&gt;$B$1167,$B$1167&gt;$D$1164),366,365))+(F211*('DT IN. DE'!$E$5/2000)))</f>
        <v>0</v>
      </c>
      <c r="L211" s="385"/>
      <c r="M211" s="287">
        <f t="shared" si="36"/>
        <v>0</v>
      </c>
      <c r="O211" s="288">
        <f>(($T211*'DT IN. DE'!$C$5/1000))*($D$1166/IF(AND($D$1165&gt;$B$1167,$B$1167&gt;$D$1164),366,365))+(($U211*'DT IN. DE'!$C$5/2000))</f>
        <v>0</v>
      </c>
      <c r="P211" s="289">
        <f t="shared" si="37"/>
        <v>0</v>
      </c>
      <c r="Q211" s="289">
        <f>(($T211*'DT IN. DE'!$E$5/1000))*($D$1166/IF(AND($D$1165&gt;$B$1167,$B$1167&gt;$D$1164),366,365))+(($U211*'DT IN. DE'!$E$5/2000))</f>
        <v>0</v>
      </c>
      <c r="R211" s="290">
        <f t="shared" si="38"/>
        <v>0</v>
      </c>
      <c r="T211" s="291">
        <f t="shared" si="39"/>
        <v>0</v>
      </c>
      <c r="U211" s="291">
        <f t="shared" si="40"/>
        <v>0</v>
      </c>
      <c r="W211" s="288">
        <f>(($AB211*'DT IN. DE'!$C$5/1000))*($D$1166/IF(AND($D$1165&gt;$B$1167,$B$1167&gt;$D$1164),366,365))+(($AC211*'DT IN. DE'!$C$5/2000))</f>
        <v>0</v>
      </c>
      <c r="X211" s="289">
        <f t="shared" si="41"/>
        <v>0</v>
      </c>
      <c r="Y211" s="289">
        <f>(($AB211*'DT IN. DE'!$E$5/1000))*($D$1166/IF(AND($D$1165&gt;$B$1167,$B$1167&gt;$D$1164),366,365))+(($AC211*'DT IN. DE'!$E$5/2000))</f>
        <v>0</v>
      </c>
      <c r="Z211" s="292">
        <f t="shared" si="42"/>
        <v>0</v>
      </c>
      <c r="AA211" s="386"/>
      <c r="AB211" s="291">
        <f t="shared" si="43"/>
        <v>0</v>
      </c>
      <c r="AC211" s="291">
        <f t="shared" si="44"/>
        <v>0</v>
      </c>
    </row>
    <row r="212" spans="2:29" x14ac:dyDescent="0.25">
      <c r="B212" s="423">
        <v>208</v>
      </c>
      <c r="C212" s="430">
        <f>'BIENES ASEGURADOS IN.DE'!C212</f>
        <v>0</v>
      </c>
      <c r="D212" s="431">
        <f>'BIENES ASEGURADOS IN.DE'!D212*'RT GENERALES'!$E$14</f>
        <v>0</v>
      </c>
      <c r="E212" s="432">
        <f>'BIENES ASEGURADOS IN.DE'!E212*'RT GENERALES'!$E$14</f>
        <v>0</v>
      </c>
      <c r="F212" s="433">
        <f>'BIENES ASEGURADOS IN.DE'!F212*'RT GENERALES'!$E$14</f>
        <v>0</v>
      </c>
      <c r="G212" s="425">
        <f t="shared" si="34"/>
        <v>0</v>
      </c>
      <c r="H212" s="283"/>
      <c r="I212" s="284">
        <f>((((D212+E212)*('DT IN. DE'!$C$5/1000)))*($D$1166/IF(AND($D$1165&gt;$B$1167,$B$1167&gt;$D$1164),366,365))+(F212*('DT IN. DE'!$C$5/2000)))</f>
        <v>0</v>
      </c>
      <c r="J212" s="285">
        <f t="shared" si="35"/>
        <v>0</v>
      </c>
      <c r="K212" s="286">
        <f>(((D212+E212)*('DT IN. DE'!$E$5/1000))*($D$1166/IF(AND($D$1165&gt;$B$1167,$B$1167&gt;$D$1164),366,365))+(F212*('DT IN. DE'!$E$5/2000)))</f>
        <v>0</v>
      </c>
      <c r="L212" s="385"/>
      <c r="M212" s="287">
        <f t="shared" si="36"/>
        <v>0</v>
      </c>
      <c r="O212" s="288">
        <f>(($T212*'DT IN. DE'!$C$5/1000))*($D$1166/IF(AND($D$1165&gt;$B$1167,$B$1167&gt;$D$1164),366,365))+(($U212*'DT IN. DE'!$C$5/2000))</f>
        <v>0</v>
      </c>
      <c r="P212" s="289">
        <f t="shared" si="37"/>
        <v>0</v>
      </c>
      <c r="Q212" s="289">
        <f>(($T212*'DT IN. DE'!$E$5/1000))*($D$1166/IF(AND($D$1165&gt;$B$1167,$B$1167&gt;$D$1164),366,365))+(($U212*'DT IN. DE'!$E$5/2000))</f>
        <v>0</v>
      </c>
      <c r="R212" s="290">
        <f t="shared" si="38"/>
        <v>0</v>
      </c>
      <c r="T212" s="291">
        <f t="shared" si="39"/>
        <v>0</v>
      </c>
      <c r="U212" s="291">
        <f t="shared" si="40"/>
        <v>0</v>
      </c>
      <c r="W212" s="288">
        <f>(($AB212*'DT IN. DE'!$C$5/1000))*($D$1166/IF(AND($D$1165&gt;$B$1167,$B$1167&gt;$D$1164),366,365))+(($AC212*'DT IN. DE'!$C$5/2000))</f>
        <v>0</v>
      </c>
      <c r="X212" s="289">
        <f t="shared" si="41"/>
        <v>0</v>
      </c>
      <c r="Y212" s="289">
        <f>(($AB212*'DT IN. DE'!$E$5/1000))*($D$1166/IF(AND($D$1165&gt;$B$1167,$B$1167&gt;$D$1164),366,365))+(($AC212*'DT IN. DE'!$E$5/2000))</f>
        <v>0</v>
      </c>
      <c r="Z212" s="292">
        <f t="shared" si="42"/>
        <v>0</v>
      </c>
      <c r="AA212" s="386"/>
      <c r="AB212" s="291">
        <f t="shared" si="43"/>
        <v>0</v>
      </c>
      <c r="AC212" s="291">
        <f t="shared" si="44"/>
        <v>0</v>
      </c>
    </row>
    <row r="213" spans="2:29" x14ac:dyDescent="0.25">
      <c r="B213" s="424">
        <v>209</v>
      </c>
      <c r="C213" s="430">
        <f>'BIENES ASEGURADOS IN.DE'!C213</f>
        <v>0</v>
      </c>
      <c r="D213" s="431">
        <f>'BIENES ASEGURADOS IN.DE'!D213*'RT GENERALES'!$E$14</f>
        <v>0</v>
      </c>
      <c r="E213" s="432">
        <f>'BIENES ASEGURADOS IN.DE'!E213*'RT GENERALES'!$E$14</f>
        <v>0</v>
      </c>
      <c r="F213" s="433">
        <f>'BIENES ASEGURADOS IN.DE'!F213*'RT GENERALES'!$E$14</f>
        <v>0</v>
      </c>
      <c r="G213" s="425">
        <f t="shared" si="34"/>
        <v>0</v>
      </c>
      <c r="H213" s="283"/>
      <c r="I213" s="284">
        <f>((((D213+E213)*('DT IN. DE'!$C$5/1000)))*($D$1166/IF(AND($D$1165&gt;$B$1167,$B$1167&gt;$D$1164),366,365))+(F213*('DT IN. DE'!$C$5/2000)))</f>
        <v>0</v>
      </c>
      <c r="J213" s="285">
        <f t="shared" si="35"/>
        <v>0</v>
      </c>
      <c r="K213" s="286">
        <f>(((D213+E213)*('DT IN. DE'!$E$5/1000))*($D$1166/IF(AND($D$1165&gt;$B$1167,$B$1167&gt;$D$1164),366,365))+(F213*('DT IN. DE'!$E$5/2000)))</f>
        <v>0</v>
      </c>
      <c r="L213" s="385"/>
      <c r="M213" s="287">
        <f t="shared" si="36"/>
        <v>0</v>
      </c>
      <c r="O213" s="288">
        <f>(($T213*'DT IN. DE'!$C$5/1000))*($D$1166/IF(AND($D$1165&gt;$B$1167,$B$1167&gt;$D$1164),366,365))+(($U213*'DT IN. DE'!$C$5/2000))</f>
        <v>0</v>
      </c>
      <c r="P213" s="289">
        <f t="shared" si="37"/>
        <v>0</v>
      </c>
      <c r="Q213" s="289">
        <f>(($T213*'DT IN. DE'!$E$5/1000))*($D$1166/IF(AND($D$1165&gt;$B$1167,$B$1167&gt;$D$1164),366,365))+(($U213*'DT IN. DE'!$E$5/2000))</f>
        <v>0</v>
      </c>
      <c r="R213" s="290">
        <f t="shared" si="38"/>
        <v>0</v>
      </c>
      <c r="T213" s="291">
        <f t="shared" si="39"/>
        <v>0</v>
      </c>
      <c r="U213" s="291">
        <f t="shared" si="40"/>
        <v>0</v>
      </c>
      <c r="W213" s="288">
        <f>(($AB213*'DT IN. DE'!$C$5/1000))*($D$1166/IF(AND($D$1165&gt;$B$1167,$B$1167&gt;$D$1164),366,365))+(($AC213*'DT IN. DE'!$C$5/2000))</f>
        <v>0</v>
      </c>
      <c r="X213" s="289">
        <f t="shared" si="41"/>
        <v>0</v>
      </c>
      <c r="Y213" s="289">
        <f>(($AB213*'DT IN. DE'!$E$5/1000))*($D$1166/IF(AND($D$1165&gt;$B$1167,$B$1167&gt;$D$1164),366,365))+(($AC213*'DT IN. DE'!$E$5/2000))</f>
        <v>0</v>
      </c>
      <c r="Z213" s="292">
        <f t="shared" si="42"/>
        <v>0</v>
      </c>
      <c r="AA213" s="386"/>
      <c r="AB213" s="291">
        <f t="shared" si="43"/>
        <v>0</v>
      </c>
      <c r="AC213" s="291">
        <f t="shared" si="44"/>
        <v>0</v>
      </c>
    </row>
    <row r="214" spans="2:29" x14ac:dyDescent="0.25">
      <c r="B214" s="424">
        <v>210</v>
      </c>
      <c r="C214" s="430">
        <f>'BIENES ASEGURADOS IN.DE'!C214</f>
        <v>0</v>
      </c>
      <c r="D214" s="431">
        <f>'BIENES ASEGURADOS IN.DE'!D214*'RT GENERALES'!$E$14</f>
        <v>0</v>
      </c>
      <c r="E214" s="432">
        <f>'BIENES ASEGURADOS IN.DE'!E214*'RT GENERALES'!$E$14</f>
        <v>0</v>
      </c>
      <c r="F214" s="433">
        <f>'BIENES ASEGURADOS IN.DE'!F214*'RT GENERALES'!$E$14</f>
        <v>0</v>
      </c>
      <c r="G214" s="425">
        <f t="shared" si="34"/>
        <v>0</v>
      </c>
      <c r="H214" s="283"/>
      <c r="I214" s="284">
        <f>((((D214+E214)*('DT IN. DE'!$C$5/1000)))*($D$1166/IF(AND($D$1165&gt;$B$1167,$B$1167&gt;$D$1164),366,365))+(F214*('DT IN. DE'!$C$5/2000)))</f>
        <v>0</v>
      </c>
      <c r="J214" s="285">
        <f t="shared" si="35"/>
        <v>0</v>
      </c>
      <c r="K214" s="286">
        <f>(((D214+E214)*('DT IN. DE'!$E$5/1000))*($D$1166/IF(AND($D$1165&gt;$B$1167,$B$1167&gt;$D$1164),366,365))+(F214*('DT IN. DE'!$E$5/2000)))</f>
        <v>0</v>
      </c>
      <c r="L214" s="385"/>
      <c r="M214" s="287">
        <f t="shared" si="36"/>
        <v>0</v>
      </c>
      <c r="O214" s="288">
        <f>(($T214*'DT IN. DE'!$C$5/1000))*($D$1166/IF(AND($D$1165&gt;$B$1167,$B$1167&gt;$D$1164),366,365))+(($U214*'DT IN. DE'!$C$5/2000))</f>
        <v>0</v>
      </c>
      <c r="P214" s="289">
        <f t="shared" si="37"/>
        <v>0</v>
      </c>
      <c r="Q214" s="289">
        <f>(($T214*'DT IN. DE'!$E$5/1000))*($D$1166/IF(AND($D$1165&gt;$B$1167,$B$1167&gt;$D$1164),366,365))+(($U214*'DT IN. DE'!$E$5/2000))</f>
        <v>0</v>
      </c>
      <c r="R214" s="290">
        <f t="shared" si="38"/>
        <v>0</v>
      </c>
      <c r="T214" s="291">
        <f t="shared" si="39"/>
        <v>0</v>
      </c>
      <c r="U214" s="291">
        <f t="shared" si="40"/>
        <v>0</v>
      </c>
      <c r="W214" s="288">
        <f>(($AB214*'DT IN. DE'!$C$5/1000))*($D$1166/IF(AND($D$1165&gt;$B$1167,$B$1167&gt;$D$1164),366,365))+(($AC214*'DT IN. DE'!$C$5/2000))</f>
        <v>0</v>
      </c>
      <c r="X214" s="289">
        <f t="shared" si="41"/>
        <v>0</v>
      </c>
      <c r="Y214" s="289">
        <f>(($AB214*'DT IN. DE'!$E$5/1000))*($D$1166/IF(AND($D$1165&gt;$B$1167,$B$1167&gt;$D$1164),366,365))+(($AC214*'DT IN. DE'!$E$5/2000))</f>
        <v>0</v>
      </c>
      <c r="Z214" s="292">
        <f t="shared" si="42"/>
        <v>0</v>
      </c>
      <c r="AA214" s="386"/>
      <c r="AB214" s="291">
        <f t="shared" si="43"/>
        <v>0</v>
      </c>
      <c r="AC214" s="291">
        <f t="shared" si="44"/>
        <v>0</v>
      </c>
    </row>
    <row r="215" spans="2:29" x14ac:dyDescent="0.25">
      <c r="B215" s="423">
        <v>211</v>
      </c>
      <c r="C215" s="430">
        <f>'BIENES ASEGURADOS IN.DE'!C215</f>
        <v>0</v>
      </c>
      <c r="D215" s="431">
        <f>'BIENES ASEGURADOS IN.DE'!D215*'RT GENERALES'!$E$14</f>
        <v>0</v>
      </c>
      <c r="E215" s="432">
        <f>'BIENES ASEGURADOS IN.DE'!E215*'RT GENERALES'!$E$14</f>
        <v>0</v>
      </c>
      <c r="F215" s="433">
        <f>'BIENES ASEGURADOS IN.DE'!F215*'RT GENERALES'!$E$14</f>
        <v>0</v>
      </c>
      <c r="G215" s="425">
        <f t="shared" si="34"/>
        <v>0</v>
      </c>
      <c r="H215" s="283"/>
      <c r="I215" s="284">
        <f>((((D215+E215)*('DT IN. DE'!$C$5/1000)))*($D$1166/IF(AND($D$1165&gt;$B$1167,$B$1167&gt;$D$1164),366,365))+(F215*('DT IN. DE'!$C$5/2000)))</f>
        <v>0</v>
      </c>
      <c r="J215" s="285">
        <f t="shared" si="35"/>
        <v>0</v>
      </c>
      <c r="K215" s="286">
        <f>(((D215+E215)*('DT IN. DE'!$E$5/1000))*($D$1166/IF(AND($D$1165&gt;$B$1167,$B$1167&gt;$D$1164),366,365))+(F215*('DT IN. DE'!$E$5/2000)))</f>
        <v>0</v>
      </c>
      <c r="L215" s="385"/>
      <c r="M215" s="287">
        <f t="shared" si="36"/>
        <v>0</v>
      </c>
      <c r="O215" s="288">
        <f>(($T215*'DT IN. DE'!$C$5/1000))*($D$1166/IF(AND($D$1165&gt;$B$1167,$B$1167&gt;$D$1164),366,365))+(($U215*'DT IN. DE'!$C$5/2000))</f>
        <v>0</v>
      </c>
      <c r="P215" s="289">
        <f t="shared" si="37"/>
        <v>0</v>
      </c>
      <c r="Q215" s="289">
        <f>(($T215*'DT IN. DE'!$E$5/1000))*($D$1166/IF(AND($D$1165&gt;$B$1167,$B$1167&gt;$D$1164),366,365))+(($U215*'DT IN. DE'!$E$5/2000))</f>
        <v>0</v>
      </c>
      <c r="R215" s="290">
        <f t="shared" si="38"/>
        <v>0</v>
      </c>
      <c r="T215" s="291">
        <f t="shared" si="39"/>
        <v>0</v>
      </c>
      <c r="U215" s="291">
        <f t="shared" si="40"/>
        <v>0</v>
      </c>
      <c r="W215" s="288">
        <f>(($AB215*'DT IN. DE'!$C$5/1000))*($D$1166/IF(AND($D$1165&gt;$B$1167,$B$1167&gt;$D$1164),366,365))+(($AC215*'DT IN. DE'!$C$5/2000))</f>
        <v>0</v>
      </c>
      <c r="X215" s="289">
        <f t="shared" si="41"/>
        <v>0</v>
      </c>
      <c r="Y215" s="289">
        <f>(($AB215*'DT IN. DE'!$E$5/1000))*($D$1166/IF(AND($D$1165&gt;$B$1167,$B$1167&gt;$D$1164),366,365))+(($AC215*'DT IN. DE'!$E$5/2000))</f>
        <v>0</v>
      </c>
      <c r="Z215" s="292">
        <f t="shared" si="42"/>
        <v>0</v>
      </c>
      <c r="AA215" s="386"/>
      <c r="AB215" s="291">
        <f t="shared" si="43"/>
        <v>0</v>
      </c>
      <c r="AC215" s="291">
        <f t="shared" si="44"/>
        <v>0</v>
      </c>
    </row>
    <row r="216" spans="2:29" x14ac:dyDescent="0.25">
      <c r="B216" s="424">
        <v>212</v>
      </c>
      <c r="C216" s="430">
        <f>'BIENES ASEGURADOS IN.DE'!C216</f>
        <v>0</v>
      </c>
      <c r="D216" s="431">
        <f>'BIENES ASEGURADOS IN.DE'!D216*'RT GENERALES'!$E$14</f>
        <v>0</v>
      </c>
      <c r="E216" s="432">
        <f>'BIENES ASEGURADOS IN.DE'!E216*'RT GENERALES'!$E$14</f>
        <v>0</v>
      </c>
      <c r="F216" s="433">
        <f>'BIENES ASEGURADOS IN.DE'!F216*'RT GENERALES'!$E$14</f>
        <v>0</v>
      </c>
      <c r="G216" s="425">
        <f t="shared" si="34"/>
        <v>0</v>
      </c>
      <c r="H216" s="283"/>
      <c r="I216" s="284">
        <f>((((D216+E216)*('DT IN. DE'!$C$5/1000)))*($D$1166/IF(AND($D$1165&gt;$B$1167,$B$1167&gt;$D$1164),366,365))+(F216*('DT IN. DE'!$C$5/2000)))</f>
        <v>0</v>
      </c>
      <c r="J216" s="285">
        <f t="shared" si="35"/>
        <v>0</v>
      </c>
      <c r="K216" s="286">
        <f>(((D216+E216)*('DT IN. DE'!$E$5/1000))*($D$1166/IF(AND($D$1165&gt;$B$1167,$B$1167&gt;$D$1164),366,365))+(F216*('DT IN. DE'!$E$5/2000)))</f>
        <v>0</v>
      </c>
      <c r="L216" s="385"/>
      <c r="M216" s="287">
        <f t="shared" si="36"/>
        <v>0</v>
      </c>
      <c r="O216" s="288">
        <f>(($T216*'DT IN. DE'!$C$5/1000))*($D$1166/IF(AND($D$1165&gt;$B$1167,$B$1167&gt;$D$1164),366,365))+(($U216*'DT IN. DE'!$C$5/2000))</f>
        <v>0</v>
      </c>
      <c r="P216" s="289">
        <f t="shared" si="37"/>
        <v>0</v>
      </c>
      <c r="Q216" s="289">
        <f>(($T216*'DT IN. DE'!$E$5/1000))*($D$1166/IF(AND($D$1165&gt;$B$1167,$B$1167&gt;$D$1164),366,365))+(($U216*'DT IN. DE'!$E$5/2000))</f>
        <v>0</v>
      </c>
      <c r="R216" s="290">
        <f t="shared" si="38"/>
        <v>0</v>
      </c>
      <c r="T216" s="291">
        <f t="shared" si="39"/>
        <v>0</v>
      </c>
      <c r="U216" s="291">
        <f t="shared" si="40"/>
        <v>0</v>
      </c>
      <c r="W216" s="288">
        <f>(($AB216*'DT IN. DE'!$C$5/1000))*($D$1166/IF(AND($D$1165&gt;$B$1167,$B$1167&gt;$D$1164),366,365))+(($AC216*'DT IN. DE'!$C$5/2000))</f>
        <v>0</v>
      </c>
      <c r="X216" s="289">
        <f t="shared" si="41"/>
        <v>0</v>
      </c>
      <c r="Y216" s="289">
        <f>(($AB216*'DT IN. DE'!$E$5/1000))*($D$1166/IF(AND($D$1165&gt;$B$1167,$B$1167&gt;$D$1164),366,365))+(($AC216*'DT IN. DE'!$E$5/2000))</f>
        <v>0</v>
      </c>
      <c r="Z216" s="292">
        <f t="shared" si="42"/>
        <v>0</v>
      </c>
      <c r="AA216" s="386"/>
      <c r="AB216" s="291">
        <f t="shared" si="43"/>
        <v>0</v>
      </c>
      <c r="AC216" s="291">
        <f t="shared" si="44"/>
        <v>0</v>
      </c>
    </row>
    <row r="217" spans="2:29" x14ac:dyDescent="0.25">
      <c r="B217" s="424">
        <v>213</v>
      </c>
      <c r="C217" s="430">
        <f>'BIENES ASEGURADOS IN.DE'!C217</f>
        <v>0</v>
      </c>
      <c r="D217" s="431">
        <f>'BIENES ASEGURADOS IN.DE'!D217*'RT GENERALES'!$E$14</f>
        <v>0</v>
      </c>
      <c r="E217" s="432">
        <f>'BIENES ASEGURADOS IN.DE'!E217*'RT GENERALES'!$E$14</f>
        <v>0</v>
      </c>
      <c r="F217" s="433">
        <f>'BIENES ASEGURADOS IN.DE'!F217*'RT GENERALES'!$E$14</f>
        <v>0</v>
      </c>
      <c r="G217" s="425">
        <f t="shared" si="34"/>
        <v>0</v>
      </c>
      <c r="H217" s="283"/>
      <c r="I217" s="284">
        <f>((((D217+E217)*('DT IN. DE'!$C$5/1000)))*($D$1166/IF(AND($D$1165&gt;$B$1167,$B$1167&gt;$D$1164),366,365))+(F217*('DT IN. DE'!$C$5/2000)))</f>
        <v>0</v>
      </c>
      <c r="J217" s="285">
        <f t="shared" si="35"/>
        <v>0</v>
      </c>
      <c r="K217" s="286">
        <f>(((D217+E217)*('DT IN. DE'!$E$5/1000))*($D$1166/IF(AND($D$1165&gt;$B$1167,$B$1167&gt;$D$1164),366,365))+(F217*('DT IN. DE'!$E$5/2000)))</f>
        <v>0</v>
      </c>
      <c r="L217" s="385"/>
      <c r="M217" s="287">
        <f t="shared" si="36"/>
        <v>0</v>
      </c>
      <c r="O217" s="288">
        <f>(($T217*'DT IN. DE'!$C$5/1000))*($D$1166/IF(AND($D$1165&gt;$B$1167,$B$1167&gt;$D$1164),366,365))+(($U217*'DT IN. DE'!$C$5/2000))</f>
        <v>0</v>
      </c>
      <c r="P217" s="289">
        <f t="shared" si="37"/>
        <v>0</v>
      </c>
      <c r="Q217" s="289">
        <f>(($T217*'DT IN. DE'!$E$5/1000))*($D$1166/IF(AND($D$1165&gt;$B$1167,$B$1167&gt;$D$1164),366,365))+(($U217*'DT IN. DE'!$E$5/2000))</f>
        <v>0</v>
      </c>
      <c r="R217" s="290">
        <f t="shared" si="38"/>
        <v>0</v>
      </c>
      <c r="T217" s="291">
        <f t="shared" si="39"/>
        <v>0</v>
      </c>
      <c r="U217" s="291">
        <f t="shared" si="40"/>
        <v>0</v>
      </c>
      <c r="W217" s="288">
        <f>(($AB217*'DT IN. DE'!$C$5/1000))*($D$1166/IF(AND($D$1165&gt;$B$1167,$B$1167&gt;$D$1164),366,365))+(($AC217*'DT IN. DE'!$C$5/2000))</f>
        <v>0</v>
      </c>
      <c r="X217" s="289">
        <f t="shared" si="41"/>
        <v>0</v>
      </c>
      <c r="Y217" s="289">
        <f>(($AB217*'DT IN. DE'!$E$5/1000))*($D$1166/IF(AND($D$1165&gt;$B$1167,$B$1167&gt;$D$1164),366,365))+(($AC217*'DT IN. DE'!$E$5/2000))</f>
        <v>0</v>
      </c>
      <c r="Z217" s="292">
        <f t="shared" si="42"/>
        <v>0</v>
      </c>
      <c r="AA217" s="386"/>
      <c r="AB217" s="291">
        <f t="shared" si="43"/>
        <v>0</v>
      </c>
      <c r="AC217" s="291">
        <f t="shared" si="44"/>
        <v>0</v>
      </c>
    </row>
    <row r="218" spans="2:29" x14ac:dyDescent="0.25">
      <c r="B218" s="423">
        <v>214</v>
      </c>
      <c r="C218" s="430">
        <f>'BIENES ASEGURADOS IN.DE'!C218</f>
        <v>0</v>
      </c>
      <c r="D218" s="431">
        <f>'BIENES ASEGURADOS IN.DE'!D218*'RT GENERALES'!$E$14</f>
        <v>0</v>
      </c>
      <c r="E218" s="432">
        <f>'BIENES ASEGURADOS IN.DE'!E218*'RT GENERALES'!$E$14</f>
        <v>0</v>
      </c>
      <c r="F218" s="433">
        <f>'BIENES ASEGURADOS IN.DE'!F218*'RT GENERALES'!$E$14</f>
        <v>0</v>
      </c>
      <c r="G218" s="425">
        <f t="shared" si="34"/>
        <v>0</v>
      </c>
      <c r="H218" s="283"/>
      <c r="I218" s="284">
        <f>((((D218+E218)*('DT IN. DE'!$C$5/1000)))*($D$1166/IF(AND($D$1165&gt;$B$1167,$B$1167&gt;$D$1164),366,365))+(F218*('DT IN. DE'!$C$5/2000)))</f>
        <v>0</v>
      </c>
      <c r="J218" s="285">
        <f t="shared" si="35"/>
        <v>0</v>
      </c>
      <c r="K218" s="286">
        <f>(((D218+E218)*('DT IN. DE'!$E$5/1000))*($D$1166/IF(AND($D$1165&gt;$B$1167,$B$1167&gt;$D$1164),366,365))+(F218*('DT IN. DE'!$E$5/2000)))</f>
        <v>0</v>
      </c>
      <c r="L218" s="385"/>
      <c r="M218" s="287">
        <f t="shared" si="36"/>
        <v>0</v>
      </c>
      <c r="O218" s="288">
        <f>(($T218*'DT IN. DE'!$C$5/1000))*($D$1166/IF(AND($D$1165&gt;$B$1167,$B$1167&gt;$D$1164),366,365))+(($U218*'DT IN. DE'!$C$5/2000))</f>
        <v>0</v>
      </c>
      <c r="P218" s="289">
        <f t="shared" si="37"/>
        <v>0</v>
      </c>
      <c r="Q218" s="289">
        <f>(($T218*'DT IN. DE'!$E$5/1000))*($D$1166/IF(AND($D$1165&gt;$B$1167,$B$1167&gt;$D$1164),366,365))+(($U218*'DT IN. DE'!$E$5/2000))</f>
        <v>0</v>
      </c>
      <c r="R218" s="290">
        <f t="shared" si="38"/>
        <v>0</v>
      </c>
      <c r="T218" s="291">
        <f t="shared" si="39"/>
        <v>0</v>
      </c>
      <c r="U218" s="291">
        <f t="shared" si="40"/>
        <v>0</v>
      </c>
      <c r="W218" s="288">
        <f>(($AB218*'DT IN. DE'!$C$5/1000))*($D$1166/IF(AND($D$1165&gt;$B$1167,$B$1167&gt;$D$1164),366,365))+(($AC218*'DT IN. DE'!$C$5/2000))</f>
        <v>0</v>
      </c>
      <c r="X218" s="289">
        <f t="shared" si="41"/>
        <v>0</v>
      </c>
      <c r="Y218" s="289">
        <f>(($AB218*'DT IN. DE'!$E$5/1000))*($D$1166/IF(AND($D$1165&gt;$B$1167,$B$1167&gt;$D$1164),366,365))+(($AC218*'DT IN. DE'!$E$5/2000))</f>
        <v>0</v>
      </c>
      <c r="Z218" s="292">
        <f t="shared" si="42"/>
        <v>0</v>
      </c>
      <c r="AA218" s="386"/>
      <c r="AB218" s="291">
        <f t="shared" si="43"/>
        <v>0</v>
      </c>
      <c r="AC218" s="291">
        <f t="shared" si="44"/>
        <v>0</v>
      </c>
    </row>
    <row r="219" spans="2:29" x14ac:dyDescent="0.25">
      <c r="B219" s="424">
        <v>215</v>
      </c>
      <c r="C219" s="430">
        <f>'BIENES ASEGURADOS IN.DE'!C219</f>
        <v>0</v>
      </c>
      <c r="D219" s="431">
        <f>'BIENES ASEGURADOS IN.DE'!D219*'RT GENERALES'!$E$14</f>
        <v>0</v>
      </c>
      <c r="E219" s="432">
        <f>'BIENES ASEGURADOS IN.DE'!E219*'RT GENERALES'!$E$14</f>
        <v>0</v>
      </c>
      <c r="F219" s="433">
        <f>'BIENES ASEGURADOS IN.DE'!F219*'RT GENERALES'!$E$14</f>
        <v>0</v>
      </c>
      <c r="G219" s="425">
        <f t="shared" si="34"/>
        <v>0</v>
      </c>
      <c r="H219" s="283"/>
      <c r="I219" s="284">
        <f>((((D219+E219)*('DT IN. DE'!$C$5/1000)))*($D$1166/IF(AND($D$1165&gt;$B$1167,$B$1167&gt;$D$1164),366,365))+(F219*('DT IN. DE'!$C$5/2000)))</f>
        <v>0</v>
      </c>
      <c r="J219" s="285">
        <f t="shared" si="35"/>
        <v>0</v>
      </c>
      <c r="K219" s="286">
        <f>(((D219+E219)*('DT IN. DE'!$E$5/1000))*($D$1166/IF(AND($D$1165&gt;$B$1167,$B$1167&gt;$D$1164),366,365))+(F219*('DT IN. DE'!$E$5/2000)))</f>
        <v>0</v>
      </c>
      <c r="L219" s="385"/>
      <c r="M219" s="287">
        <f t="shared" si="36"/>
        <v>0</v>
      </c>
      <c r="O219" s="288">
        <f>(($T219*'DT IN. DE'!$C$5/1000))*($D$1166/IF(AND($D$1165&gt;$B$1167,$B$1167&gt;$D$1164),366,365))+(($U219*'DT IN. DE'!$C$5/2000))</f>
        <v>0</v>
      </c>
      <c r="P219" s="289">
        <f t="shared" si="37"/>
        <v>0</v>
      </c>
      <c r="Q219" s="289">
        <f>(($T219*'DT IN. DE'!$E$5/1000))*($D$1166/IF(AND($D$1165&gt;$B$1167,$B$1167&gt;$D$1164),366,365))+(($U219*'DT IN. DE'!$E$5/2000))</f>
        <v>0</v>
      </c>
      <c r="R219" s="290">
        <f t="shared" si="38"/>
        <v>0</v>
      </c>
      <c r="T219" s="291">
        <f t="shared" si="39"/>
        <v>0</v>
      </c>
      <c r="U219" s="291">
        <f t="shared" si="40"/>
        <v>0</v>
      </c>
      <c r="W219" s="288">
        <f>(($AB219*'DT IN. DE'!$C$5/1000))*($D$1166/IF(AND($D$1165&gt;$B$1167,$B$1167&gt;$D$1164),366,365))+(($AC219*'DT IN. DE'!$C$5/2000))</f>
        <v>0</v>
      </c>
      <c r="X219" s="289">
        <f t="shared" si="41"/>
        <v>0</v>
      </c>
      <c r="Y219" s="289">
        <f>(($AB219*'DT IN. DE'!$E$5/1000))*($D$1166/IF(AND($D$1165&gt;$B$1167,$B$1167&gt;$D$1164),366,365))+(($AC219*'DT IN. DE'!$E$5/2000))</f>
        <v>0</v>
      </c>
      <c r="Z219" s="292">
        <f t="shared" si="42"/>
        <v>0</v>
      </c>
      <c r="AA219" s="386"/>
      <c r="AB219" s="291">
        <f t="shared" si="43"/>
        <v>0</v>
      </c>
      <c r="AC219" s="291">
        <f t="shared" si="44"/>
        <v>0</v>
      </c>
    </row>
    <row r="220" spans="2:29" x14ac:dyDescent="0.25">
      <c r="B220" s="424">
        <v>216</v>
      </c>
      <c r="C220" s="430">
        <f>'BIENES ASEGURADOS IN.DE'!C220</f>
        <v>0</v>
      </c>
      <c r="D220" s="431">
        <f>'BIENES ASEGURADOS IN.DE'!D220*'RT GENERALES'!$E$14</f>
        <v>0</v>
      </c>
      <c r="E220" s="432">
        <f>'BIENES ASEGURADOS IN.DE'!E220*'RT GENERALES'!$E$14</f>
        <v>0</v>
      </c>
      <c r="F220" s="433">
        <f>'BIENES ASEGURADOS IN.DE'!F220*'RT GENERALES'!$E$14</f>
        <v>0</v>
      </c>
      <c r="G220" s="425">
        <f t="shared" si="34"/>
        <v>0</v>
      </c>
      <c r="H220" s="283"/>
      <c r="I220" s="284">
        <f>((((D220+E220)*('DT IN. DE'!$C$5/1000)))*($D$1166/IF(AND($D$1165&gt;$B$1167,$B$1167&gt;$D$1164),366,365))+(F220*('DT IN. DE'!$C$5/2000)))</f>
        <v>0</v>
      </c>
      <c r="J220" s="285">
        <f t="shared" si="35"/>
        <v>0</v>
      </c>
      <c r="K220" s="286">
        <f>(((D220+E220)*('DT IN. DE'!$E$5/1000))*($D$1166/IF(AND($D$1165&gt;$B$1167,$B$1167&gt;$D$1164),366,365))+(F220*('DT IN. DE'!$E$5/2000)))</f>
        <v>0</v>
      </c>
      <c r="L220" s="385"/>
      <c r="M220" s="287">
        <f t="shared" si="36"/>
        <v>0</v>
      </c>
      <c r="O220" s="288">
        <f>(($T220*'DT IN. DE'!$C$5/1000))*($D$1166/IF(AND($D$1165&gt;$B$1167,$B$1167&gt;$D$1164),366,365))+(($U220*'DT IN. DE'!$C$5/2000))</f>
        <v>0</v>
      </c>
      <c r="P220" s="289">
        <f t="shared" si="37"/>
        <v>0</v>
      </c>
      <c r="Q220" s="289">
        <f>(($T220*'DT IN. DE'!$E$5/1000))*($D$1166/IF(AND($D$1165&gt;$B$1167,$B$1167&gt;$D$1164),366,365))+(($U220*'DT IN. DE'!$E$5/2000))</f>
        <v>0</v>
      </c>
      <c r="R220" s="290">
        <f t="shared" si="38"/>
        <v>0</v>
      </c>
      <c r="T220" s="291">
        <f t="shared" si="39"/>
        <v>0</v>
      </c>
      <c r="U220" s="291">
        <f t="shared" si="40"/>
        <v>0</v>
      </c>
      <c r="W220" s="288">
        <f>(($AB220*'DT IN. DE'!$C$5/1000))*($D$1166/IF(AND($D$1165&gt;$B$1167,$B$1167&gt;$D$1164),366,365))+(($AC220*'DT IN. DE'!$C$5/2000))</f>
        <v>0</v>
      </c>
      <c r="X220" s="289">
        <f t="shared" si="41"/>
        <v>0</v>
      </c>
      <c r="Y220" s="289">
        <f>(($AB220*'DT IN. DE'!$E$5/1000))*($D$1166/IF(AND($D$1165&gt;$B$1167,$B$1167&gt;$D$1164),366,365))+(($AC220*'DT IN. DE'!$E$5/2000))</f>
        <v>0</v>
      </c>
      <c r="Z220" s="292">
        <f t="shared" si="42"/>
        <v>0</v>
      </c>
      <c r="AA220" s="386"/>
      <c r="AB220" s="291">
        <f t="shared" si="43"/>
        <v>0</v>
      </c>
      <c r="AC220" s="291">
        <f t="shared" si="44"/>
        <v>0</v>
      </c>
    </row>
    <row r="221" spans="2:29" x14ac:dyDescent="0.25">
      <c r="B221" s="423">
        <v>217</v>
      </c>
      <c r="C221" s="430">
        <f>'BIENES ASEGURADOS IN.DE'!C221</f>
        <v>0</v>
      </c>
      <c r="D221" s="431">
        <f>'BIENES ASEGURADOS IN.DE'!D221*'RT GENERALES'!$E$14</f>
        <v>0</v>
      </c>
      <c r="E221" s="432">
        <f>'BIENES ASEGURADOS IN.DE'!E221*'RT GENERALES'!$E$14</f>
        <v>0</v>
      </c>
      <c r="F221" s="433">
        <f>'BIENES ASEGURADOS IN.DE'!F221*'RT GENERALES'!$E$14</f>
        <v>0</v>
      </c>
      <c r="G221" s="425">
        <f t="shared" si="34"/>
        <v>0</v>
      </c>
      <c r="H221" s="283"/>
      <c r="I221" s="284">
        <f>((((D221+E221)*('DT IN. DE'!$C$5/1000)))*($D$1166/IF(AND($D$1165&gt;$B$1167,$B$1167&gt;$D$1164),366,365))+(F221*('DT IN. DE'!$C$5/2000)))</f>
        <v>0</v>
      </c>
      <c r="J221" s="285">
        <f t="shared" si="35"/>
        <v>0</v>
      </c>
      <c r="K221" s="286">
        <f>(((D221+E221)*('DT IN. DE'!$E$5/1000))*($D$1166/IF(AND($D$1165&gt;$B$1167,$B$1167&gt;$D$1164),366,365))+(F221*('DT IN. DE'!$E$5/2000)))</f>
        <v>0</v>
      </c>
      <c r="L221" s="385"/>
      <c r="M221" s="287">
        <f t="shared" si="36"/>
        <v>0</v>
      </c>
      <c r="O221" s="288">
        <f>(($T221*'DT IN. DE'!$C$5/1000))*($D$1166/IF(AND($D$1165&gt;$B$1167,$B$1167&gt;$D$1164),366,365))+(($U221*'DT IN. DE'!$C$5/2000))</f>
        <v>0</v>
      </c>
      <c r="P221" s="289">
        <f t="shared" si="37"/>
        <v>0</v>
      </c>
      <c r="Q221" s="289">
        <f>(($T221*'DT IN. DE'!$E$5/1000))*($D$1166/IF(AND($D$1165&gt;$B$1167,$B$1167&gt;$D$1164),366,365))+(($U221*'DT IN. DE'!$E$5/2000))</f>
        <v>0</v>
      </c>
      <c r="R221" s="290">
        <f t="shared" si="38"/>
        <v>0</v>
      </c>
      <c r="T221" s="291">
        <f t="shared" si="39"/>
        <v>0</v>
      </c>
      <c r="U221" s="291">
        <f t="shared" si="40"/>
        <v>0</v>
      </c>
      <c r="W221" s="288">
        <f>(($AB221*'DT IN. DE'!$C$5/1000))*($D$1166/IF(AND($D$1165&gt;$B$1167,$B$1167&gt;$D$1164),366,365))+(($AC221*'DT IN. DE'!$C$5/2000))</f>
        <v>0</v>
      </c>
      <c r="X221" s="289">
        <f t="shared" si="41"/>
        <v>0</v>
      </c>
      <c r="Y221" s="289">
        <f>(($AB221*'DT IN. DE'!$E$5/1000))*($D$1166/IF(AND($D$1165&gt;$B$1167,$B$1167&gt;$D$1164),366,365))+(($AC221*'DT IN. DE'!$E$5/2000))</f>
        <v>0</v>
      </c>
      <c r="Z221" s="292">
        <f t="shared" si="42"/>
        <v>0</v>
      </c>
      <c r="AA221" s="386"/>
      <c r="AB221" s="291">
        <f t="shared" si="43"/>
        <v>0</v>
      </c>
      <c r="AC221" s="291">
        <f t="shared" si="44"/>
        <v>0</v>
      </c>
    </row>
    <row r="222" spans="2:29" x14ac:dyDescent="0.25">
      <c r="B222" s="424">
        <v>218</v>
      </c>
      <c r="C222" s="430">
        <f>'BIENES ASEGURADOS IN.DE'!C222</f>
        <v>0</v>
      </c>
      <c r="D222" s="431">
        <f>'BIENES ASEGURADOS IN.DE'!D222*'RT GENERALES'!$E$14</f>
        <v>0</v>
      </c>
      <c r="E222" s="432">
        <f>'BIENES ASEGURADOS IN.DE'!E222*'RT GENERALES'!$E$14</f>
        <v>0</v>
      </c>
      <c r="F222" s="433">
        <f>'BIENES ASEGURADOS IN.DE'!F222*'RT GENERALES'!$E$14</f>
        <v>0</v>
      </c>
      <c r="G222" s="425">
        <f t="shared" si="34"/>
        <v>0</v>
      </c>
      <c r="H222" s="283"/>
      <c r="I222" s="284">
        <f>((((D222+E222)*('DT IN. DE'!$C$5/1000)))*($D$1166/IF(AND($D$1165&gt;$B$1167,$B$1167&gt;$D$1164),366,365))+(F222*('DT IN. DE'!$C$5/2000)))</f>
        <v>0</v>
      </c>
      <c r="J222" s="285">
        <f t="shared" si="35"/>
        <v>0</v>
      </c>
      <c r="K222" s="286">
        <f>(((D222+E222)*('DT IN. DE'!$E$5/1000))*($D$1166/IF(AND($D$1165&gt;$B$1167,$B$1167&gt;$D$1164),366,365))+(F222*('DT IN. DE'!$E$5/2000)))</f>
        <v>0</v>
      </c>
      <c r="L222" s="385"/>
      <c r="M222" s="287">
        <f t="shared" si="36"/>
        <v>0</v>
      </c>
      <c r="O222" s="288">
        <f>(($T222*'DT IN. DE'!$C$5/1000))*($D$1166/IF(AND($D$1165&gt;$B$1167,$B$1167&gt;$D$1164),366,365))+(($U222*'DT IN. DE'!$C$5/2000))</f>
        <v>0</v>
      </c>
      <c r="P222" s="289">
        <f t="shared" si="37"/>
        <v>0</v>
      </c>
      <c r="Q222" s="289">
        <f>(($T222*'DT IN. DE'!$E$5/1000))*($D$1166/IF(AND($D$1165&gt;$B$1167,$B$1167&gt;$D$1164),366,365))+(($U222*'DT IN. DE'!$E$5/2000))</f>
        <v>0</v>
      </c>
      <c r="R222" s="290">
        <f t="shared" si="38"/>
        <v>0</v>
      </c>
      <c r="T222" s="291">
        <f t="shared" si="39"/>
        <v>0</v>
      </c>
      <c r="U222" s="291">
        <f t="shared" si="40"/>
        <v>0</v>
      </c>
      <c r="W222" s="288">
        <f>(($AB222*'DT IN. DE'!$C$5/1000))*($D$1166/IF(AND($D$1165&gt;$B$1167,$B$1167&gt;$D$1164),366,365))+(($AC222*'DT IN. DE'!$C$5/2000))</f>
        <v>0</v>
      </c>
      <c r="X222" s="289">
        <f t="shared" si="41"/>
        <v>0</v>
      </c>
      <c r="Y222" s="289">
        <f>(($AB222*'DT IN. DE'!$E$5/1000))*($D$1166/IF(AND($D$1165&gt;$B$1167,$B$1167&gt;$D$1164),366,365))+(($AC222*'DT IN. DE'!$E$5/2000))</f>
        <v>0</v>
      </c>
      <c r="Z222" s="292">
        <f t="shared" si="42"/>
        <v>0</v>
      </c>
      <c r="AA222" s="386"/>
      <c r="AB222" s="291">
        <f t="shared" si="43"/>
        <v>0</v>
      </c>
      <c r="AC222" s="291">
        <f t="shared" si="44"/>
        <v>0</v>
      </c>
    </row>
    <row r="223" spans="2:29" x14ac:dyDescent="0.25">
      <c r="B223" s="424">
        <v>219</v>
      </c>
      <c r="C223" s="430">
        <f>'BIENES ASEGURADOS IN.DE'!C223</f>
        <v>0</v>
      </c>
      <c r="D223" s="431">
        <f>'BIENES ASEGURADOS IN.DE'!D223*'RT GENERALES'!$E$14</f>
        <v>0</v>
      </c>
      <c r="E223" s="432">
        <f>'BIENES ASEGURADOS IN.DE'!E223*'RT GENERALES'!$E$14</f>
        <v>0</v>
      </c>
      <c r="F223" s="433">
        <f>'BIENES ASEGURADOS IN.DE'!F223*'RT GENERALES'!$E$14</f>
        <v>0</v>
      </c>
      <c r="G223" s="425">
        <f t="shared" si="34"/>
        <v>0</v>
      </c>
      <c r="H223" s="283"/>
      <c r="I223" s="284">
        <f>((((D223+E223)*('DT IN. DE'!$C$5/1000)))*($D$1166/IF(AND($D$1165&gt;$B$1167,$B$1167&gt;$D$1164),366,365))+(F223*('DT IN. DE'!$C$5/2000)))</f>
        <v>0</v>
      </c>
      <c r="J223" s="285">
        <f t="shared" si="35"/>
        <v>0</v>
      </c>
      <c r="K223" s="286">
        <f>(((D223+E223)*('DT IN. DE'!$E$5/1000))*($D$1166/IF(AND($D$1165&gt;$B$1167,$B$1167&gt;$D$1164),366,365))+(F223*('DT IN. DE'!$E$5/2000)))</f>
        <v>0</v>
      </c>
      <c r="L223" s="385"/>
      <c r="M223" s="287">
        <f t="shared" si="36"/>
        <v>0</v>
      </c>
      <c r="O223" s="288">
        <f>(($T223*'DT IN. DE'!$C$5/1000))*($D$1166/IF(AND($D$1165&gt;$B$1167,$B$1167&gt;$D$1164),366,365))+(($U223*'DT IN. DE'!$C$5/2000))</f>
        <v>0</v>
      </c>
      <c r="P223" s="289">
        <f t="shared" si="37"/>
        <v>0</v>
      </c>
      <c r="Q223" s="289">
        <f>(($T223*'DT IN. DE'!$E$5/1000))*($D$1166/IF(AND($D$1165&gt;$B$1167,$B$1167&gt;$D$1164),366,365))+(($U223*'DT IN. DE'!$E$5/2000))</f>
        <v>0</v>
      </c>
      <c r="R223" s="290">
        <f t="shared" si="38"/>
        <v>0</v>
      </c>
      <c r="T223" s="291">
        <f t="shared" si="39"/>
        <v>0</v>
      </c>
      <c r="U223" s="291">
        <f t="shared" si="40"/>
        <v>0</v>
      </c>
      <c r="W223" s="288">
        <f>(($AB223*'DT IN. DE'!$C$5/1000))*($D$1166/IF(AND($D$1165&gt;$B$1167,$B$1167&gt;$D$1164),366,365))+(($AC223*'DT IN. DE'!$C$5/2000))</f>
        <v>0</v>
      </c>
      <c r="X223" s="289">
        <f t="shared" si="41"/>
        <v>0</v>
      </c>
      <c r="Y223" s="289">
        <f>(($AB223*'DT IN. DE'!$E$5/1000))*($D$1166/IF(AND($D$1165&gt;$B$1167,$B$1167&gt;$D$1164),366,365))+(($AC223*'DT IN. DE'!$E$5/2000))</f>
        <v>0</v>
      </c>
      <c r="Z223" s="292">
        <f t="shared" si="42"/>
        <v>0</v>
      </c>
      <c r="AA223" s="386"/>
      <c r="AB223" s="291">
        <f t="shared" si="43"/>
        <v>0</v>
      </c>
      <c r="AC223" s="291">
        <f t="shared" si="44"/>
        <v>0</v>
      </c>
    </row>
    <row r="224" spans="2:29" x14ac:dyDescent="0.25">
      <c r="B224" s="423">
        <v>220</v>
      </c>
      <c r="C224" s="430">
        <f>'BIENES ASEGURADOS IN.DE'!C224</f>
        <v>0</v>
      </c>
      <c r="D224" s="431">
        <f>'BIENES ASEGURADOS IN.DE'!D224*'RT GENERALES'!$E$14</f>
        <v>0</v>
      </c>
      <c r="E224" s="432">
        <f>'BIENES ASEGURADOS IN.DE'!E224*'RT GENERALES'!$E$14</f>
        <v>0</v>
      </c>
      <c r="F224" s="433">
        <f>'BIENES ASEGURADOS IN.DE'!F224*'RT GENERALES'!$E$14</f>
        <v>0</v>
      </c>
      <c r="G224" s="425">
        <f t="shared" si="34"/>
        <v>0</v>
      </c>
      <c r="H224" s="283"/>
      <c r="I224" s="284">
        <f>((((D224+E224)*('DT IN. DE'!$C$5/1000)))*($D$1166/IF(AND($D$1165&gt;$B$1167,$B$1167&gt;$D$1164),366,365))+(F224*('DT IN. DE'!$C$5/2000)))</f>
        <v>0</v>
      </c>
      <c r="J224" s="285">
        <f t="shared" si="35"/>
        <v>0</v>
      </c>
      <c r="K224" s="286">
        <f>(((D224+E224)*('DT IN. DE'!$E$5/1000))*($D$1166/IF(AND($D$1165&gt;$B$1167,$B$1167&gt;$D$1164),366,365))+(F224*('DT IN. DE'!$E$5/2000)))</f>
        <v>0</v>
      </c>
      <c r="L224" s="385"/>
      <c r="M224" s="287">
        <f t="shared" si="36"/>
        <v>0</v>
      </c>
      <c r="O224" s="288">
        <f>(($T224*'DT IN. DE'!$C$5/1000))*($D$1166/IF(AND($D$1165&gt;$B$1167,$B$1167&gt;$D$1164),366,365))+(($U224*'DT IN. DE'!$C$5/2000))</f>
        <v>0</v>
      </c>
      <c r="P224" s="289">
        <f t="shared" si="37"/>
        <v>0</v>
      </c>
      <c r="Q224" s="289">
        <f>(($T224*'DT IN. DE'!$E$5/1000))*($D$1166/IF(AND($D$1165&gt;$B$1167,$B$1167&gt;$D$1164),366,365))+(($U224*'DT IN. DE'!$E$5/2000))</f>
        <v>0</v>
      </c>
      <c r="R224" s="290">
        <f t="shared" si="38"/>
        <v>0</v>
      </c>
      <c r="T224" s="291">
        <f t="shared" si="39"/>
        <v>0</v>
      </c>
      <c r="U224" s="291">
        <f t="shared" si="40"/>
        <v>0</v>
      </c>
      <c r="W224" s="288">
        <f>(($AB224*'DT IN. DE'!$C$5/1000))*($D$1166/IF(AND($D$1165&gt;$B$1167,$B$1167&gt;$D$1164),366,365))+(($AC224*'DT IN. DE'!$C$5/2000))</f>
        <v>0</v>
      </c>
      <c r="X224" s="289">
        <f t="shared" si="41"/>
        <v>0</v>
      </c>
      <c r="Y224" s="289">
        <f>(($AB224*'DT IN. DE'!$E$5/1000))*($D$1166/IF(AND($D$1165&gt;$B$1167,$B$1167&gt;$D$1164),366,365))+(($AC224*'DT IN. DE'!$E$5/2000))</f>
        <v>0</v>
      </c>
      <c r="Z224" s="292">
        <f t="shared" si="42"/>
        <v>0</v>
      </c>
      <c r="AA224" s="386"/>
      <c r="AB224" s="291">
        <f t="shared" si="43"/>
        <v>0</v>
      </c>
      <c r="AC224" s="291">
        <f t="shared" si="44"/>
        <v>0</v>
      </c>
    </row>
    <row r="225" spans="2:29" x14ac:dyDescent="0.25">
      <c r="B225" s="424">
        <v>221</v>
      </c>
      <c r="C225" s="430">
        <f>'BIENES ASEGURADOS IN.DE'!C225</f>
        <v>0</v>
      </c>
      <c r="D225" s="431">
        <f>'BIENES ASEGURADOS IN.DE'!D225*'RT GENERALES'!$E$14</f>
        <v>0</v>
      </c>
      <c r="E225" s="432">
        <f>'BIENES ASEGURADOS IN.DE'!E225*'RT GENERALES'!$E$14</f>
        <v>0</v>
      </c>
      <c r="F225" s="433">
        <f>'BIENES ASEGURADOS IN.DE'!F225*'RT GENERALES'!$E$14</f>
        <v>0</v>
      </c>
      <c r="G225" s="425">
        <f t="shared" si="34"/>
        <v>0</v>
      </c>
      <c r="H225" s="283"/>
      <c r="I225" s="284">
        <f>((((D225+E225)*('DT IN. DE'!$C$5/1000)))*($D$1166/IF(AND($D$1165&gt;$B$1167,$B$1167&gt;$D$1164),366,365))+(F225*('DT IN. DE'!$C$5/2000)))</f>
        <v>0</v>
      </c>
      <c r="J225" s="285">
        <f t="shared" si="35"/>
        <v>0</v>
      </c>
      <c r="K225" s="286">
        <f>(((D225+E225)*('DT IN. DE'!$E$5/1000))*($D$1166/IF(AND($D$1165&gt;$B$1167,$B$1167&gt;$D$1164),366,365))+(F225*('DT IN. DE'!$E$5/2000)))</f>
        <v>0</v>
      </c>
      <c r="L225" s="385"/>
      <c r="M225" s="287">
        <f t="shared" si="36"/>
        <v>0</v>
      </c>
      <c r="O225" s="288">
        <f>(($T225*'DT IN. DE'!$C$5/1000))*($D$1166/IF(AND($D$1165&gt;$B$1167,$B$1167&gt;$D$1164),366,365))+(($U225*'DT IN. DE'!$C$5/2000))</f>
        <v>0</v>
      </c>
      <c r="P225" s="289">
        <f t="shared" si="37"/>
        <v>0</v>
      </c>
      <c r="Q225" s="289">
        <f>(($T225*'DT IN. DE'!$E$5/1000))*($D$1166/IF(AND($D$1165&gt;$B$1167,$B$1167&gt;$D$1164),366,365))+(($U225*'DT IN. DE'!$E$5/2000))</f>
        <v>0</v>
      </c>
      <c r="R225" s="290">
        <f t="shared" si="38"/>
        <v>0</v>
      </c>
      <c r="T225" s="291">
        <f t="shared" si="39"/>
        <v>0</v>
      </c>
      <c r="U225" s="291">
        <f t="shared" si="40"/>
        <v>0</v>
      </c>
      <c r="W225" s="288">
        <f>(($AB225*'DT IN. DE'!$C$5/1000))*($D$1166/IF(AND($D$1165&gt;$B$1167,$B$1167&gt;$D$1164),366,365))+(($AC225*'DT IN. DE'!$C$5/2000))</f>
        <v>0</v>
      </c>
      <c r="X225" s="289">
        <f t="shared" si="41"/>
        <v>0</v>
      </c>
      <c r="Y225" s="289">
        <f>(($AB225*'DT IN. DE'!$E$5/1000))*($D$1166/IF(AND($D$1165&gt;$B$1167,$B$1167&gt;$D$1164),366,365))+(($AC225*'DT IN. DE'!$E$5/2000))</f>
        <v>0</v>
      </c>
      <c r="Z225" s="292">
        <f t="shared" si="42"/>
        <v>0</v>
      </c>
      <c r="AA225" s="386"/>
      <c r="AB225" s="291">
        <f t="shared" si="43"/>
        <v>0</v>
      </c>
      <c r="AC225" s="291">
        <f t="shared" si="44"/>
        <v>0</v>
      </c>
    </row>
    <row r="226" spans="2:29" x14ac:dyDescent="0.25">
      <c r="B226" s="424">
        <v>222</v>
      </c>
      <c r="C226" s="430">
        <f>'BIENES ASEGURADOS IN.DE'!C226</f>
        <v>0</v>
      </c>
      <c r="D226" s="431">
        <f>'BIENES ASEGURADOS IN.DE'!D226*'RT GENERALES'!$E$14</f>
        <v>0</v>
      </c>
      <c r="E226" s="432">
        <f>'BIENES ASEGURADOS IN.DE'!E226*'RT GENERALES'!$E$14</f>
        <v>0</v>
      </c>
      <c r="F226" s="433">
        <f>'BIENES ASEGURADOS IN.DE'!F226*'RT GENERALES'!$E$14</f>
        <v>0</v>
      </c>
      <c r="G226" s="425">
        <f t="shared" si="34"/>
        <v>0</v>
      </c>
      <c r="H226" s="283"/>
      <c r="I226" s="284">
        <f>((((D226+E226)*('DT IN. DE'!$C$5/1000)))*($D$1166/IF(AND($D$1165&gt;$B$1167,$B$1167&gt;$D$1164),366,365))+(F226*('DT IN. DE'!$C$5/2000)))</f>
        <v>0</v>
      </c>
      <c r="J226" s="285">
        <f t="shared" si="35"/>
        <v>0</v>
      </c>
      <c r="K226" s="286">
        <f>(((D226+E226)*('DT IN. DE'!$E$5/1000))*($D$1166/IF(AND($D$1165&gt;$B$1167,$B$1167&gt;$D$1164),366,365))+(F226*('DT IN. DE'!$E$5/2000)))</f>
        <v>0</v>
      </c>
      <c r="L226" s="385"/>
      <c r="M226" s="287">
        <f t="shared" si="36"/>
        <v>0</v>
      </c>
      <c r="O226" s="288">
        <f>(($T226*'DT IN. DE'!$C$5/1000))*($D$1166/IF(AND($D$1165&gt;$B$1167,$B$1167&gt;$D$1164),366,365))+(($U226*'DT IN. DE'!$C$5/2000))</f>
        <v>0</v>
      </c>
      <c r="P226" s="289">
        <f t="shared" si="37"/>
        <v>0</v>
      </c>
      <c r="Q226" s="289">
        <f>(($T226*'DT IN. DE'!$E$5/1000))*($D$1166/IF(AND($D$1165&gt;$B$1167,$B$1167&gt;$D$1164),366,365))+(($U226*'DT IN. DE'!$E$5/2000))</f>
        <v>0</v>
      </c>
      <c r="R226" s="290">
        <f t="shared" si="38"/>
        <v>0</v>
      </c>
      <c r="T226" s="291">
        <f t="shared" si="39"/>
        <v>0</v>
      </c>
      <c r="U226" s="291">
        <f t="shared" si="40"/>
        <v>0</v>
      </c>
      <c r="W226" s="288">
        <f>(($AB226*'DT IN. DE'!$C$5/1000))*($D$1166/IF(AND($D$1165&gt;$B$1167,$B$1167&gt;$D$1164),366,365))+(($AC226*'DT IN. DE'!$C$5/2000))</f>
        <v>0</v>
      </c>
      <c r="X226" s="289">
        <f t="shared" si="41"/>
        <v>0</v>
      </c>
      <c r="Y226" s="289">
        <f>(($AB226*'DT IN. DE'!$E$5/1000))*($D$1166/IF(AND($D$1165&gt;$B$1167,$B$1167&gt;$D$1164),366,365))+(($AC226*'DT IN. DE'!$E$5/2000))</f>
        <v>0</v>
      </c>
      <c r="Z226" s="292">
        <f t="shared" si="42"/>
        <v>0</v>
      </c>
      <c r="AA226" s="386"/>
      <c r="AB226" s="291">
        <f t="shared" si="43"/>
        <v>0</v>
      </c>
      <c r="AC226" s="291">
        <f t="shared" si="44"/>
        <v>0</v>
      </c>
    </row>
    <row r="227" spans="2:29" x14ac:dyDescent="0.25">
      <c r="B227" s="423">
        <v>223</v>
      </c>
      <c r="C227" s="430">
        <f>'BIENES ASEGURADOS IN.DE'!C227</f>
        <v>0</v>
      </c>
      <c r="D227" s="431">
        <f>'BIENES ASEGURADOS IN.DE'!D227*'RT GENERALES'!$E$14</f>
        <v>0</v>
      </c>
      <c r="E227" s="432">
        <f>'BIENES ASEGURADOS IN.DE'!E227*'RT GENERALES'!$E$14</f>
        <v>0</v>
      </c>
      <c r="F227" s="433">
        <f>'BIENES ASEGURADOS IN.DE'!F227*'RT GENERALES'!$E$14</f>
        <v>0</v>
      </c>
      <c r="G227" s="425">
        <f t="shared" si="34"/>
        <v>0</v>
      </c>
      <c r="H227" s="283"/>
      <c r="I227" s="284">
        <f>((((D227+E227)*('DT IN. DE'!$C$5/1000)))*($D$1166/IF(AND($D$1165&gt;$B$1167,$B$1167&gt;$D$1164),366,365))+(F227*('DT IN. DE'!$C$5/2000)))</f>
        <v>0</v>
      </c>
      <c r="J227" s="285">
        <f t="shared" si="35"/>
        <v>0</v>
      </c>
      <c r="K227" s="286">
        <f>(((D227+E227)*('DT IN. DE'!$E$5/1000))*($D$1166/IF(AND($D$1165&gt;$B$1167,$B$1167&gt;$D$1164),366,365))+(F227*('DT IN. DE'!$E$5/2000)))</f>
        <v>0</v>
      </c>
      <c r="L227" s="385"/>
      <c r="M227" s="287">
        <f t="shared" si="36"/>
        <v>0</v>
      </c>
      <c r="O227" s="288">
        <f>(($T227*'DT IN. DE'!$C$5/1000))*($D$1166/IF(AND($D$1165&gt;$B$1167,$B$1167&gt;$D$1164),366,365))+(($U227*'DT IN. DE'!$C$5/2000))</f>
        <v>0</v>
      </c>
      <c r="P227" s="289">
        <f t="shared" si="37"/>
        <v>0</v>
      </c>
      <c r="Q227" s="289">
        <f>(($T227*'DT IN. DE'!$E$5/1000))*($D$1166/IF(AND($D$1165&gt;$B$1167,$B$1167&gt;$D$1164),366,365))+(($U227*'DT IN. DE'!$E$5/2000))</f>
        <v>0</v>
      </c>
      <c r="R227" s="290">
        <f t="shared" si="38"/>
        <v>0</v>
      </c>
      <c r="T227" s="291">
        <f t="shared" si="39"/>
        <v>0</v>
      </c>
      <c r="U227" s="291">
        <f t="shared" si="40"/>
        <v>0</v>
      </c>
      <c r="W227" s="288">
        <f>(($AB227*'DT IN. DE'!$C$5/1000))*($D$1166/IF(AND($D$1165&gt;$B$1167,$B$1167&gt;$D$1164),366,365))+(($AC227*'DT IN. DE'!$C$5/2000))</f>
        <v>0</v>
      </c>
      <c r="X227" s="289">
        <f t="shared" si="41"/>
        <v>0</v>
      </c>
      <c r="Y227" s="289">
        <f>(($AB227*'DT IN. DE'!$E$5/1000))*($D$1166/IF(AND($D$1165&gt;$B$1167,$B$1167&gt;$D$1164),366,365))+(($AC227*'DT IN. DE'!$E$5/2000))</f>
        <v>0</v>
      </c>
      <c r="Z227" s="292">
        <f t="shared" si="42"/>
        <v>0</v>
      </c>
      <c r="AA227" s="386"/>
      <c r="AB227" s="291">
        <f t="shared" si="43"/>
        <v>0</v>
      </c>
      <c r="AC227" s="291">
        <f t="shared" si="44"/>
        <v>0</v>
      </c>
    </row>
    <row r="228" spans="2:29" x14ac:dyDescent="0.25">
      <c r="B228" s="424">
        <v>224</v>
      </c>
      <c r="C228" s="430">
        <f>'BIENES ASEGURADOS IN.DE'!C228</f>
        <v>0</v>
      </c>
      <c r="D228" s="431">
        <f>'BIENES ASEGURADOS IN.DE'!D228*'RT GENERALES'!$E$14</f>
        <v>0</v>
      </c>
      <c r="E228" s="432">
        <f>'BIENES ASEGURADOS IN.DE'!E228*'RT GENERALES'!$E$14</f>
        <v>0</v>
      </c>
      <c r="F228" s="433">
        <f>'BIENES ASEGURADOS IN.DE'!F228*'RT GENERALES'!$E$14</f>
        <v>0</v>
      </c>
      <c r="G228" s="425">
        <f t="shared" si="34"/>
        <v>0</v>
      </c>
      <c r="H228" s="283"/>
      <c r="I228" s="284">
        <f>((((D228+E228)*('DT IN. DE'!$C$5/1000)))*($D$1166/IF(AND($D$1165&gt;$B$1167,$B$1167&gt;$D$1164),366,365))+(F228*('DT IN. DE'!$C$5/2000)))</f>
        <v>0</v>
      </c>
      <c r="J228" s="285">
        <f t="shared" si="35"/>
        <v>0</v>
      </c>
      <c r="K228" s="286">
        <f>(((D228+E228)*('DT IN. DE'!$E$5/1000))*($D$1166/IF(AND($D$1165&gt;$B$1167,$B$1167&gt;$D$1164),366,365))+(F228*('DT IN. DE'!$E$5/2000)))</f>
        <v>0</v>
      </c>
      <c r="L228" s="385"/>
      <c r="M228" s="287">
        <f t="shared" si="36"/>
        <v>0</v>
      </c>
      <c r="O228" s="288">
        <f>(($T228*'DT IN. DE'!$C$5/1000))*($D$1166/IF(AND($D$1165&gt;$B$1167,$B$1167&gt;$D$1164),366,365))+(($U228*'DT IN. DE'!$C$5/2000))</f>
        <v>0</v>
      </c>
      <c r="P228" s="289">
        <f t="shared" si="37"/>
        <v>0</v>
      </c>
      <c r="Q228" s="289">
        <f>(($T228*'DT IN. DE'!$E$5/1000))*($D$1166/IF(AND($D$1165&gt;$B$1167,$B$1167&gt;$D$1164),366,365))+(($U228*'DT IN. DE'!$E$5/2000))</f>
        <v>0</v>
      </c>
      <c r="R228" s="290">
        <f t="shared" si="38"/>
        <v>0</v>
      </c>
      <c r="T228" s="291">
        <f t="shared" si="39"/>
        <v>0</v>
      </c>
      <c r="U228" s="291">
        <f t="shared" si="40"/>
        <v>0</v>
      </c>
      <c r="W228" s="288">
        <f>(($AB228*'DT IN. DE'!$C$5/1000))*($D$1166/IF(AND($D$1165&gt;$B$1167,$B$1167&gt;$D$1164),366,365))+(($AC228*'DT IN. DE'!$C$5/2000))</f>
        <v>0</v>
      </c>
      <c r="X228" s="289">
        <f t="shared" si="41"/>
        <v>0</v>
      </c>
      <c r="Y228" s="289">
        <f>(($AB228*'DT IN. DE'!$E$5/1000))*($D$1166/IF(AND($D$1165&gt;$B$1167,$B$1167&gt;$D$1164),366,365))+(($AC228*'DT IN. DE'!$E$5/2000))</f>
        <v>0</v>
      </c>
      <c r="Z228" s="292">
        <f t="shared" si="42"/>
        <v>0</v>
      </c>
      <c r="AA228" s="386"/>
      <c r="AB228" s="291">
        <f t="shared" si="43"/>
        <v>0</v>
      </c>
      <c r="AC228" s="291">
        <f t="shared" si="44"/>
        <v>0</v>
      </c>
    </row>
    <row r="229" spans="2:29" x14ac:dyDescent="0.25">
      <c r="B229" s="424">
        <v>225</v>
      </c>
      <c r="C229" s="430">
        <f>'BIENES ASEGURADOS IN.DE'!C229</f>
        <v>0</v>
      </c>
      <c r="D229" s="431">
        <f>'BIENES ASEGURADOS IN.DE'!D229*'RT GENERALES'!$E$14</f>
        <v>0</v>
      </c>
      <c r="E229" s="432">
        <f>'BIENES ASEGURADOS IN.DE'!E229*'RT GENERALES'!$E$14</f>
        <v>0</v>
      </c>
      <c r="F229" s="433">
        <f>'BIENES ASEGURADOS IN.DE'!F229*'RT GENERALES'!$E$14</f>
        <v>0</v>
      </c>
      <c r="G229" s="425">
        <f t="shared" si="34"/>
        <v>0</v>
      </c>
      <c r="H229" s="283"/>
      <c r="I229" s="284">
        <f>((((D229+E229)*('DT IN. DE'!$C$5/1000)))*($D$1166/IF(AND($D$1165&gt;$B$1167,$B$1167&gt;$D$1164),366,365))+(F229*('DT IN. DE'!$C$5/2000)))</f>
        <v>0</v>
      </c>
      <c r="J229" s="285">
        <f t="shared" si="35"/>
        <v>0</v>
      </c>
      <c r="K229" s="286">
        <f>(((D229+E229)*('DT IN. DE'!$E$5/1000))*($D$1166/IF(AND($D$1165&gt;$B$1167,$B$1167&gt;$D$1164),366,365))+(F229*('DT IN. DE'!$E$5/2000)))</f>
        <v>0</v>
      </c>
      <c r="L229" s="385"/>
      <c r="M229" s="287">
        <f t="shared" si="36"/>
        <v>0</v>
      </c>
      <c r="O229" s="288">
        <f>(($T229*'DT IN. DE'!$C$5/1000))*($D$1166/IF(AND($D$1165&gt;$B$1167,$B$1167&gt;$D$1164),366,365))+(($U229*'DT IN. DE'!$C$5/2000))</f>
        <v>0</v>
      </c>
      <c r="P229" s="289">
        <f t="shared" si="37"/>
        <v>0</v>
      </c>
      <c r="Q229" s="289">
        <f>(($T229*'DT IN. DE'!$E$5/1000))*($D$1166/IF(AND($D$1165&gt;$B$1167,$B$1167&gt;$D$1164),366,365))+(($U229*'DT IN. DE'!$E$5/2000))</f>
        <v>0</v>
      </c>
      <c r="R229" s="290">
        <f t="shared" si="38"/>
        <v>0</v>
      </c>
      <c r="T229" s="291">
        <f t="shared" si="39"/>
        <v>0</v>
      </c>
      <c r="U229" s="291">
        <f t="shared" si="40"/>
        <v>0</v>
      </c>
      <c r="W229" s="288">
        <f>(($AB229*'DT IN. DE'!$C$5/1000))*($D$1166/IF(AND($D$1165&gt;$B$1167,$B$1167&gt;$D$1164),366,365))+(($AC229*'DT IN. DE'!$C$5/2000))</f>
        <v>0</v>
      </c>
      <c r="X229" s="289">
        <f t="shared" si="41"/>
        <v>0</v>
      </c>
      <c r="Y229" s="289">
        <f>(($AB229*'DT IN. DE'!$E$5/1000))*($D$1166/IF(AND($D$1165&gt;$B$1167,$B$1167&gt;$D$1164),366,365))+(($AC229*'DT IN. DE'!$E$5/2000))</f>
        <v>0</v>
      </c>
      <c r="Z229" s="292">
        <f t="shared" si="42"/>
        <v>0</v>
      </c>
      <c r="AA229" s="386"/>
      <c r="AB229" s="291">
        <f t="shared" si="43"/>
        <v>0</v>
      </c>
      <c r="AC229" s="291">
        <f t="shared" si="44"/>
        <v>0</v>
      </c>
    </row>
    <row r="230" spans="2:29" x14ac:dyDescent="0.25">
      <c r="B230" s="423">
        <v>226</v>
      </c>
      <c r="C230" s="430">
        <f>'BIENES ASEGURADOS IN.DE'!C230</f>
        <v>0</v>
      </c>
      <c r="D230" s="431">
        <f>'BIENES ASEGURADOS IN.DE'!D230*'RT GENERALES'!$E$14</f>
        <v>0</v>
      </c>
      <c r="E230" s="432">
        <f>'BIENES ASEGURADOS IN.DE'!E230*'RT GENERALES'!$E$14</f>
        <v>0</v>
      </c>
      <c r="F230" s="433">
        <f>'BIENES ASEGURADOS IN.DE'!F230*'RT GENERALES'!$E$14</f>
        <v>0</v>
      </c>
      <c r="G230" s="425">
        <f t="shared" si="34"/>
        <v>0</v>
      </c>
      <c r="H230" s="283"/>
      <c r="I230" s="284">
        <f>((((D230+E230)*('DT IN. DE'!$C$5/1000)))*($D$1166/IF(AND($D$1165&gt;$B$1167,$B$1167&gt;$D$1164),366,365))+(F230*('DT IN. DE'!$C$5/2000)))</f>
        <v>0</v>
      </c>
      <c r="J230" s="285">
        <f t="shared" si="35"/>
        <v>0</v>
      </c>
      <c r="K230" s="286">
        <f>(((D230+E230)*('DT IN. DE'!$E$5/1000))*($D$1166/IF(AND($D$1165&gt;$B$1167,$B$1167&gt;$D$1164),366,365))+(F230*('DT IN. DE'!$E$5/2000)))</f>
        <v>0</v>
      </c>
      <c r="L230" s="385"/>
      <c r="M230" s="287">
        <f t="shared" si="36"/>
        <v>0</v>
      </c>
      <c r="O230" s="288">
        <f>(($T230*'DT IN. DE'!$C$5/1000))*($D$1166/IF(AND($D$1165&gt;$B$1167,$B$1167&gt;$D$1164),366,365))+(($U230*'DT IN. DE'!$C$5/2000))</f>
        <v>0</v>
      </c>
      <c r="P230" s="289">
        <f t="shared" si="37"/>
        <v>0</v>
      </c>
      <c r="Q230" s="289">
        <f>(($T230*'DT IN. DE'!$E$5/1000))*($D$1166/IF(AND($D$1165&gt;$B$1167,$B$1167&gt;$D$1164),366,365))+(($U230*'DT IN. DE'!$E$5/2000))</f>
        <v>0</v>
      </c>
      <c r="R230" s="290">
        <f t="shared" si="38"/>
        <v>0</v>
      </c>
      <c r="T230" s="291">
        <f t="shared" si="39"/>
        <v>0</v>
      </c>
      <c r="U230" s="291">
        <f t="shared" si="40"/>
        <v>0</v>
      </c>
      <c r="W230" s="288">
        <f>(($AB230*'DT IN. DE'!$C$5/1000))*($D$1166/IF(AND($D$1165&gt;$B$1167,$B$1167&gt;$D$1164),366,365))+(($AC230*'DT IN. DE'!$C$5/2000))</f>
        <v>0</v>
      </c>
      <c r="X230" s="289">
        <f t="shared" si="41"/>
        <v>0</v>
      </c>
      <c r="Y230" s="289">
        <f>(($AB230*'DT IN. DE'!$E$5/1000))*($D$1166/IF(AND($D$1165&gt;$B$1167,$B$1167&gt;$D$1164),366,365))+(($AC230*'DT IN. DE'!$E$5/2000))</f>
        <v>0</v>
      </c>
      <c r="Z230" s="292">
        <f t="shared" si="42"/>
        <v>0</v>
      </c>
      <c r="AA230" s="386"/>
      <c r="AB230" s="291">
        <f t="shared" si="43"/>
        <v>0</v>
      </c>
      <c r="AC230" s="291">
        <f t="shared" si="44"/>
        <v>0</v>
      </c>
    </row>
    <row r="231" spans="2:29" x14ac:dyDescent="0.25">
      <c r="B231" s="424">
        <v>227</v>
      </c>
      <c r="C231" s="430">
        <f>'BIENES ASEGURADOS IN.DE'!C231</f>
        <v>0</v>
      </c>
      <c r="D231" s="431">
        <f>'BIENES ASEGURADOS IN.DE'!D231*'RT GENERALES'!$E$14</f>
        <v>0</v>
      </c>
      <c r="E231" s="432">
        <f>'BIENES ASEGURADOS IN.DE'!E231*'RT GENERALES'!$E$14</f>
        <v>0</v>
      </c>
      <c r="F231" s="433">
        <f>'BIENES ASEGURADOS IN.DE'!F231*'RT GENERALES'!$E$14</f>
        <v>0</v>
      </c>
      <c r="G231" s="425">
        <f t="shared" si="34"/>
        <v>0</v>
      </c>
      <c r="H231" s="283"/>
      <c r="I231" s="284">
        <f>((((D231+E231)*('DT IN. DE'!$C$5/1000)))*($D$1166/IF(AND($D$1165&gt;$B$1167,$B$1167&gt;$D$1164),366,365))+(F231*('DT IN. DE'!$C$5/2000)))</f>
        <v>0</v>
      </c>
      <c r="J231" s="285">
        <f t="shared" si="35"/>
        <v>0</v>
      </c>
      <c r="K231" s="286">
        <f>(((D231+E231)*('DT IN. DE'!$E$5/1000))*($D$1166/IF(AND($D$1165&gt;$B$1167,$B$1167&gt;$D$1164),366,365))+(F231*('DT IN. DE'!$E$5/2000)))</f>
        <v>0</v>
      </c>
      <c r="L231" s="385"/>
      <c r="M231" s="287">
        <f t="shared" si="36"/>
        <v>0</v>
      </c>
      <c r="O231" s="288">
        <f>(($T231*'DT IN. DE'!$C$5/1000))*($D$1166/IF(AND($D$1165&gt;$B$1167,$B$1167&gt;$D$1164),366,365))+(($U231*'DT IN. DE'!$C$5/2000))</f>
        <v>0</v>
      </c>
      <c r="P231" s="289">
        <f t="shared" si="37"/>
        <v>0</v>
      </c>
      <c r="Q231" s="289">
        <f>(($T231*'DT IN. DE'!$E$5/1000))*($D$1166/IF(AND($D$1165&gt;$B$1167,$B$1167&gt;$D$1164),366,365))+(($U231*'DT IN. DE'!$E$5/2000))</f>
        <v>0</v>
      </c>
      <c r="R231" s="290">
        <f t="shared" si="38"/>
        <v>0</v>
      </c>
      <c r="T231" s="291">
        <f t="shared" si="39"/>
        <v>0</v>
      </c>
      <c r="U231" s="291">
        <f t="shared" si="40"/>
        <v>0</v>
      </c>
      <c r="W231" s="288">
        <f>(($AB231*'DT IN. DE'!$C$5/1000))*($D$1166/IF(AND($D$1165&gt;$B$1167,$B$1167&gt;$D$1164),366,365))+(($AC231*'DT IN. DE'!$C$5/2000))</f>
        <v>0</v>
      </c>
      <c r="X231" s="289">
        <f t="shared" si="41"/>
        <v>0</v>
      </c>
      <c r="Y231" s="289">
        <f>(($AB231*'DT IN. DE'!$E$5/1000))*($D$1166/IF(AND($D$1165&gt;$B$1167,$B$1167&gt;$D$1164),366,365))+(($AC231*'DT IN. DE'!$E$5/2000))</f>
        <v>0</v>
      </c>
      <c r="Z231" s="292">
        <f t="shared" si="42"/>
        <v>0</v>
      </c>
      <c r="AA231" s="386"/>
      <c r="AB231" s="291">
        <f t="shared" si="43"/>
        <v>0</v>
      </c>
      <c r="AC231" s="291">
        <f t="shared" si="44"/>
        <v>0</v>
      </c>
    </row>
    <row r="232" spans="2:29" x14ac:dyDescent="0.25">
      <c r="B232" s="424">
        <v>228</v>
      </c>
      <c r="C232" s="430">
        <f>'BIENES ASEGURADOS IN.DE'!C232</f>
        <v>0</v>
      </c>
      <c r="D232" s="431">
        <f>'BIENES ASEGURADOS IN.DE'!D232*'RT GENERALES'!$E$14</f>
        <v>0</v>
      </c>
      <c r="E232" s="432">
        <f>'BIENES ASEGURADOS IN.DE'!E232*'RT GENERALES'!$E$14</f>
        <v>0</v>
      </c>
      <c r="F232" s="433">
        <f>'BIENES ASEGURADOS IN.DE'!F232*'RT GENERALES'!$E$14</f>
        <v>0</v>
      </c>
      <c r="G232" s="425">
        <f t="shared" si="34"/>
        <v>0</v>
      </c>
      <c r="H232" s="283"/>
      <c r="I232" s="284">
        <f>((((D232+E232)*('DT IN. DE'!$C$5/1000)))*($D$1166/IF(AND($D$1165&gt;$B$1167,$B$1167&gt;$D$1164),366,365))+(F232*('DT IN. DE'!$C$5/2000)))</f>
        <v>0</v>
      </c>
      <c r="J232" s="285">
        <f t="shared" si="35"/>
        <v>0</v>
      </c>
      <c r="K232" s="286">
        <f>(((D232+E232)*('DT IN. DE'!$E$5/1000))*($D$1166/IF(AND($D$1165&gt;$B$1167,$B$1167&gt;$D$1164),366,365))+(F232*('DT IN. DE'!$E$5/2000)))</f>
        <v>0</v>
      </c>
      <c r="L232" s="385"/>
      <c r="M232" s="287">
        <f t="shared" si="36"/>
        <v>0</v>
      </c>
      <c r="O232" s="288">
        <f>(($T232*'DT IN. DE'!$C$5/1000))*($D$1166/IF(AND($D$1165&gt;$B$1167,$B$1167&gt;$D$1164),366,365))+(($U232*'DT IN. DE'!$C$5/2000))</f>
        <v>0</v>
      </c>
      <c r="P232" s="289">
        <f t="shared" si="37"/>
        <v>0</v>
      </c>
      <c r="Q232" s="289">
        <f>(($T232*'DT IN. DE'!$E$5/1000))*($D$1166/IF(AND($D$1165&gt;$B$1167,$B$1167&gt;$D$1164),366,365))+(($U232*'DT IN. DE'!$E$5/2000))</f>
        <v>0</v>
      </c>
      <c r="R232" s="290">
        <f t="shared" si="38"/>
        <v>0</v>
      </c>
      <c r="T232" s="291">
        <f t="shared" si="39"/>
        <v>0</v>
      </c>
      <c r="U232" s="291">
        <f t="shared" si="40"/>
        <v>0</v>
      </c>
      <c r="W232" s="288">
        <f>(($AB232*'DT IN. DE'!$C$5/1000))*($D$1166/IF(AND($D$1165&gt;$B$1167,$B$1167&gt;$D$1164),366,365))+(($AC232*'DT IN. DE'!$C$5/2000))</f>
        <v>0</v>
      </c>
      <c r="X232" s="289">
        <f t="shared" si="41"/>
        <v>0</v>
      </c>
      <c r="Y232" s="289">
        <f>(($AB232*'DT IN. DE'!$E$5/1000))*($D$1166/IF(AND($D$1165&gt;$B$1167,$B$1167&gt;$D$1164),366,365))+(($AC232*'DT IN. DE'!$E$5/2000))</f>
        <v>0</v>
      </c>
      <c r="Z232" s="292">
        <f t="shared" si="42"/>
        <v>0</v>
      </c>
      <c r="AA232" s="386"/>
      <c r="AB232" s="291">
        <f t="shared" si="43"/>
        <v>0</v>
      </c>
      <c r="AC232" s="291">
        <f t="shared" si="44"/>
        <v>0</v>
      </c>
    </row>
    <row r="233" spans="2:29" x14ac:dyDescent="0.25">
      <c r="B233" s="423">
        <v>229</v>
      </c>
      <c r="C233" s="430">
        <f>'BIENES ASEGURADOS IN.DE'!C233</f>
        <v>0</v>
      </c>
      <c r="D233" s="431">
        <f>'BIENES ASEGURADOS IN.DE'!D233*'RT GENERALES'!$E$14</f>
        <v>0</v>
      </c>
      <c r="E233" s="432">
        <f>'BIENES ASEGURADOS IN.DE'!E233*'RT GENERALES'!$E$14</f>
        <v>0</v>
      </c>
      <c r="F233" s="433">
        <f>'BIENES ASEGURADOS IN.DE'!F233*'RT GENERALES'!$E$14</f>
        <v>0</v>
      </c>
      <c r="G233" s="425">
        <f t="shared" si="34"/>
        <v>0</v>
      </c>
      <c r="H233" s="283"/>
      <c r="I233" s="284">
        <f>((((D233+E233)*('DT IN. DE'!$C$5/1000)))*($D$1166/IF(AND($D$1165&gt;$B$1167,$B$1167&gt;$D$1164),366,365))+(F233*('DT IN. DE'!$C$5/2000)))</f>
        <v>0</v>
      </c>
      <c r="J233" s="285">
        <f t="shared" si="35"/>
        <v>0</v>
      </c>
      <c r="K233" s="286">
        <f>(((D233+E233)*('DT IN. DE'!$E$5/1000))*($D$1166/IF(AND($D$1165&gt;$B$1167,$B$1167&gt;$D$1164),366,365))+(F233*('DT IN. DE'!$E$5/2000)))</f>
        <v>0</v>
      </c>
      <c r="L233" s="385"/>
      <c r="M233" s="287">
        <f t="shared" si="36"/>
        <v>0</v>
      </c>
      <c r="O233" s="288">
        <f>(($T233*'DT IN. DE'!$C$5/1000))*($D$1166/IF(AND($D$1165&gt;$B$1167,$B$1167&gt;$D$1164),366,365))+(($U233*'DT IN. DE'!$C$5/2000))</f>
        <v>0</v>
      </c>
      <c r="P233" s="289">
        <f t="shared" si="37"/>
        <v>0</v>
      </c>
      <c r="Q233" s="289">
        <f>(($T233*'DT IN. DE'!$E$5/1000))*($D$1166/IF(AND($D$1165&gt;$B$1167,$B$1167&gt;$D$1164),366,365))+(($U233*'DT IN. DE'!$E$5/2000))</f>
        <v>0</v>
      </c>
      <c r="R233" s="290">
        <f t="shared" si="38"/>
        <v>0</v>
      </c>
      <c r="T233" s="291">
        <f t="shared" si="39"/>
        <v>0</v>
      </c>
      <c r="U233" s="291">
        <f t="shared" si="40"/>
        <v>0</v>
      </c>
      <c r="W233" s="288">
        <f>(($AB233*'DT IN. DE'!$C$5/1000))*($D$1166/IF(AND($D$1165&gt;$B$1167,$B$1167&gt;$D$1164),366,365))+(($AC233*'DT IN. DE'!$C$5/2000))</f>
        <v>0</v>
      </c>
      <c r="X233" s="289">
        <f t="shared" si="41"/>
        <v>0</v>
      </c>
      <c r="Y233" s="289">
        <f>(($AB233*'DT IN. DE'!$E$5/1000))*($D$1166/IF(AND($D$1165&gt;$B$1167,$B$1167&gt;$D$1164),366,365))+(($AC233*'DT IN. DE'!$E$5/2000))</f>
        <v>0</v>
      </c>
      <c r="Z233" s="292">
        <f t="shared" si="42"/>
        <v>0</v>
      </c>
      <c r="AA233" s="386"/>
      <c r="AB233" s="291">
        <f t="shared" si="43"/>
        <v>0</v>
      </c>
      <c r="AC233" s="291">
        <f t="shared" si="44"/>
        <v>0</v>
      </c>
    </row>
    <row r="234" spans="2:29" x14ac:dyDescent="0.25">
      <c r="B234" s="424">
        <v>230</v>
      </c>
      <c r="C234" s="430">
        <f>'BIENES ASEGURADOS IN.DE'!C234</f>
        <v>0</v>
      </c>
      <c r="D234" s="431">
        <f>'BIENES ASEGURADOS IN.DE'!D234*'RT GENERALES'!$E$14</f>
        <v>0</v>
      </c>
      <c r="E234" s="432">
        <f>'BIENES ASEGURADOS IN.DE'!E234*'RT GENERALES'!$E$14</f>
        <v>0</v>
      </c>
      <c r="F234" s="433">
        <f>'BIENES ASEGURADOS IN.DE'!F234*'RT GENERALES'!$E$14</f>
        <v>0</v>
      </c>
      <c r="G234" s="425">
        <f t="shared" si="34"/>
        <v>0</v>
      </c>
      <c r="H234" s="283"/>
      <c r="I234" s="284">
        <f>((((D234+E234)*('DT IN. DE'!$C$5/1000)))*($D$1166/IF(AND($D$1165&gt;$B$1167,$B$1167&gt;$D$1164),366,365))+(F234*('DT IN. DE'!$C$5/2000)))</f>
        <v>0</v>
      </c>
      <c r="J234" s="285">
        <f t="shared" si="35"/>
        <v>0</v>
      </c>
      <c r="K234" s="286">
        <f>(((D234+E234)*('DT IN. DE'!$E$5/1000))*($D$1166/IF(AND($D$1165&gt;$B$1167,$B$1167&gt;$D$1164),366,365))+(F234*('DT IN. DE'!$E$5/2000)))</f>
        <v>0</v>
      </c>
      <c r="L234" s="385"/>
      <c r="M234" s="287">
        <f t="shared" si="36"/>
        <v>0</v>
      </c>
      <c r="O234" s="288">
        <f>(($T234*'DT IN. DE'!$C$5/1000))*($D$1166/IF(AND($D$1165&gt;$B$1167,$B$1167&gt;$D$1164),366,365))+(($U234*'DT IN. DE'!$C$5/2000))</f>
        <v>0</v>
      </c>
      <c r="P234" s="289">
        <f t="shared" si="37"/>
        <v>0</v>
      </c>
      <c r="Q234" s="289">
        <f>(($T234*'DT IN. DE'!$E$5/1000))*($D$1166/IF(AND($D$1165&gt;$B$1167,$B$1167&gt;$D$1164),366,365))+(($U234*'DT IN. DE'!$E$5/2000))</f>
        <v>0</v>
      </c>
      <c r="R234" s="290">
        <f t="shared" si="38"/>
        <v>0</v>
      </c>
      <c r="T234" s="291">
        <f t="shared" si="39"/>
        <v>0</v>
      </c>
      <c r="U234" s="291">
        <f t="shared" si="40"/>
        <v>0</v>
      </c>
      <c r="W234" s="288">
        <f>(($AB234*'DT IN. DE'!$C$5/1000))*($D$1166/IF(AND($D$1165&gt;$B$1167,$B$1167&gt;$D$1164),366,365))+(($AC234*'DT IN. DE'!$C$5/2000))</f>
        <v>0</v>
      </c>
      <c r="X234" s="289">
        <f t="shared" si="41"/>
        <v>0</v>
      </c>
      <c r="Y234" s="289">
        <f>(($AB234*'DT IN. DE'!$E$5/1000))*($D$1166/IF(AND($D$1165&gt;$B$1167,$B$1167&gt;$D$1164),366,365))+(($AC234*'DT IN. DE'!$E$5/2000))</f>
        <v>0</v>
      </c>
      <c r="Z234" s="292">
        <f t="shared" si="42"/>
        <v>0</v>
      </c>
      <c r="AA234" s="386"/>
      <c r="AB234" s="291">
        <f t="shared" si="43"/>
        <v>0</v>
      </c>
      <c r="AC234" s="291">
        <f t="shared" si="44"/>
        <v>0</v>
      </c>
    </row>
    <row r="235" spans="2:29" x14ac:dyDescent="0.25">
      <c r="B235" s="424">
        <v>231</v>
      </c>
      <c r="C235" s="430">
        <f>'BIENES ASEGURADOS IN.DE'!C235</f>
        <v>0</v>
      </c>
      <c r="D235" s="431">
        <f>'BIENES ASEGURADOS IN.DE'!D235*'RT GENERALES'!$E$14</f>
        <v>0</v>
      </c>
      <c r="E235" s="432">
        <f>'BIENES ASEGURADOS IN.DE'!E235*'RT GENERALES'!$E$14</f>
        <v>0</v>
      </c>
      <c r="F235" s="433">
        <f>'BIENES ASEGURADOS IN.DE'!F235*'RT GENERALES'!$E$14</f>
        <v>0</v>
      </c>
      <c r="G235" s="425">
        <f t="shared" si="34"/>
        <v>0</v>
      </c>
      <c r="H235" s="283"/>
      <c r="I235" s="284">
        <f>((((D235+E235)*('DT IN. DE'!$C$5/1000)))*($D$1166/IF(AND($D$1165&gt;$B$1167,$B$1167&gt;$D$1164),366,365))+(F235*('DT IN. DE'!$C$5/2000)))</f>
        <v>0</v>
      </c>
      <c r="J235" s="285">
        <f t="shared" si="35"/>
        <v>0</v>
      </c>
      <c r="K235" s="286">
        <f>(((D235+E235)*('DT IN. DE'!$E$5/1000))*($D$1166/IF(AND($D$1165&gt;$B$1167,$B$1167&gt;$D$1164),366,365))+(F235*('DT IN. DE'!$E$5/2000)))</f>
        <v>0</v>
      </c>
      <c r="L235" s="385"/>
      <c r="M235" s="287">
        <f t="shared" si="36"/>
        <v>0</v>
      </c>
      <c r="O235" s="288">
        <f>(($T235*'DT IN. DE'!$C$5/1000))*($D$1166/IF(AND($D$1165&gt;$B$1167,$B$1167&gt;$D$1164),366,365))+(($U235*'DT IN. DE'!$C$5/2000))</f>
        <v>0</v>
      </c>
      <c r="P235" s="289">
        <f t="shared" si="37"/>
        <v>0</v>
      </c>
      <c r="Q235" s="289">
        <f>(($T235*'DT IN. DE'!$E$5/1000))*($D$1166/IF(AND($D$1165&gt;$B$1167,$B$1167&gt;$D$1164),366,365))+(($U235*'DT IN. DE'!$E$5/2000))</f>
        <v>0</v>
      </c>
      <c r="R235" s="290">
        <f t="shared" si="38"/>
        <v>0</v>
      </c>
      <c r="T235" s="291">
        <f t="shared" si="39"/>
        <v>0</v>
      </c>
      <c r="U235" s="291">
        <f t="shared" si="40"/>
        <v>0</v>
      </c>
      <c r="W235" s="288">
        <f>(($AB235*'DT IN. DE'!$C$5/1000))*($D$1166/IF(AND($D$1165&gt;$B$1167,$B$1167&gt;$D$1164),366,365))+(($AC235*'DT IN. DE'!$C$5/2000))</f>
        <v>0</v>
      </c>
      <c r="X235" s="289">
        <f t="shared" si="41"/>
        <v>0</v>
      </c>
      <c r="Y235" s="289">
        <f>(($AB235*'DT IN. DE'!$E$5/1000))*($D$1166/IF(AND($D$1165&gt;$B$1167,$B$1167&gt;$D$1164),366,365))+(($AC235*'DT IN. DE'!$E$5/2000))</f>
        <v>0</v>
      </c>
      <c r="Z235" s="292">
        <f t="shared" si="42"/>
        <v>0</v>
      </c>
      <c r="AA235" s="386"/>
      <c r="AB235" s="291">
        <f t="shared" si="43"/>
        <v>0</v>
      </c>
      <c r="AC235" s="291">
        <f t="shared" si="44"/>
        <v>0</v>
      </c>
    </row>
    <row r="236" spans="2:29" x14ac:dyDescent="0.25">
      <c r="B236" s="423">
        <v>232</v>
      </c>
      <c r="C236" s="430">
        <f>'BIENES ASEGURADOS IN.DE'!C236</f>
        <v>0</v>
      </c>
      <c r="D236" s="431">
        <f>'BIENES ASEGURADOS IN.DE'!D236*'RT GENERALES'!$E$14</f>
        <v>0</v>
      </c>
      <c r="E236" s="432">
        <f>'BIENES ASEGURADOS IN.DE'!E236*'RT GENERALES'!$E$14</f>
        <v>0</v>
      </c>
      <c r="F236" s="433">
        <f>'BIENES ASEGURADOS IN.DE'!F236*'RT GENERALES'!$E$14</f>
        <v>0</v>
      </c>
      <c r="G236" s="425">
        <f t="shared" si="34"/>
        <v>0</v>
      </c>
      <c r="H236" s="283"/>
      <c r="I236" s="284">
        <f>((((D236+E236)*('DT IN. DE'!$C$5/1000)))*($D$1166/IF(AND($D$1165&gt;$B$1167,$B$1167&gt;$D$1164),366,365))+(F236*('DT IN. DE'!$C$5/2000)))</f>
        <v>0</v>
      </c>
      <c r="J236" s="285">
        <f t="shared" si="35"/>
        <v>0</v>
      </c>
      <c r="K236" s="286">
        <f>(((D236+E236)*('DT IN. DE'!$E$5/1000))*($D$1166/IF(AND($D$1165&gt;$B$1167,$B$1167&gt;$D$1164),366,365))+(F236*('DT IN. DE'!$E$5/2000)))</f>
        <v>0</v>
      </c>
      <c r="L236" s="385"/>
      <c r="M236" s="287">
        <f t="shared" si="36"/>
        <v>0</v>
      </c>
      <c r="O236" s="288">
        <f>(($T236*'DT IN. DE'!$C$5/1000))*($D$1166/IF(AND($D$1165&gt;$B$1167,$B$1167&gt;$D$1164),366,365))+(($U236*'DT IN. DE'!$C$5/2000))</f>
        <v>0</v>
      </c>
      <c r="P236" s="289">
        <f t="shared" si="37"/>
        <v>0</v>
      </c>
      <c r="Q236" s="289">
        <f>(($T236*'DT IN. DE'!$E$5/1000))*($D$1166/IF(AND($D$1165&gt;$B$1167,$B$1167&gt;$D$1164),366,365))+(($U236*'DT IN. DE'!$E$5/2000))</f>
        <v>0</v>
      </c>
      <c r="R236" s="290">
        <f t="shared" si="38"/>
        <v>0</v>
      </c>
      <c r="T236" s="291">
        <f t="shared" si="39"/>
        <v>0</v>
      </c>
      <c r="U236" s="291">
        <f t="shared" si="40"/>
        <v>0</v>
      </c>
      <c r="W236" s="288">
        <f>(($AB236*'DT IN. DE'!$C$5/1000))*($D$1166/IF(AND($D$1165&gt;$B$1167,$B$1167&gt;$D$1164),366,365))+(($AC236*'DT IN. DE'!$C$5/2000))</f>
        <v>0</v>
      </c>
      <c r="X236" s="289">
        <f t="shared" si="41"/>
        <v>0</v>
      </c>
      <c r="Y236" s="289">
        <f>(($AB236*'DT IN. DE'!$E$5/1000))*($D$1166/IF(AND($D$1165&gt;$B$1167,$B$1167&gt;$D$1164),366,365))+(($AC236*'DT IN. DE'!$E$5/2000))</f>
        <v>0</v>
      </c>
      <c r="Z236" s="292">
        <f t="shared" si="42"/>
        <v>0</v>
      </c>
      <c r="AA236" s="386"/>
      <c r="AB236" s="291">
        <f t="shared" si="43"/>
        <v>0</v>
      </c>
      <c r="AC236" s="291">
        <f t="shared" si="44"/>
        <v>0</v>
      </c>
    </row>
    <row r="237" spans="2:29" x14ac:dyDescent="0.25">
      <c r="B237" s="424">
        <v>233</v>
      </c>
      <c r="C237" s="430">
        <f>'BIENES ASEGURADOS IN.DE'!C237</f>
        <v>0</v>
      </c>
      <c r="D237" s="431">
        <f>'BIENES ASEGURADOS IN.DE'!D237*'RT GENERALES'!$E$14</f>
        <v>0</v>
      </c>
      <c r="E237" s="432">
        <f>'BIENES ASEGURADOS IN.DE'!E237*'RT GENERALES'!$E$14</f>
        <v>0</v>
      </c>
      <c r="F237" s="433">
        <f>'BIENES ASEGURADOS IN.DE'!F237*'RT GENERALES'!$E$14</f>
        <v>0</v>
      </c>
      <c r="G237" s="425">
        <f t="shared" si="34"/>
        <v>0</v>
      </c>
      <c r="H237" s="283"/>
      <c r="I237" s="284">
        <f>((((D237+E237)*('DT IN. DE'!$C$5/1000)))*($D$1166/IF(AND($D$1165&gt;$B$1167,$B$1167&gt;$D$1164),366,365))+(F237*('DT IN. DE'!$C$5/2000)))</f>
        <v>0</v>
      </c>
      <c r="J237" s="285">
        <f t="shared" si="35"/>
        <v>0</v>
      </c>
      <c r="K237" s="286">
        <f>(((D237+E237)*('DT IN. DE'!$E$5/1000))*($D$1166/IF(AND($D$1165&gt;$B$1167,$B$1167&gt;$D$1164),366,365))+(F237*('DT IN. DE'!$E$5/2000)))</f>
        <v>0</v>
      </c>
      <c r="L237" s="385"/>
      <c r="M237" s="287">
        <f t="shared" si="36"/>
        <v>0</v>
      </c>
      <c r="O237" s="288">
        <f>(($T237*'DT IN. DE'!$C$5/1000))*($D$1166/IF(AND($D$1165&gt;$B$1167,$B$1167&gt;$D$1164),366,365))+(($U237*'DT IN. DE'!$C$5/2000))</f>
        <v>0</v>
      </c>
      <c r="P237" s="289">
        <f t="shared" si="37"/>
        <v>0</v>
      </c>
      <c r="Q237" s="289">
        <f>(($T237*'DT IN. DE'!$E$5/1000))*($D$1166/IF(AND($D$1165&gt;$B$1167,$B$1167&gt;$D$1164),366,365))+(($U237*'DT IN. DE'!$E$5/2000))</f>
        <v>0</v>
      </c>
      <c r="R237" s="290">
        <f t="shared" si="38"/>
        <v>0</v>
      </c>
      <c r="T237" s="291">
        <f t="shared" si="39"/>
        <v>0</v>
      </c>
      <c r="U237" s="291">
        <f t="shared" si="40"/>
        <v>0</v>
      </c>
      <c r="W237" s="288">
        <f>(($AB237*'DT IN. DE'!$C$5/1000))*($D$1166/IF(AND($D$1165&gt;$B$1167,$B$1167&gt;$D$1164),366,365))+(($AC237*'DT IN. DE'!$C$5/2000))</f>
        <v>0</v>
      </c>
      <c r="X237" s="289">
        <f t="shared" si="41"/>
        <v>0</v>
      </c>
      <c r="Y237" s="289">
        <f>(($AB237*'DT IN. DE'!$E$5/1000))*($D$1166/IF(AND($D$1165&gt;$B$1167,$B$1167&gt;$D$1164),366,365))+(($AC237*'DT IN. DE'!$E$5/2000))</f>
        <v>0</v>
      </c>
      <c r="Z237" s="292">
        <f t="shared" si="42"/>
        <v>0</v>
      </c>
      <c r="AA237" s="386"/>
      <c r="AB237" s="291">
        <f t="shared" si="43"/>
        <v>0</v>
      </c>
      <c r="AC237" s="291">
        <f t="shared" si="44"/>
        <v>0</v>
      </c>
    </row>
    <row r="238" spans="2:29" x14ac:dyDescent="0.25">
      <c r="B238" s="424">
        <v>234</v>
      </c>
      <c r="C238" s="430">
        <f>'BIENES ASEGURADOS IN.DE'!C238</f>
        <v>0</v>
      </c>
      <c r="D238" s="431">
        <f>'BIENES ASEGURADOS IN.DE'!D238*'RT GENERALES'!$E$14</f>
        <v>0</v>
      </c>
      <c r="E238" s="432">
        <f>'BIENES ASEGURADOS IN.DE'!E238*'RT GENERALES'!$E$14</f>
        <v>0</v>
      </c>
      <c r="F238" s="433">
        <f>'BIENES ASEGURADOS IN.DE'!F238*'RT GENERALES'!$E$14</f>
        <v>0</v>
      </c>
      <c r="G238" s="425">
        <f t="shared" si="34"/>
        <v>0</v>
      </c>
      <c r="H238" s="283"/>
      <c r="I238" s="284">
        <f>((((D238+E238)*('DT IN. DE'!$C$5/1000)))*($D$1166/IF(AND($D$1165&gt;$B$1167,$B$1167&gt;$D$1164),366,365))+(F238*('DT IN. DE'!$C$5/2000)))</f>
        <v>0</v>
      </c>
      <c r="J238" s="285">
        <f t="shared" si="35"/>
        <v>0</v>
      </c>
      <c r="K238" s="286">
        <f>(((D238+E238)*('DT IN. DE'!$E$5/1000))*($D$1166/IF(AND($D$1165&gt;$B$1167,$B$1167&gt;$D$1164),366,365))+(F238*('DT IN. DE'!$E$5/2000)))</f>
        <v>0</v>
      </c>
      <c r="L238" s="385"/>
      <c r="M238" s="287">
        <f t="shared" si="36"/>
        <v>0</v>
      </c>
      <c r="O238" s="288">
        <f>(($T238*'DT IN. DE'!$C$5/1000))*($D$1166/IF(AND($D$1165&gt;$B$1167,$B$1167&gt;$D$1164),366,365))+(($U238*'DT IN. DE'!$C$5/2000))</f>
        <v>0</v>
      </c>
      <c r="P238" s="289">
        <f t="shared" si="37"/>
        <v>0</v>
      </c>
      <c r="Q238" s="289">
        <f>(($T238*'DT IN. DE'!$E$5/1000))*($D$1166/IF(AND($D$1165&gt;$B$1167,$B$1167&gt;$D$1164),366,365))+(($U238*'DT IN. DE'!$E$5/2000))</f>
        <v>0</v>
      </c>
      <c r="R238" s="290">
        <f t="shared" si="38"/>
        <v>0</v>
      </c>
      <c r="T238" s="291">
        <f t="shared" si="39"/>
        <v>0</v>
      </c>
      <c r="U238" s="291">
        <f t="shared" si="40"/>
        <v>0</v>
      </c>
      <c r="W238" s="288">
        <f>(($AB238*'DT IN. DE'!$C$5/1000))*($D$1166/IF(AND($D$1165&gt;$B$1167,$B$1167&gt;$D$1164),366,365))+(($AC238*'DT IN. DE'!$C$5/2000))</f>
        <v>0</v>
      </c>
      <c r="X238" s="289">
        <f t="shared" si="41"/>
        <v>0</v>
      </c>
      <c r="Y238" s="289">
        <f>(($AB238*'DT IN. DE'!$E$5/1000))*($D$1166/IF(AND($D$1165&gt;$B$1167,$B$1167&gt;$D$1164),366,365))+(($AC238*'DT IN. DE'!$E$5/2000))</f>
        <v>0</v>
      </c>
      <c r="Z238" s="292">
        <f t="shared" si="42"/>
        <v>0</v>
      </c>
      <c r="AA238" s="386"/>
      <c r="AB238" s="291">
        <f t="shared" si="43"/>
        <v>0</v>
      </c>
      <c r="AC238" s="291">
        <f t="shared" si="44"/>
        <v>0</v>
      </c>
    </row>
    <row r="239" spans="2:29" x14ac:dyDescent="0.25">
      <c r="B239" s="423">
        <v>235</v>
      </c>
      <c r="C239" s="430">
        <f>'BIENES ASEGURADOS IN.DE'!C239</f>
        <v>0</v>
      </c>
      <c r="D239" s="431">
        <f>'BIENES ASEGURADOS IN.DE'!D239*'RT GENERALES'!$E$14</f>
        <v>0</v>
      </c>
      <c r="E239" s="432">
        <f>'BIENES ASEGURADOS IN.DE'!E239*'RT GENERALES'!$E$14</f>
        <v>0</v>
      </c>
      <c r="F239" s="433">
        <f>'BIENES ASEGURADOS IN.DE'!F239*'RT GENERALES'!$E$14</f>
        <v>0</v>
      </c>
      <c r="G239" s="425">
        <f t="shared" si="34"/>
        <v>0</v>
      </c>
      <c r="H239" s="283"/>
      <c r="I239" s="284">
        <f>((((D239+E239)*('DT IN. DE'!$C$5/1000)))*($D$1166/IF(AND($D$1165&gt;$B$1167,$B$1167&gt;$D$1164),366,365))+(F239*('DT IN. DE'!$C$5/2000)))</f>
        <v>0</v>
      </c>
      <c r="J239" s="285">
        <f t="shared" si="35"/>
        <v>0</v>
      </c>
      <c r="K239" s="286">
        <f>(((D239+E239)*('DT IN. DE'!$E$5/1000))*($D$1166/IF(AND($D$1165&gt;$B$1167,$B$1167&gt;$D$1164),366,365))+(F239*('DT IN. DE'!$E$5/2000)))</f>
        <v>0</v>
      </c>
      <c r="L239" s="385"/>
      <c r="M239" s="287">
        <f t="shared" si="36"/>
        <v>0</v>
      </c>
      <c r="O239" s="288">
        <f>(($T239*'DT IN. DE'!$C$5/1000))*($D$1166/IF(AND($D$1165&gt;$B$1167,$B$1167&gt;$D$1164),366,365))+(($U239*'DT IN. DE'!$C$5/2000))</f>
        <v>0</v>
      </c>
      <c r="P239" s="289">
        <f t="shared" si="37"/>
        <v>0</v>
      </c>
      <c r="Q239" s="289">
        <f>(($T239*'DT IN. DE'!$E$5/1000))*($D$1166/IF(AND($D$1165&gt;$B$1167,$B$1167&gt;$D$1164),366,365))+(($U239*'DT IN. DE'!$E$5/2000))</f>
        <v>0</v>
      </c>
      <c r="R239" s="290">
        <f t="shared" si="38"/>
        <v>0</v>
      </c>
      <c r="T239" s="291">
        <f t="shared" si="39"/>
        <v>0</v>
      </c>
      <c r="U239" s="291">
        <f t="shared" si="40"/>
        <v>0</v>
      </c>
      <c r="W239" s="288">
        <f>(($AB239*'DT IN. DE'!$C$5/1000))*($D$1166/IF(AND($D$1165&gt;$B$1167,$B$1167&gt;$D$1164),366,365))+(($AC239*'DT IN. DE'!$C$5/2000))</f>
        <v>0</v>
      </c>
      <c r="X239" s="289">
        <f t="shared" si="41"/>
        <v>0</v>
      </c>
      <c r="Y239" s="289">
        <f>(($AB239*'DT IN. DE'!$E$5/1000))*($D$1166/IF(AND($D$1165&gt;$B$1167,$B$1167&gt;$D$1164),366,365))+(($AC239*'DT IN. DE'!$E$5/2000))</f>
        <v>0</v>
      </c>
      <c r="Z239" s="292">
        <f t="shared" si="42"/>
        <v>0</v>
      </c>
      <c r="AA239" s="386"/>
      <c r="AB239" s="291">
        <f t="shared" si="43"/>
        <v>0</v>
      </c>
      <c r="AC239" s="291">
        <f t="shared" si="44"/>
        <v>0</v>
      </c>
    </row>
    <row r="240" spans="2:29" x14ac:dyDescent="0.25">
      <c r="B240" s="424">
        <v>236</v>
      </c>
      <c r="C240" s="430">
        <f>'BIENES ASEGURADOS IN.DE'!C240</f>
        <v>0</v>
      </c>
      <c r="D240" s="431">
        <f>'BIENES ASEGURADOS IN.DE'!D240*'RT GENERALES'!$E$14</f>
        <v>0</v>
      </c>
      <c r="E240" s="432">
        <f>'BIENES ASEGURADOS IN.DE'!E240*'RT GENERALES'!$E$14</f>
        <v>0</v>
      </c>
      <c r="F240" s="433">
        <f>'BIENES ASEGURADOS IN.DE'!F240*'RT GENERALES'!$E$14</f>
        <v>0</v>
      </c>
      <c r="G240" s="425">
        <f t="shared" si="34"/>
        <v>0</v>
      </c>
      <c r="H240" s="283"/>
      <c r="I240" s="284">
        <f>((((D240+E240)*('DT IN. DE'!$C$5/1000)))*($D$1166/IF(AND($D$1165&gt;$B$1167,$B$1167&gt;$D$1164),366,365))+(F240*('DT IN. DE'!$C$5/2000)))</f>
        <v>0</v>
      </c>
      <c r="J240" s="285">
        <f t="shared" si="35"/>
        <v>0</v>
      </c>
      <c r="K240" s="286">
        <f>(((D240+E240)*('DT IN. DE'!$E$5/1000))*($D$1166/IF(AND($D$1165&gt;$B$1167,$B$1167&gt;$D$1164),366,365))+(F240*('DT IN. DE'!$E$5/2000)))</f>
        <v>0</v>
      </c>
      <c r="L240" s="385"/>
      <c r="M240" s="287">
        <f t="shared" si="36"/>
        <v>0</v>
      </c>
      <c r="O240" s="288">
        <f>(($T240*'DT IN. DE'!$C$5/1000))*($D$1166/IF(AND($D$1165&gt;$B$1167,$B$1167&gt;$D$1164),366,365))+(($U240*'DT IN. DE'!$C$5/2000))</f>
        <v>0</v>
      </c>
      <c r="P240" s="289">
        <f t="shared" si="37"/>
        <v>0</v>
      </c>
      <c r="Q240" s="289">
        <f>(($T240*'DT IN. DE'!$E$5/1000))*($D$1166/IF(AND($D$1165&gt;$B$1167,$B$1167&gt;$D$1164),366,365))+(($U240*'DT IN. DE'!$E$5/2000))</f>
        <v>0</v>
      </c>
      <c r="R240" s="290">
        <f t="shared" si="38"/>
        <v>0</v>
      </c>
      <c r="T240" s="291">
        <f t="shared" si="39"/>
        <v>0</v>
      </c>
      <c r="U240" s="291">
        <f t="shared" si="40"/>
        <v>0</v>
      </c>
      <c r="W240" s="288">
        <f>(($AB240*'DT IN. DE'!$C$5/1000))*($D$1166/IF(AND($D$1165&gt;$B$1167,$B$1167&gt;$D$1164),366,365))+(($AC240*'DT IN. DE'!$C$5/2000))</f>
        <v>0</v>
      </c>
      <c r="X240" s="289">
        <f t="shared" si="41"/>
        <v>0</v>
      </c>
      <c r="Y240" s="289">
        <f>(($AB240*'DT IN. DE'!$E$5/1000))*($D$1166/IF(AND($D$1165&gt;$B$1167,$B$1167&gt;$D$1164),366,365))+(($AC240*'DT IN. DE'!$E$5/2000))</f>
        <v>0</v>
      </c>
      <c r="Z240" s="292">
        <f t="shared" si="42"/>
        <v>0</v>
      </c>
      <c r="AA240" s="386"/>
      <c r="AB240" s="291">
        <f t="shared" si="43"/>
        <v>0</v>
      </c>
      <c r="AC240" s="291">
        <f t="shared" si="44"/>
        <v>0</v>
      </c>
    </row>
    <row r="241" spans="2:29" x14ac:dyDescent="0.25">
      <c r="B241" s="424">
        <v>237</v>
      </c>
      <c r="C241" s="430">
        <f>'BIENES ASEGURADOS IN.DE'!C241</f>
        <v>0</v>
      </c>
      <c r="D241" s="431">
        <f>'BIENES ASEGURADOS IN.DE'!D241*'RT GENERALES'!$E$14</f>
        <v>0</v>
      </c>
      <c r="E241" s="432">
        <f>'BIENES ASEGURADOS IN.DE'!E241*'RT GENERALES'!$E$14</f>
        <v>0</v>
      </c>
      <c r="F241" s="433">
        <f>'BIENES ASEGURADOS IN.DE'!F241*'RT GENERALES'!$E$14</f>
        <v>0</v>
      </c>
      <c r="G241" s="425">
        <f t="shared" si="34"/>
        <v>0</v>
      </c>
      <c r="H241" s="283"/>
      <c r="I241" s="284">
        <f>((((D241+E241)*('DT IN. DE'!$C$5/1000)))*($D$1166/IF(AND($D$1165&gt;$B$1167,$B$1167&gt;$D$1164),366,365))+(F241*('DT IN. DE'!$C$5/2000)))</f>
        <v>0</v>
      </c>
      <c r="J241" s="285">
        <f t="shared" si="35"/>
        <v>0</v>
      </c>
      <c r="K241" s="286">
        <f>(((D241+E241)*('DT IN. DE'!$E$5/1000))*($D$1166/IF(AND($D$1165&gt;$B$1167,$B$1167&gt;$D$1164),366,365))+(F241*('DT IN. DE'!$E$5/2000)))</f>
        <v>0</v>
      </c>
      <c r="L241" s="385"/>
      <c r="M241" s="287">
        <f t="shared" si="36"/>
        <v>0</v>
      </c>
      <c r="O241" s="288">
        <f>(($T241*'DT IN. DE'!$C$5/1000))*($D$1166/IF(AND($D$1165&gt;$B$1167,$B$1167&gt;$D$1164),366,365))+(($U241*'DT IN. DE'!$C$5/2000))</f>
        <v>0</v>
      </c>
      <c r="P241" s="289">
        <f t="shared" si="37"/>
        <v>0</v>
      </c>
      <c r="Q241" s="289">
        <f>(($T241*'DT IN. DE'!$E$5/1000))*($D$1166/IF(AND($D$1165&gt;$B$1167,$B$1167&gt;$D$1164),366,365))+(($U241*'DT IN. DE'!$E$5/2000))</f>
        <v>0</v>
      </c>
      <c r="R241" s="290">
        <f t="shared" si="38"/>
        <v>0</v>
      </c>
      <c r="T241" s="291">
        <f t="shared" si="39"/>
        <v>0</v>
      </c>
      <c r="U241" s="291">
        <f t="shared" si="40"/>
        <v>0</v>
      </c>
      <c r="W241" s="288">
        <f>(($AB241*'DT IN. DE'!$C$5/1000))*($D$1166/IF(AND($D$1165&gt;$B$1167,$B$1167&gt;$D$1164),366,365))+(($AC241*'DT IN. DE'!$C$5/2000))</f>
        <v>0</v>
      </c>
      <c r="X241" s="289">
        <f t="shared" si="41"/>
        <v>0</v>
      </c>
      <c r="Y241" s="289">
        <f>(($AB241*'DT IN. DE'!$E$5/1000))*($D$1166/IF(AND($D$1165&gt;$B$1167,$B$1167&gt;$D$1164),366,365))+(($AC241*'DT IN. DE'!$E$5/2000))</f>
        <v>0</v>
      </c>
      <c r="Z241" s="292">
        <f t="shared" si="42"/>
        <v>0</v>
      </c>
      <c r="AA241" s="386"/>
      <c r="AB241" s="291">
        <f t="shared" si="43"/>
        <v>0</v>
      </c>
      <c r="AC241" s="291">
        <f t="shared" si="44"/>
        <v>0</v>
      </c>
    </row>
    <row r="242" spans="2:29" x14ac:dyDescent="0.25">
      <c r="B242" s="423">
        <v>238</v>
      </c>
      <c r="C242" s="430">
        <f>'BIENES ASEGURADOS IN.DE'!C242</f>
        <v>0</v>
      </c>
      <c r="D242" s="431">
        <f>'BIENES ASEGURADOS IN.DE'!D242*'RT GENERALES'!$E$14</f>
        <v>0</v>
      </c>
      <c r="E242" s="432">
        <f>'BIENES ASEGURADOS IN.DE'!E242*'RT GENERALES'!$E$14</f>
        <v>0</v>
      </c>
      <c r="F242" s="433">
        <f>'BIENES ASEGURADOS IN.DE'!F242*'RT GENERALES'!$E$14</f>
        <v>0</v>
      </c>
      <c r="G242" s="425">
        <f t="shared" si="34"/>
        <v>0</v>
      </c>
      <c r="H242" s="283"/>
      <c r="I242" s="284">
        <f>((((D242+E242)*('DT IN. DE'!$C$5/1000)))*($D$1166/IF(AND($D$1165&gt;$B$1167,$B$1167&gt;$D$1164),366,365))+(F242*('DT IN. DE'!$C$5/2000)))</f>
        <v>0</v>
      </c>
      <c r="J242" s="285">
        <f t="shared" si="35"/>
        <v>0</v>
      </c>
      <c r="K242" s="286">
        <f>(((D242+E242)*('DT IN. DE'!$E$5/1000))*($D$1166/IF(AND($D$1165&gt;$B$1167,$B$1167&gt;$D$1164),366,365))+(F242*('DT IN. DE'!$E$5/2000)))</f>
        <v>0</v>
      </c>
      <c r="L242" s="385"/>
      <c r="M242" s="287">
        <f t="shared" si="36"/>
        <v>0</v>
      </c>
      <c r="O242" s="288">
        <f>(($T242*'DT IN. DE'!$C$5/1000))*($D$1166/IF(AND($D$1165&gt;$B$1167,$B$1167&gt;$D$1164),366,365))+(($U242*'DT IN. DE'!$C$5/2000))</f>
        <v>0</v>
      </c>
      <c r="P242" s="289">
        <f t="shared" si="37"/>
        <v>0</v>
      </c>
      <c r="Q242" s="289">
        <f>(($T242*'DT IN. DE'!$E$5/1000))*($D$1166/IF(AND($D$1165&gt;$B$1167,$B$1167&gt;$D$1164),366,365))+(($U242*'DT IN. DE'!$E$5/2000))</f>
        <v>0</v>
      </c>
      <c r="R242" s="290">
        <f t="shared" si="38"/>
        <v>0</v>
      </c>
      <c r="T242" s="291">
        <f t="shared" si="39"/>
        <v>0</v>
      </c>
      <c r="U242" s="291">
        <f t="shared" si="40"/>
        <v>0</v>
      </c>
      <c r="W242" s="288">
        <f>(($AB242*'DT IN. DE'!$C$5/1000))*($D$1166/IF(AND($D$1165&gt;$B$1167,$B$1167&gt;$D$1164),366,365))+(($AC242*'DT IN. DE'!$C$5/2000))</f>
        <v>0</v>
      </c>
      <c r="X242" s="289">
        <f t="shared" si="41"/>
        <v>0</v>
      </c>
      <c r="Y242" s="289">
        <f>(($AB242*'DT IN. DE'!$E$5/1000))*($D$1166/IF(AND($D$1165&gt;$B$1167,$B$1167&gt;$D$1164),366,365))+(($AC242*'DT IN. DE'!$E$5/2000))</f>
        <v>0</v>
      </c>
      <c r="Z242" s="292">
        <f t="shared" si="42"/>
        <v>0</v>
      </c>
      <c r="AA242" s="386"/>
      <c r="AB242" s="291">
        <f t="shared" si="43"/>
        <v>0</v>
      </c>
      <c r="AC242" s="291">
        <f t="shared" si="44"/>
        <v>0</v>
      </c>
    </row>
    <row r="243" spans="2:29" x14ac:dyDescent="0.25">
      <c r="B243" s="424">
        <v>239</v>
      </c>
      <c r="C243" s="430">
        <f>'BIENES ASEGURADOS IN.DE'!C243</f>
        <v>0</v>
      </c>
      <c r="D243" s="431">
        <f>'BIENES ASEGURADOS IN.DE'!D243*'RT GENERALES'!$E$14</f>
        <v>0</v>
      </c>
      <c r="E243" s="432">
        <f>'BIENES ASEGURADOS IN.DE'!E243*'RT GENERALES'!$E$14</f>
        <v>0</v>
      </c>
      <c r="F243" s="433">
        <f>'BIENES ASEGURADOS IN.DE'!F243*'RT GENERALES'!$E$14</f>
        <v>0</v>
      </c>
      <c r="G243" s="425">
        <f t="shared" si="34"/>
        <v>0</v>
      </c>
      <c r="H243" s="283"/>
      <c r="I243" s="284">
        <f>((((D243+E243)*('DT IN. DE'!$C$5/1000)))*($D$1166/IF(AND($D$1165&gt;$B$1167,$B$1167&gt;$D$1164),366,365))+(F243*('DT IN. DE'!$C$5/2000)))</f>
        <v>0</v>
      </c>
      <c r="J243" s="285">
        <f t="shared" si="35"/>
        <v>0</v>
      </c>
      <c r="K243" s="286">
        <f>(((D243+E243)*('DT IN. DE'!$E$5/1000))*($D$1166/IF(AND($D$1165&gt;$B$1167,$B$1167&gt;$D$1164),366,365))+(F243*('DT IN. DE'!$E$5/2000)))</f>
        <v>0</v>
      </c>
      <c r="L243" s="385"/>
      <c r="M243" s="287">
        <f t="shared" si="36"/>
        <v>0</v>
      </c>
      <c r="O243" s="288">
        <f>(($T243*'DT IN. DE'!$C$5/1000))*($D$1166/IF(AND($D$1165&gt;$B$1167,$B$1167&gt;$D$1164),366,365))+(($U243*'DT IN. DE'!$C$5/2000))</f>
        <v>0</v>
      </c>
      <c r="P243" s="289">
        <f t="shared" si="37"/>
        <v>0</v>
      </c>
      <c r="Q243" s="289">
        <f>(($T243*'DT IN. DE'!$E$5/1000))*($D$1166/IF(AND($D$1165&gt;$B$1167,$B$1167&gt;$D$1164),366,365))+(($U243*'DT IN. DE'!$E$5/2000))</f>
        <v>0</v>
      </c>
      <c r="R243" s="290">
        <f t="shared" si="38"/>
        <v>0</v>
      </c>
      <c r="T243" s="291">
        <f t="shared" si="39"/>
        <v>0</v>
      </c>
      <c r="U243" s="291">
        <f t="shared" si="40"/>
        <v>0</v>
      </c>
      <c r="W243" s="288">
        <f>(($AB243*'DT IN. DE'!$C$5/1000))*($D$1166/IF(AND($D$1165&gt;$B$1167,$B$1167&gt;$D$1164),366,365))+(($AC243*'DT IN. DE'!$C$5/2000))</f>
        <v>0</v>
      </c>
      <c r="X243" s="289">
        <f t="shared" si="41"/>
        <v>0</v>
      </c>
      <c r="Y243" s="289">
        <f>(($AB243*'DT IN. DE'!$E$5/1000))*($D$1166/IF(AND($D$1165&gt;$B$1167,$B$1167&gt;$D$1164),366,365))+(($AC243*'DT IN. DE'!$E$5/2000))</f>
        <v>0</v>
      </c>
      <c r="Z243" s="292">
        <f t="shared" si="42"/>
        <v>0</v>
      </c>
      <c r="AA243" s="386"/>
      <c r="AB243" s="291">
        <f t="shared" si="43"/>
        <v>0</v>
      </c>
      <c r="AC243" s="291">
        <f t="shared" si="44"/>
        <v>0</v>
      </c>
    </row>
    <row r="244" spans="2:29" x14ac:dyDescent="0.25">
      <c r="B244" s="424">
        <v>240</v>
      </c>
      <c r="C244" s="430">
        <f>'BIENES ASEGURADOS IN.DE'!C244</f>
        <v>0</v>
      </c>
      <c r="D244" s="431">
        <f>'BIENES ASEGURADOS IN.DE'!D244*'RT GENERALES'!$E$14</f>
        <v>0</v>
      </c>
      <c r="E244" s="432">
        <f>'BIENES ASEGURADOS IN.DE'!E244*'RT GENERALES'!$E$14</f>
        <v>0</v>
      </c>
      <c r="F244" s="433">
        <f>'BIENES ASEGURADOS IN.DE'!F244*'RT GENERALES'!$E$14</f>
        <v>0</v>
      </c>
      <c r="G244" s="425">
        <f t="shared" si="34"/>
        <v>0</v>
      </c>
      <c r="H244" s="283"/>
      <c r="I244" s="284">
        <f>((((D244+E244)*('DT IN. DE'!$C$5/1000)))*($D$1166/IF(AND($D$1165&gt;$B$1167,$B$1167&gt;$D$1164),366,365))+(F244*('DT IN. DE'!$C$5/2000)))</f>
        <v>0</v>
      </c>
      <c r="J244" s="285">
        <f t="shared" si="35"/>
        <v>0</v>
      </c>
      <c r="K244" s="286">
        <f>(((D244+E244)*('DT IN. DE'!$E$5/1000))*($D$1166/IF(AND($D$1165&gt;$B$1167,$B$1167&gt;$D$1164),366,365))+(F244*('DT IN. DE'!$E$5/2000)))</f>
        <v>0</v>
      </c>
      <c r="L244" s="385"/>
      <c r="M244" s="287">
        <f t="shared" si="36"/>
        <v>0</v>
      </c>
      <c r="O244" s="288">
        <f>(($T244*'DT IN. DE'!$C$5/1000))*($D$1166/IF(AND($D$1165&gt;$B$1167,$B$1167&gt;$D$1164),366,365))+(($U244*'DT IN. DE'!$C$5/2000))</f>
        <v>0</v>
      </c>
      <c r="P244" s="289">
        <f t="shared" si="37"/>
        <v>0</v>
      </c>
      <c r="Q244" s="289">
        <f>(($T244*'DT IN. DE'!$E$5/1000))*($D$1166/IF(AND($D$1165&gt;$B$1167,$B$1167&gt;$D$1164),366,365))+(($U244*'DT IN. DE'!$E$5/2000))</f>
        <v>0</v>
      </c>
      <c r="R244" s="290">
        <f t="shared" si="38"/>
        <v>0</v>
      </c>
      <c r="T244" s="291">
        <f t="shared" si="39"/>
        <v>0</v>
      </c>
      <c r="U244" s="291">
        <f t="shared" si="40"/>
        <v>0</v>
      </c>
      <c r="W244" s="288">
        <f>(($AB244*'DT IN. DE'!$C$5/1000))*($D$1166/IF(AND($D$1165&gt;$B$1167,$B$1167&gt;$D$1164),366,365))+(($AC244*'DT IN. DE'!$C$5/2000))</f>
        <v>0</v>
      </c>
      <c r="X244" s="289">
        <f t="shared" si="41"/>
        <v>0</v>
      </c>
      <c r="Y244" s="289">
        <f>(($AB244*'DT IN. DE'!$E$5/1000))*($D$1166/IF(AND($D$1165&gt;$B$1167,$B$1167&gt;$D$1164),366,365))+(($AC244*'DT IN. DE'!$E$5/2000))</f>
        <v>0</v>
      </c>
      <c r="Z244" s="292">
        <f t="shared" si="42"/>
        <v>0</v>
      </c>
      <c r="AA244" s="386"/>
      <c r="AB244" s="291">
        <f t="shared" si="43"/>
        <v>0</v>
      </c>
      <c r="AC244" s="291">
        <f t="shared" si="44"/>
        <v>0</v>
      </c>
    </row>
    <row r="245" spans="2:29" x14ac:dyDescent="0.25">
      <c r="B245" s="423">
        <v>241</v>
      </c>
      <c r="C245" s="430">
        <f>'BIENES ASEGURADOS IN.DE'!C245</f>
        <v>0</v>
      </c>
      <c r="D245" s="431">
        <f>'BIENES ASEGURADOS IN.DE'!D245*'RT GENERALES'!$E$14</f>
        <v>0</v>
      </c>
      <c r="E245" s="432">
        <f>'BIENES ASEGURADOS IN.DE'!E245*'RT GENERALES'!$E$14</f>
        <v>0</v>
      </c>
      <c r="F245" s="433">
        <f>'BIENES ASEGURADOS IN.DE'!F245*'RT GENERALES'!$E$14</f>
        <v>0</v>
      </c>
      <c r="G245" s="425">
        <f t="shared" si="34"/>
        <v>0</v>
      </c>
      <c r="H245" s="283"/>
      <c r="I245" s="284">
        <f>((((D245+E245)*('DT IN. DE'!$C$5/1000)))*($D$1166/IF(AND($D$1165&gt;$B$1167,$B$1167&gt;$D$1164),366,365))+(F245*('DT IN. DE'!$C$5/2000)))</f>
        <v>0</v>
      </c>
      <c r="J245" s="285">
        <f t="shared" si="35"/>
        <v>0</v>
      </c>
      <c r="K245" s="286">
        <f>(((D245+E245)*('DT IN. DE'!$E$5/1000))*($D$1166/IF(AND($D$1165&gt;$B$1167,$B$1167&gt;$D$1164),366,365))+(F245*('DT IN. DE'!$E$5/2000)))</f>
        <v>0</v>
      </c>
      <c r="L245" s="385"/>
      <c r="M245" s="287">
        <f t="shared" si="36"/>
        <v>0</v>
      </c>
      <c r="O245" s="288">
        <f>(($T245*'DT IN. DE'!$C$5/1000))*($D$1166/IF(AND($D$1165&gt;$B$1167,$B$1167&gt;$D$1164),366,365))+(($U245*'DT IN. DE'!$C$5/2000))</f>
        <v>0</v>
      </c>
      <c r="P245" s="289">
        <f t="shared" si="37"/>
        <v>0</v>
      </c>
      <c r="Q245" s="289">
        <f>(($T245*'DT IN. DE'!$E$5/1000))*($D$1166/IF(AND($D$1165&gt;$B$1167,$B$1167&gt;$D$1164),366,365))+(($U245*'DT IN. DE'!$E$5/2000))</f>
        <v>0</v>
      </c>
      <c r="R245" s="290">
        <f t="shared" si="38"/>
        <v>0</v>
      </c>
      <c r="T245" s="291">
        <f t="shared" si="39"/>
        <v>0</v>
      </c>
      <c r="U245" s="291">
        <f t="shared" si="40"/>
        <v>0</v>
      </c>
      <c r="W245" s="288">
        <f>(($AB245*'DT IN. DE'!$C$5/1000))*($D$1166/IF(AND($D$1165&gt;$B$1167,$B$1167&gt;$D$1164),366,365))+(($AC245*'DT IN. DE'!$C$5/2000))</f>
        <v>0</v>
      </c>
      <c r="X245" s="289">
        <f t="shared" si="41"/>
        <v>0</v>
      </c>
      <c r="Y245" s="289">
        <f>(($AB245*'DT IN. DE'!$E$5/1000))*($D$1166/IF(AND($D$1165&gt;$B$1167,$B$1167&gt;$D$1164),366,365))+(($AC245*'DT IN. DE'!$E$5/2000))</f>
        <v>0</v>
      </c>
      <c r="Z245" s="292">
        <f t="shared" si="42"/>
        <v>0</v>
      </c>
      <c r="AA245" s="386"/>
      <c r="AB245" s="291">
        <f t="shared" si="43"/>
        <v>0</v>
      </c>
      <c r="AC245" s="291">
        <f t="shared" si="44"/>
        <v>0</v>
      </c>
    </row>
    <row r="246" spans="2:29" x14ac:dyDescent="0.25">
      <c r="B246" s="424">
        <v>242</v>
      </c>
      <c r="C246" s="430">
        <f>'BIENES ASEGURADOS IN.DE'!C246</f>
        <v>0</v>
      </c>
      <c r="D246" s="431">
        <f>'BIENES ASEGURADOS IN.DE'!D246*'RT GENERALES'!$E$14</f>
        <v>0</v>
      </c>
      <c r="E246" s="432">
        <f>'BIENES ASEGURADOS IN.DE'!E246*'RT GENERALES'!$E$14</f>
        <v>0</v>
      </c>
      <c r="F246" s="433">
        <f>'BIENES ASEGURADOS IN.DE'!F246*'RT GENERALES'!$E$14</f>
        <v>0</v>
      </c>
      <c r="G246" s="425">
        <f t="shared" si="34"/>
        <v>0</v>
      </c>
      <c r="H246" s="283"/>
      <c r="I246" s="284">
        <f>((((D246+E246)*('DT IN. DE'!$C$5/1000)))*($D$1166/IF(AND($D$1165&gt;$B$1167,$B$1167&gt;$D$1164),366,365))+(F246*('DT IN. DE'!$C$5/2000)))</f>
        <v>0</v>
      </c>
      <c r="J246" s="285">
        <f t="shared" si="35"/>
        <v>0</v>
      </c>
      <c r="K246" s="286">
        <f>(((D246+E246)*('DT IN. DE'!$E$5/1000))*($D$1166/IF(AND($D$1165&gt;$B$1167,$B$1167&gt;$D$1164),366,365))+(F246*('DT IN. DE'!$E$5/2000)))</f>
        <v>0</v>
      </c>
      <c r="L246" s="385"/>
      <c r="M246" s="287">
        <f t="shared" si="36"/>
        <v>0</v>
      </c>
      <c r="O246" s="288">
        <f>(($T246*'DT IN. DE'!$C$5/1000))*($D$1166/IF(AND($D$1165&gt;$B$1167,$B$1167&gt;$D$1164),366,365))+(($U246*'DT IN. DE'!$C$5/2000))</f>
        <v>0</v>
      </c>
      <c r="P246" s="289">
        <f t="shared" si="37"/>
        <v>0</v>
      </c>
      <c r="Q246" s="289">
        <f>(($T246*'DT IN. DE'!$E$5/1000))*($D$1166/IF(AND($D$1165&gt;$B$1167,$B$1167&gt;$D$1164),366,365))+(($U246*'DT IN. DE'!$E$5/2000))</f>
        <v>0</v>
      </c>
      <c r="R246" s="290">
        <f t="shared" si="38"/>
        <v>0</v>
      </c>
      <c r="T246" s="291">
        <f t="shared" si="39"/>
        <v>0</v>
      </c>
      <c r="U246" s="291">
        <f t="shared" si="40"/>
        <v>0</v>
      </c>
      <c r="W246" s="288">
        <f>(($AB246*'DT IN. DE'!$C$5/1000))*($D$1166/IF(AND($D$1165&gt;$B$1167,$B$1167&gt;$D$1164),366,365))+(($AC246*'DT IN. DE'!$C$5/2000))</f>
        <v>0</v>
      </c>
      <c r="X246" s="289">
        <f t="shared" si="41"/>
        <v>0</v>
      </c>
      <c r="Y246" s="289">
        <f>(($AB246*'DT IN. DE'!$E$5/1000))*($D$1166/IF(AND($D$1165&gt;$B$1167,$B$1167&gt;$D$1164),366,365))+(($AC246*'DT IN. DE'!$E$5/2000))</f>
        <v>0</v>
      </c>
      <c r="Z246" s="292">
        <f t="shared" si="42"/>
        <v>0</v>
      </c>
      <c r="AA246" s="386"/>
      <c r="AB246" s="291">
        <f t="shared" si="43"/>
        <v>0</v>
      </c>
      <c r="AC246" s="291">
        <f t="shared" si="44"/>
        <v>0</v>
      </c>
    </row>
    <row r="247" spans="2:29" x14ac:dyDescent="0.25">
      <c r="B247" s="424">
        <v>243</v>
      </c>
      <c r="C247" s="430">
        <f>'BIENES ASEGURADOS IN.DE'!C247</f>
        <v>0</v>
      </c>
      <c r="D247" s="431">
        <f>'BIENES ASEGURADOS IN.DE'!D247*'RT GENERALES'!$E$14</f>
        <v>0</v>
      </c>
      <c r="E247" s="432">
        <f>'BIENES ASEGURADOS IN.DE'!E247*'RT GENERALES'!$E$14</f>
        <v>0</v>
      </c>
      <c r="F247" s="433">
        <f>'BIENES ASEGURADOS IN.DE'!F247*'RT GENERALES'!$E$14</f>
        <v>0</v>
      </c>
      <c r="G247" s="425">
        <f t="shared" si="34"/>
        <v>0</v>
      </c>
      <c r="H247" s="283"/>
      <c r="I247" s="284">
        <f>((((D247+E247)*('DT IN. DE'!$C$5/1000)))*($D$1166/IF(AND($D$1165&gt;$B$1167,$B$1167&gt;$D$1164),366,365))+(F247*('DT IN. DE'!$C$5/2000)))</f>
        <v>0</v>
      </c>
      <c r="J247" s="285">
        <f t="shared" si="35"/>
        <v>0</v>
      </c>
      <c r="K247" s="286">
        <f>(((D247+E247)*('DT IN. DE'!$E$5/1000))*($D$1166/IF(AND($D$1165&gt;$B$1167,$B$1167&gt;$D$1164),366,365))+(F247*('DT IN. DE'!$E$5/2000)))</f>
        <v>0</v>
      </c>
      <c r="L247" s="385"/>
      <c r="M247" s="287">
        <f t="shared" si="36"/>
        <v>0</v>
      </c>
      <c r="O247" s="288">
        <f>(($T247*'DT IN. DE'!$C$5/1000))*($D$1166/IF(AND($D$1165&gt;$B$1167,$B$1167&gt;$D$1164),366,365))+(($U247*'DT IN. DE'!$C$5/2000))</f>
        <v>0</v>
      </c>
      <c r="P247" s="289">
        <f t="shared" si="37"/>
        <v>0</v>
      </c>
      <c r="Q247" s="289">
        <f>(($T247*'DT IN. DE'!$E$5/1000))*($D$1166/IF(AND($D$1165&gt;$B$1167,$B$1167&gt;$D$1164),366,365))+(($U247*'DT IN. DE'!$E$5/2000))</f>
        <v>0</v>
      </c>
      <c r="R247" s="290">
        <f t="shared" si="38"/>
        <v>0</v>
      </c>
      <c r="T247" s="291">
        <f t="shared" si="39"/>
        <v>0</v>
      </c>
      <c r="U247" s="291">
        <f t="shared" si="40"/>
        <v>0</v>
      </c>
      <c r="W247" s="288">
        <f>(($AB247*'DT IN. DE'!$C$5/1000))*($D$1166/IF(AND($D$1165&gt;$B$1167,$B$1167&gt;$D$1164),366,365))+(($AC247*'DT IN. DE'!$C$5/2000))</f>
        <v>0</v>
      </c>
      <c r="X247" s="289">
        <f t="shared" si="41"/>
        <v>0</v>
      </c>
      <c r="Y247" s="289">
        <f>(($AB247*'DT IN. DE'!$E$5/1000))*($D$1166/IF(AND($D$1165&gt;$B$1167,$B$1167&gt;$D$1164),366,365))+(($AC247*'DT IN. DE'!$E$5/2000))</f>
        <v>0</v>
      </c>
      <c r="Z247" s="292">
        <f t="shared" si="42"/>
        <v>0</v>
      </c>
      <c r="AA247" s="386"/>
      <c r="AB247" s="291">
        <f t="shared" si="43"/>
        <v>0</v>
      </c>
      <c r="AC247" s="291">
        <f t="shared" si="44"/>
        <v>0</v>
      </c>
    </row>
    <row r="248" spans="2:29" x14ac:dyDescent="0.25">
      <c r="B248" s="423">
        <v>244</v>
      </c>
      <c r="C248" s="430">
        <f>'BIENES ASEGURADOS IN.DE'!C248</f>
        <v>0</v>
      </c>
      <c r="D248" s="431">
        <f>'BIENES ASEGURADOS IN.DE'!D248*'RT GENERALES'!$E$14</f>
        <v>0</v>
      </c>
      <c r="E248" s="432">
        <f>'BIENES ASEGURADOS IN.DE'!E248*'RT GENERALES'!$E$14</f>
        <v>0</v>
      </c>
      <c r="F248" s="433">
        <f>'BIENES ASEGURADOS IN.DE'!F248*'RT GENERALES'!$E$14</f>
        <v>0</v>
      </c>
      <c r="G248" s="425">
        <f t="shared" si="34"/>
        <v>0</v>
      </c>
      <c r="H248" s="283"/>
      <c r="I248" s="284">
        <f>((((D248+E248)*('DT IN. DE'!$C$5/1000)))*($D$1166/IF(AND($D$1165&gt;$B$1167,$B$1167&gt;$D$1164),366,365))+(F248*('DT IN. DE'!$C$5/2000)))</f>
        <v>0</v>
      </c>
      <c r="J248" s="285">
        <f t="shared" si="35"/>
        <v>0</v>
      </c>
      <c r="K248" s="286">
        <f>(((D248+E248)*('DT IN. DE'!$E$5/1000))*($D$1166/IF(AND($D$1165&gt;$B$1167,$B$1167&gt;$D$1164),366,365))+(F248*('DT IN. DE'!$E$5/2000)))</f>
        <v>0</v>
      </c>
      <c r="L248" s="385"/>
      <c r="M248" s="287">
        <f t="shared" si="36"/>
        <v>0</v>
      </c>
      <c r="O248" s="288">
        <f>(($T248*'DT IN. DE'!$C$5/1000))*($D$1166/IF(AND($D$1165&gt;$B$1167,$B$1167&gt;$D$1164),366,365))+(($U248*'DT IN. DE'!$C$5/2000))</f>
        <v>0</v>
      </c>
      <c r="P248" s="289">
        <f t="shared" si="37"/>
        <v>0</v>
      </c>
      <c r="Q248" s="289">
        <f>(($T248*'DT IN. DE'!$E$5/1000))*($D$1166/IF(AND($D$1165&gt;$B$1167,$B$1167&gt;$D$1164),366,365))+(($U248*'DT IN. DE'!$E$5/2000))</f>
        <v>0</v>
      </c>
      <c r="R248" s="290">
        <f t="shared" si="38"/>
        <v>0</v>
      </c>
      <c r="T248" s="291">
        <f t="shared" si="39"/>
        <v>0</v>
      </c>
      <c r="U248" s="291">
        <f t="shared" si="40"/>
        <v>0</v>
      </c>
      <c r="W248" s="288">
        <f>(($AB248*'DT IN. DE'!$C$5/1000))*($D$1166/IF(AND($D$1165&gt;$B$1167,$B$1167&gt;$D$1164),366,365))+(($AC248*'DT IN. DE'!$C$5/2000))</f>
        <v>0</v>
      </c>
      <c r="X248" s="289">
        <f t="shared" si="41"/>
        <v>0</v>
      </c>
      <c r="Y248" s="289">
        <f>(($AB248*'DT IN. DE'!$E$5/1000))*($D$1166/IF(AND($D$1165&gt;$B$1167,$B$1167&gt;$D$1164),366,365))+(($AC248*'DT IN. DE'!$E$5/2000))</f>
        <v>0</v>
      </c>
      <c r="Z248" s="292">
        <f t="shared" si="42"/>
        <v>0</v>
      </c>
      <c r="AA248" s="386"/>
      <c r="AB248" s="291">
        <f t="shared" si="43"/>
        <v>0</v>
      </c>
      <c r="AC248" s="291">
        <f t="shared" si="44"/>
        <v>0</v>
      </c>
    </row>
    <row r="249" spans="2:29" x14ac:dyDescent="0.25">
      <c r="B249" s="424">
        <v>245</v>
      </c>
      <c r="C249" s="430">
        <f>'BIENES ASEGURADOS IN.DE'!C249</f>
        <v>0</v>
      </c>
      <c r="D249" s="431">
        <f>'BIENES ASEGURADOS IN.DE'!D249*'RT GENERALES'!$E$14</f>
        <v>0</v>
      </c>
      <c r="E249" s="432">
        <f>'BIENES ASEGURADOS IN.DE'!E249*'RT GENERALES'!$E$14</f>
        <v>0</v>
      </c>
      <c r="F249" s="433">
        <f>'BIENES ASEGURADOS IN.DE'!F249*'RT GENERALES'!$E$14</f>
        <v>0</v>
      </c>
      <c r="G249" s="425">
        <f t="shared" si="34"/>
        <v>0</v>
      </c>
      <c r="H249" s="283"/>
      <c r="I249" s="284">
        <f>((((D249+E249)*('DT IN. DE'!$C$5/1000)))*($D$1166/IF(AND($D$1165&gt;$B$1167,$B$1167&gt;$D$1164),366,365))+(F249*('DT IN. DE'!$C$5/2000)))</f>
        <v>0</v>
      </c>
      <c r="J249" s="285">
        <f t="shared" si="35"/>
        <v>0</v>
      </c>
      <c r="K249" s="286">
        <f>(((D249+E249)*('DT IN. DE'!$E$5/1000))*($D$1166/IF(AND($D$1165&gt;$B$1167,$B$1167&gt;$D$1164),366,365))+(F249*('DT IN. DE'!$E$5/2000)))</f>
        <v>0</v>
      </c>
      <c r="L249" s="385"/>
      <c r="M249" s="287">
        <f t="shared" si="36"/>
        <v>0</v>
      </c>
      <c r="O249" s="288">
        <f>(($T249*'DT IN. DE'!$C$5/1000))*($D$1166/IF(AND($D$1165&gt;$B$1167,$B$1167&gt;$D$1164),366,365))+(($U249*'DT IN. DE'!$C$5/2000))</f>
        <v>0</v>
      </c>
      <c r="P249" s="289">
        <f t="shared" si="37"/>
        <v>0</v>
      </c>
      <c r="Q249" s="289">
        <f>(($T249*'DT IN. DE'!$E$5/1000))*($D$1166/IF(AND($D$1165&gt;$B$1167,$B$1167&gt;$D$1164),366,365))+(($U249*'DT IN. DE'!$E$5/2000))</f>
        <v>0</v>
      </c>
      <c r="R249" s="290">
        <f t="shared" si="38"/>
        <v>0</v>
      </c>
      <c r="T249" s="291">
        <f t="shared" si="39"/>
        <v>0</v>
      </c>
      <c r="U249" s="291">
        <f t="shared" si="40"/>
        <v>0</v>
      </c>
      <c r="W249" s="288">
        <f>(($AB249*'DT IN. DE'!$C$5/1000))*($D$1166/IF(AND($D$1165&gt;$B$1167,$B$1167&gt;$D$1164),366,365))+(($AC249*'DT IN. DE'!$C$5/2000))</f>
        <v>0</v>
      </c>
      <c r="X249" s="289">
        <f t="shared" si="41"/>
        <v>0</v>
      </c>
      <c r="Y249" s="289">
        <f>(($AB249*'DT IN. DE'!$E$5/1000))*($D$1166/IF(AND($D$1165&gt;$B$1167,$B$1167&gt;$D$1164),366,365))+(($AC249*'DT IN. DE'!$E$5/2000))</f>
        <v>0</v>
      </c>
      <c r="Z249" s="292">
        <f t="shared" si="42"/>
        <v>0</v>
      </c>
      <c r="AA249" s="386"/>
      <c r="AB249" s="291">
        <f t="shared" si="43"/>
        <v>0</v>
      </c>
      <c r="AC249" s="291">
        <f t="shared" si="44"/>
        <v>0</v>
      </c>
    </row>
    <row r="250" spans="2:29" x14ac:dyDescent="0.25">
      <c r="B250" s="424">
        <v>246</v>
      </c>
      <c r="C250" s="430">
        <f>'BIENES ASEGURADOS IN.DE'!C250</f>
        <v>0</v>
      </c>
      <c r="D250" s="431">
        <f>'BIENES ASEGURADOS IN.DE'!D250*'RT GENERALES'!$E$14</f>
        <v>0</v>
      </c>
      <c r="E250" s="432">
        <f>'BIENES ASEGURADOS IN.DE'!E250*'RT GENERALES'!$E$14</f>
        <v>0</v>
      </c>
      <c r="F250" s="433">
        <f>'BIENES ASEGURADOS IN.DE'!F250*'RT GENERALES'!$E$14</f>
        <v>0</v>
      </c>
      <c r="G250" s="425">
        <f t="shared" si="34"/>
        <v>0</v>
      </c>
      <c r="H250" s="283"/>
      <c r="I250" s="284">
        <f>((((D250+E250)*('DT IN. DE'!$C$5/1000)))*($D$1166/IF(AND($D$1165&gt;$B$1167,$B$1167&gt;$D$1164),366,365))+(F250*('DT IN. DE'!$C$5/2000)))</f>
        <v>0</v>
      </c>
      <c r="J250" s="285">
        <f t="shared" si="35"/>
        <v>0</v>
      </c>
      <c r="K250" s="286">
        <f>(((D250+E250)*('DT IN. DE'!$E$5/1000))*($D$1166/IF(AND($D$1165&gt;$B$1167,$B$1167&gt;$D$1164),366,365))+(F250*('DT IN. DE'!$E$5/2000)))</f>
        <v>0</v>
      </c>
      <c r="L250" s="385"/>
      <c r="M250" s="287">
        <f t="shared" si="36"/>
        <v>0</v>
      </c>
      <c r="O250" s="288">
        <f>(($T250*'DT IN. DE'!$C$5/1000))*($D$1166/IF(AND($D$1165&gt;$B$1167,$B$1167&gt;$D$1164),366,365))+(($U250*'DT IN. DE'!$C$5/2000))</f>
        <v>0</v>
      </c>
      <c r="P250" s="289">
        <f t="shared" si="37"/>
        <v>0</v>
      </c>
      <c r="Q250" s="289">
        <f>(($T250*'DT IN. DE'!$E$5/1000))*($D$1166/IF(AND($D$1165&gt;$B$1167,$B$1167&gt;$D$1164),366,365))+(($U250*'DT IN. DE'!$E$5/2000))</f>
        <v>0</v>
      </c>
      <c r="R250" s="290">
        <f t="shared" si="38"/>
        <v>0</v>
      </c>
      <c r="T250" s="291">
        <f t="shared" si="39"/>
        <v>0</v>
      </c>
      <c r="U250" s="291">
        <f t="shared" si="40"/>
        <v>0</v>
      </c>
      <c r="W250" s="288">
        <f>(($AB250*'DT IN. DE'!$C$5/1000))*($D$1166/IF(AND($D$1165&gt;$B$1167,$B$1167&gt;$D$1164),366,365))+(($AC250*'DT IN. DE'!$C$5/2000))</f>
        <v>0</v>
      </c>
      <c r="X250" s="289">
        <f t="shared" si="41"/>
        <v>0</v>
      </c>
      <c r="Y250" s="289">
        <f>(($AB250*'DT IN. DE'!$E$5/1000))*($D$1166/IF(AND($D$1165&gt;$B$1167,$B$1167&gt;$D$1164),366,365))+(($AC250*'DT IN. DE'!$E$5/2000))</f>
        <v>0</v>
      </c>
      <c r="Z250" s="292">
        <f t="shared" si="42"/>
        <v>0</v>
      </c>
      <c r="AA250" s="386"/>
      <c r="AB250" s="291">
        <f t="shared" si="43"/>
        <v>0</v>
      </c>
      <c r="AC250" s="291">
        <f t="shared" si="44"/>
        <v>0</v>
      </c>
    </row>
    <row r="251" spans="2:29" x14ac:dyDescent="0.25">
      <c r="B251" s="423">
        <v>247</v>
      </c>
      <c r="C251" s="430">
        <f>'BIENES ASEGURADOS IN.DE'!C251</f>
        <v>0</v>
      </c>
      <c r="D251" s="431">
        <f>'BIENES ASEGURADOS IN.DE'!D251*'RT GENERALES'!$E$14</f>
        <v>0</v>
      </c>
      <c r="E251" s="432">
        <f>'BIENES ASEGURADOS IN.DE'!E251*'RT GENERALES'!$E$14</f>
        <v>0</v>
      </c>
      <c r="F251" s="433">
        <f>'BIENES ASEGURADOS IN.DE'!F251*'RT GENERALES'!$E$14</f>
        <v>0</v>
      </c>
      <c r="G251" s="425">
        <f t="shared" si="34"/>
        <v>0</v>
      </c>
      <c r="H251" s="283"/>
      <c r="I251" s="284">
        <f>((((D251+E251)*('DT IN. DE'!$C$5/1000)))*($D$1166/IF(AND($D$1165&gt;$B$1167,$B$1167&gt;$D$1164),366,365))+(F251*('DT IN. DE'!$C$5/2000)))</f>
        <v>0</v>
      </c>
      <c r="J251" s="285">
        <f t="shared" si="35"/>
        <v>0</v>
      </c>
      <c r="K251" s="286">
        <f>(((D251+E251)*('DT IN. DE'!$E$5/1000))*($D$1166/IF(AND($D$1165&gt;$B$1167,$B$1167&gt;$D$1164),366,365))+(F251*('DT IN. DE'!$E$5/2000)))</f>
        <v>0</v>
      </c>
      <c r="L251" s="385"/>
      <c r="M251" s="287">
        <f t="shared" si="36"/>
        <v>0</v>
      </c>
      <c r="O251" s="288">
        <f>(($T251*'DT IN. DE'!$C$5/1000))*($D$1166/IF(AND($D$1165&gt;$B$1167,$B$1167&gt;$D$1164),366,365))+(($U251*'DT IN. DE'!$C$5/2000))</f>
        <v>0</v>
      </c>
      <c r="P251" s="289">
        <f t="shared" si="37"/>
        <v>0</v>
      </c>
      <c r="Q251" s="289">
        <f>(($T251*'DT IN. DE'!$E$5/1000))*($D$1166/IF(AND($D$1165&gt;$B$1167,$B$1167&gt;$D$1164),366,365))+(($U251*'DT IN. DE'!$E$5/2000))</f>
        <v>0</v>
      </c>
      <c r="R251" s="290">
        <f t="shared" si="38"/>
        <v>0</v>
      </c>
      <c r="T251" s="291">
        <f t="shared" si="39"/>
        <v>0</v>
      </c>
      <c r="U251" s="291">
        <f t="shared" si="40"/>
        <v>0</v>
      </c>
      <c r="W251" s="288">
        <f>(($AB251*'DT IN. DE'!$C$5/1000))*($D$1166/IF(AND($D$1165&gt;$B$1167,$B$1167&gt;$D$1164),366,365))+(($AC251*'DT IN. DE'!$C$5/2000))</f>
        <v>0</v>
      </c>
      <c r="X251" s="289">
        <f t="shared" si="41"/>
        <v>0</v>
      </c>
      <c r="Y251" s="289">
        <f>(($AB251*'DT IN. DE'!$E$5/1000))*($D$1166/IF(AND($D$1165&gt;$B$1167,$B$1167&gt;$D$1164),366,365))+(($AC251*'DT IN. DE'!$E$5/2000))</f>
        <v>0</v>
      </c>
      <c r="Z251" s="292">
        <f t="shared" si="42"/>
        <v>0</v>
      </c>
      <c r="AA251" s="386"/>
      <c r="AB251" s="291">
        <f t="shared" si="43"/>
        <v>0</v>
      </c>
      <c r="AC251" s="291">
        <f t="shared" si="44"/>
        <v>0</v>
      </c>
    </row>
    <row r="252" spans="2:29" x14ac:dyDescent="0.25">
      <c r="B252" s="424">
        <v>248</v>
      </c>
      <c r="C252" s="430">
        <f>'BIENES ASEGURADOS IN.DE'!C252</f>
        <v>0</v>
      </c>
      <c r="D252" s="431">
        <f>'BIENES ASEGURADOS IN.DE'!D252*'RT GENERALES'!$E$14</f>
        <v>0</v>
      </c>
      <c r="E252" s="432">
        <f>'BIENES ASEGURADOS IN.DE'!E252*'RT GENERALES'!$E$14</f>
        <v>0</v>
      </c>
      <c r="F252" s="433">
        <f>'BIENES ASEGURADOS IN.DE'!F252*'RT GENERALES'!$E$14</f>
        <v>0</v>
      </c>
      <c r="G252" s="425">
        <f t="shared" si="34"/>
        <v>0</v>
      </c>
      <c r="H252" s="283"/>
      <c r="I252" s="284">
        <f>((((D252+E252)*('DT IN. DE'!$C$5/1000)))*($D$1166/IF(AND($D$1165&gt;$B$1167,$B$1167&gt;$D$1164),366,365))+(F252*('DT IN. DE'!$C$5/2000)))</f>
        <v>0</v>
      </c>
      <c r="J252" s="285">
        <f t="shared" si="35"/>
        <v>0</v>
      </c>
      <c r="K252" s="286">
        <f>(((D252+E252)*('DT IN. DE'!$E$5/1000))*($D$1166/IF(AND($D$1165&gt;$B$1167,$B$1167&gt;$D$1164),366,365))+(F252*('DT IN. DE'!$E$5/2000)))</f>
        <v>0</v>
      </c>
      <c r="L252" s="385"/>
      <c r="M252" s="287">
        <f t="shared" si="36"/>
        <v>0</v>
      </c>
      <c r="O252" s="288">
        <f>(($T252*'DT IN. DE'!$C$5/1000))*($D$1166/IF(AND($D$1165&gt;$B$1167,$B$1167&gt;$D$1164),366,365))+(($U252*'DT IN. DE'!$C$5/2000))</f>
        <v>0</v>
      </c>
      <c r="P252" s="289">
        <f t="shared" si="37"/>
        <v>0</v>
      </c>
      <c r="Q252" s="289">
        <f>(($T252*'DT IN. DE'!$E$5/1000))*($D$1166/IF(AND($D$1165&gt;$B$1167,$B$1167&gt;$D$1164),366,365))+(($U252*'DT IN. DE'!$E$5/2000))</f>
        <v>0</v>
      </c>
      <c r="R252" s="290">
        <f t="shared" si="38"/>
        <v>0</v>
      </c>
      <c r="T252" s="291">
        <f t="shared" si="39"/>
        <v>0</v>
      </c>
      <c r="U252" s="291">
        <f t="shared" si="40"/>
        <v>0</v>
      </c>
      <c r="W252" s="288">
        <f>(($AB252*'DT IN. DE'!$C$5/1000))*($D$1166/IF(AND($D$1165&gt;$B$1167,$B$1167&gt;$D$1164),366,365))+(($AC252*'DT IN. DE'!$C$5/2000))</f>
        <v>0</v>
      </c>
      <c r="X252" s="289">
        <f t="shared" si="41"/>
        <v>0</v>
      </c>
      <c r="Y252" s="289">
        <f>(($AB252*'DT IN. DE'!$E$5/1000))*($D$1166/IF(AND($D$1165&gt;$B$1167,$B$1167&gt;$D$1164),366,365))+(($AC252*'DT IN. DE'!$E$5/2000))</f>
        <v>0</v>
      </c>
      <c r="Z252" s="292">
        <f t="shared" si="42"/>
        <v>0</v>
      </c>
      <c r="AA252" s="386"/>
      <c r="AB252" s="291">
        <f t="shared" si="43"/>
        <v>0</v>
      </c>
      <c r="AC252" s="291">
        <f t="shared" si="44"/>
        <v>0</v>
      </c>
    </row>
    <row r="253" spans="2:29" x14ac:dyDescent="0.25">
      <c r="B253" s="424">
        <v>249</v>
      </c>
      <c r="C253" s="430">
        <f>'BIENES ASEGURADOS IN.DE'!C253</f>
        <v>0</v>
      </c>
      <c r="D253" s="431">
        <f>'BIENES ASEGURADOS IN.DE'!D253*'RT GENERALES'!$E$14</f>
        <v>0</v>
      </c>
      <c r="E253" s="432">
        <f>'BIENES ASEGURADOS IN.DE'!E253*'RT GENERALES'!$E$14</f>
        <v>0</v>
      </c>
      <c r="F253" s="433">
        <f>'BIENES ASEGURADOS IN.DE'!F253*'RT GENERALES'!$E$14</f>
        <v>0</v>
      </c>
      <c r="G253" s="425">
        <f t="shared" si="34"/>
        <v>0</v>
      </c>
      <c r="H253" s="283"/>
      <c r="I253" s="284">
        <f>((((D253+E253)*('DT IN. DE'!$C$5/1000)))*($D$1166/IF(AND($D$1165&gt;$B$1167,$B$1167&gt;$D$1164),366,365))+(F253*('DT IN. DE'!$C$5/2000)))</f>
        <v>0</v>
      </c>
      <c r="J253" s="285">
        <f t="shared" si="35"/>
        <v>0</v>
      </c>
      <c r="K253" s="286">
        <f>(((D253+E253)*('DT IN. DE'!$E$5/1000))*($D$1166/IF(AND($D$1165&gt;$B$1167,$B$1167&gt;$D$1164),366,365))+(F253*('DT IN. DE'!$E$5/2000)))</f>
        <v>0</v>
      </c>
      <c r="L253" s="385"/>
      <c r="M253" s="287">
        <f t="shared" si="36"/>
        <v>0</v>
      </c>
      <c r="O253" s="288">
        <f>(($T253*'DT IN. DE'!$C$5/1000))*($D$1166/IF(AND($D$1165&gt;$B$1167,$B$1167&gt;$D$1164),366,365))+(($U253*'DT IN. DE'!$C$5/2000))</f>
        <v>0</v>
      </c>
      <c r="P253" s="289">
        <f t="shared" si="37"/>
        <v>0</v>
      </c>
      <c r="Q253" s="289">
        <f>(($T253*'DT IN. DE'!$E$5/1000))*($D$1166/IF(AND($D$1165&gt;$B$1167,$B$1167&gt;$D$1164),366,365))+(($U253*'DT IN. DE'!$E$5/2000))</f>
        <v>0</v>
      </c>
      <c r="R253" s="290">
        <f t="shared" si="38"/>
        <v>0</v>
      </c>
      <c r="T253" s="291">
        <f t="shared" si="39"/>
        <v>0</v>
      </c>
      <c r="U253" s="291">
        <f t="shared" si="40"/>
        <v>0</v>
      </c>
      <c r="W253" s="288">
        <f>(($AB253*'DT IN. DE'!$C$5/1000))*($D$1166/IF(AND($D$1165&gt;$B$1167,$B$1167&gt;$D$1164),366,365))+(($AC253*'DT IN. DE'!$C$5/2000))</f>
        <v>0</v>
      </c>
      <c r="X253" s="289">
        <f t="shared" si="41"/>
        <v>0</v>
      </c>
      <c r="Y253" s="289">
        <f>(($AB253*'DT IN. DE'!$E$5/1000))*($D$1166/IF(AND($D$1165&gt;$B$1167,$B$1167&gt;$D$1164),366,365))+(($AC253*'DT IN. DE'!$E$5/2000))</f>
        <v>0</v>
      </c>
      <c r="Z253" s="292">
        <f t="shared" si="42"/>
        <v>0</v>
      </c>
      <c r="AA253" s="386"/>
      <c r="AB253" s="291">
        <f t="shared" si="43"/>
        <v>0</v>
      </c>
      <c r="AC253" s="291">
        <f t="shared" si="44"/>
        <v>0</v>
      </c>
    </row>
    <row r="254" spans="2:29" x14ac:dyDescent="0.25">
      <c r="B254" s="423">
        <v>250</v>
      </c>
      <c r="C254" s="430">
        <f>'BIENES ASEGURADOS IN.DE'!C254</f>
        <v>0</v>
      </c>
      <c r="D254" s="431">
        <f>'BIENES ASEGURADOS IN.DE'!D254*'RT GENERALES'!$E$14</f>
        <v>0</v>
      </c>
      <c r="E254" s="432">
        <f>'BIENES ASEGURADOS IN.DE'!E254*'RT GENERALES'!$E$14</f>
        <v>0</v>
      </c>
      <c r="F254" s="433">
        <f>'BIENES ASEGURADOS IN.DE'!F254*'RT GENERALES'!$E$14</f>
        <v>0</v>
      </c>
      <c r="G254" s="425">
        <f t="shared" si="34"/>
        <v>0</v>
      </c>
      <c r="H254" s="283"/>
      <c r="I254" s="284">
        <f>((((D254+E254)*('DT IN. DE'!$C$5/1000)))*($D$1166/IF(AND($D$1165&gt;$B$1167,$B$1167&gt;$D$1164),366,365))+(F254*('DT IN. DE'!$C$5/2000)))</f>
        <v>0</v>
      </c>
      <c r="J254" s="285">
        <f t="shared" si="35"/>
        <v>0</v>
      </c>
      <c r="K254" s="286">
        <f>(((D254+E254)*('DT IN. DE'!$E$5/1000))*($D$1166/IF(AND($D$1165&gt;$B$1167,$B$1167&gt;$D$1164),366,365))+(F254*('DT IN. DE'!$E$5/2000)))</f>
        <v>0</v>
      </c>
      <c r="L254" s="385"/>
      <c r="M254" s="287">
        <f t="shared" si="36"/>
        <v>0</v>
      </c>
      <c r="O254" s="288">
        <f>(($T254*'DT IN. DE'!$C$5/1000))*($D$1166/IF(AND($D$1165&gt;$B$1167,$B$1167&gt;$D$1164),366,365))+(($U254*'DT IN. DE'!$C$5/2000))</f>
        <v>0</v>
      </c>
      <c r="P254" s="289">
        <f t="shared" si="37"/>
        <v>0</v>
      </c>
      <c r="Q254" s="289">
        <f>(($T254*'DT IN. DE'!$E$5/1000))*($D$1166/IF(AND($D$1165&gt;$B$1167,$B$1167&gt;$D$1164),366,365))+(($U254*'DT IN. DE'!$E$5/2000))</f>
        <v>0</v>
      </c>
      <c r="R254" s="290">
        <f t="shared" si="38"/>
        <v>0</v>
      </c>
      <c r="T254" s="291">
        <f t="shared" si="39"/>
        <v>0</v>
      </c>
      <c r="U254" s="291">
        <f t="shared" si="40"/>
        <v>0</v>
      </c>
      <c r="W254" s="288">
        <f>(($AB254*'DT IN. DE'!$C$5/1000))*($D$1166/IF(AND($D$1165&gt;$B$1167,$B$1167&gt;$D$1164),366,365))+(($AC254*'DT IN. DE'!$C$5/2000))</f>
        <v>0</v>
      </c>
      <c r="X254" s="289">
        <f t="shared" si="41"/>
        <v>0</v>
      </c>
      <c r="Y254" s="289">
        <f>(($AB254*'DT IN. DE'!$E$5/1000))*($D$1166/IF(AND($D$1165&gt;$B$1167,$B$1167&gt;$D$1164),366,365))+(($AC254*'DT IN. DE'!$E$5/2000))</f>
        <v>0</v>
      </c>
      <c r="Z254" s="292">
        <f t="shared" si="42"/>
        <v>0</v>
      </c>
      <c r="AA254" s="386"/>
      <c r="AB254" s="291">
        <f t="shared" si="43"/>
        <v>0</v>
      </c>
      <c r="AC254" s="291">
        <f t="shared" si="44"/>
        <v>0</v>
      </c>
    </row>
    <row r="255" spans="2:29" x14ac:dyDescent="0.25">
      <c r="B255" s="424">
        <v>251</v>
      </c>
      <c r="C255" s="430">
        <f>'BIENES ASEGURADOS IN.DE'!C255</f>
        <v>0</v>
      </c>
      <c r="D255" s="431">
        <f>'BIENES ASEGURADOS IN.DE'!D255*'RT GENERALES'!$E$14</f>
        <v>0</v>
      </c>
      <c r="E255" s="432">
        <f>'BIENES ASEGURADOS IN.DE'!E255*'RT GENERALES'!$E$14</f>
        <v>0</v>
      </c>
      <c r="F255" s="433">
        <f>'BIENES ASEGURADOS IN.DE'!F255*'RT GENERALES'!$E$14</f>
        <v>0</v>
      </c>
      <c r="G255" s="425">
        <f t="shared" si="34"/>
        <v>0</v>
      </c>
      <c r="H255" s="283"/>
      <c r="I255" s="284">
        <f>((((D255+E255)*('DT IN. DE'!$C$5/1000)))*($D$1166/IF(AND($D$1165&gt;$B$1167,$B$1167&gt;$D$1164),366,365))+(F255*('DT IN. DE'!$C$5/2000)))</f>
        <v>0</v>
      </c>
      <c r="J255" s="285">
        <f t="shared" si="35"/>
        <v>0</v>
      </c>
      <c r="K255" s="286">
        <f>(((D255+E255)*('DT IN. DE'!$E$5/1000))*($D$1166/IF(AND($D$1165&gt;$B$1167,$B$1167&gt;$D$1164),366,365))+(F255*('DT IN. DE'!$E$5/2000)))</f>
        <v>0</v>
      </c>
      <c r="L255" s="385"/>
      <c r="M255" s="287">
        <f t="shared" si="36"/>
        <v>0</v>
      </c>
      <c r="O255" s="288">
        <f>(($T255*'DT IN. DE'!$C$5/1000))*($D$1166/IF(AND($D$1165&gt;$B$1167,$B$1167&gt;$D$1164),366,365))+(($U255*'DT IN. DE'!$C$5/2000))</f>
        <v>0</v>
      </c>
      <c r="P255" s="289">
        <f t="shared" si="37"/>
        <v>0</v>
      </c>
      <c r="Q255" s="289">
        <f>(($T255*'DT IN. DE'!$E$5/1000))*($D$1166/IF(AND($D$1165&gt;$B$1167,$B$1167&gt;$D$1164),366,365))+(($U255*'DT IN. DE'!$E$5/2000))</f>
        <v>0</v>
      </c>
      <c r="R255" s="290">
        <f t="shared" si="38"/>
        <v>0</v>
      </c>
      <c r="T255" s="291">
        <f t="shared" si="39"/>
        <v>0</v>
      </c>
      <c r="U255" s="291">
        <f t="shared" si="40"/>
        <v>0</v>
      </c>
      <c r="W255" s="288">
        <f>(($AB255*'DT IN. DE'!$C$5/1000))*($D$1166/IF(AND($D$1165&gt;$B$1167,$B$1167&gt;$D$1164),366,365))+(($AC255*'DT IN. DE'!$C$5/2000))</f>
        <v>0</v>
      </c>
      <c r="X255" s="289">
        <f t="shared" si="41"/>
        <v>0</v>
      </c>
      <c r="Y255" s="289">
        <f>(($AB255*'DT IN. DE'!$E$5/1000))*($D$1166/IF(AND($D$1165&gt;$B$1167,$B$1167&gt;$D$1164),366,365))+(($AC255*'DT IN. DE'!$E$5/2000))</f>
        <v>0</v>
      </c>
      <c r="Z255" s="292">
        <f t="shared" si="42"/>
        <v>0</v>
      </c>
      <c r="AA255" s="386"/>
      <c r="AB255" s="291">
        <f t="shared" si="43"/>
        <v>0</v>
      </c>
      <c r="AC255" s="291">
        <f t="shared" si="44"/>
        <v>0</v>
      </c>
    </row>
    <row r="256" spans="2:29" x14ac:dyDescent="0.25">
      <c r="B256" s="424">
        <v>252</v>
      </c>
      <c r="C256" s="430">
        <f>'BIENES ASEGURADOS IN.DE'!C256</f>
        <v>0</v>
      </c>
      <c r="D256" s="431">
        <f>'BIENES ASEGURADOS IN.DE'!D256*'RT GENERALES'!$E$14</f>
        <v>0</v>
      </c>
      <c r="E256" s="432">
        <f>'BIENES ASEGURADOS IN.DE'!E256*'RT GENERALES'!$E$14</f>
        <v>0</v>
      </c>
      <c r="F256" s="433">
        <f>'BIENES ASEGURADOS IN.DE'!F256*'RT GENERALES'!$E$14</f>
        <v>0</v>
      </c>
      <c r="G256" s="425">
        <f t="shared" si="34"/>
        <v>0</v>
      </c>
      <c r="H256" s="283"/>
      <c r="I256" s="284">
        <f>((((D256+E256)*('DT IN. DE'!$C$5/1000)))*($D$1166/IF(AND($D$1165&gt;$B$1167,$B$1167&gt;$D$1164),366,365))+(F256*('DT IN. DE'!$C$5/2000)))</f>
        <v>0</v>
      </c>
      <c r="J256" s="285">
        <f t="shared" si="35"/>
        <v>0</v>
      </c>
      <c r="K256" s="286">
        <f>(((D256+E256)*('DT IN. DE'!$E$5/1000))*($D$1166/IF(AND($D$1165&gt;$B$1167,$B$1167&gt;$D$1164),366,365))+(F256*('DT IN. DE'!$E$5/2000)))</f>
        <v>0</v>
      </c>
      <c r="L256" s="385"/>
      <c r="M256" s="287">
        <f t="shared" si="36"/>
        <v>0</v>
      </c>
      <c r="O256" s="288">
        <f>(($T256*'DT IN. DE'!$C$5/1000))*($D$1166/IF(AND($D$1165&gt;$B$1167,$B$1167&gt;$D$1164),366,365))+(($U256*'DT IN. DE'!$C$5/2000))</f>
        <v>0</v>
      </c>
      <c r="P256" s="289">
        <f t="shared" si="37"/>
        <v>0</v>
      </c>
      <c r="Q256" s="289">
        <f>(($T256*'DT IN. DE'!$E$5/1000))*($D$1166/IF(AND($D$1165&gt;$B$1167,$B$1167&gt;$D$1164),366,365))+(($U256*'DT IN. DE'!$E$5/2000))</f>
        <v>0</v>
      </c>
      <c r="R256" s="290">
        <f t="shared" si="38"/>
        <v>0</v>
      </c>
      <c r="T256" s="291">
        <f t="shared" si="39"/>
        <v>0</v>
      </c>
      <c r="U256" s="291">
        <f t="shared" si="40"/>
        <v>0</v>
      </c>
      <c r="W256" s="288">
        <f>(($AB256*'DT IN. DE'!$C$5/1000))*($D$1166/IF(AND($D$1165&gt;$B$1167,$B$1167&gt;$D$1164),366,365))+(($AC256*'DT IN. DE'!$C$5/2000))</f>
        <v>0</v>
      </c>
      <c r="X256" s="289">
        <f t="shared" si="41"/>
        <v>0</v>
      </c>
      <c r="Y256" s="289">
        <f>(($AB256*'DT IN. DE'!$E$5/1000))*($D$1166/IF(AND($D$1165&gt;$B$1167,$B$1167&gt;$D$1164),366,365))+(($AC256*'DT IN. DE'!$E$5/2000))</f>
        <v>0</v>
      </c>
      <c r="Z256" s="292">
        <f t="shared" si="42"/>
        <v>0</v>
      </c>
      <c r="AA256" s="386"/>
      <c r="AB256" s="291">
        <f t="shared" si="43"/>
        <v>0</v>
      </c>
      <c r="AC256" s="291">
        <f t="shared" si="44"/>
        <v>0</v>
      </c>
    </row>
    <row r="257" spans="2:29" x14ac:dyDescent="0.25">
      <c r="B257" s="423">
        <v>253</v>
      </c>
      <c r="C257" s="430">
        <f>'BIENES ASEGURADOS IN.DE'!C257</f>
        <v>0</v>
      </c>
      <c r="D257" s="431">
        <f>'BIENES ASEGURADOS IN.DE'!D257*'RT GENERALES'!$E$14</f>
        <v>0</v>
      </c>
      <c r="E257" s="432">
        <f>'BIENES ASEGURADOS IN.DE'!E257*'RT GENERALES'!$E$14</f>
        <v>0</v>
      </c>
      <c r="F257" s="433">
        <f>'BIENES ASEGURADOS IN.DE'!F257*'RT GENERALES'!$E$14</f>
        <v>0</v>
      </c>
      <c r="G257" s="425">
        <f t="shared" si="34"/>
        <v>0</v>
      </c>
      <c r="H257" s="283"/>
      <c r="I257" s="284">
        <f>((((D257+E257)*('DT IN. DE'!$C$5/1000)))*($D$1166/IF(AND($D$1165&gt;$B$1167,$B$1167&gt;$D$1164),366,365))+(F257*('DT IN. DE'!$C$5/2000)))</f>
        <v>0</v>
      </c>
      <c r="J257" s="285">
        <f t="shared" si="35"/>
        <v>0</v>
      </c>
      <c r="K257" s="286">
        <f>(((D257+E257)*('DT IN. DE'!$E$5/1000))*($D$1166/IF(AND($D$1165&gt;$B$1167,$B$1167&gt;$D$1164),366,365))+(F257*('DT IN. DE'!$E$5/2000)))</f>
        <v>0</v>
      </c>
      <c r="L257" s="385"/>
      <c r="M257" s="287">
        <f t="shared" si="36"/>
        <v>0</v>
      </c>
      <c r="O257" s="288">
        <f>(($T257*'DT IN. DE'!$C$5/1000))*($D$1166/IF(AND($D$1165&gt;$B$1167,$B$1167&gt;$D$1164),366,365))+(($U257*'DT IN. DE'!$C$5/2000))</f>
        <v>0</v>
      </c>
      <c r="P257" s="289">
        <f t="shared" si="37"/>
        <v>0</v>
      </c>
      <c r="Q257" s="289">
        <f>(($T257*'DT IN. DE'!$E$5/1000))*($D$1166/IF(AND($D$1165&gt;$B$1167,$B$1167&gt;$D$1164),366,365))+(($U257*'DT IN. DE'!$E$5/2000))</f>
        <v>0</v>
      </c>
      <c r="R257" s="290">
        <f t="shared" si="38"/>
        <v>0</v>
      </c>
      <c r="T257" s="291">
        <f t="shared" si="39"/>
        <v>0</v>
      </c>
      <c r="U257" s="291">
        <f t="shared" si="40"/>
        <v>0</v>
      </c>
      <c r="W257" s="288">
        <f>(($AB257*'DT IN. DE'!$C$5/1000))*($D$1166/IF(AND($D$1165&gt;$B$1167,$B$1167&gt;$D$1164),366,365))+(($AC257*'DT IN. DE'!$C$5/2000))</f>
        <v>0</v>
      </c>
      <c r="X257" s="289">
        <f t="shared" si="41"/>
        <v>0</v>
      </c>
      <c r="Y257" s="289">
        <f>(($AB257*'DT IN. DE'!$E$5/1000))*($D$1166/IF(AND($D$1165&gt;$B$1167,$B$1167&gt;$D$1164),366,365))+(($AC257*'DT IN. DE'!$E$5/2000))</f>
        <v>0</v>
      </c>
      <c r="Z257" s="292">
        <f t="shared" si="42"/>
        <v>0</v>
      </c>
      <c r="AA257" s="386"/>
      <c r="AB257" s="291">
        <f t="shared" si="43"/>
        <v>0</v>
      </c>
      <c r="AC257" s="291">
        <f t="shared" si="44"/>
        <v>0</v>
      </c>
    </row>
    <row r="258" spans="2:29" x14ac:dyDescent="0.25">
      <c r="B258" s="424">
        <v>254</v>
      </c>
      <c r="C258" s="430">
        <f>'BIENES ASEGURADOS IN.DE'!C258</f>
        <v>0</v>
      </c>
      <c r="D258" s="431">
        <f>'BIENES ASEGURADOS IN.DE'!D258*'RT GENERALES'!$E$14</f>
        <v>0</v>
      </c>
      <c r="E258" s="432">
        <f>'BIENES ASEGURADOS IN.DE'!E258*'RT GENERALES'!$E$14</f>
        <v>0</v>
      </c>
      <c r="F258" s="433">
        <f>'BIENES ASEGURADOS IN.DE'!F258*'RT GENERALES'!$E$14</f>
        <v>0</v>
      </c>
      <c r="G258" s="425">
        <f t="shared" si="34"/>
        <v>0</v>
      </c>
      <c r="H258" s="283"/>
      <c r="I258" s="284">
        <f>((((D258+E258)*('DT IN. DE'!$C$5/1000)))*($D$1166/IF(AND($D$1165&gt;$B$1167,$B$1167&gt;$D$1164),366,365))+(F258*('DT IN. DE'!$C$5/2000)))</f>
        <v>0</v>
      </c>
      <c r="J258" s="285">
        <f t="shared" si="35"/>
        <v>0</v>
      </c>
      <c r="K258" s="286">
        <f>(((D258+E258)*('DT IN. DE'!$E$5/1000))*($D$1166/IF(AND($D$1165&gt;$B$1167,$B$1167&gt;$D$1164),366,365))+(F258*('DT IN. DE'!$E$5/2000)))</f>
        <v>0</v>
      </c>
      <c r="L258" s="385"/>
      <c r="M258" s="287">
        <f t="shared" si="36"/>
        <v>0</v>
      </c>
      <c r="O258" s="288">
        <f>(($T258*'DT IN. DE'!$C$5/1000))*($D$1166/IF(AND($D$1165&gt;$B$1167,$B$1167&gt;$D$1164),366,365))+(($U258*'DT IN. DE'!$C$5/2000))</f>
        <v>0</v>
      </c>
      <c r="P258" s="289">
        <f t="shared" si="37"/>
        <v>0</v>
      </c>
      <c r="Q258" s="289">
        <f>(($T258*'DT IN. DE'!$E$5/1000))*($D$1166/IF(AND($D$1165&gt;$B$1167,$B$1167&gt;$D$1164),366,365))+(($U258*'DT IN. DE'!$E$5/2000))</f>
        <v>0</v>
      </c>
      <c r="R258" s="290">
        <f t="shared" si="38"/>
        <v>0</v>
      </c>
      <c r="T258" s="291">
        <f t="shared" si="39"/>
        <v>0</v>
      </c>
      <c r="U258" s="291">
        <f t="shared" si="40"/>
        <v>0</v>
      </c>
      <c r="W258" s="288">
        <f>(($AB258*'DT IN. DE'!$C$5/1000))*($D$1166/IF(AND($D$1165&gt;$B$1167,$B$1167&gt;$D$1164),366,365))+(($AC258*'DT IN. DE'!$C$5/2000))</f>
        <v>0</v>
      </c>
      <c r="X258" s="289">
        <f t="shared" si="41"/>
        <v>0</v>
      </c>
      <c r="Y258" s="289">
        <f>(($AB258*'DT IN. DE'!$E$5/1000))*($D$1166/IF(AND($D$1165&gt;$B$1167,$B$1167&gt;$D$1164),366,365))+(($AC258*'DT IN. DE'!$E$5/2000))</f>
        <v>0</v>
      </c>
      <c r="Z258" s="292">
        <f t="shared" si="42"/>
        <v>0</v>
      </c>
      <c r="AA258" s="386"/>
      <c r="AB258" s="291">
        <f t="shared" si="43"/>
        <v>0</v>
      </c>
      <c r="AC258" s="291">
        <f t="shared" si="44"/>
        <v>0</v>
      </c>
    </row>
    <row r="259" spans="2:29" x14ac:dyDescent="0.25">
      <c r="B259" s="424">
        <v>255</v>
      </c>
      <c r="C259" s="430">
        <f>'BIENES ASEGURADOS IN.DE'!C259</f>
        <v>0</v>
      </c>
      <c r="D259" s="431">
        <f>'BIENES ASEGURADOS IN.DE'!D259*'RT GENERALES'!$E$14</f>
        <v>0</v>
      </c>
      <c r="E259" s="432">
        <f>'BIENES ASEGURADOS IN.DE'!E259*'RT GENERALES'!$E$14</f>
        <v>0</v>
      </c>
      <c r="F259" s="433">
        <f>'BIENES ASEGURADOS IN.DE'!F259*'RT GENERALES'!$E$14</f>
        <v>0</v>
      </c>
      <c r="G259" s="425">
        <f t="shared" si="34"/>
        <v>0</v>
      </c>
      <c r="H259" s="283"/>
      <c r="I259" s="284">
        <f>((((D259+E259)*('DT IN. DE'!$C$5/1000)))*($D$1166/IF(AND($D$1165&gt;$B$1167,$B$1167&gt;$D$1164),366,365))+(F259*('DT IN. DE'!$C$5/2000)))</f>
        <v>0</v>
      </c>
      <c r="J259" s="285">
        <f t="shared" si="35"/>
        <v>0</v>
      </c>
      <c r="K259" s="286">
        <f>(((D259+E259)*('DT IN. DE'!$E$5/1000))*($D$1166/IF(AND($D$1165&gt;$B$1167,$B$1167&gt;$D$1164),366,365))+(F259*('DT IN. DE'!$E$5/2000)))</f>
        <v>0</v>
      </c>
      <c r="L259" s="385"/>
      <c r="M259" s="287">
        <f t="shared" si="36"/>
        <v>0</v>
      </c>
      <c r="O259" s="288">
        <f>(($T259*'DT IN. DE'!$C$5/1000))*($D$1166/IF(AND($D$1165&gt;$B$1167,$B$1167&gt;$D$1164),366,365))+(($U259*'DT IN. DE'!$C$5/2000))</f>
        <v>0</v>
      </c>
      <c r="P259" s="289">
        <f t="shared" si="37"/>
        <v>0</v>
      </c>
      <c r="Q259" s="289">
        <f>(($T259*'DT IN. DE'!$E$5/1000))*($D$1166/IF(AND($D$1165&gt;$B$1167,$B$1167&gt;$D$1164),366,365))+(($U259*'DT IN. DE'!$E$5/2000))</f>
        <v>0</v>
      </c>
      <c r="R259" s="290">
        <f t="shared" si="38"/>
        <v>0</v>
      </c>
      <c r="T259" s="291">
        <f t="shared" si="39"/>
        <v>0</v>
      </c>
      <c r="U259" s="291">
        <f t="shared" si="40"/>
        <v>0</v>
      </c>
      <c r="W259" s="288">
        <f>(($AB259*'DT IN. DE'!$C$5/1000))*($D$1166/IF(AND($D$1165&gt;$B$1167,$B$1167&gt;$D$1164),366,365))+(($AC259*'DT IN. DE'!$C$5/2000))</f>
        <v>0</v>
      </c>
      <c r="X259" s="289">
        <f t="shared" si="41"/>
        <v>0</v>
      </c>
      <c r="Y259" s="289">
        <f>(($AB259*'DT IN. DE'!$E$5/1000))*($D$1166/IF(AND($D$1165&gt;$B$1167,$B$1167&gt;$D$1164),366,365))+(($AC259*'DT IN. DE'!$E$5/2000))</f>
        <v>0</v>
      </c>
      <c r="Z259" s="292">
        <f t="shared" si="42"/>
        <v>0</v>
      </c>
      <c r="AA259" s="386"/>
      <c r="AB259" s="291">
        <f t="shared" si="43"/>
        <v>0</v>
      </c>
      <c r="AC259" s="291">
        <f t="shared" si="44"/>
        <v>0</v>
      </c>
    </row>
    <row r="260" spans="2:29" x14ac:dyDescent="0.25">
      <c r="B260" s="423">
        <v>256</v>
      </c>
      <c r="C260" s="430">
        <f>'BIENES ASEGURADOS IN.DE'!C260</f>
        <v>0</v>
      </c>
      <c r="D260" s="431">
        <f>'BIENES ASEGURADOS IN.DE'!D260*'RT GENERALES'!$E$14</f>
        <v>0</v>
      </c>
      <c r="E260" s="432">
        <f>'BIENES ASEGURADOS IN.DE'!E260*'RT GENERALES'!$E$14</f>
        <v>0</v>
      </c>
      <c r="F260" s="433">
        <f>'BIENES ASEGURADOS IN.DE'!F260*'RT GENERALES'!$E$14</f>
        <v>0</v>
      </c>
      <c r="G260" s="425">
        <f t="shared" si="34"/>
        <v>0</v>
      </c>
      <c r="H260" s="283"/>
      <c r="I260" s="284">
        <f>((((D260+E260)*('DT IN. DE'!$C$5/1000)))*($D$1166/IF(AND($D$1165&gt;$B$1167,$B$1167&gt;$D$1164),366,365))+(F260*('DT IN. DE'!$C$5/2000)))</f>
        <v>0</v>
      </c>
      <c r="J260" s="285">
        <f t="shared" si="35"/>
        <v>0</v>
      </c>
      <c r="K260" s="286">
        <f>(((D260+E260)*('DT IN. DE'!$E$5/1000))*($D$1166/IF(AND($D$1165&gt;$B$1167,$B$1167&gt;$D$1164),366,365))+(F260*('DT IN. DE'!$E$5/2000)))</f>
        <v>0</v>
      </c>
      <c r="L260" s="385"/>
      <c r="M260" s="287">
        <f t="shared" si="36"/>
        <v>0</v>
      </c>
      <c r="O260" s="288">
        <f>(($T260*'DT IN. DE'!$C$5/1000))*($D$1166/IF(AND($D$1165&gt;$B$1167,$B$1167&gt;$D$1164),366,365))+(($U260*'DT IN. DE'!$C$5/2000))</f>
        <v>0</v>
      </c>
      <c r="P260" s="289">
        <f t="shared" si="37"/>
        <v>0</v>
      </c>
      <c r="Q260" s="289">
        <f>(($T260*'DT IN. DE'!$E$5/1000))*($D$1166/IF(AND($D$1165&gt;$B$1167,$B$1167&gt;$D$1164),366,365))+(($U260*'DT IN. DE'!$E$5/2000))</f>
        <v>0</v>
      </c>
      <c r="R260" s="290">
        <f t="shared" si="38"/>
        <v>0</v>
      </c>
      <c r="T260" s="291">
        <f t="shared" si="39"/>
        <v>0</v>
      </c>
      <c r="U260" s="291">
        <f t="shared" si="40"/>
        <v>0</v>
      </c>
      <c r="W260" s="288">
        <f>(($AB260*'DT IN. DE'!$C$5/1000))*($D$1166/IF(AND($D$1165&gt;$B$1167,$B$1167&gt;$D$1164),366,365))+(($AC260*'DT IN. DE'!$C$5/2000))</f>
        <v>0</v>
      </c>
      <c r="X260" s="289">
        <f t="shared" si="41"/>
        <v>0</v>
      </c>
      <c r="Y260" s="289">
        <f>(($AB260*'DT IN. DE'!$E$5/1000))*($D$1166/IF(AND($D$1165&gt;$B$1167,$B$1167&gt;$D$1164),366,365))+(($AC260*'DT IN. DE'!$E$5/2000))</f>
        <v>0</v>
      </c>
      <c r="Z260" s="292">
        <f t="shared" si="42"/>
        <v>0</v>
      </c>
      <c r="AA260" s="386"/>
      <c r="AB260" s="291">
        <f t="shared" si="43"/>
        <v>0</v>
      </c>
      <c r="AC260" s="291">
        <f t="shared" si="44"/>
        <v>0</v>
      </c>
    </row>
    <row r="261" spans="2:29" x14ac:dyDescent="0.25">
      <c r="B261" s="424">
        <v>257</v>
      </c>
      <c r="C261" s="430">
        <f>'BIENES ASEGURADOS IN.DE'!C261</f>
        <v>0</v>
      </c>
      <c r="D261" s="431">
        <f>'BIENES ASEGURADOS IN.DE'!D261*'RT GENERALES'!$E$14</f>
        <v>0</v>
      </c>
      <c r="E261" s="432">
        <f>'BIENES ASEGURADOS IN.DE'!E261*'RT GENERALES'!$E$14</f>
        <v>0</v>
      </c>
      <c r="F261" s="433">
        <f>'BIENES ASEGURADOS IN.DE'!F261*'RT GENERALES'!$E$14</f>
        <v>0</v>
      </c>
      <c r="G261" s="425">
        <f t="shared" si="34"/>
        <v>0</v>
      </c>
      <c r="H261" s="283"/>
      <c r="I261" s="284">
        <f>((((D261+E261)*('DT IN. DE'!$C$5/1000)))*($D$1166/IF(AND($D$1165&gt;$B$1167,$B$1167&gt;$D$1164),366,365))+(F261*('DT IN. DE'!$C$5/2000)))</f>
        <v>0</v>
      </c>
      <c r="J261" s="285">
        <f t="shared" si="35"/>
        <v>0</v>
      </c>
      <c r="K261" s="286">
        <f>(((D261+E261)*('DT IN. DE'!$E$5/1000))*($D$1166/IF(AND($D$1165&gt;$B$1167,$B$1167&gt;$D$1164),366,365))+(F261*('DT IN. DE'!$E$5/2000)))</f>
        <v>0</v>
      </c>
      <c r="L261" s="385"/>
      <c r="M261" s="287">
        <f t="shared" si="36"/>
        <v>0</v>
      </c>
      <c r="O261" s="288">
        <f>(($T261*'DT IN. DE'!$C$5/1000))*($D$1166/IF(AND($D$1165&gt;$B$1167,$B$1167&gt;$D$1164),366,365))+(($U261*'DT IN. DE'!$C$5/2000))</f>
        <v>0</v>
      </c>
      <c r="P261" s="289">
        <f t="shared" si="37"/>
        <v>0</v>
      </c>
      <c r="Q261" s="289">
        <f>(($T261*'DT IN. DE'!$E$5/1000))*($D$1166/IF(AND($D$1165&gt;$B$1167,$B$1167&gt;$D$1164),366,365))+(($U261*'DT IN. DE'!$E$5/2000))</f>
        <v>0</v>
      </c>
      <c r="R261" s="290">
        <f t="shared" si="38"/>
        <v>0</v>
      </c>
      <c r="T261" s="291">
        <f t="shared" si="39"/>
        <v>0</v>
      </c>
      <c r="U261" s="291">
        <f t="shared" si="40"/>
        <v>0</v>
      </c>
      <c r="W261" s="288">
        <f>(($AB261*'DT IN. DE'!$C$5/1000))*($D$1166/IF(AND($D$1165&gt;$B$1167,$B$1167&gt;$D$1164),366,365))+(($AC261*'DT IN. DE'!$C$5/2000))</f>
        <v>0</v>
      </c>
      <c r="X261" s="289">
        <f t="shared" si="41"/>
        <v>0</v>
      </c>
      <c r="Y261" s="289">
        <f>(($AB261*'DT IN. DE'!$E$5/1000))*($D$1166/IF(AND($D$1165&gt;$B$1167,$B$1167&gt;$D$1164),366,365))+(($AC261*'DT IN. DE'!$E$5/2000))</f>
        <v>0</v>
      </c>
      <c r="Z261" s="292">
        <f t="shared" si="42"/>
        <v>0</v>
      </c>
      <c r="AA261" s="386"/>
      <c r="AB261" s="291">
        <f t="shared" si="43"/>
        <v>0</v>
      </c>
      <c r="AC261" s="291">
        <f t="shared" si="44"/>
        <v>0</v>
      </c>
    </row>
    <row r="262" spans="2:29" x14ac:dyDescent="0.25">
      <c r="B262" s="424">
        <v>258</v>
      </c>
      <c r="C262" s="430">
        <f>'BIENES ASEGURADOS IN.DE'!C262</f>
        <v>0</v>
      </c>
      <c r="D262" s="431">
        <f>'BIENES ASEGURADOS IN.DE'!D262*'RT GENERALES'!$E$14</f>
        <v>0</v>
      </c>
      <c r="E262" s="432">
        <f>'BIENES ASEGURADOS IN.DE'!E262*'RT GENERALES'!$E$14</f>
        <v>0</v>
      </c>
      <c r="F262" s="433">
        <f>'BIENES ASEGURADOS IN.DE'!F262*'RT GENERALES'!$E$14</f>
        <v>0</v>
      </c>
      <c r="G262" s="425">
        <f t="shared" ref="G262:G325" si="45">SUM(D262:F262)</f>
        <v>0</v>
      </c>
      <c r="H262" s="283"/>
      <c r="I262" s="284">
        <f>((((D262+E262)*('DT IN. DE'!$C$5/1000)))*($D$1166/IF(AND($D$1165&gt;$B$1167,$B$1167&gt;$D$1164),366,365))+(F262*('DT IN. DE'!$C$5/2000)))</f>
        <v>0</v>
      </c>
      <c r="J262" s="285">
        <f t="shared" ref="J262:J325" si="46">((((D262+E262)*($G$1166/1000)))*($D$1166/IF(AND($D$1165&gt;$B$1167,$B$1167&gt;$D$1164),366,365))+(F262*$G$1166/2000))</f>
        <v>0</v>
      </c>
      <c r="K262" s="286">
        <f>(((D262+E262)*('DT IN. DE'!$E$5/1000))*($D$1166/IF(AND($D$1165&gt;$B$1167,$B$1167&gt;$D$1164),366,365))+(F262*('DT IN. DE'!$E$5/2000)))</f>
        <v>0</v>
      </c>
      <c r="L262" s="385"/>
      <c r="M262" s="287">
        <f t="shared" ref="M262:M325" si="47">SUM(I262:L262)</f>
        <v>0</v>
      </c>
      <c r="O262" s="288">
        <f>(($T262*'DT IN. DE'!$C$5/1000))*($D$1166/IF(AND($D$1165&gt;$B$1167,$B$1167&gt;$D$1164),366,365))+(($U262*'DT IN. DE'!$C$5/2000))</f>
        <v>0</v>
      </c>
      <c r="P262" s="289">
        <f t="shared" ref="P262:P325" si="48">(($T262*$G$1166/1000))*($D$1166/IF(AND($D$1165&gt;$B$1167,$B$1167&gt;$D$1164),366,365))+(($U262*$G$1166/2000))</f>
        <v>0</v>
      </c>
      <c r="Q262" s="289">
        <f>(($T262*'DT IN. DE'!$E$5/1000))*($D$1166/IF(AND($D$1165&gt;$B$1167,$B$1167&gt;$D$1164),366,365))+(($U262*'DT IN. DE'!$E$5/2000))</f>
        <v>0</v>
      </c>
      <c r="R262" s="290">
        <f t="shared" ref="R262:R325" si="49">M262-(SUM(O262:Q262))</f>
        <v>0</v>
      </c>
      <c r="T262" s="291">
        <f t="shared" ref="T262:T325" si="50">IF(AND(($G262)&gt;$O$2,F262&gt;0),((D262+E262)*($O$2/$G262)),IF($G262&lt;$O$2,(D262+E262),($G262)*($O$2/$G262)))</f>
        <v>0</v>
      </c>
      <c r="U262" s="291">
        <f t="shared" ref="U262:U325" si="51">IF(AND(($G262)&gt;$O$2,$F262&gt;0),(($F262)*($O$2/$G262)),$F262)</f>
        <v>0</v>
      </c>
      <c r="W262" s="288">
        <f>(($AB262*'DT IN. DE'!$C$5/1000))*($D$1166/IF(AND($D$1165&gt;$B$1167,$B$1167&gt;$D$1164),366,365))+(($AC262*'DT IN. DE'!$C$5/2000))</f>
        <v>0</v>
      </c>
      <c r="X262" s="289">
        <f t="shared" ref="X262:X325" si="52">(($AB262*$G$1166/1000))*($D$1166/IF(AND($D$1165&gt;$B$1167,$B$1167&gt;$D$1164),366,365))+(($AC262*$G$1166/2000))</f>
        <v>0</v>
      </c>
      <c r="Y262" s="289">
        <f>(($AB262*'DT IN. DE'!$E$5/1000))*($D$1166/IF(AND($D$1165&gt;$B$1167,$B$1167&gt;$D$1164),366,365))+(($AC262*'DT IN. DE'!$E$5/2000))</f>
        <v>0</v>
      </c>
      <c r="Z262" s="292">
        <f t="shared" ref="Z262:Z325" si="53">M262-SUM(O262:Q262,W262:Y262)</f>
        <v>0</v>
      </c>
      <c r="AA262" s="386"/>
      <c r="AB262" s="291">
        <f t="shared" ref="AB262:AB325" si="54">IF($G262&gt;$O$2,IF(AND($W$2&gt;=($G262-$O$2)),(D262+E262)*(1-($O$2/$G262)),(D262+E262)*($W$2/$G262)),0)</f>
        <v>0</v>
      </c>
      <c r="AC262" s="291">
        <f t="shared" ref="AC262:AC325" si="55">IF($G262&gt;$O$2,IF(AND($W$2&gt;=($G262-$O$2),F262&gt;0),(F262)*(1-($O$2/$G262)),(F262)*($W$2/$G262)),0)</f>
        <v>0</v>
      </c>
    </row>
    <row r="263" spans="2:29" x14ac:dyDescent="0.25">
      <c r="B263" s="423">
        <v>259</v>
      </c>
      <c r="C263" s="430">
        <f>'BIENES ASEGURADOS IN.DE'!C263</f>
        <v>0</v>
      </c>
      <c r="D263" s="431">
        <f>'BIENES ASEGURADOS IN.DE'!D263*'RT GENERALES'!$E$14</f>
        <v>0</v>
      </c>
      <c r="E263" s="432">
        <f>'BIENES ASEGURADOS IN.DE'!E263*'RT GENERALES'!$E$14</f>
        <v>0</v>
      </c>
      <c r="F263" s="433">
        <f>'BIENES ASEGURADOS IN.DE'!F263*'RT GENERALES'!$E$14</f>
        <v>0</v>
      </c>
      <c r="G263" s="425">
        <f t="shared" si="45"/>
        <v>0</v>
      </c>
      <c r="H263" s="283"/>
      <c r="I263" s="284">
        <f>((((D263+E263)*('DT IN. DE'!$C$5/1000)))*($D$1166/IF(AND($D$1165&gt;$B$1167,$B$1167&gt;$D$1164),366,365))+(F263*('DT IN. DE'!$C$5/2000)))</f>
        <v>0</v>
      </c>
      <c r="J263" s="285">
        <f t="shared" si="46"/>
        <v>0</v>
      </c>
      <c r="K263" s="286">
        <f>(((D263+E263)*('DT IN. DE'!$E$5/1000))*($D$1166/IF(AND($D$1165&gt;$B$1167,$B$1167&gt;$D$1164),366,365))+(F263*('DT IN. DE'!$E$5/2000)))</f>
        <v>0</v>
      </c>
      <c r="L263" s="385"/>
      <c r="M263" s="287">
        <f t="shared" si="47"/>
        <v>0</v>
      </c>
      <c r="O263" s="288">
        <f>(($T263*'DT IN. DE'!$C$5/1000))*($D$1166/IF(AND($D$1165&gt;$B$1167,$B$1167&gt;$D$1164),366,365))+(($U263*'DT IN. DE'!$C$5/2000))</f>
        <v>0</v>
      </c>
      <c r="P263" s="289">
        <f t="shared" si="48"/>
        <v>0</v>
      </c>
      <c r="Q263" s="289">
        <f>(($T263*'DT IN. DE'!$E$5/1000))*($D$1166/IF(AND($D$1165&gt;$B$1167,$B$1167&gt;$D$1164),366,365))+(($U263*'DT IN. DE'!$E$5/2000))</f>
        <v>0</v>
      </c>
      <c r="R263" s="290">
        <f t="shared" si="49"/>
        <v>0</v>
      </c>
      <c r="T263" s="291">
        <f t="shared" si="50"/>
        <v>0</v>
      </c>
      <c r="U263" s="291">
        <f t="shared" si="51"/>
        <v>0</v>
      </c>
      <c r="W263" s="288">
        <f>(($AB263*'DT IN. DE'!$C$5/1000))*($D$1166/IF(AND($D$1165&gt;$B$1167,$B$1167&gt;$D$1164),366,365))+(($AC263*'DT IN. DE'!$C$5/2000))</f>
        <v>0</v>
      </c>
      <c r="X263" s="289">
        <f t="shared" si="52"/>
        <v>0</v>
      </c>
      <c r="Y263" s="289">
        <f>(($AB263*'DT IN. DE'!$E$5/1000))*($D$1166/IF(AND($D$1165&gt;$B$1167,$B$1167&gt;$D$1164),366,365))+(($AC263*'DT IN. DE'!$E$5/2000))</f>
        <v>0</v>
      </c>
      <c r="Z263" s="292">
        <f t="shared" si="53"/>
        <v>0</v>
      </c>
      <c r="AA263" s="386"/>
      <c r="AB263" s="291">
        <f t="shared" si="54"/>
        <v>0</v>
      </c>
      <c r="AC263" s="291">
        <f t="shared" si="55"/>
        <v>0</v>
      </c>
    </row>
    <row r="264" spans="2:29" x14ac:dyDescent="0.25">
      <c r="B264" s="424">
        <v>260</v>
      </c>
      <c r="C264" s="430">
        <f>'BIENES ASEGURADOS IN.DE'!C264</f>
        <v>0</v>
      </c>
      <c r="D264" s="431">
        <f>'BIENES ASEGURADOS IN.DE'!D264*'RT GENERALES'!$E$14</f>
        <v>0</v>
      </c>
      <c r="E264" s="432">
        <f>'BIENES ASEGURADOS IN.DE'!E264*'RT GENERALES'!$E$14</f>
        <v>0</v>
      </c>
      <c r="F264" s="433">
        <f>'BIENES ASEGURADOS IN.DE'!F264*'RT GENERALES'!$E$14</f>
        <v>0</v>
      </c>
      <c r="G264" s="425">
        <f t="shared" si="45"/>
        <v>0</v>
      </c>
      <c r="H264" s="283"/>
      <c r="I264" s="284">
        <f>((((D264+E264)*('DT IN. DE'!$C$5/1000)))*($D$1166/IF(AND($D$1165&gt;$B$1167,$B$1167&gt;$D$1164),366,365))+(F264*('DT IN. DE'!$C$5/2000)))</f>
        <v>0</v>
      </c>
      <c r="J264" s="285">
        <f t="shared" si="46"/>
        <v>0</v>
      </c>
      <c r="K264" s="286">
        <f>(((D264+E264)*('DT IN. DE'!$E$5/1000))*($D$1166/IF(AND($D$1165&gt;$B$1167,$B$1167&gt;$D$1164),366,365))+(F264*('DT IN. DE'!$E$5/2000)))</f>
        <v>0</v>
      </c>
      <c r="L264" s="385"/>
      <c r="M264" s="287">
        <f t="shared" si="47"/>
        <v>0</v>
      </c>
      <c r="O264" s="288">
        <f>(($T264*'DT IN. DE'!$C$5/1000))*($D$1166/IF(AND($D$1165&gt;$B$1167,$B$1167&gt;$D$1164),366,365))+(($U264*'DT IN. DE'!$C$5/2000))</f>
        <v>0</v>
      </c>
      <c r="P264" s="289">
        <f t="shared" si="48"/>
        <v>0</v>
      </c>
      <c r="Q264" s="289">
        <f>(($T264*'DT IN. DE'!$E$5/1000))*($D$1166/IF(AND($D$1165&gt;$B$1167,$B$1167&gt;$D$1164),366,365))+(($U264*'DT IN. DE'!$E$5/2000))</f>
        <v>0</v>
      </c>
      <c r="R264" s="290">
        <f t="shared" si="49"/>
        <v>0</v>
      </c>
      <c r="T264" s="291">
        <f t="shared" si="50"/>
        <v>0</v>
      </c>
      <c r="U264" s="291">
        <f t="shared" si="51"/>
        <v>0</v>
      </c>
      <c r="W264" s="288">
        <f>(($AB264*'DT IN. DE'!$C$5/1000))*($D$1166/IF(AND($D$1165&gt;$B$1167,$B$1167&gt;$D$1164),366,365))+(($AC264*'DT IN. DE'!$C$5/2000))</f>
        <v>0</v>
      </c>
      <c r="X264" s="289">
        <f t="shared" si="52"/>
        <v>0</v>
      </c>
      <c r="Y264" s="289">
        <f>(($AB264*'DT IN. DE'!$E$5/1000))*($D$1166/IF(AND($D$1165&gt;$B$1167,$B$1167&gt;$D$1164),366,365))+(($AC264*'DT IN. DE'!$E$5/2000))</f>
        <v>0</v>
      </c>
      <c r="Z264" s="292">
        <f t="shared" si="53"/>
        <v>0</v>
      </c>
      <c r="AA264" s="386"/>
      <c r="AB264" s="291">
        <f t="shared" si="54"/>
        <v>0</v>
      </c>
      <c r="AC264" s="291">
        <f t="shared" si="55"/>
        <v>0</v>
      </c>
    </row>
    <row r="265" spans="2:29" x14ac:dyDescent="0.25">
      <c r="B265" s="424">
        <v>261</v>
      </c>
      <c r="C265" s="430">
        <f>'BIENES ASEGURADOS IN.DE'!C265</f>
        <v>0</v>
      </c>
      <c r="D265" s="431">
        <f>'BIENES ASEGURADOS IN.DE'!D265*'RT GENERALES'!$E$14</f>
        <v>0</v>
      </c>
      <c r="E265" s="432">
        <f>'BIENES ASEGURADOS IN.DE'!E265*'RT GENERALES'!$E$14</f>
        <v>0</v>
      </c>
      <c r="F265" s="433">
        <f>'BIENES ASEGURADOS IN.DE'!F265*'RT GENERALES'!$E$14</f>
        <v>0</v>
      </c>
      <c r="G265" s="425">
        <f t="shared" si="45"/>
        <v>0</v>
      </c>
      <c r="H265" s="283"/>
      <c r="I265" s="284">
        <f>((((D265+E265)*('DT IN. DE'!$C$5/1000)))*($D$1166/IF(AND($D$1165&gt;$B$1167,$B$1167&gt;$D$1164),366,365))+(F265*('DT IN. DE'!$C$5/2000)))</f>
        <v>0</v>
      </c>
      <c r="J265" s="285">
        <f t="shared" si="46"/>
        <v>0</v>
      </c>
      <c r="K265" s="286">
        <f>(((D265+E265)*('DT IN. DE'!$E$5/1000))*($D$1166/IF(AND($D$1165&gt;$B$1167,$B$1167&gt;$D$1164),366,365))+(F265*('DT IN. DE'!$E$5/2000)))</f>
        <v>0</v>
      </c>
      <c r="L265" s="385"/>
      <c r="M265" s="287">
        <f t="shared" si="47"/>
        <v>0</v>
      </c>
      <c r="O265" s="288">
        <f>(($T265*'DT IN. DE'!$C$5/1000))*($D$1166/IF(AND($D$1165&gt;$B$1167,$B$1167&gt;$D$1164),366,365))+(($U265*'DT IN. DE'!$C$5/2000))</f>
        <v>0</v>
      </c>
      <c r="P265" s="289">
        <f t="shared" si="48"/>
        <v>0</v>
      </c>
      <c r="Q265" s="289">
        <f>(($T265*'DT IN. DE'!$E$5/1000))*($D$1166/IF(AND($D$1165&gt;$B$1167,$B$1167&gt;$D$1164),366,365))+(($U265*'DT IN. DE'!$E$5/2000))</f>
        <v>0</v>
      </c>
      <c r="R265" s="290">
        <f t="shared" si="49"/>
        <v>0</v>
      </c>
      <c r="T265" s="291">
        <f t="shared" si="50"/>
        <v>0</v>
      </c>
      <c r="U265" s="291">
        <f t="shared" si="51"/>
        <v>0</v>
      </c>
      <c r="W265" s="288">
        <f>(($AB265*'DT IN. DE'!$C$5/1000))*($D$1166/IF(AND($D$1165&gt;$B$1167,$B$1167&gt;$D$1164),366,365))+(($AC265*'DT IN. DE'!$C$5/2000))</f>
        <v>0</v>
      </c>
      <c r="X265" s="289">
        <f t="shared" si="52"/>
        <v>0</v>
      </c>
      <c r="Y265" s="289">
        <f>(($AB265*'DT IN. DE'!$E$5/1000))*($D$1166/IF(AND($D$1165&gt;$B$1167,$B$1167&gt;$D$1164),366,365))+(($AC265*'DT IN. DE'!$E$5/2000))</f>
        <v>0</v>
      </c>
      <c r="Z265" s="292">
        <f t="shared" si="53"/>
        <v>0</v>
      </c>
      <c r="AA265" s="386"/>
      <c r="AB265" s="291">
        <f t="shared" si="54"/>
        <v>0</v>
      </c>
      <c r="AC265" s="291">
        <f t="shared" si="55"/>
        <v>0</v>
      </c>
    </row>
    <row r="266" spans="2:29" x14ac:dyDescent="0.25">
      <c r="B266" s="423">
        <v>262</v>
      </c>
      <c r="C266" s="430">
        <f>'BIENES ASEGURADOS IN.DE'!C266</f>
        <v>0</v>
      </c>
      <c r="D266" s="431">
        <f>'BIENES ASEGURADOS IN.DE'!D266*'RT GENERALES'!$E$14</f>
        <v>0</v>
      </c>
      <c r="E266" s="432">
        <f>'BIENES ASEGURADOS IN.DE'!E266*'RT GENERALES'!$E$14</f>
        <v>0</v>
      </c>
      <c r="F266" s="433">
        <f>'BIENES ASEGURADOS IN.DE'!F266*'RT GENERALES'!$E$14</f>
        <v>0</v>
      </c>
      <c r="G266" s="425">
        <f t="shared" si="45"/>
        <v>0</v>
      </c>
      <c r="H266" s="283"/>
      <c r="I266" s="284">
        <f>((((D266+E266)*('DT IN. DE'!$C$5/1000)))*($D$1166/IF(AND($D$1165&gt;$B$1167,$B$1167&gt;$D$1164),366,365))+(F266*('DT IN. DE'!$C$5/2000)))</f>
        <v>0</v>
      </c>
      <c r="J266" s="285">
        <f t="shared" si="46"/>
        <v>0</v>
      </c>
      <c r="K266" s="286">
        <f>(((D266+E266)*('DT IN. DE'!$E$5/1000))*($D$1166/IF(AND($D$1165&gt;$B$1167,$B$1167&gt;$D$1164),366,365))+(F266*('DT IN. DE'!$E$5/2000)))</f>
        <v>0</v>
      </c>
      <c r="L266" s="385"/>
      <c r="M266" s="287">
        <f t="shared" si="47"/>
        <v>0</v>
      </c>
      <c r="O266" s="288">
        <f>(($T266*'DT IN. DE'!$C$5/1000))*($D$1166/IF(AND($D$1165&gt;$B$1167,$B$1167&gt;$D$1164),366,365))+(($U266*'DT IN. DE'!$C$5/2000))</f>
        <v>0</v>
      </c>
      <c r="P266" s="289">
        <f t="shared" si="48"/>
        <v>0</v>
      </c>
      <c r="Q266" s="289">
        <f>(($T266*'DT IN. DE'!$E$5/1000))*($D$1166/IF(AND($D$1165&gt;$B$1167,$B$1167&gt;$D$1164),366,365))+(($U266*'DT IN. DE'!$E$5/2000))</f>
        <v>0</v>
      </c>
      <c r="R266" s="290">
        <f t="shared" si="49"/>
        <v>0</v>
      </c>
      <c r="T266" s="291">
        <f t="shared" si="50"/>
        <v>0</v>
      </c>
      <c r="U266" s="291">
        <f t="shared" si="51"/>
        <v>0</v>
      </c>
      <c r="W266" s="288">
        <f>(($AB266*'DT IN. DE'!$C$5/1000))*($D$1166/IF(AND($D$1165&gt;$B$1167,$B$1167&gt;$D$1164),366,365))+(($AC266*'DT IN. DE'!$C$5/2000))</f>
        <v>0</v>
      </c>
      <c r="X266" s="289">
        <f t="shared" si="52"/>
        <v>0</v>
      </c>
      <c r="Y266" s="289">
        <f>(($AB266*'DT IN. DE'!$E$5/1000))*($D$1166/IF(AND($D$1165&gt;$B$1167,$B$1167&gt;$D$1164),366,365))+(($AC266*'DT IN. DE'!$E$5/2000))</f>
        <v>0</v>
      </c>
      <c r="Z266" s="292">
        <f t="shared" si="53"/>
        <v>0</v>
      </c>
      <c r="AA266" s="386"/>
      <c r="AB266" s="291">
        <f t="shared" si="54"/>
        <v>0</v>
      </c>
      <c r="AC266" s="291">
        <f t="shared" si="55"/>
        <v>0</v>
      </c>
    </row>
    <row r="267" spans="2:29" x14ac:dyDescent="0.25">
      <c r="B267" s="424">
        <v>263</v>
      </c>
      <c r="C267" s="430">
        <f>'BIENES ASEGURADOS IN.DE'!C267</f>
        <v>0</v>
      </c>
      <c r="D267" s="431">
        <f>'BIENES ASEGURADOS IN.DE'!D267*'RT GENERALES'!$E$14</f>
        <v>0</v>
      </c>
      <c r="E267" s="432">
        <f>'BIENES ASEGURADOS IN.DE'!E267*'RT GENERALES'!$E$14</f>
        <v>0</v>
      </c>
      <c r="F267" s="433">
        <f>'BIENES ASEGURADOS IN.DE'!F267*'RT GENERALES'!$E$14</f>
        <v>0</v>
      </c>
      <c r="G267" s="425">
        <f t="shared" si="45"/>
        <v>0</v>
      </c>
      <c r="H267" s="283"/>
      <c r="I267" s="284">
        <f>((((D267+E267)*('DT IN. DE'!$C$5/1000)))*($D$1166/IF(AND($D$1165&gt;$B$1167,$B$1167&gt;$D$1164),366,365))+(F267*('DT IN. DE'!$C$5/2000)))</f>
        <v>0</v>
      </c>
      <c r="J267" s="285">
        <f t="shared" si="46"/>
        <v>0</v>
      </c>
      <c r="K267" s="286">
        <f>(((D267+E267)*('DT IN. DE'!$E$5/1000))*($D$1166/IF(AND($D$1165&gt;$B$1167,$B$1167&gt;$D$1164),366,365))+(F267*('DT IN. DE'!$E$5/2000)))</f>
        <v>0</v>
      </c>
      <c r="L267" s="385"/>
      <c r="M267" s="287">
        <f t="shared" si="47"/>
        <v>0</v>
      </c>
      <c r="O267" s="288">
        <f>(($T267*'DT IN. DE'!$C$5/1000))*($D$1166/IF(AND($D$1165&gt;$B$1167,$B$1167&gt;$D$1164),366,365))+(($U267*'DT IN. DE'!$C$5/2000))</f>
        <v>0</v>
      </c>
      <c r="P267" s="289">
        <f t="shared" si="48"/>
        <v>0</v>
      </c>
      <c r="Q267" s="289">
        <f>(($T267*'DT IN. DE'!$E$5/1000))*($D$1166/IF(AND($D$1165&gt;$B$1167,$B$1167&gt;$D$1164),366,365))+(($U267*'DT IN. DE'!$E$5/2000))</f>
        <v>0</v>
      </c>
      <c r="R267" s="290">
        <f t="shared" si="49"/>
        <v>0</v>
      </c>
      <c r="T267" s="291">
        <f t="shared" si="50"/>
        <v>0</v>
      </c>
      <c r="U267" s="291">
        <f t="shared" si="51"/>
        <v>0</v>
      </c>
      <c r="W267" s="288">
        <f>(($AB267*'DT IN. DE'!$C$5/1000))*($D$1166/IF(AND($D$1165&gt;$B$1167,$B$1167&gt;$D$1164),366,365))+(($AC267*'DT IN. DE'!$C$5/2000))</f>
        <v>0</v>
      </c>
      <c r="X267" s="289">
        <f t="shared" si="52"/>
        <v>0</v>
      </c>
      <c r="Y267" s="289">
        <f>(($AB267*'DT IN. DE'!$E$5/1000))*($D$1166/IF(AND($D$1165&gt;$B$1167,$B$1167&gt;$D$1164),366,365))+(($AC267*'DT IN. DE'!$E$5/2000))</f>
        <v>0</v>
      </c>
      <c r="Z267" s="292">
        <f t="shared" si="53"/>
        <v>0</v>
      </c>
      <c r="AA267" s="386"/>
      <c r="AB267" s="291">
        <f t="shared" si="54"/>
        <v>0</v>
      </c>
      <c r="AC267" s="291">
        <f t="shared" si="55"/>
        <v>0</v>
      </c>
    </row>
    <row r="268" spans="2:29" x14ac:dyDescent="0.25">
      <c r="B268" s="424">
        <v>264</v>
      </c>
      <c r="C268" s="430">
        <f>'BIENES ASEGURADOS IN.DE'!C268</f>
        <v>0</v>
      </c>
      <c r="D268" s="431">
        <f>'BIENES ASEGURADOS IN.DE'!D268*'RT GENERALES'!$E$14</f>
        <v>0</v>
      </c>
      <c r="E268" s="432">
        <f>'BIENES ASEGURADOS IN.DE'!E268*'RT GENERALES'!$E$14</f>
        <v>0</v>
      </c>
      <c r="F268" s="433">
        <f>'BIENES ASEGURADOS IN.DE'!F268*'RT GENERALES'!$E$14</f>
        <v>0</v>
      </c>
      <c r="G268" s="425">
        <f t="shared" si="45"/>
        <v>0</v>
      </c>
      <c r="H268" s="283"/>
      <c r="I268" s="284">
        <f>((((D268+E268)*('DT IN. DE'!$C$5/1000)))*($D$1166/IF(AND($D$1165&gt;$B$1167,$B$1167&gt;$D$1164),366,365))+(F268*('DT IN. DE'!$C$5/2000)))</f>
        <v>0</v>
      </c>
      <c r="J268" s="285">
        <f t="shared" si="46"/>
        <v>0</v>
      </c>
      <c r="K268" s="286">
        <f>(((D268+E268)*('DT IN. DE'!$E$5/1000))*($D$1166/IF(AND($D$1165&gt;$B$1167,$B$1167&gt;$D$1164),366,365))+(F268*('DT IN. DE'!$E$5/2000)))</f>
        <v>0</v>
      </c>
      <c r="L268" s="385"/>
      <c r="M268" s="287">
        <f t="shared" si="47"/>
        <v>0</v>
      </c>
      <c r="O268" s="288">
        <f>(($T268*'DT IN. DE'!$C$5/1000))*($D$1166/IF(AND($D$1165&gt;$B$1167,$B$1167&gt;$D$1164),366,365))+(($U268*'DT IN. DE'!$C$5/2000))</f>
        <v>0</v>
      </c>
      <c r="P268" s="289">
        <f t="shared" si="48"/>
        <v>0</v>
      </c>
      <c r="Q268" s="289">
        <f>(($T268*'DT IN. DE'!$E$5/1000))*($D$1166/IF(AND($D$1165&gt;$B$1167,$B$1167&gt;$D$1164),366,365))+(($U268*'DT IN. DE'!$E$5/2000))</f>
        <v>0</v>
      </c>
      <c r="R268" s="290">
        <f t="shared" si="49"/>
        <v>0</v>
      </c>
      <c r="T268" s="291">
        <f t="shared" si="50"/>
        <v>0</v>
      </c>
      <c r="U268" s="291">
        <f t="shared" si="51"/>
        <v>0</v>
      </c>
      <c r="W268" s="288">
        <f>(($AB268*'DT IN. DE'!$C$5/1000))*($D$1166/IF(AND($D$1165&gt;$B$1167,$B$1167&gt;$D$1164),366,365))+(($AC268*'DT IN. DE'!$C$5/2000))</f>
        <v>0</v>
      </c>
      <c r="X268" s="289">
        <f t="shared" si="52"/>
        <v>0</v>
      </c>
      <c r="Y268" s="289">
        <f>(($AB268*'DT IN. DE'!$E$5/1000))*($D$1166/IF(AND($D$1165&gt;$B$1167,$B$1167&gt;$D$1164),366,365))+(($AC268*'DT IN. DE'!$E$5/2000))</f>
        <v>0</v>
      </c>
      <c r="Z268" s="292">
        <f t="shared" si="53"/>
        <v>0</v>
      </c>
      <c r="AA268" s="386"/>
      <c r="AB268" s="291">
        <f t="shared" si="54"/>
        <v>0</v>
      </c>
      <c r="AC268" s="291">
        <f t="shared" si="55"/>
        <v>0</v>
      </c>
    </row>
    <row r="269" spans="2:29" x14ac:dyDescent="0.25">
      <c r="B269" s="423">
        <v>265</v>
      </c>
      <c r="C269" s="430">
        <f>'BIENES ASEGURADOS IN.DE'!C269</f>
        <v>0</v>
      </c>
      <c r="D269" s="431">
        <f>'BIENES ASEGURADOS IN.DE'!D269*'RT GENERALES'!$E$14</f>
        <v>0</v>
      </c>
      <c r="E269" s="432">
        <f>'BIENES ASEGURADOS IN.DE'!E269*'RT GENERALES'!$E$14</f>
        <v>0</v>
      </c>
      <c r="F269" s="433">
        <f>'BIENES ASEGURADOS IN.DE'!F269*'RT GENERALES'!$E$14</f>
        <v>0</v>
      </c>
      <c r="G269" s="425">
        <f t="shared" si="45"/>
        <v>0</v>
      </c>
      <c r="H269" s="283"/>
      <c r="I269" s="284">
        <f>((((D269+E269)*('DT IN. DE'!$C$5/1000)))*($D$1166/IF(AND($D$1165&gt;$B$1167,$B$1167&gt;$D$1164),366,365))+(F269*('DT IN. DE'!$C$5/2000)))</f>
        <v>0</v>
      </c>
      <c r="J269" s="285">
        <f t="shared" si="46"/>
        <v>0</v>
      </c>
      <c r="K269" s="286">
        <f>(((D269+E269)*('DT IN. DE'!$E$5/1000))*($D$1166/IF(AND($D$1165&gt;$B$1167,$B$1167&gt;$D$1164),366,365))+(F269*('DT IN. DE'!$E$5/2000)))</f>
        <v>0</v>
      </c>
      <c r="L269" s="385"/>
      <c r="M269" s="287">
        <f t="shared" si="47"/>
        <v>0</v>
      </c>
      <c r="O269" s="288">
        <f>(($T269*'DT IN. DE'!$C$5/1000))*($D$1166/IF(AND($D$1165&gt;$B$1167,$B$1167&gt;$D$1164),366,365))+(($U269*'DT IN. DE'!$C$5/2000))</f>
        <v>0</v>
      </c>
      <c r="P269" s="289">
        <f t="shared" si="48"/>
        <v>0</v>
      </c>
      <c r="Q269" s="289">
        <f>(($T269*'DT IN. DE'!$E$5/1000))*($D$1166/IF(AND($D$1165&gt;$B$1167,$B$1167&gt;$D$1164),366,365))+(($U269*'DT IN. DE'!$E$5/2000))</f>
        <v>0</v>
      </c>
      <c r="R269" s="290">
        <f t="shared" si="49"/>
        <v>0</v>
      </c>
      <c r="T269" s="291">
        <f t="shared" si="50"/>
        <v>0</v>
      </c>
      <c r="U269" s="291">
        <f t="shared" si="51"/>
        <v>0</v>
      </c>
      <c r="W269" s="288">
        <f>(($AB269*'DT IN. DE'!$C$5/1000))*($D$1166/IF(AND($D$1165&gt;$B$1167,$B$1167&gt;$D$1164),366,365))+(($AC269*'DT IN. DE'!$C$5/2000))</f>
        <v>0</v>
      </c>
      <c r="X269" s="289">
        <f t="shared" si="52"/>
        <v>0</v>
      </c>
      <c r="Y269" s="289">
        <f>(($AB269*'DT IN. DE'!$E$5/1000))*($D$1166/IF(AND($D$1165&gt;$B$1167,$B$1167&gt;$D$1164),366,365))+(($AC269*'DT IN. DE'!$E$5/2000))</f>
        <v>0</v>
      </c>
      <c r="Z269" s="292">
        <f t="shared" si="53"/>
        <v>0</v>
      </c>
      <c r="AA269" s="386"/>
      <c r="AB269" s="291">
        <f t="shared" si="54"/>
        <v>0</v>
      </c>
      <c r="AC269" s="291">
        <f t="shared" si="55"/>
        <v>0</v>
      </c>
    </row>
    <row r="270" spans="2:29" x14ac:dyDescent="0.25">
      <c r="B270" s="424">
        <v>266</v>
      </c>
      <c r="C270" s="430">
        <f>'BIENES ASEGURADOS IN.DE'!C270</f>
        <v>0</v>
      </c>
      <c r="D270" s="431">
        <f>'BIENES ASEGURADOS IN.DE'!D270*'RT GENERALES'!$E$14</f>
        <v>0</v>
      </c>
      <c r="E270" s="432">
        <f>'BIENES ASEGURADOS IN.DE'!E270*'RT GENERALES'!$E$14</f>
        <v>0</v>
      </c>
      <c r="F270" s="433">
        <f>'BIENES ASEGURADOS IN.DE'!F270*'RT GENERALES'!$E$14</f>
        <v>0</v>
      </c>
      <c r="G270" s="425">
        <f t="shared" si="45"/>
        <v>0</v>
      </c>
      <c r="H270" s="283"/>
      <c r="I270" s="284">
        <f>((((D270+E270)*('DT IN. DE'!$C$5/1000)))*($D$1166/IF(AND($D$1165&gt;$B$1167,$B$1167&gt;$D$1164),366,365))+(F270*('DT IN. DE'!$C$5/2000)))</f>
        <v>0</v>
      </c>
      <c r="J270" s="285">
        <f t="shared" si="46"/>
        <v>0</v>
      </c>
      <c r="K270" s="286">
        <f>(((D270+E270)*('DT IN. DE'!$E$5/1000))*($D$1166/IF(AND($D$1165&gt;$B$1167,$B$1167&gt;$D$1164),366,365))+(F270*('DT IN. DE'!$E$5/2000)))</f>
        <v>0</v>
      </c>
      <c r="L270" s="385"/>
      <c r="M270" s="287">
        <f t="shared" si="47"/>
        <v>0</v>
      </c>
      <c r="O270" s="288">
        <f>(($T270*'DT IN. DE'!$C$5/1000))*($D$1166/IF(AND($D$1165&gt;$B$1167,$B$1167&gt;$D$1164),366,365))+(($U270*'DT IN. DE'!$C$5/2000))</f>
        <v>0</v>
      </c>
      <c r="P270" s="289">
        <f t="shared" si="48"/>
        <v>0</v>
      </c>
      <c r="Q270" s="289">
        <f>(($T270*'DT IN. DE'!$E$5/1000))*($D$1166/IF(AND($D$1165&gt;$B$1167,$B$1167&gt;$D$1164),366,365))+(($U270*'DT IN. DE'!$E$5/2000))</f>
        <v>0</v>
      </c>
      <c r="R270" s="290">
        <f t="shared" si="49"/>
        <v>0</v>
      </c>
      <c r="T270" s="291">
        <f t="shared" si="50"/>
        <v>0</v>
      </c>
      <c r="U270" s="291">
        <f t="shared" si="51"/>
        <v>0</v>
      </c>
      <c r="W270" s="288">
        <f>(($AB270*'DT IN. DE'!$C$5/1000))*($D$1166/IF(AND($D$1165&gt;$B$1167,$B$1167&gt;$D$1164),366,365))+(($AC270*'DT IN. DE'!$C$5/2000))</f>
        <v>0</v>
      </c>
      <c r="X270" s="289">
        <f t="shared" si="52"/>
        <v>0</v>
      </c>
      <c r="Y270" s="289">
        <f>(($AB270*'DT IN. DE'!$E$5/1000))*($D$1166/IF(AND($D$1165&gt;$B$1167,$B$1167&gt;$D$1164),366,365))+(($AC270*'DT IN. DE'!$E$5/2000))</f>
        <v>0</v>
      </c>
      <c r="Z270" s="292">
        <f t="shared" si="53"/>
        <v>0</v>
      </c>
      <c r="AA270" s="386"/>
      <c r="AB270" s="291">
        <f t="shared" si="54"/>
        <v>0</v>
      </c>
      <c r="AC270" s="291">
        <f t="shared" si="55"/>
        <v>0</v>
      </c>
    </row>
    <row r="271" spans="2:29" x14ac:dyDescent="0.25">
      <c r="B271" s="424">
        <v>267</v>
      </c>
      <c r="C271" s="430">
        <f>'BIENES ASEGURADOS IN.DE'!C271</f>
        <v>0</v>
      </c>
      <c r="D271" s="431">
        <f>'BIENES ASEGURADOS IN.DE'!D271*'RT GENERALES'!$E$14</f>
        <v>0</v>
      </c>
      <c r="E271" s="432">
        <f>'BIENES ASEGURADOS IN.DE'!E271*'RT GENERALES'!$E$14</f>
        <v>0</v>
      </c>
      <c r="F271" s="433">
        <f>'BIENES ASEGURADOS IN.DE'!F271*'RT GENERALES'!$E$14</f>
        <v>0</v>
      </c>
      <c r="G271" s="425">
        <f t="shared" si="45"/>
        <v>0</v>
      </c>
      <c r="H271" s="283"/>
      <c r="I271" s="284">
        <f>((((D271+E271)*('DT IN. DE'!$C$5/1000)))*($D$1166/IF(AND($D$1165&gt;$B$1167,$B$1167&gt;$D$1164),366,365))+(F271*('DT IN. DE'!$C$5/2000)))</f>
        <v>0</v>
      </c>
      <c r="J271" s="285">
        <f t="shared" si="46"/>
        <v>0</v>
      </c>
      <c r="K271" s="286">
        <f>(((D271+E271)*('DT IN. DE'!$E$5/1000))*($D$1166/IF(AND($D$1165&gt;$B$1167,$B$1167&gt;$D$1164),366,365))+(F271*('DT IN. DE'!$E$5/2000)))</f>
        <v>0</v>
      </c>
      <c r="L271" s="385"/>
      <c r="M271" s="287">
        <f t="shared" si="47"/>
        <v>0</v>
      </c>
      <c r="O271" s="288">
        <f>(($T271*'DT IN. DE'!$C$5/1000))*($D$1166/IF(AND($D$1165&gt;$B$1167,$B$1167&gt;$D$1164),366,365))+(($U271*'DT IN. DE'!$C$5/2000))</f>
        <v>0</v>
      </c>
      <c r="P271" s="289">
        <f t="shared" si="48"/>
        <v>0</v>
      </c>
      <c r="Q271" s="289">
        <f>(($T271*'DT IN. DE'!$E$5/1000))*($D$1166/IF(AND($D$1165&gt;$B$1167,$B$1167&gt;$D$1164),366,365))+(($U271*'DT IN. DE'!$E$5/2000))</f>
        <v>0</v>
      </c>
      <c r="R271" s="290">
        <f t="shared" si="49"/>
        <v>0</v>
      </c>
      <c r="T271" s="291">
        <f t="shared" si="50"/>
        <v>0</v>
      </c>
      <c r="U271" s="291">
        <f t="shared" si="51"/>
        <v>0</v>
      </c>
      <c r="W271" s="288">
        <f>(($AB271*'DT IN. DE'!$C$5/1000))*($D$1166/IF(AND($D$1165&gt;$B$1167,$B$1167&gt;$D$1164),366,365))+(($AC271*'DT IN. DE'!$C$5/2000))</f>
        <v>0</v>
      </c>
      <c r="X271" s="289">
        <f t="shared" si="52"/>
        <v>0</v>
      </c>
      <c r="Y271" s="289">
        <f>(($AB271*'DT IN. DE'!$E$5/1000))*($D$1166/IF(AND($D$1165&gt;$B$1167,$B$1167&gt;$D$1164),366,365))+(($AC271*'DT IN. DE'!$E$5/2000))</f>
        <v>0</v>
      </c>
      <c r="Z271" s="292">
        <f t="shared" si="53"/>
        <v>0</v>
      </c>
      <c r="AA271" s="386"/>
      <c r="AB271" s="291">
        <f t="shared" si="54"/>
        <v>0</v>
      </c>
      <c r="AC271" s="291">
        <f t="shared" si="55"/>
        <v>0</v>
      </c>
    </row>
    <row r="272" spans="2:29" x14ac:dyDescent="0.25">
      <c r="B272" s="423">
        <v>268</v>
      </c>
      <c r="C272" s="430">
        <f>'BIENES ASEGURADOS IN.DE'!C272</f>
        <v>0</v>
      </c>
      <c r="D272" s="431">
        <f>'BIENES ASEGURADOS IN.DE'!D272*'RT GENERALES'!$E$14</f>
        <v>0</v>
      </c>
      <c r="E272" s="432">
        <f>'BIENES ASEGURADOS IN.DE'!E272*'RT GENERALES'!$E$14</f>
        <v>0</v>
      </c>
      <c r="F272" s="433">
        <f>'BIENES ASEGURADOS IN.DE'!F272*'RT GENERALES'!$E$14</f>
        <v>0</v>
      </c>
      <c r="G272" s="425">
        <f t="shared" si="45"/>
        <v>0</v>
      </c>
      <c r="H272" s="283"/>
      <c r="I272" s="284">
        <f>((((D272+E272)*('DT IN. DE'!$C$5/1000)))*($D$1166/IF(AND($D$1165&gt;$B$1167,$B$1167&gt;$D$1164),366,365))+(F272*('DT IN. DE'!$C$5/2000)))</f>
        <v>0</v>
      </c>
      <c r="J272" s="285">
        <f t="shared" si="46"/>
        <v>0</v>
      </c>
      <c r="K272" s="286">
        <f>(((D272+E272)*('DT IN. DE'!$E$5/1000))*($D$1166/IF(AND($D$1165&gt;$B$1167,$B$1167&gt;$D$1164),366,365))+(F272*('DT IN. DE'!$E$5/2000)))</f>
        <v>0</v>
      </c>
      <c r="L272" s="385"/>
      <c r="M272" s="287">
        <f t="shared" si="47"/>
        <v>0</v>
      </c>
      <c r="O272" s="288">
        <f>(($T272*'DT IN. DE'!$C$5/1000))*($D$1166/IF(AND($D$1165&gt;$B$1167,$B$1167&gt;$D$1164),366,365))+(($U272*'DT IN. DE'!$C$5/2000))</f>
        <v>0</v>
      </c>
      <c r="P272" s="289">
        <f t="shared" si="48"/>
        <v>0</v>
      </c>
      <c r="Q272" s="289">
        <f>(($T272*'DT IN. DE'!$E$5/1000))*($D$1166/IF(AND($D$1165&gt;$B$1167,$B$1167&gt;$D$1164),366,365))+(($U272*'DT IN. DE'!$E$5/2000))</f>
        <v>0</v>
      </c>
      <c r="R272" s="290">
        <f t="shared" si="49"/>
        <v>0</v>
      </c>
      <c r="T272" s="291">
        <f t="shared" si="50"/>
        <v>0</v>
      </c>
      <c r="U272" s="291">
        <f t="shared" si="51"/>
        <v>0</v>
      </c>
      <c r="W272" s="288">
        <f>(($AB272*'DT IN. DE'!$C$5/1000))*($D$1166/IF(AND($D$1165&gt;$B$1167,$B$1167&gt;$D$1164),366,365))+(($AC272*'DT IN. DE'!$C$5/2000))</f>
        <v>0</v>
      </c>
      <c r="X272" s="289">
        <f t="shared" si="52"/>
        <v>0</v>
      </c>
      <c r="Y272" s="289">
        <f>(($AB272*'DT IN. DE'!$E$5/1000))*($D$1166/IF(AND($D$1165&gt;$B$1167,$B$1167&gt;$D$1164),366,365))+(($AC272*'DT IN. DE'!$E$5/2000))</f>
        <v>0</v>
      </c>
      <c r="Z272" s="292">
        <f t="shared" si="53"/>
        <v>0</v>
      </c>
      <c r="AA272" s="386"/>
      <c r="AB272" s="291">
        <f t="shared" si="54"/>
        <v>0</v>
      </c>
      <c r="AC272" s="291">
        <f t="shared" si="55"/>
        <v>0</v>
      </c>
    </row>
    <row r="273" spans="2:29" x14ac:dyDescent="0.25">
      <c r="B273" s="424">
        <v>269</v>
      </c>
      <c r="C273" s="430">
        <f>'BIENES ASEGURADOS IN.DE'!C273</f>
        <v>0</v>
      </c>
      <c r="D273" s="431">
        <f>'BIENES ASEGURADOS IN.DE'!D273*'RT GENERALES'!$E$14</f>
        <v>0</v>
      </c>
      <c r="E273" s="432">
        <f>'BIENES ASEGURADOS IN.DE'!E273*'RT GENERALES'!$E$14</f>
        <v>0</v>
      </c>
      <c r="F273" s="433">
        <f>'BIENES ASEGURADOS IN.DE'!F273*'RT GENERALES'!$E$14</f>
        <v>0</v>
      </c>
      <c r="G273" s="425">
        <f t="shared" si="45"/>
        <v>0</v>
      </c>
      <c r="H273" s="283"/>
      <c r="I273" s="284">
        <f>((((D273+E273)*('DT IN. DE'!$C$5/1000)))*($D$1166/IF(AND($D$1165&gt;$B$1167,$B$1167&gt;$D$1164),366,365))+(F273*('DT IN. DE'!$C$5/2000)))</f>
        <v>0</v>
      </c>
      <c r="J273" s="285">
        <f t="shared" si="46"/>
        <v>0</v>
      </c>
      <c r="K273" s="286">
        <f>(((D273+E273)*('DT IN. DE'!$E$5/1000))*($D$1166/IF(AND($D$1165&gt;$B$1167,$B$1167&gt;$D$1164),366,365))+(F273*('DT IN. DE'!$E$5/2000)))</f>
        <v>0</v>
      </c>
      <c r="L273" s="385"/>
      <c r="M273" s="287">
        <f t="shared" si="47"/>
        <v>0</v>
      </c>
      <c r="O273" s="288">
        <f>(($T273*'DT IN. DE'!$C$5/1000))*($D$1166/IF(AND($D$1165&gt;$B$1167,$B$1167&gt;$D$1164),366,365))+(($U273*'DT IN. DE'!$C$5/2000))</f>
        <v>0</v>
      </c>
      <c r="P273" s="289">
        <f t="shared" si="48"/>
        <v>0</v>
      </c>
      <c r="Q273" s="289">
        <f>(($T273*'DT IN. DE'!$E$5/1000))*($D$1166/IF(AND($D$1165&gt;$B$1167,$B$1167&gt;$D$1164),366,365))+(($U273*'DT IN. DE'!$E$5/2000))</f>
        <v>0</v>
      </c>
      <c r="R273" s="290">
        <f t="shared" si="49"/>
        <v>0</v>
      </c>
      <c r="T273" s="291">
        <f t="shared" si="50"/>
        <v>0</v>
      </c>
      <c r="U273" s="291">
        <f t="shared" si="51"/>
        <v>0</v>
      </c>
      <c r="W273" s="288">
        <f>(($AB273*'DT IN. DE'!$C$5/1000))*($D$1166/IF(AND($D$1165&gt;$B$1167,$B$1167&gt;$D$1164),366,365))+(($AC273*'DT IN. DE'!$C$5/2000))</f>
        <v>0</v>
      </c>
      <c r="X273" s="289">
        <f t="shared" si="52"/>
        <v>0</v>
      </c>
      <c r="Y273" s="289">
        <f>(($AB273*'DT IN. DE'!$E$5/1000))*($D$1166/IF(AND($D$1165&gt;$B$1167,$B$1167&gt;$D$1164),366,365))+(($AC273*'DT IN. DE'!$E$5/2000))</f>
        <v>0</v>
      </c>
      <c r="Z273" s="292">
        <f t="shared" si="53"/>
        <v>0</v>
      </c>
      <c r="AA273" s="386"/>
      <c r="AB273" s="291">
        <f t="shared" si="54"/>
        <v>0</v>
      </c>
      <c r="AC273" s="291">
        <f t="shared" si="55"/>
        <v>0</v>
      </c>
    </row>
    <row r="274" spans="2:29" x14ac:dyDescent="0.25">
      <c r="B274" s="424">
        <v>270</v>
      </c>
      <c r="C274" s="430">
        <f>'BIENES ASEGURADOS IN.DE'!C274</f>
        <v>0</v>
      </c>
      <c r="D274" s="431">
        <f>'BIENES ASEGURADOS IN.DE'!D274*'RT GENERALES'!$E$14</f>
        <v>0</v>
      </c>
      <c r="E274" s="432">
        <f>'BIENES ASEGURADOS IN.DE'!E274*'RT GENERALES'!$E$14</f>
        <v>0</v>
      </c>
      <c r="F274" s="433">
        <f>'BIENES ASEGURADOS IN.DE'!F274*'RT GENERALES'!$E$14</f>
        <v>0</v>
      </c>
      <c r="G274" s="425">
        <f t="shared" si="45"/>
        <v>0</v>
      </c>
      <c r="H274" s="283"/>
      <c r="I274" s="284">
        <f>((((D274+E274)*('DT IN. DE'!$C$5/1000)))*($D$1166/IF(AND($D$1165&gt;$B$1167,$B$1167&gt;$D$1164),366,365))+(F274*('DT IN. DE'!$C$5/2000)))</f>
        <v>0</v>
      </c>
      <c r="J274" s="285">
        <f t="shared" si="46"/>
        <v>0</v>
      </c>
      <c r="K274" s="286">
        <f>(((D274+E274)*('DT IN. DE'!$E$5/1000))*($D$1166/IF(AND($D$1165&gt;$B$1167,$B$1167&gt;$D$1164),366,365))+(F274*('DT IN. DE'!$E$5/2000)))</f>
        <v>0</v>
      </c>
      <c r="L274" s="385"/>
      <c r="M274" s="287">
        <f t="shared" si="47"/>
        <v>0</v>
      </c>
      <c r="O274" s="288">
        <f>(($T274*'DT IN. DE'!$C$5/1000))*($D$1166/IF(AND($D$1165&gt;$B$1167,$B$1167&gt;$D$1164),366,365))+(($U274*'DT IN. DE'!$C$5/2000))</f>
        <v>0</v>
      </c>
      <c r="P274" s="289">
        <f t="shared" si="48"/>
        <v>0</v>
      </c>
      <c r="Q274" s="289">
        <f>(($T274*'DT IN. DE'!$E$5/1000))*($D$1166/IF(AND($D$1165&gt;$B$1167,$B$1167&gt;$D$1164),366,365))+(($U274*'DT IN. DE'!$E$5/2000))</f>
        <v>0</v>
      </c>
      <c r="R274" s="290">
        <f t="shared" si="49"/>
        <v>0</v>
      </c>
      <c r="T274" s="291">
        <f t="shared" si="50"/>
        <v>0</v>
      </c>
      <c r="U274" s="291">
        <f t="shared" si="51"/>
        <v>0</v>
      </c>
      <c r="W274" s="288">
        <f>(($AB274*'DT IN. DE'!$C$5/1000))*($D$1166/IF(AND($D$1165&gt;$B$1167,$B$1167&gt;$D$1164),366,365))+(($AC274*'DT IN. DE'!$C$5/2000))</f>
        <v>0</v>
      </c>
      <c r="X274" s="289">
        <f t="shared" si="52"/>
        <v>0</v>
      </c>
      <c r="Y274" s="289">
        <f>(($AB274*'DT IN. DE'!$E$5/1000))*($D$1166/IF(AND($D$1165&gt;$B$1167,$B$1167&gt;$D$1164),366,365))+(($AC274*'DT IN. DE'!$E$5/2000))</f>
        <v>0</v>
      </c>
      <c r="Z274" s="292">
        <f t="shared" si="53"/>
        <v>0</v>
      </c>
      <c r="AA274" s="386"/>
      <c r="AB274" s="291">
        <f t="shared" si="54"/>
        <v>0</v>
      </c>
      <c r="AC274" s="291">
        <f t="shared" si="55"/>
        <v>0</v>
      </c>
    </row>
    <row r="275" spans="2:29" x14ac:dyDescent="0.25">
      <c r="B275" s="423">
        <v>271</v>
      </c>
      <c r="C275" s="430">
        <f>'BIENES ASEGURADOS IN.DE'!C275</f>
        <v>0</v>
      </c>
      <c r="D275" s="431">
        <f>'BIENES ASEGURADOS IN.DE'!D275*'RT GENERALES'!$E$14</f>
        <v>0</v>
      </c>
      <c r="E275" s="432">
        <f>'BIENES ASEGURADOS IN.DE'!E275*'RT GENERALES'!$E$14</f>
        <v>0</v>
      </c>
      <c r="F275" s="433">
        <f>'BIENES ASEGURADOS IN.DE'!F275*'RT GENERALES'!$E$14</f>
        <v>0</v>
      </c>
      <c r="G275" s="425">
        <f t="shared" si="45"/>
        <v>0</v>
      </c>
      <c r="H275" s="283"/>
      <c r="I275" s="284">
        <f>((((D275+E275)*('DT IN. DE'!$C$5/1000)))*($D$1166/IF(AND($D$1165&gt;$B$1167,$B$1167&gt;$D$1164),366,365))+(F275*('DT IN. DE'!$C$5/2000)))</f>
        <v>0</v>
      </c>
      <c r="J275" s="285">
        <f t="shared" si="46"/>
        <v>0</v>
      </c>
      <c r="K275" s="286">
        <f>(((D275+E275)*('DT IN. DE'!$E$5/1000))*($D$1166/IF(AND($D$1165&gt;$B$1167,$B$1167&gt;$D$1164),366,365))+(F275*('DT IN. DE'!$E$5/2000)))</f>
        <v>0</v>
      </c>
      <c r="L275" s="385"/>
      <c r="M275" s="287">
        <f t="shared" si="47"/>
        <v>0</v>
      </c>
      <c r="O275" s="288">
        <f>(($T275*'DT IN. DE'!$C$5/1000))*($D$1166/IF(AND($D$1165&gt;$B$1167,$B$1167&gt;$D$1164),366,365))+(($U275*'DT IN. DE'!$C$5/2000))</f>
        <v>0</v>
      </c>
      <c r="P275" s="289">
        <f t="shared" si="48"/>
        <v>0</v>
      </c>
      <c r="Q275" s="289">
        <f>(($T275*'DT IN. DE'!$E$5/1000))*($D$1166/IF(AND($D$1165&gt;$B$1167,$B$1167&gt;$D$1164),366,365))+(($U275*'DT IN. DE'!$E$5/2000))</f>
        <v>0</v>
      </c>
      <c r="R275" s="290">
        <f t="shared" si="49"/>
        <v>0</v>
      </c>
      <c r="T275" s="291">
        <f t="shared" si="50"/>
        <v>0</v>
      </c>
      <c r="U275" s="291">
        <f t="shared" si="51"/>
        <v>0</v>
      </c>
      <c r="W275" s="288">
        <f>(($AB275*'DT IN. DE'!$C$5/1000))*($D$1166/IF(AND($D$1165&gt;$B$1167,$B$1167&gt;$D$1164),366,365))+(($AC275*'DT IN. DE'!$C$5/2000))</f>
        <v>0</v>
      </c>
      <c r="X275" s="289">
        <f t="shared" si="52"/>
        <v>0</v>
      </c>
      <c r="Y275" s="289">
        <f>(($AB275*'DT IN. DE'!$E$5/1000))*($D$1166/IF(AND($D$1165&gt;$B$1167,$B$1167&gt;$D$1164),366,365))+(($AC275*'DT IN. DE'!$E$5/2000))</f>
        <v>0</v>
      </c>
      <c r="Z275" s="292">
        <f t="shared" si="53"/>
        <v>0</v>
      </c>
      <c r="AA275" s="386"/>
      <c r="AB275" s="291">
        <f t="shared" si="54"/>
        <v>0</v>
      </c>
      <c r="AC275" s="291">
        <f t="shared" si="55"/>
        <v>0</v>
      </c>
    </row>
    <row r="276" spans="2:29" x14ac:dyDescent="0.25">
      <c r="B276" s="424">
        <v>272</v>
      </c>
      <c r="C276" s="430">
        <f>'BIENES ASEGURADOS IN.DE'!C276</f>
        <v>0</v>
      </c>
      <c r="D276" s="431">
        <f>'BIENES ASEGURADOS IN.DE'!D276*'RT GENERALES'!$E$14</f>
        <v>0</v>
      </c>
      <c r="E276" s="432">
        <f>'BIENES ASEGURADOS IN.DE'!E276*'RT GENERALES'!$E$14</f>
        <v>0</v>
      </c>
      <c r="F276" s="433">
        <f>'BIENES ASEGURADOS IN.DE'!F276*'RT GENERALES'!$E$14</f>
        <v>0</v>
      </c>
      <c r="G276" s="425">
        <f t="shared" si="45"/>
        <v>0</v>
      </c>
      <c r="H276" s="283"/>
      <c r="I276" s="284">
        <f>((((D276+E276)*('DT IN. DE'!$C$5/1000)))*($D$1166/IF(AND($D$1165&gt;$B$1167,$B$1167&gt;$D$1164),366,365))+(F276*('DT IN. DE'!$C$5/2000)))</f>
        <v>0</v>
      </c>
      <c r="J276" s="285">
        <f t="shared" si="46"/>
        <v>0</v>
      </c>
      <c r="K276" s="286">
        <f>(((D276+E276)*('DT IN. DE'!$E$5/1000))*($D$1166/IF(AND($D$1165&gt;$B$1167,$B$1167&gt;$D$1164),366,365))+(F276*('DT IN. DE'!$E$5/2000)))</f>
        <v>0</v>
      </c>
      <c r="L276" s="385"/>
      <c r="M276" s="287">
        <f t="shared" si="47"/>
        <v>0</v>
      </c>
      <c r="O276" s="288">
        <f>(($T276*'DT IN. DE'!$C$5/1000))*($D$1166/IF(AND($D$1165&gt;$B$1167,$B$1167&gt;$D$1164),366,365))+(($U276*'DT IN. DE'!$C$5/2000))</f>
        <v>0</v>
      </c>
      <c r="P276" s="289">
        <f t="shared" si="48"/>
        <v>0</v>
      </c>
      <c r="Q276" s="289">
        <f>(($T276*'DT IN. DE'!$E$5/1000))*($D$1166/IF(AND($D$1165&gt;$B$1167,$B$1167&gt;$D$1164),366,365))+(($U276*'DT IN. DE'!$E$5/2000))</f>
        <v>0</v>
      </c>
      <c r="R276" s="290">
        <f t="shared" si="49"/>
        <v>0</v>
      </c>
      <c r="T276" s="291">
        <f t="shared" si="50"/>
        <v>0</v>
      </c>
      <c r="U276" s="291">
        <f t="shared" si="51"/>
        <v>0</v>
      </c>
      <c r="W276" s="288">
        <f>(($AB276*'DT IN. DE'!$C$5/1000))*($D$1166/IF(AND($D$1165&gt;$B$1167,$B$1167&gt;$D$1164),366,365))+(($AC276*'DT IN. DE'!$C$5/2000))</f>
        <v>0</v>
      </c>
      <c r="X276" s="289">
        <f t="shared" si="52"/>
        <v>0</v>
      </c>
      <c r="Y276" s="289">
        <f>(($AB276*'DT IN. DE'!$E$5/1000))*($D$1166/IF(AND($D$1165&gt;$B$1167,$B$1167&gt;$D$1164),366,365))+(($AC276*'DT IN. DE'!$E$5/2000))</f>
        <v>0</v>
      </c>
      <c r="Z276" s="292">
        <f t="shared" si="53"/>
        <v>0</v>
      </c>
      <c r="AA276" s="386"/>
      <c r="AB276" s="291">
        <f t="shared" si="54"/>
        <v>0</v>
      </c>
      <c r="AC276" s="291">
        <f t="shared" si="55"/>
        <v>0</v>
      </c>
    </row>
    <row r="277" spans="2:29" x14ac:dyDescent="0.25">
      <c r="B277" s="424">
        <v>273</v>
      </c>
      <c r="C277" s="430">
        <f>'BIENES ASEGURADOS IN.DE'!C277</f>
        <v>0</v>
      </c>
      <c r="D277" s="431">
        <f>'BIENES ASEGURADOS IN.DE'!D277*'RT GENERALES'!$E$14</f>
        <v>0</v>
      </c>
      <c r="E277" s="432">
        <f>'BIENES ASEGURADOS IN.DE'!E277*'RT GENERALES'!$E$14</f>
        <v>0</v>
      </c>
      <c r="F277" s="433">
        <f>'BIENES ASEGURADOS IN.DE'!F277*'RT GENERALES'!$E$14</f>
        <v>0</v>
      </c>
      <c r="G277" s="425">
        <f t="shared" si="45"/>
        <v>0</v>
      </c>
      <c r="H277" s="283"/>
      <c r="I277" s="284">
        <f>((((D277+E277)*('DT IN. DE'!$C$5/1000)))*($D$1166/IF(AND($D$1165&gt;$B$1167,$B$1167&gt;$D$1164),366,365))+(F277*('DT IN. DE'!$C$5/2000)))</f>
        <v>0</v>
      </c>
      <c r="J277" s="285">
        <f t="shared" si="46"/>
        <v>0</v>
      </c>
      <c r="K277" s="286">
        <f>(((D277+E277)*('DT IN. DE'!$E$5/1000))*($D$1166/IF(AND($D$1165&gt;$B$1167,$B$1167&gt;$D$1164),366,365))+(F277*('DT IN. DE'!$E$5/2000)))</f>
        <v>0</v>
      </c>
      <c r="L277" s="385"/>
      <c r="M277" s="287">
        <f t="shared" si="47"/>
        <v>0</v>
      </c>
      <c r="O277" s="288">
        <f>(($T277*'DT IN. DE'!$C$5/1000))*($D$1166/IF(AND($D$1165&gt;$B$1167,$B$1167&gt;$D$1164),366,365))+(($U277*'DT IN. DE'!$C$5/2000))</f>
        <v>0</v>
      </c>
      <c r="P277" s="289">
        <f t="shared" si="48"/>
        <v>0</v>
      </c>
      <c r="Q277" s="289">
        <f>(($T277*'DT IN. DE'!$E$5/1000))*($D$1166/IF(AND($D$1165&gt;$B$1167,$B$1167&gt;$D$1164),366,365))+(($U277*'DT IN. DE'!$E$5/2000))</f>
        <v>0</v>
      </c>
      <c r="R277" s="290">
        <f t="shared" si="49"/>
        <v>0</v>
      </c>
      <c r="T277" s="291">
        <f t="shared" si="50"/>
        <v>0</v>
      </c>
      <c r="U277" s="291">
        <f t="shared" si="51"/>
        <v>0</v>
      </c>
      <c r="W277" s="288">
        <f>(($AB277*'DT IN. DE'!$C$5/1000))*($D$1166/IF(AND($D$1165&gt;$B$1167,$B$1167&gt;$D$1164),366,365))+(($AC277*'DT IN. DE'!$C$5/2000))</f>
        <v>0</v>
      </c>
      <c r="X277" s="289">
        <f t="shared" si="52"/>
        <v>0</v>
      </c>
      <c r="Y277" s="289">
        <f>(($AB277*'DT IN. DE'!$E$5/1000))*($D$1166/IF(AND($D$1165&gt;$B$1167,$B$1167&gt;$D$1164),366,365))+(($AC277*'DT IN. DE'!$E$5/2000))</f>
        <v>0</v>
      </c>
      <c r="Z277" s="292">
        <f t="shared" si="53"/>
        <v>0</v>
      </c>
      <c r="AA277" s="386"/>
      <c r="AB277" s="291">
        <f t="shared" si="54"/>
        <v>0</v>
      </c>
      <c r="AC277" s="291">
        <f t="shared" si="55"/>
        <v>0</v>
      </c>
    </row>
    <row r="278" spans="2:29" x14ac:dyDescent="0.25">
      <c r="B278" s="423">
        <v>274</v>
      </c>
      <c r="C278" s="430">
        <f>'BIENES ASEGURADOS IN.DE'!C278</f>
        <v>0</v>
      </c>
      <c r="D278" s="431">
        <f>'BIENES ASEGURADOS IN.DE'!D278*'RT GENERALES'!$E$14</f>
        <v>0</v>
      </c>
      <c r="E278" s="432">
        <f>'BIENES ASEGURADOS IN.DE'!E278*'RT GENERALES'!$E$14</f>
        <v>0</v>
      </c>
      <c r="F278" s="433">
        <f>'BIENES ASEGURADOS IN.DE'!F278*'RT GENERALES'!$E$14</f>
        <v>0</v>
      </c>
      <c r="G278" s="425">
        <f t="shared" si="45"/>
        <v>0</v>
      </c>
      <c r="H278" s="283"/>
      <c r="I278" s="284">
        <f>((((D278+E278)*('DT IN. DE'!$C$5/1000)))*($D$1166/IF(AND($D$1165&gt;$B$1167,$B$1167&gt;$D$1164),366,365))+(F278*('DT IN. DE'!$C$5/2000)))</f>
        <v>0</v>
      </c>
      <c r="J278" s="285">
        <f t="shared" si="46"/>
        <v>0</v>
      </c>
      <c r="K278" s="286">
        <f>(((D278+E278)*('DT IN. DE'!$E$5/1000))*($D$1166/IF(AND($D$1165&gt;$B$1167,$B$1167&gt;$D$1164),366,365))+(F278*('DT IN. DE'!$E$5/2000)))</f>
        <v>0</v>
      </c>
      <c r="L278" s="385"/>
      <c r="M278" s="287">
        <f t="shared" si="47"/>
        <v>0</v>
      </c>
      <c r="O278" s="288">
        <f>(($T278*'DT IN. DE'!$C$5/1000))*($D$1166/IF(AND($D$1165&gt;$B$1167,$B$1167&gt;$D$1164),366,365))+(($U278*'DT IN. DE'!$C$5/2000))</f>
        <v>0</v>
      </c>
      <c r="P278" s="289">
        <f t="shared" si="48"/>
        <v>0</v>
      </c>
      <c r="Q278" s="289">
        <f>(($T278*'DT IN. DE'!$E$5/1000))*($D$1166/IF(AND($D$1165&gt;$B$1167,$B$1167&gt;$D$1164),366,365))+(($U278*'DT IN. DE'!$E$5/2000))</f>
        <v>0</v>
      </c>
      <c r="R278" s="290">
        <f t="shared" si="49"/>
        <v>0</v>
      </c>
      <c r="T278" s="291">
        <f t="shared" si="50"/>
        <v>0</v>
      </c>
      <c r="U278" s="291">
        <f t="shared" si="51"/>
        <v>0</v>
      </c>
      <c r="W278" s="288">
        <f>(($AB278*'DT IN. DE'!$C$5/1000))*($D$1166/IF(AND($D$1165&gt;$B$1167,$B$1167&gt;$D$1164),366,365))+(($AC278*'DT IN. DE'!$C$5/2000))</f>
        <v>0</v>
      </c>
      <c r="X278" s="289">
        <f t="shared" si="52"/>
        <v>0</v>
      </c>
      <c r="Y278" s="289">
        <f>(($AB278*'DT IN. DE'!$E$5/1000))*($D$1166/IF(AND($D$1165&gt;$B$1167,$B$1167&gt;$D$1164),366,365))+(($AC278*'DT IN. DE'!$E$5/2000))</f>
        <v>0</v>
      </c>
      <c r="Z278" s="292">
        <f t="shared" si="53"/>
        <v>0</v>
      </c>
      <c r="AA278" s="386"/>
      <c r="AB278" s="291">
        <f t="shared" si="54"/>
        <v>0</v>
      </c>
      <c r="AC278" s="291">
        <f t="shared" si="55"/>
        <v>0</v>
      </c>
    </row>
    <row r="279" spans="2:29" x14ac:dyDescent="0.25">
      <c r="B279" s="424">
        <v>275</v>
      </c>
      <c r="C279" s="430">
        <f>'BIENES ASEGURADOS IN.DE'!C279</f>
        <v>0</v>
      </c>
      <c r="D279" s="431">
        <f>'BIENES ASEGURADOS IN.DE'!D279*'RT GENERALES'!$E$14</f>
        <v>0</v>
      </c>
      <c r="E279" s="432">
        <f>'BIENES ASEGURADOS IN.DE'!E279*'RT GENERALES'!$E$14</f>
        <v>0</v>
      </c>
      <c r="F279" s="433">
        <f>'BIENES ASEGURADOS IN.DE'!F279*'RT GENERALES'!$E$14</f>
        <v>0</v>
      </c>
      <c r="G279" s="425">
        <f t="shared" si="45"/>
        <v>0</v>
      </c>
      <c r="H279" s="283"/>
      <c r="I279" s="284">
        <f>((((D279+E279)*('DT IN. DE'!$C$5/1000)))*($D$1166/IF(AND($D$1165&gt;$B$1167,$B$1167&gt;$D$1164),366,365))+(F279*('DT IN. DE'!$C$5/2000)))</f>
        <v>0</v>
      </c>
      <c r="J279" s="285">
        <f t="shared" si="46"/>
        <v>0</v>
      </c>
      <c r="K279" s="286">
        <f>(((D279+E279)*('DT IN. DE'!$E$5/1000))*($D$1166/IF(AND($D$1165&gt;$B$1167,$B$1167&gt;$D$1164),366,365))+(F279*('DT IN. DE'!$E$5/2000)))</f>
        <v>0</v>
      </c>
      <c r="L279" s="385"/>
      <c r="M279" s="287">
        <f t="shared" si="47"/>
        <v>0</v>
      </c>
      <c r="O279" s="288">
        <f>(($T279*'DT IN. DE'!$C$5/1000))*($D$1166/IF(AND($D$1165&gt;$B$1167,$B$1167&gt;$D$1164),366,365))+(($U279*'DT IN. DE'!$C$5/2000))</f>
        <v>0</v>
      </c>
      <c r="P279" s="289">
        <f t="shared" si="48"/>
        <v>0</v>
      </c>
      <c r="Q279" s="289">
        <f>(($T279*'DT IN. DE'!$E$5/1000))*($D$1166/IF(AND($D$1165&gt;$B$1167,$B$1167&gt;$D$1164),366,365))+(($U279*'DT IN. DE'!$E$5/2000))</f>
        <v>0</v>
      </c>
      <c r="R279" s="290">
        <f t="shared" si="49"/>
        <v>0</v>
      </c>
      <c r="T279" s="291">
        <f t="shared" si="50"/>
        <v>0</v>
      </c>
      <c r="U279" s="291">
        <f t="shared" si="51"/>
        <v>0</v>
      </c>
      <c r="W279" s="288">
        <f>(($AB279*'DT IN. DE'!$C$5/1000))*($D$1166/IF(AND($D$1165&gt;$B$1167,$B$1167&gt;$D$1164),366,365))+(($AC279*'DT IN. DE'!$C$5/2000))</f>
        <v>0</v>
      </c>
      <c r="X279" s="289">
        <f t="shared" si="52"/>
        <v>0</v>
      </c>
      <c r="Y279" s="289">
        <f>(($AB279*'DT IN. DE'!$E$5/1000))*($D$1166/IF(AND($D$1165&gt;$B$1167,$B$1167&gt;$D$1164),366,365))+(($AC279*'DT IN. DE'!$E$5/2000))</f>
        <v>0</v>
      </c>
      <c r="Z279" s="292">
        <f t="shared" si="53"/>
        <v>0</v>
      </c>
      <c r="AA279" s="386"/>
      <c r="AB279" s="291">
        <f t="shared" si="54"/>
        <v>0</v>
      </c>
      <c r="AC279" s="291">
        <f t="shared" si="55"/>
        <v>0</v>
      </c>
    </row>
    <row r="280" spans="2:29" x14ac:dyDescent="0.25">
      <c r="B280" s="424">
        <v>276</v>
      </c>
      <c r="C280" s="430">
        <f>'BIENES ASEGURADOS IN.DE'!C280</f>
        <v>0</v>
      </c>
      <c r="D280" s="431">
        <f>'BIENES ASEGURADOS IN.DE'!D280*'RT GENERALES'!$E$14</f>
        <v>0</v>
      </c>
      <c r="E280" s="432">
        <f>'BIENES ASEGURADOS IN.DE'!E280*'RT GENERALES'!$E$14</f>
        <v>0</v>
      </c>
      <c r="F280" s="433">
        <f>'BIENES ASEGURADOS IN.DE'!F280*'RT GENERALES'!$E$14</f>
        <v>0</v>
      </c>
      <c r="G280" s="425">
        <f t="shared" si="45"/>
        <v>0</v>
      </c>
      <c r="H280" s="283"/>
      <c r="I280" s="284">
        <f>((((D280+E280)*('DT IN. DE'!$C$5/1000)))*($D$1166/IF(AND($D$1165&gt;$B$1167,$B$1167&gt;$D$1164),366,365))+(F280*('DT IN. DE'!$C$5/2000)))</f>
        <v>0</v>
      </c>
      <c r="J280" s="285">
        <f t="shared" si="46"/>
        <v>0</v>
      </c>
      <c r="K280" s="286">
        <f>(((D280+E280)*('DT IN. DE'!$E$5/1000))*($D$1166/IF(AND($D$1165&gt;$B$1167,$B$1167&gt;$D$1164),366,365))+(F280*('DT IN. DE'!$E$5/2000)))</f>
        <v>0</v>
      </c>
      <c r="L280" s="385"/>
      <c r="M280" s="287">
        <f t="shared" si="47"/>
        <v>0</v>
      </c>
      <c r="O280" s="288">
        <f>(($T280*'DT IN. DE'!$C$5/1000))*($D$1166/IF(AND($D$1165&gt;$B$1167,$B$1167&gt;$D$1164),366,365))+(($U280*'DT IN. DE'!$C$5/2000))</f>
        <v>0</v>
      </c>
      <c r="P280" s="289">
        <f t="shared" si="48"/>
        <v>0</v>
      </c>
      <c r="Q280" s="289">
        <f>(($T280*'DT IN. DE'!$E$5/1000))*($D$1166/IF(AND($D$1165&gt;$B$1167,$B$1167&gt;$D$1164),366,365))+(($U280*'DT IN. DE'!$E$5/2000))</f>
        <v>0</v>
      </c>
      <c r="R280" s="290">
        <f t="shared" si="49"/>
        <v>0</v>
      </c>
      <c r="T280" s="291">
        <f t="shared" si="50"/>
        <v>0</v>
      </c>
      <c r="U280" s="291">
        <f t="shared" si="51"/>
        <v>0</v>
      </c>
      <c r="W280" s="288">
        <f>(($AB280*'DT IN. DE'!$C$5/1000))*($D$1166/IF(AND($D$1165&gt;$B$1167,$B$1167&gt;$D$1164),366,365))+(($AC280*'DT IN. DE'!$C$5/2000))</f>
        <v>0</v>
      </c>
      <c r="X280" s="289">
        <f t="shared" si="52"/>
        <v>0</v>
      </c>
      <c r="Y280" s="289">
        <f>(($AB280*'DT IN. DE'!$E$5/1000))*($D$1166/IF(AND($D$1165&gt;$B$1167,$B$1167&gt;$D$1164),366,365))+(($AC280*'DT IN. DE'!$E$5/2000))</f>
        <v>0</v>
      </c>
      <c r="Z280" s="292">
        <f t="shared" si="53"/>
        <v>0</v>
      </c>
      <c r="AA280" s="386"/>
      <c r="AB280" s="291">
        <f t="shared" si="54"/>
        <v>0</v>
      </c>
      <c r="AC280" s="291">
        <f t="shared" si="55"/>
        <v>0</v>
      </c>
    </row>
    <row r="281" spans="2:29" x14ac:dyDescent="0.25">
      <c r="B281" s="423">
        <v>277</v>
      </c>
      <c r="C281" s="430">
        <f>'BIENES ASEGURADOS IN.DE'!C281</f>
        <v>0</v>
      </c>
      <c r="D281" s="431">
        <f>'BIENES ASEGURADOS IN.DE'!D281*'RT GENERALES'!$E$14</f>
        <v>0</v>
      </c>
      <c r="E281" s="432">
        <f>'BIENES ASEGURADOS IN.DE'!E281*'RT GENERALES'!$E$14</f>
        <v>0</v>
      </c>
      <c r="F281" s="433">
        <f>'BIENES ASEGURADOS IN.DE'!F281*'RT GENERALES'!$E$14</f>
        <v>0</v>
      </c>
      <c r="G281" s="425">
        <f t="shared" si="45"/>
        <v>0</v>
      </c>
      <c r="H281" s="283"/>
      <c r="I281" s="284">
        <f>((((D281+E281)*('DT IN. DE'!$C$5/1000)))*($D$1166/IF(AND($D$1165&gt;$B$1167,$B$1167&gt;$D$1164),366,365))+(F281*('DT IN. DE'!$C$5/2000)))</f>
        <v>0</v>
      </c>
      <c r="J281" s="285">
        <f t="shared" si="46"/>
        <v>0</v>
      </c>
      <c r="K281" s="286">
        <f>(((D281+E281)*('DT IN. DE'!$E$5/1000))*($D$1166/IF(AND($D$1165&gt;$B$1167,$B$1167&gt;$D$1164),366,365))+(F281*('DT IN. DE'!$E$5/2000)))</f>
        <v>0</v>
      </c>
      <c r="L281" s="385"/>
      <c r="M281" s="287">
        <f t="shared" si="47"/>
        <v>0</v>
      </c>
      <c r="O281" s="288">
        <f>(($T281*'DT IN. DE'!$C$5/1000))*($D$1166/IF(AND($D$1165&gt;$B$1167,$B$1167&gt;$D$1164),366,365))+(($U281*'DT IN. DE'!$C$5/2000))</f>
        <v>0</v>
      </c>
      <c r="P281" s="289">
        <f t="shared" si="48"/>
        <v>0</v>
      </c>
      <c r="Q281" s="289">
        <f>(($T281*'DT IN. DE'!$E$5/1000))*($D$1166/IF(AND($D$1165&gt;$B$1167,$B$1167&gt;$D$1164),366,365))+(($U281*'DT IN. DE'!$E$5/2000))</f>
        <v>0</v>
      </c>
      <c r="R281" s="290">
        <f t="shared" si="49"/>
        <v>0</v>
      </c>
      <c r="T281" s="291">
        <f t="shared" si="50"/>
        <v>0</v>
      </c>
      <c r="U281" s="291">
        <f t="shared" si="51"/>
        <v>0</v>
      </c>
      <c r="W281" s="288">
        <f>(($AB281*'DT IN. DE'!$C$5/1000))*($D$1166/IF(AND($D$1165&gt;$B$1167,$B$1167&gt;$D$1164),366,365))+(($AC281*'DT IN. DE'!$C$5/2000))</f>
        <v>0</v>
      </c>
      <c r="X281" s="289">
        <f t="shared" si="52"/>
        <v>0</v>
      </c>
      <c r="Y281" s="289">
        <f>(($AB281*'DT IN. DE'!$E$5/1000))*($D$1166/IF(AND($D$1165&gt;$B$1167,$B$1167&gt;$D$1164),366,365))+(($AC281*'DT IN. DE'!$E$5/2000))</f>
        <v>0</v>
      </c>
      <c r="Z281" s="292">
        <f t="shared" si="53"/>
        <v>0</v>
      </c>
      <c r="AA281" s="386"/>
      <c r="AB281" s="291">
        <f t="shared" si="54"/>
        <v>0</v>
      </c>
      <c r="AC281" s="291">
        <f t="shared" si="55"/>
        <v>0</v>
      </c>
    </row>
    <row r="282" spans="2:29" x14ac:dyDescent="0.25">
      <c r="B282" s="424">
        <v>278</v>
      </c>
      <c r="C282" s="430">
        <f>'BIENES ASEGURADOS IN.DE'!C282</f>
        <v>0</v>
      </c>
      <c r="D282" s="431">
        <f>'BIENES ASEGURADOS IN.DE'!D282*'RT GENERALES'!$E$14</f>
        <v>0</v>
      </c>
      <c r="E282" s="432">
        <f>'BIENES ASEGURADOS IN.DE'!E282*'RT GENERALES'!$E$14</f>
        <v>0</v>
      </c>
      <c r="F282" s="433">
        <f>'BIENES ASEGURADOS IN.DE'!F282*'RT GENERALES'!$E$14</f>
        <v>0</v>
      </c>
      <c r="G282" s="425">
        <f t="shared" si="45"/>
        <v>0</v>
      </c>
      <c r="H282" s="283"/>
      <c r="I282" s="284">
        <f>((((D282+E282)*('DT IN. DE'!$C$5/1000)))*($D$1166/IF(AND($D$1165&gt;$B$1167,$B$1167&gt;$D$1164),366,365))+(F282*('DT IN. DE'!$C$5/2000)))</f>
        <v>0</v>
      </c>
      <c r="J282" s="285">
        <f t="shared" si="46"/>
        <v>0</v>
      </c>
      <c r="K282" s="286">
        <f>(((D282+E282)*('DT IN. DE'!$E$5/1000))*($D$1166/IF(AND($D$1165&gt;$B$1167,$B$1167&gt;$D$1164),366,365))+(F282*('DT IN. DE'!$E$5/2000)))</f>
        <v>0</v>
      </c>
      <c r="L282" s="385"/>
      <c r="M282" s="287">
        <f t="shared" si="47"/>
        <v>0</v>
      </c>
      <c r="O282" s="288">
        <f>(($T282*'DT IN. DE'!$C$5/1000))*($D$1166/IF(AND($D$1165&gt;$B$1167,$B$1167&gt;$D$1164),366,365))+(($U282*'DT IN. DE'!$C$5/2000))</f>
        <v>0</v>
      </c>
      <c r="P282" s="289">
        <f t="shared" si="48"/>
        <v>0</v>
      </c>
      <c r="Q282" s="289">
        <f>(($T282*'DT IN. DE'!$E$5/1000))*($D$1166/IF(AND($D$1165&gt;$B$1167,$B$1167&gt;$D$1164),366,365))+(($U282*'DT IN. DE'!$E$5/2000))</f>
        <v>0</v>
      </c>
      <c r="R282" s="290">
        <f t="shared" si="49"/>
        <v>0</v>
      </c>
      <c r="T282" s="291">
        <f t="shared" si="50"/>
        <v>0</v>
      </c>
      <c r="U282" s="291">
        <f t="shared" si="51"/>
        <v>0</v>
      </c>
      <c r="W282" s="288">
        <f>(($AB282*'DT IN. DE'!$C$5/1000))*($D$1166/IF(AND($D$1165&gt;$B$1167,$B$1167&gt;$D$1164),366,365))+(($AC282*'DT IN. DE'!$C$5/2000))</f>
        <v>0</v>
      </c>
      <c r="X282" s="289">
        <f t="shared" si="52"/>
        <v>0</v>
      </c>
      <c r="Y282" s="289">
        <f>(($AB282*'DT IN. DE'!$E$5/1000))*($D$1166/IF(AND($D$1165&gt;$B$1167,$B$1167&gt;$D$1164),366,365))+(($AC282*'DT IN. DE'!$E$5/2000))</f>
        <v>0</v>
      </c>
      <c r="Z282" s="292">
        <f t="shared" si="53"/>
        <v>0</v>
      </c>
      <c r="AA282" s="386"/>
      <c r="AB282" s="291">
        <f t="shared" si="54"/>
        <v>0</v>
      </c>
      <c r="AC282" s="291">
        <f t="shared" si="55"/>
        <v>0</v>
      </c>
    </row>
    <row r="283" spans="2:29" x14ac:dyDescent="0.25">
      <c r="B283" s="424">
        <v>279</v>
      </c>
      <c r="C283" s="430">
        <f>'BIENES ASEGURADOS IN.DE'!C283</f>
        <v>0</v>
      </c>
      <c r="D283" s="431">
        <f>'BIENES ASEGURADOS IN.DE'!D283*'RT GENERALES'!$E$14</f>
        <v>0</v>
      </c>
      <c r="E283" s="432">
        <f>'BIENES ASEGURADOS IN.DE'!E283*'RT GENERALES'!$E$14</f>
        <v>0</v>
      </c>
      <c r="F283" s="433">
        <f>'BIENES ASEGURADOS IN.DE'!F283*'RT GENERALES'!$E$14</f>
        <v>0</v>
      </c>
      <c r="G283" s="425">
        <f t="shared" si="45"/>
        <v>0</v>
      </c>
      <c r="H283" s="283"/>
      <c r="I283" s="284">
        <f>((((D283+E283)*('DT IN. DE'!$C$5/1000)))*($D$1166/IF(AND($D$1165&gt;$B$1167,$B$1167&gt;$D$1164),366,365))+(F283*('DT IN. DE'!$C$5/2000)))</f>
        <v>0</v>
      </c>
      <c r="J283" s="285">
        <f t="shared" si="46"/>
        <v>0</v>
      </c>
      <c r="K283" s="286">
        <f>(((D283+E283)*('DT IN. DE'!$E$5/1000))*($D$1166/IF(AND($D$1165&gt;$B$1167,$B$1167&gt;$D$1164),366,365))+(F283*('DT IN. DE'!$E$5/2000)))</f>
        <v>0</v>
      </c>
      <c r="L283" s="385"/>
      <c r="M283" s="287">
        <f t="shared" si="47"/>
        <v>0</v>
      </c>
      <c r="O283" s="288">
        <f>(($T283*'DT IN. DE'!$C$5/1000))*($D$1166/IF(AND($D$1165&gt;$B$1167,$B$1167&gt;$D$1164),366,365))+(($U283*'DT IN. DE'!$C$5/2000))</f>
        <v>0</v>
      </c>
      <c r="P283" s="289">
        <f t="shared" si="48"/>
        <v>0</v>
      </c>
      <c r="Q283" s="289">
        <f>(($T283*'DT IN. DE'!$E$5/1000))*($D$1166/IF(AND($D$1165&gt;$B$1167,$B$1167&gt;$D$1164),366,365))+(($U283*'DT IN. DE'!$E$5/2000))</f>
        <v>0</v>
      </c>
      <c r="R283" s="290">
        <f t="shared" si="49"/>
        <v>0</v>
      </c>
      <c r="T283" s="291">
        <f t="shared" si="50"/>
        <v>0</v>
      </c>
      <c r="U283" s="291">
        <f t="shared" si="51"/>
        <v>0</v>
      </c>
      <c r="W283" s="288">
        <f>(($AB283*'DT IN. DE'!$C$5/1000))*($D$1166/IF(AND($D$1165&gt;$B$1167,$B$1167&gt;$D$1164),366,365))+(($AC283*'DT IN. DE'!$C$5/2000))</f>
        <v>0</v>
      </c>
      <c r="X283" s="289">
        <f t="shared" si="52"/>
        <v>0</v>
      </c>
      <c r="Y283" s="289">
        <f>(($AB283*'DT IN. DE'!$E$5/1000))*($D$1166/IF(AND($D$1165&gt;$B$1167,$B$1167&gt;$D$1164),366,365))+(($AC283*'DT IN. DE'!$E$5/2000))</f>
        <v>0</v>
      </c>
      <c r="Z283" s="292">
        <f t="shared" si="53"/>
        <v>0</v>
      </c>
      <c r="AA283" s="386"/>
      <c r="AB283" s="291">
        <f t="shared" si="54"/>
        <v>0</v>
      </c>
      <c r="AC283" s="291">
        <f t="shared" si="55"/>
        <v>0</v>
      </c>
    </row>
    <row r="284" spans="2:29" x14ac:dyDescent="0.25">
      <c r="B284" s="423">
        <v>280</v>
      </c>
      <c r="C284" s="430">
        <f>'BIENES ASEGURADOS IN.DE'!C284</f>
        <v>0</v>
      </c>
      <c r="D284" s="431">
        <f>'BIENES ASEGURADOS IN.DE'!D284*'RT GENERALES'!$E$14</f>
        <v>0</v>
      </c>
      <c r="E284" s="432">
        <f>'BIENES ASEGURADOS IN.DE'!E284*'RT GENERALES'!$E$14</f>
        <v>0</v>
      </c>
      <c r="F284" s="433">
        <f>'BIENES ASEGURADOS IN.DE'!F284*'RT GENERALES'!$E$14</f>
        <v>0</v>
      </c>
      <c r="G284" s="425">
        <f t="shared" si="45"/>
        <v>0</v>
      </c>
      <c r="H284" s="283"/>
      <c r="I284" s="284">
        <f>((((D284+E284)*('DT IN. DE'!$C$5/1000)))*($D$1166/IF(AND($D$1165&gt;$B$1167,$B$1167&gt;$D$1164),366,365))+(F284*('DT IN. DE'!$C$5/2000)))</f>
        <v>0</v>
      </c>
      <c r="J284" s="285">
        <f t="shared" si="46"/>
        <v>0</v>
      </c>
      <c r="K284" s="286">
        <f>(((D284+E284)*('DT IN. DE'!$E$5/1000))*($D$1166/IF(AND($D$1165&gt;$B$1167,$B$1167&gt;$D$1164),366,365))+(F284*('DT IN. DE'!$E$5/2000)))</f>
        <v>0</v>
      </c>
      <c r="L284" s="385"/>
      <c r="M284" s="287">
        <f t="shared" si="47"/>
        <v>0</v>
      </c>
      <c r="O284" s="288">
        <f>(($T284*'DT IN. DE'!$C$5/1000))*($D$1166/IF(AND($D$1165&gt;$B$1167,$B$1167&gt;$D$1164),366,365))+(($U284*'DT IN. DE'!$C$5/2000))</f>
        <v>0</v>
      </c>
      <c r="P284" s="289">
        <f t="shared" si="48"/>
        <v>0</v>
      </c>
      <c r="Q284" s="289">
        <f>(($T284*'DT IN. DE'!$E$5/1000))*($D$1166/IF(AND($D$1165&gt;$B$1167,$B$1167&gt;$D$1164),366,365))+(($U284*'DT IN. DE'!$E$5/2000))</f>
        <v>0</v>
      </c>
      <c r="R284" s="290">
        <f t="shared" si="49"/>
        <v>0</v>
      </c>
      <c r="T284" s="291">
        <f t="shared" si="50"/>
        <v>0</v>
      </c>
      <c r="U284" s="291">
        <f t="shared" si="51"/>
        <v>0</v>
      </c>
      <c r="W284" s="288">
        <f>(($AB284*'DT IN. DE'!$C$5/1000))*($D$1166/IF(AND($D$1165&gt;$B$1167,$B$1167&gt;$D$1164),366,365))+(($AC284*'DT IN. DE'!$C$5/2000))</f>
        <v>0</v>
      </c>
      <c r="X284" s="289">
        <f t="shared" si="52"/>
        <v>0</v>
      </c>
      <c r="Y284" s="289">
        <f>(($AB284*'DT IN. DE'!$E$5/1000))*($D$1166/IF(AND($D$1165&gt;$B$1167,$B$1167&gt;$D$1164),366,365))+(($AC284*'DT IN. DE'!$E$5/2000))</f>
        <v>0</v>
      </c>
      <c r="Z284" s="292">
        <f t="shared" si="53"/>
        <v>0</v>
      </c>
      <c r="AA284" s="386"/>
      <c r="AB284" s="291">
        <f t="shared" si="54"/>
        <v>0</v>
      </c>
      <c r="AC284" s="291">
        <f t="shared" si="55"/>
        <v>0</v>
      </c>
    </row>
    <row r="285" spans="2:29" x14ac:dyDescent="0.25">
      <c r="B285" s="424">
        <v>281</v>
      </c>
      <c r="C285" s="430">
        <f>'BIENES ASEGURADOS IN.DE'!C285</f>
        <v>0</v>
      </c>
      <c r="D285" s="431">
        <f>'BIENES ASEGURADOS IN.DE'!D285*'RT GENERALES'!$E$14</f>
        <v>0</v>
      </c>
      <c r="E285" s="432">
        <f>'BIENES ASEGURADOS IN.DE'!E285*'RT GENERALES'!$E$14</f>
        <v>0</v>
      </c>
      <c r="F285" s="433">
        <f>'BIENES ASEGURADOS IN.DE'!F285*'RT GENERALES'!$E$14</f>
        <v>0</v>
      </c>
      <c r="G285" s="425">
        <f t="shared" si="45"/>
        <v>0</v>
      </c>
      <c r="H285" s="283"/>
      <c r="I285" s="284">
        <f>((((D285+E285)*('DT IN. DE'!$C$5/1000)))*($D$1166/IF(AND($D$1165&gt;$B$1167,$B$1167&gt;$D$1164),366,365))+(F285*('DT IN. DE'!$C$5/2000)))</f>
        <v>0</v>
      </c>
      <c r="J285" s="285">
        <f t="shared" si="46"/>
        <v>0</v>
      </c>
      <c r="K285" s="286">
        <f>(((D285+E285)*('DT IN. DE'!$E$5/1000))*($D$1166/IF(AND($D$1165&gt;$B$1167,$B$1167&gt;$D$1164),366,365))+(F285*('DT IN. DE'!$E$5/2000)))</f>
        <v>0</v>
      </c>
      <c r="L285" s="385"/>
      <c r="M285" s="287">
        <f t="shared" si="47"/>
        <v>0</v>
      </c>
      <c r="O285" s="288">
        <f>(($T285*'DT IN. DE'!$C$5/1000))*($D$1166/IF(AND($D$1165&gt;$B$1167,$B$1167&gt;$D$1164),366,365))+(($U285*'DT IN. DE'!$C$5/2000))</f>
        <v>0</v>
      </c>
      <c r="P285" s="289">
        <f t="shared" si="48"/>
        <v>0</v>
      </c>
      <c r="Q285" s="289">
        <f>(($T285*'DT IN. DE'!$E$5/1000))*($D$1166/IF(AND($D$1165&gt;$B$1167,$B$1167&gt;$D$1164),366,365))+(($U285*'DT IN. DE'!$E$5/2000))</f>
        <v>0</v>
      </c>
      <c r="R285" s="290">
        <f t="shared" si="49"/>
        <v>0</v>
      </c>
      <c r="T285" s="291">
        <f t="shared" si="50"/>
        <v>0</v>
      </c>
      <c r="U285" s="291">
        <f t="shared" si="51"/>
        <v>0</v>
      </c>
      <c r="W285" s="288">
        <f>(($AB285*'DT IN. DE'!$C$5/1000))*($D$1166/IF(AND($D$1165&gt;$B$1167,$B$1167&gt;$D$1164),366,365))+(($AC285*'DT IN. DE'!$C$5/2000))</f>
        <v>0</v>
      </c>
      <c r="X285" s="289">
        <f t="shared" si="52"/>
        <v>0</v>
      </c>
      <c r="Y285" s="289">
        <f>(($AB285*'DT IN. DE'!$E$5/1000))*($D$1166/IF(AND($D$1165&gt;$B$1167,$B$1167&gt;$D$1164),366,365))+(($AC285*'DT IN. DE'!$E$5/2000))</f>
        <v>0</v>
      </c>
      <c r="Z285" s="292">
        <f t="shared" si="53"/>
        <v>0</v>
      </c>
      <c r="AA285" s="386"/>
      <c r="AB285" s="291">
        <f t="shared" si="54"/>
        <v>0</v>
      </c>
      <c r="AC285" s="291">
        <f t="shared" si="55"/>
        <v>0</v>
      </c>
    </row>
    <row r="286" spans="2:29" x14ac:dyDescent="0.25">
      <c r="B286" s="424">
        <v>282</v>
      </c>
      <c r="C286" s="430">
        <f>'BIENES ASEGURADOS IN.DE'!C286</f>
        <v>0</v>
      </c>
      <c r="D286" s="431">
        <f>'BIENES ASEGURADOS IN.DE'!D286*'RT GENERALES'!$E$14</f>
        <v>0</v>
      </c>
      <c r="E286" s="432">
        <f>'BIENES ASEGURADOS IN.DE'!E286*'RT GENERALES'!$E$14</f>
        <v>0</v>
      </c>
      <c r="F286" s="433">
        <f>'BIENES ASEGURADOS IN.DE'!F286*'RT GENERALES'!$E$14</f>
        <v>0</v>
      </c>
      <c r="G286" s="425">
        <f t="shared" si="45"/>
        <v>0</v>
      </c>
      <c r="H286" s="283"/>
      <c r="I286" s="284">
        <f>((((D286+E286)*('DT IN. DE'!$C$5/1000)))*($D$1166/IF(AND($D$1165&gt;$B$1167,$B$1167&gt;$D$1164),366,365))+(F286*('DT IN. DE'!$C$5/2000)))</f>
        <v>0</v>
      </c>
      <c r="J286" s="285">
        <f t="shared" si="46"/>
        <v>0</v>
      </c>
      <c r="K286" s="286">
        <f>(((D286+E286)*('DT IN. DE'!$E$5/1000))*($D$1166/IF(AND($D$1165&gt;$B$1167,$B$1167&gt;$D$1164),366,365))+(F286*('DT IN. DE'!$E$5/2000)))</f>
        <v>0</v>
      </c>
      <c r="L286" s="385"/>
      <c r="M286" s="287">
        <f t="shared" si="47"/>
        <v>0</v>
      </c>
      <c r="O286" s="288">
        <f>(($T286*'DT IN. DE'!$C$5/1000))*($D$1166/IF(AND($D$1165&gt;$B$1167,$B$1167&gt;$D$1164),366,365))+(($U286*'DT IN. DE'!$C$5/2000))</f>
        <v>0</v>
      </c>
      <c r="P286" s="289">
        <f t="shared" si="48"/>
        <v>0</v>
      </c>
      <c r="Q286" s="289">
        <f>(($T286*'DT IN. DE'!$E$5/1000))*($D$1166/IF(AND($D$1165&gt;$B$1167,$B$1167&gt;$D$1164),366,365))+(($U286*'DT IN. DE'!$E$5/2000))</f>
        <v>0</v>
      </c>
      <c r="R286" s="290">
        <f t="shared" si="49"/>
        <v>0</v>
      </c>
      <c r="T286" s="291">
        <f t="shared" si="50"/>
        <v>0</v>
      </c>
      <c r="U286" s="291">
        <f t="shared" si="51"/>
        <v>0</v>
      </c>
      <c r="W286" s="288">
        <f>(($AB286*'DT IN. DE'!$C$5/1000))*($D$1166/IF(AND($D$1165&gt;$B$1167,$B$1167&gt;$D$1164),366,365))+(($AC286*'DT IN. DE'!$C$5/2000))</f>
        <v>0</v>
      </c>
      <c r="X286" s="289">
        <f t="shared" si="52"/>
        <v>0</v>
      </c>
      <c r="Y286" s="289">
        <f>(($AB286*'DT IN. DE'!$E$5/1000))*($D$1166/IF(AND($D$1165&gt;$B$1167,$B$1167&gt;$D$1164),366,365))+(($AC286*'DT IN. DE'!$E$5/2000))</f>
        <v>0</v>
      </c>
      <c r="Z286" s="292">
        <f t="shared" si="53"/>
        <v>0</v>
      </c>
      <c r="AA286" s="386"/>
      <c r="AB286" s="291">
        <f t="shared" si="54"/>
        <v>0</v>
      </c>
      <c r="AC286" s="291">
        <f t="shared" si="55"/>
        <v>0</v>
      </c>
    </row>
    <row r="287" spans="2:29" x14ac:dyDescent="0.25">
      <c r="B287" s="423">
        <v>283</v>
      </c>
      <c r="C287" s="430">
        <f>'BIENES ASEGURADOS IN.DE'!C287</f>
        <v>0</v>
      </c>
      <c r="D287" s="431">
        <f>'BIENES ASEGURADOS IN.DE'!D287*'RT GENERALES'!$E$14</f>
        <v>0</v>
      </c>
      <c r="E287" s="432">
        <f>'BIENES ASEGURADOS IN.DE'!E287*'RT GENERALES'!$E$14</f>
        <v>0</v>
      </c>
      <c r="F287" s="433">
        <f>'BIENES ASEGURADOS IN.DE'!F287*'RT GENERALES'!$E$14</f>
        <v>0</v>
      </c>
      <c r="G287" s="425">
        <f t="shared" si="45"/>
        <v>0</v>
      </c>
      <c r="H287" s="283"/>
      <c r="I287" s="284">
        <f>((((D287+E287)*('DT IN. DE'!$C$5/1000)))*($D$1166/IF(AND($D$1165&gt;$B$1167,$B$1167&gt;$D$1164),366,365))+(F287*('DT IN. DE'!$C$5/2000)))</f>
        <v>0</v>
      </c>
      <c r="J287" s="285">
        <f t="shared" si="46"/>
        <v>0</v>
      </c>
      <c r="K287" s="286">
        <f>(((D287+E287)*('DT IN. DE'!$E$5/1000))*($D$1166/IF(AND($D$1165&gt;$B$1167,$B$1167&gt;$D$1164),366,365))+(F287*('DT IN. DE'!$E$5/2000)))</f>
        <v>0</v>
      </c>
      <c r="L287" s="385"/>
      <c r="M287" s="287">
        <f t="shared" si="47"/>
        <v>0</v>
      </c>
      <c r="O287" s="288">
        <f>(($T287*'DT IN. DE'!$C$5/1000))*($D$1166/IF(AND($D$1165&gt;$B$1167,$B$1167&gt;$D$1164),366,365))+(($U287*'DT IN. DE'!$C$5/2000))</f>
        <v>0</v>
      </c>
      <c r="P287" s="289">
        <f t="shared" si="48"/>
        <v>0</v>
      </c>
      <c r="Q287" s="289">
        <f>(($T287*'DT IN. DE'!$E$5/1000))*($D$1166/IF(AND($D$1165&gt;$B$1167,$B$1167&gt;$D$1164),366,365))+(($U287*'DT IN. DE'!$E$5/2000))</f>
        <v>0</v>
      </c>
      <c r="R287" s="290">
        <f t="shared" si="49"/>
        <v>0</v>
      </c>
      <c r="T287" s="291">
        <f t="shared" si="50"/>
        <v>0</v>
      </c>
      <c r="U287" s="291">
        <f t="shared" si="51"/>
        <v>0</v>
      </c>
      <c r="W287" s="288">
        <f>(($AB287*'DT IN. DE'!$C$5/1000))*($D$1166/IF(AND($D$1165&gt;$B$1167,$B$1167&gt;$D$1164),366,365))+(($AC287*'DT IN. DE'!$C$5/2000))</f>
        <v>0</v>
      </c>
      <c r="X287" s="289">
        <f t="shared" si="52"/>
        <v>0</v>
      </c>
      <c r="Y287" s="289">
        <f>(($AB287*'DT IN. DE'!$E$5/1000))*($D$1166/IF(AND($D$1165&gt;$B$1167,$B$1167&gt;$D$1164),366,365))+(($AC287*'DT IN. DE'!$E$5/2000))</f>
        <v>0</v>
      </c>
      <c r="Z287" s="292">
        <f t="shared" si="53"/>
        <v>0</v>
      </c>
      <c r="AA287" s="386"/>
      <c r="AB287" s="291">
        <f t="shared" si="54"/>
        <v>0</v>
      </c>
      <c r="AC287" s="291">
        <f t="shared" si="55"/>
        <v>0</v>
      </c>
    </row>
    <row r="288" spans="2:29" x14ac:dyDescent="0.25">
      <c r="B288" s="424">
        <v>284</v>
      </c>
      <c r="C288" s="430">
        <f>'BIENES ASEGURADOS IN.DE'!C288</f>
        <v>0</v>
      </c>
      <c r="D288" s="431">
        <f>'BIENES ASEGURADOS IN.DE'!D288*'RT GENERALES'!$E$14</f>
        <v>0</v>
      </c>
      <c r="E288" s="432">
        <f>'BIENES ASEGURADOS IN.DE'!E288*'RT GENERALES'!$E$14</f>
        <v>0</v>
      </c>
      <c r="F288" s="433">
        <f>'BIENES ASEGURADOS IN.DE'!F288*'RT GENERALES'!$E$14</f>
        <v>0</v>
      </c>
      <c r="G288" s="425">
        <f t="shared" si="45"/>
        <v>0</v>
      </c>
      <c r="H288" s="283"/>
      <c r="I288" s="284">
        <f>((((D288+E288)*('DT IN. DE'!$C$5/1000)))*($D$1166/IF(AND($D$1165&gt;$B$1167,$B$1167&gt;$D$1164),366,365))+(F288*('DT IN. DE'!$C$5/2000)))</f>
        <v>0</v>
      </c>
      <c r="J288" s="285">
        <f t="shared" si="46"/>
        <v>0</v>
      </c>
      <c r="K288" s="286">
        <f>(((D288+E288)*('DT IN. DE'!$E$5/1000))*($D$1166/IF(AND($D$1165&gt;$B$1167,$B$1167&gt;$D$1164),366,365))+(F288*('DT IN. DE'!$E$5/2000)))</f>
        <v>0</v>
      </c>
      <c r="L288" s="385"/>
      <c r="M288" s="287">
        <f t="shared" si="47"/>
        <v>0</v>
      </c>
      <c r="O288" s="288">
        <f>(($T288*'DT IN. DE'!$C$5/1000))*($D$1166/IF(AND($D$1165&gt;$B$1167,$B$1167&gt;$D$1164),366,365))+(($U288*'DT IN. DE'!$C$5/2000))</f>
        <v>0</v>
      </c>
      <c r="P288" s="289">
        <f t="shared" si="48"/>
        <v>0</v>
      </c>
      <c r="Q288" s="289">
        <f>(($T288*'DT IN. DE'!$E$5/1000))*($D$1166/IF(AND($D$1165&gt;$B$1167,$B$1167&gt;$D$1164),366,365))+(($U288*'DT IN. DE'!$E$5/2000))</f>
        <v>0</v>
      </c>
      <c r="R288" s="290">
        <f t="shared" si="49"/>
        <v>0</v>
      </c>
      <c r="T288" s="291">
        <f t="shared" si="50"/>
        <v>0</v>
      </c>
      <c r="U288" s="291">
        <f t="shared" si="51"/>
        <v>0</v>
      </c>
      <c r="W288" s="288">
        <f>(($AB288*'DT IN. DE'!$C$5/1000))*($D$1166/IF(AND($D$1165&gt;$B$1167,$B$1167&gt;$D$1164),366,365))+(($AC288*'DT IN. DE'!$C$5/2000))</f>
        <v>0</v>
      </c>
      <c r="X288" s="289">
        <f t="shared" si="52"/>
        <v>0</v>
      </c>
      <c r="Y288" s="289">
        <f>(($AB288*'DT IN. DE'!$E$5/1000))*($D$1166/IF(AND($D$1165&gt;$B$1167,$B$1167&gt;$D$1164),366,365))+(($AC288*'DT IN. DE'!$E$5/2000))</f>
        <v>0</v>
      </c>
      <c r="Z288" s="292">
        <f t="shared" si="53"/>
        <v>0</v>
      </c>
      <c r="AA288" s="386"/>
      <c r="AB288" s="291">
        <f t="shared" si="54"/>
        <v>0</v>
      </c>
      <c r="AC288" s="291">
        <f t="shared" si="55"/>
        <v>0</v>
      </c>
    </row>
    <row r="289" spans="2:29" x14ac:dyDescent="0.25">
      <c r="B289" s="424">
        <v>285</v>
      </c>
      <c r="C289" s="430">
        <f>'BIENES ASEGURADOS IN.DE'!C289</f>
        <v>0</v>
      </c>
      <c r="D289" s="431">
        <f>'BIENES ASEGURADOS IN.DE'!D289*'RT GENERALES'!$E$14</f>
        <v>0</v>
      </c>
      <c r="E289" s="432">
        <f>'BIENES ASEGURADOS IN.DE'!E289*'RT GENERALES'!$E$14</f>
        <v>0</v>
      </c>
      <c r="F289" s="433">
        <f>'BIENES ASEGURADOS IN.DE'!F289*'RT GENERALES'!$E$14</f>
        <v>0</v>
      </c>
      <c r="G289" s="425">
        <f t="shared" si="45"/>
        <v>0</v>
      </c>
      <c r="H289" s="283"/>
      <c r="I289" s="284">
        <f>((((D289+E289)*('DT IN. DE'!$C$5/1000)))*($D$1166/IF(AND($D$1165&gt;$B$1167,$B$1167&gt;$D$1164),366,365))+(F289*('DT IN. DE'!$C$5/2000)))</f>
        <v>0</v>
      </c>
      <c r="J289" s="285">
        <f t="shared" si="46"/>
        <v>0</v>
      </c>
      <c r="K289" s="286">
        <f>(((D289+E289)*('DT IN. DE'!$E$5/1000))*($D$1166/IF(AND($D$1165&gt;$B$1167,$B$1167&gt;$D$1164),366,365))+(F289*('DT IN. DE'!$E$5/2000)))</f>
        <v>0</v>
      </c>
      <c r="L289" s="385"/>
      <c r="M289" s="287">
        <f t="shared" si="47"/>
        <v>0</v>
      </c>
      <c r="O289" s="288">
        <f>(($T289*'DT IN. DE'!$C$5/1000))*($D$1166/IF(AND($D$1165&gt;$B$1167,$B$1167&gt;$D$1164),366,365))+(($U289*'DT IN. DE'!$C$5/2000))</f>
        <v>0</v>
      </c>
      <c r="P289" s="289">
        <f t="shared" si="48"/>
        <v>0</v>
      </c>
      <c r="Q289" s="289">
        <f>(($T289*'DT IN. DE'!$E$5/1000))*($D$1166/IF(AND($D$1165&gt;$B$1167,$B$1167&gt;$D$1164),366,365))+(($U289*'DT IN. DE'!$E$5/2000))</f>
        <v>0</v>
      </c>
      <c r="R289" s="290">
        <f t="shared" si="49"/>
        <v>0</v>
      </c>
      <c r="T289" s="291">
        <f t="shared" si="50"/>
        <v>0</v>
      </c>
      <c r="U289" s="291">
        <f t="shared" si="51"/>
        <v>0</v>
      </c>
      <c r="W289" s="288">
        <f>(($AB289*'DT IN. DE'!$C$5/1000))*($D$1166/IF(AND($D$1165&gt;$B$1167,$B$1167&gt;$D$1164),366,365))+(($AC289*'DT IN. DE'!$C$5/2000))</f>
        <v>0</v>
      </c>
      <c r="X289" s="289">
        <f t="shared" si="52"/>
        <v>0</v>
      </c>
      <c r="Y289" s="289">
        <f>(($AB289*'DT IN. DE'!$E$5/1000))*($D$1166/IF(AND($D$1165&gt;$B$1167,$B$1167&gt;$D$1164),366,365))+(($AC289*'DT IN. DE'!$E$5/2000))</f>
        <v>0</v>
      </c>
      <c r="Z289" s="292">
        <f t="shared" si="53"/>
        <v>0</v>
      </c>
      <c r="AA289" s="386"/>
      <c r="AB289" s="291">
        <f t="shared" si="54"/>
        <v>0</v>
      </c>
      <c r="AC289" s="291">
        <f t="shared" si="55"/>
        <v>0</v>
      </c>
    </row>
    <row r="290" spans="2:29" x14ac:dyDescent="0.25">
      <c r="B290" s="423">
        <v>286</v>
      </c>
      <c r="C290" s="430">
        <f>'BIENES ASEGURADOS IN.DE'!C290</f>
        <v>0</v>
      </c>
      <c r="D290" s="431">
        <f>'BIENES ASEGURADOS IN.DE'!D290*'RT GENERALES'!$E$14</f>
        <v>0</v>
      </c>
      <c r="E290" s="432">
        <f>'BIENES ASEGURADOS IN.DE'!E290*'RT GENERALES'!$E$14</f>
        <v>0</v>
      </c>
      <c r="F290" s="433">
        <f>'BIENES ASEGURADOS IN.DE'!F290*'RT GENERALES'!$E$14</f>
        <v>0</v>
      </c>
      <c r="G290" s="425">
        <f t="shared" si="45"/>
        <v>0</v>
      </c>
      <c r="H290" s="283"/>
      <c r="I290" s="284">
        <f>((((D290+E290)*('DT IN. DE'!$C$5/1000)))*($D$1166/IF(AND($D$1165&gt;$B$1167,$B$1167&gt;$D$1164),366,365))+(F290*('DT IN. DE'!$C$5/2000)))</f>
        <v>0</v>
      </c>
      <c r="J290" s="285">
        <f t="shared" si="46"/>
        <v>0</v>
      </c>
      <c r="K290" s="286">
        <f>(((D290+E290)*('DT IN. DE'!$E$5/1000))*($D$1166/IF(AND($D$1165&gt;$B$1167,$B$1167&gt;$D$1164),366,365))+(F290*('DT IN. DE'!$E$5/2000)))</f>
        <v>0</v>
      </c>
      <c r="L290" s="385"/>
      <c r="M290" s="287">
        <f t="shared" si="47"/>
        <v>0</v>
      </c>
      <c r="O290" s="288">
        <f>(($T290*'DT IN. DE'!$C$5/1000))*($D$1166/IF(AND($D$1165&gt;$B$1167,$B$1167&gt;$D$1164),366,365))+(($U290*'DT IN. DE'!$C$5/2000))</f>
        <v>0</v>
      </c>
      <c r="P290" s="289">
        <f t="shared" si="48"/>
        <v>0</v>
      </c>
      <c r="Q290" s="289">
        <f>(($T290*'DT IN. DE'!$E$5/1000))*($D$1166/IF(AND($D$1165&gt;$B$1167,$B$1167&gt;$D$1164),366,365))+(($U290*'DT IN. DE'!$E$5/2000))</f>
        <v>0</v>
      </c>
      <c r="R290" s="290">
        <f t="shared" si="49"/>
        <v>0</v>
      </c>
      <c r="T290" s="291">
        <f t="shared" si="50"/>
        <v>0</v>
      </c>
      <c r="U290" s="291">
        <f t="shared" si="51"/>
        <v>0</v>
      </c>
      <c r="W290" s="288">
        <f>(($AB290*'DT IN. DE'!$C$5/1000))*($D$1166/IF(AND($D$1165&gt;$B$1167,$B$1167&gt;$D$1164),366,365))+(($AC290*'DT IN. DE'!$C$5/2000))</f>
        <v>0</v>
      </c>
      <c r="X290" s="289">
        <f t="shared" si="52"/>
        <v>0</v>
      </c>
      <c r="Y290" s="289">
        <f>(($AB290*'DT IN. DE'!$E$5/1000))*($D$1166/IF(AND($D$1165&gt;$B$1167,$B$1167&gt;$D$1164),366,365))+(($AC290*'DT IN. DE'!$E$5/2000))</f>
        <v>0</v>
      </c>
      <c r="Z290" s="292">
        <f t="shared" si="53"/>
        <v>0</v>
      </c>
      <c r="AA290" s="386"/>
      <c r="AB290" s="291">
        <f t="shared" si="54"/>
        <v>0</v>
      </c>
      <c r="AC290" s="291">
        <f t="shared" si="55"/>
        <v>0</v>
      </c>
    </row>
    <row r="291" spans="2:29" x14ac:dyDescent="0.25">
      <c r="B291" s="424">
        <v>287</v>
      </c>
      <c r="C291" s="430">
        <f>'BIENES ASEGURADOS IN.DE'!C291</f>
        <v>0</v>
      </c>
      <c r="D291" s="431">
        <f>'BIENES ASEGURADOS IN.DE'!D291*'RT GENERALES'!$E$14</f>
        <v>0</v>
      </c>
      <c r="E291" s="432">
        <f>'BIENES ASEGURADOS IN.DE'!E291*'RT GENERALES'!$E$14</f>
        <v>0</v>
      </c>
      <c r="F291" s="433">
        <f>'BIENES ASEGURADOS IN.DE'!F291*'RT GENERALES'!$E$14</f>
        <v>0</v>
      </c>
      <c r="G291" s="425">
        <f t="shared" si="45"/>
        <v>0</v>
      </c>
      <c r="H291" s="283"/>
      <c r="I291" s="284">
        <f>((((D291+E291)*('DT IN. DE'!$C$5/1000)))*($D$1166/IF(AND($D$1165&gt;$B$1167,$B$1167&gt;$D$1164),366,365))+(F291*('DT IN. DE'!$C$5/2000)))</f>
        <v>0</v>
      </c>
      <c r="J291" s="285">
        <f t="shared" si="46"/>
        <v>0</v>
      </c>
      <c r="K291" s="286">
        <f>(((D291+E291)*('DT IN. DE'!$E$5/1000))*($D$1166/IF(AND($D$1165&gt;$B$1167,$B$1167&gt;$D$1164),366,365))+(F291*('DT IN. DE'!$E$5/2000)))</f>
        <v>0</v>
      </c>
      <c r="L291" s="385"/>
      <c r="M291" s="287">
        <f t="shared" si="47"/>
        <v>0</v>
      </c>
      <c r="O291" s="288">
        <f>(($T291*'DT IN. DE'!$C$5/1000))*($D$1166/IF(AND($D$1165&gt;$B$1167,$B$1167&gt;$D$1164),366,365))+(($U291*'DT IN. DE'!$C$5/2000))</f>
        <v>0</v>
      </c>
      <c r="P291" s="289">
        <f t="shared" si="48"/>
        <v>0</v>
      </c>
      <c r="Q291" s="289">
        <f>(($T291*'DT IN. DE'!$E$5/1000))*($D$1166/IF(AND($D$1165&gt;$B$1167,$B$1167&gt;$D$1164),366,365))+(($U291*'DT IN. DE'!$E$5/2000))</f>
        <v>0</v>
      </c>
      <c r="R291" s="290">
        <f t="shared" si="49"/>
        <v>0</v>
      </c>
      <c r="T291" s="291">
        <f t="shared" si="50"/>
        <v>0</v>
      </c>
      <c r="U291" s="291">
        <f t="shared" si="51"/>
        <v>0</v>
      </c>
      <c r="W291" s="288">
        <f>(($AB291*'DT IN. DE'!$C$5/1000))*($D$1166/IF(AND($D$1165&gt;$B$1167,$B$1167&gt;$D$1164),366,365))+(($AC291*'DT IN. DE'!$C$5/2000))</f>
        <v>0</v>
      </c>
      <c r="X291" s="289">
        <f t="shared" si="52"/>
        <v>0</v>
      </c>
      <c r="Y291" s="289">
        <f>(($AB291*'DT IN. DE'!$E$5/1000))*($D$1166/IF(AND($D$1165&gt;$B$1167,$B$1167&gt;$D$1164),366,365))+(($AC291*'DT IN. DE'!$E$5/2000))</f>
        <v>0</v>
      </c>
      <c r="Z291" s="292">
        <f t="shared" si="53"/>
        <v>0</v>
      </c>
      <c r="AA291" s="386"/>
      <c r="AB291" s="291">
        <f t="shared" si="54"/>
        <v>0</v>
      </c>
      <c r="AC291" s="291">
        <f t="shared" si="55"/>
        <v>0</v>
      </c>
    </row>
    <row r="292" spans="2:29" x14ac:dyDescent="0.25">
      <c r="B292" s="424">
        <v>288</v>
      </c>
      <c r="C292" s="430">
        <f>'BIENES ASEGURADOS IN.DE'!C292</f>
        <v>0</v>
      </c>
      <c r="D292" s="431">
        <f>'BIENES ASEGURADOS IN.DE'!D292*'RT GENERALES'!$E$14</f>
        <v>0</v>
      </c>
      <c r="E292" s="432">
        <f>'BIENES ASEGURADOS IN.DE'!E292*'RT GENERALES'!$E$14</f>
        <v>0</v>
      </c>
      <c r="F292" s="433">
        <f>'BIENES ASEGURADOS IN.DE'!F292*'RT GENERALES'!$E$14</f>
        <v>0</v>
      </c>
      <c r="G292" s="425">
        <f t="shared" si="45"/>
        <v>0</v>
      </c>
      <c r="H292" s="283"/>
      <c r="I292" s="284">
        <f>((((D292+E292)*('DT IN. DE'!$C$5/1000)))*($D$1166/IF(AND($D$1165&gt;$B$1167,$B$1167&gt;$D$1164),366,365))+(F292*('DT IN. DE'!$C$5/2000)))</f>
        <v>0</v>
      </c>
      <c r="J292" s="285">
        <f t="shared" si="46"/>
        <v>0</v>
      </c>
      <c r="K292" s="286">
        <f>(((D292+E292)*('DT IN. DE'!$E$5/1000))*($D$1166/IF(AND($D$1165&gt;$B$1167,$B$1167&gt;$D$1164),366,365))+(F292*('DT IN. DE'!$E$5/2000)))</f>
        <v>0</v>
      </c>
      <c r="L292" s="385"/>
      <c r="M292" s="287">
        <f t="shared" si="47"/>
        <v>0</v>
      </c>
      <c r="O292" s="288">
        <f>(($T292*'DT IN. DE'!$C$5/1000))*($D$1166/IF(AND($D$1165&gt;$B$1167,$B$1167&gt;$D$1164),366,365))+(($U292*'DT IN. DE'!$C$5/2000))</f>
        <v>0</v>
      </c>
      <c r="P292" s="289">
        <f t="shared" si="48"/>
        <v>0</v>
      </c>
      <c r="Q292" s="289">
        <f>(($T292*'DT IN. DE'!$E$5/1000))*($D$1166/IF(AND($D$1165&gt;$B$1167,$B$1167&gt;$D$1164),366,365))+(($U292*'DT IN. DE'!$E$5/2000))</f>
        <v>0</v>
      </c>
      <c r="R292" s="290">
        <f t="shared" si="49"/>
        <v>0</v>
      </c>
      <c r="T292" s="291">
        <f t="shared" si="50"/>
        <v>0</v>
      </c>
      <c r="U292" s="291">
        <f t="shared" si="51"/>
        <v>0</v>
      </c>
      <c r="W292" s="288">
        <f>(($AB292*'DT IN. DE'!$C$5/1000))*($D$1166/IF(AND($D$1165&gt;$B$1167,$B$1167&gt;$D$1164),366,365))+(($AC292*'DT IN. DE'!$C$5/2000))</f>
        <v>0</v>
      </c>
      <c r="X292" s="289">
        <f t="shared" si="52"/>
        <v>0</v>
      </c>
      <c r="Y292" s="289">
        <f>(($AB292*'DT IN. DE'!$E$5/1000))*($D$1166/IF(AND($D$1165&gt;$B$1167,$B$1167&gt;$D$1164),366,365))+(($AC292*'DT IN. DE'!$E$5/2000))</f>
        <v>0</v>
      </c>
      <c r="Z292" s="292">
        <f t="shared" si="53"/>
        <v>0</v>
      </c>
      <c r="AA292" s="386"/>
      <c r="AB292" s="291">
        <f t="shared" si="54"/>
        <v>0</v>
      </c>
      <c r="AC292" s="291">
        <f t="shared" si="55"/>
        <v>0</v>
      </c>
    </row>
    <row r="293" spans="2:29" x14ac:dyDescent="0.25">
      <c r="B293" s="423">
        <v>289</v>
      </c>
      <c r="C293" s="430">
        <f>'BIENES ASEGURADOS IN.DE'!C293</f>
        <v>0</v>
      </c>
      <c r="D293" s="431">
        <f>'BIENES ASEGURADOS IN.DE'!D293*'RT GENERALES'!$E$14</f>
        <v>0</v>
      </c>
      <c r="E293" s="432">
        <f>'BIENES ASEGURADOS IN.DE'!E293*'RT GENERALES'!$E$14</f>
        <v>0</v>
      </c>
      <c r="F293" s="433">
        <f>'BIENES ASEGURADOS IN.DE'!F293*'RT GENERALES'!$E$14</f>
        <v>0</v>
      </c>
      <c r="G293" s="425">
        <f t="shared" si="45"/>
        <v>0</v>
      </c>
      <c r="H293" s="283"/>
      <c r="I293" s="284">
        <f>((((D293+E293)*('DT IN. DE'!$C$5/1000)))*($D$1166/IF(AND($D$1165&gt;$B$1167,$B$1167&gt;$D$1164),366,365))+(F293*('DT IN. DE'!$C$5/2000)))</f>
        <v>0</v>
      </c>
      <c r="J293" s="285">
        <f t="shared" si="46"/>
        <v>0</v>
      </c>
      <c r="K293" s="286">
        <f>(((D293+E293)*('DT IN. DE'!$E$5/1000))*($D$1166/IF(AND($D$1165&gt;$B$1167,$B$1167&gt;$D$1164),366,365))+(F293*('DT IN. DE'!$E$5/2000)))</f>
        <v>0</v>
      </c>
      <c r="L293" s="385"/>
      <c r="M293" s="287">
        <f t="shared" si="47"/>
        <v>0</v>
      </c>
      <c r="O293" s="288">
        <f>(($T293*'DT IN. DE'!$C$5/1000))*($D$1166/IF(AND($D$1165&gt;$B$1167,$B$1167&gt;$D$1164),366,365))+(($U293*'DT IN. DE'!$C$5/2000))</f>
        <v>0</v>
      </c>
      <c r="P293" s="289">
        <f t="shared" si="48"/>
        <v>0</v>
      </c>
      <c r="Q293" s="289">
        <f>(($T293*'DT IN. DE'!$E$5/1000))*($D$1166/IF(AND($D$1165&gt;$B$1167,$B$1167&gt;$D$1164),366,365))+(($U293*'DT IN. DE'!$E$5/2000))</f>
        <v>0</v>
      </c>
      <c r="R293" s="290">
        <f t="shared" si="49"/>
        <v>0</v>
      </c>
      <c r="T293" s="291">
        <f t="shared" si="50"/>
        <v>0</v>
      </c>
      <c r="U293" s="291">
        <f t="shared" si="51"/>
        <v>0</v>
      </c>
      <c r="W293" s="288">
        <f>(($AB293*'DT IN. DE'!$C$5/1000))*($D$1166/IF(AND($D$1165&gt;$B$1167,$B$1167&gt;$D$1164),366,365))+(($AC293*'DT IN. DE'!$C$5/2000))</f>
        <v>0</v>
      </c>
      <c r="X293" s="289">
        <f t="shared" si="52"/>
        <v>0</v>
      </c>
      <c r="Y293" s="289">
        <f>(($AB293*'DT IN. DE'!$E$5/1000))*($D$1166/IF(AND($D$1165&gt;$B$1167,$B$1167&gt;$D$1164),366,365))+(($AC293*'DT IN. DE'!$E$5/2000))</f>
        <v>0</v>
      </c>
      <c r="Z293" s="292">
        <f t="shared" si="53"/>
        <v>0</v>
      </c>
      <c r="AA293" s="386"/>
      <c r="AB293" s="291">
        <f t="shared" si="54"/>
        <v>0</v>
      </c>
      <c r="AC293" s="291">
        <f t="shared" si="55"/>
        <v>0</v>
      </c>
    </row>
    <row r="294" spans="2:29" x14ac:dyDescent="0.25">
      <c r="B294" s="424">
        <v>290</v>
      </c>
      <c r="C294" s="430">
        <f>'BIENES ASEGURADOS IN.DE'!C294</f>
        <v>0</v>
      </c>
      <c r="D294" s="431">
        <f>'BIENES ASEGURADOS IN.DE'!D294*'RT GENERALES'!$E$14</f>
        <v>0</v>
      </c>
      <c r="E294" s="432">
        <f>'BIENES ASEGURADOS IN.DE'!E294*'RT GENERALES'!$E$14</f>
        <v>0</v>
      </c>
      <c r="F294" s="433">
        <f>'BIENES ASEGURADOS IN.DE'!F294*'RT GENERALES'!$E$14</f>
        <v>0</v>
      </c>
      <c r="G294" s="425">
        <f t="shared" si="45"/>
        <v>0</v>
      </c>
      <c r="H294" s="283"/>
      <c r="I294" s="284">
        <f>((((D294+E294)*('DT IN. DE'!$C$5/1000)))*($D$1166/IF(AND($D$1165&gt;$B$1167,$B$1167&gt;$D$1164),366,365))+(F294*('DT IN. DE'!$C$5/2000)))</f>
        <v>0</v>
      </c>
      <c r="J294" s="285">
        <f t="shared" si="46"/>
        <v>0</v>
      </c>
      <c r="K294" s="286">
        <f>(((D294+E294)*('DT IN. DE'!$E$5/1000))*($D$1166/IF(AND($D$1165&gt;$B$1167,$B$1167&gt;$D$1164),366,365))+(F294*('DT IN. DE'!$E$5/2000)))</f>
        <v>0</v>
      </c>
      <c r="L294" s="385"/>
      <c r="M294" s="287">
        <f t="shared" si="47"/>
        <v>0</v>
      </c>
      <c r="O294" s="288">
        <f>(($T294*'DT IN. DE'!$C$5/1000))*($D$1166/IF(AND($D$1165&gt;$B$1167,$B$1167&gt;$D$1164),366,365))+(($U294*'DT IN. DE'!$C$5/2000))</f>
        <v>0</v>
      </c>
      <c r="P294" s="289">
        <f t="shared" si="48"/>
        <v>0</v>
      </c>
      <c r="Q294" s="289">
        <f>(($T294*'DT IN. DE'!$E$5/1000))*($D$1166/IF(AND($D$1165&gt;$B$1167,$B$1167&gt;$D$1164),366,365))+(($U294*'DT IN. DE'!$E$5/2000))</f>
        <v>0</v>
      </c>
      <c r="R294" s="290">
        <f t="shared" si="49"/>
        <v>0</v>
      </c>
      <c r="T294" s="291">
        <f t="shared" si="50"/>
        <v>0</v>
      </c>
      <c r="U294" s="291">
        <f t="shared" si="51"/>
        <v>0</v>
      </c>
      <c r="W294" s="288">
        <f>(($AB294*'DT IN. DE'!$C$5/1000))*($D$1166/IF(AND($D$1165&gt;$B$1167,$B$1167&gt;$D$1164),366,365))+(($AC294*'DT IN. DE'!$C$5/2000))</f>
        <v>0</v>
      </c>
      <c r="X294" s="289">
        <f t="shared" si="52"/>
        <v>0</v>
      </c>
      <c r="Y294" s="289">
        <f>(($AB294*'DT IN. DE'!$E$5/1000))*($D$1166/IF(AND($D$1165&gt;$B$1167,$B$1167&gt;$D$1164),366,365))+(($AC294*'DT IN. DE'!$E$5/2000))</f>
        <v>0</v>
      </c>
      <c r="Z294" s="292">
        <f t="shared" si="53"/>
        <v>0</v>
      </c>
      <c r="AA294" s="386"/>
      <c r="AB294" s="291">
        <f t="shared" si="54"/>
        <v>0</v>
      </c>
      <c r="AC294" s="291">
        <f t="shared" si="55"/>
        <v>0</v>
      </c>
    </row>
    <row r="295" spans="2:29" x14ac:dyDescent="0.25">
      <c r="B295" s="424">
        <v>291</v>
      </c>
      <c r="C295" s="430">
        <f>'BIENES ASEGURADOS IN.DE'!C295</f>
        <v>0</v>
      </c>
      <c r="D295" s="431">
        <f>'BIENES ASEGURADOS IN.DE'!D295*'RT GENERALES'!$E$14</f>
        <v>0</v>
      </c>
      <c r="E295" s="432">
        <f>'BIENES ASEGURADOS IN.DE'!E295*'RT GENERALES'!$E$14</f>
        <v>0</v>
      </c>
      <c r="F295" s="433">
        <f>'BIENES ASEGURADOS IN.DE'!F295*'RT GENERALES'!$E$14</f>
        <v>0</v>
      </c>
      <c r="G295" s="425">
        <f t="shared" si="45"/>
        <v>0</v>
      </c>
      <c r="H295" s="283"/>
      <c r="I295" s="284">
        <f>((((D295+E295)*('DT IN. DE'!$C$5/1000)))*($D$1166/IF(AND($D$1165&gt;$B$1167,$B$1167&gt;$D$1164),366,365))+(F295*('DT IN. DE'!$C$5/2000)))</f>
        <v>0</v>
      </c>
      <c r="J295" s="285">
        <f t="shared" si="46"/>
        <v>0</v>
      </c>
      <c r="K295" s="286">
        <f>(((D295+E295)*('DT IN. DE'!$E$5/1000))*($D$1166/IF(AND($D$1165&gt;$B$1167,$B$1167&gt;$D$1164),366,365))+(F295*('DT IN. DE'!$E$5/2000)))</f>
        <v>0</v>
      </c>
      <c r="L295" s="385"/>
      <c r="M295" s="287">
        <f t="shared" si="47"/>
        <v>0</v>
      </c>
      <c r="O295" s="288">
        <f>(($T295*'DT IN. DE'!$C$5/1000))*($D$1166/IF(AND($D$1165&gt;$B$1167,$B$1167&gt;$D$1164),366,365))+(($U295*'DT IN. DE'!$C$5/2000))</f>
        <v>0</v>
      </c>
      <c r="P295" s="289">
        <f t="shared" si="48"/>
        <v>0</v>
      </c>
      <c r="Q295" s="289">
        <f>(($T295*'DT IN. DE'!$E$5/1000))*($D$1166/IF(AND($D$1165&gt;$B$1167,$B$1167&gt;$D$1164),366,365))+(($U295*'DT IN. DE'!$E$5/2000))</f>
        <v>0</v>
      </c>
      <c r="R295" s="290">
        <f t="shared" si="49"/>
        <v>0</v>
      </c>
      <c r="T295" s="291">
        <f t="shared" si="50"/>
        <v>0</v>
      </c>
      <c r="U295" s="291">
        <f t="shared" si="51"/>
        <v>0</v>
      </c>
      <c r="W295" s="288">
        <f>(($AB295*'DT IN. DE'!$C$5/1000))*($D$1166/IF(AND($D$1165&gt;$B$1167,$B$1167&gt;$D$1164),366,365))+(($AC295*'DT IN. DE'!$C$5/2000))</f>
        <v>0</v>
      </c>
      <c r="X295" s="289">
        <f t="shared" si="52"/>
        <v>0</v>
      </c>
      <c r="Y295" s="289">
        <f>(($AB295*'DT IN. DE'!$E$5/1000))*($D$1166/IF(AND($D$1165&gt;$B$1167,$B$1167&gt;$D$1164),366,365))+(($AC295*'DT IN. DE'!$E$5/2000))</f>
        <v>0</v>
      </c>
      <c r="Z295" s="292">
        <f t="shared" si="53"/>
        <v>0</v>
      </c>
      <c r="AA295" s="386"/>
      <c r="AB295" s="291">
        <f t="shared" si="54"/>
        <v>0</v>
      </c>
      <c r="AC295" s="291">
        <f t="shared" si="55"/>
        <v>0</v>
      </c>
    </row>
    <row r="296" spans="2:29" x14ac:dyDescent="0.25">
      <c r="B296" s="423">
        <v>292</v>
      </c>
      <c r="C296" s="430">
        <f>'BIENES ASEGURADOS IN.DE'!C296</f>
        <v>0</v>
      </c>
      <c r="D296" s="431">
        <f>'BIENES ASEGURADOS IN.DE'!D296*'RT GENERALES'!$E$14</f>
        <v>0</v>
      </c>
      <c r="E296" s="432">
        <f>'BIENES ASEGURADOS IN.DE'!E296*'RT GENERALES'!$E$14</f>
        <v>0</v>
      </c>
      <c r="F296" s="433">
        <f>'BIENES ASEGURADOS IN.DE'!F296*'RT GENERALES'!$E$14</f>
        <v>0</v>
      </c>
      <c r="G296" s="425">
        <f t="shared" si="45"/>
        <v>0</v>
      </c>
      <c r="H296" s="283"/>
      <c r="I296" s="284">
        <f>((((D296+E296)*('DT IN. DE'!$C$5/1000)))*($D$1166/IF(AND($D$1165&gt;$B$1167,$B$1167&gt;$D$1164),366,365))+(F296*('DT IN. DE'!$C$5/2000)))</f>
        <v>0</v>
      </c>
      <c r="J296" s="285">
        <f t="shared" si="46"/>
        <v>0</v>
      </c>
      <c r="K296" s="286">
        <f>(((D296+E296)*('DT IN. DE'!$E$5/1000))*($D$1166/IF(AND($D$1165&gt;$B$1167,$B$1167&gt;$D$1164),366,365))+(F296*('DT IN. DE'!$E$5/2000)))</f>
        <v>0</v>
      </c>
      <c r="L296" s="385"/>
      <c r="M296" s="287">
        <f t="shared" si="47"/>
        <v>0</v>
      </c>
      <c r="O296" s="288">
        <f>(($T296*'DT IN. DE'!$C$5/1000))*($D$1166/IF(AND($D$1165&gt;$B$1167,$B$1167&gt;$D$1164),366,365))+(($U296*'DT IN. DE'!$C$5/2000))</f>
        <v>0</v>
      </c>
      <c r="P296" s="289">
        <f t="shared" si="48"/>
        <v>0</v>
      </c>
      <c r="Q296" s="289">
        <f>(($T296*'DT IN. DE'!$E$5/1000))*($D$1166/IF(AND($D$1165&gt;$B$1167,$B$1167&gt;$D$1164),366,365))+(($U296*'DT IN. DE'!$E$5/2000))</f>
        <v>0</v>
      </c>
      <c r="R296" s="290">
        <f t="shared" si="49"/>
        <v>0</v>
      </c>
      <c r="T296" s="291">
        <f t="shared" si="50"/>
        <v>0</v>
      </c>
      <c r="U296" s="291">
        <f t="shared" si="51"/>
        <v>0</v>
      </c>
      <c r="W296" s="288">
        <f>(($AB296*'DT IN. DE'!$C$5/1000))*($D$1166/IF(AND($D$1165&gt;$B$1167,$B$1167&gt;$D$1164),366,365))+(($AC296*'DT IN. DE'!$C$5/2000))</f>
        <v>0</v>
      </c>
      <c r="X296" s="289">
        <f t="shared" si="52"/>
        <v>0</v>
      </c>
      <c r="Y296" s="289">
        <f>(($AB296*'DT IN. DE'!$E$5/1000))*($D$1166/IF(AND($D$1165&gt;$B$1167,$B$1167&gt;$D$1164),366,365))+(($AC296*'DT IN. DE'!$E$5/2000))</f>
        <v>0</v>
      </c>
      <c r="Z296" s="292">
        <f t="shared" si="53"/>
        <v>0</v>
      </c>
      <c r="AA296" s="386"/>
      <c r="AB296" s="291">
        <f t="shared" si="54"/>
        <v>0</v>
      </c>
      <c r="AC296" s="291">
        <f t="shared" si="55"/>
        <v>0</v>
      </c>
    </row>
    <row r="297" spans="2:29" x14ac:dyDescent="0.25">
      <c r="B297" s="424">
        <v>293</v>
      </c>
      <c r="C297" s="430">
        <f>'BIENES ASEGURADOS IN.DE'!C297</f>
        <v>0</v>
      </c>
      <c r="D297" s="431">
        <f>'BIENES ASEGURADOS IN.DE'!D297*'RT GENERALES'!$E$14</f>
        <v>0</v>
      </c>
      <c r="E297" s="432">
        <f>'BIENES ASEGURADOS IN.DE'!E297*'RT GENERALES'!$E$14</f>
        <v>0</v>
      </c>
      <c r="F297" s="433">
        <f>'BIENES ASEGURADOS IN.DE'!F297*'RT GENERALES'!$E$14</f>
        <v>0</v>
      </c>
      <c r="G297" s="425">
        <f t="shared" si="45"/>
        <v>0</v>
      </c>
      <c r="H297" s="283"/>
      <c r="I297" s="284">
        <f>((((D297+E297)*('DT IN. DE'!$C$5/1000)))*($D$1166/IF(AND($D$1165&gt;$B$1167,$B$1167&gt;$D$1164),366,365))+(F297*('DT IN. DE'!$C$5/2000)))</f>
        <v>0</v>
      </c>
      <c r="J297" s="285">
        <f t="shared" si="46"/>
        <v>0</v>
      </c>
      <c r="K297" s="286">
        <f>(((D297+E297)*('DT IN. DE'!$E$5/1000))*($D$1166/IF(AND($D$1165&gt;$B$1167,$B$1167&gt;$D$1164),366,365))+(F297*('DT IN. DE'!$E$5/2000)))</f>
        <v>0</v>
      </c>
      <c r="L297" s="385"/>
      <c r="M297" s="287">
        <f t="shared" si="47"/>
        <v>0</v>
      </c>
      <c r="O297" s="288">
        <f>(($T297*'DT IN. DE'!$C$5/1000))*($D$1166/IF(AND($D$1165&gt;$B$1167,$B$1167&gt;$D$1164),366,365))+(($U297*'DT IN. DE'!$C$5/2000))</f>
        <v>0</v>
      </c>
      <c r="P297" s="289">
        <f t="shared" si="48"/>
        <v>0</v>
      </c>
      <c r="Q297" s="289">
        <f>(($T297*'DT IN. DE'!$E$5/1000))*($D$1166/IF(AND($D$1165&gt;$B$1167,$B$1167&gt;$D$1164),366,365))+(($U297*'DT IN. DE'!$E$5/2000))</f>
        <v>0</v>
      </c>
      <c r="R297" s="290">
        <f t="shared" si="49"/>
        <v>0</v>
      </c>
      <c r="T297" s="291">
        <f t="shared" si="50"/>
        <v>0</v>
      </c>
      <c r="U297" s="291">
        <f t="shared" si="51"/>
        <v>0</v>
      </c>
      <c r="W297" s="288">
        <f>(($AB297*'DT IN. DE'!$C$5/1000))*($D$1166/IF(AND($D$1165&gt;$B$1167,$B$1167&gt;$D$1164),366,365))+(($AC297*'DT IN. DE'!$C$5/2000))</f>
        <v>0</v>
      </c>
      <c r="X297" s="289">
        <f t="shared" si="52"/>
        <v>0</v>
      </c>
      <c r="Y297" s="289">
        <f>(($AB297*'DT IN. DE'!$E$5/1000))*($D$1166/IF(AND($D$1165&gt;$B$1167,$B$1167&gt;$D$1164),366,365))+(($AC297*'DT IN. DE'!$E$5/2000))</f>
        <v>0</v>
      </c>
      <c r="Z297" s="292">
        <f t="shared" si="53"/>
        <v>0</v>
      </c>
      <c r="AA297" s="386"/>
      <c r="AB297" s="291">
        <f t="shared" si="54"/>
        <v>0</v>
      </c>
      <c r="AC297" s="291">
        <f t="shared" si="55"/>
        <v>0</v>
      </c>
    </row>
    <row r="298" spans="2:29" x14ac:dyDescent="0.25">
      <c r="B298" s="424">
        <v>294</v>
      </c>
      <c r="C298" s="430">
        <f>'BIENES ASEGURADOS IN.DE'!C298</f>
        <v>0</v>
      </c>
      <c r="D298" s="431">
        <f>'BIENES ASEGURADOS IN.DE'!D298*'RT GENERALES'!$E$14</f>
        <v>0</v>
      </c>
      <c r="E298" s="432">
        <f>'BIENES ASEGURADOS IN.DE'!E298*'RT GENERALES'!$E$14</f>
        <v>0</v>
      </c>
      <c r="F298" s="433">
        <f>'BIENES ASEGURADOS IN.DE'!F298*'RT GENERALES'!$E$14</f>
        <v>0</v>
      </c>
      <c r="G298" s="425">
        <f t="shared" si="45"/>
        <v>0</v>
      </c>
      <c r="H298" s="283"/>
      <c r="I298" s="284">
        <f>((((D298+E298)*('DT IN. DE'!$C$5/1000)))*($D$1166/IF(AND($D$1165&gt;$B$1167,$B$1167&gt;$D$1164),366,365))+(F298*('DT IN. DE'!$C$5/2000)))</f>
        <v>0</v>
      </c>
      <c r="J298" s="285">
        <f t="shared" si="46"/>
        <v>0</v>
      </c>
      <c r="K298" s="286">
        <f>(((D298+E298)*('DT IN. DE'!$E$5/1000))*($D$1166/IF(AND($D$1165&gt;$B$1167,$B$1167&gt;$D$1164),366,365))+(F298*('DT IN. DE'!$E$5/2000)))</f>
        <v>0</v>
      </c>
      <c r="L298" s="385"/>
      <c r="M298" s="287">
        <f t="shared" si="47"/>
        <v>0</v>
      </c>
      <c r="O298" s="288">
        <f>(($T298*'DT IN. DE'!$C$5/1000))*($D$1166/IF(AND($D$1165&gt;$B$1167,$B$1167&gt;$D$1164),366,365))+(($U298*'DT IN. DE'!$C$5/2000))</f>
        <v>0</v>
      </c>
      <c r="P298" s="289">
        <f t="shared" si="48"/>
        <v>0</v>
      </c>
      <c r="Q298" s="289">
        <f>(($T298*'DT IN. DE'!$E$5/1000))*($D$1166/IF(AND($D$1165&gt;$B$1167,$B$1167&gt;$D$1164),366,365))+(($U298*'DT IN. DE'!$E$5/2000))</f>
        <v>0</v>
      </c>
      <c r="R298" s="290">
        <f t="shared" si="49"/>
        <v>0</v>
      </c>
      <c r="T298" s="291">
        <f t="shared" si="50"/>
        <v>0</v>
      </c>
      <c r="U298" s="291">
        <f t="shared" si="51"/>
        <v>0</v>
      </c>
      <c r="W298" s="288">
        <f>(($AB298*'DT IN. DE'!$C$5/1000))*($D$1166/IF(AND($D$1165&gt;$B$1167,$B$1167&gt;$D$1164),366,365))+(($AC298*'DT IN. DE'!$C$5/2000))</f>
        <v>0</v>
      </c>
      <c r="X298" s="289">
        <f t="shared" si="52"/>
        <v>0</v>
      </c>
      <c r="Y298" s="289">
        <f>(($AB298*'DT IN. DE'!$E$5/1000))*($D$1166/IF(AND($D$1165&gt;$B$1167,$B$1167&gt;$D$1164),366,365))+(($AC298*'DT IN. DE'!$E$5/2000))</f>
        <v>0</v>
      </c>
      <c r="Z298" s="292">
        <f t="shared" si="53"/>
        <v>0</v>
      </c>
      <c r="AA298" s="386"/>
      <c r="AB298" s="291">
        <f t="shared" si="54"/>
        <v>0</v>
      </c>
      <c r="AC298" s="291">
        <f t="shared" si="55"/>
        <v>0</v>
      </c>
    </row>
    <row r="299" spans="2:29" x14ac:dyDescent="0.25">
      <c r="B299" s="423">
        <v>295</v>
      </c>
      <c r="C299" s="430">
        <f>'BIENES ASEGURADOS IN.DE'!C299</f>
        <v>0</v>
      </c>
      <c r="D299" s="431">
        <f>'BIENES ASEGURADOS IN.DE'!D299*'RT GENERALES'!$E$14</f>
        <v>0</v>
      </c>
      <c r="E299" s="432">
        <f>'BIENES ASEGURADOS IN.DE'!E299*'RT GENERALES'!$E$14</f>
        <v>0</v>
      </c>
      <c r="F299" s="433">
        <f>'BIENES ASEGURADOS IN.DE'!F299*'RT GENERALES'!$E$14</f>
        <v>0</v>
      </c>
      <c r="G299" s="425">
        <f t="shared" si="45"/>
        <v>0</v>
      </c>
      <c r="H299" s="283"/>
      <c r="I299" s="284">
        <f>((((D299+E299)*('DT IN. DE'!$C$5/1000)))*($D$1166/IF(AND($D$1165&gt;$B$1167,$B$1167&gt;$D$1164),366,365))+(F299*('DT IN. DE'!$C$5/2000)))</f>
        <v>0</v>
      </c>
      <c r="J299" s="285">
        <f t="shared" si="46"/>
        <v>0</v>
      </c>
      <c r="K299" s="286">
        <f>(((D299+E299)*('DT IN. DE'!$E$5/1000))*($D$1166/IF(AND($D$1165&gt;$B$1167,$B$1167&gt;$D$1164),366,365))+(F299*('DT IN. DE'!$E$5/2000)))</f>
        <v>0</v>
      </c>
      <c r="L299" s="385"/>
      <c r="M299" s="287">
        <f t="shared" si="47"/>
        <v>0</v>
      </c>
      <c r="O299" s="288">
        <f>(($T299*'DT IN. DE'!$C$5/1000))*($D$1166/IF(AND($D$1165&gt;$B$1167,$B$1167&gt;$D$1164),366,365))+(($U299*'DT IN. DE'!$C$5/2000))</f>
        <v>0</v>
      </c>
      <c r="P299" s="289">
        <f t="shared" si="48"/>
        <v>0</v>
      </c>
      <c r="Q299" s="289">
        <f>(($T299*'DT IN. DE'!$E$5/1000))*($D$1166/IF(AND($D$1165&gt;$B$1167,$B$1167&gt;$D$1164),366,365))+(($U299*'DT IN. DE'!$E$5/2000))</f>
        <v>0</v>
      </c>
      <c r="R299" s="290">
        <f t="shared" si="49"/>
        <v>0</v>
      </c>
      <c r="T299" s="291">
        <f t="shared" si="50"/>
        <v>0</v>
      </c>
      <c r="U299" s="291">
        <f t="shared" si="51"/>
        <v>0</v>
      </c>
      <c r="W299" s="288">
        <f>(($AB299*'DT IN. DE'!$C$5/1000))*($D$1166/IF(AND($D$1165&gt;$B$1167,$B$1167&gt;$D$1164),366,365))+(($AC299*'DT IN. DE'!$C$5/2000))</f>
        <v>0</v>
      </c>
      <c r="X299" s="289">
        <f t="shared" si="52"/>
        <v>0</v>
      </c>
      <c r="Y299" s="289">
        <f>(($AB299*'DT IN. DE'!$E$5/1000))*($D$1166/IF(AND($D$1165&gt;$B$1167,$B$1167&gt;$D$1164),366,365))+(($AC299*'DT IN. DE'!$E$5/2000))</f>
        <v>0</v>
      </c>
      <c r="Z299" s="292">
        <f t="shared" si="53"/>
        <v>0</v>
      </c>
      <c r="AA299" s="386"/>
      <c r="AB299" s="291">
        <f t="shared" si="54"/>
        <v>0</v>
      </c>
      <c r="AC299" s="291">
        <f t="shared" si="55"/>
        <v>0</v>
      </c>
    </row>
    <row r="300" spans="2:29" x14ac:dyDescent="0.25">
      <c r="B300" s="424">
        <v>296</v>
      </c>
      <c r="C300" s="430">
        <f>'BIENES ASEGURADOS IN.DE'!C300</f>
        <v>0</v>
      </c>
      <c r="D300" s="431">
        <f>'BIENES ASEGURADOS IN.DE'!D300*'RT GENERALES'!$E$14</f>
        <v>0</v>
      </c>
      <c r="E300" s="432">
        <f>'BIENES ASEGURADOS IN.DE'!E300*'RT GENERALES'!$E$14</f>
        <v>0</v>
      </c>
      <c r="F300" s="433">
        <f>'BIENES ASEGURADOS IN.DE'!F300*'RT GENERALES'!$E$14</f>
        <v>0</v>
      </c>
      <c r="G300" s="425">
        <f t="shared" si="45"/>
        <v>0</v>
      </c>
      <c r="H300" s="283"/>
      <c r="I300" s="284">
        <f>((((D300+E300)*('DT IN. DE'!$C$5/1000)))*($D$1166/IF(AND($D$1165&gt;$B$1167,$B$1167&gt;$D$1164),366,365))+(F300*('DT IN. DE'!$C$5/2000)))</f>
        <v>0</v>
      </c>
      <c r="J300" s="285">
        <f t="shared" si="46"/>
        <v>0</v>
      </c>
      <c r="K300" s="286">
        <f>(((D300+E300)*('DT IN. DE'!$E$5/1000))*($D$1166/IF(AND($D$1165&gt;$B$1167,$B$1167&gt;$D$1164),366,365))+(F300*('DT IN. DE'!$E$5/2000)))</f>
        <v>0</v>
      </c>
      <c r="L300" s="385"/>
      <c r="M300" s="287">
        <f t="shared" si="47"/>
        <v>0</v>
      </c>
      <c r="O300" s="288">
        <f>(($T300*'DT IN. DE'!$C$5/1000))*($D$1166/IF(AND($D$1165&gt;$B$1167,$B$1167&gt;$D$1164),366,365))+(($U300*'DT IN. DE'!$C$5/2000))</f>
        <v>0</v>
      </c>
      <c r="P300" s="289">
        <f t="shared" si="48"/>
        <v>0</v>
      </c>
      <c r="Q300" s="289">
        <f>(($T300*'DT IN. DE'!$E$5/1000))*($D$1166/IF(AND($D$1165&gt;$B$1167,$B$1167&gt;$D$1164),366,365))+(($U300*'DT IN. DE'!$E$5/2000))</f>
        <v>0</v>
      </c>
      <c r="R300" s="290">
        <f t="shared" si="49"/>
        <v>0</v>
      </c>
      <c r="T300" s="291">
        <f t="shared" si="50"/>
        <v>0</v>
      </c>
      <c r="U300" s="291">
        <f t="shared" si="51"/>
        <v>0</v>
      </c>
      <c r="W300" s="288">
        <f>(($AB300*'DT IN. DE'!$C$5/1000))*($D$1166/IF(AND($D$1165&gt;$B$1167,$B$1167&gt;$D$1164),366,365))+(($AC300*'DT IN. DE'!$C$5/2000))</f>
        <v>0</v>
      </c>
      <c r="X300" s="289">
        <f t="shared" si="52"/>
        <v>0</v>
      </c>
      <c r="Y300" s="289">
        <f>(($AB300*'DT IN. DE'!$E$5/1000))*($D$1166/IF(AND($D$1165&gt;$B$1167,$B$1167&gt;$D$1164),366,365))+(($AC300*'DT IN. DE'!$E$5/2000))</f>
        <v>0</v>
      </c>
      <c r="Z300" s="292">
        <f t="shared" si="53"/>
        <v>0</v>
      </c>
      <c r="AA300" s="386"/>
      <c r="AB300" s="291">
        <f t="shared" si="54"/>
        <v>0</v>
      </c>
      <c r="AC300" s="291">
        <f t="shared" si="55"/>
        <v>0</v>
      </c>
    </row>
    <row r="301" spans="2:29" x14ac:dyDescent="0.25">
      <c r="B301" s="424">
        <v>297</v>
      </c>
      <c r="C301" s="430">
        <f>'BIENES ASEGURADOS IN.DE'!C301</f>
        <v>0</v>
      </c>
      <c r="D301" s="431">
        <f>'BIENES ASEGURADOS IN.DE'!D301*'RT GENERALES'!$E$14</f>
        <v>0</v>
      </c>
      <c r="E301" s="432">
        <f>'BIENES ASEGURADOS IN.DE'!E301*'RT GENERALES'!$E$14</f>
        <v>0</v>
      </c>
      <c r="F301" s="433">
        <f>'BIENES ASEGURADOS IN.DE'!F301*'RT GENERALES'!$E$14</f>
        <v>0</v>
      </c>
      <c r="G301" s="425">
        <f t="shared" si="45"/>
        <v>0</v>
      </c>
      <c r="H301" s="283"/>
      <c r="I301" s="284">
        <f>((((D301+E301)*('DT IN. DE'!$C$5/1000)))*($D$1166/IF(AND($D$1165&gt;$B$1167,$B$1167&gt;$D$1164),366,365))+(F301*('DT IN. DE'!$C$5/2000)))</f>
        <v>0</v>
      </c>
      <c r="J301" s="285">
        <f t="shared" si="46"/>
        <v>0</v>
      </c>
      <c r="K301" s="286">
        <f>(((D301+E301)*('DT IN. DE'!$E$5/1000))*($D$1166/IF(AND($D$1165&gt;$B$1167,$B$1167&gt;$D$1164),366,365))+(F301*('DT IN. DE'!$E$5/2000)))</f>
        <v>0</v>
      </c>
      <c r="L301" s="385"/>
      <c r="M301" s="287">
        <f t="shared" si="47"/>
        <v>0</v>
      </c>
      <c r="O301" s="288">
        <f>(($T301*'DT IN. DE'!$C$5/1000))*($D$1166/IF(AND($D$1165&gt;$B$1167,$B$1167&gt;$D$1164),366,365))+(($U301*'DT IN. DE'!$C$5/2000))</f>
        <v>0</v>
      </c>
      <c r="P301" s="289">
        <f t="shared" si="48"/>
        <v>0</v>
      </c>
      <c r="Q301" s="289">
        <f>(($T301*'DT IN. DE'!$E$5/1000))*($D$1166/IF(AND($D$1165&gt;$B$1167,$B$1167&gt;$D$1164),366,365))+(($U301*'DT IN. DE'!$E$5/2000))</f>
        <v>0</v>
      </c>
      <c r="R301" s="290">
        <f t="shared" si="49"/>
        <v>0</v>
      </c>
      <c r="T301" s="291">
        <f t="shared" si="50"/>
        <v>0</v>
      </c>
      <c r="U301" s="291">
        <f t="shared" si="51"/>
        <v>0</v>
      </c>
      <c r="W301" s="288">
        <f>(($AB301*'DT IN. DE'!$C$5/1000))*($D$1166/IF(AND($D$1165&gt;$B$1167,$B$1167&gt;$D$1164),366,365))+(($AC301*'DT IN. DE'!$C$5/2000))</f>
        <v>0</v>
      </c>
      <c r="X301" s="289">
        <f t="shared" si="52"/>
        <v>0</v>
      </c>
      <c r="Y301" s="289">
        <f>(($AB301*'DT IN. DE'!$E$5/1000))*($D$1166/IF(AND($D$1165&gt;$B$1167,$B$1167&gt;$D$1164),366,365))+(($AC301*'DT IN. DE'!$E$5/2000))</f>
        <v>0</v>
      </c>
      <c r="Z301" s="292">
        <f t="shared" si="53"/>
        <v>0</v>
      </c>
      <c r="AA301" s="386"/>
      <c r="AB301" s="291">
        <f t="shared" si="54"/>
        <v>0</v>
      </c>
      <c r="AC301" s="291">
        <f t="shared" si="55"/>
        <v>0</v>
      </c>
    </row>
    <row r="302" spans="2:29" x14ac:dyDescent="0.25">
      <c r="B302" s="423">
        <v>298</v>
      </c>
      <c r="C302" s="430">
        <f>'BIENES ASEGURADOS IN.DE'!C302</f>
        <v>0</v>
      </c>
      <c r="D302" s="431">
        <f>'BIENES ASEGURADOS IN.DE'!D302*'RT GENERALES'!$E$14</f>
        <v>0</v>
      </c>
      <c r="E302" s="432">
        <f>'BIENES ASEGURADOS IN.DE'!E302*'RT GENERALES'!$E$14</f>
        <v>0</v>
      </c>
      <c r="F302" s="433">
        <f>'BIENES ASEGURADOS IN.DE'!F302*'RT GENERALES'!$E$14</f>
        <v>0</v>
      </c>
      <c r="G302" s="425">
        <f t="shared" si="45"/>
        <v>0</v>
      </c>
      <c r="H302" s="283"/>
      <c r="I302" s="284">
        <f>((((D302+E302)*('DT IN. DE'!$C$5/1000)))*($D$1166/IF(AND($D$1165&gt;$B$1167,$B$1167&gt;$D$1164),366,365))+(F302*('DT IN. DE'!$C$5/2000)))</f>
        <v>0</v>
      </c>
      <c r="J302" s="285">
        <f t="shared" si="46"/>
        <v>0</v>
      </c>
      <c r="K302" s="286">
        <f>(((D302+E302)*('DT IN. DE'!$E$5/1000))*($D$1166/IF(AND($D$1165&gt;$B$1167,$B$1167&gt;$D$1164),366,365))+(F302*('DT IN. DE'!$E$5/2000)))</f>
        <v>0</v>
      </c>
      <c r="L302" s="385"/>
      <c r="M302" s="287">
        <f t="shared" si="47"/>
        <v>0</v>
      </c>
      <c r="O302" s="288">
        <f>(($T302*'DT IN. DE'!$C$5/1000))*($D$1166/IF(AND($D$1165&gt;$B$1167,$B$1167&gt;$D$1164),366,365))+(($U302*'DT IN. DE'!$C$5/2000))</f>
        <v>0</v>
      </c>
      <c r="P302" s="289">
        <f t="shared" si="48"/>
        <v>0</v>
      </c>
      <c r="Q302" s="289">
        <f>(($T302*'DT IN. DE'!$E$5/1000))*($D$1166/IF(AND($D$1165&gt;$B$1167,$B$1167&gt;$D$1164),366,365))+(($U302*'DT IN. DE'!$E$5/2000))</f>
        <v>0</v>
      </c>
      <c r="R302" s="290">
        <f t="shared" si="49"/>
        <v>0</v>
      </c>
      <c r="T302" s="291">
        <f t="shared" si="50"/>
        <v>0</v>
      </c>
      <c r="U302" s="291">
        <f t="shared" si="51"/>
        <v>0</v>
      </c>
      <c r="W302" s="288">
        <f>(($AB302*'DT IN. DE'!$C$5/1000))*($D$1166/IF(AND($D$1165&gt;$B$1167,$B$1167&gt;$D$1164),366,365))+(($AC302*'DT IN. DE'!$C$5/2000))</f>
        <v>0</v>
      </c>
      <c r="X302" s="289">
        <f t="shared" si="52"/>
        <v>0</v>
      </c>
      <c r="Y302" s="289">
        <f>(($AB302*'DT IN. DE'!$E$5/1000))*($D$1166/IF(AND($D$1165&gt;$B$1167,$B$1167&gt;$D$1164),366,365))+(($AC302*'DT IN. DE'!$E$5/2000))</f>
        <v>0</v>
      </c>
      <c r="Z302" s="292">
        <f t="shared" si="53"/>
        <v>0</v>
      </c>
      <c r="AA302" s="386"/>
      <c r="AB302" s="291">
        <f t="shared" si="54"/>
        <v>0</v>
      </c>
      <c r="AC302" s="291">
        <f t="shared" si="55"/>
        <v>0</v>
      </c>
    </row>
    <row r="303" spans="2:29" x14ac:dyDescent="0.25">
      <c r="B303" s="424">
        <v>299</v>
      </c>
      <c r="C303" s="430">
        <f>'BIENES ASEGURADOS IN.DE'!C303</f>
        <v>0</v>
      </c>
      <c r="D303" s="431">
        <f>'BIENES ASEGURADOS IN.DE'!D303*'RT GENERALES'!$E$14</f>
        <v>0</v>
      </c>
      <c r="E303" s="432">
        <f>'BIENES ASEGURADOS IN.DE'!E303*'RT GENERALES'!$E$14</f>
        <v>0</v>
      </c>
      <c r="F303" s="433">
        <f>'BIENES ASEGURADOS IN.DE'!F303*'RT GENERALES'!$E$14</f>
        <v>0</v>
      </c>
      <c r="G303" s="425">
        <f t="shared" si="45"/>
        <v>0</v>
      </c>
      <c r="H303" s="283"/>
      <c r="I303" s="284">
        <f>((((D303+E303)*('DT IN. DE'!$C$5/1000)))*($D$1166/IF(AND($D$1165&gt;$B$1167,$B$1167&gt;$D$1164),366,365))+(F303*('DT IN. DE'!$C$5/2000)))</f>
        <v>0</v>
      </c>
      <c r="J303" s="285">
        <f t="shared" si="46"/>
        <v>0</v>
      </c>
      <c r="K303" s="286">
        <f>(((D303+E303)*('DT IN. DE'!$E$5/1000))*($D$1166/IF(AND($D$1165&gt;$B$1167,$B$1167&gt;$D$1164),366,365))+(F303*('DT IN. DE'!$E$5/2000)))</f>
        <v>0</v>
      </c>
      <c r="L303" s="385"/>
      <c r="M303" s="287">
        <f t="shared" si="47"/>
        <v>0</v>
      </c>
      <c r="O303" s="288">
        <f>(($T303*'DT IN. DE'!$C$5/1000))*($D$1166/IF(AND($D$1165&gt;$B$1167,$B$1167&gt;$D$1164),366,365))+(($U303*'DT IN. DE'!$C$5/2000))</f>
        <v>0</v>
      </c>
      <c r="P303" s="289">
        <f t="shared" si="48"/>
        <v>0</v>
      </c>
      <c r="Q303" s="289">
        <f>(($T303*'DT IN. DE'!$E$5/1000))*($D$1166/IF(AND($D$1165&gt;$B$1167,$B$1167&gt;$D$1164),366,365))+(($U303*'DT IN. DE'!$E$5/2000))</f>
        <v>0</v>
      </c>
      <c r="R303" s="290">
        <f t="shared" si="49"/>
        <v>0</v>
      </c>
      <c r="T303" s="291">
        <f t="shared" si="50"/>
        <v>0</v>
      </c>
      <c r="U303" s="291">
        <f t="shared" si="51"/>
        <v>0</v>
      </c>
      <c r="W303" s="288">
        <f>(($AB303*'DT IN. DE'!$C$5/1000))*($D$1166/IF(AND($D$1165&gt;$B$1167,$B$1167&gt;$D$1164),366,365))+(($AC303*'DT IN. DE'!$C$5/2000))</f>
        <v>0</v>
      </c>
      <c r="X303" s="289">
        <f t="shared" si="52"/>
        <v>0</v>
      </c>
      <c r="Y303" s="289">
        <f>(($AB303*'DT IN. DE'!$E$5/1000))*($D$1166/IF(AND($D$1165&gt;$B$1167,$B$1167&gt;$D$1164),366,365))+(($AC303*'DT IN. DE'!$E$5/2000))</f>
        <v>0</v>
      </c>
      <c r="Z303" s="292">
        <f t="shared" si="53"/>
        <v>0</v>
      </c>
      <c r="AA303" s="386"/>
      <c r="AB303" s="291">
        <f t="shared" si="54"/>
        <v>0</v>
      </c>
      <c r="AC303" s="291">
        <f t="shared" si="55"/>
        <v>0</v>
      </c>
    </row>
    <row r="304" spans="2:29" x14ac:dyDescent="0.25">
      <c r="B304" s="424">
        <v>300</v>
      </c>
      <c r="C304" s="430">
        <f>'BIENES ASEGURADOS IN.DE'!C304</f>
        <v>0</v>
      </c>
      <c r="D304" s="431">
        <f>'BIENES ASEGURADOS IN.DE'!D304*'RT GENERALES'!$E$14</f>
        <v>0</v>
      </c>
      <c r="E304" s="432">
        <f>'BIENES ASEGURADOS IN.DE'!E304*'RT GENERALES'!$E$14</f>
        <v>0</v>
      </c>
      <c r="F304" s="433">
        <f>'BIENES ASEGURADOS IN.DE'!F304*'RT GENERALES'!$E$14</f>
        <v>0</v>
      </c>
      <c r="G304" s="425">
        <f t="shared" si="45"/>
        <v>0</v>
      </c>
      <c r="H304" s="283"/>
      <c r="I304" s="284">
        <f>((((D304+E304)*('DT IN. DE'!$C$5/1000)))*($D$1166/IF(AND($D$1165&gt;$B$1167,$B$1167&gt;$D$1164),366,365))+(F304*('DT IN. DE'!$C$5/2000)))</f>
        <v>0</v>
      </c>
      <c r="J304" s="285">
        <f t="shared" si="46"/>
        <v>0</v>
      </c>
      <c r="K304" s="286">
        <f>(((D304+E304)*('DT IN. DE'!$E$5/1000))*($D$1166/IF(AND($D$1165&gt;$B$1167,$B$1167&gt;$D$1164),366,365))+(F304*('DT IN. DE'!$E$5/2000)))</f>
        <v>0</v>
      </c>
      <c r="L304" s="385"/>
      <c r="M304" s="287">
        <f t="shared" si="47"/>
        <v>0</v>
      </c>
      <c r="O304" s="288">
        <f>(($T304*'DT IN. DE'!$C$5/1000))*($D$1166/IF(AND($D$1165&gt;$B$1167,$B$1167&gt;$D$1164),366,365))+(($U304*'DT IN. DE'!$C$5/2000))</f>
        <v>0</v>
      </c>
      <c r="P304" s="289">
        <f t="shared" si="48"/>
        <v>0</v>
      </c>
      <c r="Q304" s="289">
        <f>(($T304*'DT IN. DE'!$E$5/1000))*($D$1166/IF(AND($D$1165&gt;$B$1167,$B$1167&gt;$D$1164),366,365))+(($U304*'DT IN. DE'!$E$5/2000))</f>
        <v>0</v>
      </c>
      <c r="R304" s="290">
        <f t="shared" si="49"/>
        <v>0</v>
      </c>
      <c r="T304" s="291">
        <f t="shared" si="50"/>
        <v>0</v>
      </c>
      <c r="U304" s="291">
        <f t="shared" si="51"/>
        <v>0</v>
      </c>
      <c r="W304" s="288">
        <f>(($AB304*'DT IN. DE'!$C$5/1000))*($D$1166/IF(AND($D$1165&gt;$B$1167,$B$1167&gt;$D$1164),366,365))+(($AC304*'DT IN. DE'!$C$5/2000))</f>
        <v>0</v>
      </c>
      <c r="X304" s="289">
        <f t="shared" si="52"/>
        <v>0</v>
      </c>
      <c r="Y304" s="289">
        <f>(($AB304*'DT IN. DE'!$E$5/1000))*($D$1166/IF(AND($D$1165&gt;$B$1167,$B$1167&gt;$D$1164),366,365))+(($AC304*'DT IN. DE'!$E$5/2000))</f>
        <v>0</v>
      </c>
      <c r="Z304" s="292">
        <f t="shared" si="53"/>
        <v>0</v>
      </c>
      <c r="AA304" s="386"/>
      <c r="AB304" s="291">
        <f t="shared" si="54"/>
        <v>0</v>
      </c>
      <c r="AC304" s="291">
        <f t="shared" si="55"/>
        <v>0</v>
      </c>
    </row>
    <row r="305" spans="2:29" x14ac:dyDescent="0.25">
      <c r="B305" s="423">
        <v>301</v>
      </c>
      <c r="C305" s="430">
        <f>'BIENES ASEGURADOS IN.DE'!C305</f>
        <v>0</v>
      </c>
      <c r="D305" s="431">
        <f>'BIENES ASEGURADOS IN.DE'!D305*'RT GENERALES'!$E$14</f>
        <v>0</v>
      </c>
      <c r="E305" s="432">
        <f>'BIENES ASEGURADOS IN.DE'!E305*'RT GENERALES'!$E$14</f>
        <v>0</v>
      </c>
      <c r="F305" s="433">
        <f>'BIENES ASEGURADOS IN.DE'!F305*'RT GENERALES'!$E$14</f>
        <v>0</v>
      </c>
      <c r="G305" s="425">
        <f t="shared" si="45"/>
        <v>0</v>
      </c>
      <c r="H305" s="283"/>
      <c r="I305" s="284">
        <f>((((D305+E305)*('DT IN. DE'!$C$5/1000)))*($D$1166/IF(AND($D$1165&gt;$B$1167,$B$1167&gt;$D$1164),366,365))+(F305*('DT IN. DE'!$C$5/2000)))</f>
        <v>0</v>
      </c>
      <c r="J305" s="285">
        <f t="shared" si="46"/>
        <v>0</v>
      </c>
      <c r="K305" s="286">
        <f>(((D305+E305)*('DT IN. DE'!$E$5/1000))*($D$1166/IF(AND($D$1165&gt;$B$1167,$B$1167&gt;$D$1164),366,365))+(F305*('DT IN. DE'!$E$5/2000)))</f>
        <v>0</v>
      </c>
      <c r="L305" s="385"/>
      <c r="M305" s="287">
        <f t="shared" si="47"/>
        <v>0</v>
      </c>
      <c r="O305" s="288">
        <f>(($T305*'DT IN. DE'!$C$5/1000))*($D$1166/IF(AND($D$1165&gt;$B$1167,$B$1167&gt;$D$1164),366,365))+(($U305*'DT IN. DE'!$C$5/2000))</f>
        <v>0</v>
      </c>
      <c r="P305" s="289">
        <f t="shared" si="48"/>
        <v>0</v>
      </c>
      <c r="Q305" s="289">
        <f>(($T305*'DT IN. DE'!$E$5/1000))*($D$1166/IF(AND($D$1165&gt;$B$1167,$B$1167&gt;$D$1164),366,365))+(($U305*'DT IN. DE'!$E$5/2000))</f>
        <v>0</v>
      </c>
      <c r="R305" s="290">
        <f t="shared" si="49"/>
        <v>0</v>
      </c>
      <c r="T305" s="291">
        <f t="shared" si="50"/>
        <v>0</v>
      </c>
      <c r="U305" s="291">
        <f t="shared" si="51"/>
        <v>0</v>
      </c>
      <c r="W305" s="288">
        <f>(($AB305*'DT IN. DE'!$C$5/1000))*($D$1166/IF(AND($D$1165&gt;$B$1167,$B$1167&gt;$D$1164),366,365))+(($AC305*'DT IN. DE'!$C$5/2000))</f>
        <v>0</v>
      </c>
      <c r="X305" s="289">
        <f t="shared" si="52"/>
        <v>0</v>
      </c>
      <c r="Y305" s="289">
        <f>(($AB305*'DT IN. DE'!$E$5/1000))*($D$1166/IF(AND($D$1165&gt;$B$1167,$B$1167&gt;$D$1164),366,365))+(($AC305*'DT IN. DE'!$E$5/2000))</f>
        <v>0</v>
      </c>
      <c r="Z305" s="292">
        <f t="shared" si="53"/>
        <v>0</v>
      </c>
      <c r="AA305" s="386"/>
      <c r="AB305" s="291">
        <f t="shared" si="54"/>
        <v>0</v>
      </c>
      <c r="AC305" s="291">
        <f t="shared" si="55"/>
        <v>0</v>
      </c>
    </row>
    <row r="306" spans="2:29" x14ac:dyDescent="0.25">
      <c r="B306" s="424">
        <v>302</v>
      </c>
      <c r="C306" s="430">
        <f>'BIENES ASEGURADOS IN.DE'!C306</f>
        <v>0</v>
      </c>
      <c r="D306" s="431">
        <f>'BIENES ASEGURADOS IN.DE'!D306*'RT GENERALES'!$E$14</f>
        <v>0</v>
      </c>
      <c r="E306" s="432">
        <f>'BIENES ASEGURADOS IN.DE'!E306*'RT GENERALES'!$E$14</f>
        <v>0</v>
      </c>
      <c r="F306" s="433">
        <f>'BIENES ASEGURADOS IN.DE'!F306*'RT GENERALES'!$E$14</f>
        <v>0</v>
      </c>
      <c r="G306" s="425">
        <f t="shared" si="45"/>
        <v>0</v>
      </c>
      <c r="H306" s="283"/>
      <c r="I306" s="284">
        <f>((((D306+E306)*('DT IN. DE'!$C$5/1000)))*($D$1166/IF(AND($D$1165&gt;$B$1167,$B$1167&gt;$D$1164),366,365))+(F306*('DT IN. DE'!$C$5/2000)))</f>
        <v>0</v>
      </c>
      <c r="J306" s="285">
        <f t="shared" si="46"/>
        <v>0</v>
      </c>
      <c r="K306" s="286">
        <f>(((D306+E306)*('DT IN. DE'!$E$5/1000))*($D$1166/IF(AND($D$1165&gt;$B$1167,$B$1167&gt;$D$1164),366,365))+(F306*('DT IN. DE'!$E$5/2000)))</f>
        <v>0</v>
      </c>
      <c r="L306" s="385"/>
      <c r="M306" s="287">
        <f t="shared" si="47"/>
        <v>0</v>
      </c>
      <c r="O306" s="288">
        <f>(($T306*'DT IN. DE'!$C$5/1000))*($D$1166/IF(AND($D$1165&gt;$B$1167,$B$1167&gt;$D$1164),366,365))+(($U306*'DT IN. DE'!$C$5/2000))</f>
        <v>0</v>
      </c>
      <c r="P306" s="289">
        <f t="shared" si="48"/>
        <v>0</v>
      </c>
      <c r="Q306" s="289">
        <f>(($T306*'DT IN. DE'!$E$5/1000))*($D$1166/IF(AND($D$1165&gt;$B$1167,$B$1167&gt;$D$1164),366,365))+(($U306*'DT IN. DE'!$E$5/2000))</f>
        <v>0</v>
      </c>
      <c r="R306" s="290">
        <f t="shared" si="49"/>
        <v>0</v>
      </c>
      <c r="T306" s="291">
        <f t="shared" si="50"/>
        <v>0</v>
      </c>
      <c r="U306" s="291">
        <f t="shared" si="51"/>
        <v>0</v>
      </c>
      <c r="W306" s="288">
        <f>(($AB306*'DT IN. DE'!$C$5/1000))*($D$1166/IF(AND($D$1165&gt;$B$1167,$B$1167&gt;$D$1164),366,365))+(($AC306*'DT IN. DE'!$C$5/2000))</f>
        <v>0</v>
      </c>
      <c r="X306" s="289">
        <f t="shared" si="52"/>
        <v>0</v>
      </c>
      <c r="Y306" s="289">
        <f>(($AB306*'DT IN. DE'!$E$5/1000))*($D$1166/IF(AND($D$1165&gt;$B$1167,$B$1167&gt;$D$1164),366,365))+(($AC306*'DT IN. DE'!$E$5/2000))</f>
        <v>0</v>
      </c>
      <c r="Z306" s="292">
        <f t="shared" si="53"/>
        <v>0</v>
      </c>
      <c r="AA306" s="386"/>
      <c r="AB306" s="291">
        <f t="shared" si="54"/>
        <v>0</v>
      </c>
      <c r="AC306" s="291">
        <f t="shared" si="55"/>
        <v>0</v>
      </c>
    </row>
    <row r="307" spans="2:29" x14ac:dyDescent="0.25">
      <c r="B307" s="424">
        <v>303</v>
      </c>
      <c r="C307" s="430">
        <f>'BIENES ASEGURADOS IN.DE'!C307</f>
        <v>0</v>
      </c>
      <c r="D307" s="431">
        <f>'BIENES ASEGURADOS IN.DE'!D307*'RT GENERALES'!$E$14</f>
        <v>0</v>
      </c>
      <c r="E307" s="432">
        <f>'BIENES ASEGURADOS IN.DE'!E307*'RT GENERALES'!$E$14</f>
        <v>0</v>
      </c>
      <c r="F307" s="433">
        <f>'BIENES ASEGURADOS IN.DE'!F307*'RT GENERALES'!$E$14</f>
        <v>0</v>
      </c>
      <c r="G307" s="425">
        <f t="shared" si="45"/>
        <v>0</v>
      </c>
      <c r="H307" s="283"/>
      <c r="I307" s="284">
        <f>((((D307+E307)*('DT IN. DE'!$C$5/1000)))*($D$1166/IF(AND($D$1165&gt;$B$1167,$B$1167&gt;$D$1164),366,365))+(F307*('DT IN. DE'!$C$5/2000)))</f>
        <v>0</v>
      </c>
      <c r="J307" s="285">
        <f t="shared" si="46"/>
        <v>0</v>
      </c>
      <c r="K307" s="286">
        <f>(((D307+E307)*('DT IN. DE'!$E$5/1000))*($D$1166/IF(AND($D$1165&gt;$B$1167,$B$1167&gt;$D$1164),366,365))+(F307*('DT IN. DE'!$E$5/2000)))</f>
        <v>0</v>
      </c>
      <c r="L307" s="385"/>
      <c r="M307" s="287">
        <f t="shared" si="47"/>
        <v>0</v>
      </c>
      <c r="O307" s="288">
        <f>(($T307*'DT IN. DE'!$C$5/1000))*($D$1166/IF(AND($D$1165&gt;$B$1167,$B$1167&gt;$D$1164),366,365))+(($U307*'DT IN. DE'!$C$5/2000))</f>
        <v>0</v>
      </c>
      <c r="P307" s="289">
        <f t="shared" si="48"/>
        <v>0</v>
      </c>
      <c r="Q307" s="289">
        <f>(($T307*'DT IN. DE'!$E$5/1000))*($D$1166/IF(AND($D$1165&gt;$B$1167,$B$1167&gt;$D$1164),366,365))+(($U307*'DT IN. DE'!$E$5/2000))</f>
        <v>0</v>
      </c>
      <c r="R307" s="290">
        <f t="shared" si="49"/>
        <v>0</v>
      </c>
      <c r="T307" s="291">
        <f t="shared" si="50"/>
        <v>0</v>
      </c>
      <c r="U307" s="291">
        <f t="shared" si="51"/>
        <v>0</v>
      </c>
      <c r="W307" s="288">
        <f>(($AB307*'DT IN. DE'!$C$5/1000))*($D$1166/IF(AND($D$1165&gt;$B$1167,$B$1167&gt;$D$1164),366,365))+(($AC307*'DT IN. DE'!$C$5/2000))</f>
        <v>0</v>
      </c>
      <c r="X307" s="289">
        <f t="shared" si="52"/>
        <v>0</v>
      </c>
      <c r="Y307" s="289">
        <f>(($AB307*'DT IN. DE'!$E$5/1000))*($D$1166/IF(AND($D$1165&gt;$B$1167,$B$1167&gt;$D$1164),366,365))+(($AC307*'DT IN. DE'!$E$5/2000))</f>
        <v>0</v>
      </c>
      <c r="Z307" s="292">
        <f t="shared" si="53"/>
        <v>0</v>
      </c>
      <c r="AA307" s="386"/>
      <c r="AB307" s="291">
        <f t="shared" si="54"/>
        <v>0</v>
      </c>
      <c r="AC307" s="291">
        <f t="shared" si="55"/>
        <v>0</v>
      </c>
    </row>
    <row r="308" spans="2:29" x14ac:dyDescent="0.25">
      <c r="B308" s="423">
        <v>304</v>
      </c>
      <c r="C308" s="430">
        <f>'BIENES ASEGURADOS IN.DE'!C308</f>
        <v>0</v>
      </c>
      <c r="D308" s="431">
        <f>'BIENES ASEGURADOS IN.DE'!D308*'RT GENERALES'!$E$14</f>
        <v>0</v>
      </c>
      <c r="E308" s="432">
        <f>'BIENES ASEGURADOS IN.DE'!E308*'RT GENERALES'!$E$14</f>
        <v>0</v>
      </c>
      <c r="F308" s="433">
        <f>'BIENES ASEGURADOS IN.DE'!F308*'RT GENERALES'!$E$14</f>
        <v>0</v>
      </c>
      <c r="G308" s="425">
        <f t="shared" si="45"/>
        <v>0</v>
      </c>
      <c r="H308" s="283"/>
      <c r="I308" s="284">
        <f>((((D308+E308)*('DT IN. DE'!$C$5/1000)))*($D$1166/IF(AND($D$1165&gt;$B$1167,$B$1167&gt;$D$1164),366,365))+(F308*('DT IN. DE'!$C$5/2000)))</f>
        <v>0</v>
      </c>
      <c r="J308" s="285">
        <f t="shared" si="46"/>
        <v>0</v>
      </c>
      <c r="K308" s="286">
        <f>(((D308+E308)*('DT IN. DE'!$E$5/1000))*($D$1166/IF(AND($D$1165&gt;$B$1167,$B$1167&gt;$D$1164),366,365))+(F308*('DT IN. DE'!$E$5/2000)))</f>
        <v>0</v>
      </c>
      <c r="L308" s="385"/>
      <c r="M308" s="287">
        <f t="shared" si="47"/>
        <v>0</v>
      </c>
      <c r="O308" s="288">
        <f>(($T308*'DT IN. DE'!$C$5/1000))*($D$1166/IF(AND($D$1165&gt;$B$1167,$B$1167&gt;$D$1164),366,365))+(($U308*'DT IN. DE'!$C$5/2000))</f>
        <v>0</v>
      </c>
      <c r="P308" s="289">
        <f t="shared" si="48"/>
        <v>0</v>
      </c>
      <c r="Q308" s="289">
        <f>(($T308*'DT IN. DE'!$E$5/1000))*($D$1166/IF(AND($D$1165&gt;$B$1167,$B$1167&gt;$D$1164),366,365))+(($U308*'DT IN. DE'!$E$5/2000))</f>
        <v>0</v>
      </c>
      <c r="R308" s="290">
        <f t="shared" si="49"/>
        <v>0</v>
      </c>
      <c r="T308" s="291">
        <f t="shared" si="50"/>
        <v>0</v>
      </c>
      <c r="U308" s="291">
        <f t="shared" si="51"/>
        <v>0</v>
      </c>
      <c r="W308" s="288">
        <f>(($AB308*'DT IN. DE'!$C$5/1000))*($D$1166/IF(AND($D$1165&gt;$B$1167,$B$1167&gt;$D$1164),366,365))+(($AC308*'DT IN. DE'!$C$5/2000))</f>
        <v>0</v>
      </c>
      <c r="X308" s="289">
        <f t="shared" si="52"/>
        <v>0</v>
      </c>
      <c r="Y308" s="289">
        <f>(($AB308*'DT IN. DE'!$E$5/1000))*($D$1166/IF(AND($D$1165&gt;$B$1167,$B$1167&gt;$D$1164),366,365))+(($AC308*'DT IN. DE'!$E$5/2000))</f>
        <v>0</v>
      </c>
      <c r="Z308" s="292">
        <f t="shared" si="53"/>
        <v>0</v>
      </c>
      <c r="AA308" s="386"/>
      <c r="AB308" s="291">
        <f t="shared" si="54"/>
        <v>0</v>
      </c>
      <c r="AC308" s="291">
        <f t="shared" si="55"/>
        <v>0</v>
      </c>
    </row>
    <row r="309" spans="2:29" x14ac:dyDescent="0.25">
      <c r="B309" s="424">
        <v>305</v>
      </c>
      <c r="C309" s="430">
        <f>'BIENES ASEGURADOS IN.DE'!C309</f>
        <v>0</v>
      </c>
      <c r="D309" s="431">
        <f>'BIENES ASEGURADOS IN.DE'!D309*'RT GENERALES'!$E$14</f>
        <v>0</v>
      </c>
      <c r="E309" s="432">
        <f>'BIENES ASEGURADOS IN.DE'!E309*'RT GENERALES'!$E$14</f>
        <v>0</v>
      </c>
      <c r="F309" s="433">
        <f>'BIENES ASEGURADOS IN.DE'!F309*'RT GENERALES'!$E$14</f>
        <v>0</v>
      </c>
      <c r="G309" s="425">
        <f t="shared" si="45"/>
        <v>0</v>
      </c>
      <c r="H309" s="283"/>
      <c r="I309" s="284">
        <f>((((D309+E309)*('DT IN. DE'!$C$5/1000)))*($D$1166/IF(AND($D$1165&gt;$B$1167,$B$1167&gt;$D$1164),366,365))+(F309*('DT IN. DE'!$C$5/2000)))</f>
        <v>0</v>
      </c>
      <c r="J309" s="285">
        <f t="shared" si="46"/>
        <v>0</v>
      </c>
      <c r="K309" s="286">
        <f>(((D309+E309)*('DT IN. DE'!$E$5/1000))*($D$1166/IF(AND($D$1165&gt;$B$1167,$B$1167&gt;$D$1164),366,365))+(F309*('DT IN. DE'!$E$5/2000)))</f>
        <v>0</v>
      </c>
      <c r="L309" s="385"/>
      <c r="M309" s="287">
        <f t="shared" si="47"/>
        <v>0</v>
      </c>
      <c r="O309" s="288">
        <f>(($T309*'DT IN. DE'!$C$5/1000))*($D$1166/IF(AND($D$1165&gt;$B$1167,$B$1167&gt;$D$1164),366,365))+(($U309*'DT IN. DE'!$C$5/2000))</f>
        <v>0</v>
      </c>
      <c r="P309" s="289">
        <f t="shared" si="48"/>
        <v>0</v>
      </c>
      <c r="Q309" s="289">
        <f>(($T309*'DT IN. DE'!$E$5/1000))*($D$1166/IF(AND($D$1165&gt;$B$1167,$B$1167&gt;$D$1164),366,365))+(($U309*'DT IN. DE'!$E$5/2000))</f>
        <v>0</v>
      </c>
      <c r="R309" s="290">
        <f t="shared" si="49"/>
        <v>0</v>
      </c>
      <c r="T309" s="291">
        <f t="shared" si="50"/>
        <v>0</v>
      </c>
      <c r="U309" s="291">
        <f t="shared" si="51"/>
        <v>0</v>
      </c>
      <c r="W309" s="288">
        <f>(($AB309*'DT IN. DE'!$C$5/1000))*($D$1166/IF(AND($D$1165&gt;$B$1167,$B$1167&gt;$D$1164),366,365))+(($AC309*'DT IN. DE'!$C$5/2000))</f>
        <v>0</v>
      </c>
      <c r="X309" s="289">
        <f t="shared" si="52"/>
        <v>0</v>
      </c>
      <c r="Y309" s="289">
        <f>(($AB309*'DT IN. DE'!$E$5/1000))*($D$1166/IF(AND($D$1165&gt;$B$1167,$B$1167&gt;$D$1164),366,365))+(($AC309*'DT IN. DE'!$E$5/2000))</f>
        <v>0</v>
      </c>
      <c r="Z309" s="292">
        <f t="shared" si="53"/>
        <v>0</v>
      </c>
      <c r="AA309" s="386"/>
      <c r="AB309" s="291">
        <f t="shared" si="54"/>
        <v>0</v>
      </c>
      <c r="AC309" s="291">
        <f t="shared" si="55"/>
        <v>0</v>
      </c>
    </row>
    <row r="310" spans="2:29" x14ac:dyDescent="0.25">
      <c r="B310" s="424">
        <v>306</v>
      </c>
      <c r="C310" s="430">
        <f>'BIENES ASEGURADOS IN.DE'!C310</f>
        <v>0</v>
      </c>
      <c r="D310" s="431">
        <f>'BIENES ASEGURADOS IN.DE'!D310*'RT GENERALES'!$E$14</f>
        <v>0</v>
      </c>
      <c r="E310" s="432">
        <f>'BIENES ASEGURADOS IN.DE'!E310*'RT GENERALES'!$E$14</f>
        <v>0</v>
      </c>
      <c r="F310" s="433">
        <f>'BIENES ASEGURADOS IN.DE'!F310*'RT GENERALES'!$E$14</f>
        <v>0</v>
      </c>
      <c r="G310" s="425">
        <f t="shared" si="45"/>
        <v>0</v>
      </c>
      <c r="H310" s="283"/>
      <c r="I310" s="284">
        <f>((((D310+E310)*('DT IN. DE'!$C$5/1000)))*($D$1166/IF(AND($D$1165&gt;$B$1167,$B$1167&gt;$D$1164),366,365))+(F310*('DT IN. DE'!$C$5/2000)))</f>
        <v>0</v>
      </c>
      <c r="J310" s="285">
        <f t="shared" si="46"/>
        <v>0</v>
      </c>
      <c r="K310" s="286">
        <f>(((D310+E310)*('DT IN. DE'!$E$5/1000))*($D$1166/IF(AND($D$1165&gt;$B$1167,$B$1167&gt;$D$1164),366,365))+(F310*('DT IN. DE'!$E$5/2000)))</f>
        <v>0</v>
      </c>
      <c r="L310" s="385"/>
      <c r="M310" s="287">
        <f t="shared" si="47"/>
        <v>0</v>
      </c>
      <c r="O310" s="288">
        <f>(($T310*'DT IN. DE'!$C$5/1000))*($D$1166/IF(AND($D$1165&gt;$B$1167,$B$1167&gt;$D$1164),366,365))+(($U310*'DT IN. DE'!$C$5/2000))</f>
        <v>0</v>
      </c>
      <c r="P310" s="289">
        <f t="shared" si="48"/>
        <v>0</v>
      </c>
      <c r="Q310" s="289">
        <f>(($T310*'DT IN. DE'!$E$5/1000))*($D$1166/IF(AND($D$1165&gt;$B$1167,$B$1167&gt;$D$1164),366,365))+(($U310*'DT IN. DE'!$E$5/2000))</f>
        <v>0</v>
      </c>
      <c r="R310" s="290">
        <f t="shared" si="49"/>
        <v>0</v>
      </c>
      <c r="T310" s="291">
        <f t="shared" si="50"/>
        <v>0</v>
      </c>
      <c r="U310" s="291">
        <f t="shared" si="51"/>
        <v>0</v>
      </c>
      <c r="W310" s="288">
        <f>(($AB310*'DT IN. DE'!$C$5/1000))*($D$1166/IF(AND($D$1165&gt;$B$1167,$B$1167&gt;$D$1164),366,365))+(($AC310*'DT IN. DE'!$C$5/2000))</f>
        <v>0</v>
      </c>
      <c r="X310" s="289">
        <f t="shared" si="52"/>
        <v>0</v>
      </c>
      <c r="Y310" s="289">
        <f>(($AB310*'DT IN. DE'!$E$5/1000))*($D$1166/IF(AND($D$1165&gt;$B$1167,$B$1167&gt;$D$1164),366,365))+(($AC310*'DT IN. DE'!$E$5/2000))</f>
        <v>0</v>
      </c>
      <c r="Z310" s="292">
        <f t="shared" si="53"/>
        <v>0</v>
      </c>
      <c r="AA310" s="386"/>
      <c r="AB310" s="291">
        <f t="shared" si="54"/>
        <v>0</v>
      </c>
      <c r="AC310" s="291">
        <f t="shared" si="55"/>
        <v>0</v>
      </c>
    </row>
    <row r="311" spans="2:29" x14ac:dyDescent="0.25">
      <c r="B311" s="423">
        <v>307</v>
      </c>
      <c r="C311" s="430">
        <f>'BIENES ASEGURADOS IN.DE'!C311</f>
        <v>0</v>
      </c>
      <c r="D311" s="431">
        <f>'BIENES ASEGURADOS IN.DE'!D311*'RT GENERALES'!$E$14</f>
        <v>0</v>
      </c>
      <c r="E311" s="432">
        <f>'BIENES ASEGURADOS IN.DE'!E311*'RT GENERALES'!$E$14</f>
        <v>0</v>
      </c>
      <c r="F311" s="433">
        <f>'BIENES ASEGURADOS IN.DE'!F311*'RT GENERALES'!$E$14</f>
        <v>0</v>
      </c>
      <c r="G311" s="425">
        <f t="shared" si="45"/>
        <v>0</v>
      </c>
      <c r="H311" s="283"/>
      <c r="I311" s="284">
        <f>((((D311+E311)*('DT IN. DE'!$C$5/1000)))*($D$1166/IF(AND($D$1165&gt;$B$1167,$B$1167&gt;$D$1164),366,365))+(F311*('DT IN. DE'!$C$5/2000)))</f>
        <v>0</v>
      </c>
      <c r="J311" s="285">
        <f t="shared" si="46"/>
        <v>0</v>
      </c>
      <c r="K311" s="286">
        <f>(((D311+E311)*('DT IN. DE'!$E$5/1000))*($D$1166/IF(AND($D$1165&gt;$B$1167,$B$1167&gt;$D$1164),366,365))+(F311*('DT IN. DE'!$E$5/2000)))</f>
        <v>0</v>
      </c>
      <c r="L311" s="385"/>
      <c r="M311" s="287">
        <f t="shared" si="47"/>
        <v>0</v>
      </c>
      <c r="O311" s="288">
        <f>(($T311*'DT IN. DE'!$C$5/1000))*($D$1166/IF(AND($D$1165&gt;$B$1167,$B$1167&gt;$D$1164),366,365))+(($U311*'DT IN. DE'!$C$5/2000))</f>
        <v>0</v>
      </c>
      <c r="P311" s="289">
        <f t="shared" si="48"/>
        <v>0</v>
      </c>
      <c r="Q311" s="289">
        <f>(($T311*'DT IN. DE'!$E$5/1000))*($D$1166/IF(AND($D$1165&gt;$B$1167,$B$1167&gt;$D$1164),366,365))+(($U311*'DT IN. DE'!$E$5/2000))</f>
        <v>0</v>
      </c>
      <c r="R311" s="290">
        <f t="shared" si="49"/>
        <v>0</v>
      </c>
      <c r="T311" s="291">
        <f t="shared" si="50"/>
        <v>0</v>
      </c>
      <c r="U311" s="291">
        <f t="shared" si="51"/>
        <v>0</v>
      </c>
      <c r="W311" s="288">
        <f>(($AB311*'DT IN. DE'!$C$5/1000))*($D$1166/IF(AND($D$1165&gt;$B$1167,$B$1167&gt;$D$1164),366,365))+(($AC311*'DT IN. DE'!$C$5/2000))</f>
        <v>0</v>
      </c>
      <c r="X311" s="289">
        <f t="shared" si="52"/>
        <v>0</v>
      </c>
      <c r="Y311" s="289">
        <f>(($AB311*'DT IN. DE'!$E$5/1000))*($D$1166/IF(AND($D$1165&gt;$B$1167,$B$1167&gt;$D$1164),366,365))+(($AC311*'DT IN. DE'!$E$5/2000))</f>
        <v>0</v>
      </c>
      <c r="Z311" s="292">
        <f t="shared" si="53"/>
        <v>0</v>
      </c>
      <c r="AA311" s="386"/>
      <c r="AB311" s="291">
        <f t="shared" si="54"/>
        <v>0</v>
      </c>
      <c r="AC311" s="291">
        <f t="shared" si="55"/>
        <v>0</v>
      </c>
    </row>
    <row r="312" spans="2:29" x14ac:dyDescent="0.25">
      <c r="B312" s="424">
        <v>308</v>
      </c>
      <c r="C312" s="430">
        <f>'BIENES ASEGURADOS IN.DE'!C312</f>
        <v>0</v>
      </c>
      <c r="D312" s="431">
        <f>'BIENES ASEGURADOS IN.DE'!D312*'RT GENERALES'!$E$14</f>
        <v>0</v>
      </c>
      <c r="E312" s="432">
        <f>'BIENES ASEGURADOS IN.DE'!E312*'RT GENERALES'!$E$14</f>
        <v>0</v>
      </c>
      <c r="F312" s="433">
        <f>'BIENES ASEGURADOS IN.DE'!F312*'RT GENERALES'!$E$14</f>
        <v>0</v>
      </c>
      <c r="G312" s="425">
        <f t="shared" si="45"/>
        <v>0</v>
      </c>
      <c r="H312" s="283"/>
      <c r="I312" s="284">
        <f>((((D312+E312)*('DT IN. DE'!$C$5/1000)))*($D$1166/IF(AND($D$1165&gt;$B$1167,$B$1167&gt;$D$1164),366,365))+(F312*('DT IN. DE'!$C$5/2000)))</f>
        <v>0</v>
      </c>
      <c r="J312" s="285">
        <f t="shared" si="46"/>
        <v>0</v>
      </c>
      <c r="K312" s="286">
        <f>(((D312+E312)*('DT IN. DE'!$E$5/1000))*($D$1166/IF(AND($D$1165&gt;$B$1167,$B$1167&gt;$D$1164),366,365))+(F312*('DT IN. DE'!$E$5/2000)))</f>
        <v>0</v>
      </c>
      <c r="L312" s="385"/>
      <c r="M312" s="287">
        <f t="shared" si="47"/>
        <v>0</v>
      </c>
      <c r="O312" s="288">
        <f>(($T312*'DT IN. DE'!$C$5/1000))*($D$1166/IF(AND($D$1165&gt;$B$1167,$B$1167&gt;$D$1164),366,365))+(($U312*'DT IN. DE'!$C$5/2000))</f>
        <v>0</v>
      </c>
      <c r="P312" s="289">
        <f t="shared" si="48"/>
        <v>0</v>
      </c>
      <c r="Q312" s="289">
        <f>(($T312*'DT IN. DE'!$E$5/1000))*($D$1166/IF(AND($D$1165&gt;$B$1167,$B$1167&gt;$D$1164),366,365))+(($U312*'DT IN. DE'!$E$5/2000))</f>
        <v>0</v>
      </c>
      <c r="R312" s="290">
        <f t="shared" si="49"/>
        <v>0</v>
      </c>
      <c r="T312" s="291">
        <f t="shared" si="50"/>
        <v>0</v>
      </c>
      <c r="U312" s="291">
        <f t="shared" si="51"/>
        <v>0</v>
      </c>
      <c r="W312" s="288">
        <f>(($AB312*'DT IN. DE'!$C$5/1000))*($D$1166/IF(AND($D$1165&gt;$B$1167,$B$1167&gt;$D$1164),366,365))+(($AC312*'DT IN. DE'!$C$5/2000))</f>
        <v>0</v>
      </c>
      <c r="X312" s="289">
        <f t="shared" si="52"/>
        <v>0</v>
      </c>
      <c r="Y312" s="289">
        <f>(($AB312*'DT IN. DE'!$E$5/1000))*($D$1166/IF(AND($D$1165&gt;$B$1167,$B$1167&gt;$D$1164),366,365))+(($AC312*'DT IN. DE'!$E$5/2000))</f>
        <v>0</v>
      </c>
      <c r="Z312" s="292">
        <f t="shared" si="53"/>
        <v>0</v>
      </c>
      <c r="AA312" s="386"/>
      <c r="AB312" s="291">
        <f t="shared" si="54"/>
        <v>0</v>
      </c>
      <c r="AC312" s="291">
        <f t="shared" si="55"/>
        <v>0</v>
      </c>
    </row>
    <row r="313" spans="2:29" x14ac:dyDescent="0.25">
      <c r="B313" s="424">
        <v>309</v>
      </c>
      <c r="C313" s="430">
        <f>'BIENES ASEGURADOS IN.DE'!C313</f>
        <v>0</v>
      </c>
      <c r="D313" s="431">
        <f>'BIENES ASEGURADOS IN.DE'!D313*'RT GENERALES'!$E$14</f>
        <v>0</v>
      </c>
      <c r="E313" s="432">
        <f>'BIENES ASEGURADOS IN.DE'!E313*'RT GENERALES'!$E$14</f>
        <v>0</v>
      </c>
      <c r="F313" s="433">
        <f>'BIENES ASEGURADOS IN.DE'!F313*'RT GENERALES'!$E$14</f>
        <v>0</v>
      </c>
      <c r="G313" s="425">
        <f t="shared" si="45"/>
        <v>0</v>
      </c>
      <c r="H313" s="283"/>
      <c r="I313" s="284">
        <f>((((D313+E313)*('DT IN. DE'!$C$5/1000)))*($D$1166/IF(AND($D$1165&gt;$B$1167,$B$1167&gt;$D$1164),366,365))+(F313*('DT IN. DE'!$C$5/2000)))</f>
        <v>0</v>
      </c>
      <c r="J313" s="285">
        <f t="shared" si="46"/>
        <v>0</v>
      </c>
      <c r="K313" s="286">
        <f>(((D313+E313)*('DT IN. DE'!$E$5/1000))*($D$1166/IF(AND($D$1165&gt;$B$1167,$B$1167&gt;$D$1164),366,365))+(F313*('DT IN. DE'!$E$5/2000)))</f>
        <v>0</v>
      </c>
      <c r="L313" s="385"/>
      <c r="M313" s="287">
        <f t="shared" si="47"/>
        <v>0</v>
      </c>
      <c r="O313" s="288">
        <f>(($T313*'DT IN. DE'!$C$5/1000))*($D$1166/IF(AND($D$1165&gt;$B$1167,$B$1167&gt;$D$1164),366,365))+(($U313*'DT IN. DE'!$C$5/2000))</f>
        <v>0</v>
      </c>
      <c r="P313" s="289">
        <f t="shared" si="48"/>
        <v>0</v>
      </c>
      <c r="Q313" s="289">
        <f>(($T313*'DT IN. DE'!$E$5/1000))*($D$1166/IF(AND($D$1165&gt;$B$1167,$B$1167&gt;$D$1164),366,365))+(($U313*'DT IN. DE'!$E$5/2000))</f>
        <v>0</v>
      </c>
      <c r="R313" s="290">
        <f t="shared" si="49"/>
        <v>0</v>
      </c>
      <c r="T313" s="291">
        <f t="shared" si="50"/>
        <v>0</v>
      </c>
      <c r="U313" s="291">
        <f t="shared" si="51"/>
        <v>0</v>
      </c>
      <c r="W313" s="288">
        <f>(($AB313*'DT IN. DE'!$C$5/1000))*($D$1166/IF(AND($D$1165&gt;$B$1167,$B$1167&gt;$D$1164),366,365))+(($AC313*'DT IN. DE'!$C$5/2000))</f>
        <v>0</v>
      </c>
      <c r="X313" s="289">
        <f t="shared" si="52"/>
        <v>0</v>
      </c>
      <c r="Y313" s="289">
        <f>(($AB313*'DT IN. DE'!$E$5/1000))*($D$1166/IF(AND($D$1165&gt;$B$1167,$B$1167&gt;$D$1164),366,365))+(($AC313*'DT IN. DE'!$E$5/2000))</f>
        <v>0</v>
      </c>
      <c r="Z313" s="292">
        <f t="shared" si="53"/>
        <v>0</v>
      </c>
      <c r="AA313" s="386"/>
      <c r="AB313" s="291">
        <f t="shared" si="54"/>
        <v>0</v>
      </c>
      <c r="AC313" s="291">
        <f t="shared" si="55"/>
        <v>0</v>
      </c>
    </row>
    <row r="314" spans="2:29" x14ac:dyDescent="0.25">
      <c r="B314" s="423">
        <v>310</v>
      </c>
      <c r="C314" s="430">
        <f>'BIENES ASEGURADOS IN.DE'!C314</f>
        <v>0</v>
      </c>
      <c r="D314" s="431">
        <f>'BIENES ASEGURADOS IN.DE'!D314*'RT GENERALES'!$E$14</f>
        <v>0</v>
      </c>
      <c r="E314" s="432">
        <f>'BIENES ASEGURADOS IN.DE'!E314*'RT GENERALES'!$E$14</f>
        <v>0</v>
      </c>
      <c r="F314" s="433">
        <f>'BIENES ASEGURADOS IN.DE'!F314*'RT GENERALES'!$E$14</f>
        <v>0</v>
      </c>
      <c r="G314" s="425">
        <f t="shared" si="45"/>
        <v>0</v>
      </c>
      <c r="H314" s="283"/>
      <c r="I314" s="284">
        <f>((((D314+E314)*('DT IN. DE'!$C$5/1000)))*($D$1166/IF(AND($D$1165&gt;$B$1167,$B$1167&gt;$D$1164),366,365))+(F314*('DT IN. DE'!$C$5/2000)))</f>
        <v>0</v>
      </c>
      <c r="J314" s="285">
        <f t="shared" si="46"/>
        <v>0</v>
      </c>
      <c r="K314" s="286">
        <f>(((D314+E314)*('DT IN. DE'!$E$5/1000))*($D$1166/IF(AND($D$1165&gt;$B$1167,$B$1167&gt;$D$1164),366,365))+(F314*('DT IN. DE'!$E$5/2000)))</f>
        <v>0</v>
      </c>
      <c r="L314" s="385"/>
      <c r="M314" s="287">
        <f t="shared" si="47"/>
        <v>0</v>
      </c>
      <c r="O314" s="288">
        <f>(($T314*'DT IN. DE'!$C$5/1000))*($D$1166/IF(AND($D$1165&gt;$B$1167,$B$1167&gt;$D$1164),366,365))+(($U314*'DT IN. DE'!$C$5/2000))</f>
        <v>0</v>
      </c>
      <c r="P314" s="289">
        <f t="shared" si="48"/>
        <v>0</v>
      </c>
      <c r="Q314" s="289">
        <f>(($T314*'DT IN. DE'!$E$5/1000))*($D$1166/IF(AND($D$1165&gt;$B$1167,$B$1167&gt;$D$1164),366,365))+(($U314*'DT IN. DE'!$E$5/2000))</f>
        <v>0</v>
      </c>
      <c r="R314" s="290">
        <f t="shared" si="49"/>
        <v>0</v>
      </c>
      <c r="T314" s="291">
        <f t="shared" si="50"/>
        <v>0</v>
      </c>
      <c r="U314" s="291">
        <f t="shared" si="51"/>
        <v>0</v>
      </c>
      <c r="W314" s="288">
        <f>(($AB314*'DT IN. DE'!$C$5/1000))*($D$1166/IF(AND($D$1165&gt;$B$1167,$B$1167&gt;$D$1164),366,365))+(($AC314*'DT IN. DE'!$C$5/2000))</f>
        <v>0</v>
      </c>
      <c r="X314" s="289">
        <f t="shared" si="52"/>
        <v>0</v>
      </c>
      <c r="Y314" s="289">
        <f>(($AB314*'DT IN. DE'!$E$5/1000))*($D$1166/IF(AND($D$1165&gt;$B$1167,$B$1167&gt;$D$1164),366,365))+(($AC314*'DT IN. DE'!$E$5/2000))</f>
        <v>0</v>
      </c>
      <c r="Z314" s="292">
        <f t="shared" si="53"/>
        <v>0</v>
      </c>
      <c r="AA314" s="386"/>
      <c r="AB314" s="291">
        <f t="shared" si="54"/>
        <v>0</v>
      </c>
      <c r="AC314" s="291">
        <f t="shared" si="55"/>
        <v>0</v>
      </c>
    </row>
    <row r="315" spans="2:29" x14ac:dyDescent="0.25">
      <c r="B315" s="424">
        <v>311</v>
      </c>
      <c r="C315" s="430">
        <f>'BIENES ASEGURADOS IN.DE'!C315</f>
        <v>0</v>
      </c>
      <c r="D315" s="431">
        <f>'BIENES ASEGURADOS IN.DE'!D315*'RT GENERALES'!$E$14</f>
        <v>0</v>
      </c>
      <c r="E315" s="432">
        <f>'BIENES ASEGURADOS IN.DE'!E315*'RT GENERALES'!$E$14</f>
        <v>0</v>
      </c>
      <c r="F315" s="433">
        <f>'BIENES ASEGURADOS IN.DE'!F315*'RT GENERALES'!$E$14</f>
        <v>0</v>
      </c>
      <c r="G315" s="425">
        <f t="shared" si="45"/>
        <v>0</v>
      </c>
      <c r="H315" s="283"/>
      <c r="I315" s="284">
        <f>((((D315+E315)*('DT IN. DE'!$C$5/1000)))*($D$1166/IF(AND($D$1165&gt;$B$1167,$B$1167&gt;$D$1164),366,365))+(F315*('DT IN. DE'!$C$5/2000)))</f>
        <v>0</v>
      </c>
      <c r="J315" s="285">
        <f t="shared" si="46"/>
        <v>0</v>
      </c>
      <c r="K315" s="286">
        <f>(((D315+E315)*('DT IN. DE'!$E$5/1000))*($D$1166/IF(AND($D$1165&gt;$B$1167,$B$1167&gt;$D$1164),366,365))+(F315*('DT IN. DE'!$E$5/2000)))</f>
        <v>0</v>
      </c>
      <c r="L315" s="385"/>
      <c r="M315" s="287">
        <f t="shared" si="47"/>
        <v>0</v>
      </c>
      <c r="O315" s="288">
        <f>(($T315*'DT IN. DE'!$C$5/1000))*($D$1166/IF(AND($D$1165&gt;$B$1167,$B$1167&gt;$D$1164),366,365))+(($U315*'DT IN. DE'!$C$5/2000))</f>
        <v>0</v>
      </c>
      <c r="P315" s="289">
        <f t="shared" si="48"/>
        <v>0</v>
      </c>
      <c r="Q315" s="289">
        <f>(($T315*'DT IN. DE'!$E$5/1000))*($D$1166/IF(AND($D$1165&gt;$B$1167,$B$1167&gt;$D$1164),366,365))+(($U315*'DT IN. DE'!$E$5/2000))</f>
        <v>0</v>
      </c>
      <c r="R315" s="290">
        <f t="shared" si="49"/>
        <v>0</v>
      </c>
      <c r="T315" s="291">
        <f t="shared" si="50"/>
        <v>0</v>
      </c>
      <c r="U315" s="291">
        <f t="shared" si="51"/>
        <v>0</v>
      </c>
      <c r="W315" s="288">
        <f>(($AB315*'DT IN. DE'!$C$5/1000))*($D$1166/IF(AND($D$1165&gt;$B$1167,$B$1167&gt;$D$1164),366,365))+(($AC315*'DT IN. DE'!$C$5/2000))</f>
        <v>0</v>
      </c>
      <c r="X315" s="289">
        <f t="shared" si="52"/>
        <v>0</v>
      </c>
      <c r="Y315" s="289">
        <f>(($AB315*'DT IN. DE'!$E$5/1000))*($D$1166/IF(AND($D$1165&gt;$B$1167,$B$1167&gt;$D$1164),366,365))+(($AC315*'DT IN. DE'!$E$5/2000))</f>
        <v>0</v>
      </c>
      <c r="Z315" s="292">
        <f t="shared" si="53"/>
        <v>0</v>
      </c>
      <c r="AA315" s="386"/>
      <c r="AB315" s="291">
        <f t="shared" si="54"/>
        <v>0</v>
      </c>
      <c r="AC315" s="291">
        <f t="shared" si="55"/>
        <v>0</v>
      </c>
    </row>
    <row r="316" spans="2:29" x14ac:dyDescent="0.25">
      <c r="B316" s="424">
        <v>312</v>
      </c>
      <c r="C316" s="430">
        <f>'BIENES ASEGURADOS IN.DE'!C316</f>
        <v>0</v>
      </c>
      <c r="D316" s="431">
        <f>'BIENES ASEGURADOS IN.DE'!D316*'RT GENERALES'!$E$14</f>
        <v>0</v>
      </c>
      <c r="E316" s="432">
        <f>'BIENES ASEGURADOS IN.DE'!E316*'RT GENERALES'!$E$14</f>
        <v>0</v>
      </c>
      <c r="F316" s="433">
        <f>'BIENES ASEGURADOS IN.DE'!F316*'RT GENERALES'!$E$14</f>
        <v>0</v>
      </c>
      <c r="G316" s="425">
        <f t="shared" si="45"/>
        <v>0</v>
      </c>
      <c r="H316" s="283"/>
      <c r="I316" s="284">
        <f>((((D316+E316)*('DT IN. DE'!$C$5/1000)))*($D$1166/IF(AND($D$1165&gt;$B$1167,$B$1167&gt;$D$1164),366,365))+(F316*('DT IN. DE'!$C$5/2000)))</f>
        <v>0</v>
      </c>
      <c r="J316" s="285">
        <f t="shared" si="46"/>
        <v>0</v>
      </c>
      <c r="K316" s="286">
        <f>(((D316+E316)*('DT IN. DE'!$E$5/1000))*($D$1166/IF(AND($D$1165&gt;$B$1167,$B$1167&gt;$D$1164),366,365))+(F316*('DT IN. DE'!$E$5/2000)))</f>
        <v>0</v>
      </c>
      <c r="L316" s="385"/>
      <c r="M316" s="287">
        <f t="shared" si="47"/>
        <v>0</v>
      </c>
      <c r="O316" s="288">
        <f>(($T316*'DT IN. DE'!$C$5/1000))*($D$1166/IF(AND($D$1165&gt;$B$1167,$B$1167&gt;$D$1164),366,365))+(($U316*'DT IN. DE'!$C$5/2000))</f>
        <v>0</v>
      </c>
      <c r="P316" s="289">
        <f t="shared" si="48"/>
        <v>0</v>
      </c>
      <c r="Q316" s="289">
        <f>(($T316*'DT IN. DE'!$E$5/1000))*($D$1166/IF(AND($D$1165&gt;$B$1167,$B$1167&gt;$D$1164),366,365))+(($U316*'DT IN. DE'!$E$5/2000))</f>
        <v>0</v>
      </c>
      <c r="R316" s="290">
        <f t="shared" si="49"/>
        <v>0</v>
      </c>
      <c r="T316" s="291">
        <f t="shared" si="50"/>
        <v>0</v>
      </c>
      <c r="U316" s="291">
        <f t="shared" si="51"/>
        <v>0</v>
      </c>
      <c r="W316" s="288">
        <f>(($AB316*'DT IN. DE'!$C$5/1000))*($D$1166/IF(AND($D$1165&gt;$B$1167,$B$1167&gt;$D$1164),366,365))+(($AC316*'DT IN. DE'!$C$5/2000))</f>
        <v>0</v>
      </c>
      <c r="X316" s="289">
        <f t="shared" si="52"/>
        <v>0</v>
      </c>
      <c r="Y316" s="289">
        <f>(($AB316*'DT IN. DE'!$E$5/1000))*($D$1166/IF(AND($D$1165&gt;$B$1167,$B$1167&gt;$D$1164),366,365))+(($AC316*'DT IN. DE'!$E$5/2000))</f>
        <v>0</v>
      </c>
      <c r="Z316" s="292">
        <f t="shared" si="53"/>
        <v>0</v>
      </c>
      <c r="AA316" s="386"/>
      <c r="AB316" s="291">
        <f t="shared" si="54"/>
        <v>0</v>
      </c>
      <c r="AC316" s="291">
        <f t="shared" si="55"/>
        <v>0</v>
      </c>
    </row>
    <row r="317" spans="2:29" x14ac:dyDescent="0.25">
      <c r="B317" s="423">
        <v>313</v>
      </c>
      <c r="C317" s="430">
        <f>'BIENES ASEGURADOS IN.DE'!C317</f>
        <v>0</v>
      </c>
      <c r="D317" s="431">
        <f>'BIENES ASEGURADOS IN.DE'!D317*'RT GENERALES'!$E$14</f>
        <v>0</v>
      </c>
      <c r="E317" s="432">
        <f>'BIENES ASEGURADOS IN.DE'!E317*'RT GENERALES'!$E$14</f>
        <v>0</v>
      </c>
      <c r="F317" s="433">
        <f>'BIENES ASEGURADOS IN.DE'!F317*'RT GENERALES'!$E$14</f>
        <v>0</v>
      </c>
      <c r="G317" s="425">
        <f t="shared" si="45"/>
        <v>0</v>
      </c>
      <c r="H317" s="283"/>
      <c r="I317" s="284">
        <f>((((D317+E317)*('DT IN. DE'!$C$5/1000)))*($D$1166/IF(AND($D$1165&gt;$B$1167,$B$1167&gt;$D$1164),366,365))+(F317*('DT IN. DE'!$C$5/2000)))</f>
        <v>0</v>
      </c>
      <c r="J317" s="285">
        <f t="shared" si="46"/>
        <v>0</v>
      </c>
      <c r="K317" s="286">
        <f>(((D317+E317)*('DT IN. DE'!$E$5/1000))*($D$1166/IF(AND($D$1165&gt;$B$1167,$B$1167&gt;$D$1164),366,365))+(F317*('DT IN. DE'!$E$5/2000)))</f>
        <v>0</v>
      </c>
      <c r="L317" s="385"/>
      <c r="M317" s="287">
        <f t="shared" si="47"/>
        <v>0</v>
      </c>
      <c r="O317" s="288">
        <f>(($T317*'DT IN. DE'!$C$5/1000))*($D$1166/IF(AND($D$1165&gt;$B$1167,$B$1167&gt;$D$1164),366,365))+(($U317*'DT IN. DE'!$C$5/2000))</f>
        <v>0</v>
      </c>
      <c r="P317" s="289">
        <f t="shared" si="48"/>
        <v>0</v>
      </c>
      <c r="Q317" s="289">
        <f>(($T317*'DT IN. DE'!$E$5/1000))*($D$1166/IF(AND($D$1165&gt;$B$1167,$B$1167&gt;$D$1164),366,365))+(($U317*'DT IN. DE'!$E$5/2000))</f>
        <v>0</v>
      </c>
      <c r="R317" s="290">
        <f t="shared" si="49"/>
        <v>0</v>
      </c>
      <c r="T317" s="291">
        <f t="shared" si="50"/>
        <v>0</v>
      </c>
      <c r="U317" s="291">
        <f t="shared" si="51"/>
        <v>0</v>
      </c>
      <c r="W317" s="288">
        <f>(($AB317*'DT IN. DE'!$C$5/1000))*($D$1166/IF(AND($D$1165&gt;$B$1167,$B$1167&gt;$D$1164),366,365))+(($AC317*'DT IN. DE'!$C$5/2000))</f>
        <v>0</v>
      </c>
      <c r="X317" s="289">
        <f t="shared" si="52"/>
        <v>0</v>
      </c>
      <c r="Y317" s="289">
        <f>(($AB317*'DT IN. DE'!$E$5/1000))*($D$1166/IF(AND($D$1165&gt;$B$1167,$B$1167&gt;$D$1164),366,365))+(($AC317*'DT IN. DE'!$E$5/2000))</f>
        <v>0</v>
      </c>
      <c r="Z317" s="292">
        <f t="shared" si="53"/>
        <v>0</v>
      </c>
      <c r="AA317" s="386"/>
      <c r="AB317" s="291">
        <f t="shared" si="54"/>
        <v>0</v>
      </c>
      <c r="AC317" s="291">
        <f t="shared" si="55"/>
        <v>0</v>
      </c>
    </row>
    <row r="318" spans="2:29" x14ac:dyDescent="0.25">
      <c r="B318" s="424">
        <v>314</v>
      </c>
      <c r="C318" s="430">
        <f>'BIENES ASEGURADOS IN.DE'!C318</f>
        <v>0</v>
      </c>
      <c r="D318" s="431">
        <f>'BIENES ASEGURADOS IN.DE'!D318*'RT GENERALES'!$E$14</f>
        <v>0</v>
      </c>
      <c r="E318" s="432">
        <f>'BIENES ASEGURADOS IN.DE'!E318*'RT GENERALES'!$E$14</f>
        <v>0</v>
      </c>
      <c r="F318" s="433">
        <f>'BIENES ASEGURADOS IN.DE'!F318*'RT GENERALES'!$E$14</f>
        <v>0</v>
      </c>
      <c r="G318" s="425">
        <f t="shared" si="45"/>
        <v>0</v>
      </c>
      <c r="H318" s="283"/>
      <c r="I318" s="284">
        <f>((((D318+E318)*('DT IN. DE'!$C$5/1000)))*($D$1166/IF(AND($D$1165&gt;$B$1167,$B$1167&gt;$D$1164),366,365))+(F318*('DT IN. DE'!$C$5/2000)))</f>
        <v>0</v>
      </c>
      <c r="J318" s="285">
        <f t="shared" si="46"/>
        <v>0</v>
      </c>
      <c r="K318" s="286">
        <f>(((D318+E318)*('DT IN. DE'!$E$5/1000))*($D$1166/IF(AND($D$1165&gt;$B$1167,$B$1167&gt;$D$1164),366,365))+(F318*('DT IN. DE'!$E$5/2000)))</f>
        <v>0</v>
      </c>
      <c r="L318" s="385"/>
      <c r="M318" s="287">
        <f t="shared" si="47"/>
        <v>0</v>
      </c>
      <c r="O318" s="288">
        <f>(($T318*'DT IN. DE'!$C$5/1000))*($D$1166/IF(AND($D$1165&gt;$B$1167,$B$1167&gt;$D$1164),366,365))+(($U318*'DT IN. DE'!$C$5/2000))</f>
        <v>0</v>
      </c>
      <c r="P318" s="289">
        <f t="shared" si="48"/>
        <v>0</v>
      </c>
      <c r="Q318" s="289">
        <f>(($T318*'DT IN. DE'!$E$5/1000))*($D$1166/IF(AND($D$1165&gt;$B$1167,$B$1167&gt;$D$1164),366,365))+(($U318*'DT IN. DE'!$E$5/2000))</f>
        <v>0</v>
      </c>
      <c r="R318" s="290">
        <f t="shared" si="49"/>
        <v>0</v>
      </c>
      <c r="T318" s="291">
        <f t="shared" si="50"/>
        <v>0</v>
      </c>
      <c r="U318" s="291">
        <f t="shared" si="51"/>
        <v>0</v>
      </c>
      <c r="W318" s="288">
        <f>(($AB318*'DT IN. DE'!$C$5/1000))*($D$1166/IF(AND($D$1165&gt;$B$1167,$B$1167&gt;$D$1164),366,365))+(($AC318*'DT IN. DE'!$C$5/2000))</f>
        <v>0</v>
      </c>
      <c r="X318" s="289">
        <f t="shared" si="52"/>
        <v>0</v>
      </c>
      <c r="Y318" s="289">
        <f>(($AB318*'DT IN. DE'!$E$5/1000))*($D$1166/IF(AND($D$1165&gt;$B$1167,$B$1167&gt;$D$1164),366,365))+(($AC318*'DT IN. DE'!$E$5/2000))</f>
        <v>0</v>
      </c>
      <c r="Z318" s="292">
        <f t="shared" si="53"/>
        <v>0</v>
      </c>
      <c r="AA318" s="386"/>
      <c r="AB318" s="291">
        <f t="shared" si="54"/>
        <v>0</v>
      </c>
      <c r="AC318" s="291">
        <f t="shared" si="55"/>
        <v>0</v>
      </c>
    </row>
    <row r="319" spans="2:29" x14ac:dyDescent="0.25">
      <c r="B319" s="424">
        <v>315</v>
      </c>
      <c r="C319" s="430">
        <f>'BIENES ASEGURADOS IN.DE'!C319</f>
        <v>0</v>
      </c>
      <c r="D319" s="431">
        <f>'BIENES ASEGURADOS IN.DE'!D319*'RT GENERALES'!$E$14</f>
        <v>0</v>
      </c>
      <c r="E319" s="432">
        <f>'BIENES ASEGURADOS IN.DE'!E319*'RT GENERALES'!$E$14</f>
        <v>0</v>
      </c>
      <c r="F319" s="433">
        <f>'BIENES ASEGURADOS IN.DE'!F319*'RT GENERALES'!$E$14</f>
        <v>0</v>
      </c>
      <c r="G319" s="425">
        <f t="shared" si="45"/>
        <v>0</v>
      </c>
      <c r="H319" s="283"/>
      <c r="I319" s="284">
        <f>((((D319+E319)*('DT IN. DE'!$C$5/1000)))*($D$1166/IF(AND($D$1165&gt;$B$1167,$B$1167&gt;$D$1164),366,365))+(F319*('DT IN. DE'!$C$5/2000)))</f>
        <v>0</v>
      </c>
      <c r="J319" s="285">
        <f t="shared" si="46"/>
        <v>0</v>
      </c>
      <c r="K319" s="286">
        <f>(((D319+E319)*('DT IN. DE'!$E$5/1000))*($D$1166/IF(AND($D$1165&gt;$B$1167,$B$1167&gt;$D$1164),366,365))+(F319*('DT IN. DE'!$E$5/2000)))</f>
        <v>0</v>
      </c>
      <c r="L319" s="385"/>
      <c r="M319" s="287">
        <f t="shared" si="47"/>
        <v>0</v>
      </c>
      <c r="O319" s="288">
        <f>(($T319*'DT IN. DE'!$C$5/1000))*($D$1166/IF(AND($D$1165&gt;$B$1167,$B$1167&gt;$D$1164),366,365))+(($U319*'DT IN. DE'!$C$5/2000))</f>
        <v>0</v>
      </c>
      <c r="P319" s="289">
        <f t="shared" si="48"/>
        <v>0</v>
      </c>
      <c r="Q319" s="289">
        <f>(($T319*'DT IN. DE'!$E$5/1000))*($D$1166/IF(AND($D$1165&gt;$B$1167,$B$1167&gt;$D$1164),366,365))+(($U319*'DT IN. DE'!$E$5/2000))</f>
        <v>0</v>
      </c>
      <c r="R319" s="290">
        <f t="shared" si="49"/>
        <v>0</v>
      </c>
      <c r="T319" s="291">
        <f t="shared" si="50"/>
        <v>0</v>
      </c>
      <c r="U319" s="291">
        <f t="shared" si="51"/>
        <v>0</v>
      </c>
      <c r="W319" s="288">
        <f>(($AB319*'DT IN. DE'!$C$5/1000))*($D$1166/IF(AND($D$1165&gt;$B$1167,$B$1167&gt;$D$1164),366,365))+(($AC319*'DT IN. DE'!$C$5/2000))</f>
        <v>0</v>
      </c>
      <c r="X319" s="289">
        <f t="shared" si="52"/>
        <v>0</v>
      </c>
      <c r="Y319" s="289">
        <f>(($AB319*'DT IN. DE'!$E$5/1000))*($D$1166/IF(AND($D$1165&gt;$B$1167,$B$1167&gt;$D$1164),366,365))+(($AC319*'DT IN. DE'!$E$5/2000))</f>
        <v>0</v>
      </c>
      <c r="Z319" s="292">
        <f t="shared" si="53"/>
        <v>0</v>
      </c>
      <c r="AA319" s="386"/>
      <c r="AB319" s="291">
        <f t="shared" si="54"/>
        <v>0</v>
      </c>
      <c r="AC319" s="291">
        <f t="shared" si="55"/>
        <v>0</v>
      </c>
    </row>
    <row r="320" spans="2:29" x14ac:dyDescent="0.25">
      <c r="B320" s="423">
        <v>316</v>
      </c>
      <c r="C320" s="430">
        <f>'BIENES ASEGURADOS IN.DE'!C320</f>
        <v>0</v>
      </c>
      <c r="D320" s="431">
        <f>'BIENES ASEGURADOS IN.DE'!D320*'RT GENERALES'!$E$14</f>
        <v>0</v>
      </c>
      <c r="E320" s="432">
        <f>'BIENES ASEGURADOS IN.DE'!E320*'RT GENERALES'!$E$14</f>
        <v>0</v>
      </c>
      <c r="F320" s="433">
        <f>'BIENES ASEGURADOS IN.DE'!F320*'RT GENERALES'!$E$14</f>
        <v>0</v>
      </c>
      <c r="G320" s="425">
        <f t="shared" si="45"/>
        <v>0</v>
      </c>
      <c r="H320" s="283"/>
      <c r="I320" s="284">
        <f>((((D320+E320)*('DT IN. DE'!$C$5/1000)))*($D$1166/IF(AND($D$1165&gt;$B$1167,$B$1167&gt;$D$1164),366,365))+(F320*('DT IN. DE'!$C$5/2000)))</f>
        <v>0</v>
      </c>
      <c r="J320" s="285">
        <f t="shared" si="46"/>
        <v>0</v>
      </c>
      <c r="K320" s="286">
        <f>(((D320+E320)*('DT IN. DE'!$E$5/1000))*($D$1166/IF(AND($D$1165&gt;$B$1167,$B$1167&gt;$D$1164),366,365))+(F320*('DT IN. DE'!$E$5/2000)))</f>
        <v>0</v>
      </c>
      <c r="L320" s="385"/>
      <c r="M320" s="287">
        <f t="shared" si="47"/>
        <v>0</v>
      </c>
      <c r="O320" s="288">
        <f>(($T320*'DT IN. DE'!$C$5/1000))*($D$1166/IF(AND($D$1165&gt;$B$1167,$B$1167&gt;$D$1164),366,365))+(($U320*'DT IN. DE'!$C$5/2000))</f>
        <v>0</v>
      </c>
      <c r="P320" s="289">
        <f t="shared" si="48"/>
        <v>0</v>
      </c>
      <c r="Q320" s="289">
        <f>(($T320*'DT IN. DE'!$E$5/1000))*($D$1166/IF(AND($D$1165&gt;$B$1167,$B$1167&gt;$D$1164),366,365))+(($U320*'DT IN. DE'!$E$5/2000))</f>
        <v>0</v>
      </c>
      <c r="R320" s="290">
        <f t="shared" si="49"/>
        <v>0</v>
      </c>
      <c r="T320" s="291">
        <f t="shared" si="50"/>
        <v>0</v>
      </c>
      <c r="U320" s="291">
        <f t="shared" si="51"/>
        <v>0</v>
      </c>
      <c r="W320" s="288">
        <f>(($AB320*'DT IN. DE'!$C$5/1000))*($D$1166/IF(AND($D$1165&gt;$B$1167,$B$1167&gt;$D$1164),366,365))+(($AC320*'DT IN. DE'!$C$5/2000))</f>
        <v>0</v>
      </c>
      <c r="X320" s="289">
        <f t="shared" si="52"/>
        <v>0</v>
      </c>
      <c r="Y320" s="289">
        <f>(($AB320*'DT IN. DE'!$E$5/1000))*($D$1166/IF(AND($D$1165&gt;$B$1167,$B$1167&gt;$D$1164),366,365))+(($AC320*'DT IN. DE'!$E$5/2000))</f>
        <v>0</v>
      </c>
      <c r="Z320" s="292">
        <f t="shared" si="53"/>
        <v>0</v>
      </c>
      <c r="AA320" s="386"/>
      <c r="AB320" s="291">
        <f t="shared" si="54"/>
        <v>0</v>
      </c>
      <c r="AC320" s="291">
        <f t="shared" si="55"/>
        <v>0</v>
      </c>
    </row>
    <row r="321" spans="2:29" x14ac:dyDescent="0.25">
      <c r="B321" s="424">
        <v>317</v>
      </c>
      <c r="C321" s="430">
        <f>'BIENES ASEGURADOS IN.DE'!C321</f>
        <v>0</v>
      </c>
      <c r="D321" s="431">
        <f>'BIENES ASEGURADOS IN.DE'!D321*'RT GENERALES'!$E$14</f>
        <v>0</v>
      </c>
      <c r="E321" s="432">
        <f>'BIENES ASEGURADOS IN.DE'!E321*'RT GENERALES'!$E$14</f>
        <v>0</v>
      </c>
      <c r="F321" s="433">
        <f>'BIENES ASEGURADOS IN.DE'!F321*'RT GENERALES'!$E$14</f>
        <v>0</v>
      </c>
      <c r="G321" s="425">
        <f t="shared" si="45"/>
        <v>0</v>
      </c>
      <c r="H321" s="283"/>
      <c r="I321" s="284">
        <f>((((D321+E321)*('DT IN. DE'!$C$5/1000)))*($D$1166/IF(AND($D$1165&gt;$B$1167,$B$1167&gt;$D$1164),366,365))+(F321*('DT IN. DE'!$C$5/2000)))</f>
        <v>0</v>
      </c>
      <c r="J321" s="285">
        <f t="shared" si="46"/>
        <v>0</v>
      </c>
      <c r="K321" s="286">
        <f>(((D321+E321)*('DT IN. DE'!$E$5/1000))*($D$1166/IF(AND($D$1165&gt;$B$1167,$B$1167&gt;$D$1164),366,365))+(F321*('DT IN. DE'!$E$5/2000)))</f>
        <v>0</v>
      </c>
      <c r="L321" s="385"/>
      <c r="M321" s="287">
        <f t="shared" si="47"/>
        <v>0</v>
      </c>
      <c r="O321" s="288">
        <f>(($T321*'DT IN. DE'!$C$5/1000))*($D$1166/IF(AND($D$1165&gt;$B$1167,$B$1167&gt;$D$1164),366,365))+(($U321*'DT IN. DE'!$C$5/2000))</f>
        <v>0</v>
      </c>
      <c r="P321" s="289">
        <f t="shared" si="48"/>
        <v>0</v>
      </c>
      <c r="Q321" s="289">
        <f>(($T321*'DT IN. DE'!$E$5/1000))*($D$1166/IF(AND($D$1165&gt;$B$1167,$B$1167&gt;$D$1164),366,365))+(($U321*'DT IN. DE'!$E$5/2000))</f>
        <v>0</v>
      </c>
      <c r="R321" s="290">
        <f t="shared" si="49"/>
        <v>0</v>
      </c>
      <c r="T321" s="291">
        <f t="shared" si="50"/>
        <v>0</v>
      </c>
      <c r="U321" s="291">
        <f t="shared" si="51"/>
        <v>0</v>
      </c>
      <c r="W321" s="288">
        <f>(($AB321*'DT IN. DE'!$C$5/1000))*($D$1166/IF(AND($D$1165&gt;$B$1167,$B$1167&gt;$D$1164),366,365))+(($AC321*'DT IN. DE'!$C$5/2000))</f>
        <v>0</v>
      </c>
      <c r="X321" s="289">
        <f t="shared" si="52"/>
        <v>0</v>
      </c>
      <c r="Y321" s="289">
        <f>(($AB321*'DT IN. DE'!$E$5/1000))*($D$1166/IF(AND($D$1165&gt;$B$1167,$B$1167&gt;$D$1164),366,365))+(($AC321*'DT IN. DE'!$E$5/2000))</f>
        <v>0</v>
      </c>
      <c r="Z321" s="292">
        <f t="shared" si="53"/>
        <v>0</v>
      </c>
      <c r="AA321" s="386"/>
      <c r="AB321" s="291">
        <f t="shared" si="54"/>
        <v>0</v>
      </c>
      <c r="AC321" s="291">
        <f t="shared" si="55"/>
        <v>0</v>
      </c>
    </row>
    <row r="322" spans="2:29" x14ac:dyDescent="0.25">
      <c r="B322" s="424">
        <v>318</v>
      </c>
      <c r="C322" s="430">
        <f>'BIENES ASEGURADOS IN.DE'!C322</f>
        <v>0</v>
      </c>
      <c r="D322" s="431">
        <f>'BIENES ASEGURADOS IN.DE'!D322*'RT GENERALES'!$E$14</f>
        <v>0</v>
      </c>
      <c r="E322" s="432">
        <f>'BIENES ASEGURADOS IN.DE'!E322*'RT GENERALES'!$E$14</f>
        <v>0</v>
      </c>
      <c r="F322" s="433">
        <f>'BIENES ASEGURADOS IN.DE'!F322*'RT GENERALES'!$E$14</f>
        <v>0</v>
      </c>
      <c r="G322" s="425">
        <f t="shared" si="45"/>
        <v>0</v>
      </c>
      <c r="H322" s="283"/>
      <c r="I322" s="284">
        <f>((((D322+E322)*('DT IN. DE'!$C$5/1000)))*($D$1166/IF(AND($D$1165&gt;$B$1167,$B$1167&gt;$D$1164),366,365))+(F322*('DT IN. DE'!$C$5/2000)))</f>
        <v>0</v>
      </c>
      <c r="J322" s="285">
        <f t="shared" si="46"/>
        <v>0</v>
      </c>
      <c r="K322" s="286">
        <f>(((D322+E322)*('DT IN. DE'!$E$5/1000))*($D$1166/IF(AND($D$1165&gt;$B$1167,$B$1167&gt;$D$1164),366,365))+(F322*('DT IN. DE'!$E$5/2000)))</f>
        <v>0</v>
      </c>
      <c r="L322" s="385"/>
      <c r="M322" s="287">
        <f t="shared" si="47"/>
        <v>0</v>
      </c>
      <c r="O322" s="288">
        <f>(($T322*'DT IN. DE'!$C$5/1000))*($D$1166/IF(AND($D$1165&gt;$B$1167,$B$1167&gt;$D$1164),366,365))+(($U322*'DT IN. DE'!$C$5/2000))</f>
        <v>0</v>
      </c>
      <c r="P322" s="289">
        <f t="shared" si="48"/>
        <v>0</v>
      </c>
      <c r="Q322" s="289">
        <f>(($T322*'DT IN. DE'!$E$5/1000))*($D$1166/IF(AND($D$1165&gt;$B$1167,$B$1167&gt;$D$1164),366,365))+(($U322*'DT IN. DE'!$E$5/2000))</f>
        <v>0</v>
      </c>
      <c r="R322" s="290">
        <f t="shared" si="49"/>
        <v>0</v>
      </c>
      <c r="T322" s="291">
        <f t="shared" si="50"/>
        <v>0</v>
      </c>
      <c r="U322" s="291">
        <f t="shared" si="51"/>
        <v>0</v>
      </c>
      <c r="W322" s="288">
        <f>(($AB322*'DT IN. DE'!$C$5/1000))*($D$1166/IF(AND($D$1165&gt;$B$1167,$B$1167&gt;$D$1164),366,365))+(($AC322*'DT IN. DE'!$C$5/2000))</f>
        <v>0</v>
      </c>
      <c r="X322" s="289">
        <f t="shared" si="52"/>
        <v>0</v>
      </c>
      <c r="Y322" s="289">
        <f>(($AB322*'DT IN. DE'!$E$5/1000))*($D$1166/IF(AND($D$1165&gt;$B$1167,$B$1167&gt;$D$1164),366,365))+(($AC322*'DT IN. DE'!$E$5/2000))</f>
        <v>0</v>
      </c>
      <c r="Z322" s="292">
        <f t="shared" si="53"/>
        <v>0</v>
      </c>
      <c r="AA322" s="386"/>
      <c r="AB322" s="291">
        <f t="shared" si="54"/>
        <v>0</v>
      </c>
      <c r="AC322" s="291">
        <f t="shared" si="55"/>
        <v>0</v>
      </c>
    </row>
    <row r="323" spans="2:29" x14ac:dyDescent="0.25">
      <c r="B323" s="423">
        <v>319</v>
      </c>
      <c r="C323" s="430">
        <f>'BIENES ASEGURADOS IN.DE'!C323</f>
        <v>0</v>
      </c>
      <c r="D323" s="431">
        <f>'BIENES ASEGURADOS IN.DE'!D323*'RT GENERALES'!$E$14</f>
        <v>0</v>
      </c>
      <c r="E323" s="432">
        <f>'BIENES ASEGURADOS IN.DE'!E323*'RT GENERALES'!$E$14</f>
        <v>0</v>
      </c>
      <c r="F323" s="433">
        <f>'BIENES ASEGURADOS IN.DE'!F323*'RT GENERALES'!$E$14</f>
        <v>0</v>
      </c>
      <c r="G323" s="425">
        <f t="shared" si="45"/>
        <v>0</v>
      </c>
      <c r="H323" s="283"/>
      <c r="I323" s="284">
        <f>((((D323+E323)*('DT IN. DE'!$C$5/1000)))*($D$1166/IF(AND($D$1165&gt;$B$1167,$B$1167&gt;$D$1164),366,365))+(F323*('DT IN. DE'!$C$5/2000)))</f>
        <v>0</v>
      </c>
      <c r="J323" s="285">
        <f t="shared" si="46"/>
        <v>0</v>
      </c>
      <c r="K323" s="286">
        <f>(((D323+E323)*('DT IN. DE'!$E$5/1000))*($D$1166/IF(AND($D$1165&gt;$B$1167,$B$1167&gt;$D$1164),366,365))+(F323*('DT IN. DE'!$E$5/2000)))</f>
        <v>0</v>
      </c>
      <c r="L323" s="385"/>
      <c r="M323" s="287">
        <f t="shared" si="47"/>
        <v>0</v>
      </c>
      <c r="O323" s="288">
        <f>(($T323*'DT IN. DE'!$C$5/1000))*($D$1166/IF(AND($D$1165&gt;$B$1167,$B$1167&gt;$D$1164),366,365))+(($U323*'DT IN. DE'!$C$5/2000))</f>
        <v>0</v>
      </c>
      <c r="P323" s="289">
        <f t="shared" si="48"/>
        <v>0</v>
      </c>
      <c r="Q323" s="289">
        <f>(($T323*'DT IN. DE'!$E$5/1000))*($D$1166/IF(AND($D$1165&gt;$B$1167,$B$1167&gt;$D$1164),366,365))+(($U323*'DT IN. DE'!$E$5/2000))</f>
        <v>0</v>
      </c>
      <c r="R323" s="290">
        <f t="shared" si="49"/>
        <v>0</v>
      </c>
      <c r="T323" s="291">
        <f t="shared" si="50"/>
        <v>0</v>
      </c>
      <c r="U323" s="291">
        <f t="shared" si="51"/>
        <v>0</v>
      </c>
      <c r="W323" s="288">
        <f>(($AB323*'DT IN. DE'!$C$5/1000))*($D$1166/IF(AND($D$1165&gt;$B$1167,$B$1167&gt;$D$1164),366,365))+(($AC323*'DT IN. DE'!$C$5/2000))</f>
        <v>0</v>
      </c>
      <c r="X323" s="289">
        <f t="shared" si="52"/>
        <v>0</v>
      </c>
      <c r="Y323" s="289">
        <f>(($AB323*'DT IN. DE'!$E$5/1000))*($D$1166/IF(AND($D$1165&gt;$B$1167,$B$1167&gt;$D$1164),366,365))+(($AC323*'DT IN. DE'!$E$5/2000))</f>
        <v>0</v>
      </c>
      <c r="Z323" s="292">
        <f t="shared" si="53"/>
        <v>0</v>
      </c>
      <c r="AA323" s="386"/>
      <c r="AB323" s="291">
        <f t="shared" si="54"/>
        <v>0</v>
      </c>
      <c r="AC323" s="291">
        <f t="shared" si="55"/>
        <v>0</v>
      </c>
    </row>
    <row r="324" spans="2:29" x14ac:dyDescent="0.25">
      <c r="B324" s="424">
        <v>320</v>
      </c>
      <c r="C324" s="430">
        <f>'BIENES ASEGURADOS IN.DE'!C324</f>
        <v>0</v>
      </c>
      <c r="D324" s="431">
        <f>'BIENES ASEGURADOS IN.DE'!D324*'RT GENERALES'!$E$14</f>
        <v>0</v>
      </c>
      <c r="E324" s="432">
        <f>'BIENES ASEGURADOS IN.DE'!E324*'RT GENERALES'!$E$14</f>
        <v>0</v>
      </c>
      <c r="F324" s="433">
        <f>'BIENES ASEGURADOS IN.DE'!F324*'RT GENERALES'!$E$14</f>
        <v>0</v>
      </c>
      <c r="G324" s="425">
        <f t="shared" si="45"/>
        <v>0</v>
      </c>
      <c r="H324" s="283"/>
      <c r="I324" s="284">
        <f>((((D324+E324)*('DT IN. DE'!$C$5/1000)))*($D$1166/IF(AND($D$1165&gt;$B$1167,$B$1167&gt;$D$1164),366,365))+(F324*('DT IN. DE'!$C$5/2000)))</f>
        <v>0</v>
      </c>
      <c r="J324" s="285">
        <f t="shared" si="46"/>
        <v>0</v>
      </c>
      <c r="K324" s="286">
        <f>(((D324+E324)*('DT IN. DE'!$E$5/1000))*($D$1166/IF(AND($D$1165&gt;$B$1167,$B$1167&gt;$D$1164),366,365))+(F324*('DT IN. DE'!$E$5/2000)))</f>
        <v>0</v>
      </c>
      <c r="L324" s="385"/>
      <c r="M324" s="287">
        <f t="shared" si="47"/>
        <v>0</v>
      </c>
      <c r="O324" s="288">
        <f>(($T324*'DT IN. DE'!$C$5/1000))*($D$1166/IF(AND($D$1165&gt;$B$1167,$B$1167&gt;$D$1164),366,365))+(($U324*'DT IN. DE'!$C$5/2000))</f>
        <v>0</v>
      </c>
      <c r="P324" s="289">
        <f t="shared" si="48"/>
        <v>0</v>
      </c>
      <c r="Q324" s="289">
        <f>(($T324*'DT IN. DE'!$E$5/1000))*($D$1166/IF(AND($D$1165&gt;$B$1167,$B$1167&gt;$D$1164),366,365))+(($U324*'DT IN. DE'!$E$5/2000))</f>
        <v>0</v>
      </c>
      <c r="R324" s="290">
        <f t="shared" si="49"/>
        <v>0</v>
      </c>
      <c r="T324" s="291">
        <f t="shared" si="50"/>
        <v>0</v>
      </c>
      <c r="U324" s="291">
        <f t="shared" si="51"/>
        <v>0</v>
      </c>
      <c r="W324" s="288">
        <f>(($AB324*'DT IN. DE'!$C$5/1000))*($D$1166/IF(AND($D$1165&gt;$B$1167,$B$1167&gt;$D$1164),366,365))+(($AC324*'DT IN. DE'!$C$5/2000))</f>
        <v>0</v>
      </c>
      <c r="X324" s="289">
        <f t="shared" si="52"/>
        <v>0</v>
      </c>
      <c r="Y324" s="289">
        <f>(($AB324*'DT IN. DE'!$E$5/1000))*($D$1166/IF(AND($D$1165&gt;$B$1167,$B$1167&gt;$D$1164),366,365))+(($AC324*'DT IN. DE'!$E$5/2000))</f>
        <v>0</v>
      </c>
      <c r="Z324" s="292">
        <f t="shared" si="53"/>
        <v>0</v>
      </c>
      <c r="AA324" s="386"/>
      <c r="AB324" s="291">
        <f t="shared" si="54"/>
        <v>0</v>
      </c>
      <c r="AC324" s="291">
        <f t="shared" si="55"/>
        <v>0</v>
      </c>
    </row>
    <row r="325" spans="2:29" x14ac:dyDescent="0.25">
      <c r="B325" s="424">
        <v>321</v>
      </c>
      <c r="C325" s="430">
        <f>'BIENES ASEGURADOS IN.DE'!C325</f>
        <v>0</v>
      </c>
      <c r="D325" s="431">
        <f>'BIENES ASEGURADOS IN.DE'!D325*'RT GENERALES'!$E$14</f>
        <v>0</v>
      </c>
      <c r="E325" s="432">
        <f>'BIENES ASEGURADOS IN.DE'!E325*'RT GENERALES'!$E$14</f>
        <v>0</v>
      </c>
      <c r="F325" s="433">
        <f>'BIENES ASEGURADOS IN.DE'!F325*'RT GENERALES'!$E$14</f>
        <v>0</v>
      </c>
      <c r="G325" s="425">
        <f t="shared" si="45"/>
        <v>0</v>
      </c>
      <c r="H325" s="283"/>
      <c r="I325" s="284">
        <f>((((D325+E325)*('DT IN. DE'!$C$5/1000)))*($D$1166/IF(AND($D$1165&gt;$B$1167,$B$1167&gt;$D$1164),366,365))+(F325*('DT IN. DE'!$C$5/2000)))</f>
        <v>0</v>
      </c>
      <c r="J325" s="285">
        <f t="shared" si="46"/>
        <v>0</v>
      </c>
      <c r="K325" s="286">
        <f>(((D325+E325)*('DT IN. DE'!$E$5/1000))*($D$1166/IF(AND($D$1165&gt;$B$1167,$B$1167&gt;$D$1164),366,365))+(F325*('DT IN. DE'!$E$5/2000)))</f>
        <v>0</v>
      </c>
      <c r="L325" s="385"/>
      <c r="M325" s="287">
        <f t="shared" si="47"/>
        <v>0</v>
      </c>
      <c r="O325" s="288">
        <f>(($T325*'DT IN. DE'!$C$5/1000))*($D$1166/IF(AND($D$1165&gt;$B$1167,$B$1167&gt;$D$1164),366,365))+(($U325*'DT IN. DE'!$C$5/2000))</f>
        <v>0</v>
      </c>
      <c r="P325" s="289">
        <f t="shared" si="48"/>
        <v>0</v>
      </c>
      <c r="Q325" s="289">
        <f>(($T325*'DT IN. DE'!$E$5/1000))*($D$1166/IF(AND($D$1165&gt;$B$1167,$B$1167&gt;$D$1164),366,365))+(($U325*'DT IN. DE'!$E$5/2000))</f>
        <v>0</v>
      </c>
      <c r="R325" s="290">
        <f t="shared" si="49"/>
        <v>0</v>
      </c>
      <c r="T325" s="291">
        <f t="shared" si="50"/>
        <v>0</v>
      </c>
      <c r="U325" s="291">
        <f t="shared" si="51"/>
        <v>0</v>
      </c>
      <c r="W325" s="288">
        <f>(($AB325*'DT IN. DE'!$C$5/1000))*($D$1166/IF(AND($D$1165&gt;$B$1167,$B$1167&gt;$D$1164),366,365))+(($AC325*'DT IN. DE'!$C$5/2000))</f>
        <v>0</v>
      </c>
      <c r="X325" s="289">
        <f t="shared" si="52"/>
        <v>0</v>
      </c>
      <c r="Y325" s="289">
        <f>(($AB325*'DT IN. DE'!$E$5/1000))*($D$1166/IF(AND($D$1165&gt;$B$1167,$B$1167&gt;$D$1164),366,365))+(($AC325*'DT IN. DE'!$E$5/2000))</f>
        <v>0</v>
      </c>
      <c r="Z325" s="292">
        <f t="shared" si="53"/>
        <v>0</v>
      </c>
      <c r="AA325" s="386"/>
      <c r="AB325" s="291">
        <f t="shared" si="54"/>
        <v>0</v>
      </c>
      <c r="AC325" s="291">
        <f t="shared" si="55"/>
        <v>0</v>
      </c>
    </row>
    <row r="326" spans="2:29" x14ac:dyDescent="0.25">
      <c r="B326" s="423">
        <v>322</v>
      </c>
      <c r="C326" s="430">
        <f>'BIENES ASEGURADOS IN.DE'!C326</f>
        <v>0</v>
      </c>
      <c r="D326" s="431">
        <f>'BIENES ASEGURADOS IN.DE'!D326*'RT GENERALES'!$E$14</f>
        <v>0</v>
      </c>
      <c r="E326" s="432">
        <f>'BIENES ASEGURADOS IN.DE'!E326*'RT GENERALES'!$E$14</f>
        <v>0</v>
      </c>
      <c r="F326" s="433">
        <f>'BIENES ASEGURADOS IN.DE'!F326*'RT GENERALES'!$E$14</f>
        <v>0</v>
      </c>
      <c r="G326" s="425">
        <f t="shared" ref="G326:G389" si="56">SUM(D326:F326)</f>
        <v>0</v>
      </c>
      <c r="H326" s="283"/>
      <c r="I326" s="284">
        <f>((((D326+E326)*('DT IN. DE'!$C$5/1000)))*($D$1166/IF(AND($D$1165&gt;$B$1167,$B$1167&gt;$D$1164),366,365))+(F326*('DT IN. DE'!$C$5/2000)))</f>
        <v>0</v>
      </c>
      <c r="J326" s="285">
        <f t="shared" ref="J326:J389" si="57">((((D326+E326)*($G$1166/1000)))*($D$1166/IF(AND($D$1165&gt;$B$1167,$B$1167&gt;$D$1164),366,365))+(F326*$G$1166/2000))</f>
        <v>0</v>
      </c>
      <c r="K326" s="286">
        <f>(((D326+E326)*('DT IN. DE'!$E$5/1000))*($D$1166/IF(AND($D$1165&gt;$B$1167,$B$1167&gt;$D$1164),366,365))+(F326*('DT IN. DE'!$E$5/2000)))</f>
        <v>0</v>
      </c>
      <c r="L326" s="385"/>
      <c r="M326" s="287">
        <f t="shared" ref="M326:M389" si="58">SUM(I326:L326)</f>
        <v>0</v>
      </c>
      <c r="O326" s="288">
        <f>(($T326*'DT IN. DE'!$C$5/1000))*($D$1166/IF(AND($D$1165&gt;$B$1167,$B$1167&gt;$D$1164),366,365))+(($U326*'DT IN. DE'!$C$5/2000))</f>
        <v>0</v>
      </c>
      <c r="P326" s="289">
        <f t="shared" ref="P326:P389" si="59">(($T326*$G$1166/1000))*($D$1166/IF(AND($D$1165&gt;$B$1167,$B$1167&gt;$D$1164),366,365))+(($U326*$G$1166/2000))</f>
        <v>0</v>
      </c>
      <c r="Q326" s="289">
        <f>(($T326*'DT IN. DE'!$E$5/1000))*($D$1166/IF(AND($D$1165&gt;$B$1167,$B$1167&gt;$D$1164),366,365))+(($U326*'DT IN. DE'!$E$5/2000))</f>
        <v>0</v>
      </c>
      <c r="R326" s="290">
        <f t="shared" ref="R326:R389" si="60">M326-(SUM(O326:Q326))</f>
        <v>0</v>
      </c>
      <c r="T326" s="291">
        <f t="shared" ref="T326:T389" si="61">IF(AND(($G326)&gt;$O$2,F326&gt;0),((D326+E326)*($O$2/$G326)),IF($G326&lt;$O$2,(D326+E326),($G326)*($O$2/$G326)))</f>
        <v>0</v>
      </c>
      <c r="U326" s="291">
        <f t="shared" ref="U326:U389" si="62">IF(AND(($G326)&gt;$O$2,$F326&gt;0),(($F326)*($O$2/$G326)),$F326)</f>
        <v>0</v>
      </c>
      <c r="W326" s="288">
        <f>(($AB326*'DT IN. DE'!$C$5/1000))*($D$1166/IF(AND($D$1165&gt;$B$1167,$B$1167&gt;$D$1164),366,365))+(($AC326*'DT IN. DE'!$C$5/2000))</f>
        <v>0</v>
      </c>
      <c r="X326" s="289">
        <f t="shared" ref="X326:X389" si="63">(($AB326*$G$1166/1000))*($D$1166/IF(AND($D$1165&gt;$B$1167,$B$1167&gt;$D$1164),366,365))+(($AC326*$G$1166/2000))</f>
        <v>0</v>
      </c>
      <c r="Y326" s="289">
        <f>(($AB326*'DT IN. DE'!$E$5/1000))*($D$1166/IF(AND($D$1165&gt;$B$1167,$B$1167&gt;$D$1164),366,365))+(($AC326*'DT IN. DE'!$E$5/2000))</f>
        <v>0</v>
      </c>
      <c r="Z326" s="292">
        <f t="shared" ref="Z326:Z389" si="64">M326-SUM(O326:Q326,W326:Y326)</f>
        <v>0</v>
      </c>
      <c r="AA326" s="386"/>
      <c r="AB326" s="291">
        <f t="shared" ref="AB326:AB389" si="65">IF($G326&gt;$O$2,IF(AND($W$2&gt;=($G326-$O$2)),(D326+E326)*(1-($O$2/$G326)),(D326+E326)*($W$2/$G326)),0)</f>
        <v>0</v>
      </c>
      <c r="AC326" s="291">
        <f t="shared" ref="AC326:AC389" si="66">IF($G326&gt;$O$2,IF(AND($W$2&gt;=($G326-$O$2),F326&gt;0),(F326)*(1-($O$2/$G326)),(F326)*($W$2/$G326)),0)</f>
        <v>0</v>
      </c>
    </row>
    <row r="327" spans="2:29" x14ac:dyDescent="0.25">
      <c r="B327" s="424">
        <v>323</v>
      </c>
      <c r="C327" s="430">
        <f>'BIENES ASEGURADOS IN.DE'!C327</f>
        <v>0</v>
      </c>
      <c r="D327" s="431">
        <f>'BIENES ASEGURADOS IN.DE'!D327*'RT GENERALES'!$E$14</f>
        <v>0</v>
      </c>
      <c r="E327" s="432">
        <f>'BIENES ASEGURADOS IN.DE'!E327*'RT GENERALES'!$E$14</f>
        <v>0</v>
      </c>
      <c r="F327" s="433">
        <f>'BIENES ASEGURADOS IN.DE'!F327*'RT GENERALES'!$E$14</f>
        <v>0</v>
      </c>
      <c r="G327" s="425">
        <f t="shared" si="56"/>
        <v>0</v>
      </c>
      <c r="H327" s="283"/>
      <c r="I327" s="284">
        <f>((((D327+E327)*('DT IN. DE'!$C$5/1000)))*($D$1166/IF(AND($D$1165&gt;$B$1167,$B$1167&gt;$D$1164),366,365))+(F327*('DT IN. DE'!$C$5/2000)))</f>
        <v>0</v>
      </c>
      <c r="J327" s="285">
        <f t="shared" si="57"/>
        <v>0</v>
      </c>
      <c r="K327" s="286">
        <f>(((D327+E327)*('DT IN. DE'!$E$5/1000))*($D$1166/IF(AND($D$1165&gt;$B$1167,$B$1167&gt;$D$1164),366,365))+(F327*('DT IN. DE'!$E$5/2000)))</f>
        <v>0</v>
      </c>
      <c r="L327" s="385"/>
      <c r="M327" s="287">
        <f t="shared" si="58"/>
        <v>0</v>
      </c>
      <c r="O327" s="288">
        <f>(($T327*'DT IN. DE'!$C$5/1000))*($D$1166/IF(AND($D$1165&gt;$B$1167,$B$1167&gt;$D$1164),366,365))+(($U327*'DT IN. DE'!$C$5/2000))</f>
        <v>0</v>
      </c>
      <c r="P327" s="289">
        <f t="shared" si="59"/>
        <v>0</v>
      </c>
      <c r="Q327" s="289">
        <f>(($T327*'DT IN. DE'!$E$5/1000))*($D$1166/IF(AND($D$1165&gt;$B$1167,$B$1167&gt;$D$1164),366,365))+(($U327*'DT IN. DE'!$E$5/2000))</f>
        <v>0</v>
      </c>
      <c r="R327" s="290">
        <f t="shared" si="60"/>
        <v>0</v>
      </c>
      <c r="T327" s="291">
        <f t="shared" si="61"/>
        <v>0</v>
      </c>
      <c r="U327" s="291">
        <f t="shared" si="62"/>
        <v>0</v>
      </c>
      <c r="W327" s="288">
        <f>(($AB327*'DT IN. DE'!$C$5/1000))*($D$1166/IF(AND($D$1165&gt;$B$1167,$B$1167&gt;$D$1164),366,365))+(($AC327*'DT IN. DE'!$C$5/2000))</f>
        <v>0</v>
      </c>
      <c r="X327" s="289">
        <f t="shared" si="63"/>
        <v>0</v>
      </c>
      <c r="Y327" s="289">
        <f>(($AB327*'DT IN. DE'!$E$5/1000))*($D$1166/IF(AND($D$1165&gt;$B$1167,$B$1167&gt;$D$1164),366,365))+(($AC327*'DT IN. DE'!$E$5/2000))</f>
        <v>0</v>
      </c>
      <c r="Z327" s="292">
        <f t="shared" si="64"/>
        <v>0</v>
      </c>
      <c r="AA327" s="386"/>
      <c r="AB327" s="291">
        <f t="shared" si="65"/>
        <v>0</v>
      </c>
      <c r="AC327" s="291">
        <f t="shared" si="66"/>
        <v>0</v>
      </c>
    </row>
    <row r="328" spans="2:29" x14ac:dyDescent="0.25">
      <c r="B328" s="424">
        <v>324</v>
      </c>
      <c r="C328" s="430">
        <f>'BIENES ASEGURADOS IN.DE'!C328</f>
        <v>0</v>
      </c>
      <c r="D328" s="431">
        <f>'BIENES ASEGURADOS IN.DE'!D328*'RT GENERALES'!$E$14</f>
        <v>0</v>
      </c>
      <c r="E328" s="432">
        <f>'BIENES ASEGURADOS IN.DE'!E328*'RT GENERALES'!$E$14</f>
        <v>0</v>
      </c>
      <c r="F328" s="433">
        <f>'BIENES ASEGURADOS IN.DE'!F328*'RT GENERALES'!$E$14</f>
        <v>0</v>
      </c>
      <c r="G328" s="425">
        <f t="shared" si="56"/>
        <v>0</v>
      </c>
      <c r="H328" s="283"/>
      <c r="I328" s="284">
        <f>((((D328+E328)*('DT IN. DE'!$C$5/1000)))*($D$1166/IF(AND($D$1165&gt;$B$1167,$B$1167&gt;$D$1164),366,365))+(F328*('DT IN. DE'!$C$5/2000)))</f>
        <v>0</v>
      </c>
      <c r="J328" s="285">
        <f t="shared" si="57"/>
        <v>0</v>
      </c>
      <c r="K328" s="286">
        <f>(((D328+E328)*('DT IN. DE'!$E$5/1000))*($D$1166/IF(AND($D$1165&gt;$B$1167,$B$1167&gt;$D$1164),366,365))+(F328*('DT IN. DE'!$E$5/2000)))</f>
        <v>0</v>
      </c>
      <c r="L328" s="385"/>
      <c r="M328" s="287">
        <f t="shared" si="58"/>
        <v>0</v>
      </c>
      <c r="O328" s="288">
        <f>(($T328*'DT IN. DE'!$C$5/1000))*($D$1166/IF(AND($D$1165&gt;$B$1167,$B$1167&gt;$D$1164),366,365))+(($U328*'DT IN. DE'!$C$5/2000))</f>
        <v>0</v>
      </c>
      <c r="P328" s="289">
        <f t="shared" si="59"/>
        <v>0</v>
      </c>
      <c r="Q328" s="289">
        <f>(($T328*'DT IN. DE'!$E$5/1000))*($D$1166/IF(AND($D$1165&gt;$B$1167,$B$1167&gt;$D$1164),366,365))+(($U328*'DT IN. DE'!$E$5/2000))</f>
        <v>0</v>
      </c>
      <c r="R328" s="290">
        <f t="shared" si="60"/>
        <v>0</v>
      </c>
      <c r="T328" s="291">
        <f t="shared" si="61"/>
        <v>0</v>
      </c>
      <c r="U328" s="291">
        <f t="shared" si="62"/>
        <v>0</v>
      </c>
      <c r="W328" s="288">
        <f>(($AB328*'DT IN. DE'!$C$5/1000))*($D$1166/IF(AND($D$1165&gt;$B$1167,$B$1167&gt;$D$1164),366,365))+(($AC328*'DT IN. DE'!$C$5/2000))</f>
        <v>0</v>
      </c>
      <c r="X328" s="289">
        <f t="shared" si="63"/>
        <v>0</v>
      </c>
      <c r="Y328" s="289">
        <f>(($AB328*'DT IN. DE'!$E$5/1000))*($D$1166/IF(AND($D$1165&gt;$B$1167,$B$1167&gt;$D$1164),366,365))+(($AC328*'DT IN. DE'!$E$5/2000))</f>
        <v>0</v>
      </c>
      <c r="Z328" s="292">
        <f t="shared" si="64"/>
        <v>0</v>
      </c>
      <c r="AA328" s="386"/>
      <c r="AB328" s="291">
        <f t="shared" si="65"/>
        <v>0</v>
      </c>
      <c r="AC328" s="291">
        <f t="shared" si="66"/>
        <v>0</v>
      </c>
    </row>
    <row r="329" spans="2:29" x14ac:dyDescent="0.25">
      <c r="B329" s="423">
        <v>325</v>
      </c>
      <c r="C329" s="430">
        <f>'BIENES ASEGURADOS IN.DE'!C329</f>
        <v>0</v>
      </c>
      <c r="D329" s="431">
        <f>'BIENES ASEGURADOS IN.DE'!D329*'RT GENERALES'!$E$14</f>
        <v>0</v>
      </c>
      <c r="E329" s="432">
        <f>'BIENES ASEGURADOS IN.DE'!E329*'RT GENERALES'!$E$14</f>
        <v>0</v>
      </c>
      <c r="F329" s="433">
        <f>'BIENES ASEGURADOS IN.DE'!F329*'RT GENERALES'!$E$14</f>
        <v>0</v>
      </c>
      <c r="G329" s="425">
        <f t="shared" si="56"/>
        <v>0</v>
      </c>
      <c r="H329" s="283"/>
      <c r="I329" s="284">
        <f>((((D329+E329)*('DT IN. DE'!$C$5/1000)))*($D$1166/IF(AND($D$1165&gt;$B$1167,$B$1167&gt;$D$1164),366,365))+(F329*('DT IN. DE'!$C$5/2000)))</f>
        <v>0</v>
      </c>
      <c r="J329" s="285">
        <f t="shared" si="57"/>
        <v>0</v>
      </c>
      <c r="K329" s="286">
        <f>(((D329+E329)*('DT IN. DE'!$E$5/1000))*($D$1166/IF(AND($D$1165&gt;$B$1167,$B$1167&gt;$D$1164),366,365))+(F329*('DT IN. DE'!$E$5/2000)))</f>
        <v>0</v>
      </c>
      <c r="L329" s="385"/>
      <c r="M329" s="287">
        <f t="shared" si="58"/>
        <v>0</v>
      </c>
      <c r="O329" s="288">
        <f>(($T329*'DT IN. DE'!$C$5/1000))*($D$1166/IF(AND($D$1165&gt;$B$1167,$B$1167&gt;$D$1164),366,365))+(($U329*'DT IN. DE'!$C$5/2000))</f>
        <v>0</v>
      </c>
      <c r="P329" s="289">
        <f t="shared" si="59"/>
        <v>0</v>
      </c>
      <c r="Q329" s="289">
        <f>(($T329*'DT IN. DE'!$E$5/1000))*($D$1166/IF(AND($D$1165&gt;$B$1167,$B$1167&gt;$D$1164),366,365))+(($U329*'DT IN. DE'!$E$5/2000))</f>
        <v>0</v>
      </c>
      <c r="R329" s="290">
        <f t="shared" si="60"/>
        <v>0</v>
      </c>
      <c r="T329" s="291">
        <f t="shared" si="61"/>
        <v>0</v>
      </c>
      <c r="U329" s="291">
        <f t="shared" si="62"/>
        <v>0</v>
      </c>
      <c r="W329" s="288">
        <f>(($AB329*'DT IN. DE'!$C$5/1000))*($D$1166/IF(AND($D$1165&gt;$B$1167,$B$1167&gt;$D$1164),366,365))+(($AC329*'DT IN. DE'!$C$5/2000))</f>
        <v>0</v>
      </c>
      <c r="X329" s="289">
        <f t="shared" si="63"/>
        <v>0</v>
      </c>
      <c r="Y329" s="289">
        <f>(($AB329*'DT IN. DE'!$E$5/1000))*($D$1166/IF(AND($D$1165&gt;$B$1167,$B$1167&gt;$D$1164),366,365))+(($AC329*'DT IN. DE'!$E$5/2000))</f>
        <v>0</v>
      </c>
      <c r="Z329" s="292">
        <f t="shared" si="64"/>
        <v>0</v>
      </c>
      <c r="AA329" s="386"/>
      <c r="AB329" s="291">
        <f t="shared" si="65"/>
        <v>0</v>
      </c>
      <c r="AC329" s="291">
        <f t="shared" si="66"/>
        <v>0</v>
      </c>
    </row>
    <row r="330" spans="2:29" x14ac:dyDescent="0.25">
      <c r="B330" s="424">
        <v>326</v>
      </c>
      <c r="C330" s="430">
        <f>'BIENES ASEGURADOS IN.DE'!C330</f>
        <v>0</v>
      </c>
      <c r="D330" s="431">
        <f>'BIENES ASEGURADOS IN.DE'!D330*'RT GENERALES'!$E$14</f>
        <v>0</v>
      </c>
      <c r="E330" s="432">
        <f>'BIENES ASEGURADOS IN.DE'!E330*'RT GENERALES'!$E$14</f>
        <v>0</v>
      </c>
      <c r="F330" s="433">
        <f>'BIENES ASEGURADOS IN.DE'!F330*'RT GENERALES'!$E$14</f>
        <v>0</v>
      </c>
      <c r="G330" s="425">
        <f t="shared" si="56"/>
        <v>0</v>
      </c>
      <c r="H330" s="283"/>
      <c r="I330" s="284">
        <f>((((D330+E330)*('DT IN. DE'!$C$5/1000)))*($D$1166/IF(AND($D$1165&gt;$B$1167,$B$1167&gt;$D$1164),366,365))+(F330*('DT IN. DE'!$C$5/2000)))</f>
        <v>0</v>
      </c>
      <c r="J330" s="285">
        <f t="shared" si="57"/>
        <v>0</v>
      </c>
      <c r="K330" s="286">
        <f>(((D330+E330)*('DT IN. DE'!$E$5/1000))*($D$1166/IF(AND($D$1165&gt;$B$1167,$B$1167&gt;$D$1164),366,365))+(F330*('DT IN. DE'!$E$5/2000)))</f>
        <v>0</v>
      </c>
      <c r="L330" s="385"/>
      <c r="M330" s="287">
        <f t="shared" si="58"/>
        <v>0</v>
      </c>
      <c r="O330" s="288">
        <f>(($T330*'DT IN. DE'!$C$5/1000))*($D$1166/IF(AND($D$1165&gt;$B$1167,$B$1167&gt;$D$1164),366,365))+(($U330*'DT IN. DE'!$C$5/2000))</f>
        <v>0</v>
      </c>
      <c r="P330" s="289">
        <f t="shared" si="59"/>
        <v>0</v>
      </c>
      <c r="Q330" s="289">
        <f>(($T330*'DT IN. DE'!$E$5/1000))*($D$1166/IF(AND($D$1165&gt;$B$1167,$B$1167&gt;$D$1164),366,365))+(($U330*'DT IN. DE'!$E$5/2000))</f>
        <v>0</v>
      </c>
      <c r="R330" s="290">
        <f t="shared" si="60"/>
        <v>0</v>
      </c>
      <c r="T330" s="291">
        <f t="shared" si="61"/>
        <v>0</v>
      </c>
      <c r="U330" s="291">
        <f t="shared" si="62"/>
        <v>0</v>
      </c>
      <c r="W330" s="288">
        <f>(($AB330*'DT IN. DE'!$C$5/1000))*($D$1166/IF(AND($D$1165&gt;$B$1167,$B$1167&gt;$D$1164),366,365))+(($AC330*'DT IN. DE'!$C$5/2000))</f>
        <v>0</v>
      </c>
      <c r="X330" s="289">
        <f t="shared" si="63"/>
        <v>0</v>
      </c>
      <c r="Y330" s="289">
        <f>(($AB330*'DT IN. DE'!$E$5/1000))*($D$1166/IF(AND($D$1165&gt;$B$1167,$B$1167&gt;$D$1164),366,365))+(($AC330*'DT IN. DE'!$E$5/2000))</f>
        <v>0</v>
      </c>
      <c r="Z330" s="292">
        <f t="shared" si="64"/>
        <v>0</v>
      </c>
      <c r="AA330" s="386"/>
      <c r="AB330" s="291">
        <f t="shared" si="65"/>
        <v>0</v>
      </c>
      <c r="AC330" s="291">
        <f t="shared" si="66"/>
        <v>0</v>
      </c>
    </row>
    <row r="331" spans="2:29" x14ac:dyDescent="0.25">
      <c r="B331" s="424">
        <v>327</v>
      </c>
      <c r="C331" s="430">
        <f>'BIENES ASEGURADOS IN.DE'!C331</f>
        <v>0</v>
      </c>
      <c r="D331" s="431">
        <f>'BIENES ASEGURADOS IN.DE'!D331*'RT GENERALES'!$E$14</f>
        <v>0</v>
      </c>
      <c r="E331" s="432">
        <f>'BIENES ASEGURADOS IN.DE'!E331*'RT GENERALES'!$E$14</f>
        <v>0</v>
      </c>
      <c r="F331" s="433">
        <f>'BIENES ASEGURADOS IN.DE'!F331*'RT GENERALES'!$E$14</f>
        <v>0</v>
      </c>
      <c r="G331" s="425">
        <f t="shared" si="56"/>
        <v>0</v>
      </c>
      <c r="H331" s="283"/>
      <c r="I331" s="284">
        <f>((((D331+E331)*('DT IN. DE'!$C$5/1000)))*($D$1166/IF(AND($D$1165&gt;$B$1167,$B$1167&gt;$D$1164),366,365))+(F331*('DT IN. DE'!$C$5/2000)))</f>
        <v>0</v>
      </c>
      <c r="J331" s="285">
        <f t="shared" si="57"/>
        <v>0</v>
      </c>
      <c r="K331" s="286">
        <f>(((D331+E331)*('DT IN. DE'!$E$5/1000))*($D$1166/IF(AND($D$1165&gt;$B$1167,$B$1167&gt;$D$1164),366,365))+(F331*('DT IN. DE'!$E$5/2000)))</f>
        <v>0</v>
      </c>
      <c r="L331" s="385"/>
      <c r="M331" s="287">
        <f t="shared" si="58"/>
        <v>0</v>
      </c>
      <c r="O331" s="288">
        <f>(($T331*'DT IN. DE'!$C$5/1000))*($D$1166/IF(AND($D$1165&gt;$B$1167,$B$1167&gt;$D$1164),366,365))+(($U331*'DT IN. DE'!$C$5/2000))</f>
        <v>0</v>
      </c>
      <c r="P331" s="289">
        <f t="shared" si="59"/>
        <v>0</v>
      </c>
      <c r="Q331" s="289">
        <f>(($T331*'DT IN. DE'!$E$5/1000))*($D$1166/IF(AND($D$1165&gt;$B$1167,$B$1167&gt;$D$1164),366,365))+(($U331*'DT IN. DE'!$E$5/2000))</f>
        <v>0</v>
      </c>
      <c r="R331" s="290">
        <f t="shared" si="60"/>
        <v>0</v>
      </c>
      <c r="T331" s="291">
        <f t="shared" si="61"/>
        <v>0</v>
      </c>
      <c r="U331" s="291">
        <f t="shared" si="62"/>
        <v>0</v>
      </c>
      <c r="W331" s="288">
        <f>(($AB331*'DT IN. DE'!$C$5/1000))*($D$1166/IF(AND($D$1165&gt;$B$1167,$B$1167&gt;$D$1164),366,365))+(($AC331*'DT IN. DE'!$C$5/2000))</f>
        <v>0</v>
      </c>
      <c r="X331" s="289">
        <f t="shared" si="63"/>
        <v>0</v>
      </c>
      <c r="Y331" s="289">
        <f>(($AB331*'DT IN. DE'!$E$5/1000))*($D$1166/IF(AND($D$1165&gt;$B$1167,$B$1167&gt;$D$1164),366,365))+(($AC331*'DT IN. DE'!$E$5/2000))</f>
        <v>0</v>
      </c>
      <c r="Z331" s="292">
        <f t="shared" si="64"/>
        <v>0</v>
      </c>
      <c r="AA331" s="386"/>
      <c r="AB331" s="291">
        <f t="shared" si="65"/>
        <v>0</v>
      </c>
      <c r="AC331" s="291">
        <f t="shared" si="66"/>
        <v>0</v>
      </c>
    </row>
    <row r="332" spans="2:29" x14ac:dyDescent="0.25">
      <c r="B332" s="423">
        <v>328</v>
      </c>
      <c r="C332" s="430">
        <f>'BIENES ASEGURADOS IN.DE'!C332</f>
        <v>0</v>
      </c>
      <c r="D332" s="431">
        <f>'BIENES ASEGURADOS IN.DE'!D332*'RT GENERALES'!$E$14</f>
        <v>0</v>
      </c>
      <c r="E332" s="432">
        <f>'BIENES ASEGURADOS IN.DE'!E332*'RT GENERALES'!$E$14</f>
        <v>0</v>
      </c>
      <c r="F332" s="433">
        <f>'BIENES ASEGURADOS IN.DE'!F332*'RT GENERALES'!$E$14</f>
        <v>0</v>
      </c>
      <c r="G332" s="425">
        <f t="shared" si="56"/>
        <v>0</v>
      </c>
      <c r="H332" s="283"/>
      <c r="I332" s="284">
        <f>((((D332+E332)*('DT IN. DE'!$C$5/1000)))*($D$1166/IF(AND($D$1165&gt;$B$1167,$B$1167&gt;$D$1164),366,365))+(F332*('DT IN. DE'!$C$5/2000)))</f>
        <v>0</v>
      </c>
      <c r="J332" s="285">
        <f t="shared" si="57"/>
        <v>0</v>
      </c>
      <c r="K332" s="286">
        <f>(((D332+E332)*('DT IN. DE'!$E$5/1000))*($D$1166/IF(AND($D$1165&gt;$B$1167,$B$1167&gt;$D$1164),366,365))+(F332*('DT IN. DE'!$E$5/2000)))</f>
        <v>0</v>
      </c>
      <c r="L332" s="385"/>
      <c r="M332" s="287">
        <f t="shared" si="58"/>
        <v>0</v>
      </c>
      <c r="O332" s="288">
        <f>(($T332*'DT IN. DE'!$C$5/1000))*($D$1166/IF(AND($D$1165&gt;$B$1167,$B$1167&gt;$D$1164),366,365))+(($U332*'DT IN. DE'!$C$5/2000))</f>
        <v>0</v>
      </c>
      <c r="P332" s="289">
        <f t="shared" si="59"/>
        <v>0</v>
      </c>
      <c r="Q332" s="289">
        <f>(($T332*'DT IN. DE'!$E$5/1000))*($D$1166/IF(AND($D$1165&gt;$B$1167,$B$1167&gt;$D$1164),366,365))+(($U332*'DT IN. DE'!$E$5/2000))</f>
        <v>0</v>
      </c>
      <c r="R332" s="290">
        <f t="shared" si="60"/>
        <v>0</v>
      </c>
      <c r="T332" s="291">
        <f t="shared" si="61"/>
        <v>0</v>
      </c>
      <c r="U332" s="291">
        <f t="shared" si="62"/>
        <v>0</v>
      </c>
      <c r="W332" s="288">
        <f>(($AB332*'DT IN. DE'!$C$5/1000))*($D$1166/IF(AND($D$1165&gt;$B$1167,$B$1167&gt;$D$1164),366,365))+(($AC332*'DT IN. DE'!$C$5/2000))</f>
        <v>0</v>
      </c>
      <c r="X332" s="289">
        <f t="shared" si="63"/>
        <v>0</v>
      </c>
      <c r="Y332" s="289">
        <f>(($AB332*'DT IN. DE'!$E$5/1000))*($D$1166/IF(AND($D$1165&gt;$B$1167,$B$1167&gt;$D$1164),366,365))+(($AC332*'DT IN. DE'!$E$5/2000))</f>
        <v>0</v>
      </c>
      <c r="Z332" s="292">
        <f t="shared" si="64"/>
        <v>0</v>
      </c>
      <c r="AA332" s="386"/>
      <c r="AB332" s="291">
        <f t="shared" si="65"/>
        <v>0</v>
      </c>
      <c r="AC332" s="291">
        <f t="shared" si="66"/>
        <v>0</v>
      </c>
    </row>
    <row r="333" spans="2:29" x14ac:dyDescent="0.25">
      <c r="B333" s="424">
        <v>329</v>
      </c>
      <c r="C333" s="430">
        <f>'BIENES ASEGURADOS IN.DE'!C333</f>
        <v>0</v>
      </c>
      <c r="D333" s="431">
        <f>'BIENES ASEGURADOS IN.DE'!D333*'RT GENERALES'!$E$14</f>
        <v>0</v>
      </c>
      <c r="E333" s="432">
        <f>'BIENES ASEGURADOS IN.DE'!E333*'RT GENERALES'!$E$14</f>
        <v>0</v>
      </c>
      <c r="F333" s="433">
        <f>'BIENES ASEGURADOS IN.DE'!F333*'RT GENERALES'!$E$14</f>
        <v>0</v>
      </c>
      <c r="G333" s="425">
        <f t="shared" si="56"/>
        <v>0</v>
      </c>
      <c r="H333" s="283"/>
      <c r="I333" s="284">
        <f>((((D333+E333)*('DT IN. DE'!$C$5/1000)))*($D$1166/IF(AND($D$1165&gt;$B$1167,$B$1167&gt;$D$1164),366,365))+(F333*('DT IN. DE'!$C$5/2000)))</f>
        <v>0</v>
      </c>
      <c r="J333" s="285">
        <f t="shared" si="57"/>
        <v>0</v>
      </c>
      <c r="K333" s="286">
        <f>(((D333+E333)*('DT IN. DE'!$E$5/1000))*($D$1166/IF(AND($D$1165&gt;$B$1167,$B$1167&gt;$D$1164),366,365))+(F333*('DT IN. DE'!$E$5/2000)))</f>
        <v>0</v>
      </c>
      <c r="L333" s="385"/>
      <c r="M333" s="287">
        <f t="shared" si="58"/>
        <v>0</v>
      </c>
      <c r="O333" s="288">
        <f>(($T333*'DT IN. DE'!$C$5/1000))*($D$1166/IF(AND($D$1165&gt;$B$1167,$B$1167&gt;$D$1164),366,365))+(($U333*'DT IN. DE'!$C$5/2000))</f>
        <v>0</v>
      </c>
      <c r="P333" s="289">
        <f t="shared" si="59"/>
        <v>0</v>
      </c>
      <c r="Q333" s="289">
        <f>(($T333*'DT IN. DE'!$E$5/1000))*($D$1166/IF(AND($D$1165&gt;$B$1167,$B$1167&gt;$D$1164),366,365))+(($U333*'DT IN. DE'!$E$5/2000))</f>
        <v>0</v>
      </c>
      <c r="R333" s="290">
        <f t="shared" si="60"/>
        <v>0</v>
      </c>
      <c r="T333" s="291">
        <f t="shared" si="61"/>
        <v>0</v>
      </c>
      <c r="U333" s="291">
        <f t="shared" si="62"/>
        <v>0</v>
      </c>
      <c r="W333" s="288">
        <f>(($AB333*'DT IN. DE'!$C$5/1000))*($D$1166/IF(AND($D$1165&gt;$B$1167,$B$1167&gt;$D$1164),366,365))+(($AC333*'DT IN. DE'!$C$5/2000))</f>
        <v>0</v>
      </c>
      <c r="X333" s="289">
        <f t="shared" si="63"/>
        <v>0</v>
      </c>
      <c r="Y333" s="289">
        <f>(($AB333*'DT IN. DE'!$E$5/1000))*($D$1166/IF(AND($D$1165&gt;$B$1167,$B$1167&gt;$D$1164),366,365))+(($AC333*'DT IN. DE'!$E$5/2000))</f>
        <v>0</v>
      </c>
      <c r="Z333" s="292">
        <f t="shared" si="64"/>
        <v>0</v>
      </c>
      <c r="AA333" s="386"/>
      <c r="AB333" s="291">
        <f t="shared" si="65"/>
        <v>0</v>
      </c>
      <c r="AC333" s="291">
        <f t="shared" si="66"/>
        <v>0</v>
      </c>
    </row>
    <row r="334" spans="2:29" x14ac:dyDescent="0.25">
      <c r="B334" s="424">
        <v>330</v>
      </c>
      <c r="C334" s="430">
        <f>'BIENES ASEGURADOS IN.DE'!C334</f>
        <v>0</v>
      </c>
      <c r="D334" s="431">
        <f>'BIENES ASEGURADOS IN.DE'!D334*'RT GENERALES'!$E$14</f>
        <v>0</v>
      </c>
      <c r="E334" s="432">
        <f>'BIENES ASEGURADOS IN.DE'!E334*'RT GENERALES'!$E$14</f>
        <v>0</v>
      </c>
      <c r="F334" s="433">
        <f>'BIENES ASEGURADOS IN.DE'!F334*'RT GENERALES'!$E$14</f>
        <v>0</v>
      </c>
      <c r="G334" s="425">
        <f t="shared" si="56"/>
        <v>0</v>
      </c>
      <c r="H334" s="283"/>
      <c r="I334" s="284">
        <f>((((D334+E334)*('DT IN. DE'!$C$5/1000)))*($D$1166/IF(AND($D$1165&gt;$B$1167,$B$1167&gt;$D$1164),366,365))+(F334*('DT IN. DE'!$C$5/2000)))</f>
        <v>0</v>
      </c>
      <c r="J334" s="285">
        <f t="shared" si="57"/>
        <v>0</v>
      </c>
      <c r="K334" s="286">
        <f>(((D334+E334)*('DT IN. DE'!$E$5/1000))*($D$1166/IF(AND($D$1165&gt;$B$1167,$B$1167&gt;$D$1164),366,365))+(F334*('DT IN. DE'!$E$5/2000)))</f>
        <v>0</v>
      </c>
      <c r="L334" s="385"/>
      <c r="M334" s="287">
        <f t="shared" si="58"/>
        <v>0</v>
      </c>
      <c r="O334" s="288">
        <f>(($T334*'DT IN. DE'!$C$5/1000))*($D$1166/IF(AND($D$1165&gt;$B$1167,$B$1167&gt;$D$1164),366,365))+(($U334*'DT IN. DE'!$C$5/2000))</f>
        <v>0</v>
      </c>
      <c r="P334" s="289">
        <f t="shared" si="59"/>
        <v>0</v>
      </c>
      <c r="Q334" s="289">
        <f>(($T334*'DT IN. DE'!$E$5/1000))*($D$1166/IF(AND($D$1165&gt;$B$1167,$B$1167&gt;$D$1164),366,365))+(($U334*'DT IN. DE'!$E$5/2000))</f>
        <v>0</v>
      </c>
      <c r="R334" s="290">
        <f t="shared" si="60"/>
        <v>0</v>
      </c>
      <c r="T334" s="291">
        <f t="shared" si="61"/>
        <v>0</v>
      </c>
      <c r="U334" s="291">
        <f t="shared" si="62"/>
        <v>0</v>
      </c>
      <c r="W334" s="288">
        <f>(($AB334*'DT IN. DE'!$C$5/1000))*($D$1166/IF(AND($D$1165&gt;$B$1167,$B$1167&gt;$D$1164),366,365))+(($AC334*'DT IN. DE'!$C$5/2000))</f>
        <v>0</v>
      </c>
      <c r="X334" s="289">
        <f t="shared" si="63"/>
        <v>0</v>
      </c>
      <c r="Y334" s="289">
        <f>(($AB334*'DT IN. DE'!$E$5/1000))*($D$1166/IF(AND($D$1165&gt;$B$1167,$B$1167&gt;$D$1164),366,365))+(($AC334*'DT IN. DE'!$E$5/2000))</f>
        <v>0</v>
      </c>
      <c r="Z334" s="292">
        <f t="shared" si="64"/>
        <v>0</v>
      </c>
      <c r="AA334" s="386"/>
      <c r="AB334" s="291">
        <f t="shared" si="65"/>
        <v>0</v>
      </c>
      <c r="AC334" s="291">
        <f t="shared" si="66"/>
        <v>0</v>
      </c>
    </row>
    <row r="335" spans="2:29" x14ac:dyDescent="0.25">
      <c r="B335" s="423">
        <v>331</v>
      </c>
      <c r="C335" s="430">
        <f>'BIENES ASEGURADOS IN.DE'!C335</f>
        <v>0</v>
      </c>
      <c r="D335" s="431">
        <f>'BIENES ASEGURADOS IN.DE'!D335*'RT GENERALES'!$E$14</f>
        <v>0</v>
      </c>
      <c r="E335" s="432">
        <f>'BIENES ASEGURADOS IN.DE'!E335*'RT GENERALES'!$E$14</f>
        <v>0</v>
      </c>
      <c r="F335" s="433">
        <f>'BIENES ASEGURADOS IN.DE'!F335*'RT GENERALES'!$E$14</f>
        <v>0</v>
      </c>
      <c r="G335" s="425">
        <f t="shared" si="56"/>
        <v>0</v>
      </c>
      <c r="H335" s="283"/>
      <c r="I335" s="284">
        <f>((((D335+E335)*('DT IN. DE'!$C$5/1000)))*($D$1166/IF(AND($D$1165&gt;$B$1167,$B$1167&gt;$D$1164),366,365))+(F335*('DT IN. DE'!$C$5/2000)))</f>
        <v>0</v>
      </c>
      <c r="J335" s="285">
        <f t="shared" si="57"/>
        <v>0</v>
      </c>
      <c r="K335" s="286">
        <f>(((D335+E335)*('DT IN. DE'!$E$5/1000))*($D$1166/IF(AND($D$1165&gt;$B$1167,$B$1167&gt;$D$1164),366,365))+(F335*('DT IN. DE'!$E$5/2000)))</f>
        <v>0</v>
      </c>
      <c r="L335" s="385"/>
      <c r="M335" s="287">
        <f t="shared" si="58"/>
        <v>0</v>
      </c>
      <c r="O335" s="288">
        <f>(($T335*'DT IN. DE'!$C$5/1000))*($D$1166/IF(AND($D$1165&gt;$B$1167,$B$1167&gt;$D$1164),366,365))+(($U335*'DT IN. DE'!$C$5/2000))</f>
        <v>0</v>
      </c>
      <c r="P335" s="289">
        <f t="shared" si="59"/>
        <v>0</v>
      </c>
      <c r="Q335" s="289">
        <f>(($T335*'DT IN. DE'!$E$5/1000))*($D$1166/IF(AND($D$1165&gt;$B$1167,$B$1167&gt;$D$1164),366,365))+(($U335*'DT IN. DE'!$E$5/2000))</f>
        <v>0</v>
      </c>
      <c r="R335" s="290">
        <f t="shared" si="60"/>
        <v>0</v>
      </c>
      <c r="T335" s="291">
        <f t="shared" si="61"/>
        <v>0</v>
      </c>
      <c r="U335" s="291">
        <f t="shared" si="62"/>
        <v>0</v>
      </c>
      <c r="W335" s="288">
        <f>(($AB335*'DT IN. DE'!$C$5/1000))*($D$1166/IF(AND($D$1165&gt;$B$1167,$B$1167&gt;$D$1164),366,365))+(($AC335*'DT IN. DE'!$C$5/2000))</f>
        <v>0</v>
      </c>
      <c r="X335" s="289">
        <f t="shared" si="63"/>
        <v>0</v>
      </c>
      <c r="Y335" s="289">
        <f>(($AB335*'DT IN. DE'!$E$5/1000))*($D$1166/IF(AND($D$1165&gt;$B$1167,$B$1167&gt;$D$1164),366,365))+(($AC335*'DT IN. DE'!$E$5/2000))</f>
        <v>0</v>
      </c>
      <c r="Z335" s="292">
        <f t="shared" si="64"/>
        <v>0</v>
      </c>
      <c r="AA335" s="386"/>
      <c r="AB335" s="291">
        <f t="shared" si="65"/>
        <v>0</v>
      </c>
      <c r="AC335" s="291">
        <f t="shared" si="66"/>
        <v>0</v>
      </c>
    </row>
    <row r="336" spans="2:29" x14ac:dyDescent="0.25">
      <c r="B336" s="424">
        <v>332</v>
      </c>
      <c r="C336" s="430">
        <f>'BIENES ASEGURADOS IN.DE'!C336</f>
        <v>0</v>
      </c>
      <c r="D336" s="431">
        <f>'BIENES ASEGURADOS IN.DE'!D336*'RT GENERALES'!$E$14</f>
        <v>0</v>
      </c>
      <c r="E336" s="432">
        <f>'BIENES ASEGURADOS IN.DE'!E336*'RT GENERALES'!$E$14</f>
        <v>0</v>
      </c>
      <c r="F336" s="433">
        <f>'BIENES ASEGURADOS IN.DE'!F336*'RT GENERALES'!$E$14</f>
        <v>0</v>
      </c>
      <c r="G336" s="425">
        <f t="shared" si="56"/>
        <v>0</v>
      </c>
      <c r="H336" s="283"/>
      <c r="I336" s="284">
        <f>((((D336+E336)*('DT IN. DE'!$C$5/1000)))*($D$1166/IF(AND($D$1165&gt;$B$1167,$B$1167&gt;$D$1164),366,365))+(F336*('DT IN. DE'!$C$5/2000)))</f>
        <v>0</v>
      </c>
      <c r="J336" s="285">
        <f t="shared" si="57"/>
        <v>0</v>
      </c>
      <c r="K336" s="286">
        <f>(((D336+E336)*('DT IN. DE'!$E$5/1000))*($D$1166/IF(AND($D$1165&gt;$B$1167,$B$1167&gt;$D$1164),366,365))+(F336*('DT IN. DE'!$E$5/2000)))</f>
        <v>0</v>
      </c>
      <c r="L336" s="385"/>
      <c r="M336" s="287">
        <f t="shared" si="58"/>
        <v>0</v>
      </c>
      <c r="O336" s="288">
        <f>(($T336*'DT IN. DE'!$C$5/1000))*($D$1166/IF(AND($D$1165&gt;$B$1167,$B$1167&gt;$D$1164),366,365))+(($U336*'DT IN. DE'!$C$5/2000))</f>
        <v>0</v>
      </c>
      <c r="P336" s="289">
        <f t="shared" si="59"/>
        <v>0</v>
      </c>
      <c r="Q336" s="289">
        <f>(($T336*'DT IN. DE'!$E$5/1000))*($D$1166/IF(AND($D$1165&gt;$B$1167,$B$1167&gt;$D$1164),366,365))+(($U336*'DT IN. DE'!$E$5/2000))</f>
        <v>0</v>
      </c>
      <c r="R336" s="290">
        <f t="shared" si="60"/>
        <v>0</v>
      </c>
      <c r="T336" s="291">
        <f t="shared" si="61"/>
        <v>0</v>
      </c>
      <c r="U336" s="291">
        <f t="shared" si="62"/>
        <v>0</v>
      </c>
      <c r="W336" s="288">
        <f>(($AB336*'DT IN. DE'!$C$5/1000))*($D$1166/IF(AND($D$1165&gt;$B$1167,$B$1167&gt;$D$1164),366,365))+(($AC336*'DT IN. DE'!$C$5/2000))</f>
        <v>0</v>
      </c>
      <c r="X336" s="289">
        <f t="shared" si="63"/>
        <v>0</v>
      </c>
      <c r="Y336" s="289">
        <f>(($AB336*'DT IN. DE'!$E$5/1000))*($D$1166/IF(AND($D$1165&gt;$B$1167,$B$1167&gt;$D$1164),366,365))+(($AC336*'DT IN. DE'!$E$5/2000))</f>
        <v>0</v>
      </c>
      <c r="Z336" s="292">
        <f t="shared" si="64"/>
        <v>0</v>
      </c>
      <c r="AA336" s="386"/>
      <c r="AB336" s="291">
        <f t="shared" si="65"/>
        <v>0</v>
      </c>
      <c r="AC336" s="291">
        <f t="shared" si="66"/>
        <v>0</v>
      </c>
    </row>
    <row r="337" spans="2:29" x14ac:dyDescent="0.25">
      <c r="B337" s="424">
        <v>333</v>
      </c>
      <c r="C337" s="430">
        <f>'BIENES ASEGURADOS IN.DE'!C337</f>
        <v>0</v>
      </c>
      <c r="D337" s="431">
        <f>'BIENES ASEGURADOS IN.DE'!D337*'RT GENERALES'!$E$14</f>
        <v>0</v>
      </c>
      <c r="E337" s="432">
        <f>'BIENES ASEGURADOS IN.DE'!E337*'RT GENERALES'!$E$14</f>
        <v>0</v>
      </c>
      <c r="F337" s="433">
        <f>'BIENES ASEGURADOS IN.DE'!F337*'RT GENERALES'!$E$14</f>
        <v>0</v>
      </c>
      <c r="G337" s="425">
        <f t="shared" si="56"/>
        <v>0</v>
      </c>
      <c r="H337" s="283"/>
      <c r="I337" s="284">
        <f>((((D337+E337)*('DT IN. DE'!$C$5/1000)))*($D$1166/IF(AND($D$1165&gt;$B$1167,$B$1167&gt;$D$1164),366,365))+(F337*('DT IN. DE'!$C$5/2000)))</f>
        <v>0</v>
      </c>
      <c r="J337" s="285">
        <f t="shared" si="57"/>
        <v>0</v>
      </c>
      <c r="K337" s="286">
        <f>(((D337+E337)*('DT IN. DE'!$E$5/1000))*($D$1166/IF(AND($D$1165&gt;$B$1167,$B$1167&gt;$D$1164),366,365))+(F337*('DT IN. DE'!$E$5/2000)))</f>
        <v>0</v>
      </c>
      <c r="L337" s="385"/>
      <c r="M337" s="287">
        <f t="shared" si="58"/>
        <v>0</v>
      </c>
      <c r="O337" s="288">
        <f>(($T337*'DT IN. DE'!$C$5/1000))*($D$1166/IF(AND($D$1165&gt;$B$1167,$B$1167&gt;$D$1164),366,365))+(($U337*'DT IN. DE'!$C$5/2000))</f>
        <v>0</v>
      </c>
      <c r="P337" s="289">
        <f t="shared" si="59"/>
        <v>0</v>
      </c>
      <c r="Q337" s="289">
        <f>(($T337*'DT IN. DE'!$E$5/1000))*($D$1166/IF(AND($D$1165&gt;$B$1167,$B$1167&gt;$D$1164),366,365))+(($U337*'DT IN. DE'!$E$5/2000))</f>
        <v>0</v>
      </c>
      <c r="R337" s="290">
        <f t="shared" si="60"/>
        <v>0</v>
      </c>
      <c r="T337" s="291">
        <f t="shared" si="61"/>
        <v>0</v>
      </c>
      <c r="U337" s="291">
        <f t="shared" si="62"/>
        <v>0</v>
      </c>
      <c r="W337" s="288">
        <f>(($AB337*'DT IN. DE'!$C$5/1000))*($D$1166/IF(AND($D$1165&gt;$B$1167,$B$1167&gt;$D$1164),366,365))+(($AC337*'DT IN. DE'!$C$5/2000))</f>
        <v>0</v>
      </c>
      <c r="X337" s="289">
        <f t="shared" si="63"/>
        <v>0</v>
      </c>
      <c r="Y337" s="289">
        <f>(($AB337*'DT IN. DE'!$E$5/1000))*($D$1166/IF(AND($D$1165&gt;$B$1167,$B$1167&gt;$D$1164),366,365))+(($AC337*'DT IN. DE'!$E$5/2000))</f>
        <v>0</v>
      </c>
      <c r="Z337" s="292">
        <f t="shared" si="64"/>
        <v>0</v>
      </c>
      <c r="AA337" s="386"/>
      <c r="AB337" s="291">
        <f t="shared" si="65"/>
        <v>0</v>
      </c>
      <c r="AC337" s="291">
        <f t="shared" si="66"/>
        <v>0</v>
      </c>
    </row>
    <row r="338" spans="2:29" x14ac:dyDescent="0.25">
      <c r="B338" s="423">
        <v>334</v>
      </c>
      <c r="C338" s="430">
        <f>'BIENES ASEGURADOS IN.DE'!C338</f>
        <v>0</v>
      </c>
      <c r="D338" s="431">
        <f>'BIENES ASEGURADOS IN.DE'!D338*'RT GENERALES'!$E$14</f>
        <v>0</v>
      </c>
      <c r="E338" s="432">
        <f>'BIENES ASEGURADOS IN.DE'!E338*'RT GENERALES'!$E$14</f>
        <v>0</v>
      </c>
      <c r="F338" s="433">
        <f>'BIENES ASEGURADOS IN.DE'!F338*'RT GENERALES'!$E$14</f>
        <v>0</v>
      </c>
      <c r="G338" s="425">
        <f t="shared" si="56"/>
        <v>0</v>
      </c>
      <c r="H338" s="283"/>
      <c r="I338" s="284">
        <f>((((D338+E338)*('DT IN. DE'!$C$5/1000)))*($D$1166/IF(AND($D$1165&gt;$B$1167,$B$1167&gt;$D$1164),366,365))+(F338*('DT IN. DE'!$C$5/2000)))</f>
        <v>0</v>
      </c>
      <c r="J338" s="285">
        <f t="shared" si="57"/>
        <v>0</v>
      </c>
      <c r="K338" s="286">
        <f>(((D338+E338)*('DT IN. DE'!$E$5/1000))*($D$1166/IF(AND($D$1165&gt;$B$1167,$B$1167&gt;$D$1164),366,365))+(F338*('DT IN. DE'!$E$5/2000)))</f>
        <v>0</v>
      </c>
      <c r="L338" s="385"/>
      <c r="M338" s="287">
        <f t="shared" si="58"/>
        <v>0</v>
      </c>
      <c r="O338" s="288">
        <f>(($T338*'DT IN. DE'!$C$5/1000))*($D$1166/IF(AND($D$1165&gt;$B$1167,$B$1167&gt;$D$1164),366,365))+(($U338*'DT IN. DE'!$C$5/2000))</f>
        <v>0</v>
      </c>
      <c r="P338" s="289">
        <f t="shared" si="59"/>
        <v>0</v>
      </c>
      <c r="Q338" s="289">
        <f>(($T338*'DT IN. DE'!$E$5/1000))*($D$1166/IF(AND($D$1165&gt;$B$1167,$B$1167&gt;$D$1164),366,365))+(($U338*'DT IN. DE'!$E$5/2000))</f>
        <v>0</v>
      </c>
      <c r="R338" s="290">
        <f t="shared" si="60"/>
        <v>0</v>
      </c>
      <c r="T338" s="291">
        <f t="shared" si="61"/>
        <v>0</v>
      </c>
      <c r="U338" s="291">
        <f t="shared" si="62"/>
        <v>0</v>
      </c>
      <c r="W338" s="288">
        <f>(($AB338*'DT IN. DE'!$C$5/1000))*($D$1166/IF(AND($D$1165&gt;$B$1167,$B$1167&gt;$D$1164),366,365))+(($AC338*'DT IN. DE'!$C$5/2000))</f>
        <v>0</v>
      </c>
      <c r="X338" s="289">
        <f t="shared" si="63"/>
        <v>0</v>
      </c>
      <c r="Y338" s="289">
        <f>(($AB338*'DT IN. DE'!$E$5/1000))*($D$1166/IF(AND($D$1165&gt;$B$1167,$B$1167&gt;$D$1164),366,365))+(($AC338*'DT IN. DE'!$E$5/2000))</f>
        <v>0</v>
      </c>
      <c r="Z338" s="292">
        <f t="shared" si="64"/>
        <v>0</v>
      </c>
      <c r="AA338" s="386"/>
      <c r="AB338" s="291">
        <f t="shared" si="65"/>
        <v>0</v>
      </c>
      <c r="AC338" s="291">
        <f t="shared" si="66"/>
        <v>0</v>
      </c>
    </row>
    <row r="339" spans="2:29" x14ac:dyDescent="0.25">
      <c r="B339" s="424">
        <v>335</v>
      </c>
      <c r="C339" s="430">
        <f>'BIENES ASEGURADOS IN.DE'!C339</f>
        <v>0</v>
      </c>
      <c r="D339" s="431">
        <f>'BIENES ASEGURADOS IN.DE'!D339*'RT GENERALES'!$E$14</f>
        <v>0</v>
      </c>
      <c r="E339" s="432">
        <f>'BIENES ASEGURADOS IN.DE'!E339*'RT GENERALES'!$E$14</f>
        <v>0</v>
      </c>
      <c r="F339" s="433">
        <f>'BIENES ASEGURADOS IN.DE'!F339*'RT GENERALES'!$E$14</f>
        <v>0</v>
      </c>
      <c r="G339" s="425">
        <f t="shared" si="56"/>
        <v>0</v>
      </c>
      <c r="H339" s="283"/>
      <c r="I339" s="284">
        <f>((((D339+E339)*('DT IN. DE'!$C$5/1000)))*($D$1166/IF(AND($D$1165&gt;$B$1167,$B$1167&gt;$D$1164),366,365))+(F339*('DT IN. DE'!$C$5/2000)))</f>
        <v>0</v>
      </c>
      <c r="J339" s="285">
        <f t="shared" si="57"/>
        <v>0</v>
      </c>
      <c r="K339" s="286">
        <f>(((D339+E339)*('DT IN. DE'!$E$5/1000))*($D$1166/IF(AND($D$1165&gt;$B$1167,$B$1167&gt;$D$1164),366,365))+(F339*('DT IN. DE'!$E$5/2000)))</f>
        <v>0</v>
      </c>
      <c r="L339" s="385"/>
      <c r="M339" s="287">
        <f t="shared" si="58"/>
        <v>0</v>
      </c>
      <c r="O339" s="288">
        <f>(($T339*'DT IN. DE'!$C$5/1000))*($D$1166/IF(AND($D$1165&gt;$B$1167,$B$1167&gt;$D$1164),366,365))+(($U339*'DT IN. DE'!$C$5/2000))</f>
        <v>0</v>
      </c>
      <c r="P339" s="289">
        <f t="shared" si="59"/>
        <v>0</v>
      </c>
      <c r="Q339" s="289">
        <f>(($T339*'DT IN. DE'!$E$5/1000))*($D$1166/IF(AND($D$1165&gt;$B$1167,$B$1167&gt;$D$1164),366,365))+(($U339*'DT IN. DE'!$E$5/2000))</f>
        <v>0</v>
      </c>
      <c r="R339" s="290">
        <f t="shared" si="60"/>
        <v>0</v>
      </c>
      <c r="T339" s="291">
        <f t="shared" si="61"/>
        <v>0</v>
      </c>
      <c r="U339" s="291">
        <f t="shared" si="62"/>
        <v>0</v>
      </c>
      <c r="W339" s="288">
        <f>(($AB339*'DT IN. DE'!$C$5/1000))*($D$1166/IF(AND($D$1165&gt;$B$1167,$B$1167&gt;$D$1164),366,365))+(($AC339*'DT IN. DE'!$C$5/2000))</f>
        <v>0</v>
      </c>
      <c r="X339" s="289">
        <f t="shared" si="63"/>
        <v>0</v>
      </c>
      <c r="Y339" s="289">
        <f>(($AB339*'DT IN. DE'!$E$5/1000))*($D$1166/IF(AND($D$1165&gt;$B$1167,$B$1167&gt;$D$1164),366,365))+(($AC339*'DT IN. DE'!$E$5/2000))</f>
        <v>0</v>
      </c>
      <c r="Z339" s="292">
        <f t="shared" si="64"/>
        <v>0</v>
      </c>
      <c r="AA339" s="386"/>
      <c r="AB339" s="291">
        <f t="shared" si="65"/>
        <v>0</v>
      </c>
      <c r="AC339" s="291">
        <f t="shared" si="66"/>
        <v>0</v>
      </c>
    </row>
    <row r="340" spans="2:29" x14ac:dyDescent="0.25">
      <c r="B340" s="424">
        <v>336</v>
      </c>
      <c r="C340" s="430">
        <f>'BIENES ASEGURADOS IN.DE'!C340</f>
        <v>0</v>
      </c>
      <c r="D340" s="431">
        <f>'BIENES ASEGURADOS IN.DE'!D340*'RT GENERALES'!$E$14</f>
        <v>0</v>
      </c>
      <c r="E340" s="432">
        <f>'BIENES ASEGURADOS IN.DE'!E340*'RT GENERALES'!$E$14</f>
        <v>0</v>
      </c>
      <c r="F340" s="433">
        <f>'BIENES ASEGURADOS IN.DE'!F340*'RT GENERALES'!$E$14</f>
        <v>0</v>
      </c>
      <c r="G340" s="425">
        <f t="shared" si="56"/>
        <v>0</v>
      </c>
      <c r="H340" s="283"/>
      <c r="I340" s="284">
        <f>((((D340+E340)*('DT IN. DE'!$C$5/1000)))*($D$1166/IF(AND($D$1165&gt;$B$1167,$B$1167&gt;$D$1164),366,365))+(F340*('DT IN. DE'!$C$5/2000)))</f>
        <v>0</v>
      </c>
      <c r="J340" s="285">
        <f t="shared" si="57"/>
        <v>0</v>
      </c>
      <c r="K340" s="286">
        <f>(((D340+E340)*('DT IN. DE'!$E$5/1000))*($D$1166/IF(AND($D$1165&gt;$B$1167,$B$1167&gt;$D$1164),366,365))+(F340*('DT IN. DE'!$E$5/2000)))</f>
        <v>0</v>
      </c>
      <c r="L340" s="385"/>
      <c r="M340" s="287">
        <f t="shared" si="58"/>
        <v>0</v>
      </c>
      <c r="O340" s="288">
        <f>(($T340*'DT IN. DE'!$C$5/1000))*($D$1166/IF(AND($D$1165&gt;$B$1167,$B$1167&gt;$D$1164),366,365))+(($U340*'DT IN. DE'!$C$5/2000))</f>
        <v>0</v>
      </c>
      <c r="P340" s="289">
        <f t="shared" si="59"/>
        <v>0</v>
      </c>
      <c r="Q340" s="289">
        <f>(($T340*'DT IN. DE'!$E$5/1000))*($D$1166/IF(AND($D$1165&gt;$B$1167,$B$1167&gt;$D$1164),366,365))+(($U340*'DT IN. DE'!$E$5/2000))</f>
        <v>0</v>
      </c>
      <c r="R340" s="290">
        <f t="shared" si="60"/>
        <v>0</v>
      </c>
      <c r="T340" s="291">
        <f t="shared" si="61"/>
        <v>0</v>
      </c>
      <c r="U340" s="291">
        <f t="shared" si="62"/>
        <v>0</v>
      </c>
      <c r="W340" s="288">
        <f>(($AB340*'DT IN. DE'!$C$5/1000))*($D$1166/IF(AND($D$1165&gt;$B$1167,$B$1167&gt;$D$1164),366,365))+(($AC340*'DT IN. DE'!$C$5/2000))</f>
        <v>0</v>
      </c>
      <c r="X340" s="289">
        <f t="shared" si="63"/>
        <v>0</v>
      </c>
      <c r="Y340" s="289">
        <f>(($AB340*'DT IN. DE'!$E$5/1000))*($D$1166/IF(AND($D$1165&gt;$B$1167,$B$1167&gt;$D$1164),366,365))+(($AC340*'DT IN. DE'!$E$5/2000))</f>
        <v>0</v>
      </c>
      <c r="Z340" s="292">
        <f t="shared" si="64"/>
        <v>0</v>
      </c>
      <c r="AA340" s="386"/>
      <c r="AB340" s="291">
        <f t="shared" si="65"/>
        <v>0</v>
      </c>
      <c r="AC340" s="291">
        <f t="shared" si="66"/>
        <v>0</v>
      </c>
    </row>
    <row r="341" spans="2:29" x14ac:dyDescent="0.25">
      <c r="B341" s="423">
        <v>337</v>
      </c>
      <c r="C341" s="430">
        <f>'BIENES ASEGURADOS IN.DE'!C341</f>
        <v>0</v>
      </c>
      <c r="D341" s="431">
        <f>'BIENES ASEGURADOS IN.DE'!D341*'RT GENERALES'!$E$14</f>
        <v>0</v>
      </c>
      <c r="E341" s="432">
        <f>'BIENES ASEGURADOS IN.DE'!E341*'RT GENERALES'!$E$14</f>
        <v>0</v>
      </c>
      <c r="F341" s="433">
        <f>'BIENES ASEGURADOS IN.DE'!F341*'RT GENERALES'!$E$14</f>
        <v>0</v>
      </c>
      <c r="G341" s="425">
        <f t="shared" si="56"/>
        <v>0</v>
      </c>
      <c r="H341" s="283"/>
      <c r="I341" s="284">
        <f>((((D341+E341)*('DT IN. DE'!$C$5/1000)))*($D$1166/IF(AND($D$1165&gt;$B$1167,$B$1167&gt;$D$1164),366,365))+(F341*('DT IN. DE'!$C$5/2000)))</f>
        <v>0</v>
      </c>
      <c r="J341" s="285">
        <f t="shared" si="57"/>
        <v>0</v>
      </c>
      <c r="K341" s="286">
        <f>(((D341+E341)*('DT IN. DE'!$E$5/1000))*($D$1166/IF(AND($D$1165&gt;$B$1167,$B$1167&gt;$D$1164),366,365))+(F341*('DT IN. DE'!$E$5/2000)))</f>
        <v>0</v>
      </c>
      <c r="L341" s="385"/>
      <c r="M341" s="287">
        <f t="shared" si="58"/>
        <v>0</v>
      </c>
      <c r="O341" s="288">
        <f>(($T341*'DT IN. DE'!$C$5/1000))*($D$1166/IF(AND($D$1165&gt;$B$1167,$B$1167&gt;$D$1164),366,365))+(($U341*'DT IN. DE'!$C$5/2000))</f>
        <v>0</v>
      </c>
      <c r="P341" s="289">
        <f t="shared" si="59"/>
        <v>0</v>
      </c>
      <c r="Q341" s="289">
        <f>(($T341*'DT IN. DE'!$E$5/1000))*($D$1166/IF(AND($D$1165&gt;$B$1167,$B$1167&gt;$D$1164),366,365))+(($U341*'DT IN. DE'!$E$5/2000))</f>
        <v>0</v>
      </c>
      <c r="R341" s="290">
        <f t="shared" si="60"/>
        <v>0</v>
      </c>
      <c r="T341" s="291">
        <f t="shared" si="61"/>
        <v>0</v>
      </c>
      <c r="U341" s="291">
        <f t="shared" si="62"/>
        <v>0</v>
      </c>
      <c r="W341" s="288">
        <f>(($AB341*'DT IN. DE'!$C$5/1000))*($D$1166/IF(AND($D$1165&gt;$B$1167,$B$1167&gt;$D$1164),366,365))+(($AC341*'DT IN. DE'!$C$5/2000))</f>
        <v>0</v>
      </c>
      <c r="X341" s="289">
        <f t="shared" si="63"/>
        <v>0</v>
      </c>
      <c r="Y341" s="289">
        <f>(($AB341*'DT IN. DE'!$E$5/1000))*($D$1166/IF(AND($D$1165&gt;$B$1167,$B$1167&gt;$D$1164),366,365))+(($AC341*'DT IN. DE'!$E$5/2000))</f>
        <v>0</v>
      </c>
      <c r="Z341" s="292">
        <f t="shared" si="64"/>
        <v>0</v>
      </c>
      <c r="AA341" s="386"/>
      <c r="AB341" s="291">
        <f t="shared" si="65"/>
        <v>0</v>
      </c>
      <c r="AC341" s="291">
        <f t="shared" si="66"/>
        <v>0</v>
      </c>
    </row>
    <row r="342" spans="2:29" x14ac:dyDescent="0.25">
      <c r="B342" s="424">
        <v>338</v>
      </c>
      <c r="C342" s="430">
        <f>'BIENES ASEGURADOS IN.DE'!C342</f>
        <v>0</v>
      </c>
      <c r="D342" s="431">
        <f>'BIENES ASEGURADOS IN.DE'!D342*'RT GENERALES'!$E$14</f>
        <v>0</v>
      </c>
      <c r="E342" s="432">
        <f>'BIENES ASEGURADOS IN.DE'!E342*'RT GENERALES'!$E$14</f>
        <v>0</v>
      </c>
      <c r="F342" s="433">
        <f>'BIENES ASEGURADOS IN.DE'!F342*'RT GENERALES'!$E$14</f>
        <v>0</v>
      </c>
      <c r="G342" s="425">
        <f t="shared" si="56"/>
        <v>0</v>
      </c>
      <c r="H342" s="283"/>
      <c r="I342" s="284">
        <f>((((D342+E342)*('DT IN. DE'!$C$5/1000)))*($D$1166/IF(AND($D$1165&gt;$B$1167,$B$1167&gt;$D$1164),366,365))+(F342*('DT IN. DE'!$C$5/2000)))</f>
        <v>0</v>
      </c>
      <c r="J342" s="285">
        <f t="shared" si="57"/>
        <v>0</v>
      </c>
      <c r="K342" s="286">
        <f>(((D342+E342)*('DT IN. DE'!$E$5/1000))*($D$1166/IF(AND($D$1165&gt;$B$1167,$B$1167&gt;$D$1164),366,365))+(F342*('DT IN. DE'!$E$5/2000)))</f>
        <v>0</v>
      </c>
      <c r="L342" s="385"/>
      <c r="M342" s="287">
        <f t="shared" si="58"/>
        <v>0</v>
      </c>
      <c r="O342" s="288">
        <f>(($T342*'DT IN. DE'!$C$5/1000))*($D$1166/IF(AND($D$1165&gt;$B$1167,$B$1167&gt;$D$1164),366,365))+(($U342*'DT IN. DE'!$C$5/2000))</f>
        <v>0</v>
      </c>
      <c r="P342" s="289">
        <f t="shared" si="59"/>
        <v>0</v>
      </c>
      <c r="Q342" s="289">
        <f>(($T342*'DT IN. DE'!$E$5/1000))*($D$1166/IF(AND($D$1165&gt;$B$1167,$B$1167&gt;$D$1164),366,365))+(($U342*'DT IN. DE'!$E$5/2000))</f>
        <v>0</v>
      </c>
      <c r="R342" s="290">
        <f t="shared" si="60"/>
        <v>0</v>
      </c>
      <c r="T342" s="291">
        <f t="shared" si="61"/>
        <v>0</v>
      </c>
      <c r="U342" s="291">
        <f t="shared" si="62"/>
        <v>0</v>
      </c>
      <c r="W342" s="288">
        <f>(($AB342*'DT IN. DE'!$C$5/1000))*($D$1166/IF(AND($D$1165&gt;$B$1167,$B$1167&gt;$D$1164),366,365))+(($AC342*'DT IN. DE'!$C$5/2000))</f>
        <v>0</v>
      </c>
      <c r="X342" s="289">
        <f t="shared" si="63"/>
        <v>0</v>
      </c>
      <c r="Y342" s="289">
        <f>(($AB342*'DT IN. DE'!$E$5/1000))*($D$1166/IF(AND($D$1165&gt;$B$1167,$B$1167&gt;$D$1164),366,365))+(($AC342*'DT IN. DE'!$E$5/2000))</f>
        <v>0</v>
      </c>
      <c r="Z342" s="292">
        <f t="shared" si="64"/>
        <v>0</v>
      </c>
      <c r="AA342" s="386"/>
      <c r="AB342" s="291">
        <f t="shared" si="65"/>
        <v>0</v>
      </c>
      <c r="AC342" s="291">
        <f t="shared" si="66"/>
        <v>0</v>
      </c>
    </row>
    <row r="343" spans="2:29" x14ac:dyDescent="0.25">
      <c r="B343" s="424">
        <v>339</v>
      </c>
      <c r="C343" s="430">
        <f>'BIENES ASEGURADOS IN.DE'!C343</f>
        <v>0</v>
      </c>
      <c r="D343" s="431">
        <f>'BIENES ASEGURADOS IN.DE'!D343*'RT GENERALES'!$E$14</f>
        <v>0</v>
      </c>
      <c r="E343" s="432">
        <f>'BIENES ASEGURADOS IN.DE'!E343*'RT GENERALES'!$E$14</f>
        <v>0</v>
      </c>
      <c r="F343" s="433">
        <f>'BIENES ASEGURADOS IN.DE'!F343*'RT GENERALES'!$E$14</f>
        <v>0</v>
      </c>
      <c r="G343" s="425">
        <f t="shared" si="56"/>
        <v>0</v>
      </c>
      <c r="H343" s="283"/>
      <c r="I343" s="284">
        <f>((((D343+E343)*('DT IN. DE'!$C$5/1000)))*($D$1166/IF(AND($D$1165&gt;$B$1167,$B$1167&gt;$D$1164),366,365))+(F343*('DT IN. DE'!$C$5/2000)))</f>
        <v>0</v>
      </c>
      <c r="J343" s="285">
        <f t="shared" si="57"/>
        <v>0</v>
      </c>
      <c r="K343" s="286">
        <f>(((D343+E343)*('DT IN. DE'!$E$5/1000))*($D$1166/IF(AND($D$1165&gt;$B$1167,$B$1167&gt;$D$1164),366,365))+(F343*('DT IN. DE'!$E$5/2000)))</f>
        <v>0</v>
      </c>
      <c r="L343" s="385"/>
      <c r="M343" s="287">
        <f t="shared" si="58"/>
        <v>0</v>
      </c>
      <c r="O343" s="288">
        <f>(($T343*'DT IN. DE'!$C$5/1000))*($D$1166/IF(AND($D$1165&gt;$B$1167,$B$1167&gt;$D$1164),366,365))+(($U343*'DT IN. DE'!$C$5/2000))</f>
        <v>0</v>
      </c>
      <c r="P343" s="289">
        <f t="shared" si="59"/>
        <v>0</v>
      </c>
      <c r="Q343" s="289">
        <f>(($T343*'DT IN. DE'!$E$5/1000))*($D$1166/IF(AND($D$1165&gt;$B$1167,$B$1167&gt;$D$1164),366,365))+(($U343*'DT IN. DE'!$E$5/2000))</f>
        <v>0</v>
      </c>
      <c r="R343" s="290">
        <f t="shared" si="60"/>
        <v>0</v>
      </c>
      <c r="T343" s="291">
        <f t="shared" si="61"/>
        <v>0</v>
      </c>
      <c r="U343" s="291">
        <f t="shared" si="62"/>
        <v>0</v>
      </c>
      <c r="W343" s="288">
        <f>(($AB343*'DT IN. DE'!$C$5/1000))*($D$1166/IF(AND($D$1165&gt;$B$1167,$B$1167&gt;$D$1164),366,365))+(($AC343*'DT IN. DE'!$C$5/2000))</f>
        <v>0</v>
      </c>
      <c r="X343" s="289">
        <f t="shared" si="63"/>
        <v>0</v>
      </c>
      <c r="Y343" s="289">
        <f>(($AB343*'DT IN. DE'!$E$5/1000))*($D$1166/IF(AND($D$1165&gt;$B$1167,$B$1167&gt;$D$1164),366,365))+(($AC343*'DT IN. DE'!$E$5/2000))</f>
        <v>0</v>
      </c>
      <c r="Z343" s="292">
        <f t="shared" si="64"/>
        <v>0</v>
      </c>
      <c r="AA343" s="386"/>
      <c r="AB343" s="291">
        <f t="shared" si="65"/>
        <v>0</v>
      </c>
      <c r="AC343" s="291">
        <f t="shared" si="66"/>
        <v>0</v>
      </c>
    </row>
    <row r="344" spans="2:29" x14ac:dyDescent="0.25">
      <c r="B344" s="423">
        <v>340</v>
      </c>
      <c r="C344" s="430">
        <f>'BIENES ASEGURADOS IN.DE'!C344</f>
        <v>0</v>
      </c>
      <c r="D344" s="431">
        <f>'BIENES ASEGURADOS IN.DE'!D344*'RT GENERALES'!$E$14</f>
        <v>0</v>
      </c>
      <c r="E344" s="432">
        <f>'BIENES ASEGURADOS IN.DE'!E344*'RT GENERALES'!$E$14</f>
        <v>0</v>
      </c>
      <c r="F344" s="433">
        <f>'BIENES ASEGURADOS IN.DE'!F344*'RT GENERALES'!$E$14</f>
        <v>0</v>
      </c>
      <c r="G344" s="425">
        <f t="shared" si="56"/>
        <v>0</v>
      </c>
      <c r="H344" s="283"/>
      <c r="I344" s="284">
        <f>((((D344+E344)*('DT IN. DE'!$C$5/1000)))*($D$1166/IF(AND($D$1165&gt;$B$1167,$B$1167&gt;$D$1164),366,365))+(F344*('DT IN. DE'!$C$5/2000)))</f>
        <v>0</v>
      </c>
      <c r="J344" s="285">
        <f t="shared" si="57"/>
        <v>0</v>
      </c>
      <c r="K344" s="286">
        <f>(((D344+E344)*('DT IN. DE'!$E$5/1000))*($D$1166/IF(AND($D$1165&gt;$B$1167,$B$1167&gt;$D$1164),366,365))+(F344*('DT IN. DE'!$E$5/2000)))</f>
        <v>0</v>
      </c>
      <c r="L344" s="385"/>
      <c r="M344" s="287">
        <f t="shared" si="58"/>
        <v>0</v>
      </c>
      <c r="O344" s="288">
        <f>(($T344*'DT IN. DE'!$C$5/1000))*($D$1166/IF(AND($D$1165&gt;$B$1167,$B$1167&gt;$D$1164),366,365))+(($U344*'DT IN. DE'!$C$5/2000))</f>
        <v>0</v>
      </c>
      <c r="P344" s="289">
        <f t="shared" si="59"/>
        <v>0</v>
      </c>
      <c r="Q344" s="289">
        <f>(($T344*'DT IN. DE'!$E$5/1000))*($D$1166/IF(AND($D$1165&gt;$B$1167,$B$1167&gt;$D$1164),366,365))+(($U344*'DT IN. DE'!$E$5/2000))</f>
        <v>0</v>
      </c>
      <c r="R344" s="290">
        <f t="shared" si="60"/>
        <v>0</v>
      </c>
      <c r="T344" s="291">
        <f t="shared" si="61"/>
        <v>0</v>
      </c>
      <c r="U344" s="291">
        <f t="shared" si="62"/>
        <v>0</v>
      </c>
      <c r="W344" s="288">
        <f>(($AB344*'DT IN. DE'!$C$5/1000))*($D$1166/IF(AND($D$1165&gt;$B$1167,$B$1167&gt;$D$1164),366,365))+(($AC344*'DT IN. DE'!$C$5/2000))</f>
        <v>0</v>
      </c>
      <c r="X344" s="289">
        <f t="shared" si="63"/>
        <v>0</v>
      </c>
      <c r="Y344" s="289">
        <f>(($AB344*'DT IN. DE'!$E$5/1000))*($D$1166/IF(AND($D$1165&gt;$B$1167,$B$1167&gt;$D$1164),366,365))+(($AC344*'DT IN. DE'!$E$5/2000))</f>
        <v>0</v>
      </c>
      <c r="Z344" s="292">
        <f t="shared" si="64"/>
        <v>0</v>
      </c>
      <c r="AA344" s="386"/>
      <c r="AB344" s="291">
        <f t="shared" si="65"/>
        <v>0</v>
      </c>
      <c r="AC344" s="291">
        <f t="shared" si="66"/>
        <v>0</v>
      </c>
    </row>
    <row r="345" spans="2:29" x14ac:dyDescent="0.25">
      <c r="B345" s="424">
        <v>341</v>
      </c>
      <c r="C345" s="430">
        <f>'BIENES ASEGURADOS IN.DE'!C345</f>
        <v>0</v>
      </c>
      <c r="D345" s="431">
        <f>'BIENES ASEGURADOS IN.DE'!D345*'RT GENERALES'!$E$14</f>
        <v>0</v>
      </c>
      <c r="E345" s="432">
        <f>'BIENES ASEGURADOS IN.DE'!E345*'RT GENERALES'!$E$14</f>
        <v>0</v>
      </c>
      <c r="F345" s="433">
        <f>'BIENES ASEGURADOS IN.DE'!F345*'RT GENERALES'!$E$14</f>
        <v>0</v>
      </c>
      <c r="G345" s="425">
        <f t="shared" si="56"/>
        <v>0</v>
      </c>
      <c r="H345" s="283"/>
      <c r="I345" s="284">
        <f>((((D345+E345)*('DT IN. DE'!$C$5/1000)))*($D$1166/IF(AND($D$1165&gt;$B$1167,$B$1167&gt;$D$1164),366,365))+(F345*('DT IN. DE'!$C$5/2000)))</f>
        <v>0</v>
      </c>
      <c r="J345" s="285">
        <f t="shared" si="57"/>
        <v>0</v>
      </c>
      <c r="K345" s="286">
        <f>(((D345+E345)*('DT IN. DE'!$E$5/1000))*($D$1166/IF(AND($D$1165&gt;$B$1167,$B$1167&gt;$D$1164),366,365))+(F345*('DT IN. DE'!$E$5/2000)))</f>
        <v>0</v>
      </c>
      <c r="L345" s="385"/>
      <c r="M345" s="287">
        <f t="shared" si="58"/>
        <v>0</v>
      </c>
      <c r="O345" s="288">
        <f>(($T345*'DT IN. DE'!$C$5/1000))*($D$1166/IF(AND($D$1165&gt;$B$1167,$B$1167&gt;$D$1164),366,365))+(($U345*'DT IN. DE'!$C$5/2000))</f>
        <v>0</v>
      </c>
      <c r="P345" s="289">
        <f t="shared" si="59"/>
        <v>0</v>
      </c>
      <c r="Q345" s="289">
        <f>(($T345*'DT IN. DE'!$E$5/1000))*($D$1166/IF(AND($D$1165&gt;$B$1167,$B$1167&gt;$D$1164),366,365))+(($U345*'DT IN. DE'!$E$5/2000))</f>
        <v>0</v>
      </c>
      <c r="R345" s="290">
        <f t="shared" si="60"/>
        <v>0</v>
      </c>
      <c r="T345" s="291">
        <f t="shared" si="61"/>
        <v>0</v>
      </c>
      <c r="U345" s="291">
        <f t="shared" si="62"/>
        <v>0</v>
      </c>
      <c r="W345" s="288">
        <f>(($AB345*'DT IN. DE'!$C$5/1000))*($D$1166/IF(AND($D$1165&gt;$B$1167,$B$1167&gt;$D$1164),366,365))+(($AC345*'DT IN. DE'!$C$5/2000))</f>
        <v>0</v>
      </c>
      <c r="X345" s="289">
        <f t="shared" si="63"/>
        <v>0</v>
      </c>
      <c r="Y345" s="289">
        <f>(($AB345*'DT IN. DE'!$E$5/1000))*($D$1166/IF(AND($D$1165&gt;$B$1167,$B$1167&gt;$D$1164),366,365))+(($AC345*'DT IN. DE'!$E$5/2000))</f>
        <v>0</v>
      </c>
      <c r="Z345" s="292">
        <f t="shared" si="64"/>
        <v>0</v>
      </c>
      <c r="AA345" s="386"/>
      <c r="AB345" s="291">
        <f t="shared" si="65"/>
        <v>0</v>
      </c>
      <c r="AC345" s="291">
        <f t="shared" si="66"/>
        <v>0</v>
      </c>
    </row>
    <row r="346" spans="2:29" x14ac:dyDescent="0.25">
      <c r="B346" s="424">
        <v>342</v>
      </c>
      <c r="C346" s="430">
        <f>'BIENES ASEGURADOS IN.DE'!C346</f>
        <v>0</v>
      </c>
      <c r="D346" s="431">
        <f>'BIENES ASEGURADOS IN.DE'!D346*'RT GENERALES'!$E$14</f>
        <v>0</v>
      </c>
      <c r="E346" s="432">
        <f>'BIENES ASEGURADOS IN.DE'!E346*'RT GENERALES'!$E$14</f>
        <v>0</v>
      </c>
      <c r="F346" s="433">
        <f>'BIENES ASEGURADOS IN.DE'!F346*'RT GENERALES'!$E$14</f>
        <v>0</v>
      </c>
      <c r="G346" s="425">
        <f t="shared" si="56"/>
        <v>0</v>
      </c>
      <c r="H346" s="283"/>
      <c r="I346" s="284">
        <f>((((D346+E346)*('DT IN. DE'!$C$5/1000)))*($D$1166/IF(AND($D$1165&gt;$B$1167,$B$1167&gt;$D$1164),366,365))+(F346*('DT IN. DE'!$C$5/2000)))</f>
        <v>0</v>
      </c>
      <c r="J346" s="285">
        <f t="shared" si="57"/>
        <v>0</v>
      </c>
      <c r="K346" s="286">
        <f>(((D346+E346)*('DT IN. DE'!$E$5/1000))*($D$1166/IF(AND($D$1165&gt;$B$1167,$B$1167&gt;$D$1164),366,365))+(F346*('DT IN. DE'!$E$5/2000)))</f>
        <v>0</v>
      </c>
      <c r="L346" s="385"/>
      <c r="M346" s="287">
        <f t="shared" si="58"/>
        <v>0</v>
      </c>
      <c r="O346" s="288">
        <f>(($T346*'DT IN. DE'!$C$5/1000))*($D$1166/IF(AND($D$1165&gt;$B$1167,$B$1167&gt;$D$1164),366,365))+(($U346*'DT IN. DE'!$C$5/2000))</f>
        <v>0</v>
      </c>
      <c r="P346" s="289">
        <f t="shared" si="59"/>
        <v>0</v>
      </c>
      <c r="Q346" s="289">
        <f>(($T346*'DT IN. DE'!$E$5/1000))*($D$1166/IF(AND($D$1165&gt;$B$1167,$B$1167&gt;$D$1164),366,365))+(($U346*'DT IN. DE'!$E$5/2000))</f>
        <v>0</v>
      </c>
      <c r="R346" s="290">
        <f t="shared" si="60"/>
        <v>0</v>
      </c>
      <c r="T346" s="291">
        <f t="shared" si="61"/>
        <v>0</v>
      </c>
      <c r="U346" s="291">
        <f t="shared" si="62"/>
        <v>0</v>
      </c>
      <c r="W346" s="288">
        <f>(($AB346*'DT IN. DE'!$C$5/1000))*($D$1166/IF(AND($D$1165&gt;$B$1167,$B$1167&gt;$D$1164),366,365))+(($AC346*'DT IN. DE'!$C$5/2000))</f>
        <v>0</v>
      </c>
      <c r="X346" s="289">
        <f t="shared" si="63"/>
        <v>0</v>
      </c>
      <c r="Y346" s="289">
        <f>(($AB346*'DT IN. DE'!$E$5/1000))*($D$1166/IF(AND($D$1165&gt;$B$1167,$B$1167&gt;$D$1164),366,365))+(($AC346*'DT IN. DE'!$E$5/2000))</f>
        <v>0</v>
      </c>
      <c r="Z346" s="292">
        <f t="shared" si="64"/>
        <v>0</v>
      </c>
      <c r="AA346" s="386"/>
      <c r="AB346" s="291">
        <f t="shared" si="65"/>
        <v>0</v>
      </c>
      <c r="AC346" s="291">
        <f t="shared" si="66"/>
        <v>0</v>
      </c>
    </row>
    <row r="347" spans="2:29" x14ac:dyDescent="0.25">
      <c r="B347" s="423">
        <v>343</v>
      </c>
      <c r="C347" s="430">
        <f>'BIENES ASEGURADOS IN.DE'!C347</f>
        <v>0</v>
      </c>
      <c r="D347" s="431">
        <f>'BIENES ASEGURADOS IN.DE'!D347*'RT GENERALES'!$E$14</f>
        <v>0</v>
      </c>
      <c r="E347" s="432">
        <f>'BIENES ASEGURADOS IN.DE'!E347*'RT GENERALES'!$E$14</f>
        <v>0</v>
      </c>
      <c r="F347" s="433">
        <f>'BIENES ASEGURADOS IN.DE'!F347*'RT GENERALES'!$E$14</f>
        <v>0</v>
      </c>
      <c r="G347" s="425">
        <f t="shared" si="56"/>
        <v>0</v>
      </c>
      <c r="H347" s="283"/>
      <c r="I347" s="284">
        <f>((((D347+E347)*('DT IN. DE'!$C$5/1000)))*($D$1166/IF(AND($D$1165&gt;$B$1167,$B$1167&gt;$D$1164),366,365))+(F347*('DT IN. DE'!$C$5/2000)))</f>
        <v>0</v>
      </c>
      <c r="J347" s="285">
        <f t="shared" si="57"/>
        <v>0</v>
      </c>
      <c r="K347" s="286">
        <f>(((D347+E347)*('DT IN. DE'!$E$5/1000))*($D$1166/IF(AND($D$1165&gt;$B$1167,$B$1167&gt;$D$1164),366,365))+(F347*('DT IN. DE'!$E$5/2000)))</f>
        <v>0</v>
      </c>
      <c r="L347" s="385"/>
      <c r="M347" s="287">
        <f t="shared" si="58"/>
        <v>0</v>
      </c>
      <c r="O347" s="288">
        <f>(($T347*'DT IN. DE'!$C$5/1000))*($D$1166/IF(AND($D$1165&gt;$B$1167,$B$1167&gt;$D$1164),366,365))+(($U347*'DT IN. DE'!$C$5/2000))</f>
        <v>0</v>
      </c>
      <c r="P347" s="289">
        <f t="shared" si="59"/>
        <v>0</v>
      </c>
      <c r="Q347" s="289">
        <f>(($T347*'DT IN. DE'!$E$5/1000))*($D$1166/IF(AND($D$1165&gt;$B$1167,$B$1167&gt;$D$1164),366,365))+(($U347*'DT IN. DE'!$E$5/2000))</f>
        <v>0</v>
      </c>
      <c r="R347" s="290">
        <f t="shared" si="60"/>
        <v>0</v>
      </c>
      <c r="T347" s="291">
        <f t="shared" si="61"/>
        <v>0</v>
      </c>
      <c r="U347" s="291">
        <f t="shared" si="62"/>
        <v>0</v>
      </c>
      <c r="W347" s="288">
        <f>(($AB347*'DT IN. DE'!$C$5/1000))*($D$1166/IF(AND($D$1165&gt;$B$1167,$B$1167&gt;$D$1164),366,365))+(($AC347*'DT IN. DE'!$C$5/2000))</f>
        <v>0</v>
      </c>
      <c r="X347" s="289">
        <f t="shared" si="63"/>
        <v>0</v>
      </c>
      <c r="Y347" s="289">
        <f>(($AB347*'DT IN. DE'!$E$5/1000))*($D$1166/IF(AND($D$1165&gt;$B$1167,$B$1167&gt;$D$1164),366,365))+(($AC347*'DT IN. DE'!$E$5/2000))</f>
        <v>0</v>
      </c>
      <c r="Z347" s="292">
        <f t="shared" si="64"/>
        <v>0</v>
      </c>
      <c r="AA347" s="386"/>
      <c r="AB347" s="291">
        <f t="shared" si="65"/>
        <v>0</v>
      </c>
      <c r="AC347" s="291">
        <f t="shared" si="66"/>
        <v>0</v>
      </c>
    </row>
    <row r="348" spans="2:29" x14ac:dyDescent="0.25">
      <c r="B348" s="424">
        <v>344</v>
      </c>
      <c r="C348" s="430">
        <f>'BIENES ASEGURADOS IN.DE'!C348</f>
        <v>0</v>
      </c>
      <c r="D348" s="431">
        <f>'BIENES ASEGURADOS IN.DE'!D348*'RT GENERALES'!$E$14</f>
        <v>0</v>
      </c>
      <c r="E348" s="432">
        <f>'BIENES ASEGURADOS IN.DE'!E348*'RT GENERALES'!$E$14</f>
        <v>0</v>
      </c>
      <c r="F348" s="433">
        <f>'BIENES ASEGURADOS IN.DE'!F348*'RT GENERALES'!$E$14</f>
        <v>0</v>
      </c>
      <c r="G348" s="425">
        <f t="shared" si="56"/>
        <v>0</v>
      </c>
      <c r="H348" s="283"/>
      <c r="I348" s="284">
        <f>((((D348+E348)*('DT IN. DE'!$C$5/1000)))*($D$1166/IF(AND($D$1165&gt;$B$1167,$B$1167&gt;$D$1164),366,365))+(F348*('DT IN. DE'!$C$5/2000)))</f>
        <v>0</v>
      </c>
      <c r="J348" s="285">
        <f t="shared" si="57"/>
        <v>0</v>
      </c>
      <c r="K348" s="286">
        <f>(((D348+E348)*('DT IN. DE'!$E$5/1000))*($D$1166/IF(AND($D$1165&gt;$B$1167,$B$1167&gt;$D$1164),366,365))+(F348*('DT IN. DE'!$E$5/2000)))</f>
        <v>0</v>
      </c>
      <c r="L348" s="385"/>
      <c r="M348" s="287">
        <f t="shared" si="58"/>
        <v>0</v>
      </c>
      <c r="O348" s="288">
        <f>(($T348*'DT IN. DE'!$C$5/1000))*($D$1166/IF(AND($D$1165&gt;$B$1167,$B$1167&gt;$D$1164),366,365))+(($U348*'DT IN. DE'!$C$5/2000))</f>
        <v>0</v>
      </c>
      <c r="P348" s="289">
        <f t="shared" si="59"/>
        <v>0</v>
      </c>
      <c r="Q348" s="289">
        <f>(($T348*'DT IN. DE'!$E$5/1000))*($D$1166/IF(AND($D$1165&gt;$B$1167,$B$1167&gt;$D$1164),366,365))+(($U348*'DT IN. DE'!$E$5/2000))</f>
        <v>0</v>
      </c>
      <c r="R348" s="290">
        <f t="shared" si="60"/>
        <v>0</v>
      </c>
      <c r="T348" s="291">
        <f t="shared" si="61"/>
        <v>0</v>
      </c>
      <c r="U348" s="291">
        <f t="shared" si="62"/>
        <v>0</v>
      </c>
      <c r="W348" s="288">
        <f>(($AB348*'DT IN. DE'!$C$5/1000))*($D$1166/IF(AND($D$1165&gt;$B$1167,$B$1167&gt;$D$1164),366,365))+(($AC348*'DT IN. DE'!$C$5/2000))</f>
        <v>0</v>
      </c>
      <c r="X348" s="289">
        <f t="shared" si="63"/>
        <v>0</v>
      </c>
      <c r="Y348" s="289">
        <f>(($AB348*'DT IN. DE'!$E$5/1000))*($D$1166/IF(AND($D$1165&gt;$B$1167,$B$1167&gt;$D$1164),366,365))+(($AC348*'DT IN. DE'!$E$5/2000))</f>
        <v>0</v>
      </c>
      <c r="Z348" s="292">
        <f t="shared" si="64"/>
        <v>0</v>
      </c>
      <c r="AA348" s="386"/>
      <c r="AB348" s="291">
        <f t="shared" si="65"/>
        <v>0</v>
      </c>
      <c r="AC348" s="291">
        <f t="shared" si="66"/>
        <v>0</v>
      </c>
    </row>
    <row r="349" spans="2:29" x14ac:dyDescent="0.25">
      <c r="B349" s="424">
        <v>345</v>
      </c>
      <c r="C349" s="430">
        <f>'BIENES ASEGURADOS IN.DE'!C349</f>
        <v>0</v>
      </c>
      <c r="D349" s="431">
        <f>'BIENES ASEGURADOS IN.DE'!D349*'RT GENERALES'!$E$14</f>
        <v>0</v>
      </c>
      <c r="E349" s="432">
        <f>'BIENES ASEGURADOS IN.DE'!E349*'RT GENERALES'!$E$14</f>
        <v>0</v>
      </c>
      <c r="F349" s="433">
        <f>'BIENES ASEGURADOS IN.DE'!F349*'RT GENERALES'!$E$14</f>
        <v>0</v>
      </c>
      <c r="G349" s="425">
        <f t="shared" si="56"/>
        <v>0</v>
      </c>
      <c r="H349" s="283"/>
      <c r="I349" s="284">
        <f>((((D349+E349)*('DT IN. DE'!$C$5/1000)))*($D$1166/IF(AND($D$1165&gt;$B$1167,$B$1167&gt;$D$1164),366,365))+(F349*('DT IN. DE'!$C$5/2000)))</f>
        <v>0</v>
      </c>
      <c r="J349" s="285">
        <f t="shared" si="57"/>
        <v>0</v>
      </c>
      <c r="K349" s="286">
        <f>(((D349+E349)*('DT IN. DE'!$E$5/1000))*($D$1166/IF(AND($D$1165&gt;$B$1167,$B$1167&gt;$D$1164),366,365))+(F349*('DT IN. DE'!$E$5/2000)))</f>
        <v>0</v>
      </c>
      <c r="L349" s="385"/>
      <c r="M349" s="287">
        <f t="shared" si="58"/>
        <v>0</v>
      </c>
      <c r="O349" s="288">
        <f>(($T349*'DT IN. DE'!$C$5/1000))*($D$1166/IF(AND($D$1165&gt;$B$1167,$B$1167&gt;$D$1164),366,365))+(($U349*'DT IN. DE'!$C$5/2000))</f>
        <v>0</v>
      </c>
      <c r="P349" s="289">
        <f t="shared" si="59"/>
        <v>0</v>
      </c>
      <c r="Q349" s="289">
        <f>(($T349*'DT IN. DE'!$E$5/1000))*($D$1166/IF(AND($D$1165&gt;$B$1167,$B$1167&gt;$D$1164),366,365))+(($U349*'DT IN. DE'!$E$5/2000))</f>
        <v>0</v>
      </c>
      <c r="R349" s="290">
        <f t="shared" si="60"/>
        <v>0</v>
      </c>
      <c r="T349" s="291">
        <f t="shared" si="61"/>
        <v>0</v>
      </c>
      <c r="U349" s="291">
        <f t="shared" si="62"/>
        <v>0</v>
      </c>
      <c r="W349" s="288">
        <f>(($AB349*'DT IN. DE'!$C$5/1000))*($D$1166/IF(AND($D$1165&gt;$B$1167,$B$1167&gt;$D$1164),366,365))+(($AC349*'DT IN. DE'!$C$5/2000))</f>
        <v>0</v>
      </c>
      <c r="X349" s="289">
        <f t="shared" si="63"/>
        <v>0</v>
      </c>
      <c r="Y349" s="289">
        <f>(($AB349*'DT IN. DE'!$E$5/1000))*($D$1166/IF(AND($D$1165&gt;$B$1167,$B$1167&gt;$D$1164),366,365))+(($AC349*'DT IN. DE'!$E$5/2000))</f>
        <v>0</v>
      </c>
      <c r="Z349" s="292">
        <f t="shared" si="64"/>
        <v>0</v>
      </c>
      <c r="AA349" s="386"/>
      <c r="AB349" s="291">
        <f t="shared" si="65"/>
        <v>0</v>
      </c>
      <c r="AC349" s="291">
        <f t="shared" si="66"/>
        <v>0</v>
      </c>
    </row>
    <row r="350" spans="2:29" x14ac:dyDescent="0.25">
      <c r="B350" s="423">
        <v>346</v>
      </c>
      <c r="C350" s="430">
        <f>'BIENES ASEGURADOS IN.DE'!C350</f>
        <v>0</v>
      </c>
      <c r="D350" s="431">
        <f>'BIENES ASEGURADOS IN.DE'!D350*'RT GENERALES'!$E$14</f>
        <v>0</v>
      </c>
      <c r="E350" s="432">
        <f>'BIENES ASEGURADOS IN.DE'!E350*'RT GENERALES'!$E$14</f>
        <v>0</v>
      </c>
      <c r="F350" s="433">
        <f>'BIENES ASEGURADOS IN.DE'!F350*'RT GENERALES'!$E$14</f>
        <v>0</v>
      </c>
      <c r="G350" s="425">
        <f t="shared" si="56"/>
        <v>0</v>
      </c>
      <c r="H350" s="283"/>
      <c r="I350" s="284">
        <f>((((D350+E350)*('DT IN. DE'!$C$5/1000)))*($D$1166/IF(AND($D$1165&gt;$B$1167,$B$1167&gt;$D$1164),366,365))+(F350*('DT IN. DE'!$C$5/2000)))</f>
        <v>0</v>
      </c>
      <c r="J350" s="285">
        <f t="shared" si="57"/>
        <v>0</v>
      </c>
      <c r="K350" s="286">
        <f>(((D350+E350)*('DT IN. DE'!$E$5/1000))*($D$1166/IF(AND($D$1165&gt;$B$1167,$B$1167&gt;$D$1164),366,365))+(F350*('DT IN. DE'!$E$5/2000)))</f>
        <v>0</v>
      </c>
      <c r="L350" s="385"/>
      <c r="M350" s="287">
        <f t="shared" si="58"/>
        <v>0</v>
      </c>
      <c r="O350" s="288">
        <f>(($T350*'DT IN. DE'!$C$5/1000))*($D$1166/IF(AND($D$1165&gt;$B$1167,$B$1167&gt;$D$1164),366,365))+(($U350*'DT IN. DE'!$C$5/2000))</f>
        <v>0</v>
      </c>
      <c r="P350" s="289">
        <f t="shared" si="59"/>
        <v>0</v>
      </c>
      <c r="Q350" s="289">
        <f>(($T350*'DT IN. DE'!$E$5/1000))*($D$1166/IF(AND($D$1165&gt;$B$1167,$B$1167&gt;$D$1164),366,365))+(($U350*'DT IN. DE'!$E$5/2000))</f>
        <v>0</v>
      </c>
      <c r="R350" s="290">
        <f t="shared" si="60"/>
        <v>0</v>
      </c>
      <c r="T350" s="291">
        <f t="shared" si="61"/>
        <v>0</v>
      </c>
      <c r="U350" s="291">
        <f t="shared" si="62"/>
        <v>0</v>
      </c>
      <c r="W350" s="288">
        <f>(($AB350*'DT IN. DE'!$C$5/1000))*($D$1166/IF(AND($D$1165&gt;$B$1167,$B$1167&gt;$D$1164),366,365))+(($AC350*'DT IN. DE'!$C$5/2000))</f>
        <v>0</v>
      </c>
      <c r="X350" s="289">
        <f t="shared" si="63"/>
        <v>0</v>
      </c>
      <c r="Y350" s="289">
        <f>(($AB350*'DT IN. DE'!$E$5/1000))*($D$1166/IF(AND($D$1165&gt;$B$1167,$B$1167&gt;$D$1164),366,365))+(($AC350*'DT IN. DE'!$E$5/2000))</f>
        <v>0</v>
      </c>
      <c r="Z350" s="292">
        <f t="shared" si="64"/>
        <v>0</v>
      </c>
      <c r="AA350" s="386"/>
      <c r="AB350" s="291">
        <f t="shared" si="65"/>
        <v>0</v>
      </c>
      <c r="AC350" s="291">
        <f t="shared" si="66"/>
        <v>0</v>
      </c>
    </row>
    <row r="351" spans="2:29" x14ac:dyDescent="0.25">
      <c r="B351" s="424">
        <v>347</v>
      </c>
      <c r="C351" s="430">
        <f>'BIENES ASEGURADOS IN.DE'!C351</f>
        <v>0</v>
      </c>
      <c r="D351" s="431">
        <f>'BIENES ASEGURADOS IN.DE'!D351*'RT GENERALES'!$E$14</f>
        <v>0</v>
      </c>
      <c r="E351" s="432">
        <f>'BIENES ASEGURADOS IN.DE'!E351*'RT GENERALES'!$E$14</f>
        <v>0</v>
      </c>
      <c r="F351" s="433">
        <f>'BIENES ASEGURADOS IN.DE'!F351*'RT GENERALES'!$E$14</f>
        <v>0</v>
      </c>
      <c r="G351" s="425">
        <f t="shared" si="56"/>
        <v>0</v>
      </c>
      <c r="H351" s="283"/>
      <c r="I351" s="284">
        <f>((((D351+E351)*('DT IN. DE'!$C$5/1000)))*($D$1166/IF(AND($D$1165&gt;$B$1167,$B$1167&gt;$D$1164),366,365))+(F351*('DT IN. DE'!$C$5/2000)))</f>
        <v>0</v>
      </c>
      <c r="J351" s="285">
        <f t="shared" si="57"/>
        <v>0</v>
      </c>
      <c r="K351" s="286">
        <f>(((D351+E351)*('DT IN. DE'!$E$5/1000))*($D$1166/IF(AND($D$1165&gt;$B$1167,$B$1167&gt;$D$1164),366,365))+(F351*('DT IN. DE'!$E$5/2000)))</f>
        <v>0</v>
      </c>
      <c r="L351" s="385"/>
      <c r="M351" s="287">
        <f t="shared" si="58"/>
        <v>0</v>
      </c>
      <c r="O351" s="288">
        <f>(($T351*'DT IN. DE'!$C$5/1000))*($D$1166/IF(AND($D$1165&gt;$B$1167,$B$1167&gt;$D$1164),366,365))+(($U351*'DT IN. DE'!$C$5/2000))</f>
        <v>0</v>
      </c>
      <c r="P351" s="289">
        <f t="shared" si="59"/>
        <v>0</v>
      </c>
      <c r="Q351" s="289">
        <f>(($T351*'DT IN. DE'!$E$5/1000))*($D$1166/IF(AND($D$1165&gt;$B$1167,$B$1167&gt;$D$1164),366,365))+(($U351*'DT IN. DE'!$E$5/2000))</f>
        <v>0</v>
      </c>
      <c r="R351" s="290">
        <f t="shared" si="60"/>
        <v>0</v>
      </c>
      <c r="T351" s="291">
        <f t="shared" si="61"/>
        <v>0</v>
      </c>
      <c r="U351" s="291">
        <f t="shared" si="62"/>
        <v>0</v>
      </c>
      <c r="W351" s="288">
        <f>(($AB351*'DT IN. DE'!$C$5/1000))*($D$1166/IF(AND($D$1165&gt;$B$1167,$B$1167&gt;$D$1164),366,365))+(($AC351*'DT IN. DE'!$C$5/2000))</f>
        <v>0</v>
      </c>
      <c r="X351" s="289">
        <f t="shared" si="63"/>
        <v>0</v>
      </c>
      <c r="Y351" s="289">
        <f>(($AB351*'DT IN. DE'!$E$5/1000))*($D$1166/IF(AND($D$1165&gt;$B$1167,$B$1167&gt;$D$1164),366,365))+(($AC351*'DT IN. DE'!$E$5/2000))</f>
        <v>0</v>
      </c>
      <c r="Z351" s="292">
        <f t="shared" si="64"/>
        <v>0</v>
      </c>
      <c r="AA351" s="386"/>
      <c r="AB351" s="291">
        <f t="shared" si="65"/>
        <v>0</v>
      </c>
      <c r="AC351" s="291">
        <f t="shared" si="66"/>
        <v>0</v>
      </c>
    </row>
    <row r="352" spans="2:29" x14ac:dyDescent="0.25">
      <c r="B352" s="424">
        <v>348</v>
      </c>
      <c r="C352" s="430">
        <f>'BIENES ASEGURADOS IN.DE'!C352</f>
        <v>0</v>
      </c>
      <c r="D352" s="431">
        <f>'BIENES ASEGURADOS IN.DE'!D352*'RT GENERALES'!$E$14</f>
        <v>0</v>
      </c>
      <c r="E352" s="432">
        <f>'BIENES ASEGURADOS IN.DE'!E352*'RT GENERALES'!$E$14</f>
        <v>0</v>
      </c>
      <c r="F352" s="433">
        <f>'BIENES ASEGURADOS IN.DE'!F352*'RT GENERALES'!$E$14</f>
        <v>0</v>
      </c>
      <c r="G352" s="425">
        <f t="shared" si="56"/>
        <v>0</v>
      </c>
      <c r="H352" s="283"/>
      <c r="I352" s="284">
        <f>((((D352+E352)*('DT IN. DE'!$C$5/1000)))*($D$1166/IF(AND($D$1165&gt;$B$1167,$B$1167&gt;$D$1164),366,365))+(F352*('DT IN. DE'!$C$5/2000)))</f>
        <v>0</v>
      </c>
      <c r="J352" s="285">
        <f t="shared" si="57"/>
        <v>0</v>
      </c>
      <c r="K352" s="286">
        <f>(((D352+E352)*('DT IN. DE'!$E$5/1000))*($D$1166/IF(AND($D$1165&gt;$B$1167,$B$1167&gt;$D$1164),366,365))+(F352*('DT IN. DE'!$E$5/2000)))</f>
        <v>0</v>
      </c>
      <c r="L352" s="385"/>
      <c r="M352" s="287">
        <f t="shared" si="58"/>
        <v>0</v>
      </c>
      <c r="O352" s="288">
        <f>(($T352*'DT IN. DE'!$C$5/1000))*($D$1166/IF(AND($D$1165&gt;$B$1167,$B$1167&gt;$D$1164),366,365))+(($U352*'DT IN. DE'!$C$5/2000))</f>
        <v>0</v>
      </c>
      <c r="P352" s="289">
        <f t="shared" si="59"/>
        <v>0</v>
      </c>
      <c r="Q352" s="289">
        <f>(($T352*'DT IN. DE'!$E$5/1000))*($D$1166/IF(AND($D$1165&gt;$B$1167,$B$1167&gt;$D$1164),366,365))+(($U352*'DT IN. DE'!$E$5/2000))</f>
        <v>0</v>
      </c>
      <c r="R352" s="290">
        <f t="shared" si="60"/>
        <v>0</v>
      </c>
      <c r="T352" s="291">
        <f t="shared" si="61"/>
        <v>0</v>
      </c>
      <c r="U352" s="291">
        <f t="shared" si="62"/>
        <v>0</v>
      </c>
      <c r="W352" s="288">
        <f>(($AB352*'DT IN. DE'!$C$5/1000))*($D$1166/IF(AND($D$1165&gt;$B$1167,$B$1167&gt;$D$1164),366,365))+(($AC352*'DT IN. DE'!$C$5/2000))</f>
        <v>0</v>
      </c>
      <c r="X352" s="289">
        <f t="shared" si="63"/>
        <v>0</v>
      </c>
      <c r="Y352" s="289">
        <f>(($AB352*'DT IN. DE'!$E$5/1000))*($D$1166/IF(AND($D$1165&gt;$B$1167,$B$1167&gt;$D$1164),366,365))+(($AC352*'DT IN. DE'!$E$5/2000))</f>
        <v>0</v>
      </c>
      <c r="Z352" s="292">
        <f t="shared" si="64"/>
        <v>0</v>
      </c>
      <c r="AA352" s="386"/>
      <c r="AB352" s="291">
        <f t="shared" si="65"/>
        <v>0</v>
      </c>
      <c r="AC352" s="291">
        <f t="shared" si="66"/>
        <v>0</v>
      </c>
    </row>
    <row r="353" spans="2:29" x14ac:dyDescent="0.25">
      <c r="B353" s="423">
        <v>349</v>
      </c>
      <c r="C353" s="430">
        <f>'BIENES ASEGURADOS IN.DE'!C353</f>
        <v>0</v>
      </c>
      <c r="D353" s="431">
        <f>'BIENES ASEGURADOS IN.DE'!D353*'RT GENERALES'!$E$14</f>
        <v>0</v>
      </c>
      <c r="E353" s="432">
        <f>'BIENES ASEGURADOS IN.DE'!E353*'RT GENERALES'!$E$14</f>
        <v>0</v>
      </c>
      <c r="F353" s="433">
        <f>'BIENES ASEGURADOS IN.DE'!F353*'RT GENERALES'!$E$14</f>
        <v>0</v>
      </c>
      <c r="G353" s="425">
        <f t="shared" si="56"/>
        <v>0</v>
      </c>
      <c r="H353" s="283"/>
      <c r="I353" s="284">
        <f>((((D353+E353)*('DT IN. DE'!$C$5/1000)))*($D$1166/IF(AND($D$1165&gt;$B$1167,$B$1167&gt;$D$1164),366,365))+(F353*('DT IN. DE'!$C$5/2000)))</f>
        <v>0</v>
      </c>
      <c r="J353" s="285">
        <f t="shared" si="57"/>
        <v>0</v>
      </c>
      <c r="K353" s="286">
        <f>(((D353+E353)*('DT IN. DE'!$E$5/1000))*($D$1166/IF(AND($D$1165&gt;$B$1167,$B$1167&gt;$D$1164),366,365))+(F353*('DT IN. DE'!$E$5/2000)))</f>
        <v>0</v>
      </c>
      <c r="L353" s="385"/>
      <c r="M353" s="287">
        <f t="shared" si="58"/>
        <v>0</v>
      </c>
      <c r="O353" s="288">
        <f>(($T353*'DT IN. DE'!$C$5/1000))*($D$1166/IF(AND($D$1165&gt;$B$1167,$B$1167&gt;$D$1164),366,365))+(($U353*'DT IN. DE'!$C$5/2000))</f>
        <v>0</v>
      </c>
      <c r="P353" s="289">
        <f t="shared" si="59"/>
        <v>0</v>
      </c>
      <c r="Q353" s="289">
        <f>(($T353*'DT IN. DE'!$E$5/1000))*($D$1166/IF(AND($D$1165&gt;$B$1167,$B$1167&gt;$D$1164),366,365))+(($U353*'DT IN. DE'!$E$5/2000))</f>
        <v>0</v>
      </c>
      <c r="R353" s="290">
        <f t="shared" si="60"/>
        <v>0</v>
      </c>
      <c r="T353" s="291">
        <f t="shared" si="61"/>
        <v>0</v>
      </c>
      <c r="U353" s="291">
        <f t="shared" si="62"/>
        <v>0</v>
      </c>
      <c r="W353" s="288">
        <f>(($AB353*'DT IN. DE'!$C$5/1000))*($D$1166/IF(AND($D$1165&gt;$B$1167,$B$1167&gt;$D$1164),366,365))+(($AC353*'DT IN. DE'!$C$5/2000))</f>
        <v>0</v>
      </c>
      <c r="X353" s="289">
        <f t="shared" si="63"/>
        <v>0</v>
      </c>
      <c r="Y353" s="289">
        <f>(($AB353*'DT IN. DE'!$E$5/1000))*($D$1166/IF(AND($D$1165&gt;$B$1167,$B$1167&gt;$D$1164),366,365))+(($AC353*'DT IN. DE'!$E$5/2000))</f>
        <v>0</v>
      </c>
      <c r="Z353" s="292">
        <f t="shared" si="64"/>
        <v>0</v>
      </c>
      <c r="AA353" s="386"/>
      <c r="AB353" s="291">
        <f t="shared" si="65"/>
        <v>0</v>
      </c>
      <c r="AC353" s="291">
        <f t="shared" si="66"/>
        <v>0</v>
      </c>
    </row>
    <row r="354" spans="2:29" x14ac:dyDescent="0.25">
      <c r="B354" s="424">
        <v>350</v>
      </c>
      <c r="C354" s="430">
        <f>'BIENES ASEGURADOS IN.DE'!C354</f>
        <v>0</v>
      </c>
      <c r="D354" s="431">
        <f>'BIENES ASEGURADOS IN.DE'!D354*'RT GENERALES'!$E$14</f>
        <v>0</v>
      </c>
      <c r="E354" s="432">
        <f>'BIENES ASEGURADOS IN.DE'!E354*'RT GENERALES'!$E$14</f>
        <v>0</v>
      </c>
      <c r="F354" s="433">
        <f>'BIENES ASEGURADOS IN.DE'!F354*'RT GENERALES'!$E$14</f>
        <v>0</v>
      </c>
      <c r="G354" s="425">
        <f t="shared" si="56"/>
        <v>0</v>
      </c>
      <c r="H354" s="283"/>
      <c r="I354" s="284">
        <f>((((D354+E354)*('DT IN. DE'!$C$5/1000)))*($D$1166/IF(AND($D$1165&gt;$B$1167,$B$1167&gt;$D$1164),366,365))+(F354*('DT IN. DE'!$C$5/2000)))</f>
        <v>0</v>
      </c>
      <c r="J354" s="285">
        <f t="shared" si="57"/>
        <v>0</v>
      </c>
      <c r="K354" s="286">
        <f>(((D354+E354)*('DT IN. DE'!$E$5/1000))*($D$1166/IF(AND($D$1165&gt;$B$1167,$B$1167&gt;$D$1164),366,365))+(F354*('DT IN. DE'!$E$5/2000)))</f>
        <v>0</v>
      </c>
      <c r="L354" s="385"/>
      <c r="M354" s="287">
        <f t="shared" si="58"/>
        <v>0</v>
      </c>
      <c r="O354" s="288">
        <f>(($T354*'DT IN. DE'!$C$5/1000))*($D$1166/IF(AND($D$1165&gt;$B$1167,$B$1167&gt;$D$1164),366,365))+(($U354*'DT IN. DE'!$C$5/2000))</f>
        <v>0</v>
      </c>
      <c r="P354" s="289">
        <f t="shared" si="59"/>
        <v>0</v>
      </c>
      <c r="Q354" s="289">
        <f>(($T354*'DT IN. DE'!$E$5/1000))*($D$1166/IF(AND($D$1165&gt;$B$1167,$B$1167&gt;$D$1164),366,365))+(($U354*'DT IN. DE'!$E$5/2000))</f>
        <v>0</v>
      </c>
      <c r="R354" s="290">
        <f t="shared" si="60"/>
        <v>0</v>
      </c>
      <c r="T354" s="291">
        <f t="shared" si="61"/>
        <v>0</v>
      </c>
      <c r="U354" s="291">
        <f t="shared" si="62"/>
        <v>0</v>
      </c>
      <c r="W354" s="288">
        <f>(($AB354*'DT IN. DE'!$C$5/1000))*($D$1166/IF(AND($D$1165&gt;$B$1167,$B$1167&gt;$D$1164),366,365))+(($AC354*'DT IN. DE'!$C$5/2000))</f>
        <v>0</v>
      </c>
      <c r="X354" s="289">
        <f t="shared" si="63"/>
        <v>0</v>
      </c>
      <c r="Y354" s="289">
        <f>(($AB354*'DT IN. DE'!$E$5/1000))*($D$1166/IF(AND($D$1165&gt;$B$1167,$B$1167&gt;$D$1164),366,365))+(($AC354*'DT IN. DE'!$E$5/2000))</f>
        <v>0</v>
      </c>
      <c r="Z354" s="292">
        <f t="shared" si="64"/>
        <v>0</v>
      </c>
      <c r="AA354" s="386"/>
      <c r="AB354" s="291">
        <f t="shared" si="65"/>
        <v>0</v>
      </c>
      <c r="AC354" s="291">
        <f t="shared" si="66"/>
        <v>0</v>
      </c>
    </row>
    <row r="355" spans="2:29" x14ac:dyDescent="0.25">
      <c r="B355" s="424">
        <v>351</v>
      </c>
      <c r="C355" s="430">
        <f>'BIENES ASEGURADOS IN.DE'!C355</f>
        <v>0</v>
      </c>
      <c r="D355" s="431">
        <f>'BIENES ASEGURADOS IN.DE'!D355*'RT GENERALES'!$E$14</f>
        <v>0</v>
      </c>
      <c r="E355" s="432">
        <f>'BIENES ASEGURADOS IN.DE'!E355*'RT GENERALES'!$E$14</f>
        <v>0</v>
      </c>
      <c r="F355" s="433">
        <f>'BIENES ASEGURADOS IN.DE'!F355*'RT GENERALES'!$E$14</f>
        <v>0</v>
      </c>
      <c r="G355" s="425">
        <f t="shared" si="56"/>
        <v>0</v>
      </c>
      <c r="H355" s="283"/>
      <c r="I355" s="284">
        <f>((((D355+E355)*('DT IN. DE'!$C$5/1000)))*($D$1166/IF(AND($D$1165&gt;$B$1167,$B$1167&gt;$D$1164),366,365))+(F355*('DT IN. DE'!$C$5/2000)))</f>
        <v>0</v>
      </c>
      <c r="J355" s="285">
        <f t="shared" si="57"/>
        <v>0</v>
      </c>
      <c r="K355" s="286">
        <f>(((D355+E355)*('DT IN. DE'!$E$5/1000))*($D$1166/IF(AND($D$1165&gt;$B$1167,$B$1167&gt;$D$1164),366,365))+(F355*('DT IN. DE'!$E$5/2000)))</f>
        <v>0</v>
      </c>
      <c r="L355" s="385"/>
      <c r="M355" s="287">
        <f t="shared" si="58"/>
        <v>0</v>
      </c>
      <c r="O355" s="288">
        <f>(($T355*'DT IN. DE'!$C$5/1000))*($D$1166/IF(AND($D$1165&gt;$B$1167,$B$1167&gt;$D$1164),366,365))+(($U355*'DT IN. DE'!$C$5/2000))</f>
        <v>0</v>
      </c>
      <c r="P355" s="289">
        <f t="shared" si="59"/>
        <v>0</v>
      </c>
      <c r="Q355" s="289">
        <f>(($T355*'DT IN. DE'!$E$5/1000))*($D$1166/IF(AND($D$1165&gt;$B$1167,$B$1167&gt;$D$1164),366,365))+(($U355*'DT IN. DE'!$E$5/2000))</f>
        <v>0</v>
      </c>
      <c r="R355" s="290">
        <f t="shared" si="60"/>
        <v>0</v>
      </c>
      <c r="T355" s="291">
        <f t="shared" si="61"/>
        <v>0</v>
      </c>
      <c r="U355" s="291">
        <f t="shared" si="62"/>
        <v>0</v>
      </c>
      <c r="W355" s="288">
        <f>(($AB355*'DT IN. DE'!$C$5/1000))*($D$1166/IF(AND($D$1165&gt;$B$1167,$B$1167&gt;$D$1164),366,365))+(($AC355*'DT IN. DE'!$C$5/2000))</f>
        <v>0</v>
      </c>
      <c r="X355" s="289">
        <f t="shared" si="63"/>
        <v>0</v>
      </c>
      <c r="Y355" s="289">
        <f>(($AB355*'DT IN. DE'!$E$5/1000))*($D$1166/IF(AND($D$1165&gt;$B$1167,$B$1167&gt;$D$1164),366,365))+(($AC355*'DT IN. DE'!$E$5/2000))</f>
        <v>0</v>
      </c>
      <c r="Z355" s="292">
        <f t="shared" si="64"/>
        <v>0</v>
      </c>
      <c r="AA355" s="386"/>
      <c r="AB355" s="291">
        <f t="shared" si="65"/>
        <v>0</v>
      </c>
      <c r="AC355" s="291">
        <f t="shared" si="66"/>
        <v>0</v>
      </c>
    </row>
    <row r="356" spans="2:29" x14ac:dyDescent="0.25">
      <c r="B356" s="423">
        <v>352</v>
      </c>
      <c r="C356" s="430">
        <f>'BIENES ASEGURADOS IN.DE'!C356</f>
        <v>0</v>
      </c>
      <c r="D356" s="431">
        <f>'BIENES ASEGURADOS IN.DE'!D356*'RT GENERALES'!$E$14</f>
        <v>0</v>
      </c>
      <c r="E356" s="432">
        <f>'BIENES ASEGURADOS IN.DE'!E356*'RT GENERALES'!$E$14</f>
        <v>0</v>
      </c>
      <c r="F356" s="433">
        <f>'BIENES ASEGURADOS IN.DE'!F356*'RT GENERALES'!$E$14</f>
        <v>0</v>
      </c>
      <c r="G356" s="425">
        <f t="shared" si="56"/>
        <v>0</v>
      </c>
      <c r="H356" s="283"/>
      <c r="I356" s="284">
        <f>((((D356+E356)*('DT IN. DE'!$C$5/1000)))*($D$1166/IF(AND($D$1165&gt;$B$1167,$B$1167&gt;$D$1164),366,365))+(F356*('DT IN. DE'!$C$5/2000)))</f>
        <v>0</v>
      </c>
      <c r="J356" s="285">
        <f t="shared" si="57"/>
        <v>0</v>
      </c>
      <c r="K356" s="286">
        <f>(((D356+E356)*('DT IN. DE'!$E$5/1000))*($D$1166/IF(AND($D$1165&gt;$B$1167,$B$1167&gt;$D$1164),366,365))+(F356*('DT IN. DE'!$E$5/2000)))</f>
        <v>0</v>
      </c>
      <c r="L356" s="385"/>
      <c r="M356" s="287">
        <f t="shared" si="58"/>
        <v>0</v>
      </c>
      <c r="O356" s="288">
        <f>(($T356*'DT IN. DE'!$C$5/1000))*($D$1166/IF(AND($D$1165&gt;$B$1167,$B$1167&gt;$D$1164),366,365))+(($U356*'DT IN. DE'!$C$5/2000))</f>
        <v>0</v>
      </c>
      <c r="P356" s="289">
        <f t="shared" si="59"/>
        <v>0</v>
      </c>
      <c r="Q356" s="289">
        <f>(($T356*'DT IN. DE'!$E$5/1000))*($D$1166/IF(AND($D$1165&gt;$B$1167,$B$1167&gt;$D$1164),366,365))+(($U356*'DT IN. DE'!$E$5/2000))</f>
        <v>0</v>
      </c>
      <c r="R356" s="290">
        <f t="shared" si="60"/>
        <v>0</v>
      </c>
      <c r="T356" s="291">
        <f t="shared" si="61"/>
        <v>0</v>
      </c>
      <c r="U356" s="291">
        <f t="shared" si="62"/>
        <v>0</v>
      </c>
      <c r="W356" s="288">
        <f>(($AB356*'DT IN. DE'!$C$5/1000))*($D$1166/IF(AND($D$1165&gt;$B$1167,$B$1167&gt;$D$1164),366,365))+(($AC356*'DT IN. DE'!$C$5/2000))</f>
        <v>0</v>
      </c>
      <c r="X356" s="289">
        <f t="shared" si="63"/>
        <v>0</v>
      </c>
      <c r="Y356" s="289">
        <f>(($AB356*'DT IN. DE'!$E$5/1000))*($D$1166/IF(AND($D$1165&gt;$B$1167,$B$1167&gt;$D$1164),366,365))+(($AC356*'DT IN. DE'!$E$5/2000))</f>
        <v>0</v>
      </c>
      <c r="Z356" s="292">
        <f t="shared" si="64"/>
        <v>0</v>
      </c>
      <c r="AA356" s="386"/>
      <c r="AB356" s="291">
        <f t="shared" si="65"/>
        <v>0</v>
      </c>
      <c r="AC356" s="291">
        <f t="shared" si="66"/>
        <v>0</v>
      </c>
    </row>
    <row r="357" spans="2:29" x14ac:dyDescent="0.25">
      <c r="B357" s="424">
        <v>353</v>
      </c>
      <c r="C357" s="430">
        <f>'BIENES ASEGURADOS IN.DE'!C357</f>
        <v>0</v>
      </c>
      <c r="D357" s="431">
        <f>'BIENES ASEGURADOS IN.DE'!D357*'RT GENERALES'!$E$14</f>
        <v>0</v>
      </c>
      <c r="E357" s="432">
        <f>'BIENES ASEGURADOS IN.DE'!E357*'RT GENERALES'!$E$14</f>
        <v>0</v>
      </c>
      <c r="F357" s="433">
        <f>'BIENES ASEGURADOS IN.DE'!F357*'RT GENERALES'!$E$14</f>
        <v>0</v>
      </c>
      <c r="G357" s="425">
        <f t="shared" si="56"/>
        <v>0</v>
      </c>
      <c r="H357" s="283"/>
      <c r="I357" s="284">
        <f>((((D357+E357)*('DT IN. DE'!$C$5/1000)))*($D$1166/IF(AND($D$1165&gt;$B$1167,$B$1167&gt;$D$1164),366,365))+(F357*('DT IN. DE'!$C$5/2000)))</f>
        <v>0</v>
      </c>
      <c r="J357" s="285">
        <f t="shared" si="57"/>
        <v>0</v>
      </c>
      <c r="K357" s="286">
        <f>(((D357+E357)*('DT IN. DE'!$E$5/1000))*($D$1166/IF(AND($D$1165&gt;$B$1167,$B$1167&gt;$D$1164),366,365))+(F357*('DT IN. DE'!$E$5/2000)))</f>
        <v>0</v>
      </c>
      <c r="L357" s="385"/>
      <c r="M357" s="287">
        <f t="shared" si="58"/>
        <v>0</v>
      </c>
      <c r="O357" s="288">
        <f>(($T357*'DT IN. DE'!$C$5/1000))*($D$1166/IF(AND($D$1165&gt;$B$1167,$B$1167&gt;$D$1164),366,365))+(($U357*'DT IN. DE'!$C$5/2000))</f>
        <v>0</v>
      </c>
      <c r="P357" s="289">
        <f t="shared" si="59"/>
        <v>0</v>
      </c>
      <c r="Q357" s="289">
        <f>(($T357*'DT IN. DE'!$E$5/1000))*($D$1166/IF(AND($D$1165&gt;$B$1167,$B$1167&gt;$D$1164),366,365))+(($U357*'DT IN. DE'!$E$5/2000))</f>
        <v>0</v>
      </c>
      <c r="R357" s="290">
        <f t="shared" si="60"/>
        <v>0</v>
      </c>
      <c r="T357" s="291">
        <f t="shared" si="61"/>
        <v>0</v>
      </c>
      <c r="U357" s="291">
        <f t="shared" si="62"/>
        <v>0</v>
      </c>
      <c r="W357" s="288">
        <f>(($AB357*'DT IN. DE'!$C$5/1000))*($D$1166/IF(AND($D$1165&gt;$B$1167,$B$1167&gt;$D$1164),366,365))+(($AC357*'DT IN. DE'!$C$5/2000))</f>
        <v>0</v>
      </c>
      <c r="X357" s="289">
        <f t="shared" si="63"/>
        <v>0</v>
      </c>
      <c r="Y357" s="289">
        <f>(($AB357*'DT IN. DE'!$E$5/1000))*($D$1166/IF(AND($D$1165&gt;$B$1167,$B$1167&gt;$D$1164),366,365))+(($AC357*'DT IN. DE'!$E$5/2000))</f>
        <v>0</v>
      </c>
      <c r="Z357" s="292">
        <f t="shared" si="64"/>
        <v>0</v>
      </c>
      <c r="AA357" s="386"/>
      <c r="AB357" s="291">
        <f t="shared" si="65"/>
        <v>0</v>
      </c>
      <c r="AC357" s="291">
        <f t="shared" si="66"/>
        <v>0</v>
      </c>
    </row>
    <row r="358" spans="2:29" x14ac:dyDescent="0.25">
      <c r="B358" s="424">
        <v>354</v>
      </c>
      <c r="C358" s="430">
        <f>'BIENES ASEGURADOS IN.DE'!C358</f>
        <v>0</v>
      </c>
      <c r="D358" s="431">
        <f>'BIENES ASEGURADOS IN.DE'!D358*'RT GENERALES'!$E$14</f>
        <v>0</v>
      </c>
      <c r="E358" s="432">
        <f>'BIENES ASEGURADOS IN.DE'!E358*'RT GENERALES'!$E$14</f>
        <v>0</v>
      </c>
      <c r="F358" s="433">
        <f>'BIENES ASEGURADOS IN.DE'!F358*'RT GENERALES'!$E$14</f>
        <v>0</v>
      </c>
      <c r="G358" s="425">
        <f t="shared" si="56"/>
        <v>0</v>
      </c>
      <c r="H358" s="283"/>
      <c r="I358" s="284">
        <f>((((D358+E358)*('DT IN. DE'!$C$5/1000)))*($D$1166/IF(AND($D$1165&gt;$B$1167,$B$1167&gt;$D$1164),366,365))+(F358*('DT IN. DE'!$C$5/2000)))</f>
        <v>0</v>
      </c>
      <c r="J358" s="285">
        <f t="shared" si="57"/>
        <v>0</v>
      </c>
      <c r="K358" s="286">
        <f>(((D358+E358)*('DT IN. DE'!$E$5/1000))*($D$1166/IF(AND($D$1165&gt;$B$1167,$B$1167&gt;$D$1164),366,365))+(F358*('DT IN. DE'!$E$5/2000)))</f>
        <v>0</v>
      </c>
      <c r="L358" s="385"/>
      <c r="M358" s="287">
        <f t="shared" si="58"/>
        <v>0</v>
      </c>
      <c r="O358" s="288">
        <f>(($T358*'DT IN. DE'!$C$5/1000))*($D$1166/IF(AND($D$1165&gt;$B$1167,$B$1167&gt;$D$1164),366,365))+(($U358*'DT IN. DE'!$C$5/2000))</f>
        <v>0</v>
      </c>
      <c r="P358" s="289">
        <f t="shared" si="59"/>
        <v>0</v>
      </c>
      <c r="Q358" s="289">
        <f>(($T358*'DT IN. DE'!$E$5/1000))*($D$1166/IF(AND($D$1165&gt;$B$1167,$B$1167&gt;$D$1164),366,365))+(($U358*'DT IN. DE'!$E$5/2000))</f>
        <v>0</v>
      </c>
      <c r="R358" s="290">
        <f t="shared" si="60"/>
        <v>0</v>
      </c>
      <c r="T358" s="291">
        <f t="shared" si="61"/>
        <v>0</v>
      </c>
      <c r="U358" s="291">
        <f t="shared" si="62"/>
        <v>0</v>
      </c>
      <c r="W358" s="288">
        <f>(($AB358*'DT IN. DE'!$C$5/1000))*($D$1166/IF(AND($D$1165&gt;$B$1167,$B$1167&gt;$D$1164),366,365))+(($AC358*'DT IN. DE'!$C$5/2000))</f>
        <v>0</v>
      </c>
      <c r="X358" s="289">
        <f t="shared" si="63"/>
        <v>0</v>
      </c>
      <c r="Y358" s="289">
        <f>(($AB358*'DT IN. DE'!$E$5/1000))*($D$1166/IF(AND($D$1165&gt;$B$1167,$B$1167&gt;$D$1164),366,365))+(($AC358*'DT IN. DE'!$E$5/2000))</f>
        <v>0</v>
      </c>
      <c r="Z358" s="292">
        <f t="shared" si="64"/>
        <v>0</v>
      </c>
      <c r="AA358" s="386"/>
      <c r="AB358" s="291">
        <f t="shared" si="65"/>
        <v>0</v>
      </c>
      <c r="AC358" s="291">
        <f t="shared" si="66"/>
        <v>0</v>
      </c>
    </row>
    <row r="359" spans="2:29" x14ac:dyDescent="0.25">
      <c r="B359" s="423">
        <v>355</v>
      </c>
      <c r="C359" s="430">
        <f>'BIENES ASEGURADOS IN.DE'!C359</f>
        <v>0</v>
      </c>
      <c r="D359" s="431">
        <f>'BIENES ASEGURADOS IN.DE'!D359*'RT GENERALES'!$E$14</f>
        <v>0</v>
      </c>
      <c r="E359" s="432">
        <f>'BIENES ASEGURADOS IN.DE'!E359*'RT GENERALES'!$E$14</f>
        <v>0</v>
      </c>
      <c r="F359" s="433">
        <f>'BIENES ASEGURADOS IN.DE'!F359*'RT GENERALES'!$E$14</f>
        <v>0</v>
      </c>
      <c r="G359" s="425">
        <f t="shared" si="56"/>
        <v>0</v>
      </c>
      <c r="H359" s="283"/>
      <c r="I359" s="284">
        <f>((((D359+E359)*('DT IN. DE'!$C$5/1000)))*($D$1166/IF(AND($D$1165&gt;$B$1167,$B$1167&gt;$D$1164),366,365))+(F359*('DT IN. DE'!$C$5/2000)))</f>
        <v>0</v>
      </c>
      <c r="J359" s="285">
        <f t="shared" si="57"/>
        <v>0</v>
      </c>
      <c r="K359" s="286">
        <f>(((D359+E359)*('DT IN. DE'!$E$5/1000))*($D$1166/IF(AND($D$1165&gt;$B$1167,$B$1167&gt;$D$1164),366,365))+(F359*('DT IN. DE'!$E$5/2000)))</f>
        <v>0</v>
      </c>
      <c r="L359" s="385"/>
      <c r="M359" s="287">
        <f t="shared" si="58"/>
        <v>0</v>
      </c>
      <c r="O359" s="288">
        <f>(($T359*'DT IN. DE'!$C$5/1000))*($D$1166/IF(AND($D$1165&gt;$B$1167,$B$1167&gt;$D$1164),366,365))+(($U359*'DT IN. DE'!$C$5/2000))</f>
        <v>0</v>
      </c>
      <c r="P359" s="289">
        <f t="shared" si="59"/>
        <v>0</v>
      </c>
      <c r="Q359" s="289">
        <f>(($T359*'DT IN. DE'!$E$5/1000))*($D$1166/IF(AND($D$1165&gt;$B$1167,$B$1167&gt;$D$1164),366,365))+(($U359*'DT IN. DE'!$E$5/2000))</f>
        <v>0</v>
      </c>
      <c r="R359" s="290">
        <f t="shared" si="60"/>
        <v>0</v>
      </c>
      <c r="T359" s="291">
        <f t="shared" si="61"/>
        <v>0</v>
      </c>
      <c r="U359" s="291">
        <f t="shared" si="62"/>
        <v>0</v>
      </c>
      <c r="W359" s="288">
        <f>(($AB359*'DT IN. DE'!$C$5/1000))*($D$1166/IF(AND($D$1165&gt;$B$1167,$B$1167&gt;$D$1164),366,365))+(($AC359*'DT IN. DE'!$C$5/2000))</f>
        <v>0</v>
      </c>
      <c r="X359" s="289">
        <f t="shared" si="63"/>
        <v>0</v>
      </c>
      <c r="Y359" s="289">
        <f>(($AB359*'DT IN. DE'!$E$5/1000))*($D$1166/IF(AND($D$1165&gt;$B$1167,$B$1167&gt;$D$1164),366,365))+(($AC359*'DT IN. DE'!$E$5/2000))</f>
        <v>0</v>
      </c>
      <c r="Z359" s="292">
        <f t="shared" si="64"/>
        <v>0</v>
      </c>
      <c r="AA359" s="386"/>
      <c r="AB359" s="291">
        <f t="shared" si="65"/>
        <v>0</v>
      </c>
      <c r="AC359" s="291">
        <f t="shared" si="66"/>
        <v>0</v>
      </c>
    </row>
    <row r="360" spans="2:29" x14ac:dyDescent="0.25">
      <c r="B360" s="424">
        <v>356</v>
      </c>
      <c r="C360" s="430">
        <f>'BIENES ASEGURADOS IN.DE'!C360</f>
        <v>0</v>
      </c>
      <c r="D360" s="431">
        <f>'BIENES ASEGURADOS IN.DE'!D360*'RT GENERALES'!$E$14</f>
        <v>0</v>
      </c>
      <c r="E360" s="432">
        <f>'BIENES ASEGURADOS IN.DE'!E360*'RT GENERALES'!$E$14</f>
        <v>0</v>
      </c>
      <c r="F360" s="433">
        <f>'BIENES ASEGURADOS IN.DE'!F360*'RT GENERALES'!$E$14</f>
        <v>0</v>
      </c>
      <c r="G360" s="425">
        <f t="shared" si="56"/>
        <v>0</v>
      </c>
      <c r="H360" s="283"/>
      <c r="I360" s="284">
        <f>((((D360+E360)*('DT IN. DE'!$C$5/1000)))*($D$1166/IF(AND($D$1165&gt;$B$1167,$B$1167&gt;$D$1164),366,365))+(F360*('DT IN. DE'!$C$5/2000)))</f>
        <v>0</v>
      </c>
      <c r="J360" s="285">
        <f t="shared" si="57"/>
        <v>0</v>
      </c>
      <c r="K360" s="286">
        <f>(((D360+E360)*('DT IN. DE'!$E$5/1000))*($D$1166/IF(AND($D$1165&gt;$B$1167,$B$1167&gt;$D$1164),366,365))+(F360*('DT IN. DE'!$E$5/2000)))</f>
        <v>0</v>
      </c>
      <c r="L360" s="385"/>
      <c r="M360" s="287">
        <f t="shared" si="58"/>
        <v>0</v>
      </c>
      <c r="O360" s="288">
        <f>(($T360*'DT IN. DE'!$C$5/1000))*($D$1166/IF(AND($D$1165&gt;$B$1167,$B$1167&gt;$D$1164),366,365))+(($U360*'DT IN. DE'!$C$5/2000))</f>
        <v>0</v>
      </c>
      <c r="P360" s="289">
        <f t="shared" si="59"/>
        <v>0</v>
      </c>
      <c r="Q360" s="289">
        <f>(($T360*'DT IN. DE'!$E$5/1000))*($D$1166/IF(AND($D$1165&gt;$B$1167,$B$1167&gt;$D$1164),366,365))+(($U360*'DT IN. DE'!$E$5/2000))</f>
        <v>0</v>
      </c>
      <c r="R360" s="290">
        <f t="shared" si="60"/>
        <v>0</v>
      </c>
      <c r="T360" s="291">
        <f t="shared" si="61"/>
        <v>0</v>
      </c>
      <c r="U360" s="291">
        <f t="shared" si="62"/>
        <v>0</v>
      </c>
      <c r="W360" s="288">
        <f>(($AB360*'DT IN. DE'!$C$5/1000))*($D$1166/IF(AND($D$1165&gt;$B$1167,$B$1167&gt;$D$1164),366,365))+(($AC360*'DT IN. DE'!$C$5/2000))</f>
        <v>0</v>
      </c>
      <c r="X360" s="289">
        <f t="shared" si="63"/>
        <v>0</v>
      </c>
      <c r="Y360" s="289">
        <f>(($AB360*'DT IN. DE'!$E$5/1000))*($D$1166/IF(AND($D$1165&gt;$B$1167,$B$1167&gt;$D$1164),366,365))+(($AC360*'DT IN. DE'!$E$5/2000))</f>
        <v>0</v>
      </c>
      <c r="Z360" s="292">
        <f t="shared" si="64"/>
        <v>0</v>
      </c>
      <c r="AA360" s="386"/>
      <c r="AB360" s="291">
        <f t="shared" si="65"/>
        <v>0</v>
      </c>
      <c r="AC360" s="291">
        <f t="shared" si="66"/>
        <v>0</v>
      </c>
    </row>
    <row r="361" spans="2:29" x14ac:dyDescent="0.25">
      <c r="B361" s="424">
        <v>357</v>
      </c>
      <c r="C361" s="430">
        <f>'BIENES ASEGURADOS IN.DE'!C361</f>
        <v>0</v>
      </c>
      <c r="D361" s="431">
        <f>'BIENES ASEGURADOS IN.DE'!D361*'RT GENERALES'!$E$14</f>
        <v>0</v>
      </c>
      <c r="E361" s="432">
        <f>'BIENES ASEGURADOS IN.DE'!E361*'RT GENERALES'!$E$14</f>
        <v>0</v>
      </c>
      <c r="F361" s="433">
        <f>'BIENES ASEGURADOS IN.DE'!F361*'RT GENERALES'!$E$14</f>
        <v>0</v>
      </c>
      <c r="G361" s="425">
        <f t="shared" si="56"/>
        <v>0</v>
      </c>
      <c r="H361" s="283"/>
      <c r="I361" s="284">
        <f>((((D361+E361)*('DT IN. DE'!$C$5/1000)))*($D$1166/IF(AND($D$1165&gt;$B$1167,$B$1167&gt;$D$1164),366,365))+(F361*('DT IN. DE'!$C$5/2000)))</f>
        <v>0</v>
      </c>
      <c r="J361" s="285">
        <f t="shared" si="57"/>
        <v>0</v>
      </c>
      <c r="K361" s="286">
        <f>(((D361+E361)*('DT IN. DE'!$E$5/1000))*($D$1166/IF(AND($D$1165&gt;$B$1167,$B$1167&gt;$D$1164),366,365))+(F361*('DT IN. DE'!$E$5/2000)))</f>
        <v>0</v>
      </c>
      <c r="L361" s="385"/>
      <c r="M361" s="287">
        <f t="shared" si="58"/>
        <v>0</v>
      </c>
      <c r="O361" s="288">
        <f>(($T361*'DT IN. DE'!$C$5/1000))*($D$1166/IF(AND($D$1165&gt;$B$1167,$B$1167&gt;$D$1164),366,365))+(($U361*'DT IN. DE'!$C$5/2000))</f>
        <v>0</v>
      </c>
      <c r="P361" s="289">
        <f t="shared" si="59"/>
        <v>0</v>
      </c>
      <c r="Q361" s="289">
        <f>(($T361*'DT IN. DE'!$E$5/1000))*($D$1166/IF(AND($D$1165&gt;$B$1167,$B$1167&gt;$D$1164),366,365))+(($U361*'DT IN. DE'!$E$5/2000))</f>
        <v>0</v>
      </c>
      <c r="R361" s="290">
        <f t="shared" si="60"/>
        <v>0</v>
      </c>
      <c r="T361" s="291">
        <f t="shared" si="61"/>
        <v>0</v>
      </c>
      <c r="U361" s="291">
        <f t="shared" si="62"/>
        <v>0</v>
      </c>
      <c r="W361" s="288">
        <f>(($AB361*'DT IN. DE'!$C$5/1000))*($D$1166/IF(AND($D$1165&gt;$B$1167,$B$1167&gt;$D$1164),366,365))+(($AC361*'DT IN. DE'!$C$5/2000))</f>
        <v>0</v>
      </c>
      <c r="X361" s="289">
        <f t="shared" si="63"/>
        <v>0</v>
      </c>
      <c r="Y361" s="289">
        <f>(($AB361*'DT IN. DE'!$E$5/1000))*($D$1166/IF(AND($D$1165&gt;$B$1167,$B$1167&gt;$D$1164),366,365))+(($AC361*'DT IN. DE'!$E$5/2000))</f>
        <v>0</v>
      </c>
      <c r="Z361" s="292">
        <f t="shared" si="64"/>
        <v>0</v>
      </c>
      <c r="AA361" s="386"/>
      <c r="AB361" s="291">
        <f t="shared" si="65"/>
        <v>0</v>
      </c>
      <c r="AC361" s="291">
        <f t="shared" si="66"/>
        <v>0</v>
      </c>
    </row>
    <row r="362" spans="2:29" x14ac:dyDescent="0.25">
      <c r="B362" s="423">
        <v>358</v>
      </c>
      <c r="C362" s="430">
        <f>'BIENES ASEGURADOS IN.DE'!C362</f>
        <v>0</v>
      </c>
      <c r="D362" s="431">
        <f>'BIENES ASEGURADOS IN.DE'!D362*'RT GENERALES'!$E$14</f>
        <v>0</v>
      </c>
      <c r="E362" s="432">
        <f>'BIENES ASEGURADOS IN.DE'!E362*'RT GENERALES'!$E$14</f>
        <v>0</v>
      </c>
      <c r="F362" s="433">
        <f>'BIENES ASEGURADOS IN.DE'!F362*'RT GENERALES'!$E$14</f>
        <v>0</v>
      </c>
      <c r="G362" s="425">
        <f t="shared" si="56"/>
        <v>0</v>
      </c>
      <c r="H362" s="283"/>
      <c r="I362" s="284">
        <f>((((D362+E362)*('DT IN. DE'!$C$5/1000)))*($D$1166/IF(AND($D$1165&gt;$B$1167,$B$1167&gt;$D$1164),366,365))+(F362*('DT IN. DE'!$C$5/2000)))</f>
        <v>0</v>
      </c>
      <c r="J362" s="285">
        <f t="shared" si="57"/>
        <v>0</v>
      </c>
      <c r="K362" s="286">
        <f>(((D362+E362)*('DT IN. DE'!$E$5/1000))*($D$1166/IF(AND($D$1165&gt;$B$1167,$B$1167&gt;$D$1164),366,365))+(F362*('DT IN. DE'!$E$5/2000)))</f>
        <v>0</v>
      </c>
      <c r="L362" s="385"/>
      <c r="M362" s="287">
        <f t="shared" si="58"/>
        <v>0</v>
      </c>
      <c r="O362" s="288">
        <f>(($T362*'DT IN. DE'!$C$5/1000))*($D$1166/IF(AND($D$1165&gt;$B$1167,$B$1167&gt;$D$1164),366,365))+(($U362*'DT IN. DE'!$C$5/2000))</f>
        <v>0</v>
      </c>
      <c r="P362" s="289">
        <f t="shared" si="59"/>
        <v>0</v>
      </c>
      <c r="Q362" s="289">
        <f>(($T362*'DT IN. DE'!$E$5/1000))*($D$1166/IF(AND($D$1165&gt;$B$1167,$B$1167&gt;$D$1164),366,365))+(($U362*'DT IN. DE'!$E$5/2000))</f>
        <v>0</v>
      </c>
      <c r="R362" s="290">
        <f t="shared" si="60"/>
        <v>0</v>
      </c>
      <c r="T362" s="291">
        <f t="shared" si="61"/>
        <v>0</v>
      </c>
      <c r="U362" s="291">
        <f t="shared" si="62"/>
        <v>0</v>
      </c>
      <c r="W362" s="288">
        <f>(($AB362*'DT IN. DE'!$C$5/1000))*($D$1166/IF(AND($D$1165&gt;$B$1167,$B$1167&gt;$D$1164),366,365))+(($AC362*'DT IN. DE'!$C$5/2000))</f>
        <v>0</v>
      </c>
      <c r="X362" s="289">
        <f t="shared" si="63"/>
        <v>0</v>
      </c>
      <c r="Y362" s="289">
        <f>(($AB362*'DT IN. DE'!$E$5/1000))*($D$1166/IF(AND($D$1165&gt;$B$1167,$B$1167&gt;$D$1164),366,365))+(($AC362*'DT IN. DE'!$E$5/2000))</f>
        <v>0</v>
      </c>
      <c r="Z362" s="292">
        <f t="shared" si="64"/>
        <v>0</v>
      </c>
      <c r="AA362" s="386"/>
      <c r="AB362" s="291">
        <f t="shared" si="65"/>
        <v>0</v>
      </c>
      <c r="AC362" s="291">
        <f t="shared" si="66"/>
        <v>0</v>
      </c>
    </row>
    <row r="363" spans="2:29" x14ac:dyDescent="0.25">
      <c r="B363" s="424">
        <v>359</v>
      </c>
      <c r="C363" s="430">
        <f>'BIENES ASEGURADOS IN.DE'!C363</f>
        <v>0</v>
      </c>
      <c r="D363" s="431">
        <f>'BIENES ASEGURADOS IN.DE'!D363*'RT GENERALES'!$E$14</f>
        <v>0</v>
      </c>
      <c r="E363" s="432">
        <f>'BIENES ASEGURADOS IN.DE'!E363*'RT GENERALES'!$E$14</f>
        <v>0</v>
      </c>
      <c r="F363" s="433">
        <f>'BIENES ASEGURADOS IN.DE'!F363*'RT GENERALES'!$E$14</f>
        <v>0</v>
      </c>
      <c r="G363" s="425">
        <f t="shared" si="56"/>
        <v>0</v>
      </c>
      <c r="H363" s="283"/>
      <c r="I363" s="284">
        <f>((((D363+E363)*('DT IN. DE'!$C$5/1000)))*($D$1166/IF(AND($D$1165&gt;$B$1167,$B$1167&gt;$D$1164),366,365))+(F363*('DT IN. DE'!$C$5/2000)))</f>
        <v>0</v>
      </c>
      <c r="J363" s="285">
        <f t="shared" si="57"/>
        <v>0</v>
      </c>
      <c r="K363" s="286">
        <f>(((D363+E363)*('DT IN. DE'!$E$5/1000))*($D$1166/IF(AND($D$1165&gt;$B$1167,$B$1167&gt;$D$1164),366,365))+(F363*('DT IN. DE'!$E$5/2000)))</f>
        <v>0</v>
      </c>
      <c r="L363" s="385"/>
      <c r="M363" s="287">
        <f t="shared" si="58"/>
        <v>0</v>
      </c>
      <c r="O363" s="288">
        <f>(($T363*'DT IN. DE'!$C$5/1000))*($D$1166/IF(AND($D$1165&gt;$B$1167,$B$1167&gt;$D$1164),366,365))+(($U363*'DT IN. DE'!$C$5/2000))</f>
        <v>0</v>
      </c>
      <c r="P363" s="289">
        <f t="shared" si="59"/>
        <v>0</v>
      </c>
      <c r="Q363" s="289">
        <f>(($T363*'DT IN. DE'!$E$5/1000))*($D$1166/IF(AND($D$1165&gt;$B$1167,$B$1167&gt;$D$1164),366,365))+(($U363*'DT IN. DE'!$E$5/2000))</f>
        <v>0</v>
      </c>
      <c r="R363" s="290">
        <f t="shared" si="60"/>
        <v>0</v>
      </c>
      <c r="T363" s="291">
        <f t="shared" si="61"/>
        <v>0</v>
      </c>
      <c r="U363" s="291">
        <f t="shared" si="62"/>
        <v>0</v>
      </c>
      <c r="W363" s="288">
        <f>(($AB363*'DT IN. DE'!$C$5/1000))*($D$1166/IF(AND($D$1165&gt;$B$1167,$B$1167&gt;$D$1164),366,365))+(($AC363*'DT IN. DE'!$C$5/2000))</f>
        <v>0</v>
      </c>
      <c r="X363" s="289">
        <f t="shared" si="63"/>
        <v>0</v>
      </c>
      <c r="Y363" s="289">
        <f>(($AB363*'DT IN. DE'!$E$5/1000))*($D$1166/IF(AND($D$1165&gt;$B$1167,$B$1167&gt;$D$1164),366,365))+(($AC363*'DT IN. DE'!$E$5/2000))</f>
        <v>0</v>
      </c>
      <c r="Z363" s="292">
        <f t="shared" si="64"/>
        <v>0</v>
      </c>
      <c r="AA363" s="386"/>
      <c r="AB363" s="291">
        <f t="shared" si="65"/>
        <v>0</v>
      </c>
      <c r="AC363" s="291">
        <f t="shared" si="66"/>
        <v>0</v>
      </c>
    </row>
    <row r="364" spans="2:29" x14ac:dyDescent="0.25">
      <c r="B364" s="424">
        <v>360</v>
      </c>
      <c r="C364" s="430">
        <f>'BIENES ASEGURADOS IN.DE'!C364</f>
        <v>0</v>
      </c>
      <c r="D364" s="431">
        <f>'BIENES ASEGURADOS IN.DE'!D364*'RT GENERALES'!$E$14</f>
        <v>0</v>
      </c>
      <c r="E364" s="432">
        <f>'BIENES ASEGURADOS IN.DE'!E364*'RT GENERALES'!$E$14</f>
        <v>0</v>
      </c>
      <c r="F364" s="433">
        <f>'BIENES ASEGURADOS IN.DE'!F364*'RT GENERALES'!$E$14</f>
        <v>0</v>
      </c>
      <c r="G364" s="425">
        <f t="shared" si="56"/>
        <v>0</v>
      </c>
      <c r="H364" s="283"/>
      <c r="I364" s="284">
        <f>((((D364+E364)*('DT IN. DE'!$C$5/1000)))*($D$1166/IF(AND($D$1165&gt;$B$1167,$B$1167&gt;$D$1164),366,365))+(F364*('DT IN. DE'!$C$5/2000)))</f>
        <v>0</v>
      </c>
      <c r="J364" s="285">
        <f t="shared" si="57"/>
        <v>0</v>
      </c>
      <c r="K364" s="286">
        <f>(((D364+E364)*('DT IN. DE'!$E$5/1000))*($D$1166/IF(AND($D$1165&gt;$B$1167,$B$1167&gt;$D$1164),366,365))+(F364*('DT IN. DE'!$E$5/2000)))</f>
        <v>0</v>
      </c>
      <c r="L364" s="385"/>
      <c r="M364" s="287">
        <f t="shared" si="58"/>
        <v>0</v>
      </c>
      <c r="O364" s="288">
        <f>(($T364*'DT IN. DE'!$C$5/1000))*($D$1166/IF(AND($D$1165&gt;$B$1167,$B$1167&gt;$D$1164),366,365))+(($U364*'DT IN. DE'!$C$5/2000))</f>
        <v>0</v>
      </c>
      <c r="P364" s="289">
        <f t="shared" si="59"/>
        <v>0</v>
      </c>
      <c r="Q364" s="289">
        <f>(($T364*'DT IN. DE'!$E$5/1000))*($D$1166/IF(AND($D$1165&gt;$B$1167,$B$1167&gt;$D$1164),366,365))+(($U364*'DT IN. DE'!$E$5/2000))</f>
        <v>0</v>
      </c>
      <c r="R364" s="290">
        <f t="shared" si="60"/>
        <v>0</v>
      </c>
      <c r="T364" s="291">
        <f t="shared" si="61"/>
        <v>0</v>
      </c>
      <c r="U364" s="291">
        <f t="shared" si="62"/>
        <v>0</v>
      </c>
      <c r="W364" s="288">
        <f>(($AB364*'DT IN. DE'!$C$5/1000))*($D$1166/IF(AND($D$1165&gt;$B$1167,$B$1167&gt;$D$1164),366,365))+(($AC364*'DT IN. DE'!$C$5/2000))</f>
        <v>0</v>
      </c>
      <c r="X364" s="289">
        <f t="shared" si="63"/>
        <v>0</v>
      </c>
      <c r="Y364" s="289">
        <f>(($AB364*'DT IN. DE'!$E$5/1000))*($D$1166/IF(AND($D$1165&gt;$B$1167,$B$1167&gt;$D$1164),366,365))+(($AC364*'DT IN. DE'!$E$5/2000))</f>
        <v>0</v>
      </c>
      <c r="Z364" s="292">
        <f t="shared" si="64"/>
        <v>0</v>
      </c>
      <c r="AA364" s="386"/>
      <c r="AB364" s="291">
        <f t="shared" si="65"/>
        <v>0</v>
      </c>
      <c r="AC364" s="291">
        <f t="shared" si="66"/>
        <v>0</v>
      </c>
    </row>
    <row r="365" spans="2:29" x14ac:dyDescent="0.25">
      <c r="B365" s="423">
        <v>361</v>
      </c>
      <c r="C365" s="430">
        <f>'BIENES ASEGURADOS IN.DE'!C365</f>
        <v>0</v>
      </c>
      <c r="D365" s="431">
        <f>'BIENES ASEGURADOS IN.DE'!D365*'RT GENERALES'!$E$14</f>
        <v>0</v>
      </c>
      <c r="E365" s="432">
        <f>'BIENES ASEGURADOS IN.DE'!E365*'RT GENERALES'!$E$14</f>
        <v>0</v>
      </c>
      <c r="F365" s="433">
        <f>'BIENES ASEGURADOS IN.DE'!F365*'RT GENERALES'!$E$14</f>
        <v>0</v>
      </c>
      <c r="G365" s="425">
        <f t="shared" si="56"/>
        <v>0</v>
      </c>
      <c r="H365" s="283"/>
      <c r="I365" s="284">
        <f>((((D365+E365)*('DT IN. DE'!$C$5/1000)))*($D$1166/IF(AND($D$1165&gt;$B$1167,$B$1167&gt;$D$1164),366,365))+(F365*('DT IN. DE'!$C$5/2000)))</f>
        <v>0</v>
      </c>
      <c r="J365" s="285">
        <f t="shared" si="57"/>
        <v>0</v>
      </c>
      <c r="K365" s="286">
        <f>(((D365+E365)*('DT IN. DE'!$E$5/1000))*($D$1166/IF(AND($D$1165&gt;$B$1167,$B$1167&gt;$D$1164),366,365))+(F365*('DT IN. DE'!$E$5/2000)))</f>
        <v>0</v>
      </c>
      <c r="L365" s="385"/>
      <c r="M365" s="287">
        <f t="shared" si="58"/>
        <v>0</v>
      </c>
      <c r="O365" s="288">
        <f>(($T365*'DT IN. DE'!$C$5/1000))*($D$1166/IF(AND($D$1165&gt;$B$1167,$B$1167&gt;$D$1164),366,365))+(($U365*'DT IN. DE'!$C$5/2000))</f>
        <v>0</v>
      </c>
      <c r="P365" s="289">
        <f t="shared" si="59"/>
        <v>0</v>
      </c>
      <c r="Q365" s="289">
        <f>(($T365*'DT IN. DE'!$E$5/1000))*($D$1166/IF(AND($D$1165&gt;$B$1167,$B$1167&gt;$D$1164),366,365))+(($U365*'DT IN. DE'!$E$5/2000))</f>
        <v>0</v>
      </c>
      <c r="R365" s="290">
        <f t="shared" si="60"/>
        <v>0</v>
      </c>
      <c r="T365" s="291">
        <f t="shared" si="61"/>
        <v>0</v>
      </c>
      <c r="U365" s="291">
        <f t="shared" si="62"/>
        <v>0</v>
      </c>
      <c r="W365" s="288">
        <f>(($AB365*'DT IN. DE'!$C$5/1000))*($D$1166/IF(AND($D$1165&gt;$B$1167,$B$1167&gt;$D$1164),366,365))+(($AC365*'DT IN. DE'!$C$5/2000))</f>
        <v>0</v>
      </c>
      <c r="X365" s="289">
        <f t="shared" si="63"/>
        <v>0</v>
      </c>
      <c r="Y365" s="289">
        <f>(($AB365*'DT IN. DE'!$E$5/1000))*($D$1166/IF(AND($D$1165&gt;$B$1167,$B$1167&gt;$D$1164),366,365))+(($AC365*'DT IN. DE'!$E$5/2000))</f>
        <v>0</v>
      </c>
      <c r="Z365" s="292">
        <f t="shared" si="64"/>
        <v>0</v>
      </c>
      <c r="AA365" s="386"/>
      <c r="AB365" s="291">
        <f t="shared" si="65"/>
        <v>0</v>
      </c>
      <c r="AC365" s="291">
        <f t="shared" si="66"/>
        <v>0</v>
      </c>
    </row>
    <row r="366" spans="2:29" x14ac:dyDescent="0.25">
      <c r="B366" s="424">
        <v>362</v>
      </c>
      <c r="C366" s="430">
        <f>'BIENES ASEGURADOS IN.DE'!C366</f>
        <v>0</v>
      </c>
      <c r="D366" s="431">
        <f>'BIENES ASEGURADOS IN.DE'!D366*'RT GENERALES'!$E$14</f>
        <v>0</v>
      </c>
      <c r="E366" s="432">
        <f>'BIENES ASEGURADOS IN.DE'!E366*'RT GENERALES'!$E$14</f>
        <v>0</v>
      </c>
      <c r="F366" s="433">
        <f>'BIENES ASEGURADOS IN.DE'!F366*'RT GENERALES'!$E$14</f>
        <v>0</v>
      </c>
      <c r="G366" s="425">
        <f t="shared" si="56"/>
        <v>0</v>
      </c>
      <c r="H366" s="283"/>
      <c r="I366" s="284">
        <f>((((D366+E366)*('DT IN. DE'!$C$5/1000)))*($D$1166/IF(AND($D$1165&gt;$B$1167,$B$1167&gt;$D$1164),366,365))+(F366*('DT IN. DE'!$C$5/2000)))</f>
        <v>0</v>
      </c>
      <c r="J366" s="285">
        <f t="shared" si="57"/>
        <v>0</v>
      </c>
      <c r="K366" s="286">
        <f>(((D366+E366)*('DT IN. DE'!$E$5/1000))*($D$1166/IF(AND($D$1165&gt;$B$1167,$B$1167&gt;$D$1164),366,365))+(F366*('DT IN. DE'!$E$5/2000)))</f>
        <v>0</v>
      </c>
      <c r="L366" s="385"/>
      <c r="M366" s="287">
        <f t="shared" si="58"/>
        <v>0</v>
      </c>
      <c r="O366" s="288">
        <f>(($T366*'DT IN. DE'!$C$5/1000))*($D$1166/IF(AND($D$1165&gt;$B$1167,$B$1167&gt;$D$1164),366,365))+(($U366*'DT IN. DE'!$C$5/2000))</f>
        <v>0</v>
      </c>
      <c r="P366" s="289">
        <f t="shared" si="59"/>
        <v>0</v>
      </c>
      <c r="Q366" s="289">
        <f>(($T366*'DT IN. DE'!$E$5/1000))*($D$1166/IF(AND($D$1165&gt;$B$1167,$B$1167&gt;$D$1164),366,365))+(($U366*'DT IN. DE'!$E$5/2000))</f>
        <v>0</v>
      </c>
      <c r="R366" s="290">
        <f t="shared" si="60"/>
        <v>0</v>
      </c>
      <c r="T366" s="291">
        <f t="shared" si="61"/>
        <v>0</v>
      </c>
      <c r="U366" s="291">
        <f t="shared" si="62"/>
        <v>0</v>
      </c>
      <c r="W366" s="288">
        <f>(($AB366*'DT IN. DE'!$C$5/1000))*($D$1166/IF(AND($D$1165&gt;$B$1167,$B$1167&gt;$D$1164),366,365))+(($AC366*'DT IN. DE'!$C$5/2000))</f>
        <v>0</v>
      </c>
      <c r="X366" s="289">
        <f t="shared" si="63"/>
        <v>0</v>
      </c>
      <c r="Y366" s="289">
        <f>(($AB366*'DT IN. DE'!$E$5/1000))*($D$1166/IF(AND($D$1165&gt;$B$1167,$B$1167&gt;$D$1164),366,365))+(($AC366*'DT IN. DE'!$E$5/2000))</f>
        <v>0</v>
      </c>
      <c r="Z366" s="292">
        <f t="shared" si="64"/>
        <v>0</v>
      </c>
      <c r="AA366" s="386"/>
      <c r="AB366" s="291">
        <f t="shared" si="65"/>
        <v>0</v>
      </c>
      <c r="AC366" s="291">
        <f t="shared" si="66"/>
        <v>0</v>
      </c>
    </row>
    <row r="367" spans="2:29" x14ac:dyDescent="0.25">
      <c r="B367" s="424">
        <v>363</v>
      </c>
      <c r="C367" s="430">
        <f>'BIENES ASEGURADOS IN.DE'!C367</f>
        <v>0</v>
      </c>
      <c r="D367" s="431">
        <f>'BIENES ASEGURADOS IN.DE'!D367*'RT GENERALES'!$E$14</f>
        <v>0</v>
      </c>
      <c r="E367" s="432">
        <f>'BIENES ASEGURADOS IN.DE'!E367*'RT GENERALES'!$E$14</f>
        <v>0</v>
      </c>
      <c r="F367" s="433">
        <f>'BIENES ASEGURADOS IN.DE'!F367*'RT GENERALES'!$E$14</f>
        <v>0</v>
      </c>
      <c r="G367" s="425">
        <f t="shared" si="56"/>
        <v>0</v>
      </c>
      <c r="H367" s="283"/>
      <c r="I367" s="284">
        <f>((((D367+E367)*('DT IN. DE'!$C$5/1000)))*($D$1166/IF(AND($D$1165&gt;$B$1167,$B$1167&gt;$D$1164),366,365))+(F367*('DT IN. DE'!$C$5/2000)))</f>
        <v>0</v>
      </c>
      <c r="J367" s="285">
        <f t="shared" si="57"/>
        <v>0</v>
      </c>
      <c r="K367" s="286">
        <f>(((D367+E367)*('DT IN. DE'!$E$5/1000))*($D$1166/IF(AND($D$1165&gt;$B$1167,$B$1167&gt;$D$1164),366,365))+(F367*('DT IN. DE'!$E$5/2000)))</f>
        <v>0</v>
      </c>
      <c r="L367" s="385"/>
      <c r="M367" s="287">
        <f t="shared" si="58"/>
        <v>0</v>
      </c>
      <c r="O367" s="288">
        <f>(($T367*'DT IN. DE'!$C$5/1000))*($D$1166/IF(AND($D$1165&gt;$B$1167,$B$1167&gt;$D$1164),366,365))+(($U367*'DT IN. DE'!$C$5/2000))</f>
        <v>0</v>
      </c>
      <c r="P367" s="289">
        <f t="shared" si="59"/>
        <v>0</v>
      </c>
      <c r="Q367" s="289">
        <f>(($T367*'DT IN. DE'!$E$5/1000))*($D$1166/IF(AND($D$1165&gt;$B$1167,$B$1167&gt;$D$1164),366,365))+(($U367*'DT IN. DE'!$E$5/2000))</f>
        <v>0</v>
      </c>
      <c r="R367" s="290">
        <f t="shared" si="60"/>
        <v>0</v>
      </c>
      <c r="T367" s="291">
        <f t="shared" si="61"/>
        <v>0</v>
      </c>
      <c r="U367" s="291">
        <f t="shared" si="62"/>
        <v>0</v>
      </c>
      <c r="W367" s="288">
        <f>(($AB367*'DT IN. DE'!$C$5/1000))*($D$1166/IF(AND($D$1165&gt;$B$1167,$B$1167&gt;$D$1164),366,365))+(($AC367*'DT IN. DE'!$C$5/2000))</f>
        <v>0</v>
      </c>
      <c r="X367" s="289">
        <f t="shared" si="63"/>
        <v>0</v>
      </c>
      <c r="Y367" s="289">
        <f>(($AB367*'DT IN. DE'!$E$5/1000))*($D$1166/IF(AND($D$1165&gt;$B$1167,$B$1167&gt;$D$1164),366,365))+(($AC367*'DT IN. DE'!$E$5/2000))</f>
        <v>0</v>
      </c>
      <c r="Z367" s="292">
        <f t="shared" si="64"/>
        <v>0</v>
      </c>
      <c r="AA367" s="386"/>
      <c r="AB367" s="291">
        <f t="shared" si="65"/>
        <v>0</v>
      </c>
      <c r="AC367" s="291">
        <f t="shared" si="66"/>
        <v>0</v>
      </c>
    </row>
    <row r="368" spans="2:29" x14ac:dyDescent="0.25">
      <c r="B368" s="423">
        <v>364</v>
      </c>
      <c r="C368" s="430">
        <f>'BIENES ASEGURADOS IN.DE'!C368</f>
        <v>0</v>
      </c>
      <c r="D368" s="431">
        <f>'BIENES ASEGURADOS IN.DE'!D368*'RT GENERALES'!$E$14</f>
        <v>0</v>
      </c>
      <c r="E368" s="432">
        <f>'BIENES ASEGURADOS IN.DE'!E368*'RT GENERALES'!$E$14</f>
        <v>0</v>
      </c>
      <c r="F368" s="433">
        <f>'BIENES ASEGURADOS IN.DE'!F368*'RT GENERALES'!$E$14</f>
        <v>0</v>
      </c>
      <c r="G368" s="425">
        <f t="shared" si="56"/>
        <v>0</v>
      </c>
      <c r="H368" s="283"/>
      <c r="I368" s="284">
        <f>((((D368+E368)*('DT IN. DE'!$C$5/1000)))*($D$1166/IF(AND($D$1165&gt;$B$1167,$B$1167&gt;$D$1164),366,365))+(F368*('DT IN. DE'!$C$5/2000)))</f>
        <v>0</v>
      </c>
      <c r="J368" s="285">
        <f t="shared" si="57"/>
        <v>0</v>
      </c>
      <c r="K368" s="286">
        <f>(((D368+E368)*('DT IN. DE'!$E$5/1000))*($D$1166/IF(AND($D$1165&gt;$B$1167,$B$1167&gt;$D$1164),366,365))+(F368*('DT IN. DE'!$E$5/2000)))</f>
        <v>0</v>
      </c>
      <c r="L368" s="385"/>
      <c r="M368" s="287">
        <f t="shared" si="58"/>
        <v>0</v>
      </c>
      <c r="O368" s="288">
        <f>(($T368*'DT IN. DE'!$C$5/1000))*($D$1166/IF(AND($D$1165&gt;$B$1167,$B$1167&gt;$D$1164),366,365))+(($U368*'DT IN. DE'!$C$5/2000))</f>
        <v>0</v>
      </c>
      <c r="P368" s="289">
        <f t="shared" si="59"/>
        <v>0</v>
      </c>
      <c r="Q368" s="289">
        <f>(($T368*'DT IN. DE'!$E$5/1000))*($D$1166/IF(AND($D$1165&gt;$B$1167,$B$1167&gt;$D$1164),366,365))+(($U368*'DT IN. DE'!$E$5/2000))</f>
        <v>0</v>
      </c>
      <c r="R368" s="290">
        <f t="shared" si="60"/>
        <v>0</v>
      </c>
      <c r="T368" s="291">
        <f t="shared" si="61"/>
        <v>0</v>
      </c>
      <c r="U368" s="291">
        <f t="shared" si="62"/>
        <v>0</v>
      </c>
      <c r="W368" s="288">
        <f>(($AB368*'DT IN. DE'!$C$5/1000))*($D$1166/IF(AND($D$1165&gt;$B$1167,$B$1167&gt;$D$1164),366,365))+(($AC368*'DT IN. DE'!$C$5/2000))</f>
        <v>0</v>
      </c>
      <c r="X368" s="289">
        <f t="shared" si="63"/>
        <v>0</v>
      </c>
      <c r="Y368" s="289">
        <f>(($AB368*'DT IN. DE'!$E$5/1000))*($D$1166/IF(AND($D$1165&gt;$B$1167,$B$1167&gt;$D$1164),366,365))+(($AC368*'DT IN. DE'!$E$5/2000))</f>
        <v>0</v>
      </c>
      <c r="Z368" s="292">
        <f t="shared" si="64"/>
        <v>0</v>
      </c>
      <c r="AA368" s="386"/>
      <c r="AB368" s="291">
        <f t="shared" si="65"/>
        <v>0</v>
      </c>
      <c r="AC368" s="291">
        <f t="shared" si="66"/>
        <v>0</v>
      </c>
    </row>
    <row r="369" spans="2:29" x14ac:dyDescent="0.25">
      <c r="B369" s="424">
        <v>365</v>
      </c>
      <c r="C369" s="430">
        <f>'BIENES ASEGURADOS IN.DE'!C369</f>
        <v>0</v>
      </c>
      <c r="D369" s="431">
        <f>'BIENES ASEGURADOS IN.DE'!D369*'RT GENERALES'!$E$14</f>
        <v>0</v>
      </c>
      <c r="E369" s="432">
        <f>'BIENES ASEGURADOS IN.DE'!E369*'RT GENERALES'!$E$14</f>
        <v>0</v>
      </c>
      <c r="F369" s="433">
        <f>'BIENES ASEGURADOS IN.DE'!F369*'RT GENERALES'!$E$14</f>
        <v>0</v>
      </c>
      <c r="G369" s="425">
        <f t="shared" si="56"/>
        <v>0</v>
      </c>
      <c r="H369" s="283"/>
      <c r="I369" s="284">
        <f>((((D369+E369)*('DT IN. DE'!$C$5/1000)))*($D$1166/IF(AND($D$1165&gt;$B$1167,$B$1167&gt;$D$1164),366,365))+(F369*('DT IN. DE'!$C$5/2000)))</f>
        <v>0</v>
      </c>
      <c r="J369" s="285">
        <f t="shared" si="57"/>
        <v>0</v>
      </c>
      <c r="K369" s="286">
        <f>(((D369+E369)*('DT IN. DE'!$E$5/1000))*($D$1166/IF(AND($D$1165&gt;$B$1167,$B$1167&gt;$D$1164),366,365))+(F369*('DT IN. DE'!$E$5/2000)))</f>
        <v>0</v>
      </c>
      <c r="L369" s="385"/>
      <c r="M369" s="287">
        <f t="shared" si="58"/>
        <v>0</v>
      </c>
      <c r="O369" s="288">
        <f>(($T369*'DT IN. DE'!$C$5/1000))*($D$1166/IF(AND($D$1165&gt;$B$1167,$B$1167&gt;$D$1164),366,365))+(($U369*'DT IN. DE'!$C$5/2000))</f>
        <v>0</v>
      </c>
      <c r="P369" s="289">
        <f t="shared" si="59"/>
        <v>0</v>
      </c>
      <c r="Q369" s="289">
        <f>(($T369*'DT IN. DE'!$E$5/1000))*($D$1166/IF(AND($D$1165&gt;$B$1167,$B$1167&gt;$D$1164),366,365))+(($U369*'DT IN. DE'!$E$5/2000))</f>
        <v>0</v>
      </c>
      <c r="R369" s="290">
        <f t="shared" si="60"/>
        <v>0</v>
      </c>
      <c r="T369" s="291">
        <f t="shared" si="61"/>
        <v>0</v>
      </c>
      <c r="U369" s="291">
        <f t="shared" si="62"/>
        <v>0</v>
      </c>
      <c r="W369" s="288">
        <f>(($AB369*'DT IN. DE'!$C$5/1000))*($D$1166/IF(AND($D$1165&gt;$B$1167,$B$1167&gt;$D$1164),366,365))+(($AC369*'DT IN. DE'!$C$5/2000))</f>
        <v>0</v>
      </c>
      <c r="X369" s="289">
        <f t="shared" si="63"/>
        <v>0</v>
      </c>
      <c r="Y369" s="289">
        <f>(($AB369*'DT IN. DE'!$E$5/1000))*($D$1166/IF(AND($D$1165&gt;$B$1167,$B$1167&gt;$D$1164),366,365))+(($AC369*'DT IN. DE'!$E$5/2000))</f>
        <v>0</v>
      </c>
      <c r="Z369" s="292">
        <f t="shared" si="64"/>
        <v>0</v>
      </c>
      <c r="AA369" s="386"/>
      <c r="AB369" s="291">
        <f t="shared" si="65"/>
        <v>0</v>
      </c>
      <c r="AC369" s="291">
        <f t="shared" si="66"/>
        <v>0</v>
      </c>
    </row>
    <row r="370" spans="2:29" x14ac:dyDescent="0.25">
      <c r="B370" s="424">
        <v>366</v>
      </c>
      <c r="C370" s="430">
        <f>'BIENES ASEGURADOS IN.DE'!C370</f>
        <v>0</v>
      </c>
      <c r="D370" s="431">
        <f>'BIENES ASEGURADOS IN.DE'!D370*'RT GENERALES'!$E$14</f>
        <v>0</v>
      </c>
      <c r="E370" s="432">
        <f>'BIENES ASEGURADOS IN.DE'!E370*'RT GENERALES'!$E$14</f>
        <v>0</v>
      </c>
      <c r="F370" s="433">
        <f>'BIENES ASEGURADOS IN.DE'!F370*'RT GENERALES'!$E$14</f>
        <v>0</v>
      </c>
      <c r="G370" s="425">
        <f t="shared" si="56"/>
        <v>0</v>
      </c>
      <c r="H370" s="283"/>
      <c r="I370" s="284">
        <f>((((D370+E370)*('DT IN. DE'!$C$5/1000)))*($D$1166/IF(AND($D$1165&gt;$B$1167,$B$1167&gt;$D$1164),366,365))+(F370*('DT IN. DE'!$C$5/2000)))</f>
        <v>0</v>
      </c>
      <c r="J370" s="285">
        <f t="shared" si="57"/>
        <v>0</v>
      </c>
      <c r="K370" s="286">
        <f>(((D370+E370)*('DT IN. DE'!$E$5/1000))*($D$1166/IF(AND($D$1165&gt;$B$1167,$B$1167&gt;$D$1164),366,365))+(F370*('DT IN. DE'!$E$5/2000)))</f>
        <v>0</v>
      </c>
      <c r="L370" s="385"/>
      <c r="M370" s="287">
        <f t="shared" si="58"/>
        <v>0</v>
      </c>
      <c r="O370" s="288">
        <f>(($T370*'DT IN. DE'!$C$5/1000))*($D$1166/IF(AND($D$1165&gt;$B$1167,$B$1167&gt;$D$1164),366,365))+(($U370*'DT IN. DE'!$C$5/2000))</f>
        <v>0</v>
      </c>
      <c r="P370" s="289">
        <f t="shared" si="59"/>
        <v>0</v>
      </c>
      <c r="Q370" s="289">
        <f>(($T370*'DT IN. DE'!$E$5/1000))*($D$1166/IF(AND($D$1165&gt;$B$1167,$B$1167&gt;$D$1164),366,365))+(($U370*'DT IN. DE'!$E$5/2000))</f>
        <v>0</v>
      </c>
      <c r="R370" s="290">
        <f t="shared" si="60"/>
        <v>0</v>
      </c>
      <c r="T370" s="291">
        <f t="shared" si="61"/>
        <v>0</v>
      </c>
      <c r="U370" s="291">
        <f t="shared" si="62"/>
        <v>0</v>
      </c>
      <c r="W370" s="288">
        <f>(($AB370*'DT IN. DE'!$C$5/1000))*($D$1166/IF(AND($D$1165&gt;$B$1167,$B$1167&gt;$D$1164),366,365))+(($AC370*'DT IN. DE'!$C$5/2000))</f>
        <v>0</v>
      </c>
      <c r="X370" s="289">
        <f t="shared" si="63"/>
        <v>0</v>
      </c>
      <c r="Y370" s="289">
        <f>(($AB370*'DT IN. DE'!$E$5/1000))*($D$1166/IF(AND($D$1165&gt;$B$1167,$B$1167&gt;$D$1164),366,365))+(($AC370*'DT IN. DE'!$E$5/2000))</f>
        <v>0</v>
      </c>
      <c r="Z370" s="292">
        <f t="shared" si="64"/>
        <v>0</v>
      </c>
      <c r="AA370" s="386"/>
      <c r="AB370" s="291">
        <f t="shared" si="65"/>
        <v>0</v>
      </c>
      <c r="AC370" s="291">
        <f t="shared" si="66"/>
        <v>0</v>
      </c>
    </row>
    <row r="371" spans="2:29" x14ac:dyDescent="0.25">
      <c r="B371" s="423">
        <v>367</v>
      </c>
      <c r="C371" s="430">
        <f>'BIENES ASEGURADOS IN.DE'!C371</f>
        <v>0</v>
      </c>
      <c r="D371" s="431">
        <f>'BIENES ASEGURADOS IN.DE'!D371*'RT GENERALES'!$E$14</f>
        <v>0</v>
      </c>
      <c r="E371" s="432">
        <f>'BIENES ASEGURADOS IN.DE'!E371*'RT GENERALES'!$E$14</f>
        <v>0</v>
      </c>
      <c r="F371" s="433">
        <f>'BIENES ASEGURADOS IN.DE'!F371*'RT GENERALES'!$E$14</f>
        <v>0</v>
      </c>
      <c r="G371" s="425">
        <f t="shared" si="56"/>
        <v>0</v>
      </c>
      <c r="H371" s="283"/>
      <c r="I371" s="284">
        <f>((((D371+E371)*('DT IN. DE'!$C$5/1000)))*($D$1166/IF(AND($D$1165&gt;$B$1167,$B$1167&gt;$D$1164),366,365))+(F371*('DT IN. DE'!$C$5/2000)))</f>
        <v>0</v>
      </c>
      <c r="J371" s="285">
        <f t="shared" si="57"/>
        <v>0</v>
      </c>
      <c r="K371" s="286">
        <f>(((D371+E371)*('DT IN. DE'!$E$5/1000))*($D$1166/IF(AND($D$1165&gt;$B$1167,$B$1167&gt;$D$1164),366,365))+(F371*('DT IN. DE'!$E$5/2000)))</f>
        <v>0</v>
      </c>
      <c r="L371" s="385"/>
      <c r="M371" s="287">
        <f t="shared" si="58"/>
        <v>0</v>
      </c>
      <c r="O371" s="288">
        <f>(($T371*'DT IN. DE'!$C$5/1000))*($D$1166/IF(AND($D$1165&gt;$B$1167,$B$1167&gt;$D$1164),366,365))+(($U371*'DT IN. DE'!$C$5/2000))</f>
        <v>0</v>
      </c>
      <c r="P371" s="289">
        <f t="shared" si="59"/>
        <v>0</v>
      </c>
      <c r="Q371" s="289">
        <f>(($T371*'DT IN. DE'!$E$5/1000))*($D$1166/IF(AND($D$1165&gt;$B$1167,$B$1167&gt;$D$1164),366,365))+(($U371*'DT IN. DE'!$E$5/2000))</f>
        <v>0</v>
      </c>
      <c r="R371" s="290">
        <f t="shared" si="60"/>
        <v>0</v>
      </c>
      <c r="T371" s="291">
        <f t="shared" si="61"/>
        <v>0</v>
      </c>
      <c r="U371" s="291">
        <f t="shared" si="62"/>
        <v>0</v>
      </c>
      <c r="W371" s="288">
        <f>(($AB371*'DT IN. DE'!$C$5/1000))*($D$1166/IF(AND($D$1165&gt;$B$1167,$B$1167&gt;$D$1164),366,365))+(($AC371*'DT IN. DE'!$C$5/2000))</f>
        <v>0</v>
      </c>
      <c r="X371" s="289">
        <f t="shared" si="63"/>
        <v>0</v>
      </c>
      <c r="Y371" s="289">
        <f>(($AB371*'DT IN. DE'!$E$5/1000))*($D$1166/IF(AND($D$1165&gt;$B$1167,$B$1167&gt;$D$1164),366,365))+(($AC371*'DT IN. DE'!$E$5/2000))</f>
        <v>0</v>
      </c>
      <c r="Z371" s="292">
        <f t="shared" si="64"/>
        <v>0</v>
      </c>
      <c r="AA371" s="386"/>
      <c r="AB371" s="291">
        <f t="shared" si="65"/>
        <v>0</v>
      </c>
      <c r="AC371" s="291">
        <f t="shared" si="66"/>
        <v>0</v>
      </c>
    </row>
    <row r="372" spans="2:29" x14ac:dyDescent="0.25">
      <c r="B372" s="424">
        <v>368</v>
      </c>
      <c r="C372" s="430">
        <f>'BIENES ASEGURADOS IN.DE'!C372</f>
        <v>0</v>
      </c>
      <c r="D372" s="431">
        <f>'BIENES ASEGURADOS IN.DE'!D372*'RT GENERALES'!$E$14</f>
        <v>0</v>
      </c>
      <c r="E372" s="432">
        <f>'BIENES ASEGURADOS IN.DE'!E372*'RT GENERALES'!$E$14</f>
        <v>0</v>
      </c>
      <c r="F372" s="433">
        <f>'BIENES ASEGURADOS IN.DE'!F372*'RT GENERALES'!$E$14</f>
        <v>0</v>
      </c>
      <c r="G372" s="425">
        <f t="shared" si="56"/>
        <v>0</v>
      </c>
      <c r="H372" s="283"/>
      <c r="I372" s="284">
        <f>((((D372+E372)*('DT IN. DE'!$C$5/1000)))*($D$1166/IF(AND($D$1165&gt;$B$1167,$B$1167&gt;$D$1164),366,365))+(F372*('DT IN. DE'!$C$5/2000)))</f>
        <v>0</v>
      </c>
      <c r="J372" s="285">
        <f t="shared" si="57"/>
        <v>0</v>
      </c>
      <c r="K372" s="286">
        <f>(((D372+E372)*('DT IN. DE'!$E$5/1000))*($D$1166/IF(AND($D$1165&gt;$B$1167,$B$1167&gt;$D$1164),366,365))+(F372*('DT IN. DE'!$E$5/2000)))</f>
        <v>0</v>
      </c>
      <c r="L372" s="385"/>
      <c r="M372" s="287">
        <f t="shared" si="58"/>
        <v>0</v>
      </c>
      <c r="O372" s="288">
        <f>(($T372*'DT IN. DE'!$C$5/1000))*($D$1166/IF(AND($D$1165&gt;$B$1167,$B$1167&gt;$D$1164),366,365))+(($U372*'DT IN. DE'!$C$5/2000))</f>
        <v>0</v>
      </c>
      <c r="P372" s="289">
        <f t="shared" si="59"/>
        <v>0</v>
      </c>
      <c r="Q372" s="289">
        <f>(($T372*'DT IN. DE'!$E$5/1000))*($D$1166/IF(AND($D$1165&gt;$B$1167,$B$1167&gt;$D$1164),366,365))+(($U372*'DT IN. DE'!$E$5/2000))</f>
        <v>0</v>
      </c>
      <c r="R372" s="290">
        <f t="shared" si="60"/>
        <v>0</v>
      </c>
      <c r="T372" s="291">
        <f t="shared" si="61"/>
        <v>0</v>
      </c>
      <c r="U372" s="291">
        <f t="shared" si="62"/>
        <v>0</v>
      </c>
      <c r="W372" s="288">
        <f>(($AB372*'DT IN. DE'!$C$5/1000))*($D$1166/IF(AND($D$1165&gt;$B$1167,$B$1167&gt;$D$1164),366,365))+(($AC372*'DT IN. DE'!$C$5/2000))</f>
        <v>0</v>
      </c>
      <c r="X372" s="289">
        <f t="shared" si="63"/>
        <v>0</v>
      </c>
      <c r="Y372" s="289">
        <f>(($AB372*'DT IN. DE'!$E$5/1000))*($D$1166/IF(AND($D$1165&gt;$B$1167,$B$1167&gt;$D$1164),366,365))+(($AC372*'DT IN. DE'!$E$5/2000))</f>
        <v>0</v>
      </c>
      <c r="Z372" s="292">
        <f t="shared" si="64"/>
        <v>0</v>
      </c>
      <c r="AA372" s="386"/>
      <c r="AB372" s="291">
        <f t="shared" si="65"/>
        <v>0</v>
      </c>
      <c r="AC372" s="291">
        <f t="shared" si="66"/>
        <v>0</v>
      </c>
    </row>
    <row r="373" spans="2:29" x14ac:dyDescent="0.25">
      <c r="B373" s="424">
        <v>369</v>
      </c>
      <c r="C373" s="430">
        <f>'BIENES ASEGURADOS IN.DE'!C373</f>
        <v>0</v>
      </c>
      <c r="D373" s="431">
        <f>'BIENES ASEGURADOS IN.DE'!D373*'RT GENERALES'!$E$14</f>
        <v>0</v>
      </c>
      <c r="E373" s="432">
        <f>'BIENES ASEGURADOS IN.DE'!E373*'RT GENERALES'!$E$14</f>
        <v>0</v>
      </c>
      <c r="F373" s="433">
        <f>'BIENES ASEGURADOS IN.DE'!F373*'RT GENERALES'!$E$14</f>
        <v>0</v>
      </c>
      <c r="G373" s="425">
        <f t="shared" si="56"/>
        <v>0</v>
      </c>
      <c r="H373" s="283"/>
      <c r="I373" s="284">
        <f>((((D373+E373)*('DT IN. DE'!$C$5/1000)))*($D$1166/IF(AND($D$1165&gt;$B$1167,$B$1167&gt;$D$1164),366,365))+(F373*('DT IN. DE'!$C$5/2000)))</f>
        <v>0</v>
      </c>
      <c r="J373" s="285">
        <f t="shared" si="57"/>
        <v>0</v>
      </c>
      <c r="K373" s="286">
        <f>(((D373+E373)*('DT IN. DE'!$E$5/1000))*($D$1166/IF(AND($D$1165&gt;$B$1167,$B$1167&gt;$D$1164),366,365))+(F373*('DT IN. DE'!$E$5/2000)))</f>
        <v>0</v>
      </c>
      <c r="L373" s="385"/>
      <c r="M373" s="287">
        <f t="shared" si="58"/>
        <v>0</v>
      </c>
      <c r="O373" s="288">
        <f>(($T373*'DT IN. DE'!$C$5/1000))*($D$1166/IF(AND($D$1165&gt;$B$1167,$B$1167&gt;$D$1164),366,365))+(($U373*'DT IN. DE'!$C$5/2000))</f>
        <v>0</v>
      </c>
      <c r="P373" s="289">
        <f t="shared" si="59"/>
        <v>0</v>
      </c>
      <c r="Q373" s="289">
        <f>(($T373*'DT IN. DE'!$E$5/1000))*($D$1166/IF(AND($D$1165&gt;$B$1167,$B$1167&gt;$D$1164),366,365))+(($U373*'DT IN. DE'!$E$5/2000))</f>
        <v>0</v>
      </c>
      <c r="R373" s="290">
        <f t="shared" si="60"/>
        <v>0</v>
      </c>
      <c r="T373" s="291">
        <f t="shared" si="61"/>
        <v>0</v>
      </c>
      <c r="U373" s="291">
        <f t="shared" si="62"/>
        <v>0</v>
      </c>
      <c r="W373" s="288">
        <f>(($AB373*'DT IN. DE'!$C$5/1000))*($D$1166/IF(AND($D$1165&gt;$B$1167,$B$1167&gt;$D$1164),366,365))+(($AC373*'DT IN. DE'!$C$5/2000))</f>
        <v>0</v>
      </c>
      <c r="X373" s="289">
        <f t="shared" si="63"/>
        <v>0</v>
      </c>
      <c r="Y373" s="289">
        <f>(($AB373*'DT IN. DE'!$E$5/1000))*($D$1166/IF(AND($D$1165&gt;$B$1167,$B$1167&gt;$D$1164),366,365))+(($AC373*'DT IN. DE'!$E$5/2000))</f>
        <v>0</v>
      </c>
      <c r="Z373" s="292">
        <f t="shared" si="64"/>
        <v>0</v>
      </c>
      <c r="AA373" s="386"/>
      <c r="AB373" s="291">
        <f t="shared" si="65"/>
        <v>0</v>
      </c>
      <c r="AC373" s="291">
        <f t="shared" si="66"/>
        <v>0</v>
      </c>
    </row>
    <row r="374" spans="2:29" x14ac:dyDescent="0.25">
      <c r="B374" s="423">
        <v>370</v>
      </c>
      <c r="C374" s="430">
        <f>'BIENES ASEGURADOS IN.DE'!C374</f>
        <v>0</v>
      </c>
      <c r="D374" s="431">
        <f>'BIENES ASEGURADOS IN.DE'!D374*'RT GENERALES'!$E$14</f>
        <v>0</v>
      </c>
      <c r="E374" s="432">
        <f>'BIENES ASEGURADOS IN.DE'!E374*'RT GENERALES'!$E$14</f>
        <v>0</v>
      </c>
      <c r="F374" s="433">
        <f>'BIENES ASEGURADOS IN.DE'!F374*'RT GENERALES'!$E$14</f>
        <v>0</v>
      </c>
      <c r="G374" s="425">
        <f t="shared" si="56"/>
        <v>0</v>
      </c>
      <c r="H374" s="283"/>
      <c r="I374" s="284">
        <f>((((D374+E374)*('DT IN. DE'!$C$5/1000)))*($D$1166/IF(AND($D$1165&gt;$B$1167,$B$1167&gt;$D$1164),366,365))+(F374*('DT IN. DE'!$C$5/2000)))</f>
        <v>0</v>
      </c>
      <c r="J374" s="285">
        <f t="shared" si="57"/>
        <v>0</v>
      </c>
      <c r="K374" s="286">
        <f>(((D374+E374)*('DT IN. DE'!$E$5/1000))*($D$1166/IF(AND($D$1165&gt;$B$1167,$B$1167&gt;$D$1164),366,365))+(F374*('DT IN. DE'!$E$5/2000)))</f>
        <v>0</v>
      </c>
      <c r="L374" s="385"/>
      <c r="M374" s="287">
        <f t="shared" si="58"/>
        <v>0</v>
      </c>
      <c r="O374" s="288">
        <f>(($T374*'DT IN. DE'!$C$5/1000))*($D$1166/IF(AND($D$1165&gt;$B$1167,$B$1167&gt;$D$1164),366,365))+(($U374*'DT IN. DE'!$C$5/2000))</f>
        <v>0</v>
      </c>
      <c r="P374" s="289">
        <f t="shared" si="59"/>
        <v>0</v>
      </c>
      <c r="Q374" s="289">
        <f>(($T374*'DT IN. DE'!$E$5/1000))*($D$1166/IF(AND($D$1165&gt;$B$1167,$B$1167&gt;$D$1164),366,365))+(($U374*'DT IN. DE'!$E$5/2000))</f>
        <v>0</v>
      </c>
      <c r="R374" s="290">
        <f t="shared" si="60"/>
        <v>0</v>
      </c>
      <c r="T374" s="291">
        <f t="shared" si="61"/>
        <v>0</v>
      </c>
      <c r="U374" s="291">
        <f t="shared" si="62"/>
        <v>0</v>
      </c>
      <c r="W374" s="288">
        <f>(($AB374*'DT IN. DE'!$C$5/1000))*($D$1166/IF(AND($D$1165&gt;$B$1167,$B$1167&gt;$D$1164),366,365))+(($AC374*'DT IN. DE'!$C$5/2000))</f>
        <v>0</v>
      </c>
      <c r="X374" s="289">
        <f t="shared" si="63"/>
        <v>0</v>
      </c>
      <c r="Y374" s="289">
        <f>(($AB374*'DT IN. DE'!$E$5/1000))*($D$1166/IF(AND($D$1165&gt;$B$1167,$B$1167&gt;$D$1164),366,365))+(($AC374*'DT IN. DE'!$E$5/2000))</f>
        <v>0</v>
      </c>
      <c r="Z374" s="292">
        <f t="shared" si="64"/>
        <v>0</v>
      </c>
      <c r="AA374" s="386"/>
      <c r="AB374" s="291">
        <f t="shared" si="65"/>
        <v>0</v>
      </c>
      <c r="AC374" s="291">
        <f t="shared" si="66"/>
        <v>0</v>
      </c>
    </row>
    <row r="375" spans="2:29" x14ac:dyDescent="0.25">
      <c r="B375" s="424">
        <v>371</v>
      </c>
      <c r="C375" s="430">
        <f>'BIENES ASEGURADOS IN.DE'!C375</f>
        <v>0</v>
      </c>
      <c r="D375" s="431">
        <f>'BIENES ASEGURADOS IN.DE'!D375*'RT GENERALES'!$E$14</f>
        <v>0</v>
      </c>
      <c r="E375" s="432">
        <f>'BIENES ASEGURADOS IN.DE'!E375*'RT GENERALES'!$E$14</f>
        <v>0</v>
      </c>
      <c r="F375" s="433">
        <f>'BIENES ASEGURADOS IN.DE'!F375*'RT GENERALES'!$E$14</f>
        <v>0</v>
      </c>
      <c r="G375" s="425">
        <f t="shared" si="56"/>
        <v>0</v>
      </c>
      <c r="H375" s="283"/>
      <c r="I375" s="284">
        <f>((((D375+E375)*('DT IN. DE'!$C$5/1000)))*($D$1166/IF(AND($D$1165&gt;$B$1167,$B$1167&gt;$D$1164),366,365))+(F375*('DT IN. DE'!$C$5/2000)))</f>
        <v>0</v>
      </c>
      <c r="J375" s="285">
        <f t="shared" si="57"/>
        <v>0</v>
      </c>
      <c r="K375" s="286">
        <f>(((D375+E375)*('DT IN. DE'!$E$5/1000))*($D$1166/IF(AND($D$1165&gt;$B$1167,$B$1167&gt;$D$1164),366,365))+(F375*('DT IN. DE'!$E$5/2000)))</f>
        <v>0</v>
      </c>
      <c r="L375" s="385"/>
      <c r="M375" s="287">
        <f t="shared" si="58"/>
        <v>0</v>
      </c>
      <c r="O375" s="288">
        <f>(($T375*'DT IN. DE'!$C$5/1000))*($D$1166/IF(AND($D$1165&gt;$B$1167,$B$1167&gt;$D$1164),366,365))+(($U375*'DT IN. DE'!$C$5/2000))</f>
        <v>0</v>
      </c>
      <c r="P375" s="289">
        <f t="shared" si="59"/>
        <v>0</v>
      </c>
      <c r="Q375" s="289">
        <f>(($T375*'DT IN. DE'!$E$5/1000))*($D$1166/IF(AND($D$1165&gt;$B$1167,$B$1167&gt;$D$1164),366,365))+(($U375*'DT IN. DE'!$E$5/2000))</f>
        <v>0</v>
      </c>
      <c r="R375" s="290">
        <f t="shared" si="60"/>
        <v>0</v>
      </c>
      <c r="T375" s="291">
        <f t="shared" si="61"/>
        <v>0</v>
      </c>
      <c r="U375" s="291">
        <f t="shared" si="62"/>
        <v>0</v>
      </c>
      <c r="W375" s="288">
        <f>(($AB375*'DT IN. DE'!$C$5/1000))*($D$1166/IF(AND($D$1165&gt;$B$1167,$B$1167&gt;$D$1164),366,365))+(($AC375*'DT IN. DE'!$C$5/2000))</f>
        <v>0</v>
      </c>
      <c r="X375" s="289">
        <f t="shared" si="63"/>
        <v>0</v>
      </c>
      <c r="Y375" s="289">
        <f>(($AB375*'DT IN. DE'!$E$5/1000))*($D$1166/IF(AND($D$1165&gt;$B$1167,$B$1167&gt;$D$1164),366,365))+(($AC375*'DT IN. DE'!$E$5/2000))</f>
        <v>0</v>
      </c>
      <c r="Z375" s="292">
        <f t="shared" si="64"/>
        <v>0</v>
      </c>
      <c r="AA375" s="386"/>
      <c r="AB375" s="291">
        <f t="shared" si="65"/>
        <v>0</v>
      </c>
      <c r="AC375" s="291">
        <f t="shared" si="66"/>
        <v>0</v>
      </c>
    </row>
    <row r="376" spans="2:29" x14ac:dyDescent="0.25">
      <c r="B376" s="424">
        <v>372</v>
      </c>
      <c r="C376" s="430">
        <f>'BIENES ASEGURADOS IN.DE'!C376</f>
        <v>0</v>
      </c>
      <c r="D376" s="431">
        <f>'BIENES ASEGURADOS IN.DE'!D376*'RT GENERALES'!$E$14</f>
        <v>0</v>
      </c>
      <c r="E376" s="432">
        <f>'BIENES ASEGURADOS IN.DE'!E376*'RT GENERALES'!$E$14</f>
        <v>0</v>
      </c>
      <c r="F376" s="433">
        <f>'BIENES ASEGURADOS IN.DE'!F376*'RT GENERALES'!$E$14</f>
        <v>0</v>
      </c>
      <c r="G376" s="425">
        <f t="shared" si="56"/>
        <v>0</v>
      </c>
      <c r="H376" s="283"/>
      <c r="I376" s="284">
        <f>((((D376+E376)*('DT IN. DE'!$C$5/1000)))*($D$1166/IF(AND($D$1165&gt;$B$1167,$B$1167&gt;$D$1164),366,365))+(F376*('DT IN. DE'!$C$5/2000)))</f>
        <v>0</v>
      </c>
      <c r="J376" s="285">
        <f t="shared" si="57"/>
        <v>0</v>
      </c>
      <c r="K376" s="286">
        <f>(((D376+E376)*('DT IN. DE'!$E$5/1000))*($D$1166/IF(AND($D$1165&gt;$B$1167,$B$1167&gt;$D$1164),366,365))+(F376*('DT IN. DE'!$E$5/2000)))</f>
        <v>0</v>
      </c>
      <c r="L376" s="385"/>
      <c r="M376" s="287">
        <f t="shared" si="58"/>
        <v>0</v>
      </c>
      <c r="O376" s="288">
        <f>(($T376*'DT IN. DE'!$C$5/1000))*($D$1166/IF(AND($D$1165&gt;$B$1167,$B$1167&gt;$D$1164),366,365))+(($U376*'DT IN. DE'!$C$5/2000))</f>
        <v>0</v>
      </c>
      <c r="P376" s="289">
        <f t="shared" si="59"/>
        <v>0</v>
      </c>
      <c r="Q376" s="289">
        <f>(($T376*'DT IN. DE'!$E$5/1000))*($D$1166/IF(AND($D$1165&gt;$B$1167,$B$1167&gt;$D$1164),366,365))+(($U376*'DT IN. DE'!$E$5/2000))</f>
        <v>0</v>
      </c>
      <c r="R376" s="290">
        <f t="shared" si="60"/>
        <v>0</v>
      </c>
      <c r="T376" s="291">
        <f t="shared" si="61"/>
        <v>0</v>
      </c>
      <c r="U376" s="291">
        <f t="shared" si="62"/>
        <v>0</v>
      </c>
      <c r="W376" s="288">
        <f>(($AB376*'DT IN. DE'!$C$5/1000))*($D$1166/IF(AND($D$1165&gt;$B$1167,$B$1167&gt;$D$1164),366,365))+(($AC376*'DT IN. DE'!$C$5/2000))</f>
        <v>0</v>
      </c>
      <c r="X376" s="289">
        <f t="shared" si="63"/>
        <v>0</v>
      </c>
      <c r="Y376" s="289">
        <f>(($AB376*'DT IN. DE'!$E$5/1000))*($D$1166/IF(AND($D$1165&gt;$B$1167,$B$1167&gt;$D$1164),366,365))+(($AC376*'DT IN. DE'!$E$5/2000))</f>
        <v>0</v>
      </c>
      <c r="Z376" s="292">
        <f t="shared" si="64"/>
        <v>0</v>
      </c>
      <c r="AA376" s="386"/>
      <c r="AB376" s="291">
        <f t="shared" si="65"/>
        <v>0</v>
      </c>
      <c r="AC376" s="291">
        <f t="shared" si="66"/>
        <v>0</v>
      </c>
    </row>
    <row r="377" spans="2:29" x14ac:dyDescent="0.25">
      <c r="B377" s="423">
        <v>373</v>
      </c>
      <c r="C377" s="430">
        <f>'BIENES ASEGURADOS IN.DE'!C377</f>
        <v>0</v>
      </c>
      <c r="D377" s="431">
        <f>'BIENES ASEGURADOS IN.DE'!D377*'RT GENERALES'!$E$14</f>
        <v>0</v>
      </c>
      <c r="E377" s="432">
        <f>'BIENES ASEGURADOS IN.DE'!E377*'RT GENERALES'!$E$14</f>
        <v>0</v>
      </c>
      <c r="F377" s="433">
        <f>'BIENES ASEGURADOS IN.DE'!F377*'RT GENERALES'!$E$14</f>
        <v>0</v>
      </c>
      <c r="G377" s="425">
        <f t="shared" si="56"/>
        <v>0</v>
      </c>
      <c r="H377" s="283"/>
      <c r="I377" s="284">
        <f>((((D377+E377)*('DT IN. DE'!$C$5/1000)))*($D$1166/IF(AND($D$1165&gt;$B$1167,$B$1167&gt;$D$1164),366,365))+(F377*('DT IN. DE'!$C$5/2000)))</f>
        <v>0</v>
      </c>
      <c r="J377" s="285">
        <f t="shared" si="57"/>
        <v>0</v>
      </c>
      <c r="K377" s="286">
        <f>(((D377+E377)*('DT IN. DE'!$E$5/1000))*($D$1166/IF(AND($D$1165&gt;$B$1167,$B$1167&gt;$D$1164),366,365))+(F377*('DT IN. DE'!$E$5/2000)))</f>
        <v>0</v>
      </c>
      <c r="L377" s="385"/>
      <c r="M377" s="287">
        <f t="shared" si="58"/>
        <v>0</v>
      </c>
      <c r="O377" s="288">
        <f>(($T377*'DT IN. DE'!$C$5/1000))*($D$1166/IF(AND($D$1165&gt;$B$1167,$B$1167&gt;$D$1164),366,365))+(($U377*'DT IN. DE'!$C$5/2000))</f>
        <v>0</v>
      </c>
      <c r="P377" s="289">
        <f t="shared" si="59"/>
        <v>0</v>
      </c>
      <c r="Q377" s="289">
        <f>(($T377*'DT IN. DE'!$E$5/1000))*($D$1166/IF(AND($D$1165&gt;$B$1167,$B$1167&gt;$D$1164),366,365))+(($U377*'DT IN. DE'!$E$5/2000))</f>
        <v>0</v>
      </c>
      <c r="R377" s="290">
        <f t="shared" si="60"/>
        <v>0</v>
      </c>
      <c r="T377" s="291">
        <f t="shared" si="61"/>
        <v>0</v>
      </c>
      <c r="U377" s="291">
        <f t="shared" si="62"/>
        <v>0</v>
      </c>
      <c r="W377" s="288">
        <f>(($AB377*'DT IN. DE'!$C$5/1000))*($D$1166/IF(AND($D$1165&gt;$B$1167,$B$1167&gt;$D$1164),366,365))+(($AC377*'DT IN. DE'!$C$5/2000))</f>
        <v>0</v>
      </c>
      <c r="X377" s="289">
        <f t="shared" si="63"/>
        <v>0</v>
      </c>
      <c r="Y377" s="289">
        <f>(($AB377*'DT IN. DE'!$E$5/1000))*($D$1166/IF(AND($D$1165&gt;$B$1167,$B$1167&gt;$D$1164),366,365))+(($AC377*'DT IN. DE'!$E$5/2000))</f>
        <v>0</v>
      </c>
      <c r="Z377" s="292">
        <f t="shared" si="64"/>
        <v>0</v>
      </c>
      <c r="AA377" s="386"/>
      <c r="AB377" s="291">
        <f t="shared" si="65"/>
        <v>0</v>
      </c>
      <c r="AC377" s="291">
        <f t="shared" si="66"/>
        <v>0</v>
      </c>
    </row>
    <row r="378" spans="2:29" x14ac:dyDescent="0.25">
      <c r="B378" s="424">
        <v>374</v>
      </c>
      <c r="C378" s="430">
        <f>'BIENES ASEGURADOS IN.DE'!C378</f>
        <v>0</v>
      </c>
      <c r="D378" s="431">
        <f>'BIENES ASEGURADOS IN.DE'!D378*'RT GENERALES'!$E$14</f>
        <v>0</v>
      </c>
      <c r="E378" s="432">
        <f>'BIENES ASEGURADOS IN.DE'!E378*'RT GENERALES'!$E$14</f>
        <v>0</v>
      </c>
      <c r="F378" s="433">
        <f>'BIENES ASEGURADOS IN.DE'!F378*'RT GENERALES'!$E$14</f>
        <v>0</v>
      </c>
      <c r="G378" s="425">
        <f t="shared" si="56"/>
        <v>0</v>
      </c>
      <c r="H378" s="283"/>
      <c r="I378" s="284">
        <f>((((D378+E378)*('DT IN. DE'!$C$5/1000)))*($D$1166/IF(AND($D$1165&gt;$B$1167,$B$1167&gt;$D$1164),366,365))+(F378*('DT IN. DE'!$C$5/2000)))</f>
        <v>0</v>
      </c>
      <c r="J378" s="285">
        <f t="shared" si="57"/>
        <v>0</v>
      </c>
      <c r="K378" s="286">
        <f>(((D378+E378)*('DT IN. DE'!$E$5/1000))*($D$1166/IF(AND($D$1165&gt;$B$1167,$B$1167&gt;$D$1164),366,365))+(F378*('DT IN. DE'!$E$5/2000)))</f>
        <v>0</v>
      </c>
      <c r="L378" s="385"/>
      <c r="M378" s="287">
        <f t="shared" si="58"/>
        <v>0</v>
      </c>
      <c r="O378" s="288">
        <f>(($T378*'DT IN. DE'!$C$5/1000))*($D$1166/IF(AND($D$1165&gt;$B$1167,$B$1167&gt;$D$1164),366,365))+(($U378*'DT IN. DE'!$C$5/2000))</f>
        <v>0</v>
      </c>
      <c r="P378" s="289">
        <f t="shared" si="59"/>
        <v>0</v>
      </c>
      <c r="Q378" s="289">
        <f>(($T378*'DT IN. DE'!$E$5/1000))*($D$1166/IF(AND($D$1165&gt;$B$1167,$B$1167&gt;$D$1164),366,365))+(($U378*'DT IN. DE'!$E$5/2000))</f>
        <v>0</v>
      </c>
      <c r="R378" s="290">
        <f t="shared" si="60"/>
        <v>0</v>
      </c>
      <c r="T378" s="291">
        <f t="shared" si="61"/>
        <v>0</v>
      </c>
      <c r="U378" s="291">
        <f t="shared" si="62"/>
        <v>0</v>
      </c>
      <c r="W378" s="288">
        <f>(($AB378*'DT IN. DE'!$C$5/1000))*($D$1166/IF(AND($D$1165&gt;$B$1167,$B$1167&gt;$D$1164),366,365))+(($AC378*'DT IN. DE'!$C$5/2000))</f>
        <v>0</v>
      </c>
      <c r="X378" s="289">
        <f t="shared" si="63"/>
        <v>0</v>
      </c>
      <c r="Y378" s="289">
        <f>(($AB378*'DT IN. DE'!$E$5/1000))*($D$1166/IF(AND($D$1165&gt;$B$1167,$B$1167&gt;$D$1164),366,365))+(($AC378*'DT IN. DE'!$E$5/2000))</f>
        <v>0</v>
      </c>
      <c r="Z378" s="292">
        <f t="shared" si="64"/>
        <v>0</v>
      </c>
      <c r="AA378" s="386"/>
      <c r="AB378" s="291">
        <f t="shared" si="65"/>
        <v>0</v>
      </c>
      <c r="AC378" s="291">
        <f t="shared" si="66"/>
        <v>0</v>
      </c>
    </row>
    <row r="379" spans="2:29" x14ac:dyDescent="0.25">
      <c r="B379" s="424">
        <v>375</v>
      </c>
      <c r="C379" s="430">
        <f>'BIENES ASEGURADOS IN.DE'!C379</f>
        <v>0</v>
      </c>
      <c r="D379" s="431">
        <f>'BIENES ASEGURADOS IN.DE'!D379*'RT GENERALES'!$E$14</f>
        <v>0</v>
      </c>
      <c r="E379" s="432">
        <f>'BIENES ASEGURADOS IN.DE'!E379*'RT GENERALES'!$E$14</f>
        <v>0</v>
      </c>
      <c r="F379" s="433">
        <f>'BIENES ASEGURADOS IN.DE'!F379*'RT GENERALES'!$E$14</f>
        <v>0</v>
      </c>
      <c r="G379" s="425">
        <f t="shared" si="56"/>
        <v>0</v>
      </c>
      <c r="H379" s="283"/>
      <c r="I379" s="284">
        <f>((((D379+E379)*('DT IN. DE'!$C$5/1000)))*($D$1166/IF(AND($D$1165&gt;$B$1167,$B$1167&gt;$D$1164),366,365))+(F379*('DT IN. DE'!$C$5/2000)))</f>
        <v>0</v>
      </c>
      <c r="J379" s="285">
        <f t="shared" si="57"/>
        <v>0</v>
      </c>
      <c r="K379" s="286">
        <f>(((D379+E379)*('DT IN. DE'!$E$5/1000))*($D$1166/IF(AND($D$1165&gt;$B$1167,$B$1167&gt;$D$1164),366,365))+(F379*('DT IN. DE'!$E$5/2000)))</f>
        <v>0</v>
      </c>
      <c r="L379" s="385"/>
      <c r="M379" s="287">
        <f t="shared" si="58"/>
        <v>0</v>
      </c>
      <c r="O379" s="288">
        <f>(($T379*'DT IN. DE'!$C$5/1000))*($D$1166/IF(AND($D$1165&gt;$B$1167,$B$1167&gt;$D$1164),366,365))+(($U379*'DT IN. DE'!$C$5/2000))</f>
        <v>0</v>
      </c>
      <c r="P379" s="289">
        <f t="shared" si="59"/>
        <v>0</v>
      </c>
      <c r="Q379" s="289">
        <f>(($T379*'DT IN. DE'!$E$5/1000))*($D$1166/IF(AND($D$1165&gt;$B$1167,$B$1167&gt;$D$1164),366,365))+(($U379*'DT IN. DE'!$E$5/2000))</f>
        <v>0</v>
      </c>
      <c r="R379" s="290">
        <f t="shared" si="60"/>
        <v>0</v>
      </c>
      <c r="T379" s="291">
        <f t="shared" si="61"/>
        <v>0</v>
      </c>
      <c r="U379" s="291">
        <f t="shared" si="62"/>
        <v>0</v>
      </c>
      <c r="W379" s="288">
        <f>(($AB379*'DT IN. DE'!$C$5/1000))*($D$1166/IF(AND($D$1165&gt;$B$1167,$B$1167&gt;$D$1164),366,365))+(($AC379*'DT IN. DE'!$C$5/2000))</f>
        <v>0</v>
      </c>
      <c r="X379" s="289">
        <f t="shared" si="63"/>
        <v>0</v>
      </c>
      <c r="Y379" s="289">
        <f>(($AB379*'DT IN. DE'!$E$5/1000))*($D$1166/IF(AND($D$1165&gt;$B$1167,$B$1167&gt;$D$1164),366,365))+(($AC379*'DT IN. DE'!$E$5/2000))</f>
        <v>0</v>
      </c>
      <c r="Z379" s="292">
        <f t="shared" si="64"/>
        <v>0</v>
      </c>
      <c r="AA379" s="386"/>
      <c r="AB379" s="291">
        <f t="shared" si="65"/>
        <v>0</v>
      </c>
      <c r="AC379" s="291">
        <f t="shared" si="66"/>
        <v>0</v>
      </c>
    </row>
    <row r="380" spans="2:29" x14ac:dyDescent="0.25">
      <c r="B380" s="423">
        <v>376</v>
      </c>
      <c r="C380" s="430">
        <f>'BIENES ASEGURADOS IN.DE'!C380</f>
        <v>0</v>
      </c>
      <c r="D380" s="431">
        <f>'BIENES ASEGURADOS IN.DE'!D380*'RT GENERALES'!$E$14</f>
        <v>0</v>
      </c>
      <c r="E380" s="432">
        <f>'BIENES ASEGURADOS IN.DE'!E380*'RT GENERALES'!$E$14</f>
        <v>0</v>
      </c>
      <c r="F380" s="433">
        <f>'BIENES ASEGURADOS IN.DE'!F380*'RT GENERALES'!$E$14</f>
        <v>0</v>
      </c>
      <c r="G380" s="425">
        <f t="shared" si="56"/>
        <v>0</v>
      </c>
      <c r="H380" s="283"/>
      <c r="I380" s="284">
        <f>((((D380+E380)*('DT IN. DE'!$C$5/1000)))*($D$1166/IF(AND($D$1165&gt;$B$1167,$B$1167&gt;$D$1164),366,365))+(F380*('DT IN. DE'!$C$5/2000)))</f>
        <v>0</v>
      </c>
      <c r="J380" s="285">
        <f t="shared" si="57"/>
        <v>0</v>
      </c>
      <c r="K380" s="286">
        <f>(((D380+E380)*('DT IN. DE'!$E$5/1000))*($D$1166/IF(AND($D$1165&gt;$B$1167,$B$1167&gt;$D$1164),366,365))+(F380*('DT IN. DE'!$E$5/2000)))</f>
        <v>0</v>
      </c>
      <c r="L380" s="385"/>
      <c r="M380" s="287">
        <f t="shared" si="58"/>
        <v>0</v>
      </c>
      <c r="O380" s="288">
        <f>(($T380*'DT IN. DE'!$C$5/1000))*($D$1166/IF(AND($D$1165&gt;$B$1167,$B$1167&gt;$D$1164),366,365))+(($U380*'DT IN. DE'!$C$5/2000))</f>
        <v>0</v>
      </c>
      <c r="P380" s="289">
        <f t="shared" si="59"/>
        <v>0</v>
      </c>
      <c r="Q380" s="289">
        <f>(($T380*'DT IN. DE'!$E$5/1000))*($D$1166/IF(AND($D$1165&gt;$B$1167,$B$1167&gt;$D$1164),366,365))+(($U380*'DT IN. DE'!$E$5/2000))</f>
        <v>0</v>
      </c>
      <c r="R380" s="290">
        <f t="shared" si="60"/>
        <v>0</v>
      </c>
      <c r="T380" s="291">
        <f t="shared" si="61"/>
        <v>0</v>
      </c>
      <c r="U380" s="291">
        <f t="shared" si="62"/>
        <v>0</v>
      </c>
      <c r="W380" s="288">
        <f>(($AB380*'DT IN. DE'!$C$5/1000))*($D$1166/IF(AND($D$1165&gt;$B$1167,$B$1167&gt;$D$1164),366,365))+(($AC380*'DT IN. DE'!$C$5/2000))</f>
        <v>0</v>
      </c>
      <c r="X380" s="289">
        <f t="shared" si="63"/>
        <v>0</v>
      </c>
      <c r="Y380" s="289">
        <f>(($AB380*'DT IN. DE'!$E$5/1000))*($D$1166/IF(AND($D$1165&gt;$B$1167,$B$1167&gt;$D$1164),366,365))+(($AC380*'DT IN. DE'!$E$5/2000))</f>
        <v>0</v>
      </c>
      <c r="Z380" s="292">
        <f t="shared" si="64"/>
        <v>0</v>
      </c>
      <c r="AA380" s="386"/>
      <c r="AB380" s="291">
        <f t="shared" si="65"/>
        <v>0</v>
      </c>
      <c r="AC380" s="291">
        <f t="shared" si="66"/>
        <v>0</v>
      </c>
    </row>
    <row r="381" spans="2:29" x14ac:dyDescent="0.25">
      <c r="B381" s="424">
        <v>377</v>
      </c>
      <c r="C381" s="430">
        <f>'BIENES ASEGURADOS IN.DE'!C381</f>
        <v>0</v>
      </c>
      <c r="D381" s="431">
        <f>'BIENES ASEGURADOS IN.DE'!D381*'RT GENERALES'!$E$14</f>
        <v>0</v>
      </c>
      <c r="E381" s="432">
        <f>'BIENES ASEGURADOS IN.DE'!E381*'RT GENERALES'!$E$14</f>
        <v>0</v>
      </c>
      <c r="F381" s="433">
        <f>'BIENES ASEGURADOS IN.DE'!F381*'RT GENERALES'!$E$14</f>
        <v>0</v>
      </c>
      <c r="G381" s="425">
        <f t="shared" si="56"/>
        <v>0</v>
      </c>
      <c r="H381" s="283"/>
      <c r="I381" s="284">
        <f>((((D381+E381)*('DT IN. DE'!$C$5/1000)))*($D$1166/IF(AND($D$1165&gt;$B$1167,$B$1167&gt;$D$1164),366,365))+(F381*('DT IN. DE'!$C$5/2000)))</f>
        <v>0</v>
      </c>
      <c r="J381" s="285">
        <f t="shared" si="57"/>
        <v>0</v>
      </c>
      <c r="K381" s="286">
        <f>(((D381+E381)*('DT IN. DE'!$E$5/1000))*($D$1166/IF(AND($D$1165&gt;$B$1167,$B$1167&gt;$D$1164),366,365))+(F381*('DT IN. DE'!$E$5/2000)))</f>
        <v>0</v>
      </c>
      <c r="L381" s="385"/>
      <c r="M381" s="287">
        <f t="shared" si="58"/>
        <v>0</v>
      </c>
      <c r="O381" s="288">
        <f>(($T381*'DT IN. DE'!$C$5/1000))*($D$1166/IF(AND($D$1165&gt;$B$1167,$B$1167&gt;$D$1164),366,365))+(($U381*'DT IN. DE'!$C$5/2000))</f>
        <v>0</v>
      </c>
      <c r="P381" s="289">
        <f t="shared" si="59"/>
        <v>0</v>
      </c>
      <c r="Q381" s="289">
        <f>(($T381*'DT IN. DE'!$E$5/1000))*($D$1166/IF(AND($D$1165&gt;$B$1167,$B$1167&gt;$D$1164),366,365))+(($U381*'DT IN. DE'!$E$5/2000))</f>
        <v>0</v>
      </c>
      <c r="R381" s="290">
        <f t="shared" si="60"/>
        <v>0</v>
      </c>
      <c r="T381" s="291">
        <f t="shared" si="61"/>
        <v>0</v>
      </c>
      <c r="U381" s="291">
        <f t="shared" si="62"/>
        <v>0</v>
      </c>
      <c r="W381" s="288">
        <f>(($AB381*'DT IN. DE'!$C$5/1000))*($D$1166/IF(AND($D$1165&gt;$B$1167,$B$1167&gt;$D$1164),366,365))+(($AC381*'DT IN. DE'!$C$5/2000))</f>
        <v>0</v>
      </c>
      <c r="X381" s="289">
        <f t="shared" si="63"/>
        <v>0</v>
      </c>
      <c r="Y381" s="289">
        <f>(($AB381*'DT IN. DE'!$E$5/1000))*($D$1166/IF(AND($D$1165&gt;$B$1167,$B$1167&gt;$D$1164),366,365))+(($AC381*'DT IN. DE'!$E$5/2000))</f>
        <v>0</v>
      </c>
      <c r="Z381" s="292">
        <f t="shared" si="64"/>
        <v>0</v>
      </c>
      <c r="AA381" s="386"/>
      <c r="AB381" s="291">
        <f t="shared" si="65"/>
        <v>0</v>
      </c>
      <c r="AC381" s="291">
        <f t="shared" si="66"/>
        <v>0</v>
      </c>
    </row>
    <row r="382" spans="2:29" x14ac:dyDescent="0.25">
      <c r="B382" s="424">
        <v>378</v>
      </c>
      <c r="C382" s="430">
        <f>'BIENES ASEGURADOS IN.DE'!C382</f>
        <v>0</v>
      </c>
      <c r="D382" s="431">
        <f>'BIENES ASEGURADOS IN.DE'!D382*'RT GENERALES'!$E$14</f>
        <v>0</v>
      </c>
      <c r="E382" s="432">
        <f>'BIENES ASEGURADOS IN.DE'!E382*'RT GENERALES'!$E$14</f>
        <v>0</v>
      </c>
      <c r="F382" s="433">
        <f>'BIENES ASEGURADOS IN.DE'!F382*'RT GENERALES'!$E$14</f>
        <v>0</v>
      </c>
      <c r="G382" s="425">
        <f t="shared" si="56"/>
        <v>0</v>
      </c>
      <c r="H382" s="283"/>
      <c r="I382" s="284">
        <f>((((D382+E382)*('DT IN. DE'!$C$5/1000)))*($D$1166/IF(AND($D$1165&gt;$B$1167,$B$1167&gt;$D$1164),366,365))+(F382*('DT IN. DE'!$C$5/2000)))</f>
        <v>0</v>
      </c>
      <c r="J382" s="285">
        <f t="shared" si="57"/>
        <v>0</v>
      </c>
      <c r="K382" s="286">
        <f>(((D382+E382)*('DT IN. DE'!$E$5/1000))*($D$1166/IF(AND($D$1165&gt;$B$1167,$B$1167&gt;$D$1164),366,365))+(F382*('DT IN. DE'!$E$5/2000)))</f>
        <v>0</v>
      </c>
      <c r="L382" s="385"/>
      <c r="M382" s="287">
        <f t="shared" si="58"/>
        <v>0</v>
      </c>
      <c r="O382" s="288">
        <f>(($T382*'DT IN. DE'!$C$5/1000))*($D$1166/IF(AND($D$1165&gt;$B$1167,$B$1167&gt;$D$1164),366,365))+(($U382*'DT IN. DE'!$C$5/2000))</f>
        <v>0</v>
      </c>
      <c r="P382" s="289">
        <f t="shared" si="59"/>
        <v>0</v>
      </c>
      <c r="Q382" s="289">
        <f>(($T382*'DT IN. DE'!$E$5/1000))*($D$1166/IF(AND($D$1165&gt;$B$1167,$B$1167&gt;$D$1164),366,365))+(($U382*'DT IN. DE'!$E$5/2000))</f>
        <v>0</v>
      </c>
      <c r="R382" s="290">
        <f t="shared" si="60"/>
        <v>0</v>
      </c>
      <c r="T382" s="291">
        <f t="shared" si="61"/>
        <v>0</v>
      </c>
      <c r="U382" s="291">
        <f t="shared" si="62"/>
        <v>0</v>
      </c>
      <c r="W382" s="288">
        <f>(($AB382*'DT IN. DE'!$C$5/1000))*($D$1166/IF(AND($D$1165&gt;$B$1167,$B$1167&gt;$D$1164),366,365))+(($AC382*'DT IN. DE'!$C$5/2000))</f>
        <v>0</v>
      </c>
      <c r="X382" s="289">
        <f t="shared" si="63"/>
        <v>0</v>
      </c>
      <c r="Y382" s="289">
        <f>(($AB382*'DT IN. DE'!$E$5/1000))*($D$1166/IF(AND($D$1165&gt;$B$1167,$B$1167&gt;$D$1164),366,365))+(($AC382*'DT IN. DE'!$E$5/2000))</f>
        <v>0</v>
      </c>
      <c r="Z382" s="292">
        <f t="shared" si="64"/>
        <v>0</v>
      </c>
      <c r="AA382" s="386"/>
      <c r="AB382" s="291">
        <f t="shared" si="65"/>
        <v>0</v>
      </c>
      <c r="AC382" s="291">
        <f t="shared" si="66"/>
        <v>0</v>
      </c>
    </row>
    <row r="383" spans="2:29" x14ac:dyDescent="0.25">
      <c r="B383" s="423">
        <v>379</v>
      </c>
      <c r="C383" s="430">
        <f>'BIENES ASEGURADOS IN.DE'!C383</f>
        <v>0</v>
      </c>
      <c r="D383" s="431">
        <f>'BIENES ASEGURADOS IN.DE'!D383*'RT GENERALES'!$E$14</f>
        <v>0</v>
      </c>
      <c r="E383" s="432">
        <f>'BIENES ASEGURADOS IN.DE'!E383*'RT GENERALES'!$E$14</f>
        <v>0</v>
      </c>
      <c r="F383" s="433">
        <f>'BIENES ASEGURADOS IN.DE'!F383*'RT GENERALES'!$E$14</f>
        <v>0</v>
      </c>
      <c r="G383" s="425">
        <f t="shared" si="56"/>
        <v>0</v>
      </c>
      <c r="H383" s="283"/>
      <c r="I383" s="284">
        <f>((((D383+E383)*('DT IN. DE'!$C$5/1000)))*($D$1166/IF(AND($D$1165&gt;$B$1167,$B$1167&gt;$D$1164),366,365))+(F383*('DT IN. DE'!$C$5/2000)))</f>
        <v>0</v>
      </c>
      <c r="J383" s="285">
        <f t="shared" si="57"/>
        <v>0</v>
      </c>
      <c r="K383" s="286">
        <f>(((D383+E383)*('DT IN. DE'!$E$5/1000))*($D$1166/IF(AND($D$1165&gt;$B$1167,$B$1167&gt;$D$1164),366,365))+(F383*('DT IN. DE'!$E$5/2000)))</f>
        <v>0</v>
      </c>
      <c r="L383" s="385"/>
      <c r="M383" s="287">
        <f t="shared" si="58"/>
        <v>0</v>
      </c>
      <c r="O383" s="288">
        <f>(($T383*'DT IN. DE'!$C$5/1000))*($D$1166/IF(AND($D$1165&gt;$B$1167,$B$1167&gt;$D$1164),366,365))+(($U383*'DT IN. DE'!$C$5/2000))</f>
        <v>0</v>
      </c>
      <c r="P383" s="289">
        <f t="shared" si="59"/>
        <v>0</v>
      </c>
      <c r="Q383" s="289">
        <f>(($T383*'DT IN. DE'!$E$5/1000))*($D$1166/IF(AND($D$1165&gt;$B$1167,$B$1167&gt;$D$1164),366,365))+(($U383*'DT IN. DE'!$E$5/2000))</f>
        <v>0</v>
      </c>
      <c r="R383" s="290">
        <f t="shared" si="60"/>
        <v>0</v>
      </c>
      <c r="T383" s="291">
        <f t="shared" si="61"/>
        <v>0</v>
      </c>
      <c r="U383" s="291">
        <f t="shared" si="62"/>
        <v>0</v>
      </c>
      <c r="W383" s="288">
        <f>(($AB383*'DT IN. DE'!$C$5/1000))*($D$1166/IF(AND($D$1165&gt;$B$1167,$B$1167&gt;$D$1164),366,365))+(($AC383*'DT IN. DE'!$C$5/2000))</f>
        <v>0</v>
      </c>
      <c r="X383" s="289">
        <f t="shared" si="63"/>
        <v>0</v>
      </c>
      <c r="Y383" s="289">
        <f>(($AB383*'DT IN. DE'!$E$5/1000))*($D$1166/IF(AND($D$1165&gt;$B$1167,$B$1167&gt;$D$1164),366,365))+(($AC383*'DT IN. DE'!$E$5/2000))</f>
        <v>0</v>
      </c>
      <c r="Z383" s="292">
        <f t="shared" si="64"/>
        <v>0</v>
      </c>
      <c r="AA383" s="386"/>
      <c r="AB383" s="291">
        <f t="shared" si="65"/>
        <v>0</v>
      </c>
      <c r="AC383" s="291">
        <f t="shared" si="66"/>
        <v>0</v>
      </c>
    </row>
    <row r="384" spans="2:29" x14ac:dyDescent="0.25">
      <c r="B384" s="424">
        <v>380</v>
      </c>
      <c r="C384" s="430">
        <f>'BIENES ASEGURADOS IN.DE'!C384</f>
        <v>0</v>
      </c>
      <c r="D384" s="431">
        <f>'BIENES ASEGURADOS IN.DE'!D384*'RT GENERALES'!$E$14</f>
        <v>0</v>
      </c>
      <c r="E384" s="432">
        <f>'BIENES ASEGURADOS IN.DE'!E384*'RT GENERALES'!$E$14</f>
        <v>0</v>
      </c>
      <c r="F384" s="433">
        <f>'BIENES ASEGURADOS IN.DE'!F384*'RT GENERALES'!$E$14</f>
        <v>0</v>
      </c>
      <c r="G384" s="425">
        <f t="shared" si="56"/>
        <v>0</v>
      </c>
      <c r="H384" s="283"/>
      <c r="I384" s="284">
        <f>((((D384+E384)*('DT IN. DE'!$C$5/1000)))*($D$1166/IF(AND($D$1165&gt;$B$1167,$B$1167&gt;$D$1164),366,365))+(F384*('DT IN. DE'!$C$5/2000)))</f>
        <v>0</v>
      </c>
      <c r="J384" s="285">
        <f t="shared" si="57"/>
        <v>0</v>
      </c>
      <c r="K384" s="286">
        <f>(((D384+E384)*('DT IN. DE'!$E$5/1000))*($D$1166/IF(AND($D$1165&gt;$B$1167,$B$1167&gt;$D$1164),366,365))+(F384*('DT IN. DE'!$E$5/2000)))</f>
        <v>0</v>
      </c>
      <c r="L384" s="385"/>
      <c r="M384" s="287">
        <f t="shared" si="58"/>
        <v>0</v>
      </c>
      <c r="O384" s="288">
        <f>(($T384*'DT IN. DE'!$C$5/1000))*($D$1166/IF(AND($D$1165&gt;$B$1167,$B$1167&gt;$D$1164),366,365))+(($U384*'DT IN. DE'!$C$5/2000))</f>
        <v>0</v>
      </c>
      <c r="P384" s="289">
        <f t="shared" si="59"/>
        <v>0</v>
      </c>
      <c r="Q384" s="289">
        <f>(($T384*'DT IN. DE'!$E$5/1000))*($D$1166/IF(AND($D$1165&gt;$B$1167,$B$1167&gt;$D$1164),366,365))+(($U384*'DT IN. DE'!$E$5/2000))</f>
        <v>0</v>
      </c>
      <c r="R384" s="290">
        <f t="shared" si="60"/>
        <v>0</v>
      </c>
      <c r="T384" s="291">
        <f t="shared" si="61"/>
        <v>0</v>
      </c>
      <c r="U384" s="291">
        <f t="shared" si="62"/>
        <v>0</v>
      </c>
      <c r="W384" s="288">
        <f>(($AB384*'DT IN. DE'!$C$5/1000))*($D$1166/IF(AND($D$1165&gt;$B$1167,$B$1167&gt;$D$1164),366,365))+(($AC384*'DT IN. DE'!$C$5/2000))</f>
        <v>0</v>
      </c>
      <c r="X384" s="289">
        <f t="shared" si="63"/>
        <v>0</v>
      </c>
      <c r="Y384" s="289">
        <f>(($AB384*'DT IN. DE'!$E$5/1000))*($D$1166/IF(AND($D$1165&gt;$B$1167,$B$1167&gt;$D$1164),366,365))+(($AC384*'DT IN. DE'!$E$5/2000))</f>
        <v>0</v>
      </c>
      <c r="Z384" s="292">
        <f t="shared" si="64"/>
        <v>0</v>
      </c>
      <c r="AA384" s="386"/>
      <c r="AB384" s="291">
        <f t="shared" si="65"/>
        <v>0</v>
      </c>
      <c r="AC384" s="291">
        <f t="shared" si="66"/>
        <v>0</v>
      </c>
    </row>
    <row r="385" spans="2:29" x14ac:dyDescent="0.25">
      <c r="B385" s="424">
        <v>381</v>
      </c>
      <c r="C385" s="430">
        <f>'BIENES ASEGURADOS IN.DE'!C385</f>
        <v>0</v>
      </c>
      <c r="D385" s="431">
        <f>'BIENES ASEGURADOS IN.DE'!D385*'RT GENERALES'!$E$14</f>
        <v>0</v>
      </c>
      <c r="E385" s="432">
        <f>'BIENES ASEGURADOS IN.DE'!E385*'RT GENERALES'!$E$14</f>
        <v>0</v>
      </c>
      <c r="F385" s="433">
        <f>'BIENES ASEGURADOS IN.DE'!F385*'RT GENERALES'!$E$14</f>
        <v>0</v>
      </c>
      <c r="G385" s="425">
        <f t="shared" si="56"/>
        <v>0</v>
      </c>
      <c r="H385" s="283"/>
      <c r="I385" s="284">
        <f>((((D385+E385)*('DT IN. DE'!$C$5/1000)))*($D$1166/IF(AND($D$1165&gt;$B$1167,$B$1167&gt;$D$1164),366,365))+(F385*('DT IN. DE'!$C$5/2000)))</f>
        <v>0</v>
      </c>
      <c r="J385" s="285">
        <f t="shared" si="57"/>
        <v>0</v>
      </c>
      <c r="K385" s="286">
        <f>(((D385+E385)*('DT IN. DE'!$E$5/1000))*($D$1166/IF(AND($D$1165&gt;$B$1167,$B$1167&gt;$D$1164),366,365))+(F385*('DT IN. DE'!$E$5/2000)))</f>
        <v>0</v>
      </c>
      <c r="L385" s="385"/>
      <c r="M385" s="287">
        <f t="shared" si="58"/>
        <v>0</v>
      </c>
      <c r="O385" s="288">
        <f>(($T385*'DT IN. DE'!$C$5/1000))*($D$1166/IF(AND($D$1165&gt;$B$1167,$B$1167&gt;$D$1164),366,365))+(($U385*'DT IN. DE'!$C$5/2000))</f>
        <v>0</v>
      </c>
      <c r="P385" s="289">
        <f t="shared" si="59"/>
        <v>0</v>
      </c>
      <c r="Q385" s="289">
        <f>(($T385*'DT IN. DE'!$E$5/1000))*($D$1166/IF(AND($D$1165&gt;$B$1167,$B$1167&gt;$D$1164),366,365))+(($U385*'DT IN. DE'!$E$5/2000))</f>
        <v>0</v>
      </c>
      <c r="R385" s="290">
        <f t="shared" si="60"/>
        <v>0</v>
      </c>
      <c r="T385" s="291">
        <f t="shared" si="61"/>
        <v>0</v>
      </c>
      <c r="U385" s="291">
        <f t="shared" si="62"/>
        <v>0</v>
      </c>
      <c r="W385" s="288">
        <f>(($AB385*'DT IN. DE'!$C$5/1000))*($D$1166/IF(AND($D$1165&gt;$B$1167,$B$1167&gt;$D$1164),366,365))+(($AC385*'DT IN. DE'!$C$5/2000))</f>
        <v>0</v>
      </c>
      <c r="X385" s="289">
        <f t="shared" si="63"/>
        <v>0</v>
      </c>
      <c r="Y385" s="289">
        <f>(($AB385*'DT IN. DE'!$E$5/1000))*($D$1166/IF(AND($D$1165&gt;$B$1167,$B$1167&gt;$D$1164),366,365))+(($AC385*'DT IN. DE'!$E$5/2000))</f>
        <v>0</v>
      </c>
      <c r="Z385" s="292">
        <f t="shared" si="64"/>
        <v>0</v>
      </c>
      <c r="AA385" s="386"/>
      <c r="AB385" s="291">
        <f t="shared" si="65"/>
        <v>0</v>
      </c>
      <c r="AC385" s="291">
        <f t="shared" si="66"/>
        <v>0</v>
      </c>
    </row>
    <row r="386" spans="2:29" x14ac:dyDescent="0.25">
      <c r="B386" s="423">
        <v>382</v>
      </c>
      <c r="C386" s="430">
        <f>'BIENES ASEGURADOS IN.DE'!C386</f>
        <v>0</v>
      </c>
      <c r="D386" s="431">
        <f>'BIENES ASEGURADOS IN.DE'!D386*'RT GENERALES'!$E$14</f>
        <v>0</v>
      </c>
      <c r="E386" s="432">
        <f>'BIENES ASEGURADOS IN.DE'!E386*'RT GENERALES'!$E$14</f>
        <v>0</v>
      </c>
      <c r="F386" s="433">
        <f>'BIENES ASEGURADOS IN.DE'!F386*'RT GENERALES'!$E$14</f>
        <v>0</v>
      </c>
      <c r="G386" s="425">
        <f t="shared" si="56"/>
        <v>0</v>
      </c>
      <c r="H386" s="283"/>
      <c r="I386" s="284">
        <f>((((D386+E386)*('DT IN. DE'!$C$5/1000)))*($D$1166/IF(AND($D$1165&gt;$B$1167,$B$1167&gt;$D$1164),366,365))+(F386*('DT IN. DE'!$C$5/2000)))</f>
        <v>0</v>
      </c>
      <c r="J386" s="285">
        <f t="shared" si="57"/>
        <v>0</v>
      </c>
      <c r="K386" s="286">
        <f>(((D386+E386)*('DT IN. DE'!$E$5/1000))*($D$1166/IF(AND($D$1165&gt;$B$1167,$B$1167&gt;$D$1164),366,365))+(F386*('DT IN. DE'!$E$5/2000)))</f>
        <v>0</v>
      </c>
      <c r="L386" s="385"/>
      <c r="M386" s="287">
        <f t="shared" si="58"/>
        <v>0</v>
      </c>
      <c r="O386" s="288">
        <f>(($T386*'DT IN. DE'!$C$5/1000))*($D$1166/IF(AND($D$1165&gt;$B$1167,$B$1167&gt;$D$1164),366,365))+(($U386*'DT IN. DE'!$C$5/2000))</f>
        <v>0</v>
      </c>
      <c r="P386" s="289">
        <f t="shared" si="59"/>
        <v>0</v>
      </c>
      <c r="Q386" s="289">
        <f>(($T386*'DT IN. DE'!$E$5/1000))*($D$1166/IF(AND($D$1165&gt;$B$1167,$B$1167&gt;$D$1164),366,365))+(($U386*'DT IN. DE'!$E$5/2000))</f>
        <v>0</v>
      </c>
      <c r="R386" s="290">
        <f t="shared" si="60"/>
        <v>0</v>
      </c>
      <c r="T386" s="291">
        <f t="shared" si="61"/>
        <v>0</v>
      </c>
      <c r="U386" s="291">
        <f t="shared" si="62"/>
        <v>0</v>
      </c>
      <c r="W386" s="288">
        <f>(($AB386*'DT IN. DE'!$C$5/1000))*($D$1166/IF(AND($D$1165&gt;$B$1167,$B$1167&gt;$D$1164),366,365))+(($AC386*'DT IN. DE'!$C$5/2000))</f>
        <v>0</v>
      </c>
      <c r="X386" s="289">
        <f t="shared" si="63"/>
        <v>0</v>
      </c>
      <c r="Y386" s="289">
        <f>(($AB386*'DT IN. DE'!$E$5/1000))*($D$1166/IF(AND($D$1165&gt;$B$1167,$B$1167&gt;$D$1164),366,365))+(($AC386*'DT IN. DE'!$E$5/2000))</f>
        <v>0</v>
      </c>
      <c r="Z386" s="292">
        <f t="shared" si="64"/>
        <v>0</v>
      </c>
      <c r="AA386" s="386"/>
      <c r="AB386" s="291">
        <f t="shared" si="65"/>
        <v>0</v>
      </c>
      <c r="AC386" s="291">
        <f t="shared" si="66"/>
        <v>0</v>
      </c>
    </row>
    <row r="387" spans="2:29" x14ac:dyDescent="0.25">
      <c r="B387" s="424">
        <v>383</v>
      </c>
      <c r="C387" s="430">
        <f>'BIENES ASEGURADOS IN.DE'!C387</f>
        <v>0</v>
      </c>
      <c r="D387" s="431">
        <f>'BIENES ASEGURADOS IN.DE'!D387*'RT GENERALES'!$E$14</f>
        <v>0</v>
      </c>
      <c r="E387" s="432">
        <f>'BIENES ASEGURADOS IN.DE'!E387*'RT GENERALES'!$E$14</f>
        <v>0</v>
      </c>
      <c r="F387" s="433">
        <f>'BIENES ASEGURADOS IN.DE'!F387*'RT GENERALES'!$E$14</f>
        <v>0</v>
      </c>
      <c r="G387" s="425">
        <f t="shared" si="56"/>
        <v>0</v>
      </c>
      <c r="H387" s="283"/>
      <c r="I387" s="284">
        <f>((((D387+E387)*('DT IN. DE'!$C$5/1000)))*($D$1166/IF(AND($D$1165&gt;$B$1167,$B$1167&gt;$D$1164),366,365))+(F387*('DT IN. DE'!$C$5/2000)))</f>
        <v>0</v>
      </c>
      <c r="J387" s="285">
        <f t="shared" si="57"/>
        <v>0</v>
      </c>
      <c r="K387" s="286">
        <f>(((D387+E387)*('DT IN. DE'!$E$5/1000))*($D$1166/IF(AND($D$1165&gt;$B$1167,$B$1167&gt;$D$1164),366,365))+(F387*('DT IN. DE'!$E$5/2000)))</f>
        <v>0</v>
      </c>
      <c r="L387" s="385"/>
      <c r="M387" s="287">
        <f t="shared" si="58"/>
        <v>0</v>
      </c>
      <c r="O387" s="288">
        <f>(($T387*'DT IN. DE'!$C$5/1000))*($D$1166/IF(AND($D$1165&gt;$B$1167,$B$1167&gt;$D$1164),366,365))+(($U387*'DT IN. DE'!$C$5/2000))</f>
        <v>0</v>
      </c>
      <c r="P387" s="289">
        <f t="shared" si="59"/>
        <v>0</v>
      </c>
      <c r="Q387" s="289">
        <f>(($T387*'DT IN. DE'!$E$5/1000))*($D$1166/IF(AND($D$1165&gt;$B$1167,$B$1167&gt;$D$1164),366,365))+(($U387*'DT IN. DE'!$E$5/2000))</f>
        <v>0</v>
      </c>
      <c r="R387" s="290">
        <f t="shared" si="60"/>
        <v>0</v>
      </c>
      <c r="T387" s="291">
        <f t="shared" si="61"/>
        <v>0</v>
      </c>
      <c r="U387" s="291">
        <f t="shared" si="62"/>
        <v>0</v>
      </c>
      <c r="W387" s="288">
        <f>(($AB387*'DT IN. DE'!$C$5/1000))*($D$1166/IF(AND($D$1165&gt;$B$1167,$B$1167&gt;$D$1164),366,365))+(($AC387*'DT IN. DE'!$C$5/2000))</f>
        <v>0</v>
      </c>
      <c r="X387" s="289">
        <f t="shared" si="63"/>
        <v>0</v>
      </c>
      <c r="Y387" s="289">
        <f>(($AB387*'DT IN. DE'!$E$5/1000))*($D$1166/IF(AND($D$1165&gt;$B$1167,$B$1167&gt;$D$1164),366,365))+(($AC387*'DT IN. DE'!$E$5/2000))</f>
        <v>0</v>
      </c>
      <c r="Z387" s="292">
        <f t="shared" si="64"/>
        <v>0</v>
      </c>
      <c r="AA387" s="386"/>
      <c r="AB387" s="291">
        <f t="shared" si="65"/>
        <v>0</v>
      </c>
      <c r="AC387" s="291">
        <f t="shared" si="66"/>
        <v>0</v>
      </c>
    </row>
    <row r="388" spans="2:29" x14ac:dyDescent="0.25">
      <c r="B388" s="424">
        <v>384</v>
      </c>
      <c r="C388" s="430">
        <f>'BIENES ASEGURADOS IN.DE'!C388</f>
        <v>0</v>
      </c>
      <c r="D388" s="431">
        <f>'BIENES ASEGURADOS IN.DE'!D388*'RT GENERALES'!$E$14</f>
        <v>0</v>
      </c>
      <c r="E388" s="432">
        <f>'BIENES ASEGURADOS IN.DE'!E388*'RT GENERALES'!$E$14</f>
        <v>0</v>
      </c>
      <c r="F388" s="433">
        <f>'BIENES ASEGURADOS IN.DE'!F388*'RT GENERALES'!$E$14</f>
        <v>0</v>
      </c>
      <c r="G388" s="425">
        <f t="shared" si="56"/>
        <v>0</v>
      </c>
      <c r="H388" s="283"/>
      <c r="I388" s="284">
        <f>((((D388+E388)*('DT IN. DE'!$C$5/1000)))*($D$1166/IF(AND($D$1165&gt;$B$1167,$B$1167&gt;$D$1164),366,365))+(F388*('DT IN. DE'!$C$5/2000)))</f>
        <v>0</v>
      </c>
      <c r="J388" s="285">
        <f t="shared" si="57"/>
        <v>0</v>
      </c>
      <c r="K388" s="286">
        <f>(((D388+E388)*('DT IN. DE'!$E$5/1000))*($D$1166/IF(AND($D$1165&gt;$B$1167,$B$1167&gt;$D$1164),366,365))+(F388*('DT IN. DE'!$E$5/2000)))</f>
        <v>0</v>
      </c>
      <c r="L388" s="385"/>
      <c r="M388" s="287">
        <f t="shared" si="58"/>
        <v>0</v>
      </c>
      <c r="O388" s="288">
        <f>(($T388*'DT IN. DE'!$C$5/1000))*($D$1166/IF(AND($D$1165&gt;$B$1167,$B$1167&gt;$D$1164),366,365))+(($U388*'DT IN. DE'!$C$5/2000))</f>
        <v>0</v>
      </c>
      <c r="P388" s="289">
        <f t="shared" si="59"/>
        <v>0</v>
      </c>
      <c r="Q388" s="289">
        <f>(($T388*'DT IN. DE'!$E$5/1000))*($D$1166/IF(AND($D$1165&gt;$B$1167,$B$1167&gt;$D$1164),366,365))+(($U388*'DT IN. DE'!$E$5/2000))</f>
        <v>0</v>
      </c>
      <c r="R388" s="290">
        <f t="shared" si="60"/>
        <v>0</v>
      </c>
      <c r="T388" s="291">
        <f t="shared" si="61"/>
        <v>0</v>
      </c>
      <c r="U388" s="291">
        <f t="shared" si="62"/>
        <v>0</v>
      </c>
      <c r="W388" s="288">
        <f>(($AB388*'DT IN. DE'!$C$5/1000))*($D$1166/IF(AND($D$1165&gt;$B$1167,$B$1167&gt;$D$1164),366,365))+(($AC388*'DT IN. DE'!$C$5/2000))</f>
        <v>0</v>
      </c>
      <c r="X388" s="289">
        <f t="shared" si="63"/>
        <v>0</v>
      </c>
      <c r="Y388" s="289">
        <f>(($AB388*'DT IN. DE'!$E$5/1000))*($D$1166/IF(AND($D$1165&gt;$B$1167,$B$1167&gt;$D$1164),366,365))+(($AC388*'DT IN. DE'!$E$5/2000))</f>
        <v>0</v>
      </c>
      <c r="Z388" s="292">
        <f t="shared" si="64"/>
        <v>0</v>
      </c>
      <c r="AA388" s="386"/>
      <c r="AB388" s="291">
        <f t="shared" si="65"/>
        <v>0</v>
      </c>
      <c r="AC388" s="291">
        <f t="shared" si="66"/>
        <v>0</v>
      </c>
    </row>
    <row r="389" spans="2:29" x14ac:dyDescent="0.25">
      <c r="B389" s="423">
        <v>385</v>
      </c>
      <c r="C389" s="430">
        <f>'BIENES ASEGURADOS IN.DE'!C389</f>
        <v>0</v>
      </c>
      <c r="D389" s="431">
        <f>'BIENES ASEGURADOS IN.DE'!D389*'RT GENERALES'!$E$14</f>
        <v>0</v>
      </c>
      <c r="E389" s="432">
        <f>'BIENES ASEGURADOS IN.DE'!E389*'RT GENERALES'!$E$14</f>
        <v>0</v>
      </c>
      <c r="F389" s="433">
        <f>'BIENES ASEGURADOS IN.DE'!F389*'RT GENERALES'!$E$14</f>
        <v>0</v>
      </c>
      <c r="G389" s="425">
        <f t="shared" si="56"/>
        <v>0</v>
      </c>
      <c r="H389" s="283"/>
      <c r="I389" s="284">
        <f>((((D389+E389)*('DT IN. DE'!$C$5/1000)))*($D$1166/IF(AND($D$1165&gt;$B$1167,$B$1167&gt;$D$1164),366,365))+(F389*('DT IN. DE'!$C$5/2000)))</f>
        <v>0</v>
      </c>
      <c r="J389" s="285">
        <f t="shared" si="57"/>
        <v>0</v>
      </c>
      <c r="K389" s="286">
        <f>(((D389+E389)*('DT IN. DE'!$E$5/1000))*($D$1166/IF(AND($D$1165&gt;$B$1167,$B$1167&gt;$D$1164),366,365))+(F389*('DT IN. DE'!$E$5/2000)))</f>
        <v>0</v>
      </c>
      <c r="L389" s="385"/>
      <c r="M389" s="287">
        <f t="shared" si="58"/>
        <v>0</v>
      </c>
      <c r="O389" s="288">
        <f>(($T389*'DT IN. DE'!$C$5/1000))*($D$1166/IF(AND($D$1165&gt;$B$1167,$B$1167&gt;$D$1164),366,365))+(($U389*'DT IN. DE'!$C$5/2000))</f>
        <v>0</v>
      </c>
      <c r="P389" s="289">
        <f t="shared" si="59"/>
        <v>0</v>
      </c>
      <c r="Q389" s="289">
        <f>(($T389*'DT IN. DE'!$E$5/1000))*($D$1166/IF(AND($D$1165&gt;$B$1167,$B$1167&gt;$D$1164),366,365))+(($U389*'DT IN. DE'!$E$5/2000))</f>
        <v>0</v>
      </c>
      <c r="R389" s="290">
        <f t="shared" si="60"/>
        <v>0</v>
      </c>
      <c r="T389" s="291">
        <f t="shared" si="61"/>
        <v>0</v>
      </c>
      <c r="U389" s="291">
        <f t="shared" si="62"/>
        <v>0</v>
      </c>
      <c r="W389" s="288">
        <f>(($AB389*'DT IN. DE'!$C$5/1000))*($D$1166/IF(AND($D$1165&gt;$B$1167,$B$1167&gt;$D$1164),366,365))+(($AC389*'DT IN. DE'!$C$5/2000))</f>
        <v>0</v>
      </c>
      <c r="X389" s="289">
        <f t="shared" si="63"/>
        <v>0</v>
      </c>
      <c r="Y389" s="289">
        <f>(($AB389*'DT IN. DE'!$E$5/1000))*($D$1166/IF(AND($D$1165&gt;$B$1167,$B$1167&gt;$D$1164),366,365))+(($AC389*'DT IN. DE'!$E$5/2000))</f>
        <v>0</v>
      </c>
      <c r="Z389" s="292">
        <f t="shared" si="64"/>
        <v>0</v>
      </c>
      <c r="AA389" s="386"/>
      <c r="AB389" s="291">
        <f t="shared" si="65"/>
        <v>0</v>
      </c>
      <c r="AC389" s="291">
        <f t="shared" si="66"/>
        <v>0</v>
      </c>
    </row>
    <row r="390" spans="2:29" x14ac:dyDescent="0.25">
      <c r="B390" s="424">
        <v>386</v>
      </c>
      <c r="C390" s="430">
        <f>'BIENES ASEGURADOS IN.DE'!C390</f>
        <v>0</v>
      </c>
      <c r="D390" s="431">
        <f>'BIENES ASEGURADOS IN.DE'!D390*'RT GENERALES'!$E$14</f>
        <v>0</v>
      </c>
      <c r="E390" s="432">
        <f>'BIENES ASEGURADOS IN.DE'!E390*'RT GENERALES'!$E$14</f>
        <v>0</v>
      </c>
      <c r="F390" s="433">
        <f>'BIENES ASEGURADOS IN.DE'!F390*'RT GENERALES'!$E$14</f>
        <v>0</v>
      </c>
      <c r="G390" s="425">
        <f t="shared" ref="G390:G453" si="67">SUM(D390:F390)</f>
        <v>0</v>
      </c>
      <c r="H390" s="283"/>
      <c r="I390" s="284">
        <f>((((D390+E390)*('DT IN. DE'!$C$5/1000)))*($D$1166/IF(AND($D$1165&gt;$B$1167,$B$1167&gt;$D$1164),366,365))+(F390*('DT IN. DE'!$C$5/2000)))</f>
        <v>0</v>
      </c>
      <c r="J390" s="285">
        <f t="shared" ref="J390:J453" si="68">((((D390+E390)*($G$1166/1000)))*($D$1166/IF(AND($D$1165&gt;$B$1167,$B$1167&gt;$D$1164),366,365))+(F390*$G$1166/2000))</f>
        <v>0</v>
      </c>
      <c r="K390" s="286">
        <f>(((D390+E390)*('DT IN. DE'!$E$5/1000))*($D$1166/IF(AND($D$1165&gt;$B$1167,$B$1167&gt;$D$1164),366,365))+(F390*('DT IN. DE'!$E$5/2000)))</f>
        <v>0</v>
      </c>
      <c r="L390" s="385"/>
      <c r="M390" s="287">
        <f t="shared" ref="M390:M453" si="69">SUM(I390:L390)</f>
        <v>0</v>
      </c>
      <c r="O390" s="288">
        <f>(($T390*'DT IN. DE'!$C$5/1000))*($D$1166/IF(AND($D$1165&gt;$B$1167,$B$1167&gt;$D$1164),366,365))+(($U390*'DT IN. DE'!$C$5/2000))</f>
        <v>0</v>
      </c>
      <c r="P390" s="289">
        <f t="shared" ref="P390:P453" si="70">(($T390*$G$1166/1000))*($D$1166/IF(AND($D$1165&gt;$B$1167,$B$1167&gt;$D$1164),366,365))+(($U390*$G$1166/2000))</f>
        <v>0</v>
      </c>
      <c r="Q390" s="289">
        <f>(($T390*'DT IN. DE'!$E$5/1000))*($D$1166/IF(AND($D$1165&gt;$B$1167,$B$1167&gt;$D$1164),366,365))+(($U390*'DT IN. DE'!$E$5/2000))</f>
        <v>0</v>
      </c>
      <c r="R390" s="290">
        <f t="shared" ref="R390:R453" si="71">M390-(SUM(O390:Q390))</f>
        <v>0</v>
      </c>
      <c r="T390" s="291">
        <f t="shared" ref="T390:T453" si="72">IF(AND(($G390)&gt;$O$2,F390&gt;0),((D390+E390)*($O$2/$G390)),IF($G390&lt;$O$2,(D390+E390),($G390)*($O$2/$G390)))</f>
        <v>0</v>
      </c>
      <c r="U390" s="291">
        <f t="shared" ref="U390:U453" si="73">IF(AND(($G390)&gt;$O$2,$F390&gt;0),(($F390)*($O$2/$G390)),$F390)</f>
        <v>0</v>
      </c>
      <c r="W390" s="288">
        <f>(($AB390*'DT IN. DE'!$C$5/1000))*($D$1166/IF(AND($D$1165&gt;$B$1167,$B$1167&gt;$D$1164),366,365))+(($AC390*'DT IN. DE'!$C$5/2000))</f>
        <v>0</v>
      </c>
      <c r="X390" s="289">
        <f t="shared" ref="X390:X453" si="74">(($AB390*$G$1166/1000))*($D$1166/IF(AND($D$1165&gt;$B$1167,$B$1167&gt;$D$1164),366,365))+(($AC390*$G$1166/2000))</f>
        <v>0</v>
      </c>
      <c r="Y390" s="289">
        <f>(($AB390*'DT IN. DE'!$E$5/1000))*($D$1166/IF(AND($D$1165&gt;$B$1167,$B$1167&gt;$D$1164),366,365))+(($AC390*'DT IN. DE'!$E$5/2000))</f>
        <v>0</v>
      </c>
      <c r="Z390" s="292">
        <f t="shared" ref="Z390:Z453" si="75">M390-SUM(O390:Q390,W390:Y390)</f>
        <v>0</v>
      </c>
      <c r="AA390" s="386"/>
      <c r="AB390" s="291">
        <f t="shared" ref="AB390:AB453" si="76">IF($G390&gt;$O$2,IF(AND($W$2&gt;=($G390-$O$2)),(D390+E390)*(1-($O$2/$G390)),(D390+E390)*($W$2/$G390)),0)</f>
        <v>0</v>
      </c>
      <c r="AC390" s="291">
        <f t="shared" ref="AC390:AC453" si="77">IF($G390&gt;$O$2,IF(AND($W$2&gt;=($G390-$O$2),F390&gt;0),(F390)*(1-($O$2/$G390)),(F390)*($W$2/$G390)),0)</f>
        <v>0</v>
      </c>
    </row>
    <row r="391" spans="2:29" x14ac:dyDescent="0.25">
      <c r="B391" s="424">
        <v>387</v>
      </c>
      <c r="C391" s="430">
        <f>'BIENES ASEGURADOS IN.DE'!C391</f>
        <v>0</v>
      </c>
      <c r="D391" s="431">
        <f>'BIENES ASEGURADOS IN.DE'!D391*'RT GENERALES'!$E$14</f>
        <v>0</v>
      </c>
      <c r="E391" s="432">
        <f>'BIENES ASEGURADOS IN.DE'!E391*'RT GENERALES'!$E$14</f>
        <v>0</v>
      </c>
      <c r="F391" s="433">
        <f>'BIENES ASEGURADOS IN.DE'!F391*'RT GENERALES'!$E$14</f>
        <v>0</v>
      </c>
      <c r="G391" s="425">
        <f t="shared" si="67"/>
        <v>0</v>
      </c>
      <c r="H391" s="283"/>
      <c r="I391" s="284">
        <f>((((D391+E391)*('DT IN. DE'!$C$5/1000)))*($D$1166/IF(AND($D$1165&gt;$B$1167,$B$1167&gt;$D$1164),366,365))+(F391*('DT IN. DE'!$C$5/2000)))</f>
        <v>0</v>
      </c>
      <c r="J391" s="285">
        <f t="shared" si="68"/>
        <v>0</v>
      </c>
      <c r="K391" s="286">
        <f>(((D391+E391)*('DT IN. DE'!$E$5/1000))*($D$1166/IF(AND($D$1165&gt;$B$1167,$B$1167&gt;$D$1164),366,365))+(F391*('DT IN. DE'!$E$5/2000)))</f>
        <v>0</v>
      </c>
      <c r="L391" s="385"/>
      <c r="M391" s="287">
        <f t="shared" si="69"/>
        <v>0</v>
      </c>
      <c r="O391" s="288">
        <f>(($T391*'DT IN. DE'!$C$5/1000))*($D$1166/IF(AND($D$1165&gt;$B$1167,$B$1167&gt;$D$1164),366,365))+(($U391*'DT IN. DE'!$C$5/2000))</f>
        <v>0</v>
      </c>
      <c r="P391" s="289">
        <f t="shared" si="70"/>
        <v>0</v>
      </c>
      <c r="Q391" s="289">
        <f>(($T391*'DT IN. DE'!$E$5/1000))*($D$1166/IF(AND($D$1165&gt;$B$1167,$B$1167&gt;$D$1164),366,365))+(($U391*'DT IN. DE'!$E$5/2000))</f>
        <v>0</v>
      </c>
      <c r="R391" s="290">
        <f t="shared" si="71"/>
        <v>0</v>
      </c>
      <c r="T391" s="291">
        <f t="shared" si="72"/>
        <v>0</v>
      </c>
      <c r="U391" s="291">
        <f t="shared" si="73"/>
        <v>0</v>
      </c>
      <c r="W391" s="288">
        <f>(($AB391*'DT IN. DE'!$C$5/1000))*($D$1166/IF(AND($D$1165&gt;$B$1167,$B$1167&gt;$D$1164),366,365))+(($AC391*'DT IN. DE'!$C$5/2000))</f>
        <v>0</v>
      </c>
      <c r="X391" s="289">
        <f t="shared" si="74"/>
        <v>0</v>
      </c>
      <c r="Y391" s="289">
        <f>(($AB391*'DT IN. DE'!$E$5/1000))*($D$1166/IF(AND($D$1165&gt;$B$1167,$B$1167&gt;$D$1164),366,365))+(($AC391*'DT IN. DE'!$E$5/2000))</f>
        <v>0</v>
      </c>
      <c r="Z391" s="292">
        <f t="shared" si="75"/>
        <v>0</v>
      </c>
      <c r="AA391" s="386"/>
      <c r="AB391" s="291">
        <f t="shared" si="76"/>
        <v>0</v>
      </c>
      <c r="AC391" s="291">
        <f t="shared" si="77"/>
        <v>0</v>
      </c>
    </row>
    <row r="392" spans="2:29" x14ac:dyDescent="0.25">
      <c r="B392" s="423">
        <v>388</v>
      </c>
      <c r="C392" s="430">
        <f>'BIENES ASEGURADOS IN.DE'!C392</f>
        <v>0</v>
      </c>
      <c r="D392" s="431">
        <f>'BIENES ASEGURADOS IN.DE'!D392*'RT GENERALES'!$E$14</f>
        <v>0</v>
      </c>
      <c r="E392" s="432">
        <f>'BIENES ASEGURADOS IN.DE'!E392*'RT GENERALES'!$E$14</f>
        <v>0</v>
      </c>
      <c r="F392" s="433">
        <f>'BIENES ASEGURADOS IN.DE'!F392*'RT GENERALES'!$E$14</f>
        <v>0</v>
      </c>
      <c r="G392" s="425">
        <f t="shared" si="67"/>
        <v>0</v>
      </c>
      <c r="H392" s="283"/>
      <c r="I392" s="284">
        <f>((((D392+E392)*('DT IN. DE'!$C$5/1000)))*($D$1166/IF(AND($D$1165&gt;$B$1167,$B$1167&gt;$D$1164),366,365))+(F392*('DT IN. DE'!$C$5/2000)))</f>
        <v>0</v>
      </c>
      <c r="J392" s="285">
        <f t="shared" si="68"/>
        <v>0</v>
      </c>
      <c r="K392" s="286">
        <f>(((D392+E392)*('DT IN. DE'!$E$5/1000))*($D$1166/IF(AND($D$1165&gt;$B$1167,$B$1167&gt;$D$1164),366,365))+(F392*('DT IN. DE'!$E$5/2000)))</f>
        <v>0</v>
      </c>
      <c r="L392" s="385"/>
      <c r="M392" s="287">
        <f t="shared" si="69"/>
        <v>0</v>
      </c>
      <c r="O392" s="288">
        <f>(($T392*'DT IN. DE'!$C$5/1000))*($D$1166/IF(AND($D$1165&gt;$B$1167,$B$1167&gt;$D$1164),366,365))+(($U392*'DT IN. DE'!$C$5/2000))</f>
        <v>0</v>
      </c>
      <c r="P392" s="289">
        <f t="shared" si="70"/>
        <v>0</v>
      </c>
      <c r="Q392" s="289">
        <f>(($T392*'DT IN. DE'!$E$5/1000))*($D$1166/IF(AND($D$1165&gt;$B$1167,$B$1167&gt;$D$1164),366,365))+(($U392*'DT IN. DE'!$E$5/2000))</f>
        <v>0</v>
      </c>
      <c r="R392" s="290">
        <f t="shared" si="71"/>
        <v>0</v>
      </c>
      <c r="T392" s="291">
        <f t="shared" si="72"/>
        <v>0</v>
      </c>
      <c r="U392" s="291">
        <f t="shared" si="73"/>
        <v>0</v>
      </c>
      <c r="W392" s="288">
        <f>(($AB392*'DT IN. DE'!$C$5/1000))*($D$1166/IF(AND($D$1165&gt;$B$1167,$B$1167&gt;$D$1164),366,365))+(($AC392*'DT IN. DE'!$C$5/2000))</f>
        <v>0</v>
      </c>
      <c r="X392" s="289">
        <f t="shared" si="74"/>
        <v>0</v>
      </c>
      <c r="Y392" s="289">
        <f>(($AB392*'DT IN. DE'!$E$5/1000))*($D$1166/IF(AND($D$1165&gt;$B$1167,$B$1167&gt;$D$1164),366,365))+(($AC392*'DT IN. DE'!$E$5/2000))</f>
        <v>0</v>
      </c>
      <c r="Z392" s="292">
        <f t="shared" si="75"/>
        <v>0</v>
      </c>
      <c r="AA392" s="386"/>
      <c r="AB392" s="291">
        <f t="shared" si="76"/>
        <v>0</v>
      </c>
      <c r="AC392" s="291">
        <f t="shared" si="77"/>
        <v>0</v>
      </c>
    </row>
    <row r="393" spans="2:29" x14ac:dyDescent="0.25">
      <c r="B393" s="424">
        <v>389</v>
      </c>
      <c r="C393" s="430">
        <f>'BIENES ASEGURADOS IN.DE'!C393</f>
        <v>0</v>
      </c>
      <c r="D393" s="431">
        <f>'BIENES ASEGURADOS IN.DE'!D393*'RT GENERALES'!$E$14</f>
        <v>0</v>
      </c>
      <c r="E393" s="432">
        <f>'BIENES ASEGURADOS IN.DE'!E393*'RT GENERALES'!$E$14</f>
        <v>0</v>
      </c>
      <c r="F393" s="433">
        <f>'BIENES ASEGURADOS IN.DE'!F393*'RT GENERALES'!$E$14</f>
        <v>0</v>
      </c>
      <c r="G393" s="425">
        <f t="shared" si="67"/>
        <v>0</v>
      </c>
      <c r="H393" s="283"/>
      <c r="I393" s="284">
        <f>((((D393+E393)*('DT IN. DE'!$C$5/1000)))*($D$1166/IF(AND($D$1165&gt;$B$1167,$B$1167&gt;$D$1164),366,365))+(F393*('DT IN. DE'!$C$5/2000)))</f>
        <v>0</v>
      </c>
      <c r="J393" s="285">
        <f t="shared" si="68"/>
        <v>0</v>
      </c>
      <c r="K393" s="286">
        <f>(((D393+E393)*('DT IN. DE'!$E$5/1000))*($D$1166/IF(AND($D$1165&gt;$B$1167,$B$1167&gt;$D$1164),366,365))+(F393*('DT IN. DE'!$E$5/2000)))</f>
        <v>0</v>
      </c>
      <c r="L393" s="385"/>
      <c r="M393" s="287">
        <f t="shared" si="69"/>
        <v>0</v>
      </c>
      <c r="O393" s="288">
        <f>(($T393*'DT IN. DE'!$C$5/1000))*($D$1166/IF(AND($D$1165&gt;$B$1167,$B$1167&gt;$D$1164),366,365))+(($U393*'DT IN. DE'!$C$5/2000))</f>
        <v>0</v>
      </c>
      <c r="P393" s="289">
        <f t="shared" si="70"/>
        <v>0</v>
      </c>
      <c r="Q393" s="289">
        <f>(($T393*'DT IN. DE'!$E$5/1000))*($D$1166/IF(AND($D$1165&gt;$B$1167,$B$1167&gt;$D$1164),366,365))+(($U393*'DT IN. DE'!$E$5/2000))</f>
        <v>0</v>
      </c>
      <c r="R393" s="290">
        <f t="shared" si="71"/>
        <v>0</v>
      </c>
      <c r="T393" s="291">
        <f t="shared" si="72"/>
        <v>0</v>
      </c>
      <c r="U393" s="291">
        <f t="shared" si="73"/>
        <v>0</v>
      </c>
      <c r="W393" s="288">
        <f>(($AB393*'DT IN. DE'!$C$5/1000))*($D$1166/IF(AND($D$1165&gt;$B$1167,$B$1167&gt;$D$1164),366,365))+(($AC393*'DT IN. DE'!$C$5/2000))</f>
        <v>0</v>
      </c>
      <c r="X393" s="289">
        <f t="shared" si="74"/>
        <v>0</v>
      </c>
      <c r="Y393" s="289">
        <f>(($AB393*'DT IN. DE'!$E$5/1000))*($D$1166/IF(AND($D$1165&gt;$B$1167,$B$1167&gt;$D$1164),366,365))+(($AC393*'DT IN. DE'!$E$5/2000))</f>
        <v>0</v>
      </c>
      <c r="Z393" s="292">
        <f t="shared" si="75"/>
        <v>0</v>
      </c>
      <c r="AA393" s="386"/>
      <c r="AB393" s="291">
        <f t="shared" si="76"/>
        <v>0</v>
      </c>
      <c r="AC393" s="291">
        <f t="shared" si="77"/>
        <v>0</v>
      </c>
    </row>
    <row r="394" spans="2:29" x14ac:dyDescent="0.25">
      <c r="B394" s="424">
        <v>390</v>
      </c>
      <c r="C394" s="430">
        <f>'BIENES ASEGURADOS IN.DE'!C394</f>
        <v>0</v>
      </c>
      <c r="D394" s="431">
        <f>'BIENES ASEGURADOS IN.DE'!D394*'RT GENERALES'!$E$14</f>
        <v>0</v>
      </c>
      <c r="E394" s="432">
        <f>'BIENES ASEGURADOS IN.DE'!E394*'RT GENERALES'!$E$14</f>
        <v>0</v>
      </c>
      <c r="F394" s="433">
        <f>'BIENES ASEGURADOS IN.DE'!F394*'RT GENERALES'!$E$14</f>
        <v>0</v>
      </c>
      <c r="G394" s="425">
        <f t="shared" si="67"/>
        <v>0</v>
      </c>
      <c r="H394" s="283"/>
      <c r="I394" s="284">
        <f>((((D394+E394)*('DT IN. DE'!$C$5/1000)))*($D$1166/IF(AND($D$1165&gt;$B$1167,$B$1167&gt;$D$1164),366,365))+(F394*('DT IN. DE'!$C$5/2000)))</f>
        <v>0</v>
      </c>
      <c r="J394" s="285">
        <f t="shared" si="68"/>
        <v>0</v>
      </c>
      <c r="K394" s="286">
        <f>(((D394+E394)*('DT IN. DE'!$E$5/1000))*($D$1166/IF(AND($D$1165&gt;$B$1167,$B$1167&gt;$D$1164),366,365))+(F394*('DT IN. DE'!$E$5/2000)))</f>
        <v>0</v>
      </c>
      <c r="L394" s="385"/>
      <c r="M394" s="287">
        <f t="shared" si="69"/>
        <v>0</v>
      </c>
      <c r="O394" s="288">
        <f>(($T394*'DT IN. DE'!$C$5/1000))*($D$1166/IF(AND($D$1165&gt;$B$1167,$B$1167&gt;$D$1164),366,365))+(($U394*'DT IN. DE'!$C$5/2000))</f>
        <v>0</v>
      </c>
      <c r="P394" s="289">
        <f t="shared" si="70"/>
        <v>0</v>
      </c>
      <c r="Q394" s="289">
        <f>(($T394*'DT IN. DE'!$E$5/1000))*($D$1166/IF(AND($D$1165&gt;$B$1167,$B$1167&gt;$D$1164),366,365))+(($U394*'DT IN. DE'!$E$5/2000))</f>
        <v>0</v>
      </c>
      <c r="R394" s="290">
        <f t="shared" si="71"/>
        <v>0</v>
      </c>
      <c r="T394" s="291">
        <f t="shared" si="72"/>
        <v>0</v>
      </c>
      <c r="U394" s="291">
        <f t="shared" si="73"/>
        <v>0</v>
      </c>
      <c r="W394" s="288">
        <f>(($AB394*'DT IN. DE'!$C$5/1000))*($D$1166/IF(AND($D$1165&gt;$B$1167,$B$1167&gt;$D$1164),366,365))+(($AC394*'DT IN. DE'!$C$5/2000))</f>
        <v>0</v>
      </c>
      <c r="X394" s="289">
        <f t="shared" si="74"/>
        <v>0</v>
      </c>
      <c r="Y394" s="289">
        <f>(($AB394*'DT IN. DE'!$E$5/1000))*($D$1166/IF(AND($D$1165&gt;$B$1167,$B$1167&gt;$D$1164),366,365))+(($AC394*'DT IN. DE'!$E$5/2000))</f>
        <v>0</v>
      </c>
      <c r="Z394" s="292">
        <f t="shared" si="75"/>
        <v>0</v>
      </c>
      <c r="AA394" s="386"/>
      <c r="AB394" s="291">
        <f t="shared" si="76"/>
        <v>0</v>
      </c>
      <c r="AC394" s="291">
        <f t="shared" si="77"/>
        <v>0</v>
      </c>
    </row>
    <row r="395" spans="2:29" x14ac:dyDescent="0.25">
      <c r="B395" s="423">
        <v>391</v>
      </c>
      <c r="C395" s="430">
        <f>'BIENES ASEGURADOS IN.DE'!C395</f>
        <v>0</v>
      </c>
      <c r="D395" s="431">
        <f>'BIENES ASEGURADOS IN.DE'!D395*'RT GENERALES'!$E$14</f>
        <v>0</v>
      </c>
      <c r="E395" s="432">
        <f>'BIENES ASEGURADOS IN.DE'!E395*'RT GENERALES'!$E$14</f>
        <v>0</v>
      </c>
      <c r="F395" s="433">
        <f>'BIENES ASEGURADOS IN.DE'!F395*'RT GENERALES'!$E$14</f>
        <v>0</v>
      </c>
      <c r="G395" s="425">
        <f t="shared" si="67"/>
        <v>0</v>
      </c>
      <c r="H395" s="283"/>
      <c r="I395" s="284">
        <f>((((D395+E395)*('DT IN. DE'!$C$5/1000)))*($D$1166/IF(AND($D$1165&gt;$B$1167,$B$1167&gt;$D$1164),366,365))+(F395*('DT IN. DE'!$C$5/2000)))</f>
        <v>0</v>
      </c>
      <c r="J395" s="285">
        <f t="shared" si="68"/>
        <v>0</v>
      </c>
      <c r="K395" s="286">
        <f>(((D395+E395)*('DT IN. DE'!$E$5/1000))*($D$1166/IF(AND($D$1165&gt;$B$1167,$B$1167&gt;$D$1164),366,365))+(F395*('DT IN. DE'!$E$5/2000)))</f>
        <v>0</v>
      </c>
      <c r="L395" s="385"/>
      <c r="M395" s="287">
        <f t="shared" si="69"/>
        <v>0</v>
      </c>
      <c r="O395" s="288">
        <f>(($T395*'DT IN. DE'!$C$5/1000))*($D$1166/IF(AND($D$1165&gt;$B$1167,$B$1167&gt;$D$1164),366,365))+(($U395*'DT IN. DE'!$C$5/2000))</f>
        <v>0</v>
      </c>
      <c r="P395" s="289">
        <f t="shared" si="70"/>
        <v>0</v>
      </c>
      <c r="Q395" s="289">
        <f>(($T395*'DT IN. DE'!$E$5/1000))*($D$1166/IF(AND($D$1165&gt;$B$1167,$B$1167&gt;$D$1164),366,365))+(($U395*'DT IN. DE'!$E$5/2000))</f>
        <v>0</v>
      </c>
      <c r="R395" s="290">
        <f t="shared" si="71"/>
        <v>0</v>
      </c>
      <c r="T395" s="291">
        <f t="shared" si="72"/>
        <v>0</v>
      </c>
      <c r="U395" s="291">
        <f t="shared" si="73"/>
        <v>0</v>
      </c>
      <c r="W395" s="288">
        <f>(($AB395*'DT IN. DE'!$C$5/1000))*($D$1166/IF(AND($D$1165&gt;$B$1167,$B$1167&gt;$D$1164),366,365))+(($AC395*'DT IN. DE'!$C$5/2000))</f>
        <v>0</v>
      </c>
      <c r="X395" s="289">
        <f t="shared" si="74"/>
        <v>0</v>
      </c>
      <c r="Y395" s="289">
        <f>(($AB395*'DT IN. DE'!$E$5/1000))*($D$1166/IF(AND($D$1165&gt;$B$1167,$B$1167&gt;$D$1164),366,365))+(($AC395*'DT IN. DE'!$E$5/2000))</f>
        <v>0</v>
      </c>
      <c r="Z395" s="292">
        <f t="shared" si="75"/>
        <v>0</v>
      </c>
      <c r="AA395" s="386"/>
      <c r="AB395" s="291">
        <f t="shared" si="76"/>
        <v>0</v>
      </c>
      <c r="AC395" s="291">
        <f t="shared" si="77"/>
        <v>0</v>
      </c>
    </row>
    <row r="396" spans="2:29" x14ac:dyDescent="0.25">
      <c r="B396" s="424">
        <v>392</v>
      </c>
      <c r="C396" s="430">
        <f>'BIENES ASEGURADOS IN.DE'!C396</f>
        <v>0</v>
      </c>
      <c r="D396" s="431">
        <f>'BIENES ASEGURADOS IN.DE'!D396*'RT GENERALES'!$E$14</f>
        <v>0</v>
      </c>
      <c r="E396" s="432">
        <f>'BIENES ASEGURADOS IN.DE'!E396*'RT GENERALES'!$E$14</f>
        <v>0</v>
      </c>
      <c r="F396" s="433">
        <f>'BIENES ASEGURADOS IN.DE'!F396*'RT GENERALES'!$E$14</f>
        <v>0</v>
      </c>
      <c r="G396" s="425">
        <f t="shared" si="67"/>
        <v>0</v>
      </c>
      <c r="H396" s="283"/>
      <c r="I396" s="284">
        <f>((((D396+E396)*('DT IN. DE'!$C$5/1000)))*($D$1166/IF(AND($D$1165&gt;$B$1167,$B$1167&gt;$D$1164),366,365))+(F396*('DT IN. DE'!$C$5/2000)))</f>
        <v>0</v>
      </c>
      <c r="J396" s="285">
        <f t="shared" si="68"/>
        <v>0</v>
      </c>
      <c r="K396" s="286">
        <f>(((D396+E396)*('DT IN. DE'!$E$5/1000))*($D$1166/IF(AND($D$1165&gt;$B$1167,$B$1167&gt;$D$1164),366,365))+(F396*('DT IN. DE'!$E$5/2000)))</f>
        <v>0</v>
      </c>
      <c r="L396" s="385"/>
      <c r="M396" s="287">
        <f t="shared" si="69"/>
        <v>0</v>
      </c>
      <c r="O396" s="288">
        <f>(($T396*'DT IN. DE'!$C$5/1000))*($D$1166/IF(AND($D$1165&gt;$B$1167,$B$1167&gt;$D$1164),366,365))+(($U396*'DT IN. DE'!$C$5/2000))</f>
        <v>0</v>
      </c>
      <c r="P396" s="289">
        <f t="shared" si="70"/>
        <v>0</v>
      </c>
      <c r="Q396" s="289">
        <f>(($T396*'DT IN. DE'!$E$5/1000))*($D$1166/IF(AND($D$1165&gt;$B$1167,$B$1167&gt;$D$1164),366,365))+(($U396*'DT IN. DE'!$E$5/2000))</f>
        <v>0</v>
      </c>
      <c r="R396" s="290">
        <f t="shared" si="71"/>
        <v>0</v>
      </c>
      <c r="T396" s="291">
        <f t="shared" si="72"/>
        <v>0</v>
      </c>
      <c r="U396" s="291">
        <f t="shared" si="73"/>
        <v>0</v>
      </c>
      <c r="W396" s="288">
        <f>(($AB396*'DT IN. DE'!$C$5/1000))*($D$1166/IF(AND($D$1165&gt;$B$1167,$B$1167&gt;$D$1164),366,365))+(($AC396*'DT IN. DE'!$C$5/2000))</f>
        <v>0</v>
      </c>
      <c r="X396" s="289">
        <f t="shared" si="74"/>
        <v>0</v>
      </c>
      <c r="Y396" s="289">
        <f>(($AB396*'DT IN. DE'!$E$5/1000))*($D$1166/IF(AND($D$1165&gt;$B$1167,$B$1167&gt;$D$1164),366,365))+(($AC396*'DT IN. DE'!$E$5/2000))</f>
        <v>0</v>
      </c>
      <c r="Z396" s="292">
        <f t="shared" si="75"/>
        <v>0</v>
      </c>
      <c r="AA396" s="386"/>
      <c r="AB396" s="291">
        <f t="shared" si="76"/>
        <v>0</v>
      </c>
      <c r="AC396" s="291">
        <f t="shared" si="77"/>
        <v>0</v>
      </c>
    </row>
    <row r="397" spans="2:29" x14ac:dyDescent="0.25">
      <c r="B397" s="424">
        <v>393</v>
      </c>
      <c r="C397" s="430">
        <f>'BIENES ASEGURADOS IN.DE'!C397</f>
        <v>0</v>
      </c>
      <c r="D397" s="431">
        <f>'BIENES ASEGURADOS IN.DE'!D397*'RT GENERALES'!$E$14</f>
        <v>0</v>
      </c>
      <c r="E397" s="432">
        <f>'BIENES ASEGURADOS IN.DE'!E397*'RT GENERALES'!$E$14</f>
        <v>0</v>
      </c>
      <c r="F397" s="433">
        <f>'BIENES ASEGURADOS IN.DE'!F397*'RT GENERALES'!$E$14</f>
        <v>0</v>
      </c>
      <c r="G397" s="425">
        <f t="shared" si="67"/>
        <v>0</v>
      </c>
      <c r="H397" s="283"/>
      <c r="I397" s="284">
        <f>((((D397+E397)*('DT IN. DE'!$C$5/1000)))*($D$1166/IF(AND($D$1165&gt;$B$1167,$B$1167&gt;$D$1164),366,365))+(F397*('DT IN. DE'!$C$5/2000)))</f>
        <v>0</v>
      </c>
      <c r="J397" s="285">
        <f t="shared" si="68"/>
        <v>0</v>
      </c>
      <c r="K397" s="286">
        <f>(((D397+E397)*('DT IN. DE'!$E$5/1000))*($D$1166/IF(AND($D$1165&gt;$B$1167,$B$1167&gt;$D$1164),366,365))+(F397*('DT IN. DE'!$E$5/2000)))</f>
        <v>0</v>
      </c>
      <c r="L397" s="385"/>
      <c r="M397" s="287">
        <f t="shared" si="69"/>
        <v>0</v>
      </c>
      <c r="O397" s="288">
        <f>(($T397*'DT IN. DE'!$C$5/1000))*($D$1166/IF(AND($D$1165&gt;$B$1167,$B$1167&gt;$D$1164),366,365))+(($U397*'DT IN. DE'!$C$5/2000))</f>
        <v>0</v>
      </c>
      <c r="P397" s="289">
        <f t="shared" si="70"/>
        <v>0</v>
      </c>
      <c r="Q397" s="289">
        <f>(($T397*'DT IN. DE'!$E$5/1000))*($D$1166/IF(AND($D$1165&gt;$B$1167,$B$1167&gt;$D$1164),366,365))+(($U397*'DT IN. DE'!$E$5/2000))</f>
        <v>0</v>
      </c>
      <c r="R397" s="290">
        <f t="shared" si="71"/>
        <v>0</v>
      </c>
      <c r="T397" s="291">
        <f t="shared" si="72"/>
        <v>0</v>
      </c>
      <c r="U397" s="291">
        <f t="shared" si="73"/>
        <v>0</v>
      </c>
      <c r="W397" s="288">
        <f>(($AB397*'DT IN. DE'!$C$5/1000))*($D$1166/IF(AND($D$1165&gt;$B$1167,$B$1167&gt;$D$1164),366,365))+(($AC397*'DT IN. DE'!$C$5/2000))</f>
        <v>0</v>
      </c>
      <c r="X397" s="289">
        <f t="shared" si="74"/>
        <v>0</v>
      </c>
      <c r="Y397" s="289">
        <f>(($AB397*'DT IN. DE'!$E$5/1000))*($D$1166/IF(AND($D$1165&gt;$B$1167,$B$1167&gt;$D$1164),366,365))+(($AC397*'DT IN. DE'!$E$5/2000))</f>
        <v>0</v>
      </c>
      <c r="Z397" s="292">
        <f t="shared" si="75"/>
        <v>0</v>
      </c>
      <c r="AA397" s="386"/>
      <c r="AB397" s="291">
        <f t="shared" si="76"/>
        <v>0</v>
      </c>
      <c r="AC397" s="291">
        <f t="shared" si="77"/>
        <v>0</v>
      </c>
    </row>
    <row r="398" spans="2:29" x14ac:dyDescent="0.25">
      <c r="B398" s="423">
        <v>394</v>
      </c>
      <c r="C398" s="430">
        <f>'BIENES ASEGURADOS IN.DE'!C398</f>
        <v>0</v>
      </c>
      <c r="D398" s="431">
        <f>'BIENES ASEGURADOS IN.DE'!D398*'RT GENERALES'!$E$14</f>
        <v>0</v>
      </c>
      <c r="E398" s="432">
        <f>'BIENES ASEGURADOS IN.DE'!E398*'RT GENERALES'!$E$14</f>
        <v>0</v>
      </c>
      <c r="F398" s="433">
        <f>'BIENES ASEGURADOS IN.DE'!F398*'RT GENERALES'!$E$14</f>
        <v>0</v>
      </c>
      <c r="G398" s="425">
        <f t="shared" si="67"/>
        <v>0</v>
      </c>
      <c r="H398" s="283"/>
      <c r="I398" s="284">
        <f>((((D398+E398)*('DT IN. DE'!$C$5/1000)))*($D$1166/IF(AND($D$1165&gt;$B$1167,$B$1167&gt;$D$1164),366,365))+(F398*('DT IN. DE'!$C$5/2000)))</f>
        <v>0</v>
      </c>
      <c r="J398" s="285">
        <f t="shared" si="68"/>
        <v>0</v>
      </c>
      <c r="K398" s="286">
        <f>(((D398+E398)*('DT IN. DE'!$E$5/1000))*($D$1166/IF(AND($D$1165&gt;$B$1167,$B$1167&gt;$D$1164),366,365))+(F398*('DT IN. DE'!$E$5/2000)))</f>
        <v>0</v>
      </c>
      <c r="L398" s="385"/>
      <c r="M398" s="287">
        <f t="shared" si="69"/>
        <v>0</v>
      </c>
      <c r="O398" s="288">
        <f>(($T398*'DT IN. DE'!$C$5/1000))*($D$1166/IF(AND($D$1165&gt;$B$1167,$B$1167&gt;$D$1164),366,365))+(($U398*'DT IN. DE'!$C$5/2000))</f>
        <v>0</v>
      </c>
      <c r="P398" s="289">
        <f t="shared" si="70"/>
        <v>0</v>
      </c>
      <c r="Q398" s="289">
        <f>(($T398*'DT IN. DE'!$E$5/1000))*($D$1166/IF(AND($D$1165&gt;$B$1167,$B$1167&gt;$D$1164),366,365))+(($U398*'DT IN. DE'!$E$5/2000))</f>
        <v>0</v>
      </c>
      <c r="R398" s="290">
        <f t="shared" si="71"/>
        <v>0</v>
      </c>
      <c r="T398" s="291">
        <f t="shared" si="72"/>
        <v>0</v>
      </c>
      <c r="U398" s="291">
        <f t="shared" si="73"/>
        <v>0</v>
      </c>
      <c r="W398" s="288">
        <f>(($AB398*'DT IN. DE'!$C$5/1000))*($D$1166/IF(AND($D$1165&gt;$B$1167,$B$1167&gt;$D$1164),366,365))+(($AC398*'DT IN. DE'!$C$5/2000))</f>
        <v>0</v>
      </c>
      <c r="X398" s="289">
        <f t="shared" si="74"/>
        <v>0</v>
      </c>
      <c r="Y398" s="289">
        <f>(($AB398*'DT IN. DE'!$E$5/1000))*($D$1166/IF(AND($D$1165&gt;$B$1167,$B$1167&gt;$D$1164),366,365))+(($AC398*'DT IN. DE'!$E$5/2000))</f>
        <v>0</v>
      </c>
      <c r="Z398" s="292">
        <f t="shared" si="75"/>
        <v>0</v>
      </c>
      <c r="AA398" s="386"/>
      <c r="AB398" s="291">
        <f t="shared" si="76"/>
        <v>0</v>
      </c>
      <c r="AC398" s="291">
        <f t="shared" si="77"/>
        <v>0</v>
      </c>
    </row>
    <row r="399" spans="2:29" x14ac:dyDescent="0.25">
      <c r="B399" s="424">
        <v>395</v>
      </c>
      <c r="C399" s="430">
        <f>'BIENES ASEGURADOS IN.DE'!C399</f>
        <v>0</v>
      </c>
      <c r="D399" s="431">
        <f>'BIENES ASEGURADOS IN.DE'!D399*'RT GENERALES'!$E$14</f>
        <v>0</v>
      </c>
      <c r="E399" s="432">
        <f>'BIENES ASEGURADOS IN.DE'!E399*'RT GENERALES'!$E$14</f>
        <v>0</v>
      </c>
      <c r="F399" s="433">
        <f>'BIENES ASEGURADOS IN.DE'!F399*'RT GENERALES'!$E$14</f>
        <v>0</v>
      </c>
      <c r="G399" s="425">
        <f t="shared" si="67"/>
        <v>0</v>
      </c>
      <c r="H399" s="283"/>
      <c r="I399" s="284">
        <f>((((D399+E399)*('DT IN. DE'!$C$5/1000)))*($D$1166/IF(AND($D$1165&gt;$B$1167,$B$1167&gt;$D$1164),366,365))+(F399*('DT IN. DE'!$C$5/2000)))</f>
        <v>0</v>
      </c>
      <c r="J399" s="285">
        <f t="shared" si="68"/>
        <v>0</v>
      </c>
      <c r="K399" s="286">
        <f>(((D399+E399)*('DT IN. DE'!$E$5/1000))*($D$1166/IF(AND($D$1165&gt;$B$1167,$B$1167&gt;$D$1164),366,365))+(F399*('DT IN. DE'!$E$5/2000)))</f>
        <v>0</v>
      </c>
      <c r="L399" s="385"/>
      <c r="M399" s="287">
        <f t="shared" si="69"/>
        <v>0</v>
      </c>
      <c r="O399" s="288">
        <f>(($T399*'DT IN. DE'!$C$5/1000))*($D$1166/IF(AND($D$1165&gt;$B$1167,$B$1167&gt;$D$1164),366,365))+(($U399*'DT IN. DE'!$C$5/2000))</f>
        <v>0</v>
      </c>
      <c r="P399" s="289">
        <f t="shared" si="70"/>
        <v>0</v>
      </c>
      <c r="Q399" s="289">
        <f>(($T399*'DT IN. DE'!$E$5/1000))*($D$1166/IF(AND($D$1165&gt;$B$1167,$B$1167&gt;$D$1164),366,365))+(($U399*'DT IN. DE'!$E$5/2000))</f>
        <v>0</v>
      </c>
      <c r="R399" s="290">
        <f t="shared" si="71"/>
        <v>0</v>
      </c>
      <c r="T399" s="291">
        <f t="shared" si="72"/>
        <v>0</v>
      </c>
      <c r="U399" s="291">
        <f t="shared" si="73"/>
        <v>0</v>
      </c>
      <c r="W399" s="288">
        <f>(($AB399*'DT IN. DE'!$C$5/1000))*($D$1166/IF(AND($D$1165&gt;$B$1167,$B$1167&gt;$D$1164),366,365))+(($AC399*'DT IN. DE'!$C$5/2000))</f>
        <v>0</v>
      </c>
      <c r="X399" s="289">
        <f t="shared" si="74"/>
        <v>0</v>
      </c>
      <c r="Y399" s="289">
        <f>(($AB399*'DT IN. DE'!$E$5/1000))*($D$1166/IF(AND($D$1165&gt;$B$1167,$B$1167&gt;$D$1164),366,365))+(($AC399*'DT IN. DE'!$E$5/2000))</f>
        <v>0</v>
      </c>
      <c r="Z399" s="292">
        <f t="shared" si="75"/>
        <v>0</v>
      </c>
      <c r="AA399" s="386"/>
      <c r="AB399" s="291">
        <f t="shared" si="76"/>
        <v>0</v>
      </c>
      <c r="AC399" s="291">
        <f t="shared" si="77"/>
        <v>0</v>
      </c>
    </row>
    <row r="400" spans="2:29" x14ac:dyDescent="0.25">
      <c r="B400" s="424">
        <v>396</v>
      </c>
      <c r="C400" s="430">
        <f>'BIENES ASEGURADOS IN.DE'!C400</f>
        <v>0</v>
      </c>
      <c r="D400" s="431">
        <f>'BIENES ASEGURADOS IN.DE'!D400*'RT GENERALES'!$E$14</f>
        <v>0</v>
      </c>
      <c r="E400" s="432">
        <f>'BIENES ASEGURADOS IN.DE'!E400*'RT GENERALES'!$E$14</f>
        <v>0</v>
      </c>
      <c r="F400" s="433">
        <f>'BIENES ASEGURADOS IN.DE'!F400*'RT GENERALES'!$E$14</f>
        <v>0</v>
      </c>
      <c r="G400" s="425">
        <f t="shared" si="67"/>
        <v>0</v>
      </c>
      <c r="H400" s="283"/>
      <c r="I400" s="284">
        <f>((((D400+E400)*('DT IN. DE'!$C$5/1000)))*($D$1166/IF(AND($D$1165&gt;$B$1167,$B$1167&gt;$D$1164),366,365))+(F400*('DT IN. DE'!$C$5/2000)))</f>
        <v>0</v>
      </c>
      <c r="J400" s="285">
        <f t="shared" si="68"/>
        <v>0</v>
      </c>
      <c r="K400" s="286">
        <f>(((D400+E400)*('DT IN. DE'!$E$5/1000))*($D$1166/IF(AND($D$1165&gt;$B$1167,$B$1167&gt;$D$1164),366,365))+(F400*('DT IN. DE'!$E$5/2000)))</f>
        <v>0</v>
      </c>
      <c r="L400" s="385"/>
      <c r="M400" s="287">
        <f t="shared" si="69"/>
        <v>0</v>
      </c>
      <c r="O400" s="288">
        <f>(($T400*'DT IN. DE'!$C$5/1000))*($D$1166/IF(AND($D$1165&gt;$B$1167,$B$1167&gt;$D$1164),366,365))+(($U400*'DT IN. DE'!$C$5/2000))</f>
        <v>0</v>
      </c>
      <c r="P400" s="289">
        <f t="shared" si="70"/>
        <v>0</v>
      </c>
      <c r="Q400" s="289">
        <f>(($T400*'DT IN. DE'!$E$5/1000))*($D$1166/IF(AND($D$1165&gt;$B$1167,$B$1167&gt;$D$1164),366,365))+(($U400*'DT IN. DE'!$E$5/2000))</f>
        <v>0</v>
      </c>
      <c r="R400" s="290">
        <f t="shared" si="71"/>
        <v>0</v>
      </c>
      <c r="T400" s="291">
        <f t="shared" si="72"/>
        <v>0</v>
      </c>
      <c r="U400" s="291">
        <f t="shared" si="73"/>
        <v>0</v>
      </c>
      <c r="W400" s="288">
        <f>(($AB400*'DT IN. DE'!$C$5/1000))*($D$1166/IF(AND($D$1165&gt;$B$1167,$B$1167&gt;$D$1164),366,365))+(($AC400*'DT IN. DE'!$C$5/2000))</f>
        <v>0</v>
      </c>
      <c r="X400" s="289">
        <f t="shared" si="74"/>
        <v>0</v>
      </c>
      <c r="Y400" s="289">
        <f>(($AB400*'DT IN. DE'!$E$5/1000))*($D$1166/IF(AND($D$1165&gt;$B$1167,$B$1167&gt;$D$1164),366,365))+(($AC400*'DT IN. DE'!$E$5/2000))</f>
        <v>0</v>
      </c>
      <c r="Z400" s="292">
        <f t="shared" si="75"/>
        <v>0</v>
      </c>
      <c r="AA400" s="386"/>
      <c r="AB400" s="291">
        <f t="shared" si="76"/>
        <v>0</v>
      </c>
      <c r="AC400" s="291">
        <f t="shared" si="77"/>
        <v>0</v>
      </c>
    </row>
    <row r="401" spans="2:29" x14ac:dyDescent="0.25">
      <c r="B401" s="423">
        <v>397</v>
      </c>
      <c r="C401" s="430">
        <f>'BIENES ASEGURADOS IN.DE'!C401</f>
        <v>0</v>
      </c>
      <c r="D401" s="431">
        <f>'BIENES ASEGURADOS IN.DE'!D401*'RT GENERALES'!$E$14</f>
        <v>0</v>
      </c>
      <c r="E401" s="432">
        <f>'BIENES ASEGURADOS IN.DE'!E401*'RT GENERALES'!$E$14</f>
        <v>0</v>
      </c>
      <c r="F401" s="433">
        <f>'BIENES ASEGURADOS IN.DE'!F401*'RT GENERALES'!$E$14</f>
        <v>0</v>
      </c>
      <c r="G401" s="425">
        <f t="shared" si="67"/>
        <v>0</v>
      </c>
      <c r="H401" s="283"/>
      <c r="I401" s="284">
        <f>((((D401+E401)*('DT IN. DE'!$C$5/1000)))*($D$1166/IF(AND($D$1165&gt;$B$1167,$B$1167&gt;$D$1164),366,365))+(F401*('DT IN. DE'!$C$5/2000)))</f>
        <v>0</v>
      </c>
      <c r="J401" s="285">
        <f t="shared" si="68"/>
        <v>0</v>
      </c>
      <c r="K401" s="286">
        <f>(((D401+E401)*('DT IN. DE'!$E$5/1000))*($D$1166/IF(AND($D$1165&gt;$B$1167,$B$1167&gt;$D$1164),366,365))+(F401*('DT IN. DE'!$E$5/2000)))</f>
        <v>0</v>
      </c>
      <c r="L401" s="385"/>
      <c r="M401" s="287">
        <f t="shared" si="69"/>
        <v>0</v>
      </c>
      <c r="O401" s="288">
        <f>(($T401*'DT IN. DE'!$C$5/1000))*($D$1166/IF(AND($D$1165&gt;$B$1167,$B$1167&gt;$D$1164),366,365))+(($U401*'DT IN. DE'!$C$5/2000))</f>
        <v>0</v>
      </c>
      <c r="P401" s="289">
        <f t="shared" si="70"/>
        <v>0</v>
      </c>
      <c r="Q401" s="289">
        <f>(($T401*'DT IN. DE'!$E$5/1000))*($D$1166/IF(AND($D$1165&gt;$B$1167,$B$1167&gt;$D$1164),366,365))+(($U401*'DT IN. DE'!$E$5/2000))</f>
        <v>0</v>
      </c>
      <c r="R401" s="290">
        <f t="shared" si="71"/>
        <v>0</v>
      </c>
      <c r="T401" s="291">
        <f t="shared" si="72"/>
        <v>0</v>
      </c>
      <c r="U401" s="291">
        <f t="shared" si="73"/>
        <v>0</v>
      </c>
      <c r="W401" s="288">
        <f>(($AB401*'DT IN. DE'!$C$5/1000))*($D$1166/IF(AND($D$1165&gt;$B$1167,$B$1167&gt;$D$1164),366,365))+(($AC401*'DT IN. DE'!$C$5/2000))</f>
        <v>0</v>
      </c>
      <c r="X401" s="289">
        <f t="shared" si="74"/>
        <v>0</v>
      </c>
      <c r="Y401" s="289">
        <f>(($AB401*'DT IN. DE'!$E$5/1000))*($D$1166/IF(AND($D$1165&gt;$B$1167,$B$1167&gt;$D$1164),366,365))+(($AC401*'DT IN. DE'!$E$5/2000))</f>
        <v>0</v>
      </c>
      <c r="Z401" s="292">
        <f t="shared" si="75"/>
        <v>0</v>
      </c>
      <c r="AA401" s="386"/>
      <c r="AB401" s="291">
        <f t="shared" si="76"/>
        <v>0</v>
      </c>
      <c r="AC401" s="291">
        <f t="shared" si="77"/>
        <v>0</v>
      </c>
    </row>
    <row r="402" spans="2:29" x14ac:dyDescent="0.25">
      <c r="B402" s="424">
        <v>398</v>
      </c>
      <c r="C402" s="430">
        <f>'BIENES ASEGURADOS IN.DE'!C402</f>
        <v>0</v>
      </c>
      <c r="D402" s="431">
        <f>'BIENES ASEGURADOS IN.DE'!D402*'RT GENERALES'!$E$14</f>
        <v>0</v>
      </c>
      <c r="E402" s="432">
        <f>'BIENES ASEGURADOS IN.DE'!E402*'RT GENERALES'!$E$14</f>
        <v>0</v>
      </c>
      <c r="F402" s="433">
        <f>'BIENES ASEGURADOS IN.DE'!F402*'RT GENERALES'!$E$14</f>
        <v>0</v>
      </c>
      <c r="G402" s="425">
        <f t="shared" si="67"/>
        <v>0</v>
      </c>
      <c r="H402" s="283"/>
      <c r="I402" s="284">
        <f>((((D402+E402)*('DT IN. DE'!$C$5/1000)))*($D$1166/IF(AND($D$1165&gt;$B$1167,$B$1167&gt;$D$1164),366,365))+(F402*('DT IN. DE'!$C$5/2000)))</f>
        <v>0</v>
      </c>
      <c r="J402" s="285">
        <f t="shared" si="68"/>
        <v>0</v>
      </c>
      <c r="K402" s="286">
        <f>(((D402+E402)*('DT IN. DE'!$E$5/1000))*($D$1166/IF(AND($D$1165&gt;$B$1167,$B$1167&gt;$D$1164),366,365))+(F402*('DT IN. DE'!$E$5/2000)))</f>
        <v>0</v>
      </c>
      <c r="L402" s="385"/>
      <c r="M402" s="287">
        <f t="shared" si="69"/>
        <v>0</v>
      </c>
      <c r="O402" s="288">
        <f>(($T402*'DT IN. DE'!$C$5/1000))*($D$1166/IF(AND($D$1165&gt;$B$1167,$B$1167&gt;$D$1164),366,365))+(($U402*'DT IN. DE'!$C$5/2000))</f>
        <v>0</v>
      </c>
      <c r="P402" s="289">
        <f t="shared" si="70"/>
        <v>0</v>
      </c>
      <c r="Q402" s="289">
        <f>(($T402*'DT IN. DE'!$E$5/1000))*($D$1166/IF(AND($D$1165&gt;$B$1167,$B$1167&gt;$D$1164),366,365))+(($U402*'DT IN. DE'!$E$5/2000))</f>
        <v>0</v>
      </c>
      <c r="R402" s="290">
        <f t="shared" si="71"/>
        <v>0</v>
      </c>
      <c r="T402" s="291">
        <f t="shared" si="72"/>
        <v>0</v>
      </c>
      <c r="U402" s="291">
        <f t="shared" si="73"/>
        <v>0</v>
      </c>
      <c r="W402" s="288">
        <f>(($AB402*'DT IN. DE'!$C$5/1000))*($D$1166/IF(AND($D$1165&gt;$B$1167,$B$1167&gt;$D$1164),366,365))+(($AC402*'DT IN. DE'!$C$5/2000))</f>
        <v>0</v>
      </c>
      <c r="X402" s="289">
        <f t="shared" si="74"/>
        <v>0</v>
      </c>
      <c r="Y402" s="289">
        <f>(($AB402*'DT IN. DE'!$E$5/1000))*($D$1166/IF(AND($D$1165&gt;$B$1167,$B$1167&gt;$D$1164),366,365))+(($AC402*'DT IN. DE'!$E$5/2000))</f>
        <v>0</v>
      </c>
      <c r="Z402" s="292">
        <f t="shared" si="75"/>
        <v>0</v>
      </c>
      <c r="AA402" s="386"/>
      <c r="AB402" s="291">
        <f t="shared" si="76"/>
        <v>0</v>
      </c>
      <c r="AC402" s="291">
        <f t="shared" si="77"/>
        <v>0</v>
      </c>
    </row>
    <row r="403" spans="2:29" x14ac:dyDescent="0.25">
      <c r="B403" s="424">
        <v>399</v>
      </c>
      <c r="C403" s="430">
        <f>'BIENES ASEGURADOS IN.DE'!C403</f>
        <v>0</v>
      </c>
      <c r="D403" s="431">
        <f>'BIENES ASEGURADOS IN.DE'!D403*'RT GENERALES'!$E$14</f>
        <v>0</v>
      </c>
      <c r="E403" s="432">
        <f>'BIENES ASEGURADOS IN.DE'!E403*'RT GENERALES'!$E$14</f>
        <v>0</v>
      </c>
      <c r="F403" s="433">
        <f>'BIENES ASEGURADOS IN.DE'!F403*'RT GENERALES'!$E$14</f>
        <v>0</v>
      </c>
      <c r="G403" s="425">
        <f t="shared" si="67"/>
        <v>0</v>
      </c>
      <c r="H403" s="283"/>
      <c r="I403" s="284">
        <f>((((D403+E403)*('DT IN. DE'!$C$5/1000)))*($D$1166/IF(AND($D$1165&gt;$B$1167,$B$1167&gt;$D$1164),366,365))+(F403*('DT IN. DE'!$C$5/2000)))</f>
        <v>0</v>
      </c>
      <c r="J403" s="285">
        <f t="shared" si="68"/>
        <v>0</v>
      </c>
      <c r="K403" s="286">
        <f>(((D403+E403)*('DT IN. DE'!$E$5/1000))*($D$1166/IF(AND($D$1165&gt;$B$1167,$B$1167&gt;$D$1164),366,365))+(F403*('DT IN. DE'!$E$5/2000)))</f>
        <v>0</v>
      </c>
      <c r="L403" s="385"/>
      <c r="M403" s="287">
        <f t="shared" si="69"/>
        <v>0</v>
      </c>
      <c r="O403" s="288">
        <f>(($T403*'DT IN. DE'!$C$5/1000))*($D$1166/IF(AND($D$1165&gt;$B$1167,$B$1167&gt;$D$1164),366,365))+(($U403*'DT IN. DE'!$C$5/2000))</f>
        <v>0</v>
      </c>
      <c r="P403" s="289">
        <f t="shared" si="70"/>
        <v>0</v>
      </c>
      <c r="Q403" s="289">
        <f>(($T403*'DT IN. DE'!$E$5/1000))*($D$1166/IF(AND($D$1165&gt;$B$1167,$B$1167&gt;$D$1164),366,365))+(($U403*'DT IN. DE'!$E$5/2000))</f>
        <v>0</v>
      </c>
      <c r="R403" s="290">
        <f t="shared" si="71"/>
        <v>0</v>
      </c>
      <c r="T403" s="291">
        <f t="shared" si="72"/>
        <v>0</v>
      </c>
      <c r="U403" s="291">
        <f t="shared" si="73"/>
        <v>0</v>
      </c>
      <c r="W403" s="288">
        <f>(($AB403*'DT IN. DE'!$C$5/1000))*($D$1166/IF(AND($D$1165&gt;$B$1167,$B$1167&gt;$D$1164),366,365))+(($AC403*'DT IN. DE'!$C$5/2000))</f>
        <v>0</v>
      </c>
      <c r="X403" s="289">
        <f t="shared" si="74"/>
        <v>0</v>
      </c>
      <c r="Y403" s="289">
        <f>(($AB403*'DT IN. DE'!$E$5/1000))*($D$1166/IF(AND($D$1165&gt;$B$1167,$B$1167&gt;$D$1164),366,365))+(($AC403*'DT IN. DE'!$E$5/2000))</f>
        <v>0</v>
      </c>
      <c r="Z403" s="292">
        <f t="shared" si="75"/>
        <v>0</v>
      </c>
      <c r="AA403" s="386"/>
      <c r="AB403" s="291">
        <f t="shared" si="76"/>
        <v>0</v>
      </c>
      <c r="AC403" s="291">
        <f t="shared" si="77"/>
        <v>0</v>
      </c>
    </row>
    <row r="404" spans="2:29" x14ac:dyDescent="0.25">
      <c r="B404" s="423">
        <v>400</v>
      </c>
      <c r="C404" s="430">
        <f>'BIENES ASEGURADOS IN.DE'!C404</f>
        <v>0</v>
      </c>
      <c r="D404" s="431">
        <f>'BIENES ASEGURADOS IN.DE'!D404*'RT GENERALES'!$E$14</f>
        <v>0</v>
      </c>
      <c r="E404" s="432">
        <f>'BIENES ASEGURADOS IN.DE'!E404*'RT GENERALES'!$E$14</f>
        <v>0</v>
      </c>
      <c r="F404" s="433">
        <f>'BIENES ASEGURADOS IN.DE'!F404*'RT GENERALES'!$E$14</f>
        <v>0</v>
      </c>
      <c r="G404" s="425">
        <f t="shared" si="67"/>
        <v>0</v>
      </c>
      <c r="H404" s="283"/>
      <c r="I404" s="284">
        <f>((((D404+E404)*('DT IN. DE'!$C$5/1000)))*($D$1166/IF(AND($D$1165&gt;$B$1167,$B$1167&gt;$D$1164),366,365))+(F404*('DT IN. DE'!$C$5/2000)))</f>
        <v>0</v>
      </c>
      <c r="J404" s="285">
        <f t="shared" si="68"/>
        <v>0</v>
      </c>
      <c r="K404" s="286">
        <f>(((D404+E404)*('DT IN. DE'!$E$5/1000))*($D$1166/IF(AND($D$1165&gt;$B$1167,$B$1167&gt;$D$1164),366,365))+(F404*('DT IN. DE'!$E$5/2000)))</f>
        <v>0</v>
      </c>
      <c r="L404" s="385"/>
      <c r="M404" s="287">
        <f t="shared" si="69"/>
        <v>0</v>
      </c>
      <c r="O404" s="288">
        <f>(($T404*'DT IN. DE'!$C$5/1000))*($D$1166/IF(AND($D$1165&gt;$B$1167,$B$1167&gt;$D$1164),366,365))+(($U404*'DT IN. DE'!$C$5/2000))</f>
        <v>0</v>
      </c>
      <c r="P404" s="289">
        <f t="shared" si="70"/>
        <v>0</v>
      </c>
      <c r="Q404" s="289">
        <f>(($T404*'DT IN. DE'!$E$5/1000))*($D$1166/IF(AND($D$1165&gt;$B$1167,$B$1167&gt;$D$1164),366,365))+(($U404*'DT IN. DE'!$E$5/2000))</f>
        <v>0</v>
      </c>
      <c r="R404" s="290">
        <f t="shared" si="71"/>
        <v>0</v>
      </c>
      <c r="T404" s="291">
        <f t="shared" si="72"/>
        <v>0</v>
      </c>
      <c r="U404" s="291">
        <f t="shared" si="73"/>
        <v>0</v>
      </c>
      <c r="W404" s="288">
        <f>(($AB404*'DT IN. DE'!$C$5/1000))*($D$1166/IF(AND($D$1165&gt;$B$1167,$B$1167&gt;$D$1164),366,365))+(($AC404*'DT IN. DE'!$C$5/2000))</f>
        <v>0</v>
      </c>
      <c r="X404" s="289">
        <f t="shared" si="74"/>
        <v>0</v>
      </c>
      <c r="Y404" s="289">
        <f>(($AB404*'DT IN. DE'!$E$5/1000))*($D$1166/IF(AND($D$1165&gt;$B$1167,$B$1167&gt;$D$1164),366,365))+(($AC404*'DT IN. DE'!$E$5/2000))</f>
        <v>0</v>
      </c>
      <c r="Z404" s="292">
        <f t="shared" si="75"/>
        <v>0</v>
      </c>
      <c r="AA404" s="386"/>
      <c r="AB404" s="291">
        <f t="shared" si="76"/>
        <v>0</v>
      </c>
      <c r="AC404" s="291">
        <f t="shared" si="77"/>
        <v>0</v>
      </c>
    </row>
    <row r="405" spans="2:29" x14ac:dyDescent="0.25">
      <c r="B405" s="424">
        <v>401</v>
      </c>
      <c r="C405" s="430">
        <f>'BIENES ASEGURADOS IN.DE'!C405</f>
        <v>0</v>
      </c>
      <c r="D405" s="431">
        <f>'BIENES ASEGURADOS IN.DE'!D405*'RT GENERALES'!$E$14</f>
        <v>0</v>
      </c>
      <c r="E405" s="432">
        <f>'BIENES ASEGURADOS IN.DE'!E405*'RT GENERALES'!$E$14</f>
        <v>0</v>
      </c>
      <c r="F405" s="433">
        <f>'BIENES ASEGURADOS IN.DE'!F405*'RT GENERALES'!$E$14</f>
        <v>0</v>
      </c>
      <c r="G405" s="425">
        <f t="shared" si="67"/>
        <v>0</v>
      </c>
      <c r="H405" s="283"/>
      <c r="I405" s="284">
        <f>((((D405+E405)*('DT IN. DE'!$C$5/1000)))*($D$1166/IF(AND($D$1165&gt;$B$1167,$B$1167&gt;$D$1164),366,365))+(F405*('DT IN. DE'!$C$5/2000)))</f>
        <v>0</v>
      </c>
      <c r="J405" s="285">
        <f t="shared" si="68"/>
        <v>0</v>
      </c>
      <c r="K405" s="286">
        <f>(((D405+E405)*('DT IN. DE'!$E$5/1000))*($D$1166/IF(AND($D$1165&gt;$B$1167,$B$1167&gt;$D$1164),366,365))+(F405*('DT IN. DE'!$E$5/2000)))</f>
        <v>0</v>
      </c>
      <c r="L405" s="385"/>
      <c r="M405" s="287">
        <f t="shared" si="69"/>
        <v>0</v>
      </c>
      <c r="O405" s="288">
        <f>(($T405*'DT IN. DE'!$C$5/1000))*($D$1166/IF(AND($D$1165&gt;$B$1167,$B$1167&gt;$D$1164),366,365))+(($U405*'DT IN. DE'!$C$5/2000))</f>
        <v>0</v>
      </c>
      <c r="P405" s="289">
        <f t="shared" si="70"/>
        <v>0</v>
      </c>
      <c r="Q405" s="289">
        <f>(($T405*'DT IN. DE'!$E$5/1000))*($D$1166/IF(AND($D$1165&gt;$B$1167,$B$1167&gt;$D$1164),366,365))+(($U405*'DT IN. DE'!$E$5/2000))</f>
        <v>0</v>
      </c>
      <c r="R405" s="290">
        <f t="shared" si="71"/>
        <v>0</v>
      </c>
      <c r="T405" s="291">
        <f t="shared" si="72"/>
        <v>0</v>
      </c>
      <c r="U405" s="291">
        <f t="shared" si="73"/>
        <v>0</v>
      </c>
      <c r="W405" s="288">
        <f>(($AB405*'DT IN. DE'!$C$5/1000))*($D$1166/IF(AND($D$1165&gt;$B$1167,$B$1167&gt;$D$1164),366,365))+(($AC405*'DT IN. DE'!$C$5/2000))</f>
        <v>0</v>
      </c>
      <c r="X405" s="289">
        <f t="shared" si="74"/>
        <v>0</v>
      </c>
      <c r="Y405" s="289">
        <f>(($AB405*'DT IN. DE'!$E$5/1000))*($D$1166/IF(AND($D$1165&gt;$B$1167,$B$1167&gt;$D$1164),366,365))+(($AC405*'DT IN. DE'!$E$5/2000))</f>
        <v>0</v>
      </c>
      <c r="Z405" s="292">
        <f t="shared" si="75"/>
        <v>0</v>
      </c>
      <c r="AA405" s="386"/>
      <c r="AB405" s="291">
        <f t="shared" si="76"/>
        <v>0</v>
      </c>
      <c r="AC405" s="291">
        <f t="shared" si="77"/>
        <v>0</v>
      </c>
    </row>
    <row r="406" spans="2:29" x14ac:dyDescent="0.25">
      <c r="B406" s="424">
        <v>402</v>
      </c>
      <c r="C406" s="430">
        <f>'BIENES ASEGURADOS IN.DE'!C406</f>
        <v>0</v>
      </c>
      <c r="D406" s="431">
        <f>'BIENES ASEGURADOS IN.DE'!D406*'RT GENERALES'!$E$14</f>
        <v>0</v>
      </c>
      <c r="E406" s="432">
        <f>'BIENES ASEGURADOS IN.DE'!E406*'RT GENERALES'!$E$14</f>
        <v>0</v>
      </c>
      <c r="F406" s="433">
        <f>'BIENES ASEGURADOS IN.DE'!F406*'RT GENERALES'!$E$14</f>
        <v>0</v>
      </c>
      <c r="G406" s="425">
        <f t="shared" si="67"/>
        <v>0</v>
      </c>
      <c r="H406" s="283"/>
      <c r="I406" s="284">
        <f>((((D406+E406)*('DT IN. DE'!$C$5/1000)))*($D$1166/IF(AND($D$1165&gt;$B$1167,$B$1167&gt;$D$1164),366,365))+(F406*('DT IN. DE'!$C$5/2000)))</f>
        <v>0</v>
      </c>
      <c r="J406" s="285">
        <f t="shared" si="68"/>
        <v>0</v>
      </c>
      <c r="K406" s="286">
        <f>(((D406+E406)*('DT IN. DE'!$E$5/1000))*($D$1166/IF(AND($D$1165&gt;$B$1167,$B$1167&gt;$D$1164),366,365))+(F406*('DT IN. DE'!$E$5/2000)))</f>
        <v>0</v>
      </c>
      <c r="L406" s="385"/>
      <c r="M406" s="287">
        <f t="shared" si="69"/>
        <v>0</v>
      </c>
      <c r="O406" s="288">
        <f>(($T406*'DT IN. DE'!$C$5/1000))*($D$1166/IF(AND($D$1165&gt;$B$1167,$B$1167&gt;$D$1164),366,365))+(($U406*'DT IN. DE'!$C$5/2000))</f>
        <v>0</v>
      </c>
      <c r="P406" s="289">
        <f t="shared" si="70"/>
        <v>0</v>
      </c>
      <c r="Q406" s="289">
        <f>(($T406*'DT IN. DE'!$E$5/1000))*($D$1166/IF(AND($D$1165&gt;$B$1167,$B$1167&gt;$D$1164),366,365))+(($U406*'DT IN. DE'!$E$5/2000))</f>
        <v>0</v>
      </c>
      <c r="R406" s="290">
        <f t="shared" si="71"/>
        <v>0</v>
      </c>
      <c r="T406" s="291">
        <f t="shared" si="72"/>
        <v>0</v>
      </c>
      <c r="U406" s="291">
        <f t="shared" si="73"/>
        <v>0</v>
      </c>
      <c r="W406" s="288">
        <f>(($AB406*'DT IN. DE'!$C$5/1000))*($D$1166/IF(AND($D$1165&gt;$B$1167,$B$1167&gt;$D$1164),366,365))+(($AC406*'DT IN. DE'!$C$5/2000))</f>
        <v>0</v>
      </c>
      <c r="X406" s="289">
        <f t="shared" si="74"/>
        <v>0</v>
      </c>
      <c r="Y406" s="289">
        <f>(($AB406*'DT IN. DE'!$E$5/1000))*($D$1166/IF(AND($D$1165&gt;$B$1167,$B$1167&gt;$D$1164),366,365))+(($AC406*'DT IN. DE'!$E$5/2000))</f>
        <v>0</v>
      </c>
      <c r="Z406" s="292">
        <f t="shared" si="75"/>
        <v>0</v>
      </c>
      <c r="AA406" s="386"/>
      <c r="AB406" s="291">
        <f t="shared" si="76"/>
        <v>0</v>
      </c>
      <c r="AC406" s="291">
        <f t="shared" si="77"/>
        <v>0</v>
      </c>
    </row>
    <row r="407" spans="2:29" x14ac:dyDescent="0.25">
      <c r="B407" s="423">
        <v>403</v>
      </c>
      <c r="C407" s="430">
        <f>'BIENES ASEGURADOS IN.DE'!C407</f>
        <v>0</v>
      </c>
      <c r="D407" s="431">
        <f>'BIENES ASEGURADOS IN.DE'!D407*'RT GENERALES'!$E$14</f>
        <v>0</v>
      </c>
      <c r="E407" s="432">
        <f>'BIENES ASEGURADOS IN.DE'!E407*'RT GENERALES'!$E$14</f>
        <v>0</v>
      </c>
      <c r="F407" s="433">
        <f>'BIENES ASEGURADOS IN.DE'!F407*'RT GENERALES'!$E$14</f>
        <v>0</v>
      </c>
      <c r="G407" s="425">
        <f t="shared" si="67"/>
        <v>0</v>
      </c>
      <c r="H407" s="283"/>
      <c r="I407" s="284">
        <f>((((D407+E407)*('DT IN. DE'!$C$5/1000)))*($D$1166/IF(AND($D$1165&gt;$B$1167,$B$1167&gt;$D$1164),366,365))+(F407*('DT IN. DE'!$C$5/2000)))</f>
        <v>0</v>
      </c>
      <c r="J407" s="285">
        <f t="shared" si="68"/>
        <v>0</v>
      </c>
      <c r="K407" s="286">
        <f>(((D407+E407)*('DT IN. DE'!$E$5/1000))*($D$1166/IF(AND($D$1165&gt;$B$1167,$B$1167&gt;$D$1164),366,365))+(F407*('DT IN. DE'!$E$5/2000)))</f>
        <v>0</v>
      </c>
      <c r="L407" s="385"/>
      <c r="M407" s="287">
        <f t="shared" si="69"/>
        <v>0</v>
      </c>
      <c r="O407" s="288">
        <f>(($T407*'DT IN. DE'!$C$5/1000))*($D$1166/IF(AND($D$1165&gt;$B$1167,$B$1167&gt;$D$1164),366,365))+(($U407*'DT IN. DE'!$C$5/2000))</f>
        <v>0</v>
      </c>
      <c r="P407" s="289">
        <f t="shared" si="70"/>
        <v>0</v>
      </c>
      <c r="Q407" s="289">
        <f>(($T407*'DT IN. DE'!$E$5/1000))*($D$1166/IF(AND($D$1165&gt;$B$1167,$B$1167&gt;$D$1164),366,365))+(($U407*'DT IN. DE'!$E$5/2000))</f>
        <v>0</v>
      </c>
      <c r="R407" s="290">
        <f t="shared" si="71"/>
        <v>0</v>
      </c>
      <c r="T407" s="291">
        <f t="shared" si="72"/>
        <v>0</v>
      </c>
      <c r="U407" s="291">
        <f t="shared" si="73"/>
        <v>0</v>
      </c>
      <c r="W407" s="288">
        <f>(($AB407*'DT IN. DE'!$C$5/1000))*($D$1166/IF(AND($D$1165&gt;$B$1167,$B$1167&gt;$D$1164),366,365))+(($AC407*'DT IN. DE'!$C$5/2000))</f>
        <v>0</v>
      </c>
      <c r="X407" s="289">
        <f t="shared" si="74"/>
        <v>0</v>
      </c>
      <c r="Y407" s="289">
        <f>(($AB407*'DT IN. DE'!$E$5/1000))*($D$1166/IF(AND($D$1165&gt;$B$1167,$B$1167&gt;$D$1164),366,365))+(($AC407*'DT IN. DE'!$E$5/2000))</f>
        <v>0</v>
      </c>
      <c r="Z407" s="292">
        <f t="shared" si="75"/>
        <v>0</v>
      </c>
      <c r="AA407" s="386"/>
      <c r="AB407" s="291">
        <f t="shared" si="76"/>
        <v>0</v>
      </c>
      <c r="AC407" s="291">
        <f t="shared" si="77"/>
        <v>0</v>
      </c>
    </row>
    <row r="408" spans="2:29" x14ac:dyDescent="0.25">
      <c r="B408" s="424">
        <v>404</v>
      </c>
      <c r="C408" s="430">
        <f>'BIENES ASEGURADOS IN.DE'!C408</f>
        <v>0</v>
      </c>
      <c r="D408" s="431">
        <f>'BIENES ASEGURADOS IN.DE'!D408*'RT GENERALES'!$E$14</f>
        <v>0</v>
      </c>
      <c r="E408" s="432">
        <f>'BIENES ASEGURADOS IN.DE'!E408*'RT GENERALES'!$E$14</f>
        <v>0</v>
      </c>
      <c r="F408" s="433">
        <f>'BIENES ASEGURADOS IN.DE'!F408*'RT GENERALES'!$E$14</f>
        <v>0</v>
      </c>
      <c r="G408" s="425">
        <f t="shared" si="67"/>
        <v>0</v>
      </c>
      <c r="H408" s="283"/>
      <c r="I408" s="284">
        <f>((((D408+E408)*('DT IN. DE'!$C$5/1000)))*($D$1166/IF(AND($D$1165&gt;$B$1167,$B$1167&gt;$D$1164),366,365))+(F408*('DT IN. DE'!$C$5/2000)))</f>
        <v>0</v>
      </c>
      <c r="J408" s="285">
        <f t="shared" si="68"/>
        <v>0</v>
      </c>
      <c r="K408" s="286">
        <f>(((D408+E408)*('DT IN. DE'!$E$5/1000))*($D$1166/IF(AND($D$1165&gt;$B$1167,$B$1167&gt;$D$1164),366,365))+(F408*('DT IN. DE'!$E$5/2000)))</f>
        <v>0</v>
      </c>
      <c r="L408" s="385"/>
      <c r="M408" s="287">
        <f t="shared" si="69"/>
        <v>0</v>
      </c>
      <c r="O408" s="288">
        <f>(($T408*'DT IN. DE'!$C$5/1000))*($D$1166/IF(AND($D$1165&gt;$B$1167,$B$1167&gt;$D$1164),366,365))+(($U408*'DT IN. DE'!$C$5/2000))</f>
        <v>0</v>
      </c>
      <c r="P408" s="289">
        <f t="shared" si="70"/>
        <v>0</v>
      </c>
      <c r="Q408" s="289">
        <f>(($T408*'DT IN. DE'!$E$5/1000))*($D$1166/IF(AND($D$1165&gt;$B$1167,$B$1167&gt;$D$1164),366,365))+(($U408*'DT IN. DE'!$E$5/2000))</f>
        <v>0</v>
      </c>
      <c r="R408" s="290">
        <f t="shared" si="71"/>
        <v>0</v>
      </c>
      <c r="T408" s="291">
        <f t="shared" si="72"/>
        <v>0</v>
      </c>
      <c r="U408" s="291">
        <f t="shared" si="73"/>
        <v>0</v>
      </c>
      <c r="W408" s="288">
        <f>(($AB408*'DT IN. DE'!$C$5/1000))*($D$1166/IF(AND($D$1165&gt;$B$1167,$B$1167&gt;$D$1164),366,365))+(($AC408*'DT IN. DE'!$C$5/2000))</f>
        <v>0</v>
      </c>
      <c r="X408" s="289">
        <f t="shared" si="74"/>
        <v>0</v>
      </c>
      <c r="Y408" s="289">
        <f>(($AB408*'DT IN. DE'!$E$5/1000))*($D$1166/IF(AND($D$1165&gt;$B$1167,$B$1167&gt;$D$1164),366,365))+(($AC408*'DT IN. DE'!$E$5/2000))</f>
        <v>0</v>
      </c>
      <c r="Z408" s="292">
        <f t="shared" si="75"/>
        <v>0</v>
      </c>
      <c r="AA408" s="386"/>
      <c r="AB408" s="291">
        <f t="shared" si="76"/>
        <v>0</v>
      </c>
      <c r="AC408" s="291">
        <f t="shared" si="77"/>
        <v>0</v>
      </c>
    </row>
    <row r="409" spans="2:29" x14ac:dyDescent="0.25">
      <c r="B409" s="424">
        <v>405</v>
      </c>
      <c r="C409" s="430">
        <f>'BIENES ASEGURADOS IN.DE'!C409</f>
        <v>0</v>
      </c>
      <c r="D409" s="431">
        <f>'BIENES ASEGURADOS IN.DE'!D409*'RT GENERALES'!$E$14</f>
        <v>0</v>
      </c>
      <c r="E409" s="432">
        <f>'BIENES ASEGURADOS IN.DE'!E409*'RT GENERALES'!$E$14</f>
        <v>0</v>
      </c>
      <c r="F409" s="433">
        <f>'BIENES ASEGURADOS IN.DE'!F409*'RT GENERALES'!$E$14</f>
        <v>0</v>
      </c>
      <c r="G409" s="425">
        <f t="shared" si="67"/>
        <v>0</v>
      </c>
      <c r="H409" s="283"/>
      <c r="I409" s="284">
        <f>((((D409+E409)*('DT IN. DE'!$C$5/1000)))*($D$1166/IF(AND($D$1165&gt;$B$1167,$B$1167&gt;$D$1164),366,365))+(F409*('DT IN. DE'!$C$5/2000)))</f>
        <v>0</v>
      </c>
      <c r="J409" s="285">
        <f t="shared" si="68"/>
        <v>0</v>
      </c>
      <c r="K409" s="286">
        <f>(((D409+E409)*('DT IN. DE'!$E$5/1000))*($D$1166/IF(AND($D$1165&gt;$B$1167,$B$1167&gt;$D$1164),366,365))+(F409*('DT IN. DE'!$E$5/2000)))</f>
        <v>0</v>
      </c>
      <c r="L409" s="385"/>
      <c r="M409" s="287">
        <f t="shared" si="69"/>
        <v>0</v>
      </c>
      <c r="O409" s="288">
        <f>(($T409*'DT IN. DE'!$C$5/1000))*($D$1166/IF(AND($D$1165&gt;$B$1167,$B$1167&gt;$D$1164),366,365))+(($U409*'DT IN. DE'!$C$5/2000))</f>
        <v>0</v>
      </c>
      <c r="P409" s="289">
        <f t="shared" si="70"/>
        <v>0</v>
      </c>
      <c r="Q409" s="289">
        <f>(($T409*'DT IN. DE'!$E$5/1000))*($D$1166/IF(AND($D$1165&gt;$B$1167,$B$1167&gt;$D$1164),366,365))+(($U409*'DT IN. DE'!$E$5/2000))</f>
        <v>0</v>
      </c>
      <c r="R409" s="290">
        <f t="shared" si="71"/>
        <v>0</v>
      </c>
      <c r="T409" s="291">
        <f t="shared" si="72"/>
        <v>0</v>
      </c>
      <c r="U409" s="291">
        <f t="shared" si="73"/>
        <v>0</v>
      </c>
      <c r="W409" s="288">
        <f>(($AB409*'DT IN. DE'!$C$5/1000))*($D$1166/IF(AND($D$1165&gt;$B$1167,$B$1167&gt;$D$1164),366,365))+(($AC409*'DT IN. DE'!$C$5/2000))</f>
        <v>0</v>
      </c>
      <c r="X409" s="289">
        <f t="shared" si="74"/>
        <v>0</v>
      </c>
      <c r="Y409" s="289">
        <f>(($AB409*'DT IN. DE'!$E$5/1000))*($D$1166/IF(AND($D$1165&gt;$B$1167,$B$1167&gt;$D$1164),366,365))+(($AC409*'DT IN. DE'!$E$5/2000))</f>
        <v>0</v>
      </c>
      <c r="Z409" s="292">
        <f t="shared" si="75"/>
        <v>0</v>
      </c>
      <c r="AA409" s="386"/>
      <c r="AB409" s="291">
        <f t="shared" si="76"/>
        <v>0</v>
      </c>
      <c r="AC409" s="291">
        <f t="shared" si="77"/>
        <v>0</v>
      </c>
    </row>
    <row r="410" spans="2:29" x14ac:dyDescent="0.25">
      <c r="B410" s="423">
        <v>406</v>
      </c>
      <c r="C410" s="430">
        <f>'BIENES ASEGURADOS IN.DE'!C410</f>
        <v>0</v>
      </c>
      <c r="D410" s="431">
        <f>'BIENES ASEGURADOS IN.DE'!D410*'RT GENERALES'!$E$14</f>
        <v>0</v>
      </c>
      <c r="E410" s="432">
        <f>'BIENES ASEGURADOS IN.DE'!E410*'RT GENERALES'!$E$14</f>
        <v>0</v>
      </c>
      <c r="F410" s="433">
        <f>'BIENES ASEGURADOS IN.DE'!F410*'RT GENERALES'!$E$14</f>
        <v>0</v>
      </c>
      <c r="G410" s="425">
        <f t="shared" si="67"/>
        <v>0</v>
      </c>
      <c r="H410" s="283"/>
      <c r="I410" s="284">
        <f>((((D410+E410)*('DT IN. DE'!$C$5/1000)))*($D$1166/IF(AND($D$1165&gt;$B$1167,$B$1167&gt;$D$1164),366,365))+(F410*('DT IN. DE'!$C$5/2000)))</f>
        <v>0</v>
      </c>
      <c r="J410" s="285">
        <f t="shared" si="68"/>
        <v>0</v>
      </c>
      <c r="K410" s="286">
        <f>(((D410+E410)*('DT IN. DE'!$E$5/1000))*($D$1166/IF(AND($D$1165&gt;$B$1167,$B$1167&gt;$D$1164),366,365))+(F410*('DT IN. DE'!$E$5/2000)))</f>
        <v>0</v>
      </c>
      <c r="L410" s="385"/>
      <c r="M410" s="287">
        <f t="shared" si="69"/>
        <v>0</v>
      </c>
      <c r="O410" s="288">
        <f>(($T410*'DT IN. DE'!$C$5/1000))*($D$1166/IF(AND($D$1165&gt;$B$1167,$B$1167&gt;$D$1164),366,365))+(($U410*'DT IN. DE'!$C$5/2000))</f>
        <v>0</v>
      </c>
      <c r="P410" s="289">
        <f t="shared" si="70"/>
        <v>0</v>
      </c>
      <c r="Q410" s="289">
        <f>(($T410*'DT IN. DE'!$E$5/1000))*($D$1166/IF(AND($D$1165&gt;$B$1167,$B$1167&gt;$D$1164),366,365))+(($U410*'DT IN. DE'!$E$5/2000))</f>
        <v>0</v>
      </c>
      <c r="R410" s="290">
        <f t="shared" si="71"/>
        <v>0</v>
      </c>
      <c r="T410" s="291">
        <f t="shared" si="72"/>
        <v>0</v>
      </c>
      <c r="U410" s="291">
        <f t="shared" si="73"/>
        <v>0</v>
      </c>
      <c r="W410" s="288">
        <f>(($AB410*'DT IN. DE'!$C$5/1000))*($D$1166/IF(AND($D$1165&gt;$B$1167,$B$1167&gt;$D$1164),366,365))+(($AC410*'DT IN. DE'!$C$5/2000))</f>
        <v>0</v>
      </c>
      <c r="X410" s="289">
        <f t="shared" si="74"/>
        <v>0</v>
      </c>
      <c r="Y410" s="289">
        <f>(($AB410*'DT IN. DE'!$E$5/1000))*($D$1166/IF(AND($D$1165&gt;$B$1167,$B$1167&gt;$D$1164),366,365))+(($AC410*'DT IN. DE'!$E$5/2000))</f>
        <v>0</v>
      </c>
      <c r="Z410" s="292">
        <f t="shared" si="75"/>
        <v>0</v>
      </c>
      <c r="AA410" s="386"/>
      <c r="AB410" s="291">
        <f t="shared" si="76"/>
        <v>0</v>
      </c>
      <c r="AC410" s="291">
        <f t="shared" si="77"/>
        <v>0</v>
      </c>
    </row>
    <row r="411" spans="2:29" x14ac:dyDescent="0.25">
      <c r="B411" s="424">
        <v>407</v>
      </c>
      <c r="C411" s="430">
        <f>'BIENES ASEGURADOS IN.DE'!C411</f>
        <v>0</v>
      </c>
      <c r="D411" s="431">
        <f>'BIENES ASEGURADOS IN.DE'!D411*'RT GENERALES'!$E$14</f>
        <v>0</v>
      </c>
      <c r="E411" s="432">
        <f>'BIENES ASEGURADOS IN.DE'!E411*'RT GENERALES'!$E$14</f>
        <v>0</v>
      </c>
      <c r="F411" s="433">
        <f>'BIENES ASEGURADOS IN.DE'!F411*'RT GENERALES'!$E$14</f>
        <v>0</v>
      </c>
      <c r="G411" s="425">
        <f t="shared" si="67"/>
        <v>0</v>
      </c>
      <c r="H411" s="283"/>
      <c r="I411" s="284">
        <f>((((D411+E411)*('DT IN. DE'!$C$5/1000)))*($D$1166/IF(AND($D$1165&gt;$B$1167,$B$1167&gt;$D$1164),366,365))+(F411*('DT IN. DE'!$C$5/2000)))</f>
        <v>0</v>
      </c>
      <c r="J411" s="285">
        <f t="shared" si="68"/>
        <v>0</v>
      </c>
      <c r="K411" s="286">
        <f>(((D411+E411)*('DT IN. DE'!$E$5/1000))*($D$1166/IF(AND($D$1165&gt;$B$1167,$B$1167&gt;$D$1164),366,365))+(F411*('DT IN. DE'!$E$5/2000)))</f>
        <v>0</v>
      </c>
      <c r="L411" s="385"/>
      <c r="M411" s="287">
        <f t="shared" si="69"/>
        <v>0</v>
      </c>
      <c r="O411" s="288">
        <f>(($T411*'DT IN. DE'!$C$5/1000))*($D$1166/IF(AND($D$1165&gt;$B$1167,$B$1167&gt;$D$1164),366,365))+(($U411*'DT IN. DE'!$C$5/2000))</f>
        <v>0</v>
      </c>
      <c r="P411" s="289">
        <f t="shared" si="70"/>
        <v>0</v>
      </c>
      <c r="Q411" s="289">
        <f>(($T411*'DT IN. DE'!$E$5/1000))*($D$1166/IF(AND($D$1165&gt;$B$1167,$B$1167&gt;$D$1164),366,365))+(($U411*'DT IN. DE'!$E$5/2000))</f>
        <v>0</v>
      </c>
      <c r="R411" s="290">
        <f t="shared" si="71"/>
        <v>0</v>
      </c>
      <c r="T411" s="291">
        <f t="shared" si="72"/>
        <v>0</v>
      </c>
      <c r="U411" s="291">
        <f t="shared" si="73"/>
        <v>0</v>
      </c>
      <c r="W411" s="288">
        <f>(($AB411*'DT IN. DE'!$C$5/1000))*($D$1166/IF(AND($D$1165&gt;$B$1167,$B$1167&gt;$D$1164),366,365))+(($AC411*'DT IN. DE'!$C$5/2000))</f>
        <v>0</v>
      </c>
      <c r="X411" s="289">
        <f t="shared" si="74"/>
        <v>0</v>
      </c>
      <c r="Y411" s="289">
        <f>(($AB411*'DT IN. DE'!$E$5/1000))*($D$1166/IF(AND($D$1165&gt;$B$1167,$B$1167&gt;$D$1164),366,365))+(($AC411*'DT IN. DE'!$E$5/2000))</f>
        <v>0</v>
      </c>
      <c r="Z411" s="292">
        <f t="shared" si="75"/>
        <v>0</v>
      </c>
      <c r="AA411" s="386"/>
      <c r="AB411" s="291">
        <f t="shared" si="76"/>
        <v>0</v>
      </c>
      <c r="AC411" s="291">
        <f t="shared" si="77"/>
        <v>0</v>
      </c>
    </row>
    <row r="412" spans="2:29" x14ac:dyDescent="0.25">
      <c r="B412" s="424">
        <v>408</v>
      </c>
      <c r="C412" s="430">
        <f>'BIENES ASEGURADOS IN.DE'!C412</f>
        <v>0</v>
      </c>
      <c r="D412" s="431">
        <f>'BIENES ASEGURADOS IN.DE'!D412*'RT GENERALES'!$E$14</f>
        <v>0</v>
      </c>
      <c r="E412" s="432">
        <f>'BIENES ASEGURADOS IN.DE'!E412*'RT GENERALES'!$E$14</f>
        <v>0</v>
      </c>
      <c r="F412" s="433">
        <f>'BIENES ASEGURADOS IN.DE'!F412*'RT GENERALES'!$E$14</f>
        <v>0</v>
      </c>
      <c r="G412" s="425">
        <f t="shared" si="67"/>
        <v>0</v>
      </c>
      <c r="H412" s="283"/>
      <c r="I412" s="284">
        <f>((((D412+E412)*('DT IN. DE'!$C$5/1000)))*($D$1166/IF(AND($D$1165&gt;$B$1167,$B$1167&gt;$D$1164),366,365))+(F412*('DT IN. DE'!$C$5/2000)))</f>
        <v>0</v>
      </c>
      <c r="J412" s="285">
        <f t="shared" si="68"/>
        <v>0</v>
      </c>
      <c r="K412" s="286">
        <f>(((D412+E412)*('DT IN. DE'!$E$5/1000))*($D$1166/IF(AND($D$1165&gt;$B$1167,$B$1167&gt;$D$1164),366,365))+(F412*('DT IN. DE'!$E$5/2000)))</f>
        <v>0</v>
      </c>
      <c r="L412" s="385"/>
      <c r="M412" s="287">
        <f t="shared" si="69"/>
        <v>0</v>
      </c>
      <c r="O412" s="288">
        <f>(($T412*'DT IN. DE'!$C$5/1000))*($D$1166/IF(AND($D$1165&gt;$B$1167,$B$1167&gt;$D$1164),366,365))+(($U412*'DT IN. DE'!$C$5/2000))</f>
        <v>0</v>
      </c>
      <c r="P412" s="289">
        <f t="shared" si="70"/>
        <v>0</v>
      </c>
      <c r="Q412" s="289">
        <f>(($T412*'DT IN. DE'!$E$5/1000))*($D$1166/IF(AND($D$1165&gt;$B$1167,$B$1167&gt;$D$1164),366,365))+(($U412*'DT IN. DE'!$E$5/2000))</f>
        <v>0</v>
      </c>
      <c r="R412" s="290">
        <f t="shared" si="71"/>
        <v>0</v>
      </c>
      <c r="T412" s="291">
        <f t="shared" si="72"/>
        <v>0</v>
      </c>
      <c r="U412" s="291">
        <f t="shared" si="73"/>
        <v>0</v>
      </c>
      <c r="W412" s="288">
        <f>(($AB412*'DT IN. DE'!$C$5/1000))*($D$1166/IF(AND($D$1165&gt;$B$1167,$B$1167&gt;$D$1164),366,365))+(($AC412*'DT IN. DE'!$C$5/2000))</f>
        <v>0</v>
      </c>
      <c r="X412" s="289">
        <f t="shared" si="74"/>
        <v>0</v>
      </c>
      <c r="Y412" s="289">
        <f>(($AB412*'DT IN. DE'!$E$5/1000))*($D$1166/IF(AND($D$1165&gt;$B$1167,$B$1167&gt;$D$1164),366,365))+(($AC412*'DT IN. DE'!$E$5/2000))</f>
        <v>0</v>
      </c>
      <c r="Z412" s="292">
        <f t="shared" si="75"/>
        <v>0</v>
      </c>
      <c r="AA412" s="386"/>
      <c r="AB412" s="291">
        <f t="shared" si="76"/>
        <v>0</v>
      </c>
      <c r="AC412" s="291">
        <f t="shared" si="77"/>
        <v>0</v>
      </c>
    </row>
    <row r="413" spans="2:29" x14ac:dyDescent="0.25">
      <c r="B413" s="423">
        <v>409</v>
      </c>
      <c r="C413" s="430">
        <f>'BIENES ASEGURADOS IN.DE'!C413</f>
        <v>0</v>
      </c>
      <c r="D413" s="431">
        <f>'BIENES ASEGURADOS IN.DE'!D413*'RT GENERALES'!$E$14</f>
        <v>0</v>
      </c>
      <c r="E413" s="432">
        <f>'BIENES ASEGURADOS IN.DE'!E413*'RT GENERALES'!$E$14</f>
        <v>0</v>
      </c>
      <c r="F413" s="433">
        <f>'BIENES ASEGURADOS IN.DE'!F413*'RT GENERALES'!$E$14</f>
        <v>0</v>
      </c>
      <c r="G413" s="425">
        <f t="shared" si="67"/>
        <v>0</v>
      </c>
      <c r="H413" s="283"/>
      <c r="I413" s="284">
        <f>((((D413+E413)*('DT IN. DE'!$C$5/1000)))*($D$1166/IF(AND($D$1165&gt;$B$1167,$B$1167&gt;$D$1164),366,365))+(F413*('DT IN. DE'!$C$5/2000)))</f>
        <v>0</v>
      </c>
      <c r="J413" s="285">
        <f t="shared" si="68"/>
        <v>0</v>
      </c>
      <c r="K413" s="286">
        <f>(((D413+E413)*('DT IN. DE'!$E$5/1000))*($D$1166/IF(AND($D$1165&gt;$B$1167,$B$1167&gt;$D$1164),366,365))+(F413*('DT IN. DE'!$E$5/2000)))</f>
        <v>0</v>
      </c>
      <c r="L413" s="385"/>
      <c r="M413" s="287">
        <f t="shared" si="69"/>
        <v>0</v>
      </c>
      <c r="O413" s="288">
        <f>(($T413*'DT IN. DE'!$C$5/1000))*($D$1166/IF(AND($D$1165&gt;$B$1167,$B$1167&gt;$D$1164),366,365))+(($U413*'DT IN. DE'!$C$5/2000))</f>
        <v>0</v>
      </c>
      <c r="P413" s="289">
        <f t="shared" si="70"/>
        <v>0</v>
      </c>
      <c r="Q413" s="289">
        <f>(($T413*'DT IN. DE'!$E$5/1000))*($D$1166/IF(AND($D$1165&gt;$B$1167,$B$1167&gt;$D$1164),366,365))+(($U413*'DT IN. DE'!$E$5/2000))</f>
        <v>0</v>
      </c>
      <c r="R413" s="290">
        <f t="shared" si="71"/>
        <v>0</v>
      </c>
      <c r="T413" s="291">
        <f t="shared" si="72"/>
        <v>0</v>
      </c>
      <c r="U413" s="291">
        <f t="shared" si="73"/>
        <v>0</v>
      </c>
      <c r="W413" s="288">
        <f>(($AB413*'DT IN. DE'!$C$5/1000))*($D$1166/IF(AND($D$1165&gt;$B$1167,$B$1167&gt;$D$1164),366,365))+(($AC413*'DT IN. DE'!$C$5/2000))</f>
        <v>0</v>
      </c>
      <c r="X413" s="289">
        <f t="shared" si="74"/>
        <v>0</v>
      </c>
      <c r="Y413" s="289">
        <f>(($AB413*'DT IN. DE'!$E$5/1000))*($D$1166/IF(AND($D$1165&gt;$B$1167,$B$1167&gt;$D$1164),366,365))+(($AC413*'DT IN. DE'!$E$5/2000))</f>
        <v>0</v>
      </c>
      <c r="Z413" s="292">
        <f t="shared" si="75"/>
        <v>0</v>
      </c>
      <c r="AA413" s="386"/>
      <c r="AB413" s="291">
        <f t="shared" si="76"/>
        <v>0</v>
      </c>
      <c r="AC413" s="291">
        <f t="shared" si="77"/>
        <v>0</v>
      </c>
    </row>
    <row r="414" spans="2:29" x14ac:dyDescent="0.25">
      <c r="B414" s="424">
        <v>410</v>
      </c>
      <c r="C414" s="430">
        <f>'BIENES ASEGURADOS IN.DE'!C414</f>
        <v>0</v>
      </c>
      <c r="D414" s="431">
        <f>'BIENES ASEGURADOS IN.DE'!D414*'RT GENERALES'!$E$14</f>
        <v>0</v>
      </c>
      <c r="E414" s="432">
        <f>'BIENES ASEGURADOS IN.DE'!E414*'RT GENERALES'!$E$14</f>
        <v>0</v>
      </c>
      <c r="F414" s="433">
        <f>'BIENES ASEGURADOS IN.DE'!F414*'RT GENERALES'!$E$14</f>
        <v>0</v>
      </c>
      <c r="G414" s="425">
        <f t="shared" si="67"/>
        <v>0</v>
      </c>
      <c r="H414" s="283"/>
      <c r="I414" s="284">
        <f>((((D414+E414)*('DT IN. DE'!$C$5/1000)))*($D$1166/IF(AND($D$1165&gt;$B$1167,$B$1167&gt;$D$1164),366,365))+(F414*('DT IN. DE'!$C$5/2000)))</f>
        <v>0</v>
      </c>
      <c r="J414" s="285">
        <f t="shared" si="68"/>
        <v>0</v>
      </c>
      <c r="K414" s="286">
        <f>(((D414+E414)*('DT IN. DE'!$E$5/1000))*($D$1166/IF(AND($D$1165&gt;$B$1167,$B$1167&gt;$D$1164),366,365))+(F414*('DT IN. DE'!$E$5/2000)))</f>
        <v>0</v>
      </c>
      <c r="L414" s="385"/>
      <c r="M414" s="287">
        <f t="shared" si="69"/>
        <v>0</v>
      </c>
      <c r="O414" s="288">
        <f>(($T414*'DT IN. DE'!$C$5/1000))*($D$1166/IF(AND($D$1165&gt;$B$1167,$B$1167&gt;$D$1164),366,365))+(($U414*'DT IN. DE'!$C$5/2000))</f>
        <v>0</v>
      </c>
      <c r="P414" s="289">
        <f t="shared" si="70"/>
        <v>0</v>
      </c>
      <c r="Q414" s="289">
        <f>(($T414*'DT IN. DE'!$E$5/1000))*($D$1166/IF(AND($D$1165&gt;$B$1167,$B$1167&gt;$D$1164),366,365))+(($U414*'DT IN. DE'!$E$5/2000))</f>
        <v>0</v>
      </c>
      <c r="R414" s="290">
        <f t="shared" si="71"/>
        <v>0</v>
      </c>
      <c r="T414" s="291">
        <f t="shared" si="72"/>
        <v>0</v>
      </c>
      <c r="U414" s="291">
        <f t="shared" si="73"/>
        <v>0</v>
      </c>
      <c r="W414" s="288">
        <f>(($AB414*'DT IN. DE'!$C$5/1000))*($D$1166/IF(AND($D$1165&gt;$B$1167,$B$1167&gt;$D$1164),366,365))+(($AC414*'DT IN. DE'!$C$5/2000))</f>
        <v>0</v>
      </c>
      <c r="X414" s="289">
        <f t="shared" si="74"/>
        <v>0</v>
      </c>
      <c r="Y414" s="289">
        <f>(($AB414*'DT IN. DE'!$E$5/1000))*($D$1166/IF(AND($D$1165&gt;$B$1167,$B$1167&gt;$D$1164),366,365))+(($AC414*'DT IN. DE'!$E$5/2000))</f>
        <v>0</v>
      </c>
      <c r="Z414" s="292">
        <f t="shared" si="75"/>
        <v>0</v>
      </c>
      <c r="AA414" s="386"/>
      <c r="AB414" s="291">
        <f t="shared" si="76"/>
        <v>0</v>
      </c>
      <c r="AC414" s="291">
        <f t="shared" si="77"/>
        <v>0</v>
      </c>
    </row>
    <row r="415" spans="2:29" x14ac:dyDescent="0.25">
      <c r="B415" s="424">
        <v>411</v>
      </c>
      <c r="C415" s="430">
        <f>'BIENES ASEGURADOS IN.DE'!C415</f>
        <v>0</v>
      </c>
      <c r="D415" s="431">
        <f>'BIENES ASEGURADOS IN.DE'!D415*'RT GENERALES'!$E$14</f>
        <v>0</v>
      </c>
      <c r="E415" s="432">
        <f>'BIENES ASEGURADOS IN.DE'!E415*'RT GENERALES'!$E$14</f>
        <v>0</v>
      </c>
      <c r="F415" s="433">
        <f>'BIENES ASEGURADOS IN.DE'!F415*'RT GENERALES'!$E$14</f>
        <v>0</v>
      </c>
      <c r="G415" s="425">
        <f t="shared" si="67"/>
        <v>0</v>
      </c>
      <c r="H415" s="283"/>
      <c r="I415" s="284">
        <f>((((D415+E415)*('DT IN. DE'!$C$5/1000)))*($D$1166/IF(AND($D$1165&gt;$B$1167,$B$1167&gt;$D$1164),366,365))+(F415*('DT IN. DE'!$C$5/2000)))</f>
        <v>0</v>
      </c>
      <c r="J415" s="285">
        <f t="shared" si="68"/>
        <v>0</v>
      </c>
      <c r="K415" s="286">
        <f>(((D415+E415)*('DT IN. DE'!$E$5/1000))*($D$1166/IF(AND($D$1165&gt;$B$1167,$B$1167&gt;$D$1164),366,365))+(F415*('DT IN. DE'!$E$5/2000)))</f>
        <v>0</v>
      </c>
      <c r="L415" s="385"/>
      <c r="M415" s="287">
        <f t="shared" si="69"/>
        <v>0</v>
      </c>
      <c r="O415" s="288">
        <f>(($T415*'DT IN. DE'!$C$5/1000))*($D$1166/IF(AND($D$1165&gt;$B$1167,$B$1167&gt;$D$1164),366,365))+(($U415*'DT IN. DE'!$C$5/2000))</f>
        <v>0</v>
      </c>
      <c r="P415" s="289">
        <f t="shared" si="70"/>
        <v>0</v>
      </c>
      <c r="Q415" s="289">
        <f>(($T415*'DT IN. DE'!$E$5/1000))*($D$1166/IF(AND($D$1165&gt;$B$1167,$B$1167&gt;$D$1164),366,365))+(($U415*'DT IN. DE'!$E$5/2000))</f>
        <v>0</v>
      </c>
      <c r="R415" s="290">
        <f t="shared" si="71"/>
        <v>0</v>
      </c>
      <c r="T415" s="291">
        <f t="shared" si="72"/>
        <v>0</v>
      </c>
      <c r="U415" s="291">
        <f t="shared" si="73"/>
        <v>0</v>
      </c>
      <c r="W415" s="288">
        <f>(($AB415*'DT IN. DE'!$C$5/1000))*($D$1166/IF(AND($D$1165&gt;$B$1167,$B$1167&gt;$D$1164),366,365))+(($AC415*'DT IN. DE'!$C$5/2000))</f>
        <v>0</v>
      </c>
      <c r="X415" s="289">
        <f t="shared" si="74"/>
        <v>0</v>
      </c>
      <c r="Y415" s="289">
        <f>(($AB415*'DT IN. DE'!$E$5/1000))*($D$1166/IF(AND($D$1165&gt;$B$1167,$B$1167&gt;$D$1164),366,365))+(($AC415*'DT IN. DE'!$E$5/2000))</f>
        <v>0</v>
      </c>
      <c r="Z415" s="292">
        <f t="shared" si="75"/>
        <v>0</v>
      </c>
      <c r="AA415" s="386"/>
      <c r="AB415" s="291">
        <f t="shared" si="76"/>
        <v>0</v>
      </c>
      <c r="AC415" s="291">
        <f t="shared" si="77"/>
        <v>0</v>
      </c>
    </row>
    <row r="416" spans="2:29" x14ac:dyDescent="0.25">
      <c r="B416" s="423">
        <v>412</v>
      </c>
      <c r="C416" s="430">
        <f>'BIENES ASEGURADOS IN.DE'!C416</f>
        <v>0</v>
      </c>
      <c r="D416" s="431">
        <f>'BIENES ASEGURADOS IN.DE'!D416*'RT GENERALES'!$E$14</f>
        <v>0</v>
      </c>
      <c r="E416" s="432">
        <f>'BIENES ASEGURADOS IN.DE'!E416*'RT GENERALES'!$E$14</f>
        <v>0</v>
      </c>
      <c r="F416" s="433">
        <f>'BIENES ASEGURADOS IN.DE'!F416*'RT GENERALES'!$E$14</f>
        <v>0</v>
      </c>
      <c r="G416" s="425">
        <f t="shared" si="67"/>
        <v>0</v>
      </c>
      <c r="H416" s="283"/>
      <c r="I416" s="284">
        <f>((((D416+E416)*('DT IN. DE'!$C$5/1000)))*($D$1166/IF(AND($D$1165&gt;$B$1167,$B$1167&gt;$D$1164),366,365))+(F416*('DT IN. DE'!$C$5/2000)))</f>
        <v>0</v>
      </c>
      <c r="J416" s="285">
        <f t="shared" si="68"/>
        <v>0</v>
      </c>
      <c r="K416" s="286">
        <f>(((D416+E416)*('DT IN. DE'!$E$5/1000))*($D$1166/IF(AND($D$1165&gt;$B$1167,$B$1167&gt;$D$1164),366,365))+(F416*('DT IN. DE'!$E$5/2000)))</f>
        <v>0</v>
      </c>
      <c r="L416" s="385"/>
      <c r="M416" s="287">
        <f t="shared" si="69"/>
        <v>0</v>
      </c>
      <c r="O416" s="288">
        <f>(($T416*'DT IN. DE'!$C$5/1000))*($D$1166/IF(AND($D$1165&gt;$B$1167,$B$1167&gt;$D$1164),366,365))+(($U416*'DT IN. DE'!$C$5/2000))</f>
        <v>0</v>
      </c>
      <c r="P416" s="289">
        <f t="shared" si="70"/>
        <v>0</v>
      </c>
      <c r="Q416" s="289">
        <f>(($T416*'DT IN. DE'!$E$5/1000))*($D$1166/IF(AND($D$1165&gt;$B$1167,$B$1167&gt;$D$1164),366,365))+(($U416*'DT IN. DE'!$E$5/2000))</f>
        <v>0</v>
      </c>
      <c r="R416" s="290">
        <f t="shared" si="71"/>
        <v>0</v>
      </c>
      <c r="T416" s="291">
        <f t="shared" si="72"/>
        <v>0</v>
      </c>
      <c r="U416" s="291">
        <f t="shared" si="73"/>
        <v>0</v>
      </c>
      <c r="W416" s="288">
        <f>(($AB416*'DT IN. DE'!$C$5/1000))*($D$1166/IF(AND($D$1165&gt;$B$1167,$B$1167&gt;$D$1164),366,365))+(($AC416*'DT IN. DE'!$C$5/2000))</f>
        <v>0</v>
      </c>
      <c r="X416" s="289">
        <f t="shared" si="74"/>
        <v>0</v>
      </c>
      <c r="Y416" s="289">
        <f>(($AB416*'DT IN. DE'!$E$5/1000))*($D$1166/IF(AND($D$1165&gt;$B$1167,$B$1167&gt;$D$1164),366,365))+(($AC416*'DT IN. DE'!$E$5/2000))</f>
        <v>0</v>
      </c>
      <c r="Z416" s="292">
        <f t="shared" si="75"/>
        <v>0</v>
      </c>
      <c r="AA416" s="386"/>
      <c r="AB416" s="291">
        <f t="shared" si="76"/>
        <v>0</v>
      </c>
      <c r="AC416" s="291">
        <f t="shared" si="77"/>
        <v>0</v>
      </c>
    </row>
    <row r="417" spans="2:29" x14ac:dyDescent="0.25">
      <c r="B417" s="424">
        <v>413</v>
      </c>
      <c r="C417" s="430">
        <f>'BIENES ASEGURADOS IN.DE'!C417</f>
        <v>0</v>
      </c>
      <c r="D417" s="431">
        <f>'BIENES ASEGURADOS IN.DE'!D417*'RT GENERALES'!$E$14</f>
        <v>0</v>
      </c>
      <c r="E417" s="432">
        <f>'BIENES ASEGURADOS IN.DE'!E417*'RT GENERALES'!$E$14</f>
        <v>0</v>
      </c>
      <c r="F417" s="433">
        <f>'BIENES ASEGURADOS IN.DE'!F417*'RT GENERALES'!$E$14</f>
        <v>0</v>
      </c>
      <c r="G417" s="425">
        <f t="shared" si="67"/>
        <v>0</v>
      </c>
      <c r="H417" s="283"/>
      <c r="I417" s="284">
        <f>((((D417+E417)*('DT IN. DE'!$C$5/1000)))*($D$1166/IF(AND($D$1165&gt;$B$1167,$B$1167&gt;$D$1164),366,365))+(F417*('DT IN. DE'!$C$5/2000)))</f>
        <v>0</v>
      </c>
      <c r="J417" s="285">
        <f t="shared" si="68"/>
        <v>0</v>
      </c>
      <c r="K417" s="286">
        <f>(((D417+E417)*('DT IN. DE'!$E$5/1000))*($D$1166/IF(AND($D$1165&gt;$B$1167,$B$1167&gt;$D$1164),366,365))+(F417*('DT IN. DE'!$E$5/2000)))</f>
        <v>0</v>
      </c>
      <c r="L417" s="385"/>
      <c r="M417" s="287">
        <f t="shared" si="69"/>
        <v>0</v>
      </c>
      <c r="O417" s="288">
        <f>(($T417*'DT IN. DE'!$C$5/1000))*($D$1166/IF(AND($D$1165&gt;$B$1167,$B$1167&gt;$D$1164),366,365))+(($U417*'DT IN. DE'!$C$5/2000))</f>
        <v>0</v>
      </c>
      <c r="P417" s="289">
        <f t="shared" si="70"/>
        <v>0</v>
      </c>
      <c r="Q417" s="289">
        <f>(($T417*'DT IN. DE'!$E$5/1000))*($D$1166/IF(AND($D$1165&gt;$B$1167,$B$1167&gt;$D$1164),366,365))+(($U417*'DT IN. DE'!$E$5/2000))</f>
        <v>0</v>
      </c>
      <c r="R417" s="290">
        <f t="shared" si="71"/>
        <v>0</v>
      </c>
      <c r="T417" s="291">
        <f t="shared" si="72"/>
        <v>0</v>
      </c>
      <c r="U417" s="291">
        <f t="shared" si="73"/>
        <v>0</v>
      </c>
      <c r="W417" s="288">
        <f>(($AB417*'DT IN. DE'!$C$5/1000))*($D$1166/IF(AND($D$1165&gt;$B$1167,$B$1167&gt;$D$1164),366,365))+(($AC417*'DT IN. DE'!$C$5/2000))</f>
        <v>0</v>
      </c>
      <c r="X417" s="289">
        <f t="shared" si="74"/>
        <v>0</v>
      </c>
      <c r="Y417" s="289">
        <f>(($AB417*'DT IN. DE'!$E$5/1000))*($D$1166/IF(AND($D$1165&gt;$B$1167,$B$1167&gt;$D$1164),366,365))+(($AC417*'DT IN. DE'!$E$5/2000))</f>
        <v>0</v>
      </c>
      <c r="Z417" s="292">
        <f t="shared" si="75"/>
        <v>0</v>
      </c>
      <c r="AA417" s="386"/>
      <c r="AB417" s="291">
        <f t="shared" si="76"/>
        <v>0</v>
      </c>
      <c r="AC417" s="291">
        <f t="shared" si="77"/>
        <v>0</v>
      </c>
    </row>
    <row r="418" spans="2:29" x14ac:dyDescent="0.25">
      <c r="B418" s="424">
        <v>414</v>
      </c>
      <c r="C418" s="430">
        <f>'BIENES ASEGURADOS IN.DE'!C418</f>
        <v>0</v>
      </c>
      <c r="D418" s="431">
        <f>'BIENES ASEGURADOS IN.DE'!D418*'RT GENERALES'!$E$14</f>
        <v>0</v>
      </c>
      <c r="E418" s="432">
        <f>'BIENES ASEGURADOS IN.DE'!E418*'RT GENERALES'!$E$14</f>
        <v>0</v>
      </c>
      <c r="F418" s="433">
        <f>'BIENES ASEGURADOS IN.DE'!F418*'RT GENERALES'!$E$14</f>
        <v>0</v>
      </c>
      <c r="G418" s="425">
        <f t="shared" si="67"/>
        <v>0</v>
      </c>
      <c r="H418" s="283"/>
      <c r="I418" s="284">
        <f>((((D418+E418)*('DT IN. DE'!$C$5/1000)))*($D$1166/IF(AND($D$1165&gt;$B$1167,$B$1167&gt;$D$1164),366,365))+(F418*('DT IN. DE'!$C$5/2000)))</f>
        <v>0</v>
      </c>
      <c r="J418" s="285">
        <f t="shared" si="68"/>
        <v>0</v>
      </c>
      <c r="K418" s="286">
        <f>(((D418+E418)*('DT IN. DE'!$E$5/1000))*($D$1166/IF(AND($D$1165&gt;$B$1167,$B$1167&gt;$D$1164),366,365))+(F418*('DT IN. DE'!$E$5/2000)))</f>
        <v>0</v>
      </c>
      <c r="L418" s="385"/>
      <c r="M418" s="287">
        <f t="shared" si="69"/>
        <v>0</v>
      </c>
      <c r="O418" s="288">
        <f>(($T418*'DT IN. DE'!$C$5/1000))*($D$1166/IF(AND($D$1165&gt;$B$1167,$B$1167&gt;$D$1164),366,365))+(($U418*'DT IN. DE'!$C$5/2000))</f>
        <v>0</v>
      </c>
      <c r="P418" s="289">
        <f t="shared" si="70"/>
        <v>0</v>
      </c>
      <c r="Q418" s="289">
        <f>(($T418*'DT IN. DE'!$E$5/1000))*($D$1166/IF(AND($D$1165&gt;$B$1167,$B$1167&gt;$D$1164),366,365))+(($U418*'DT IN. DE'!$E$5/2000))</f>
        <v>0</v>
      </c>
      <c r="R418" s="290">
        <f t="shared" si="71"/>
        <v>0</v>
      </c>
      <c r="T418" s="291">
        <f t="shared" si="72"/>
        <v>0</v>
      </c>
      <c r="U418" s="291">
        <f t="shared" si="73"/>
        <v>0</v>
      </c>
      <c r="W418" s="288">
        <f>(($AB418*'DT IN. DE'!$C$5/1000))*($D$1166/IF(AND($D$1165&gt;$B$1167,$B$1167&gt;$D$1164),366,365))+(($AC418*'DT IN. DE'!$C$5/2000))</f>
        <v>0</v>
      </c>
      <c r="X418" s="289">
        <f t="shared" si="74"/>
        <v>0</v>
      </c>
      <c r="Y418" s="289">
        <f>(($AB418*'DT IN. DE'!$E$5/1000))*($D$1166/IF(AND($D$1165&gt;$B$1167,$B$1167&gt;$D$1164),366,365))+(($AC418*'DT IN. DE'!$E$5/2000))</f>
        <v>0</v>
      </c>
      <c r="Z418" s="292">
        <f t="shared" si="75"/>
        <v>0</v>
      </c>
      <c r="AA418" s="386"/>
      <c r="AB418" s="291">
        <f t="shared" si="76"/>
        <v>0</v>
      </c>
      <c r="AC418" s="291">
        <f t="shared" si="77"/>
        <v>0</v>
      </c>
    </row>
    <row r="419" spans="2:29" x14ac:dyDescent="0.25">
      <c r="B419" s="423">
        <v>415</v>
      </c>
      <c r="C419" s="430">
        <f>'BIENES ASEGURADOS IN.DE'!C419</f>
        <v>0</v>
      </c>
      <c r="D419" s="431">
        <f>'BIENES ASEGURADOS IN.DE'!D419*'RT GENERALES'!$E$14</f>
        <v>0</v>
      </c>
      <c r="E419" s="432">
        <f>'BIENES ASEGURADOS IN.DE'!E419*'RT GENERALES'!$E$14</f>
        <v>0</v>
      </c>
      <c r="F419" s="433">
        <f>'BIENES ASEGURADOS IN.DE'!F419*'RT GENERALES'!$E$14</f>
        <v>0</v>
      </c>
      <c r="G419" s="425">
        <f t="shared" si="67"/>
        <v>0</v>
      </c>
      <c r="H419" s="283"/>
      <c r="I419" s="284">
        <f>((((D419+E419)*('DT IN. DE'!$C$5/1000)))*($D$1166/IF(AND($D$1165&gt;$B$1167,$B$1167&gt;$D$1164),366,365))+(F419*('DT IN. DE'!$C$5/2000)))</f>
        <v>0</v>
      </c>
      <c r="J419" s="285">
        <f t="shared" si="68"/>
        <v>0</v>
      </c>
      <c r="K419" s="286">
        <f>(((D419+E419)*('DT IN. DE'!$E$5/1000))*($D$1166/IF(AND($D$1165&gt;$B$1167,$B$1167&gt;$D$1164),366,365))+(F419*('DT IN. DE'!$E$5/2000)))</f>
        <v>0</v>
      </c>
      <c r="L419" s="385"/>
      <c r="M419" s="287">
        <f t="shared" si="69"/>
        <v>0</v>
      </c>
      <c r="O419" s="288">
        <f>(($T419*'DT IN. DE'!$C$5/1000))*($D$1166/IF(AND($D$1165&gt;$B$1167,$B$1167&gt;$D$1164),366,365))+(($U419*'DT IN. DE'!$C$5/2000))</f>
        <v>0</v>
      </c>
      <c r="P419" s="289">
        <f t="shared" si="70"/>
        <v>0</v>
      </c>
      <c r="Q419" s="289">
        <f>(($T419*'DT IN. DE'!$E$5/1000))*($D$1166/IF(AND($D$1165&gt;$B$1167,$B$1167&gt;$D$1164),366,365))+(($U419*'DT IN. DE'!$E$5/2000))</f>
        <v>0</v>
      </c>
      <c r="R419" s="290">
        <f t="shared" si="71"/>
        <v>0</v>
      </c>
      <c r="T419" s="291">
        <f t="shared" si="72"/>
        <v>0</v>
      </c>
      <c r="U419" s="291">
        <f t="shared" si="73"/>
        <v>0</v>
      </c>
      <c r="W419" s="288">
        <f>(($AB419*'DT IN. DE'!$C$5/1000))*($D$1166/IF(AND($D$1165&gt;$B$1167,$B$1167&gt;$D$1164),366,365))+(($AC419*'DT IN. DE'!$C$5/2000))</f>
        <v>0</v>
      </c>
      <c r="X419" s="289">
        <f t="shared" si="74"/>
        <v>0</v>
      </c>
      <c r="Y419" s="289">
        <f>(($AB419*'DT IN. DE'!$E$5/1000))*($D$1166/IF(AND($D$1165&gt;$B$1167,$B$1167&gt;$D$1164),366,365))+(($AC419*'DT IN. DE'!$E$5/2000))</f>
        <v>0</v>
      </c>
      <c r="Z419" s="292">
        <f t="shared" si="75"/>
        <v>0</v>
      </c>
      <c r="AA419" s="386"/>
      <c r="AB419" s="291">
        <f t="shared" si="76"/>
        <v>0</v>
      </c>
      <c r="AC419" s="291">
        <f t="shared" si="77"/>
        <v>0</v>
      </c>
    </row>
    <row r="420" spans="2:29" x14ac:dyDescent="0.25">
      <c r="B420" s="424">
        <v>416</v>
      </c>
      <c r="C420" s="430">
        <f>'BIENES ASEGURADOS IN.DE'!C420</f>
        <v>0</v>
      </c>
      <c r="D420" s="431">
        <f>'BIENES ASEGURADOS IN.DE'!D420*'RT GENERALES'!$E$14</f>
        <v>0</v>
      </c>
      <c r="E420" s="432">
        <f>'BIENES ASEGURADOS IN.DE'!E420*'RT GENERALES'!$E$14</f>
        <v>0</v>
      </c>
      <c r="F420" s="433">
        <f>'BIENES ASEGURADOS IN.DE'!F420*'RT GENERALES'!$E$14</f>
        <v>0</v>
      </c>
      <c r="G420" s="425">
        <f t="shared" si="67"/>
        <v>0</v>
      </c>
      <c r="H420" s="283"/>
      <c r="I420" s="284">
        <f>((((D420+E420)*('DT IN. DE'!$C$5/1000)))*($D$1166/IF(AND($D$1165&gt;$B$1167,$B$1167&gt;$D$1164),366,365))+(F420*('DT IN. DE'!$C$5/2000)))</f>
        <v>0</v>
      </c>
      <c r="J420" s="285">
        <f t="shared" si="68"/>
        <v>0</v>
      </c>
      <c r="K420" s="286">
        <f>(((D420+E420)*('DT IN. DE'!$E$5/1000))*($D$1166/IF(AND($D$1165&gt;$B$1167,$B$1167&gt;$D$1164),366,365))+(F420*('DT IN. DE'!$E$5/2000)))</f>
        <v>0</v>
      </c>
      <c r="L420" s="385"/>
      <c r="M420" s="287">
        <f t="shared" si="69"/>
        <v>0</v>
      </c>
      <c r="O420" s="288">
        <f>(($T420*'DT IN. DE'!$C$5/1000))*($D$1166/IF(AND($D$1165&gt;$B$1167,$B$1167&gt;$D$1164),366,365))+(($U420*'DT IN. DE'!$C$5/2000))</f>
        <v>0</v>
      </c>
      <c r="P420" s="289">
        <f t="shared" si="70"/>
        <v>0</v>
      </c>
      <c r="Q420" s="289">
        <f>(($T420*'DT IN. DE'!$E$5/1000))*($D$1166/IF(AND($D$1165&gt;$B$1167,$B$1167&gt;$D$1164),366,365))+(($U420*'DT IN. DE'!$E$5/2000))</f>
        <v>0</v>
      </c>
      <c r="R420" s="290">
        <f t="shared" si="71"/>
        <v>0</v>
      </c>
      <c r="T420" s="291">
        <f t="shared" si="72"/>
        <v>0</v>
      </c>
      <c r="U420" s="291">
        <f t="shared" si="73"/>
        <v>0</v>
      </c>
      <c r="W420" s="288">
        <f>(($AB420*'DT IN. DE'!$C$5/1000))*($D$1166/IF(AND($D$1165&gt;$B$1167,$B$1167&gt;$D$1164),366,365))+(($AC420*'DT IN. DE'!$C$5/2000))</f>
        <v>0</v>
      </c>
      <c r="X420" s="289">
        <f t="shared" si="74"/>
        <v>0</v>
      </c>
      <c r="Y420" s="289">
        <f>(($AB420*'DT IN. DE'!$E$5/1000))*($D$1166/IF(AND($D$1165&gt;$B$1167,$B$1167&gt;$D$1164),366,365))+(($AC420*'DT IN. DE'!$E$5/2000))</f>
        <v>0</v>
      </c>
      <c r="Z420" s="292">
        <f t="shared" si="75"/>
        <v>0</v>
      </c>
      <c r="AA420" s="386"/>
      <c r="AB420" s="291">
        <f t="shared" si="76"/>
        <v>0</v>
      </c>
      <c r="AC420" s="291">
        <f t="shared" si="77"/>
        <v>0</v>
      </c>
    </row>
    <row r="421" spans="2:29" x14ac:dyDescent="0.25">
      <c r="B421" s="424">
        <v>417</v>
      </c>
      <c r="C421" s="430">
        <f>'BIENES ASEGURADOS IN.DE'!C421</f>
        <v>0</v>
      </c>
      <c r="D421" s="431">
        <f>'BIENES ASEGURADOS IN.DE'!D421*'RT GENERALES'!$E$14</f>
        <v>0</v>
      </c>
      <c r="E421" s="432">
        <f>'BIENES ASEGURADOS IN.DE'!E421*'RT GENERALES'!$E$14</f>
        <v>0</v>
      </c>
      <c r="F421" s="433">
        <f>'BIENES ASEGURADOS IN.DE'!F421*'RT GENERALES'!$E$14</f>
        <v>0</v>
      </c>
      <c r="G421" s="425">
        <f t="shared" si="67"/>
        <v>0</v>
      </c>
      <c r="H421" s="283"/>
      <c r="I421" s="284">
        <f>((((D421+E421)*('DT IN. DE'!$C$5/1000)))*($D$1166/IF(AND($D$1165&gt;$B$1167,$B$1167&gt;$D$1164),366,365))+(F421*('DT IN. DE'!$C$5/2000)))</f>
        <v>0</v>
      </c>
      <c r="J421" s="285">
        <f t="shared" si="68"/>
        <v>0</v>
      </c>
      <c r="K421" s="286">
        <f>(((D421+E421)*('DT IN. DE'!$E$5/1000))*($D$1166/IF(AND($D$1165&gt;$B$1167,$B$1167&gt;$D$1164),366,365))+(F421*('DT IN. DE'!$E$5/2000)))</f>
        <v>0</v>
      </c>
      <c r="L421" s="385"/>
      <c r="M421" s="287">
        <f t="shared" si="69"/>
        <v>0</v>
      </c>
      <c r="O421" s="288">
        <f>(($T421*'DT IN. DE'!$C$5/1000))*($D$1166/IF(AND($D$1165&gt;$B$1167,$B$1167&gt;$D$1164),366,365))+(($U421*'DT IN. DE'!$C$5/2000))</f>
        <v>0</v>
      </c>
      <c r="P421" s="289">
        <f t="shared" si="70"/>
        <v>0</v>
      </c>
      <c r="Q421" s="289">
        <f>(($T421*'DT IN. DE'!$E$5/1000))*($D$1166/IF(AND($D$1165&gt;$B$1167,$B$1167&gt;$D$1164),366,365))+(($U421*'DT IN. DE'!$E$5/2000))</f>
        <v>0</v>
      </c>
      <c r="R421" s="290">
        <f t="shared" si="71"/>
        <v>0</v>
      </c>
      <c r="T421" s="291">
        <f t="shared" si="72"/>
        <v>0</v>
      </c>
      <c r="U421" s="291">
        <f t="shared" si="73"/>
        <v>0</v>
      </c>
      <c r="W421" s="288">
        <f>(($AB421*'DT IN. DE'!$C$5/1000))*($D$1166/IF(AND($D$1165&gt;$B$1167,$B$1167&gt;$D$1164),366,365))+(($AC421*'DT IN. DE'!$C$5/2000))</f>
        <v>0</v>
      </c>
      <c r="X421" s="289">
        <f t="shared" si="74"/>
        <v>0</v>
      </c>
      <c r="Y421" s="289">
        <f>(($AB421*'DT IN. DE'!$E$5/1000))*($D$1166/IF(AND($D$1165&gt;$B$1167,$B$1167&gt;$D$1164),366,365))+(($AC421*'DT IN. DE'!$E$5/2000))</f>
        <v>0</v>
      </c>
      <c r="Z421" s="292">
        <f t="shared" si="75"/>
        <v>0</v>
      </c>
      <c r="AA421" s="386"/>
      <c r="AB421" s="291">
        <f t="shared" si="76"/>
        <v>0</v>
      </c>
      <c r="AC421" s="291">
        <f t="shared" si="77"/>
        <v>0</v>
      </c>
    </row>
    <row r="422" spans="2:29" x14ac:dyDescent="0.25">
      <c r="B422" s="423">
        <v>418</v>
      </c>
      <c r="C422" s="430">
        <f>'BIENES ASEGURADOS IN.DE'!C422</f>
        <v>0</v>
      </c>
      <c r="D422" s="431">
        <f>'BIENES ASEGURADOS IN.DE'!D422*'RT GENERALES'!$E$14</f>
        <v>0</v>
      </c>
      <c r="E422" s="432">
        <f>'BIENES ASEGURADOS IN.DE'!E422*'RT GENERALES'!$E$14</f>
        <v>0</v>
      </c>
      <c r="F422" s="433">
        <f>'BIENES ASEGURADOS IN.DE'!F422*'RT GENERALES'!$E$14</f>
        <v>0</v>
      </c>
      <c r="G422" s="425">
        <f t="shared" si="67"/>
        <v>0</v>
      </c>
      <c r="H422" s="283"/>
      <c r="I422" s="284">
        <f>((((D422+E422)*('DT IN. DE'!$C$5/1000)))*($D$1166/IF(AND($D$1165&gt;$B$1167,$B$1167&gt;$D$1164),366,365))+(F422*('DT IN. DE'!$C$5/2000)))</f>
        <v>0</v>
      </c>
      <c r="J422" s="285">
        <f t="shared" si="68"/>
        <v>0</v>
      </c>
      <c r="K422" s="286">
        <f>(((D422+E422)*('DT IN. DE'!$E$5/1000))*($D$1166/IF(AND($D$1165&gt;$B$1167,$B$1167&gt;$D$1164),366,365))+(F422*('DT IN. DE'!$E$5/2000)))</f>
        <v>0</v>
      </c>
      <c r="L422" s="385"/>
      <c r="M422" s="287">
        <f t="shared" si="69"/>
        <v>0</v>
      </c>
      <c r="O422" s="288">
        <f>(($T422*'DT IN. DE'!$C$5/1000))*($D$1166/IF(AND($D$1165&gt;$B$1167,$B$1167&gt;$D$1164),366,365))+(($U422*'DT IN. DE'!$C$5/2000))</f>
        <v>0</v>
      </c>
      <c r="P422" s="289">
        <f t="shared" si="70"/>
        <v>0</v>
      </c>
      <c r="Q422" s="289">
        <f>(($T422*'DT IN. DE'!$E$5/1000))*($D$1166/IF(AND($D$1165&gt;$B$1167,$B$1167&gt;$D$1164),366,365))+(($U422*'DT IN. DE'!$E$5/2000))</f>
        <v>0</v>
      </c>
      <c r="R422" s="290">
        <f t="shared" si="71"/>
        <v>0</v>
      </c>
      <c r="T422" s="291">
        <f t="shared" si="72"/>
        <v>0</v>
      </c>
      <c r="U422" s="291">
        <f t="shared" si="73"/>
        <v>0</v>
      </c>
      <c r="W422" s="288">
        <f>(($AB422*'DT IN. DE'!$C$5/1000))*($D$1166/IF(AND($D$1165&gt;$B$1167,$B$1167&gt;$D$1164),366,365))+(($AC422*'DT IN. DE'!$C$5/2000))</f>
        <v>0</v>
      </c>
      <c r="X422" s="289">
        <f t="shared" si="74"/>
        <v>0</v>
      </c>
      <c r="Y422" s="289">
        <f>(($AB422*'DT IN. DE'!$E$5/1000))*($D$1166/IF(AND($D$1165&gt;$B$1167,$B$1167&gt;$D$1164),366,365))+(($AC422*'DT IN. DE'!$E$5/2000))</f>
        <v>0</v>
      </c>
      <c r="Z422" s="292">
        <f t="shared" si="75"/>
        <v>0</v>
      </c>
      <c r="AA422" s="386"/>
      <c r="AB422" s="291">
        <f t="shared" si="76"/>
        <v>0</v>
      </c>
      <c r="AC422" s="291">
        <f t="shared" si="77"/>
        <v>0</v>
      </c>
    </row>
    <row r="423" spans="2:29" x14ac:dyDescent="0.25">
      <c r="B423" s="424">
        <v>419</v>
      </c>
      <c r="C423" s="430">
        <f>'BIENES ASEGURADOS IN.DE'!C423</f>
        <v>0</v>
      </c>
      <c r="D423" s="431">
        <f>'BIENES ASEGURADOS IN.DE'!D423*'RT GENERALES'!$E$14</f>
        <v>0</v>
      </c>
      <c r="E423" s="432">
        <f>'BIENES ASEGURADOS IN.DE'!E423*'RT GENERALES'!$E$14</f>
        <v>0</v>
      </c>
      <c r="F423" s="433">
        <f>'BIENES ASEGURADOS IN.DE'!F423*'RT GENERALES'!$E$14</f>
        <v>0</v>
      </c>
      <c r="G423" s="425">
        <f t="shared" si="67"/>
        <v>0</v>
      </c>
      <c r="H423" s="283"/>
      <c r="I423" s="284">
        <f>((((D423+E423)*('DT IN. DE'!$C$5/1000)))*($D$1166/IF(AND($D$1165&gt;$B$1167,$B$1167&gt;$D$1164),366,365))+(F423*('DT IN. DE'!$C$5/2000)))</f>
        <v>0</v>
      </c>
      <c r="J423" s="285">
        <f t="shared" si="68"/>
        <v>0</v>
      </c>
      <c r="K423" s="286">
        <f>(((D423+E423)*('DT IN. DE'!$E$5/1000))*($D$1166/IF(AND($D$1165&gt;$B$1167,$B$1167&gt;$D$1164),366,365))+(F423*('DT IN. DE'!$E$5/2000)))</f>
        <v>0</v>
      </c>
      <c r="L423" s="385"/>
      <c r="M423" s="287">
        <f t="shared" si="69"/>
        <v>0</v>
      </c>
      <c r="O423" s="288">
        <f>(($T423*'DT IN. DE'!$C$5/1000))*($D$1166/IF(AND($D$1165&gt;$B$1167,$B$1167&gt;$D$1164),366,365))+(($U423*'DT IN. DE'!$C$5/2000))</f>
        <v>0</v>
      </c>
      <c r="P423" s="289">
        <f t="shared" si="70"/>
        <v>0</v>
      </c>
      <c r="Q423" s="289">
        <f>(($T423*'DT IN. DE'!$E$5/1000))*($D$1166/IF(AND($D$1165&gt;$B$1167,$B$1167&gt;$D$1164),366,365))+(($U423*'DT IN. DE'!$E$5/2000))</f>
        <v>0</v>
      </c>
      <c r="R423" s="290">
        <f t="shared" si="71"/>
        <v>0</v>
      </c>
      <c r="T423" s="291">
        <f t="shared" si="72"/>
        <v>0</v>
      </c>
      <c r="U423" s="291">
        <f t="shared" si="73"/>
        <v>0</v>
      </c>
      <c r="W423" s="288">
        <f>(($AB423*'DT IN. DE'!$C$5/1000))*($D$1166/IF(AND($D$1165&gt;$B$1167,$B$1167&gt;$D$1164),366,365))+(($AC423*'DT IN. DE'!$C$5/2000))</f>
        <v>0</v>
      </c>
      <c r="X423" s="289">
        <f t="shared" si="74"/>
        <v>0</v>
      </c>
      <c r="Y423" s="289">
        <f>(($AB423*'DT IN. DE'!$E$5/1000))*($D$1166/IF(AND($D$1165&gt;$B$1167,$B$1167&gt;$D$1164),366,365))+(($AC423*'DT IN. DE'!$E$5/2000))</f>
        <v>0</v>
      </c>
      <c r="Z423" s="292">
        <f t="shared" si="75"/>
        <v>0</v>
      </c>
      <c r="AA423" s="386"/>
      <c r="AB423" s="291">
        <f t="shared" si="76"/>
        <v>0</v>
      </c>
      <c r="AC423" s="291">
        <f t="shared" si="77"/>
        <v>0</v>
      </c>
    </row>
    <row r="424" spans="2:29" x14ac:dyDescent="0.25">
      <c r="B424" s="424">
        <v>420</v>
      </c>
      <c r="C424" s="430">
        <f>'BIENES ASEGURADOS IN.DE'!C424</f>
        <v>0</v>
      </c>
      <c r="D424" s="431">
        <f>'BIENES ASEGURADOS IN.DE'!D424*'RT GENERALES'!$E$14</f>
        <v>0</v>
      </c>
      <c r="E424" s="432">
        <f>'BIENES ASEGURADOS IN.DE'!E424*'RT GENERALES'!$E$14</f>
        <v>0</v>
      </c>
      <c r="F424" s="433">
        <f>'BIENES ASEGURADOS IN.DE'!F424*'RT GENERALES'!$E$14</f>
        <v>0</v>
      </c>
      <c r="G424" s="425">
        <f t="shared" si="67"/>
        <v>0</v>
      </c>
      <c r="H424" s="283"/>
      <c r="I424" s="284">
        <f>((((D424+E424)*('DT IN. DE'!$C$5/1000)))*($D$1166/IF(AND($D$1165&gt;$B$1167,$B$1167&gt;$D$1164),366,365))+(F424*('DT IN. DE'!$C$5/2000)))</f>
        <v>0</v>
      </c>
      <c r="J424" s="285">
        <f t="shared" si="68"/>
        <v>0</v>
      </c>
      <c r="K424" s="286">
        <f>(((D424+E424)*('DT IN. DE'!$E$5/1000))*($D$1166/IF(AND($D$1165&gt;$B$1167,$B$1167&gt;$D$1164),366,365))+(F424*('DT IN. DE'!$E$5/2000)))</f>
        <v>0</v>
      </c>
      <c r="L424" s="385"/>
      <c r="M424" s="287">
        <f t="shared" si="69"/>
        <v>0</v>
      </c>
      <c r="O424" s="288">
        <f>(($T424*'DT IN. DE'!$C$5/1000))*($D$1166/IF(AND($D$1165&gt;$B$1167,$B$1167&gt;$D$1164),366,365))+(($U424*'DT IN. DE'!$C$5/2000))</f>
        <v>0</v>
      </c>
      <c r="P424" s="289">
        <f t="shared" si="70"/>
        <v>0</v>
      </c>
      <c r="Q424" s="289">
        <f>(($T424*'DT IN. DE'!$E$5/1000))*($D$1166/IF(AND($D$1165&gt;$B$1167,$B$1167&gt;$D$1164),366,365))+(($U424*'DT IN. DE'!$E$5/2000))</f>
        <v>0</v>
      </c>
      <c r="R424" s="290">
        <f t="shared" si="71"/>
        <v>0</v>
      </c>
      <c r="T424" s="291">
        <f t="shared" si="72"/>
        <v>0</v>
      </c>
      <c r="U424" s="291">
        <f t="shared" si="73"/>
        <v>0</v>
      </c>
      <c r="W424" s="288">
        <f>(($AB424*'DT IN. DE'!$C$5/1000))*($D$1166/IF(AND($D$1165&gt;$B$1167,$B$1167&gt;$D$1164),366,365))+(($AC424*'DT IN. DE'!$C$5/2000))</f>
        <v>0</v>
      </c>
      <c r="X424" s="289">
        <f t="shared" si="74"/>
        <v>0</v>
      </c>
      <c r="Y424" s="289">
        <f>(($AB424*'DT IN. DE'!$E$5/1000))*($D$1166/IF(AND($D$1165&gt;$B$1167,$B$1167&gt;$D$1164),366,365))+(($AC424*'DT IN. DE'!$E$5/2000))</f>
        <v>0</v>
      </c>
      <c r="Z424" s="292">
        <f t="shared" si="75"/>
        <v>0</v>
      </c>
      <c r="AA424" s="386"/>
      <c r="AB424" s="291">
        <f t="shared" si="76"/>
        <v>0</v>
      </c>
      <c r="AC424" s="291">
        <f t="shared" si="77"/>
        <v>0</v>
      </c>
    </row>
    <row r="425" spans="2:29" x14ac:dyDescent="0.25">
      <c r="B425" s="423">
        <v>421</v>
      </c>
      <c r="C425" s="430">
        <f>'BIENES ASEGURADOS IN.DE'!C425</f>
        <v>0</v>
      </c>
      <c r="D425" s="431">
        <f>'BIENES ASEGURADOS IN.DE'!D425*'RT GENERALES'!$E$14</f>
        <v>0</v>
      </c>
      <c r="E425" s="432">
        <f>'BIENES ASEGURADOS IN.DE'!E425*'RT GENERALES'!$E$14</f>
        <v>0</v>
      </c>
      <c r="F425" s="433">
        <f>'BIENES ASEGURADOS IN.DE'!F425*'RT GENERALES'!$E$14</f>
        <v>0</v>
      </c>
      <c r="G425" s="425">
        <f t="shared" si="67"/>
        <v>0</v>
      </c>
      <c r="H425" s="283"/>
      <c r="I425" s="284">
        <f>((((D425+E425)*('DT IN. DE'!$C$5/1000)))*($D$1166/IF(AND($D$1165&gt;$B$1167,$B$1167&gt;$D$1164),366,365))+(F425*('DT IN. DE'!$C$5/2000)))</f>
        <v>0</v>
      </c>
      <c r="J425" s="285">
        <f t="shared" si="68"/>
        <v>0</v>
      </c>
      <c r="K425" s="286">
        <f>(((D425+E425)*('DT IN. DE'!$E$5/1000))*($D$1166/IF(AND($D$1165&gt;$B$1167,$B$1167&gt;$D$1164),366,365))+(F425*('DT IN. DE'!$E$5/2000)))</f>
        <v>0</v>
      </c>
      <c r="L425" s="385"/>
      <c r="M425" s="287">
        <f t="shared" si="69"/>
        <v>0</v>
      </c>
      <c r="O425" s="288">
        <f>(($T425*'DT IN. DE'!$C$5/1000))*($D$1166/IF(AND($D$1165&gt;$B$1167,$B$1167&gt;$D$1164),366,365))+(($U425*'DT IN. DE'!$C$5/2000))</f>
        <v>0</v>
      </c>
      <c r="P425" s="289">
        <f t="shared" si="70"/>
        <v>0</v>
      </c>
      <c r="Q425" s="289">
        <f>(($T425*'DT IN. DE'!$E$5/1000))*($D$1166/IF(AND($D$1165&gt;$B$1167,$B$1167&gt;$D$1164),366,365))+(($U425*'DT IN. DE'!$E$5/2000))</f>
        <v>0</v>
      </c>
      <c r="R425" s="290">
        <f t="shared" si="71"/>
        <v>0</v>
      </c>
      <c r="T425" s="291">
        <f t="shared" si="72"/>
        <v>0</v>
      </c>
      <c r="U425" s="291">
        <f t="shared" si="73"/>
        <v>0</v>
      </c>
      <c r="W425" s="288">
        <f>(($AB425*'DT IN. DE'!$C$5/1000))*($D$1166/IF(AND($D$1165&gt;$B$1167,$B$1167&gt;$D$1164),366,365))+(($AC425*'DT IN. DE'!$C$5/2000))</f>
        <v>0</v>
      </c>
      <c r="X425" s="289">
        <f t="shared" si="74"/>
        <v>0</v>
      </c>
      <c r="Y425" s="289">
        <f>(($AB425*'DT IN. DE'!$E$5/1000))*($D$1166/IF(AND($D$1165&gt;$B$1167,$B$1167&gt;$D$1164),366,365))+(($AC425*'DT IN. DE'!$E$5/2000))</f>
        <v>0</v>
      </c>
      <c r="Z425" s="292">
        <f t="shared" si="75"/>
        <v>0</v>
      </c>
      <c r="AA425" s="386"/>
      <c r="AB425" s="291">
        <f t="shared" si="76"/>
        <v>0</v>
      </c>
      <c r="AC425" s="291">
        <f t="shared" si="77"/>
        <v>0</v>
      </c>
    </row>
    <row r="426" spans="2:29" x14ac:dyDescent="0.25">
      <c r="B426" s="424">
        <v>422</v>
      </c>
      <c r="C426" s="430">
        <f>'BIENES ASEGURADOS IN.DE'!C426</f>
        <v>0</v>
      </c>
      <c r="D426" s="431">
        <f>'BIENES ASEGURADOS IN.DE'!D426*'RT GENERALES'!$E$14</f>
        <v>0</v>
      </c>
      <c r="E426" s="432">
        <f>'BIENES ASEGURADOS IN.DE'!E426*'RT GENERALES'!$E$14</f>
        <v>0</v>
      </c>
      <c r="F426" s="433">
        <f>'BIENES ASEGURADOS IN.DE'!F426*'RT GENERALES'!$E$14</f>
        <v>0</v>
      </c>
      <c r="G426" s="425">
        <f t="shared" si="67"/>
        <v>0</v>
      </c>
      <c r="H426" s="283"/>
      <c r="I426" s="284">
        <f>((((D426+E426)*('DT IN. DE'!$C$5/1000)))*($D$1166/IF(AND($D$1165&gt;$B$1167,$B$1167&gt;$D$1164),366,365))+(F426*('DT IN. DE'!$C$5/2000)))</f>
        <v>0</v>
      </c>
      <c r="J426" s="285">
        <f t="shared" si="68"/>
        <v>0</v>
      </c>
      <c r="K426" s="286">
        <f>(((D426+E426)*('DT IN. DE'!$E$5/1000))*($D$1166/IF(AND($D$1165&gt;$B$1167,$B$1167&gt;$D$1164),366,365))+(F426*('DT IN. DE'!$E$5/2000)))</f>
        <v>0</v>
      </c>
      <c r="L426" s="385"/>
      <c r="M426" s="287">
        <f t="shared" si="69"/>
        <v>0</v>
      </c>
      <c r="O426" s="288">
        <f>(($T426*'DT IN. DE'!$C$5/1000))*($D$1166/IF(AND($D$1165&gt;$B$1167,$B$1167&gt;$D$1164),366,365))+(($U426*'DT IN. DE'!$C$5/2000))</f>
        <v>0</v>
      </c>
      <c r="P426" s="289">
        <f t="shared" si="70"/>
        <v>0</v>
      </c>
      <c r="Q426" s="289">
        <f>(($T426*'DT IN. DE'!$E$5/1000))*($D$1166/IF(AND($D$1165&gt;$B$1167,$B$1167&gt;$D$1164),366,365))+(($U426*'DT IN. DE'!$E$5/2000))</f>
        <v>0</v>
      </c>
      <c r="R426" s="290">
        <f t="shared" si="71"/>
        <v>0</v>
      </c>
      <c r="T426" s="291">
        <f t="shared" si="72"/>
        <v>0</v>
      </c>
      <c r="U426" s="291">
        <f t="shared" si="73"/>
        <v>0</v>
      </c>
      <c r="W426" s="288">
        <f>(($AB426*'DT IN. DE'!$C$5/1000))*($D$1166/IF(AND($D$1165&gt;$B$1167,$B$1167&gt;$D$1164),366,365))+(($AC426*'DT IN. DE'!$C$5/2000))</f>
        <v>0</v>
      </c>
      <c r="X426" s="289">
        <f t="shared" si="74"/>
        <v>0</v>
      </c>
      <c r="Y426" s="289">
        <f>(($AB426*'DT IN. DE'!$E$5/1000))*($D$1166/IF(AND($D$1165&gt;$B$1167,$B$1167&gt;$D$1164),366,365))+(($AC426*'DT IN. DE'!$E$5/2000))</f>
        <v>0</v>
      </c>
      <c r="Z426" s="292">
        <f t="shared" si="75"/>
        <v>0</v>
      </c>
      <c r="AA426" s="386"/>
      <c r="AB426" s="291">
        <f t="shared" si="76"/>
        <v>0</v>
      </c>
      <c r="AC426" s="291">
        <f t="shared" si="77"/>
        <v>0</v>
      </c>
    </row>
    <row r="427" spans="2:29" x14ac:dyDescent="0.25">
      <c r="B427" s="424">
        <v>423</v>
      </c>
      <c r="C427" s="430">
        <f>'BIENES ASEGURADOS IN.DE'!C427</f>
        <v>0</v>
      </c>
      <c r="D427" s="431">
        <f>'BIENES ASEGURADOS IN.DE'!D427*'RT GENERALES'!$E$14</f>
        <v>0</v>
      </c>
      <c r="E427" s="432">
        <f>'BIENES ASEGURADOS IN.DE'!E427*'RT GENERALES'!$E$14</f>
        <v>0</v>
      </c>
      <c r="F427" s="433">
        <f>'BIENES ASEGURADOS IN.DE'!F427*'RT GENERALES'!$E$14</f>
        <v>0</v>
      </c>
      <c r="G427" s="425">
        <f t="shared" si="67"/>
        <v>0</v>
      </c>
      <c r="H427" s="283"/>
      <c r="I427" s="284">
        <f>((((D427+E427)*('DT IN. DE'!$C$5/1000)))*($D$1166/IF(AND($D$1165&gt;$B$1167,$B$1167&gt;$D$1164),366,365))+(F427*('DT IN. DE'!$C$5/2000)))</f>
        <v>0</v>
      </c>
      <c r="J427" s="285">
        <f t="shared" si="68"/>
        <v>0</v>
      </c>
      <c r="K427" s="286">
        <f>(((D427+E427)*('DT IN. DE'!$E$5/1000))*($D$1166/IF(AND($D$1165&gt;$B$1167,$B$1167&gt;$D$1164),366,365))+(F427*('DT IN. DE'!$E$5/2000)))</f>
        <v>0</v>
      </c>
      <c r="L427" s="385"/>
      <c r="M427" s="287">
        <f t="shared" si="69"/>
        <v>0</v>
      </c>
      <c r="O427" s="288">
        <f>(($T427*'DT IN. DE'!$C$5/1000))*($D$1166/IF(AND($D$1165&gt;$B$1167,$B$1167&gt;$D$1164),366,365))+(($U427*'DT IN. DE'!$C$5/2000))</f>
        <v>0</v>
      </c>
      <c r="P427" s="289">
        <f t="shared" si="70"/>
        <v>0</v>
      </c>
      <c r="Q427" s="289">
        <f>(($T427*'DT IN. DE'!$E$5/1000))*($D$1166/IF(AND($D$1165&gt;$B$1167,$B$1167&gt;$D$1164),366,365))+(($U427*'DT IN. DE'!$E$5/2000))</f>
        <v>0</v>
      </c>
      <c r="R427" s="290">
        <f t="shared" si="71"/>
        <v>0</v>
      </c>
      <c r="T427" s="291">
        <f t="shared" si="72"/>
        <v>0</v>
      </c>
      <c r="U427" s="291">
        <f t="shared" si="73"/>
        <v>0</v>
      </c>
      <c r="W427" s="288">
        <f>(($AB427*'DT IN. DE'!$C$5/1000))*($D$1166/IF(AND($D$1165&gt;$B$1167,$B$1167&gt;$D$1164),366,365))+(($AC427*'DT IN. DE'!$C$5/2000))</f>
        <v>0</v>
      </c>
      <c r="X427" s="289">
        <f t="shared" si="74"/>
        <v>0</v>
      </c>
      <c r="Y427" s="289">
        <f>(($AB427*'DT IN. DE'!$E$5/1000))*($D$1166/IF(AND($D$1165&gt;$B$1167,$B$1167&gt;$D$1164),366,365))+(($AC427*'DT IN. DE'!$E$5/2000))</f>
        <v>0</v>
      </c>
      <c r="Z427" s="292">
        <f t="shared" si="75"/>
        <v>0</v>
      </c>
      <c r="AA427" s="386"/>
      <c r="AB427" s="291">
        <f t="shared" si="76"/>
        <v>0</v>
      </c>
      <c r="AC427" s="291">
        <f t="shared" si="77"/>
        <v>0</v>
      </c>
    </row>
    <row r="428" spans="2:29" x14ac:dyDescent="0.25">
      <c r="B428" s="423">
        <v>424</v>
      </c>
      <c r="C428" s="430">
        <f>'BIENES ASEGURADOS IN.DE'!C428</f>
        <v>0</v>
      </c>
      <c r="D428" s="431">
        <f>'BIENES ASEGURADOS IN.DE'!D428*'RT GENERALES'!$E$14</f>
        <v>0</v>
      </c>
      <c r="E428" s="432">
        <f>'BIENES ASEGURADOS IN.DE'!E428*'RT GENERALES'!$E$14</f>
        <v>0</v>
      </c>
      <c r="F428" s="433">
        <f>'BIENES ASEGURADOS IN.DE'!F428*'RT GENERALES'!$E$14</f>
        <v>0</v>
      </c>
      <c r="G428" s="425">
        <f t="shared" si="67"/>
        <v>0</v>
      </c>
      <c r="H428" s="283"/>
      <c r="I428" s="284">
        <f>((((D428+E428)*('DT IN. DE'!$C$5/1000)))*($D$1166/IF(AND($D$1165&gt;$B$1167,$B$1167&gt;$D$1164),366,365))+(F428*('DT IN. DE'!$C$5/2000)))</f>
        <v>0</v>
      </c>
      <c r="J428" s="285">
        <f t="shared" si="68"/>
        <v>0</v>
      </c>
      <c r="K428" s="286">
        <f>(((D428+E428)*('DT IN. DE'!$E$5/1000))*($D$1166/IF(AND($D$1165&gt;$B$1167,$B$1167&gt;$D$1164),366,365))+(F428*('DT IN. DE'!$E$5/2000)))</f>
        <v>0</v>
      </c>
      <c r="L428" s="385"/>
      <c r="M428" s="287">
        <f t="shared" si="69"/>
        <v>0</v>
      </c>
      <c r="O428" s="288">
        <f>(($T428*'DT IN. DE'!$C$5/1000))*($D$1166/IF(AND($D$1165&gt;$B$1167,$B$1167&gt;$D$1164),366,365))+(($U428*'DT IN. DE'!$C$5/2000))</f>
        <v>0</v>
      </c>
      <c r="P428" s="289">
        <f t="shared" si="70"/>
        <v>0</v>
      </c>
      <c r="Q428" s="289">
        <f>(($T428*'DT IN. DE'!$E$5/1000))*($D$1166/IF(AND($D$1165&gt;$B$1167,$B$1167&gt;$D$1164),366,365))+(($U428*'DT IN. DE'!$E$5/2000))</f>
        <v>0</v>
      </c>
      <c r="R428" s="290">
        <f t="shared" si="71"/>
        <v>0</v>
      </c>
      <c r="T428" s="291">
        <f t="shared" si="72"/>
        <v>0</v>
      </c>
      <c r="U428" s="291">
        <f t="shared" si="73"/>
        <v>0</v>
      </c>
      <c r="W428" s="288">
        <f>(($AB428*'DT IN. DE'!$C$5/1000))*($D$1166/IF(AND($D$1165&gt;$B$1167,$B$1167&gt;$D$1164),366,365))+(($AC428*'DT IN. DE'!$C$5/2000))</f>
        <v>0</v>
      </c>
      <c r="X428" s="289">
        <f t="shared" si="74"/>
        <v>0</v>
      </c>
      <c r="Y428" s="289">
        <f>(($AB428*'DT IN. DE'!$E$5/1000))*($D$1166/IF(AND($D$1165&gt;$B$1167,$B$1167&gt;$D$1164),366,365))+(($AC428*'DT IN. DE'!$E$5/2000))</f>
        <v>0</v>
      </c>
      <c r="Z428" s="292">
        <f t="shared" si="75"/>
        <v>0</v>
      </c>
      <c r="AA428" s="386"/>
      <c r="AB428" s="291">
        <f t="shared" si="76"/>
        <v>0</v>
      </c>
      <c r="AC428" s="291">
        <f t="shared" si="77"/>
        <v>0</v>
      </c>
    </row>
    <row r="429" spans="2:29" x14ac:dyDescent="0.25">
      <c r="B429" s="424">
        <v>425</v>
      </c>
      <c r="C429" s="430">
        <f>'BIENES ASEGURADOS IN.DE'!C429</f>
        <v>0</v>
      </c>
      <c r="D429" s="431">
        <f>'BIENES ASEGURADOS IN.DE'!D429*'RT GENERALES'!$E$14</f>
        <v>0</v>
      </c>
      <c r="E429" s="432">
        <f>'BIENES ASEGURADOS IN.DE'!E429*'RT GENERALES'!$E$14</f>
        <v>0</v>
      </c>
      <c r="F429" s="433">
        <f>'BIENES ASEGURADOS IN.DE'!F429*'RT GENERALES'!$E$14</f>
        <v>0</v>
      </c>
      <c r="G429" s="425">
        <f t="shared" si="67"/>
        <v>0</v>
      </c>
      <c r="H429" s="283"/>
      <c r="I429" s="284">
        <f>((((D429+E429)*('DT IN. DE'!$C$5/1000)))*($D$1166/IF(AND($D$1165&gt;$B$1167,$B$1167&gt;$D$1164),366,365))+(F429*('DT IN. DE'!$C$5/2000)))</f>
        <v>0</v>
      </c>
      <c r="J429" s="285">
        <f t="shared" si="68"/>
        <v>0</v>
      </c>
      <c r="K429" s="286">
        <f>(((D429+E429)*('DT IN. DE'!$E$5/1000))*($D$1166/IF(AND($D$1165&gt;$B$1167,$B$1167&gt;$D$1164),366,365))+(F429*('DT IN. DE'!$E$5/2000)))</f>
        <v>0</v>
      </c>
      <c r="L429" s="385"/>
      <c r="M429" s="287">
        <f t="shared" si="69"/>
        <v>0</v>
      </c>
      <c r="O429" s="288">
        <f>(($T429*'DT IN. DE'!$C$5/1000))*($D$1166/IF(AND($D$1165&gt;$B$1167,$B$1167&gt;$D$1164),366,365))+(($U429*'DT IN. DE'!$C$5/2000))</f>
        <v>0</v>
      </c>
      <c r="P429" s="289">
        <f t="shared" si="70"/>
        <v>0</v>
      </c>
      <c r="Q429" s="289">
        <f>(($T429*'DT IN. DE'!$E$5/1000))*($D$1166/IF(AND($D$1165&gt;$B$1167,$B$1167&gt;$D$1164),366,365))+(($U429*'DT IN. DE'!$E$5/2000))</f>
        <v>0</v>
      </c>
      <c r="R429" s="290">
        <f t="shared" si="71"/>
        <v>0</v>
      </c>
      <c r="T429" s="291">
        <f t="shared" si="72"/>
        <v>0</v>
      </c>
      <c r="U429" s="291">
        <f t="shared" si="73"/>
        <v>0</v>
      </c>
      <c r="W429" s="288">
        <f>(($AB429*'DT IN. DE'!$C$5/1000))*($D$1166/IF(AND($D$1165&gt;$B$1167,$B$1167&gt;$D$1164),366,365))+(($AC429*'DT IN. DE'!$C$5/2000))</f>
        <v>0</v>
      </c>
      <c r="X429" s="289">
        <f t="shared" si="74"/>
        <v>0</v>
      </c>
      <c r="Y429" s="289">
        <f>(($AB429*'DT IN. DE'!$E$5/1000))*($D$1166/IF(AND($D$1165&gt;$B$1167,$B$1167&gt;$D$1164),366,365))+(($AC429*'DT IN. DE'!$E$5/2000))</f>
        <v>0</v>
      </c>
      <c r="Z429" s="292">
        <f t="shared" si="75"/>
        <v>0</v>
      </c>
      <c r="AA429" s="386"/>
      <c r="AB429" s="291">
        <f t="shared" si="76"/>
        <v>0</v>
      </c>
      <c r="AC429" s="291">
        <f t="shared" si="77"/>
        <v>0</v>
      </c>
    </row>
    <row r="430" spans="2:29" x14ac:dyDescent="0.25">
      <c r="B430" s="424">
        <v>426</v>
      </c>
      <c r="C430" s="430">
        <f>'BIENES ASEGURADOS IN.DE'!C430</f>
        <v>0</v>
      </c>
      <c r="D430" s="431">
        <f>'BIENES ASEGURADOS IN.DE'!D430*'RT GENERALES'!$E$14</f>
        <v>0</v>
      </c>
      <c r="E430" s="432">
        <f>'BIENES ASEGURADOS IN.DE'!E430*'RT GENERALES'!$E$14</f>
        <v>0</v>
      </c>
      <c r="F430" s="433">
        <f>'BIENES ASEGURADOS IN.DE'!F430*'RT GENERALES'!$E$14</f>
        <v>0</v>
      </c>
      <c r="G430" s="425">
        <f t="shared" si="67"/>
        <v>0</v>
      </c>
      <c r="H430" s="283"/>
      <c r="I430" s="284">
        <f>((((D430+E430)*('DT IN. DE'!$C$5/1000)))*($D$1166/IF(AND($D$1165&gt;$B$1167,$B$1167&gt;$D$1164),366,365))+(F430*('DT IN. DE'!$C$5/2000)))</f>
        <v>0</v>
      </c>
      <c r="J430" s="285">
        <f t="shared" si="68"/>
        <v>0</v>
      </c>
      <c r="K430" s="286">
        <f>(((D430+E430)*('DT IN. DE'!$E$5/1000))*($D$1166/IF(AND($D$1165&gt;$B$1167,$B$1167&gt;$D$1164),366,365))+(F430*('DT IN. DE'!$E$5/2000)))</f>
        <v>0</v>
      </c>
      <c r="L430" s="385"/>
      <c r="M430" s="287">
        <f t="shared" si="69"/>
        <v>0</v>
      </c>
      <c r="O430" s="288">
        <f>(($T430*'DT IN. DE'!$C$5/1000))*($D$1166/IF(AND($D$1165&gt;$B$1167,$B$1167&gt;$D$1164),366,365))+(($U430*'DT IN. DE'!$C$5/2000))</f>
        <v>0</v>
      </c>
      <c r="P430" s="289">
        <f t="shared" si="70"/>
        <v>0</v>
      </c>
      <c r="Q430" s="289">
        <f>(($T430*'DT IN. DE'!$E$5/1000))*($D$1166/IF(AND($D$1165&gt;$B$1167,$B$1167&gt;$D$1164),366,365))+(($U430*'DT IN. DE'!$E$5/2000))</f>
        <v>0</v>
      </c>
      <c r="R430" s="290">
        <f t="shared" si="71"/>
        <v>0</v>
      </c>
      <c r="T430" s="291">
        <f t="shared" si="72"/>
        <v>0</v>
      </c>
      <c r="U430" s="291">
        <f t="shared" si="73"/>
        <v>0</v>
      </c>
      <c r="W430" s="288">
        <f>(($AB430*'DT IN. DE'!$C$5/1000))*($D$1166/IF(AND($D$1165&gt;$B$1167,$B$1167&gt;$D$1164),366,365))+(($AC430*'DT IN. DE'!$C$5/2000))</f>
        <v>0</v>
      </c>
      <c r="X430" s="289">
        <f t="shared" si="74"/>
        <v>0</v>
      </c>
      <c r="Y430" s="289">
        <f>(($AB430*'DT IN. DE'!$E$5/1000))*($D$1166/IF(AND($D$1165&gt;$B$1167,$B$1167&gt;$D$1164),366,365))+(($AC430*'DT IN. DE'!$E$5/2000))</f>
        <v>0</v>
      </c>
      <c r="Z430" s="292">
        <f t="shared" si="75"/>
        <v>0</v>
      </c>
      <c r="AA430" s="386"/>
      <c r="AB430" s="291">
        <f t="shared" si="76"/>
        <v>0</v>
      </c>
      <c r="AC430" s="291">
        <f t="shared" si="77"/>
        <v>0</v>
      </c>
    </row>
    <row r="431" spans="2:29" x14ac:dyDescent="0.25">
      <c r="B431" s="423">
        <v>427</v>
      </c>
      <c r="C431" s="430">
        <f>'BIENES ASEGURADOS IN.DE'!C431</f>
        <v>0</v>
      </c>
      <c r="D431" s="431">
        <f>'BIENES ASEGURADOS IN.DE'!D431*'RT GENERALES'!$E$14</f>
        <v>0</v>
      </c>
      <c r="E431" s="432">
        <f>'BIENES ASEGURADOS IN.DE'!E431*'RT GENERALES'!$E$14</f>
        <v>0</v>
      </c>
      <c r="F431" s="433">
        <f>'BIENES ASEGURADOS IN.DE'!F431*'RT GENERALES'!$E$14</f>
        <v>0</v>
      </c>
      <c r="G431" s="425">
        <f t="shared" si="67"/>
        <v>0</v>
      </c>
      <c r="H431" s="283"/>
      <c r="I431" s="284">
        <f>((((D431+E431)*('DT IN. DE'!$C$5/1000)))*($D$1166/IF(AND($D$1165&gt;$B$1167,$B$1167&gt;$D$1164),366,365))+(F431*('DT IN. DE'!$C$5/2000)))</f>
        <v>0</v>
      </c>
      <c r="J431" s="285">
        <f t="shared" si="68"/>
        <v>0</v>
      </c>
      <c r="K431" s="286">
        <f>(((D431+E431)*('DT IN. DE'!$E$5/1000))*($D$1166/IF(AND($D$1165&gt;$B$1167,$B$1167&gt;$D$1164),366,365))+(F431*('DT IN. DE'!$E$5/2000)))</f>
        <v>0</v>
      </c>
      <c r="L431" s="385"/>
      <c r="M431" s="287">
        <f t="shared" si="69"/>
        <v>0</v>
      </c>
      <c r="O431" s="288">
        <f>(($T431*'DT IN. DE'!$C$5/1000))*($D$1166/IF(AND($D$1165&gt;$B$1167,$B$1167&gt;$D$1164),366,365))+(($U431*'DT IN. DE'!$C$5/2000))</f>
        <v>0</v>
      </c>
      <c r="P431" s="289">
        <f t="shared" si="70"/>
        <v>0</v>
      </c>
      <c r="Q431" s="289">
        <f>(($T431*'DT IN. DE'!$E$5/1000))*($D$1166/IF(AND($D$1165&gt;$B$1167,$B$1167&gt;$D$1164),366,365))+(($U431*'DT IN. DE'!$E$5/2000))</f>
        <v>0</v>
      </c>
      <c r="R431" s="290">
        <f t="shared" si="71"/>
        <v>0</v>
      </c>
      <c r="T431" s="291">
        <f t="shared" si="72"/>
        <v>0</v>
      </c>
      <c r="U431" s="291">
        <f t="shared" si="73"/>
        <v>0</v>
      </c>
      <c r="W431" s="288">
        <f>(($AB431*'DT IN. DE'!$C$5/1000))*($D$1166/IF(AND($D$1165&gt;$B$1167,$B$1167&gt;$D$1164),366,365))+(($AC431*'DT IN. DE'!$C$5/2000))</f>
        <v>0</v>
      </c>
      <c r="X431" s="289">
        <f t="shared" si="74"/>
        <v>0</v>
      </c>
      <c r="Y431" s="289">
        <f>(($AB431*'DT IN. DE'!$E$5/1000))*($D$1166/IF(AND($D$1165&gt;$B$1167,$B$1167&gt;$D$1164),366,365))+(($AC431*'DT IN. DE'!$E$5/2000))</f>
        <v>0</v>
      </c>
      <c r="Z431" s="292">
        <f t="shared" si="75"/>
        <v>0</v>
      </c>
      <c r="AA431" s="386"/>
      <c r="AB431" s="291">
        <f t="shared" si="76"/>
        <v>0</v>
      </c>
      <c r="AC431" s="291">
        <f t="shared" si="77"/>
        <v>0</v>
      </c>
    </row>
    <row r="432" spans="2:29" x14ac:dyDescent="0.25">
      <c r="B432" s="424">
        <v>428</v>
      </c>
      <c r="C432" s="430">
        <f>'BIENES ASEGURADOS IN.DE'!C432</f>
        <v>0</v>
      </c>
      <c r="D432" s="431">
        <f>'BIENES ASEGURADOS IN.DE'!D432*'RT GENERALES'!$E$14</f>
        <v>0</v>
      </c>
      <c r="E432" s="432">
        <f>'BIENES ASEGURADOS IN.DE'!E432*'RT GENERALES'!$E$14</f>
        <v>0</v>
      </c>
      <c r="F432" s="433">
        <f>'BIENES ASEGURADOS IN.DE'!F432*'RT GENERALES'!$E$14</f>
        <v>0</v>
      </c>
      <c r="G432" s="425">
        <f t="shared" si="67"/>
        <v>0</v>
      </c>
      <c r="H432" s="283"/>
      <c r="I432" s="284">
        <f>((((D432+E432)*('DT IN. DE'!$C$5/1000)))*($D$1166/IF(AND($D$1165&gt;$B$1167,$B$1167&gt;$D$1164),366,365))+(F432*('DT IN. DE'!$C$5/2000)))</f>
        <v>0</v>
      </c>
      <c r="J432" s="285">
        <f t="shared" si="68"/>
        <v>0</v>
      </c>
      <c r="K432" s="286">
        <f>(((D432+E432)*('DT IN. DE'!$E$5/1000))*($D$1166/IF(AND($D$1165&gt;$B$1167,$B$1167&gt;$D$1164),366,365))+(F432*('DT IN. DE'!$E$5/2000)))</f>
        <v>0</v>
      </c>
      <c r="L432" s="385"/>
      <c r="M432" s="287">
        <f t="shared" si="69"/>
        <v>0</v>
      </c>
      <c r="O432" s="288">
        <f>(($T432*'DT IN. DE'!$C$5/1000))*($D$1166/IF(AND($D$1165&gt;$B$1167,$B$1167&gt;$D$1164),366,365))+(($U432*'DT IN. DE'!$C$5/2000))</f>
        <v>0</v>
      </c>
      <c r="P432" s="289">
        <f t="shared" si="70"/>
        <v>0</v>
      </c>
      <c r="Q432" s="289">
        <f>(($T432*'DT IN. DE'!$E$5/1000))*($D$1166/IF(AND($D$1165&gt;$B$1167,$B$1167&gt;$D$1164),366,365))+(($U432*'DT IN. DE'!$E$5/2000))</f>
        <v>0</v>
      </c>
      <c r="R432" s="290">
        <f t="shared" si="71"/>
        <v>0</v>
      </c>
      <c r="T432" s="291">
        <f t="shared" si="72"/>
        <v>0</v>
      </c>
      <c r="U432" s="291">
        <f t="shared" si="73"/>
        <v>0</v>
      </c>
      <c r="W432" s="288">
        <f>(($AB432*'DT IN. DE'!$C$5/1000))*($D$1166/IF(AND($D$1165&gt;$B$1167,$B$1167&gt;$D$1164),366,365))+(($AC432*'DT IN. DE'!$C$5/2000))</f>
        <v>0</v>
      </c>
      <c r="X432" s="289">
        <f t="shared" si="74"/>
        <v>0</v>
      </c>
      <c r="Y432" s="289">
        <f>(($AB432*'DT IN. DE'!$E$5/1000))*($D$1166/IF(AND($D$1165&gt;$B$1167,$B$1167&gt;$D$1164),366,365))+(($AC432*'DT IN. DE'!$E$5/2000))</f>
        <v>0</v>
      </c>
      <c r="Z432" s="292">
        <f t="shared" si="75"/>
        <v>0</v>
      </c>
      <c r="AA432" s="386"/>
      <c r="AB432" s="291">
        <f t="shared" si="76"/>
        <v>0</v>
      </c>
      <c r="AC432" s="291">
        <f t="shared" si="77"/>
        <v>0</v>
      </c>
    </row>
    <row r="433" spans="2:29" x14ac:dyDescent="0.25">
      <c r="B433" s="424">
        <v>429</v>
      </c>
      <c r="C433" s="430">
        <f>'BIENES ASEGURADOS IN.DE'!C433</f>
        <v>0</v>
      </c>
      <c r="D433" s="431">
        <f>'BIENES ASEGURADOS IN.DE'!D433*'RT GENERALES'!$E$14</f>
        <v>0</v>
      </c>
      <c r="E433" s="432">
        <f>'BIENES ASEGURADOS IN.DE'!E433*'RT GENERALES'!$E$14</f>
        <v>0</v>
      </c>
      <c r="F433" s="433">
        <f>'BIENES ASEGURADOS IN.DE'!F433*'RT GENERALES'!$E$14</f>
        <v>0</v>
      </c>
      <c r="G433" s="425">
        <f t="shared" si="67"/>
        <v>0</v>
      </c>
      <c r="H433" s="283"/>
      <c r="I433" s="284">
        <f>((((D433+E433)*('DT IN. DE'!$C$5/1000)))*($D$1166/IF(AND($D$1165&gt;$B$1167,$B$1167&gt;$D$1164),366,365))+(F433*('DT IN. DE'!$C$5/2000)))</f>
        <v>0</v>
      </c>
      <c r="J433" s="285">
        <f t="shared" si="68"/>
        <v>0</v>
      </c>
      <c r="K433" s="286">
        <f>(((D433+E433)*('DT IN. DE'!$E$5/1000))*($D$1166/IF(AND($D$1165&gt;$B$1167,$B$1167&gt;$D$1164),366,365))+(F433*('DT IN. DE'!$E$5/2000)))</f>
        <v>0</v>
      </c>
      <c r="L433" s="385"/>
      <c r="M433" s="287">
        <f t="shared" si="69"/>
        <v>0</v>
      </c>
      <c r="O433" s="288">
        <f>(($T433*'DT IN. DE'!$C$5/1000))*($D$1166/IF(AND($D$1165&gt;$B$1167,$B$1167&gt;$D$1164),366,365))+(($U433*'DT IN. DE'!$C$5/2000))</f>
        <v>0</v>
      </c>
      <c r="P433" s="289">
        <f t="shared" si="70"/>
        <v>0</v>
      </c>
      <c r="Q433" s="289">
        <f>(($T433*'DT IN. DE'!$E$5/1000))*($D$1166/IF(AND($D$1165&gt;$B$1167,$B$1167&gt;$D$1164),366,365))+(($U433*'DT IN. DE'!$E$5/2000))</f>
        <v>0</v>
      </c>
      <c r="R433" s="290">
        <f t="shared" si="71"/>
        <v>0</v>
      </c>
      <c r="T433" s="291">
        <f t="shared" si="72"/>
        <v>0</v>
      </c>
      <c r="U433" s="291">
        <f t="shared" si="73"/>
        <v>0</v>
      </c>
      <c r="W433" s="288">
        <f>(($AB433*'DT IN. DE'!$C$5/1000))*($D$1166/IF(AND($D$1165&gt;$B$1167,$B$1167&gt;$D$1164),366,365))+(($AC433*'DT IN. DE'!$C$5/2000))</f>
        <v>0</v>
      </c>
      <c r="X433" s="289">
        <f t="shared" si="74"/>
        <v>0</v>
      </c>
      <c r="Y433" s="289">
        <f>(($AB433*'DT IN. DE'!$E$5/1000))*($D$1166/IF(AND($D$1165&gt;$B$1167,$B$1167&gt;$D$1164),366,365))+(($AC433*'DT IN. DE'!$E$5/2000))</f>
        <v>0</v>
      </c>
      <c r="Z433" s="292">
        <f t="shared" si="75"/>
        <v>0</v>
      </c>
      <c r="AA433" s="386"/>
      <c r="AB433" s="291">
        <f t="shared" si="76"/>
        <v>0</v>
      </c>
      <c r="AC433" s="291">
        <f t="shared" si="77"/>
        <v>0</v>
      </c>
    </row>
    <row r="434" spans="2:29" x14ac:dyDescent="0.25">
      <c r="B434" s="423">
        <v>430</v>
      </c>
      <c r="C434" s="430">
        <f>'BIENES ASEGURADOS IN.DE'!C434</f>
        <v>0</v>
      </c>
      <c r="D434" s="431">
        <f>'BIENES ASEGURADOS IN.DE'!D434*'RT GENERALES'!$E$14</f>
        <v>0</v>
      </c>
      <c r="E434" s="432">
        <f>'BIENES ASEGURADOS IN.DE'!E434*'RT GENERALES'!$E$14</f>
        <v>0</v>
      </c>
      <c r="F434" s="433">
        <f>'BIENES ASEGURADOS IN.DE'!F434*'RT GENERALES'!$E$14</f>
        <v>0</v>
      </c>
      <c r="G434" s="425">
        <f t="shared" si="67"/>
        <v>0</v>
      </c>
      <c r="H434" s="283"/>
      <c r="I434" s="284">
        <f>((((D434+E434)*('DT IN. DE'!$C$5/1000)))*($D$1166/IF(AND($D$1165&gt;$B$1167,$B$1167&gt;$D$1164),366,365))+(F434*('DT IN. DE'!$C$5/2000)))</f>
        <v>0</v>
      </c>
      <c r="J434" s="285">
        <f t="shared" si="68"/>
        <v>0</v>
      </c>
      <c r="K434" s="286">
        <f>(((D434+E434)*('DT IN. DE'!$E$5/1000))*($D$1166/IF(AND($D$1165&gt;$B$1167,$B$1167&gt;$D$1164),366,365))+(F434*('DT IN. DE'!$E$5/2000)))</f>
        <v>0</v>
      </c>
      <c r="L434" s="385"/>
      <c r="M434" s="287">
        <f t="shared" si="69"/>
        <v>0</v>
      </c>
      <c r="O434" s="288">
        <f>(($T434*'DT IN. DE'!$C$5/1000))*($D$1166/IF(AND($D$1165&gt;$B$1167,$B$1167&gt;$D$1164),366,365))+(($U434*'DT IN. DE'!$C$5/2000))</f>
        <v>0</v>
      </c>
      <c r="P434" s="289">
        <f t="shared" si="70"/>
        <v>0</v>
      </c>
      <c r="Q434" s="289">
        <f>(($T434*'DT IN. DE'!$E$5/1000))*($D$1166/IF(AND($D$1165&gt;$B$1167,$B$1167&gt;$D$1164),366,365))+(($U434*'DT IN. DE'!$E$5/2000))</f>
        <v>0</v>
      </c>
      <c r="R434" s="290">
        <f t="shared" si="71"/>
        <v>0</v>
      </c>
      <c r="T434" s="291">
        <f t="shared" si="72"/>
        <v>0</v>
      </c>
      <c r="U434" s="291">
        <f t="shared" si="73"/>
        <v>0</v>
      </c>
      <c r="W434" s="288">
        <f>(($AB434*'DT IN. DE'!$C$5/1000))*($D$1166/IF(AND($D$1165&gt;$B$1167,$B$1167&gt;$D$1164),366,365))+(($AC434*'DT IN. DE'!$C$5/2000))</f>
        <v>0</v>
      </c>
      <c r="X434" s="289">
        <f t="shared" si="74"/>
        <v>0</v>
      </c>
      <c r="Y434" s="289">
        <f>(($AB434*'DT IN. DE'!$E$5/1000))*($D$1166/IF(AND($D$1165&gt;$B$1167,$B$1167&gt;$D$1164),366,365))+(($AC434*'DT IN. DE'!$E$5/2000))</f>
        <v>0</v>
      </c>
      <c r="Z434" s="292">
        <f t="shared" si="75"/>
        <v>0</v>
      </c>
      <c r="AA434" s="386"/>
      <c r="AB434" s="291">
        <f t="shared" si="76"/>
        <v>0</v>
      </c>
      <c r="AC434" s="291">
        <f t="shared" si="77"/>
        <v>0</v>
      </c>
    </row>
    <row r="435" spans="2:29" x14ac:dyDescent="0.25">
      <c r="B435" s="424">
        <v>431</v>
      </c>
      <c r="C435" s="430">
        <f>'BIENES ASEGURADOS IN.DE'!C435</f>
        <v>0</v>
      </c>
      <c r="D435" s="431">
        <f>'BIENES ASEGURADOS IN.DE'!D435*'RT GENERALES'!$E$14</f>
        <v>0</v>
      </c>
      <c r="E435" s="432">
        <f>'BIENES ASEGURADOS IN.DE'!E435*'RT GENERALES'!$E$14</f>
        <v>0</v>
      </c>
      <c r="F435" s="433">
        <f>'BIENES ASEGURADOS IN.DE'!F435*'RT GENERALES'!$E$14</f>
        <v>0</v>
      </c>
      <c r="G435" s="425">
        <f t="shared" si="67"/>
        <v>0</v>
      </c>
      <c r="H435" s="283"/>
      <c r="I435" s="284">
        <f>((((D435+E435)*('DT IN. DE'!$C$5/1000)))*($D$1166/IF(AND($D$1165&gt;$B$1167,$B$1167&gt;$D$1164),366,365))+(F435*('DT IN. DE'!$C$5/2000)))</f>
        <v>0</v>
      </c>
      <c r="J435" s="285">
        <f t="shared" si="68"/>
        <v>0</v>
      </c>
      <c r="K435" s="286">
        <f>(((D435+E435)*('DT IN. DE'!$E$5/1000))*($D$1166/IF(AND($D$1165&gt;$B$1167,$B$1167&gt;$D$1164),366,365))+(F435*('DT IN. DE'!$E$5/2000)))</f>
        <v>0</v>
      </c>
      <c r="L435" s="385"/>
      <c r="M435" s="287">
        <f t="shared" si="69"/>
        <v>0</v>
      </c>
      <c r="O435" s="288">
        <f>(($T435*'DT IN. DE'!$C$5/1000))*($D$1166/IF(AND($D$1165&gt;$B$1167,$B$1167&gt;$D$1164),366,365))+(($U435*'DT IN. DE'!$C$5/2000))</f>
        <v>0</v>
      </c>
      <c r="P435" s="289">
        <f t="shared" si="70"/>
        <v>0</v>
      </c>
      <c r="Q435" s="289">
        <f>(($T435*'DT IN. DE'!$E$5/1000))*($D$1166/IF(AND($D$1165&gt;$B$1167,$B$1167&gt;$D$1164),366,365))+(($U435*'DT IN. DE'!$E$5/2000))</f>
        <v>0</v>
      </c>
      <c r="R435" s="290">
        <f t="shared" si="71"/>
        <v>0</v>
      </c>
      <c r="T435" s="291">
        <f t="shared" si="72"/>
        <v>0</v>
      </c>
      <c r="U435" s="291">
        <f t="shared" si="73"/>
        <v>0</v>
      </c>
      <c r="W435" s="288">
        <f>(($AB435*'DT IN. DE'!$C$5/1000))*($D$1166/IF(AND($D$1165&gt;$B$1167,$B$1167&gt;$D$1164),366,365))+(($AC435*'DT IN. DE'!$C$5/2000))</f>
        <v>0</v>
      </c>
      <c r="X435" s="289">
        <f t="shared" si="74"/>
        <v>0</v>
      </c>
      <c r="Y435" s="289">
        <f>(($AB435*'DT IN. DE'!$E$5/1000))*($D$1166/IF(AND($D$1165&gt;$B$1167,$B$1167&gt;$D$1164),366,365))+(($AC435*'DT IN. DE'!$E$5/2000))</f>
        <v>0</v>
      </c>
      <c r="Z435" s="292">
        <f t="shared" si="75"/>
        <v>0</v>
      </c>
      <c r="AA435" s="386"/>
      <c r="AB435" s="291">
        <f t="shared" si="76"/>
        <v>0</v>
      </c>
      <c r="AC435" s="291">
        <f t="shared" si="77"/>
        <v>0</v>
      </c>
    </row>
    <row r="436" spans="2:29" x14ac:dyDescent="0.25">
      <c r="B436" s="424">
        <v>432</v>
      </c>
      <c r="C436" s="430">
        <f>'BIENES ASEGURADOS IN.DE'!C436</f>
        <v>0</v>
      </c>
      <c r="D436" s="431">
        <f>'BIENES ASEGURADOS IN.DE'!D436*'RT GENERALES'!$E$14</f>
        <v>0</v>
      </c>
      <c r="E436" s="432">
        <f>'BIENES ASEGURADOS IN.DE'!E436*'RT GENERALES'!$E$14</f>
        <v>0</v>
      </c>
      <c r="F436" s="433">
        <f>'BIENES ASEGURADOS IN.DE'!F436*'RT GENERALES'!$E$14</f>
        <v>0</v>
      </c>
      <c r="G436" s="425">
        <f t="shared" si="67"/>
        <v>0</v>
      </c>
      <c r="H436" s="283"/>
      <c r="I436" s="284">
        <f>((((D436+E436)*('DT IN. DE'!$C$5/1000)))*($D$1166/IF(AND($D$1165&gt;$B$1167,$B$1167&gt;$D$1164),366,365))+(F436*('DT IN. DE'!$C$5/2000)))</f>
        <v>0</v>
      </c>
      <c r="J436" s="285">
        <f t="shared" si="68"/>
        <v>0</v>
      </c>
      <c r="K436" s="286">
        <f>(((D436+E436)*('DT IN. DE'!$E$5/1000))*($D$1166/IF(AND($D$1165&gt;$B$1167,$B$1167&gt;$D$1164),366,365))+(F436*('DT IN. DE'!$E$5/2000)))</f>
        <v>0</v>
      </c>
      <c r="L436" s="385"/>
      <c r="M436" s="287">
        <f t="shared" si="69"/>
        <v>0</v>
      </c>
      <c r="O436" s="288">
        <f>(($T436*'DT IN. DE'!$C$5/1000))*($D$1166/IF(AND($D$1165&gt;$B$1167,$B$1167&gt;$D$1164),366,365))+(($U436*'DT IN. DE'!$C$5/2000))</f>
        <v>0</v>
      </c>
      <c r="P436" s="289">
        <f t="shared" si="70"/>
        <v>0</v>
      </c>
      <c r="Q436" s="289">
        <f>(($T436*'DT IN. DE'!$E$5/1000))*($D$1166/IF(AND($D$1165&gt;$B$1167,$B$1167&gt;$D$1164),366,365))+(($U436*'DT IN. DE'!$E$5/2000))</f>
        <v>0</v>
      </c>
      <c r="R436" s="290">
        <f t="shared" si="71"/>
        <v>0</v>
      </c>
      <c r="T436" s="291">
        <f t="shared" si="72"/>
        <v>0</v>
      </c>
      <c r="U436" s="291">
        <f t="shared" si="73"/>
        <v>0</v>
      </c>
      <c r="W436" s="288">
        <f>(($AB436*'DT IN. DE'!$C$5/1000))*($D$1166/IF(AND($D$1165&gt;$B$1167,$B$1167&gt;$D$1164),366,365))+(($AC436*'DT IN. DE'!$C$5/2000))</f>
        <v>0</v>
      </c>
      <c r="X436" s="289">
        <f t="shared" si="74"/>
        <v>0</v>
      </c>
      <c r="Y436" s="289">
        <f>(($AB436*'DT IN. DE'!$E$5/1000))*($D$1166/IF(AND($D$1165&gt;$B$1167,$B$1167&gt;$D$1164),366,365))+(($AC436*'DT IN. DE'!$E$5/2000))</f>
        <v>0</v>
      </c>
      <c r="Z436" s="292">
        <f t="shared" si="75"/>
        <v>0</v>
      </c>
      <c r="AA436" s="386"/>
      <c r="AB436" s="291">
        <f t="shared" si="76"/>
        <v>0</v>
      </c>
      <c r="AC436" s="291">
        <f t="shared" si="77"/>
        <v>0</v>
      </c>
    </row>
    <row r="437" spans="2:29" x14ac:dyDescent="0.25">
      <c r="B437" s="423">
        <v>433</v>
      </c>
      <c r="C437" s="430">
        <f>'BIENES ASEGURADOS IN.DE'!C437</f>
        <v>0</v>
      </c>
      <c r="D437" s="431">
        <f>'BIENES ASEGURADOS IN.DE'!D437*'RT GENERALES'!$E$14</f>
        <v>0</v>
      </c>
      <c r="E437" s="432">
        <f>'BIENES ASEGURADOS IN.DE'!E437*'RT GENERALES'!$E$14</f>
        <v>0</v>
      </c>
      <c r="F437" s="433">
        <f>'BIENES ASEGURADOS IN.DE'!F437*'RT GENERALES'!$E$14</f>
        <v>0</v>
      </c>
      <c r="G437" s="425">
        <f t="shared" si="67"/>
        <v>0</v>
      </c>
      <c r="H437" s="283"/>
      <c r="I437" s="284">
        <f>((((D437+E437)*('DT IN. DE'!$C$5/1000)))*($D$1166/IF(AND($D$1165&gt;$B$1167,$B$1167&gt;$D$1164),366,365))+(F437*('DT IN. DE'!$C$5/2000)))</f>
        <v>0</v>
      </c>
      <c r="J437" s="285">
        <f t="shared" si="68"/>
        <v>0</v>
      </c>
      <c r="K437" s="286">
        <f>(((D437+E437)*('DT IN. DE'!$E$5/1000))*($D$1166/IF(AND($D$1165&gt;$B$1167,$B$1167&gt;$D$1164),366,365))+(F437*('DT IN. DE'!$E$5/2000)))</f>
        <v>0</v>
      </c>
      <c r="L437" s="385"/>
      <c r="M437" s="287">
        <f t="shared" si="69"/>
        <v>0</v>
      </c>
      <c r="O437" s="288">
        <f>(($T437*'DT IN. DE'!$C$5/1000))*($D$1166/IF(AND($D$1165&gt;$B$1167,$B$1167&gt;$D$1164),366,365))+(($U437*'DT IN. DE'!$C$5/2000))</f>
        <v>0</v>
      </c>
      <c r="P437" s="289">
        <f t="shared" si="70"/>
        <v>0</v>
      </c>
      <c r="Q437" s="289">
        <f>(($T437*'DT IN. DE'!$E$5/1000))*($D$1166/IF(AND($D$1165&gt;$B$1167,$B$1167&gt;$D$1164),366,365))+(($U437*'DT IN. DE'!$E$5/2000))</f>
        <v>0</v>
      </c>
      <c r="R437" s="290">
        <f t="shared" si="71"/>
        <v>0</v>
      </c>
      <c r="T437" s="291">
        <f t="shared" si="72"/>
        <v>0</v>
      </c>
      <c r="U437" s="291">
        <f t="shared" si="73"/>
        <v>0</v>
      </c>
      <c r="W437" s="288">
        <f>(($AB437*'DT IN. DE'!$C$5/1000))*($D$1166/IF(AND($D$1165&gt;$B$1167,$B$1167&gt;$D$1164),366,365))+(($AC437*'DT IN. DE'!$C$5/2000))</f>
        <v>0</v>
      </c>
      <c r="X437" s="289">
        <f t="shared" si="74"/>
        <v>0</v>
      </c>
      <c r="Y437" s="289">
        <f>(($AB437*'DT IN. DE'!$E$5/1000))*($D$1166/IF(AND($D$1165&gt;$B$1167,$B$1167&gt;$D$1164),366,365))+(($AC437*'DT IN. DE'!$E$5/2000))</f>
        <v>0</v>
      </c>
      <c r="Z437" s="292">
        <f t="shared" si="75"/>
        <v>0</v>
      </c>
      <c r="AA437" s="386"/>
      <c r="AB437" s="291">
        <f t="shared" si="76"/>
        <v>0</v>
      </c>
      <c r="AC437" s="291">
        <f t="shared" si="77"/>
        <v>0</v>
      </c>
    </row>
    <row r="438" spans="2:29" x14ac:dyDescent="0.25">
      <c r="B438" s="424">
        <v>434</v>
      </c>
      <c r="C438" s="430">
        <f>'BIENES ASEGURADOS IN.DE'!C438</f>
        <v>0</v>
      </c>
      <c r="D438" s="431">
        <f>'BIENES ASEGURADOS IN.DE'!D438*'RT GENERALES'!$E$14</f>
        <v>0</v>
      </c>
      <c r="E438" s="432">
        <f>'BIENES ASEGURADOS IN.DE'!E438*'RT GENERALES'!$E$14</f>
        <v>0</v>
      </c>
      <c r="F438" s="433">
        <f>'BIENES ASEGURADOS IN.DE'!F438*'RT GENERALES'!$E$14</f>
        <v>0</v>
      </c>
      <c r="G438" s="425">
        <f t="shared" si="67"/>
        <v>0</v>
      </c>
      <c r="H438" s="283"/>
      <c r="I438" s="284">
        <f>((((D438+E438)*('DT IN. DE'!$C$5/1000)))*($D$1166/IF(AND($D$1165&gt;$B$1167,$B$1167&gt;$D$1164),366,365))+(F438*('DT IN. DE'!$C$5/2000)))</f>
        <v>0</v>
      </c>
      <c r="J438" s="285">
        <f t="shared" si="68"/>
        <v>0</v>
      </c>
      <c r="K438" s="286">
        <f>(((D438+E438)*('DT IN. DE'!$E$5/1000))*($D$1166/IF(AND($D$1165&gt;$B$1167,$B$1167&gt;$D$1164),366,365))+(F438*('DT IN. DE'!$E$5/2000)))</f>
        <v>0</v>
      </c>
      <c r="L438" s="385"/>
      <c r="M438" s="287">
        <f t="shared" si="69"/>
        <v>0</v>
      </c>
      <c r="O438" s="288">
        <f>(($T438*'DT IN. DE'!$C$5/1000))*($D$1166/IF(AND($D$1165&gt;$B$1167,$B$1167&gt;$D$1164),366,365))+(($U438*'DT IN. DE'!$C$5/2000))</f>
        <v>0</v>
      </c>
      <c r="P438" s="289">
        <f t="shared" si="70"/>
        <v>0</v>
      </c>
      <c r="Q438" s="289">
        <f>(($T438*'DT IN. DE'!$E$5/1000))*($D$1166/IF(AND($D$1165&gt;$B$1167,$B$1167&gt;$D$1164),366,365))+(($U438*'DT IN. DE'!$E$5/2000))</f>
        <v>0</v>
      </c>
      <c r="R438" s="290">
        <f t="shared" si="71"/>
        <v>0</v>
      </c>
      <c r="T438" s="291">
        <f t="shared" si="72"/>
        <v>0</v>
      </c>
      <c r="U438" s="291">
        <f t="shared" si="73"/>
        <v>0</v>
      </c>
      <c r="W438" s="288">
        <f>(($AB438*'DT IN. DE'!$C$5/1000))*($D$1166/IF(AND($D$1165&gt;$B$1167,$B$1167&gt;$D$1164),366,365))+(($AC438*'DT IN. DE'!$C$5/2000))</f>
        <v>0</v>
      </c>
      <c r="X438" s="289">
        <f t="shared" si="74"/>
        <v>0</v>
      </c>
      <c r="Y438" s="289">
        <f>(($AB438*'DT IN. DE'!$E$5/1000))*($D$1166/IF(AND($D$1165&gt;$B$1167,$B$1167&gt;$D$1164),366,365))+(($AC438*'DT IN. DE'!$E$5/2000))</f>
        <v>0</v>
      </c>
      <c r="Z438" s="292">
        <f t="shared" si="75"/>
        <v>0</v>
      </c>
      <c r="AA438" s="386"/>
      <c r="AB438" s="291">
        <f t="shared" si="76"/>
        <v>0</v>
      </c>
      <c r="AC438" s="291">
        <f t="shared" si="77"/>
        <v>0</v>
      </c>
    </row>
    <row r="439" spans="2:29" x14ac:dyDescent="0.25">
      <c r="B439" s="424">
        <v>435</v>
      </c>
      <c r="C439" s="430">
        <f>'BIENES ASEGURADOS IN.DE'!C439</f>
        <v>0</v>
      </c>
      <c r="D439" s="431">
        <f>'BIENES ASEGURADOS IN.DE'!D439*'RT GENERALES'!$E$14</f>
        <v>0</v>
      </c>
      <c r="E439" s="432">
        <f>'BIENES ASEGURADOS IN.DE'!E439*'RT GENERALES'!$E$14</f>
        <v>0</v>
      </c>
      <c r="F439" s="433">
        <f>'BIENES ASEGURADOS IN.DE'!F439*'RT GENERALES'!$E$14</f>
        <v>0</v>
      </c>
      <c r="G439" s="425">
        <f t="shared" si="67"/>
        <v>0</v>
      </c>
      <c r="H439" s="283"/>
      <c r="I439" s="284">
        <f>((((D439+E439)*('DT IN. DE'!$C$5/1000)))*($D$1166/IF(AND($D$1165&gt;$B$1167,$B$1167&gt;$D$1164),366,365))+(F439*('DT IN. DE'!$C$5/2000)))</f>
        <v>0</v>
      </c>
      <c r="J439" s="285">
        <f t="shared" si="68"/>
        <v>0</v>
      </c>
      <c r="K439" s="286">
        <f>(((D439+E439)*('DT IN. DE'!$E$5/1000))*($D$1166/IF(AND($D$1165&gt;$B$1167,$B$1167&gt;$D$1164),366,365))+(F439*('DT IN. DE'!$E$5/2000)))</f>
        <v>0</v>
      </c>
      <c r="L439" s="385"/>
      <c r="M439" s="287">
        <f t="shared" si="69"/>
        <v>0</v>
      </c>
      <c r="O439" s="288">
        <f>(($T439*'DT IN. DE'!$C$5/1000))*($D$1166/IF(AND($D$1165&gt;$B$1167,$B$1167&gt;$D$1164),366,365))+(($U439*'DT IN. DE'!$C$5/2000))</f>
        <v>0</v>
      </c>
      <c r="P439" s="289">
        <f t="shared" si="70"/>
        <v>0</v>
      </c>
      <c r="Q439" s="289">
        <f>(($T439*'DT IN. DE'!$E$5/1000))*($D$1166/IF(AND($D$1165&gt;$B$1167,$B$1167&gt;$D$1164),366,365))+(($U439*'DT IN. DE'!$E$5/2000))</f>
        <v>0</v>
      </c>
      <c r="R439" s="290">
        <f t="shared" si="71"/>
        <v>0</v>
      </c>
      <c r="T439" s="291">
        <f t="shared" si="72"/>
        <v>0</v>
      </c>
      <c r="U439" s="291">
        <f t="shared" si="73"/>
        <v>0</v>
      </c>
      <c r="W439" s="288">
        <f>(($AB439*'DT IN. DE'!$C$5/1000))*($D$1166/IF(AND($D$1165&gt;$B$1167,$B$1167&gt;$D$1164),366,365))+(($AC439*'DT IN. DE'!$C$5/2000))</f>
        <v>0</v>
      </c>
      <c r="X439" s="289">
        <f t="shared" si="74"/>
        <v>0</v>
      </c>
      <c r="Y439" s="289">
        <f>(($AB439*'DT IN. DE'!$E$5/1000))*($D$1166/IF(AND($D$1165&gt;$B$1167,$B$1167&gt;$D$1164),366,365))+(($AC439*'DT IN. DE'!$E$5/2000))</f>
        <v>0</v>
      </c>
      <c r="Z439" s="292">
        <f t="shared" si="75"/>
        <v>0</v>
      </c>
      <c r="AA439" s="386"/>
      <c r="AB439" s="291">
        <f t="shared" si="76"/>
        <v>0</v>
      </c>
      <c r="AC439" s="291">
        <f t="shared" si="77"/>
        <v>0</v>
      </c>
    </row>
    <row r="440" spans="2:29" x14ac:dyDescent="0.25">
      <c r="B440" s="423">
        <v>436</v>
      </c>
      <c r="C440" s="430">
        <f>'BIENES ASEGURADOS IN.DE'!C440</f>
        <v>0</v>
      </c>
      <c r="D440" s="431">
        <f>'BIENES ASEGURADOS IN.DE'!D440*'RT GENERALES'!$E$14</f>
        <v>0</v>
      </c>
      <c r="E440" s="432">
        <f>'BIENES ASEGURADOS IN.DE'!E440*'RT GENERALES'!$E$14</f>
        <v>0</v>
      </c>
      <c r="F440" s="433">
        <f>'BIENES ASEGURADOS IN.DE'!F440*'RT GENERALES'!$E$14</f>
        <v>0</v>
      </c>
      <c r="G440" s="425">
        <f t="shared" si="67"/>
        <v>0</v>
      </c>
      <c r="H440" s="283"/>
      <c r="I440" s="284">
        <f>((((D440+E440)*('DT IN. DE'!$C$5/1000)))*($D$1166/IF(AND($D$1165&gt;$B$1167,$B$1167&gt;$D$1164),366,365))+(F440*('DT IN. DE'!$C$5/2000)))</f>
        <v>0</v>
      </c>
      <c r="J440" s="285">
        <f t="shared" si="68"/>
        <v>0</v>
      </c>
      <c r="K440" s="286">
        <f>(((D440+E440)*('DT IN. DE'!$E$5/1000))*($D$1166/IF(AND($D$1165&gt;$B$1167,$B$1167&gt;$D$1164),366,365))+(F440*('DT IN. DE'!$E$5/2000)))</f>
        <v>0</v>
      </c>
      <c r="L440" s="385"/>
      <c r="M440" s="287">
        <f t="shared" si="69"/>
        <v>0</v>
      </c>
      <c r="O440" s="288">
        <f>(($T440*'DT IN. DE'!$C$5/1000))*($D$1166/IF(AND($D$1165&gt;$B$1167,$B$1167&gt;$D$1164),366,365))+(($U440*'DT IN. DE'!$C$5/2000))</f>
        <v>0</v>
      </c>
      <c r="P440" s="289">
        <f t="shared" si="70"/>
        <v>0</v>
      </c>
      <c r="Q440" s="289">
        <f>(($T440*'DT IN. DE'!$E$5/1000))*($D$1166/IF(AND($D$1165&gt;$B$1167,$B$1167&gt;$D$1164),366,365))+(($U440*'DT IN. DE'!$E$5/2000))</f>
        <v>0</v>
      </c>
      <c r="R440" s="290">
        <f t="shared" si="71"/>
        <v>0</v>
      </c>
      <c r="T440" s="291">
        <f t="shared" si="72"/>
        <v>0</v>
      </c>
      <c r="U440" s="291">
        <f t="shared" si="73"/>
        <v>0</v>
      </c>
      <c r="W440" s="288">
        <f>(($AB440*'DT IN. DE'!$C$5/1000))*($D$1166/IF(AND($D$1165&gt;$B$1167,$B$1167&gt;$D$1164),366,365))+(($AC440*'DT IN. DE'!$C$5/2000))</f>
        <v>0</v>
      </c>
      <c r="X440" s="289">
        <f t="shared" si="74"/>
        <v>0</v>
      </c>
      <c r="Y440" s="289">
        <f>(($AB440*'DT IN. DE'!$E$5/1000))*($D$1166/IF(AND($D$1165&gt;$B$1167,$B$1167&gt;$D$1164),366,365))+(($AC440*'DT IN. DE'!$E$5/2000))</f>
        <v>0</v>
      </c>
      <c r="Z440" s="292">
        <f t="shared" si="75"/>
        <v>0</v>
      </c>
      <c r="AA440" s="386"/>
      <c r="AB440" s="291">
        <f t="shared" si="76"/>
        <v>0</v>
      </c>
      <c r="AC440" s="291">
        <f t="shared" si="77"/>
        <v>0</v>
      </c>
    </row>
    <row r="441" spans="2:29" x14ac:dyDescent="0.25">
      <c r="B441" s="424">
        <v>437</v>
      </c>
      <c r="C441" s="430">
        <f>'BIENES ASEGURADOS IN.DE'!C441</f>
        <v>0</v>
      </c>
      <c r="D441" s="431">
        <f>'BIENES ASEGURADOS IN.DE'!D441*'RT GENERALES'!$E$14</f>
        <v>0</v>
      </c>
      <c r="E441" s="432">
        <f>'BIENES ASEGURADOS IN.DE'!E441*'RT GENERALES'!$E$14</f>
        <v>0</v>
      </c>
      <c r="F441" s="433">
        <f>'BIENES ASEGURADOS IN.DE'!F441*'RT GENERALES'!$E$14</f>
        <v>0</v>
      </c>
      <c r="G441" s="425">
        <f t="shared" si="67"/>
        <v>0</v>
      </c>
      <c r="H441" s="283"/>
      <c r="I441" s="284">
        <f>((((D441+E441)*('DT IN. DE'!$C$5/1000)))*($D$1166/IF(AND($D$1165&gt;$B$1167,$B$1167&gt;$D$1164),366,365))+(F441*('DT IN. DE'!$C$5/2000)))</f>
        <v>0</v>
      </c>
      <c r="J441" s="285">
        <f t="shared" si="68"/>
        <v>0</v>
      </c>
      <c r="K441" s="286">
        <f>(((D441+E441)*('DT IN. DE'!$E$5/1000))*($D$1166/IF(AND($D$1165&gt;$B$1167,$B$1167&gt;$D$1164),366,365))+(F441*('DT IN. DE'!$E$5/2000)))</f>
        <v>0</v>
      </c>
      <c r="L441" s="385"/>
      <c r="M441" s="287">
        <f t="shared" si="69"/>
        <v>0</v>
      </c>
      <c r="O441" s="288">
        <f>(($T441*'DT IN. DE'!$C$5/1000))*($D$1166/IF(AND($D$1165&gt;$B$1167,$B$1167&gt;$D$1164),366,365))+(($U441*'DT IN. DE'!$C$5/2000))</f>
        <v>0</v>
      </c>
      <c r="P441" s="289">
        <f t="shared" si="70"/>
        <v>0</v>
      </c>
      <c r="Q441" s="289">
        <f>(($T441*'DT IN. DE'!$E$5/1000))*($D$1166/IF(AND($D$1165&gt;$B$1167,$B$1167&gt;$D$1164),366,365))+(($U441*'DT IN. DE'!$E$5/2000))</f>
        <v>0</v>
      </c>
      <c r="R441" s="290">
        <f t="shared" si="71"/>
        <v>0</v>
      </c>
      <c r="T441" s="291">
        <f t="shared" si="72"/>
        <v>0</v>
      </c>
      <c r="U441" s="291">
        <f t="shared" si="73"/>
        <v>0</v>
      </c>
      <c r="W441" s="288">
        <f>(($AB441*'DT IN. DE'!$C$5/1000))*($D$1166/IF(AND($D$1165&gt;$B$1167,$B$1167&gt;$D$1164),366,365))+(($AC441*'DT IN. DE'!$C$5/2000))</f>
        <v>0</v>
      </c>
      <c r="X441" s="289">
        <f t="shared" si="74"/>
        <v>0</v>
      </c>
      <c r="Y441" s="289">
        <f>(($AB441*'DT IN. DE'!$E$5/1000))*($D$1166/IF(AND($D$1165&gt;$B$1167,$B$1167&gt;$D$1164),366,365))+(($AC441*'DT IN. DE'!$E$5/2000))</f>
        <v>0</v>
      </c>
      <c r="Z441" s="292">
        <f t="shared" si="75"/>
        <v>0</v>
      </c>
      <c r="AA441" s="386"/>
      <c r="AB441" s="291">
        <f t="shared" si="76"/>
        <v>0</v>
      </c>
      <c r="AC441" s="291">
        <f t="shared" si="77"/>
        <v>0</v>
      </c>
    </row>
    <row r="442" spans="2:29" x14ac:dyDescent="0.25">
      <c r="B442" s="424">
        <v>438</v>
      </c>
      <c r="C442" s="430">
        <f>'BIENES ASEGURADOS IN.DE'!C442</f>
        <v>0</v>
      </c>
      <c r="D442" s="431">
        <f>'BIENES ASEGURADOS IN.DE'!D442*'RT GENERALES'!$E$14</f>
        <v>0</v>
      </c>
      <c r="E442" s="432">
        <f>'BIENES ASEGURADOS IN.DE'!E442*'RT GENERALES'!$E$14</f>
        <v>0</v>
      </c>
      <c r="F442" s="433">
        <f>'BIENES ASEGURADOS IN.DE'!F442*'RT GENERALES'!$E$14</f>
        <v>0</v>
      </c>
      <c r="G442" s="425">
        <f t="shared" si="67"/>
        <v>0</v>
      </c>
      <c r="H442" s="283"/>
      <c r="I442" s="284">
        <f>((((D442+E442)*('DT IN. DE'!$C$5/1000)))*($D$1166/IF(AND($D$1165&gt;$B$1167,$B$1167&gt;$D$1164),366,365))+(F442*('DT IN. DE'!$C$5/2000)))</f>
        <v>0</v>
      </c>
      <c r="J442" s="285">
        <f t="shared" si="68"/>
        <v>0</v>
      </c>
      <c r="K442" s="286">
        <f>(((D442+E442)*('DT IN. DE'!$E$5/1000))*($D$1166/IF(AND($D$1165&gt;$B$1167,$B$1167&gt;$D$1164),366,365))+(F442*('DT IN. DE'!$E$5/2000)))</f>
        <v>0</v>
      </c>
      <c r="L442" s="385"/>
      <c r="M442" s="287">
        <f t="shared" si="69"/>
        <v>0</v>
      </c>
      <c r="O442" s="288">
        <f>(($T442*'DT IN. DE'!$C$5/1000))*($D$1166/IF(AND($D$1165&gt;$B$1167,$B$1167&gt;$D$1164),366,365))+(($U442*'DT IN. DE'!$C$5/2000))</f>
        <v>0</v>
      </c>
      <c r="P442" s="289">
        <f t="shared" si="70"/>
        <v>0</v>
      </c>
      <c r="Q442" s="289">
        <f>(($T442*'DT IN. DE'!$E$5/1000))*($D$1166/IF(AND($D$1165&gt;$B$1167,$B$1167&gt;$D$1164),366,365))+(($U442*'DT IN. DE'!$E$5/2000))</f>
        <v>0</v>
      </c>
      <c r="R442" s="290">
        <f t="shared" si="71"/>
        <v>0</v>
      </c>
      <c r="T442" s="291">
        <f t="shared" si="72"/>
        <v>0</v>
      </c>
      <c r="U442" s="291">
        <f t="shared" si="73"/>
        <v>0</v>
      </c>
      <c r="W442" s="288">
        <f>(($AB442*'DT IN. DE'!$C$5/1000))*($D$1166/IF(AND($D$1165&gt;$B$1167,$B$1167&gt;$D$1164),366,365))+(($AC442*'DT IN. DE'!$C$5/2000))</f>
        <v>0</v>
      </c>
      <c r="X442" s="289">
        <f t="shared" si="74"/>
        <v>0</v>
      </c>
      <c r="Y442" s="289">
        <f>(($AB442*'DT IN. DE'!$E$5/1000))*($D$1166/IF(AND($D$1165&gt;$B$1167,$B$1167&gt;$D$1164),366,365))+(($AC442*'DT IN. DE'!$E$5/2000))</f>
        <v>0</v>
      </c>
      <c r="Z442" s="292">
        <f t="shared" si="75"/>
        <v>0</v>
      </c>
      <c r="AA442" s="386"/>
      <c r="AB442" s="291">
        <f t="shared" si="76"/>
        <v>0</v>
      </c>
      <c r="AC442" s="291">
        <f t="shared" si="77"/>
        <v>0</v>
      </c>
    </row>
    <row r="443" spans="2:29" x14ac:dyDescent="0.25">
      <c r="B443" s="423">
        <v>439</v>
      </c>
      <c r="C443" s="430">
        <f>'BIENES ASEGURADOS IN.DE'!C443</f>
        <v>0</v>
      </c>
      <c r="D443" s="431">
        <f>'BIENES ASEGURADOS IN.DE'!D443*'RT GENERALES'!$E$14</f>
        <v>0</v>
      </c>
      <c r="E443" s="432">
        <f>'BIENES ASEGURADOS IN.DE'!E443*'RT GENERALES'!$E$14</f>
        <v>0</v>
      </c>
      <c r="F443" s="433">
        <f>'BIENES ASEGURADOS IN.DE'!F443*'RT GENERALES'!$E$14</f>
        <v>0</v>
      </c>
      <c r="G443" s="425">
        <f t="shared" si="67"/>
        <v>0</v>
      </c>
      <c r="H443" s="283"/>
      <c r="I443" s="284">
        <f>((((D443+E443)*('DT IN. DE'!$C$5/1000)))*($D$1166/IF(AND($D$1165&gt;$B$1167,$B$1167&gt;$D$1164),366,365))+(F443*('DT IN. DE'!$C$5/2000)))</f>
        <v>0</v>
      </c>
      <c r="J443" s="285">
        <f t="shared" si="68"/>
        <v>0</v>
      </c>
      <c r="K443" s="286">
        <f>(((D443+E443)*('DT IN. DE'!$E$5/1000))*($D$1166/IF(AND($D$1165&gt;$B$1167,$B$1167&gt;$D$1164),366,365))+(F443*('DT IN. DE'!$E$5/2000)))</f>
        <v>0</v>
      </c>
      <c r="L443" s="385"/>
      <c r="M443" s="287">
        <f t="shared" si="69"/>
        <v>0</v>
      </c>
      <c r="O443" s="288">
        <f>(($T443*'DT IN. DE'!$C$5/1000))*($D$1166/IF(AND($D$1165&gt;$B$1167,$B$1167&gt;$D$1164),366,365))+(($U443*'DT IN. DE'!$C$5/2000))</f>
        <v>0</v>
      </c>
      <c r="P443" s="289">
        <f t="shared" si="70"/>
        <v>0</v>
      </c>
      <c r="Q443" s="289">
        <f>(($T443*'DT IN. DE'!$E$5/1000))*($D$1166/IF(AND($D$1165&gt;$B$1167,$B$1167&gt;$D$1164),366,365))+(($U443*'DT IN. DE'!$E$5/2000))</f>
        <v>0</v>
      </c>
      <c r="R443" s="290">
        <f t="shared" si="71"/>
        <v>0</v>
      </c>
      <c r="T443" s="291">
        <f t="shared" si="72"/>
        <v>0</v>
      </c>
      <c r="U443" s="291">
        <f t="shared" si="73"/>
        <v>0</v>
      </c>
      <c r="W443" s="288">
        <f>(($AB443*'DT IN. DE'!$C$5/1000))*($D$1166/IF(AND($D$1165&gt;$B$1167,$B$1167&gt;$D$1164),366,365))+(($AC443*'DT IN. DE'!$C$5/2000))</f>
        <v>0</v>
      </c>
      <c r="X443" s="289">
        <f t="shared" si="74"/>
        <v>0</v>
      </c>
      <c r="Y443" s="289">
        <f>(($AB443*'DT IN. DE'!$E$5/1000))*($D$1166/IF(AND($D$1165&gt;$B$1167,$B$1167&gt;$D$1164),366,365))+(($AC443*'DT IN. DE'!$E$5/2000))</f>
        <v>0</v>
      </c>
      <c r="Z443" s="292">
        <f t="shared" si="75"/>
        <v>0</v>
      </c>
      <c r="AA443" s="386"/>
      <c r="AB443" s="291">
        <f t="shared" si="76"/>
        <v>0</v>
      </c>
      <c r="AC443" s="291">
        <f t="shared" si="77"/>
        <v>0</v>
      </c>
    </row>
    <row r="444" spans="2:29" x14ac:dyDescent="0.25">
      <c r="B444" s="424">
        <v>440</v>
      </c>
      <c r="C444" s="430">
        <f>'BIENES ASEGURADOS IN.DE'!C444</f>
        <v>0</v>
      </c>
      <c r="D444" s="431">
        <f>'BIENES ASEGURADOS IN.DE'!D444*'RT GENERALES'!$E$14</f>
        <v>0</v>
      </c>
      <c r="E444" s="432">
        <f>'BIENES ASEGURADOS IN.DE'!E444*'RT GENERALES'!$E$14</f>
        <v>0</v>
      </c>
      <c r="F444" s="433">
        <f>'BIENES ASEGURADOS IN.DE'!F444*'RT GENERALES'!$E$14</f>
        <v>0</v>
      </c>
      <c r="G444" s="425">
        <f t="shared" si="67"/>
        <v>0</v>
      </c>
      <c r="H444" s="283"/>
      <c r="I444" s="284">
        <f>((((D444+E444)*('DT IN. DE'!$C$5/1000)))*($D$1166/IF(AND($D$1165&gt;$B$1167,$B$1167&gt;$D$1164),366,365))+(F444*('DT IN. DE'!$C$5/2000)))</f>
        <v>0</v>
      </c>
      <c r="J444" s="285">
        <f t="shared" si="68"/>
        <v>0</v>
      </c>
      <c r="K444" s="286">
        <f>(((D444+E444)*('DT IN. DE'!$E$5/1000))*($D$1166/IF(AND($D$1165&gt;$B$1167,$B$1167&gt;$D$1164),366,365))+(F444*('DT IN. DE'!$E$5/2000)))</f>
        <v>0</v>
      </c>
      <c r="L444" s="385"/>
      <c r="M444" s="287">
        <f t="shared" si="69"/>
        <v>0</v>
      </c>
      <c r="O444" s="288">
        <f>(($T444*'DT IN. DE'!$C$5/1000))*($D$1166/IF(AND($D$1165&gt;$B$1167,$B$1167&gt;$D$1164),366,365))+(($U444*'DT IN. DE'!$C$5/2000))</f>
        <v>0</v>
      </c>
      <c r="P444" s="289">
        <f t="shared" si="70"/>
        <v>0</v>
      </c>
      <c r="Q444" s="289">
        <f>(($T444*'DT IN. DE'!$E$5/1000))*($D$1166/IF(AND($D$1165&gt;$B$1167,$B$1167&gt;$D$1164),366,365))+(($U444*'DT IN. DE'!$E$5/2000))</f>
        <v>0</v>
      </c>
      <c r="R444" s="290">
        <f t="shared" si="71"/>
        <v>0</v>
      </c>
      <c r="T444" s="291">
        <f t="shared" si="72"/>
        <v>0</v>
      </c>
      <c r="U444" s="291">
        <f t="shared" si="73"/>
        <v>0</v>
      </c>
      <c r="W444" s="288">
        <f>(($AB444*'DT IN. DE'!$C$5/1000))*($D$1166/IF(AND($D$1165&gt;$B$1167,$B$1167&gt;$D$1164),366,365))+(($AC444*'DT IN. DE'!$C$5/2000))</f>
        <v>0</v>
      </c>
      <c r="X444" s="289">
        <f t="shared" si="74"/>
        <v>0</v>
      </c>
      <c r="Y444" s="289">
        <f>(($AB444*'DT IN. DE'!$E$5/1000))*($D$1166/IF(AND($D$1165&gt;$B$1167,$B$1167&gt;$D$1164),366,365))+(($AC444*'DT IN. DE'!$E$5/2000))</f>
        <v>0</v>
      </c>
      <c r="Z444" s="292">
        <f t="shared" si="75"/>
        <v>0</v>
      </c>
      <c r="AA444" s="386"/>
      <c r="AB444" s="291">
        <f t="shared" si="76"/>
        <v>0</v>
      </c>
      <c r="AC444" s="291">
        <f t="shared" si="77"/>
        <v>0</v>
      </c>
    </row>
    <row r="445" spans="2:29" x14ac:dyDescent="0.25">
      <c r="B445" s="424">
        <v>441</v>
      </c>
      <c r="C445" s="430">
        <f>'BIENES ASEGURADOS IN.DE'!C445</f>
        <v>0</v>
      </c>
      <c r="D445" s="431">
        <f>'BIENES ASEGURADOS IN.DE'!D445*'RT GENERALES'!$E$14</f>
        <v>0</v>
      </c>
      <c r="E445" s="432">
        <f>'BIENES ASEGURADOS IN.DE'!E445*'RT GENERALES'!$E$14</f>
        <v>0</v>
      </c>
      <c r="F445" s="433">
        <f>'BIENES ASEGURADOS IN.DE'!F445*'RT GENERALES'!$E$14</f>
        <v>0</v>
      </c>
      <c r="G445" s="425">
        <f t="shared" si="67"/>
        <v>0</v>
      </c>
      <c r="H445" s="283"/>
      <c r="I445" s="284">
        <f>((((D445+E445)*('DT IN. DE'!$C$5/1000)))*($D$1166/IF(AND($D$1165&gt;$B$1167,$B$1167&gt;$D$1164),366,365))+(F445*('DT IN. DE'!$C$5/2000)))</f>
        <v>0</v>
      </c>
      <c r="J445" s="285">
        <f t="shared" si="68"/>
        <v>0</v>
      </c>
      <c r="K445" s="286">
        <f>(((D445+E445)*('DT IN. DE'!$E$5/1000))*($D$1166/IF(AND($D$1165&gt;$B$1167,$B$1167&gt;$D$1164),366,365))+(F445*('DT IN. DE'!$E$5/2000)))</f>
        <v>0</v>
      </c>
      <c r="L445" s="385"/>
      <c r="M445" s="287">
        <f t="shared" si="69"/>
        <v>0</v>
      </c>
      <c r="O445" s="288">
        <f>(($T445*'DT IN. DE'!$C$5/1000))*($D$1166/IF(AND($D$1165&gt;$B$1167,$B$1167&gt;$D$1164),366,365))+(($U445*'DT IN. DE'!$C$5/2000))</f>
        <v>0</v>
      </c>
      <c r="P445" s="289">
        <f t="shared" si="70"/>
        <v>0</v>
      </c>
      <c r="Q445" s="289">
        <f>(($T445*'DT IN. DE'!$E$5/1000))*($D$1166/IF(AND($D$1165&gt;$B$1167,$B$1167&gt;$D$1164),366,365))+(($U445*'DT IN. DE'!$E$5/2000))</f>
        <v>0</v>
      </c>
      <c r="R445" s="290">
        <f t="shared" si="71"/>
        <v>0</v>
      </c>
      <c r="T445" s="291">
        <f t="shared" si="72"/>
        <v>0</v>
      </c>
      <c r="U445" s="291">
        <f t="shared" si="73"/>
        <v>0</v>
      </c>
      <c r="W445" s="288">
        <f>(($AB445*'DT IN. DE'!$C$5/1000))*($D$1166/IF(AND($D$1165&gt;$B$1167,$B$1167&gt;$D$1164),366,365))+(($AC445*'DT IN. DE'!$C$5/2000))</f>
        <v>0</v>
      </c>
      <c r="X445" s="289">
        <f t="shared" si="74"/>
        <v>0</v>
      </c>
      <c r="Y445" s="289">
        <f>(($AB445*'DT IN. DE'!$E$5/1000))*($D$1166/IF(AND($D$1165&gt;$B$1167,$B$1167&gt;$D$1164),366,365))+(($AC445*'DT IN. DE'!$E$5/2000))</f>
        <v>0</v>
      </c>
      <c r="Z445" s="292">
        <f t="shared" si="75"/>
        <v>0</v>
      </c>
      <c r="AA445" s="386"/>
      <c r="AB445" s="291">
        <f t="shared" si="76"/>
        <v>0</v>
      </c>
      <c r="AC445" s="291">
        <f t="shared" si="77"/>
        <v>0</v>
      </c>
    </row>
    <row r="446" spans="2:29" x14ac:dyDescent="0.25">
      <c r="B446" s="423">
        <v>442</v>
      </c>
      <c r="C446" s="430">
        <f>'BIENES ASEGURADOS IN.DE'!C446</f>
        <v>0</v>
      </c>
      <c r="D446" s="431">
        <f>'BIENES ASEGURADOS IN.DE'!D446*'RT GENERALES'!$E$14</f>
        <v>0</v>
      </c>
      <c r="E446" s="432">
        <f>'BIENES ASEGURADOS IN.DE'!E446*'RT GENERALES'!$E$14</f>
        <v>0</v>
      </c>
      <c r="F446" s="433">
        <f>'BIENES ASEGURADOS IN.DE'!F446*'RT GENERALES'!$E$14</f>
        <v>0</v>
      </c>
      <c r="G446" s="425">
        <f t="shared" si="67"/>
        <v>0</v>
      </c>
      <c r="H446" s="283"/>
      <c r="I446" s="284">
        <f>((((D446+E446)*('DT IN. DE'!$C$5/1000)))*($D$1166/IF(AND($D$1165&gt;$B$1167,$B$1167&gt;$D$1164),366,365))+(F446*('DT IN. DE'!$C$5/2000)))</f>
        <v>0</v>
      </c>
      <c r="J446" s="285">
        <f t="shared" si="68"/>
        <v>0</v>
      </c>
      <c r="K446" s="286">
        <f>(((D446+E446)*('DT IN. DE'!$E$5/1000))*($D$1166/IF(AND($D$1165&gt;$B$1167,$B$1167&gt;$D$1164),366,365))+(F446*('DT IN. DE'!$E$5/2000)))</f>
        <v>0</v>
      </c>
      <c r="L446" s="385"/>
      <c r="M446" s="287">
        <f t="shared" si="69"/>
        <v>0</v>
      </c>
      <c r="O446" s="288">
        <f>(($T446*'DT IN. DE'!$C$5/1000))*($D$1166/IF(AND($D$1165&gt;$B$1167,$B$1167&gt;$D$1164),366,365))+(($U446*'DT IN. DE'!$C$5/2000))</f>
        <v>0</v>
      </c>
      <c r="P446" s="289">
        <f t="shared" si="70"/>
        <v>0</v>
      </c>
      <c r="Q446" s="289">
        <f>(($T446*'DT IN. DE'!$E$5/1000))*($D$1166/IF(AND($D$1165&gt;$B$1167,$B$1167&gt;$D$1164),366,365))+(($U446*'DT IN. DE'!$E$5/2000))</f>
        <v>0</v>
      </c>
      <c r="R446" s="290">
        <f t="shared" si="71"/>
        <v>0</v>
      </c>
      <c r="T446" s="291">
        <f t="shared" si="72"/>
        <v>0</v>
      </c>
      <c r="U446" s="291">
        <f t="shared" si="73"/>
        <v>0</v>
      </c>
      <c r="W446" s="288">
        <f>(($AB446*'DT IN. DE'!$C$5/1000))*($D$1166/IF(AND($D$1165&gt;$B$1167,$B$1167&gt;$D$1164),366,365))+(($AC446*'DT IN. DE'!$C$5/2000))</f>
        <v>0</v>
      </c>
      <c r="X446" s="289">
        <f t="shared" si="74"/>
        <v>0</v>
      </c>
      <c r="Y446" s="289">
        <f>(($AB446*'DT IN. DE'!$E$5/1000))*($D$1166/IF(AND($D$1165&gt;$B$1167,$B$1167&gt;$D$1164),366,365))+(($AC446*'DT IN. DE'!$E$5/2000))</f>
        <v>0</v>
      </c>
      <c r="Z446" s="292">
        <f t="shared" si="75"/>
        <v>0</v>
      </c>
      <c r="AA446" s="386"/>
      <c r="AB446" s="291">
        <f t="shared" si="76"/>
        <v>0</v>
      </c>
      <c r="AC446" s="291">
        <f t="shared" si="77"/>
        <v>0</v>
      </c>
    </row>
    <row r="447" spans="2:29" x14ac:dyDescent="0.25">
      <c r="B447" s="424">
        <v>443</v>
      </c>
      <c r="C447" s="430">
        <f>'BIENES ASEGURADOS IN.DE'!C447</f>
        <v>0</v>
      </c>
      <c r="D447" s="431">
        <f>'BIENES ASEGURADOS IN.DE'!D447*'RT GENERALES'!$E$14</f>
        <v>0</v>
      </c>
      <c r="E447" s="432">
        <f>'BIENES ASEGURADOS IN.DE'!E447*'RT GENERALES'!$E$14</f>
        <v>0</v>
      </c>
      <c r="F447" s="433">
        <f>'BIENES ASEGURADOS IN.DE'!F447*'RT GENERALES'!$E$14</f>
        <v>0</v>
      </c>
      <c r="G447" s="425">
        <f t="shared" si="67"/>
        <v>0</v>
      </c>
      <c r="H447" s="283"/>
      <c r="I447" s="284">
        <f>((((D447+E447)*('DT IN. DE'!$C$5/1000)))*($D$1166/IF(AND($D$1165&gt;$B$1167,$B$1167&gt;$D$1164),366,365))+(F447*('DT IN. DE'!$C$5/2000)))</f>
        <v>0</v>
      </c>
      <c r="J447" s="285">
        <f t="shared" si="68"/>
        <v>0</v>
      </c>
      <c r="K447" s="286">
        <f>(((D447+E447)*('DT IN. DE'!$E$5/1000))*($D$1166/IF(AND($D$1165&gt;$B$1167,$B$1167&gt;$D$1164),366,365))+(F447*('DT IN. DE'!$E$5/2000)))</f>
        <v>0</v>
      </c>
      <c r="L447" s="385"/>
      <c r="M447" s="287">
        <f t="shared" si="69"/>
        <v>0</v>
      </c>
      <c r="O447" s="288">
        <f>(($T447*'DT IN. DE'!$C$5/1000))*($D$1166/IF(AND($D$1165&gt;$B$1167,$B$1167&gt;$D$1164),366,365))+(($U447*'DT IN. DE'!$C$5/2000))</f>
        <v>0</v>
      </c>
      <c r="P447" s="289">
        <f t="shared" si="70"/>
        <v>0</v>
      </c>
      <c r="Q447" s="289">
        <f>(($T447*'DT IN. DE'!$E$5/1000))*($D$1166/IF(AND($D$1165&gt;$B$1167,$B$1167&gt;$D$1164),366,365))+(($U447*'DT IN. DE'!$E$5/2000))</f>
        <v>0</v>
      </c>
      <c r="R447" s="290">
        <f t="shared" si="71"/>
        <v>0</v>
      </c>
      <c r="T447" s="291">
        <f t="shared" si="72"/>
        <v>0</v>
      </c>
      <c r="U447" s="291">
        <f t="shared" si="73"/>
        <v>0</v>
      </c>
      <c r="W447" s="288">
        <f>(($AB447*'DT IN. DE'!$C$5/1000))*($D$1166/IF(AND($D$1165&gt;$B$1167,$B$1167&gt;$D$1164),366,365))+(($AC447*'DT IN. DE'!$C$5/2000))</f>
        <v>0</v>
      </c>
      <c r="X447" s="289">
        <f t="shared" si="74"/>
        <v>0</v>
      </c>
      <c r="Y447" s="289">
        <f>(($AB447*'DT IN. DE'!$E$5/1000))*($D$1166/IF(AND($D$1165&gt;$B$1167,$B$1167&gt;$D$1164),366,365))+(($AC447*'DT IN. DE'!$E$5/2000))</f>
        <v>0</v>
      </c>
      <c r="Z447" s="292">
        <f t="shared" si="75"/>
        <v>0</v>
      </c>
      <c r="AA447" s="386"/>
      <c r="AB447" s="291">
        <f t="shared" si="76"/>
        <v>0</v>
      </c>
      <c r="AC447" s="291">
        <f t="shared" si="77"/>
        <v>0</v>
      </c>
    </row>
    <row r="448" spans="2:29" x14ac:dyDescent="0.25">
      <c r="B448" s="424">
        <v>444</v>
      </c>
      <c r="C448" s="430">
        <f>'BIENES ASEGURADOS IN.DE'!C448</f>
        <v>0</v>
      </c>
      <c r="D448" s="431">
        <f>'BIENES ASEGURADOS IN.DE'!D448*'RT GENERALES'!$E$14</f>
        <v>0</v>
      </c>
      <c r="E448" s="432">
        <f>'BIENES ASEGURADOS IN.DE'!E448*'RT GENERALES'!$E$14</f>
        <v>0</v>
      </c>
      <c r="F448" s="433">
        <f>'BIENES ASEGURADOS IN.DE'!F448*'RT GENERALES'!$E$14</f>
        <v>0</v>
      </c>
      <c r="G448" s="425">
        <f t="shared" si="67"/>
        <v>0</v>
      </c>
      <c r="H448" s="283"/>
      <c r="I448" s="284">
        <f>((((D448+E448)*('DT IN. DE'!$C$5/1000)))*($D$1166/IF(AND($D$1165&gt;$B$1167,$B$1167&gt;$D$1164),366,365))+(F448*('DT IN. DE'!$C$5/2000)))</f>
        <v>0</v>
      </c>
      <c r="J448" s="285">
        <f t="shared" si="68"/>
        <v>0</v>
      </c>
      <c r="K448" s="286">
        <f>(((D448+E448)*('DT IN. DE'!$E$5/1000))*($D$1166/IF(AND($D$1165&gt;$B$1167,$B$1167&gt;$D$1164),366,365))+(F448*('DT IN. DE'!$E$5/2000)))</f>
        <v>0</v>
      </c>
      <c r="L448" s="385"/>
      <c r="M448" s="287">
        <f t="shared" si="69"/>
        <v>0</v>
      </c>
      <c r="O448" s="288">
        <f>(($T448*'DT IN. DE'!$C$5/1000))*($D$1166/IF(AND($D$1165&gt;$B$1167,$B$1167&gt;$D$1164),366,365))+(($U448*'DT IN. DE'!$C$5/2000))</f>
        <v>0</v>
      </c>
      <c r="P448" s="289">
        <f t="shared" si="70"/>
        <v>0</v>
      </c>
      <c r="Q448" s="289">
        <f>(($T448*'DT IN. DE'!$E$5/1000))*($D$1166/IF(AND($D$1165&gt;$B$1167,$B$1167&gt;$D$1164),366,365))+(($U448*'DT IN. DE'!$E$5/2000))</f>
        <v>0</v>
      </c>
      <c r="R448" s="290">
        <f t="shared" si="71"/>
        <v>0</v>
      </c>
      <c r="T448" s="291">
        <f t="shared" si="72"/>
        <v>0</v>
      </c>
      <c r="U448" s="291">
        <f t="shared" si="73"/>
        <v>0</v>
      </c>
      <c r="W448" s="288">
        <f>(($AB448*'DT IN. DE'!$C$5/1000))*($D$1166/IF(AND($D$1165&gt;$B$1167,$B$1167&gt;$D$1164),366,365))+(($AC448*'DT IN. DE'!$C$5/2000))</f>
        <v>0</v>
      </c>
      <c r="X448" s="289">
        <f t="shared" si="74"/>
        <v>0</v>
      </c>
      <c r="Y448" s="289">
        <f>(($AB448*'DT IN. DE'!$E$5/1000))*($D$1166/IF(AND($D$1165&gt;$B$1167,$B$1167&gt;$D$1164),366,365))+(($AC448*'DT IN. DE'!$E$5/2000))</f>
        <v>0</v>
      </c>
      <c r="Z448" s="292">
        <f t="shared" si="75"/>
        <v>0</v>
      </c>
      <c r="AA448" s="386"/>
      <c r="AB448" s="291">
        <f t="shared" si="76"/>
        <v>0</v>
      </c>
      <c r="AC448" s="291">
        <f t="shared" si="77"/>
        <v>0</v>
      </c>
    </row>
    <row r="449" spans="2:29" x14ac:dyDescent="0.25">
      <c r="B449" s="423">
        <v>445</v>
      </c>
      <c r="C449" s="430">
        <f>'BIENES ASEGURADOS IN.DE'!C449</f>
        <v>0</v>
      </c>
      <c r="D449" s="431">
        <f>'BIENES ASEGURADOS IN.DE'!D449*'RT GENERALES'!$E$14</f>
        <v>0</v>
      </c>
      <c r="E449" s="432">
        <f>'BIENES ASEGURADOS IN.DE'!E449*'RT GENERALES'!$E$14</f>
        <v>0</v>
      </c>
      <c r="F449" s="433">
        <f>'BIENES ASEGURADOS IN.DE'!F449*'RT GENERALES'!$E$14</f>
        <v>0</v>
      </c>
      <c r="G449" s="425">
        <f t="shared" si="67"/>
        <v>0</v>
      </c>
      <c r="H449" s="283"/>
      <c r="I449" s="284">
        <f>((((D449+E449)*('DT IN. DE'!$C$5/1000)))*($D$1166/IF(AND($D$1165&gt;$B$1167,$B$1167&gt;$D$1164),366,365))+(F449*('DT IN. DE'!$C$5/2000)))</f>
        <v>0</v>
      </c>
      <c r="J449" s="285">
        <f t="shared" si="68"/>
        <v>0</v>
      </c>
      <c r="K449" s="286">
        <f>(((D449+E449)*('DT IN. DE'!$E$5/1000))*($D$1166/IF(AND($D$1165&gt;$B$1167,$B$1167&gt;$D$1164),366,365))+(F449*('DT IN. DE'!$E$5/2000)))</f>
        <v>0</v>
      </c>
      <c r="L449" s="385"/>
      <c r="M449" s="287">
        <f t="shared" si="69"/>
        <v>0</v>
      </c>
      <c r="O449" s="288">
        <f>(($T449*'DT IN. DE'!$C$5/1000))*($D$1166/IF(AND($D$1165&gt;$B$1167,$B$1167&gt;$D$1164),366,365))+(($U449*'DT IN. DE'!$C$5/2000))</f>
        <v>0</v>
      </c>
      <c r="P449" s="289">
        <f t="shared" si="70"/>
        <v>0</v>
      </c>
      <c r="Q449" s="289">
        <f>(($T449*'DT IN. DE'!$E$5/1000))*($D$1166/IF(AND($D$1165&gt;$B$1167,$B$1167&gt;$D$1164),366,365))+(($U449*'DT IN. DE'!$E$5/2000))</f>
        <v>0</v>
      </c>
      <c r="R449" s="290">
        <f t="shared" si="71"/>
        <v>0</v>
      </c>
      <c r="T449" s="291">
        <f t="shared" si="72"/>
        <v>0</v>
      </c>
      <c r="U449" s="291">
        <f t="shared" si="73"/>
        <v>0</v>
      </c>
      <c r="W449" s="288">
        <f>(($AB449*'DT IN. DE'!$C$5/1000))*($D$1166/IF(AND($D$1165&gt;$B$1167,$B$1167&gt;$D$1164),366,365))+(($AC449*'DT IN. DE'!$C$5/2000))</f>
        <v>0</v>
      </c>
      <c r="X449" s="289">
        <f t="shared" si="74"/>
        <v>0</v>
      </c>
      <c r="Y449" s="289">
        <f>(($AB449*'DT IN. DE'!$E$5/1000))*($D$1166/IF(AND($D$1165&gt;$B$1167,$B$1167&gt;$D$1164),366,365))+(($AC449*'DT IN. DE'!$E$5/2000))</f>
        <v>0</v>
      </c>
      <c r="Z449" s="292">
        <f t="shared" si="75"/>
        <v>0</v>
      </c>
      <c r="AA449" s="386"/>
      <c r="AB449" s="291">
        <f t="shared" si="76"/>
        <v>0</v>
      </c>
      <c r="AC449" s="291">
        <f t="shared" si="77"/>
        <v>0</v>
      </c>
    </row>
    <row r="450" spans="2:29" x14ac:dyDescent="0.25">
      <c r="B450" s="424">
        <v>446</v>
      </c>
      <c r="C450" s="430">
        <f>'BIENES ASEGURADOS IN.DE'!C450</f>
        <v>0</v>
      </c>
      <c r="D450" s="431">
        <f>'BIENES ASEGURADOS IN.DE'!D450*'RT GENERALES'!$E$14</f>
        <v>0</v>
      </c>
      <c r="E450" s="432">
        <f>'BIENES ASEGURADOS IN.DE'!E450*'RT GENERALES'!$E$14</f>
        <v>0</v>
      </c>
      <c r="F450" s="433">
        <f>'BIENES ASEGURADOS IN.DE'!F450*'RT GENERALES'!$E$14</f>
        <v>0</v>
      </c>
      <c r="G450" s="425">
        <f t="shared" si="67"/>
        <v>0</v>
      </c>
      <c r="H450" s="283"/>
      <c r="I450" s="284">
        <f>((((D450+E450)*('DT IN. DE'!$C$5/1000)))*($D$1166/IF(AND($D$1165&gt;$B$1167,$B$1167&gt;$D$1164),366,365))+(F450*('DT IN. DE'!$C$5/2000)))</f>
        <v>0</v>
      </c>
      <c r="J450" s="285">
        <f t="shared" si="68"/>
        <v>0</v>
      </c>
      <c r="K450" s="286">
        <f>(((D450+E450)*('DT IN. DE'!$E$5/1000))*($D$1166/IF(AND($D$1165&gt;$B$1167,$B$1167&gt;$D$1164),366,365))+(F450*('DT IN. DE'!$E$5/2000)))</f>
        <v>0</v>
      </c>
      <c r="L450" s="385"/>
      <c r="M450" s="287">
        <f t="shared" si="69"/>
        <v>0</v>
      </c>
      <c r="O450" s="288">
        <f>(($T450*'DT IN. DE'!$C$5/1000))*($D$1166/IF(AND($D$1165&gt;$B$1167,$B$1167&gt;$D$1164),366,365))+(($U450*'DT IN. DE'!$C$5/2000))</f>
        <v>0</v>
      </c>
      <c r="P450" s="289">
        <f t="shared" si="70"/>
        <v>0</v>
      </c>
      <c r="Q450" s="289">
        <f>(($T450*'DT IN. DE'!$E$5/1000))*($D$1166/IF(AND($D$1165&gt;$B$1167,$B$1167&gt;$D$1164),366,365))+(($U450*'DT IN. DE'!$E$5/2000))</f>
        <v>0</v>
      </c>
      <c r="R450" s="290">
        <f t="shared" si="71"/>
        <v>0</v>
      </c>
      <c r="T450" s="291">
        <f t="shared" si="72"/>
        <v>0</v>
      </c>
      <c r="U450" s="291">
        <f t="shared" si="73"/>
        <v>0</v>
      </c>
      <c r="W450" s="288">
        <f>(($AB450*'DT IN. DE'!$C$5/1000))*($D$1166/IF(AND($D$1165&gt;$B$1167,$B$1167&gt;$D$1164),366,365))+(($AC450*'DT IN. DE'!$C$5/2000))</f>
        <v>0</v>
      </c>
      <c r="X450" s="289">
        <f t="shared" si="74"/>
        <v>0</v>
      </c>
      <c r="Y450" s="289">
        <f>(($AB450*'DT IN. DE'!$E$5/1000))*($D$1166/IF(AND($D$1165&gt;$B$1167,$B$1167&gt;$D$1164),366,365))+(($AC450*'DT IN. DE'!$E$5/2000))</f>
        <v>0</v>
      </c>
      <c r="Z450" s="292">
        <f t="shared" si="75"/>
        <v>0</v>
      </c>
      <c r="AA450" s="386"/>
      <c r="AB450" s="291">
        <f t="shared" si="76"/>
        <v>0</v>
      </c>
      <c r="AC450" s="291">
        <f t="shared" si="77"/>
        <v>0</v>
      </c>
    </row>
    <row r="451" spans="2:29" x14ac:dyDescent="0.25">
      <c r="B451" s="424">
        <v>447</v>
      </c>
      <c r="C451" s="430">
        <f>'BIENES ASEGURADOS IN.DE'!C451</f>
        <v>0</v>
      </c>
      <c r="D451" s="431">
        <f>'BIENES ASEGURADOS IN.DE'!D451*'RT GENERALES'!$E$14</f>
        <v>0</v>
      </c>
      <c r="E451" s="432">
        <f>'BIENES ASEGURADOS IN.DE'!E451*'RT GENERALES'!$E$14</f>
        <v>0</v>
      </c>
      <c r="F451" s="433">
        <f>'BIENES ASEGURADOS IN.DE'!F451*'RT GENERALES'!$E$14</f>
        <v>0</v>
      </c>
      <c r="G451" s="425">
        <f t="shared" si="67"/>
        <v>0</v>
      </c>
      <c r="H451" s="283"/>
      <c r="I451" s="284">
        <f>((((D451+E451)*('DT IN. DE'!$C$5/1000)))*($D$1166/IF(AND($D$1165&gt;$B$1167,$B$1167&gt;$D$1164),366,365))+(F451*('DT IN. DE'!$C$5/2000)))</f>
        <v>0</v>
      </c>
      <c r="J451" s="285">
        <f t="shared" si="68"/>
        <v>0</v>
      </c>
      <c r="K451" s="286">
        <f>(((D451+E451)*('DT IN. DE'!$E$5/1000))*($D$1166/IF(AND($D$1165&gt;$B$1167,$B$1167&gt;$D$1164),366,365))+(F451*('DT IN. DE'!$E$5/2000)))</f>
        <v>0</v>
      </c>
      <c r="L451" s="385"/>
      <c r="M451" s="287">
        <f t="shared" si="69"/>
        <v>0</v>
      </c>
      <c r="O451" s="288">
        <f>(($T451*'DT IN. DE'!$C$5/1000))*($D$1166/IF(AND($D$1165&gt;$B$1167,$B$1167&gt;$D$1164),366,365))+(($U451*'DT IN. DE'!$C$5/2000))</f>
        <v>0</v>
      </c>
      <c r="P451" s="289">
        <f t="shared" si="70"/>
        <v>0</v>
      </c>
      <c r="Q451" s="289">
        <f>(($T451*'DT IN. DE'!$E$5/1000))*($D$1166/IF(AND($D$1165&gt;$B$1167,$B$1167&gt;$D$1164),366,365))+(($U451*'DT IN. DE'!$E$5/2000))</f>
        <v>0</v>
      </c>
      <c r="R451" s="290">
        <f t="shared" si="71"/>
        <v>0</v>
      </c>
      <c r="T451" s="291">
        <f t="shared" si="72"/>
        <v>0</v>
      </c>
      <c r="U451" s="291">
        <f t="shared" si="73"/>
        <v>0</v>
      </c>
      <c r="W451" s="288">
        <f>(($AB451*'DT IN. DE'!$C$5/1000))*($D$1166/IF(AND($D$1165&gt;$B$1167,$B$1167&gt;$D$1164),366,365))+(($AC451*'DT IN. DE'!$C$5/2000))</f>
        <v>0</v>
      </c>
      <c r="X451" s="289">
        <f t="shared" si="74"/>
        <v>0</v>
      </c>
      <c r="Y451" s="289">
        <f>(($AB451*'DT IN. DE'!$E$5/1000))*($D$1166/IF(AND($D$1165&gt;$B$1167,$B$1167&gt;$D$1164),366,365))+(($AC451*'DT IN. DE'!$E$5/2000))</f>
        <v>0</v>
      </c>
      <c r="Z451" s="292">
        <f t="shared" si="75"/>
        <v>0</v>
      </c>
      <c r="AA451" s="386"/>
      <c r="AB451" s="291">
        <f t="shared" si="76"/>
        <v>0</v>
      </c>
      <c r="AC451" s="291">
        <f t="shared" si="77"/>
        <v>0</v>
      </c>
    </row>
    <row r="452" spans="2:29" x14ac:dyDescent="0.25">
      <c r="B452" s="423">
        <v>448</v>
      </c>
      <c r="C452" s="430">
        <f>'BIENES ASEGURADOS IN.DE'!C452</f>
        <v>0</v>
      </c>
      <c r="D452" s="431">
        <f>'BIENES ASEGURADOS IN.DE'!D452*'RT GENERALES'!$E$14</f>
        <v>0</v>
      </c>
      <c r="E452" s="432">
        <f>'BIENES ASEGURADOS IN.DE'!E452*'RT GENERALES'!$E$14</f>
        <v>0</v>
      </c>
      <c r="F452" s="433">
        <f>'BIENES ASEGURADOS IN.DE'!F452*'RT GENERALES'!$E$14</f>
        <v>0</v>
      </c>
      <c r="G452" s="425">
        <f t="shared" si="67"/>
        <v>0</v>
      </c>
      <c r="H452" s="283"/>
      <c r="I452" s="284">
        <f>((((D452+E452)*('DT IN. DE'!$C$5/1000)))*($D$1166/IF(AND($D$1165&gt;$B$1167,$B$1167&gt;$D$1164),366,365))+(F452*('DT IN. DE'!$C$5/2000)))</f>
        <v>0</v>
      </c>
      <c r="J452" s="285">
        <f t="shared" si="68"/>
        <v>0</v>
      </c>
      <c r="K452" s="286">
        <f>(((D452+E452)*('DT IN. DE'!$E$5/1000))*($D$1166/IF(AND($D$1165&gt;$B$1167,$B$1167&gt;$D$1164),366,365))+(F452*('DT IN. DE'!$E$5/2000)))</f>
        <v>0</v>
      </c>
      <c r="L452" s="385"/>
      <c r="M452" s="287">
        <f t="shared" si="69"/>
        <v>0</v>
      </c>
      <c r="O452" s="288">
        <f>(($T452*'DT IN. DE'!$C$5/1000))*($D$1166/IF(AND($D$1165&gt;$B$1167,$B$1167&gt;$D$1164),366,365))+(($U452*'DT IN. DE'!$C$5/2000))</f>
        <v>0</v>
      </c>
      <c r="P452" s="289">
        <f t="shared" si="70"/>
        <v>0</v>
      </c>
      <c r="Q452" s="289">
        <f>(($T452*'DT IN. DE'!$E$5/1000))*($D$1166/IF(AND($D$1165&gt;$B$1167,$B$1167&gt;$D$1164),366,365))+(($U452*'DT IN. DE'!$E$5/2000))</f>
        <v>0</v>
      </c>
      <c r="R452" s="290">
        <f t="shared" si="71"/>
        <v>0</v>
      </c>
      <c r="T452" s="291">
        <f t="shared" si="72"/>
        <v>0</v>
      </c>
      <c r="U452" s="291">
        <f t="shared" si="73"/>
        <v>0</v>
      </c>
      <c r="W452" s="288">
        <f>(($AB452*'DT IN. DE'!$C$5/1000))*($D$1166/IF(AND($D$1165&gt;$B$1167,$B$1167&gt;$D$1164),366,365))+(($AC452*'DT IN. DE'!$C$5/2000))</f>
        <v>0</v>
      </c>
      <c r="X452" s="289">
        <f t="shared" si="74"/>
        <v>0</v>
      </c>
      <c r="Y452" s="289">
        <f>(($AB452*'DT IN. DE'!$E$5/1000))*($D$1166/IF(AND($D$1165&gt;$B$1167,$B$1167&gt;$D$1164),366,365))+(($AC452*'DT IN. DE'!$E$5/2000))</f>
        <v>0</v>
      </c>
      <c r="Z452" s="292">
        <f t="shared" si="75"/>
        <v>0</v>
      </c>
      <c r="AA452" s="386"/>
      <c r="AB452" s="291">
        <f t="shared" si="76"/>
        <v>0</v>
      </c>
      <c r="AC452" s="291">
        <f t="shared" si="77"/>
        <v>0</v>
      </c>
    </row>
    <row r="453" spans="2:29" x14ac:dyDescent="0.25">
      <c r="B453" s="424">
        <v>449</v>
      </c>
      <c r="C453" s="430">
        <f>'BIENES ASEGURADOS IN.DE'!C453</f>
        <v>0</v>
      </c>
      <c r="D453" s="431">
        <f>'BIENES ASEGURADOS IN.DE'!D453*'RT GENERALES'!$E$14</f>
        <v>0</v>
      </c>
      <c r="E453" s="432">
        <f>'BIENES ASEGURADOS IN.DE'!E453*'RT GENERALES'!$E$14</f>
        <v>0</v>
      </c>
      <c r="F453" s="433">
        <f>'BIENES ASEGURADOS IN.DE'!F453*'RT GENERALES'!$E$14</f>
        <v>0</v>
      </c>
      <c r="G453" s="425">
        <f t="shared" si="67"/>
        <v>0</v>
      </c>
      <c r="H453" s="283"/>
      <c r="I453" s="284">
        <f>((((D453+E453)*('DT IN. DE'!$C$5/1000)))*($D$1166/IF(AND($D$1165&gt;$B$1167,$B$1167&gt;$D$1164),366,365))+(F453*('DT IN. DE'!$C$5/2000)))</f>
        <v>0</v>
      </c>
      <c r="J453" s="285">
        <f t="shared" si="68"/>
        <v>0</v>
      </c>
      <c r="K453" s="286">
        <f>(((D453+E453)*('DT IN. DE'!$E$5/1000))*($D$1166/IF(AND($D$1165&gt;$B$1167,$B$1167&gt;$D$1164),366,365))+(F453*('DT IN. DE'!$E$5/2000)))</f>
        <v>0</v>
      </c>
      <c r="L453" s="385"/>
      <c r="M453" s="287">
        <f t="shared" si="69"/>
        <v>0</v>
      </c>
      <c r="O453" s="288">
        <f>(($T453*'DT IN. DE'!$C$5/1000))*($D$1166/IF(AND($D$1165&gt;$B$1167,$B$1167&gt;$D$1164),366,365))+(($U453*'DT IN. DE'!$C$5/2000))</f>
        <v>0</v>
      </c>
      <c r="P453" s="289">
        <f t="shared" si="70"/>
        <v>0</v>
      </c>
      <c r="Q453" s="289">
        <f>(($T453*'DT IN. DE'!$E$5/1000))*($D$1166/IF(AND($D$1165&gt;$B$1167,$B$1167&gt;$D$1164),366,365))+(($U453*'DT IN. DE'!$E$5/2000))</f>
        <v>0</v>
      </c>
      <c r="R453" s="290">
        <f t="shared" si="71"/>
        <v>0</v>
      </c>
      <c r="T453" s="291">
        <f t="shared" si="72"/>
        <v>0</v>
      </c>
      <c r="U453" s="291">
        <f t="shared" si="73"/>
        <v>0</v>
      </c>
      <c r="W453" s="288">
        <f>(($AB453*'DT IN. DE'!$C$5/1000))*($D$1166/IF(AND($D$1165&gt;$B$1167,$B$1167&gt;$D$1164),366,365))+(($AC453*'DT IN. DE'!$C$5/2000))</f>
        <v>0</v>
      </c>
      <c r="X453" s="289">
        <f t="shared" si="74"/>
        <v>0</v>
      </c>
      <c r="Y453" s="289">
        <f>(($AB453*'DT IN. DE'!$E$5/1000))*($D$1166/IF(AND($D$1165&gt;$B$1167,$B$1167&gt;$D$1164),366,365))+(($AC453*'DT IN. DE'!$E$5/2000))</f>
        <v>0</v>
      </c>
      <c r="Z453" s="292">
        <f t="shared" si="75"/>
        <v>0</v>
      </c>
      <c r="AA453" s="386"/>
      <c r="AB453" s="291">
        <f t="shared" si="76"/>
        <v>0</v>
      </c>
      <c r="AC453" s="291">
        <f t="shared" si="77"/>
        <v>0</v>
      </c>
    </row>
    <row r="454" spans="2:29" x14ac:dyDescent="0.25">
      <c r="B454" s="424">
        <v>450</v>
      </c>
      <c r="C454" s="430">
        <f>'BIENES ASEGURADOS IN.DE'!C454</f>
        <v>0</v>
      </c>
      <c r="D454" s="431">
        <f>'BIENES ASEGURADOS IN.DE'!D454*'RT GENERALES'!$E$14</f>
        <v>0</v>
      </c>
      <c r="E454" s="432">
        <f>'BIENES ASEGURADOS IN.DE'!E454*'RT GENERALES'!$E$14</f>
        <v>0</v>
      </c>
      <c r="F454" s="433">
        <f>'BIENES ASEGURADOS IN.DE'!F454*'RT GENERALES'!$E$14</f>
        <v>0</v>
      </c>
      <c r="G454" s="425">
        <f t="shared" ref="G454:G517" si="78">SUM(D454:F454)</f>
        <v>0</v>
      </c>
      <c r="H454" s="283"/>
      <c r="I454" s="284">
        <f>((((D454+E454)*('DT IN. DE'!$C$5/1000)))*($D$1166/IF(AND($D$1165&gt;$B$1167,$B$1167&gt;$D$1164),366,365))+(F454*('DT IN. DE'!$C$5/2000)))</f>
        <v>0</v>
      </c>
      <c r="J454" s="285">
        <f t="shared" ref="J454:J517" si="79">((((D454+E454)*($G$1166/1000)))*($D$1166/IF(AND($D$1165&gt;$B$1167,$B$1167&gt;$D$1164),366,365))+(F454*$G$1166/2000))</f>
        <v>0</v>
      </c>
      <c r="K454" s="286">
        <f>(((D454+E454)*('DT IN. DE'!$E$5/1000))*($D$1166/IF(AND($D$1165&gt;$B$1167,$B$1167&gt;$D$1164),366,365))+(F454*('DT IN. DE'!$E$5/2000)))</f>
        <v>0</v>
      </c>
      <c r="L454" s="385"/>
      <c r="M454" s="287">
        <f t="shared" ref="M454:M517" si="80">SUM(I454:L454)</f>
        <v>0</v>
      </c>
      <c r="O454" s="288">
        <f>(($T454*'DT IN. DE'!$C$5/1000))*($D$1166/IF(AND($D$1165&gt;$B$1167,$B$1167&gt;$D$1164),366,365))+(($U454*'DT IN. DE'!$C$5/2000))</f>
        <v>0</v>
      </c>
      <c r="P454" s="289">
        <f t="shared" ref="P454:P517" si="81">(($T454*$G$1166/1000))*($D$1166/IF(AND($D$1165&gt;$B$1167,$B$1167&gt;$D$1164),366,365))+(($U454*$G$1166/2000))</f>
        <v>0</v>
      </c>
      <c r="Q454" s="289">
        <f>(($T454*'DT IN. DE'!$E$5/1000))*($D$1166/IF(AND($D$1165&gt;$B$1167,$B$1167&gt;$D$1164),366,365))+(($U454*'DT IN. DE'!$E$5/2000))</f>
        <v>0</v>
      </c>
      <c r="R454" s="290">
        <f t="shared" ref="R454:R517" si="82">M454-(SUM(O454:Q454))</f>
        <v>0</v>
      </c>
      <c r="T454" s="291">
        <f t="shared" ref="T454:T517" si="83">IF(AND(($G454)&gt;$O$2,F454&gt;0),((D454+E454)*($O$2/$G454)),IF($G454&lt;$O$2,(D454+E454),($G454)*($O$2/$G454)))</f>
        <v>0</v>
      </c>
      <c r="U454" s="291">
        <f t="shared" ref="U454:U517" si="84">IF(AND(($G454)&gt;$O$2,$F454&gt;0),(($F454)*($O$2/$G454)),$F454)</f>
        <v>0</v>
      </c>
      <c r="W454" s="288">
        <f>(($AB454*'DT IN. DE'!$C$5/1000))*($D$1166/IF(AND($D$1165&gt;$B$1167,$B$1167&gt;$D$1164),366,365))+(($AC454*'DT IN. DE'!$C$5/2000))</f>
        <v>0</v>
      </c>
      <c r="X454" s="289">
        <f t="shared" ref="X454:X517" si="85">(($AB454*$G$1166/1000))*($D$1166/IF(AND($D$1165&gt;$B$1167,$B$1167&gt;$D$1164),366,365))+(($AC454*$G$1166/2000))</f>
        <v>0</v>
      </c>
      <c r="Y454" s="289">
        <f>(($AB454*'DT IN. DE'!$E$5/1000))*($D$1166/IF(AND($D$1165&gt;$B$1167,$B$1167&gt;$D$1164),366,365))+(($AC454*'DT IN. DE'!$E$5/2000))</f>
        <v>0</v>
      </c>
      <c r="Z454" s="292">
        <f t="shared" ref="Z454:Z517" si="86">M454-SUM(O454:Q454,W454:Y454)</f>
        <v>0</v>
      </c>
      <c r="AA454" s="386"/>
      <c r="AB454" s="291">
        <f t="shared" ref="AB454:AB517" si="87">IF($G454&gt;$O$2,IF(AND($W$2&gt;=($G454-$O$2)),(D454+E454)*(1-($O$2/$G454)),(D454+E454)*($W$2/$G454)),0)</f>
        <v>0</v>
      </c>
      <c r="AC454" s="291">
        <f t="shared" ref="AC454:AC517" si="88">IF($G454&gt;$O$2,IF(AND($W$2&gt;=($G454-$O$2),F454&gt;0),(F454)*(1-($O$2/$G454)),(F454)*($W$2/$G454)),0)</f>
        <v>0</v>
      </c>
    </row>
    <row r="455" spans="2:29" x14ac:dyDescent="0.25">
      <c r="B455" s="423">
        <v>451</v>
      </c>
      <c r="C455" s="430">
        <f>'BIENES ASEGURADOS IN.DE'!C455</f>
        <v>0</v>
      </c>
      <c r="D455" s="431">
        <f>'BIENES ASEGURADOS IN.DE'!D455*'RT GENERALES'!$E$14</f>
        <v>0</v>
      </c>
      <c r="E455" s="432">
        <f>'BIENES ASEGURADOS IN.DE'!E455*'RT GENERALES'!$E$14</f>
        <v>0</v>
      </c>
      <c r="F455" s="433">
        <f>'BIENES ASEGURADOS IN.DE'!F455*'RT GENERALES'!$E$14</f>
        <v>0</v>
      </c>
      <c r="G455" s="425">
        <f t="shared" si="78"/>
        <v>0</v>
      </c>
      <c r="H455" s="283"/>
      <c r="I455" s="284">
        <f>((((D455+E455)*('DT IN. DE'!$C$5/1000)))*($D$1166/IF(AND($D$1165&gt;$B$1167,$B$1167&gt;$D$1164),366,365))+(F455*('DT IN. DE'!$C$5/2000)))</f>
        <v>0</v>
      </c>
      <c r="J455" s="285">
        <f t="shared" si="79"/>
        <v>0</v>
      </c>
      <c r="K455" s="286">
        <f>(((D455+E455)*('DT IN. DE'!$E$5/1000))*($D$1166/IF(AND($D$1165&gt;$B$1167,$B$1167&gt;$D$1164),366,365))+(F455*('DT IN. DE'!$E$5/2000)))</f>
        <v>0</v>
      </c>
      <c r="L455" s="385"/>
      <c r="M455" s="287">
        <f t="shared" si="80"/>
        <v>0</v>
      </c>
      <c r="O455" s="288">
        <f>(($T455*'DT IN. DE'!$C$5/1000))*($D$1166/IF(AND($D$1165&gt;$B$1167,$B$1167&gt;$D$1164),366,365))+(($U455*'DT IN. DE'!$C$5/2000))</f>
        <v>0</v>
      </c>
      <c r="P455" s="289">
        <f t="shared" si="81"/>
        <v>0</v>
      </c>
      <c r="Q455" s="289">
        <f>(($T455*'DT IN. DE'!$E$5/1000))*($D$1166/IF(AND($D$1165&gt;$B$1167,$B$1167&gt;$D$1164),366,365))+(($U455*'DT IN. DE'!$E$5/2000))</f>
        <v>0</v>
      </c>
      <c r="R455" s="290">
        <f t="shared" si="82"/>
        <v>0</v>
      </c>
      <c r="T455" s="291">
        <f t="shared" si="83"/>
        <v>0</v>
      </c>
      <c r="U455" s="291">
        <f t="shared" si="84"/>
        <v>0</v>
      </c>
      <c r="W455" s="288">
        <f>(($AB455*'DT IN. DE'!$C$5/1000))*($D$1166/IF(AND($D$1165&gt;$B$1167,$B$1167&gt;$D$1164),366,365))+(($AC455*'DT IN. DE'!$C$5/2000))</f>
        <v>0</v>
      </c>
      <c r="X455" s="289">
        <f t="shared" si="85"/>
        <v>0</v>
      </c>
      <c r="Y455" s="289">
        <f>(($AB455*'DT IN. DE'!$E$5/1000))*($D$1166/IF(AND($D$1165&gt;$B$1167,$B$1167&gt;$D$1164),366,365))+(($AC455*'DT IN. DE'!$E$5/2000))</f>
        <v>0</v>
      </c>
      <c r="Z455" s="292">
        <f t="shared" si="86"/>
        <v>0</v>
      </c>
      <c r="AA455" s="386"/>
      <c r="AB455" s="291">
        <f t="shared" si="87"/>
        <v>0</v>
      </c>
      <c r="AC455" s="291">
        <f t="shared" si="88"/>
        <v>0</v>
      </c>
    </row>
    <row r="456" spans="2:29" x14ac:dyDescent="0.25">
      <c r="B456" s="424">
        <v>452</v>
      </c>
      <c r="C456" s="430">
        <f>'BIENES ASEGURADOS IN.DE'!C456</f>
        <v>0</v>
      </c>
      <c r="D456" s="431">
        <f>'BIENES ASEGURADOS IN.DE'!D456*'RT GENERALES'!$E$14</f>
        <v>0</v>
      </c>
      <c r="E456" s="432">
        <f>'BIENES ASEGURADOS IN.DE'!E456*'RT GENERALES'!$E$14</f>
        <v>0</v>
      </c>
      <c r="F456" s="433">
        <f>'BIENES ASEGURADOS IN.DE'!F456*'RT GENERALES'!$E$14</f>
        <v>0</v>
      </c>
      <c r="G456" s="425">
        <f t="shared" si="78"/>
        <v>0</v>
      </c>
      <c r="H456" s="283"/>
      <c r="I456" s="284">
        <f>((((D456+E456)*('DT IN. DE'!$C$5/1000)))*($D$1166/IF(AND($D$1165&gt;$B$1167,$B$1167&gt;$D$1164),366,365))+(F456*('DT IN. DE'!$C$5/2000)))</f>
        <v>0</v>
      </c>
      <c r="J456" s="285">
        <f t="shared" si="79"/>
        <v>0</v>
      </c>
      <c r="K456" s="286">
        <f>(((D456+E456)*('DT IN. DE'!$E$5/1000))*($D$1166/IF(AND($D$1165&gt;$B$1167,$B$1167&gt;$D$1164),366,365))+(F456*('DT IN. DE'!$E$5/2000)))</f>
        <v>0</v>
      </c>
      <c r="L456" s="385"/>
      <c r="M456" s="287">
        <f t="shared" si="80"/>
        <v>0</v>
      </c>
      <c r="O456" s="288">
        <f>(($T456*'DT IN. DE'!$C$5/1000))*($D$1166/IF(AND($D$1165&gt;$B$1167,$B$1167&gt;$D$1164),366,365))+(($U456*'DT IN. DE'!$C$5/2000))</f>
        <v>0</v>
      </c>
      <c r="P456" s="289">
        <f t="shared" si="81"/>
        <v>0</v>
      </c>
      <c r="Q456" s="289">
        <f>(($T456*'DT IN. DE'!$E$5/1000))*($D$1166/IF(AND($D$1165&gt;$B$1167,$B$1167&gt;$D$1164),366,365))+(($U456*'DT IN. DE'!$E$5/2000))</f>
        <v>0</v>
      </c>
      <c r="R456" s="290">
        <f t="shared" si="82"/>
        <v>0</v>
      </c>
      <c r="T456" s="291">
        <f t="shared" si="83"/>
        <v>0</v>
      </c>
      <c r="U456" s="291">
        <f t="shared" si="84"/>
        <v>0</v>
      </c>
      <c r="W456" s="288">
        <f>(($AB456*'DT IN. DE'!$C$5/1000))*($D$1166/IF(AND($D$1165&gt;$B$1167,$B$1167&gt;$D$1164),366,365))+(($AC456*'DT IN. DE'!$C$5/2000))</f>
        <v>0</v>
      </c>
      <c r="X456" s="289">
        <f t="shared" si="85"/>
        <v>0</v>
      </c>
      <c r="Y456" s="289">
        <f>(($AB456*'DT IN. DE'!$E$5/1000))*($D$1166/IF(AND($D$1165&gt;$B$1167,$B$1167&gt;$D$1164),366,365))+(($AC456*'DT IN. DE'!$E$5/2000))</f>
        <v>0</v>
      </c>
      <c r="Z456" s="292">
        <f t="shared" si="86"/>
        <v>0</v>
      </c>
      <c r="AA456" s="386"/>
      <c r="AB456" s="291">
        <f t="shared" si="87"/>
        <v>0</v>
      </c>
      <c r="AC456" s="291">
        <f t="shared" si="88"/>
        <v>0</v>
      </c>
    </row>
    <row r="457" spans="2:29" x14ac:dyDescent="0.25">
      <c r="B457" s="424">
        <v>453</v>
      </c>
      <c r="C457" s="430">
        <f>'BIENES ASEGURADOS IN.DE'!C457</f>
        <v>0</v>
      </c>
      <c r="D457" s="431">
        <f>'BIENES ASEGURADOS IN.DE'!D457*'RT GENERALES'!$E$14</f>
        <v>0</v>
      </c>
      <c r="E457" s="432">
        <f>'BIENES ASEGURADOS IN.DE'!E457*'RT GENERALES'!$E$14</f>
        <v>0</v>
      </c>
      <c r="F457" s="433">
        <f>'BIENES ASEGURADOS IN.DE'!F457*'RT GENERALES'!$E$14</f>
        <v>0</v>
      </c>
      <c r="G457" s="425">
        <f t="shared" si="78"/>
        <v>0</v>
      </c>
      <c r="H457" s="283"/>
      <c r="I457" s="284">
        <f>((((D457+E457)*('DT IN. DE'!$C$5/1000)))*($D$1166/IF(AND($D$1165&gt;$B$1167,$B$1167&gt;$D$1164),366,365))+(F457*('DT IN. DE'!$C$5/2000)))</f>
        <v>0</v>
      </c>
      <c r="J457" s="285">
        <f t="shared" si="79"/>
        <v>0</v>
      </c>
      <c r="K457" s="286">
        <f>(((D457+E457)*('DT IN. DE'!$E$5/1000))*($D$1166/IF(AND($D$1165&gt;$B$1167,$B$1167&gt;$D$1164),366,365))+(F457*('DT IN. DE'!$E$5/2000)))</f>
        <v>0</v>
      </c>
      <c r="L457" s="385"/>
      <c r="M457" s="287">
        <f t="shared" si="80"/>
        <v>0</v>
      </c>
      <c r="O457" s="288">
        <f>(($T457*'DT IN. DE'!$C$5/1000))*($D$1166/IF(AND($D$1165&gt;$B$1167,$B$1167&gt;$D$1164),366,365))+(($U457*'DT IN. DE'!$C$5/2000))</f>
        <v>0</v>
      </c>
      <c r="P457" s="289">
        <f t="shared" si="81"/>
        <v>0</v>
      </c>
      <c r="Q457" s="289">
        <f>(($T457*'DT IN. DE'!$E$5/1000))*($D$1166/IF(AND($D$1165&gt;$B$1167,$B$1167&gt;$D$1164),366,365))+(($U457*'DT IN. DE'!$E$5/2000))</f>
        <v>0</v>
      </c>
      <c r="R457" s="290">
        <f t="shared" si="82"/>
        <v>0</v>
      </c>
      <c r="T457" s="291">
        <f t="shared" si="83"/>
        <v>0</v>
      </c>
      <c r="U457" s="291">
        <f t="shared" si="84"/>
        <v>0</v>
      </c>
      <c r="W457" s="288">
        <f>(($AB457*'DT IN. DE'!$C$5/1000))*($D$1166/IF(AND($D$1165&gt;$B$1167,$B$1167&gt;$D$1164),366,365))+(($AC457*'DT IN. DE'!$C$5/2000))</f>
        <v>0</v>
      </c>
      <c r="X457" s="289">
        <f t="shared" si="85"/>
        <v>0</v>
      </c>
      <c r="Y457" s="289">
        <f>(($AB457*'DT IN. DE'!$E$5/1000))*($D$1166/IF(AND($D$1165&gt;$B$1167,$B$1167&gt;$D$1164),366,365))+(($AC457*'DT IN. DE'!$E$5/2000))</f>
        <v>0</v>
      </c>
      <c r="Z457" s="292">
        <f t="shared" si="86"/>
        <v>0</v>
      </c>
      <c r="AA457" s="386"/>
      <c r="AB457" s="291">
        <f t="shared" si="87"/>
        <v>0</v>
      </c>
      <c r="AC457" s="291">
        <f t="shared" si="88"/>
        <v>0</v>
      </c>
    </row>
    <row r="458" spans="2:29" x14ac:dyDescent="0.25">
      <c r="B458" s="423">
        <v>454</v>
      </c>
      <c r="C458" s="430">
        <f>'BIENES ASEGURADOS IN.DE'!C458</f>
        <v>0</v>
      </c>
      <c r="D458" s="431">
        <f>'BIENES ASEGURADOS IN.DE'!D458*'RT GENERALES'!$E$14</f>
        <v>0</v>
      </c>
      <c r="E458" s="432">
        <f>'BIENES ASEGURADOS IN.DE'!E458*'RT GENERALES'!$E$14</f>
        <v>0</v>
      </c>
      <c r="F458" s="433">
        <f>'BIENES ASEGURADOS IN.DE'!F458*'RT GENERALES'!$E$14</f>
        <v>0</v>
      </c>
      <c r="G458" s="425">
        <f t="shared" si="78"/>
        <v>0</v>
      </c>
      <c r="H458" s="283"/>
      <c r="I458" s="284">
        <f>((((D458+E458)*('DT IN. DE'!$C$5/1000)))*($D$1166/IF(AND($D$1165&gt;$B$1167,$B$1167&gt;$D$1164),366,365))+(F458*('DT IN. DE'!$C$5/2000)))</f>
        <v>0</v>
      </c>
      <c r="J458" s="285">
        <f t="shared" si="79"/>
        <v>0</v>
      </c>
      <c r="K458" s="286">
        <f>(((D458+E458)*('DT IN. DE'!$E$5/1000))*($D$1166/IF(AND($D$1165&gt;$B$1167,$B$1167&gt;$D$1164),366,365))+(F458*('DT IN. DE'!$E$5/2000)))</f>
        <v>0</v>
      </c>
      <c r="L458" s="385"/>
      <c r="M458" s="287">
        <f t="shared" si="80"/>
        <v>0</v>
      </c>
      <c r="O458" s="288">
        <f>(($T458*'DT IN. DE'!$C$5/1000))*($D$1166/IF(AND($D$1165&gt;$B$1167,$B$1167&gt;$D$1164),366,365))+(($U458*'DT IN. DE'!$C$5/2000))</f>
        <v>0</v>
      </c>
      <c r="P458" s="289">
        <f t="shared" si="81"/>
        <v>0</v>
      </c>
      <c r="Q458" s="289">
        <f>(($T458*'DT IN. DE'!$E$5/1000))*($D$1166/IF(AND($D$1165&gt;$B$1167,$B$1167&gt;$D$1164),366,365))+(($U458*'DT IN. DE'!$E$5/2000))</f>
        <v>0</v>
      </c>
      <c r="R458" s="290">
        <f t="shared" si="82"/>
        <v>0</v>
      </c>
      <c r="T458" s="291">
        <f t="shared" si="83"/>
        <v>0</v>
      </c>
      <c r="U458" s="291">
        <f t="shared" si="84"/>
        <v>0</v>
      </c>
      <c r="W458" s="288">
        <f>(($AB458*'DT IN. DE'!$C$5/1000))*($D$1166/IF(AND($D$1165&gt;$B$1167,$B$1167&gt;$D$1164),366,365))+(($AC458*'DT IN. DE'!$C$5/2000))</f>
        <v>0</v>
      </c>
      <c r="X458" s="289">
        <f t="shared" si="85"/>
        <v>0</v>
      </c>
      <c r="Y458" s="289">
        <f>(($AB458*'DT IN. DE'!$E$5/1000))*($D$1166/IF(AND($D$1165&gt;$B$1167,$B$1167&gt;$D$1164),366,365))+(($AC458*'DT IN. DE'!$E$5/2000))</f>
        <v>0</v>
      </c>
      <c r="Z458" s="292">
        <f t="shared" si="86"/>
        <v>0</v>
      </c>
      <c r="AA458" s="386"/>
      <c r="AB458" s="291">
        <f t="shared" si="87"/>
        <v>0</v>
      </c>
      <c r="AC458" s="291">
        <f t="shared" si="88"/>
        <v>0</v>
      </c>
    </row>
    <row r="459" spans="2:29" x14ac:dyDescent="0.25">
      <c r="B459" s="424">
        <v>455</v>
      </c>
      <c r="C459" s="430">
        <f>'BIENES ASEGURADOS IN.DE'!C459</f>
        <v>0</v>
      </c>
      <c r="D459" s="431">
        <f>'BIENES ASEGURADOS IN.DE'!D459*'RT GENERALES'!$E$14</f>
        <v>0</v>
      </c>
      <c r="E459" s="432">
        <f>'BIENES ASEGURADOS IN.DE'!E459*'RT GENERALES'!$E$14</f>
        <v>0</v>
      </c>
      <c r="F459" s="433">
        <f>'BIENES ASEGURADOS IN.DE'!F459*'RT GENERALES'!$E$14</f>
        <v>0</v>
      </c>
      <c r="G459" s="425">
        <f t="shared" si="78"/>
        <v>0</v>
      </c>
      <c r="H459" s="283"/>
      <c r="I459" s="284">
        <f>((((D459+E459)*('DT IN. DE'!$C$5/1000)))*($D$1166/IF(AND($D$1165&gt;$B$1167,$B$1167&gt;$D$1164),366,365))+(F459*('DT IN. DE'!$C$5/2000)))</f>
        <v>0</v>
      </c>
      <c r="J459" s="285">
        <f t="shared" si="79"/>
        <v>0</v>
      </c>
      <c r="K459" s="286">
        <f>(((D459+E459)*('DT IN. DE'!$E$5/1000))*($D$1166/IF(AND($D$1165&gt;$B$1167,$B$1167&gt;$D$1164),366,365))+(F459*('DT IN. DE'!$E$5/2000)))</f>
        <v>0</v>
      </c>
      <c r="L459" s="385"/>
      <c r="M459" s="287">
        <f t="shared" si="80"/>
        <v>0</v>
      </c>
      <c r="O459" s="288">
        <f>(($T459*'DT IN. DE'!$C$5/1000))*($D$1166/IF(AND($D$1165&gt;$B$1167,$B$1167&gt;$D$1164),366,365))+(($U459*'DT IN. DE'!$C$5/2000))</f>
        <v>0</v>
      </c>
      <c r="P459" s="289">
        <f t="shared" si="81"/>
        <v>0</v>
      </c>
      <c r="Q459" s="289">
        <f>(($T459*'DT IN. DE'!$E$5/1000))*($D$1166/IF(AND($D$1165&gt;$B$1167,$B$1167&gt;$D$1164),366,365))+(($U459*'DT IN. DE'!$E$5/2000))</f>
        <v>0</v>
      </c>
      <c r="R459" s="290">
        <f t="shared" si="82"/>
        <v>0</v>
      </c>
      <c r="T459" s="291">
        <f t="shared" si="83"/>
        <v>0</v>
      </c>
      <c r="U459" s="291">
        <f t="shared" si="84"/>
        <v>0</v>
      </c>
      <c r="W459" s="288">
        <f>(($AB459*'DT IN. DE'!$C$5/1000))*($D$1166/IF(AND($D$1165&gt;$B$1167,$B$1167&gt;$D$1164),366,365))+(($AC459*'DT IN. DE'!$C$5/2000))</f>
        <v>0</v>
      </c>
      <c r="X459" s="289">
        <f t="shared" si="85"/>
        <v>0</v>
      </c>
      <c r="Y459" s="289">
        <f>(($AB459*'DT IN. DE'!$E$5/1000))*($D$1166/IF(AND($D$1165&gt;$B$1167,$B$1167&gt;$D$1164),366,365))+(($AC459*'DT IN. DE'!$E$5/2000))</f>
        <v>0</v>
      </c>
      <c r="Z459" s="292">
        <f t="shared" si="86"/>
        <v>0</v>
      </c>
      <c r="AA459" s="386"/>
      <c r="AB459" s="291">
        <f t="shared" si="87"/>
        <v>0</v>
      </c>
      <c r="AC459" s="291">
        <f t="shared" si="88"/>
        <v>0</v>
      </c>
    </row>
    <row r="460" spans="2:29" x14ac:dyDescent="0.25">
      <c r="B460" s="424">
        <v>456</v>
      </c>
      <c r="C460" s="430">
        <f>'BIENES ASEGURADOS IN.DE'!C460</f>
        <v>0</v>
      </c>
      <c r="D460" s="431">
        <f>'BIENES ASEGURADOS IN.DE'!D460*'RT GENERALES'!$E$14</f>
        <v>0</v>
      </c>
      <c r="E460" s="432">
        <f>'BIENES ASEGURADOS IN.DE'!E460*'RT GENERALES'!$E$14</f>
        <v>0</v>
      </c>
      <c r="F460" s="433">
        <f>'BIENES ASEGURADOS IN.DE'!F460*'RT GENERALES'!$E$14</f>
        <v>0</v>
      </c>
      <c r="G460" s="425">
        <f t="shared" si="78"/>
        <v>0</v>
      </c>
      <c r="H460" s="283"/>
      <c r="I460" s="284">
        <f>((((D460+E460)*('DT IN. DE'!$C$5/1000)))*($D$1166/IF(AND($D$1165&gt;$B$1167,$B$1167&gt;$D$1164),366,365))+(F460*('DT IN. DE'!$C$5/2000)))</f>
        <v>0</v>
      </c>
      <c r="J460" s="285">
        <f t="shared" si="79"/>
        <v>0</v>
      </c>
      <c r="K460" s="286">
        <f>(((D460+E460)*('DT IN. DE'!$E$5/1000))*($D$1166/IF(AND($D$1165&gt;$B$1167,$B$1167&gt;$D$1164),366,365))+(F460*('DT IN. DE'!$E$5/2000)))</f>
        <v>0</v>
      </c>
      <c r="L460" s="385"/>
      <c r="M460" s="287">
        <f t="shared" si="80"/>
        <v>0</v>
      </c>
      <c r="O460" s="288">
        <f>(($T460*'DT IN. DE'!$C$5/1000))*($D$1166/IF(AND($D$1165&gt;$B$1167,$B$1167&gt;$D$1164),366,365))+(($U460*'DT IN. DE'!$C$5/2000))</f>
        <v>0</v>
      </c>
      <c r="P460" s="289">
        <f t="shared" si="81"/>
        <v>0</v>
      </c>
      <c r="Q460" s="289">
        <f>(($T460*'DT IN. DE'!$E$5/1000))*($D$1166/IF(AND($D$1165&gt;$B$1167,$B$1167&gt;$D$1164),366,365))+(($U460*'DT IN. DE'!$E$5/2000))</f>
        <v>0</v>
      </c>
      <c r="R460" s="290">
        <f t="shared" si="82"/>
        <v>0</v>
      </c>
      <c r="T460" s="291">
        <f t="shared" si="83"/>
        <v>0</v>
      </c>
      <c r="U460" s="291">
        <f t="shared" si="84"/>
        <v>0</v>
      </c>
      <c r="W460" s="288">
        <f>(($AB460*'DT IN. DE'!$C$5/1000))*($D$1166/IF(AND($D$1165&gt;$B$1167,$B$1167&gt;$D$1164),366,365))+(($AC460*'DT IN. DE'!$C$5/2000))</f>
        <v>0</v>
      </c>
      <c r="X460" s="289">
        <f t="shared" si="85"/>
        <v>0</v>
      </c>
      <c r="Y460" s="289">
        <f>(($AB460*'DT IN. DE'!$E$5/1000))*($D$1166/IF(AND($D$1165&gt;$B$1167,$B$1167&gt;$D$1164),366,365))+(($AC460*'DT IN. DE'!$E$5/2000))</f>
        <v>0</v>
      </c>
      <c r="Z460" s="292">
        <f t="shared" si="86"/>
        <v>0</v>
      </c>
      <c r="AA460" s="386"/>
      <c r="AB460" s="291">
        <f t="shared" si="87"/>
        <v>0</v>
      </c>
      <c r="AC460" s="291">
        <f t="shared" si="88"/>
        <v>0</v>
      </c>
    </row>
    <row r="461" spans="2:29" x14ac:dyDescent="0.25">
      <c r="B461" s="423">
        <v>457</v>
      </c>
      <c r="C461" s="430">
        <f>'BIENES ASEGURADOS IN.DE'!C461</f>
        <v>0</v>
      </c>
      <c r="D461" s="431">
        <f>'BIENES ASEGURADOS IN.DE'!D461*'RT GENERALES'!$E$14</f>
        <v>0</v>
      </c>
      <c r="E461" s="432">
        <f>'BIENES ASEGURADOS IN.DE'!E461*'RT GENERALES'!$E$14</f>
        <v>0</v>
      </c>
      <c r="F461" s="433">
        <f>'BIENES ASEGURADOS IN.DE'!F461*'RT GENERALES'!$E$14</f>
        <v>0</v>
      </c>
      <c r="G461" s="425">
        <f t="shared" si="78"/>
        <v>0</v>
      </c>
      <c r="H461" s="283"/>
      <c r="I461" s="284">
        <f>((((D461+E461)*('DT IN. DE'!$C$5/1000)))*($D$1166/IF(AND($D$1165&gt;$B$1167,$B$1167&gt;$D$1164),366,365))+(F461*('DT IN. DE'!$C$5/2000)))</f>
        <v>0</v>
      </c>
      <c r="J461" s="285">
        <f t="shared" si="79"/>
        <v>0</v>
      </c>
      <c r="K461" s="286">
        <f>(((D461+E461)*('DT IN. DE'!$E$5/1000))*($D$1166/IF(AND($D$1165&gt;$B$1167,$B$1167&gt;$D$1164),366,365))+(F461*('DT IN. DE'!$E$5/2000)))</f>
        <v>0</v>
      </c>
      <c r="L461" s="385"/>
      <c r="M461" s="287">
        <f t="shared" si="80"/>
        <v>0</v>
      </c>
      <c r="O461" s="288">
        <f>(($T461*'DT IN. DE'!$C$5/1000))*($D$1166/IF(AND($D$1165&gt;$B$1167,$B$1167&gt;$D$1164),366,365))+(($U461*'DT IN. DE'!$C$5/2000))</f>
        <v>0</v>
      </c>
      <c r="P461" s="289">
        <f t="shared" si="81"/>
        <v>0</v>
      </c>
      <c r="Q461" s="289">
        <f>(($T461*'DT IN. DE'!$E$5/1000))*($D$1166/IF(AND($D$1165&gt;$B$1167,$B$1167&gt;$D$1164),366,365))+(($U461*'DT IN. DE'!$E$5/2000))</f>
        <v>0</v>
      </c>
      <c r="R461" s="290">
        <f t="shared" si="82"/>
        <v>0</v>
      </c>
      <c r="T461" s="291">
        <f t="shared" si="83"/>
        <v>0</v>
      </c>
      <c r="U461" s="291">
        <f t="shared" si="84"/>
        <v>0</v>
      </c>
      <c r="W461" s="288">
        <f>(($AB461*'DT IN. DE'!$C$5/1000))*($D$1166/IF(AND($D$1165&gt;$B$1167,$B$1167&gt;$D$1164),366,365))+(($AC461*'DT IN. DE'!$C$5/2000))</f>
        <v>0</v>
      </c>
      <c r="X461" s="289">
        <f t="shared" si="85"/>
        <v>0</v>
      </c>
      <c r="Y461" s="289">
        <f>(($AB461*'DT IN. DE'!$E$5/1000))*($D$1166/IF(AND($D$1165&gt;$B$1167,$B$1167&gt;$D$1164),366,365))+(($AC461*'DT IN. DE'!$E$5/2000))</f>
        <v>0</v>
      </c>
      <c r="Z461" s="292">
        <f t="shared" si="86"/>
        <v>0</v>
      </c>
      <c r="AA461" s="386"/>
      <c r="AB461" s="291">
        <f t="shared" si="87"/>
        <v>0</v>
      </c>
      <c r="AC461" s="291">
        <f t="shared" si="88"/>
        <v>0</v>
      </c>
    </row>
    <row r="462" spans="2:29" x14ac:dyDescent="0.25">
      <c r="B462" s="424">
        <v>458</v>
      </c>
      <c r="C462" s="430">
        <f>'BIENES ASEGURADOS IN.DE'!C462</f>
        <v>0</v>
      </c>
      <c r="D462" s="431">
        <f>'BIENES ASEGURADOS IN.DE'!D462*'RT GENERALES'!$E$14</f>
        <v>0</v>
      </c>
      <c r="E462" s="432">
        <f>'BIENES ASEGURADOS IN.DE'!E462*'RT GENERALES'!$E$14</f>
        <v>0</v>
      </c>
      <c r="F462" s="433">
        <f>'BIENES ASEGURADOS IN.DE'!F462*'RT GENERALES'!$E$14</f>
        <v>0</v>
      </c>
      <c r="G462" s="425">
        <f t="shared" si="78"/>
        <v>0</v>
      </c>
      <c r="H462" s="283"/>
      <c r="I462" s="284">
        <f>((((D462+E462)*('DT IN. DE'!$C$5/1000)))*($D$1166/IF(AND($D$1165&gt;$B$1167,$B$1167&gt;$D$1164),366,365))+(F462*('DT IN. DE'!$C$5/2000)))</f>
        <v>0</v>
      </c>
      <c r="J462" s="285">
        <f t="shared" si="79"/>
        <v>0</v>
      </c>
      <c r="K462" s="286">
        <f>(((D462+E462)*('DT IN. DE'!$E$5/1000))*($D$1166/IF(AND($D$1165&gt;$B$1167,$B$1167&gt;$D$1164),366,365))+(F462*('DT IN. DE'!$E$5/2000)))</f>
        <v>0</v>
      </c>
      <c r="L462" s="385"/>
      <c r="M462" s="287">
        <f t="shared" si="80"/>
        <v>0</v>
      </c>
      <c r="O462" s="288">
        <f>(($T462*'DT IN. DE'!$C$5/1000))*($D$1166/IF(AND($D$1165&gt;$B$1167,$B$1167&gt;$D$1164),366,365))+(($U462*'DT IN. DE'!$C$5/2000))</f>
        <v>0</v>
      </c>
      <c r="P462" s="289">
        <f t="shared" si="81"/>
        <v>0</v>
      </c>
      <c r="Q462" s="289">
        <f>(($T462*'DT IN. DE'!$E$5/1000))*($D$1166/IF(AND($D$1165&gt;$B$1167,$B$1167&gt;$D$1164),366,365))+(($U462*'DT IN. DE'!$E$5/2000))</f>
        <v>0</v>
      </c>
      <c r="R462" s="290">
        <f t="shared" si="82"/>
        <v>0</v>
      </c>
      <c r="T462" s="291">
        <f t="shared" si="83"/>
        <v>0</v>
      </c>
      <c r="U462" s="291">
        <f t="shared" si="84"/>
        <v>0</v>
      </c>
      <c r="W462" s="288">
        <f>(($AB462*'DT IN. DE'!$C$5/1000))*($D$1166/IF(AND($D$1165&gt;$B$1167,$B$1167&gt;$D$1164),366,365))+(($AC462*'DT IN. DE'!$C$5/2000))</f>
        <v>0</v>
      </c>
      <c r="X462" s="289">
        <f t="shared" si="85"/>
        <v>0</v>
      </c>
      <c r="Y462" s="289">
        <f>(($AB462*'DT IN. DE'!$E$5/1000))*($D$1166/IF(AND($D$1165&gt;$B$1167,$B$1167&gt;$D$1164),366,365))+(($AC462*'DT IN. DE'!$E$5/2000))</f>
        <v>0</v>
      </c>
      <c r="Z462" s="292">
        <f t="shared" si="86"/>
        <v>0</v>
      </c>
      <c r="AA462" s="386"/>
      <c r="AB462" s="291">
        <f t="shared" si="87"/>
        <v>0</v>
      </c>
      <c r="AC462" s="291">
        <f t="shared" si="88"/>
        <v>0</v>
      </c>
    </row>
    <row r="463" spans="2:29" x14ac:dyDescent="0.25">
      <c r="B463" s="424">
        <v>459</v>
      </c>
      <c r="C463" s="430">
        <f>'BIENES ASEGURADOS IN.DE'!C463</f>
        <v>0</v>
      </c>
      <c r="D463" s="431">
        <f>'BIENES ASEGURADOS IN.DE'!D463*'RT GENERALES'!$E$14</f>
        <v>0</v>
      </c>
      <c r="E463" s="432">
        <f>'BIENES ASEGURADOS IN.DE'!E463*'RT GENERALES'!$E$14</f>
        <v>0</v>
      </c>
      <c r="F463" s="433">
        <f>'BIENES ASEGURADOS IN.DE'!F463*'RT GENERALES'!$E$14</f>
        <v>0</v>
      </c>
      <c r="G463" s="425">
        <f t="shared" si="78"/>
        <v>0</v>
      </c>
      <c r="H463" s="283"/>
      <c r="I463" s="284">
        <f>((((D463+E463)*('DT IN. DE'!$C$5/1000)))*($D$1166/IF(AND($D$1165&gt;$B$1167,$B$1167&gt;$D$1164),366,365))+(F463*('DT IN. DE'!$C$5/2000)))</f>
        <v>0</v>
      </c>
      <c r="J463" s="285">
        <f t="shared" si="79"/>
        <v>0</v>
      </c>
      <c r="K463" s="286">
        <f>(((D463+E463)*('DT IN. DE'!$E$5/1000))*($D$1166/IF(AND($D$1165&gt;$B$1167,$B$1167&gt;$D$1164),366,365))+(F463*('DT IN. DE'!$E$5/2000)))</f>
        <v>0</v>
      </c>
      <c r="L463" s="385"/>
      <c r="M463" s="287">
        <f t="shared" si="80"/>
        <v>0</v>
      </c>
      <c r="O463" s="288">
        <f>(($T463*'DT IN. DE'!$C$5/1000))*($D$1166/IF(AND($D$1165&gt;$B$1167,$B$1167&gt;$D$1164),366,365))+(($U463*'DT IN. DE'!$C$5/2000))</f>
        <v>0</v>
      </c>
      <c r="P463" s="289">
        <f t="shared" si="81"/>
        <v>0</v>
      </c>
      <c r="Q463" s="289">
        <f>(($T463*'DT IN. DE'!$E$5/1000))*($D$1166/IF(AND($D$1165&gt;$B$1167,$B$1167&gt;$D$1164),366,365))+(($U463*'DT IN. DE'!$E$5/2000))</f>
        <v>0</v>
      </c>
      <c r="R463" s="290">
        <f t="shared" si="82"/>
        <v>0</v>
      </c>
      <c r="T463" s="291">
        <f t="shared" si="83"/>
        <v>0</v>
      </c>
      <c r="U463" s="291">
        <f t="shared" si="84"/>
        <v>0</v>
      </c>
      <c r="W463" s="288">
        <f>(($AB463*'DT IN. DE'!$C$5/1000))*($D$1166/IF(AND($D$1165&gt;$B$1167,$B$1167&gt;$D$1164),366,365))+(($AC463*'DT IN. DE'!$C$5/2000))</f>
        <v>0</v>
      </c>
      <c r="X463" s="289">
        <f t="shared" si="85"/>
        <v>0</v>
      </c>
      <c r="Y463" s="289">
        <f>(($AB463*'DT IN. DE'!$E$5/1000))*($D$1166/IF(AND($D$1165&gt;$B$1167,$B$1167&gt;$D$1164),366,365))+(($AC463*'DT IN. DE'!$E$5/2000))</f>
        <v>0</v>
      </c>
      <c r="Z463" s="292">
        <f t="shared" si="86"/>
        <v>0</v>
      </c>
      <c r="AA463" s="386"/>
      <c r="AB463" s="291">
        <f t="shared" si="87"/>
        <v>0</v>
      </c>
      <c r="AC463" s="291">
        <f t="shared" si="88"/>
        <v>0</v>
      </c>
    </row>
    <row r="464" spans="2:29" x14ac:dyDescent="0.25">
      <c r="B464" s="423">
        <v>460</v>
      </c>
      <c r="C464" s="430">
        <f>'BIENES ASEGURADOS IN.DE'!C464</f>
        <v>0</v>
      </c>
      <c r="D464" s="431">
        <f>'BIENES ASEGURADOS IN.DE'!D464*'RT GENERALES'!$E$14</f>
        <v>0</v>
      </c>
      <c r="E464" s="432">
        <f>'BIENES ASEGURADOS IN.DE'!E464*'RT GENERALES'!$E$14</f>
        <v>0</v>
      </c>
      <c r="F464" s="433">
        <f>'BIENES ASEGURADOS IN.DE'!F464*'RT GENERALES'!$E$14</f>
        <v>0</v>
      </c>
      <c r="G464" s="425">
        <f t="shared" si="78"/>
        <v>0</v>
      </c>
      <c r="H464" s="283"/>
      <c r="I464" s="284">
        <f>((((D464+E464)*('DT IN. DE'!$C$5/1000)))*($D$1166/IF(AND($D$1165&gt;$B$1167,$B$1167&gt;$D$1164),366,365))+(F464*('DT IN. DE'!$C$5/2000)))</f>
        <v>0</v>
      </c>
      <c r="J464" s="285">
        <f t="shared" si="79"/>
        <v>0</v>
      </c>
      <c r="K464" s="286">
        <f>(((D464+E464)*('DT IN. DE'!$E$5/1000))*($D$1166/IF(AND($D$1165&gt;$B$1167,$B$1167&gt;$D$1164),366,365))+(F464*('DT IN. DE'!$E$5/2000)))</f>
        <v>0</v>
      </c>
      <c r="L464" s="385"/>
      <c r="M464" s="287">
        <f t="shared" si="80"/>
        <v>0</v>
      </c>
      <c r="O464" s="288">
        <f>(($T464*'DT IN. DE'!$C$5/1000))*($D$1166/IF(AND($D$1165&gt;$B$1167,$B$1167&gt;$D$1164),366,365))+(($U464*'DT IN. DE'!$C$5/2000))</f>
        <v>0</v>
      </c>
      <c r="P464" s="289">
        <f t="shared" si="81"/>
        <v>0</v>
      </c>
      <c r="Q464" s="289">
        <f>(($T464*'DT IN. DE'!$E$5/1000))*($D$1166/IF(AND($D$1165&gt;$B$1167,$B$1167&gt;$D$1164),366,365))+(($U464*'DT IN. DE'!$E$5/2000))</f>
        <v>0</v>
      </c>
      <c r="R464" s="290">
        <f t="shared" si="82"/>
        <v>0</v>
      </c>
      <c r="T464" s="291">
        <f t="shared" si="83"/>
        <v>0</v>
      </c>
      <c r="U464" s="291">
        <f t="shared" si="84"/>
        <v>0</v>
      </c>
      <c r="W464" s="288">
        <f>(($AB464*'DT IN. DE'!$C$5/1000))*($D$1166/IF(AND($D$1165&gt;$B$1167,$B$1167&gt;$D$1164),366,365))+(($AC464*'DT IN. DE'!$C$5/2000))</f>
        <v>0</v>
      </c>
      <c r="X464" s="289">
        <f t="shared" si="85"/>
        <v>0</v>
      </c>
      <c r="Y464" s="289">
        <f>(($AB464*'DT IN. DE'!$E$5/1000))*($D$1166/IF(AND($D$1165&gt;$B$1167,$B$1167&gt;$D$1164),366,365))+(($AC464*'DT IN. DE'!$E$5/2000))</f>
        <v>0</v>
      </c>
      <c r="Z464" s="292">
        <f t="shared" si="86"/>
        <v>0</v>
      </c>
      <c r="AA464" s="386"/>
      <c r="AB464" s="291">
        <f t="shared" si="87"/>
        <v>0</v>
      </c>
      <c r="AC464" s="291">
        <f t="shared" si="88"/>
        <v>0</v>
      </c>
    </row>
    <row r="465" spans="2:29" x14ac:dyDescent="0.25">
      <c r="B465" s="424">
        <v>461</v>
      </c>
      <c r="C465" s="430">
        <f>'BIENES ASEGURADOS IN.DE'!C465</f>
        <v>0</v>
      </c>
      <c r="D465" s="431">
        <f>'BIENES ASEGURADOS IN.DE'!D465*'RT GENERALES'!$E$14</f>
        <v>0</v>
      </c>
      <c r="E465" s="432">
        <f>'BIENES ASEGURADOS IN.DE'!E465*'RT GENERALES'!$E$14</f>
        <v>0</v>
      </c>
      <c r="F465" s="433">
        <f>'BIENES ASEGURADOS IN.DE'!F465*'RT GENERALES'!$E$14</f>
        <v>0</v>
      </c>
      <c r="G465" s="425">
        <f t="shared" si="78"/>
        <v>0</v>
      </c>
      <c r="H465" s="283"/>
      <c r="I465" s="284">
        <f>((((D465+E465)*('DT IN. DE'!$C$5/1000)))*($D$1166/IF(AND($D$1165&gt;$B$1167,$B$1167&gt;$D$1164),366,365))+(F465*('DT IN. DE'!$C$5/2000)))</f>
        <v>0</v>
      </c>
      <c r="J465" s="285">
        <f t="shared" si="79"/>
        <v>0</v>
      </c>
      <c r="K465" s="286">
        <f>(((D465+E465)*('DT IN. DE'!$E$5/1000))*($D$1166/IF(AND($D$1165&gt;$B$1167,$B$1167&gt;$D$1164),366,365))+(F465*('DT IN. DE'!$E$5/2000)))</f>
        <v>0</v>
      </c>
      <c r="L465" s="385"/>
      <c r="M465" s="287">
        <f t="shared" si="80"/>
        <v>0</v>
      </c>
      <c r="O465" s="288">
        <f>(($T465*'DT IN. DE'!$C$5/1000))*($D$1166/IF(AND($D$1165&gt;$B$1167,$B$1167&gt;$D$1164),366,365))+(($U465*'DT IN. DE'!$C$5/2000))</f>
        <v>0</v>
      </c>
      <c r="P465" s="289">
        <f t="shared" si="81"/>
        <v>0</v>
      </c>
      <c r="Q465" s="289">
        <f>(($T465*'DT IN. DE'!$E$5/1000))*($D$1166/IF(AND($D$1165&gt;$B$1167,$B$1167&gt;$D$1164),366,365))+(($U465*'DT IN. DE'!$E$5/2000))</f>
        <v>0</v>
      </c>
      <c r="R465" s="290">
        <f t="shared" si="82"/>
        <v>0</v>
      </c>
      <c r="T465" s="291">
        <f t="shared" si="83"/>
        <v>0</v>
      </c>
      <c r="U465" s="291">
        <f t="shared" si="84"/>
        <v>0</v>
      </c>
      <c r="W465" s="288">
        <f>(($AB465*'DT IN. DE'!$C$5/1000))*($D$1166/IF(AND($D$1165&gt;$B$1167,$B$1167&gt;$D$1164),366,365))+(($AC465*'DT IN. DE'!$C$5/2000))</f>
        <v>0</v>
      </c>
      <c r="X465" s="289">
        <f t="shared" si="85"/>
        <v>0</v>
      </c>
      <c r="Y465" s="289">
        <f>(($AB465*'DT IN. DE'!$E$5/1000))*($D$1166/IF(AND($D$1165&gt;$B$1167,$B$1167&gt;$D$1164),366,365))+(($AC465*'DT IN. DE'!$E$5/2000))</f>
        <v>0</v>
      </c>
      <c r="Z465" s="292">
        <f t="shared" si="86"/>
        <v>0</v>
      </c>
      <c r="AA465" s="386"/>
      <c r="AB465" s="291">
        <f t="shared" si="87"/>
        <v>0</v>
      </c>
      <c r="AC465" s="291">
        <f t="shared" si="88"/>
        <v>0</v>
      </c>
    </row>
    <row r="466" spans="2:29" x14ac:dyDescent="0.25">
      <c r="B466" s="424">
        <v>462</v>
      </c>
      <c r="C466" s="430">
        <f>'BIENES ASEGURADOS IN.DE'!C466</f>
        <v>0</v>
      </c>
      <c r="D466" s="431">
        <f>'BIENES ASEGURADOS IN.DE'!D466*'RT GENERALES'!$E$14</f>
        <v>0</v>
      </c>
      <c r="E466" s="432">
        <f>'BIENES ASEGURADOS IN.DE'!E466*'RT GENERALES'!$E$14</f>
        <v>0</v>
      </c>
      <c r="F466" s="433">
        <f>'BIENES ASEGURADOS IN.DE'!F466*'RT GENERALES'!$E$14</f>
        <v>0</v>
      </c>
      <c r="G466" s="425">
        <f t="shared" si="78"/>
        <v>0</v>
      </c>
      <c r="H466" s="283"/>
      <c r="I466" s="284">
        <f>((((D466+E466)*('DT IN. DE'!$C$5/1000)))*($D$1166/IF(AND($D$1165&gt;$B$1167,$B$1167&gt;$D$1164),366,365))+(F466*('DT IN. DE'!$C$5/2000)))</f>
        <v>0</v>
      </c>
      <c r="J466" s="285">
        <f t="shared" si="79"/>
        <v>0</v>
      </c>
      <c r="K466" s="286">
        <f>(((D466+E466)*('DT IN. DE'!$E$5/1000))*($D$1166/IF(AND($D$1165&gt;$B$1167,$B$1167&gt;$D$1164),366,365))+(F466*('DT IN. DE'!$E$5/2000)))</f>
        <v>0</v>
      </c>
      <c r="L466" s="385"/>
      <c r="M466" s="287">
        <f t="shared" si="80"/>
        <v>0</v>
      </c>
      <c r="O466" s="288">
        <f>(($T466*'DT IN. DE'!$C$5/1000))*($D$1166/IF(AND($D$1165&gt;$B$1167,$B$1167&gt;$D$1164),366,365))+(($U466*'DT IN. DE'!$C$5/2000))</f>
        <v>0</v>
      </c>
      <c r="P466" s="289">
        <f t="shared" si="81"/>
        <v>0</v>
      </c>
      <c r="Q466" s="289">
        <f>(($T466*'DT IN. DE'!$E$5/1000))*($D$1166/IF(AND($D$1165&gt;$B$1167,$B$1167&gt;$D$1164),366,365))+(($U466*'DT IN. DE'!$E$5/2000))</f>
        <v>0</v>
      </c>
      <c r="R466" s="290">
        <f t="shared" si="82"/>
        <v>0</v>
      </c>
      <c r="T466" s="291">
        <f t="shared" si="83"/>
        <v>0</v>
      </c>
      <c r="U466" s="291">
        <f t="shared" si="84"/>
        <v>0</v>
      </c>
      <c r="W466" s="288">
        <f>(($AB466*'DT IN. DE'!$C$5/1000))*($D$1166/IF(AND($D$1165&gt;$B$1167,$B$1167&gt;$D$1164),366,365))+(($AC466*'DT IN. DE'!$C$5/2000))</f>
        <v>0</v>
      </c>
      <c r="X466" s="289">
        <f t="shared" si="85"/>
        <v>0</v>
      </c>
      <c r="Y466" s="289">
        <f>(($AB466*'DT IN. DE'!$E$5/1000))*($D$1166/IF(AND($D$1165&gt;$B$1167,$B$1167&gt;$D$1164),366,365))+(($AC466*'DT IN. DE'!$E$5/2000))</f>
        <v>0</v>
      </c>
      <c r="Z466" s="292">
        <f t="shared" si="86"/>
        <v>0</v>
      </c>
      <c r="AA466" s="386"/>
      <c r="AB466" s="291">
        <f t="shared" si="87"/>
        <v>0</v>
      </c>
      <c r="AC466" s="291">
        <f t="shared" si="88"/>
        <v>0</v>
      </c>
    </row>
    <row r="467" spans="2:29" x14ac:dyDescent="0.25">
      <c r="B467" s="423">
        <v>463</v>
      </c>
      <c r="C467" s="430">
        <f>'BIENES ASEGURADOS IN.DE'!C467</f>
        <v>0</v>
      </c>
      <c r="D467" s="431">
        <f>'BIENES ASEGURADOS IN.DE'!D467*'RT GENERALES'!$E$14</f>
        <v>0</v>
      </c>
      <c r="E467" s="432">
        <f>'BIENES ASEGURADOS IN.DE'!E467*'RT GENERALES'!$E$14</f>
        <v>0</v>
      </c>
      <c r="F467" s="433">
        <f>'BIENES ASEGURADOS IN.DE'!F467*'RT GENERALES'!$E$14</f>
        <v>0</v>
      </c>
      <c r="G467" s="425">
        <f t="shared" si="78"/>
        <v>0</v>
      </c>
      <c r="H467" s="283"/>
      <c r="I467" s="284">
        <f>((((D467+E467)*('DT IN. DE'!$C$5/1000)))*($D$1166/IF(AND($D$1165&gt;$B$1167,$B$1167&gt;$D$1164),366,365))+(F467*('DT IN. DE'!$C$5/2000)))</f>
        <v>0</v>
      </c>
      <c r="J467" s="285">
        <f t="shared" si="79"/>
        <v>0</v>
      </c>
      <c r="K467" s="286">
        <f>(((D467+E467)*('DT IN. DE'!$E$5/1000))*($D$1166/IF(AND($D$1165&gt;$B$1167,$B$1167&gt;$D$1164),366,365))+(F467*('DT IN. DE'!$E$5/2000)))</f>
        <v>0</v>
      </c>
      <c r="L467" s="385"/>
      <c r="M467" s="287">
        <f t="shared" si="80"/>
        <v>0</v>
      </c>
      <c r="O467" s="288">
        <f>(($T467*'DT IN. DE'!$C$5/1000))*($D$1166/IF(AND($D$1165&gt;$B$1167,$B$1167&gt;$D$1164),366,365))+(($U467*'DT IN. DE'!$C$5/2000))</f>
        <v>0</v>
      </c>
      <c r="P467" s="289">
        <f t="shared" si="81"/>
        <v>0</v>
      </c>
      <c r="Q467" s="289">
        <f>(($T467*'DT IN. DE'!$E$5/1000))*($D$1166/IF(AND($D$1165&gt;$B$1167,$B$1167&gt;$D$1164),366,365))+(($U467*'DT IN. DE'!$E$5/2000))</f>
        <v>0</v>
      </c>
      <c r="R467" s="290">
        <f t="shared" si="82"/>
        <v>0</v>
      </c>
      <c r="T467" s="291">
        <f t="shared" si="83"/>
        <v>0</v>
      </c>
      <c r="U467" s="291">
        <f t="shared" si="84"/>
        <v>0</v>
      </c>
      <c r="W467" s="288">
        <f>(($AB467*'DT IN. DE'!$C$5/1000))*($D$1166/IF(AND($D$1165&gt;$B$1167,$B$1167&gt;$D$1164),366,365))+(($AC467*'DT IN. DE'!$C$5/2000))</f>
        <v>0</v>
      </c>
      <c r="X467" s="289">
        <f t="shared" si="85"/>
        <v>0</v>
      </c>
      <c r="Y467" s="289">
        <f>(($AB467*'DT IN. DE'!$E$5/1000))*($D$1166/IF(AND($D$1165&gt;$B$1167,$B$1167&gt;$D$1164),366,365))+(($AC467*'DT IN. DE'!$E$5/2000))</f>
        <v>0</v>
      </c>
      <c r="Z467" s="292">
        <f t="shared" si="86"/>
        <v>0</v>
      </c>
      <c r="AA467" s="386"/>
      <c r="AB467" s="291">
        <f t="shared" si="87"/>
        <v>0</v>
      </c>
      <c r="AC467" s="291">
        <f t="shared" si="88"/>
        <v>0</v>
      </c>
    </row>
    <row r="468" spans="2:29" x14ac:dyDescent="0.25">
      <c r="B468" s="424">
        <v>464</v>
      </c>
      <c r="C468" s="430">
        <f>'BIENES ASEGURADOS IN.DE'!C468</f>
        <v>0</v>
      </c>
      <c r="D468" s="431">
        <f>'BIENES ASEGURADOS IN.DE'!D468*'RT GENERALES'!$E$14</f>
        <v>0</v>
      </c>
      <c r="E468" s="432">
        <f>'BIENES ASEGURADOS IN.DE'!E468*'RT GENERALES'!$E$14</f>
        <v>0</v>
      </c>
      <c r="F468" s="433">
        <f>'BIENES ASEGURADOS IN.DE'!F468*'RT GENERALES'!$E$14</f>
        <v>0</v>
      </c>
      <c r="G468" s="425">
        <f t="shared" si="78"/>
        <v>0</v>
      </c>
      <c r="H468" s="283"/>
      <c r="I468" s="284">
        <f>((((D468+E468)*('DT IN. DE'!$C$5/1000)))*($D$1166/IF(AND($D$1165&gt;$B$1167,$B$1167&gt;$D$1164),366,365))+(F468*('DT IN. DE'!$C$5/2000)))</f>
        <v>0</v>
      </c>
      <c r="J468" s="285">
        <f t="shared" si="79"/>
        <v>0</v>
      </c>
      <c r="K468" s="286">
        <f>(((D468+E468)*('DT IN. DE'!$E$5/1000))*($D$1166/IF(AND($D$1165&gt;$B$1167,$B$1167&gt;$D$1164),366,365))+(F468*('DT IN. DE'!$E$5/2000)))</f>
        <v>0</v>
      </c>
      <c r="L468" s="385"/>
      <c r="M468" s="287">
        <f t="shared" si="80"/>
        <v>0</v>
      </c>
      <c r="O468" s="288">
        <f>(($T468*'DT IN. DE'!$C$5/1000))*($D$1166/IF(AND($D$1165&gt;$B$1167,$B$1167&gt;$D$1164),366,365))+(($U468*'DT IN. DE'!$C$5/2000))</f>
        <v>0</v>
      </c>
      <c r="P468" s="289">
        <f t="shared" si="81"/>
        <v>0</v>
      </c>
      <c r="Q468" s="289">
        <f>(($T468*'DT IN. DE'!$E$5/1000))*($D$1166/IF(AND($D$1165&gt;$B$1167,$B$1167&gt;$D$1164),366,365))+(($U468*'DT IN. DE'!$E$5/2000))</f>
        <v>0</v>
      </c>
      <c r="R468" s="290">
        <f t="shared" si="82"/>
        <v>0</v>
      </c>
      <c r="T468" s="291">
        <f t="shared" si="83"/>
        <v>0</v>
      </c>
      <c r="U468" s="291">
        <f t="shared" si="84"/>
        <v>0</v>
      </c>
      <c r="W468" s="288">
        <f>(($AB468*'DT IN. DE'!$C$5/1000))*($D$1166/IF(AND($D$1165&gt;$B$1167,$B$1167&gt;$D$1164),366,365))+(($AC468*'DT IN. DE'!$C$5/2000))</f>
        <v>0</v>
      </c>
      <c r="X468" s="289">
        <f t="shared" si="85"/>
        <v>0</v>
      </c>
      <c r="Y468" s="289">
        <f>(($AB468*'DT IN. DE'!$E$5/1000))*($D$1166/IF(AND($D$1165&gt;$B$1167,$B$1167&gt;$D$1164),366,365))+(($AC468*'DT IN. DE'!$E$5/2000))</f>
        <v>0</v>
      </c>
      <c r="Z468" s="292">
        <f t="shared" si="86"/>
        <v>0</v>
      </c>
      <c r="AA468" s="386"/>
      <c r="AB468" s="291">
        <f t="shared" si="87"/>
        <v>0</v>
      </c>
      <c r="AC468" s="291">
        <f t="shared" si="88"/>
        <v>0</v>
      </c>
    </row>
    <row r="469" spans="2:29" x14ac:dyDescent="0.25">
      <c r="B469" s="424">
        <v>465</v>
      </c>
      <c r="C469" s="430">
        <f>'BIENES ASEGURADOS IN.DE'!C469</f>
        <v>0</v>
      </c>
      <c r="D469" s="431">
        <f>'BIENES ASEGURADOS IN.DE'!D469*'RT GENERALES'!$E$14</f>
        <v>0</v>
      </c>
      <c r="E469" s="432">
        <f>'BIENES ASEGURADOS IN.DE'!E469*'RT GENERALES'!$E$14</f>
        <v>0</v>
      </c>
      <c r="F469" s="433">
        <f>'BIENES ASEGURADOS IN.DE'!F469*'RT GENERALES'!$E$14</f>
        <v>0</v>
      </c>
      <c r="G469" s="425">
        <f t="shared" si="78"/>
        <v>0</v>
      </c>
      <c r="H469" s="283"/>
      <c r="I469" s="284">
        <f>((((D469+E469)*('DT IN. DE'!$C$5/1000)))*($D$1166/IF(AND($D$1165&gt;$B$1167,$B$1167&gt;$D$1164),366,365))+(F469*('DT IN. DE'!$C$5/2000)))</f>
        <v>0</v>
      </c>
      <c r="J469" s="285">
        <f t="shared" si="79"/>
        <v>0</v>
      </c>
      <c r="K469" s="286">
        <f>(((D469+E469)*('DT IN. DE'!$E$5/1000))*($D$1166/IF(AND($D$1165&gt;$B$1167,$B$1167&gt;$D$1164),366,365))+(F469*('DT IN. DE'!$E$5/2000)))</f>
        <v>0</v>
      </c>
      <c r="L469" s="385"/>
      <c r="M469" s="287">
        <f t="shared" si="80"/>
        <v>0</v>
      </c>
      <c r="O469" s="288">
        <f>(($T469*'DT IN. DE'!$C$5/1000))*($D$1166/IF(AND($D$1165&gt;$B$1167,$B$1167&gt;$D$1164),366,365))+(($U469*'DT IN. DE'!$C$5/2000))</f>
        <v>0</v>
      </c>
      <c r="P469" s="289">
        <f t="shared" si="81"/>
        <v>0</v>
      </c>
      <c r="Q469" s="289">
        <f>(($T469*'DT IN. DE'!$E$5/1000))*($D$1166/IF(AND($D$1165&gt;$B$1167,$B$1167&gt;$D$1164),366,365))+(($U469*'DT IN. DE'!$E$5/2000))</f>
        <v>0</v>
      </c>
      <c r="R469" s="290">
        <f t="shared" si="82"/>
        <v>0</v>
      </c>
      <c r="T469" s="291">
        <f t="shared" si="83"/>
        <v>0</v>
      </c>
      <c r="U469" s="291">
        <f t="shared" si="84"/>
        <v>0</v>
      </c>
      <c r="W469" s="288">
        <f>(($AB469*'DT IN. DE'!$C$5/1000))*($D$1166/IF(AND($D$1165&gt;$B$1167,$B$1167&gt;$D$1164),366,365))+(($AC469*'DT IN. DE'!$C$5/2000))</f>
        <v>0</v>
      </c>
      <c r="X469" s="289">
        <f t="shared" si="85"/>
        <v>0</v>
      </c>
      <c r="Y469" s="289">
        <f>(($AB469*'DT IN. DE'!$E$5/1000))*($D$1166/IF(AND($D$1165&gt;$B$1167,$B$1167&gt;$D$1164),366,365))+(($AC469*'DT IN. DE'!$E$5/2000))</f>
        <v>0</v>
      </c>
      <c r="Z469" s="292">
        <f t="shared" si="86"/>
        <v>0</v>
      </c>
      <c r="AA469" s="386"/>
      <c r="AB469" s="291">
        <f t="shared" si="87"/>
        <v>0</v>
      </c>
      <c r="AC469" s="291">
        <f t="shared" si="88"/>
        <v>0</v>
      </c>
    </row>
    <row r="470" spans="2:29" x14ac:dyDescent="0.25">
      <c r="B470" s="423">
        <v>466</v>
      </c>
      <c r="C470" s="430">
        <f>'BIENES ASEGURADOS IN.DE'!C470</f>
        <v>0</v>
      </c>
      <c r="D470" s="431">
        <f>'BIENES ASEGURADOS IN.DE'!D470*'RT GENERALES'!$E$14</f>
        <v>0</v>
      </c>
      <c r="E470" s="432">
        <f>'BIENES ASEGURADOS IN.DE'!E470*'RT GENERALES'!$E$14</f>
        <v>0</v>
      </c>
      <c r="F470" s="433">
        <f>'BIENES ASEGURADOS IN.DE'!F470*'RT GENERALES'!$E$14</f>
        <v>0</v>
      </c>
      <c r="G470" s="425">
        <f t="shared" si="78"/>
        <v>0</v>
      </c>
      <c r="H470" s="283"/>
      <c r="I470" s="284">
        <f>((((D470+E470)*('DT IN. DE'!$C$5/1000)))*($D$1166/IF(AND($D$1165&gt;$B$1167,$B$1167&gt;$D$1164),366,365))+(F470*('DT IN. DE'!$C$5/2000)))</f>
        <v>0</v>
      </c>
      <c r="J470" s="285">
        <f t="shared" si="79"/>
        <v>0</v>
      </c>
      <c r="K470" s="286">
        <f>(((D470+E470)*('DT IN. DE'!$E$5/1000))*($D$1166/IF(AND($D$1165&gt;$B$1167,$B$1167&gt;$D$1164),366,365))+(F470*('DT IN. DE'!$E$5/2000)))</f>
        <v>0</v>
      </c>
      <c r="L470" s="385"/>
      <c r="M470" s="287">
        <f t="shared" si="80"/>
        <v>0</v>
      </c>
      <c r="O470" s="288">
        <f>(($T470*'DT IN. DE'!$C$5/1000))*($D$1166/IF(AND($D$1165&gt;$B$1167,$B$1167&gt;$D$1164),366,365))+(($U470*'DT IN. DE'!$C$5/2000))</f>
        <v>0</v>
      </c>
      <c r="P470" s="289">
        <f t="shared" si="81"/>
        <v>0</v>
      </c>
      <c r="Q470" s="289">
        <f>(($T470*'DT IN. DE'!$E$5/1000))*($D$1166/IF(AND($D$1165&gt;$B$1167,$B$1167&gt;$D$1164),366,365))+(($U470*'DT IN. DE'!$E$5/2000))</f>
        <v>0</v>
      </c>
      <c r="R470" s="290">
        <f t="shared" si="82"/>
        <v>0</v>
      </c>
      <c r="T470" s="291">
        <f t="shared" si="83"/>
        <v>0</v>
      </c>
      <c r="U470" s="291">
        <f t="shared" si="84"/>
        <v>0</v>
      </c>
      <c r="W470" s="288">
        <f>(($AB470*'DT IN. DE'!$C$5/1000))*($D$1166/IF(AND($D$1165&gt;$B$1167,$B$1167&gt;$D$1164),366,365))+(($AC470*'DT IN. DE'!$C$5/2000))</f>
        <v>0</v>
      </c>
      <c r="X470" s="289">
        <f t="shared" si="85"/>
        <v>0</v>
      </c>
      <c r="Y470" s="289">
        <f>(($AB470*'DT IN. DE'!$E$5/1000))*($D$1166/IF(AND($D$1165&gt;$B$1167,$B$1167&gt;$D$1164),366,365))+(($AC470*'DT IN. DE'!$E$5/2000))</f>
        <v>0</v>
      </c>
      <c r="Z470" s="292">
        <f t="shared" si="86"/>
        <v>0</v>
      </c>
      <c r="AA470" s="386"/>
      <c r="AB470" s="291">
        <f t="shared" si="87"/>
        <v>0</v>
      </c>
      <c r="AC470" s="291">
        <f t="shared" si="88"/>
        <v>0</v>
      </c>
    </row>
    <row r="471" spans="2:29" x14ac:dyDescent="0.25">
      <c r="B471" s="424">
        <v>467</v>
      </c>
      <c r="C471" s="430">
        <f>'BIENES ASEGURADOS IN.DE'!C471</f>
        <v>0</v>
      </c>
      <c r="D471" s="431">
        <f>'BIENES ASEGURADOS IN.DE'!D471*'RT GENERALES'!$E$14</f>
        <v>0</v>
      </c>
      <c r="E471" s="432">
        <f>'BIENES ASEGURADOS IN.DE'!E471*'RT GENERALES'!$E$14</f>
        <v>0</v>
      </c>
      <c r="F471" s="433">
        <f>'BIENES ASEGURADOS IN.DE'!F471*'RT GENERALES'!$E$14</f>
        <v>0</v>
      </c>
      <c r="G471" s="425">
        <f t="shared" si="78"/>
        <v>0</v>
      </c>
      <c r="H471" s="283"/>
      <c r="I471" s="284">
        <f>((((D471+E471)*('DT IN. DE'!$C$5/1000)))*($D$1166/IF(AND($D$1165&gt;$B$1167,$B$1167&gt;$D$1164),366,365))+(F471*('DT IN. DE'!$C$5/2000)))</f>
        <v>0</v>
      </c>
      <c r="J471" s="285">
        <f t="shared" si="79"/>
        <v>0</v>
      </c>
      <c r="K471" s="286">
        <f>(((D471+E471)*('DT IN. DE'!$E$5/1000))*($D$1166/IF(AND($D$1165&gt;$B$1167,$B$1167&gt;$D$1164),366,365))+(F471*('DT IN. DE'!$E$5/2000)))</f>
        <v>0</v>
      </c>
      <c r="L471" s="385"/>
      <c r="M471" s="287">
        <f t="shared" si="80"/>
        <v>0</v>
      </c>
      <c r="O471" s="288">
        <f>(($T471*'DT IN. DE'!$C$5/1000))*($D$1166/IF(AND($D$1165&gt;$B$1167,$B$1167&gt;$D$1164),366,365))+(($U471*'DT IN. DE'!$C$5/2000))</f>
        <v>0</v>
      </c>
      <c r="P471" s="289">
        <f t="shared" si="81"/>
        <v>0</v>
      </c>
      <c r="Q471" s="289">
        <f>(($T471*'DT IN. DE'!$E$5/1000))*($D$1166/IF(AND($D$1165&gt;$B$1167,$B$1167&gt;$D$1164),366,365))+(($U471*'DT IN. DE'!$E$5/2000))</f>
        <v>0</v>
      </c>
      <c r="R471" s="290">
        <f t="shared" si="82"/>
        <v>0</v>
      </c>
      <c r="T471" s="291">
        <f t="shared" si="83"/>
        <v>0</v>
      </c>
      <c r="U471" s="291">
        <f t="shared" si="84"/>
        <v>0</v>
      </c>
      <c r="W471" s="288">
        <f>(($AB471*'DT IN. DE'!$C$5/1000))*($D$1166/IF(AND($D$1165&gt;$B$1167,$B$1167&gt;$D$1164),366,365))+(($AC471*'DT IN. DE'!$C$5/2000))</f>
        <v>0</v>
      </c>
      <c r="X471" s="289">
        <f t="shared" si="85"/>
        <v>0</v>
      </c>
      <c r="Y471" s="289">
        <f>(($AB471*'DT IN. DE'!$E$5/1000))*($D$1166/IF(AND($D$1165&gt;$B$1167,$B$1167&gt;$D$1164),366,365))+(($AC471*'DT IN. DE'!$E$5/2000))</f>
        <v>0</v>
      </c>
      <c r="Z471" s="292">
        <f t="shared" si="86"/>
        <v>0</v>
      </c>
      <c r="AA471" s="386"/>
      <c r="AB471" s="291">
        <f t="shared" si="87"/>
        <v>0</v>
      </c>
      <c r="AC471" s="291">
        <f t="shared" si="88"/>
        <v>0</v>
      </c>
    </row>
    <row r="472" spans="2:29" x14ac:dyDescent="0.25">
      <c r="B472" s="424">
        <v>468</v>
      </c>
      <c r="C472" s="430">
        <f>'BIENES ASEGURADOS IN.DE'!C472</f>
        <v>0</v>
      </c>
      <c r="D472" s="431">
        <f>'BIENES ASEGURADOS IN.DE'!D472*'RT GENERALES'!$E$14</f>
        <v>0</v>
      </c>
      <c r="E472" s="432">
        <f>'BIENES ASEGURADOS IN.DE'!E472*'RT GENERALES'!$E$14</f>
        <v>0</v>
      </c>
      <c r="F472" s="433">
        <f>'BIENES ASEGURADOS IN.DE'!F472*'RT GENERALES'!$E$14</f>
        <v>0</v>
      </c>
      <c r="G472" s="425">
        <f t="shared" si="78"/>
        <v>0</v>
      </c>
      <c r="H472" s="283"/>
      <c r="I472" s="284">
        <f>((((D472+E472)*('DT IN. DE'!$C$5/1000)))*($D$1166/IF(AND($D$1165&gt;$B$1167,$B$1167&gt;$D$1164),366,365))+(F472*('DT IN. DE'!$C$5/2000)))</f>
        <v>0</v>
      </c>
      <c r="J472" s="285">
        <f t="shared" si="79"/>
        <v>0</v>
      </c>
      <c r="K472" s="286">
        <f>(((D472+E472)*('DT IN. DE'!$E$5/1000))*($D$1166/IF(AND($D$1165&gt;$B$1167,$B$1167&gt;$D$1164),366,365))+(F472*('DT IN. DE'!$E$5/2000)))</f>
        <v>0</v>
      </c>
      <c r="L472" s="385"/>
      <c r="M472" s="287">
        <f t="shared" si="80"/>
        <v>0</v>
      </c>
      <c r="O472" s="288">
        <f>(($T472*'DT IN. DE'!$C$5/1000))*($D$1166/IF(AND($D$1165&gt;$B$1167,$B$1167&gt;$D$1164),366,365))+(($U472*'DT IN. DE'!$C$5/2000))</f>
        <v>0</v>
      </c>
      <c r="P472" s="289">
        <f t="shared" si="81"/>
        <v>0</v>
      </c>
      <c r="Q472" s="289">
        <f>(($T472*'DT IN. DE'!$E$5/1000))*($D$1166/IF(AND($D$1165&gt;$B$1167,$B$1167&gt;$D$1164),366,365))+(($U472*'DT IN. DE'!$E$5/2000))</f>
        <v>0</v>
      </c>
      <c r="R472" s="290">
        <f t="shared" si="82"/>
        <v>0</v>
      </c>
      <c r="T472" s="291">
        <f t="shared" si="83"/>
        <v>0</v>
      </c>
      <c r="U472" s="291">
        <f t="shared" si="84"/>
        <v>0</v>
      </c>
      <c r="W472" s="288">
        <f>(($AB472*'DT IN. DE'!$C$5/1000))*($D$1166/IF(AND($D$1165&gt;$B$1167,$B$1167&gt;$D$1164),366,365))+(($AC472*'DT IN. DE'!$C$5/2000))</f>
        <v>0</v>
      </c>
      <c r="X472" s="289">
        <f t="shared" si="85"/>
        <v>0</v>
      </c>
      <c r="Y472" s="289">
        <f>(($AB472*'DT IN. DE'!$E$5/1000))*($D$1166/IF(AND($D$1165&gt;$B$1167,$B$1167&gt;$D$1164),366,365))+(($AC472*'DT IN. DE'!$E$5/2000))</f>
        <v>0</v>
      </c>
      <c r="Z472" s="292">
        <f t="shared" si="86"/>
        <v>0</v>
      </c>
      <c r="AA472" s="386"/>
      <c r="AB472" s="291">
        <f t="shared" si="87"/>
        <v>0</v>
      </c>
      <c r="AC472" s="291">
        <f t="shared" si="88"/>
        <v>0</v>
      </c>
    </row>
    <row r="473" spans="2:29" x14ac:dyDescent="0.25">
      <c r="B473" s="423">
        <v>469</v>
      </c>
      <c r="C473" s="430">
        <f>'BIENES ASEGURADOS IN.DE'!C473</f>
        <v>0</v>
      </c>
      <c r="D473" s="431">
        <f>'BIENES ASEGURADOS IN.DE'!D473*'RT GENERALES'!$E$14</f>
        <v>0</v>
      </c>
      <c r="E473" s="432">
        <f>'BIENES ASEGURADOS IN.DE'!E473*'RT GENERALES'!$E$14</f>
        <v>0</v>
      </c>
      <c r="F473" s="433">
        <f>'BIENES ASEGURADOS IN.DE'!F473*'RT GENERALES'!$E$14</f>
        <v>0</v>
      </c>
      <c r="G473" s="425">
        <f t="shared" si="78"/>
        <v>0</v>
      </c>
      <c r="H473" s="283"/>
      <c r="I473" s="284">
        <f>((((D473+E473)*('DT IN. DE'!$C$5/1000)))*($D$1166/IF(AND($D$1165&gt;$B$1167,$B$1167&gt;$D$1164),366,365))+(F473*('DT IN. DE'!$C$5/2000)))</f>
        <v>0</v>
      </c>
      <c r="J473" s="285">
        <f t="shared" si="79"/>
        <v>0</v>
      </c>
      <c r="K473" s="286">
        <f>(((D473+E473)*('DT IN. DE'!$E$5/1000))*($D$1166/IF(AND($D$1165&gt;$B$1167,$B$1167&gt;$D$1164),366,365))+(F473*('DT IN. DE'!$E$5/2000)))</f>
        <v>0</v>
      </c>
      <c r="L473" s="385"/>
      <c r="M473" s="287">
        <f t="shared" si="80"/>
        <v>0</v>
      </c>
      <c r="O473" s="288">
        <f>(($T473*'DT IN. DE'!$C$5/1000))*($D$1166/IF(AND($D$1165&gt;$B$1167,$B$1167&gt;$D$1164),366,365))+(($U473*'DT IN. DE'!$C$5/2000))</f>
        <v>0</v>
      </c>
      <c r="P473" s="289">
        <f t="shared" si="81"/>
        <v>0</v>
      </c>
      <c r="Q473" s="289">
        <f>(($T473*'DT IN. DE'!$E$5/1000))*($D$1166/IF(AND($D$1165&gt;$B$1167,$B$1167&gt;$D$1164),366,365))+(($U473*'DT IN. DE'!$E$5/2000))</f>
        <v>0</v>
      </c>
      <c r="R473" s="290">
        <f t="shared" si="82"/>
        <v>0</v>
      </c>
      <c r="T473" s="291">
        <f t="shared" si="83"/>
        <v>0</v>
      </c>
      <c r="U473" s="291">
        <f t="shared" si="84"/>
        <v>0</v>
      </c>
      <c r="W473" s="288">
        <f>(($AB473*'DT IN. DE'!$C$5/1000))*($D$1166/IF(AND($D$1165&gt;$B$1167,$B$1167&gt;$D$1164),366,365))+(($AC473*'DT IN. DE'!$C$5/2000))</f>
        <v>0</v>
      </c>
      <c r="X473" s="289">
        <f t="shared" si="85"/>
        <v>0</v>
      </c>
      <c r="Y473" s="289">
        <f>(($AB473*'DT IN. DE'!$E$5/1000))*($D$1166/IF(AND($D$1165&gt;$B$1167,$B$1167&gt;$D$1164),366,365))+(($AC473*'DT IN. DE'!$E$5/2000))</f>
        <v>0</v>
      </c>
      <c r="Z473" s="292">
        <f t="shared" si="86"/>
        <v>0</v>
      </c>
      <c r="AA473" s="386"/>
      <c r="AB473" s="291">
        <f t="shared" si="87"/>
        <v>0</v>
      </c>
      <c r="AC473" s="291">
        <f t="shared" si="88"/>
        <v>0</v>
      </c>
    </row>
    <row r="474" spans="2:29" x14ac:dyDescent="0.25">
      <c r="B474" s="424">
        <v>470</v>
      </c>
      <c r="C474" s="430">
        <f>'BIENES ASEGURADOS IN.DE'!C474</f>
        <v>0</v>
      </c>
      <c r="D474" s="431">
        <f>'BIENES ASEGURADOS IN.DE'!D474*'RT GENERALES'!$E$14</f>
        <v>0</v>
      </c>
      <c r="E474" s="432">
        <f>'BIENES ASEGURADOS IN.DE'!E474*'RT GENERALES'!$E$14</f>
        <v>0</v>
      </c>
      <c r="F474" s="433">
        <f>'BIENES ASEGURADOS IN.DE'!F474*'RT GENERALES'!$E$14</f>
        <v>0</v>
      </c>
      <c r="G474" s="425">
        <f t="shared" si="78"/>
        <v>0</v>
      </c>
      <c r="H474" s="283"/>
      <c r="I474" s="284">
        <f>((((D474+E474)*('DT IN. DE'!$C$5/1000)))*($D$1166/IF(AND($D$1165&gt;$B$1167,$B$1167&gt;$D$1164),366,365))+(F474*('DT IN. DE'!$C$5/2000)))</f>
        <v>0</v>
      </c>
      <c r="J474" s="285">
        <f t="shared" si="79"/>
        <v>0</v>
      </c>
      <c r="K474" s="286">
        <f>(((D474+E474)*('DT IN. DE'!$E$5/1000))*($D$1166/IF(AND($D$1165&gt;$B$1167,$B$1167&gt;$D$1164),366,365))+(F474*('DT IN. DE'!$E$5/2000)))</f>
        <v>0</v>
      </c>
      <c r="L474" s="385"/>
      <c r="M474" s="287">
        <f t="shared" si="80"/>
        <v>0</v>
      </c>
      <c r="O474" s="288">
        <f>(($T474*'DT IN. DE'!$C$5/1000))*($D$1166/IF(AND($D$1165&gt;$B$1167,$B$1167&gt;$D$1164),366,365))+(($U474*'DT IN. DE'!$C$5/2000))</f>
        <v>0</v>
      </c>
      <c r="P474" s="289">
        <f t="shared" si="81"/>
        <v>0</v>
      </c>
      <c r="Q474" s="289">
        <f>(($T474*'DT IN. DE'!$E$5/1000))*($D$1166/IF(AND($D$1165&gt;$B$1167,$B$1167&gt;$D$1164),366,365))+(($U474*'DT IN. DE'!$E$5/2000))</f>
        <v>0</v>
      </c>
      <c r="R474" s="290">
        <f t="shared" si="82"/>
        <v>0</v>
      </c>
      <c r="T474" s="291">
        <f t="shared" si="83"/>
        <v>0</v>
      </c>
      <c r="U474" s="291">
        <f t="shared" si="84"/>
        <v>0</v>
      </c>
      <c r="W474" s="288">
        <f>(($AB474*'DT IN. DE'!$C$5/1000))*($D$1166/IF(AND($D$1165&gt;$B$1167,$B$1167&gt;$D$1164),366,365))+(($AC474*'DT IN. DE'!$C$5/2000))</f>
        <v>0</v>
      </c>
      <c r="X474" s="289">
        <f t="shared" si="85"/>
        <v>0</v>
      </c>
      <c r="Y474" s="289">
        <f>(($AB474*'DT IN. DE'!$E$5/1000))*($D$1166/IF(AND($D$1165&gt;$B$1167,$B$1167&gt;$D$1164),366,365))+(($AC474*'DT IN. DE'!$E$5/2000))</f>
        <v>0</v>
      </c>
      <c r="Z474" s="292">
        <f t="shared" si="86"/>
        <v>0</v>
      </c>
      <c r="AA474" s="386"/>
      <c r="AB474" s="291">
        <f t="shared" si="87"/>
        <v>0</v>
      </c>
      <c r="AC474" s="291">
        <f t="shared" si="88"/>
        <v>0</v>
      </c>
    </row>
    <row r="475" spans="2:29" x14ac:dyDescent="0.25">
      <c r="B475" s="424">
        <v>471</v>
      </c>
      <c r="C475" s="430">
        <f>'BIENES ASEGURADOS IN.DE'!C475</f>
        <v>0</v>
      </c>
      <c r="D475" s="431">
        <f>'BIENES ASEGURADOS IN.DE'!D475*'RT GENERALES'!$E$14</f>
        <v>0</v>
      </c>
      <c r="E475" s="432">
        <f>'BIENES ASEGURADOS IN.DE'!E475*'RT GENERALES'!$E$14</f>
        <v>0</v>
      </c>
      <c r="F475" s="433">
        <f>'BIENES ASEGURADOS IN.DE'!F475*'RT GENERALES'!$E$14</f>
        <v>0</v>
      </c>
      <c r="G475" s="425">
        <f t="shared" si="78"/>
        <v>0</v>
      </c>
      <c r="H475" s="283"/>
      <c r="I475" s="284">
        <f>((((D475+E475)*('DT IN. DE'!$C$5/1000)))*($D$1166/IF(AND($D$1165&gt;$B$1167,$B$1167&gt;$D$1164),366,365))+(F475*('DT IN. DE'!$C$5/2000)))</f>
        <v>0</v>
      </c>
      <c r="J475" s="285">
        <f t="shared" si="79"/>
        <v>0</v>
      </c>
      <c r="K475" s="286">
        <f>(((D475+E475)*('DT IN. DE'!$E$5/1000))*($D$1166/IF(AND($D$1165&gt;$B$1167,$B$1167&gt;$D$1164),366,365))+(F475*('DT IN. DE'!$E$5/2000)))</f>
        <v>0</v>
      </c>
      <c r="L475" s="385"/>
      <c r="M475" s="287">
        <f t="shared" si="80"/>
        <v>0</v>
      </c>
      <c r="O475" s="288">
        <f>(($T475*'DT IN. DE'!$C$5/1000))*($D$1166/IF(AND($D$1165&gt;$B$1167,$B$1167&gt;$D$1164),366,365))+(($U475*'DT IN. DE'!$C$5/2000))</f>
        <v>0</v>
      </c>
      <c r="P475" s="289">
        <f t="shared" si="81"/>
        <v>0</v>
      </c>
      <c r="Q475" s="289">
        <f>(($T475*'DT IN. DE'!$E$5/1000))*($D$1166/IF(AND($D$1165&gt;$B$1167,$B$1167&gt;$D$1164),366,365))+(($U475*'DT IN. DE'!$E$5/2000))</f>
        <v>0</v>
      </c>
      <c r="R475" s="290">
        <f t="shared" si="82"/>
        <v>0</v>
      </c>
      <c r="T475" s="291">
        <f t="shared" si="83"/>
        <v>0</v>
      </c>
      <c r="U475" s="291">
        <f t="shared" si="84"/>
        <v>0</v>
      </c>
      <c r="W475" s="288">
        <f>(($AB475*'DT IN. DE'!$C$5/1000))*($D$1166/IF(AND($D$1165&gt;$B$1167,$B$1167&gt;$D$1164),366,365))+(($AC475*'DT IN. DE'!$C$5/2000))</f>
        <v>0</v>
      </c>
      <c r="X475" s="289">
        <f t="shared" si="85"/>
        <v>0</v>
      </c>
      <c r="Y475" s="289">
        <f>(($AB475*'DT IN. DE'!$E$5/1000))*($D$1166/IF(AND($D$1165&gt;$B$1167,$B$1167&gt;$D$1164),366,365))+(($AC475*'DT IN. DE'!$E$5/2000))</f>
        <v>0</v>
      </c>
      <c r="Z475" s="292">
        <f t="shared" si="86"/>
        <v>0</v>
      </c>
      <c r="AA475" s="386"/>
      <c r="AB475" s="291">
        <f t="shared" si="87"/>
        <v>0</v>
      </c>
      <c r="AC475" s="291">
        <f t="shared" si="88"/>
        <v>0</v>
      </c>
    </row>
    <row r="476" spans="2:29" x14ac:dyDescent="0.25">
      <c r="B476" s="423">
        <v>472</v>
      </c>
      <c r="C476" s="430">
        <f>'BIENES ASEGURADOS IN.DE'!C476</f>
        <v>0</v>
      </c>
      <c r="D476" s="431">
        <f>'BIENES ASEGURADOS IN.DE'!D476*'RT GENERALES'!$E$14</f>
        <v>0</v>
      </c>
      <c r="E476" s="432">
        <f>'BIENES ASEGURADOS IN.DE'!E476*'RT GENERALES'!$E$14</f>
        <v>0</v>
      </c>
      <c r="F476" s="433">
        <f>'BIENES ASEGURADOS IN.DE'!F476*'RT GENERALES'!$E$14</f>
        <v>0</v>
      </c>
      <c r="G476" s="425">
        <f t="shared" si="78"/>
        <v>0</v>
      </c>
      <c r="H476" s="283"/>
      <c r="I476" s="284">
        <f>((((D476+E476)*('DT IN. DE'!$C$5/1000)))*($D$1166/IF(AND($D$1165&gt;$B$1167,$B$1167&gt;$D$1164),366,365))+(F476*('DT IN. DE'!$C$5/2000)))</f>
        <v>0</v>
      </c>
      <c r="J476" s="285">
        <f t="shared" si="79"/>
        <v>0</v>
      </c>
      <c r="K476" s="286">
        <f>(((D476+E476)*('DT IN. DE'!$E$5/1000))*($D$1166/IF(AND($D$1165&gt;$B$1167,$B$1167&gt;$D$1164),366,365))+(F476*('DT IN. DE'!$E$5/2000)))</f>
        <v>0</v>
      </c>
      <c r="L476" s="385"/>
      <c r="M476" s="287">
        <f t="shared" si="80"/>
        <v>0</v>
      </c>
      <c r="O476" s="288">
        <f>(($T476*'DT IN. DE'!$C$5/1000))*($D$1166/IF(AND($D$1165&gt;$B$1167,$B$1167&gt;$D$1164),366,365))+(($U476*'DT IN. DE'!$C$5/2000))</f>
        <v>0</v>
      </c>
      <c r="P476" s="289">
        <f t="shared" si="81"/>
        <v>0</v>
      </c>
      <c r="Q476" s="289">
        <f>(($T476*'DT IN. DE'!$E$5/1000))*($D$1166/IF(AND($D$1165&gt;$B$1167,$B$1167&gt;$D$1164),366,365))+(($U476*'DT IN. DE'!$E$5/2000))</f>
        <v>0</v>
      </c>
      <c r="R476" s="290">
        <f t="shared" si="82"/>
        <v>0</v>
      </c>
      <c r="T476" s="291">
        <f t="shared" si="83"/>
        <v>0</v>
      </c>
      <c r="U476" s="291">
        <f t="shared" si="84"/>
        <v>0</v>
      </c>
      <c r="W476" s="288">
        <f>(($AB476*'DT IN. DE'!$C$5/1000))*($D$1166/IF(AND($D$1165&gt;$B$1167,$B$1167&gt;$D$1164),366,365))+(($AC476*'DT IN. DE'!$C$5/2000))</f>
        <v>0</v>
      </c>
      <c r="X476" s="289">
        <f t="shared" si="85"/>
        <v>0</v>
      </c>
      <c r="Y476" s="289">
        <f>(($AB476*'DT IN. DE'!$E$5/1000))*($D$1166/IF(AND($D$1165&gt;$B$1167,$B$1167&gt;$D$1164),366,365))+(($AC476*'DT IN. DE'!$E$5/2000))</f>
        <v>0</v>
      </c>
      <c r="Z476" s="292">
        <f t="shared" si="86"/>
        <v>0</v>
      </c>
      <c r="AA476" s="386"/>
      <c r="AB476" s="291">
        <f t="shared" si="87"/>
        <v>0</v>
      </c>
      <c r="AC476" s="291">
        <f t="shared" si="88"/>
        <v>0</v>
      </c>
    </row>
    <row r="477" spans="2:29" x14ac:dyDescent="0.25">
      <c r="B477" s="424">
        <v>473</v>
      </c>
      <c r="C477" s="430">
        <f>'BIENES ASEGURADOS IN.DE'!C477</f>
        <v>0</v>
      </c>
      <c r="D477" s="431">
        <f>'BIENES ASEGURADOS IN.DE'!D477*'RT GENERALES'!$E$14</f>
        <v>0</v>
      </c>
      <c r="E477" s="432">
        <f>'BIENES ASEGURADOS IN.DE'!E477*'RT GENERALES'!$E$14</f>
        <v>0</v>
      </c>
      <c r="F477" s="433">
        <f>'BIENES ASEGURADOS IN.DE'!F477*'RT GENERALES'!$E$14</f>
        <v>0</v>
      </c>
      <c r="G477" s="425">
        <f t="shared" si="78"/>
        <v>0</v>
      </c>
      <c r="H477" s="283"/>
      <c r="I477" s="284">
        <f>((((D477+E477)*('DT IN. DE'!$C$5/1000)))*($D$1166/IF(AND($D$1165&gt;$B$1167,$B$1167&gt;$D$1164),366,365))+(F477*('DT IN. DE'!$C$5/2000)))</f>
        <v>0</v>
      </c>
      <c r="J477" s="285">
        <f t="shared" si="79"/>
        <v>0</v>
      </c>
      <c r="K477" s="286">
        <f>(((D477+E477)*('DT IN. DE'!$E$5/1000))*($D$1166/IF(AND($D$1165&gt;$B$1167,$B$1167&gt;$D$1164),366,365))+(F477*('DT IN. DE'!$E$5/2000)))</f>
        <v>0</v>
      </c>
      <c r="L477" s="385"/>
      <c r="M477" s="287">
        <f t="shared" si="80"/>
        <v>0</v>
      </c>
      <c r="O477" s="288">
        <f>(($T477*'DT IN. DE'!$C$5/1000))*($D$1166/IF(AND($D$1165&gt;$B$1167,$B$1167&gt;$D$1164),366,365))+(($U477*'DT IN. DE'!$C$5/2000))</f>
        <v>0</v>
      </c>
      <c r="P477" s="289">
        <f t="shared" si="81"/>
        <v>0</v>
      </c>
      <c r="Q477" s="289">
        <f>(($T477*'DT IN. DE'!$E$5/1000))*($D$1166/IF(AND($D$1165&gt;$B$1167,$B$1167&gt;$D$1164),366,365))+(($U477*'DT IN. DE'!$E$5/2000))</f>
        <v>0</v>
      </c>
      <c r="R477" s="290">
        <f t="shared" si="82"/>
        <v>0</v>
      </c>
      <c r="T477" s="291">
        <f t="shared" si="83"/>
        <v>0</v>
      </c>
      <c r="U477" s="291">
        <f t="shared" si="84"/>
        <v>0</v>
      </c>
      <c r="W477" s="288">
        <f>(($AB477*'DT IN. DE'!$C$5/1000))*($D$1166/IF(AND($D$1165&gt;$B$1167,$B$1167&gt;$D$1164),366,365))+(($AC477*'DT IN. DE'!$C$5/2000))</f>
        <v>0</v>
      </c>
      <c r="X477" s="289">
        <f t="shared" si="85"/>
        <v>0</v>
      </c>
      <c r="Y477" s="289">
        <f>(($AB477*'DT IN. DE'!$E$5/1000))*($D$1166/IF(AND($D$1165&gt;$B$1167,$B$1167&gt;$D$1164),366,365))+(($AC477*'DT IN. DE'!$E$5/2000))</f>
        <v>0</v>
      </c>
      <c r="Z477" s="292">
        <f t="shared" si="86"/>
        <v>0</v>
      </c>
      <c r="AA477" s="386"/>
      <c r="AB477" s="291">
        <f t="shared" si="87"/>
        <v>0</v>
      </c>
      <c r="AC477" s="291">
        <f t="shared" si="88"/>
        <v>0</v>
      </c>
    </row>
    <row r="478" spans="2:29" x14ac:dyDescent="0.25">
      <c r="B478" s="424">
        <v>474</v>
      </c>
      <c r="C478" s="430">
        <f>'BIENES ASEGURADOS IN.DE'!C478</f>
        <v>0</v>
      </c>
      <c r="D478" s="431">
        <f>'BIENES ASEGURADOS IN.DE'!D478*'RT GENERALES'!$E$14</f>
        <v>0</v>
      </c>
      <c r="E478" s="432">
        <f>'BIENES ASEGURADOS IN.DE'!E478*'RT GENERALES'!$E$14</f>
        <v>0</v>
      </c>
      <c r="F478" s="433">
        <f>'BIENES ASEGURADOS IN.DE'!F478*'RT GENERALES'!$E$14</f>
        <v>0</v>
      </c>
      <c r="G478" s="425">
        <f t="shared" si="78"/>
        <v>0</v>
      </c>
      <c r="H478" s="283"/>
      <c r="I478" s="284">
        <f>((((D478+E478)*('DT IN. DE'!$C$5/1000)))*($D$1166/IF(AND($D$1165&gt;$B$1167,$B$1167&gt;$D$1164),366,365))+(F478*('DT IN. DE'!$C$5/2000)))</f>
        <v>0</v>
      </c>
      <c r="J478" s="285">
        <f t="shared" si="79"/>
        <v>0</v>
      </c>
      <c r="K478" s="286">
        <f>(((D478+E478)*('DT IN. DE'!$E$5/1000))*($D$1166/IF(AND($D$1165&gt;$B$1167,$B$1167&gt;$D$1164),366,365))+(F478*('DT IN. DE'!$E$5/2000)))</f>
        <v>0</v>
      </c>
      <c r="L478" s="385"/>
      <c r="M478" s="287">
        <f t="shared" si="80"/>
        <v>0</v>
      </c>
      <c r="O478" s="288">
        <f>(($T478*'DT IN. DE'!$C$5/1000))*($D$1166/IF(AND($D$1165&gt;$B$1167,$B$1167&gt;$D$1164),366,365))+(($U478*'DT IN. DE'!$C$5/2000))</f>
        <v>0</v>
      </c>
      <c r="P478" s="289">
        <f t="shared" si="81"/>
        <v>0</v>
      </c>
      <c r="Q478" s="289">
        <f>(($T478*'DT IN. DE'!$E$5/1000))*($D$1166/IF(AND($D$1165&gt;$B$1167,$B$1167&gt;$D$1164),366,365))+(($U478*'DT IN. DE'!$E$5/2000))</f>
        <v>0</v>
      </c>
      <c r="R478" s="290">
        <f t="shared" si="82"/>
        <v>0</v>
      </c>
      <c r="T478" s="291">
        <f t="shared" si="83"/>
        <v>0</v>
      </c>
      <c r="U478" s="291">
        <f t="shared" si="84"/>
        <v>0</v>
      </c>
      <c r="W478" s="288">
        <f>(($AB478*'DT IN. DE'!$C$5/1000))*($D$1166/IF(AND($D$1165&gt;$B$1167,$B$1167&gt;$D$1164),366,365))+(($AC478*'DT IN. DE'!$C$5/2000))</f>
        <v>0</v>
      </c>
      <c r="X478" s="289">
        <f t="shared" si="85"/>
        <v>0</v>
      </c>
      <c r="Y478" s="289">
        <f>(($AB478*'DT IN. DE'!$E$5/1000))*($D$1166/IF(AND($D$1165&gt;$B$1167,$B$1167&gt;$D$1164),366,365))+(($AC478*'DT IN. DE'!$E$5/2000))</f>
        <v>0</v>
      </c>
      <c r="Z478" s="292">
        <f t="shared" si="86"/>
        <v>0</v>
      </c>
      <c r="AA478" s="386"/>
      <c r="AB478" s="291">
        <f t="shared" si="87"/>
        <v>0</v>
      </c>
      <c r="AC478" s="291">
        <f t="shared" si="88"/>
        <v>0</v>
      </c>
    </row>
    <row r="479" spans="2:29" x14ac:dyDescent="0.25">
      <c r="B479" s="423">
        <v>475</v>
      </c>
      <c r="C479" s="430">
        <f>'BIENES ASEGURADOS IN.DE'!C479</f>
        <v>0</v>
      </c>
      <c r="D479" s="431">
        <f>'BIENES ASEGURADOS IN.DE'!D479*'RT GENERALES'!$E$14</f>
        <v>0</v>
      </c>
      <c r="E479" s="432">
        <f>'BIENES ASEGURADOS IN.DE'!E479*'RT GENERALES'!$E$14</f>
        <v>0</v>
      </c>
      <c r="F479" s="433">
        <f>'BIENES ASEGURADOS IN.DE'!F479*'RT GENERALES'!$E$14</f>
        <v>0</v>
      </c>
      <c r="G479" s="425">
        <f t="shared" si="78"/>
        <v>0</v>
      </c>
      <c r="H479" s="283"/>
      <c r="I479" s="284">
        <f>((((D479+E479)*('DT IN. DE'!$C$5/1000)))*($D$1166/IF(AND($D$1165&gt;$B$1167,$B$1167&gt;$D$1164),366,365))+(F479*('DT IN. DE'!$C$5/2000)))</f>
        <v>0</v>
      </c>
      <c r="J479" s="285">
        <f t="shared" si="79"/>
        <v>0</v>
      </c>
      <c r="K479" s="286">
        <f>(((D479+E479)*('DT IN. DE'!$E$5/1000))*($D$1166/IF(AND($D$1165&gt;$B$1167,$B$1167&gt;$D$1164),366,365))+(F479*('DT IN. DE'!$E$5/2000)))</f>
        <v>0</v>
      </c>
      <c r="L479" s="385"/>
      <c r="M479" s="287">
        <f t="shared" si="80"/>
        <v>0</v>
      </c>
      <c r="O479" s="288">
        <f>(($T479*'DT IN. DE'!$C$5/1000))*($D$1166/IF(AND($D$1165&gt;$B$1167,$B$1167&gt;$D$1164),366,365))+(($U479*'DT IN. DE'!$C$5/2000))</f>
        <v>0</v>
      </c>
      <c r="P479" s="289">
        <f t="shared" si="81"/>
        <v>0</v>
      </c>
      <c r="Q479" s="289">
        <f>(($T479*'DT IN. DE'!$E$5/1000))*($D$1166/IF(AND($D$1165&gt;$B$1167,$B$1167&gt;$D$1164),366,365))+(($U479*'DT IN. DE'!$E$5/2000))</f>
        <v>0</v>
      </c>
      <c r="R479" s="290">
        <f t="shared" si="82"/>
        <v>0</v>
      </c>
      <c r="T479" s="291">
        <f t="shared" si="83"/>
        <v>0</v>
      </c>
      <c r="U479" s="291">
        <f t="shared" si="84"/>
        <v>0</v>
      </c>
      <c r="W479" s="288">
        <f>(($AB479*'DT IN. DE'!$C$5/1000))*($D$1166/IF(AND($D$1165&gt;$B$1167,$B$1167&gt;$D$1164),366,365))+(($AC479*'DT IN. DE'!$C$5/2000))</f>
        <v>0</v>
      </c>
      <c r="X479" s="289">
        <f t="shared" si="85"/>
        <v>0</v>
      </c>
      <c r="Y479" s="289">
        <f>(($AB479*'DT IN. DE'!$E$5/1000))*($D$1166/IF(AND($D$1165&gt;$B$1167,$B$1167&gt;$D$1164),366,365))+(($AC479*'DT IN. DE'!$E$5/2000))</f>
        <v>0</v>
      </c>
      <c r="Z479" s="292">
        <f t="shared" si="86"/>
        <v>0</v>
      </c>
      <c r="AA479" s="386"/>
      <c r="AB479" s="291">
        <f t="shared" si="87"/>
        <v>0</v>
      </c>
      <c r="AC479" s="291">
        <f t="shared" si="88"/>
        <v>0</v>
      </c>
    </row>
    <row r="480" spans="2:29" x14ac:dyDescent="0.25">
      <c r="B480" s="424">
        <v>476</v>
      </c>
      <c r="C480" s="430">
        <f>'BIENES ASEGURADOS IN.DE'!C480</f>
        <v>0</v>
      </c>
      <c r="D480" s="431">
        <f>'BIENES ASEGURADOS IN.DE'!D480*'RT GENERALES'!$E$14</f>
        <v>0</v>
      </c>
      <c r="E480" s="432">
        <f>'BIENES ASEGURADOS IN.DE'!E480*'RT GENERALES'!$E$14</f>
        <v>0</v>
      </c>
      <c r="F480" s="433">
        <f>'BIENES ASEGURADOS IN.DE'!F480*'RT GENERALES'!$E$14</f>
        <v>0</v>
      </c>
      <c r="G480" s="425">
        <f t="shared" si="78"/>
        <v>0</v>
      </c>
      <c r="H480" s="283"/>
      <c r="I480" s="284">
        <f>((((D480+E480)*('DT IN. DE'!$C$5/1000)))*($D$1166/IF(AND($D$1165&gt;$B$1167,$B$1167&gt;$D$1164),366,365))+(F480*('DT IN. DE'!$C$5/2000)))</f>
        <v>0</v>
      </c>
      <c r="J480" s="285">
        <f t="shared" si="79"/>
        <v>0</v>
      </c>
      <c r="K480" s="286">
        <f>(((D480+E480)*('DT IN. DE'!$E$5/1000))*($D$1166/IF(AND($D$1165&gt;$B$1167,$B$1167&gt;$D$1164),366,365))+(F480*('DT IN. DE'!$E$5/2000)))</f>
        <v>0</v>
      </c>
      <c r="L480" s="385"/>
      <c r="M480" s="287">
        <f t="shared" si="80"/>
        <v>0</v>
      </c>
      <c r="O480" s="288">
        <f>(($T480*'DT IN. DE'!$C$5/1000))*($D$1166/IF(AND($D$1165&gt;$B$1167,$B$1167&gt;$D$1164),366,365))+(($U480*'DT IN. DE'!$C$5/2000))</f>
        <v>0</v>
      </c>
      <c r="P480" s="289">
        <f t="shared" si="81"/>
        <v>0</v>
      </c>
      <c r="Q480" s="289">
        <f>(($T480*'DT IN. DE'!$E$5/1000))*($D$1166/IF(AND($D$1165&gt;$B$1167,$B$1167&gt;$D$1164),366,365))+(($U480*'DT IN. DE'!$E$5/2000))</f>
        <v>0</v>
      </c>
      <c r="R480" s="290">
        <f t="shared" si="82"/>
        <v>0</v>
      </c>
      <c r="T480" s="291">
        <f t="shared" si="83"/>
        <v>0</v>
      </c>
      <c r="U480" s="291">
        <f t="shared" si="84"/>
        <v>0</v>
      </c>
      <c r="W480" s="288">
        <f>(($AB480*'DT IN. DE'!$C$5/1000))*($D$1166/IF(AND($D$1165&gt;$B$1167,$B$1167&gt;$D$1164),366,365))+(($AC480*'DT IN. DE'!$C$5/2000))</f>
        <v>0</v>
      </c>
      <c r="X480" s="289">
        <f t="shared" si="85"/>
        <v>0</v>
      </c>
      <c r="Y480" s="289">
        <f>(($AB480*'DT IN. DE'!$E$5/1000))*($D$1166/IF(AND($D$1165&gt;$B$1167,$B$1167&gt;$D$1164),366,365))+(($AC480*'DT IN. DE'!$E$5/2000))</f>
        <v>0</v>
      </c>
      <c r="Z480" s="292">
        <f t="shared" si="86"/>
        <v>0</v>
      </c>
      <c r="AA480" s="386"/>
      <c r="AB480" s="291">
        <f t="shared" si="87"/>
        <v>0</v>
      </c>
      <c r="AC480" s="291">
        <f t="shared" si="88"/>
        <v>0</v>
      </c>
    </row>
    <row r="481" spans="2:29" x14ac:dyDescent="0.25">
      <c r="B481" s="424">
        <v>477</v>
      </c>
      <c r="C481" s="430">
        <f>'BIENES ASEGURADOS IN.DE'!C481</f>
        <v>0</v>
      </c>
      <c r="D481" s="431">
        <f>'BIENES ASEGURADOS IN.DE'!D481*'RT GENERALES'!$E$14</f>
        <v>0</v>
      </c>
      <c r="E481" s="432">
        <f>'BIENES ASEGURADOS IN.DE'!E481*'RT GENERALES'!$E$14</f>
        <v>0</v>
      </c>
      <c r="F481" s="433">
        <f>'BIENES ASEGURADOS IN.DE'!F481*'RT GENERALES'!$E$14</f>
        <v>0</v>
      </c>
      <c r="G481" s="425">
        <f t="shared" si="78"/>
        <v>0</v>
      </c>
      <c r="H481" s="283"/>
      <c r="I481" s="284">
        <f>((((D481+E481)*('DT IN. DE'!$C$5/1000)))*($D$1166/IF(AND($D$1165&gt;$B$1167,$B$1167&gt;$D$1164),366,365))+(F481*('DT IN. DE'!$C$5/2000)))</f>
        <v>0</v>
      </c>
      <c r="J481" s="285">
        <f t="shared" si="79"/>
        <v>0</v>
      </c>
      <c r="K481" s="286">
        <f>(((D481+E481)*('DT IN. DE'!$E$5/1000))*($D$1166/IF(AND($D$1165&gt;$B$1167,$B$1167&gt;$D$1164),366,365))+(F481*('DT IN. DE'!$E$5/2000)))</f>
        <v>0</v>
      </c>
      <c r="L481" s="385"/>
      <c r="M481" s="287">
        <f t="shared" si="80"/>
        <v>0</v>
      </c>
      <c r="O481" s="288">
        <f>(($T481*'DT IN. DE'!$C$5/1000))*($D$1166/IF(AND($D$1165&gt;$B$1167,$B$1167&gt;$D$1164),366,365))+(($U481*'DT IN. DE'!$C$5/2000))</f>
        <v>0</v>
      </c>
      <c r="P481" s="289">
        <f t="shared" si="81"/>
        <v>0</v>
      </c>
      <c r="Q481" s="289">
        <f>(($T481*'DT IN. DE'!$E$5/1000))*($D$1166/IF(AND($D$1165&gt;$B$1167,$B$1167&gt;$D$1164),366,365))+(($U481*'DT IN. DE'!$E$5/2000))</f>
        <v>0</v>
      </c>
      <c r="R481" s="290">
        <f t="shared" si="82"/>
        <v>0</v>
      </c>
      <c r="T481" s="291">
        <f t="shared" si="83"/>
        <v>0</v>
      </c>
      <c r="U481" s="291">
        <f t="shared" si="84"/>
        <v>0</v>
      </c>
      <c r="W481" s="288">
        <f>(($AB481*'DT IN. DE'!$C$5/1000))*($D$1166/IF(AND($D$1165&gt;$B$1167,$B$1167&gt;$D$1164),366,365))+(($AC481*'DT IN. DE'!$C$5/2000))</f>
        <v>0</v>
      </c>
      <c r="X481" s="289">
        <f t="shared" si="85"/>
        <v>0</v>
      </c>
      <c r="Y481" s="289">
        <f>(($AB481*'DT IN. DE'!$E$5/1000))*($D$1166/IF(AND($D$1165&gt;$B$1167,$B$1167&gt;$D$1164),366,365))+(($AC481*'DT IN. DE'!$E$5/2000))</f>
        <v>0</v>
      </c>
      <c r="Z481" s="292">
        <f t="shared" si="86"/>
        <v>0</v>
      </c>
      <c r="AA481" s="386"/>
      <c r="AB481" s="291">
        <f t="shared" si="87"/>
        <v>0</v>
      </c>
      <c r="AC481" s="291">
        <f t="shared" si="88"/>
        <v>0</v>
      </c>
    </row>
    <row r="482" spans="2:29" x14ac:dyDescent="0.25">
      <c r="B482" s="423">
        <v>478</v>
      </c>
      <c r="C482" s="430">
        <f>'BIENES ASEGURADOS IN.DE'!C482</f>
        <v>0</v>
      </c>
      <c r="D482" s="431">
        <f>'BIENES ASEGURADOS IN.DE'!D482*'RT GENERALES'!$E$14</f>
        <v>0</v>
      </c>
      <c r="E482" s="432">
        <f>'BIENES ASEGURADOS IN.DE'!E482*'RT GENERALES'!$E$14</f>
        <v>0</v>
      </c>
      <c r="F482" s="433">
        <f>'BIENES ASEGURADOS IN.DE'!F482*'RT GENERALES'!$E$14</f>
        <v>0</v>
      </c>
      <c r="G482" s="425">
        <f t="shared" si="78"/>
        <v>0</v>
      </c>
      <c r="H482" s="283"/>
      <c r="I482" s="284">
        <f>((((D482+E482)*('DT IN. DE'!$C$5/1000)))*($D$1166/IF(AND($D$1165&gt;$B$1167,$B$1167&gt;$D$1164),366,365))+(F482*('DT IN. DE'!$C$5/2000)))</f>
        <v>0</v>
      </c>
      <c r="J482" s="285">
        <f t="shared" si="79"/>
        <v>0</v>
      </c>
      <c r="K482" s="286">
        <f>(((D482+E482)*('DT IN. DE'!$E$5/1000))*($D$1166/IF(AND($D$1165&gt;$B$1167,$B$1167&gt;$D$1164),366,365))+(F482*('DT IN. DE'!$E$5/2000)))</f>
        <v>0</v>
      </c>
      <c r="L482" s="385"/>
      <c r="M482" s="287">
        <f t="shared" si="80"/>
        <v>0</v>
      </c>
      <c r="O482" s="288">
        <f>(($T482*'DT IN. DE'!$C$5/1000))*($D$1166/IF(AND($D$1165&gt;$B$1167,$B$1167&gt;$D$1164),366,365))+(($U482*'DT IN. DE'!$C$5/2000))</f>
        <v>0</v>
      </c>
      <c r="P482" s="289">
        <f t="shared" si="81"/>
        <v>0</v>
      </c>
      <c r="Q482" s="289">
        <f>(($T482*'DT IN. DE'!$E$5/1000))*($D$1166/IF(AND($D$1165&gt;$B$1167,$B$1167&gt;$D$1164),366,365))+(($U482*'DT IN. DE'!$E$5/2000))</f>
        <v>0</v>
      </c>
      <c r="R482" s="290">
        <f t="shared" si="82"/>
        <v>0</v>
      </c>
      <c r="T482" s="291">
        <f t="shared" si="83"/>
        <v>0</v>
      </c>
      <c r="U482" s="291">
        <f t="shared" si="84"/>
        <v>0</v>
      </c>
      <c r="W482" s="288">
        <f>(($AB482*'DT IN. DE'!$C$5/1000))*($D$1166/IF(AND($D$1165&gt;$B$1167,$B$1167&gt;$D$1164),366,365))+(($AC482*'DT IN. DE'!$C$5/2000))</f>
        <v>0</v>
      </c>
      <c r="X482" s="289">
        <f t="shared" si="85"/>
        <v>0</v>
      </c>
      <c r="Y482" s="289">
        <f>(($AB482*'DT IN. DE'!$E$5/1000))*($D$1166/IF(AND($D$1165&gt;$B$1167,$B$1167&gt;$D$1164),366,365))+(($AC482*'DT IN. DE'!$E$5/2000))</f>
        <v>0</v>
      </c>
      <c r="Z482" s="292">
        <f t="shared" si="86"/>
        <v>0</v>
      </c>
      <c r="AA482" s="386"/>
      <c r="AB482" s="291">
        <f t="shared" si="87"/>
        <v>0</v>
      </c>
      <c r="AC482" s="291">
        <f t="shared" si="88"/>
        <v>0</v>
      </c>
    </row>
    <row r="483" spans="2:29" x14ac:dyDescent="0.25">
      <c r="B483" s="424">
        <v>479</v>
      </c>
      <c r="C483" s="430">
        <f>'BIENES ASEGURADOS IN.DE'!C483</f>
        <v>0</v>
      </c>
      <c r="D483" s="431">
        <f>'BIENES ASEGURADOS IN.DE'!D483*'RT GENERALES'!$E$14</f>
        <v>0</v>
      </c>
      <c r="E483" s="432">
        <f>'BIENES ASEGURADOS IN.DE'!E483*'RT GENERALES'!$E$14</f>
        <v>0</v>
      </c>
      <c r="F483" s="433">
        <f>'BIENES ASEGURADOS IN.DE'!F483*'RT GENERALES'!$E$14</f>
        <v>0</v>
      </c>
      <c r="G483" s="425">
        <f t="shared" si="78"/>
        <v>0</v>
      </c>
      <c r="H483" s="283"/>
      <c r="I483" s="284">
        <f>((((D483+E483)*('DT IN. DE'!$C$5/1000)))*($D$1166/IF(AND($D$1165&gt;$B$1167,$B$1167&gt;$D$1164),366,365))+(F483*('DT IN. DE'!$C$5/2000)))</f>
        <v>0</v>
      </c>
      <c r="J483" s="285">
        <f t="shared" si="79"/>
        <v>0</v>
      </c>
      <c r="K483" s="286">
        <f>(((D483+E483)*('DT IN. DE'!$E$5/1000))*($D$1166/IF(AND($D$1165&gt;$B$1167,$B$1167&gt;$D$1164),366,365))+(F483*('DT IN. DE'!$E$5/2000)))</f>
        <v>0</v>
      </c>
      <c r="L483" s="385"/>
      <c r="M483" s="287">
        <f t="shared" si="80"/>
        <v>0</v>
      </c>
      <c r="O483" s="288">
        <f>(($T483*'DT IN. DE'!$C$5/1000))*($D$1166/IF(AND($D$1165&gt;$B$1167,$B$1167&gt;$D$1164),366,365))+(($U483*'DT IN. DE'!$C$5/2000))</f>
        <v>0</v>
      </c>
      <c r="P483" s="289">
        <f t="shared" si="81"/>
        <v>0</v>
      </c>
      <c r="Q483" s="289">
        <f>(($T483*'DT IN. DE'!$E$5/1000))*($D$1166/IF(AND($D$1165&gt;$B$1167,$B$1167&gt;$D$1164),366,365))+(($U483*'DT IN. DE'!$E$5/2000))</f>
        <v>0</v>
      </c>
      <c r="R483" s="290">
        <f t="shared" si="82"/>
        <v>0</v>
      </c>
      <c r="T483" s="291">
        <f t="shared" si="83"/>
        <v>0</v>
      </c>
      <c r="U483" s="291">
        <f t="shared" si="84"/>
        <v>0</v>
      </c>
      <c r="W483" s="288">
        <f>(($AB483*'DT IN. DE'!$C$5/1000))*($D$1166/IF(AND($D$1165&gt;$B$1167,$B$1167&gt;$D$1164),366,365))+(($AC483*'DT IN. DE'!$C$5/2000))</f>
        <v>0</v>
      </c>
      <c r="X483" s="289">
        <f t="shared" si="85"/>
        <v>0</v>
      </c>
      <c r="Y483" s="289">
        <f>(($AB483*'DT IN. DE'!$E$5/1000))*($D$1166/IF(AND($D$1165&gt;$B$1167,$B$1167&gt;$D$1164),366,365))+(($AC483*'DT IN. DE'!$E$5/2000))</f>
        <v>0</v>
      </c>
      <c r="Z483" s="292">
        <f t="shared" si="86"/>
        <v>0</v>
      </c>
      <c r="AA483" s="386"/>
      <c r="AB483" s="291">
        <f t="shared" si="87"/>
        <v>0</v>
      </c>
      <c r="AC483" s="291">
        <f t="shared" si="88"/>
        <v>0</v>
      </c>
    </row>
    <row r="484" spans="2:29" x14ac:dyDescent="0.25">
      <c r="B484" s="424">
        <v>480</v>
      </c>
      <c r="C484" s="430">
        <f>'BIENES ASEGURADOS IN.DE'!C484</f>
        <v>0</v>
      </c>
      <c r="D484" s="431">
        <f>'BIENES ASEGURADOS IN.DE'!D484*'RT GENERALES'!$E$14</f>
        <v>0</v>
      </c>
      <c r="E484" s="432">
        <f>'BIENES ASEGURADOS IN.DE'!E484*'RT GENERALES'!$E$14</f>
        <v>0</v>
      </c>
      <c r="F484" s="433">
        <f>'BIENES ASEGURADOS IN.DE'!F484*'RT GENERALES'!$E$14</f>
        <v>0</v>
      </c>
      <c r="G484" s="425">
        <f t="shared" si="78"/>
        <v>0</v>
      </c>
      <c r="H484" s="283"/>
      <c r="I484" s="284">
        <f>((((D484+E484)*('DT IN. DE'!$C$5/1000)))*($D$1166/IF(AND($D$1165&gt;$B$1167,$B$1167&gt;$D$1164),366,365))+(F484*('DT IN. DE'!$C$5/2000)))</f>
        <v>0</v>
      </c>
      <c r="J484" s="285">
        <f t="shared" si="79"/>
        <v>0</v>
      </c>
      <c r="K484" s="286">
        <f>(((D484+E484)*('DT IN. DE'!$E$5/1000))*($D$1166/IF(AND($D$1165&gt;$B$1167,$B$1167&gt;$D$1164),366,365))+(F484*('DT IN. DE'!$E$5/2000)))</f>
        <v>0</v>
      </c>
      <c r="L484" s="385"/>
      <c r="M484" s="287">
        <f t="shared" si="80"/>
        <v>0</v>
      </c>
      <c r="O484" s="288">
        <f>(($T484*'DT IN. DE'!$C$5/1000))*($D$1166/IF(AND($D$1165&gt;$B$1167,$B$1167&gt;$D$1164),366,365))+(($U484*'DT IN. DE'!$C$5/2000))</f>
        <v>0</v>
      </c>
      <c r="P484" s="289">
        <f t="shared" si="81"/>
        <v>0</v>
      </c>
      <c r="Q484" s="289">
        <f>(($T484*'DT IN. DE'!$E$5/1000))*($D$1166/IF(AND($D$1165&gt;$B$1167,$B$1167&gt;$D$1164),366,365))+(($U484*'DT IN. DE'!$E$5/2000))</f>
        <v>0</v>
      </c>
      <c r="R484" s="290">
        <f t="shared" si="82"/>
        <v>0</v>
      </c>
      <c r="T484" s="291">
        <f t="shared" si="83"/>
        <v>0</v>
      </c>
      <c r="U484" s="291">
        <f t="shared" si="84"/>
        <v>0</v>
      </c>
      <c r="W484" s="288">
        <f>(($AB484*'DT IN. DE'!$C$5/1000))*($D$1166/IF(AND($D$1165&gt;$B$1167,$B$1167&gt;$D$1164),366,365))+(($AC484*'DT IN. DE'!$C$5/2000))</f>
        <v>0</v>
      </c>
      <c r="X484" s="289">
        <f t="shared" si="85"/>
        <v>0</v>
      </c>
      <c r="Y484" s="289">
        <f>(($AB484*'DT IN. DE'!$E$5/1000))*($D$1166/IF(AND($D$1165&gt;$B$1167,$B$1167&gt;$D$1164),366,365))+(($AC484*'DT IN. DE'!$E$5/2000))</f>
        <v>0</v>
      </c>
      <c r="Z484" s="292">
        <f t="shared" si="86"/>
        <v>0</v>
      </c>
      <c r="AA484" s="386"/>
      <c r="AB484" s="291">
        <f t="shared" si="87"/>
        <v>0</v>
      </c>
      <c r="AC484" s="291">
        <f t="shared" si="88"/>
        <v>0</v>
      </c>
    </row>
    <row r="485" spans="2:29" x14ac:dyDescent="0.25">
      <c r="B485" s="423">
        <v>481</v>
      </c>
      <c r="C485" s="430">
        <f>'BIENES ASEGURADOS IN.DE'!C485</f>
        <v>0</v>
      </c>
      <c r="D485" s="431">
        <f>'BIENES ASEGURADOS IN.DE'!D485*'RT GENERALES'!$E$14</f>
        <v>0</v>
      </c>
      <c r="E485" s="432">
        <f>'BIENES ASEGURADOS IN.DE'!E485*'RT GENERALES'!$E$14</f>
        <v>0</v>
      </c>
      <c r="F485" s="433">
        <f>'BIENES ASEGURADOS IN.DE'!F485*'RT GENERALES'!$E$14</f>
        <v>0</v>
      </c>
      <c r="G485" s="425">
        <f t="shared" si="78"/>
        <v>0</v>
      </c>
      <c r="H485" s="283"/>
      <c r="I485" s="284">
        <f>((((D485+E485)*('DT IN. DE'!$C$5/1000)))*($D$1166/IF(AND($D$1165&gt;$B$1167,$B$1167&gt;$D$1164),366,365))+(F485*('DT IN. DE'!$C$5/2000)))</f>
        <v>0</v>
      </c>
      <c r="J485" s="285">
        <f t="shared" si="79"/>
        <v>0</v>
      </c>
      <c r="K485" s="286">
        <f>(((D485+E485)*('DT IN. DE'!$E$5/1000))*($D$1166/IF(AND($D$1165&gt;$B$1167,$B$1167&gt;$D$1164),366,365))+(F485*('DT IN. DE'!$E$5/2000)))</f>
        <v>0</v>
      </c>
      <c r="L485" s="385"/>
      <c r="M485" s="287">
        <f t="shared" si="80"/>
        <v>0</v>
      </c>
      <c r="O485" s="288">
        <f>(($T485*'DT IN. DE'!$C$5/1000))*($D$1166/IF(AND($D$1165&gt;$B$1167,$B$1167&gt;$D$1164),366,365))+(($U485*'DT IN. DE'!$C$5/2000))</f>
        <v>0</v>
      </c>
      <c r="P485" s="289">
        <f t="shared" si="81"/>
        <v>0</v>
      </c>
      <c r="Q485" s="289">
        <f>(($T485*'DT IN. DE'!$E$5/1000))*($D$1166/IF(AND($D$1165&gt;$B$1167,$B$1167&gt;$D$1164),366,365))+(($U485*'DT IN. DE'!$E$5/2000))</f>
        <v>0</v>
      </c>
      <c r="R485" s="290">
        <f t="shared" si="82"/>
        <v>0</v>
      </c>
      <c r="T485" s="291">
        <f t="shared" si="83"/>
        <v>0</v>
      </c>
      <c r="U485" s="291">
        <f t="shared" si="84"/>
        <v>0</v>
      </c>
      <c r="W485" s="288">
        <f>(($AB485*'DT IN. DE'!$C$5/1000))*($D$1166/IF(AND($D$1165&gt;$B$1167,$B$1167&gt;$D$1164),366,365))+(($AC485*'DT IN. DE'!$C$5/2000))</f>
        <v>0</v>
      </c>
      <c r="X485" s="289">
        <f t="shared" si="85"/>
        <v>0</v>
      </c>
      <c r="Y485" s="289">
        <f>(($AB485*'DT IN. DE'!$E$5/1000))*($D$1166/IF(AND($D$1165&gt;$B$1167,$B$1167&gt;$D$1164),366,365))+(($AC485*'DT IN. DE'!$E$5/2000))</f>
        <v>0</v>
      </c>
      <c r="Z485" s="292">
        <f t="shared" si="86"/>
        <v>0</v>
      </c>
      <c r="AA485" s="386"/>
      <c r="AB485" s="291">
        <f t="shared" si="87"/>
        <v>0</v>
      </c>
      <c r="AC485" s="291">
        <f t="shared" si="88"/>
        <v>0</v>
      </c>
    </row>
    <row r="486" spans="2:29" x14ac:dyDescent="0.25">
      <c r="B486" s="424">
        <v>482</v>
      </c>
      <c r="C486" s="430">
        <f>'BIENES ASEGURADOS IN.DE'!C486</f>
        <v>0</v>
      </c>
      <c r="D486" s="431">
        <f>'BIENES ASEGURADOS IN.DE'!D486*'RT GENERALES'!$E$14</f>
        <v>0</v>
      </c>
      <c r="E486" s="432">
        <f>'BIENES ASEGURADOS IN.DE'!E486*'RT GENERALES'!$E$14</f>
        <v>0</v>
      </c>
      <c r="F486" s="433">
        <f>'BIENES ASEGURADOS IN.DE'!F486*'RT GENERALES'!$E$14</f>
        <v>0</v>
      </c>
      <c r="G486" s="425">
        <f t="shared" si="78"/>
        <v>0</v>
      </c>
      <c r="H486" s="283"/>
      <c r="I486" s="284">
        <f>((((D486+E486)*('DT IN. DE'!$C$5/1000)))*($D$1166/IF(AND($D$1165&gt;$B$1167,$B$1167&gt;$D$1164),366,365))+(F486*('DT IN. DE'!$C$5/2000)))</f>
        <v>0</v>
      </c>
      <c r="J486" s="285">
        <f t="shared" si="79"/>
        <v>0</v>
      </c>
      <c r="K486" s="286">
        <f>(((D486+E486)*('DT IN. DE'!$E$5/1000))*($D$1166/IF(AND($D$1165&gt;$B$1167,$B$1167&gt;$D$1164),366,365))+(F486*('DT IN. DE'!$E$5/2000)))</f>
        <v>0</v>
      </c>
      <c r="L486" s="385"/>
      <c r="M486" s="287">
        <f t="shared" si="80"/>
        <v>0</v>
      </c>
      <c r="O486" s="288">
        <f>(($T486*'DT IN. DE'!$C$5/1000))*($D$1166/IF(AND($D$1165&gt;$B$1167,$B$1167&gt;$D$1164),366,365))+(($U486*'DT IN. DE'!$C$5/2000))</f>
        <v>0</v>
      </c>
      <c r="P486" s="289">
        <f t="shared" si="81"/>
        <v>0</v>
      </c>
      <c r="Q486" s="289">
        <f>(($T486*'DT IN. DE'!$E$5/1000))*($D$1166/IF(AND($D$1165&gt;$B$1167,$B$1167&gt;$D$1164),366,365))+(($U486*'DT IN. DE'!$E$5/2000))</f>
        <v>0</v>
      </c>
      <c r="R486" s="290">
        <f t="shared" si="82"/>
        <v>0</v>
      </c>
      <c r="T486" s="291">
        <f t="shared" si="83"/>
        <v>0</v>
      </c>
      <c r="U486" s="291">
        <f t="shared" si="84"/>
        <v>0</v>
      </c>
      <c r="W486" s="288">
        <f>(($AB486*'DT IN. DE'!$C$5/1000))*($D$1166/IF(AND($D$1165&gt;$B$1167,$B$1167&gt;$D$1164),366,365))+(($AC486*'DT IN. DE'!$C$5/2000))</f>
        <v>0</v>
      </c>
      <c r="X486" s="289">
        <f t="shared" si="85"/>
        <v>0</v>
      </c>
      <c r="Y486" s="289">
        <f>(($AB486*'DT IN. DE'!$E$5/1000))*($D$1166/IF(AND($D$1165&gt;$B$1167,$B$1167&gt;$D$1164),366,365))+(($AC486*'DT IN. DE'!$E$5/2000))</f>
        <v>0</v>
      </c>
      <c r="Z486" s="292">
        <f t="shared" si="86"/>
        <v>0</v>
      </c>
      <c r="AA486" s="386"/>
      <c r="AB486" s="291">
        <f t="shared" si="87"/>
        <v>0</v>
      </c>
      <c r="AC486" s="291">
        <f t="shared" si="88"/>
        <v>0</v>
      </c>
    </row>
    <row r="487" spans="2:29" x14ac:dyDescent="0.25">
      <c r="B487" s="424">
        <v>483</v>
      </c>
      <c r="C487" s="430">
        <f>'BIENES ASEGURADOS IN.DE'!C487</f>
        <v>0</v>
      </c>
      <c r="D487" s="431">
        <f>'BIENES ASEGURADOS IN.DE'!D487*'RT GENERALES'!$E$14</f>
        <v>0</v>
      </c>
      <c r="E487" s="432">
        <f>'BIENES ASEGURADOS IN.DE'!E487*'RT GENERALES'!$E$14</f>
        <v>0</v>
      </c>
      <c r="F487" s="433">
        <f>'BIENES ASEGURADOS IN.DE'!F487*'RT GENERALES'!$E$14</f>
        <v>0</v>
      </c>
      <c r="G487" s="425">
        <f t="shared" si="78"/>
        <v>0</v>
      </c>
      <c r="H487" s="283"/>
      <c r="I487" s="284">
        <f>((((D487+E487)*('DT IN. DE'!$C$5/1000)))*($D$1166/IF(AND($D$1165&gt;$B$1167,$B$1167&gt;$D$1164),366,365))+(F487*('DT IN. DE'!$C$5/2000)))</f>
        <v>0</v>
      </c>
      <c r="J487" s="285">
        <f t="shared" si="79"/>
        <v>0</v>
      </c>
      <c r="K487" s="286">
        <f>(((D487+E487)*('DT IN. DE'!$E$5/1000))*($D$1166/IF(AND($D$1165&gt;$B$1167,$B$1167&gt;$D$1164),366,365))+(F487*('DT IN. DE'!$E$5/2000)))</f>
        <v>0</v>
      </c>
      <c r="L487" s="385"/>
      <c r="M487" s="287">
        <f t="shared" si="80"/>
        <v>0</v>
      </c>
      <c r="O487" s="288">
        <f>(($T487*'DT IN. DE'!$C$5/1000))*($D$1166/IF(AND($D$1165&gt;$B$1167,$B$1167&gt;$D$1164),366,365))+(($U487*'DT IN. DE'!$C$5/2000))</f>
        <v>0</v>
      </c>
      <c r="P487" s="289">
        <f t="shared" si="81"/>
        <v>0</v>
      </c>
      <c r="Q487" s="289">
        <f>(($T487*'DT IN. DE'!$E$5/1000))*($D$1166/IF(AND($D$1165&gt;$B$1167,$B$1167&gt;$D$1164),366,365))+(($U487*'DT IN. DE'!$E$5/2000))</f>
        <v>0</v>
      </c>
      <c r="R487" s="290">
        <f t="shared" si="82"/>
        <v>0</v>
      </c>
      <c r="T487" s="291">
        <f t="shared" si="83"/>
        <v>0</v>
      </c>
      <c r="U487" s="291">
        <f t="shared" si="84"/>
        <v>0</v>
      </c>
      <c r="W487" s="288">
        <f>(($AB487*'DT IN. DE'!$C$5/1000))*($D$1166/IF(AND($D$1165&gt;$B$1167,$B$1167&gt;$D$1164),366,365))+(($AC487*'DT IN. DE'!$C$5/2000))</f>
        <v>0</v>
      </c>
      <c r="X487" s="289">
        <f t="shared" si="85"/>
        <v>0</v>
      </c>
      <c r="Y487" s="289">
        <f>(($AB487*'DT IN. DE'!$E$5/1000))*($D$1166/IF(AND($D$1165&gt;$B$1167,$B$1167&gt;$D$1164),366,365))+(($AC487*'DT IN. DE'!$E$5/2000))</f>
        <v>0</v>
      </c>
      <c r="Z487" s="292">
        <f t="shared" si="86"/>
        <v>0</v>
      </c>
      <c r="AA487" s="386"/>
      <c r="AB487" s="291">
        <f t="shared" si="87"/>
        <v>0</v>
      </c>
      <c r="AC487" s="291">
        <f t="shared" si="88"/>
        <v>0</v>
      </c>
    </row>
    <row r="488" spans="2:29" x14ac:dyDescent="0.25">
      <c r="B488" s="423">
        <v>484</v>
      </c>
      <c r="C488" s="430">
        <f>'BIENES ASEGURADOS IN.DE'!C488</f>
        <v>0</v>
      </c>
      <c r="D488" s="431">
        <f>'BIENES ASEGURADOS IN.DE'!D488*'RT GENERALES'!$E$14</f>
        <v>0</v>
      </c>
      <c r="E488" s="432">
        <f>'BIENES ASEGURADOS IN.DE'!E488*'RT GENERALES'!$E$14</f>
        <v>0</v>
      </c>
      <c r="F488" s="433">
        <f>'BIENES ASEGURADOS IN.DE'!F488*'RT GENERALES'!$E$14</f>
        <v>0</v>
      </c>
      <c r="G488" s="425">
        <f t="shared" si="78"/>
        <v>0</v>
      </c>
      <c r="H488" s="283"/>
      <c r="I488" s="284">
        <f>((((D488+E488)*('DT IN. DE'!$C$5/1000)))*($D$1166/IF(AND($D$1165&gt;$B$1167,$B$1167&gt;$D$1164),366,365))+(F488*('DT IN. DE'!$C$5/2000)))</f>
        <v>0</v>
      </c>
      <c r="J488" s="285">
        <f t="shared" si="79"/>
        <v>0</v>
      </c>
      <c r="K488" s="286">
        <f>(((D488+E488)*('DT IN. DE'!$E$5/1000))*($D$1166/IF(AND($D$1165&gt;$B$1167,$B$1167&gt;$D$1164),366,365))+(F488*('DT IN. DE'!$E$5/2000)))</f>
        <v>0</v>
      </c>
      <c r="L488" s="385"/>
      <c r="M488" s="287">
        <f t="shared" si="80"/>
        <v>0</v>
      </c>
      <c r="O488" s="288">
        <f>(($T488*'DT IN. DE'!$C$5/1000))*($D$1166/IF(AND($D$1165&gt;$B$1167,$B$1167&gt;$D$1164),366,365))+(($U488*'DT IN. DE'!$C$5/2000))</f>
        <v>0</v>
      </c>
      <c r="P488" s="289">
        <f t="shared" si="81"/>
        <v>0</v>
      </c>
      <c r="Q488" s="289">
        <f>(($T488*'DT IN. DE'!$E$5/1000))*($D$1166/IF(AND($D$1165&gt;$B$1167,$B$1167&gt;$D$1164),366,365))+(($U488*'DT IN. DE'!$E$5/2000))</f>
        <v>0</v>
      </c>
      <c r="R488" s="290">
        <f t="shared" si="82"/>
        <v>0</v>
      </c>
      <c r="T488" s="291">
        <f t="shared" si="83"/>
        <v>0</v>
      </c>
      <c r="U488" s="291">
        <f t="shared" si="84"/>
        <v>0</v>
      </c>
      <c r="W488" s="288">
        <f>(($AB488*'DT IN. DE'!$C$5/1000))*($D$1166/IF(AND($D$1165&gt;$B$1167,$B$1167&gt;$D$1164),366,365))+(($AC488*'DT IN. DE'!$C$5/2000))</f>
        <v>0</v>
      </c>
      <c r="X488" s="289">
        <f t="shared" si="85"/>
        <v>0</v>
      </c>
      <c r="Y488" s="289">
        <f>(($AB488*'DT IN. DE'!$E$5/1000))*($D$1166/IF(AND($D$1165&gt;$B$1167,$B$1167&gt;$D$1164),366,365))+(($AC488*'DT IN. DE'!$E$5/2000))</f>
        <v>0</v>
      </c>
      <c r="Z488" s="292">
        <f t="shared" si="86"/>
        <v>0</v>
      </c>
      <c r="AA488" s="386"/>
      <c r="AB488" s="291">
        <f t="shared" si="87"/>
        <v>0</v>
      </c>
      <c r="AC488" s="291">
        <f t="shared" si="88"/>
        <v>0</v>
      </c>
    </row>
    <row r="489" spans="2:29" x14ac:dyDescent="0.25">
      <c r="B489" s="424">
        <v>485</v>
      </c>
      <c r="C489" s="430">
        <f>'BIENES ASEGURADOS IN.DE'!C489</f>
        <v>0</v>
      </c>
      <c r="D489" s="431">
        <f>'BIENES ASEGURADOS IN.DE'!D489*'RT GENERALES'!$E$14</f>
        <v>0</v>
      </c>
      <c r="E489" s="432">
        <f>'BIENES ASEGURADOS IN.DE'!E489*'RT GENERALES'!$E$14</f>
        <v>0</v>
      </c>
      <c r="F489" s="433">
        <f>'BIENES ASEGURADOS IN.DE'!F489*'RT GENERALES'!$E$14</f>
        <v>0</v>
      </c>
      <c r="G489" s="425">
        <f t="shared" si="78"/>
        <v>0</v>
      </c>
      <c r="H489" s="283"/>
      <c r="I489" s="284">
        <f>((((D489+E489)*('DT IN. DE'!$C$5/1000)))*($D$1166/IF(AND($D$1165&gt;$B$1167,$B$1167&gt;$D$1164),366,365))+(F489*('DT IN. DE'!$C$5/2000)))</f>
        <v>0</v>
      </c>
      <c r="J489" s="285">
        <f t="shared" si="79"/>
        <v>0</v>
      </c>
      <c r="K489" s="286">
        <f>(((D489+E489)*('DT IN. DE'!$E$5/1000))*($D$1166/IF(AND($D$1165&gt;$B$1167,$B$1167&gt;$D$1164),366,365))+(F489*('DT IN. DE'!$E$5/2000)))</f>
        <v>0</v>
      </c>
      <c r="L489" s="385"/>
      <c r="M489" s="287">
        <f t="shared" si="80"/>
        <v>0</v>
      </c>
      <c r="O489" s="288">
        <f>(($T489*'DT IN. DE'!$C$5/1000))*($D$1166/IF(AND($D$1165&gt;$B$1167,$B$1167&gt;$D$1164),366,365))+(($U489*'DT IN. DE'!$C$5/2000))</f>
        <v>0</v>
      </c>
      <c r="P489" s="289">
        <f t="shared" si="81"/>
        <v>0</v>
      </c>
      <c r="Q489" s="289">
        <f>(($T489*'DT IN. DE'!$E$5/1000))*($D$1166/IF(AND($D$1165&gt;$B$1167,$B$1167&gt;$D$1164),366,365))+(($U489*'DT IN. DE'!$E$5/2000))</f>
        <v>0</v>
      </c>
      <c r="R489" s="290">
        <f t="shared" si="82"/>
        <v>0</v>
      </c>
      <c r="T489" s="291">
        <f t="shared" si="83"/>
        <v>0</v>
      </c>
      <c r="U489" s="291">
        <f t="shared" si="84"/>
        <v>0</v>
      </c>
      <c r="W489" s="288">
        <f>(($AB489*'DT IN. DE'!$C$5/1000))*($D$1166/IF(AND($D$1165&gt;$B$1167,$B$1167&gt;$D$1164),366,365))+(($AC489*'DT IN. DE'!$C$5/2000))</f>
        <v>0</v>
      </c>
      <c r="X489" s="289">
        <f t="shared" si="85"/>
        <v>0</v>
      </c>
      <c r="Y489" s="289">
        <f>(($AB489*'DT IN. DE'!$E$5/1000))*($D$1166/IF(AND($D$1165&gt;$B$1167,$B$1167&gt;$D$1164),366,365))+(($AC489*'DT IN. DE'!$E$5/2000))</f>
        <v>0</v>
      </c>
      <c r="Z489" s="292">
        <f t="shared" si="86"/>
        <v>0</v>
      </c>
      <c r="AA489" s="386"/>
      <c r="AB489" s="291">
        <f t="shared" si="87"/>
        <v>0</v>
      </c>
      <c r="AC489" s="291">
        <f t="shared" si="88"/>
        <v>0</v>
      </c>
    </row>
    <row r="490" spans="2:29" x14ac:dyDescent="0.25">
      <c r="B490" s="424">
        <v>486</v>
      </c>
      <c r="C490" s="430">
        <f>'BIENES ASEGURADOS IN.DE'!C490</f>
        <v>0</v>
      </c>
      <c r="D490" s="431">
        <f>'BIENES ASEGURADOS IN.DE'!D490*'RT GENERALES'!$E$14</f>
        <v>0</v>
      </c>
      <c r="E490" s="432">
        <f>'BIENES ASEGURADOS IN.DE'!E490*'RT GENERALES'!$E$14</f>
        <v>0</v>
      </c>
      <c r="F490" s="433">
        <f>'BIENES ASEGURADOS IN.DE'!F490*'RT GENERALES'!$E$14</f>
        <v>0</v>
      </c>
      <c r="G490" s="425">
        <f t="shared" si="78"/>
        <v>0</v>
      </c>
      <c r="H490" s="283"/>
      <c r="I490" s="284">
        <f>((((D490+E490)*('DT IN. DE'!$C$5/1000)))*($D$1166/IF(AND($D$1165&gt;$B$1167,$B$1167&gt;$D$1164),366,365))+(F490*('DT IN. DE'!$C$5/2000)))</f>
        <v>0</v>
      </c>
      <c r="J490" s="285">
        <f t="shared" si="79"/>
        <v>0</v>
      </c>
      <c r="K490" s="286">
        <f>(((D490+E490)*('DT IN. DE'!$E$5/1000))*($D$1166/IF(AND($D$1165&gt;$B$1167,$B$1167&gt;$D$1164),366,365))+(F490*('DT IN. DE'!$E$5/2000)))</f>
        <v>0</v>
      </c>
      <c r="L490" s="385"/>
      <c r="M490" s="287">
        <f t="shared" si="80"/>
        <v>0</v>
      </c>
      <c r="O490" s="288">
        <f>(($T490*'DT IN. DE'!$C$5/1000))*($D$1166/IF(AND($D$1165&gt;$B$1167,$B$1167&gt;$D$1164),366,365))+(($U490*'DT IN. DE'!$C$5/2000))</f>
        <v>0</v>
      </c>
      <c r="P490" s="289">
        <f t="shared" si="81"/>
        <v>0</v>
      </c>
      <c r="Q490" s="289">
        <f>(($T490*'DT IN. DE'!$E$5/1000))*($D$1166/IF(AND($D$1165&gt;$B$1167,$B$1167&gt;$D$1164),366,365))+(($U490*'DT IN. DE'!$E$5/2000))</f>
        <v>0</v>
      </c>
      <c r="R490" s="290">
        <f t="shared" si="82"/>
        <v>0</v>
      </c>
      <c r="T490" s="291">
        <f t="shared" si="83"/>
        <v>0</v>
      </c>
      <c r="U490" s="291">
        <f t="shared" si="84"/>
        <v>0</v>
      </c>
      <c r="W490" s="288">
        <f>(($AB490*'DT IN. DE'!$C$5/1000))*($D$1166/IF(AND($D$1165&gt;$B$1167,$B$1167&gt;$D$1164),366,365))+(($AC490*'DT IN. DE'!$C$5/2000))</f>
        <v>0</v>
      </c>
      <c r="X490" s="289">
        <f t="shared" si="85"/>
        <v>0</v>
      </c>
      <c r="Y490" s="289">
        <f>(($AB490*'DT IN. DE'!$E$5/1000))*($D$1166/IF(AND($D$1165&gt;$B$1167,$B$1167&gt;$D$1164),366,365))+(($AC490*'DT IN. DE'!$E$5/2000))</f>
        <v>0</v>
      </c>
      <c r="Z490" s="292">
        <f t="shared" si="86"/>
        <v>0</v>
      </c>
      <c r="AA490" s="386"/>
      <c r="AB490" s="291">
        <f t="shared" si="87"/>
        <v>0</v>
      </c>
      <c r="AC490" s="291">
        <f t="shared" si="88"/>
        <v>0</v>
      </c>
    </row>
    <row r="491" spans="2:29" x14ac:dyDescent="0.25">
      <c r="B491" s="423">
        <v>487</v>
      </c>
      <c r="C491" s="430">
        <f>'BIENES ASEGURADOS IN.DE'!C491</f>
        <v>0</v>
      </c>
      <c r="D491" s="431">
        <f>'BIENES ASEGURADOS IN.DE'!D491*'RT GENERALES'!$E$14</f>
        <v>0</v>
      </c>
      <c r="E491" s="432">
        <f>'BIENES ASEGURADOS IN.DE'!E491*'RT GENERALES'!$E$14</f>
        <v>0</v>
      </c>
      <c r="F491" s="433">
        <f>'BIENES ASEGURADOS IN.DE'!F491*'RT GENERALES'!$E$14</f>
        <v>0</v>
      </c>
      <c r="G491" s="425">
        <f t="shared" si="78"/>
        <v>0</v>
      </c>
      <c r="H491" s="283"/>
      <c r="I491" s="284">
        <f>((((D491+E491)*('DT IN. DE'!$C$5/1000)))*($D$1166/IF(AND($D$1165&gt;$B$1167,$B$1167&gt;$D$1164),366,365))+(F491*('DT IN. DE'!$C$5/2000)))</f>
        <v>0</v>
      </c>
      <c r="J491" s="285">
        <f t="shared" si="79"/>
        <v>0</v>
      </c>
      <c r="K491" s="286">
        <f>(((D491+E491)*('DT IN. DE'!$E$5/1000))*($D$1166/IF(AND($D$1165&gt;$B$1167,$B$1167&gt;$D$1164),366,365))+(F491*('DT IN. DE'!$E$5/2000)))</f>
        <v>0</v>
      </c>
      <c r="L491" s="385"/>
      <c r="M491" s="287">
        <f t="shared" si="80"/>
        <v>0</v>
      </c>
      <c r="O491" s="288">
        <f>(($T491*'DT IN. DE'!$C$5/1000))*($D$1166/IF(AND($D$1165&gt;$B$1167,$B$1167&gt;$D$1164),366,365))+(($U491*'DT IN. DE'!$C$5/2000))</f>
        <v>0</v>
      </c>
      <c r="P491" s="289">
        <f t="shared" si="81"/>
        <v>0</v>
      </c>
      <c r="Q491" s="289">
        <f>(($T491*'DT IN. DE'!$E$5/1000))*($D$1166/IF(AND($D$1165&gt;$B$1167,$B$1167&gt;$D$1164),366,365))+(($U491*'DT IN. DE'!$E$5/2000))</f>
        <v>0</v>
      </c>
      <c r="R491" s="290">
        <f t="shared" si="82"/>
        <v>0</v>
      </c>
      <c r="T491" s="291">
        <f t="shared" si="83"/>
        <v>0</v>
      </c>
      <c r="U491" s="291">
        <f t="shared" si="84"/>
        <v>0</v>
      </c>
      <c r="W491" s="288">
        <f>(($AB491*'DT IN. DE'!$C$5/1000))*($D$1166/IF(AND($D$1165&gt;$B$1167,$B$1167&gt;$D$1164),366,365))+(($AC491*'DT IN. DE'!$C$5/2000))</f>
        <v>0</v>
      </c>
      <c r="X491" s="289">
        <f t="shared" si="85"/>
        <v>0</v>
      </c>
      <c r="Y491" s="289">
        <f>(($AB491*'DT IN. DE'!$E$5/1000))*($D$1166/IF(AND($D$1165&gt;$B$1167,$B$1167&gt;$D$1164),366,365))+(($AC491*'DT IN. DE'!$E$5/2000))</f>
        <v>0</v>
      </c>
      <c r="Z491" s="292">
        <f t="shared" si="86"/>
        <v>0</v>
      </c>
      <c r="AA491" s="386"/>
      <c r="AB491" s="291">
        <f t="shared" si="87"/>
        <v>0</v>
      </c>
      <c r="AC491" s="291">
        <f t="shared" si="88"/>
        <v>0</v>
      </c>
    </row>
    <row r="492" spans="2:29" x14ac:dyDescent="0.25">
      <c r="B492" s="424">
        <v>488</v>
      </c>
      <c r="C492" s="430">
        <f>'BIENES ASEGURADOS IN.DE'!C492</f>
        <v>0</v>
      </c>
      <c r="D492" s="431">
        <f>'BIENES ASEGURADOS IN.DE'!D492*'RT GENERALES'!$E$14</f>
        <v>0</v>
      </c>
      <c r="E492" s="432">
        <f>'BIENES ASEGURADOS IN.DE'!E492*'RT GENERALES'!$E$14</f>
        <v>0</v>
      </c>
      <c r="F492" s="433">
        <f>'BIENES ASEGURADOS IN.DE'!F492*'RT GENERALES'!$E$14</f>
        <v>0</v>
      </c>
      <c r="G492" s="425">
        <f t="shared" si="78"/>
        <v>0</v>
      </c>
      <c r="H492" s="283"/>
      <c r="I492" s="284">
        <f>((((D492+E492)*('DT IN. DE'!$C$5/1000)))*($D$1166/IF(AND($D$1165&gt;$B$1167,$B$1167&gt;$D$1164),366,365))+(F492*('DT IN. DE'!$C$5/2000)))</f>
        <v>0</v>
      </c>
      <c r="J492" s="285">
        <f t="shared" si="79"/>
        <v>0</v>
      </c>
      <c r="K492" s="286">
        <f>(((D492+E492)*('DT IN. DE'!$E$5/1000))*($D$1166/IF(AND($D$1165&gt;$B$1167,$B$1167&gt;$D$1164),366,365))+(F492*('DT IN. DE'!$E$5/2000)))</f>
        <v>0</v>
      </c>
      <c r="L492" s="385"/>
      <c r="M492" s="287">
        <f t="shared" si="80"/>
        <v>0</v>
      </c>
      <c r="O492" s="288">
        <f>(($T492*'DT IN. DE'!$C$5/1000))*($D$1166/IF(AND($D$1165&gt;$B$1167,$B$1167&gt;$D$1164),366,365))+(($U492*'DT IN. DE'!$C$5/2000))</f>
        <v>0</v>
      </c>
      <c r="P492" s="289">
        <f t="shared" si="81"/>
        <v>0</v>
      </c>
      <c r="Q492" s="289">
        <f>(($T492*'DT IN. DE'!$E$5/1000))*($D$1166/IF(AND($D$1165&gt;$B$1167,$B$1167&gt;$D$1164),366,365))+(($U492*'DT IN. DE'!$E$5/2000))</f>
        <v>0</v>
      </c>
      <c r="R492" s="290">
        <f t="shared" si="82"/>
        <v>0</v>
      </c>
      <c r="T492" s="291">
        <f t="shared" si="83"/>
        <v>0</v>
      </c>
      <c r="U492" s="291">
        <f t="shared" si="84"/>
        <v>0</v>
      </c>
      <c r="W492" s="288">
        <f>(($AB492*'DT IN. DE'!$C$5/1000))*($D$1166/IF(AND($D$1165&gt;$B$1167,$B$1167&gt;$D$1164),366,365))+(($AC492*'DT IN. DE'!$C$5/2000))</f>
        <v>0</v>
      </c>
      <c r="X492" s="289">
        <f t="shared" si="85"/>
        <v>0</v>
      </c>
      <c r="Y492" s="289">
        <f>(($AB492*'DT IN. DE'!$E$5/1000))*($D$1166/IF(AND($D$1165&gt;$B$1167,$B$1167&gt;$D$1164),366,365))+(($AC492*'DT IN. DE'!$E$5/2000))</f>
        <v>0</v>
      </c>
      <c r="Z492" s="292">
        <f t="shared" si="86"/>
        <v>0</v>
      </c>
      <c r="AA492" s="386"/>
      <c r="AB492" s="291">
        <f t="shared" si="87"/>
        <v>0</v>
      </c>
      <c r="AC492" s="291">
        <f t="shared" si="88"/>
        <v>0</v>
      </c>
    </row>
    <row r="493" spans="2:29" x14ac:dyDescent="0.25">
      <c r="B493" s="424">
        <v>489</v>
      </c>
      <c r="C493" s="430">
        <f>'BIENES ASEGURADOS IN.DE'!C493</f>
        <v>0</v>
      </c>
      <c r="D493" s="431">
        <f>'BIENES ASEGURADOS IN.DE'!D493*'RT GENERALES'!$E$14</f>
        <v>0</v>
      </c>
      <c r="E493" s="432">
        <f>'BIENES ASEGURADOS IN.DE'!E493*'RT GENERALES'!$E$14</f>
        <v>0</v>
      </c>
      <c r="F493" s="433">
        <f>'BIENES ASEGURADOS IN.DE'!F493*'RT GENERALES'!$E$14</f>
        <v>0</v>
      </c>
      <c r="G493" s="425">
        <f t="shared" si="78"/>
        <v>0</v>
      </c>
      <c r="H493" s="283"/>
      <c r="I493" s="284">
        <f>((((D493+E493)*('DT IN. DE'!$C$5/1000)))*($D$1166/IF(AND($D$1165&gt;$B$1167,$B$1167&gt;$D$1164),366,365))+(F493*('DT IN. DE'!$C$5/2000)))</f>
        <v>0</v>
      </c>
      <c r="J493" s="285">
        <f t="shared" si="79"/>
        <v>0</v>
      </c>
      <c r="K493" s="286">
        <f>(((D493+E493)*('DT IN. DE'!$E$5/1000))*($D$1166/IF(AND($D$1165&gt;$B$1167,$B$1167&gt;$D$1164),366,365))+(F493*('DT IN. DE'!$E$5/2000)))</f>
        <v>0</v>
      </c>
      <c r="L493" s="385"/>
      <c r="M493" s="287">
        <f t="shared" si="80"/>
        <v>0</v>
      </c>
      <c r="O493" s="288">
        <f>(($T493*'DT IN. DE'!$C$5/1000))*($D$1166/IF(AND($D$1165&gt;$B$1167,$B$1167&gt;$D$1164),366,365))+(($U493*'DT IN. DE'!$C$5/2000))</f>
        <v>0</v>
      </c>
      <c r="P493" s="289">
        <f t="shared" si="81"/>
        <v>0</v>
      </c>
      <c r="Q493" s="289">
        <f>(($T493*'DT IN. DE'!$E$5/1000))*($D$1166/IF(AND($D$1165&gt;$B$1167,$B$1167&gt;$D$1164),366,365))+(($U493*'DT IN. DE'!$E$5/2000))</f>
        <v>0</v>
      </c>
      <c r="R493" s="290">
        <f t="shared" si="82"/>
        <v>0</v>
      </c>
      <c r="T493" s="291">
        <f t="shared" si="83"/>
        <v>0</v>
      </c>
      <c r="U493" s="291">
        <f t="shared" si="84"/>
        <v>0</v>
      </c>
      <c r="W493" s="288">
        <f>(($AB493*'DT IN. DE'!$C$5/1000))*($D$1166/IF(AND($D$1165&gt;$B$1167,$B$1167&gt;$D$1164),366,365))+(($AC493*'DT IN. DE'!$C$5/2000))</f>
        <v>0</v>
      </c>
      <c r="X493" s="289">
        <f t="shared" si="85"/>
        <v>0</v>
      </c>
      <c r="Y493" s="289">
        <f>(($AB493*'DT IN. DE'!$E$5/1000))*($D$1166/IF(AND($D$1165&gt;$B$1167,$B$1167&gt;$D$1164),366,365))+(($AC493*'DT IN. DE'!$E$5/2000))</f>
        <v>0</v>
      </c>
      <c r="Z493" s="292">
        <f t="shared" si="86"/>
        <v>0</v>
      </c>
      <c r="AA493" s="386"/>
      <c r="AB493" s="291">
        <f t="shared" si="87"/>
        <v>0</v>
      </c>
      <c r="AC493" s="291">
        <f t="shared" si="88"/>
        <v>0</v>
      </c>
    </row>
    <row r="494" spans="2:29" x14ac:dyDescent="0.25">
      <c r="B494" s="423">
        <v>490</v>
      </c>
      <c r="C494" s="430">
        <f>'BIENES ASEGURADOS IN.DE'!C494</f>
        <v>0</v>
      </c>
      <c r="D494" s="431">
        <f>'BIENES ASEGURADOS IN.DE'!D494*'RT GENERALES'!$E$14</f>
        <v>0</v>
      </c>
      <c r="E494" s="432">
        <f>'BIENES ASEGURADOS IN.DE'!E494*'RT GENERALES'!$E$14</f>
        <v>0</v>
      </c>
      <c r="F494" s="433">
        <f>'BIENES ASEGURADOS IN.DE'!F494*'RT GENERALES'!$E$14</f>
        <v>0</v>
      </c>
      <c r="G494" s="425">
        <f t="shared" si="78"/>
        <v>0</v>
      </c>
      <c r="H494" s="283"/>
      <c r="I494" s="284">
        <f>((((D494+E494)*('DT IN. DE'!$C$5/1000)))*($D$1166/IF(AND($D$1165&gt;$B$1167,$B$1167&gt;$D$1164),366,365))+(F494*('DT IN. DE'!$C$5/2000)))</f>
        <v>0</v>
      </c>
      <c r="J494" s="285">
        <f t="shared" si="79"/>
        <v>0</v>
      </c>
      <c r="K494" s="286">
        <f>(((D494+E494)*('DT IN. DE'!$E$5/1000))*($D$1166/IF(AND($D$1165&gt;$B$1167,$B$1167&gt;$D$1164),366,365))+(F494*('DT IN. DE'!$E$5/2000)))</f>
        <v>0</v>
      </c>
      <c r="L494" s="385"/>
      <c r="M494" s="287">
        <f t="shared" si="80"/>
        <v>0</v>
      </c>
      <c r="O494" s="288">
        <f>(($T494*'DT IN. DE'!$C$5/1000))*($D$1166/IF(AND($D$1165&gt;$B$1167,$B$1167&gt;$D$1164),366,365))+(($U494*'DT IN. DE'!$C$5/2000))</f>
        <v>0</v>
      </c>
      <c r="P494" s="289">
        <f t="shared" si="81"/>
        <v>0</v>
      </c>
      <c r="Q494" s="289">
        <f>(($T494*'DT IN. DE'!$E$5/1000))*($D$1166/IF(AND($D$1165&gt;$B$1167,$B$1167&gt;$D$1164),366,365))+(($U494*'DT IN. DE'!$E$5/2000))</f>
        <v>0</v>
      </c>
      <c r="R494" s="290">
        <f t="shared" si="82"/>
        <v>0</v>
      </c>
      <c r="T494" s="291">
        <f t="shared" si="83"/>
        <v>0</v>
      </c>
      <c r="U494" s="291">
        <f t="shared" si="84"/>
        <v>0</v>
      </c>
      <c r="W494" s="288">
        <f>(($AB494*'DT IN. DE'!$C$5/1000))*($D$1166/IF(AND($D$1165&gt;$B$1167,$B$1167&gt;$D$1164),366,365))+(($AC494*'DT IN. DE'!$C$5/2000))</f>
        <v>0</v>
      </c>
      <c r="X494" s="289">
        <f t="shared" si="85"/>
        <v>0</v>
      </c>
      <c r="Y494" s="289">
        <f>(($AB494*'DT IN. DE'!$E$5/1000))*($D$1166/IF(AND($D$1165&gt;$B$1167,$B$1167&gt;$D$1164),366,365))+(($AC494*'DT IN. DE'!$E$5/2000))</f>
        <v>0</v>
      </c>
      <c r="Z494" s="292">
        <f t="shared" si="86"/>
        <v>0</v>
      </c>
      <c r="AA494" s="386"/>
      <c r="AB494" s="291">
        <f t="shared" si="87"/>
        <v>0</v>
      </c>
      <c r="AC494" s="291">
        <f t="shared" si="88"/>
        <v>0</v>
      </c>
    </row>
    <row r="495" spans="2:29" x14ac:dyDescent="0.25">
      <c r="B495" s="424">
        <v>491</v>
      </c>
      <c r="C495" s="430">
        <f>'BIENES ASEGURADOS IN.DE'!C495</f>
        <v>0</v>
      </c>
      <c r="D495" s="431">
        <f>'BIENES ASEGURADOS IN.DE'!D495*'RT GENERALES'!$E$14</f>
        <v>0</v>
      </c>
      <c r="E495" s="432">
        <f>'BIENES ASEGURADOS IN.DE'!E495*'RT GENERALES'!$E$14</f>
        <v>0</v>
      </c>
      <c r="F495" s="433">
        <f>'BIENES ASEGURADOS IN.DE'!F495*'RT GENERALES'!$E$14</f>
        <v>0</v>
      </c>
      <c r="G495" s="425">
        <f t="shared" si="78"/>
        <v>0</v>
      </c>
      <c r="H495" s="283"/>
      <c r="I495" s="284">
        <f>((((D495+E495)*('DT IN. DE'!$C$5/1000)))*($D$1166/IF(AND($D$1165&gt;$B$1167,$B$1167&gt;$D$1164),366,365))+(F495*('DT IN. DE'!$C$5/2000)))</f>
        <v>0</v>
      </c>
      <c r="J495" s="285">
        <f t="shared" si="79"/>
        <v>0</v>
      </c>
      <c r="K495" s="286">
        <f>(((D495+E495)*('DT IN. DE'!$E$5/1000))*($D$1166/IF(AND($D$1165&gt;$B$1167,$B$1167&gt;$D$1164),366,365))+(F495*('DT IN. DE'!$E$5/2000)))</f>
        <v>0</v>
      </c>
      <c r="L495" s="385"/>
      <c r="M495" s="287">
        <f t="shared" si="80"/>
        <v>0</v>
      </c>
      <c r="O495" s="288">
        <f>(($T495*'DT IN. DE'!$C$5/1000))*($D$1166/IF(AND($D$1165&gt;$B$1167,$B$1167&gt;$D$1164),366,365))+(($U495*'DT IN. DE'!$C$5/2000))</f>
        <v>0</v>
      </c>
      <c r="P495" s="289">
        <f t="shared" si="81"/>
        <v>0</v>
      </c>
      <c r="Q495" s="289">
        <f>(($T495*'DT IN. DE'!$E$5/1000))*($D$1166/IF(AND($D$1165&gt;$B$1167,$B$1167&gt;$D$1164),366,365))+(($U495*'DT IN. DE'!$E$5/2000))</f>
        <v>0</v>
      </c>
      <c r="R495" s="290">
        <f t="shared" si="82"/>
        <v>0</v>
      </c>
      <c r="T495" s="291">
        <f t="shared" si="83"/>
        <v>0</v>
      </c>
      <c r="U495" s="291">
        <f t="shared" si="84"/>
        <v>0</v>
      </c>
      <c r="W495" s="288">
        <f>(($AB495*'DT IN. DE'!$C$5/1000))*($D$1166/IF(AND($D$1165&gt;$B$1167,$B$1167&gt;$D$1164),366,365))+(($AC495*'DT IN. DE'!$C$5/2000))</f>
        <v>0</v>
      </c>
      <c r="X495" s="289">
        <f t="shared" si="85"/>
        <v>0</v>
      </c>
      <c r="Y495" s="289">
        <f>(($AB495*'DT IN. DE'!$E$5/1000))*($D$1166/IF(AND($D$1165&gt;$B$1167,$B$1167&gt;$D$1164),366,365))+(($AC495*'DT IN. DE'!$E$5/2000))</f>
        <v>0</v>
      </c>
      <c r="Z495" s="292">
        <f t="shared" si="86"/>
        <v>0</v>
      </c>
      <c r="AA495" s="386"/>
      <c r="AB495" s="291">
        <f t="shared" si="87"/>
        <v>0</v>
      </c>
      <c r="AC495" s="291">
        <f t="shared" si="88"/>
        <v>0</v>
      </c>
    </row>
    <row r="496" spans="2:29" x14ac:dyDescent="0.25">
      <c r="B496" s="424">
        <v>492</v>
      </c>
      <c r="C496" s="430">
        <f>'BIENES ASEGURADOS IN.DE'!C496</f>
        <v>0</v>
      </c>
      <c r="D496" s="431">
        <f>'BIENES ASEGURADOS IN.DE'!D496*'RT GENERALES'!$E$14</f>
        <v>0</v>
      </c>
      <c r="E496" s="432">
        <f>'BIENES ASEGURADOS IN.DE'!E496*'RT GENERALES'!$E$14</f>
        <v>0</v>
      </c>
      <c r="F496" s="433">
        <f>'BIENES ASEGURADOS IN.DE'!F496*'RT GENERALES'!$E$14</f>
        <v>0</v>
      </c>
      <c r="G496" s="425">
        <f t="shared" si="78"/>
        <v>0</v>
      </c>
      <c r="H496" s="283"/>
      <c r="I496" s="284">
        <f>((((D496+E496)*('DT IN. DE'!$C$5/1000)))*($D$1166/IF(AND($D$1165&gt;$B$1167,$B$1167&gt;$D$1164),366,365))+(F496*('DT IN. DE'!$C$5/2000)))</f>
        <v>0</v>
      </c>
      <c r="J496" s="285">
        <f t="shared" si="79"/>
        <v>0</v>
      </c>
      <c r="K496" s="286">
        <f>(((D496+E496)*('DT IN. DE'!$E$5/1000))*($D$1166/IF(AND($D$1165&gt;$B$1167,$B$1167&gt;$D$1164),366,365))+(F496*('DT IN. DE'!$E$5/2000)))</f>
        <v>0</v>
      </c>
      <c r="L496" s="385"/>
      <c r="M496" s="287">
        <f t="shared" si="80"/>
        <v>0</v>
      </c>
      <c r="O496" s="288">
        <f>(($T496*'DT IN. DE'!$C$5/1000))*($D$1166/IF(AND($D$1165&gt;$B$1167,$B$1167&gt;$D$1164),366,365))+(($U496*'DT IN. DE'!$C$5/2000))</f>
        <v>0</v>
      </c>
      <c r="P496" s="289">
        <f t="shared" si="81"/>
        <v>0</v>
      </c>
      <c r="Q496" s="289">
        <f>(($T496*'DT IN. DE'!$E$5/1000))*($D$1166/IF(AND($D$1165&gt;$B$1167,$B$1167&gt;$D$1164),366,365))+(($U496*'DT IN. DE'!$E$5/2000))</f>
        <v>0</v>
      </c>
      <c r="R496" s="290">
        <f t="shared" si="82"/>
        <v>0</v>
      </c>
      <c r="T496" s="291">
        <f t="shared" si="83"/>
        <v>0</v>
      </c>
      <c r="U496" s="291">
        <f t="shared" si="84"/>
        <v>0</v>
      </c>
      <c r="W496" s="288">
        <f>(($AB496*'DT IN. DE'!$C$5/1000))*($D$1166/IF(AND($D$1165&gt;$B$1167,$B$1167&gt;$D$1164),366,365))+(($AC496*'DT IN. DE'!$C$5/2000))</f>
        <v>0</v>
      </c>
      <c r="X496" s="289">
        <f t="shared" si="85"/>
        <v>0</v>
      </c>
      <c r="Y496" s="289">
        <f>(($AB496*'DT IN. DE'!$E$5/1000))*($D$1166/IF(AND($D$1165&gt;$B$1167,$B$1167&gt;$D$1164),366,365))+(($AC496*'DT IN. DE'!$E$5/2000))</f>
        <v>0</v>
      </c>
      <c r="Z496" s="292">
        <f t="shared" si="86"/>
        <v>0</v>
      </c>
      <c r="AA496" s="386"/>
      <c r="AB496" s="291">
        <f t="shared" si="87"/>
        <v>0</v>
      </c>
      <c r="AC496" s="291">
        <f t="shared" si="88"/>
        <v>0</v>
      </c>
    </row>
    <row r="497" spans="2:29" x14ac:dyDescent="0.25">
      <c r="B497" s="423">
        <v>493</v>
      </c>
      <c r="C497" s="430">
        <f>'BIENES ASEGURADOS IN.DE'!C497</f>
        <v>0</v>
      </c>
      <c r="D497" s="431">
        <f>'BIENES ASEGURADOS IN.DE'!D497*'RT GENERALES'!$E$14</f>
        <v>0</v>
      </c>
      <c r="E497" s="432">
        <f>'BIENES ASEGURADOS IN.DE'!E497*'RT GENERALES'!$E$14</f>
        <v>0</v>
      </c>
      <c r="F497" s="433">
        <f>'BIENES ASEGURADOS IN.DE'!F497*'RT GENERALES'!$E$14</f>
        <v>0</v>
      </c>
      <c r="G497" s="425">
        <f t="shared" si="78"/>
        <v>0</v>
      </c>
      <c r="H497" s="283"/>
      <c r="I497" s="284">
        <f>((((D497+E497)*('DT IN. DE'!$C$5/1000)))*($D$1166/IF(AND($D$1165&gt;$B$1167,$B$1167&gt;$D$1164),366,365))+(F497*('DT IN. DE'!$C$5/2000)))</f>
        <v>0</v>
      </c>
      <c r="J497" s="285">
        <f t="shared" si="79"/>
        <v>0</v>
      </c>
      <c r="K497" s="286">
        <f>(((D497+E497)*('DT IN. DE'!$E$5/1000))*($D$1166/IF(AND($D$1165&gt;$B$1167,$B$1167&gt;$D$1164),366,365))+(F497*('DT IN. DE'!$E$5/2000)))</f>
        <v>0</v>
      </c>
      <c r="L497" s="385"/>
      <c r="M497" s="287">
        <f t="shared" si="80"/>
        <v>0</v>
      </c>
      <c r="O497" s="288">
        <f>(($T497*'DT IN. DE'!$C$5/1000))*($D$1166/IF(AND($D$1165&gt;$B$1167,$B$1167&gt;$D$1164),366,365))+(($U497*'DT IN. DE'!$C$5/2000))</f>
        <v>0</v>
      </c>
      <c r="P497" s="289">
        <f t="shared" si="81"/>
        <v>0</v>
      </c>
      <c r="Q497" s="289">
        <f>(($T497*'DT IN. DE'!$E$5/1000))*($D$1166/IF(AND($D$1165&gt;$B$1167,$B$1167&gt;$D$1164),366,365))+(($U497*'DT IN. DE'!$E$5/2000))</f>
        <v>0</v>
      </c>
      <c r="R497" s="290">
        <f t="shared" si="82"/>
        <v>0</v>
      </c>
      <c r="T497" s="291">
        <f t="shared" si="83"/>
        <v>0</v>
      </c>
      <c r="U497" s="291">
        <f t="shared" si="84"/>
        <v>0</v>
      </c>
      <c r="W497" s="288">
        <f>(($AB497*'DT IN. DE'!$C$5/1000))*($D$1166/IF(AND($D$1165&gt;$B$1167,$B$1167&gt;$D$1164),366,365))+(($AC497*'DT IN. DE'!$C$5/2000))</f>
        <v>0</v>
      </c>
      <c r="X497" s="289">
        <f t="shared" si="85"/>
        <v>0</v>
      </c>
      <c r="Y497" s="289">
        <f>(($AB497*'DT IN. DE'!$E$5/1000))*($D$1166/IF(AND($D$1165&gt;$B$1167,$B$1167&gt;$D$1164),366,365))+(($AC497*'DT IN. DE'!$E$5/2000))</f>
        <v>0</v>
      </c>
      <c r="Z497" s="292">
        <f t="shared" si="86"/>
        <v>0</v>
      </c>
      <c r="AA497" s="386"/>
      <c r="AB497" s="291">
        <f t="shared" si="87"/>
        <v>0</v>
      </c>
      <c r="AC497" s="291">
        <f t="shared" si="88"/>
        <v>0</v>
      </c>
    </row>
    <row r="498" spans="2:29" x14ac:dyDescent="0.25">
      <c r="B498" s="424">
        <v>494</v>
      </c>
      <c r="C498" s="430">
        <f>'BIENES ASEGURADOS IN.DE'!C498</f>
        <v>0</v>
      </c>
      <c r="D498" s="431">
        <f>'BIENES ASEGURADOS IN.DE'!D498*'RT GENERALES'!$E$14</f>
        <v>0</v>
      </c>
      <c r="E498" s="432">
        <f>'BIENES ASEGURADOS IN.DE'!E498*'RT GENERALES'!$E$14</f>
        <v>0</v>
      </c>
      <c r="F498" s="433">
        <f>'BIENES ASEGURADOS IN.DE'!F498*'RT GENERALES'!$E$14</f>
        <v>0</v>
      </c>
      <c r="G498" s="425">
        <f t="shared" si="78"/>
        <v>0</v>
      </c>
      <c r="H498" s="283"/>
      <c r="I498" s="284">
        <f>((((D498+E498)*('DT IN. DE'!$C$5/1000)))*($D$1166/IF(AND($D$1165&gt;$B$1167,$B$1167&gt;$D$1164),366,365))+(F498*('DT IN. DE'!$C$5/2000)))</f>
        <v>0</v>
      </c>
      <c r="J498" s="285">
        <f t="shared" si="79"/>
        <v>0</v>
      </c>
      <c r="K498" s="286">
        <f>(((D498+E498)*('DT IN. DE'!$E$5/1000))*($D$1166/IF(AND($D$1165&gt;$B$1167,$B$1167&gt;$D$1164),366,365))+(F498*('DT IN. DE'!$E$5/2000)))</f>
        <v>0</v>
      </c>
      <c r="L498" s="385"/>
      <c r="M498" s="287">
        <f t="shared" si="80"/>
        <v>0</v>
      </c>
      <c r="O498" s="288">
        <f>(($T498*'DT IN. DE'!$C$5/1000))*($D$1166/IF(AND($D$1165&gt;$B$1167,$B$1167&gt;$D$1164),366,365))+(($U498*'DT IN. DE'!$C$5/2000))</f>
        <v>0</v>
      </c>
      <c r="P498" s="289">
        <f t="shared" si="81"/>
        <v>0</v>
      </c>
      <c r="Q498" s="289">
        <f>(($T498*'DT IN. DE'!$E$5/1000))*($D$1166/IF(AND($D$1165&gt;$B$1167,$B$1167&gt;$D$1164),366,365))+(($U498*'DT IN. DE'!$E$5/2000))</f>
        <v>0</v>
      </c>
      <c r="R498" s="290">
        <f t="shared" si="82"/>
        <v>0</v>
      </c>
      <c r="T498" s="291">
        <f t="shared" si="83"/>
        <v>0</v>
      </c>
      <c r="U498" s="291">
        <f t="shared" si="84"/>
        <v>0</v>
      </c>
      <c r="W498" s="288">
        <f>(($AB498*'DT IN. DE'!$C$5/1000))*($D$1166/IF(AND($D$1165&gt;$B$1167,$B$1167&gt;$D$1164),366,365))+(($AC498*'DT IN. DE'!$C$5/2000))</f>
        <v>0</v>
      </c>
      <c r="X498" s="289">
        <f t="shared" si="85"/>
        <v>0</v>
      </c>
      <c r="Y498" s="289">
        <f>(($AB498*'DT IN. DE'!$E$5/1000))*($D$1166/IF(AND($D$1165&gt;$B$1167,$B$1167&gt;$D$1164),366,365))+(($AC498*'DT IN. DE'!$E$5/2000))</f>
        <v>0</v>
      </c>
      <c r="Z498" s="292">
        <f t="shared" si="86"/>
        <v>0</v>
      </c>
      <c r="AA498" s="386"/>
      <c r="AB498" s="291">
        <f t="shared" si="87"/>
        <v>0</v>
      </c>
      <c r="AC498" s="291">
        <f t="shared" si="88"/>
        <v>0</v>
      </c>
    </row>
    <row r="499" spans="2:29" x14ac:dyDescent="0.25">
      <c r="B499" s="424">
        <v>495</v>
      </c>
      <c r="C499" s="430">
        <f>'BIENES ASEGURADOS IN.DE'!C499</f>
        <v>0</v>
      </c>
      <c r="D499" s="431">
        <f>'BIENES ASEGURADOS IN.DE'!D499*'RT GENERALES'!$E$14</f>
        <v>0</v>
      </c>
      <c r="E499" s="432">
        <f>'BIENES ASEGURADOS IN.DE'!E499*'RT GENERALES'!$E$14</f>
        <v>0</v>
      </c>
      <c r="F499" s="433">
        <f>'BIENES ASEGURADOS IN.DE'!F499*'RT GENERALES'!$E$14</f>
        <v>0</v>
      </c>
      <c r="G499" s="425">
        <f t="shared" si="78"/>
        <v>0</v>
      </c>
      <c r="H499" s="283"/>
      <c r="I499" s="284">
        <f>((((D499+E499)*('DT IN. DE'!$C$5/1000)))*($D$1166/IF(AND($D$1165&gt;$B$1167,$B$1167&gt;$D$1164),366,365))+(F499*('DT IN. DE'!$C$5/2000)))</f>
        <v>0</v>
      </c>
      <c r="J499" s="285">
        <f t="shared" si="79"/>
        <v>0</v>
      </c>
      <c r="K499" s="286">
        <f>(((D499+E499)*('DT IN. DE'!$E$5/1000))*($D$1166/IF(AND($D$1165&gt;$B$1167,$B$1167&gt;$D$1164),366,365))+(F499*('DT IN. DE'!$E$5/2000)))</f>
        <v>0</v>
      </c>
      <c r="L499" s="385"/>
      <c r="M499" s="287">
        <f t="shared" si="80"/>
        <v>0</v>
      </c>
      <c r="O499" s="288">
        <f>(($T499*'DT IN. DE'!$C$5/1000))*($D$1166/IF(AND($D$1165&gt;$B$1167,$B$1167&gt;$D$1164),366,365))+(($U499*'DT IN. DE'!$C$5/2000))</f>
        <v>0</v>
      </c>
      <c r="P499" s="289">
        <f t="shared" si="81"/>
        <v>0</v>
      </c>
      <c r="Q499" s="289">
        <f>(($T499*'DT IN. DE'!$E$5/1000))*($D$1166/IF(AND($D$1165&gt;$B$1167,$B$1167&gt;$D$1164),366,365))+(($U499*'DT IN. DE'!$E$5/2000))</f>
        <v>0</v>
      </c>
      <c r="R499" s="290">
        <f t="shared" si="82"/>
        <v>0</v>
      </c>
      <c r="T499" s="291">
        <f t="shared" si="83"/>
        <v>0</v>
      </c>
      <c r="U499" s="291">
        <f t="shared" si="84"/>
        <v>0</v>
      </c>
      <c r="W499" s="288">
        <f>(($AB499*'DT IN. DE'!$C$5/1000))*($D$1166/IF(AND($D$1165&gt;$B$1167,$B$1167&gt;$D$1164),366,365))+(($AC499*'DT IN. DE'!$C$5/2000))</f>
        <v>0</v>
      </c>
      <c r="X499" s="289">
        <f t="shared" si="85"/>
        <v>0</v>
      </c>
      <c r="Y499" s="289">
        <f>(($AB499*'DT IN. DE'!$E$5/1000))*($D$1166/IF(AND($D$1165&gt;$B$1167,$B$1167&gt;$D$1164),366,365))+(($AC499*'DT IN. DE'!$E$5/2000))</f>
        <v>0</v>
      </c>
      <c r="Z499" s="292">
        <f t="shared" si="86"/>
        <v>0</v>
      </c>
      <c r="AA499" s="386"/>
      <c r="AB499" s="291">
        <f t="shared" si="87"/>
        <v>0</v>
      </c>
      <c r="AC499" s="291">
        <f t="shared" si="88"/>
        <v>0</v>
      </c>
    </row>
    <row r="500" spans="2:29" x14ac:dyDescent="0.25">
      <c r="B500" s="423">
        <v>496</v>
      </c>
      <c r="C500" s="430">
        <f>'BIENES ASEGURADOS IN.DE'!C500</f>
        <v>0</v>
      </c>
      <c r="D500" s="431">
        <f>'BIENES ASEGURADOS IN.DE'!D500*'RT GENERALES'!$E$14</f>
        <v>0</v>
      </c>
      <c r="E500" s="432">
        <f>'BIENES ASEGURADOS IN.DE'!E500*'RT GENERALES'!$E$14</f>
        <v>0</v>
      </c>
      <c r="F500" s="433">
        <f>'BIENES ASEGURADOS IN.DE'!F500*'RT GENERALES'!$E$14</f>
        <v>0</v>
      </c>
      <c r="G500" s="425">
        <f t="shared" si="78"/>
        <v>0</v>
      </c>
      <c r="H500" s="283"/>
      <c r="I500" s="284">
        <f>((((D500+E500)*('DT IN. DE'!$C$5/1000)))*($D$1166/IF(AND($D$1165&gt;$B$1167,$B$1167&gt;$D$1164),366,365))+(F500*('DT IN. DE'!$C$5/2000)))</f>
        <v>0</v>
      </c>
      <c r="J500" s="285">
        <f t="shared" si="79"/>
        <v>0</v>
      </c>
      <c r="K500" s="286">
        <f>(((D500+E500)*('DT IN. DE'!$E$5/1000))*($D$1166/IF(AND($D$1165&gt;$B$1167,$B$1167&gt;$D$1164),366,365))+(F500*('DT IN. DE'!$E$5/2000)))</f>
        <v>0</v>
      </c>
      <c r="L500" s="385"/>
      <c r="M500" s="287">
        <f t="shared" si="80"/>
        <v>0</v>
      </c>
      <c r="O500" s="288">
        <f>(($T500*'DT IN. DE'!$C$5/1000))*($D$1166/IF(AND($D$1165&gt;$B$1167,$B$1167&gt;$D$1164),366,365))+(($U500*'DT IN. DE'!$C$5/2000))</f>
        <v>0</v>
      </c>
      <c r="P500" s="289">
        <f t="shared" si="81"/>
        <v>0</v>
      </c>
      <c r="Q500" s="289">
        <f>(($T500*'DT IN. DE'!$E$5/1000))*($D$1166/IF(AND($D$1165&gt;$B$1167,$B$1167&gt;$D$1164),366,365))+(($U500*'DT IN. DE'!$E$5/2000))</f>
        <v>0</v>
      </c>
      <c r="R500" s="290">
        <f t="shared" si="82"/>
        <v>0</v>
      </c>
      <c r="T500" s="291">
        <f t="shared" si="83"/>
        <v>0</v>
      </c>
      <c r="U500" s="291">
        <f t="shared" si="84"/>
        <v>0</v>
      </c>
      <c r="W500" s="288">
        <f>(($AB500*'DT IN. DE'!$C$5/1000))*($D$1166/IF(AND($D$1165&gt;$B$1167,$B$1167&gt;$D$1164),366,365))+(($AC500*'DT IN. DE'!$C$5/2000))</f>
        <v>0</v>
      </c>
      <c r="X500" s="289">
        <f t="shared" si="85"/>
        <v>0</v>
      </c>
      <c r="Y500" s="289">
        <f>(($AB500*'DT IN. DE'!$E$5/1000))*($D$1166/IF(AND($D$1165&gt;$B$1167,$B$1167&gt;$D$1164),366,365))+(($AC500*'DT IN. DE'!$E$5/2000))</f>
        <v>0</v>
      </c>
      <c r="Z500" s="292">
        <f t="shared" si="86"/>
        <v>0</v>
      </c>
      <c r="AA500" s="386"/>
      <c r="AB500" s="291">
        <f t="shared" si="87"/>
        <v>0</v>
      </c>
      <c r="AC500" s="291">
        <f t="shared" si="88"/>
        <v>0</v>
      </c>
    </row>
    <row r="501" spans="2:29" x14ac:dyDescent="0.25">
      <c r="B501" s="424">
        <v>497</v>
      </c>
      <c r="C501" s="430">
        <f>'BIENES ASEGURADOS IN.DE'!C501</f>
        <v>0</v>
      </c>
      <c r="D501" s="431">
        <f>'BIENES ASEGURADOS IN.DE'!D501*'RT GENERALES'!$E$14</f>
        <v>0</v>
      </c>
      <c r="E501" s="432">
        <f>'BIENES ASEGURADOS IN.DE'!E501*'RT GENERALES'!$E$14</f>
        <v>0</v>
      </c>
      <c r="F501" s="433">
        <f>'BIENES ASEGURADOS IN.DE'!F501*'RT GENERALES'!$E$14</f>
        <v>0</v>
      </c>
      <c r="G501" s="425">
        <f t="shared" si="78"/>
        <v>0</v>
      </c>
      <c r="H501" s="283"/>
      <c r="I501" s="284">
        <f>((((D501+E501)*('DT IN. DE'!$C$5/1000)))*($D$1166/IF(AND($D$1165&gt;$B$1167,$B$1167&gt;$D$1164),366,365))+(F501*('DT IN. DE'!$C$5/2000)))</f>
        <v>0</v>
      </c>
      <c r="J501" s="285">
        <f t="shared" si="79"/>
        <v>0</v>
      </c>
      <c r="K501" s="286">
        <f>(((D501+E501)*('DT IN. DE'!$E$5/1000))*($D$1166/IF(AND($D$1165&gt;$B$1167,$B$1167&gt;$D$1164),366,365))+(F501*('DT IN. DE'!$E$5/2000)))</f>
        <v>0</v>
      </c>
      <c r="L501" s="385"/>
      <c r="M501" s="287">
        <f t="shared" si="80"/>
        <v>0</v>
      </c>
      <c r="O501" s="288">
        <f>(($T501*'DT IN. DE'!$C$5/1000))*($D$1166/IF(AND($D$1165&gt;$B$1167,$B$1167&gt;$D$1164),366,365))+(($U501*'DT IN. DE'!$C$5/2000))</f>
        <v>0</v>
      </c>
      <c r="P501" s="289">
        <f t="shared" si="81"/>
        <v>0</v>
      </c>
      <c r="Q501" s="289">
        <f>(($T501*'DT IN. DE'!$E$5/1000))*($D$1166/IF(AND($D$1165&gt;$B$1167,$B$1167&gt;$D$1164),366,365))+(($U501*'DT IN. DE'!$E$5/2000))</f>
        <v>0</v>
      </c>
      <c r="R501" s="290">
        <f t="shared" si="82"/>
        <v>0</v>
      </c>
      <c r="T501" s="291">
        <f t="shared" si="83"/>
        <v>0</v>
      </c>
      <c r="U501" s="291">
        <f t="shared" si="84"/>
        <v>0</v>
      </c>
      <c r="W501" s="288">
        <f>(($AB501*'DT IN. DE'!$C$5/1000))*($D$1166/IF(AND($D$1165&gt;$B$1167,$B$1167&gt;$D$1164),366,365))+(($AC501*'DT IN. DE'!$C$5/2000))</f>
        <v>0</v>
      </c>
      <c r="X501" s="289">
        <f t="shared" si="85"/>
        <v>0</v>
      </c>
      <c r="Y501" s="289">
        <f>(($AB501*'DT IN. DE'!$E$5/1000))*($D$1166/IF(AND($D$1165&gt;$B$1167,$B$1167&gt;$D$1164),366,365))+(($AC501*'DT IN. DE'!$E$5/2000))</f>
        <v>0</v>
      </c>
      <c r="Z501" s="292">
        <f t="shared" si="86"/>
        <v>0</v>
      </c>
      <c r="AA501" s="386"/>
      <c r="AB501" s="291">
        <f t="shared" si="87"/>
        <v>0</v>
      </c>
      <c r="AC501" s="291">
        <f t="shared" si="88"/>
        <v>0</v>
      </c>
    </row>
    <row r="502" spans="2:29" x14ac:dyDescent="0.25">
      <c r="B502" s="424">
        <v>498</v>
      </c>
      <c r="C502" s="430">
        <f>'BIENES ASEGURADOS IN.DE'!C502</f>
        <v>0</v>
      </c>
      <c r="D502" s="431">
        <f>'BIENES ASEGURADOS IN.DE'!D502*'RT GENERALES'!$E$14</f>
        <v>0</v>
      </c>
      <c r="E502" s="432">
        <f>'BIENES ASEGURADOS IN.DE'!E502*'RT GENERALES'!$E$14</f>
        <v>0</v>
      </c>
      <c r="F502" s="433">
        <f>'BIENES ASEGURADOS IN.DE'!F502*'RT GENERALES'!$E$14</f>
        <v>0</v>
      </c>
      <c r="G502" s="425">
        <f t="shared" si="78"/>
        <v>0</v>
      </c>
      <c r="H502" s="283"/>
      <c r="I502" s="284">
        <f>((((D502+E502)*('DT IN. DE'!$C$5/1000)))*($D$1166/IF(AND($D$1165&gt;$B$1167,$B$1167&gt;$D$1164),366,365))+(F502*('DT IN. DE'!$C$5/2000)))</f>
        <v>0</v>
      </c>
      <c r="J502" s="285">
        <f t="shared" si="79"/>
        <v>0</v>
      </c>
      <c r="K502" s="286">
        <f>(((D502+E502)*('DT IN. DE'!$E$5/1000))*($D$1166/IF(AND($D$1165&gt;$B$1167,$B$1167&gt;$D$1164),366,365))+(F502*('DT IN. DE'!$E$5/2000)))</f>
        <v>0</v>
      </c>
      <c r="L502" s="385"/>
      <c r="M502" s="287">
        <f t="shared" si="80"/>
        <v>0</v>
      </c>
      <c r="O502" s="288">
        <f>(($T502*'DT IN. DE'!$C$5/1000))*($D$1166/IF(AND($D$1165&gt;$B$1167,$B$1167&gt;$D$1164),366,365))+(($U502*'DT IN. DE'!$C$5/2000))</f>
        <v>0</v>
      </c>
      <c r="P502" s="289">
        <f t="shared" si="81"/>
        <v>0</v>
      </c>
      <c r="Q502" s="289">
        <f>(($T502*'DT IN. DE'!$E$5/1000))*($D$1166/IF(AND($D$1165&gt;$B$1167,$B$1167&gt;$D$1164),366,365))+(($U502*'DT IN. DE'!$E$5/2000))</f>
        <v>0</v>
      </c>
      <c r="R502" s="290">
        <f t="shared" si="82"/>
        <v>0</v>
      </c>
      <c r="T502" s="291">
        <f t="shared" si="83"/>
        <v>0</v>
      </c>
      <c r="U502" s="291">
        <f t="shared" si="84"/>
        <v>0</v>
      </c>
      <c r="W502" s="288">
        <f>(($AB502*'DT IN. DE'!$C$5/1000))*($D$1166/IF(AND($D$1165&gt;$B$1167,$B$1167&gt;$D$1164),366,365))+(($AC502*'DT IN. DE'!$C$5/2000))</f>
        <v>0</v>
      </c>
      <c r="X502" s="289">
        <f t="shared" si="85"/>
        <v>0</v>
      </c>
      <c r="Y502" s="289">
        <f>(($AB502*'DT IN. DE'!$E$5/1000))*($D$1166/IF(AND($D$1165&gt;$B$1167,$B$1167&gt;$D$1164),366,365))+(($AC502*'DT IN. DE'!$E$5/2000))</f>
        <v>0</v>
      </c>
      <c r="Z502" s="292">
        <f t="shared" si="86"/>
        <v>0</v>
      </c>
      <c r="AA502" s="386"/>
      <c r="AB502" s="291">
        <f t="shared" si="87"/>
        <v>0</v>
      </c>
      <c r="AC502" s="291">
        <f t="shared" si="88"/>
        <v>0</v>
      </c>
    </row>
    <row r="503" spans="2:29" x14ac:dyDescent="0.25">
      <c r="B503" s="423">
        <v>499</v>
      </c>
      <c r="C503" s="430">
        <f>'BIENES ASEGURADOS IN.DE'!C503</f>
        <v>0</v>
      </c>
      <c r="D503" s="431">
        <f>'BIENES ASEGURADOS IN.DE'!D503*'RT GENERALES'!$E$14</f>
        <v>0</v>
      </c>
      <c r="E503" s="432">
        <f>'BIENES ASEGURADOS IN.DE'!E503*'RT GENERALES'!$E$14</f>
        <v>0</v>
      </c>
      <c r="F503" s="433">
        <f>'BIENES ASEGURADOS IN.DE'!F503*'RT GENERALES'!$E$14</f>
        <v>0</v>
      </c>
      <c r="G503" s="425">
        <f t="shared" si="78"/>
        <v>0</v>
      </c>
      <c r="H503" s="283"/>
      <c r="I503" s="284">
        <f>((((D503+E503)*('DT IN. DE'!$C$5/1000)))*($D$1166/IF(AND($D$1165&gt;$B$1167,$B$1167&gt;$D$1164),366,365))+(F503*('DT IN. DE'!$C$5/2000)))</f>
        <v>0</v>
      </c>
      <c r="J503" s="285">
        <f t="shared" si="79"/>
        <v>0</v>
      </c>
      <c r="K503" s="286">
        <f>(((D503+E503)*('DT IN. DE'!$E$5/1000))*($D$1166/IF(AND($D$1165&gt;$B$1167,$B$1167&gt;$D$1164),366,365))+(F503*('DT IN. DE'!$E$5/2000)))</f>
        <v>0</v>
      </c>
      <c r="L503" s="385"/>
      <c r="M503" s="287">
        <f t="shared" si="80"/>
        <v>0</v>
      </c>
      <c r="O503" s="288">
        <f>(($T503*'DT IN. DE'!$C$5/1000))*($D$1166/IF(AND($D$1165&gt;$B$1167,$B$1167&gt;$D$1164),366,365))+(($U503*'DT IN. DE'!$C$5/2000))</f>
        <v>0</v>
      </c>
      <c r="P503" s="289">
        <f t="shared" si="81"/>
        <v>0</v>
      </c>
      <c r="Q503" s="289">
        <f>(($T503*'DT IN. DE'!$E$5/1000))*($D$1166/IF(AND($D$1165&gt;$B$1167,$B$1167&gt;$D$1164),366,365))+(($U503*'DT IN. DE'!$E$5/2000))</f>
        <v>0</v>
      </c>
      <c r="R503" s="290">
        <f t="shared" si="82"/>
        <v>0</v>
      </c>
      <c r="T503" s="291">
        <f t="shared" si="83"/>
        <v>0</v>
      </c>
      <c r="U503" s="291">
        <f t="shared" si="84"/>
        <v>0</v>
      </c>
      <c r="W503" s="288">
        <f>(($AB503*'DT IN. DE'!$C$5/1000))*($D$1166/IF(AND($D$1165&gt;$B$1167,$B$1167&gt;$D$1164),366,365))+(($AC503*'DT IN. DE'!$C$5/2000))</f>
        <v>0</v>
      </c>
      <c r="X503" s="289">
        <f t="shared" si="85"/>
        <v>0</v>
      </c>
      <c r="Y503" s="289">
        <f>(($AB503*'DT IN. DE'!$E$5/1000))*($D$1166/IF(AND($D$1165&gt;$B$1167,$B$1167&gt;$D$1164),366,365))+(($AC503*'DT IN. DE'!$E$5/2000))</f>
        <v>0</v>
      </c>
      <c r="Z503" s="292">
        <f t="shared" si="86"/>
        <v>0</v>
      </c>
      <c r="AA503" s="386"/>
      <c r="AB503" s="291">
        <f t="shared" si="87"/>
        <v>0</v>
      </c>
      <c r="AC503" s="291">
        <f t="shared" si="88"/>
        <v>0</v>
      </c>
    </row>
    <row r="504" spans="2:29" x14ac:dyDescent="0.25">
      <c r="B504" s="424">
        <v>500</v>
      </c>
      <c r="C504" s="430">
        <f>'BIENES ASEGURADOS IN.DE'!C504</f>
        <v>0</v>
      </c>
      <c r="D504" s="431">
        <f>'BIENES ASEGURADOS IN.DE'!D504*'RT GENERALES'!$E$14</f>
        <v>0</v>
      </c>
      <c r="E504" s="432">
        <f>'BIENES ASEGURADOS IN.DE'!E504*'RT GENERALES'!$E$14</f>
        <v>0</v>
      </c>
      <c r="F504" s="433">
        <f>'BIENES ASEGURADOS IN.DE'!F504*'RT GENERALES'!$E$14</f>
        <v>0</v>
      </c>
      <c r="G504" s="425">
        <f t="shared" si="78"/>
        <v>0</v>
      </c>
      <c r="H504" s="283"/>
      <c r="I504" s="284">
        <f>((((D504+E504)*('DT IN. DE'!$C$5/1000)))*($D$1166/IF(AND($D$1165&gt;$B$1167,$B$1167&gt;$D$1164),366,365))+(F504*('DT IN. DE'!$C$5/2000)))</f>
        <v>0</v>
      </c>
      <c r="J504" s="285">
        <f t="shared" si="79"/>
        <v>0</v>
      </c>
      <c r="K504" s="286">
        <f>(((D504+E504)*('DT IN. DE'!$E$5/1000))*($D$1166/IF(AND($D$1165&gt;$B$1167,$B$1167&gt;$D$1164),366,365))+(F504*('DT IN. DE'!$E$5/2000)))</f>
        <v>0</v>
      </c>
      <c r="L504" s="385"/>
      <c r="M504" s="287">
        <f t="shared" si="80"/>
        <v>0</v>
      </c>
      <c r="O504" s="288">
        <f>(($T504*'DT IN. DE'!$C$5/1000))*($D$1166/IF(AND($D$1165&gt;$B$1167,$B$1167&gt;$D$1164),366,365))+(($U504*'DT IN. DE'!$C$5/2000))</f>
        <v>0</v>
      </c>
      <c r="P504" s="289">
        <f t="shared" si="81"/>
        <v>0</v>
      </c>
      <c r="Q504" s="289">
        <f>(($T504*'DT IN. DE'!$E$5/1000))*($D$1166/IF(AND($D$1165&gt;$B$1167,$B$1167&gt;$D$1164),366,365))+(($U504*'DT IN. DE'!$E$5/2000))</f>
        <v>0</v>
      </c>
      <c r="R504" s="290">
        <f t="shared" si="82"/>
        <v>0</v>
      </c>
      <c r="T504" s="291">
        <f t="shared" si="83"/>
        <v>0</v>
      </c>
      <c r="U504" s="291">
        <f t="shared" si="84"/>
        <v>0</v>
      </c>
      <c r="W504" s="288">
        <f>(($AB504*'DT IN. DE'!$C$5/1000))*($D$1166/IF(AND($D$1165&gt;$B$1167,$B$1167&gt;$D$1164),366,365))+(($AC504*'DT IN. DE'!$C$5/2000))</f>
        <v>0</v>
      </c>
      <c r="X504" s="289">
        <f t="shared" si="85"/>
        <v>0</v>
      </c>
      <c r="Y504" s="289">
        <f>(($AB504*'DT IN. DE'!$E$5/1000))*($D$1166/IF(AND($D$1165&gt;$B$1167,$B$1167&gt;$D$1164),366,365))+(($AC504*'DT IN. DE'!$E$5/2000))</f>
        <v>0</v>
      </c>
      <c r="Z504" s="292">
        <f t="shared" si="86"/>
        <v>0</v>
      </c>
      <c r="AA504" s="386"/>
      <c r="AB504" s="291">
        <f t="shared" si="87"/>
        <v>0</v>
      </c>
      <c r="AC504" s="291">
        <f t="shared" si="88"/>
        <v>0</v>
      </c>
    </row>
    <row r="505" spans="2:29" x14ac:dyDescent="0.25">
      <c r="B505" s="424">
        <v>501</v>
      </c>
      <c r="C505" s="430">
        <f>'BIENES ASEGURADOS IN.DE'!C505</f>
        <v>0</v>
      </c>
      <c r="D505" s="431">
        <f>'BIENES ASEGURADOS IN.DE'!D505*'RT GENERALES'!$E$14</f>
        <v>0</v>
      </c>
      <c r="E505" s="432">
        <f>'BIENES ASEGURADOS IN.DE'!E505*'RT GENERALES'!$E$14</f>
        <v>0</v>
      </c>
      <c r="F505" s="433">
        <f>'BIENES ASEGURADOS IN.DE'!F505*'RT GENERALES'!$E$14</f>
        <v>0</v>
      </c>
      <c r="G505" s="425">
        <f t="shared" si="78"/>
        <v>0</v>
      </c>
      <c r="H505" s="283"/>
      <c r="I505" s="284">
        <f>((((D505+E505)*('DT IN. DE'!$C$5/1000)))*($D$1166/IF(AND($D$1165&gt;$B$1167,$B$1167&gt;$D$1164),366,365))+(F505*('DT IN. DE'!$C$5/2000)))</f>
        <v>0</v>
      </c>
      <c r="J505" s="285">
        <f t="shared" si="79"/>
        <v>0</v>
      </c>
      <c r="K505" s="286">
        <f>(((D505+E505)*('DT IN. DE'!$E$5/1000))*($D$1166/IF(AND($D$1165&gt;$B$1167,$B$1167&gt;$D$1164),366,365))+(F505*('DT IN. DE'!$E$5/2000)))</f>
        <v>0</v>
      </c>
      <c r="L505" s="385"/>
      <c r="M505" s="287">
        <f t="shared" si="80"/>
        <v>0</v>
      </c>
      <c r="O505" s="288">
        <f>(($T505*'DT IN. DE'!$C$5/1000))*($D$1166/IF(AND($D$1165&gt;$B$1167,$B$1167&gt;$D$1164),366,365))+(($U505*'DT IN. DE'!$C$5/2000))</f>
        <v>0</v>
      </c>
      <c r="P505" s="289">
        <f t="shared" si="81"/>
        <v>0</v>
      </c>
      <c r="Q505" s="289">
        <f>(($T505*'DT IN. DE'!$E$5/1000))*($D$1166/IF(AND($D$1165&gt;$B$1167,$B$1167&gt;$D$1164),366,365))+(($U505*'DT IN. DE'!$E$5/2000))</f>
        <v>0</v>
      </c>
      <c r="R505" s="290">
        <f t="shared" si="82"/>
        <v>0</v>
      </c>
      <c r="T505" s="291">
        <f t="shared" si="83"/>
        <v>0</v>
      </c>
      <c r="U505" s="291">
        <f t="shared" si="84"/>
        <v>0</v>
      </c>
      <c r="W505" s="288">
        <f>(($AB505*'DT IN. DE'!$C$5/1000))*($D$1166/IF(AND($D$1165&gt;$B$1167,$B$1167&gt;$D$1164),366,365))+(($AC505*'DT IN. DE'!$C$5/2000))</f>
        <v>0</v>
      </c>
      <c r="X505" s="289">
        <f t="shared" si="85"/>
        <v>0</v>
      </c>
      <c r="Y505" s="289">
        <f>(($AB505*'DT IN. DE'!$E$5/1000))*($D$1166/IF(AND($D$1165&gt;$B$1167,$B$1167&gt;$D$1164),366,365))+(($AC505*'DT IN. DE'!$E$5/2000))</f>
        <v>0</v>
      </c>
      <c r="Z505" s="292">
        <f t="shared" si="86"/>
        <v>0</v>
      </c>
      <c r="AA505" s="386"/>
      <c r="AB505" s="291">
        <f t="shared" si="87"/>
        <v>0</v>
      </c>
      <c r="AC505" s="291">
        <f t="shared" si="88"/>
        <v>0</v>
      </c>
    </row>
    <row r="506" spans="2:29" x14ac:dyDescent="0.25">
      <c r="B506" s="423">
        <v>502</v>
      </c>
      <c r="C506" s="430">
        <f>'BIENES ASEGURADOS IN.DE'!C506</f>
        <v>0</v>
      </c>
      <c r="D506" s="431">
        <f>'BIENES ASEGURADOS IN.DE'!D506*'RT GENERALES'!$E$14</f>
        <v>0</v>
      </c>
      <c r="E506" s="432">
        <f>'BIENES ASEGURADOS IN.DE'!E506*'RT GENERALES'!$E$14</f>
        <v>0</v>
      </c>
      <c r="F506" s="433">
        <f>'BIENES ASEGURADOS IN.DE'!F506*'RT GENERALES'!$E$14</f>
        <v>0</v>
      </c>
      <c r="G506" s="425">
        <f t="shared" si="78"/>
        <v>0</v>
      </c>
      <c r="H506" s="283"/>
      <c r="I506" s="284">
        <f>((((D506+E506)*('DT IN. DE'!$C$5/1000)))*($D$1166/IF(AND($D$1165&gt;$B$1167,$B$1167&gt;$D$1164),366,365))+(F506*('DT IN. DE'!$C$5/2000)))</f>
        <v>0</v>
      </c>
      <c r="J506" s="285">
        <f t="shared" si="79"/>
        <v>0</v>
      </c>
      <c r="K506" s="286">
        <f>(((D506+E506)*('DT IN. DE'!$E$5/1000))*($D$1166/IF(AND($D$1165&gt;$B$1167,$B$1167&gt;$D$1164),366,365))+(F506*('DT IN. DE'!$E$5/2000)))</f>
        <v>0</v>
      </c>
      <c r="L506" s="385"/>
      <c r="M506" s="287">
        <f t="shared" si="80"/>
        <v>0</v>
      </c>
      <c r="O506" s="288">
        <f>(($T506*'DT IN. DE'!$C$5/1000))*($D$1166/IF(AND($D$1165&gt;$B$1167,$B$1167&gt;$D$1164),366,365))+(($U506*'DT IN. DE'!$C$5/2000))</f>
        <v>0</v>
      </c>
      <c r="P506" s="289">
        <f t="shared" si="81"/>
        <v>0</v>
      </c>
      <c r="Q506" s="289">
        <f>(($T506*'DT IN. DE'!$E$5/1000))*($D$1166/IF(AND($D$1165&gt;$B$1167,$B$1167&gt;$D$1164),366,365))+(($U506*'DT IN. DE'!$E$5/2000))</f>
        <v>0</v>
      </c>
      <c r="R506" s="290">
        <f t="shared" si="82"/>
        <v>0</v>
      </c>
      <c r="T506" s="291">
        <f t="shared" si="83"/>
        <v>0</v>
      </c>
      <c r="U506" s="291">
        <f t="shared" si="84"/>
        <v>0</v>
      </c>
      <c r="W506" s="288">
        <f>(($AB506*'DT IN. DE'!$C$5/1000))*($D$1166/IF(AND($D$1165&gt;$B$1167,$B$1167&gt;$D$1164),366,365))+(($AC506*'DT IN. DE'!$C$5/2000))</f>
        <v>0</v>
      </c>
      <c r="X506" s="289">
        <f t="shared" si="85"/>
        <v>0</v>
      </c>
      <c r="Y506" s="289">
        <f>(($AB506*'DT IN. DE'!$E$5/1000))*($D$1166/IF(AND($D$1165&gt;$B$1167,$B$1167&gt;$D$1164),366,365))+(($AC506*'DT IN. DE'!$E$5/2000))</f>
        <v>0</v>
      </c>
      <c r="Z506" s="292">
        <f t="shared" si="86"/>
        <v>0</v>
      </c>
      <c r="AA506" s="386"/>
      <c r="AB506" s="291">
        <f t="shared" si="87"/>
        <v>0</v>
      </c>
      <c r="AC506" s="291">
        <f t="shared" si="88"/>
        <v>0</v>
      </c>
    </row>
    <row r="507" spans="2:29" x14ac:dyDescent="0.25">
      <c r="B507" s="424">
        <v>503</v>
      </c>
      <c r="C507" s="430">
        <f>'BIENES ASEGURADOS IN.DE'!C507</f>
        <v>0</v>
      </c>
      <c r="D507" s="431">
        <f>'BIENES ASEGURADOS IN.DE'!D507*'RT GENERALES'!$E$14</f>
        <v>0</v>
      </c>
      <c r="E507" s="432">
        <f>'BIENES ASEGURADOS IN.DE'!E507*'RT GENERALES'!$E$14</f>
        <v>0</v>
      </c>
      <c r="F507" s="433">
        <f>'BIENES ASEGURADOS IN.DE'!F507*'RT GENERALES'!$E$14</f>
        <v>0</v>
      </c>
      <c r="G507" s="425">
        <f t="shared" si="78"/>
        <v>0</v>
      </c>
      <c r="H507" s="283"/>
      <c r="I507" s="284">
        <f>((((D507+E507)*('DT IN. DE'!$C$5/1000)))*($D$1166/IF(AND($D$1165&gt;$B$1167,$B$1167&gt;$D$1164),366,365))+(F507*('DT IN. DE'!$C$5/2000)))</f>
        <v>0</v>
      </c>
      <c r="J507" s="285">
        <f t="shared" si="79"/>
        <v>0</v>
      </c>
      <c r="K507" s="286">
        <f>(((D507+E507)*('DT IN. DE'!$E$5/1000))*($D$1166/IF(AND($D$1165&gt;$B$1167,$B$1167&gt;$D$1164),366,365))+(F507*('DT IN. DE'!$E$5/2000)))</f>
        <v>0</v>
      </c>
      <c r="L507" s="385"/>
      <c r="M507" s="287">
        <f t="shared" si="80"/>
        <v>0</v>
      </c>
      <c r="O507" s="288">
        <f>(($T507*'DT IN. DE'!$C$5/1000))*($D$1166/IF(AND($D$1165&gt;$B$1167,$B$1167&gt;$D$1164),366,365))+(($U507*'DT IN. DE'!$C$5/2000))</f>
        <v>0</v>
      </c>
      <c r="P507" s="289">
        <f t="shared" si="81"/>
        <v>0</v>
      </c>
      <c r="Q507" s="289">
        <f>(($T507*'DT IN. DE'!$E$5/1000))*($D$1166/IF(AND($D$1165&gt;$B$1167,$B$1167&gt;$D$1164),366,365))+(($U507*'DT IN. DE'!$E$5/2000))</f>
        <v>0</v>
      </c>
      <c r="R507" s="290">
        <f t="shared" si="82"/>
        <v>0</v>
      </c>
      <c r="T507" s="291">
        <f t="shared" si="83"/>
        <v>0</v>
      </c>
      <c r="U507" s="291">
        <f t="shared" si="84"/>
        <v>0</v>
      </c>
      <c r="W507" s="288">
        <f>(($AB507*'DT IN. DE'!$C$5/1000))*($D$1166/IF(AND($D$1165&gt;$B$1167,$B$1167&gt;$D$1164),366,365))+(($AC507*'DT IN. DE'!$C$5/2000))</f>
        <v>0</v>
      </c>
      <c r="X507" s="289">
        <f t="shared" si="85"/>
        <v>0</v>
      </c>
      <c r="Y507" s="289">
        <f>(($AB507*'DT IN. DE'!$E$5/1000))*($D$1166/IF(AND($D$1165&gt;$B$1167,$B$1167&gt;$D$1164),366,365))+(($AC507*'DT IN. DE'!$E$5/2000))</f>
        <v>0</v>
      </c>
      <c r="Z507" s="292">
        <f t="shared" si="86"/>
        <v>0</v>
      </c>
      <c r="AA507" s="386"/>
      <c r="AB507" s="291">
        <f t="shared" si="87"/>
        <v>0</v>
      </c>
      <c r="AC507" s="291">
        <f t="shared" si="88"/>
        <v>0</v>
      </c>
    </row>
    <row r="508" spans="2:29" x14ac:dyDescent="0.25">
      <c r="B508" s="424">
        <v>504</v>
      </c>
      <c r="C508" s="430">
        <f>'BIENES ASEGURADOS IN.DE'!C508</f>
        <v>0</v>
      </c>
      <c r="D508" s="431">
        <f>'BIENES ASEGURADOS IN.DE'!D508*'RT GENERALES'!$E$14</f>
        <v>0</v>
      </c>
      <c r="E508" s="432">
        <f>'BIENES ASEGURADOS IN.DE'!E508*'RT GENERALES'!$E$14</f>
        <v>0</v>
      </c>
      <c r="F508" s="433">
        <f>'BIENES ASEGURADOS IN.DE'!F508*'RT GENERALES'!$E$14</f>
        <v>0</v>
      </c>
      <c r="G508" s="425">
        <f t="shared" si="78"/>
        <v>0</v>
      </c>
      <c r="H508" s="283"/>
      <c r="I508" s="284">
        <f>((((D508+E508)*('DT IN. DE'!$C$5/1000)))*($D$1166/IF(AND($D$1165&gt;$B$1167,$B$1167&gt;$D$1164),366,365))+(F508*('DT IN. DE'!$C$5/2000)))</f>
        <v>0</v>
      </c>
      <c r="J508" s="285">
        <f t="shared" si="79"/>
        <v>0</v>
      </c>
      <c r="K508" s="286">
        <f>(((D508+E508)*('DT IN. DE'!$E$5/1000))*($D$1166/IF(AND($D$1165&gt;$B$1167,$B$1167&gt;$D$1164),366,365))+(F508*('DT IN. DE'!$E$5/2000)))</f>
        <v>0</v>
      </c>
      <c r="L508" s="385"/>
      <c r="M508" s="287">
        <f t="shared" si="80"/>
        <v>0</v>
      </c>
      <c r="O508" s="288">
        <f>(($T508*'DT IN. DE'!$C$5/1000))*($D$1166/IF(AND($D$1165&gt;$B$1167,$B$1167&gt;$D$1164),366,365))+(($U508*'DT IN. DE'!$C$5/2000))</f>
        <v>0</v>
      </c>
      <c r="P508" s="289">
        <f t="shared" si="81"/>
        <v>0</v>
      </c>
      <c r="Q508" s="289">
        <f>(($T508*'DT IN. DE'!$E$5/1000))*($D$1166/IF(AND($D$1165&gt;$B$1167,$B$1167&gt;$D$1164),366,365))+(($U508*'DT IN. DE'!$E$5/2000))</f>
        <v>0</v>
      </c>
      <c r="R508" s="290">
        <f t="shared" si="82"/>
        <v>0</v>
      </c>
      <c r="T508" s="291">
        <f t="shared" si="83"/>
        <v>0</v>
      </c>
      <c r="U508" s="291">
        <f t="shared" si="84"/>
        <v>0</v>
      </c>
      <c r="W508" s="288">
        <f>(($AB508*'DT IN. DE'!$C$5/1000))*($D$1166/IF(AND($D$1165&gt;$B$1167,$B$1167&gt;$D$1164),366,365))+(($AC508*'DT IN. DE'!$C$5/2000))</f>
        <v>0</v>
      </c>
      <c r="X508" s="289">
        <f t="shared" si="85"/>
        <v>0</v>
      </c>
      <c r="Y508" s="289">
        <f>(($AB508*'DT IN. DE'!$E$5/1000))*($D$1166/IF(AND($D$1165&gt;$B$1167,$B$1167&gt;$D$1164),366,365))+(($AC508*'DT IN. DE'!$E$5/2000))</f>
        <v>0</v>
      </c>
      <c r="Z508" s="292">
        <f t="shared" si="86"/>
        <v>0</v>
      </c>
      <c r="AA508" s="386"/>
      <c r="AB508" s="291">
        <f t="shared" si="87"/>
        <v>0</v>
      </c>
      <c r="AC508" s="291">
        <f t="shared" si="88"/>
        <v>0</v>
      </c>
    </row>
    <row r="509" spans="2:29" x14ac:dyDescent="0.25">
      <c r="B509" s="423">
        <v>505</v>
      </c>
      <c r="C509" s="430">
        <f>'BIENES ASEGURADOS IN.DE'!C509</f>
        <v>0</v>
      </c>
      <c r="D509" s="431">
        <f>'BIENES ASEGURADOS IN.DE'!D509*'RT GENERALES'!$E$14</f>
        <v>0</v>
      </c>
      <c r="E509" s="432">
        <f>'BIENES ASEGURADOS IN.DE'!E509*'RT GENERALES'!$E$14</f>
        <v>0</v>
      </c>
      <c r="F509" s="433">
        <f>'BIENES ASEGURADOS IN.DE'!F509*'RT GENERALES'!$E$14</f>
        <v>0</v>
      </c>
      <c r="G509" s="425">
        <f t="shared" si="78"/>
        <v>0</v>
      </c>
      <c r="H509" s="283"/>
      <c r="I509" s="284">
        <f>((((D509+E509)*('DT IN. DE'!$C$5/1000)))*($D$1166/IF(AND($D$1165&gt;$B$1167,$B$1167&gt;$D$1164),366,365))+(F509*('DT IN. DE'!$C$5/2000)))</f>
        <v>0</v>
      </c>
      <c r="J509" s="285">
        <f t="shared" si="79"/>
        <v>0</v>
      </c>
      <c r="K509" s="286">
        <f>(((D509+E509)*('DT IN. DE'!$E$5/1000))*($D$1166/IF(AND($D$1165&gt;$B$1167,$B$1167&gt;$D$1164),366,365))+(F509*('DT IN. DE'!$E$5/2000)))</f>
        <v>0</v>
      </c>
      <c r="L509" s="385"/>
      <c r="M509" s="287">
        <f t="shared" si="80"/>
        <v>0</v>
      </c>
      <c r="O509" s="288">
        <f>(($T509*'DT IN. DE'!$C$5/1000))*($D$1166/IF(AND($D$1165&gt;$B$1167,$B$1167&gt;$D$1164),366,365))+(($U509*'DT IN. DE'!$C$5/2000))</f>
        <v>0</v>
      </c>
      <c r="P509" s="289">
        <f t="shared" si="81"/>
        <v>0</v>
      </c>
      <c r="Q509" s="289">
        <f>(($T509*'DT IN. DE'!$E$5/1000))*($D$1166/IF(AND($D$1165&gt;$B$1167,$B$1167&gt;$D$1164),366,365))+(($U509*'DT IN. DE'!$E$5/2000))</f>
        <v>0</v>
      </c>
      <c r="R509" s="290">
        <f t="shared" si="82"/>
        <v>0</v>
      </c>
      <c r="T509" s="291">
        <f t="shared" si="83"/>
        <v>0</v>
      </c>
      <c r="U509" s="291">
        <f t="shared" si="84"/>
        <v>0</v>
      </c>
      <c r="W509" s="288">
        <f>(($AB509*'DT IN. DE'!$C$5/1000))*($D$1166/IF(AND($D$1165&gt;$B$1167,$B$1167&gt;$D$1164),366,365))+(($AC509*'DT IN. DE'!$C$5/2000))</f>
        <v>0</v>
      </c>
      <c r="X509" s="289">
        <f t="shared" si="85"/>
        <v>0</v>
      </c>
      <c r="Y509" s="289">
        <f>(($AB509*'DT IN. DE'!$E$5/1000))*($D$1166/IF(AND($D$1165&gt;$B$1167,$B$1167&gt;$D$1164),366,365))+(($AC509*'DT IN. DE'!$E$5/2000))</f>
        <v>0</v>
      </c>
      <c r="Z509" s="292">
        <f t="shared" si="86"/>
        <v>0</v>
      </c>
      <c r="AA509" s="386"/>
      <c r="AB509" s="291">
        <f t="shared" si="87"/>
        <v>0</v>
      </c>
      <c r="AC509" s="291">
        <f t="shared" si="88"/>
        <v>0</v>
      </c>
    </row>
    <row r="510" spans="2:29" x14ac:dyDescent="0.25">
      <c r="B510" s="424">
        <v>506</v>
      </c>
      <c r="C510" s="430">
        <f>'BIENES ASEGURADOS IN.DE'!C510</f>
        <v>0</v>
      </c>
      <c r="D510" s="431">
        <f>'BIENES ASEGURADOS IN.DE'!D510*'RT GENERALES'!$E$14</f>
        <v>0</v>
      </c>
      <c r="E510" s="432">
        <f>'BIENES ASEGURADOS IN.DE'!E510*'RT GENERALES'!$E$14</f>
        <v>0</v>
      </c>
      <c r="F510" s="433">
        <f>'BIENES ASEGURADOS IN.DE'!F510*'RT GENERALES'!$E$14</f>
        <v>0</v>
      </c>
      <c r="G510" s="425">
        <f t="shared" si="78"/>
        <v>0</v>
      </c>
      <c r="H510" s="283"/>
      <c r="I510" s="284">
        <f>((((D510+E510)*('DT IN. DE'!$C$5/1000)))*($D$1166/IF(AND($D$1165&gt;$B$1167,$B$1167&gt;$D$1164),366,365))+(F510*('DT IN. DE'!$C$5/2000)))</f>
        <v>0</v>
      </c>
      <c r="J510" s="285">
        <f t="shared" si="79"/>
        <v>0</v>
      </c>
      <c r="K510" s="286">
        <f>(((D510+E510)*('DT IN. DE'!$E$5/1000))*($D$1166/IF(AND($D$1165&gt;$B$1167,$B$1167&gt;$D$1164),366,365))+(F510*('DT IN. DE'!$E$5/2000)))</f>
        <v>0</v>
      </c>
      <c r="L510" s="385"/>
      <c r="M510" s="287">
        <f t="shared" si="80"/>
        <v>0</v>
      </c>
      <c r="O510" s="288">
        <f>(($T510*'DT IN. DE'!$C$5/1000))*($D$1166/IF(AND($D$1165&gt;$B$1167,$B$1167&gt;$D$1164),366,365))+(($U510*'DT IN. DE'!$C$5/2000))</f>
        <v>0</v>
      </c>
      <c r="P510" s="289">
        <f t="shared" si="81"/>
        <v>0</v>
      </c>
      <c r="Q510" s="289">
        <f>(($T510*'DT IN. DE'!$E$5/1000))*($D$1166/IF(AND($D$1165&gt;$B$1167,$B$1167&gt;$D$1164),366,365))+(($U510*'DT IN. DE'!$E$5/2000))</f>
        <v>0</v>
      </c>
      <c r="R510" s="290">
        <f t="shared" si="82"/>
        <v>0</v>
      </c>
      <c r="T510" s="291">
        <f t="shared" si="83"/>
        <v>0</v>
      </c>
      <c r="U510" s="291">
        <f t="shared" si="84"/>
        <v>0</v>
      </c>
      <c r="W510" s="288">
        <f>(($AB510*'DT IN. DE'!$C$5/1000))*($D$1166/IF(AND($D$1165&gt;$B$1167,$B$1167&gt;$D$1164),366,365))+(($AC510*'DT IN. DE'!$C$5/2000))</f>
        <v>0</v>
      </c>
      <c r="X510" s="289">
        <f t="shared" si="85"/>
        <v>0</v>
      </c>
      <c r="Y510" s="289">
        <f>(($AB510*'DT IN. DE'!$E$5/1000))*($D$1166/IF(AND($D$1165&gt;$B$1167,$B$1167&gt;$D$1164),366,365))+(($AC510*'DT IN. DE'!$E$5/2000))</f>
        <v>0</v>
      </c>
      <c r="Z510" s="292">
        <f t="shared" si="86"/>
        <v>0</v>
      </c>
      <c r="AA510" s="386"/>
      <c r="AB510" s="291">
        <f t="shared" si="87"/>
        <v>0</v>
      </c>
      <c r="AC510" s="291">
        <f t="shared" si="88"/>
        <v>0</v>
      </c>
    </row>
    <row r="511" spans="2:29" x14ac:dyDescent="0.25">
      <c r="B511" s="424">
        <v>507</v>
      </c>
      <c r="C511" s="430">
        <f>'BIENES ASEGURADOS IN.DE'!C511</f>
        <v>0</v>
      </c>
      <c r="D511" s="431">
        <f>'BIENES ASEGURADOS IN.DE'!D511*'RT GENERALES'!$E$14</f>
        <v>0</v>
      </c>
      <c r="E511" s="432">
        <f>'BIENES ASEGURADOS IN.DE'!E511*'RT GENERALES'!$E$14</f>
        <v>0</v>
      </c>
      <c r="F511" s="433">
        <f>'BIENES ASEGURADOS IN.DE'!F511*'RT GENERALES'!$E$14</f>
        <v>0</v>
      </c>
      <c r="G511" s="425">
        <f t="shared" si="78"/>
        <v>0</v>
      </c>
      <c r="H511" s="283"/>
      <c r="I511" s="284">
        <f>((((D511+E511)*('DT IN. DE'!$C$5/1000)))*($D$1166/IF(AND($D$1165&gt;$B$1167,$B$1167&gt;$D$1164),366,365))+(F511*('DT IN. DE'!$C$5/2000)))</f>
        <v>0</v>
      </c>
      <c r="J511" s="285">
        <f t="shared" si="79"/>
        <v>0</v>
      </c>
      <c r="K511" s="286">
        <f>(((D511+E511)*('DT IN. DE'!$E$5/1000))*($D$1166/IF(AND($D$1165&gt;$B$1167,$B$1167&gt;$D$1164),366,365))+(F511*('DT IN. DE'!$E$5/2000)))</f>
        <v>0</v>
      </c>
      <c r="L511" s="385"/>
      <c r="M511" s="287">
        <f t="shared" si="80"/>
        <v>0</v>
      </c>
      <c r="O511" s="288">
        <f>(($T511*'DT IN. DE'!$C$5/1000))*($D$1166/IF(AND($D$1165&gt;$B$1167,$B$1167&gt;$D$1164),366,365))+(($U511*'DT IN. DE'!$C$5/2000))</f>
        <v>0</v>
      </c>
      <c r="P511" s="289">
        <f t="shared" si="81"/>
        <v>0</v>
      </c>
      <c r="Q511" s="289">
        <f>(($T511*'DT IN. DE'!$E$5/1000))*($D$1166/IF(AND($D$1165&gt;$B$1167,$B$1167&gt;$D$1164),366,365))+(($U511*'DT IN. DE'!$E$5/2000))</f>
        <v>0</v>
      </c>
      <c r="R511" s="290">
        <f t="shared" si="82"/>
        <v>0</v>
      </c>
      <c r="T511" s="291">
        <f t="shared" si="83"/>
        <v>0</v>
      </c>
      <c r="U511" s="291">
        <f t="shared" si="84"/>
        <v>0</v>
      </c>
      <c r="W511" s="288">
        <f>(($AB511*'DT IN. DE'!$C$5/1000))*($D$1166/IF(AND($D$1165&gt;$B$1167,$B$1167&gt;$D$1164),366,365))+(($AC511*'DT IN. DE'!$C$5/2000))</f>
        <v>0</v>
      </c>
      <c r="X511" s="289">
        <f t="shared" si="85"/>
        <v>0</v>
      </c>
      <c r="Y511" s="289">
        <f>(($AB511*'DT IN. DE'!$E$5/1000))*($D$1166/IF(AND($D$1165&gt;$B$1167,$B$1167&gt;$D$1164),366,365))+(($AC511*'DT IN. DE'!$E$5/2000))</f>
        <v>0</v>
      </c>
      <c r="Z511" s="292">
        <f t="shared" si="86"/>
        <v>0</v>
      </c>
      <c r="AA511" s="386"/>
      <c r="AB511" s="291">
        <f t="shared" si="87"/>
        <v>0</v>
      </c>
      <c r="AC511" s="291">
        <f t="shared" si="88"/>
        <v>0</v>
      </c>
    </row>
    <row r="512" spans="2:29" x14ac:dyDescent="0.25">
      <c r="B512" s="423">
        <v>508</v>
      </c>
      <c r="C512" s="430">
        <f>'BIENES ASEGURADOS IN.DE'!C512</f>
        <v>0</v>
      </c>
      <c r="D512" s="431">
        <f>'BIENES ASEGURADOS IN.DE'!D512*'RT GENERALES'!$E$14</f>
        <v>0</v>
      </c>
      <c r="E512" s="432">
        <f>'BIENES ASEGURADOS IN.DE'!E512*'RT GENERALES'!$E$14</f>
        <v>0</v>
      </c>
      <c r="F512" s="433">
        <f>'BIENES ASEGURADOS IN.DE'!F512*'RT GENERALES'!$E$14</f>
        <v>0</v>
      </c>
      <c r="G512" s="425">
        <f t="shared" si="78"/>
        <v>0</v>
      </c>
      <c r="H512" s="283"/>
      <c r="I512" s="284">
        <f>((((D512+E512)*('DT IN. DE'!$C$5/1000)))*($D$1166/IF(AND($D$1165&gt;$B$1167,$B$1167&gt;$D$1164),366,365))+(F512*('DT IN. DE'!$C$5/2000)))</f>
        <v>0</v>
      </c>
      <c r="J512" s="285">
        <f t="shared" si="79"/>
        <v>0</v>
      </c>
      <c r="K512" s="286">
        <f>(((D512+E512)*('DT IN. DE'!$E$5/1000))*($D$1166/IF(AND($D$1165&gt;$B$1167,$B$1167&gt;$D$1164),366,365))+(F512*('DT IN. DE'!$E$5/2000)))</f>
        <v>0</v>
      </c>
      <c r="L512" s="385"/>
      <c r="M512" s="287">
        <f t="shared" si="80"/>
        <v>0</v>
      </c>
      <c r="O512" s="288">
        <f>(($T512*'DT IN. DE'!$C$5/1000))*($D$1166/IF(AND($D$1165&gt;$B$1167,$B$1167&gt;$D$1164),366,365))+(($U512*'DT IN. DE'!$C$5/2000))</f>
        <v>0</v>
      </c>
      <c r="P512" s="289">
        <f t="shared" si="81"/>
        <v>0</v>
      </c>
      <c r="Q512" s="289">
        <f>(($T512*'DT IN. DE'!$E$5/1000))*($D$1166/IF(AND($D$1165&gt;$B$1167,$B$1167&gt;$D$1164),366,365))+(($U512*'DT IN. DE'!$E$5/2000))</f>
        <v>0</v>
      </c>
      <c r="R512" s="290">
        <f t="shared" si="82"/>
        <v>0</v>
      </c>
      <c r="T512" s="291">
        <f t="shared" si="83"/>
        <v>0</v>
      </c>
      <c r="U512" s="291">
        <f t="shared" si="84"/>
        <v>0</v>
      </c>
      <c r="W512" s="288">
        <f>(($AB512*'DT IN. DE'!$C$5/1000))*($D$1166/IF(AND($D$1165&gt;$B$1167,$B$1167&gt;$D$1164),366,365))+(($AC512*'DT IN. DE'!$C$5/2000))</f>
        <v>0</v>
      </c>
      <c r="X512" s="289">
        <f t="shared" si="85"/>
        <v>0</v>
      </c>
      <c r="Y512" s="289">
        <f>(($AB512*'DT IN. DE'!$E$5/1000))*($D$1166/IF(AND($D$1165&gt;$B$1167,$B$1167&gt;$D$1164),366,365))+(($AC512*'DT IN. DE'!$E$5/2000))</f>
        <v>0</v>
      </c>
      <c r="Z512" s="292">
        <f t="shared" si="86"/>
        <v>0</v>
      </c>
      <c r="AA512" s="386"/>
      <c r="AB512" s="291">
        <f t="shared" si="87"/>
        <v>0</v>
      </c>
      <c r="AC512" s="291">
        <f t="shared" si="88"/>
        <v>0</v>
      </c>
    </row>
    <row r="513" spans="2:29" x14ac:dyDescent="0.25">
      <c r="B513" s="424">
        <v>509</v>
      </c>
      <c r="C513" s="430">
        <f>'BIENES ASEGURADOS IN.DE'!C513</f>
        <v>0</v>
      </c>
      <c r="D513" s="431">
        <f>'BIENES ASEGURADOS IN.DE'!D513*'RT GENERALES'!$E$14</f>
        <v>0</v>
      </c>
      <c r="E513" s="432">
        <f>'BIENES ASEGURADOS IN.DE'!E513*'RT GENERALES'!$E$14</f>
        <v>0</v>
      </c>
      <c r="F513" s="433">
        <f>'BIENES ASEGURADOS IN.DE'!F513*'RT GENERALES'!$E$14</f>
        <v>0</v>
      </c>
      <c r="G513" s="425">
        <f t="shared" si="78"/>
        <v>0</v>
      </c>
      <c r="H513" s="283"/>
      <c r="I513" s="284">
        <f>((((D513+E513)*('DT IN. DE'!$C$5/1000)))*($D$1166/IF(AND($D$1165&gt;$B$1167,$B$1167&gt;$D$1164),366,365))+(F513*('DT IN. DE'!$C$5/2000)))</f>
        <v>0</v>
      </c>
      <c r="J513" s="285">
        <f t="shared" si="79"/>
        <v>0</v>
      </c>
      <c r="K513" s="286">
        <f>(((D513+E513)*('DT IN. DE'!$E$5/1000))*($D$1166/IF(AND($D$1165&gt;$B$1167,$B$1167&gt;$D$1164),366,365))+(F513*('DT IN. DE'!$E$5/2000)))</f>
        <v>0</v>
      </c>
      <c r="L513" s="385"/>
      <c r="M513" s="287">
        <f t="shared" si="80"/>
        <v>0</v>
      </c>
      <c r="O513" s="288">
        <f>(($T513*'DT IN. DE'!$C$5/1000))*($D$1166/IF(AND($D$1165&gt;$B$1167,$B$1167&gt;$D$1164),366,365))+(($U513*'DT IN. DE'!$C$5/2000))</f>
        <v>0</v>
      </c>
      <c r="P513" s="289">
        <f t="shared" si="81"/>
        <v>0</v>
      </c>
      <c r="Q513" s="289">
        <f>(($T513*'DT IN. DE'!$E$5/1000))*($D$1166/IF(AND($D$1165&gt;$B$1167,$B$1167&gt;$D$1164),366,365))+(($U513*'DT IN. DE'!$E$5/2000))</f>
        <v>0</v>
      </c>
      <c r="R513" s="290">
        <f t="shared" si="82"/>
        <v>0</v>
      </c>
      <c r="T513" s="291">
        <f t="shared" si="83"/>
        <v>0</v>
      </c>
      <c r="U513" s="291">
        <f t="shared" si="84"/>
        <v>0</v>
      </c>
      <c r="W513" s="288">
        <f>(($AB513*'DT IN. DE'!$C$5/1000))*($D$1166/IF(AND($D$1165&gt;$B$1167,$B$1167&gt;$D$1164),366,365))+(($AC513*'DT IN. DE'!$C$5/2000))</f>
        <v>0</v>
      </c>
      <c r="X513" s="289">
        <f t="shared" si="85"/>
        <v>0</v>
      </c>
      <c r="Y513" s="289">
        <f>(($AB513*'DT IN. DE'!$E$5/1000))*($D$1166/IF(AND($D$1165&gt;$B$1167,$B$1167&gt;$D$1164),366,365))+(($AC513*'DT IN. DE'!$E$5/2000))</f>
        <v>0</v>
      </c>
      <c r="Z513" s="292">
        <f t="shared" si="86"/>
        <v>0</v>
      </c>
      <c r="AA513" s="386"/>
      <c r="AB513" s="291">
        <f t="shared" si="87"/>
        <v>0</v>
      </c>
      <c r="AC513" s="291">
        <f t="shared" si="88"/>
        <v>0</v>
      </c>
    </row>
    <row r="514" spans="2:29" x14ac:dyDescent="0.25">
      <c r="B514" s="424">
        <v>510</v>
      </c>
      <c r="C514" s="430">
        <f>'BIENES ASEGURADOS IN.DE'!C514</f>
        <v>0</v>
      </c>
      <c r="D514" s="431">
        <f>'BIENES ASEGURADOS IN.DE'!D514*'RT GENERALES'!$E$14</f>
        <v>0</v>
      </c>
      <c r="E514" s="432">
        <f>'BIENES ASEGURADOS IN.DE'!E514*'RT GENERALES'!$E$14</f>
        <v>0</v>
      </c>
      <c r="F514" s="433">
        <f>'BIENES ASEGURADOS IN.DE'!F514*'RT GENERALES'!$E$14</f>
        <v>0</v>
      </c>
      <c r="G514" s="425">
        <f t="shared" si="78"/>
        <v>0</v>
      </c>
      <c r="H514" s="283"/>
      <c r="I514" s="284">
        <f>((((D514+E514)*('DT IN. DE'!$C$5/1000)))*($D$1166/IF(AND($D$1165&gt;$B$1167,$B$1167&gt;$D$1164),366,365))+(F514*('DT IN. DE'!$C$5/2000)))</f>
        <v>0</v>
      </c>
      <c r="J514" s="285">
        <f t="shared" si="79"/>
        <v>0</v>
      </c>
      <c r="K514" s="286">
        <f>(((D514+E514)*('DT IN. DE'!$E$5/1000))*($D$1166/IF(AND($D$1165&gt;$B$1167,$B$1167&gt;$D$1164),366,365))+(F514*('DT IN. DE'!$E$5/2000)))</f>
        <v>0</v>
      </c>
      <c r="L514" s="385"/>
      <c r="M514" s="287">
        <f t="shared" si="80"/>
        <v>0</v>
      </c>
      <c r="O514" s="288">
        <f>(($T514*'DT IN. DE'!$C$5/1000))*($D$1166/IF(AND($D$1165&gt;$B$1167,$B$1167&gt;$D$1164),366,365))+(($U514*'DT IN. DE'!$C$5/2000))</f>
        <v>0</v>
      </c>
      <c r="P514" s="289">
        <f t="shared" si="81"/>
        <v>0</v>
      </c>
      <c r="Q514" s="289">
        <f>(($T514*'DT IN. DE'!$E$5/1000))*($D$1166/IF(AND($D$1165&gt;$B$1167,$B$1167&gt;$D$1164),366,365))+(($U514*'DT IN. DE'!$E$5/2000))</f>
        <v>0</v>
      </c>
      <c r="R514" s="290">
        <f t="shared" si="82"/>
        <v>0</v>
      </c>
      <c r="T514" s="291">
        <f t="shared" si="83"/>
        <v>0</v>
      </c>
      <c r="U514" s="291">
        <f t="shared" si="84"/>
        <v>0</v>
      </c>
      <c r="W514" s="288">
        <f>(($AB514*'DT IN. DE'!$C$5/1000))*($D$1166/IF(AND($D$1165&gt;$B$1167,$B$1167&gt;$D$1164),366,365))+(($AC514*'DT IN. DE'!$C$5/2000))</f>
        <v>0</v>
      </c>
      <c r="X514" s="289">
        <f t="shared" si="85"/>
        <v>0</v>
      </c>
      <c r="Y514" s="289">
        <f>(($AB514*'DT IN. DE'!$E$5/1000))*($D$1166/IF(AND($D$1165&gt;$B$1167,$B$1167&gt;$D$1164),366,365))+(($AC514*'DT IN. DE'!$E$5/2000))</f>
        <v>0</v>
      </c>
      <c r="Z514" s="292">
        <f t="shared" si="86"/>
        <v>0</v>
      </c>
      <c r="AA514" s="386"/>
      <c r="AB514" s="291">
        <f t="shared" si="87"/>
        <v>0</v>
      </c>
      <c r="AC514" s="291">
        <f t="shared" si="88"/>
        <v>0</v>
      </c>
    </row>
    <row r="515" spans="2:29" x14ac:dyDescent="0.25">
      <c r="B515" s="423">
        <v>511</v>
      </c>
      <c r="C515" s="430">
        <f>'BIENES ASEGURADOS IN.DE'!C515</f>
        <v>0</v>
      </c>
      <c r="D515" s="431">
        <f>'BIENES ASEGURADOS IN.DE'!D515*'RT GENERALES'!$E$14</f>
        <v>0</v>
      </c>
      <c r="E515" s="432">
        <f>'BIENES ASEGURADOS IN.DE'!E515*'RT GENERALES'!$E$14</f>
        <v>0</v>
      </c>
      <c r="F515" s="433">
        <f>'BIENES ASEGURADOS IN.DE'!F515*'RT GENERALES'!$E$14</f>
        <v>0</v>
      </c>
      <c r="G515" s="425">
        <f t="shared" si="78"/>
        <v>0</v>
      </c>
      <c r="H515" s="283"/>
      <c r="I515" s="284">
        <f>((((D515+E515)*('DT IN. DE'!$C$5/1000)))*($D$1166/IF(AND($D$1165&gt;$B$1167,$B$1167&gt;$D$1164),366,365))+(F515*('DT IN. DE'!$C$5/2000)))</f>
        <v>0</v>
      </c>
      <c r="J515" s="285">
        <f t="shared" si="79"/>
        <v>0</v>
      </c>
      <c r="K515" s="286">
        <f>(((D515+E515)*('DT IN. DE'!$E$5/1000))*($D$1166/IF(AND($D$1165&gt;$B$1167,$B$1167&gt;$D$1164),366,365))+(F515*('DT IN. DE'!$E$5/2000)))</f>
        <v>0</v>
      </c>
      <c r="L515" s="385"/>
      <c r="M515" s="287">
        <f t="shared" si="80"/>
        <v>0</v>
      </c>
      <c r="O515" s="288">
        <f>(($T515*'DT IN. DE'!$C$5/1000))*($D$1166/IF(AND($D$1165&gt;$B$1167,$B$1167&gt;$D$1164),366,365))+(($U515*'DT IN. DE'!$C$5/2000))</f>
        <v>0</v>
      </c>
      <c r="P515" s="289">
        <f t="shared" si="81"/>
        <v>0</v>
      </c>
      <c r="Q515" s="289">
        <f>(($T515*'DT IN. DE'!$E$5/1000))*($D$1166/IF(AND($D$1165&gt;$B$1167,$B$1167&gt;$D$1164),366,365))+(($U515*'DT IN. DE'!$E$5/2000))</f>
        <v>0</v>
      </c>
      <c r="R515" s="290">
        <f t="shared" si="82"/>
        <v>0</v>
      </c>
      <c r="T515" s="291">
        <f t="shared" si="83"/>
        <v>0</v>
      </c>
      <c r="U515" s="291">
        <f t="shared" si="84"/>
        <v>0</v>
      </c>
      <c r="W515" s="288">
        <f>(($AB515*'DT IN. DE'!$C$5/1000))*($D$1166/IF(AND($D$1165&gt;$B$1167,$B$1167&gt;$D$1164),366,365))+(($AC515*'DT IN. DE'!$C$5/2000))</f>
        <v>0</v>
      </c>
      <c r="X515" s="289">
        <f t="shared" si="85"/>
        <v>0</v>
      </c>
      <c r="Y515" s="289">
        <f>(($AB515*'DT IN. DE'!$E$5/1000))*($D$1166/IF(AND($D$1165&gt;$B$1167,$B$1167&gt;$D$1164),366,365))+(($AC515*'DT IN. DE'!$E$5/2000))</f>
        <v>0</v>
      </c>
      <c r="Z515" s="292">
        <f t="shared" si="86"/>
        <v>0</v>
      </c>
      <c r="AA515" s="386"/>
      <c r="AB515" s="291">
        <f t="shared" si="87"/>
        <v>0</v>
      </c>
      <c r="AC515" s="291">
        <f t="shared" si="88"/>
        <v>0</v>
      </c>
    </row>
    <row r="516" spans="2:29" x14ac:dyDescent="0.25">
      <c r="B516" s="424">
        <v>512</v>
      </c>
      <c r="C516" s="430">
        <f>'BIENES ASEGURADOS IN.DE'!C516</f>
        <v>0</v>
      </c>
      <c r="D516" s="431">
        <f>'BIENES ASEGURADOS IN.DE'!D516*'RT GENERALES'!$E$14</f>
        <v>0</v>
      </c>
      <c r="E516" s="432">
        <f>'BIENES ASEGURADOS IN.DE'!E516*'RT GENERALES'!$E$14</f>
        <v>0</v>
      </c>
      <c r="F516" s="433">
        <f>'BIENES ASEGURADOS IN.DE'!F516*'RT GENERALES'!$E$14</f>
        <v>0</v>
      </c>
      <c r="G516" s="425">
        <f t="shared" si="78"/>
        <v>0</v>
      </c>
      <c r="H516" s="283"/>
      <c r="I516" s="284">
        <f>((((D516+E516)*('DT IN. DE'!$C$5/1000)))*($D$1166/IF(AND($D$1165&gt;$B$1167,$B$1167&gt;$D$1164),366,365))+(F516*('DT IN. DE'!$C$5/2000)))</f>
        <v>0</v>
      </c>
      <c r="J516" s="285">
        <f t="shared" si="79"/>
        <v>0</v>
      </c>
      <c r="K516" s="286">
        <f>(((D516+E516)*('DT IN. DE'!$E$5/1000))*($D$1166/IF(AND($D$1165&gt;$B$1167,$B$1167&gt;$D$1164),366,365))+(F516*('DT IN. DE'!$E$5/2000)))</f>
        <v>0</v>
      </c>
      <c r="L516" s="385"/>
      <c r="M516" s="287">
        <f t="shared" si="80"/>
        <v>0</v>
      </c>
      <c r="O516" s="288">
        <f>(($T516*'DT IN. DE'!$C$5/1000))*($D$1166/IF(AND($D$1165&gt;$B$1167,$B$1167&gt;$D$1164),366,365))+(($U516*'DT IN. DE'!$C$5/2000))</f>
        <v>0</v>
      </c>
      <c r="P516" s="289">
        <f t="shared" si="81"/>
        <v>0</v>
      </c>
      <c r="Q516" s="289">
        <f>(($T516*'DT IN. DE'!$E$5/1000))*($D$1166/IF(AND($D$1165&gt;$B$1167,$B$1167&gt;$D$1164),366,365))+(($U516*'DT IN. DE'!$E$5/2000))</f>
        <v>0</v>
      </c>
      <c r="R516" s="290">
        <f t="shared" si="82"/>
        <v>0</v>
      </c>
      <c r="T516" s="291">
        <f t="shared" si="83"/>
        <v>0</v>
      </c>
      <c r="U516" s="291">
        <f t="shared" si="84"/>
        <v>0</v>
      </c>
      <c r="W516" s="288">
        <f>(($AB516*'DT IN. DE'!$C$5/1000))*($D$1166/IF(AND($D$1165&gt;$B$1167,$B$1167&gt;$D$1164),366,365))+(($AC516*'DT IN. DE'!$C$5/2000))</f>
        <v>0</v>
      </c>
      <c r="X516" s="289">
        <f t="shared" si="85"/>
        <v>0</v>
      </c>
      <c r="Y516" s="289">
        <f>(($AB516*'DT IN. DE'!$E$5/1000))*($D$1166/IF(AND($D$1165&gt;$B$1167,$B$1167&gt;$D$1164),366,365))+(($AC516*'DT IN. DE'!$E$5/2000))</f>
        <v>0</v>
      </c>
      <c r="Z516" s="292">
        <f t="shared" si="86"/>
        <v>0</v>
      </c>
      <c r="AA516" s="386"/>
      <c r="AB516" s="291">
        <f t="shared" si="87"/>
        <v>0</v>
      </c>
      <c r="AC516" s="291">
        <f t="shared" si="88"/>
        <v>0</v>
      </c>
    </row>
    <row r="517" spans="2:29" x14ac:dyDescent="0.25">
      <c r="B517" s="424">
        <v>513</v>
      </c>
      <c r="C517" s="430">
        <f>'BIENES ASEGURADOS IN.DE'!C517</f>
        <v>0</v>
      </c>
      <c r="D517" s="431">
        <f>'BIENES ASEGURADOS IN.DE'!D517*'RT GENERALES'!$E$14</f>
        <v>0</v>
      </c>
      <c r="E517" s="432">
        <f>'BIENES ASEGURADOS IN.DE'!E517*'RT GENERALES'!$E$14</f>
        <v>0</v>
      </c>
      <c r="F517" s="433">
        <f>'BIENES ASEGURADOS IN.DE'!F517*'RT GENERALES'!$E$14</f>
        <v>0</v>
      </c>
      <c r="G517" s="425">
        <f t="shared" si="78"/>
        <v>0</v>
      </c>
      <c r="H517" s="283"/>
      <c r="I517" s="284">
        <f>((((D517+E517)*('DT IN. DE'!$C$5/1000)))*($D$1166/IF(AND($D$1165&gt;$B$1167,$B$1167&gt;$D$1164),366,365))+(F517*('DT IN. DE'!$C$5/2000)))</f>
        <v>0</v>
      </c>
      <c r="J517" s="285">
        <f t="shared" si="79"/>
        <v>0</v>
      </c>
      <c r="K517" s="286">
        <f>(((D517+E517)*('DT IN. DE'!$E$5/1000))*($D$1166/IF(AND($D$1165&gt;$B$1167,$B$1167&gt;$D$1164),366,365))+(F517*('DT IN. DE'!$E$5/2000)))</f>
        <v>0</v>
      </c>
      <c r="L517" s="385"/>
      <c r="M517" s="287">
        <f t="shared" si="80"/>
        <v>0</v>
      </c>
      <c r="O517" s="288">
        <f>(($T517*'DT IN. DE'!$C$5/1000))*($D$1166/IF(AND($D$1165&gt;$B$1167,$B$1167&gt;$D$1164),366,365))+(($U517*'DT IN. DE'!$C$5/2000))</f>
        <v>0</v>
      </c>
      <c r="P517" s="289">
        <f t="shared" si="81"/>
        <v>0</v>
      </c>
      <c r="Q517" s="289">
        <f>(($T517*'DT IN. DE'!$E$5/1000))*($D$1166/IF(AND($D$1165&gt;$B$1167,$B$1167&gt;$D$1164),366,365))+(($U517*'DT IN. DE'!$E$5/2000))</f>
        <v>0</v>
      </c>
      <c r="R517" s="290">
        <f t="shared" si="82"/>
        <v>0</v>
      </c>
      <c r="T517" s="291">
        <f t="shared" si="83"/>
        <v>0</v>
      </c>
      <c r="U517" s="291">
        <f t="shared" si="84"/>
        <v>0</v>
      </c>
      <c r="W517" s="288">
        <f>(($AB517*'DT IN. DE'!$C$5/1000))*($D$1166/IF(AND($D$1165&gt;$B$1167,$B$1167&gt;$D$1164),366,365))+(($AC517*'DT IN. DE'!$C$5/2000))</f>
        <v>0</v>
      </c>
      <c r="X517" s="289">
        <f t="shared" si="85"/>
        <v>0</v>
      </c>
      <c r="Y517" s="289">
        <f>(($AB517*'DT IN. DE'!$E$5/1000))*($D$1166/IF(AND($D$1165&gt;$B$1167,$B$1167&gt;$D$1164),366,365))+(($AC517*'DT IN. DE'!$E$5/2000))</f>
        <v>0</v>
      </c>
      <c r="Z517" s="292">
        <f t="shared" si="86"/>
        <v>0</v>
      </c>
      <c r="AA517" s="386"/>
      <c r="AB517" s="291">
        <f t="shared" si="87"/>
        <v>0</v>
      </c>
      <c r="AC517" s="291">
        <f t="shared" si="88"/>
        <v>0</v>
      </c>
    </row>
    <row r="518" spans="2:29" x14ac:dyDescent="0.25">
      <c r="B518" s="423">
        <v>514</v>
      </c>
      <c r="C518" s="430">
        <f>'BIENES ASEGURADOS IN.DE'!C518</f>
        <v>0</v>
      </c>
      <c r="D518" s="431">
        <f>'BIENES ASEGURADOS IN.DE'!D518*'RT GENERALES'!$E$14</f>
        <v>0</v>
      </c>
      <c r="E518" s="432">
        <f>'BIENES ASEGURADOS IN.DE'!E518*'RT GENERALES'!$E$14</f>
        <v>0</v>
      </c>
      <c r="F518" s="433">
        <f>'BIENES ASEGURADOS IN.DE'!F518*'RT GENERALES'!$E$14</f>
        <v>0</v>
      </c>
      <c r="G518" s="425">
        <f t="shared" ref="G518:G581" si="89">SUM(D518:F518)</f>
        <v>0</v>
      </c>
      <c r="H518" s="283"/>
      <c r="I518" s="284">
        <f>((((D518+E518)*('DT IN. DE'!$C$5/1000)))*($D$1166/IF(AND($D$1165&gt;$B$1167,$B$1167&gt;$D$1164),366,365))+(F518*('DT IN. DE'!$C$5/2000)))</f>
        <v>0</v>
      </c>
      <c r="J518" s="285">
        <f t="shared" ref="J518:J581" si="90">((((D518+E518)*($G$1166/1000)))*($D$1166/IF(AND($D$1165&gt;$B$1167,$B$1167&gt;$D$1164),366,365))+(F518*$G$1166/2000))</f>
        <v>0</v>
      </c>
      <c r="K518" s="286">
        <f>(((D518+E518)*('DT IN. DE'!$E$5/1000))*($D$1166/IF(AND($D$1165&gt;$B$1167,$B$1167&gt;$D$1164),366,365))+(F518*('DT IN. DE'!$E$5/2000)))</f>
        <v>0</v>
      </c>
      <c r="L518" s="385"/>
      <c r="M518" s="287">
        <f t="shared" ref="M518:M581" si="91">SUM(I518:L518)</f>
        <v>0</v>
      </c>
      <c r="O518" s="288">
        <f>(($T518*'DT IN. DE'!$C$5/1000))*($D$1166/IF(AND($D$1165&gt;$B$1167,$B$1167&gt;$D$1164),366,365))+(($U518*'DT IN. DE'!$C$5/2000))</f>
        <v>0</v>
      </c>
      <c r="P518" s="289">
        <f t="shared" ref="P518:P581" si="92">(($T518*$G$1166/1000))*($D$1166/IF(AND($D$1165&gt;$B$1167,$B$1167&gt;$D$1164),366,365))+(($U518*$G$1166/2000))</f>
        <v>0</v>
      </c>
      <c r="Q518" s="289">
        <f>(($T518*'DT IN. DE'!$E$5/1000))*($D$1166/IF(AND($D$1165&gt;$B$1167,$B$1167&gt;$D$1164),366,365))+(($U518*'DT IN. DE'!$E$5/2000))</f>
        <v>0</v>
      </c>
      <c r="R518" s="290">
        <f t="shared" ref="R518:R581" si="93">M518-(SUM(O518:Q518))</f>
        <v>0</v>
      </c>
      <c r="T518" s="291">
        <f t="shared" ref="T518:T581" si="94">IF(AND(($G518)&gt;$O$2,F518&gt;0),((D518+E518)*($O$2/$G518)),IF($G518&lt;$O$2,(D518+E518),($G518)*($O$2/$G518)))</f>
        <v>0</v>
      </c>
      <c r="U518" s="291">
        <f t="shared" ref="U518:U581" si="95">IF(AND(($G518)&gt;$O$2,$F518&gt;0),(($F518)*($O$2/$G518)),$F518)</f>
        <v>0</v>
      </c>
      <c r="W518" s="288">
        <f>(($AB518*'DT IN. DE'!$C$5/1000))*($D$1166/IF(AND($D$1165&gt;$B$1167,$B$1167&gt;$D$1164),366,365))+(($AC518*'DT IN. DE'!$C$5/2000))</f>
        <v>0</v>
      </c>
      <c r="X518" s="289">
        <f t="shared" ref="X518:X581" si="96">(($AB518*$G$1166/1000))*($D$1166/IF(AND($D$1165&gt;$B$1167,$B$1167&gt;$D$1164),366,365))+(($AC518*$G$1166/2000))</f>
        <v>0</v>
      </c>
      <c r="Y518" s="289">
        <f>(($AB518*'DT IN. DE'!$E$5/1000))*($D$1166/IF(AND($D$1165&gt;$B$1167,$B$1167&gt;$D$1164),366,365))+(($AC518*'DT IN. DE'!$E$5/2000))</f>
        <v>0</v>
      </c>
      <c r="Z518" s="292">
        <f t="shared" ref="Z518:Z581" si="97">M518-SUM(O518:Q518,W518:Y518)</f>
        <v>0</v>
      </c>
      <c r="AA518" s="386"/>
      <c r="AB518" s="291">
        <f t="shared" ref="AB518:AB581" si="98">IF($G518&gt;$O$2,IF(AND($W$2&gt;=($G518-$O$2)),(D518+E518)*(1-($O$2/$G518)),(D518+E518)*($W$2/$G518)),0)</f>
        <v>0</v>
      </c>
      <c r="AC518" s="291">
        <f t="shared" ref="AC518:AC581" si="99">IF($G518&gt;$O$2,IF(AND($W$2&gt;=($G518-$O$2),F518&gt;0),(F518)*(1-($O$2/$G518)),(F518)*($W$2/$G518)),0)</f>
        <v>0</v>
      </c>
    </row>
    <row r="519" spans="2:29" x14ac:dyDescent="0.25">
      <c r="B519" s="424">
        <v>515</v>
      </c>
      <c r="C519" s="430">
        <f>'BIENES ASEGURADOS IN.DE'!C519</f>
        <v>0</v>
      </c>
      <c r="D519" s="431">
        <f>'BIENES ASEGURADOS IN.DE'!D519*'RT GENERALES'!$E$14</f>
        <v>0</v>
      </c>
      <c r="E519" s="432">
        <f>'BIENES ASEGURADOS IN.DE'!E519*'RT GENERALES'!$E$14</f>
        <v>0</v>
      </c>
      <c r="F519" s="433">
        <f>'BIENES ASEGURADOS IN.DE'!F519*'RT GENERALES'!$E$14</f>
        <v>0</v>
      </c>
      <c r="G519" s="425">
        <f t="shared" si="89"/>
        <v>0</v>
      </c>
      <c r="H519" s="283"/>
      <c r="I519" s="284">
        <f>((((D519+E519)*('DT IN. DE'!$C$5/1000)))*($D$1166/IF(AND($D$1165&gt;$B$1167,$B$1167&gt;$D$1164),366,365))+(F519*('DT IN. DE'!$C$5/2000)))</f>
        <v>0</v>
      </c>
      <c r="J519" s="285">
        <f t="shared" si="90"/>
        <v>0</v>
      </c>
      <c r="K519" s="286">
        <f>(((D519+E519)*('DT IN. DE'!$E$5/1000))*($D$1166/IF(AND($D$1165&gt;$B$1167,$B$1167&gt;$D$1164),366,365))+(F519*('DT IN. DE'!$E$5/2000)))</f>
        <v>0</v>
      </c>
      <c r="L519" s="385"/>
      <c r="M519" s="287">
        <f t="shared" si="91"/>
        <v>0</v>
      </c>
      <c r="O519" s="288">
        <f>(($T519*'DT IN. DE'!$C$5/1000))*($D$1166/IF(AND($D$1165&gt;$B$1167,$B$1167&gt;$D$1164),366,365))+(($U519*'DT IN. DE'!$C$5/2000))</f>
        <v>0</v>
      </c>
      <c r="P519" s="289">
        <f t="shared" si="92"/>
        <v>0</v>
      </c>
      <c r="Q519" s="289">
        <f>(($T519*'DT IN. DE'!$E$5/1000))*($D$1166/IF(AND($D$1165&gt;$B$1167,$B$1167&gt;$D$1164),366,365))+(($U519*'DT IN. DE'!$E$5/2000))</f>
        <v>0</v>
      </c>
      <c r="R519" s="290">
        <f t="shared" si="93"/>
        <v>0</v>
      </c>
      <c r="T519" s="291">
        <f t="shared" si="94"/>
        <v>0</v>
      </c>
      <c r="U519" s="291">
        <f t="shared" si="95"/>
        <v>0</v>
      </c>
      <c r="W519" s="288">
        <f>(($AB519*'DT IN. DE'!$C$5/1000))*($D$1166/IF(AND($D$1165&gt;$B$1167,$B$1167&gt;$D$1164),366,365))+(($AC519*'DT IN. DE'!$C$5/2000))</f>
        <v>0</v>
      </c>
      <c r="X519" s="289">
        <f t="shared" si="96"/>
        <v>0</v>
      </c>
      <c r="Y519" s="289">
        <f>(($AB519*'DT IN. DE'!$E$5/1000))*($D$1166/IF(AND($D$1165&gt;$B$1167,$B$1167&gt;$D$1164),366,365))+(($AC519*'DT IN. DE'!$E$5/2000))</f>
        <v>0</v>
      </c>
      <c r="Z519" s="292">
        <f t="shared" si="97"/>
        <v>0</v>
      </c>
      <c r="AA519" s="386"/>
      <c r="AB519" s="291">
        <f t="shared" si="98"/>
        <v>0</v>
      </c>
      <c r="AC519" s="291">
        <f t="shared" si="99"/>
        <v>0</v>
      </c>
    </row>
    <row r="520" spans="2:29" x14ac:dyDescent="0.25">
      <c r="B520" s="424">
        <v>516</v>
      </c>
      <c r="C520" s="430">
        <f>'BIENES ASEGURADOS IN.DE'!C520</f>
        <v>0</v>
      </c>
      <c r="D520" s="431">
        <f>'BIENES ASEGURADOS IN.DE'!D520*'RT GENERALES'!$E$14</f>
        <v>0</v>
      </c>
      <c r="E520" s="432">
        <f>'BIENES ASEGURADOS IN.DE'!E520*'RT GENERALES'!$E$14</f>
        <v>0</v>
      </c>
      <c r="F520" s="433">
        <f>'BIENES ASEGURADOS IN.DE'!F520*'RT GENERALES'!$E$14</f>
        <v>0</v>
      </c>
      <c r="G520" s="425">
        <f t="shared" si="89"/>
        <v>0</v>
      </c>
      <c r="H520" s="283"/>
      <c r="I520" s="284">
        <f>((((D520+E520)*('DT IN. DE'!$C$5/1000)))*($D$1166/IF(AND($D$1165&gt;$B$1167,$B$1167&gt;$D$1164),366,365))+(F520*('DT IN. DE'!$C$5/2000)))</f>
        <v>0</v>
      </c>
      <c r="J520" s="285">
        <f t="shared" si="90"/>
        <v>0</v>
      </c>
      <c r="K520" s="286">
        <f>(((D520+E520)*('DT IN. DE'!$E$5/1000))*($D$1166/IF(AND($D$1165&gt;$B$1167,$B$1167&gt;$D$1164),366,365))+(F520*('DT IN. DE'!$E$5/2000)))</f>
        <v>0</v>
      </c>
      <c r="L520" s="385"/>
      <c r="M520" s="287">
        <f t="shared" si="91"/>
        <v>0</v>
      </c>
      <c r="O520" s="288">
        <f>(($T520*'DT IN. DE'!$C$5/1000))*($D$1166/IF(AND($D$1165&gt;$B$1167,$B$1167&gt;$D$1164),366,365))+(($U520*'DT IN. DE'!$C$5/2000))</f>
        <v>0</v>
      </c>
      <c r="P520" s="289">
        <f t="shared" si="92"/>
        <v>0</v>
      </c>
      <c r="Q520" s="289">
        <f>(($T520*'DT IN. DE'!$E$5/1000))*($D$1166/IF(AND($D$1165&gt;$B$1167,$B$1167&gt;$D$1164),366,365))+(($U520*'DT IN. DE'!$E$5/2000))</f>
        <v>0</v>
      </c>
      <c r="R520" s="290">
        <f t="shared" si="93"/>
        <v>0</v>
      </c>
      <c r="T520" s="291">
        <f t="shared" si="94"/>
        <v>0</v>
      </c>
      <c r="U520" s="291">
        <f t="shared" si="95"/>
        <v>0</v>
      </c>
      <c r="W520" s="288">
        <f>(($AB520*'DT IN. DE'!$C$5/1000))*($D$1166/IF(AND($D$1165&gt;$B$1167,$B$1167&gt;$D$1164),366,365))+(($AC520*'DT IN. DE'!$C$5/2000))</f>
        <v>0</v>
      </c>
      <c r="X520" s="289">
        <f t="shared" si="96"/>
        <v>0</v>
      </c>
      <c r="Y520" s="289">
        <f>(($AB520*'DT IN. DE'!$E$5/1000))*($D$1166/IF(AND($D$1165&gt;$B$1167,$B$1167&gt;$D$1164),366,365))+(($AC520*'DT IN. DE'!$E$5/2000))</f>
        <v>0</v>
      </c>
      <c r="Z520" s="292">
        <f t="shared" si="97"/>
        <v>0</v>
      </c>
      <c r="AA520" s="386"/>
      <c r="AB520" s="291">
        <f t="shared" si="98"/>
        <v>0</v>
      </c>
      <c r="AC520" s="291">
        <f t="shared" si="99"/>
        <v>0</v>
      </c>
    </row>
    <row r="521" spans="2:29" x14ac:dyDescent="0.25">
      <c r="B521" s="423">
        <v>517</v>
      </c>
      <c r="C521" s="430">
        <f>'BIENES ASEGURADOS IN.DE'!C521</f>
        <v>0</v>
      </c>
      <c r="D521" s="431">
        <f>'BIENES ASEGURADOS IN.DE'!D521*'RT GENERALES'!$E$14</f>
        <v>0</v>
      </c>
      <c r="E521" s="432">
        <f>'BIENES ASEGURADOS IN.DE'!E521*'RT GENERALES'!$E$14</f>
        <v>0</v>
      </c>
      <c r="F521" s="433">
        <f>'BIENES ASEGURADOS IN.DE'!F521*'RT GENERALES'!$E$14</f>
        <v>0</v>
      </c>
      <c r="G521" s="425">
        <f t="shared" si="89"/>
        <v>0</v>
      </c>
      <c r="H521" s="283"/>
      <c r="I521" s="284">
        <f>((((D521+E521)*('DT IN. DE'!$C$5/1000)))*($D$1166/IF(AND($D$1165&gt;$B$1167,$B$1167&gt;$D$1164),366,365))+(F521*('DT IN. DE'!$C$5/2000)))</f>
        <v>0</v>
      </c>
      <c r="J521" s="285">
        <f t="shared" si="90"/>
        <v>0</v>
      </c>
      <c r="K521" s="286">
        <f>(((D521+E521)*('DT IN. DE'!$E$5/1000))*($D$1166/IF(AND($D$1165&gt;$B$1167,$B$1167&gt;$D$1164),366,365))+(F521*('DT IN. DE'!$E$5/2000)))</f>
        <v>0</v>
      </c>
      <c r="L521" s="385"/>
      <c r="M521" s="287">
        <f t="shared" si="91"/>
        <v>0</v>
      </c>
      <c r="O521" s="288">
        <f>(($T521*'DT IN. DE'!$C$5/1000))*($D$1166/IF(AND($D$1165&gt;$B$1167,$B$1167&gt;$D$1164),366,365))+(($U521*'DT IN. DE'!$C$5/2000))</f>
        <v>0</v>
      </c>
      <c r="P521" s="289">
        <f t="shared" si="92"/>
        <v>0</v>
      </c>
      <c r="Q521" s="289">
        <f>(($T521*'DT IN. DE'!$E$5/1000))*($D$1166/IF(AND($D$1165&gt;$B$1167,$B$1167&gt;$D$1164),366,365))+(($U521*'DT IN. DE'!$E$5/2000))</f>
        <v>0</v>
      </c>
      <c r="R521" s="290">
        <f t="shared" si="93"/>
        <v>0</v>
      </c>
      <c r="T521" s="291">
        <f t="shared" si="94"/>
        <v>0</v>
      </c>
      <c r="U521" s="291">
        <f t="shared" si="95"/>
        <v>0</v>
      </c>
      <c r="W521" s="288">
        <f>(($AB521*'DT IN. DE'!$C$5/1000))*($D$1166/IF(AND($D$1165&gt;$B$1167,$B$1167&gt;$D$1164),366,365))+(($AC521*'DT IN. DE'!$C$5/2000))</f>
        <v>0</v>
      </c>
      <c r="X521" s="289">
        <f t="shared" si="96"/>
        <v>0</v>
      </c>
      <c r="Y521" s="289">
        <f>(($AB521*'DT IN. DE'!$E$5/1000))*($D$1166/IF(AND($D$1165&gt;$B$1167,$B$1167&gt;$D$1164),366,365))+(($AC521*'DT IN. DE'!$E$5/2000))</f>
        <v>0</v>
      </c>
      <c r="Z521" s="292">
        <f t="shared" si="97"/>
        <v>0</v>
      </c>
      <c r="AA521" s="386"/>
      <c r="AB521" s="291">
        <f t="shared" si="98"/>
        <v>0</v>
      </c>
      <c r="AC521" s="291">
        <f t="shared" si="99"/>
        <v>0</v>
      </c>
    </row>
    <row r="522" spans="2:29" x14ac:dyDescent="0.25">
      <c r="B522" s="424">
        <v>518</v>
      </c>
      <c r="C522" s="430">
        <f>'BIENES ASEGURADOS IN.DE'!C522</f>
        <v>0</v>
      </c>
      <c r="D522" s="431">
        <f>'BIENES ASEGURADOS IN.DE'!D522*'RT GENERALES'!$E$14</f>
        <v>0</v>
      </c>
      <c r="E522" s="432">
        <f>'BIENES ASEGURADOS IN.DE'!E522*'RT GENERALES'!$E$14</f>
        <v>0</v>
      </c>
      <c r="F522" s="433">
        <f>'BIENES ASEGURADOS IN.DE'!F522*'RT GENERALES'!$E$14</f>
        <v>0</v>
      </c>
      <c r="G522" s="425">
        <f t="shared" si="89"/>
        <v>0</v>
      </c>
      <c r="H522" s="283"/>
      <c r="I522" s="284">
        <f>((((D522+E522)*('DT IN. DE'!$C$5/1000)))*($D$1166/IF(AND($D$1165&gt;$B$1167,$B$1167&gt;$D$1164),366,365))+(F522*('DT IN. DE'!$C$5/2000)))</f>
        <v>0</v>
      </c>
      <c r="J522" s="285">
        <f t="shared" si="90"/>
        <v>0</v>
      </c>
      <c r="K522" s="286">
        <f>(((D522+E522)*('DT IN. DE'!$E$5/1000))*($D$1166/IF(AND($D$1165&gt;$B$1167,$B$1167&gt;$D$1164),366,365))+(F522*('DT IN. DE'!$E$5/2000)))</f>
        <v>0</v>
      </c>
      <c r="L522" s="385"/>
      <c r="M522" s="287">
        <f t="shared" si="91"/>
        <v>0</v>
      </c>
      <c r="O522" s="288">
        <f>(($T522*'DT IN. DE'!$C$5/1000))*($D$1166/IF(AND($D$1165&gt;$B$1167,$B$1167&gt;$D$1164),366,365))+(($U522*'DT IN. DE'!$C$5/2000))</f>
        <v>0</v>
      </c>
      <c r="P522" s="289">
        <f t="shared" si="92"/>
        <v>0</v>
      </c>
      <c r="Q522" s="289">
        <f>(($T522*'DT IN. DE'!$E$5/1000))*($D$1166/IF(AND($D$1165&gt;$B$1167,$B$1167&gt;$D$1164),366,365))+(($U522*'DT IN. DE'!$E$5/2000))</f>
        <v>0</v>
      </c>
      <c r="R522" s="290">
        <f t="shared" si="93"/>
        <v>0</v>
      </c>
      <c r="T522" s="291">
        <f t="shared" si="94"/>
        <v>0</v>
      </c>
      <c r="U522" s="291">
        <f t="shared" si="95"/>
        <v>0</v>
      </c>
      <c r="W522" s="288">
        <f>(($AB522*'DT IN. DE'!$C$5/1000))*($D$1166/IF(AND($D$1165&gt;$B$1167,$B$1167&gt;$D$1164),366,365))+(($AC522*'DT IN. DE'!$C$5/2000))</f>
        <v>0</v>
      </c>
      <c r="X522" s="289">
        <f t="shared" si="96"/>
        <v>0</v>
      </c>
      <c r="Y522" s="289">
        <f>(($AB522*'DT IN. DE'!$E$5/1000))*($D$1166/IF(AND($D$1165&gt;$B$1167,$B$1167&gt;$D$1164),366,365))+(($AC522*'DT IN. DE'!$E$5/2000))</f>
        <v>0</v>
      </c>
      <c r="Z522" s="292">
        <f t="shared" si="97"/>
        <v>0</v>
      </c>
      <c r="AA522" s="386"/>
      <c r="AB522" s="291">
        <f t="shared" si="98"/>
        <v>0</v>
      </c>
      <c r="AC522" s="291">
        <f t="shared" si="99"/>
        <v>0</v>
      </c>
    </row>
    <row r="523" spans="2:29" x14ac:dyDescent="0.25">
      <c r="B523" s="424">
        <v>519</v>
      </c>
      <c r="C523" s="430">
        <f>'BIENES ASEGURADOS IN.DE'!C523</f>
        <v>0</v>
      </c>
      <c r="D523" s="431">
        <f>'BIENES ASEGURADOS IN.DE'!D523*'RT GENERALES'!$E$14</f>
        <v>0</v>
      </c>
      <c r="E523" s="432">
        <f>'BIENES ASEGURADOS IN.DE'!E523*'RT GENERALES'!$E$14</f>
        <v>0</v>
      </c>
      <c r="F523" s="433">
        <f>'BIENES ASEGURADOS IN.DE'!F523*'RT GENERALES'!$E$14</f>
        <v>0</v>
      </c>
      <c r="G523" s="425">
        <f t="shared" si="89"/>
        <v>0</v>
      </c>
      <c r="H523" s="283"/>
      <c r="I523" s="284">
        <f>((((D523+E523)*('DT IN. DE'!$C$5/1000)))*($D$1166/IF(AND($D$1165&gt;$B$1167,$B$1167&gt;$D$1164),366,365))+(F523*('DT IN. DE'!$C$5/2000)))</f>
        <v>0</v>
      </c>
      <c r="J523" s="285">
        <f t="shared" si="90"/>
        <v>0</v>
      </c>
      <c r="K523" s="286">
        <f>(((D523+E523)*('DT IN. DE'!$E$5/1000))*($D$1166/IF(AND($D$1165&gt;$B$1167,$B$1167&gt;$D$1164),366,365))+(F523*('DT IN. DE'!$E$5/2000)))</f>
        <v>0</v>
      </c>
      <c r="L523" s="385"/>
      <c r="M523" s="287">
        <f t="shared" si="91"/>
        <v>0</v>
      </c>
      <c r="O523" s="288">
        <f>(($T523*'DT IN. DE'!$C$5/1000))*($D$1166/IF(AND($D$1165&gt;$B$1167,$B$1167&gt;$D$1164),366,365))+(($U523*'DT IN. DE'!$C$5/2000))</f>
        <v>0</v>
      </c>
      <c r="P523" s="289">
        <f t="shared" si="92"/>
        <v>0</v>
      </c>
      <c r="Q523" s="289">
        <f>(($T523*'DT IN. DE'!$E$5/1000))*($D$1166/IF(AND($D$1165&gt;$B$1167,$B$1167&gt;$D$1164),366,365))+(($U523*'DT IN. DE'!$E$5/2000))</f>
        <v>0</v>
      </c>
      <c r="R523" s="290">
        <f t="shared" si="93"/>
        <v>0</v>
      </c>
      <c r="T523" s="291">
        <f t="shared" si="94"/>
        <v>0</v>
      </c>
      <c r="U523" s="291">
        <f t="shared" si="95"/>
        <v>0</v>
      </c>
      <c r="W523" s="288">
        <f>(($AB523*'DT IN. DE'!$C$5/1000))*($D$1166/IF(AND($D$1165&gt;$B$1167,$B$1167&gt;$D$1164),366,365))+(($AC523*'DT IN. DE'!$C$5/2000))</f>
        <v>0</v>
      </c>
      <c r="X523" s="289">
        <f t="shared" si="96"/>
        <v>0</v>
      </c>
      <c r="Y523" s="289">
        <f>(($AB523*'DT IN. DE'!$E$5/1000))*($D$1166/IF(AND($D$1165&gt;$B$1167,$B$1167&gt;$D$1164),366,365))+(($AC523*'DT IN. DE'!$E$5/2000))</f>
        <v>0</v>
      </c>
      <c r="Z523" s="292">
        <f t="shared" si="97"/>
        <v>0</v>
      </c>
      <c r="AA523" s="386"/>
      <c r="AB523" s="291">
        <f t="shared" si="98"/>
        <v>0</v>
      </c>
      <c r="AC523" s="291">
        <f t="shared" si="99"/>
        <v>0</v>
      </c>
    </row>
    <row r="524" spans="2:29" x14ac:dyDescent="0.25">
      <c r="B524" s="423">
        <v>520</v>
      </c>
      <c r="C524" s="430">
        <f>'BIENES ASEGURADOS IN.DE'!C524</f>
        <v>0</v>
      </c>
      <c r="D524" s="431">
        <f>'BIENES ASEGURADOS IN.DE'!D524*'RT GENERALES'!$E$14</f>
        <v>0</v>
      </c>
      <c r="E524" s="432">
        <f>'BIENES ASEGURADOS IN.DE'!E524*'RT GENERALES'!$E$14</f>
        <v>0</v>
      </c>
      <c r="F524" s="433">
        <f>'BIENES ASEGURADOS IN.DE'!F524*'RT GENERALES'!$E$14</f>
        <v>0</v>
      </c>
      <c r="G524" s="425">
        <f t="shared" si="89"/>
        <v>0</v>
      </c>
      <c r="H524" s="283"/>
      <c r="I524" s="284">
        <f>((((D524+E524)*('DT IN. DE'!$C$5/1000)))*($D$1166/IF(AND($D$1165&gt;$B$1167,$B$1167&gt;$D$1164),366,365))+(F524*('DT IN. DE'!$C$5/2000)))</f>
        <v>0</v>
      </c>
      <c r="J524" s="285">
        <f t="shared" si="90"/>
        <v>0</v>
      </c>
      <c r="K524" s="286">
        <f>(((D524+E524)*('DT IN. DE'!$E$5/1000))*($D$1166/IF(AND($D$1165&gt;$B$1167,$B$1167&gt;$D$1164),366,365))+(F524*('DT IN. DE'!$E$5/2000)))</f>
        <v>0</v>
      </c>
      <c r="L524" s="385"/>
      <c r="M524" s="287">
        <f t="shared" si="91"/>
        <v>0</v>
      </c>
      <c r="O524" s="288">
        <f>(($T524*'DT IN. DE'!$C$5/1000))*($D$1166/IF(AND($D$1165&gt;$B$1167,$B$1167&gt;$D$1164),366,365))+(($U524*'DT IN. DE'!$C$5/2000))</f>
        <v>0</v>
      </c>
      <c r="P524" s="289">
        <f t="shared" si="92"/>
        <v>0</v>
      </c>
      <c r="Q524" s="289">
        <f>(($T524*'DT IN. DE'!$E$5/1000))*($D$1166/IF(AND($D$1165&gt;$B$1167,$B$1167&gt;$D$1164),366,365))+(($U524*'DT IN. DE'!$E$5/2000))</f>
        <v>0</v>
      </c>
      <c r="R524" s="290">
        <f t="shared" si="93"/>
        <v>0</v>
      </c>
      <c r="T524" s="291">
        <f t="shared" si="94"/>
        <v>0</v>
      </c>
      <c r="U524" s="291">
        <f t="shared" si="95"/>
        <v>0</v>
      </c>
      <c r="W524" s="288">
        <f>(($AB524*'DT IN. DE'!$C$5/1000))*($D$1166/IF(AND($D$1165&gt;$B$1167,$B$1167&gt;$D$1164),366,365))+(($AC524*'DT IN. DE'!$C$5/2000))</f>
        <v>0</v>
      </c>
      <c r="X524" s="289">
        <f t="shared" si="96"/>
        <v>0</v>
      </c>
      <c r="Y524" s="289">
        <f>(($AB524*'DT IN. DE'!$E$5/1000))*($D$1166/IF(AND($D$1165&gt;$B$1167,$B$1167&gt;$D$1164),366,365))+(($AC524*'DT IN. DE'!$E$5/2000))</f>
        <v>0</v>
      </c>
      <c r="Z524" s="292">
        <f t="shared" si="97"/>
        <v>0</v>
      </c>
      <c r="AA524" s="386"/>
      <c r="AB524" s="291">
        <f t="shared" si="98"/>
        <v>0</v>
      </c>
      <c r="AC524" s="291">
        <f t="shared" si="99"/>
        <v>0</v>
      </c>
    </row>
    <row r="525" spans="2:29" x14ac:dyDescent="0.25">
      <c r="B525" s="424">
        <v>521</v>
      </c>
      <c r="C525" s="430">
        <f>'BIENES ASEGURADOS IN.DE'!C525</f>
        <v>0</v>
      </c>
      <c r="D525" s="431">
        <f>'BIENES ASEGURADOS IN.DE'!D525*'RT GENERALES'!$E$14</f>
        <v>0</v>
      </c>
      <c r="E525" s="432">
        <f>'BIENES ASEGURADOS IN.DE'!E525*'RT GENERALES'!$E$14</f>
        <v>0</v>
      </c>
      <c r="F525" s="433">
        <f>'BIENES ASEGURADOS IN.DE'!F525*'RT GENERALES'!$E$14</f>
        <v>0</v>
      </c>
      <c r="G525" s="425">
        <f t="shared" si="89"/>
        <v>0</v>
      </c>
      <c r="H525" s="283"/>
      <c r="I525" s="284">
        <f>((((D525+E525)*('DT IN. DE'!$C$5/1000)))*($D$1166/IF(AND($D$1165&gt;$B$1167,$B$1167&gt;$D$1164),366,365))+(F525*('DT IN. DE'!$C$5/2000)))</f>
        <v>0</v>
      </c>
      <c r="J525" s="285">
        <f t="shared" si="90"/>
        <v>0</v>
      </c>
      <c r="K525" s="286">
        <f>(((D525+E525)*('DT IN. DE'!$E$5/1000))*($D$1166/IF(AND($D$1165&gt;$B$1167,$B$1167&gt;$D$1164),366,365))+(F525*('DT IN. DE'!$E$5/2000)))</f>
        <v>0</v>
      </c>
      <c r="L525" s="385"/>
      <c r="M525" s="287">
        <f t="shared" si="91"/>
        <v>0</v>
      </c>
      <c r="O525" s="288">
        <f>(($T525*'DT IN. DE'!$C$5/1000))*($D$1166/IF(AND($D$1165&gt;$B$1167,$B$1167&gt;$D$1164),366,365))+(($U525*'DT IN. DE'!$C$5/2000))</f>
        <v>0</v>
      </c>
      <c r="P525" s="289">
        <f t="shared" si="92"/>
        <v>0</v>
      </c>
      <c r="Q525" s="289">
        <f>(($T525*'DT IN. DE'!$E$5/1000))*($D$1166/IF(AND($D$1165&gt;$B$1167,$B$1167&gt;$D$1164),366,365))+(($U525*'DT IN. DE'!$E$5/2000))</f>
        <v>0</v>
      </c>
      <c r="R525" s="290">
        <f t="shared" si="93"/>
        <v>0</v>
      </c>
      <c r="T525" s="291">
        <f t="shared" si="94"/>
        <v>0</v>
      </c>
      <c r="U525" s="291">
        <f t="shared" si="95"/>
        <v>0</v>
      </c>
      <c r="W525" s="288">
        <f>(($AB525*'DT IN. DE'!$C$5/1000))*($D$1166/IF(AND($D$1165&gt;$B$1167,$B$1167&gt;$D$1164),366,365))+(($AC525*'DT IN. DE'!$C$5/2000))</f>
        <v>0</v>
      </c>
      <c r="X525" s="289">
        <f t="shared" si="96"/>
        <v>0</v>
      </c>
      <c r="Y525" s="289">
        <f>(($AB525*'DT IN. DE'!$E$5/1000))*($D$1166/IF(AND($D$1165&gt;$B$1167,$B$1167&gt;$D$1164),366,365))+(($AC525*'DT IN. DE'!$E$5/2000))</f>
        <v>0</v>
      </c>
      <c r="Z525" s="292">
        <f t="shared" si="97"/>
        <v>0</v>
      </c>
      <c r="AA525" s="386"/>
      <c r="AB525" s="291">
        <f t="shared" si="98"/>
        <v>0</v>
      </c>
      <c r="AC525" s="291">
        <f t="shared" si="99"/>
        <v>0</v>
      </c>
    </row>
    <row r="526" spans="2:29" x14ac:dyDescent="0.25">
      <c r="B526" s="424">
        <v>522</v>
      </c>
      <c r="C526" s="430">
        <f>'BIENES ASEGURADOS IN.DE'!C526</f>
        <v>0</v>
      </c>
      <c r="D526" s="431">
        <f>'BIENES ASEGURADOS IN.DE'!D526*'RT GENERALES'!$E$14</f>
        <v>0</v>
      </c>
      <c r="E526" s="432">
        <f>'BIENES ASEGURADOS IN.DE'!E526*'RT GENERALES'!$E$14</f>
        <v>0</v>
      </c>
      <c r="F526" s="433">
        <f>'BIENES ASEGURADOS IN.DE'!F526*'RT GENERALES'!$E$14</f>
        <v>0</v>
      </c>
      <c r="G526" s="425">
        <f t="shared" si="89"/>
        <v>0</v>
      </c>
      <c r="H526" s="283"/>
      <c r="I526" s="284">
        <f>((((D526+E526)*('DT IN. DE'!$C$5/1000)))*($D$1166/IF(AND($D$1165&gt;$B$1167,$B$1167&gt;$D$1164),366,365))+(F526*('DT IN. DE'!$C$5/2000)))</f>
        <v>0</v>
      </c>
      <c r="J526" s="285">
        <f t="shared" si="90"/>
        <v>0</v>
      </c>
      <c r="K526" s="286">
        <f>(((D526+E526)*('DT IN. DE'!$E$5/1000))*($D$1166/IF(AND($D$1165&gt;$B$1167,$B$1167&gt;$D$1164),366,365))+(F526*('DT IN. DE'!$E$5/2000)))</f>
        <v>0</v>
      </c>
      <c r="L526" s="385"/>
      <c r="M526" s="287">
        <f t="shared" si="91"/>
        <v>0</v>
      </c>
      <c r="O526" s="288">
        <f>(($T526*'DT IN. DE'!$C$5/1000))*($D$1166/IF(AND($D$1165&gt;$B$1167,$B$1167&gt;$D$1164),366,365))+(($U526*'DT IN. DE'!$C$5/2000))</f>
        <v>0</v>
      </c>
      <c r="P526" s="289">
        <f t="shared" si="92"/>
        <v>0</v>
      </c>
      <c r="Q526" s="289">
        <f>(($T526*'DT IN. DE'!$E$5/1000))*($D$1166/IF(AND($D$1165&gt;$B$1167,$B$1167&gt;$D$1164),366,365))+(($U526*'DT IN. DE'!$E$5/2000))</f>
        <v>0</v>
      </c>
      <c r="R526" s="290">
        <f t="shared" si="93"/>
        <v>0</v>
      </c>
      <c r="T526" s="291">
        <f t="shared" si="94"/>
        <v>0</v>
      </c>
      <c r="U526" s="291">
        <f t="shared" si="95"/>
        <v>0</v>
      </c>
      <c r="W526" s="288">
        <f>(($AB526*'DT IN. DE'!$C$5/1000))*($D$1166/IF(AND($D$1165&gt;$B$1167,$B$1167&gt;$D$1164),366,365))+(($AC526*'DT IN. DE'!$C$5/2000))</f>
        <v>0</v>
      </c>
      <c r="X526" s="289">
        <f t="shared" si="96"/>
        <v>0</v>
      </c>
      <c r="Y526" s="289">
        <f>(($AB526*'DT IN. DE'!$E$5/1000))*($D$1166/IF(AND($D$1165&gt;$B$1167,$B$1167&gt;$D$1164),366,365))+(($AC526*'DT IN. DE'!$E$5/2000))</f>
        <v>0</v>
      </c>
      <c r="Z526" s="292">
        <f t="shared" si="97"/>
        <v>0</v>
      </c>
      <c r="AA526" s="386"/>
      <c r="AB526" s="291">
        <f t="shared" si="98"/>
        <v>0</v>
      </c>
      <c r="AC526" s="291">
        <f t="shared" si="99"/>
        <v>0</v>
      </c>
    </row>
    <row r="527" spans="2:29" x14ac:dyDescent="0.25">
      <c r="B527" s="423">
        <v>523</v>
      </c>
      <c r="C527" s="430">
        <f>'BIENES ASEGURADOS IN.DE'!C527</f>
        <v>0</v>
      </c>
      <c r="D527" s="431">
        <f>'BIENES ASEGURADOS IN.DE'!D527*'RT GENERALES'!$E$14</f>
        <v>0</v>
      </c>
      <c r="E527" s="432">
        <f>'BIENES ASEGURADOS IN.DE'!E527*'RT GENERALES'!$E$14</f>
        <v>0</v>
      </c>
      <c r="F527" s="433">
        <f>'BIENES ASEGURADOS IN.DE'!F527*'RT GENERALES'!$E$14</f>
        <v>0</v>
      </c>
      <c r="G527" s="425">
        <f t="shared" si="89"/>
        <v>0</v>
      </c>
      <c r="H527" s="283"/>
      <c r="I527" s="284">
        <f>((((D527+E527)*('DT IN. DE'!$C$5/1000)))*($D$1166/IF(AND($D$1165&gt;$B$1167,$B$1167&gt;$D$1164),366,365))+(F527*('DT IN. DE'!$C$5/2000)))</f>
        <v>0</v>
      </c>
      <c r="J527" s="285">
        <f t="shared" si="90"/>
        <v>0</v>
      </c>
      <c r="K527" s="286">
        <f>(((D527+E527)*('DT IN. DE'!$E$5/1000))*($D$1166/IF(AND($D$1165&gt;$B$1167,$B$1167&gt;$D$1164),366,365))+(F527*('DT IN. DE'!$E$5/2000)))</f>
        <v>0</v>
      </c>
      <c r="L527" s="385"/>
      <c r="M527" s="287">
        <f t="shared" si="91"/>
        <v>0</v>
      </c>
      <c r="O527" s="288">
        <f>(($T527*'DT IN. DE'!$C$5/1000))*($D$1166/IF(AND($D$1165&gt;$B$1167,$B$1167&gt;$D$1164),366,365))+(($U527*'DT IN. DE'!$C$5/2000))</f>
        <v>0</v>
      </c>
      <c r="P527" s="289">
        <f t="shared" si="92"/>
        <v>0</v>
      </c>
      <c r="Q527" s="289">
        <f>(($T527*'DT IN. DE'!$E$5/1000))*($D$1166/IF(AND($D$1165&gt;$B$1167,$B$1167&gt;$D$1164),366,365))+(($U527*'DT IN. DE'!$E$5/2000))</f>
        <v>0</v>
      </c>
      <c r="R527" s="290">
        <f t="shared" si="93"/>
        <v>0</v>
      </c>
      <c r="T527" s="291">
        <f t="shared" si="94"/>
        <v>0</v>
      </c>
      <c r="U527" s="291">
        <f t="shared" si="95"/>
        <v>0</v>
      </c>
      <c r="W527" s="288">
        <f>(($AB527*'DT IN. DE'!$C$5/1000))*($D$1166/IF(AND($D$1165&gt;$B$1167,$B$1167&gt;$D$1164),366,365))+(($AC527*'DT IN. DE'!$C$5/2000))</f>
        <v>0</v>
      </c>
      <c r="X527" s="289">
        <f t="shared" si="96"/>
        <v>0</v>
      </c>
      <c r="Y527" s="289">
        <f>(($AB527*'DT IN. DE'!$E$5/1000))*($D$1166/IF(AND($D$1165&gt;$B$1167,$B$1167&gt;$D$1164),366,365))+(($AC527*'DT IN. DE'!$E$5/2000))</f>
        <v>0</v>
      </c>
      <c r="Z527" s="292">
        <f t="shared" si="97"/>
        <v>0</v>
      </c>
      <c r="AA527" s="386"/>
      <c r="AB527" s="291">
        <f t="shared" si="98"/>
        <v>0</v>
      </c>
      <c r="AC527" s="291">
        <f t="shared" si="99"/>
        <v>0</v>
      </c>
    </row>
    <row r="528" spans="2:29" x14ac:dyDescent="0.25">
      <c r="B528" s="424">
        <v>524</v>
      </c>
      <c r="C528" s="430">
        <f>'BIENES ASEGURADOS IN.DE'!C528</f>
        <v>0</v>
      </c>
      <c r="D528" s="431">
        <f>'BIENES ASEGURADOS IN.DE'!D528*'RT GENERALES'!$E$14</f>
        <v>0</v>
      </c>
      <c r="E528" s="432">
        <f>'BIENES ASEGURADOS IN.DE'!E528*'RT GENERALES'!$E$14</f>
        <v>0</v>
      </c>
      <c r="F528" s="433">
        <f>'BIENES ASEGURADOS IN.DE'!F528*'RT GENERALES'!$E$14</f>
        <v>0</v>
      </c>
      <c r="G528" s="425">
        <f t="shared" si="89"/>
        <v>0</v>
      </c>
      <c r="H528" s="283"/>
      <c r="I528" s="284">
        <f>((((D528+E528)*('DT IN. DE'!$C$5/1000)))*($D$1166/IF(AND($D$1165&gt;$B$1167,$B$1167&gt;$D$1164),366,365))+(F528*('DT IN. DE'!$C$5/2000)))</f>
        <v>0</v>
      </c>
      <c r="J528" s="285">
        <f t="shared" si="90"/>
        <v>0</v>
      </c>
      <c r="K528" s="286">
        <f>(((D528+E528)*('DT IN. DE'!$E$5/1000))*($D$1166/IF(AND($D$1165&gt;$B$1167,$B$1167&gt;$D$1164),366,365))+(F528*('DT IN. DE'!$E$5/2000)))</f>
        <v>0</v>
      </c>
      <c r="L528" s="385"/>
      <c r="M528" s="287">
        <f t="shared" si="91"/>
        <v>0</v>
      </c>
      <c r="O528" s="288">
        <f>(($T528*'DT IN. DE'!$C$5/1000))*($D$1166/IF(AND($D$1165&gt;$B$1167,$B$1167&gt;$D$1164),366,365))+(($U528*'DT IN. DE'!$C$5/2000))</f>
        <v>0</v>
      </c>
      <c r="P528" s="289">
        <f t="shared" si="92"/>
        <v>0</v>
      </c>
      <c r="Q528" s="289">
        <f>(($T528*'DT IN. DE'!$E$5/1000))*($D$1166/IF(AND($D$1165&gt;$B$1167,$B$1167&gt;$D$1164),366,365))+(($U528*'DT IN. DE'!$E$5/2000))</f>
        <v>0</v>
      </c>
      <c r="R528" s="290">
        <f t="shared" si="93"/>
        <v>0</v>
      </c>
      <c r="T528" s="291">
        <f t="shared" si="94"/>
        <v>0</v>
      </c>
      <c r="U528" s="291">
        <f t="shared" si="95"/>
        <v>0</v>
      </c>
      <c r="W528" s="288">
        <f>(($AB528*'DT IN. DE'!$C$5/1000))*($D$1166/IF(AND($D$1165&gt;$B$1167,$B$1167&gt;$D$1164),366,365))+(($AC528*'DT IN. DE'!$C$5/2000))</f>
        <v>0</v>
      </c>
      <c r="X528" s="289">
        <f t="shared" si="96"/>
        <v>0</v>
      </c>
      <c r="Y528" s="289">
        <f>(($AB528*'DT IN. DE'!$E$5/1000))*($D$1166/IF(AND($D$1165&gt;$B$1167,$B$1167&gt;$D$1164),366,365))+(($AC528*'DT IN. DE'!$E$5/2000))</f>
        <v>0</v>
      </c>
      <c r="Z528" s="292">
        <f t="shared" si="97"/>
        <v>0</v>
      </c>
      <c r="AA528" s="386"/>
      <c r="AB528" s="291">
        <f t="shared" si="98"/>
        <v>0</v>
      </c>
      <c r="AC528" s="291">
        <f t="shared" si="99"/>
        <v>0</v>
      </c>
    </row>
    <row r="529" spans="2:29" x14ac:dyDescent="0.25">
      <c r="B529" s="424">
        <v>525</v>
      </c>
      <c r="C529" s="430">
        <f>'BIENES ASEGURADOS IN.DE'!C529</f>
        <v>0</v>
      </c>
      <c r="D529" s="431">
        <f>'BIENES ASEGURADOS IN.DE'!D529*'RT GENERALES'!$E$14</f>
        <v>0</v>
      </c>
      <c r="E529" s="432">
        <f>'BIENES ASEGURADOS IN.DE'!E529*'RT GENERALES'!$E$14</f>
        <v>0</v>
      </c>
      <c r="F529" s="433">
        <f>'BIENES ASEGURADOS IN.DE'!F529*'RT GENERALES'!$E$14</f>
        <v>0</v>
      </c>
      <c r="G529" s="425">
        <f t="shared" si="89"/>
        <v>0</v>
      </c>
      <c r="H529" s="283"/>
      <c r="I529" s="284">
        <f>((((D529+E529)*('DT IN. DE'!$C$5/1000)))*($D$1166/IF(AND($D$1165&gt;$B$1167,$B$1167&gt;$D$1164),366,365))+(F529*('DT IN. DE'!$C$5/2000)))</f>
        <v>0</v>
      </c>
      <c r="J529" s="285">
        <f t="shared" si="90"/>
        <v>0</v>
      </c>
      <c r="K529" s="286">
        <f>(((D529+E529)*('DT IN. DE'!$E$5/1000))*($D$1166/IF(AND($D$1165&gt;$B$1167,$B$1167&gt;$D$1164),366,365))+(F529*('DT IN. DE'!$E$5/2000)))</f>
        <v>0</v>
      </c>
      <c r="L529" s="385"/>
      <c r="M529" s="287">
        <f t="shared" si="91"/>
        <v>0</v>
      </c>
      <c r="O529" s="288">
        <f>(($T529*'DT IN. DE'!$C$5/1000))*($D$1166/IF(AND($D$1165&gt;$B$1167,$B$1167&gt;$D$1164),366,365))+(($U529*'DT IN. DE'!$C$5/2000))</f>
        <v>0</v>
      </c>
      <c r="P529" s="289">
        <f t="shared" si="92"/>
        <v>0</v>
      </c>
      <c r="Q529" s="289">
        <f>(($T529*'DT IN. DE'!$E$5/1000))*($D$1166/IF(AND($D$1165&gt;$B$1167,$B$1167&gt;$D$1164),366,365))+(($U529*'DT IN. DE'!$E$5/2000))</f>
        <v>0</v>
      </c>
      <c r="R529" s="290">
        <f t="shared" si="93"/>
        <v>0</v>
      </c>
      <c r="T529" s="291">
        <f t="shared" si="94"/>
        <v>0</v>
      </c>
      <c r="U529" s="291">
        <f t="shared" si="95"/>
        <v>0</v>
      </c>
      <c r="W529" s="288">
        <f>(($AB529*'DT IN. DE'!$C$5/1000))*($D$1166/IF(AND($D$1165&gt;$B$1167,$B$1167&gt;$D$1164),366,365))+(($AC529*'DT IN. DE'!$C$5/2000))</f>
        <v>0</v>
      </c>
      <c r="X529" s="289">
        <f t="shared" si="96"/>
        <v>0</v>
      </c>
      <c r="Y529" s="289">
        <f>(($AB529*'DT IN. DE'!$E$5/1000))*($D$1166/IF(AND($D$1165&gt;$B$1167,$B$1167&gt;$D$1164),366,365))+(($AC529*'DT IN. DE'!$E$5/2000))</f>
        <v>0</v>
      </c>
      <c r="Z529" s="292">
        <f t="shared" si="97"/>
        <v>0</v>
      </c>
      <c r="AA529" s="386"/>
      <c r="AB529" s="291">
        <f t="shared" si="98"/>
        <v>0</v>
      </c>
      <c r="AC529" s="291">
        <f t="shared" si="99"/>
        <v>0</v>
      </c>
    </row>
    <row r="530" spans="2:29" x14ac:dyDescent="0.25">
      <c r="B530" s="423">
        <v>526</v>
      </c>
      <c r="C530" s="430">
        <f>'BIENES ASEGURADOS IN.DE'!C530</f>
        <v>0</v>
      </c>
      <c r="D530" s="431">
        <f>'BIENES ASEGURADOS IN.DE'!D530*'RT GENERALES'!$E$14</f>
        <v>0</v>
      </c>
      <c r="E530" s="432">
        <f>'BIENES ASEGURADOS IN.DE'!E530*'RT GENERALES'!$E$14</f>
        <v>0</v>
      </c>
      <c r="F530" s="433">
        <f>'BIENES ASEGURADOS IN.DE'!F530*'RT GENERALES'!$E$14</f>
        <v>0</v>
      </c>
      <c r="G530" s="425">
        <f t="shared" si="89"/>
        <v>0</v>
      </c>
      <c r="H530" s="283"/>
      <c r="I530" s="284">
        <f>((((D530+E530)*('DT IN. DE'!$C$5/1000)))*($D$1166/IF(AND($D$1165&gt;$B$1167,$B$1167&gt;$D$1164),366,365))+(F530*('DT IN. DE'!$C$5/2000)))</f>
        <v>0</v>
      </c>
      <c r="J530" s="285">
        <f t="shared" si="90"/>
        <v>0</v>
      </c>
      <c r="K530" s="286">
        <f>(((D530+E530)*('DT IN. DE'!$E$5/1000))*($D$1166/IF(AND($D$1165&gt;$B$1167,$B$1167&gt;$D$1164),366,365))+(F530*('DT IN. DE'!$E$5/2000)))</f>
        <v>0</v>
      </c>
      <c r="L530" s="385"/>
      <c r="M530" s="287">
        <f t="shared" si="91"/>
        <v>0</v>
      </c>
      <c r="O530" s="288">
        <f>(($T530*'DT IN. DE'!$C$5/1000))*($D$1166/IF(AND($D$1165&gt;$B$1167,$B$1167&gt;$D$1164),366,365))+(($U530*'DT IN. DE'!$C$5/2000))</f>
        <v>0</v>
      </c>
      <c r="P530" s="289">
        <f t="shared" si="92"/>
        <v>0</v>
      </c>
      <c r="Q530" s="289">
        <f>(($T530*'DT IN. DE'!$E$5/1000))*($D$1166/IF(AND($D$1165&gt;$B$1167,$B$1167&gt;$D$1164),366,365))+(($U530*'DT IN. DE'!$E$5/2000))</f>
        <v>0</v>
      </c>
      <c r="R530" s="290">
        <f t="shared" si="93"/>
        <v>0</v>
      </c>
      <c r="T530" s="291">
        <f t="shared" si="94"/>
        <v>0</v>
      </c>
      <c r="U530" s="291">
        <f t="shared" si="95"/>
        <v>0</v>
      </c>
      <c r="W530" s="288">
        <f>(($AB530*'DT IN. DE'!$C$5/1000))*($D$1166/IF(AND($D$1165&gt;$B$1167,$B$1167&gt;$D$1164),366,365))+(($AC530*'DT IN. DE'!$C$5/2000))</f>
        <v>0</v>
      </c>
      <c r="X530" s="289">
        <f t="shared" si="96"/>
        <v>0</v>
      </c>
      <c r="Y530" s="289">
        <f>(($AB530*'DT IN. DE'!$E$5/1000))*($D$1166/IF(AND($D$1165&gt;$B$1167,$B$1167&gt;$D$1164),366,365))+(($AC530*'DT IN. DE'!$E$5/2000))</f>
        <v>0</v>
      </c>
      <c r="Z530" s="292">
        <f t="shared" si="97"/>
        <v>0</v>
      </c>
      <c r="AA530" s="386"/>
      <c r="AB530" s="291">
        <f t="shared" si="98"/>
        <v>0</v>
      </c>
      <c r="AC530" s="291">
        <f t="shared" si="99"/>
        <v>0</v>
      </c>
    </row>
    <row r="531" spans="2:29" x14ac:dyDescent="0.25">
      <c r="B531" s="424">
        <v>527</v>
      </c>
      <c r="C531" s="430">
        <f>'BIENES ASEGURADOS IN.DE'!C531</f>
        <v>0</v>
      </c>
      <c r="D531" s="431">
        <f>'BIENES ASEGURADOS IN.DE'!D531*'RT GENERALES'!$E$14</f>
        <v>0</v>
      </c>
      <c r="E531" s="432">
        <f>'BIENES ASEGURADOS IN.DE'!E531*'RT GENERALES'!$E$14</f>
        <v>0</v>
      </c>
      <c r="F531" s="433">
        <f>'BIENES ASEGURADOS IN.DE'!F531*'RT GENERALES'!$E$14</f>
        <v>0</v>
      </c>
      <c r="G531" s="425">
        <f t="shared" si="89"/>
        <v>0</v>
      </c>
      <c r="H531" s="283"/>
      <c r="I531" s="284">
        <f>((((D531+E531)*('DT IN. DE'!$C$5/1000)))*($D$1166/IF(AND($D$1165&gt;$B$1167,$B$1167&gt;$D$1164),366,365))+(F531*('DT IN. DE'!$C$5/2000)))</f>
        <v>0</v>
      </c>
      <c r="J531" s="285">
        <f t="shared" si="90"/>
        <v>0</v>
      </c>
      <c r="K531" s="286">
        <f>(((D531+E531)*('DT IN. DE'!$E$5/1000))*($D$1166/IF(AND($D$1165&gt;$B$1167,$B$1167&gt;$D$1164),366,365))+(F531*('DT IN. DE'!$E$5/2000)))</f>
        <v>0</v>
      </c>
      <c r="L531" s="385"/>
      <c r="M531" s="287">
        <f t="shared" si="91"/>
        <v>0</v>
      </c>
      <c r="O531" s="288">
        <f>(($T531*'DT IN. DE'!$C$5/1000))*($D$1166/IF(AND($D$1165&gt;$B$1167,$B$1167&gt;$D$1164),366,365))+(($U531*'DT IN. DE'!$C$5/2000))</f>
        <v>0</v>
      </c>
      <c r="P531" s="289">
        <f t="shared" si="92"/>
        <v>0</v>
      </c>
      <c r="Q531" s="289">
        <f>(($T531*'DT IN. DE'!$E$5/1000))*($D$1166/IF(AND($D$1165&gt;$B$1167,$B$1167&gt;$D$1164),366,365))+(($U531*'DT IN. DE'!$E$5/2000))</f>
        <v>0</v>
      </c>
      <c r="R531" s="290">
        <f t="shared" si="93"/>
        <v>0</v>
      </c>
      <c r="T531" s="291">
        <f t="shared" si="94"/>
        <v>0</v>
      </c>
      <c r="U531" s="291">
        <f t="shared" si="95"/>
        <v>0</v>
      </c>
      <c r="W531" s="288">
        <f>(($AB531*'DT IN. DE'!$C$5/1000))*($D$1166/IF(AND($D$1165&gt;$B$1167,$B$1167&gt;$D$1164),366,365))+(($AC531*'DT IN. DE'!$C$5/2000))</f>
        <v>0</v>
      </c>
      <c r="X531" s="289">
        <f t="shared" si="96"/>
        <v>0</v>
      </c>
      <c r="Y531" s="289">
        <f>(($AB531*'DT IN. DE'!$E$5/1000))*($D$1166/IF(AND($D$1165&gt;$B$1167,$B$1167&gt;$D$1164),366,365))+(($AC531*'DT IN. DE'!$E$5/2000))</f>
        <v>0</v>
      </c>
      <c r="Z531" s="292">
        <f t="shared" si="97"/>
        <v>0</v>
      </c>
      <c r="AA531" s="386"/>
      <c r="AB531" s="291">
        <f t="shared" si="98"/>
        <v>0</v>
      </c>
      <c r="AC531" s="291">
        <f t="shared" si="99"/>
        <v>0</v>
      </c>
    </row>
    <row r="532" spans="2:29" x14ac:dyDescent="0.25">
      <c r="B532" s="424">
        <v>528</v>
      </c>
      <c r="C532" s="430">
        <f>'BIENES ASEGURADOS IN.DE'!C532</f>
        <v>0</v>
      </c>
      <c r="D532" s="431">
        <f>'BIENES ASEGURADOS IN.DE'!D532*'RT GENERALES'!$E$14</f>
        <v>0</v>
      </c>
      <c r="E532" s="432">
        <f>'BIENES ASEGURADOS IN.DE'!E532*'RT GENERALES'!$E$14</f>
        <v>0</v>
      </c>
      <c r="F532" s="433">
        <f>'BIENES ASEGURADOS IN.DE'!F532*'RT GENERALES'!$E$14</f>
        <v>0</v>
      </c>
      <c r="G532" s="425">
        <f t="shared" si="89"/>
        <v>0</v>
      </c>
      <c r="H532" s="283"/>
      <c r="I532" s="284">
        <f>((((D532+E532)*('DT IN. DE'!$C$5/1000)))*($D$1166/IF(AND($D$1165&gt;$B$1167,$B$1167&gt;$D$1164),366,365))+(F532*('DT IN. DE'!$C$5/2000)))</f>
        <v>0</v>
      </c>
      <c r="J532" s="285">
        <f t="shared" si="90"/>
        <v>0</v>
      </c>
      <c r="K532" s="286">
        <f>(((D532+E532)*('DT IN. DE'!$E$5/1000))*($D$1166/IF(AND($D$1165&gt;$B$1167,$B$1167&gt;$D$1164),366,365))+(F532*('DT IN. DE'!$E$5/2000)))</f>
        <v>0</v>
      </c>
      <c r="L532" s="385"/>
      <c r="M532" s="287">
        <f t="shared" si="91"/>
        <v>0</v>
      </c>
      <c r="O532" s="288">
        <f>(($T532*'DT IN. DE'!$C$5/1000))*($D$1166/IF(AND($D$1165&gt;$B$1167,$B$1167&gt;$D$1164),366,365))+(($U532*'DT IN. DE'!$C$5/2000))</f>
        <v>0</v>
      </c>
      <c r="P532" s="289">
        <f t="shared" si="92"/>
        <v>0</v>
      </c>
      <c r="Q532" s="289">
        <f>(($T532*'DT IN. DE'!$E$5/1000))*($D$1166/IF(AND($D$1165&gt;$B$1167,$B$1167&gt;$D$1164),366,365))+(($U532*'DT IN. DE'!$E$5/2000))</f>
        <v>0</v>
      </c>
      <c r="R532" s="290">
        <f t="shared" si="93"/>
        <v>0</v>
      </c>
      <c r="T532" s="291">
        <f t="shared" si="94"/>
        <v>0</v>
      </c>
      <c r="U532" s="291">
        <f t="shared" si="95"/>
        <v>0</v>
      </c>
      <c r="W532" s="288">
        <f>(($AB532*'DT IN. DE'!$C$5/1000))*($D$1166/IF(AND($D$1165&gt;$B$1167,$B$1167&gt;$D$1164),366,365))+(($AC532*'DT IN. DE'!$C$5/2000))</f>
        <v>0</v>
      </c>
      <c r="X532" s="289">
        <f t="shared" si="96"/>
        <v>0</v>
      </c>
      <c r="Y532" s="289">
        <f>(($AB532*'DT IN. DE'!$E$5/1000))*($D$1166/IF(AND($D$1165&gt;$B$1167,$B$1167&gt;$D$1164),366,365))+(($AC532*'DT IN. DE'!$E$5/2000))</f>
        <v>0</v>
      </c>
      <c r="Z532" s="292">
        <f t="shared" si="97"/>
        <v>0</v>
      </c>
      <c r="AA532" s="386"/>
      <c r="AB532" s="291">
        <f t="shared" si="98"/>
        <v>0</v>
      </c>
      <c r="AC532" s="291">
        <f t="shared" si="99"/>
        <v>0</v>
      </c>
    </row>
    <row r="533" spans="2:29" x14ac:dyDescent="0.25">
      <c r="B533" s="423">
        <v>529</v>
      </c>
      <c r="C533" s="430">
        <f>'BIENES ASEGURADOS IN.DE'!C533</f>
        <v>0</v>
      </c>
      <c r="D533" s="431">
        <f>'BIENES ASEGURADOS IN.DE'!D533*'RT GENERALES'!$E$14</f>
        <v>0</v>
      </c>
      <c r="E533" s="432">
        <f>'BIENES ASEGURADOS IN.DE'!E533*'RT GENERALES'!$E$14</f>
        <v>0</v>
      </c>
      <c r="F533" s="433">
        <f>'BIENES ASEGURADOS IN.DE'!F533*'RT GENERALES'!$E$14</f>
        <v>0</v>
      </c>
      <c r="G533" s="425">
        <f t="shared" si="89"/>
        <v>0</v>
      </c>
      <c r="H533" s="283"/>
      <c r="I533" s="284">
        <f>((((D533+E533)*('DT IN. DE'!$C$5/1000)))*($D$1166/IF(AND($D$1165&gt;$B$1167,$B$1167&gt;$D$1164),366,365))+(F533*('DT IN. DE'!$C$5/2000)))</f>
        <v>0</v>
      </c>
      <c r="J533" s="285">
        <f t="shared" si="90"/>
        <v>0</v>
      </c>
      <c r="K533" s="286">
        <f>(((D533+E533)*('DT IN. DE'!$E$5/1000))*($D$1166/IF(AND($D$1165&gt;$B$1167,$B$1167&gt;$D$1164),366,365))+(F533*('DT IN. DE'!$E$5/2000)))</f>
        <v>0</v>
      </c>
      <c r="L533" s="385"/>
      <c r="M533" s="287">
        <f t="shared" si="91"/>
        <v>0</v>
      </c>
      <c r="O533" s="288">
        <f>(($T533*'DT IN. DE'!$C$5/1000))*($D$1166/IF(AND($D$1165&gt;$B$1167,$B$1167&gt;$D$1164),366,365))+(($U533*'DT IN. DE'!$C$5/2000))</f>
        <v>0</v>
      </c>
      <c r="P533" s="289">
        <f t="shared" si="92"/>
        <v>0</v>
      </c>
      <c r="Q533" s="289">
        <f>(($T533*'DT IN. DE'!$E$5/1000))*($D$1166/IF(AND($D$1165&gt;$B$1167,$B$1167&gt;$D$1164),366,365))+(($U533*'DT IN. DE'!$E$5/2000))</f>
        <v>0</v>
      </c>
      <c r="R533" s="290">
        <f t="shared" si="93"/>
        <v>0</v>
      </c>
      <c r="T533" s="291">
        <f t="shared" si="94"/>
        <v>0</v>
      </c>
      <c r="U533" s="291">
        <f t="shared" si="95"/>
        <v>0</v>
      </c>
      <c r="W533" s="288">
        <f>(($AB533*'DT IN. DE'!$C$5/1000))*($D$1166/IF(AND($D$1165&gt;$B$1167,$B$1167&gt;$D$1164),366,365))+(($AC533*'DT IN. DE'!$C$5/2000))</f>
        <v>0</v>
      </c>
      <c r="X533" s="289">
        <f t="shared" si="96"/>
        <v>0</v>
      </c>
      <c r="Y533" s="289">
        <f>(($AB533*'DT IN. DE'!$E$5/1000))*($D$1166/IF(AND($D$1165&gt;$B$1167,$B$1167&gt;$D$1164),366,365))+(($AC533*'DT IN. DE'!$E$5/2000))</f>
        <v>0</v>
      </c>
      <c r="Z533" s="292">
        <f t="shared" si="97"/>
        <v>0</v>
      </c>
      <c r="AA533" s="386"/>
      <c r="AB533" s="291">
        <f t="shared" si="98"/>
        <v>0</v>
      </c>
      <c r="AC533" s="291">
        <f t="shared" si="99"/>
        <v>0</v>
      </c>
    </row>
    <row r="534" spans="2:29" x14ac:dyDescent="0.25">
      <c r="B534" s="424">
        <v>530</v>
      </c>
      <c r="C534" s="430">
        <f>'BIENES ASEGURADOS IN.DE'!C534</f>
        <v>0</v>
      </c>
      <c r="D534" s="431">
        <f>'BIENES ASEGURADOS IN.DE'!D534*'RT GENERALES'!$E$14</f>
        <v>0</v>
      </c>
      <c r="E534" s="432">
        <f>'BIENES ASEGURADOS IN.DE'!E534*'RT GENERALES'!$E$14</f>
        <v>0</v>
      </c>
      <c r="F534" s="433">
        <f>'BIENES ASEGURADOS IN.DE'!F534*'RT GENERALES'!$E$14</f>
        <v>0</v>
      </c>
      <c r="G534" s="425">
        <f t="shared" si="89"/>
        <v>0</v>
      </c>
      <c r="H534" s="283"/>
      <c r="I534" s="284">
        <f>((((D534+E534)*('DT IN. DE'!$C$5/1000)))*($D$1166/IF(AND($D$1165&gt;$B$1167,$B$1167&gt;$D$1164),366,365))+(F534*('DT IN. DE'!$C$5/2000)))</f>
        <v>0</v>
      </c>
      <c r="J534" s="285">
        <f t="shared" si="90"/>
        <v>0</v>
      </c>
      <c r="K534" s="286">
        <f>(((D534+E534)*('DT IN. DE'!$E$5/1000))*($D$1166/IF(AND($D$1165&gt;$B$1167,$B$1167&gt;$D$1164),366,365))+(F534*('DT IN. DE'!$E$5/2000)))</f>
        <v>0</v>
      </c>
      <c r="L534" s="385"/>
      <c r="M534" s="287">
        <f t="shared" si="91"/>
        <v>0</v>
      </c>
      <c r="O534" s="288">
        <f>(($T534*'DT IN. DE'!$C$5/1000))*($D$1166/IF(AND($D$1165&gt;$B$1167,$B$1167&gt;$D$1164),366,365))+(($U534*'DT IN. DE'!$C$5/2000))</f>
        <v>0</v>
      </c>
      <c r="P534" s="289">
        <f t="shared" si="92"/>
        <v>0</v>
      </c>
      <c r="Q534" s="289">
        <f>(($T534*'DT IN. DE'!$E$5/1000))*($D$1166/IF(AND($D$1165&gt;$B$1167,$B$1167&gt;$D$1164),366,365))+(($U534*'DT IN. DE'!$E$5/2000))</f>
        <v>0</v>
      </c>
      <c r="R534" s="290">
        <f t="shared" si="93"/>
        <v>0</v>
      </c>
      <c r="T534" s="291">
        <f t="shared" si="94"/>
        <v>0</v>
      </c>
      <c r="U534" s="291">
        <f t="shared" si="95"/>
        <v>0</v>
      </c>
      <c r="W534" s="288">
        <f>(($AB534*'DT IN. DE'!$C$5/1000))*($D$1166/IF(AND($D$1165&gt;$B$1167,$B$1167&gt;$D$1164),366,365))+(($AC534*'DT IN. DE'!$C$5/2000))</f>
        <v>0</v>
      </c>
      <c r="X534" s="289">
        <f t="shared" si="96"/>
        <v>0</v>
      </c>
      <c r="Y534" s="289">
        <f>(($AB534*'DT IN. DE'!$E$5/1000))*($D$1166/IF(AND($D$1165&gt;$B$1167,$B$1167&gt;$D$1164),366,365))+(($AC534*'DT IN. DE'!$E$5/2000))</f>
        <v>0</v>
      </c>
      <c r="Z534" s="292">
        <f t="shared" si="97"/>
        <v>0</v>
      </c>
      <c r="AA534" s="386"/>
      <c r="AB534" s="291">
        <f t="shared" si="98"/>
        <v>0</v>
      </c>
      <c r="AC534" s="291">
        <f t="shared" si="99"/>
        <v>0</v>
      </c>
    </row>
    <row r="535" spans="2:29" x14ac:dyDescent="0.25">
      <c r="B535" s="424">
        <v>531</v>
      </c>
      <c r="C535" s="430">
        <f>'BIENES ASEGURADOS IN.DE'!C535</f>
        <v>0</v>
      </c>
      <c r="D535" s="431">
        <f>'BIENES ASEGURADOS IN.DE'!D535*'RT GENERALES'!$E$14</f>
        <v>0</v>
      </c>
      <c r="E535" s="432">
        <f>'BIENES ASEGURADOS IN.DE'!E535*'RT GENERALES'!$E$14</f>
        <v>0</v>
      </c>
      <c r="F535" s="433">
        <f>'BIENES ASEGURADOS IN.DE'!F535*'RT GENERALES'!$E$14</f>
        <v>0</v>
      </c>
      <c r="G535" s="425">
        <f t="shared" si="89"/>
        <v>0</v>
      </c>
      <c r="H535" s="283"/>
      <c r="I535" s="284">
        <f>((((D535+E535)*('DT IN. DE'!$C$5/1000)))*($D$1166/IF(AND($D$1165&gt;$B$1167,$B$1167&gt;$D$1164),366,365))+(F535*('DT IN. DE'!$C$5/2000)))</f>
        <v>0</v>
      </c>
      <c r="J535" s="285">
        <f t="shared" si="90"/>
        <v>0</v>
      </c>
      <c r="K535" s="286">
        <f>(((D535+E535)*('DT IN. DE'!$E$5/1000))*($D$1166/IF(AND($D$1165&gt;$B$1167,$B$1167&gt;$D$1164),366,365))+(F535*('DT IN. DE'!$E$5/2000)))</f>
        <v>0</v>
      </c>
      <c r="L535" s="385"/>
      <c r="M535" s="287">
        <f t="shared" si="91"/>
        <v>0</v>
      </c>
      <c r="O535" s="288">
        <f>(($T535*'DT IN. DE'!$C$5/1000))*($D$1166/IF(AND($D$1165&gt;$B$1167,$B$1167&gt;$D$1164),366,365))+(($U535*'DT IN. DE'!$C$5/2000))</f>
        <v>0</v>
      </c>
      <c r="P535" s="289">
        <f t="shared" si="92"/>
        <v>0</v>
      </c>
      <c r="Q535" s="289">
        <f>(($T535*'DT IN. DE'!$E$5/1000))*($D$1166/IF(AND($D$1165&gt;$B$1167,$B$1167&gt;$D$1164),366,365))+(($U535*'DT IN. DE'!$E$5/2000))</f>
        <v>0</v>
      </c>
      <c r="R535" s="290">
        <f t="shared" si="93"/>
        <v>0</v>
      </c>
      <c r="T535" s="291">
        <f t="shared" si="94"/>
        <v>0</v>
      </c>
      <c r="U535" s="291">
        <f t="shared" si="95"/>
        <v>0</v>
      </c>
      <c r="W535" s="288">
        <f>(($AB535*'DT IN. DE'!$C$5/1000))*($D$1166/IF(AND($D$1165&gt;$B$1167,$B$1167&gt;$D$1164),366,365))+(($AC535*'DT IN. DE'!$C$5/2000))</f>
        <v>0</v>
      </c>
      <c r="X535" s="289">
        <f t="shared" si="96"/>
        <v>0</v>
      </c>
      <c r="Y535" s="289">
        <f>(($AB535*'DT IN. DE'!$E$5/1000))*($D$1166/IF(AND($D$1165&gt;$B$1167,$B$1167&gt;$D$1164),366,365))+(($AC535*'DT IN. DE'!$E$5/2000))</f>
        <v>0</v>
      </c>
      <c r="Z535" s="292">
        <f t="shared" si="97"/>
        <v>0</v>
      </c>
      <c r="AA535" s="386"/>
      <c r="AB535" s="291">
        <f t="shared" si="98"/>
        <v>0</v>
      </c>
      <c r="AC535" s="291">
        <f t="shared" si="99"/>
        <v>0</v>
      </c>
    </row>
    <row r="536" spans="2:29" x14ac:dyDescent="0.25">
      <c r="B536" s="423">
        <v>532</v>
      </c>
      <c r="C536" s="430">
        <f>'BIENES ASEGURADOS IN.DE'!C536</f>
        <v>0</v>
      </c>
      <c r="D536" s="431">
        <f>'BIENES ASEGURADOS IN.DE'!D536*'RT GENERALES'!$E$14</f>
        <v>0</v>
      </c>
      <c r="E536" s="432">
        <f>'BIENES ASEGURADOS IN.DE'!E536*'RT GENERALES'!$E$14</f>
        <v>0</v>
      </c>
      <c r="F536" s="433">
        <f>'BIENES ASEGURADOS IN.DE'!F536*'RT GENERALES'!$E$14</f>
        <v>0</v>
      </c>
      <c r="G536" s="425">
        <f t="shared" si="89"/>
        <v>0</v>
      </c>
      <c r="H536" s="283"/>
      <c r="I536" s="284">
        <f>((((D536+E536)*('DT IN. DE'!$C$5/1000)))*($D$1166/IF(AND($D$1165&gt;$B$1167,$B$1167&gt;$D$1164),366,365))+(F536*('DT IN. DE'!$C$5/2000)))</f>
        <v>0</v>
      </c>
      <c r="J536" s="285">
        <f t="shared" si="90"/>
        <v>0</v>
      </c>
      <c r="K536" s="286">
        <f>(((D536+E536)*('DT IN. DE'!$E$5/1000))*($D$1166/IF(AND($D$1165&gt;$B$1167,$B$1167&gt;$D$1164),366,365))+(F536*('DT IN. DE'!$E$5/2000)))</f>
        <v>0</v>
      </c>
      <c r="L536" s="385"/>
      <c r="M536" s="287">
        <f t="shared" si="91"/>
        <v>0</v>
      </c>
      <c r="O536" s="288">
        <f>(($T536*'DT IN. DE'!$C$5/1000))*($D$1166/IF(AND($D$1165&gt;$B$1167,$B$1167&gt;$D$1164),366,365))+(($U536*'DT IN. DE'!$C$5/2000))</f>
        <v>0</v>
      </c>
      <c r="P536" s="289">
        <f t="shared" si="92"/>
        <v>0</v>
      </c>
      <c r="Q536" s="289">
        <f>(($T536*'DT IN. DE'!$E$5/1000))*($D$1166/IF(AND($D$1165&gt;$B$1167,$B$1167&gt;$D$1164),366,365))+(($U536*'DT IN. DE'!$E$5/2000))</f>
        <v>0</v>
      </c>
      <c r="R536" s="290">
        <f t="shared" si="93"/>
        <v>0</v>
      </c>
      <c r="T536" s="291">
        <f t="shared" si="94"/>
        <v>0</v>
      </c>
      <c r="U536" s="291">
        <f t="shared" si="95"/>
        <v>0</v>
      </c>
      <c r="W536" s="288">
        <f>(($AB536*'DT IN. DE'!$C$5/1000))*($D$1166/IF(AND($D$1165&gt;$B$1167,$B$1167&gt;$D$1164),366,365))+(($AC536*'DT IN. DE'!$C$5/2000))</f>
        <v>0</v>
      </c>
      <c r="X536" s="289">
        <f t="shared" si="96"/>
        <v>0</v>
      </c>
      <c r="Y536" s="289">
        <f>(($AB536*'DT IN. DE'!$E$5/1000))*($D$1166/IF(AND($D$1165&gt;$B$1167,$B$1167&gt;$D$1164),366,365))+(($AC536*'DT IN. DE'!$E$5/2000))</f>
        <v>0</v>
      </c>
      <c r="Z536" s="292">
        <f t="shared" si="97"/>
        <v>0</v>
      </c>
      <c r="AA536" s="386"/>
      <c r="AB536" s="291">
        <f t="shared" si="98"/>
        <v>0</v>
      </c>
      <c r="AC536" s="291">
        <f t="shared" si="99"/>
        <v>0</v>
      </c>
    </row>
    <row r="537" spans="2:29" x14ac:dyDescent="0.25">
      <c r="B537" s="424">
        <v>533</v>
      </c>
      <c r="C537" s="430">
        <f>'BIENES ASEGURADOS IN.DE'!C537</f>
        <v>0</v>
      </c>
      <c r="D537" s="431">
        <f>'BIENES ASEGURADOS IN.DE'!D537*'RT GENERALES'!$E$14</f>
        <v>0</v>
      </c>
      <c r="E537" s="432">
        <f>'BIENES ASEGURADOS IN.DE'!E537*'RT GENERALES'!$E$14</f>
        <v>0</v>
      </c>
      <c r="F537" s="433">
        <f>'BIENES ASEGURADOS IN.DE'!F537*'RT GENERALES'!$E$14</f>
        <v>0</v>
      </c>
      <c r="G537" s="425">
        <f t="shared" si="89"/>
        <v>0</v>
      </c>
      <c r="H537" s="283"/>
      <c r="I537" s="284">
        <f>((((D537+E537)*('DT IN. DE'!$C$5/1000)))*($D$1166/IF(AND($D$1165&gt;$B$1167,$B$1167&gt;$D$1164),366,365))+(F537*('DT IN. DE'!$C$5/2000)))</f>
        <v>0</v>
      </c>
      <c r="J537" s="285">
        <f t="shared" si="90"/>
        <v>0</v>
      </c>
      <c r="K537" s="286">
        <f>(((D537+E537)*('DT IN. DE'!$E$5/1000))*($D$1166/IF(AND($D$1165&gt;$B$1167,$B$1167&gt;$D$1164),366,365))+(F537*('DT IN. DE'!$E$5/2000)))</f>
        <v>0</v>
      </c>
      <c r="L537" s="385"/>
      <c r="M537" s="287">
        <f t="shared" si="91"/>
        <v>0</v>
      </c>
      <c r="O537" s="288">
        <f>(($T537*'DT IN. DE'!$C$5/1000))*($D$1166/IF(AND($D$1165&gt;$B$1167,$B$1167&gt;$D$1164),366,365))+(($U537*'DT IN. DE'!$C$5/2000))</f>
        <v>0</v>
      </c>
      <c r="P537" s="289">
        <f t="shared" si="92"/>
        <v>0</v>
      </c>
      <c r="Q537" s="289">
        <f>(($T537*'DT IN. DE'!$E$5/1000))*($D$1166/IF(AND($D$1165&gt;$B$1167,$B$1167&gt;$D$1164),366,365))+(($U537*'DT IN. DE'!$E$5/2000))</f>
        <v>0</v>
      </c>
      <c r="R537" s="290">
        <f t="shared" si="93"/>
        <v>0</v>
      </c>
      <c r="T537" s="291">
        <f t="shared" si="94"/>
        <v>0</v>
      </c>
      <c r="U537" s="291">
        <f t="shared" si="95"/>
        <v>0</v>
      </c>
      <c r="W537" s="288">
        <f>(($AB537*'DT IN. DE'!$C$5/1000))*($D$1166/IF(AND($D$1165&gt;$B$1167,$B$1167&gt;$D$1164),366,365))+(($AC537*'DT IN. DE'!$C$5/2000))</f>
        <v>0</v>
      </c>
      <c r="X537" s="289">
        <f t="shared" si="96"/>
        <v>0</v>
      </c>
      <c r="Y537" s="289">
        <f>(($AB537*'DT IN. DE'!$E$5/1000))*($D$1166/IF(AND($D$1165&gt;$B$1167,$B$1167&gt;$D$1164),366,365))+(($AC537*'DT IN. DE'!$E$5/2000))</f>
        <v>0</v>
      </c>
      <c r="Z537" s="292">
        <f t="shared" si="97"/>
        <v>0</v>
      </c>
      <c r="AA537" s="386"/>
      <c r="AB537" s="291">
        <f t="shared" si="98"/>
        <v>0</v>
      </c>
      <c r="AC537" s="291">
        <f t="shared" si="99"/>
        <v>0</v>
      </c>
    </row>
    <row r="538" spans="2:29" x14ac:dyDescent="0.25">
      <c r="B538" s="424">
        <v>534</v>
      </c>
      <c r="C538" s="430">
        <f>'BIENES ASEGURADOS IN.DE'!C538</f>
        <v>0</v>
      </c>
      <c r="D538" s="431">
        <f>'BIENES ASEGURADOS IN.DE'!D538*'RT GENERALES'!$E$14</f>
        <v>0</v>
      </c>
      <c r="E538" s="432">
        <f>'BIENES ASEGURADOS IN.DE'!E538*'RT GENERALES'!$E$14</f>
        <v>0</v>
      </c>
      <c r="F538" s="433">
        <f>'BIENES ASEGURADOS IN.DE'!F538*'RT GENERALES'!$E$14</f>
        <v>0</v>
      </c>
      <c r="G538" s="425">
        <f t="shared" si="89"/>
        <v>0</v>
      </c>
      <c r="H538" s="283"/>
      <c r="I538" s="284">
        <f>((((D538+E538)*('DT IN. DE'!$C$5/1000)))*($D$1166/IF(AND($D$1165&gt;$B$1167,$B$1167&gt;$D$1164),366,365))+(F538*('DT IN. DE'!$C$5/2000)))</f>
        <v>0</v>
      </c>
      <c r="J538" s="285">
        <f t="shared" si="90"/>
        <v>0</v>
      </c>
      <c r="K538" s="286">
        <f>(((D538+E538)*('DT IN. DE'!$E$5/1000))*($D$1166/IF(AND($D$1165&gt;$B$1167,$B$1167&gt;$D$1164),366,365))+(F538*('DT IN. DE'!$E$5/2000)))</f>
        <v>0</v>
      </c>
      <c r="L538" s="385"/>
      <c r="M538" s="287">
        <f t="shared" si="91"/>
        <v>0</v>
      </c>
      <c r="O538" s="288">
        <f>(($T538*'DT IN. DE'!$C$5/1000))*($D$1166/IF(AND($D$1165&gt;$B$1167,$B$1167&gt;$D$1164),366,365))+(($U538*'DT IN. DE'!$C$5/2000))</f>
        <v>0</v>
      </c>
      <c r="P538" s="289">
        <f t="shared" si="92"/>
        <v>0</v>
      </c>
      <c r="Q538" s="289">
        <f>(($T538*'DT IN. DE'!$E$5/1000))*($D$1166/IF(AND($D$1165&gt;$B$1167,$B$1167&gt;$D$1164),366,365))+(($U538*'DT IN. DE'!$E$5/2000))</f>
        <v>0</v>
      </c>
      <c r="R538" s="290">
        <f t="shared" si="93"/>
        <v>0</v>
      </c>
      <c r="T538" s="291">
        <f t="shared" si="94"/>
        <v>0</v>
      </c>
      <c r="U538" s="291">
        <f t="shared" si="95"/>
        <v>0</v>
      </c>
      <c r="W538" s="288">
        <f>(($AB538*'DT IN. DE'!$C$5/1000))*($D$1166/IF(AND($D$1165&gt;$B$1167,$B$1167&gt;$D$1164),366,365))+(($AC538*'DT IN. DE'!$C$5/2000))</f>
        <v>0</v>
      </c>
      <c r="X538" s="289">
        <f t="shared" si="96"/>
        <v>0</v>
      </c>
      <c r="Y538" s="289">
        <f>(($AB538*'DT IN. DE'!$E$5/1000))*($D$1166/IF(AND($D$1165&gt;$B$1167,$B$1167&gt;$D$1164),366,365))+(($AC538*'DT IN. DE'!$E$5/2000))</f>
        <v>0</v>
      </c>
      <c r="Z538" s="292">
        <f t="shared" si="97"/>
        <v>0</v>
      </c>
      <c r="AA538" s="386"/>
      <c r="AB538" s="291">
        <f t="shared" si="98"/>
        <v>0</v>
      </c>
      <c r="AC538" s="291">
        <f t="shared" si="99"/>
        <v>0</v>
      </c>
    </row>
    <row r="539" spans="2:29" x14ac:dyDescent="0.25">
      <c r="B539" s="423">
        <v>535</v>
      </c>
      <c r="C539" s="430">
        <f>'BIENES ASEGURADOS IN.DE'!C539</f>
        <v>0</v>
      </c>
      <c r="D539" s="431">
        <f>'BIENES ASEGURADOS IN.DE'!D539*'RT GENERALES'!$E$14</f>
        <v>0</v>
      </c>
      <c r="E539" s="432">
        <f>'BIENES ASEGURADOS IN.DE'!E539*'RT GENERALES'!$E$14</f>
        <v>0</v>
      </c>
      <c r="F539" s="433">
        <f>'BIENES ASEGURADOS IN.DE'!F539*'RT GENERALES'!$E$14</f>
        <v>0</v>
      </c>
      <c r="G539" s="425">
        <f t="shared" si="89"/>
        <v>0</v>
      </c>
      <c r="H539" s="283"/>
      <c r="I539" s="284">
        <f>((((D539+E539)*('DT IN. DE'!$C$5/1000)))*($D$1166/IF(AND($D$1165&gt;$B$1167,$B$1167&gt;$D$1164),366,365))+(F539*('DT IN. DE'!$C$5/2000)))</f>
        <v>0</v>
      </c>
      <c r="J539" s="285">
        <f t="shared" si="90"/>
        <v>0</v>
      </c>
      <c r="K539" s="286">
        <f>(((D539+E539)*('DT IN. DE'!$E$5/1000))*($D$1166/IF(AND($D$1165&gt;$B$1167,$B$1167&gt;$D$1164),366,365))+(F539*('DT IN. DE'!$E$5/2000)))</f>
        <v>0</v>
      </c>
      <c r="L539" s="385"/>
      <c r="M539" s="287">
        <f t="shared" si="91"/>
        <v>0</v>
      </c>
      <c r="O539" s="288">
        <f>(($T539*'DT IN. DE'!$C$5/1000))*($D$1166/IF(AND($D$1165&gt;$B$1167,$B$1167&gt;$D$1164),366,365))+(($U539*'DT IN. DE'!$C$5/2000))</f>
        <v>0</v>
      </c>
      <c r="P539" s="289">
        <f t="shared" si="92"/>
        <v>0</v>
      </c>
      <c r="Q539" s="289">
        <f>(($T539*'DT IN. DE'!$E$5/1000))*($D$1166/IF(AND($D$1165&gt;$B$1167,$B$1167&gt;$D$1164),366,365))+(($U539*'DT IN. DE'!$E$5/2000))</f>
        <v>0</v>
      </c>
      <c r="R539" s="290">
        <f t="shared" si="93"/>
        <v>0</v>
      </c>
      <c r="T539" s="291">
        <f t="shared" si="94"/>
        <v>0</v>
      </c>
      <c r="U539" s="291">
        <f t="shared" si="95"/>
        <v>0</v>
      </c>
      <c r="W539" s="288">
        <f>(($AB539*'DT IN. DE'!$C$5/1000))*($D$1166/IF(AND($D$1165&gt;$B$1167,$B$1167&gt;$D$1164),366,365))+(($AC539*'DT IN. DE'!$C$5/2000))</f>
        <v>0</v>
      </c>
      <c r="X539" s="289">
        <f t="shared" si="96"/>
        <v>0</v>
      </c>
      <c r="Y539" s="289">
        <f>(($AB539*'DT IN. DE'!$E$5/1000))*($D$1166/IF(AND($D$1165&gt;$B$1167,$B$1167&gt;$D$1164),366,365))+(($AC539*'DT IN. DE'!$E$5/2000))</f>
        <v>0</v>
      </c>
      <c r="Z539" s="292">
        <f t="shared" si="97"/>
        <v>0</v>
      </c>
      <c r="AA539" s="386"/>
      <c r="AB539" s="291">
        <f t="shared" si="98"/>
        <v>0</v>
      </c>
      <c r="AC539" s="291">
        <f t="shared" si="99"/>
        <v>0</v>
      </c>
    </row>
    <row r="540" spans="2:29" x14ac:dyDescent="0.25">
      <c r="B540" s="424">
        <v>536</v>
      </c>
      <c r="C540" s="430">
        <f>'BIENES ASEGURADOS IN.DE'!C540</f>
        <v>0</v>
      </c>
      <c r="D540" s="431">
        <f>'BIENES ASEGURADOS IN.DE'!D540*'RT GENERALES'!$E$14</f>
        <v>0</v>
      </c>
      <c r="E540" s="432">
        <f>'BIENES ASEGURADOS IN.DE'!E540*'RT GENERALES'!$E$14</f>
        <v>0</v>
      </c>
      <c r="F540" s="433">
        <f>'BIENES ASEGURADOS IN.DE'!F540*'RT GENERALES'!$E$14</f>
        <v>0</v>
      </c>
      <c r="G540" s="425">
        <f t="shared" si="89"/>
        <v>0</v>
      </c>
      <c r="H540" s="283"/>
      <c r="I540" s="284">
        <f>((((D540+E540)*('DT IN. DE'!$C$5/1000)))*($D$1166/IF(AND($D$1165&gt;$B$1167,$B$1167&gt;$D$1164),366,365))+(F540*('DT IN. DE'!$C$5/2000)))</f>
        <v>0</v>
      </c>
      <c r="J540" s="285">
        <f t="shared" si="90"/>
        <v>0</v>
      </c>
      <c r="K540" s="286">
        <f>(((D540+E540)*('DT IN. DE'!$E$5/1000))*($D$1166/IF(AND($D$1165&gt;$B$1167,$B$1167&gt;$D$1164),366,365))+(F540*('DT IN. DE'!$E$5/2000)))</f>
        <v>0</v>
      </c>
      <c r="L540" s="385"/>
      <c r="M540" s="287">
        <f t="shared" si="91"/>
        <v>0</v>
      </c>
      <c r="O540" s="288">
        <f>(($T540*'DT IN. DE'!$C$5/1000))*($D$1166/IF(AND($D$1165&gt;$B$1167,$B$1167&gt;$D$1164),366,365))+(($U540*'DT IN. DE'!$C$5/2000))</f>
        <v>0</v>
      </c>
      <c r="P540" s="289">
        <f t="shared" si="92"/>
        <v>0</v>
      </c>
      <c r="Q540" s="289">
        <f>(($T540*'DT IN. DE'!$E$5/1000))*($D$1166/IF(AND($D$1165&gt;$B$1167,$B$1167&gt;$D$1164),366,365))+(($U540*'DT IN. DE'!$E$5/2000))</f>
        <v>0</v>
      </c>
      <c r="R540" s="290">
        <f t="shared" si="93"/>
        <v>0</v>
      </c>
      <c r="T540" s="291">
        <f t="shared" si="94"/>
        <v>0</v>
      </c>
      <c r="U540" s="291">
        <f t="shared" si="95"/>
        <v>0</v>
      </c>
      <c r="W540" s="288">
        <f>(($AB540*'DT IN. DE'!$C$5/1000))*($D$1166/IF(AND($D$1165&gt;$B$1167,$B$1167&gt;$D$1164),366,365))+(($AC540*'DT IN. DE'!$C$5/2000))</f>
        <v>0</v>
      </c>
      <c r="X540" s="289">
        <f t="shared" si="96"/>
        <v>0</v>
      </c>
      <c r="Y540" s="289">
        <f>(($AB540*'DT IN. DE'!$E$5/1000))*($D$1166/IF(AND($D$1165&gt;$B$1167,$B$1167&gt;$D$1164),366,365))+(($AC540*'DT IN. DE'!$E$5/2000))</f>
        <v>0</v>
      </c>
      <c r="Z540" s="292">
        <f t="shared" si="97"/>
        <v>0</v>
      </c>
      <c r="AA540" s="386"/>
      <c r="AB540" s="291">
        <f t="shared" si="98"/>
        <v>0</v>
      </c>
      <c r="AC540" s="291">
        <f t="shared" si="99"/>
        <v>0</v>
      </c>
    </row>
    <row r="541" spans="2:29" x14ac:dyDescent="0.25">
      <c r="B541" s="424">
        <v>537</v>
      </c>
      <c r="C541" s="430">
        <f>'BIENES ASEGURADOS IN.DE'!C541</f>
        <v>0</v>
      </c>
      <c r="D541" s="431">
        <f>'BIENES ASEGURADOS IN.DE'!D541*'RT GENERALES'!$E$14</f>
        <v>0</v>
      </c>
      <c r="E541" s="432">
        <f>'BIENES ASEGURADOS IN.DE'!E541*'RT GENERALES'!$E$14</f>
        <v>0</v>
      </c>
      <c r="F541" s="433">
        <f>'BIENES ASEGURADOS IN.DE'!F541*'RT GENERALES'!$E$14</f>
        <v>0</v>
      </c>
      <c r="G541" s="425">
        <f t="shared" si="89"/>
        <v>0</v>
      </c>
      <c r="H541" s="283"/>
      <c r="I541" s="284">
        <f>((((D541+E541)*('DT IN. DE'!$C$5/1000)))*($D$1166/IF(AND($D$1165&gt;$B$1167,$B$1167&gt;$D$1164),366,365))+(F541*('DT IN. DE'!$C$5/2000)))</f>
        <v>0</v>
      </c>
      <c r="J541" s="285">
        <f t="shared" si="90"/>
        <v>0</v>
      </c>
      <c r="K541" s="286">
        <f>(((D541+E541)*('DT IN. DE'!$E$5/1000))*($D$1166/IF(AND($D$1165&gt;$B$1167,$B$1167&gt;$D$1164),366,365))+(F541*('DT IN. DE'!$E$5/2000)))</f>
        <v>0</v>
      </c>
      <c r="L541" s="385"/>
      <c r="M541" s="287">
        <f t="shared" si="91"/>
        <v>0</v>
      </c>
      <c r="O541" s="288">
        <f>(($T541*'DT IN. DE'!$C$5/1000))*($D$1166/IF(AND($D$1165&gt;$B$1167,$B$1167&gt;$D$1164),366,365))+(($U541*'DT IN. DE'!$C$5/2000))</f>
        <v>0</v>
      </c>
      <c r="P541" s="289">
        <f t="shared" si="92"/>
        <v>0</v>
      </c>
      <c r="Q541" s="289">
        <f>(($T541*'DT IN. DE'!$E$5/1000))*($D$1166/IF(AND($D$1165&gt;$B$1167,$B$1167&gt;$D$1164),366,365))+(($U541*'DT IN. DE'!$E$5/2000))</f>
        <v>0</v>
      </c>
      <c r="R541" s="290">
        <f t="shared" si="93"/>
        <v>0</v>
      </c>
      <c r="T541" s="291">
        <f t="shared" si="94"/>
        <v>0</v>
      </c>
      <c r="U541" s="291">
        <f t="shared" si="95"/>
        <v>0</v>
      </c>
      <c r="W541" s="288">
        <f>(($AB541*'DT IN. DE'!$C$5/1000))*($D$1166/IF(AND($D$1165&gt;$B$1167,$B$1167&gt;$D$1164),366,365))+(($AC541*'DT IN. DE'!$C$5/2000))</f>
        <v>0</v>
      </c>
      <c r="X541" s="289">
        <f t="shared" si="96"/>
        <v>0</v>
      </c>
      <c r="Y541" s="289">
        <f>(($AB541*'DT IN. DE'!$E$5/1000))*($D$1166/IF(AND($D$1165&gt;$B$1167,$B$1167&gt;$D$1164),366,365))+(($AC541*'DT IN. DE'!$E$5/2000))</f>
        <v>0</v>
      </c>
      <c r="Z541" s="292">
        <f t="shared" si="97"/>
        <v>0</v>
      </c>
      <c r="AA541" s="386"/>
      <c r="AB541" s="291">
        <f t="shared" si="98"/>
        <v>0</v>
      </c>
      <c r="AC541" s="291">
        <f t="shared" si="99"/>
        <v>0</v>
      </c>
    </row>
    <row r="542" spans="2:29" x14ac:dyDescent="0.25">
      <c r="B542" s="423">
        <v>538</v>
      </c>
      <c r="C542" s="430">
        <f>'BIENES ASEGURADOS IN.DE'!C542</f>
        <v>0</v>
      </c>
      <c r="D542" s="431">
        <f>'BIENES ASEGURADOS IN.DE'!D542*'RT GENERALES'!$E$14</f>
        <v>0</v>
      </c>
      <c r="E542" s="432">
        <f>'BIENES ASEGURADOS IN.DE'!E542*'RT GENERALES'!$E$14</f>
        <v>0</v>
      </c>
      <c r="F542" s="433">
        <f>'BIENES ASEGURADOS IN.DE'!F542*'RT GENERALES'!$E$14</f>
        <v>0</v>
      </c>
      <c r="G542" s="425">
        <f t="shared" si="89"/>
        <v>0</v>
      </c>
      <c r="H542" s="283"/>
      <c r="I542" s="284">
        <f>((((D542+E542)*('DT IN. DE'!$C$5/1000)))*($D$1166/IF(AND($D$1165&gt;$B$1167,$B$1167&gt;$D$1164),366,365))+(F542*('DT IN. DE'!$C$5/2000)))</f>
        <v>0</v>
      </c>
      <c r="J542" s="285">
        <f t="shared" si="90"/>
        <v>0</v>
      </c>
      <c r="K542" s="286">
        <f>(((D542+E542)*('DT IN. DE'!$E$5/1000))*($D$1166/IF(AND($D$1165&gt;$B$1167,$B$1167&gt;$D$1164),366,365))+(F542*('DT IN. DE'!$E$5/2000)))</f>
        <v>0</v>
      </c>
      <c r="L542" s="385"/>
      <c r="M542" s="287">
        <f t="shared" si="91"/>
        <v>0</v>
      </c>
      <c r="O542" s="288">
        <f>(($T542*'DT IN. DE'!$C$5/1000))*($D$1166/IF(AND($D$1165&gt;$B$1167,$B$1167&gt;$D$1164),366,365))+(($U542*'DT IN. DE'!$C$5/2000))</f>
        <v>0</v>
      </c>
      <c r="P542" s="289">
        <f t="shared" si="92"/>
        <v>0</v>
      </c>
      <c r="Q542" s="289">
        <f>(($T542*'DT IN. DE'!$E$5/1000))*($D$1166/IF(AND($D$1165&gt;$B$1167,$B$1167&gt;$D$1164),366,365))+(($U542*'DT IN. DE'!$E$5/2000))</f>
        <v>0</v>
      </c>
      <c r="R542" s="290">
        <f t="shared" si="93"/>
        <v>0</v>
      </c>
      <c r="T542" s="291">
        <f t="shared" si="94"/>
        <v>0</v>
      </c>
      <c r="U542" s="291">
        <f t="shared" si="95"/>
        <v>0</v>
      </c>
      <c r="W542" s="288">
        <f>(($AB542*'DT IN. DE'!$C$5/1000))*($D$1166/IF(AND($D$1165&gt;$B$1167,$B$1167&gt;$D$1164),366,365))+(($AC542*'DT IN. DE'!$C$5/2000))</f>
        <v>0</v>
      </c>
      <c r="X542" s="289">
        <f t="shared" si="96"/>
        <v>0</v>
      </c>
      <c r="Y542" s="289">
        <f>(($AB542*'DT IN. DE'!$E$5/1000))*($D$1166/IF(AND($D$1165&gt;$B$1167,$B$1167&gt;$D$1164),366,365))+(($AC542*'DT IN. DE'!$E$5/2000))</f>
        <v>0</v>
      </c>
      <c r="Z542" s="292">
        <f t="shared" si="97"/>
        <v>0</v>
      </c>
      <c r="AA542" s="386"/>
      <c r="AB542" s="291">
        <f t="shared" si="98"/>
        <v>0</v>
      </c>
      <c r="AC542" s="291">
        <f t="shared" si="99"/>
        <v>0</v>
      </c>
    </row>
    <row r="543" spans="2:29" x14ac:dyDescent="0.25">
      <c r="B543" s="424">
        <v>539</v>
      </c>
      <c r="C543" s="430">
        <f>'BIENES ASEGURADOS IN.DE'!C543</f>
        <v>0</v>
      </c>
      <c r="D543" s="431">
        <f>'BIENES ASEGURADOS IN.DE'!D543*'RT GENERALES'!$E$14</f>
        <v>0</v>
      </c>
      <c r="E543" s="432">
        <f>'BIENES ASEGURADOS IN.DE'!E543*'RT GENERALES'!$E$14</f>
        <v>0</v>
      </c>
      <c r="F543" s="433">
        <f>'BIENES ASEGURADOS IN.DE'!F543*'RT GENERALES'!$E$14</f>
        <v>0</v>
      </c>
      <c r="G543" s="425">
        <f t="shared" si="89"/>
        <v>0</v>
      </c>
      <c r="H543" s="283"/>
      <c r="I543" s="284">
        <f>((((D543+E543)*('DT IN. DE'!$C$5/1000)))*($D$1166/IF(AND($D$1165&gt;$B$1167,$B$1167&gt;$D$1164),366,365))+(F543*('DT IN. DE'!$C$5/2000)))</f>
        <v>0</v>
      </c>
      <c r="J543" s="285">
        <f t="shared" si="90"/>
        <v>0</v>
      </c>
      <c r="K543" s="286">
        <f>(((D543+E543)*('DT IN. DE'!$E$5/1000))*($D$1166/IF(AND($D$1165&gt;$B$1167,$B$1167&gt;$D$1164),366,365))+(F543*('DT IN. DE'!$E$5/2000)))</f>
        <v>0</v>
      </c>
      <c r="L543" s="385"/>
      <c r="M543" s="287">
        <f t="shared" si="91"/>
        <v>0</v>
      </c>
      <c r="O543" s="288">
        <f>(($T543*'DT IN. DE'!$C$5/1000))*($D$1166/IF(AND($D$1165&gt;$B$1167,$B$1167&gt;$D$1164),366,365))+(($U543*'DT IN. DE'!$C$5/2000))</f>
        <v>0</v>
      </c>
      <c r="P543" s="289">
        <f t="shared" si="92"/>
        <v>0</v>
      </c>
      <c r="Q543" s="289">
        <f>(($T543*'DT IN. DE'!$E$5/1000))*($D$1166/IF(AND($D$1165&gt;$B$1167,$B$1167&gt;$D$1164),366,365))+(($U543*'DT IN. DE'!$E$5/2000))</f>
        <v>0</v>
      </c>
      <c r="R543" s="290">
        <f t="shared" si="93"/>
        <v>0</v>
      </c>
      <c r="T543" s="291">
        <f t="shared" si="94"/>
        <v>0</v>
      </c>
      <c r="U543" s="291">
        <f t="shared" si="95"/>
        <v>0</v>
      </c>
      <c r="W543" s="288">
        <f>(($AB543*'DT IN. DE'!$C$5/1000))*($D$1166/IF(AND($D$1165&gt;$B$1167,$B$1167&gt;$D$1164),366,365))+(($AC543*'DT IN. DE'!$C$5/2000))</f>
        <v>0</v>
      </c>
      <c r="X543" s="289">
        <f t="shared" si="96"/>
        <v>0</v>
      </c>
      <c r="Y543" s="289">
        <f>(($AB543*'DT IN. DE'!$E$5/1000))*($D$1166/IF(AND($D$1165&gt;$B$1167,$B$1167&gt;$D$1164),366,365))+(($AC543*'DT IN. DE'!$E$5/2000))</f>
        <v>0</v>
      </c>
      <c r="Z543" s="292">
        <f t="shared" si="97"/>
        <v>0</v>
      </c>
      <c r="AA543" s="386"/>
      <c r="AB543" s="291">
        <f t="shared" si="98"/>
        <v>0</v>
      </c>
      <c r="AC543" s="291">
        <f t="shared" si="99"/>
        <v>0</v>
      </c>
    </row>
    <row r="544" spans="2:29" x14ac:dyDescent="0.25">
      <c r="B544" s="424">
        <v>540</v>
      </c>
      <c r="C544" s="430">
        <f>'BIENES ASEGURADOS IN.DE'!C544</f>
        <v>0</v>
      </c>
      <c r="D544" s="431">
        <f>'BIENES ASEGURADOS IN.DE'!D544*'RT GENERALES'!$E$14</f>
        <v>0</v>
      </c>
      <c r="E544" s="432">
        <f>'BIENES ASEGURADOS IN.DE'!E544*'RT GENERALES'!$E$14</f>
        <v>0</v>
      </c>
      <c r="F544" s="433">
        <f>'BIENES ASEGURADOS IN.DE'!F544*'RT GENERALES'!$E$14</f>
        <v>0</v>
      </c>
      <c r="G544" s="425">
        <f t="shared" si="89"/>
        <v>0</v>
      </c>
      <c r="H544" s="283"/>
      <c r="I544" s="284">
        <f>((((D544+E544)*('DT IN. DE'!$C$5/1000)))*($D$1166/IF(AND($D$1165&gt;$B$1167,$B$1167&gt;$D$1164),366,365))+(F544*('DT IN. DE'!$C$5/2000)))</f>
        <v>0</v>
      </c>
      <c r="J544" s="285">
        <f t="shared" si="90"/>
        <v>0</v>
      </c>
      <c r="K544" s="286">
        <f>(((D544+E544)*('DT IN. DE'!$E$5/1000))*($D$1166/IF(AND($D$1165&gt;$B$1167,$B$1167&gt;$D$1164),366,365))+(F544*('DT IN. DE'!$E$5/2000)))</f>
        <v>0</v>
      </c>
      <c r="L544" s="385"/>
      <c r="M544" s="287">
        <f t="shared" si="91"/>
        <v>0</v>
      </c>
      <c r="O544" s="288">
        <f>(($T544*'DT IN. DE'!$C$5/1000))*($D$1166/IF(AND($D$1165&gt;$B$1167,$B$1167&gt;$D$1164),366,365))+(($U544*'DT IN. DE'!$C$5/2000))</f>
        <v>0</v>
      </c>
      <c r="P544" s="289">
        <f t="shared" si="92"/>
        <v>0</v>
      </c>
      <c r="Q544" s="289">
        <f>(($T544*'DT IN. DE'!$E$5/1000))*($D$1166/IF(AND($D$1165&gt;$B$1167,$B$1167&gt;$D$1164),366,365))+(($U544*'DT IN. DE'!$E$5/2000))</f>
        <v>0</v>
      </c>
      <c r="R544" s="290">
        <f t="shared" si="93"/>
        <v>0</v>
      </c>
      <c r="T544" s="291">
        <f t="shared" si="94"/>
        <v>0</v>
      </c>
      <c r="U544" s="291">
        <f t="shared" si="95"/>
        <v>0</v>
      </c>
      <c r="W544" s="288">
        <f>(($AB544*'DT IN. DE'!$C$5/1000))*($D$1166/IF(AND($D$1165&gt;$B$1167,$B$1167&gt;$D$1164),366,365))+(($AC544*'DT IN. DE'!$C$5/2000))</f>
        <v>0</v>
      </c>
      <c r="X544" s="289">
        <f t="shared" si="96"/>
        <v>0</v>
      </c>
      <c r="Y544" s="289">
        <f>(($AB544*'DT IN. DE'!$E$5/1000))*($D$1166/IF(AND($D$1165&gt;$B$1167,$B$1167&gt;$D$1164),366,365))+(($AC544*'DT IN. DE'!$E$5/2000))</f>
        <v>0</v>
      </c>
      <c r="Z544" s="292">
        <f t="shared" si="97"/>
        <v>0</v>
      </c>
      <c r="AA544" s="386"/>
      <c r="AB544" s="291">
        <f t="shared" si="98"/>
        <v>0</v>
      </c>
      <c r="AC544" s="291">
        <f t="shared" si="99"/>
        <v>0</v>
      </c>
    </row>
    <row r="545" spans="2:29" x14ac:dyDescent="0.25">
      <c r="B545" s="423">
        <v>541</v>
      </c>
      <c r="C545" s="430">
        <f>'BIENES ASEGURADOS IN.DE'!C545</f>
        <v>0</v>
      </c>
      <c r="D545" s="431">
        <f>'BIENES ASEGURADOS IN.DE'!D545*'RT GENERALES'!$E$14</f>
        <v>0</v>
      </c>
      <c r="E545" s="432">
        <f>'BIENES ASEGURADOS IN.DE'!E545*'RT GENERALES'!$E$14</f>
        <v>0</v>
      </c>
      <c r="F545" s="433">
        <f>'BIENES ASEGURADOS IN.DE'!F545*'RT GENERALES'!$E$14</f>
        <v>0</v>
      </c>
      <c r="G545" s="425">
        <f t="shared" si="89"/>
        <v>0</v>
      </c>
      <c r="H545" s="283"/>
      <c r="I545" s="284">
        <f>((((D545+E545)*('DT IN. DE'!$C$5/1000)))*($D$1166/IF(AND($D$1165&gt;$B$1167,$B$1167&gt;$D$1164),366,365))+(F545*('DT IN. DE'!$C$5/2000)))</f>
        <v>0</v>
      </c>
      <c r="J545" s="285">
        <f t="shared" si="90"/>
        <v>0</v>
      </c>
      <c r="K545" s="286">
        <f>(((D545+E545)*('DT IN. DE'!$E$5/1000))*($D$1166/IF(AND($D$1165&gt;$B$1167,$B$1167&gt;$D$1164),366,365))+(F545*('DT IN. DE'!$E$5/2000)))</f>
        <v>0</v>
      </c>
      <c r="L545" s="385"/>
      <c r="M545" s="287">
        <f t="shared" si="91"/>
        <v>0</v>
      </c>
      <c r="O545" s="288">
        <f>(($T545*'DT IN. DE'!$C$5/1000))*($D$1166/IF(AND($D$1165&gt;$B$1167,$B$1167&gt;$D$1164),366,365))+(($U545*'DT IN. DE'!$C$5/2000))</f>
        <v>0</v>
      </c>
      <c r="P545" s="289">
        <f t="shared" si="92"/>
        <v>0</v>
      </c>
      <c r="Q545" s="289">
        <f>(($T545*'DT IN. DE'!$E$5/1000))*($D$1166/IF(AND($D$1165&gt;$B$1167,$B$1167&gt;$D$1164),366,365))+(($U545*'DT IN. DE'!$E$5/2000))</f>
        <v>0</v>
      </c>
      <c r="R545" s="290">
        <f t="shared" si="93"/>
        <v>0</v>
      </c>
      <c r="T545" s="291">
        <f t="shared" si="94"/>
        <v>0</v>
      </c>
      <c r="U545" s="291">
        <f t="shared" si="95"/>
        <v>0</v>
      </c>
      <c r="W545" s="288">
        <f>(($AB545*'DT IN. DE'!$C$5/1000))*($D$1166/IF(AND($D$1165&gt;$B$1167,$B$1167&gt;$D$1164),366,365))+(($AC545*'DT IN. DE'!$C$5/2000))</f>
        <v>0</v>
      </c>
      <c r="X545" s="289">
        <f t="shared" si="96"/>
        <v>0</v>
      </c>
      <c r="Y545" s="289">
        <f>(($AB545*'DT IN. DE'!$E$5/1000))*($D$1166/IF(AND($D$1165&gt;$B$1167,$B$1167&gt;$D$1164),366,365))+(($AC545*'DT IN. DE'!$E$5/2000))</f>
        <v>0</v>
      </c>
      <c r="Z545" s="292">
        <f t="shared" si="97"/>
        <v>0</v>
      </c>
      <c r="AA545" s="386"/>
      <c r="AB545" s="291">
        <f t="shared" si="98"/>
        <v>0</v>
      </c>
      <c r="AC545" s="291">
        <f t="shared" si="99"/>
        <v>0</v>
      </c>
    </row>
    <row r="546" spans="2:29" x14ac:dyDescent="0.25">
      <c r="B546" s="424">
        <v>542</v>
      </c>
      <c r="C546" s="430">
        <f>'BIENES ASEGURADOS IN.DE'!C546</f>
        <v>0</v>
      </c>
      <c r="D546" s="431">
        <f>'BIENES ASEGURADOS IN.DE'!D546*'RT GENERALES'!$E$14</f>
        <v>0</v>
      </c>
      <c r="E546" s="432">
        <f>'BIENES ASEGURADOS IN.DE'!E546*'RT GENERALES'!$E$14</f>
        <v>0</v>
      </c>
      <c r="F546" s="433">
        <f>'BIENES ASEGURADOS IN.DE'!F546*'RT GENERALES'!$E$14</f>
        <v>0</v>
      </c>
      <c r="G546" s="425">
        <f t="shared" si="89"/>
        <v>0</v>
      </c>
      <c r="H546" s="283"/>
      <c r="I546" s="284">
        <f>((((D546+E546)*('DT IN. DE'!$C$5/1000)))*($D$1166/IF(AND($D$1165&gt;$B$1167,$B$1167&gt;$D$1164),366,365))+(F546*('DT IN. DE'!$C$5/2000)))</f>
        <v>0</v>
      </c>
      <c r="J546" s="285">
        <f t="shared" si="90"/>
        <v>0</v>
      </c>
      <c r="K546" s="286">
        <f>(((D546+E546)*('DT IN. DE'!$E$5/1000))*($D$1166/IF(AND($D$1165&gt;$B$1167,$B$1167&gt;$D$1164),366,365))+(F546*('DT IN. DE'!$E$5/2000)))</f>
        <v>0</v>
      </c>
      <c r="L546" s="385"/>
      <c r="M546" s="287">
        <f t="shared" si="91"/>
        <v>0</v>
      </c>
      <c r="O546" s="288">
        <f>(($T546*'DT IN. DE'!$C$5/1000))*($D$1166/IF(AND($D$1165&gt;$B$1167,$B$1167&gt;$D$1164),366,365))+(($U546*'DT IN. DE'!$C$5/2000))</f>
        <v>0</v>
      </c>
      <c r="P546" s="289">
        <f t="shared" si="92"/>
        <v>0</v>
      </c>
      <c r="Q546" s="289">
        <f>(($T546*'DT IN. DE'!$E$5/1000))*($D$1166/IF(AND($D$1165&gt;$B$1167,$B$1167&gt;$D$1164),366,365))+(($U546*'DT IN. DE'!$E$5/2000))</f>
        <v>0</v>
      </c>
      <c r="R546" s="290">
        <f t="shared" si="93"/>
        <v>0</v>
      </c>
      <c r="T546" s="291">
        <f t="shared" si="94"/>
        <v>0</v>
      </c>
      <c r="U546" s="291">
        <f t="shared" si="95"/>
        <v>0</v>
      </c>
      <c r="W546" s="288">
        <f>(($AB546*'DT IN. DE'!$C$5/1000))*($D$1166/IF(AND($D$1165&gt;$B$1167,$B$1167&gt;$D$1164),366,365))+(($AC546*'DT IN. DE'!$C$5/2000))</f>
        <v>0</v>
      </c>
      <c r="X546" s="289">
        <f t="shared" si="96"/>
        <v>0</v>
      </c>
      <c r="Y546" s="289">
        <f>(($AB546*'DT IN. DE'!$E$5/1000))*($D$1166/IF(AND($D$1165&gt;$B$1167,$B$1167&gt;$D$1164),366,365))+(($AC546*'DT IN. DE'!$E$5/2000))</f>
        <v>0</v>
      </c>
      <c r="Z546" s="292">
        <f t="shared" si="97"/>
        <v>0</v>
      </c>
      <c r="AA546" s="386"/>
      <c r="AB546" s="291">
        <f t="shared" si="98"/>
        <v>0</v>
      </c>
      <c r="AC546" s="291">
        <f t="shared" si="99"/>
        <v>0</v>
      </c>
    </row>
    <row r="547" spans="2:29" x14ac:dyDescent="0.25">
      <c r="B547" s="424">
        <v>543</v>
      </c>
      <c r="C547" s="430">
        <f>'BIENES ASEGURADOS IN.DE'!C547</f>
        <v>0</v>
      </c>
      <c r="D547" s="431">
        <f>'BIENES ASEGURADOS IN.DE'!D547*'RT GENERALES'!$E$14</f>
        <v>0</v>
      </c>
      <c r="E547" s="432">
        <f>'BIENES ASEGURADOS IN.DE'!E547*'RT GENERALES'!$E$14</f>
        <v>0</v>
      </c>
      <c r="F547" s="433">
        <f>'BIENES ASEGURADOS IN.DE'!F547*'RT GENERALES'!$E$14</f>
        <v>0</v>
      </c>
      <c r="G547" s="425">
        <f t="shared" si="89"/>
        <v>0</v>
      </c>
      <c r="H547" s="283"/>
      <c r="I547" s="284">
        <f>((((D547+E547)*('DT IN. DE'!$C$5/1000)))*($D$1166/IF(AND($D$1165&gt;$B$1167,$B$1167&gt;$D$1164),366,365))+(F547*('DT IN. DE'!$C$5/2000)))</f>
        <v>0</v>
      </c>
      <c r="J547" s="285">
        <f t="shared" si="90"/>
        <v>0</v>
      </c>
      <c r="K547" s="286">
        <f>(((D547+E547)*('DT IN. DE'!$E$5/1000))*($D$1166/IF(AND($D$1165&gt;$B$1167,$B$1167&gt;$D$1164),366,365))+(F547*('DT IN. DE'!$E$5/2000)))</f>
        <v>0</v>
      </c>
      <c r="L547" s="385"/>
      <c r="M547" s="287">
        <f t="shared" si="91"/>
        <v>0</v>
      </c>
      <c r="O547" s="288">
        <f>(($T547*'DT IN. DE'!$C$5/1000))*($D$1166/IF(AND($D$1165&gt;$B$1167,$B$1167&gt;$D$1164),366,365))+(($U547*'DT IN. DE'!$C$5/2000))</f>
        <v>0</v>
      </c>
      <c r="P547" s="289">
        <f t="shared" si="92"/>
        <v>0</v>
      </c>
      <c r="Q547" s="289">
        <f>(($T547*'DT IN. DE'!$E$5/1000))*($D$1166/IF(AND($D$1165&gt;$B$1167,$B$1167&gt;$D$1164),366,365))+(($U547*'DT IN. DE'!$E$5/2000))</f>
        <v>0</v>
      </c>
      <c r="R547" s="290">
        <f t="shared" si="93"/>
        <v>0</v>
      </c>
      <c r="T547" s="291">
        <f t="shared" si="94"/>
        <v>0</v>
      </c>
      <c r="U547" s="291">
        <f t="shared" si="95"/>
        <v>0</v>
      </c>
      <c r="W547" s="288">
        <f>(($AB547*'DT IN. DE'!$C$5/1000))*($D$1166/IF(AND($D$1165&gt;$B$1167,$B$1167&gt;$D$1164),366,365))+(($AC547*'DT IN. DE'!$C$5/2000))</f>
        <v>0</v>
      </c>
      <c r="X547" s="289">
        <f t="shared" si="96"/>
        <v>0</v>
      </c>
      <c r="Y547" s="289">
        <f>(($AB547*'DT IN. DE'!$E$5/1000))*($D$1166/IF(AND($D$1165&gt;$B$1167,$B$1167&gt;$D$1164),366,365))+(($AC547*'DT IN. DE'!$E$5/2000))</f>
        <v>0</v>
      </c>
      <c r="Z547" s="292">
        <f t="shared" si="97"/>
        <v>0</v>
      </c>
      <c r="AA547" s="386"/>
      <c r="AB547" s="291">
        <f t="shared" si="98"/>
        <v>0</v>
      </c>
      <c r="AC547" s="291">
        <f t="shared" si="99"/>
        <v>0</v>
      </c>
    </row>
    <row r="548" spans="2:29" x14ac:dyDescent="0.25">
      <c r="B548" s="423">
        <v>544</v>
      </c>
      <c r="C548" s="430">
        <f>'BIENES ASEGURADOS IN.DE'!C548</f>
        <v>0</v>
      </c>
      <c r="D548" s="431">
        <f>'BIENES ASEGURADOS IN.DE'!D548*'RT GENERALES'!$E$14</f>
        <v>0</v>
      </c>
      <c r="E548" s="432">
        <f>'BIENES ASEGURADOS IN.DE'!E548*'RT GENERALES'!$E$14</f>
        <v>0</v>
      </c>
      <c r="F548" s="433">
        <f>'BIENES ASEGURADOS IN.DE'!F548*'RT GENERALES'!$E$14</f>
        <v>0</v>
      </c>
      <c r="G548" s="425">
        <f t="shared" si="89"/>
        <v>0</v>
      </c>
      <c r="H548" s="283"/>
      <c r="I548" s="284">
        <f>((((D548+E548)*('DT IN. DE'!$C$5/1000)))*($D$1166/IF(AND($D$1165&gt;$B$1167,$B$1167&gt;$D$1164),366,365))+(F548*('DT IN. DE'!$C$5/2000)))</f>
        <v>0</v>
      </c>
      <c r="J548" s="285">
        <f t="shared" si="90"/>
        <v>0</v>
      </c>
      <c r="K548" s="286">
        <f>(((D548+E548)*('DT IN. DE'!$E$5/1000))*($D$1166/IF(AND($D$1165&gt;$B$1167,$B$1167&gt;$D$1164),366,365))+(F548*('DT IN. DE'!$E$5/2000)))</f>
        <v>0</v>
      </c>
      <c r="L548" s="385"/>
      <c r="M548" s="287">
        <f t="shared" si="91"/>
        <v>0</v>
      </c>
      <c r="O548" s="288">
        <f>(($T548*'DT IN. DE'!$C$5/1000))*($D$1166/IF(AND($D$1165&gt;$B$1167,$B$1167&gt;$D$1164),366,365))+(($U548*'DT IN. DE'!$C$5/2000))</f>
        <v>0</v>
      </c>
      <c r="P548" s="289">
        <f t="shared" si="92"/>
        <v>0</v>
      </c>
      <c r="Q548" s="289">
        <f>(($T548*'DT IN. DE'!$E$5/1000))*($D$1166/IF(AND($D$1165&gt;$B$1167,$B$1167&gt;$D$1164),366,365))+(($U548*'DT IN. DE'!$E$5/2000))</f>
        <v>0</v>
      </c>
      <c r="R548" s="290">
        <f t="shared" si="93"/>
        <v>0</v>
      </c>
      <c r="T548" s="291">
        <f t="shared" si="94"/>
        <v>0</v>
      </c>
      <c r="U548" s="291">
        <f t="shared" si="95"/>
        <v>0</v>
      </c>
      <c r="W548" s="288">
        <f>(($AB548*'DT IN. DE'!$C$5/1000))*($D$1166/IF(AND($D$1165&gt;$B$1167,$B$1167&gt;$D$1164),366,365))+(($AC548*'DT IN. DE'!$C$5/2000))</f>
        <v>0</v>
      </c>
      <c r="X548" s="289">
        <f t="shared" si="96"/>
        <v>0</v>
      </c>
      <c r="Y548" s="289">
        <f>(($AB548*'DT IN. DE'!$E$5/1000))*($D$1166/IF(AND($D$1165&gt;$B$1167,$B$1167&gt;$D$1164),366,365))+(($AC548*'DT IN. DE'!$E$5/2000))</f>
        <v>0</v>
      </c>
      <c r="Z548" s="292">
        <f t="shared" si="97"/>
        <v>0</v>
      </c>
      <c r="AA548" s="386"/>
      <c r="AB548" s="291">
        <f t="shared" si="98"/>
        <v>0</v>
      </c>
      <c r="AC548" s="291">
        <f t="shared" si="99"/>
        <v>0</v>
      </c>
    </row>
    <row r="549" spans="2:29" x14ac:dyDescent="0.25">
      <c r="B549" s="424">
        <v>545</v>
      </c>
      <c r="C549" s="430">
        <f>'BIENES ASEGURADOS IN.DE'!C549</f>
        <v>0</v>
      </c>
      <c r="D549" s="431">
        <f>'BIENES ASEGURADOS IN.DE'!D549*'RT GENERALES'!$E$14</f>
        <v>0</v>
      </c>
      <c r="E549" s="432">
        <f>'BIENES ASEGURADOS IN.DE'!E549*'RT GENERALES'!$E$14</f>
        <v>0</v>
      </c>
      <c r="F549" s="433">
        <f>'BIENES ASEGURADOS IN.DE'!F549*'RT GENERALES'!$E$14</f>
        <v>0</v>
      </c>
      <c r="G549" s="425">
        <f t="shared" si="89"/>
        <v>0</v>
      </c>
      <c r="H549" s="283"/>
      <c r="I549" s="284">
        <f>((((D549+E549)*('DT IN. DE'!$C$5/1000)))*($D$1166/IF(AND($D$1165&gt;$B$1167,$B$1167&gt;$D$1164),366,365))+(F549*('DT IN. DE'!$C$5/2000)))</f>
        <v>0</v>
      </c>
      <c r="J549" s="285">
        <f t="shared" si="90"/>
        <v>0</v>
      </c>
      <c r="K549" s="286">
        <f>(((D549+E549)*('DT IN. DE'!$E$5/1000))*($D$1166/IF(AND($D$1165&gt;$B$1167,$B$1167&gt;$D$1164),366,365))+(F549*('DT IN. DE'!$E$5/2000)))</f>
        <v>0</v>
      </c>
      <c r="L549" s="385"/>
      <c r="M549" s="287">
        <f t="shared" si="91"/>
        <v>0</v>
      </c>
      <c r="O549" s="288">
        <f>(($T549*'DT IN. DE'!$C$5/1000))*($D$1166/IF(AND($D$1165&gt;$B$1167,$B$1167&gt;$D$1164),366,365))+(($U549*'DT IN. DE'!$C$5/2000))</f>
        <v>0</v>
      </c>
      <c r="P549" s="289">
        <f t="shared" si="92"/>
        <v>0</v>
      </c>
      <c r="Q549" s="289">
        <f>(($T549*'DT IN. DE'!$E$5/1000))*($D$1166/IF(AND($D$1165&gt;$B$1167,$B$1167&gt;$D$1164),366,365))+(($U549*'DT IN. DE'!$E$5/2000))</f>
        <v>0</v>
      </c>
      <c r="R549" s="290">
        <f t="shared" si="93"/>
        <v>0</v>
      </c>
      <c r="T549" s="291">
        <f t="shared" si="94"/>
        <v>0</v>
      </c>
      <c r="U549" s="291">
        <f t="shared" si="95"/>
        <v>0</v>
      </c>
      <c r="W549" s="288">
        <f>(($AB549*'DT IN. DE'!$C$5/1000))*($D$1166/IF(AND($D$1165&gt;$B$1167,$B$1167&gt;$D$1164),366,365))+(($AC549*'DT IN. DE'!$C$5/2000))</f>
        <v>0</v>
      </c>
      <c r="X549" s="289">
        <f t="shared" si="96"/>
        <v>0</v>
      </c>
      <c r="Y549" s="289">
        <f>(($AB549*'DT IN. DE'!$E$5/1000))*($D$1166/IF(AND($D$1165&gt;$B$1167,$B$1167&gt;$D$1164),366,365))+(($AC549*'DT IN. DE'!$E$5/2000))</f>
        <v>0</v>
      </c>
      <c r="Z549" s="292">
        <f t="shared" si="97"/>
        <v>0</v>
      </c>
      <c r="AA549" s="386"/>
      <c r="AB549" s="291">
        <f t="shared" si="98"/>
        <v>0</v>
      </c>
      <c r="AC549" s="291">
        <f t="shared" si="99"/>
        <v>0</v>
      </c>
    </row>
    <row r="550" spans="2:29" x14ac:dyDescent="0.25">
      <c r="B550" s="424">
        <v>546</v>
      </c>
      <c r="C550" s="430">
        <f>'BIENES ASEGURADOS IN.DE'!C550</f>
        <v>0</v>
      </c>
      <c r="D550" s="431">
        <f>'BIENES ASEGURADOS IN.DE'!D550*'RT GENERALES'!$E$14</f>
        <v>0</v>
      </c>
      <c r="E550" s="432">
        <f>'BIENES ASEGURADOS IN.DE'!E550*'RT GENERALES'!$E$14</f>
        <v>0</v>
      </c>
      <c r="F550" s="433">
        <f>'BIENES ASEGURADOS IN.DE'!F550*'RT GENERALES'!$E$14</f>
        <v>0</v>
      </c>
      <c r="G550" s="425">
        <f t="shared" si="89"/>
        <v>0</v>
      </c>
      <c r="H550" s="283"/>
      <c r="I550" s="284">
        <f>((((D550+E550)*('DT IN. DE'!$C$5/1000)))*($D$1166/IF(AND($D$1165&gt;$B$1167,$B$1167&gt;$D$1164),366,365))+(F550*('DT IN. DE'!$C$5/2000)))</f>
        <v>0</v>
      </c>
      <c r="J550" s="285">
        <f t="shared" si="90"/>
        <v>0</v>
      </c>
      <c r="K550" s="286">
        <f>(((D550+E550)*('DT IN. DE'!$E$5/1000))*($D$1166/IF(AND($D$1165&gt;$B$1167,$B$1167&gt;$D$1164),366,365))+(F550*('DT IN. DE'!$E$5/2000)))</f>
        <v>0</v>
      </c>
      <c r="L550" s="385"/>
      <c r="M550" s="287">
        <f t="shared" si="91"/>
        <v>0</v>
      </c>
      <c r="O550" s="288">
        <f>(($T550*'DT IN. DE'!$C$5/1000))*($D$1166/IF(AND($D$1165&gt;$B$1167,$B$1167&gt;$D$1164),366,365))+(($U550*'DT IN. DE'!$C$5/2000))</f>
        <v>0</v>
      </c>
      <c r="P550" s="289">
        <f t="shared" si="92"/>
        <v>0</v>
      </c>
      <c r="Q550" s="289">
        <f>(($T550*'DT IN. DE'!$E$5/1000))*($D$1166/IF(AND($D$1165&gt;$B$1167,$B$1167&gt;$D$1164),366,365))+(($U550*'DT IN. DE'!$E$5/2000))</f>
        <v>0</v>
      </c>
      <c r="R550" s="290">
        <f t="shared" si="93"/>
        <v>0</v>
      </c>
      <c r="T550" s="291">
        <f t="shared" si="94"/>
        <v>0</v>
      </c>
      <c r="U550" s="291">
        <f t="shared" si="95"/>
        <v>0</v>
      </c>
      <c r="W550" s="288">
        <f>(($AB550*'DT IN. DE'!$C$5/1000))*($D$1166/IF(AND($D$1165&gt;$B$1167,$B$1167&gt;$D$1164),366,365))+(($AC550*'DT IN. DE'!$C$5/2000))</f>
        <v>0</v>
      </c>
      <c r="X550" s="289">
        <f t="shared" si="96"/>
        <v>0</v>
      </c>
      <c r="Y550" s="289">
        <f>(($AB550*'DT IN. DE'!$E$5/1000))*($D$1166/IF(AND($D$1165&gt;$B$1167,$B$1167&gt;$D$1164),366,365))+(($AC550*'DT IN. DE'!$E$5/2000))</f>
        <v>0</v>
      </c>
      <c r="Z550" s="292">
        <f t="shared" si="97"/>
        <v>0</v>
      </c>
      <c r="AA550" s="386"/>
      <c r="AB550" s="291">
        <f t="shared" si="98"/>
        <v>0</v>
      </c>
      <c r="AC550" s="291">
        <f t="shared" si="99"/>
        <v>0</v>
      </c>
    </row>
    <row r="551" spans="2:29" x14ac:dyDescent="0.25">
      <c r="B551" s="423">
        <v>547</v>
      </c>
      <c r="C551" s="430">
        <f>'BIENES ASEGURADOS IN.DE'!C551</f>
        <v>0</v>
      </c>
      <c r="D551" s="431">
        <f>'BIENES ASEGURADOS IN.DE'!D551*'RT GENERALES'!$E$14</f>
        <v>0</v>
      </c>
      <c r="E551" s="432">
        <f>'BIENES ASEGURADOS IN.DE'!E551*'RT GENERALES'!$E$14</f>
        <v>0</v>
      </c>
      <c r="F551" s="433">
        <f>'BIENES ASEGURADOS IN.DE'!F551*'RT GENERALES'!$E$14</f>
        <v>0</v>
      </c>
      <c r="G551" s="425">
        <f t="shared" si="89"/>
        <v>0</v>
      </c>
      <c r="H551" s="283"/>
      <c r="I551" s="284">
        <f>((((D551+E551)*('DT IN. DE'!$C$5/1000)))*($D$1166/IF(AND($D$1165&gt;$B$1167,$B$1167&gt;$D$1164),366,365))+(F551*('DT IN. DE'!$C$5/2000)))</f>
        <v>0</v>
      </c>
      <c r="J551" s="285">
        <f t="shared" si="90"/>
        <v>0</v>
      </c>
      <c r="K551" s="286">
        <f>(((D551+E551)*('DT IN. DE'!$E$5/1000))*($D$1166/IF(AND($D$1165&gt;$B$1167,$B$1167&gt;$D$1164),366,365))+(F551*('DT IN. DE'!$E$5/2000)))</f>
        <v>0</v>
      </c>
      <c r="L551" s="385"/>
      <c r="M551" s="287">
        <f t="shared" si="91"/>
        <v>0</v>
      </c>
      <c r="O551" s="288">
        <f>(($T551*'DT IN. DE'!$C$5/1000))*($D$1166/IF(AND($D$1165&gt;$B$1167,$B$1167&gt;$D$1164),366,365))+(($U551*'DT IN. DE'!$C$5/2000))</f>
        <v>0</v>
      </c>
      <c r="P551" s="289">
        <f t="shared" si="92"/>
        <v>0</v>
      </c>
      <c r="Q551" s="289">
        <f>(($T551*'DT IN. DE'!$E$5/1000))*($D$1166/IF(AND($D$1165&gt;$B$1167,$B$1167&gt;$D$1164),366,365))+(($U551*'DT IN. DE'!$E$5/2000))</f>
        <v>0</v>
      </c>
      <c r="R551" s="290">
        <f t="shared" si="93"/>
        <v>0</v>
      </c>
      <c r="T551" s="291">
        <f t="shared" si="94"/>
        <v>0</v>
      </c>
      <c r="U551" s="291">
        <f t="shared" si="95"/>
        <v>0</v>
      </c>
      <c r="W551" s="288">
        <f>(($AB551*'DT IN. DE'!$C$5/1000))*($D$1166/IF(AND($D$1165&gt;$B$1167,$B$1167&gt;$D$1164),366,365))+(($AC551*'DT IN. DE'!$C$5/2000))</f>
        <v>0</v>
      </c>
      <c r="X551" s="289">
        <f t="shared" si="96"/>
        <v>0</v>
      </c>
      <c r="Y551" s="289">
        <f>(($AB551*'DT IN. DE'!$E$5/1000))*($D$1166/IF(AND($D$1165&gt;$B$1167,$B$1167&gt;$D$1164),366,365))+(($AC551*'DT IN. DE'!$E$5/2000))</f>
        <v>0</v>
      </c>
      <c r="Z551" s="292">
        <f t="shared" si="97"/>
        <v>0</v>
      </c>
      <c r="AA551" s="386"/>
      <c r="AB551" s="291">
        <f t="shared" si="98"/>
        <v>0</v>
      </c>
      <c r="AC551" s="291">
        <f t="shared" si="99"/>
        <v>0</v>
      </c>
    </row>
    <row r="552" spans="2:29" x14ac:dyDescent="0.25">
      <c r="B552" s="424">
        <v>548</v>
      </c>
      <c r="C552" s="430">
        <f>'BIENES ASEGURADOS IN.DE'!C552</f>
        <v>0</v>
      </c>
      <c r="D552" s="431">
        <f>'BIENES ASEGURADOS IN.DE'!D552*'RT GENERALES'!$E$14</f>
        <v>0</v>
      </c>
      <c r="E552" s="432">
        <f>'BIENES ASEGURADOS IN.DE'!E552*'RT GENERALES'!$E$14</f>
        <v>0</v>
      </c>
      <c r="F552" s="433">
        <f>'BIENES ASEGURADOS IN.DE'!F552*'RT GENERALES'!$E$14</f>
        <v>0</v>
      </c>
      <c r="G552" s="425">
        <f t="shared" si="89"/>
        <v>0</v>
      </c>
      <c r="H552" s="283"/>
      <c r="I552" s="284">
        <f>((((D552+E552)*('DT IN. DE'!$C$5/1000)))*($D$1166/IF(AND($D$1165&gt;$B$1167,$B$1167&gt;$D$1164),366,365))+(F552*('DT IN. DE'!$C$5/2000)))</f>
        <v>0</v>
      </c>
      <c r="J552" s="285">
        <f t="shared" si="90"/>
        <v>0</v>
      </c>
      <c r="K552" s="286">
        <f>(((D552+E552)*('DT IN. DE'!$E$5/1000))*($D$1166/IF(AND($D$1165&gt;$B$1167,$B$1167&gt;$D$1164),366,365))+(F552*('DT IN. DE'!$E$5/2000)))</f>
        <v>0</v>
      </c>
      <c r="L552" s="385"/>
      <c r="M552" s="287">
        <f t="shared" si="91"/>
        <v>0</v>
      </c>
      <c r="O552" s="288">
        <f>(($T552*'DT IN. DE'!$C$5/1000))*($D$1166/IF(AND($D$1165&gt;$B$1167,$B$1167&gt;$D$1164),366,365))+(($U552*'DT IN. DE'!$C$5/2000))</f>
        <v>0</v>
      </c>
      <c r="P552" s="289">
        <f t="shared" si="92"/>
        <v>0</v>
      </c>
      <c r="Q552" s="289">
        <f>(($T552*'DT IN. DE'!$E$5/1000))*($D$1166/IF(AND($D$1165&gt;$B$1167,$B$1167&gt;$D$1164),366,365))+(($U552*'DT IN. DE'!$E$5/2000))</f>
        <v>0</v>
      </c>
      <c r="R552" s="290">
        <f t="shared" si="93"/>
        <v>0</v>
      </c>
      <c r="T552" s="291">
        <f t="shared" si="94"/>
        <v>0</v>
      </c>
      <c r="U552" s="291">
        <f t="shared" si="95"/>
        <v>0</v>
      </c>
      <c r="W552" s="288">
        <f>(($AB552*'DT IN. DE'!$C$5/1000))*($D$1166/IF(AND($D$1165&gt;$B$1167,$B$1167&gt;$D$1164),366,365))+(($AC552*'DT IN. DE'!$C$5/2000))</f>
        <v>0</v>
      </c>
      <c r="X552" s="289">
        <f t="shared" si="96"/>
        <v>0</v>
      </c>
      <c r="Y552" s="289">
        <f>(($AB552*'DT IN. DE'!$E$5/1000))*($D$1166/IF(AND($D$1165&gt;$B$1167,$B$1167&gt;$D$1164),366,365))+(($AC552*'DT IN. DE'!$E$5/2000))</f>
        <v>0</v>
      </c>
      <c r="Z552" s="292">
        <f t="shared" si="97"/>
        <v>0</v>
      </c>
      <c r="AA552" s="386"/>
      <c r="AB552" s="291">
        <f t="shared" si="98"/>
        <v>0</v>
      </c>
      <c r="AC552" s="291">
        <f t="shared" si="99"/>
        <v>0</v>
      </c>
    </row>
    <row r="553" spans="2:29" x14ac:dyDescent="0.25">
      <c r="B553" s="424">
        <v>549</v>
      </c>
      <c r="C553" s="430">
        <f>'BIENES ASEGURADOS IN.DE'!C553</f>
        <v>0</v>
      </c>
      <c r="D553" s="431">
        <f>'BIENES ASEGURADOS IN.DE'!D553*'RT GENERALES'!$E$14</f>
        <v>0</v>
      </c>
      <c r="E553" s="432">
        <f>'BIENES ASEGURADOS IN.DE'!E553*'RT GENERALES'!$E$14</f>
        <v>0</v>
      </c>
      <c r="F553" s="433">
        <f>'BIENES ASEGURADOS IN.DE'!F553*'RT GENERALES'!$E$14</f>
        <v>0</v>
      </c>
      <c r="G553" s="425">
        <f t="shared" si="89"/>
        <v>0</v>
      </c>
      <c r="H553" s="283"/>
      <c r="I553" s="284">
        <f>((((D553+E553)*('DT IN. DE'!$C$5/1000)))*($D$1166/IF(AND($D$1165&gt;$B$1167,$B$1167&gt;$D$1164),366,365))+(F553*('DT IN. DE'!$C$5/2000)))</f>
        <v>0</v>
      </c>
      <c r="J553" s="285">
        <f t="shared" si="90"/>
        <v>0</v>
      </c>
      <c r="K553" s="286">
        <f>(((D553+E553)*('DT IN. DE'!$E$5/1000))*($D$1166/IF(AND($D$1165&gt;$B$1167,$B$1167&gt;$D$1164),366,365))+(F553*('DT IN. DE'!$E$5/2000)))</f>
        <v>0</v>
      </c>
      <c r="L553" s="385"/>
      <c r="M553" s="287">
        <f t="shared" si="91"/>
        <v>0</v>
      </c>
      <c r="O553" s="288">
        <f>(($T553*'DT IN. DE'!$C$5/1000))*($D$1166/IF(AND($D$1165&gt;$B$1167,$B$1167&gt;$D$1164),366,365))+(($U553*'DT IN. DE'!$C$5/2000))</f>
        <v>0</v>
      </c>
      <c r="P553" s="289">
        <f t="shared" si="92"/>
        <v>0</v>
      </c>
      <c r="Q553" s="289">
        <f>(($T553*'DT IN. DE'!$E$5/1000))*($D$1166/IF(AND($D$1165&gt;$B$1167,$B$1167&gt;$D$1164),366,365))+(($U553*'DT IN. DE'!$E$5/2000))</f>
        <v>0</v>
      </c>
      <c r="R553" s="290">
        <f t="shared" si="93"/>
        <v>0</v>
      </c>
      <c r="T553" s="291">
        <f t="shared" si="94"/>
        <v>0</v>
      </c>
      <c r="U553" s="291">
        <f t="shared" si="95"/>
        <v>0</v>
      </c>
      <c r="W553" s="288">
        <f>(($AB553*'DT IN. DE'!$C$5/1000))*($D$1166/IF(AND($D$1165&gt;$B$1167,$B$1167&gt;$D$1164),366,365))+(($AC553*'DT IN. DE'!$C$5/2000))</f>
        <v>0</v>
      </c>
      <c r="X553" s="289">
        <f t="shared" si="96"/>
        <v>0</v>
      </c>
      <c r="Y553" s="289">
        <f>(($AB553*'DT IN. DE'!$E$5/1000))*($D$1166/IF(AND($D$1165&gt;$B$1167,$B$1167&gt;$D$1164),366,365))+(($AC553*'DT IN. DE'!$E$5/2000))</f>
        <v>0</v>
      </c>
      <c r="Z553" s="292">
        <f t="shared" si="97"/>
        <v>0</v>
      </c>
      <c r="AA553" s="386"/>
      <c r="AB553" s="291">
        <f t="shared" si="98"/>
        <v>0</v>
      </c>
      <c r="AC553" s="291">
        <f t="shared" si="99"/>
        <v>0</v>
      </c>
    </row>
    <row r="554" spans="2:29" x14ac:dyDescent="0.25">
      <c r="B554" s="423">
        <v>550</v>
      </c>
      <c r="C554" s="430">
        <f>'BIENES ASEGURADOS IN.DE'!C554</f>
        <v>0</v>
      </c>
      <c r="D554" s="431">
        <f>'BIENES ASEGURADOS IN.DE'!D554*'RT GENERALES'!$E$14</f>
        <v>0</v>
      </c>
      <c r="E554" s="432">
        <f>'BIENES ASEGURADOS IN.DE'!E554*'RT GENERALES'!$E$14</f>
        <v>0</v>
      </c>
      <c r="F554" s="433">
        <f>'BIENES ASEGURADOS IN.DE'!F554*'RT GENERALES'!$E$14</f>
        <v>0</v>
      </c>
      <c r="G554" s="425">
        <f t="shared" si="89"/>
        <v>0</v>
      </c>
      <c r="H554" s="283"/>
      <c r="I554" s="284">
        <f>((((D554+E554)*('DT IN. DE'!$C$5/1000)))*($D$1166/IF(AND($D$1165&gt;$B$1167,$B$1167&gt;$D$1164),366,365))+(F554*('DT IN. DE'!$C$5/2000)))</f>
        <v>0</v>
      </c>
      <c r="J554" s="285">
        <f t="shared" si="90"/>
        <v>0</v>
      </c>
      <c r="K554" s="286">
        <f>(((D554+E554)*('DT IN. DE'!$E$5/1000))*($D$1166/IF(AND($D$1165&gt;$B$1167,$B$1167&gt;$D$1164),366,365))+(F554*('DT IN. DE'!$E$5/2000)))</f>
        <v>0</v>
      </c>
      <c r="L554" s="385"/>
      <c r="M554" s="287">
        <f t="shared" si="91"/>
        <v>0</v>
      </c>
      <c r="O554" s="288">
        <f>(($T554*'DT IN. DE'!$C$5/1000))*($D$1166/IF(AND($D$1165&gt;$B$1167,$B$1167&gt;$D$1164),366,365))+(($U554*'DT IN. DE'!$C$5/2000))</f>
        <v>0</v>
      </c>
      <c r="P554" s="289">
        <f t="shared" si="92"/>
        <v>0</v>
      </c>
      <c r="Q554" s="289">
        <f>(($T554*'DT IN. DE'!$E$5/1000))*($D$1166/IF(AND($D$1165&gt;$B$1167,$B$1167&gt;$D$1164),366,365))+(($U554*'DT IN. DE'!$E$5/2000))</f>
        <v>0</v>
      </c>
      <c r="R554" s="290">
        <f t="shared" si="93"/>
        <v>0</v>
      </c>
      <c r="T554" s="291">
        <f t="shared" si="94"/>
        <v>0</v>
      </c>
      <c r="U554" s="291">
        <f t="shared" si="95"/>
        <v>0</v>
      </c>
      <c r="W554" s="288">
        <f>(($AB554*'DT IN. DE'!$C$5/1000))*($D$1166/IF(AND($D$1165&gt;$B$1167,$B$1167&gt;$D$1164),366,365))+(($AC554*'DT IN. DE'!$C$5/2000))</f>
        <v>0</v>
      </c>
      <c r="X554" s="289">
        <f t="shared" si="96"/>
        <v>0</v>
      </c>
      <c r="Y554" s="289">
        <f>(($AB554*'DT IN. DE'!$E$5/1000))*($D$1166/IF(AND($D$1165&gt;$B$1167,$B$1167&gt;$D$1164),366,365))+(($AC554*'DT IN. DE'!$E$5/2000))</f>
        <v>0</v>
      </c>
      <c r="Z554" s="292">
        <f t="shared" si="97"/>
        <v>0</v>
      </c>
      <c r="AA554" s="386"/>
      <c r="AB554" s="291">
        <f t="shared" si="98"/>
        <v>0</v>
      </c>
      <c r="AC554" s="291">
        <f t="shared" si="99"/>
        <v>0</v>
      </c>
    </row>
    <row r="555" spans="2:29" x14ac:dyDescent="0.25">
      <c r="B555" s="424">
        <v>551</v>
      </c>
      <c r="C555" s="430">
        <f>'BIENES ASEGURADOS IN.DE'!C555</f>
        <v>0</v>
      </c>
      <c r="D555" s="431">
        <f>'BIENES ASEGURADOS IN.DE'!D555*'RT GENERALES'!$E$14</f>
        <v>0</v>
      </c>
      <c r="E555" s="432">
        <f>'BIENES ASEGURADOS IN.DE'!E555*'RT GENERALES'!$E$14</f>
        <v>0</v>
      </c>
      <c r="F555" s="433">
        <f>'BIENES ASEGURADOS IN.DE'!F555*'RT GENERALES'!$E$14</f>
        <v>0</v>
      </c>
      <c r="G555" s="425">
        <f t="shared" si="89"/>
        <v>0</v>
      </c>
      <c r="H555" s="283"/>
      <c r="I555" s="284">
        <f>((((D555+E555)*('DT IN. DE'!$C$5/1000)))*($D$1166/IF(AND($D$1165&gt;$B$1167,$B$1167&gt;$D$1164),366,365))+(F555*('DT IN. DE'!$C$5/2000)))</f>
        <v>0</v>
      </c>
      <c r="J555" s="285">
        <f t="shared" si="90"/>
        <v>0</v>
      </c>
      <c r="K555" s="286">
        <f>(((D555+E555)*('DT IN. DE'!$E$5/1000))*($D$1166/IF(AND($D$1165&gt;$B$1167,$B$1167&gt;$D$1164),366,365))+(F555*('DT IN. DE'!$E$5/2000)))</f>
        <v>0</v>
      </c>
      <c r="L555" s="385"/>
      <c r="M555" s="287">
        <f t="shared" si="91"/>
        <v>0</v>
      </c>
      <c r="O555" s="288">
        <f>(($T555*'DT IN. DE'!$C$5/1000))*($D$1166/IF(AND($D$1165&gt;$B$1167,$B$1167&gt;$D$1164),366,365))+(($U555*'DT IN. DE'!$C$5/2000))</f>
        <v>0</v>
      </c>
      <c r="P555" s="289">
        <f t="shared" si="92"/>
        <v>0</v>
      </c>
      <c r="Q555" s="289">
        <f>(($T555*'DT IN. DE'!$E$5/1000))*($D$1166/IF(AND($D$1165&gt;$B$1167,$B$1167&gt;$D$1164),366,365))+(($U555*'DT IN. DE'!$E$5/2000))</f>
        <v>0</v>
      </c>
      <c r="R555" s="290">
        <f t="shared" si="93"/>
        <v>0</v>
      </c>
      <c r="T555" s="291">
        <f t="shared" si="94"/>
        <v>0</v>
      </c>
      <c r="U555" s="291">
        <f t="shared" si="95"/>
        <v>0</v>
      </c>
      <c r="W555" s="288">
        <f>(($AB555*'DT IN. DE'!$C$5/1000))*($D$1166/IF(AND($D$1165&gt;$B$1167,$B$1167&gt;$D$1164),366,365))+(($AC555*'DT IN. DE'!$C$5/2000))</f>
        <v>0</v>
      </c>
      <c r="X555" s="289">
        <f t="shared" si="96"/>
        <v>0</v>
      </c>
      <c r="Y555" s="289">
        <f>(($AB555*'DT IN. DE'!$E$5/1000))*($D$1166/IF(AND($D$1165&gt;$B$1167,$B$1167&gt;$D$1164),366,365))+(($AC555*'DT IN. DE'!$E$5/2000))</f>
        <v>0</v>
      </c>
      <c r="Z555" s="292">
        <f t="shared" si="97"/>
        <v>0</v>
      </c>
      <c r="AA555" s="386"/>
      <c r="AB555" s="291">
        <f t="shared" si="98"/>
        <v>0</v>
      </c>
      <c r="AC555" s="291">
        <f t="shared" si="99"/>
        <v>0</v>
      </c>
    </row>
    <row r="556" spans="2:29" x14ac:dyDescent="0.25">
      <c r="B556" s="424">
        <v>552</v>
      </c>
      <c r="C556" s="430">
        <f>'BIENES ASEGURADOS IN.DE'!C556</f>
        <v>0</v>
      </c>
      <c r="D556" s="431">
        <f>'BIENES ASEGURADOS IN.DE'!D556*'RT GENERALES'!$E$14</f>
        <v>0</v>
      </c>
      <c r="E556" s="432">
        <f>'BIENES ASEGURADOS IN.DE'!E556*'RT GENERALES'!$E$14</f>
        <v>0</v>
      </c>
      <c r="F556" s="433">
        <f>'BIENES ASEGURADOS IN.DE'!F556*'RT GENERALES'!$E$14</f>
        <v>0</v>
      </c>
      <c r="G556" s="425">
        <f t="shared" si="89"/>
        <v>0</v>
      </c>
      <c r="H556" s="283"/>
      <c r="I556" s="284">
        <f>((((D556+E556)*('DT IN. DE'!$C$5/1000)))*($D$1166/IF(AND($D$1165&gt;$B$1167,$B$1167&gt;$D$1164),366,365))+(F556*('DT IN. DE'!$C$5/2000)))</f>
        <v>0</v>
      </c>
      <c r="J556" s="285">
        <f t="shared" si="90"/>
        <v>0</v>
      </c>
      <c r="K556" s="286">
        <f>(((D556+E556)*('DT IN. DE'!$E$5/1000))*($D$1166/IF(AND($D$1165&gt;$B$1167,$B$1167&gt;$D$1164),366,365))+(F556*('DT IN. DE'!$E$5/2000)))</f>
        <v>0</v>
      </c>
      <c r="L556" s="385"/>
      <c r="M556" s="287">
        <f t="shared" si="91"/>
        <v>0</v>
      </c>
      <c r="O556" s="288">
        <f>(($T556*'DT IN. DE'!$C$5/1000))*($D$1166/IF(AND($D$1165&gt;$B$1167,$B$1167&gt;$D$1164),366,365))+(($U556*'DT IN. DE'!$C$5/2000))</f>
        <v>0</v>
      </c>
      <c r="P556" s="289">
        <f t="shared" si="92"/>
        <v>0</v>
      </c>
      <c r="Q556" s="289">
        <f>(($T556*'DT IN. DE'!$E$5/1000))*($D$1166/IF(AND($D$1165&gt;$B$1167,$B$1167&gt;$D$1164),366,365))+(($U556*'DT IN. DE'!$E$5/2000))</f>
        <v>0</v>
      </c>
      <c r="R556" s="290">
        <f t="shared" si="93"/>
        <v>0</v>
      </c>
      <c r="T556" s="291">
        <f t="shared" si="94"/>
        <v>0</v>
      </c>
      <c r="U556" s="291">
        <f t="shared" si="95"/>
        <v>0</v>
      </c>
      <c r="W556" s="288">
        <f>(($AB556*'DT IN. DE'!$C$5/1000))*($D$1166/IF(AND($D$1165&gt;$B$1167,$B$1167&gt;$D$1164),366,365))+(($AC556*'DT IN. DE'!$C$5/2000))</f>
        <v>0</v>
      </c>
      <c r="X556" s="289">
        <f t="shared" si="96"/>
        <v>0</v>
      </c>
      <c r="Y556" s="289">
        <f>(($AB556*'DT IN. DE'!$E$5/1000))*($D$1166/IF(AND($D$1165&gt;$B$1167,$B$1167&gt;$D$1164),366,365))+(($AC556*'DT IN. DE'!$E$5/2000))</f>
        <v>0</v>
      </c>
      <c r="Z556" s="292">
        <f t="shared" si="97"/>
        <v>0</v>
      </c>
      <c r="AA556" s="386"/>
      <c r="AB556" s="291">
        <f t="shared" si="98"/>
        <v>0</v>
      </c>
      <c r="AC556" s="291">
        <f t="shared" si="99"/>
        <v>0</v>
      </c>
    </row>
    <row r="557" spans="2:29" x14ac:dyDescent="0.25">
      <c r="B557" s="423">
        <v>553</v>
      </c>
      <c r="C557" s="430">
        <f>'BIENES ASEGURADOS IN.DE'!C557</f>
        <v>0</v>
      </c>
      <c r="D557" s="431">
        <f>'BIENES ASEGURADOS IN.DE'!D557*'RT GENERALES'!$E$14</f>
        <v>0</v>
      </c>
      <c r="E557" s="432">
        <f>'BIENES ASEGURADOS IN.DE'!E557*'RT GENERALES'!$E$14</f>
        <v>0</v>
      </c>
      <c r="F557" s="433">
        <f>'BIENES ASEGURADOS IN.DE'!F557*'RT GENERALES'!$E$14</f>
        <v>0</v>
      </c>
      <c r="G557" s="425">
        <f t="shared" si="89"/>
        <v>0</v>
      </c>
      <c r="H557" s="283"/>
      <c r="I557" s="284">
        <f>((((D557+E557)*('DT IN. DE'!$C$5/1000)))*($D$1166/IF(AND($D$1165&gt;$B$1167,$B$1167&gt;$D$1164),366,365))+(F557*('DT IN. DE'!$C$5/2000)))</f>
        <v>0</v>
      </c>
      <c r="J557" s="285">
        <f t="shared" si="90"/>
        <v>0</v>
      </c>
      <c r="K557" s="286">
        <f>(((D557+E557)*('DT IN. DE'!$E$5/1000))*($D$1166/IF(AND($D$1165&gt;$B$1167,$B$1167&gt;$D$1164),366,365))+(F557*('DT IN. DE'!$E$5/2000)))</f>
        <v>0</v>
      </c>
      <c r="L557" s="385"/>
      <c r="M557" s="287">
        <f t="shared" si="91"/>
        <v>0</v>
      </c>
      <c r="O557" s="288">
        <f>(($T557*'DT IN. DE'!$C$5/1000))*($D$1166/IF(AND($D$1165&gt;$B$1167,$B$1167&gt;$D$1164),366,365))+(($U557*'DT IN. DE'!$C$5/2000))</f>
        <v>0</v>
      </c>
      <c r="P557" s="289">
        <f t="shared" si="92"/>
        <v>0</v>
      </c>
      <c r="Q557" s="289">
        <f>(($T557*'DT IN. DE'!$E$5/1000))*($D$1166/IF(AND($D$1165&gt;$B$1167,$B$1167&gt;$D$1164),366,365))+(($U557*'DT IN. DE'!$E$5/2000))</f>
        <v>0</v>
      </c>
      <c r="R557" s="290">
        <f t="shared" si="93"/>
        <v>0</v>
      </c>
      <c r="T557" s="291">
        <f t="shared" si="94"/>
        <v>0</v>
      </c>
      <c r="U557" s="291">
        <f t="shared" si="95"/>
        <v>0</v>
      </c>
      <c r="W557" s="288">
        <f>(($AB557*'DT IN. DE'!$C$5/1000))*($D$1166/IF(AND($D$1165&gt;$B$1167,$B$1167&gt;$D$1164),366,365))+(($AC557*'DT IN. DE'!$C$5/2000))</f>
        <v>0</v>
      </c>
      <c r="X557" s="289">
        <f t="shared" si="96"/>
        <v>0</v>
      </c>
      <c r="Y557" s="289">
        <f>(($AB557*'DT IN. DE'!$E$5/1000))*($D$1166/IF(AND($D$1165&gt;$B$1167,$B$1167&gt;$D$1164),366,365))+(($AC557*'DT IN. DE'!$E$5/2000))</f>
        <v>0</v>
      </c>
      <c r="Z557" s="292">
        <f t="shared" si="97"/>
        <v>0</v>
      </c>
      <c r="AA557" s="386"/>
      <c r="AB557" s="291">
        <f t="shared" si="98"/>
        <v>0</v>
      </c>
      <c r="AC557" s="291">
        <f t="shared" si="99"/>
        <v>0</v>
      </c>
    </row>
    <row r="558" spans="2:29" x14ac:dyDescent="0.25">
      <c r="B558" s="424">
        <v>554</v>
      </c>
      <c r="C558" s="430">
        <f>'BIENES ASEGURADOS IN.DE'!C558</f>
        <v>0</v>
      </c>
      <c r="D558" s="431">
        <f>'BIENES ASEGURADOS IN.DE'!D558*'RT GENERALES'!$E$14</f>
        <v>0</v>
      </c>
      <c r="E558" s="432">
        <f>'BIENES ASEGURADOS IN.DE'!E558*'RT GENERALES'!$E$14</f>
        <v>0</v>
      </c>
      <c r="F558" s="433">
        <f>'BIENES ASEGURADOS IN.DE'!F558*'RT GENERALES'!$E$14</f>
        <v>0</v>
      </c>
      <c r="G558" s="425">
        <f t="shared" si="89"/>
        <v>0</v>
      </c>
      <c r="H558" s="283"/>
      <c r="I558" s="284">
        <f>((((D558+E558)*('DT IN. DE'!$C$5/1000)))*($D$1166/IF(AND($D$1165&gt;$B$1167,$B$1167&gt;$D$1164),366,365))+(F558*('DT IN. DE'!$C$5/2000)))</f>
        <v>0</v>
      </c>
      <c r="J558" s="285">
        <f t="shared" si="90"/>
        <v>0</v>
      </c>
      <c r="K558" s="286">
        <f>(((D558+E558)*('DT IN. DE'!$E$5/1000))*($D$1166/IF(AND($D$1165&gt;$B$1167,$B$1167&gt;$D$1164),366,365))+(F558*('DT IN. DE'!$E$5/2000)))</f>
        <v>0</v>
      </c>
      <c r="L558" s="385"/>
      <c r="M558" s="287">
        <f t="shared" si="91"/>
        <v>0</v>
      </c>
      <c r="O558" s="288">
        <f>(($T558*'DT IN. DE'!$C$5/1000))*($D$1166/IF(AND($D$1165&gt;$B$1167,$B$1167&gt;$D$1164),366,365))+(($U558*'DT IN. DE'!$C$5/2000))</f>
        <v>0</v>
      </c>
      <c r="P558" s="289">
        <f t="shared" si="92"/>
        <v>0</v>
      </c>
      <c r="Q558" s="289">
        <f>(($T558*'DT IN. DE'!$E$5/1000))*($D$1166/IF(AND($D$1165&gt;$B$1167,$B$1167&gt;$D$1164),366,365))+(($U558*'DT IN. DE'!$E$5/2000))</f>
        <v>0</v>
      </c>
      <c r="R558" s="290">
        <f t="shared" si="93"/>
        <v>0</v>
      </c>
      <c r="T558" s="291">
        <f t="shared" si="94"/>
        <v>0</v>
      </c>
      <c r="U558" s="291">
        <f t="shared" si="95"/>
        <v>0</v>
      </c>
      <c r="W558" s="288">
        <f>(($AB558*'DT IN. DE'!$C$5/1000))*($D$1166/IF(AND($D$1165&gt;$B$1167,$B$1167&gt;$D$1164),366,365))+(($AC558*'DT IN. DE'!$C$5/2000))</f>
        <v>0</v>
      </c>
      <c r="X558" s="289">
        <f t="shared" si="96"/>
        <v>0</v>
      </c>
      <c r="Y558" s="289">
        <f>(($AB558*'DT IN. DE'!$E$5/1000))*($D$1166/IF(AND($D$1165&gt;$B$1167,$B$1167&gt;$D$1164),366,365))+(($AC558*'DT IN. DE'!$E$5/2000))</f>
        <v>0</v>
      </c>
      <c r="Z558" s="292">
        <f t="shared" si="97"/>
        <v>0</v>
      </c>
      <c r="AA558" s="386"/>
      <c r="AB558" s="291">
        <f t="shared" si="98"/>
        <v>0</v>
      </c>
      <c r="AC558" s="291">
        <f t="shared" si="99"/>
        <v>0</v>
      </c>
    </row>
    <row r="559" spans="2:29" x14ac:dyDescent="0.25">
      <c r="B559" s="424">
        <v>555</v>
      </c>
      <c r="C559" s="430">
        <f>'BIENES ASEGURADOS IN.DE'!C559</f>
        <v>0</v>
      </c>
      <c r="D559" s="431">
        <f>'BIENES ASEGURADOS IN.DE'!D559*'RT GENERALES'!$E$14</f>
        <v>0</v>
      </c>
      <c r="E559" s="432">
        <f>'BIENES ASEGURADOS IN.DE'!E559*'RT GENERALES'!$E$14</f>
        <v>0</v>
      </c>
      <c r="F559" s="433">
        <f>'BIENES ASEGURADOS IN.DE'!F559*'RT GENERALES'!$E$14</f>
        <v>0</v>
      </c>
      <c r="G559" s="425">
        <f t="shared" si="89"/>
        <v>0</v>
      </c>
      <c r="H559" s="283"/>
      <c r="I559" s="284">
        <f>((((D559+E559)*('DT IN. DE'!$C$5/1000)))*($D$1166/IF(AND($D$1165&gt;$B$1167,$B$1167&gt;$D$1164),366,365))+(F559*('DT IN. DE'!$C$5/2000)))</f>
        <v>0</v>
      </c>
      <c r="J559" s="285">
        <f t="shared" si="90"/>
        <v>0</v>
      </c>
      <c r="K559" s="286">
        <f>(((D559+E559)*('DT IN. DE'!$E$5/1000))*($D$1166/IF(AND($D$1165&gt;$B$1167,$B$1167&gt;$D$1164),366,365))+(F559*('DT IN. DE'!$E$5/2000)))</f>
        <v>0</v>
      </c>
      <c r="L559" s="385"/>
      <c r="M559" s="287">
        <f t="shared" si="91"/>
        <v>0</v>
      </c>
      <c r="O559" s="288">
        <f>(($T559*'DT IN. DE'!$C$5/1000))*($D$1166/IF(AND($D$1165&gt;$B$1167,$B$1167&gt;$D$1164),366,365))+(($U559*'DT IN. DE'!$C$5/2000))</f>
        <v>0</v>
      </c>
      <c r="P559" s="289">
        <f t="shared" si="92"/>
        <v>0</v>
      </c>
      <c r="Q559" s="289">
        <f>(($T559*'DT IN. DE'!$E$5/1000))*($D$1166/IF(AND($D$1165&gt;$B$1167,$B$1167&gt;$D$1164),366,365))+(($U559*'DT IN. DE'!$E$5/2000))</f>
        <v>0</v>
      </c>
      <c r="R559" s="290">
        <f t="shared" si="93"/>
        <v>0</v>
      </c>
      <c r="T559" s="291">
        <f t="shared" si="94"/>
        <v>0</v>
      </c>
      <c r="U559" s="291">
        <f t="shared" si="95"/>
        <v>0</v>
      </c>
      <c r="W559" s="288">
        <f>(($AB559*'DT IN. DE'!$C$5/1000))*($D$1166/IF(AND($D$1165&gt;$B$1167,$B$1167&gt;$D$1164),366,365))+(($AC559*'DT IN. DE'!$C$5/2000))</f>
        <v>0</v>
      </c>
      <c r="X559" s="289">
        <f t="shared" si="96"/>
        <v>0</v>
      </c>
      <c r="Y559" s="289">
        <f>(($AB559*'DT IN. DE'!$E$5/1000))*($D$1166/IF(AND($D$1165&gt;$B$1167,$B$1167&gt;$D$1164),366,365))+(($AC559*'DT IN. DE'!$E$5/2000))</f>
        <v>0</v>
      </c>
      <c r="Z559" s="292">
        <f t="shared" si="97"/>
        <v>0</v>
      </c>
      <c r="AA559" s="386"/>
      <c r="AB559" s="291">
        <f t="shared" si="98"/>
        <v>0</v>
      </c>
      <c r="AC559" s="291">
        <f t="shared" si="99"/>
        <v>0</v>
      </c>
    </row>
    <row r="560" spans="2:29" x14ac:dyDescent="0.25">
      <c r="B560" s="423">
        <v>556</v>
      </c>
      <c r="C560" s="430">
        <f>'BIENES ASEGURADOS IN.DE'!C560</f>
        <v>0</v>
      </c>
      <c r="D560" s="431">
        <f>'BIENES ASEGURADOS IN.DE'!D560*'RT GENERALES'!$E$14</f>
        <v>0</v>
      </c>
      <c r="E560" s="432">
        <f>'BIENES ASEGURADOS IN.DE'!E560*'RT GENERALES'!$E$14</f>
        <v>0</v>
      </c>
      <c r="F560" s="433">
        <f>'BIENES ASEGURADOS IN.DE'!F560*'RT GENERALES'!$E$14</f>
        <v>0</v>
      </c>
      <c r="G560" s="425">
        <f t="shared" si="89"/>
        <v>0</v>
      </c>
      <c r="H560" s="283"/>
      <c r="I560" s="284">
        <f>((((D560+E560)*('DT IN. DE'!$C$5/1000)))*($D$1166/IF(AND($D$1165&gt;$B$1167,$B$1167&gt;$D$1164),366,365))+(F560*('DT IN. DE'!$C$5/2000)))</f>
        <v>0</v>
      </c>
      <c r="J560" s="285">
        <f t="shared" si="90"/>
        <v>0</v>
      </c>
      <c r="K560" s="286">
        <f>(((D560+E560)*('DT IN. DE'!$E$5/1000))*($D$1166/IF(AND($D$1165&gt;$B$1167,$B$1167&gt;$D$1164),366,365))+(F560*('DT IN. DE'!$E$5/2000)))</f>
        <v>0</v>
      </c>
      <c r="L560" s="385"/>
      <c r="M560" s="287">
        <f t="shared" si="91"/>
        <v>0</v>
      </c>
      <c r="O560" s="288">
        <f>(($T560*'DT IN. DE'!$C$5/1000))*($D$1166/IF(AND($D$1165&gt;$B$1167,$B$1167&gt;$D$1164),366,365))+(($U560*'DT IN. DE'!$C$5/2000))</f>
        <v>0</v>
      </c>
      <c r="P560" s="289">
        <f t="shared" si="92"/>
        <v>0</v>
      </c>
      <c r="Q560" s="289">
        <f>(($T560*'DT IN. DE'!$E$5/1000))*($D$1166/IF(AND($D$1165&gt;$B$1167,$B$1167&gt;$D$1164),366,365))+(($U560*'DT IN. DE'!$E$5/2000))</f>
        <v>0</v>
      </c>
      <c r="R560" s="290">
        <f t="shared" si="93"/>
        <v>0</v>
      </c>
      <c r="T560" s="291">
        <f t="shared" si="94"/>
        <v>0</v>
      </c>
      <c r="U560" s="291">
        <f t="shared" si="95"/>
        <v>0</v>
      </c>
      <c r="W560" s="288">
        <f>(($AB560*'DT IN. DE'!$C$5/1000))*($D$1166/IF(AND($D$1165&gt;$B$1167,$B$1167&gt;$D$1164),366,365))+(($AC560*'DT IN. DE'!$C$5/2000))</f>
        <v>0</v>
      </c>
      <c r="X560" s="289">
        <f t="shared" si="96"/>
        <v>0</v>
      </c>
      <c r="Y560" s="289">
        <f>(($AB560*'DT IN. DE'!$E$5/1000))*($D$1166/IF(AND($D$1165&gt;$B$1167,$B$1167&gt;$D$1164),366,365))+(($AC560*'DT IN. DE'!$E$5/2000))</f>
        <v>0</v>
      </c>
      <c r="Z560" s="292">
        <f t="shared" si="97"/>
        <v>0</v>
      </c>
      <c r="AA560" s="386"/>
      <c r="AB560" s="291">
        <f t="shared" si="98"/>
        <v>0</v>
      </c>
      <c r="AC560" s="291">
        <f t="shared" si="99"/>
        <v>0</v>
      </c>
    </row>
    <row r="561" spans="2:29" x14ac:dyDescent="0.25">
      <c r="B561" s="424">
        <v>557</v>
      </c>
      <c r="C561" s="430">
        <f>'BIENES ASEGURADOS IN.DE'!C561</f>
        <v>0</v>
      </c>
      <c r="D561" s="431">
        <f>'BIENES ASEGURADOS IN.DE'!D561*'RT GENERALES'!$E$14</f>
        <v>0</v>
      </c>
      <c r="E561" s="432">
        <f>'BIENES ASEGURADOS IN.DE'!E561*'RT GENERALES'!$E$14</f>
        <v>0</v>
      </c>
      <c r="F561" s="433">
        <f>'BIENES ASEGURADOS IN.DE'!F561*'RT GENERALES'!$E$14</f>
        <v>0</v>
      </c>
      <c r="G561" s="425">
        <f t="shared" si="89"/>
        <v>0</v>
      </c>
      <c r="H561" s="283"/>
      <c r="I561" s="284">
        <f>((((D561+E561)*('DT IN. DE'!$C$5/1000)))*($D$1166/IF(AND($D$1165&gt;$B$1167,$B$1167&gt;$D$1164),366,365))+(F561*('DT IN. DE'!$C$5/2000)))</f>
        <v>0</v>
      </c>
      <c r="J561" s="285">
        <f t="shared" si="90"/>
        <v>0</v>
      </c>
      <c r="K561" s="286">
        <f>(((D561+E561)*('DT IN. DE'!$E$5/1000))*($D$1166/IF(AND($D$1165&gt;$B$1167,$B$1167&gt;$D$1164),366,365))+(F561*('DT IN. DE'!$E$5/2000)))</f>
        <v>0</v>
      </c>
      <c r="L561" s="385"/>
      <c r="M561" s="287">
        <f t="shared" si="91"/>
        <v>0</v>
      </c>
      <c r="O561" s="288">
        <f>(($T561*'DT IN. DE'!$C$5/1000))*($D$1166/IF(AND($D$1165&gt;$B$1167,$B$1167&gt;$D$1164),366,365))+(($U561*'DT IN. DE'!$C$5/2000))</f>
        <v>0</v>
      </c>
      <c r="P561" s="289">
        <f t="shared" si="92"/>
        <v>0</v>
      </c>
      <c r="Q561" s="289">
        <f>(($T561*'DT IN. DE'!$E$5/1000))*($D$1166/IF(AND($D$1165&gt;$B$1167,$B$1167&gt;$D$1164),366,365))+(($U561*'DT IN. DE'!$E$5/2000))</f>
        <v>0</v>
      </c>
      <c r="R561" s="290">
        <f t="shared" si="93"/>
        <v>0</v>
      </c>
      <c r="T561" s="291">
        <f t="shared" si="94"/>
        <v>0</v>
      </c>
      <c r="U561" s="291">
        <f t="shared" si="95"/>
        <v>0</v>
      </c>
      <c r="W561" s="288">
        <f>(($AB561*'DT IN. DE'!$C$5/1000))*($D$1166/IF(AND($D$1165&gt;$B$1167,$B$1167&gt;$D$1164),366,365))+(($AC561*'DT IN. DE'!$C$5/2000))</f>
        <v>0</v>
      </c>
      <c r="X561" s="289">
        <f t="shared" si="96"/>
        <v>0</v>
      </c>
      <c r="Y561" s="289">
        <f>(($AB561*'DT IN. DE'!$E$5/1000))*($D$1166/IF(AND($D$1165&gt;$B$1167,$B$1167&gt;$D$1164),366,365))+(($AC561*'DT IN. DE'!$E$5/2000))</f>
        <v>0</v>
      </c>
      <c r="Z561" s="292">
        <f t="shared" si="97"/>
        <v>0</v>
      </c>
      <c r="AA561" s="386"/>
      <c r="AB561" s="291">
        <f t="shared" si="98"/>
        <v>0</v>
      </c>
      <c r="AC561" s="291">
        <f t="shared" si="99"/>
        <v>0</v>
      </c>
    </row>
    <row r="562" spans="2:29" x14ac:dyDescent="0.25">
      <c r="B562" s="424">
        <v>558</v>
      </c>
      <c r="C562" s="430">
        <f>'BIENES ASEGURADOS IN.DE'!C562</f>
        <v>0</v>
      </c>
      <c r="D562" s="431">
        <f>'BIENES ASEGURADOS IN.DE'!D562*'RT GENERALES'!$E$14</f>
        <v>0</v>
      </c>
      <c r="E562" s="432">
        <f>'BIENES ASEGURADOS IN.DE'!E562*'RT GENERALES'!$E$14</f>
        <v>0</v>
      </c>
      <c r="F562" s="433">
        <f>'BIENES ASEGURADOS IN.DE'!F562*'RT GENERALES'!$E$14</f>
        <v>0</v>
      </c>
      <c r="G562" s="425">
        <f t="shared" si="89"/>
        <v>0</v>
      </c>
      <c r="H562" s="283"/>
      <c r="I562" s="284">
        <f>((((D562+E562)*('DT IN. DE'!$C$5/1000)))*($D$1166/IF(AND($D$1165&gt;$B$1167,$B$1167&gt;$D$1164),366,365))+(F562*('DT IN. DE'!$C$5/2000)))</f>
        <v>0</v>
      </c>
      <c r="J562" s="285">
        <f t="shared" si="90"/>
        <v>0</v>
      </c>
      <c r="K562" s="286">
        <f>(((D562+E562)*('DT IN. DE'!$E$5/1000))*($D$1166/IF(AND($D$1165&gt;$B$1167,$B$1167&gt;$D$1164),366,365))+(F562*('DT IN. DE'!$E$5/2000)))</f>
        <v>0</v>
      </c>
      <c r="L562" s="385"/>
      <c r="M562" s="287">
        <f t="shared" si="91"/>
        <v>0</v>
      </c>
      <c r="O562" s="288">
        <f>(($T562*'DT IN. DE'!$C$5/1000))*($D$1166/IF(AND($D$1165&gt;$B$1167,$B$1167&gt;$D$1164),366,365))+(($U562*'DT IN. DE'!$C$5/2000))</f>
        <v>0</v>
      </c>
      <c r="P562" s="289">
        <f t="shared" si="92"/>
        <v>0</v>
      </c>
      <c r="Q562" s="289">
        <f>(($T562*'DT IN. DE'!$E$5/1000))*($D$1166/IF(AND($D$1165&gt;$B$1167,$B$1167&gt;$D$1164),366,365))+(($U562*'DT IN. DE'!$E$5/2000))</f>
        <v>0</v>
      </c>
      <c r="R562" s="290">
        <f t="shared" si="93"/>
        <v>0</v>
      </c>
      <c r="T562" s="291">
        <f t="shared" si="94"/>
        <v>0</v>
      </c>
      <c r="U562" s="291">
        <f t="shared" si="95"/>
        <v>0</v>
      </c>
      <c r="W562" s="288">
        <f>(($AB562*'DT IN. DE'!$C$5/1000))*($D$1166/IF(AND($D$1165&gt;$B$1167,$B$1167&gt;$D$1164),366,365))+(($AC562*'DT IN. DE'!$C$5/2000))</f>
        <v>0</v>
      </c>
      <c r="X562" s="289">
        <f t="shared" si="96"/>
        <v>0</v>
      </c>
      <c r="Y562" s="289">
        <f>(($AB562*'DT IN. DE'!$E$5/1000))*($D$1166/IF(AND($D$1165&gt;$B$1167,$B$1167&gt;$D$1164),366,365))+(($AC562*'DT IN. DE'!$E$5/2000))</f>
        <v>0</v>
      </c>
      <c r="Z562" s="292">
        <f t="shared" si="97"/>
        <v>0</v>
      </c>
      <c r="AA562" s="386"/>
      <c r="AB562" s="291">
        <f t="shared" si="98"/>
        <v>0</v>
      </c>
      <c r="AC562" s="291">
        <f t="shared" si="99"/>
        <v>0</v>
      </c>
    </row>
    <row r="563" spans="2:29" x14ac:dyDescent="0.25">
      <c r="B563" s="423">
        <v>559</v>
      </c>
      <c r="C563" s="430">
        <f>'BIENES ASEGURADOS IN.DE'!C563</f>
        <v>0</v>
      </c>
      <c r="D563" s="431">
        <f>'BIENES ASEGURADOS IN.DE'!D563*'RT GENERALES'!$E$14</f>
        <v>0</v>
      </c>
      <c r="E563" s="432">
        <f>'BIENES ASEGURADOS IN.DE'!E563*'RT GENERALES'!$E$14</f>
        <v>0</v>
      </c>
      <c r="F563" s="433">
        <f>'BIENES ASEGURADOS IN.DE'!F563*'RT GENERALES'!$E$14</f>
        <v>0</v>
      </c>
      <c r="G563" s="425">
        <f t="shared" si="89"/>
        <v>0</v>
      </c>
      <c r="H563" s="283"/>
      <c r="I563" s="284">
        <f>((((D563+E563)*('DT IN. DE'!$C$5/1000)))*($D$1166/IF(AND($D$1165&gt;$B$1167,$B$1167&gt;$D$1164),366,365))+(F563*('DT IN. DE'!$C$5/2000)))</f>
        <v>0</v>
      </c>
      <c r="J563" s="285">
        <f t="shared" si="90"/>
        <v>0</v>
      </c>
      <c r="K563" s="286">
        <f>(((D563+E563)*('DT IN. DE'!$E$5/1000))*($D$1166/IF(AND($D$1165&gt;$B$1167,$B$1167&gt;$D$1164),366,365))+(F563*('DT IN. DE'!$E$5/2000)))</f>
        <v>0</v>
      </c>
      <c r="L563" s="385"/>
      <c r="M563" s="287">
        <f t="shared" si="91"/>
        <v>0</v>
      </c>
      <c r="O563" s="288">
        <f>(($T563*'DT IN. DE'!$C$5/1000))*($D$1166/IF(AND($D$1165&gt;$B$1167,$B$1167&gt;$D$1164),366,365))+(($U563*'DT IN. DE'!$C$5/2000))</f>
        <v>0</v>
      </c>
      <c r="P563" s="289">
        <f t="shared" si="92"/>
        <v>0</v>
      </c>
      <c r="Q563" s="289">
        <f>(($T563*'DT IN. DE'!$E$5/1000))*($D$1166/IF(AND($D$1165&gt;$B$1167,$B$1167&gt;$D$1164),366,365))+(($U563*'DT IN. DE'!$E$5/2000))</f>
        <v>0</v>
      </c>
      <c r="R563" s="290">
        <f t="shared" si="93"/>
        <v>0</v>
      </c>
      <c r="T563" s="291">
        <f t="shared" si="94"/>
        <v>0</v>
      </c>
      <c r="U563" s="291">
        <f t="shared" si="95"/>
        <v>0</v>
      </c>
      <c r="W563" s="288">
        <f>(($AB563*'DT IN. DE'!$C$5/1000))*($D$1166/IF(AND($D$1165&gt;$B$1167,$B$1167&gt;$D$1164),366,365))+(($AC563*'DT IN. DE'!$C$5/2000))</f>
        <v>0</v>
      </c>
      <c r="X563" s="289">
        <f t="shared" si="96"/>
        <v>0</v>
      </c>
      <c r="Y563" s="289">
        <f>(($AB563*'DT IN. DE'!$E$5/1000))*($D$1166/IF(AND($D$1165&gt;$B$1167,$B$1167&gt;$D$1164),366,365))+(($AC563*'DT IN. DE'!$E$5/2000))</f>
        <v>0</v>
      </c>
      <c r="Z563" s="292">
        <f t="shared" si="97"/>
        <v>0</v>
      </c>
      <c r="AA563" s="386"/>
      <c r="AB563" s="291">
        <f t="shared" si="98"/>
        <v>0</v>
      </c>
      <c r="AC563" s="291">
        <f t="shared" si="99"/>
        <v>0</v>
      </c>
    </row>
    <row r="564" spans="2:29" x14ac:dyDescent="0.25">
      <c r="B564" s="424">
        <v>560</v>
      </c>
      <c r="C564" s="430">
        <f>'BIENES ASEGURADOS IN.DE'!C564</f>
        <v>0</v>
      </c>
      <c r="D564" s="431">
        <f>'BIENES ASEGURADOS IN.DE'!D564*'RT GENERALES'!$E$14</f>
        <v>0</v>
      </c>
      <c r="E564" s="432">
        <f>'BIENES ASEGURADOS IN.DE'!E564*'RT GENERALES'!$E$14</f>
        <v>0</v>
      </c>
      <c r="F564" s="433">
        <f>'BIENES ASEGURADOS IN.DE'!F564*'RT GENERALES'!$E$14</f>
        <v>0</v>
      </c>
      <c r="G564" s="425">
        <f t="shared" si="89"/>
        <v>0</v>
      </c>
      <c r="H564" s="283"/>
      <c r="I564" s="284">
        <f>((((D564+E564)*('DT IN. DE'!$C$5/1000)))*($D$1166/IF(AND($D$1165&gt;$B$1167,$B$1167&gt;$D$1164),366,365))+(F564*('DT IN. DE'!$C$5/2000)))</f>
        <v>0</v>
      </c>
      <c r="J564" s="285">
        <f t="shared" si="90"/>
        <v>0</v>
      </c>
      <c r="K564" s="286">
        <f>(((D564+E564)*('DT IN. DE'!$E$5/1000))*($D$1166/IF(AND($D$1165&gt;$B$1167,$B$1167&gt;$D$1164),366,365))+(F564*('DT IN. DE'!$E$5/2000)))</f>
        <v>0</v>
      </c>
      <c r="L564" s="385"/>
      <c r="M564" s="287">
        <f t="shared" si="91"/>
        <v>0</v>
      </c>
      <c r="O564" s="288">
        <f>(($T564*'DT IN. DE'!$C$5/1000))*($D$1166/IF(AND($D$1165&gt;$B$1167,$B$1167&gt;$D$1164),366,365))+(($U564*'DT IN. DE'!$C$5/2000))</f>
        <v>0</v>
      </c>
      <c r="P564" s="289">
        <f t="shared" si="92"/>
        <v>0</v>
      </c>
      <c r="Q564" s="289">
        <f>(($T564*'DT IN. DE'!$E$5/1000))*($D$1166/IF(AND($D$1165&gt;$B$1167,$B$1167&gt;$D$1164),366,365))+(($U564*'DT IN. DE'!$E$5/2000))</f>
        <v>0</v>
      </c>
      <c r="R564" s="290">
        <f t="shared" si="93"/>
        <v>0</v>
      </c>
      <c r="T564" s="291">
        <f t="shared" si="94"/>
        <v>0</v>
      </c>
      <c r="U564" s="291">
        <f t="shared" si="95"/>
        <v>0</v>
      </c>
      <c r="W564" s="288">
        <f>(($AB564*'DT IN. DE'!$C$5/1000))*($D$1166/IF(AND($D$1165&gt;$B$1167,$B$1167&gt;$D$1164),366,365))+(($AC564*'DT IN. DE'!$C$5/2000))</f>
        <v>0</v>
      </c>
      <c r="X564" s="289">
        <f t="shared" si="96"/>
        <v>0</v>
      </c>
      <c r="Y564" s="289">
        <f>(($AB564*'DT IN. DE'!$E$5/1000))*($D$1166/IF(AND($D$1165&gt;$B$1167,$B$1167&gt;$D$1164),366,365))+(($AC564*'DT IN. DE'!$E$5/2000))</f>
        <v>0</v>
      </c>
      <c r="Z564" s="292">
        <f t="shared" si="97"/>
        <v>0</v>
      </c>
      <c r="AA564" s="386"/>
      <c r="AB564" s="291">
        <f t="shared" si="98"/>
        <v>0</v>
      </c>
      <c r="AC564" s="291">
        <f t="shared" si="99"/>
        <v>0</v>
      </c>
    </row>
    <row r="565" spans="2:29" x14ac:dyDescent="0.25">
      <c r="B565" s="424">
        <v>561</v>
      </c>
      <c r="C565" s="430">
        <f>'BIENES ASEGURADOS IN.DE'!C565</f>
        <v>0</v>
      </c>
      <c r="D565" s="431">
        <f>'BIENES ASEGURADOS IN.DE'!D565*'RT GENERALES'!$E$14</f>
        <v>0</v>
      </c>
      <c r="E565" s="432">
        <f>'BIENES ASEGURADOS IN.DE'!E565*'RT GENERALES'!$E$14</f>
        <v>0</v>
      </c>
      <c r="F565" s="433">
        <f>'BIENES ASEGURADOS IN.DE'!F565*'RT GENERALES'!$E$14</f>
        <v>0</v>
      </c>
      <c r="G565" s="425">
        <f t="shared" si="89"/>
        <v>0</v>
      </c>
      <c r="H565" s="283"/>
      <c r="I565" s="284">
        <f>((((D565+E565)*('DT IN. DE'!$C$5/1000)))*($D$1166/IF(AND($D$1165&gt;$B$1167,$B$1167&gt;$D$1164),366,365))+(F565*('DT IN. DE'!$C$5/2000)))</f>
        <v>0</v>
      </c>
      <c r="J565" s="285">
        <f t="shared" si="90"/>
        <v>0</v>
      </c>
      <c r="K565" s="286">
        <f>(((D565+E565)*('DT IN. DE'!$E$5/1000))*($D$1166/IF(AND($D$1165&gt;$B$1167,$B$1167&gt;$D$1164),366,365))+(F565*('DT IN. DE'!$E$5/2000)))</f>
        <v>0</v>
      </c>
      <c r="L565" s="385"/>
      <c r="M565" s="287">
        <f t="shared" si="91"/>
        <v>0</v>
      </c>
      <c r="O565" s="288">
        <f>(($T565*'DT IN. DE'!$C$5/1000))*($D$1166/IF(AND($D$1165&gt;$B$1167,$B$1167&gt;$D$1164),366,365))+(($U565*'DT IN. DE'!$C$5/2000))</f>
        <v>0</v>
      </c>
      <c r="P565" s="289">
        <f t="shared" si="92"/>
        <v>0</v>
      </c>
      <c r="Q565" s="289">
        <f>(($T565*'DT IN. DE'!$E$5/1000))*($D$1166/IF(AND($D$1165&gt;$B$1167,$B$1167&gt;$D$1164),366,365))+(($U565*'DT IN. DE'!$E$5/2000))</f>
        <v>0</v>
      </c>
      <c r="R565" s="290">
        <f t="shared" si="93"/>
        <v>0</v>
      </c>
      <c r="T565" s="291">
        <f t="shared" si="94"/>
        <v>0</v>
      </c>
      <c r="U565" s="291">
        <f t="shared" si="95"/>
        <v>0</v>
      </c>
      <c r="W565" s="288">
        <f>(($AB565*'DT IN. DE'!$C$5/1000))*($D$1166/IF(AND($D$1165&gt;$B$1167,$B$1167&gt;$D$1164),366,365))+(($AC565*'DT IN. DE'!$C$5/2000))</f>
        <v>0</v>
      </c>
      <c r="X565" s="289">
        <f t="shared" si="96"/>
        <v>0</v>
      </c>
      <c r="Y565" s="289">
        <f>(($AB565*'DT IN. DE'!$E$5/1000))*($D$1166/IF(AND($D$1165&gt;$B$1167,$B$1167&gt;$D$1164),366,365))+(($AC565*'DT IN. DE'!$E$5/2000))</f>
        <v>0</v>
      </c>
      <c r="Z565" s="292">
        <f t="shared" si="97"/>
        <v>0</v>
      </c>
      <c r="AA565" s="386"/>
      <c r="AB565" s="291">
        <f t="shared" si="98"/>
        <v>0</v>
      </c>
      <c r="AC565" s="291">
        <f t="shared" si="99"/>
        <v>0</v>
      </c>
    </row>
    <row r="566" spans="2:29" x14ac:dyDescent="0.25">
      <c r="B566" s="423">
        <v>562</v>
      </c>
      <c r="C566" s="430">
        <f>'BIENES ASEGURADOS IN.DE'!C566</f>
        <v>0</v>
      </c>
      <c r="D566" s="431">
        <f>'BIENES ASEGURADOS IN.DE'!D566*'RT GENERALES'!$E$14</f>
        <v>0</v>
      </c>
      <c r="E566" s="432">
        <f>'BIENES ASEGURADOS IN.DE'!E566*'RT GENERALES'!$E$14</f>
        <v>0</v>
      </c>
      <c r="F566" s="433">
        <f>'BIENES ASEGURADOS IN.DE'!F566*'RT GENERALES'!$E$14</f>
        <v>0</v>
      </c>
      <c r="G566" s="425">
        <f t="shared" si="89"/>
        <v>0</v>
      </c>
      <c r="H566" s="283"/>
      <c r="I566" s="284">
        <f>((((D566+E566)*('DT IN. DE'!$C$5/1000)))*($D$1166/IF(AND($D$1165&gt;$B$1167,$B$1167&gt;$D$1164),366,365))+(F566*('DT IN. DE'!$C$5/2000)))</f>
        <v>0</v>
      </c>
      <c r="J566" s="285">
        <f t="shared" si="90"/>
        <v>0</v>
      </c>
      <c r="K566" s="286">
        <f>(((D566+E566)*('DT IN. DE'!$E$5/1000))*($D$1166/IF(AND($D$1165&gt;$B$1167,$B$1167&gt;$D$1164),366,365))+(F566*('DT IN. DE'!$E$5/2000)))</f>
        <v>0</v>
      </c>
      <c r="L566" s="385"/>
      <c r="M566" s="287">
        <f t="shared" si="91"/>
        <v>0</v>
      </c>
      <c r="O566" s="288">
        <f>(($T566*'DT IN. DE'!$C$5/1000))*($D$1166/IF(AND($D$1165&gt;$B$1167,$B$1167&gt;$D$1164),366,365))+(($U566*'DT IN. DE'!$C$5/2000))</f>
        <v>0</v>
      </c>
      <c r="P566" s="289">
        <f t="shared" si="92"/>
        <v>0</v>
      </c>
      <c r="Q566" s="289">
        <f>(($T566*'DT IN. DE'!$E$5/1000))*($D$1166/IF(AND($D$1165&gt;$B$1167,$B$1167&gt;$D$1164),366,365))+(($U566*'DT IN. DE'!$E$5/2000))</f>
        <v>0</v>
      </c>
      <c r="R566" s="290">
        <f t="shared" si="93"/>
        <v>0</v>
      </c>
      <c r="T566" s="291">
        <f t="shared" si="94"/>
        <v>0</v>
      </c>
      <c r="U566" s="291">
        <f t="shared" si="95"/>
        <v>0</v>
      </c>
      <c r="W566" s="288">
        <f>(($AB566*'DT IN. DE'!$C$5/1000))*($D$1166/IF(AND($D$1165&gt;$B$1167,$B$1167&gt;$D$1164),366,365))+(($AC566*'DT IN. DE'!$C$5/2000))</f>
        <v>0</v>
      </c>
      <c r="X566" s="289">
        <f t="shared" si="96"/>
        <v>0</v>
      </c>
      <c r="Y566" s="289">
        <f>(($AB566*'DT IN. DE'!$E$5/1000))*($D$1166/IF(AND($D$1165&gt;$B$1167,$B$1167&gt;$D$1164),366,365))+(($AC566*'DT IN. DE'!$E$5/2000))</f>
        <v>0</v>
      </c>
      <c r="Z566" s="292">
        <f t="shared" si="97"/>
        <v>0</v>
      </c>
      <c r="AA566" s="386"/>
      <c r="AB566" s="291">
        <f t="shared" si="98"/>
        <v>0</v>
      </c>
      <c r="AC566" s="291">
        <f t="shared" si="99"/>
        <v>0</v>
      </c>
    </row>
    <row r="567" spans="2:29" x14ac:dyDescent="0.25">
      <c r="B567" s="424">
        <v>563</v>
      </c>
      <c r="C567" s="430">
        <f>'BIENES ASEGURADOS IN.DE'!C567</f>
        <v>0</v>
      </c>
      <c r="D567" s="431">
        <f>'BIENES ASEGURADOS IN.DE'!D567*'RT GENERALES'!$E$14</f>
        <v>0</v>
      </c>
      <c r="E567" s="432">
        <f>'BIENES ASEGURADOS IN.DE'!E567*'RT GENERALES'!$E$14</f>
        <v>0</v>
      </c>
      <c r="F567" s="433">
        <f>'BIENES ASEGURADOS IN.DE'!F567*'RT GENERALES'!$E$14</f>
        <v>0</v>
      </c>
      <c r="G567" s="425">
        <f t="shared" si="89"/>
        <v>0</v>
      </c>
      <c r="H567" s="283"/>
      <c r="I567" s="284">
        <f>((((D567+E567)*('DT IN. DE'!$C$5/1000)))*($D$1166/IF(AND($D$1165&gt;$B$1167,$B$1167&gt;$D$1164),366,365))+(F567*('DT IN. DE'!$C$5/2000)))</f>
        <v>0</v>
      </c>
      <c r="J567" s="285">
        <f t="shared" si="90"/>
        <v>0</v>
      </c>
      <c r="K567" s="286">
        <f>(((D567+E567)*('DT IN. DE'!$E$5/1000))*($D$1166/IF(AND($D$1165&gt;$B$1167,$B$1167&gt;$D$1164),366,365))+(F567*('DT IN. DE'!$E$5/2000)))</f>
        <v>0</v>
      </c>
      <c r="L567" s="385"/>
      <c r="M567" s="287">
        <f t="shared" si="91"/>
        <v>0</v>
      </c>
      <c r="O567" s="288">
        <f>(($T567*'DT IN. DE'!$C$5/1000))*($D$1166/IF(AND($D$1165&gt;$B$1167,$B$1167&gt;$D$1164),366,365))+(($U567*'DT IN. DE'!$C$5/2000))</f>
        <v>0</v>
      </c>
      <c r="P567" s="289">
        <f t="shared" si="92"/>
        <v>0</v>
      </c>
      <c r="Q567" s="289">
        <f>(($T567*'DT IN. DE'!$E$5/1000))*($D$1166/IF(AND($D$1165&gt;$B$1167,$B$1167&gt;$D$1164),366,365))+(($U567*'DT IN. DE'!$E$5/2000))</f>
        <v>0</v>
      </c>
      <c r="R567" s="290">
        <f t="shared" si="93"/>
        <v>0</v>
      </c>
      <c r="T567" s="291">
        <f t="shared" si="94"/>
        <v>0</v>
      </c>
      <c r="U567" s="291">
        <f t="shared" si="95"/>
        <v>0</v>
      </c>
      <c r="W567" s="288">
        <f>(($AB567*'DT IN. DE'!$C$5/1000))*($D$1166/IF(AND($D$1165&gt;$B$1167,$B$1167&gt;$D$1164),366,365))+(($AC567*'DT IN. DE'!$C$5/2000))</f>
        <v>0</v>
      </c>
      <c r="X567" s="289">
        <f t="shared" si="96"/>
        <v>0</v>
      </c>
      <c r="Y567" s="289">
        <f>(($AB567*'DT IN. DE'!$E$5/1000))*($D$1166/IF(AND($D$1165&gt;$B$1167,$B$1167&gt;$D$1164),366,365))+(($AC567*'DT IN. DE'!$E$5/2000))</f>
        <v>0</v>
      </c>
      <c r="Z567" s="292">
        <f t="shared" si="97"/>
        <v>0</v>
      </c>
      <c r="AA567" s="386"/>
      <c r="AB567" s="291">
        <f t="shared" si="98"/>
        <v>0</v>
      </c>
      <c r="AC567" s="291">
        <f t="shared" si="99"/>
        <v>0</v>
      </c>
    </row>
    <row r="568" spans="2:29" x14ac:dyDescent="0.25">
      <c r="B568" s="424">
        <v>564</v>
      </c>
      <c r="C568" s="430">
        <f>'BIENES ASEGURADOS IN.DE'!C568</f>
        <v>0</v>
      </c>
      <c r="D568" s="431">
        <f>'BIENES ASEGURADOS IN.DE'!D568*'RT GENERALES'!$E$14</f>
        <v>0</v>
      </c>
      <c r="E568" s="432">
        <f>'BIENES ASEGURADOS IN.DE'!E568*'RT GENERALES'!$E$14</f>
        <v>0</v>
      </c>
      <c r="F568" s="433">
        <f>'BIENES ASEGURADOS IN.DE'!F568*'RT GENERALES'!$E$14</f>
        <v>0</v>
      </c>
      <c r="G568" s="425">
        <f t="shared" si="89"/>
        <v>0</v>
      </c>
      <c r="H568" s="283"/>
      <c r="I568" s="284">
        <f>((((D568+E568)*('DT IN. DE'!$C$5/1000)))*($D$1166/IF(AND($D$1165&gt;$B$1167,$B$1167&gt;$D$1164),366,365))+(F568*('DT IN. DE'!$C$5/2000)))</f>
        <v>0</v>
      </c>
      <c r="J568" s="285">
        <f t="shared" si="90"/>
        <v>0</v>
      </c>
      <c r="K568" s="286">
        <f>(((D568+E568)*('DT IN. DE'!$E$5/1000))*($D$1166/IF(AND($D$1165&gt;$B$1167,$B$1167&gt;$D$1164),366,365))+(F568*('DT IN. DE'!$E$5/2000)))</f>
        <v>0</v>
      </c>
      <c r="L568" s="385"/>
      <c r="M568" s="287">
        <f t="shared" si="91"/>
        <v>0</v>
      </c>
      <c r="O568" s="288">
        <f>(($T568*'DT IN. DE'!$C$5/1000))*($D$1166/IF(AND($D$1165&gt;$B$1167,$B$1167&gt;$D$1164),366,365))+(($U568*'DT IN. DE'!$C$5/2000))</f>
        <v>0</v>
      </c>
      <c r="P568" s="289">
        <f t="shared" si="92"/>
        <v>0</v>
      </c>
      <c r="Q568" s="289">
        <f>(($T568*'DT IN. DE'!$E$5/1000))*($D$1166/IF(AND($D$1165&gt;$B$1167,$B$1167&gt;$D$1164),366,365))+(($U568*'DT IN. DE'!$E$5/2000))</f>
        <v>0</v>
      </c>
      <c r="R568" s="290">
        <f t="shared" si="93"/>
        <v>0</v>
      </c>
      <c r="T568" s="291">
        <f t="shared" si="94"/>
        <v>0</v>
      </c>
      <c r="U568" s="291">
        <f t="shared" si="95"/>
        <v>0</v>
      </c>
      <c r="W568" s="288">
        <f>(($AB568*'DT IN. DE'!$C$5/1000))*($D$1166/IF(AND($D$1165&gt;$B$1167,$B$1167&gt;$D$1164),366,365))+(($AC568*'DT IN. DE'!$C$5/2000))</f>
        <v>0</v>
      </c>
      <c r="X568" s="289">
        <f t="shared" si="96"/>
        <v>0</v>
      </c>
      <c r="Y568" s="289">
        <f>(($AB568*'DT IN. DE'!$E$5/1000))*($D$1166/IF(AND($D$1165&gt;$B$1167,$B$1167&gt;$D$1164),366,365))+(($AC568*'DT IN. DE'!$E$5/2000))</f>
        <v>0</v>
      </c>
      <c r="Z568" s="292">
        <f t="shared" si="97"/>
        <v>0</v>
      </c>
      <c r="AA568" s="386"/>
      <c r="AB568" s="291">
        <f t="shared" si="98"/>
        <v>0</v>
      </c>
      <c r="AC568" s="291">
        <f t="shared" si="99"/>
        <v>0</v>
      </c>
    </row>
    <row r="569" spans="2:29" x14ac:dyDescent="0.25">
      <c r="B569" s="423">
        <v>565</v>
      </c>
      <c r="C569" s="430">
        <f>'BIENES ASEGURADOS IN.DE'!C569</f>
        <v>0</v>
      </c>
      <c r="D569" s="431">
        <f>'BIENES ASEGURADOS IN.DE'!D569*'RT GENERALES'!$E$14</f>
        <v>0</v>
      </c>
      <c r="E569" s="432">
        <f>'BIENES ASEGURADOS IN.DE'!E569*'RT GENERALES'!$E$14</f>
        <v>0</v>
      </c>
      <c r="F569" s="433">
        <f>'BIENES ASEGURADOS IN.DE'!F569*'RT GENERALES'!$E$14</f>
        <v>0</v>
      </c>
      <c r="G569" s="425">
        <f t="shared" si="89"/>
        <v>0</v>
      </c>
      <c r="H569" s="283"/>
      <c r="I569" s="284">
        <f>((((D569+E569)*('DT IN. DE'!$C$5/1000)))*($D$1166/IF(AND($D$1165&gt;$B$1167,$B$1167&gt;$D$1164),366,365))+(F569*('DT IN. DE'!$C$5/2000)))</f>
        <v>0</v>
      </c>
      <c r="J569" s="285">
        <f t="shared" si="90"/>
        <v>0</v>
      </c>
      <c r="K569" s="286">
        <f>(((D569+E569)*('DT IN. DE'!$E$5/1000))*($D$1166/IF(AND($D$1165&gt;$B$1167,$B$1167&gt;$D$1164),366,365))+(F569*('DT IN. DE'!$E$5/2000)))</f>
        <v>0</v>
      </c>
      <c r="L569" s="385"/>
      <c r="M569" s="287">
        <f t="shared" si="91"/>
        <v>0</v>
      </c>
      <c r="O569" s="288">
        <f>(($T569*'DT IN. DE'!$C$5/1000))*($D$1166/IF(AND($D$1165&gt;$B$1167,$B$1167&gt;$D$1164),366,365))+(($U569*'DT IN. DE'!$C$5/2000))</f>
        <v>0</v>
      </c>
      <c r="P569" s="289">
        <f t="shared" si="92"/>
        <v>0</v>
      </c>
      <c r="Q569" s="289">
        <f>(($T569*'DT IN. DE'!$E$5/1000))*($D$1166/IF(AND($D$1165&gt;$B$1167,$B$1167&gt;$D$1164),366,365))+(($U569*'DT IN. DE'!$E$5/2000))</f>
        <v>0</v>
      </c>
      <c r="R569" s="290">
        <f t="shared" si="93"/>
        <v>0</v>
      </c>
      <c r="T569" s="291">
        <f t="shared" si="94"/>
        <v>0</v>
      </c>
      <c r="U569" s="291">
        <f t="shared" si="95"/>
        <v>0</v>
      </c>
      <c r="W569" s="288">
        <f>(($AB569*'DT IN. DE'!$C$5/1000))*($D$1166/IF(AND($D$1165&gt;$B$1167,$B$1167&gt;$D$1164),366,365))+(($AC569*'DT IN. DE'!$C$5/2000))</f>
        <v>0</v>
      </c>
      <c r="X569" s="289">
        <f t="shared" si="96"/>
        <v>0</v>
      </c>
      <c r="Y569" s="289">
        <f>(($AB569*'DT IN. DE'!$E$5/1000))*($D$1166/IF(AND($D$1165&gt;$B$1167,$B$1167&gt;$D$1164),366,365))+(($AC569*'DT IN. DE'!$E$5/2000))</f>
        <v>0</v>
      </c>
      <c r="Z569" s="292">
        <f t="shared" si="97"/>
        <v>0</v>
      </c>
      <c r="AA569" s="386"/>
      <c r="AB569" s="291">
        <f t="shared" si="98"/>
        <v>0</v>
      </c>
      <c r="AC569" s="291">
        <f t="shared" si="99"/>
        <v>0</v>
      </c>
    </row>
    <row r="570" spans="2:29" x14ac:dyDescent="0.25">
      <c r="B570" s="424">
        <v>566</v>
      </c>
      <c r="C570" s="430">
        <f>'BIENES ASEGURADOS IN.DE'!C570</f>
        <v>0</v>
      </c>
      <c r="D570" s="431">
        <f>'BIENES ASEGURADOS IN.DE'!D570*'RT GENERALES'!$E$14</f>
        <v>0</v>
      </c>
      <c r="E570" s="432">
        <f>'BIENES ASEGURADOS IN.DE'!E570*'RT GENERALES'!$E$14</f>
        <v>0</v>
      </c>
      <c r="F570" s="433">
        <f>'BIENES ASEGURADOS IN.DE'!F570*'RT GENERALES'!$E$14</f>
        <v>0</v>
      </c>
      <c r="G570" s="425">
        <f t="shared" si="89"/>
        <v>0</v>
      </c>
      <c r="H570" s="283"/>
      <c r="I570" s="284">
        <f>((((D570+E570)*('DT IN. DE'!$C$5/1000)))*($D$1166/IF(AND($D$1165&gt;$B$1167,$B$1167&gt;$D$1164),366,365))+(F570*('DT IN. DE'!$C$5/2000)))</f>
        <v>0</v>
      </c>
      <c r="J570" s="285">
        <f t="shared" si="90"/>
        <v>0</v>
      </c>
      <c r="K570" s="286">
        <f>(((D570+E570)*('DT IN. DE'!$E$5/1000))*($D$1166/IF(AND($D$1165&gt;$B$1167,$B$1167&gt;$D$1164),366,365))+(F570*('DT IN. DE'!$E$5/2000)))</f>
        <v>0</v>
      </c>
      <c r="L570" s="385"/>
      <c r="M570" s="287">
        <f t="shared" si="91"/>
        <v>0</v>
      </c>
      <c r="O570" s="288">
        <f>(($T570*'DT IN. DE'!$C$5/1000))*($D$1166/IF(AND($D$1165&gt;$B$1167,$B$1167&gt;$D$1164),366,365))+(($U570*'DT IN. DE'!$C$5/2000))</f>
        <v>0</v>
      </c>
      <c r="P570" s="289">
        <f t="shared" si="92"/>
        <v>0</v>
      </c>
      <c r="Q570" s="289">
        <f>(($T570*'DT IN. DE'!$E$5/1000))*($D$1166/IF(AND($D$1165&gt;$B$1167,$B$1167&gt;$D$1164),366,365))+(($U570*'DT IN. DE'!$E$5/2000))</f>
        <v>0</v>
      </c>
      <c r="R570" s="290">
        <f t="shared" si="93"/>
        <v>0</v>
      </c>
      <c r="T570" s="291">
        <f t="shared" si="94"/>
        <v>0</v>
      </c>
      <c r="U570" s="291">
        <f t="shared" si="95"/>
        <v>0</v>
      </c>
      <c r="W570" s="288">
        <f>(($AB570*'DT IN. DE'!$C$5/1000))*($D$1166/IF(AND($D$1165&gt;$B$1167,$B$1167&gt;$D$1164),366,365))+(($AC570*'DT IN. DE'!$C$5/2000))</f>
        <v>0</v>
      </c>
      <c r="X570" s="289">
        <f t="shared" si="96"/>
        <v>0</v>
      </c>
      <c r="Y570" s="289">
        <f>(($AB570*'DT IN. DE'!$E$5/1000))*($D$1166/IF(AND($D$1165&gt;$B$1167,$B$1167&gt;$D$1164),366,365))+(($AC570*'DT IN. DE'!$E$5/2000))</f>
        <v>0</v>
      </c>
      <c r="Z570" s="292">
        <f t="shared" si="97"/>
        <v>0</v>
      </c>
      <c r="AA570" s="386"/>
      <c r="AB570" s="291">
        <f t="shared" si="98"/>
        <v>0</v>
      </c>
      <c r="AC570" s="291">
        <f t="shared" si="99"/>
        <v>0</v>
      </c>
    </row>
    <row r="571" spans="2:29" x14ac:dyDescent="0.25">
      <c r="B571" s="424">
        <v>567</v>
      </c>
      <c r="C571" s="430">
        <f>'BIENES ASEGURADOS IN.DE'!C571</f>
        <v>0</v>
      </c>
      <c r="D571" s="431">
        <f>'BIENES ASEGURADOS IN.DE'!D571*'RT GENERALES'!$E$14</f>
        <v>0</v>
      </c>
      <c r="E571" s="432">
        <f>'BIENES ASEGURADOS IN.DE'!E571*'RT GENERALES'!$E$14</f>
        <v>0</v>
      </c>
      <c r="F571" s="433">
        <f>'BIENES ASEGURADOS IN.DE'!F571*'RT GENERALES'!$E$14</f>
        <v>0</v>
      </c>
      <c r="G571" s="425">
        <f t="shared" si="89"/>
        <v>0</v>
      </c>
      <c r="H571" s="283"/>
      <c r="I571" s="284">
        <f>((((D571+E571)*('DT IN. DE'!$C$5/1000)))*($D$1166/IF(AND($D$1165&gt;$B$1167,$B$1167&gt;$D$1164),366,365))+(F571*('DT IN. DE'!$C$5/2000)))</f>
        <v>0</v>
      </c>
      <c r="J571" s="285">
        <f t="shared" si="90"/>
        <v>0</v>
      </c>
      <c r="K571" s="286">
        <f>(((D571+E571)*('DT IN. DE'!$E$5/1000))*($D$1166/IF(AND($D$1165&gt;$B$1167,$B$1167&gt;$D$1164),366,365))+(F571*('DT IN. DE'!$E$5/2000)))</f>
        <v>0</v>
      </c>
      <c r="L571" s="385"/>
      <c r="M571" s="287">
        <f t="shared" si="91"/>
        <v>0</v>
      </c>
      <c r="O571" s="288">
        <f>(($T571*'DT IN. DE'!$C$5/1000))*($D$1166/IF(AND($D$1165&gt;$B$1167,$B$1167&gt;$D$1164),366,365))+(($U571*'DT IN. DE'!$C$5/2000))</f>
        <v>0</v>
      </c>
      <c r="P571" s="289">
        <f t="shared" si="92"/>
        <v>0</v>
      </c>
      <c r="Q571" s="289">
        <f>(($T571*'DT IN. DE'!$E$5/1000))*($D$1166/IF(AND($D$1165&gt;$B$1167,$B$1167&gt;$D$1164),366,365))+(($U571*'DT IN. DE'!$E$5/2000))</f>
        <v>0</v>
      </c>
      <c r="R571" s="290">
        <f t="shared" si="93"/>
        <v>0</v>
      </c>
      <c r="T571" s="291">
        <f t="shared" si="94"/>
        <v>0</v>
      </c>
      <c r="U571" s="291">
        <f t="shared" si="95"/>
        <v>0</v>
      </c>
      <c r="W571" s="288">
        <f>(($AB571*'DT IN. DE'!$C$5/1000))*($D$1166/IF(AND($D$1165&gt;$B$1167,$B$1167&gt;$D$1164),366,365))+(($AC571*'DT IN. DE'!$C$5/2000))</f>
        <v>0</v>
      </c>
      <c r="X571" s="289">
        <f t="shared" si="96"/>
        <v>0</v>
      </c>
      <c r="Y571" s="289">
        <f>(($AB571*'DT IN. DE'!$E$5/1000))*($D$1166/IF(AND($D$1165&gt;$B$1167,$B$1167&gt;$D$1164),366,365))+(($AC571*'DT IN. DE'!$E$5/2000))</f>
        <v>0</v>
      </c>
      <c r="Z571" s="292">
        <f t="shared" si="97"/>
        <v>0</v>
      </c>
      <c r="AA571" s="386"/>
      <c r="AB571" s="291">
        <f t="shared" si="98"/>
        <v>0</v>
      </c>
      <c r="AC571" s="291">
        <f t="shared" si="99"/>
        <v>0</v>
      </c>
    </row>
    <row r="572" spans="2:29" x14ac:dyDescent="0.25">
      <c r="B572" s="423">
        <v>568</v>
      </c>
      <c r="C572" s="430">
        <f>'BIENES ASEGURADOS IN.DE'!C572</f>
        <v>0</v>
      </c>
      <c r="D572" s="431">
        <f>'BIENES ASEGURADOS IN.DE'!D572*'RT GENERALES'!$E$14</f>
        <v>0</v>
      </c>
      <c r="E572" s="432">
        <f>'BIENES ASEGURADOS IN.DE'!E572*'RT GENERALES'!$E$14</f>
        <v>0</v>
      </c>
      <c r="F572" s="433">
        <f>'BIENES ASEGURADOS IN.DE'!F572*'RT GENERALES'!$E$14</f>
        <v>0</v>
      </c>
      <c r="G572" s="425">
        <f t="shared" si="89"/>
        <v>0</v>
      </c>
      <c r="H572" s="283"/>
      <c r="I572" s="284">
        <f>((((D572+E572)*('DT IN. DE'!$C$5/1000)))*($D$1166/IF(AND($D$1165&gt;$B$1167,$B$1167&gt;$D$1164),366,365))+(F572*('DT IN. DE'!$C$5/2000)))</f>
        <v>0</v>
      </c>
      <c r="J572" s="285">
        <f t="shared" si="90"/>
        <v>0</v>
      </c>
      <c r="K572" s="286">
        <f>(((D572+E572)*('DT IN. DE'!$E$5/1000))*($D$1166/IF(AND($D$1165&gt;$B$1167,$B$1167&gt;$D$1164),366,365))+(F572*('DT IN. DE'!$E$5/2000)))</f>
        <v>0</v>
      </c>
      <c r="L572" s="385"/>
      <c r="M572" s="287">
        <f t="shared" si="91"/>
        <v>0</v>
      </c>
      <c r="O572" s="288">
        <f>(($T572*'DT IN. DE'!$C$5/1000))*($D$1166/IF(AND($D$1165&gt;$B$1167,$B$1167&gt;$D$1164),366,365))+(($U572*'DT IN. DE'!$C$5/2000))</f>
        <v>0</v>
      </c>
      <c r="P572" s="289">
        <f t="shared" si="92"/>
        <v>0</v>
      </c>
      <c r="Q572" s="289">
        <f>(($T572*'DT IN. DE'!$E$5/1000))*($D$1166/IF(AND($D$1165&gt;$B$1167,$B$1167&gt;$D$1164),366,365))+(($U572*'DT IN. DE'!$E$5/2000))</f>
        <v>0</v>
      </c>
      <c r="R572" s="290">
        <f t="shared" si="93"/>
        <v>0</v>
      </c>
      <c r="T572" s="291">
        <f t="shared" si="94"/>
        <v>0</v>
      </c>
      <c r="U572" s="291">
        <f t="shared" si="95"/>
        <v>0</v>
      </c>
      <c r="W572" s="288">
        <f>(($AB572*'DT IN. DE'!$C$5/1000))*($D$1166/IF(AND($D$1165&gt;$B$1167,$B$1167&gt;$D$1164),366,365))+(($AC572*'DT IN. DE'!$C$5/2000))</f>
        <v>0</v>
      </c>
      <c r="X572" s="289">
        <f t="shared" si="96"/>
        <v>0</v>
      </c>
      <c r="Y572" s="289">
        <f>(($AB572*'DT IN. DE'!$E$5/1000))*($D$1166/IF(AND($D$1165&gt;$B$1167,$B$1167&gt;$D$1164),366,365))+(($AC572*'DT IN. DE'!$E$5/2000))</f>
        <v>0</v>
      </c>
      <c r="Z572" s="292">
        <f t="shared" si="97"/>
        <v>0</v>
      </c>
      <c r="AA572" s="386"/>
      <c r="AB572" s="291">
        <f t="shared" si="98"/>
        <v>0</v>
      </c>
      <c r="AC572" s="291">
        <f t="shared" si="99"/>
        <v>0</v>
      </c>
    </row>
    <row r="573" spans="2:29" x14ac:dyDescent="0.25">
      <c r="B573" s="424">
        <v>569</v>
      </c>
      <c r="C573" s="430">
        <f>'BIENES ASEGURADOS IN.DE'!C573</f>
        <v>0</v>
      </c>
      <c r="D573" s="431">
        <f>'BIENES ASEGURADOS IN.DE'!D573*'RT GENERALES'!$E$14</f>
        <v>0</v>
      </c>
      <c r="E573" s="432">
        <f>'BIENES ASEGURADOS IN.DE'!E573*'RT GENERALES'!$E$14</f>
        <v>0</v>
      </c>
      <c r="F573" s="433">
        <f>'BIENES ASEGURADOS IN.DE'!F573*'RT GENERALES'!$E$14</f>
        <v>0</v>
      </c>
      <c r="G573" s="425">
        <f t="shared" si="89"/>
        <v>0</v>
      </c>
      <c r="H573" s="283"/>
      <c r="I573" s="284">
        <f>((((D573+E573)*('DT IN. DE'!$C$5/1000)))*($D$1166/IF(AND($D$1165&gt;$B$1167,$B$1167&gt;$D$1164),366,365))+(F573*('DT IN. DE'!$C$5/2000)))</f>
        <v>0</v>
      </c>
      <c r="J573" s="285">
        <f t="shared" si="90"/>
        <v>0</v>
      </c>
      <c r="K573" s="286">
        <f>(((D573+E573)*('DT IN. DE'!$E$5/1000))*($D$1166/IF(AND($D$1165&gt;$B$1167,$B$1167&gt;$D$1164),366,365))+(F573*('DT IN. DE'!$E$5/2000)))</f>
        <v>0</v>
      </c>
      <c r="L573" s="385"/>
      <c r="M573" s="287">
        <f t="shared" si="91"/>
        <v>0</v>
      </c>
      <c r="O573" s="288">
        <f>(($T573*'DT IN. DE'!$C$5/1000))*($D$1166/IF(AND($D$1165&gt;$B$1167,$B$1167&gt;$D$1164),366,365))+(($U573*'DT IN. DE'!$C$5/2000))</f>
        <v>0</v>
      </c>
      <c r="P573" s="289">
        <f t="shared" si="92"/>
        <v>0</v>
      </c>
      <c r="Q573" s="289">
        <f>(($T573*'DT IN. DE'!$E$5/1000))*($D$1166/IF(AND($D$1165&gt;$B$1167,$B$1167&gt;$D$1164),366,365))+(($U573*'DT IN. DE'!$E$5/2000))</f>
        <v>0</v>
      </c>
      <c r="R573" s="290">
        <f t="shared" si="93"/>
        <v>0</v>
      </c>
      <c r="T573" s="291">
        <f t="shared" si="94"/>
        <v>0</v>
      </c>
      <c r="U573" s="291">
        <f t="shared" si="95"/>
        <v>0</v>
      </c>
      <c r="W573" s="288">
        <f>(($AB573*'DT IN. DE'!$C$5/1000))*($D$1166/IF(AND($D$1165&gt;$B$1167,$B$1167&gt;$D$1164),366,365))+(($AC573*'DT IN. DE'!$C$5/2000))</f>
        <v>0</v>
      </c>
      <c r="X573" s="289">
        <f t="shared" si="96"/>
        <v>0</v>
      </c>
      <c r="Y573" s="289">
        <f>(($AB573*'DT IN. DE'!$E$5/1000))*($D$1166/IF(AND($D$1165&gt;$B$1167,$B$1167&gt;$D$1164),366,365))+(($AC573*'DT IN. DE'!$E$5/2000))</f>
        <v>0</v>
      </c>
      <c r="Z573" s="292">
        <f t="shared" si="97"/>
        <v>0</v>
      </c>
      <c r="AA573" s="386"/>
      <c r="AB573" s="291">
        <f t="shared" si="98"/>
        <v>0</v>
      </c>
      <c r="AC573" s="291">
        <f t="shared" si="99"/>
        <v>0</v>
      </c>
    </row>
    <row r="574" spans="2:29" x14ac:dyDescent="0.25">
      <c r="B574" s="424">
        <v>570</v>
      </c>
      <c r="C574" s="430">
        <f>'BIENES ASEGURADOS IN.DE'!C574</f>
        <v>0</v>
      </c>
      <c r="D574" s="431">
        <f>'BIENES ASEGURADOS IN.DE'!D574*'RT GENERALES'!$E$14</f>
        <v>0</v>
      </c>
      <c r="E574" s="432">
        <f>'BIENES ASEGURADOS IN.DE'!E574*'RT GENERALES'!$E$14</f>
        <v>0</v>
      </c>
      <c r="F574" s="433">
        <f>'BIENES ASEGURADOS IN.DE'!F574*'RT GENERALES'!$E$14</f>
        <v>0</v>
      </c>
      <c r="G574" s="425">
        <f t="shared" si="89"/>
        <v>0</v>
      </c>
      <c r="H574" s="283"/>
      <c r="I574" s="284">
        <f>((((D574+E574)*('DT IN. DE'!$C$5/1000)))*($D$1166/IF(AND($D$1165&gt;$B$1167,$B$1167&gt;$D$1164),366,365))+(F574*('DT IN. DE'!$C$5/2000)))</f>
        <v>0</v>
      </c>
      <c r="J574" s="285">
        <f t="shared" si="90"/>
        <v>0</v>
      </c>
      <c r="K574" s="286">
        <f>(((D574+E574)*('DT IN. DE'!$E$5/1000))*($D$1166/IF(AND($D$1165&gt;$B$1167,$B$1167&gt;$D$1164),366,365))+(F574*('DT IN. DE'!$E$5/2000)))</f>
        <v>0</v>
      </c>
      <c r="L574" s="385"/>
      <c r="M574" s="287">
        <f t="shared" si="91"/>
        <v>0</v>
      </c>
      <c r="O574" s="288">
        <f>(($T574*'DT IN. DE'!$C$5/1000))*($D$1166/IF(AND($D$1165&gt;$B$1167,$B$1167&gt;$D$1164),366,365))+(($U574*'DT IN. DE'!$C$5/2000))</f>
        <v>0</v>
      </c>
      <c r="P574" s="289">
        <f t="shared" si="92"/>
        <v>0</v>
      </c>
      <c r="Q574" s="289">
        <f>(($T574*'DT IN. DE'!$E$5/1000))*($D$1166/IF(AND($D$1165&gt;$B$1167,$B$1167&gt;$D$1164),366,365))+(($U574*'DT IN. DE'!$E$5/2000))</f>
        <v>0</v>
      </c>
      <c r="R574" s="290">
        <f t="shared" si="93"/>
        <v>0</v>
      </c>
      <c r="T574" s="291">
        <f t="shared" si="94"/>
        <v>0</v>
      </c>
      <c r="U574" s="291">
        <f t="shared" si="95"/>
        <v>0</v>
      </c>
      <c r="W574" s="288">
        <f>(($AB574*'DT IN. DE'!$C$5/1000))*($D$1166/IF(AND($D$1165&gt;$B$1167,$B$1167&gt;$D$1164),366,365))+(($AC574*'DT IN. DE'!$C$5/2000))</f>
        <v>0</v>
      </c>
      <c r="X574" s="289">
        <f t="shared" si="96"/>
        <v>0</v>
      </c>
      <c r="Y574" s="289">
        <f>(($AB574*'DT IN. DE'!$E$5/1000))*($D$1166/IF(AND($D$1165&gt;$B$1167,$B$1167&gt;$D$1164),366,365))+(($AC574*'DT IN. DE'!$E$5/2000))</f>
        <v>0</v>
      </c>
      <c r="Z574" s="292">
        <f t="shared" si="97"/>
        <v>0</v>
      </c>
      <c r="AA574" s="386"/>
      <c r="AB574" s="291">
        <f t="shared" si="98"/>
        <v>0</v>
      </c>
      <c r="AC574" s="291">
        <f t="shared" si="99"/>
        <v>0</v>
      </c>
    </row>
    <row r="575" spans="2:29" x14ac:dyDescent="0.25">
      <c r="B575" s="423">
        <v>571</v>
      </c>
      <c r="C575" s="430">
        <f>'BIENES ASEGURADOS IN.DE'!C575</f>
        <v>0</v>
      </c>
      <c r="D575" s="431">
        <f>'BIENES ASEGURADOS IN.DE'!D575*'RT GENERALES'!$E$14</f>
        <v>0</v>
      </c>
      <c r="E575" s="432">
        <f>'BIENES ASEGURADOS IN.DE'!E575*'RT GENERALES'!$E$14</f>
        <v>0</v>
      </c>
      <c r="F575" s="433">
        <f>'BIENES ASEGURADOS IN.DE'!F575*'RT GENERALES'!$E$14</f>
        <v>0</v>
      </c>
      <c r="G575" s="425">
        <f t="shared" si="89"/>
        <v>0</v>
      </c>
      <c r="H575" s="283"/>
      <c r="I575" s="284">
        <f>((((D575+E575)*('DT IN. DE'!$C$5/1000)))*($D$1166/IF(AND($D$1165&gt;$B$1167,$B$1167&gt;$D$1164),366,365))+(F575*('DT IN. DE'!$C$5/2000)))</f>
        <v>0</v>
      </c>
      <c r="J575" s="285">
        <f t="shared" si="90"/>
        <v>0</v>
      </c>
      <c r="K575" s="286">
        <f>(((D575+E575)*('DT IN. DE'!$E$5/1000))*($D$1166/IF(AND($D$1165&gt;$B$1167,$B$1167&gt;$D$1164),366,365))+(F575*('DT IN. DE'!$E$5/2000)))</f>
        <v>0</v>
      </c>
      <c r="L575" s="385"/>
      <c r="M575" s="287">
        <f t="shared" si="91"/>
        <v>0</v>
      </c>
      <c r="O575" s="288">
        <f>(($T575*'DT IN. DE'!$C$5/1000))*($D$1166/IF(AND($D$1165&gt;$B$1167,$B$1167&gt;$D$1164),366,365))+(($U575*'DT IN. DE'!$C$5/2000))</f>
        <v>0</v>
      </c>
      <c r="P575" s="289">
        <f t="shared" si="92"/>
        <v>0</v>
      </c>
      <c r="Q575" s="289">
        <f>(($T575*'DT IN. DE'!$E$5/1000))*($D$1166/IF(AND($D$1165&gt;$B$1167,$B$1167&gt;$D$1164),366,365))+(($U575*'DT IN. DE'!$E$5/2000))</f>
        <v>0</v>
      </c>
      <c r="R575" s="290">
        <f t="shared" si="93"/>
        <v>0</v>
      </c>
      <c r="T575" s="291">
        <f t="shared" si="94"/>
        <v>0</v>
      </c>
      <c r="U575" s="291">
        <f t="shared" si="95"/>
        <v>0</v>
      </c>
      <c r="W575" s="288">
        <f>(($AB575*'DT IN. DE'!$C$5/1000))*($D$1166/IF(AND($D$1165&gt;$B$1167,$B$1167&gt;$D$1164),366,365))+(($AC575*'DT IN. DE'!$C$5/2000))</f>
        <v>0</v>
      </c>
      <c r="X575" s="289">
        <f t="shared" si="96"/>
        <v>0</v>
      </c>
      <c r="Y575" s="289">
        <f>(($AB575*'DT IN. DE'!$E$5/1000))*($D$1166/IF(AND($D$1165&gt;$B$1167,$B$1167&gt;$D$1164),366,365))+(($AC575*'DT IN. DE'!$E$5/2000))</f>
        <v>0</v>
      </c>
      <c r="Z575" s="292">
        <f t="shared" si="97"/>
        <v>0</v>
      </c>
      <c r="AA575" s="386"/>
      <c r="AB575" s="291">
        <f t="shared" si="98"/>
        <v>0</v>
      </c>
      <c r="AC575" s="291">
        <f t="shared" si="99"/>
        <v>0</v>
      </c>
    </row>
    <row r="576" spans="2:29" x14ac:dyDescent="0.25">
      <c r="B576" s="424">
        <v>572</v>
      </c>
      <c r="C576" s="430">
        <f>'BIENES ASEGURADOS IN.DE'!C576</f>
        <v>0</v>
      </c>
      <c r="D576" s="431">
        <f>'BIENES ASEGURADOS IN.DE'!D576*'RT GENERALES'!$E$14</f>
        <v>0</v>
      </c>
      <c r="E576" s="432">
        <f>'BIENES ASEGURADOS IN.DE'!E576*'RT GENERALES'!$E$14</f>
        <v>0</v>
      </c>
      <c r="F576" s="433">
        <f>'BIENES ASEGURADOS IN.DE'!F576*'RT GENERALES'!$E$14</f>
        <v>0</v>
      </c>
      <c r="G576" s="425">
        <f t="shared" si="89"/>
        <v>0</v>
      </c>
      <c r="H576" s="283"/>
      <c r="I576" s="284">
        <f>((((D576+E576)*('DT IN. DE'!$C$5/1000)))*($D$1166/IF(AND($D$1165&gt;$B$1167,$B$1167&gt;$D$1164),366,365))+(F576*('DT IN. DE'!$C$5/2000)))</f>
        <v>0</v>
      </c>
      <c r="J576" s="285">
        <f t="shared" si="90"/>
        <v>0</v>
      </c>
      <c r="K576" s="286">
        <f>(((D576+E576)*('DT IN. DE'!$E$5/1000))*($D$1166/IF(AND($D$1165&gt;$B$1167,$B$1167&gt;$D$1164),366,365))+(F576*('DT IN. DE'!$E$5/2000)))</f>
        <v>0</v>
      </c>
      <c r="L576" s="385"/>
      <c r="M576" s="287">
        <f t="shared" si="91"/>
        <v>0</v>
      </c>
      <c r="O576" s="288">
        <f>(($T576*'DT IN. DE'!$C$5/1000))*($D$1166/IF(AND($D$1165&gt;$B$1167,$B$1167&gt;$D$1164),366,365))+(($U576*'DT IN. DE'!$C$5/2000))</f>
        <v>0</v>
      </c>
      <c r="P576" s="289">
        <f t="shared" si="92"/>
        <v>0</v>
      </c>
      <c r="Q576" s="289">
        <f>(($T576*'DT IN. DE'!$E$5/1000))*($D$1166/IF(AND($D$1165&gt;$B$1167,$B$1167&gt;$D$1164),366,365))+(($U576*'DT IN. DE'!$E$5/2000))</f>
        <v>0</v>
      </c>
      <c r="R576" s="290">
        <f t="shared" si="93"/>
        <v>0</v>
      </c>
      <c r="T576" s="291">
        <f t="shared" si="94"/>
        <v>0</v>
      </c>
      <c r="U576" s="291">
        <f t="shared" si="95"/>
        <v>0</v>
      </c>
      <c r="W576" s="288">
        <f>(($AB576*'DT IN. DE'!$C$5/1000))*($D$1166/IF(AND($D$1165&gt;$B$1167,$B$1167&gt;$D$1164),366,365))+(($AC576*'DT IN. DE'!$C$5/2000))</f>
        <v>0</v>
      </c>
      <c r="X576" s="289">
        <f t="shared" si="96"/>
        <v>0</v>
      </c>
      <c r="Y576" s="289">
        <f>(($AB576*'DT IN. DE'!$E$5/1000))*($D$1166/IF(AND($D$1165&gt;$B$1167,$B$1167&gt;$D$1164),366,365))+(($AC576*'DT IN. DE'!$E$5/2000))</f>
        <v>0</v>
      </c>
      <c r="Z576" s="292">
        <f t="shared" si="97"/>
        <v>0</v>
      </c>
      <c r="AA576" s="386"/>
      <c r="AB576" s="291">
        <f t="shared" si="98"/>
        <v>0</v>
      </c>
      <c r="AC576" s="291">
        <f t="shared" si="99"/>
        <v>0</v>
      </c>
    </row>
    <row r="577" spans="2:29" x14ac:dyDescent="0.25">
      <c r="B577" s="424">
        <v>573</v>
      </c>
      <c r="C577" s="430">
        <f>'BIENES ASEGURADOS IN.DE'!C577</f>
        <v>0</v>
      </c>
      <c r="D577" s="431">
        <f>'BIENES ASEGURADOS IN.DE'!D577*'RT GENERALES'!$E$14</f>
        <v>0</v>
      </c>
      <c r="E577" s="432">
        <f>'BIENES ASEGURADOS IN.DE'!E577*'RT GENERALES'!$E$14</f>
        <v>0</v>
      </c>
      <c r="F577" s="433">
        <f>'BIENES ASEGURADOS IN.DE'!F577*'RT GENERALES'!$E$14</f>
        <v>0</v>
      </c>
      <c r="G577" s="425">
        <f t="shared" si="89"/>
        <v>0</v>
      </c>
      <c r="H577" s="283"/>
      <c r="I577" s="284">
        <f>((((D577+E577)*('DT IN. DE'!$C$5/1000)))*($D$1166/IF(AND($D$1165&gt;$B$1167,$B$1167&gt;$D$1164),366,365))+(F577*('DT IN. DE'!$C$5/2000)))</f>
        <v>0</v>
      </c>
      <c r="J577" s="285">
        <f t="shared" si="90"/>
        <v>0</v>
      </c>
      <c r="K577" s="286">
        <f>(((D577+E577)*('DT IN. DE'!$E$5/1000))*($D$1166/IF(AND($D$1165&gt;$B$1167,$B$1167&gt;$D$1164),366,365))+(F577*('DT IN. DE'!$E$5/2000)))</f>
        <v>0</v>
      </c>
      <c r="L577" s="385"/>
      <c r="M577" s="287">
        <f t="shared" si="91"/>
        <v>0</v>
      </c>
      <c r="O577" s="288">
        <f>(($T577*'DT IN. DE'!$C$5/1000))*($D$1166/IF(AND($D$1165&gt;$B$1167,$B$1167&gt;$D$1164),366,365))+(($U577*'DT IN. DE'!$C$5/2000))</f>
        <v>0</v>
      </c>
      <c r="P577" s="289">
        <f t="shared" si="92"/>
        <v>0</v>
      </c>
      <c r="Q577" s="289">
        <f>(($T577*'DT IN. DE'!$E$5/1000))*($D$1166/IF(AND($D$1165&gt;$B$1167,$B$1167&gt;$D$1164),366,365))+(($U577*'DT IN. DE'!$E$5/2000))</f>
        <v>0</v>
      </c>
      <c r="R577" s="290">
        <f t="shared" si="93"/>
        <v>0</v>
      </c>
      <c r="T577" s="291">
        <f t="shared" si="94"/>
        <v>0</v>
      </c>
      <c r="U577" s="291">
        <f t="shared" si="95"/>
        <v>0</v>
      </c>
      <c r="W577" s="288">
        <f>(($AB577*'DT IN. DE'!$C$5/1000))*($D$1166/IF(AND($D$1165&gt;$B$1167,$B$1167&gt;$D$1164),366,365))+(($AC577*'DT IN. DE'!$C$5/2000))</f>
        <v>0</v>
      </c>
      <c r="X577" s="289">
        <f t="shared" si="96"/>
        <v>0</v>
      </c>
      <c r="Y577" s="289">
        <f>(($AB577*'DT IN. DE'!$E$5/1000))*($D$1166/IF(AND($D$1165&gt;$B$1167,$B$1167&gt;$D$1164),366,365))+(($AC577*'DT IN. DE'!$E$5/2000))</f>
        <v>0</v>
      </c>
      <c r="Z577" s="292">
        <f t="shared" si="97"/>
        <v>0</v>
      </c>
      <c r="AA577" s="386"/>
      <c r="AB577" s="291">
        <f t="shared" si="98"/>
        <v>0</v>
      </c>
      <c r="AC577" s="291">
        <f t="shared" si="99"/>
        <v>0</v>
      </c>
    </row>
    <row r="578" spans="2:29" x14ac:dyDescent="0.25">
      <c r="B578" s="423">
        <v>574</v>
      </c>
      <c r="C578" s="430">
        <f>'BIENES ASEGURADOS IN.DE'!C578</f>
        <v>0</v>
      </c>
      <c r="D578" s="431">
        <f>'BIENES ASEGURADOS IN.DE'!D578*'RT GENERALES'!$E$14</f>
        <v>0</v>
      </c>
      <c r="E578" s="432">
        <f>'BIENES ASEGURADOS IN.DE'!E578*'RT GENERALES'!$E$14</f>
        <v>0</v>
      </c>
      <c r="F578" s="433">
        <f>'BIENES ASEGURADOS IN.DE'!F578*'RT GENERALES'!$E$14</f>
        <v>0</v>
      </c>
      <c r="G578" s="425">
        <f t="shared" si="89"/>
        <v>0</v>
      </c>
      <c r="H578" s="283"/>
      <c r="I578" s="284">
        <f>((((D578+E578)*('DT IN. DE'!$C$5/1000)))*($D$1166/IF(AND($D$1165&gt;$B$1167,$B$1167&gt;$D$1164),366,365))+(F578*('DT IN. DE'!$C$5/2000)))</f>
        <v>0</v>
      </c>
      <c r="J578" s="285">
        <f t="shared" si="90"/>
        <v>0</v>
      </c>
      <c r="K578" s="286">
        <f>(((D578+E578)*('DT IN. DE'!$E$5/1000))*($D$1166/IF(AND($D$1165&gt;$B$1167,$B$1167&gt;$D$1164),366,365))+(F578*('DT IN. DE'!$E$5/2000)))</f>
        <v>0</v>
      </c>
      <c r="L578" s="385"/>
      <c r="M578" s="287">
        <f t="shared" si="91"/>
        <v>0</v>
      </c>
      <c r="O578" s="288">
        <f>(($T578*'DT IN. DE'!$C$5/1000))*($D$1166/IF(AND($D$1165&gt;$B$1167,$B$1167&gt;$D$1164),366,365))+(($U578*'DT IN. DE'!$C$5/2000))</f>
        <v>0</v>
      </c>
      <c r="P578" s="289">
        <f t="shared" si="92"/>
        <v>0</v>
      </c>
      <c r="Q578" s="289">
        <f>(($T578*'DT IN. DE'!$E$5/1000))*($D$1166/IF(AND($D$1165&gt;$B$1167,$B$1167&gt;$D$1164),366,365))+(($U578*'DT IN. DE'!$E$5/2000))</f>
        <v>0</v>
      </c>
      <c r="R578" s="290">
        <f t="shared" si="93"/>
        <v>0</v>
      </c>
      <c r="T578" s="291">
        <f t="shared" si="94"/>
        <v>0</v>
      </c>
      <c r="U578" s="291">
        <f t="shared" si="95"/>
        <v>0</v>
      </c>
      <c r="W578" s="288">
        <f>(($AB578*'DT IN. DE'!$C$5/1000))*($D$1166/IF(AND($D$1165&gt;$B$1167,$B$1167&gt;$D$1164),366,365))+(($AC578*'DT IN. DE'!$C$5/2000))</f>
        <v>0</v>
      </c>
      <c r="X578" s="289">
        <f t="shared" si="96"/>
        <v>0</v>
      </c>
      <c r="Y578" s="289">
        <f>(($AB578*'DT IN. DE'!$E$5/1000))*($D$1166/IF(AND($D$1165&gt;$B$1167,$B$1167&gt;$D$1164),366,365))+(($AC578*'DT IN. DE'!$E$5/2000))</f>
        <v>0</v>
      </c>
      <c r="Z578" s="292">
        <f t="shared" si="97"/>
        <v>0</v>
      </c>
      <c r="AA578" s="386"/>
      <c r="AB578" s="291">
        <f t="shared" si="98"/>
        <v>0</v>
      </c>
      <c r="AC578" s="291">
        <f t="shared" si="99"/>
        <v>0</v>
      </c>
    </row>
    <row r="579" spans="2:29" x14ac:dyDescent="0.25">
      <c r="B579" s="424">
        <v>575</v>
      </c>
      <c r="C579" s="430">
        <f>'BIENES ASEGURADOS IN.DE'!C579</f>
        <v>0</v>
      </c>
      <c r="D579" s="431">
        <f>'BIENES ASEGURADOS IN.DE'!D579*'RT GENERALES'!$E$14</f>
        <v>0</v>
      </c>
      <c r="E579" s="432">
        <f>'BIENES ASEGURADOS IN.DE'!E579*'RT GENERALES'!$E$14</f>
        <v>0</v>
      </c>
      <c r="F579" s="433">
        <f>'BIENES ASEGURADOS IN.DE'!F579*'RT GENERALES'!$E$14</f>
        <v>0</v>
      </c>
      <c r="G579" s="425">
        <f t="shared" si="89"/>
        <v>0</v>
      </c>
      <c r="H579" s="283"/>
      <c r="I579" s="284">
        <f>((((D579+E579)*('DT IN. DE'!$C$5/1000)))*($D$1166/IF(AND($D$1165&gt;$B$1167,$B$1167&gt;$D$1164),366,365))+(F579*('DT IN. DE'!$C$5/2000)))</f>
        <v>0</v>
      </c>
      <c r="J579" s="285">
        <f t="shared" si="90"/>
        <v>0</v>
      </c>
      <c r="K579" s="286">
        <f>(((D579+E579)*('DT IN. DE'!$E$5/1000))*($D$1166/IF(AND($D$1165&gt;$B$1167,$B$1167&gt;$D$1164),366,365))+(F579*('DT IN. DE'!$E$5/2000)))</f>
        <v>0</v>
      </c>
      <c r="L579" s="385"/>
      <c r="M579" s="287">
        <f t="shared" si="91"/>
        <v>0</v>
      </c>
      <c r="O579" s="288">
        <f>(($T579*'DT IN. DE'!$C$5/1000))*($D$1166/IF(AND($D$1165&gt;$B$1167,$B$1167&gt;$D$1164),366,365))+(($U579*'DT IN. DE'!$C$5/2000))</f>
        <v>0</v>
      </c>
      <c r="P579" s="289">
        <f t="shared" si="92"/>
        <v>0</v>
      </c>
      <c r="Q579" s="289">
        <f>(($T579*'DT IN. DE'!$E$5/1000))*($D$1166/IF(AND($D$1165&gt;$B$1167,$B$1167&gt;$D$1164),366,365))+(($U579*'DT IN. DE'!$E$5/2000))</f>
        <v>0</v>
      </c>
      <c r="R579" s="290">
        <f t="shared" si="93"/>
        <v>0</v>
      </c>
      <c r="T579" s="291">
        <f t="shared" si="94"/>
        <v>0</v>
      </c>
      <c r="U579" s="291">
        <f t="shared" si="95"/>
        <v>0</v>
      </c>
      <c r="W579" s="288">
        <f>(($AB579*'DT IN. DE'!$C$5/1000))*($D$1166/IF(AND($D$1165&gt;$B$1167,$B$1167&gt;$D$1164),366,365))+(($AC579*'DT IN. DE'!$C$5/2000))</f>
        <v>0</v>
      </c>
      <c r="X579" s="289">
        <f t="shared" si="96"/>
        <v>0</v>
      </c>
      <c r="Y579" s="289">
        <f>(($AB579*'DT IN. DE'!$E$5/1000))*($D$1166/IF(AND($D$1165&gt;$B$1167,$B$1167&gt;$D$1164),366,365))+(($AC579*'DT IN. DE'!$E$5/2000))</f>
        <v>0</v>
      </c>
      <c r="Z579" s="292">
        <f t="shared" si="97"/>
        <v>0</v>
      </c>
      <c r="AA579" s="386"/>
      <c r="AB579" s="291">
        <f t="shared" si="98"/>
        <v>0</v>
      </c>
      <c r="AC579" s="291">
        <f t="shared" si="99"/>
        <v>0</v>
      </c>
    </row>
    <row r="580" spans="2:29" x14ac:dyDescent="0.25">
      <c r="B580" s="424">
        <v>576</v>
      </c>
      <c r="C580" s="430">
        <f>'BIENES ASEGURADOS IN.DE'!C580</f>
        <v>0</v>
      </c>
      <c r="D580" s="431">
        <f>'BIENES ASEGURADOS IN.DE'!D580*'RT GENERALES'!$E$14</f>
        <v>0</v>
      </c>
      <c r="E580" s="432">
        <f>'BIENES ASEGURADOS IN.DE'!E580*'RT GENERALES'!$E$14</f>
        <v>0</v>
      </c>
      <c r="F580" s="433">
        <f>'BIENES ASEGURADOS IN.DE'!F580*'RT GENERALES'!$E$14</f>
        <v>0</v>
      </c>
      <c r="G580" s="425">
        <f t="shared" si="89"/>
        <v>0</v>
      </c>
      <c r="H580" s="283"/>
      <c r="I580" s="284">
        <f>((((D580+E580)*('DT IN. DE'!$C$5/1000)))*($D$1166/IF(AND($D$1165&gt;$B$1167,$B$1167&gt;$D$1164),366,365))+(F580*('DT IN. DE'!$C$5/2000)))</f>
        <v>0</v>
      </c>
      <c r="J580" s="285">
        <f t="shared" si="90"/>
        <v>0</v>
      </c>
      <c r="K580" s="286">
        <f>(((D580+E580)*('DT IN. DE'!$E$5/1000))*($D$1166/IF(AND($D$1165&gt;$B$1167,$B$1167&gt;$D$1164),366,365))+(F580*('DT IN. DE'!$E$5/2000)))</f>
        <v>0</v>
      </c>
      <c r="L580" s="385"/>
      <c r="M580" s="287">
        <f t="shared" si="91"/>
        <v>0</v>
      </c>
      <c r="O580" s="288">
        <f>(($T580*'DT IN. DE'!$C$5/1000))*($D$1166/IF(AND($D$1165&gt;$B$1167,$B$1167&gt;$D$1164),366,365))+(($U580*'DT IN. DE'!$C$5/2000))</f>
        <v>0</v>
      </c>
      <c r="P580" s="289">
        <f t="shared" si="92"/>
        <v>0</v>
      </c>
      <c r="Q580" s="289">
        <f>(($T580*'DT IN. DE'!$E$5/1000))*($D$1166/IF(AND($D$1165&gt;$B$1167,$B$1167&gt;$D$1164),366,365))+(($U580*'DT IN. DE'!$E$5/2000))</f>
        <v>0</v>
      </c>
      <c r="R580" s="290">
        <f t="shared" si="93"/>
        <v>0</v>
      </c>
      <c r="T580" s="291">
        <f t="shared" si="94"/>
        <v>0</v>
      </c>
      <c r="U580" s="291">
        <f t="shared" si="95"/>
        <v>0</v>
      </c>
      <c r="W580" s="288">
        <f>(($AB580*'DT IN. DE'!$C$5/1000))*($D$1166/IF(AND($D$1165&gt;$B$1167,$B$1167&gt;$D$1164),366,365))+(($AC580*'DT IN. DE'!$C$5/2000))</f>
        <v>0</v>
      </c>
      <c r="X580" s="289">
        <f t="shared" si="96"/>
        <v>0</v>
      </c>
      <c r="Y580" s="289">
        <f>(($AB580*'DT IN. DE'!$E$5/1000))*($D$1166/IF(AND($D$1165&gt;$B$1167,$B$1167&gt;$D$1164),366,365))+(($AC580*'DT IN. DE'!$E$5/2000))</f>
        <v>0</v>
      </c>
      <c r="Z580" s="292">
        <f t="shared" si="97"/>
        <v>0</v>
      </c>
      <c r="AA580" s="386"/>
      <c r="AB580" s="291">
        <f t="shared" si="98"/>
        <v>0</v>
      </c>
      <c r="AC580" s="291">
        <f t="shared" si="99"/>
        <v>0</v>
      </c>
    </row>
    <row r="581" spans="2:29" x14ac:dyDescent="0.25">
      <c r="B581" s="423">
        <v>577</v>
      </c>
      <c r="C581" s="430">
        <f>'BIENES ASEGURADOS IN.DE'!C581</f>
        <v>0</v>
      </c>
      <c r="D581" s="431">
        <f>'BIENES ASEGURADOS IN.DE'!D581*'RT GENERALES'!$E$14</f>
        <v>0</v>
      </c>
      <c r="E581" s="432">
        <f>'BIENES ASEGURADOS IN.DE'!E581*'RT GENERALES'!$E$14</f>
        <v>0</v>
      </c>
      <c r="F581" s="433">
        <f>'BIENES ASEGURADOS IN.DE'!F581*'RT GENERALES'!$E$14</f>
        <v>0</v>
      </c>
      <c r="G581" s="425">
        <f t="shared" si="89"/>
        <v>0</v>
      </c>
      <c r="H581" s="283"/>
      <c r="I581" s="284">
        <f>((((D581+E581)*('DT IN. DE'!$C$5/1000)))*($D$1166/IF(AND($D$1165&gt;$B$1167,$B$1167&gt;$D$1164),366,365))+(F581*('DT IN. DE'!$C$5/2000)))</f>
        <v>0</v>
      </c>
      <c r="J581" s="285">
        <f t="shared" si="90"/>
        <v>0</v>
      </c>
      <c r="K581" s="286">
        <f>(((D581+E581)*('DT IN. DE'!$E$5/1000))*($D$1166/IF(AND($D$1165&gt;$B$1167,$B$1167&gt;$D$1164),366,365))+(F581*('DT IN. DE'!$E$5/2000)))</f>
        <v>0</v>
      </c>
      <c r="L581" s="385"/>
      <c r="M581" s="287">
        <f t="shared" si="91"/>
        <v>0</v>
      </c>
      <c r="O581" s="288">
        <f>(($T581*'DT IN. DE'!$C$5/1000))*($D$1166/IF(AND($D$1165&gt;$B$1167,$B$1167&gt;$D$1164),366,365))+(($U581*'DT IN. DE'!$C$5/2000))</f>
        <v>0</v>
      </c>
      <c r="P581" s="289">
        <f t="shared" si="92"/>
        <v>0</v>
      </c>
      <c r="Q581" s="289">
        <f>(($T581*'DT IN. DE'!$E$5/1000))*($D$1166/IF(AND($D$1165&gt;$B$1167,$B$1167&gt;$D$1164),366,365))+(($U581*'DT IN. DE'!$E$5/2000))</f>
        <v>0</v>
      </c>
      <c r="R581" s="290">
        <f t="shared" si="93"/>
        <v>0</v>
      </c>
      <c r="T581" s="291">
        <f t="shared" si="94"/>
        <v>0</v>
      </c>
      <c r="U581" s="291">
        <f t="shared" si="95"/>
        <v>0</v>
      </c>
      <c r="W581" s="288">
        <f>(($AB581*'DT IN. DE'!$C$5/1000))*($D$1166/IF(AND($D$1165&gt;$B$1167,$B$1167&gt;$D$1164),366,365))+(($AC581*'DT IN. DE'!$C$5/2000))</f>
        <v>0</v>
      </c>
      <c r="X581" s="289">
        <f t="shared" si="96"/>
        <v>0</v>
      </c>
      <c r="Y581" s="289">
        <f>(($AB581*'DT IN. DE'!$E$5/1000))*($D$1166/IF(AND($D$1165&gt;$B$1167,$B$1167&gt;$D$1164),366,365))+(($AC581*'DT IN. DE'!$E$5/2000))</f>
        <v>0</v>
      </c>
      <c r="Z581" s="292">
        <f t="shared" si="97"/>
        <v>0</v>
      </c>
      <c r="AA581" s="386"/>
      <c r="AB581" s="291">
        <f t="shared" si="98"/>
        <v>0</v>
      </c>
      <c r="AC581" s="291">
        <f t="shared" si="99"/>
        <v>0</v>
      </c>
    </row>
    <row r="582" spans="2:29" x14ac:dyDescent="0.25">
      <c r="B582" s="424">
        <v>578</v>
      </c>
      <c r="C582" s="430">
        <f>'BIENES ASEGURADOS IN.DE'!C582</f>
        <v>0</v>
      </c>
      <c r="D582" s="431">
        <f>'BIENES ASEGURADOS IN.DE'!D582*'RT GENERALES'!$E$14</f>
        <v>0</v>
      </c>
      <c r="E582" s="432">
        <f>'BIENES ASEGURADOS IN.DE'!E582*'RT GENERALES'!$E$14</f>
        <v>0</v>
      </c>
      <c r="F582" s="433">
        <f>'BIENES ASEGURADOS IN.DE'!F582*'RT GENERALES'!$E$14</f>
        <v>0</v>
      </c>
      <c r="G582" s="425">
        <f t="shared" ref="G582:G645" si="100">SUM(D582:F582)</f>
        <v>0</v>
      </c>
      <c r="H582" s="283"/>
      <c r="I582" s="284">
        <f>((((D582+E582)*('DT IN. DE'!$C$5/1000)))*($D$1166/IF(AND($D$1165&gt;$B$1167,$B$1167&gt;$D$1164),366,365))+(F582*('DT IN. DE'!$C$5/2000)))</f>
        <v>0</v>
      </c>
      <c r="J582" s="285">
        <f t="shared" ref="J582:J645" si="101">((((D582+E582)*($G$1166/1000)))*($D$1166/IF(AND($D$1165&gt;$B$1167,$B$1167&gt;$D$1164),366,365))+(F582*$G$1166/2000))</f>
        <v>0</v>
      </c>
      <c r="K582" s="286">
        <f>(((D582+E582)*('DT IN. DE'!$E$5/1000))*($D$1166/IF(AND($D$1165&gt;$B$1167,$B$1167&gt;$D$1164),366,365))+(F582*('DT IN. DE'!$E$5/2000)))</f>
        <v>0</v>
      </c>
      <c r="L582" s="385"/>
      <c r="M582" s="287">
        <f t="shared" ref="M582:M645" si="102">SUM(I582:L582)</f>
        <v>0</v>
      </c>
      <c r="O582" s="288">
        <f>(($T582*'DT IN. DE'!$C$5/1000))*($D$1166/IF(AND($D$1165&gt;$B$1167,$B$1167&gt;$D$1164),366,365))+(($U582*'DT IN. DE'!$C$5/2000))</f>
        <v>0</v>
      </c>
      <c r="P582" s="289">
        <f t="shared" ref="P582:P645" si="103">(($T582*$G$1166/1000))*($D$1166/IF(AND($D$1165&gt;$B$1167,$B$1167&gt;$D$1164),366,365))+(($U582*$G$1166/2000))</f>
        <v>0</v>
      </c>
      <c r="Q582" s="289">
        <f>(($T582*'DT IN. DE'!$E$5/1000))*($D$1166/IF(AND($D$1165&gt;$B$1167,$B$1167&gt;$D$1164),366,365))+(($U582*'DT IN. DE'!$E$5/2000))</f>
        <v>0</v>
      </c>
      <c r="R582" s="290">
        <f t="shared" ref="R582:R645" si="104">M582-(SUM(O582:Q582))</f>
        <v>0</v>
      </c>
      <c r="T582" s="291">
        <f t="shared" ref="T582:T645" si="105">IF(AND(($G582)&gt;$O$2,F582&gt;0),((D582+E582)*($O$2/$G582)),IF($G582&lt;$O$2,(D582+E582),($G582)*($O$2/$G582)))</f>
        <v>0</v>
      </c>
      <c r="U582" s="291">
        <f t="shared" ref="U582:U645" si="106">IF(AND(($G582)&gt;$O$2,$F582&gt;0),(($F582)*($O$2/$G582)),$F582)</f>
        <v>0</v>
      </c>
      <c r="W582" s="288">
        <f>(($AB582*'DT IN. DE'!$C$5/1000))*($D$1166/IF(AND($D$1165&gt;$B$1167,$B$1167&gt;$D$1164),366,365))+(($AC582*'DT IN. DE'!$C$5/2000))</f>
        <v>0</v>
      </c>
      <c r="X582" s="289">
        <f t="shared" ref="X582:X645" si="107">(($AB582*$G$1166/1000))*($D$1166/IF(AND($D$1165&gt;$B$1167,$B$1167&gt;$D$1164),366,365))+(($AC582*$G$1166/2000))</f>
        <v>0</v>
      </c>
      <c r="Y582" s="289">
        <f>(($AB582*'DT IN. DE'!$E$5/1000))*($D$1166/IF(AND($D$1165&gt;$B$1167,$B$1167&gt;$D$1164),366,365))+(($AC582*'DT IN. DE'!$E$5/2000))</f>
        <v>0</v>
      </c>
      <c r="Z582" s="292">
        <f t="shared" ref="Z582:Z645" si="108">M582-SUM(O582:Q582,W582:Y582)</f>
        <v>0</v>
      </c>
      <c r="AA582" s="386"/>
      <c r="AB582" s="291">
        <f t="shared" ref="AB582:AB645" si="109">IF($G582&gt;$O$2,IF(AND($W$2&gt;=($G582-$O$2)),(D582+E582)*(1-($O$2/$G582)),(D582+E582)*($W$2/$G582)),0)</f>
        <v>0</v>
      </c>
      <c r="AC582" s="291">
        <f t="shared" ref="AC582:AC645" si="110">IF($G582&gt;$O$2,IF(AND($W$2&gt;=($G582-$O$2),F582&gt;0),(F582)*(1-($O$2/$G582)),(F582)*($W$2/$G582)),0)</f>
        <v>0</v>
      </c>
    </row>
    <row r="583" spans="2:29" x14ac:dyDescent="0.25">
      <c r="B583" s="424">
        <v>579</v>
      </c>
      <c r="C583" s="430">
        <f>'BIENES ASEGURADOS IN.DE'!C583</f>
        <v>0</v>
      </c>
      <c r="D583" s="431">
        <f>'BIENES ASEGURADOS IN.DE'!D583*'RT GENERALES'!$E$14</f>
        <v>0</v>
      </c>
      <c r="E583" s="432">
        <f>'BIENES ASEGURADOS IN.DE'!E583*'RT GENERALES'!$E$14</f>
        <v>0</v>
      </c>
      <c r="F583" s="433">
        <f>'BIENES ASEGURADOS IN.DE'!F583*'RT GENERALES'!$E$14</f>
        <v>0</v>
      </c>
      <c r="G583" s="425">
        <f t="shared" si="100"/>
        <v>0</v>
      </c>
      <c r="H583" s="283"/>
      <c r="I583" s="284">
        <f>((((D583+E583)*('DT IN. DE'!$C$5/1000)))*($D$1166/IF(AND($D$1165&gt;$B$1167,$B$1167&gt;$D$1164),366,365))+(F583*('DT IN. DE'!$C$5/2000)))</f>
        <v>0</v>
      </c>
      <c r="J583" s="285">
        <f t="shared" si="101"/>
        <v>0</v>
      </c>
      <c r="K583" s="286">
        <f>(((D583+E583)*('DT IN. DE'!$E$5/1000))*($D$1166/IF(AND($D$1165&gt;$B$1167,$B$1167&gt;$D$1164),366,365))+(F583*('DT IN. DE'!$E$5/2000)))</f>
        <v>0</v>
      </c>
      <c r="L583" s="385"/>
      <c r="M583" s="287">
        <f t="shared" si="102"/>
        <v>0</v>
      </c>
      <c r="O583" s="288">
        <f>(($T583*'DT IN. DE'!$C$5/1000))*($D$1166/IF(AND($D$1165&gt;$B$1167,$B$1167&gt;$D$1164),366,365))+(($U583*'DT IN. DE'!$C$5/2000))</f>
        <v>0</v>
      </c>
      <c r="P583" s="289">
        <f t="shared" si="103"/>
        <v>0</v>
      </c>
      <c r="Q583" s="289">
        <f>(($T583*'DT IN. DE'!$E$5/1000))*($D$1166/IF(AND($D$1165&gt;$B$1167,$B$1167&gt;$D$1164),366,365))+(($U583*'DT IN. DE'!$E$5/2000))</f>
        <v>0</v>
      </c>
      <c r="R583" s="290">
        <f t="shared" si="104"/>
        <v>0</v>
      </c>
      <c r="T583" s="291">
        <f t="shared" si="105"/>
        <v>0</v>
      </c>
      <c r="U583" s="291">
        <f t="shared" si="106"/>
        <v>0</v>
      </c>
      <c r="W583" s="288">
        <f>(($AB583*'DT IN. DE'!$C$5/1000))*($D$1166/IF(AND($D$1165&gt;$B$1167,$B$1167&gt;$D$1164),366,365))+(($AC583*'DT IN. DE'!$C$5/2000))</f>
        <v>0</v>
      </c>
      <c r="X583" s="289">
        <f t="shared" si="107"/>
        <v>0</v>
      </c>
      <c r="Y583" s="289">
        <f>(($AB583*'DT IN. DE'!$E$5/1000))*($D$1166/IF(AND($D$1165&gt;$B$1167,$B$1167&gt;$D$1164),366,365))+(($AC583*'DT IN. DE'!$E$5/2000))</f>
        <v>0</v>
      </c>
      <c r="Z583" s="292">
        <f t="shared" si="108"/>
        <v>0</v>
      </c>
      <c r="AA583" s="386"/>
      <c r="AB583" s="291">
        <f t="shared" si="109"/>
        <v>0</v>
      </c>
      <c r="AC583" s="291">
        <f t="shared" si="110"/>
        <v>0</v>
      </c>
    </row>
    <row r="584" spans="2:29" x14ac:dyDescent="0.25">
      <c r="B584" s="423">
        <v>580</v>
      </c>
      <c r="C584" s="430">
        <f>'BIENES ASEGURADOS IN.DE'!C584</f>
        <v>0</v>
      </c>
      <c r="D584" s="431">
        <f>'BIENES ASEGURADOS IN.DE'!D584*'RT GENERALES'!$E$14</f>
        <v>0</v>
      </c>
      <c r="E584" s="432">
        <f>'BIENES ASEGURADOS IN.DE'!E584*'RT GENERALES'!$E$14</f>
        <v>0</v>
      </c>
      <c r="F584" s="433">
        <f>'BIENES ASEGURADOS IN.DE'!F584*'RT GENERALES'!$E$14</f>
        <v>0</v>
      </c>
      <c r="G584" s="425">
        <f t="shared" si="100"/>
        <v>0</v>
      </c>
      <c r="H584" s="283"/>
      <c r="I584" s="284">
        <f>((((D584+E584)*('DT IN. DE'!$C$5/1000)))*($D$1166/IF(AND($D$1165&gt;$B$1167,$B$1167&gt;$D$1164),366,365))+(F584*('DT IN. DE'!$C$5/2000)))</f>
        <v>0</v>
      </c>
      <c r="J584" s="285">
        <f t="shared" si="101"/>
        <v>0</v>
      </c>
      <c r="K584" s="286">
        <f>(((D584+E584)*('DT IN. DE'!$E$5/1000))*($D$1166/IF(AND($D$1165&gt;$B$1167,$B$1167&gt;$D$1164),366,365))+(F584*('DT IN. DE'!$E$5/2000)))</f>
        <v>0</v>
      </c>
      <c r="L584" s="385"/>
      <c r="M584" s="287">
        <f t="shared" si="102"/>
        <v>0</v>
      </c>
      <c r="O584" s="288">
        <f>(($T584*'DT IN. DE'!$C$5/1000))*($D$1166/IF(AND($D$1165&gt;$B$1167,$B$1167&gt;$D$1164),366,365))+(($U584*'DT IN. DE'!$C$5/2000))</f>
        <v>0</v>
      </c>
      <c r="P584" s="289">
        <f t="shared" si="103"/>
        <v>0</v>
      </c>
      <c r="Q584" s="289">
        <f>(($T584*'DT IN. DE'!$E$5/1000))*($D$1166/IF(AND($D$1165&gt;$B$1167,$B$1167&gt;$D$1164),366,365))+(($U584*'DT IN. DE'!$E$5/2000))</f>
        <v>0</v>
      </c>
      <c r="R584" s="290">
        <f t="shared" si="104"/>
        <v>0</v>
      </c>
      <c r="T584" s="291">
        <f t="shared" si="105"/>
        <v>0</v>
      </c>
      <c r="U584" s="291">
        <f t="shared" si="106"/>
        <v>0</v>
      </c>
      <c r="W584" s="288">
        <f>(($AB584*'DT IN. DE'!$C$5/1000))*($D$1166/IF(AND($D$1165&gt;$B$1167,$B$1167&gt;$D$1164),366,365))+(($AC584*'DT IN. DE'!$C$5/2000))</f>
        <v>0</v>
      </c>
      <c r="X584" s="289">
        <f t="shared" si="107"/>
        <v>0</v>
      </c>
      <c r="Y584" s="289">
        <f>(($AB584*'DT IN. DE'!$E$5/1000))*($D$1166/IF(AND($D$1165&gt;$B$1167,$B$1167&gt;$D$1164),366,365))+(($AC584*'DT IN. DE'!$E$5/2000))</f>
        <v>0</v>
      </c>
      <c r="Z584" s="292">
        <f t="shared" si="108"/>
        <v>0</v>
      </c>
      <c r="AA584" s="386"/>
      <c r="AB584" s="291">
        <f t="shared" si="109"/>
        <v>0</v>
      </c>
      <c r="AC584" s="291">
        <f t="shared" si="110"/>
        <v>0</v>
      </c>
    </row>
    <row r="585" spans="2:29" x14ac:dyDescent="0.25">
      <c r="B585" s="424">
        <v>581</v>
      </c>
      <c r="C585" s="430">
        <f>'BIENES ASEGURADOS IN.DE'!C585</f>
        <v>0</v>
      </c>
      <c r="D585" s="431">
        <f>'BIENES ASEGURADOS IN.DE'!D585*'RT GENERALES'!$E$14</f>
        <v>0</v>
      </c>
      <c r="E585" s="432">
        <f>'BIENES ASEGURADOS IN.DE'!E585*'RT GENERALES'!$E$14</f>
        <v>0</v>
      </c>
      <c r="F585" s="433">
        <f>'BIENES ASEGURADOS IN.DE'!F585*'RT GENERALES'!$E$14</f>
        <v>0</v>
      </c>
      <c r="G585" s="425">
        <f t="shared" si="100"/>
        <v>0</v>
      </c>
      <c r="H585" s="283"/>
      <c r="I585" s="284">
        <f>((((D585+E585)*('DT IN. DE'!$C$5/1000)))*($D$1166/IF(AND($D$1165&gt;$B$1167,$B$1167&gt;$D$1164),366,365))+(F585*('DT IN. DE'!$C$5/2000)))</f>
        <v>0</v>
      </c>
      <c r="J585" s="285">
        <f t="shared" si="101"/>
        <v>0</v>
      </c>
      <c r="K585" s="286">
        <f>(((D585+E585)*('DT IN. DE'!$E$5/1000))*($D$1166/IF(AND($D$1165&gt;$B$1167,$B$1167&gt;$D$1164),366,365))+(F585*('DT IN. DE'!$E$5/2000)))</f>
        <v>0</v>
      </c>
      <c r="L585" s="385"/>
      <c r="M585" s="287">
        <f t="shared" si="102"/>
        <v>0</v>
      </c>
      <c r="O585" s="288">
        <f>(($T585*'DT IN. DE'!$C$5/1000))*($D$1166/IF(AND($D$1165&gt;$B$1167,$B$1167&gt;$D$1164),366,365))+(($U585*'DT IN. DE'!$C$5/2000))</f>
        <v>0</v>
      </c>
      <c r="P585" s="289">
        <f t="shared" si="103"/>
        <v>0</v>
      </c>
      <c r="Q585" s="289">
        <f>(($T585*'DT IN. DE'!$E$5/1000))*($D$1166/IF(AND($D$1165&gt;$B$1167,$B$1167&gt;$D$1164),366,365))+(($U585*'DT IN. DE'!$E$5/2000))</f>
        <v>0</v>
      </c>
      <c r="R585" s="290">
        <f t="shared" si="104"/>
        <v>0</v>
      </c>
      <c r="T585" s="291">
        <f t="shared" si="105"/>
        <v>0</v>
      </c>
      <c r="U585" s="291">
        <f t="shared" si="106"/>
        <v>0</v>
      </c>
      <c r="W585" s="288">
        <f>(($AB585*'DT IN. DE'!$C$5/1000))*($D$1166/IF(AND($D$1165&gt;$B$1167,$B$1167&gt;$D$1164),366,365))+(($AC585*'DT IN. DE'!$C$5/2000))</f>
        <v>0</v>
      </c>
      <c r="X585" s="289">
        <f t="shared" si="107"/>
        <v>0</v>
      </c>
      <c r="Y585" s="289">
        <f>(($AB585*'DT IN. DE'!$E$5/1000))*($D$1166/IF(AND($D$1165&gt;$B$1167,$B$1167&gt;$D$1164),366,365))+(($AC585*'DT IN. DE'!$E$5/2000))</f>
        <v>0</v>
      </c>
      <c r="Z585" s="292">
        <f t="shared" si="108"/>
        <v>0</v>
      </c>
      <c r="AA585" s="386"/>
      <c r="AB585" s="291">
        <f t="shared" si="109"/>
        <v>0</v>
      </c>
      <c r="AC585" s="291">
        <f t="shared" si="110"/>
        <v>0</v>
      </c>
    </row>
    <row r="586" spans="2:29" x14ac:dyDescent="0.25">
      <c r="B586" s="424">
        <v>582</v>
      </c>
      <c r="C586" s="430">
        <f>'BIENES ASEGURADOS IN.DE'!C586</f>
        <v>0</v>
      </c>
      <c r="D586" s="431">
        <f>'BIENES ASEGURADOS IN.DE'!D586*'RT GENERALES'!$E$14</f>
        <v>0</v>
      </c>
      <c r="E586" s="432">
        <f>'BIENES ASEGURADOS IN.DE'!E586*'RT GENERALES'!$E$14</f>
        <v>0</v>
      </c>
      <c r="F586" s="433">
        <f>'BIENES ASEGURADOS IN.DE'!F586*'RT GENERALES'!$E$14</f>
        <v>0</v>
      </c>
      <c r="G586" s="425">
        <f t="shared" si="100"/>
        <v>0</v>
      </c>
      <c r="H586" s="283"/>
      <c r="I586" s="284">
        <f>((((D586+E586)*('DT IN. DE'!$C$5/1000)))*($D$1166/IF(AND($D$1165&gt;$B$1167,$B$1167&gt;$D$1164),366,365))+(F586*('DT IN. DE'!$C$5/2000)))</f>
        <v>0</v>
      </c>
      <c r="J586" s="285">
        <f t="shared" si="101"/>
        <v>0</v>
      </c>
      <c r="K586" s="286">
        <f>(((D586+E586)*('DT IN. DE'!$E$5/1000))*($D$1166/IF(AND($D$1165&gt;$B$1167,$B$1167&gt;$D$1164),366,365))+(F586*('DT IN. DE'!$E$5/2000)))</f>
        <v>0</v>
      </c>
      <c r="L586" s="385"/>
      <c r="M586" s="287">
        <f t="shared" si="102"/>
        <v>0</v>
      </c>
      <c r="O586" s="288">
        <f>(($T586*'DT IN. DE'!$C$5/1000))*($D$1166/IF(AND($D$1165&gt;$B$1167,$B$1167&gt;$D$1164),366,365))+(($U586*'DT IN. DE'!$C$5/2000))</f>
        <v>0</v>
      </c>
      <c r="P586" s="289">
        <f t="shared" si="103"/>
        <v>0</v>
      </c>
      <c r="Q586" s="289">
        <f>(($T586*'DT IN. DE'!$E$5/1000))*($D$1166/IF(AND($D$1165&gt;$B$1167,$B$1167&gt;$D$1164),366,365))+(($U586*'DT IN. DE'!$E$5/2000))</f>
        <v>0</v>
      </c>
      <c r="R586" s="290">
        <f t="shared" si="104"/>
        <v>0</v>
      </c>
      <c r="T586" s="291">
        <f t="shared" si="105"/>
        <v>0</v>
      </c>
      <c r="U586" s="291">
        <f t="shared" si="106"/>
        <v>0</v>
      </c>
      <c r="W586" s="288">
        <f>(($AB586*'DT IN. DE'!$C$5/1000))*($D$1166/IF(AND($D$1165&gt;$B$1167,$B$1167&gt;$D$1164),366,365))+(($AC586*'DT IN. DE'!$C$5/2000))</f>
        <v>0</v>
      </c>
      <c r="X586" s="289">
        <f t="shared" si="107"/>
        <v>0</v>
      </c>
      <c r="Y586" s="289">
        <f>(($AB586*'DT IN. DE'!$E$5/1000))*($D$1166/IF(AND($D$1165&gt;$B$1167,$B$1167&gt;$D$1164),366,365))+(($AC586*'DT IN. DE'!$E$5/2000))</f>
        <v>0</v>
      </c>
      <c r="Z586" s="292">
        <f t="shared" si="108"/>
        <v>0</v>
      </c>
      <c r="AA586" s="386"/>
      <c r="AB586" s="291">
        <f t="shared" si="109"/>
        <v>0</v>
      </c>
      <c r="AC586" s="291">
        <f t="shared" si="110"/>
        <v>0</v>
      </c>
    </row>
    <row r="587" spans="2:29" x14ac:dyDescent="0.25">
      <c r="B587" s="423">
        <v>583</v>
      </c>
      <c r="C587" s="430">
        <f>'BIENES ASEGURADOS IN.DE'!C587</f>
        <v>0</v>
      </c>
      <c r="D587" s="431">
        <f>'BIENES ASEGURADOS IN.DE'!D587*'RT GENERALES'!$E$14</f>
        <v>0</v>
      </c>
      <c r="E587" s="432">
        <f>'BIENES ASEGURADOS IN.DE'!E587*'RT GENERALES'!$E$14</f>
        <v>0</v>
      </c>
      <c r="F587" s="433">
        <f>'BIENES ASEGURADOS IN.DE'!F587*'RT GENERALES'!$E$14</f>
        <v>0</v>
      </c>
      <c r="G587" s="425">
        <f t="shared" si="100"/>
        <v>0</v>
      </c>
      <c r="H587" s="283"/>
      <c r="I587" s="284">
        <f>((((D587+E587)*('DT IN. DE'!$C$5/1000)))*($D$1166/IF(AND($D$1165&gt;$B$1167,$B$1167&gt;$D$1164),366,365))+(F587*('DT IN. DE'!$C$5/2000)))</f>
        <v>0</v>
      </c>
      <c r="J587" s="285">
        <f t="shared" si="101"/>
        <v>0</v>
      </c>
      <c r="K587" s="286">
        <f>(((D587+E587)*('DT IN. DE'!$E$5/1000))*($D$1166/IF(AND($D$1165&gt;$B$1167,$B$1167&gt;$D$1164),366,365))+(F587*('DT IN. DE'!$E$5/2000)))</f>
        <v>0</v>
      </c>
      <c r="L587" s="385"/>
      <c r="M587" s="287">
        <f t="shared" si="102"/>
        <v>0</v>
      </c>
      <c r="O587" s="288">
        <f>(($T587*'DT IN. DE'!$C$5/1000))*($D$1166/IF(AND($D$1165&gt;$B$1167,$B$1167&gt;$D$1164),366,365))+(($U587*'DT IN. DE'!$C$5/2000))</f>
        <v>0</v>
      </c>
      <c r="P587" s="289">
        <f t="shared" si="103"/>
        <v>0</v>
      </c>
      <c r="Q587" s="289">
        <f>(($T587*'DT IN. DE'!$E$5/1000))*($D$1166/IF(AND($D$1165&gt;$B$1167,$B$1167&gt;$D$1164),366,365))+(($U587*'DT IN. DE'!$E$5/2000))</f>
        <v>0</v>
      </c>
      <c r="R587" s="290">
        <f t="shared" si="104"/>
        <v>0</v>
      </c>
      <c r="T587" s="291">
        <f t="shared" si="105"/>
        <v>0</v>
      </c>
      <c r="U587" s="291">
        <f t="shared" si="106"/>
        <v>0</v>
      </c>
      <c r="W587" s="288">
        <f>(($AB587*'DT IN. DE'!$C$5/1000))*($D$1166/IF(AND($D$1165&gt;$B$1167,$B$1167&gt;$D$1164),366,365))+(($AC587*'DT IN. DE'!$C$5/2000))</f>
        <v>0</v>
      </c>
      <c r="X587" s="289">
        <f t="shared" si="107"/>
        <v>0</v>
      </c>
      <c r="Y587" s="289">
        <f>(($AB587*'DT IN. DE'!$E$5/1000))*($D$1166/IF(AND($D$1165&gt;$B$1167,$B$1167&gt;$D$1164),366,365))+(($AC587*'DT IN. DE'!$E$5/2000))</f>
        <v>0</v>
      </c>
      <c r="Z587" s="292">
        <f t="shared" si="108"/>
        <v>0</v>
      </c>
      <c r="AA587" s="386"/>
      <c r="AB587" s="291">
        <f t="shared" si="109"/>
        <v>0</v>
      </c>
      <c r="AC587" s="291">
        <f t="shared" si="110"/>
        <v>0</v>
      </c>
    </row>
    <row r="588" spans="2:29" x14ac:dyDescent="0.25">
      <c r="B588" s="424">
        <v>584</v>
      </c>
      <c r="C588" s="430">
        <f>'BIENES ASEGURADOS IN.DE'!C588</f>
        <v>0</v>
      </c>
      <c r="D588" s="431">
        <f>'BIENES ASEGURADOS IN.DE'!D588*'RT GENERALES'!$E$14</f>
        <v>0</v>
      </c>
      <c r="E588" s="432">
        <f>'BIENES ASEGURADOS IN.DE'!E588*'RT GENERALES'!$E$14</f>
        <v>0</v>
      </c>
      <c r="F588" s="433">
        <f>'BIENES ASEGURADOS IN.DE'!F588*'RT GENERALES'!$E$14</f>
        <v>0</v>
      </c>
      <c r="G588" s="425">
        <f t="shared" si="100"/>
        <v>0</v>
      </c>
      <c r="H588" s="283"/>
      <c r="I588" s="284">
        <f>((((D588+E588)*('DT IN. DE'!$C$5/1000)))*($D$1166/IF(AND($D$1165&gt;$B$1167,$B$1167&gt;$D$1164),366,365))+(F588*('DT IN. DE'!$C$5/2000)))</f>
        <v>0</v>
      </c>
      <c r="J588" s="285">
        <f t="shared" si="101"/>
        <v>0</v>
      </c>
      <c r="K588" s="286">
        <f>(((D588+E588)*('DT IN. DE'!$E$5/1000))*($D$1166/IF(AND($D$1165&gt;$B$1167,$B$1167&gt;$D$1164),366,365))+(F588*('DT IN. DE'!$E$5/2000)))</f>
        <v>0</v>
      </c>
      <c r="L588" s="385"/>
      <c r="M588" s="287">
        <f t="shared" si="102"/>
        <v>0</v>
      </c>
      <c r="O588" s="288">
        <f>(($T588*'DT IN. DE'!$C$5/1000))*($D$1166/IF(AND($D$1165&gt;$B$1167,$B$1167&gt;$D$1164),366,365))+(($U588*'DT IN. DE'!$C$5/2000))</f>
        <v>0</v>
      </c>
      <c r="P588" s="289">
        <f t="shared" si="103"/>
        <v>0</v>
      </c>
      <c r="Q588" s="289">
        <f>(($T588*'DT IN. DE'!$E$5/1000))*($D$1166/IF(AND($D$1165&gt;$B$1167,$B$1167&gt;$D$1164),366,365))+(($U588*'DT IN. DE'!$E$5/2000))</f>
        <v>0</v>
      </c>
      <c r="R588" s="290">
        <f t="shared" si="104"/>
        <v>0</v>
      </c>
      <c r="T588" s="291">
        <f t="shared" si="105"/>
        <v>0</v>
      </c>
      <c r="U588" s="291">
        <f t="shared" si="106"/>
        <v>0</v>
      </c>
      <c r="W588" s="288">
        <f>(($AB588*'DT IN. DE'!$C$5/1000))*($D$1166/IF(AND($D$1165&gt;$B$1167,$B$1167&gt;$D$1164),366,365))+(($AC588*'DT IN. DE'!$C$5/2000))</f>
        <v>0</v>
      </c>
      <c r="X588" s="289">
        <f t="shared" si="107"/>
        <v>0</v>
      </c>
      <c r="Y588" s="289">
        <f>(($AB588*'DT IN. DE'!$E$5/1000))*($D$1166/IF(AND($D$1165&gt;$B$1167,$B$1167&gt;$D$1164),366,365))+(($AC588*'DT IN. DE'!$E$5/2000))</f>
        <v>0</v>
      </c>
      <c r="Z588" s="292">
        <f t="shared" si="108"/>
        <v>0</v>
      </c>
      <c r="AA588" s="386"/>
      <c r="AB588" s="291">
        <f t="shared" si="109"/>
        <v>0</v>
      </c>
      <c r="AC588" s="291">
        <f t="shared" si="110"/>
        <v>0</v>
      </c>
    </row>
    <row r="589" spans="2:29" x14ac:dyDescent="0.25">
      <c r="B589" s="424">
        <v>585</v>
      </c>
      <c r="C589" s="430">
        <f>'BIENES ASEGURADOS IN.DE'!C589</f>
        <v>0</v>
      </c>
      <c r="D589" s="431">
        <f>'BIENES ASEGURADOS IN.DE'!D589*'RT GENERALES'!$E$14</f>
        <v>0</v>
      </c>
      <c r="E589" s="432">
        <f>'BIENES ASEGURADOS IN.DE'!E589*'RT GENERALES'!$E$14</f>
        <v>0</v>
      </c>
      <c r="F589" s="433">
        <f>'BIENES ASEGURADOS IN.DE'!F589*'RT GENERALES'!$E$14</f>
        <v>0</v>
      </c>
      <c r="G589" s="425">
        <f t="shared" si="100"/>
        <v>0</v>
      </c>
      <c r="H589" s="283"/>
      <c r="I589" s="284">
        <f>((((D589+E589)*('DT IN. DE'!$C$5/1000)))*($D$1166/IF(AND($D$1165&gt;$B$1167,$B$1167&gt;$D$1164),366,365))+(F589*('DT IN. DE'!$C$5/2000)))</f>
        <v>0</v>
      </c>
      <c r="J589" s="285">
        <f t="shared" si="101"/>
        <v>0</v>
      </c>
      <c r="K589" s="286">
        <f>(((D589+E589)*('DT IN. DE'!$E$5/1000))*($D$1166/IF(AND($D$1165&gt;$B$1167,$B$1167&gt;$D$1164),366,365))+(F589*('DT IN. DE'!$E$5/2000)))</f>
        <v>0</v>
      </c>
      <c r="L589" s="385"/>
      <c r="M589" s="287">
        <f t="shared" si="102"/>
        <v>0</v>
      </c>
      <c r="O589" s="288">
        <f>(($T589*'DT IN. DE'!$C$5/1000))*($D$1166/IF(AND($D$1165&gt;$B$1167,$B$1167&gt;$D$1164),366,365))+(($U589*'DT IN. DE'!$C$5/2000))</f>
        <v>0</v>
      </c>
      <c r="P589" s="289">
        <f t="shared" si="103"/>
        <v>0</v>
      </c>
      <c r="Q589" s="289">
        <f>(($T589*'DT IN. DE'!$E$5/1000))*($D$1166/IF(AND($D$1165&gt;$B$1167,$B$1167&gt;$D$1164),366,365))+(($U589*'DT IN. DE'!$E$5/2000))</f>
        <v>0</v>
      </c>
      <c r="R589" s="290">
        <f t="shared" si="104"/>
        <v>0</v>
      </c>
      <c r="T589" s="291">
        <f t="shared" si="105"/>
        <v>0</v>
      </c>
      <c r="U589" s="291">
        <f t="shared" si="106"/>
        <v>0</v>
      </c>
      <c r="W589" s="288">
        <f>(($AB589*'DT IN. DE'!$C$5/1000))*($D$1166/IF(AND($D$1165&gt;$B$1167,$B$1167&gt;$D$1164),366,365))+(($AC589*'DT IN. DE'!$C$5/2000))</f>
        <v>0</v>
      </c>
      <c r="X589" s="289">
        <f t="shared" si="107"/>
        <v>0</v>
      </c>
      <c r="Y589" s="289">
        <f>(($AB589*'DT IN. DE'!$E$5/1000))*($D$1166/IF(AND($D$1165&gt;$B$1167,$B$1167&gt;$D$1164),366,365))+(($AC589*'DT IN. DE'!$E$5/2000))</f>
        <v>0</v>
      </c>
      <c r="Z589" s="292">
        <f t="shared" si="108"/>
        <v>0</v>
      </c>
      <c r="AA589" s="386"/>
      <c r="AB589" s="291">
        <f t="shared" si="109"/>
        <v>0</v>
      </c>
      <c r="AC589" s="291">
        <f t="shared" si="110"/>
        <v>0</v>
      </c>
    </row>
    <row r="590" spans="2:29" x14ac:dyDescent="0.25">
      <c r="B590" s="423">
        <v>586</v>
      </c>
      <c r="C590" s="430">
        <f>'BIENES ASEGURADOS IN.DE'!C590</f>
        <v>0</v>
      </c>
      <c r="D590" s="431">
        <f>'BIENES ASEGURADOS IN.DE'!D590*'RT GENERALES'!$E$14</f>
        <v>0</v>
      </c>
      <c r="E590" s="432">
        <f>'BIENES ASEGURADOS IN.DE'!E590*'RT GENERALES'!$E$14</f>
        <v>0</v>
      </c>
      <c r="F590" s="433">
        <f>'BIENES ASEGURADOS IN.DE'!F590*'RT GENERALES'!$E$14</f>
        <v>0</v>
      </c>
      <c r="G590" s="425">
        <f t="shared" si="100"/>
        <v>0</v>
      </c>
      <c r="H590" s="283"/>
      <c r="I590" s="284">
        <f>((((D590+E590)*('DT IN. DE'!$C$5/1000)))*($D$1166/IF(AND($D$1165&gt;$B$1167,$B$1167&gt;$D$1164),366,365))+(F590*('DT IN. DE'!$C$5/2000)))</f>
        <v>0</v>
      </c>
      <c r="J590" s="285">
        <f t="shared" si="101"/>
        <v>0</v>
      </c>
      <c r="K590" s="286">
        <f>(((D590+E590)*('DT IN. DE'!$E$5/1000))*($D$1166/IF(AND($D$1165&gt;$B$1167,$B$1167&gt;$D$1164),366,365))+(F590*('DT IN. DE'!$E$5/2000)))</f>
        <v>0</v>
      </c>
      <c r="L590" s="385"/>
      <c r="M590" s="287">
        <f t="shared" si="102"/>
        <v>0</v>
      </c>
      <c r="O590" s="288">
        <f>(($T590*'DT IN. DE'!$C$5/1000))*($D$1166/IF(AND($D$1165&gt;$B$1167,$B$1167&gt;$D$1164),366,365))+(($U590*'DT IN. DE'!$C$5/2000))</f>
        <v>0</v>
      </c>
      <c r="P590" s="289">
        <f t="shared" si="103"/>
        <v>0</v>
      </c>
      <c r="Q590" s="289">
        <f>(($T590*'DT IN. DE'!$E$5/1000))*($D$1166/IF(AND($D$1165&gt;$B$1167,$B$1167&gt;$D$1164),366,365))+(($U590*'DT IN. DE'!$E$5/2000))</f>
        <v>0</v>
      </c>
      <c r="R590" s="290">
        <f t="shared" si="104"/>
        <v>0</v>
      </c>
      <c r="T590" s="291">
        <f t="shared" si="105"/>
        <v>0</v>
      </c>
      <c r="U590" s="291">
        <f t="shared" si="106"/>
        <v>0</v>
      </c>
      <c r="W590" s="288">
        <f>(($AB590*'DT IN. DE'!$C$5/1000))*($D$1166/IF(AND($D$1165&gt;$B$1167,$B$1167&gt;$D$1164),366,365))+(($AC590*'DT IN. DE'!$C$5/2000))</f>
        <v>0</v>
      </c>
      <c r="X590" s="289">
        <f t="shared" si="107"/>
        <v>0</v>
      </c>
      <c r="Y590" s="289">
        <f>(($AB590*'DT IN. DE'!$E$5/1000))*($D$1166/IF(AND($D$1165&gt;$B$1167,$B$1167&gt;$D$1164),366,365))+(($AC590*'DT IN. DE'!$E$5/2000))</f>
        <v>0</v>
      </c>
      <c r="Z590" s="292">
        <f t="shared" si="108"/>
        <v>0</v>
      </c>
      <c r="AA590" s="386"/>
      <c r="AB590" s="291">
        <f t="shared" si="109"/>
        <v>0</v>
      </c>
      <c r="AC590" s="291">
        <f t="shared" si="110"/>
        <v>0</v>
      </c>
    </row>
    <row r="591" spans="2:29" x14ac:dyDescent="0.25">
      <c r="B591" s="424">
        <v>587</v>
      </c>
      <c r="C591" s="430">
        <f>'BIENES ASEGURADOS IN.DE'!C591</f>
        <v>0</v>
      </c>
      <c r="D591" s="431">
        <f>'BIENES ASEGURADOS IN.DE'!D591*'RT GENERALES'!$E$14</f>
        <v>0</v>
      </c>
      <c r="E591" s="432">
        <f>'BIENES ASEGURADOS IN.DE'!E591*'RT GENERALES'!$E$14</f>
        <v>0</v>
      </c>
      <c r="F591" s="433">
        <f>'BIENES ASEGURADOS IN.DE'!F591*'RT GENERALES'!$E$14</f>
        <v>0</v>
      </c>
      <c r="G591" s="425">
        <f t="shared" si="100"/>
        <v>0</v>
      </c>
      <c r="H591" s="283"/>
      <c r="I591" s="284">
        <f>((((D591+E591)*('DT IN. DE'!$C$5/1000)))*($D$1166/IF(AND($D$1165&gt;$B$1167,$B$1167&gt;$D$1164),366,365))+(F591*('DT IN. DE'!$C$5/2000)))</f>
        <v>0</v>
      </c>
      <c r="J591" s="285">
        <f t="shared" si="101"/>
        <v>0</v>
      </c>
      <c r="K591" s="286">
        <f>(((D591+E591)*('DT IN. DE'!$E$5/1000))*($D$1166/IF(AND($D$1165&gt;$B$1167,$B$1167&gt;$D$1164),366,365))+(F591*('DT IN. DE'!$E$5/2000)))</f>
        <v>0</v>
      </c>
      <c r="L591" s="385"/>
      <c r="M591" s="287">
        <f t="shared" si="102"/>
        <v>0</v>
      </c>
      <c r="O591" s="288">
        <f>(($T591*'DT IN. DE'!$C$5/1000))*($D$1166/IF(AND($D$1165&gt;$B$1167,$B$1167&gt;$D$1164),366,365))+(($U591*'DT IN. DE'!$C$5/2000))</f>
        <v>0</v>
      </c>
      <c r="P591" s="289">
        <f t="shared" si="103"/>
        <v>0</v>
      </c>
      <c r="Q591" s="289">
        <f>(($T591*'DT IN. DE'!$E$5/1000))*($D$1166/IF(AND($D$1165&gt;$B$1167,$B$1167&gt;$D$1164),366,365))+(($U591*'DT IN. DE'!$E$5/2000))</f>
        <v>0</v>
      </c>
      <c r="R591" s="290">
        <f t="shared" si="104"/>
        <v>0</v>
      </c>
      <c r="T591" s="291">
        <f t="shared" si="105"/>
        <v>0</v>
      </c>
      <c r="U591" s="291">
        <f t="shared" si="106"/>
        <v>0</v>
      </c>
      <c r="W591" s="288">
        <f>(($AB591*'DT IN. DE'!$C$5/1000))*($D$1166/IF(AND($D$1165&gt;$B$1167,$B$1167&gt;$D$1164),366,365))+(($AC591*'DT IN. DE'!$C$5/2000))</f>
        <v>0</v>
      </c>
      <c r="X591" s="289">
        <f t="shared" si="107"/>
        <v>0</v>
      </c>
      <c r="Y591" s="289">
        <f>(($AB591*'DT IN. DE'!$E$5/1000))*($D$1166/IF(AND($D$1165&gt;$B$1167,$B$1167&gt;$D$1164),366,365))+(($AC591*'DT IN. DE'!$E$5/2000))</f>
        <v>0</v>
      </c>
      <c r="Z591" s="292">
        <f t="shared" si="108"/>
        <v>0</v>
      </c>
      <c r="AA591" s="386"/>
      <c r="AB591" s="291">
        <f t="shared" si="109"/>
        <v>0</v>
      </c>
      <c r="AC591" s="291">
        <f t="shared" si="110"/>
        <v>0</v>
      </c>
    </row>
    <row r="592" spans="2:29" x14ac:dyDescent="0.25">
      <c r="B592" s="424">
        <v>588</v>
      </c>
      <c r="C592" s="430">
        <f>'BIENES ASEGURADOS IN.DE'!C592</f>
        <v>0</v>
      </c>
      <c r="D592" s="431">
        <f>'BIENES ASEGURADOS IN.DE'!D592*'RT GENERALES'!$E$14</f>
        <v>0</v>
      </c>
      <c r="E592" s="432">
        <f>'BIENES ASEGURADOS IN.DE'!E592*'RT GENERALES'!$E$14</f>
        <v>0</v>
      </c>
      <c r="F592" s="433">
        <f>'BIENES ASEGURADOS IN.DE'!F592*'RT GENERALES'!$E$14</f>
        <v>0</v>
      </c>
      <c r="G592" s="425">
        <f t="shared" si="100"/>
        <v>0</v>
      </c>
      <c r="H592" s="283"/>
      <c r="I592" s="284">
        <f>((((D592+E592)*('DT IN. DE'!$C$5/1000)))*($D$1166/IF(AND($D$1165&gt;$B$1167,$B$1167&gt;$D$1164),366,365))+(F592*('DT IN. DE'!$C$5/2000)))</f>
        <v>0</v>
      </c>
      <c r="J592" s="285">
        <f t="shared" si="101"/>
        <v>0</v>
      </c>
      <c r="K592" s="286">
        <f>(((D592+E592)*('DT IN. DE'!$E$5/1000))*($D$1166/IF(AND($D$1165&gt;$B$1167,$B$1167&gt;$D$1164),366,365))+(F592*('DT IN. DE'!$E$5/2000)))</f>
        <v>0</v>
      </c>
      <c r="L592" s="385"/>
      <c r="M592" s="287">
        <f t="shared" si="102"/>
        <v>0</v>
      </c>
      <c r="O592" s="288">
        <f>(($T592*'DT IN. DE'!$C$5/1000))*($D$1166/IF(AND($D$1165&gt;$B$1167,$B$1167&gt;$D$1164),366,365))+(($U592*'DT IN. DE'!$C$5/2000))</f>
        <v>0</v>
      </c>
      <c r="P592" s="289">
        <f t="shared" si="103"/>
        <v>0</v>
      </c>
      <c r="Q592" s="289">
        <f>(($T592*'DT IN. DE'!$E$5/1000))*($D$1166/IF(AND($D$1165&gt;$B$1167,$B$1167&gt;$D$1164),366,365))+(($U592*'DT IN. DE'!$E$5/2000))</f>
        <v>0</v>
      </c>
      <c r="R592" s="290">
        <f t="shared" si="104"/>
        <v>0</v>
      </c>
      <c r="T592" s="291">
        <f t="shared" si="105"/>
        <v>0</v>
      </c>
      <c r="U592" s="291">
        <f t="shared" si="106"/>
        <v>0</v>
      </c>
      <c r="W592" s="288">
        <f>(($AB592*'DT IN. DE'!$C$5/1000))*($D$1166/IF(AND($D$1165&gt;$B$1167,$B$1167&gt;$D$1164),366,365))+(($AC592*'DT IN. DE'!$C$5/2000))</f>
        <v>0</v>
      </c>
      <c r="X592" s="289">
        <f t="shared" si="107"/>
        <v>0</v>
      </c>
      <c r="Y592" s="289">
        <f>(($AB592*'DT IN. DE'!$E$5/1000))*($D$1166/IF(AND($D$1165&gt;$B$1167,$B$1167&gt;$D$1164),366,365))+(($AC592*'DT IN. DE'!$E$5/2000))</f>
        <v>0</v>
      </c>
      <c r="Z592" s="292">
        <f t="shared" si="108"/>
        <v>0</v>
      </c>
      <c r="AA592" s="386"/>
      <c r="AB592" s="291">
        <f t="shared" si="109"/>
        <v>0</v>
      </c>
      <c r="AC592" s="291">
        <f t="shared" si="110"/>
        <v>0</v>
      </c>
    </row>
    <row r="593" spans="2:29" x14ac:dyDescent="0.25">
      <c r="B593" s="423">
        <v>589</v>
      </c>
      <c r="C593" s="430">
        <f>'BIENES ASEGURADOS IN.DE'!C593</f>
        <v>0</v>
      </c>
      <c r="D593" s="431">
        <f>'BIENES ASEGURADOS IN.DE'!D593*'RT GENERALES'!$E$14</f>
        <v>0</v>
      </c>
      <c r="E593" s="432">
        <f>'BIENES ASEGURADOS IN.DE'!E593*'RT GENERALES'!$E$14</f>
        <v>0</v>
      </c>
      <c r="F593" s="433">
        <f>'BIENES ASEGURADOS IN.DE'!F593*'RT GENERALES'!$E$14</f>
        <v>0</v>
      </c>
      <c r="G593" s="425">
        <f t="shared" si="100"/>
        <v>0</v>
      </c>
      <c r="H593" s="283"/>
      <c r="I593" s="284">
        <f>((((D593+E593)*('DT IN. DE'!$C$5/1000)))*($D$1166/IF(AND($D$1165&gt;$B$1167,$B$1167&gt;$D$1164),366,365))+(F593*('DT IN. DE'!$C$5/2000)))</f>
        <v>0</v>
      </c>
      <c r="J593" s="285">
        <f t="shared" si="101"/>
        <v>0</v>
      </c>
      <c r="K593" s="286">
        <f>(((D593+E593)*('DT IN. DE'!$E$5/1000))*($D$1166/IF(AND($D$1165&gt;$B$1167,$B$1167&gt;$D$1164),366,365))+(F593*('DT IN. DE'!$E$5/2000)))</f>
        <v>0</v>
      </c>
      <c r="L593" s="385"/>
      <c r="M593" s="287">
        <f t="shared" si="102"/>
        <v>0</v>
      </c>
      <c r="O593" s="288">
        <f>(($T593*'DT IN. DE'!$C$5/1000))*($D$1166/IF(AND($D$1165&gt;$B$1167,$B$1167&gt;$D$1164),366,365))+(($U593*'DT IN. DE'!$C$5/2000))</f>
        <v>0</v>
      </c>
      <c r="P593" s="289">
        <f t="shared" si="103"/>
        <v>0</v>
      </c>
      <c r="Q593" s="289">
        <f>(($T593*'DT IN. DE'!$E$5/1000))*($D$1166/IF(AND($D$1165&gt;$B$1167,$B$1167&gt;$D$1164),366,365))+(($U593*'DT IN. DE'!$E$5/2000))</f>
        <v>0</v>
      </c>
      <c r="R593" s="290">
        <f t="shared" si="104"/>
        <v>0</v>
      </c>
      <c r="T593" s="291">
        <f t="shared" si="105"/>
        <v>0</v>
      </c>
      <c r="U593" s="291">
        <f t="shared" si="106"/>
        <v>0</v>
      </c>
      <c r="W593" s="288">
        <f>(($AB593*'DT IN. DE'!$C$5/1000))*($D$1166/IF(AND($D$1165&gt;$B$1167,$B$1167&gt;$D$1164),366,365))+(($AC593*'DT IN. DE'!$C$5/2000))</f>
        <v>0</v>
      </c>
      <c r="X593" s="289">
        <f t="shared" si="107"/>
        <v>0</v>
      </c>
      <c r="Y593" s="289">
        <f>(($AB593*'DT IN. DE'!$E$5/1000))*($D$1166/IF(AND($D$1165&gt;$B$1167,$B$1167&gt;$D$1164),366,365))+(($AC593*'DT IN. DE'!$E$5/2000))</f>
        <v>0</v>
      </c>
      <c r="Z593" s="292">
        <f t="shared" si="108"/>
        <v>0</v>
      </c>
      <c r="AA593" s="386"/>
      <c r="AB593" s="291">
        <f t="shared" si="109"/>
        <v>0</v>
      </c>
      <c r="AC593" s="291">
        <f t="shared" si="110"/>
        <v>0</v>
      </c>
    </row>
    <row r="594" spans="2:29" x14ac:dyDescent="0.25">
      <c r="B594" s="424">
        <v>590</v>
      </c>
      <c r="C594" s="430">
        <f>'BIENES ASEGURADOS IN.DE'!C594</f>
        <v>0</v>
      </c>
      <c r="D594" s="431">
        <f>'BIENES ASEGURADOS IN.DE'!D594*'RT GENERALES'!$E$14</f>
        <v>0</v>
      </c>
      <c r="E594" s="432">
        <f>'BIENES ASEGURADOS IN.DE'!E594*'RT GENERALES'!$E$14</f>
        <v>0</v>
      </c>
      <c r="F594" s="433">
        <f>'BIENES ASEGURADOS IN.DE'!F594*'RT GENERALES'!$E$14</f>
        <v>0</v>
      </c>
      <c r="G594" s="425">
        <f t="shared" si="100"/>
        <v>0</v>
      </c>
      <c r="H594" s="283"/>
      <c r="I594" s="284">
        <f>((((D594+E594)*('DT IN. DE'!$C$5/1000)))*($D$1166/IF(AND($D$1165&gt;$B$1167,$B$1167&gt;$D$1164),366,365))+(F594*('DT IN. DE'!$C$5/2000)))</f>
        <v>0</v>
      </c>
      <c r="J594" s="285">
        <f t="shared" si="101"/>
        <v>0</v>
      </c>
      <c r="K594" s="286">
        <f>(((D594+E594)*('DT IN. DE'!$E$5/1000))*($D$1166/IF(AND($D$1165&gt;$B$1167,$B$1167&gt;$D$1164),366,365))+(F594*('DT IN. DE'!$E$5/2000)))</f>
        <v>0</v>
      </c>
      <c r="L594" s="385"/>
      <c r="M594" s="287">
        <f t="shared" si="102"/>
        <v>0</v>
      </c>
      <c r="O594" s="288">
        <f>(($T594*'DT IN. DE'!$C$5/1000))*($D$1166/IF(AND($D$1165&gt;$B$1167,$B$1167&gt;$D$1164),366,365))+(($U594*'DT IN. DE'!$C$5/2000))</f>
        <v>0</v>
      </c>
      <c r="P594" s="289">
        <f t="shared" si="103"/>
        <v>0</v>
      </c>
      <c r="Q594" s="289">
        <f>(($T594*'DT IN. DE'!$E$5/1000))*($D$1166/IF(AND($D$1165&gt;$B$1167,$B$1167&gt;$D$1164),366,365))+(($U594*'DT IN. DE'!$E$5/2000))</f>
        <v>0</v>
      </c>
      <c r="R594" s="290">
        <f t="shared" si="104"/>
        <v>0</v>
      </c>
      <c r="T594" s="291">
        <f t="shared" si="105"/>
        <v>0</v>
      </c>
      <c r="U594" s="291">
        <f t="shared" si="106"/>
        <v>0</v>
      </c>
      <c r="W594" s="288">
        <f>(($AB594*'DT IN. DE'!$C$5/1000))*($D$1166/IF(AND($D$1165&gt;$B$1167,$B$1167&gt;$D$1164),366,365))+(($AC594*'DT IN. DE'!$C$5/2000))</f>
        <v>0</v>
      </c>
      <c r="X594" s="289">
        <f t="shared" si="107"/>
        <v>0</v>
      </c>
      <c r="Y594" s="289">
        <f>(($AB594*'DT IN. DE'!$E$5/1000))*($D$1166/IF(AND($D$1165&gt;$B$1167,$B$1167&gt;$D$1164),366,365))+(($AC594*'DT IN. DE'!$E$5/2000))</f>
        <v>0</v>
      </c>
      <c r="Z594" s="292">
        <f t="shared" si="108"/>
        <v>0</v>
      </c>
      <c r="AA594" s="386"/>
      <c r="AB594" s="291">
        <f t="shared" si="109"/>
        <v>0</v>
      </c>
      <c r="AC594" s="291">
        <f t="shared" si="110"/>
        <v>0</v>
      </c>
    </row>
    <row r="595" spans="2:29" x14ac:dyDescent="0.25">
      <c r="B595" s="424">
        <v>591</v>
      </c>
      <c r="C595" s="430">
        <f>'BIENES ASEGURADOS IN.DE'!C595</f>
        <v>0</v>
      </c>
      <c r="D595" s="431">
        <f>'BIENES ASEGURADOS IN.DE'!D595*'RT GENERALES'!$E$14</f>
        <v>0</v>
      </c>
      <c r="E595" s="432">
        <f>'BIENES ASEGURADOS IN.DE'!E595*'RT GENERALES'!$E$14</f>
        <v>0</v>
      </c>
      <c r="F595" s="433">
        <f>'BIENES ASEGURADOS IN.DE'!F595*'RT GENERALES'!$E$14</f>
        <v>0</v>
      </c>
      <c r="G595" s="425">
        <f t="shared" si="100"/>
        <v>0</v>
      </c>
      <c r="H595" s="283"/>
      <c r="I595" s="284">
        <f>((((D595+E595)*('DT IN. DE'!$C$5/1000)))*($D$1166/IF(AND($D$1165&gt;$B$1167,$B$1167&gt;$D$1164),366,365))+(F595*('DT IN. DE'!$C$5/2000)))</f>
        <v>0</v>
      </c>
      <c r="J595" s="285">
        <f t="shared" si="101"/>
        <v>0</v>
      </c>
      <c r="K595" s="286">
        <f>(((D595+E595)*('DT IN. DE'!$E$5/1000))*($D$1166/IF(AND($D$1165&gt;$B$1167,$B$1167&gt;$D$1164),366,365))+(F595*('DT IN. DE'!$E$5/2000)))</f>
        <v>0</v>
      </c>
      <c r="L595" s="385"/>
      <c r="M595" s="287">
        <f t="shared" si="102"/>
        <v>0</v>
      </c>
      <c r="O595" s="288">
        <f>(($T595*'DT IN. DE'!$C$5/1000))*($D$1166/IF(AND($D$1165&gt;$B$1167,$B$1167&gt;$D$1164),366,365))+(($U595*'DT IN. DE'!$C$5/2000))</f>
        <v>0</v>
      </c>
      <c r="P595" s="289">
        <f t="shared" si="103"/>
        <v>0</v>
      </c>
      <c r="Q595" s="289">
        <f>(($T595*'DT IN. DE'!$E$5/1000))*($D$1166/IF(AND($D$1165&gt;$B$1167,$B$1167&gt;$D$1164),366,365))+(($U595*'DT IN. DE'!$E$5/2000))</f>
        <v>0</v>
      </c>
      <c r="R595" s="290">
        <f t="shared" si="104"/>
        <v>0</v>
      </c>
      <c r="T595" s="291">
        <f t="shared" si="105"/>
        <v>0</v>
      </c>
      <c r="U595" s="291">
        <f t="shared" si="106"/>
        <v>0</v>
      </c>
      <c r="W595" s="288">
        <f>(($AB595*'DT IN. DE'!$C$5/1000))*($D$1166/IF(AND($D$1165&gt;$B$1167,$B$1167&gt;$D$1164),366,365))+(($AC595*'DT IN. DE'!$C$5/2000))</f>
        <v>0</v>
      </c>
      <c r="X595" s="289">
        <f t="shared" si="107"/>
        <v>0</v>
      </c>
      <c r="Y595" s="289">
        <f>(($AB595*'DT IN. DE'!$E$5/1000))*($D$1166/IF(AND($D$1165&gt;$B$1167,$B$1167&gt;$D$1164),366,365))+(($AC595*'DT IN. DE'!$E$5/2000))</f>
        <v>0</v>
      </c>
      <c r="Z595" s="292">
        <f t="shared" si="108"/>
        <v>0</v>
      </c>
      <c r="AA595" s="386"/>
      <c r="AB595" s="291">
        <f t="shared" si="109"/>
        <v>0</v>
      </c>
      <c r="AC595" s="291">
        <f t="shared" si="110"/>
        <v>0</v>
      </c>
    </row>
    <row r="596" spans="2:29" x14ac:dyDescent="0.25">
      <c r="B596" s="423">
        <v>592</v>
      </c>
      <c r="C596" s="430">
        <f>'BIENES ASEGURADOS IN.DE'!C596</f>
        <v>0</v>
      </c>
      <c r="D596" s="431">
        <f>'BIENES ASEGURADOS IN.DE'!D596*'RT GENERALES'!$E$14</f>
        <v>0</v>
      </c>
      <c r="E596" s="432">
        <f>'BIENES ASEGURADOS IN.DE'!E596*'RT GENERALES'!$E$14</f>
        <v>0</v>
      </c>
      <c r="F596" s="433">
        <f>'BIENES ASEGURADOS IN.DE'!F596*'RT GENERALES'!$E$14</f>
        <v>0</v>
      </c>
      <c r="G596" s="425">
        <f t="shared" si="100"/>
        <v>0</v>
      </c>
      <c r="H596" s="283"/>
      <c r="I596" s="284">
        <f>((((D596+E596)*('DT IN. DE'!$C$5/1000)))*($D$1166/IF(AND($D$1165&gt;$B$1167,$B$1167&gt;$D$1164),366,365))+(F596*('DT IN. DE'!$C$5/2000)))</f>
        <v>0</v>
      </c>
      <c r="J596" s="285">
        <f t="shared" si="101"/>
        <v>0</v>
      </c>
      <c r="K596" s="286">
        <f>(((D596+E596)*('DT IN. DE'!$E$5/1000))*($D$1166/IF(AND($D$1165&gt;$B$1167,$B$1167&gt;$D$1164),366,365))+(F596*('DT IN. DE'!$E$5/2000)))</f>
        <v>0</v>
      </c>
      <c r="L596" s="385"/>
      <c r="M596" s="287">
        <f t="shared" si="102"/>
        <v>0</v>
      </c>
      <c r="O596" s="288">
        <f>(($T596*'DT IN. DE'!$C$5/1000))*($D$1166/IF(AND($D$1165&gt;$B$1167,$B$1167&gt;$D$1164),366,365))+(($U596*'DT IN. DE'!$C$5/2000))</f>
        <v>0</v>
      </c>
      <c r="P596" s="289">
        <f t="shared" si="103"/>
        <v>0</v>
      </c>
      <c r="Q596" s="289">
        <f>(($T596*'DT IN. DE'!$E$5/1000))*($D$1166/IF(AND($D$1165&gt;$B$1167,$B$1167&gt;$D$1164),366,365))+(($U596*'DT IN. DE'!$E$5/2000))</f>
        <v>0</v>
      </c>
      <c r="R596" s="290">
        <f t="shared" si="104"/>
        <v>0</v>
      </c>
      <c r="T596" s="291">
        <f t="shared" si="105"/>
        <v>0</v>
      </c>
      <c r="U596" s="291">
        <f t="shared" si="106"/>
        <v>0</v>
      </c>
      <c r="W596" s="288">
        <f>(($AB596*'DT IN. DE'!$C$5/1000))*($D$1166/IF(AND($D$1165&gt;$B$1167,$B$1167&gt;$D$1164),366,365))+(($AC596*'DT IN. DE'!$C$5/2000))</f>
        <v>0</v>
      </c>
      <c r="X596" s="289">
        <f t="shared" si="107"/>
        <v>0</v>
      </c>
      <c r="Y596" s="289">
        <f>(($AB596*'DT IN. DE'!$E$5/1000))*($D$1166/IF(AND($D$1165&gt;$B$1167,$B$1167&gt;$D$1164),366,365))+(($AC596*'DT IN. DE'!$E$5/2000))</f>
        <v>0</v>
      </c>
      <c r="Z596" s="292">
        <f t="shared" si="108"/>
        <v>0</v>
      </c>
      <c r="AA596" s="386"/>
      <c r="AB596" s="291">
        <f t="shared" si="109"/>
        <v>0</v>
      </c>
      <c r="AC596" s="291">
        <f t="shared" si="110"/>
        <v>0</v>
      </c>
    </row>
    <row r="597" spans="2:29" x14ac:dyDescent="0.25">
      <c r="B597" s="424">
        <v>593</v>
      </c>
      <c r="C597" s="430">
        <f>'BIENES ASEGURADOS IN.DE'!C597</f>
        <v>0</v>
      </c>
      <c r="D597" s="431">
        <f>'BIENES ASEGURADOS IN.DE'!D597*'RT GENERALES'!$E$14</f>
        <v>0</v>
      </c>
      <c r="E597" s="432">
        <f>'BIENES ASEGURADOS IN.DE'!E597*'RT GENERALES'!$E$14</f>
        <v>0</v>
      </c>
      <c r="F597" s="433">
        <f>'BIENES ASEGURADOS IN.DE'!F597*'RT GENERALES'!$E$14</f>
        <v>0</v>
      </c>
      <c r="G597" s="425">
        <f t="shared" si="100"/>
        <v>0</v>
      </c>
      <c r="H597" s="283"/>
      <c r="I597" s="284">
        <f>((((D597+E597)*('DT IN. DE'!$C$5/1000)))*($D$1166/IF(AND($D$1165&gt;$B$1167,$B$1167&gt;$D$1164),366,365))+(F597*('DT IN. DE'!$C$5/2000)))</f>
        <v>0</v>
      </c>
      <c r="J597" s="285">
        <f t="shared" si="101"/>
        <v>0</v>
      </c>
      <c r="K597" s="286">
        <f>(((D597+E597)*('DT IN. DE'!$E$5/1000))*($D$1166/IF(AND($D$1165&gt;$B$1167,$B$1167&gt;$D$1164),366,365))+(F597*('DT IN. DE'!$E$5/2000)))</f>
        <v>0</v>
      </c>
      <c r="L597" s="385"/>
      <c r="M597" s="287">
        <f t="shared" si="102"/>
        <v>0</v>
      </c>
      <c r="O597" s="288">
        <f>(($T597*'DT IN. DE'!$C$5/1000))*($D$1166/IF(AND($D$1165&gt;$B$1167,$B$1167&gt;$D$1164),366,365))+(($U597*'DT IN. DE'!$C$5/2000))</f>
        <v>0</v>
      </c>
      <c r="P597" s="289">
        <f t="shared" si="103"/>
        <v>0</v>
      </c>
      <c r="Q597" s="289">
        <f>(($T597*'DT IN. DE'!$E$5/1000))*($D$1166/IF(AND($D$1165&gt;$B$1167,$B$1167&gt;$D$1164),366,365))+(($U597*'DT IN. DE'!$E$5/2000))</f>
        <v>0</v>
      </c>
      <c r="R597" s="290">
        <f t="shared" si="104"/>
        <v>0</v>
      </c>
      <c r="T597" s="291">
        <f t="shared" si="105"/>
        <v>0</v>
      </c>
      <c r="U597" s="291">
        <f t="shared" si="106"/>
        <v>0</v>
      </c>
      <c r="W597" s="288">
        <f>(($AB597*'DT IN. DE'!$C$5/1000))*($D$1166/IF(AND($D$1165&gt;$B$1167,$B$1167&gt;$D$1164),366,365))+(($AC597*'DT IN. DE'!$C$5/2000))</f>
        <v>0</v>
      </c>
      <c r="X597" s="289">
        <f t="shared" si="107"/>
        <v>0</v>
      </c>
      <c r="Y597" s="289">
        <f>(($AB597*'DT IN. DE'!$E$5/1000))*($D$1166/IF(AND($D$1165&gt;$B$1167,$B$1167&gt;$D$1164),366,365))+(($AC597*'DT IN. DE'!$E$5/2000))</f>
        <v>0</v>
      </c>
      <c r="Z597" s="292">
        <f t="shared" si="108"/>
        <v>0</v>
      </c>
      <c r="AA597" s="386"/>
      <c r="AB597" s="291">
        <f t="shared" si="109"/>
        <v>0</v>
      </c>
      <c r="AC597" s="291">
        <f t="shared" si="110"/>
        <v>0</v>
      </c>
    </row>
    <row r="598" spans="2:29" x14ac:dyDescent="0.25">
      <c r="B598" s="424">
        <v>594</v>
      </c>
      <c r="C598" s="430">
        <f>'BIENES ASEGURADOS IN.DE'!C598</f>
        <v>0</v>
      </c>
      <c r="D598" s="431">
        <f>'BIENES ASEGURADOS IN.DE'!D598*'RT GENERALES'!$E$14</f>
        <v>0</v>
      </c>
      <c r="E598" s="432">
        <f>'BIENES ASEGURADOS IN.DE'!E598*'RT GENERALES'!$E$14</f>
        <v>0</v>
      </c>
      <c r="F598" s="433">
        <f>'BIENES ASEGURADOS IN.DE'!F598*'RT GENERALES'!$E$14</f>
        <v>0</v>
      </c>
      <c r="G598" s="425">
        <f t="shared" si="100"/>
        <v>0</v>
      </c>
      <c r="H598" s="283"/>
      <c r="I598" s="284">
        <f>((((D598+E598)*('DT IN. DE'!$C$5/1000)))*($D$1166/IF(AND($D$1165&gt;$B$1167,$B$1167&gt;$D$1164),366,365))+(F598*('DT IN. DE'!$C$5/2000)))</f>
        <v>0</v>
      </c>
      <c r="J598" s="285">
        <f t="shared" si="101"/>
        <v>0</v>
      </c>
      <c r="K598" s="286">
        <f>(((D598+E598)*('DT IN. DE'!$E$5/1000))*($D$1166/IF(AND($D$1165&gt;$B$1167,$B$1167&gt;$D$1164),366,365))+(F598*('DT IN. DE'!$E$5/2000)))</f>
        <v>0</v>
      </c>
      <c r="L598" s="385"/>
      <c r="M598" s="287">
        <f t="shared" si="102"/>
        <v>0</v>
      </c>
      <c r="O598" s="288">
        <f>(($T598*'DT IN. DE'!$C$5/1000))*($D$1166/IF(AND($D$1165&gt;$B$1167,$B$1167&gt;$D$1164),366,365))+(($U598*'DT IN. DE'!$C$5/2000))</f>
        <v>0</v>
      </c>
      <c r="P598" s="289">
        <f t="shared" si="103"/>
        <v>0</v>
      </c>
      <c r="Q598" s="289">
        <f>(($T598*'DT IN. DE'!$E$5/1000))*($D$1166/IF(AND($D$1165&gt;$B$1167,$B$1167&gt;$D$1164),366,365))+(($U598*'DT IN. DE'!$E$5/2000))</f>
        <v>0</v>
      </c>
      <c r="R598" s="290">
        <f t="shared" si="104"/>
        <v>0</v>
      </c>
      <c r="T598" s="291">
        <f t="shared" si="105"/>
        <v>0</v>
      </c>
      <c r="U598" s="291">
        <f t="shared" si="106"/>
        <v>0</v>
      </c>
      <c r="W598" s="288">
        <f>(($AB598*'DT IN. DE'!$C$5/1000))*($D$1166/IF(AND($D$1165&gt;$B$1167,$B$1167&gt;$D$1164),366,365))+(($AC598*'DT IN. DE'!$C$5/2000))</f>
        <v>0</v>
      </c>
      <c r="X598" s="289">
        <f t="shared" si="107"/>
        <v>0</v>
      </c>
      <c r="Y598" s="289">
        <f>(($AB598*'DT IN. DE'!$E$5/1000))*($D$1166/IF(AND($D$1165&gt;$B$1167,$B$1167&gt;$D$1164),366,365))+(($AC598*'DT IN. DE'!$E$5/2000))</f>
        <v>0</v>
      </c>
      <c r="Z598" s="292">
        <f t="shared" si="108"/>
        <v>0</v>
      </c>
      <c r="AA598" s="386"/>
      <c r="AB598" s="291">
        <f t="shared" si="109"/>
        <v>0</v>
      </c>
      <c r="AC598" s="291">
        <f t="shared" si="110"/>
        <v>0</v>
      </c>
    </row>
    <row r="599" spans="2:29" x14ac:dyDescent="0.25">
      <c r="B599" s="423">
        <v>595</v>
      </c>
      <c r="C599" s="430">
        <f>'BIENES ASEGURADOS IN.DE'!C599</f>
        <v>0</v>
      </c>
      <c r="D599" s="431">
        <f>'BIENES ASEGURADOS IN.DE'!D599*'RT GENERALES'!$E$14</f>
        <v>0</v>
      </c>
      <c r="E599" s="432">
        <f>'BIENES ASEGURADOS IN.DE'!E599*'RT GENERALES'!$E$14</f>
        <v>0</v>
      </c>
      <c r="F599" s="433">
        <f>'BIENES ASEGURADOS IN.DE'!F599*'RT GENERALES'!$E$14</f>
        <v>0</v>
      </c>
      <c r="G599" s="425">
        <f t="shared" si="100"/>
        <v>0</v>
      </c>
      <c r="H599" s="283"/>
      <c r="I599" s="284">
        <f>((((D599+E599)*('DT IN. DE'!$C$5/1000)))*($D$1166/IF(AND($D$1165&gt;$B$1167,$B$1167&gt;$D$1164),366,365))+(F599*('DT IN. DE'!$C$5/2000)))</f>
        <v>0</v>
      </c>
      <c r="J599" s="285">
        <f t="shared" si="101"/>
        <v>0</v>
      </c>
      <c r="K599" s="286">
        <f>(((D599+E599)*('DT IN. DE'!$E$5/1000))*($D$1166/IF(AND($D$1165&gt;$B$1167,$B$1167&gt;$D$1164),366,365))+(F599*('DT IN. DE'!$E$5/2000)))</f>
        <v>0</v>
      </c>
      <c r="L599" s="385"/>
      <c r="M599" s="287">
        <f t="shared" si="102"/>
        <v>0</v>
      </c>
      <c r="O599" s="288">
        <f>(($T599*'DT IN. DE'!$C$5/1000))*($D$1166/IF(AND($D$1165&gt;$B$1167,$B$1167&gt;$D$1164),366,365))+(($U599*'DT IN. DE'!$C$5/2000))</f>
        <v>0</v>
      </c>
      <c r="P599" s="289">
        <f t="shared" si="103"/>
        <v>0</v>
      </c>
      <c r="Q599" s="289">
        <f>(($T599*'DT IN. DE'!$E$5/1000))*($D$1166/IF(AND($D$1165&gt;$B$1167,$B$1167&gt;$D$1164),366,365))+(($U599*'DT IN. DE'!$E$5/2000))</f>
        <v>0</v>
      </c>
      <c r="R599" s="290">
        <f t="shared" si="104"/>
        <v>0</v>
      </c>
      <c r="T599" s="291">
        <f t="shared" si="105"/>
        <v>0</v>
      </c>
      <c r="U599" s="291">
        <f t="shared" si="106"/>
        <v>0</v>
      </c>
      <c r="W599" s="288">
        <f>(($AB599*'DT IN. DE'!$C$5/1000))*($D$1166/IF(AND($D$1165&gt;$B$1167,$B$1167&gt;$D$1164),366,365))+(($AC599*'DT IN. DE'!$C$5/2000))</f>
        <v>0</v>
      </c>
      <c r="X599" s="289">
        <f t="shared" si="107"/>
        <v>0</v>
      </c>
      <c r="Y599" s="289">
        <f>(($AB599*'DT IN. DE'!$E$5/1000))*($D$1166/IF(AND($D$1165&gt;$B$1167,$B$1167&gt;$D$1164),366,365))+(($AC599*'DT IN. DE'!$E$5/2000))</f>
        <v>0</v>
      </c>
      <c r="Z599" s="292">
        <f t="shared" si="108"/>
        <v>0</v>
      </c>
      <c r="AA599" s="386"/>
      <c r="AB599" s="291">
        <f t="shared" si="109"/>
        <v>0</v>
      </c>
      <c r="AC599" s="291">
        <f t="shared" si="110"/>
        <v>0</v>
      </c>
    </row>
    <row r="600" spans="2:29" x14ac:dyDescent="0.25">
      <c r="B600" s="424">
        <v>596</v>
      </c>
      <c r="C600" s="430">
        <f>'BIENES ASEGURADOS IN.DE'!C600</f>
        <v>0</v>
      </c>
      <c r="D600" s="431">
        <f>'BIENES ASEGURADOS IN.DE'!D600*'RT GENERALES'!$E$14</f>
        <v>0</v>
      </c>
      <c r="E600" s="432">
        <f>'BIENES ASEGURADOS IN.DE'!E600*'RT GENERALES'!$E$14</f>
        <v>0</v>
      </c>
      <c r="F600" s="433">
        <f>'BIENES ASEGURADOS IN.DE'!F600*'RT GENERALES'!$E$14</f>
        <v>0</v>
      </c>
      <c r="G600" s="425">
        <f t="shared" si="100"/>
        <v>0</v>
      </c>
      <c r="H600" s="283"/>
      <c r="I600" s="284">
        <f>((((D600+E600)*('DT IN. DE'!$C$5/1000)))*($D$1166/IF(AND($D$1165&gt;$B$1167,$B$1167&gt;$D$1164),366,365))+(F600*('DT IN. DE'!$C$5/2000)))</f>
        <v>0</v>
      </c>
      <c r="J600" s="285">
        <f t="shared" si="101"/>
        <v>0</v>
      </c>
      <c r="K600" s="286">
        <f>(((D600+E600)*('DT IN. DE'!$E$5/1000))*($D$1166/IF(AND($D$1165&gt;$B$1167,$B$1167&gt;$D$1164),366,365))+(F600*('DT IN. DE'!$E$5/2000)))</f>
        <v>0</v>
      </c>
      <c r="L600" s="385"/>
      <c r="M600" s="287">
        <f t="shared" si="102"/>
        <v>0</v>
      </c>
      <c r="O600" s="288">
        <f>(($T600*'DT IN. DE'!$C$5/1000))*($D$1166/IF(AND($D$1165&gt;$B$1167,$B$1167&gt;$D$1164),366,365))+(($U600*'DT IN. DE'!$C$5/2000))</f>
        <v>0</v>
      </c>
      <c r="P600" s="289">
        <f t="shared" si="103"/>
        <v>0</v>
      </c>
      <c r="Q600" s="289">
        <f>(($T600*'DT IN. DE'!$E$5/1000))*($D$1166/IF(AND($D$1165&gt;$B$1167,$B$1167&gt;$D$1164),366,365))+(($U600*'DT IN. DE'!$E$5/2000))</f>
        <v>0</v>
      </c>
      <c r="R600" s="290">
        <f t="shared" si="104"/>
        <v>0</v>
      </c>
      <c r="T600" s="291">
        <f t="shared" si="105"/>
        <v>0</v>
      </c>
      <c r="U600" s="291">
        <f t="shared" si="106"/>
        <v>0</v>
      </c>
      <c r="W600" s="288">
        <f>(($AB600*'DT IN. DE'!$C$5/1000))*($D$1166/IF(AND($D$1165&gt;$B$1167,$B$1167&gt;$D$1164),366,365))+(($AC600*'DT IN. DE'!$C$5/2000))</f>
        <v>0</v>
      </c>
      <c r="X600" s="289">
        <f t="shared" si="107"/>
        <v>0</v>
      </c>
      <c r="Y600" s="289">
        <f>(($AB600*'DT IN. DE'!$E$5/1000))*($D$1166/IF(AND($D$1165&gt;$B$1167,$B$1167&gt;$D$1164),366,365))+(($AC600*'DT IN. DE'!$E$5/2000))</f>
        <v>0</v>
      </c>
      <c r="Z600" s="292">
        <f t="shared" si="108"/>
        <v>0</v>
      </c>
      <c r="AA600" s="386"/>
      <c r="AB600" s="291">
        <f t="shared" si="109"/>
        <v>0</v>
      </c>
      <c r="AC600" s="291">
        <f t="shared" si="110"/>
        <v>0</v>
      </c>
    </row>
    <row r="601" spans="2:29" x14ac:dyDescent="0.25">
      <c r="B601" s="424">
        <v>597</v>
      </c>
      <c r="C601" s="430">
        <f>'BIENES ASEGURADOS IN.DE'!C601</f>
        <v>0</v>
      </c>
      <c r="D601" s="431">
        <f>'BIENES ASEGURADOS IN.DE'!D601*'RT GENERALES'!$E$14</f>
        <v>0</v>
      </c>
      <c r="E601" s="432">
        <f>'BIENES ASEGURADOS IN.DE'!E601*'RT GENERALES'!$E$14</f>
        <v>0</v>
      </c>
      <c r="F601" s="433">
        <f>'BIENES ASEGURADOS IN.DE'!F601*'RT GENERALES'!$E$14</f>
        <v>0</v>
      </c>
      <c r="G601" s="425">
        <f t="shared" si="100"/>
        <v>0</v>
      </c>
      <c r="H601" s="283"/>
      <c r="I601" s="284">
        <f>((((D601+E601)*('DT IN. DE'!$C$5/1000)))*($D$1166/IF(AND($D$1165&gt;$B$1167,$B$1167&gt;$D$1164),366,365))+(F601*('DT IN. DE'!$C$5/2000)))</f>
        <v>0</v>
      </c>
      <c r="J601" s="285">
        <f t="shared" si="101"/>
        <v>0</v>
      </c>
      <c r="K601" s="286">
        <f>(((D601+E601)*('DT IN. DE'!$E$5/1000))*($D$1166/IF(AND($D$1165&gt;$B$1167,$B$1167&gt;$D$1164),366,365))+(F601*('DT IN. DE'!$E$5/2000)))</f>
        <v>0</v>
      </c>
      <c r="L601" s="385"/>
      <c r="M601" s="287">
        <f t="shared" si="102"/>
        <v>0</v>
      </c>
      <c r="O601" s="288">
        <f>(($T601*'DT IN. DE'!$C$5/1000))*($D$1166/IF(AND($D$1165&gt;$B$1167,$B$1167&gt;$D$1164),366,365))+(($U601*'DT IN. DE'!$C$5/2000))</f>
        <v>0</v>
      </c>
      <c r="P601" s="289">
        <f t="shared" si="103"/>
        <v>0</v>
      </c>
      <c r="Q601" s="289">
        <f>(($T601*'DT IN. DE'!$E$5/1000))*($D$1166/IF(AND($D$1165&gt;$B$1167,$B$1167&gt;$D$1164),366,365))+(($U601*'DT IN. DE'!$E$5/2000))</f>
        <v>0</v>
      </c>
      <c r="R601" s="290">
        <f t="shared" si="104"/>
        <v>0</v>
      </c>
      <c r="T601" s="291">
        <f t="shared" si="105"/>
        <v>0</v>
      </c>
      <c r="U601" s="291">
        <f t="shared" si="106"/>
        <v>0</v>
      </c>
      <c r="W601" s="288">
        <f>(($AB601*'DT IN. DE'!$C$5/1000))*($D$1166/IF(AND($D$1165&gt;$B$1167,$B$1167&gt;$D$1164),366,365))+(($AC601*'DT IN. DE'!$C$5/2000))</f>
        <v>0</v>
      </c>
      <c r="X601" s="289">
        <f t="shared" si="107"/>
        <v>0</v>
      </c>
      <c r="Y601" s="289">
        <f>(($AB601*'DT IN. DE'!$E$5/1000))*($D$1166/IF(AND($D$1165&gt;$B$1167,$B$1167&gt;$D$1164),366,365))+(($AC601*'DT IN. DE'!$E$5/2000))</f>
        <v>0</v>
      </c>
      <c r="Z601" s="292">
        <f t="shared" si="108"/>
        <v>0</v>
      </c>
      <c r="AA601" s="386"/>
      <c r="AB601" s="291">
        <f t="shared" si="109"/>
        <v>0</v>
      </c>
      <c r="AC601" s="291">
        <f t="shared" si="110"/>
        <v>0</v>
      </c>
    </row>
    <row r="602" spans="2:29" x14ac:dyDescent="0.25">
      <c r="B602" s="423">
        <v>598</v>
      </c>
      <c r="C602" s="430">
        <f>'BIENES ASEGURADOS IN.DE'!C602</f>
        <v>0</v>
      </c>
      <c r="D602" s="431">
        <f>'BIENES ASEGURADOS IN.DE'!D602*'RT GENERALES'!$E$14</f>
        <v>0</v>
      </c>
      <c r="E602" s="432">
        <f>'BIENES ASEGURADOS IN.DE'!E602*'RT GENERALES'!$E$14</f>
        <v>0</v>
      </c>
      <c r="F602" s="433">
        <f>'BIENES ASEGURADOS IN.DE'!F602*'RT GENERALES'!$E$14</f>
        <v>0</v>
      </c>
      <c r="G602" s="425">
        <f t="shared" si="100"/>
        <v>0</v>
      </c>
      <c r="H602" s="283"/>
      <c r="I602" s="284">
        <f>((((D602+E602)*('DT IN. DE'!$C$5/1000)))*($D$1166/IF(AND($D$1165&gt;$B$1167,$B$1167&gt;$D$1164),366,365))+(F602*('DT IN. DE'!$C$5/2000)))</f>
        <v>0</v>
      </c>
      <c r="J602" s="285">
        <f t="shared" si="101"/>
        <v>0</v>
      </c>
      <c r="K602" s="286">
        <f>(((D602+E602)*('DT IN. DE'!$E$5/1000))*($D$1166/IF(AND($D$1165&gt;$B$1167,$B$1167&gt;$D$1164),366,365))+(F602*('DT IN. DE'!$E$5/2000)))</f>
        <v>0</v>
      </c>
      <c r="L602" s="385"/>
      <c r="M602" s="287">
        <f t="shared" si="102"/>
        <v>0</v>
      </c>
      <c r="O602" s="288">
        <f>(($T602*'DT IN. DE'!$C$5/1000))*($D$1166/IF(AND($D$1165&gt;$B$1167,$B$1167&gt;$D$1164),366,365))+(($U602*'DT IN. DE'!$C$5/2000))</f>
        <v>0</v>
      </c>
      <c r="P602" s="289">
        <f t="shared" si="103"/>
        <v>0</v>
      </c>
      <c r="Q602" s="289">
        <f>(($T602*'DT IN. DE'!$E$5/1000))*($D$1166/IF(AND($D$1165&gt;$B$1167,$B$1167&gt;$D$1164),366,365))+(($U602*'DT IN. DE'!$E$5/2000))</f>
        <v>0</v>
      </c>
      <c r="R602" s="290">
        <f t="shared" si="104"/>
        <v>0</v>
      </c>
      <c r="T602" s="291">
        <f t="shared" si="105"/>
        <v>0</v>
      </c>
      <c r="U602" s="291">
        <f t="shared" si="106"/>
        <v>0</v>
      </c>
      <c r="W602" s="288">
        <f>(($AB602*'DT IN. DE'!$C$5/1000))*($D$1166/IF(AND($D$1165&gt;$B$1167,$B$1167&gt;$D$1164),366,365))+(($AC602*'DT IN. DE'!$C$5/2000))</f>
        <v>0</v>
      </c>
      <c r="X602" s="289">
        <f t="shared" si="107"/>
        <v>0</v>
      </c>
      <c r="Y602" s="289">
        <f>(($AB602*'DT IN. DE'!$E$5/1000))*($D$1166/IF(AND($D$1165&gt;$B$1167,$B$1167&gt;$D$1164),366,365))+(($AC602*'DT IN. DE'!$E$5/2000))</f>
        <v>0</v>
      </c>
      <c r="Z602" s="292">
        <f t="shared" si="108"/>
        <v>0</v>
      </c>
      <c r="AA602" s="386"/>
      <c r="AB602" s="291">
        <f t="shared" si="109"/>
        <v>0</v>
      </c>
      <c r="AC602" s="291">
        <f t="shared" si="110"/>
        <v>0</v>
      </c>
    </row>
    <row r="603" spans="2:29" x14ac:dyDescent="0.25">
      <c r="B603" s="424">
        <v>599</v>
      </c>
      <c r="C603" s="430">
        <f>'BIENES ASEGURADOS IN.DE'!C603</f>
        <v>0</v>
      </c>
      <c r="D603" s="431">
        <f>'BIENES ASEGURADOS IN.DE'!D603*'RT GENERALES'!$E$14</f>
        <v>0</v>
      </c>
      <c r="E603" s="432">
        <f>'BIENES ASEGURADOS IN.DE'!E603*'RT GENERALES'!$E$14</f>
        <v>0</v>
      </c>
      <c r="F603" s="433">
        <f>'BIENES ASEGURADOS IN.DE'!F603*'RT GENERALES'!$E$14</f>
        <v>0</v>
      </c>
      <c r="G603" s="425">
        <f t="shared" si="100"/>
        <v>0</v>
      </c>
      <c r="H603" s="283"/>
      <c r="I603" s="284">
        <f>((((D603+E603)*('DT IN. DE'!$C$5/1000)))*($D$1166/IF(AND($D$1165&gt;$B$1167,$B$1167&gt;$D$1164),366,365))+(F603*('DT IN. DE'!$C$5/2000)))</f>
        <v>0</v>
      </c>
      <c r="J603" s="285">
        <f t="shared" si="101"/>
        <v>0</v>
      </c>
      <c r="K603" s="286">
        <f>(((D603+E603)*('DT IN. DE'!$E$5/1000))*($D$1166/IF(AND($D$1165&gt;$B$1167,$B$1167&gt;$D$1164),366,365))+(F603*('DT IN. DE'!$E$5/2000)))</f>
        <v>0</v>
      </c>
      <c r="L603" s="385"/>
      <c r="M603" s="287">
        <f t="shared" si="102"/>
        <v>0</v>
      </c>
      <c r="O603" s="288">
        <f>(($T603*'DT IN. DE'!$C$5/1000))*($D$1166/IF(AND($D$1165&gt;$B$1167,$B$1167&gt;$D$1164),366,365))+(($U603*'DT IN. DE'!$C$5/2000))</f>
        <v>0</v>
      </c>
      <c r="P603" s="289">
        <f t="shared" si="103"/>
        <v>0</v>
      </c>
      <c r="Q603" s="289">
        <f>(($T603*'DT IN. DE'!$E$5/1000))*($D$1166/IF(AND($D$1165&gt;$B$1167,$B$1167&gt;$D$1164),366,365))+(($U603*'DT IN. DE'!$E$5/2000))</f>
        <v>0</v>
      </c>
      <c r="R603" s="290">
        <f t="shared" si="104"/>
        <v>0</v>
      </c>
      <c r="T603" s="291">
        <f t="shared" si="105"/>
        <v>0</v>
      </c>
      <c r="U603" s="291">
        <f t="shared" si="106"/>
        <v>0</v>
      </c>
      <c r="W603" s="288">
        <f>(($AB603*'DT IN. DE'!$C$5/1000))*($D$1166/IF(AND($D$1165&gt;$B$1167,$B$1167&gt;$D$1164),366,365))+(($AC603*'DT IN. DE'!$C$5/2000))</f>
        <v>0</v>
      </c>
      <c r="X603" s="289">
        <f t="shared" si="107"/>
        <v>0</v>
      </c>
      <c r="Y603" s="289">
        <f>(($AB603*'DT IN. DE'!$E$5/1000))*($D$1166/IF(AND($D$1165&gt;$B$1167,$B$1167&gt;$D$1164),366,365))+(($AC603*'DT IN. DE'!$E$5/2000))</f>
        <v>0</v>
      </c>
      <c r="Z603" s="292">
        <f t="shared" si="108"/>
        <v>0</v>
      </c>
      <c r="AA603" s="386"/>
      <c r="AB603" s="291">
        <f t="shared" si="109"/>
        <v>0</v>
      </c>
      <c r="AC603" s="291">
        <f t="shared" si="110"/>
        <v>0</v>
      </c>
    </row>
    <row r="604" spans="2:29" x14ac:dyDescent="0.25">
      <c r="B604" s="424">
        <v>600</v>
      </c>
      <c r="C604" s="430">
        <f>'BIENES ASEGURADOS IN.DE'!C604</f>
        <v>0</v>
      </c>
      <c r="D604" s="431">
        <f>'BIENES ASEGURADOS IN.DE'!D604*'RT GENERALES'!$E$14</f>
        <v>0</v>
      </c>
      <c r="E604" s="432">
        <f>'BIENES ASEGURADOS IN.DE'!E604*'RT GENERALES'!$E$14</f>
        <v>0</v>
      </c>
      <c r="F604" s="433">
        <f>'BIENES ASEGURADOS IN.DE'!F604*'RT GENERALES'!$E$14</f>
        <v>0</v>
      </c>
      <c r="G604" s="425">
        <f t="shared" si="100"/>
        <v>0</v>
      </c>
      <c r="H604" s="283"/>
      <c r="I604" s="284">
        <f>((((D604+E604)*('DT IN. DE'!$C$5/1000)))*($D$1166/IF(AND($D$1165&gt;$B$1167,$B$1167&gt;$D$1164),366,365))+(F604*('DT IN. DE'!$C$5/2000)))</f>
        <v>0</v>
      </c>
      <c r="J604" s="285">
        <f t="shared" si="101"/>
        <v>0</v>
      </c>
      <c r="K604" s="286">
        <f>(((D604+E604)*('DT IN. DE'!$E$5/1000))*($D$1166/IF(AND($D$1165&gt;$B$1167,$B$1167&gt;$D$1164),366,365))+(F604*('DT IN. DE'!$E$5/2000)))</f>
        <v>0</v>
      </c>
      <c r="L604" s="385"/>
      <c r="M604" s="287">
        <f t="shared" si="102"/>
        <v>0</v>
      </c>
      <c r="O604" s="288">
        <f>(($T604*'DT IN. DE'!$C$5/1000))*($D$1166/IF(AND($D$1165&gt;$B$1167,$B$1167&gt;$D$1164),366,365))+(($U604*'DT IN. DE'!$C$5/2000))</f>
        <v>0</v>
      </c>
      <c r="P604" s="289">
        <f t="shared" si="103"/>
        <v>0</v>
      </c>
      <c r="Q604" s="289">
        <f>(($T604*'DT IN. DE'!$E$5/1000))*($D$1166/IF(AND($D$1165&gt;$B$1167,$B$1167&gt;$D$1164),366,365))+(($U604*'DT IN. DE'!$E$5/2000))</f>
        <v>0</v>
      </c>
      <c r="R604" s="290">
        <f t="shared" si="104"/>
        <v>0</v>
      </c>
      <c r="T604" s="291">
        <f t="shared" si="105"/>
        <v>0</v>
      </c>
      <c r="U604" s="291">
        <f t="shared" si="106"/>
        <v>0</v>
      </c>
      <c r="W604" s="288">
        <f>(($AB604*'DT IN. DE'!$C$5/1000))*($D$1166/IF(AND($D$1165&gt;$B$1167,$B$1167&gt;$D$1164),366,365))+(($AC604*'DT IN. DE'!$C$5/2000))</f>
        <v>0</v>
      </c>
      <c r="X604" s="289">
        <f t="shared" si="107"/>
        <v>0</v>
      </c>
      <c r="Y604" s="289">
        <f>(($AB604*'DT IN. DE'!$E$5/1000))*($D$1166/IF(AND($D$1165&gt;$B$1167,$B$1167&gt;$D$1164),366,365))+(($AC604*'DT IN. DE'!$E$5/2000))</f>
        <v>0</v>
      </c>
      <c r="Z604" s="292">
        <f t="shared" si="108"/>
        <v>0</v>
      </c>
      <c r="AA604" s="386"/>
      <c r="AB604" s="291">
        <f t="shared" si="109"/>
        <v>0</v>
      </c>
      <c r="AC604" s="291">
        <f t="shared" si="110"/>
        <v>0</v>
      </c>
    </row>
    <row r="605" spans="2:29" x14ac:dyDescent="0.25">
      <c r="B605" s="423">
        <v>601</v>
      </c>
      <c r="C605" s="430">
        <f>'BIENES ASEGURADOS IN.DE'!C605</f>
        <v>0</v>
      </c>
      <c r="D605" s="431">
        <f>'BIENES ASEGURADOS IN.DE'!D605*'RT GENERALES'!$E$14</f>
        <v>0</v>
      </c>
      <c r="E605" s="432">
        <f>'BIENES ASEGURADOS IN.DE'!E605*'RT GENERALES'!$E$14</f>
        <v>0</v>
      </c>
      <c r="F605" s="433">
        <f>'BIENES ASEGURADOS IN.DE'!F605*'RT GENERALES'!$E$14</f>
        <v>0</v>
      </c>
      <c r="G605" s="425">
        <f t="shared" si="100"/>
        <v>0</v>
      </c>
      <c r="H605" s="283"/>
      <c r="I605" s="284">
        <f>((((D605+E605)*('DT IN. DE'!$C$5/1000)))*($D$1166/IF(AND($D$1165&gt;$B$1167,$B$1167&gt;$D$1164),366,365))+(F605*('DT IN. DE'!$C$5/2000)))</f>
        <v>0</v>
      </c>
      <c r="J605" s="285">
        <f t="shared" si="101"/>
        <v>0</v>
      </c>
      <c r="K605" s="286">
        <f>(((D605+E605)*('DT IN. DE'!$E$5/1000))*($D$1166/IF(AND($D$1165&gt;$B$1167,$B$1167&gt;$D$1164),366,365))+(F605*('DT IN. DE'!$E$5/2000)))</f>
        <v>0</v>
      </c>
      <c r="L605" s="385"/>
      <c r="M605" s="287">
        <f t="shared" si="102"/>
        <v>0</v>
      </c>
      <c r="O605" s="288">
        <f>(($T605*'DT IN. DE'!$C$5/1000))*($D$1166/IF(AND($D$1165&gt;$B$1167,$B$1167&gt;$D$1164),366,365))+(($U605*'DT IN. DE'!$C$5/2000))</f>
        <v>0</v>
      </c>
      <c r="P605" s="289">
        <f t="shared" si="103"/>
        <v>0</v>
      </c>
      <c r="Q605" s="289">
        <f>(($T605*'DT IN. DE'!$E$5/1000))*($D$1166/IF(AND($D$1165&gt;$B$1167,$B$1167&gt;$D$1164),366,365))+(($U605*'DT IN. DE'!$E$5/2000))</f>
        <v>0</v>
      </c>
      <c r="R605" s="290">
        <f t="shared" si="104"/>
        <v>0</v>
      </c>
      <c r="T605" s="291">
        <f t="shared" si="105"/>
        <v>0</v>
      </c>
      <c r="U605" s="291">
        <f t="shared" si="106"/>
        <v>0</v>
      </c>
      <c r="W605" s="288">
        <f>(($AB605*'DT IN. DE'!$C$5/1000))*($D$1166/IF(AND($D$1165&gt;$B$1167,$B$1167&gt;$D$1164),366,365))+(($AC605*'DT IN. DE'!$C$5/2000))</f>
        <v>0</v>
      </c>
      <c r="X605" s="289">
        <f t="shared" si="107"/>
        <v>0</v>
      </c>
      <c r="Y605" s="289">
        <f>(($AB605*'DT IN. DE'!$E$5/1000))*($D$1166/IF(AND($D$1165&gt;$B$1167,$B$1167&gt;$D$1164),366,365))+(($AC605*'DT IN. DE'!$E$5/2000))</f>
        <v>0</v>
      </c>
      <c r="Z605" s="292">
        <f t="shared" si="108"/>
        <v>0</v>
      </c>
      <c r="AA605" s="386"/>
      <c r="AB605" s="291">
        <f t="shared" si="109"/>
        <v>0</v>
      </c>
      <c r="AC605" s="291">
        <f t="shared" si="110"/>
        <v>0</v>
      </c>
    </row>
    <row r="606" spans="2:29" x14ac:dyDescent="0.25">
      <c r="B606" s="424">
        <v>602</v>
      </c>
      <c r="C606" s="430">
        <f>'BIENES ASEGURADOS IN.DE'!C606</f>
        <v>0</v>
      </c>
      <c r="D606" s="431">
        <f>'BIENES ASEGURADOS IN.DE'!D606*'RT GENERALES'!$E$14</f>
        <v>0</v>
      </c>
      <c r="E606" s="432">
        <f>'BIENES ASEGURADOS IN.DE'!E606*'RT GENERALES'!$E$14</f>
        <v>0</v>
      </c>
      <c r="F606" s="433">
        <f>'BIENES ASEGURADOS IN.DE'!F606*'RT GENERALES'!$E$14</f>
        <v>0</v>
      </c>
      <c r="G606" s="425">
        <f t="shared" si="100"/>
        <v>0</v>
      </c>
      <c r="H606" s="283"/>
      <c r="I606" s="284">
        <f>((((D606+E606)*('DT IN. DE'!$C$5/1000)))*($D$1166/IF(AND($D$1165&gt;$B$1167,$B$1167&gt;$D$1164),366,365))+(F606*('DT IN. DE'!$C$5/2000)))</f>
        <v>0</v>
      </c>
      <c r="J606" s="285">
        <f t="shared" si="101"/>
        <v>0</v>
      </c>
      <c r="K606" s="286">
        <f>(((D606+E606)*('DT IN. DE'!$E$5/1000))*($D$1166/IF(AND($D$1165&gt;$B$1167,$B$1167&gt;$D$1164),366,365))+(F606*('DT IN. DE'!$E$5/2000)))</f>
        <v>0</v>
      </c>
      <c r="L606" s="385"/>
      <c r="M606" s="287">
        <f t="shared" si="102"/>
        <v>0</v>
      </c>
      <c r="O606" s="288">
        <f>(($T606*'DT IN. DE'!$C$5/1000))*($D$1166/IF(AND($D$1165&gt;$B$1167,$B$1167&gt;$D$1164),366,365))+(($U606*'DT IN. DE'!$C$5/2000))</f>
        <v>0</v>
      </c>
      <c r="P606" s="289">
        <f t="shared" si="103"/>
        <v>0</v>
      </c>
      <c r="Q606" s="289">
        <f>(($T606*'DT IN. DE'!$E$5/1000))*($D$1166/IF(AND($D$1165&gt;$B$1167,$B$1167&gt;$D$1164),366,365))+(($U606*'DT IN. DE'!$E$5/2000))</f>
        <v>0</v>
      </c>
      <c r="R606" s="290">
        <f t="shared" si="104"/>
        <v>0</v>
      </c>
      <c r="T606" s="291">
        <f t="shared" si="105"/>
        <v>0</v>
      </c>
      <c r="U606" s="291">
        <f t="shared" si="106"/>
        <v>0</v>
      </c>
      <c r="W606" s="288">
        <f>(($AB606*'DT IN. DE'!$C$5/1000))*($D$1166/IF(AND($D$1165&gt;$B$1167,$B$1167&gt;$D$1164),366,365))+(($AC606*'DT IN. DE'!$C$5/2000))</f>
        <v>0</v>
      </c>
      <c r="X606" s="289">
        <f t="shared" si="107"/>
        <v>0</v>
      </c>
      <c r="Y606" s="289">
        <f>(($AB606*'DT IN. DE'!$E$5/1000))*($D$1166/IF(AND($D$1165&gt;$B$1167,$B$1167&gt;$D$1164),366,365))+(($AC606*'DT IN. DE'!$E$5/2000))</f>
        <v>0</v>
      </c>
      <c r="Z606" s="292">
        <f t="shared" si="108"/>
        <v>0</v>
      </c>
      <c r="AA606" s="386"/>
      <c r="AB606" s="291">
        <f t="shared" si="109"/>
        <v>0</v>
      </c>
      <c r="AC606" s="291">
        <f t="shared" si="110"/>
        <v>0</v>
      </c>
    </row>
    <row r="607" spans="2:29" x14ac:dyDescent="0.25">
      <c r="B607" s="424">
        <v>603</v>
      </c>
      <c r="C607" s="430">
        <f>'BIENES ASEGURADOS IN.DE'!C607</f>
        <v>0</v>
      </c>
      <c r="D607" s="431">
        <f>'BIENES ASEGURADOS IN.DE'!D607*'RT GENERALES'!$E$14</f>
        <v>0</v>
      </c>
      <c r="E607" s="432">
        <f>'BIENES ASEGURADOS IN.DE'!E607*'RT GENERALES'!$E$14</f>
        <v>0</v>
      </c>
      <c r="F607" s="433">
        <f>'BIENES ASEGURADOS IN.DE'!F607*'RT GENERALES'!$E$14</f>
        <v>0</v>
      </c>
      <c r="G607" s="425">
        <f t="shared" si="100"/>
        <v>0</v>
      </c>
      <c r="H607" s="283"/>
      <c r="I607" s="284">
        <f>((((D607+E607)*('DT IN. DE'!$C$5/1000)))*($D$1166/IF(AND($D$1165&gt;$B$1167,$B$1167&gt;$D$1164),366,365))+(F607*('DT IN. DE'!$C$5/2000)))</f>
        <v>0</v>
      </c>
      <c r="J607" s="285">
        <f t="shared" si="101"/>
        <v>0</v>
      </c>
      <c r="K607" s="286">
        <f>(((D607+E607)*('DT IN. DE'!$E$5/1000))*($D$1166/IF(AND($D$1165&gt;$B$1167,$B$1167&gt;$D$1164),366,365))+(F607*('DT IN. DE'!$E$5/2000)))</f>
        <v>0</v>
      </c>
      <c r="L607" s="385"/>
      <c r="M607" s="287">
        <f t="shared" si="102"/>
        <v>0</v>
      </c>
      <c r="O607" s="288">
        <f>(($T607*'DT IN. DE'!$C$5/1000))*($D$1166/IF(AND($D$1165&gt;$B$1167,$B$1167&gt;$D$1164),366,365))+(($U607*'DT IN. DE'!$C$5/2000))</f>
        <v>0</v>
      </c>
      <c r="P607" s="289">
        <f t="shared" si="103"/>
        <v>0</v>
      </c>
      <c r="Q607" s="289">
        <f>(($T607*'DT IN. DE'!$E$5/1000))*($D$1166/IF(AND($D$1165&gt;$B$1167,$B$1167&gt;$D$1164),366,365))+(($U607*'DT IN. DE'!$E$5/2000))</f>
        <v>0</v>
      </c>
      <c r="R607" s="290">
        <f t="shared" si="104"/>
        <v>0</v>
      </c>
      <c r="T607" s="291">
        <f t="shared" si="105"/>
        <v>0</v>
      </c>
      <c r="U607" s="291">
        <f t="shared" si="106"/>
        <v>0</v>
      </c>
      <c r="W607" s="288">
        <f>(($AB607*'DT IN. DE'!$C$5/1000))*($D$1166/IF(AND($D$1165&gt;$B$1167,$B$1167&gt;$D$1164),366,365))+(($AC607*'DT IN. DE'!$C$5/2000))</f>
        <v>0</v>
      </c>
      <c r="X607" s="289">
        <f t="shared" si="107"/>
        <v>0</v>
      </c>
      <c r="Y607" s="289">
        <f>(($AB607*'DT IN. DE'!$E$5/1000))*($D$1166/IF(AND($D$1165&gt;$B$1167,$B$1167&gt;$D$1164),366,365))+(($AC607*'DT IN. DE'!$E$5/2000))</f>
        <v>0</v>
      </c>
      <c r="Z607" s="292">
        <f t="shared" si="108"/>
        <v>0</v>
      </c>
      <c r="AA607" s="386"/>
      <c r="AB607" s="291">
        <f t="shared" si="109"/>
        <v>0</v>
      </c>
      <c r="AC607" s="291">
        <f t="shared" si="110"/>
        <v>0</v>
      </c>
    </row>
    <row r="608" spans="2:29" x14ac:dyDescent="0.25">
      <c r="B608" s="423">
        <v>604</v>
      </c>
      <c r="C608" s="430">
        <f>'BIENES ASEGURADOS IN.DE'!C608</f>
        <v>0</v>
      </c>
      <c r="D608" s="431">
        <f>'BIENES ASEGURADOS IN.DE'!D608*'RT GENERALES'!$E$14</f>
        <v>0</v>
      </c>
      <c r="E608" s="432">
        <f>'BIENES ASEGURADOS IN.DE'!E608*'RT GENERALES'!$E$14</f>
        <v>0</v>
      </c>
      <c r="F608" s="433">
        <f>'BIENES ASEGURADOS IN.DE'!F608*'RT GENERALES'!$E$14</f>
        <v>0</v>
      </c>
      <c r="G608" s="425">
        <f t="shared" si="100"/>
        <v>0</v>
      </c>
      <c r="H608" s="283"/>
      <c r="I608" s="284">
        <f>((((D608+E608)*('DT IN. DE'!$C$5/1000)))*($D$1166/IF(AND($D$1165&gt;$B$1167,$B$1167&gt;$D$1164),366,365))+(F608*('DT IN. DE'!$C$5/2000)))</f>
        <v>0</v>
      </c>
      <c r="J608" s="285">
        <f t="shared" si="101"/>
        <v>0</v>
      </c>
      <c r="K608" s="286">
        <f>(((D608+E608)*('DT IN. DE'!$E$5/1000))*($D$1166/IF(AND($D$1165&gt;$B$1167,$B$1167&gt;$D$1164),366,365))+(F608*('DT IN. DE'!$E$5/2000)))</f>
        <v>0</v>
      </c>
      <c r="L608" s="385"/>
      <c r="M608" s="287">
        <f t="shared" si="102"/>
        <v>0</v>
      </c>
      <c r="O608" s="288">
        <f>(($T608*'DT IN. DE'!$C$5/1000))*($D$1166/IF(AND($D$1165&gt;$B$1167,$B$1167&gt;$D$1164),366,365))+(($U608*'DT IN. DE'!$C$5/2000))</f>
        <v>0</v>
      </c>
      <c r="P608" s="289">
        <f t="shared" si="103"/>
        <v>0</v>
      </c>
      <c r="Q608" s="289">
        <f>(($T608*'DT IN. DE'!$E$5/1000))*($D$1166/IF(AND($D$1165&gt;$B$1167,$B$1167&gt;$D$1164),366,365))+(($U608*'DT IN. DE'!$E$5/2000))</f>
        <v>0</v>
      </c>
      <c r="R608" s="290">
        <f t="shared" si="104"/>
        <v>0</v>
      </c>
      <c r="T608" s="291">
        <f t="shared" si="105"/>
        <v>0</v>
      </c>
      <c r="U608" s="291">
        <f t="shared" si="106"/>
        <v>0</v>
      </c>
      <c r="W608" s="288">
        <f>(($AB608*'DT IN. DE'!$C$5/1000))*($D$1166/IF(AND($D$1165&gt;$B$1167,$B$1167&gt;$D$1164),366,365))+(($AC608*'DT IN. DE'!$C$5/2000))</f>
        <v>0</v>
      </c>
      <c r="X608" s="289">
        <f t="shared" si="107"/>
        <v>0</v>
      </c>
      <c r="Y608" s="289">
        <f>(($AB608*'DT IN. DE'!$E$5/1000))*($D$1166/IF(AND($D$1165&gt;$B$1167,$B$1167&gt;$D$1164),366,365))+(($AC608*'DT IN. DE'!$E$5/2000))</f>
        <v>0</v>
      </c>
      <c r="Z608" s="292">
        <f t="shared" si="108"/>
        <v>0</v>
      </c>
      <c r="AA608" s="386"/>
      <c r="AB608" s="291">
        <f t="shared" si="109"/>
        <v>0</v>
      </c>
      <c r="AC608" s="291">
        <f t="shared" si="110"/>
        <v>0</v>
      </c>
    </row>
    <row r="609" spans="2:29" x14ac:dyDescent="0.25">
      <c r="B609" s="424">
        <v>605</v>
      </c>
      <c r="C609" s="430">
        <f>'BIENES ASEGURADOS IN.DE'!C609</f>
        <v>0</v>
      </c>
      <c r="D609" s="431">
        <f>'BIENES ASEGURADOS IN.DE'!D609*'RT GENERALES'!$E$14</f>
        <v>0</v>
      </c>
      <c r="E609" s="432">
        <f>'BIENES ASEGURADOS IN.DE'!E609*'RT GENERALES'!$E$14</f>
        <v>0</v>
      </c>
      <c r="F609" s="433">
        <f>'BIENES ASEGURADOS IN.DE'!F609*'RT GENERALES'!$E$14</f>
        <v>0</v>
      </c>
      <c r="G609" s="425">
        <f t="shared" si="100"/>
        <v>0</v>
      </c>
      <c r="H609" s="283"/>
      <c r="I609" s="284">
        <f>((((D609+E609)*('DT IN. DE'!$C$5/1000)))*($D$1166/IF(AND($D$1165&gt;$B$1167,$B$1167&gt;$D$1164),366,365))+(F609*('DT IN. DE'!$C$5/2000)))</f>
        <v>0</v>
      </c>
      <c r="J609" s="285">
        <f t="shared" si="101"/>
        <v>0</v>
      </c>
      <c r="K609" s="286">
        <f>(((D609+E609)*('DT IN. DE'!$E$5/1000))*($D$1166/IF(AND($D$1165&gt;$B$1167,$B$1167&gt;$D$1164),366,365))+(F609*('DT IN. DE'!$E$5/2000)))</f>
        <v>0</v>
      </c>
      <c r="L609" s="385"/>
      <c r="M609" s="287">
        <f t="shared" si="102"/>
        <v>0</v>
      </c>
      <c r="O609" s="288">
        <f>(($T609*'DT IN. DE'!$C$5/1000))*($D$1166/IF(AND($D$1165&gt;$B$1167,$B$1167&gt;$D$1164),366,365))+(($U609*'DT IN. DE'!$C$5/2000))</f>
        <v>0</v>
      </c>
      <c r="P609" s="289">
        <f t="shared" si="103"/>
        <v>0</v>
      </c>
      <c r="Q609" s="289">
        <f>(($T609*'DT IN. DE'!$E$5/1000))*($D$1166/IF(AND($D$1165&gt;$B$1167,$B$1167&gt;$D$1164),366,365))+(($U609*'DT IN. DE'!$E$5/2000))</f>
        <v>0</v>
      </c>
      <c r="R609" s="290">
        <f t="shared" si="104"/>
        <v>0</v>
      </c>
      <c r="T609" s="291">
        <f t="shared" si="105"/>
        <v>0</v>
      </c>
      <c r="U609" s="291">
        <f t="shared" si="106"/>
        <v>0</v>
      </c>
      <c r="W609" s="288">
        <f>(($AB609*'DT IN. DE'!$C$5/1000))*($D$1166/IF(AND($D$1165&gt;$B$1167,$B$1167&gt;$D$1164),366,365))+(($AC609*'DT IN. DE'!$C$5/2000))</f>
        <v>0</v>
      </c>
      <c r="X609" s="289">
        <f t="shared" si="107"/>
        <v>0</v>
      </c>
      <c r="Y609" s="289">
        <f>(($AB609*'DT IN. DE'!$E$5/1000))*($D$1166/IF(AND($D$1165&gt;$B$1167,$B$1167&gt;$D$1164),366,365))+(($AC609*'DT IN. DE'!$E$5/2000))</f>
        <v>0</v>
      </c>
      <c r="Z609" s="292">
        <f t="shared" si="108"/>
        <v>0</v>
      </c>
      <c r="AA609" s="386"/>
      <c r="AB609" s="291">
        <f t="shared" si="109"/>
        <v>0</v>
      </c>
      <c r="AC609" s="291">
        <f t="shared" si="110"/>
        <v>0</v>
      </c>
    </row>
    <row r="610" spans="2:29" x14ac:dyDescent="0.25">
      <c r="B610" s="424">
        <v>606</v>
      </c>
      <c r="C610" s="430">
        <f>'BIENES ASEGURADOS IN.DE'!C610</f>
        <v>0</v>
      </c>
      <c r="D610" s="431">
        <f>'BIENES ASEGURADOS IN.DE'!D610*'RT GENERALES'!$E$14</f>
        <v>0</v>
      </c>
      <c r="E610" s="432">
        <f>'BIENES ASEGURADOS IN.DE'!E610*'RT GENERALES'!$E$14</f>
        <v>0</v>
      </c>
      <c r="F610" s="433">
        <f>'BIENES ASEGURADOS IN.DE'!F610*'RT GENERALES'!$E$14</f>
        <v>0</v>
      </c>
      <c r="G610" s="425">
        <f t="shared" si="100"/>
        <v>0</v>
      </c>
      <c r="H610" s="283"/>
      <c r="I610" s="284">
        <f>((((D610+E610)*('DT IN. DE'!$C$5/1000)))*($D$1166/IF(AND($D$1165&gt;$B$1167,$B$1167&gt;$D$1164),366,365))+(F610*('DT IN. DE'!$C$5/2000)))</f>
        <v>0</v>
      </c>
      <c r="J610" s="285">
        <f t="shared" si="101"/>
        <v>0</v>
      </c>
      <c r="K610" s="286">
        <f>(((D610+E610)*('DT IN. DE'!$E$5/1000))*($D$1166/IF(AND($D$1165&gt;$B$1167,$B$1167&gt;$D$1164),366,365))+(F610*('DT IN. DE'!$E$5/2000)))</f>
        <v>0</v>
      </c>
      <c r="L610" s="385"/>
      <c r="M610" s="287">
        <f t="shared" si="102"/>
        <v>0</v>
      </c>
      <c r="O610" s="288">
        <f>(($T610*'DT IN. DE'!$C$5/1000))*($D$1166/IF(AND($D$1165&gt;$B$1167,$B$1167&gt;$D$1164),366,365))+(($U610*'DT IN. DE'!$C$5/2000))</f>
        <v>0</v>
      </c>
      <c r="P610" s="289">
        <f t="shared" si="103"/>
        <v>0</v>
      </c>
      <c r="Q610" s="289">
        <f>(($T610*'DT IN. DE'!$E$5/1000))*($D$1166/IF(AND($D$1165&gt;$B$1167,$B$1167&gt;$D$1164),366,365))+(($U610*'DT IN. DE'!$E$5/2000))</f>
        <v>0</v>
      </c>
      <c r="R610" s="290">
        <f t="shared" si="104"/>
        <v>0</v>
      </c>
      <c r="T610" s="291">
        <f t="shared" si="105"/>
        <v>0</v>
      </c>
      <c r="U610" s="291">
        <f t="shared" si="106"/>
        <v>0</v>
      </c>
      <c r="W610" s="288">
        <f>(($AB610*'DT IN. DE'!$C$5/1000))*($D$1166/IF(AND($D$1165&gt;$B$1167,$B$1167&gt;$D$1164),366,365))+(($AC610*'DT IN. DE'!$C$5/2000))</f>
        <v>0</v>
      </c>
      <c r="X610" s="289">
        <f t="shared" si="107"/>
        <v>0</v>
      </c>
      <c r="Y610" s="289">
        <f>(($AB610*'DT IN. DE'!$E$5/1000))*($D$1166/IF(AND($D$1165&gt;$B$1167,$B$1167&gt;$D$1164),366,365))+(($AC610*'DT IN. DE'!$E$5/2000))</f>
        <v>0</v>
      </c>
      <c r="Z610" s="292">
        <f t="shared" si="108"/>
        <v>0</v>
      </c>
      <c r="AA610" s="386"/>
      <c r="AB610" s="291">
        <f t="shared" si="109"/>
        <v>0</v>
      </c>
      <c r="AC610" s="291">
        <f t="shared" si="110"/>
        <v>0</v>
      </c>
    </row>
    <row r="611" spans="2:29" x14ac:dyDescent="0.25">
      <c r="B611" s="423">
        <v>607</v>
      </c>
      <c r="C611" s="430">
        <f>'BIENES ASEGURADOS IN.DE'!C611</f>
        <v>0</v>
      </c>
      <c r="D611" s="431">
        <f>'BIENES ASEGURADOS IN.DE'!D611*'RT GENERALES'!$E$14</f>
        <v>0</v>
      </c>
      <c r="E611" s="432">
        <f>'BIENES ASEGURADOS IN.DE'!E611*'RT GENERALES'!$E$14</f>
        <v>0</v>
      </c>
      <c r="F611" s="433">
        <f>'BIENES ASEGURADOS IN.DE'!F611*'RT GENERALES'!$E$14</f>
        <v>0</v>
      </c>
      <c r="G611" s="425">
        <f t="shared" si="100"/>
        <v>0</v>
      </c>
      <c r="H611" s="283"/>
      <c r="I611" s="284">
        <f>((((D611+E611)*('DT IN. DE'!$C$5/1000)))*($D$1166/IF(AND($D$1165&gt;$B$1167,$B$1167&gt;$D$1164),366,365))+(F611*('DT IN. DE'!$C$5/2000)))</f>
        <v>0</v>
      </c>
      <c r="J611" s="285">
        <f t="shared" si="101"/>
        <v>0</v>
      </c>
      <c r="K611" s="286">
        <f>(((D611+E611)*('DT IN. DE'!$E$5/1000))*($D$1166/IF(AND($D$1165&gt;$B$1167,$B$1167&gt;$D$1164),366,365))+(F611*('DT IN. DE'!$E$5/2000)))</f>
        <v>0</v>
      </c>
      <c r="L611" s="385"/>
      <c r="M611" s="287">
        <f t="shared" si="102"/>
        <v>0</v>
      </c>
      <c r="O611" s="288">
        <f>(($T611*'DT IN. DE'!$C$5/1000))*($D$1166/IF(AND($D$1165&gt;$B$1167,$B$1167&gt;$D$1164),366,365))+(($U611*'DT IN. DE'!$C$5/2000))</f>
        <v>0</v>
      </c>
      <c r="P611" s="289">
        <f t="shared" si="103"/>
        <v>0</v>
      </c>
      <c r="Q611" s="289">
        <f>(($T611*'DT IN. DE'!$E$5/1000))*($D$1166/IF(AND($D$1165&gt;$B$1167,$B$1167&gt;$D$1164),366,365))+(($U611*'DT IN. DE'!$E$5/2000))</f>
        <v>0</v>
      </c>
      <c r="R611" s="290">
        <f t="shared" si="104"/>
        <v>0</v>
      </c>
      <c r="T611" s="291">
        <f t="shared" si="105"/>
        <v>0</v>
      </c>
      <c r="U611" s="291">
        <f t="shared" si="106"/>
        <v>0</v>
      </c>
      <c r="W611" s="288">
        <f>(($AB611*'DT IN. DE'!$C$5/1000))*($D$1166/IF(AND($D$1165&gt;$B$1167,$B$1167&gt;$D$1164),366,365))+(($AC611*'DT IN. DE'!$C$5/2000))</f>
        <v>0</v>
      </c>
      <c r="X611" s="289">
        <f t="shared" si="107"/>
        <v>0</v>
      </c>
      <c r="Y611" s="289">
        <f>(($AB611*'DT IN. DE'!$E$5/1000))*($D$1166/IF(AND($D$1165&gt;$B$1167,$B$1167&gt;$D$1164),366,365))+(($AC611*'DT IN. DE'!$E$5/2000))</f>
        <v>0</v>
      </c>
      <c r="Z611" s="292">
        <f t="shared" si="108"/>
        <v>0</v>
      </c>
      <c r="AA611" s="386"/>
      <c r="AB611" s="291">
        <f t="shared" si="109"/>
        <v>0</v>
      </c>
      <c r="AC611" s="291">
        <f t="shared" si="110"/>
        <v>0</v>
      </c>
    </row>
    <row r="612" spans="2:29" x14ac:dyDescent="0.25">
      <c r="B612" s="424">
        <v>608</v>
      </c>
      <c r="C612" s="430">
        <f>'BIENES ASEGURADOS IN.DE'!C612</f>
        <v>0</v>
      </c>
      <c r="D612" s="431">
        <f>'BIENES ASEGURADOS IN.DE'!D612*'RT GENERALES'!$E$14</f>
        <v>0</v>
      </c>
      <c r="E612" s="432">
        <f>'BIENES ASEGURADOS IN.DE'!E612*'RT GENERALES'!$E$14</f>
        <v>0</v>
      </c>
      <c r="F612" s="433">
        <f>'BIENES ASEGURADOS IN.DE'!F612*'RT GENERALES'!$E$14</f>
        <v>0</v>
      </c>
      <c r="G612" s="425">
        <f t="shared" si="100"/>
        <v>0</v>
      </c>
      <c r="H612" s="283"/>
      <c r="I612" s="284">
        <f>((((D612+E612)*('DT IN. DE'!$C$5/1000)))*($D$1166/IF(AND($D$1165&gt;$B$1167,$B$1167&gt;$D$1164),366,365))+(F612*('DT IN. DE'!$C$5/2000)))</f>
        <v>0</v>
      </c>
      <c r="J612" s="285">
        <f t="shared" si="101"/>
        <v>0</v>
      </c>
      <c r="K612" s="286">
        <f>(((D612+E612)*('DT IN. DE'!$E$5/1000))*($D$1166/IF(AND($D$1165&gt;$B$1167,$B$1167&gt;$D$1164),366,365))+(F612*('DT IN. DE'!$E$5/2000)))</f>
        <v>0</v>
      </c>
      <c r="L612" s="385"/>
      <c r="M612" s="287">
        <f t="shared" si="102"/>
        <v>0</v>
      </c>
      <c r="O612" s="288">
        <f>(($T612*'DT IN. DE'!$C$5/1000))*($D$1166/IF(AND($D$1165&gt;$B$1167,$B$1167&gt;$D$1164),366,365))+(($U612*'DT IN. DE'!$C$5/2000))</f>
        <v>0</v>
      </c>
      <c r="P612" s="289">
        <f t="shared" si="103"/>
        <v>0</v>
      </c>
      <c r="Q612" s="289">
        <f>(($T612*'DT IN. DE'!$E$5/1000))*($D$1166/IF(AND($D$1165&gt;$B$1167,$B$1167&gt;$D$1164),366,365))+(($U612*'DT IN. DE'!$E$5/2000))</f>
        <v>0</v>
      </c>
      <c r="R612" s="290">
        <f t="shared" si="104"/>
        <v>0</v>
      </c>
      <c r="T612" s="291">
        <f t="shared" si="105"/>
        <v>0</v>
      </c>
      <c r="U612" s="291">
        <f t="shared" si="106"/>
        <v>0</v>
      </c>
      <c r="W612" s="288">
        <f>(($AB612*'DT IN. DE'!$C$5/1000))*($D$1166/IF(AND($D$1165&gt;$B$1167,$B$1167&gt;$D$1164),366,365))+(($AC612*'DT IN. DE'!$C$5/2000))</f>
        <v>0</v>
      </c>
      <c r="X612" s="289">
        <f t="shared" si="107"/>
        <v>0</v>
      </c>
      <c r="Y612" s="289">
        <f>(($AB612*'DT IN. DE'!$E$5/1000))*($D$1166/IF(AND($D$1165&gt;$B$1167,$B$1167&gt;$D$1164),366,365))+(($AC612*'DT IN. DE'!$E$5/2000))</f>
        <v>0</v>
      </c>
      <c r="Z612" s="292">
        <f t="shared" si="108"/>
        <v>0</v>
      </c>
      <c r="AA612" s="386"/>
      <c r="AB612" s="291">
        <f t="shared" si="109"/>
        <v>0</v>
      </c>
      <c r="AC612" s="291">
        <f t="shared" si="110"/>
        <v>0</v>
      </c>
    </row>
    <row r="613" spans="2:29" x14ac:dyDescent="0.25">
      <c r="B613" s="424">
        <v>609</v>
      </c>
      <c r="C613" s="430">
        <f>'BIENES ASEGURADOS IN.DE'!C613</f>
        <v>0</v>
      </c>
      <c r="D613" s="431">
        <f>'BIENES ASEGURADOS IN.DE'!D613*'RT GENERALES'!$E$14</f>
        <v>0</v>
      </c>
      <c r="E613" s="432">
        <f>'BIENES ASEGURADOS IN.DE'!E613*'RT GENERALES'!$E$14</f>
        <v>0</v>
      </c>
      <c r="F613" s="433">
        <f>'BIENES ASEGURADOS IN.DE'!F613*'RT GENERALES'!$E$14</f>
        <v>0</v>
      </c>
      <c r="G613" s="425">
        <f t="shared" si="100"/>
        <v>0</v>
      </c>
      <c r="H613" s="283"/>
      <c r="I613" s="284">
        <f>((((D613+E613)*('DT IN. DE'!$C$5/1000)))*($D$1166/IF(AND($D$1165&gt;$B$1167,$B$1167&gt;$D$1164),366,365))+(F613*('DT IN. DE'!$C$5/2000)))</f>
        <v>0</v>
      </c>
      <c r="J613" s="285">
        <f t="shared" si="101"/>
        <v>0</v>
      </c>
      <c r="K613" s="286">
        <f>(((D613+E613)*('DT IN. DE'!$E$5/1000))*($D$1166/IF(AND($D$1165&gt;$B$1167,$B$1167&gt;$D$1164),366,365))+(F613*('DT IN. DE'!$E$5/2000)))</f>
        <v>0</v>
      </c>
      <c r="L613" s="385"/>
      <c r="M613" s="287">
        <f t="shared" si="102"/>
        <v>0</v>
      </c>
      <c r="O613" s="288">
        <f>(($T613*'DT IN. DE'!$C$5/1000))*($D$1166/IF(AND($D$1165&gt;$B$1167,$B$1167&gt;$D$1164),366,365))+(($U613*'DT IN. DE'!$C$5/2000))</f>
        <v>0</v>
      </c>
      <c r="P613" s="289">
        <f t="shared" si="103"/>
        <v>0</v>
      </c>
      <c r="Q613" s="289">
        <f>(($T613*'DT IN. DE'!$E$5/1000))*($D$1166/IF(AND($D$1165&gt;$B$1167,$B$1167&gt;$D$1164),366,365))+(($U613*'DT IN. DE'!$E$5/2000))</f>
        <v>0</v>
      </c>
      <c r="R613" s="290">
        <f t="shared" si="104"/>
        <v>0</v>
      </c>
      <c r="T613" s="291">
        <f t="shared" si="105"/>
        <v>0</v>
      </c>
      <c r="U613" s="291">
        <f t="shared" si="106"/>
        <v>0</v>
      </c>
      <c r="W613" s="288">
        <f>(($AB613*'DT IN. DE'!$C$5/1000))*($D$1166/IF(AND($D$1165&gt;$B$1167,$B$1167&gt;$D$1164),366,365))+(($AC613*'DT IN. DE'!$C$5/2000))</f>
        <v>0</v>
      </c>
      <c r="X613" s="289">
        <f t="shared" si="107"/>
        <v>0</v>
      </c>
      <c r="Y613" s="289">
        <f>(($AB613*'DT IN. DE'!$E$5/1000))*($D$1166/IF(AND($D$1165&gt;$B$1167,$B$1167&gt;$D$1164),366,365))+(($AC613*'DT IN. DE'!$E$5/2000))</f>
        <v>0</v>
      </c>
      <c r="Z613" s="292">
        <f t="shared" si="108"/>
        <v>0</v>
      </c>
      <c r="AA613" s="386"/>
      <c r="AB613" s="291">
        <f t="shared" si="109"/>
        <v>0</v>
      </c>
      <c r="AC613" s="291">
        <f t="shared" si="110"/>
        <v>0</v>
      </c>
    </row>
    <row r="614" spans="2:29" x14ac:dyDescent="0.25">
      <c r="B614" s="423">
        <v>610</v>
      </c>
      <c r="C614" s="430">
        <f>'BIENES ASEGURADOS IN.DE'!C614</f>
        <v>0</v>
      </c>
      <c r="D614" s="431">
        <f>'BIENES ASEGURADOS IN.DE'!D614*'RT GENERALES'!$E$14</f>
        <v>0</v>
      </c>
      <c r="E614" s="432">
        <f>'BIENES ASEGURADOS IN.DE'!E614*'RT GENERALES'!$E$14</f>
        <v>0</v>
      </c>
      <c r="F614" s="433">
        <f>'BIENES ASEGURADOS IN.DE'!F614*'RT GENERALES'!$E$14</f>
        <v>0</v>
      </c>
      <c r="G614" s="425">
        <f t="shared" si="100"/>
        <v>0</v>
      </c>
      <c r="H614" s="283"/>
      <c r="I614" s="284">
        <f>((((D614+E614)*('DT IN. DE'!$C$5/1000)))*($D$1166/IF(AND($D$1165&gt;$B$1167,$B$1167&gt;$D$1164),366,365))+(F614*('DT IN. DE'!$C$5/2000)))</f>
        <v>0</v>
      </c>
      <c r="J614" s="285">
        <f t="shared" si="101"/>
        <v>0</v>
      </c>
      <c r="K614" s="286">
        <f>(((D614+E614)*('DT IN. DE'!$E$5/1000))*($D$1166/IF(AND($D$1165&gt;$B$1167,$B$1167&gt;$D$1164),366,365))+(F614*('DT IN. DE'!$E$5/2000)))</f>
        <v>0</v>
      </c>
      <c r="L614" s="385"/>
      <c r="M614" s="287">
        <f t="shared" si="102"/>
        <v>0</v>
      </c>
      <c r="O614" s="288">
        <f>(($T614*'DT IN. DE'!$C$5/1000))*($D$1166/IF(AND($D$1165&gt;$B$1167,$B$1167&gt;$D$1164),366,365))+(($U614*'DT IN. DE'!$C$5/2000))</f>
        <v>0</v>
      </c>
      <c r="P614" s="289">
        <f t="shared" si="103"/>
        <v>0</v>
      </c>
      <c r="Q614" s="289">
        <f>(($T614*'DT IN. DE'!$E$5/1000))*($D$1166/IF(AND($D$1165&gt;$B$1167,$B$1167&gt;$D$1164),366,365))+(($U614*'DT IN. DE'!$E$5/2000))</f>
        <v>0</v>
      </c>
      <c r="R614" s="290">
        <f t="shared" si="104"/>
        <v>0</v>
      </c>
      <c r="T614" s="291">
        <f t="shared" si="105"/>
        <v>0</v>
      </c>
      <c r="U614" s="291">
        <f t="shared" si="106"/>
        <v>0</v>
      </c>
      <c r="W614" s="288">
        <f>(($AB614*'DT IN. DE'!$C$5/1000))*($D$1166/IF(AND($D$1165&gt;$B$1167,$B$1167&gt;$D$1164),366,365))+(($AC614*'DT IN. DE'!$C$5/2000))</f>
        <v>0</v>
      </c>
      <c r="X614" s="289">
        <f t="shared" si="107"/>
        <v>0</v>
      </c>
      <c r="Y614" s="289">
        <f>(($AB614*'DT IN. DE'!$E$5/1000))*($D$1166/IF(AND($D$1165&gt;$B$1167,$B$1167&gt;$D$1164),366,365))+(($AC614*'DT IN. DE'!$E$5/2000))</f>
        <v>0</v>
      </c>
      <c r="Z614" s="292">
        <f t="shared" si="108"/>
        <v>0</v>
      </c>
      <c r="AA614" s="386"/>
      <c r="AB614" s="291">
        <f t="shared" si="109"/>
        <v>0</v>
      </c>
      <c r="AC614" s="291">
        <f t="shared" si="110"/>
        <v>0</v>
      </c>
    </row>
    <row r="615" spans="2:29" x14ac:dyDescent="0.25">
      <c r="B615" s="424">
        <v>611</v>
      </c>
      <c r="C615" s="430">
        <f>'BIENES ASEGURADOS IN.DE'!C615</f>
        <v>0</v>
      </c>
      <c r="D615" s="431">
        <f>'BIENES ASEGURADOS IN.DE'!D615*'RT GENERALES'!$E$14</f>
        <v>0</v>
      </c>
      <c r="E615" s="432">
        <f>'BIENES ASEGURADOS IN.DE'!E615*'RT GENERALES'!$E$14</f>
        <v>0</v>
      </c>
      <c r="F615" s="433">
        <f>'BIENES ASEGURADOS IN.DE'!F615*'RT GENERALES'!$E$14</f>
        <v>0</v>
      </c>
      <c r="G615" s="425">
        <f t="shared" si="100"/>
        <v>0</v>
      </c>
      <c r="H615" s="283"/>
      <c r="I615" s="284">
        <f>((((D615+E615)*('DT IN. DE'!$C$5/1000)))*($D$1166/IF(AND($D$1165&gt;$B$1167,$B$1167&gt;$D$1164),366,365))+(F615*('DT IN. DE'!$C$5/2000)))</f>
        <v>0</v>
      </c>
      <c r="J615" s="285">
        <f t="shared" si="101"/>
        <v>0</v>
      </c>
      <c r="K615" s="286">
        <f>(((D615+E615)*('DT IN. DE'!$E$5/1000))*($D$1166/IF(AND($D$1165&gt;$B$1167,$B$1167&gt;$D$1164),366,365))+(F615*('DT IN. DE'!$E$5/2000)))</f>
        <v>0</v>
      </c>
      <c r="L615" s="385"/>
      <c r="M615" s="287">
        <f t="shared" si="102"/>
        <v>0</v>
      </c>
      <c r="O615" s="288">
        <f>(($T615*'DT IN. DE'!$C$5/1000))*($D$1166/IF(AND($D$1165&gt;$B$1167,$B$1167&gt;$D$1164),366,365))+(($U615*'DT IN. DE'!$C$5/2000))</f>
        <v>0</v>
      </c>
      <c r="P615" s="289">
        <f t="shared" si="103"/>
        <v>0</v>
      </c>
      <c r="Q615" s="289">
        <f>(($T615*'DT IN. DE'!$E$5/1000))*($D$1166/IF(AND($D$1165&gt;$B$1167,$B$1167&gt;$D$1164),366,365))+(($U615*'DT IN. DE'!$E$5/2000))</f>
        <v>0</v>
      </c>
      <c r="R615" s="290">
        <f t="shared" si="104"/>
        <v>0</v>
      </c>
      <c r="T615" s="291">
        <f t="shared" si="105"/>
        <v>0</v>
      </c>
      <c r="U615" s="291">
        <f t="shared" si="106"/>
        <v>0</v>
      </c>
      <c r="W615" s="288">
        <f>(($AB615*'DT IN. DE'!$C$5/1000))*($D$1166/IF(AND($D$1165&gt;$B$1167,$B$1167&gt;$D$1164),366,365))+(($AC615*'DT IN. DE'!$C$5/2000))</f>
        <v>0</v>
      </c>
      <c r="X615" s="289">
        <f t="shared" si="107"/>
        <v>0</v>
      </c>
      <c r="Y615" s="289">
        <f>(($AB615*'DT IN. DE'!$E$5/1000))*($D$1166/IF(AND($D$1165&gt;$B$1167,$B$1167&gt;$D$1164),366,365))+(($AC615*'DT IN. DE'!$E$5/2000))</f>
        <v>0</v>
      </c>
      <c r="Z615" s="292">
        <f t="shared" si="108"/>
        <v>0</v>
      </c>
      <c r="AA615" s="386"/>
      <c r="AB615" s="291">
        <f t="shared" si="109"/>
        <v>0</v>
      </c>
      <c r="AC615" s="291">
        <f t="shared" si="110"/>
        <v>0</v>
      </c>
    </row>
    <row r="616" spans="2:29" x14ac:dyDescent="0.25">
      <c r="B616" s="424">
        <v>612</v>
      </c>
      <c r="C616" s="430">
        <f>'BIENES ASEGURADOS IN.DE'!C616</f>
        <v>0</v>
      </c>
      <c r="D616" s="431">
        <f>'BIENES ASEGURADOS IN.DE'!D616*'RT GENERALES'!$E$14</f>
        <v>0</v>
      </c>
      <c r="E616" s="432">
        <f>'BIENES ASEGURADOS IN.DE'!E616*'RT GENERALES'!$E$14</f>
        <v>0</v>
      </c>
      <c r="F616" s="433">
        <f>'BIENES ASEGURADOS IN.DE'!F616*'RT GENERALES'!$E$14</f>
        <v>0</v>
      </c>
      <c r="G616" s="425">
        <f t="shared" si="100"/>
        <v>0</v>
      </c>
      <c r="H616" s="283"/>
      <c r="I616" s="284">
        <f>((((D616+E616)*('DT IN. DE'!$C$5/1000)))*($D$1166/IF(AND($D$1165&gt;$B$1167,$B$1167&gt;$D$1164),366,365))+(F616*('DT IN. DE'!$C$5/2000)))</f>
        <v>0</v>
      </c>
      <c r="J616" s="285">
        <f t="shared" si="101"/>
        <v>0</v>
      </c>
      <c r="K616" s="286">
        <f>(((D616+E616)*('DT IN. DE'!$E$5/1000))*($D$1166/IF(AND($D$1165&gt;$B$1167,$B$1167&gt;$D$1164),366,365))+(F616*('DT IN. DE'!$E$5/2000)))</f>
        <v>0</v>
      </c>
      <c r="L616" s="385"/>
      <c r="M616" s="287">
        <f t="shared" si="102"/>
        <v>0</v>
      </c>
      <c r="O616" s="288">
        <f>(($T616*'DT IN. DE'!$C$5/1000))*($D$1166/IF(AND($D$1165&gt;$B$1167,$B$1167&gt;$D$1164),366,365))+(($U616*'DT IN. DE'!$C$5/2000))</f>
        <v>0</v>
      </c>
      <c r="P616" s="289">
        <f t="shared" si="103"/>
        <v>0</v>
      </c>
      <c r="Q616" s="289">
        <f>(($T616*'DT IN. DE'!$E$5/1000))*($D$1166/IF(AND($D$1165&gt;$B$1167,$B$1167&gt;$D$1164),366,365))+(($U616*'DT IN. DE'!$E$5/2000))</f>
        <v>0</v>
      </c>
      <c r="R616" s="290">
        <f t="shared" si="104"/>
        <v>0</v>
      </c>
      <c r="T616" s="291">
        <f t="shared" si="105"/>
        <v>0</v>
      </c>
      <c r="U616" s="291">
        <f t="shared" si="106"/>
        <v>0</v>
      </c>
      <c r="W616" s="288">
        <f>(($AB616*'DT IN. DE'!$C$5/1000))*($D$1166/IF(AND($D$1165&gt;$B$1167,$B$1167&gt;$D$1164),366,365))+(($AC616*'DT IN. DE'!$C$5/2000))</f>
        <v>0</v>
      </c>
      <c r="X616" s="289">
        <f t="shared" si="107"/>
        <v>0</v>
      </c>
      <c r="Y616" s="289">
        <f>(($AB616*'DT IN. DE'!$E$5/1000))*($D$1166/IF(AND($D$1165&gt;$B$1167,$B$1167&gt;$D$1164),366,365))+(($AC616*'DT IN. DE'!$E$5/2000))</f>
        <v>0</v>
      </c>
      <c r="Z616" s="292">
        <f t="shared" si="108"/>
        <v>0</v>
      </c>
      <c r="AA616" s="386"/>
      <c r="AB616" s="291">
        <f t="shared" si="109"/>
        <v>0</v>
      </c>
      <c r="AC616" s="291">
        <f t="shared" si="110"/>
        <v>0</v>
      </c>
    </row>
    <row r="617" spans="2:29" x14ac:dyDescent="0.25">
      <c r="B617" s="423">
        <v>613</v>
      </c>
      <c r="C617" s="430">
        <f>'BIENES ASEGURADOS IN.DE'!C617</f>
        <v>0</v>
      </c>
      <c r="D617" s="431">
        <f>'BIENES ASEGURADOS IN.DE'!D617*'RT GENERALES'!$E$14</f>
        <v>0</v>
      </c>
      <c r="E617" s="432">
        <f>'BIENES ASEGURADOS IN.DE'!E617*'RT GENERALES'!$E$14</f>
        <v>0</v>
      </c>
      <c r="F617" s="433">
        <f>'BIENES ASEGURADOS IN.DE'!F617*'RT GENERALES'!$E$14</f>
        <v>0</v>
      </c>
      <c r="G617" s="425">
        <f t="shared" si="100"/>
        <v>0</v>
      </c>
      <c r="H617" s="283"/>
      <c r="I617" s="284">
        <f>((((D617+E617)*('DT IN. DE'!$C$5/1000)))*($D$1166/IF(AND($D$1165&gt;$B$1167,$B$1167&gt;$D$1164),366,365))+(F617*('DT IN. DE'!$C$5/2000)))</f>
        <v>0</v>
      </c>
      <c r="J617" s="285">
        <f t="shared" si="101"/>
        <v>0</v>
      </c>
      <c r="K617" s="286">
        <f>(((D617+E617)*('DT IN. DE'!$E$5/1000))*($D$1166/IF(AND($D$1165&gt;$B$1167,$B$1167&gt;$D$1164),366,365))+(F617*('DT IN. DE'!$E$5/2000)))</f>
        <v>0</v>
      </c>
      <c r="L617" s="385"/>
      <c r="M617" s="287">
        <f t="shared" si="102"/>
        <v>0</v>
      </c>
      <c r="O617" s="288">
        <f>(($T617*'DT IN. DE'!$C$5/1000))*($D$1166/IF(AND($D$1165&gt;$B$1167,$B$1167&gt;$D$1164),366,365))+(($U617*'DT IN. DE'!$C$5/2000))</f>
        <v>0</v>
      </c>
      <c r="P617" s="289">
        <f t="shared" si="103"/>
        <v>0</v>
      </c>
      <c r="Q617" s="289">
        <f>(($T617*'DT IN. DE'!$E$5/1000))*($D$1166/IF(AND($D$1165&gt;$B$1167,$B$1167&gt;$D$1164),366,365))+(($U617*'DT IN. DE'!$E$5/2000))</f>
        <v>0</v>
      </c>
      <c r="R617" s="290">
        <f t="shared" si="104"/>
        <v>0</v>
      </c>
      <c r="T617" s="291">
        <f t="shared" si="105"/>
        <v>0</v>
      </c>
      <c r="U617" s="291">
        <f t="shared" si="106"/>
        <v>0</v>
      </c>
      <c r="W617" s="288">
        <f>(($AB617*'DT IN. DE'!$C$5/1000))*($D$1166/IF(AND($D$1165&gt;$B$1167,$B$1167&gt;$D$1164),366,365))+(($AC617*'DT IN. DE'!$C$5/2000))</f>
        <v>0</v>
      </c>
      <c r="X617" s="289">
        <f t="shared" si="107"/>
        <v>0</v>
      </c>
      <c r="Y617" s="289">
        <f>(($AB617*'DT IN. DE'!$E$5/1000))*($D$1166/IF(AND($D$1165&gt;$B$1167,$B$1167&gt;$D$1164),366,365))+(($AC617*'DT IN. DE'!$E$5/2000))</f>
        <v>0</v>
      </c>
      <c r="Z617" s="292">
        <f t="shared" si="108"/>
        <v>0</v>
      </c>
      <c r="AA617" s="386"/>
      <c r="AB617" s="291">
        <f t="shared" si="109"/>
        <v>0</v>
      </c>
      <c r="AC617" s="291">
        <f t="shared" si="110"/>
        <v>0</v>
      </c>
    </row>
    <row r="618" spans="2:29" x14ac:dyDescent="0.25">
      <c r="B618" s="424">
        <v>614</v>
      </c>
      <c r="C618" s="430">
        <f>'BIENES ASEGURADOS IN.DE'!C618</f>
        <v>0</v>
      </c>
      <c r="D618" s="431">
        <f>'BIENES ASEGURADOS IN.DE'!D618*'RT GENERALES'!$E$14</f>
        <v>0</v>
      </c>
      <c r="E618" s="432">
        <f>'BIENES ASEGURADOS IN.DE'!E618*'RT GENERALES'!$E$14</f>
        <v>0</v>
      </c>
      <c r="F618" s="433">
        <f>'BIENES ASEGURADOS IN.DE'!F618*'RT GENERALES'!$E$14</f>
        <v>0</v>
      </c>
      <c r="G618" s="425">
        <f t="shared" si="100"/>
        <v>0</v>
      </c>
      <c r="H618" s="283"/>
      <c r="I618" s="284">
        <f>((((D618+E618)*('DT IN. DE'!$C$5/1000)))*($D$1166/IF(AND($D$1165&gt;$B$1167,$B$1167&gt;$D$1164),366,365))+(F618*('DT IN. DE'!$C$5/2000)))</f>
        <v>0</v>
      </c>
      <c r="J618" s="285">
        <f t="shared" si="101"/>
        <v>0</v>
      </c>
      <c r="K618" s="286">
        <f>(((D618+E618)*('DT IN. DE'!$E$5/1000))*($D$1166/IF(AND($D$1165&gt;$B$1167,$B$1167&gt;$D$1164),366,365))+(F618*('DT IN. DE'!$E$5/2000)))</f>
        <v>0</v>
      </c>
      <c r="L618" s="385"/>
      <c r="M618" s="287">
        <f t="shared" si="102"/>
        <v>0</v>
      </c>
      <c r="O618" s="288">
        <f>(($T618*'DT IN. DE'!$C$5/1000))*($D$1166/IF(AND($D$1165&gt;$B$1167,$B$1167&gt;$D$1164),366,365))+(($U618*'DT IN. DE'!$C$5/2000))</f>
        <v>0</v>
      </c>
      <c r="P618" s="289">
        <f t="shared" si="103"/>
        <v>0</v>
      </c>
      <c r="Q618" s="289">
        <f>(($T618*'DT IN. DE'!$E$5/1000))*($D$1166/IF(AND($D$1165&gt;$B$1167,$B$1167&gt;$D$1164),366,365))+(($U618*'DT IN. DE'!$E$5/2000))</f>
        <v>0</v>
      </c>
      <c r="R618" s="290">
        <f t="shared" si="104"/>
        <v>0</v>
      </c>
      <c r="T618" s="291">
        <f t="shared" si="105"/>
        <v>0</v>
      </c>
      <c r="U618" s="291">
        <f t="shared" si="106"/>
        <v>0</v>
      </c>
      <c r="W618" s="288">
        <f>(($AB618*'DT IN. DE'!$C$5/1000))*($D$1166/IF(AND($D$1165&gt;$B$1167,$B$1167&gt;$D$1164),366,365))+(($AC618*'DT IN. DE'!$C$5/2000))</f>
        <v>0</v>
      </c>
      <c r="X618" s="289">
        <f t="shared" si="107"/>
        <v>0</v>
      </c>
      <c r="Y618" s="289">
        <f>(($AB618*'DT IN. DE'!$E$5/1000))*($D$1166/IF(AND($D$1165&gt;$B$1167,$B$1167&gt;$D$1164),366,365))+(($AC618*'DT IN. DE'!$E$5/2000))</f>
        <v>0</v>
      </c>
      <c r="Z618" s="292">
        <f t="shared" si="108"/>
        <v>0</v>
      </c>
      <c r="AA618" s="386"/>
      <c r="AB618" s="291">
        <f t="shared" si="109"/>
        <v>0</v>
      </c>
      <c r="AC618" s="291">
        <f t="shared" si="110"/>
        <v>0</v>
      </c>
    </row>
    <row r="619" spans="2:29" x14ac:dyDescent="0.25">
      <c r="B619" s="424">
        <v>615</v>
      </c>
      <c r="C619" s="430">
        <f>'BIENES ASEGURADOS IN.DE'!C619</f>
        <v>0</v>
      </c>
      <c r="D619" s="431">
        <f>'BIENES ASEGURADOS IN.DE'!D619*'RT GENERALES'!$E$14</f>
        <v>0</v>
      </c>
      <c r="E619" s="432">
        <f>'BIENES ASEGURADOS IN.DE'!E619*'RT GENERALES'!$E$14</f>
        <v>0</v>
      </c>
      <c r="F619" s="433">
        <f>'BIENES ASEGURADOS IN.DE'!F619*'RT GENERALES'!$E$14</f>
        <v>0</v>
      </c>
      <c r="G619" s="425">
        <f t="shared" si="100"/>
        <v>0</v>
      </c>
      <c r="H619" s="283"/>
      <c r="I619" s="284">
        <f>((((D619+E619)*('DT IN. DE'!$C$5/1000)))*($D$1166/IF(AND($D$1165&gt;$B$1167,$B$1167&gt;$D$1164),366,365))+(F619*('DT IN. DE'!$C$5/2000)))</f>
        <v>0</v>
      </c>
      <c r="J619" s="285">
        <f t="shared" si="101"/>
        <v>0</v>
      </c>
      <c r="K619" s="286">
        <f>(((D619+E619)*('DT IN. DE'!$E$5/1000))*($D$1166/IF(AND($D$1165&gt;$B$1167,$B$1167&gt;$D$1164),366,365))+(F619*('DT IN. DE'!$E$5/2000)))</f>
        <v>0</v>
      </c>
      <c r="L619" s="385"/>
      <c r="M619" s="287">
        <f t="shared" si="102"/>
        <v>0</v>
      </c>
      <c r="O619" s="288">
        <f>(($T619*'DT IN. DE'!$C$5/1000))*($D$1166/IF(AND($D$1165&gt;$B$1167,$B$1167&gt;$D$1164),366,365))+(($U619*'DT IN. DE'!$C$5/2000))</f>
        <v>0</v>
      </c>
      <c r="P619" s="289">
        <f t="shared" si="103"/>
        <v>0</v>
      </c>
      <c r="Q619" s="289">
        <f>(($T619*'DT IN. DE'!$E$5/1000))*($D$1166/IF(AND($D$1165&gt;$B$1167,$B$1167&gt;$D$1164),366,365))+(($U619*'DT IN. DE'!$E$5/2000))</f>
        <v>0</v>
      </c>
      <c r="R619" s="290">
        <f t="shared" si="104"/>
        <v>0</v>
      </c>
      <c r="T619" s="291">
        <f t="shared" si="105"/>
        <v>0</v>
      </c>
      <c r="U619" s="291">
        <f t="shared" si="106"/>
        <v>0</v>
      </c>
      <c r="W619" s="288">
        <f>(($AB619*'DT IN. DE'!$C$5/1000))*($D$1166/IF(AND($D$1165&gt;$B$1167,$B$1167&gt;$D$1164),366,365))+(($AC619*'DT IN. DE'!$C$5/2000))</f>
        <v>0</v>
      </c>
      <c r="X619" s="289">
        <f t="shared" si="107"/>
        <v>0</v>
      </c>
      <c r="Y619" s="289">
        <f>(($AB619*'DT IN. DE'!$E$5/1000))*($D$1166/IF(AND($D$1165&gt;$B$1167,$B$1167&gt;$D$1164),366,365))+(($AC619*'DT IN. DE'!$E$5/2000))</f>
        <v>0</v>
      </c>
      <c r="Z619" s="292">
        <f t="shared" si="108"/>
        <v>0</v>
      </c>
      <c r="AA619" s="386"/>
      <c r="AB619" s="291">
        <f t="shared" si="109"/>
        <v>0</v>
      </c>
      <c r="AC619" s="291">
        <f t="shared" si="110"/>
        <v>0</v>
      </c>
    </row>
    <row r="620" spans="2:29" x14ac:dyDescent="0.25">
      <c r="B620" s="423">
        <v>616</v>
      </c>
      <c r="C620" s="430">
        <f>'BIENES ASEGURADOS IN.DE'!C620</f>
        <v>0</v>
      </c>
      <c r="D620" s="431">
        <f>'BIENES ASEGURADOS IN.DE'!D620*'RT GENERALES'!$E$14</f>
        <v>0</v>
      </c>
      <c r="E620" s="432">
        <f>'BIENES ASEGURADOS IN.DE'!E620*'RT GENERALES'!$E$14</f>
        <v>0</v>
      </c>
      <c r="F620" s="433">
        <f>'BIENES ASEGURADOS IN.DE'!F620*'RT GENERALES'!$E$14</f>
        <v>0</v>
      </c>
      <c r="G620" s="425">
        <f t="shared" si="100"/>
        <v>0</v>
      </c>
      <c r="H620" s="283"/>
      <c r="I620" s="284">
        <f>((((D620+E620)*('DT IN. DE'!$C$5/1000)))*($D$1166/IF(AND($D$1165&gt;$B$1167,$B$1167&gt;$D$1164),366,365))+(F620*('DT IN. DE'!$C$5/2000)))</f>
        <v>0</v>
      </c>
      <c r="J620" s="285">
        <f t="shared" si="101"/>
        <v>0</v>
      </c>
      <c r="K620" s="286">
        <f>(((D620+E620)*('DT IN. DE'!$E$5/1000))*($D$1166/IF(AND($D$1165&gt;$B$1167,$B$1167&gt;$D$1164),366,365))+(F620*('DT IN. DE'!$E$5/2000)))</f>
        <v>0</v>
      </c>
      <c r="L620" s="385"/>
      <c r="M620" s="287">
        <f t="shared" si="102"/>
        <v>0</v>
      </c>
      <c r="O620" s="288">
        <f>(($T620*'DT IN. DE'!$C$5/1000))*($D$1166/IF(AND($D$1165&gt;$B$1167,$B$1167&gt;$D$1164),366,365))+(($U620*'DT IN. DE'!$C$5/2000))</f>
        <v>0</v>
      </c>
      <c r="P620" s="289">
        <f t="shared" si="103"/>
        <v>0</v>
      </c>
      <c r="Q620" s="289">
        <f>(($T620*'DT IN. DE'!$E$5/1000))*($D$1166/IF(AND($D$1165&gt;$B$1167,$B$1167&gt;$D$1164),366,365))+(($U620*'DT IN. DE'!$E$5/2000))</f>
        <v>0</v>
      </c>
      <c r="R620" s="290">
        <f t="shared" si="104"/>
        <v>0</v>
      </c>
      <c r="T620" s="291">
        <f t="shared" si="105"/>
        <v>0</v>
      </c>
      <c r="U620" s="291">
        <f t="shared" si="106"/>
        <v>0</v>
      </c>
      <c r="W620" s="288">
        <f>(($AB620*'DT IN. DE'!$C$5/1000))*($D$1166/IF(AND($D$1165&gt;$B$1167,$B$1167&gt;$D$1164),366,365))+(($AC620*'DT IN. DE'!$C$5/2000))</f>
        <v>0</v>
      </c>
      <c r="X620" s="289">
        <f t="shared" si="107"/>
        <v>0</v>
      </c>
      <c r="Y620" s="289">
        <f>(($AB620*'DT IN. DE'!$E$5/1000))*($D$1166/IF(AND($D$1165&gt;$B$1167,$B$1167&gt;$D$1164),366,365))+(($AC620*'DT IN. DE'!$E$5/2000))</f>
        <v>0</v>
      </c>
      <c r="Z620" s="292">
        <f t="shared" si="108"/>
        <v>0</v>
      </c>
      <c r="AA620" s="386"/>
      <c r="AB620" s="291">
        <f t="shared" si="109"/>
        <v>0</v>
      </c>
      <c r="AC620" s="291">
        <f t="shared" si="110"/>
        <v>0</v>
      </c>
    </row>
    <row r="621" spans="2:29" x14ac:dyDescent="0.25">
      <c r="B621" s="424">
        <v>617</v>
      </c>
      <c r="C621" s="430">
        <f>'BIENES ASEGURADOS IN.DE'!C621</f>
        <v>0</v>
      </c>
      <c r="D621" s="431">
        <f>'BIENES ASEGURADOS IN.DE'!D621*'RT GENERALES'!$E$14</f>
        <v>0</v>
      </c>
      <c r="E621" s="432">
        <f>'BIENES ASEGURADOS IN.DE'!E621*'RT GENERALES'!$E$14</f>
        <v>0</v>
      </c>
      <c r="F621" s="433">
        <f>'BIENES ASEGURADOS IN.DE'!F621*'RT GENERALES'!$E$14</f>
        <v>0</v>
      </c>
      <c r="G621" s="425">
        <f t="shared" si="100"/>
        <v>0</v>
      </c>
      <c r="H621" s="283"/>
      <c r="I621" s="284">
        <f>((((D621+E621)*('DT IN. DE'!$C$5/1000)))*($D$1166/IF(AND($D$1165&gt;$B$1167,$B$1167&gt;$D$1164),366,365))+(F621*('DT IN. DE'!$C$5/2000)))</f>
        <v>0</v>
      </c>
      <c r="J621" s="285">
        <f t="shared" si="101"/>
        <v>0</v>
      </c>
      <c r="K621" s="286">
        <f>(((D621+E621)*('DT IN. DE'!$E$5/1000))*($D$1166/IF(AND($D$1165&gt;$B$1167,$B$1167&gt;$D$1164),366,365))+(F621*('DT IN. DE'!$E$5/2000)))</f>
        <v>0</v>
      </c>
      <c r="L621" s="385"/>
      <c r="M621" s="287">
        <f t="shared" si="102"/>
        <v>0</v>
      </c>
      <c r="O621" s="288">
        <f>(($T621*'DT IN. DE'!$C$5/1000))*($D$1166/IF(AND($D$1165&gt;$B$1167,$B$1167&gt;$D$1164),366,365))+(($U621*'DT IN. DE'!$C$5/2000))</f>
        <v>0</v>
      </c>
      <c r="P621" s="289">
        <f t="shared" si="103"/>
        <v>0</v>
      </c>
      <c r="Q621" s="289">
        <f>(($T621*'DT IN. DE'!$E$5/1000))*($D$1166/IF(AND($D$1165&gt;$B$1167,$B$1167&gt;$D$1164),366,365))+(($U621*'DT IN. DE'!$E$5/2000))</f>
        <v>0</v>
      </c>
      <c r="R621" s="290">
        <f t="shared" si="104"/>
        <v>0</v>
      </c>
      <c r="T621" s="291">
        <f t="shared" si="105"/>
        <v>0</v>
      </c>
      <c r="U621" s="291">
        <f t="shared" si="106"/>
        <v>0</v>
      </c>
      <c r="W621" s="288">
        <f>(($AB621*'DT IN. DE'!$C$5/1000))*($D$1166/IF(AND($D$1165&gt;$B$1167,$B$1167&gt;$D$1164),366,365))+(($AC621*'DT IN. DE'!$C$5/2000))</f>
        <v>0</v>
      </c>
      <c r="X621" s="289">
        <f t="shared" si="107"/>
        <v>0</v>
      </c>
      <c r="Y621" s="289">
        <f>(($AB621*'DT IN. DE'!$E$5/1000))*($D$1166/IF(AND($D$1165&gt;$B$1167,$B$1167&gt;$D$1164),366,365))+(($AC621*'DT IN. DE'!$E$5/2000))</f>
        <v>0</v>
      </c>
      <c r="Z621" s="292">
        <f t="shared" si="108"/>
        <v>0</v>
      </c>
      <c r="AA621" s="386"/>
      <c r="AB621" s="291">
        <f t="shared" si="109"/>
        <v>0</v>
      </c>
      <c r="AC621" s="291">
        <f t="shared" si="110"/>
        <v>0</v>
      </c>
    </row>
    <row r="622" spans="2:29" x14ac:dyDescent="0.25">
      <c r="B622" s="424">
        <v>618</v>
      </c>
      <c r="C622" s="430">
        <f>'BIENES ASEGURADOS IN.DE'!C622</f>
        <v>0</v>
      </c>
      <c r="D622" s="431">
        <f>'BIENES ASEGURADOS IN.DE'!D622*'RT GENERALES'!$E$14</f>
        <v>0</v>
      </c>
      <c r="E622" s="432">
        <f>'BIENES ASEGURADOS IN.DE'!E622*'RT GENERALES'!$E$14</f>
        <v>0</v>
      </c>
      <c r="F622" s="433">
        <f>'BIENES ASEGURADOS IN.DE'!F622*'RT GENERALES'!$E$14</f>
        <v>0</v>
      </c>
      <c r="G622" s="425">
        <f t="shared" si="100"/>
        <v>0</v>
      </c>
      <c r="H622" s="283"/>
      <c r="I622" s="284">
        <f>((((D622+E622)*('DT IN. DE'!$C$5/1000)))*($D$1166/IF(AND($D$1165&gt;$B$1167,$B$1167&gt;$D$1164),366,365))+(F622*('DT IN. DE'!$C$5/2000)))</f>
        <v>0</v>
      </c>
      <c r="J622" s="285">
        <f t="shared" si="101"/>
        <v>0</v>
      </c>
      <c r="K622" s="286">
        <f>(((D622+E622)*('DT IN. DE'!$E$5/1000))*($D$1166/IF(AND($D$1165&gt;$B$1167,$B$1167&gt;$D$1164),366,365))+(F622*('DT IN. DE'!$E$5/2000)))</f>
        <v>0</v>
      </c>
      <c r="L622" s="385"/>
      <c r="M622" s="287">
        <f t="shared" si="102"/>
        <v>0</v>
      </c>
      <c r="O622" s="288">
        <f>(($T622*'DT IN. DE'!$C$5/1000))*($D$1166/IF(AND($D$1165&gt;$B$1167,$B$1167&gt;$D$1164),366,365))+(($U622*'DT IN. DE'!$C$5/2000))</f>
        <v>0</v>
      </c>
      <c r="P622" s="289">
        <f t="shared" si="103"/>
        <v>0</v>
      </c>
      <c r="Q622" s="289">
        <f>(($T622*'DT IN. DE'!$E$5/1000))*($D$1166/IF(AND($D$1165&gt;$B$1167,$B$1167&gt;$D$1164),366,365))+(($U622*'DT IN. DE'!$E$5/2000))</f>
        <v>0</v>
      </c>
      <c r="R622" s="290">
        <f t="shared" si="104"/>
        <v>0</v>
      </c>
      <c r="T622" s="291">
        <f t="shared" si="105"/>
        <v>0</v>
      </c>
      <c r="U622" s="291">
        <f t="shared" si="106"/>
        <v>0</v>
      </c>
      <c r="W622" s="288">
        <f>(($AB622*'DT IN. DE'!$C$5/1000))*($D$1166/IF(AND($D$1165&gt;$B$1167,$B$1167&gt;$D$1164),366,365))+(($AC622*'DT IN. DE'!$C$5/2000))</f>
        <v>0</v>
      </c>
      <c r="X622" s="289">
        <f t="shared" si="107"/>
        <v>0</v>
      </c>
      <c r="Y622" s="289">
        <f>(($AB622*'DT IN. DE'!$E$5/1000))*($D$1166/IF(AND($D$1165&gt;$B$1167,$B$1167&gt;$D$1164),366,365))+(($AC622*'DT IN. DE'!$E$5/2000))</f>
        <v>0</v>
      </c>
      <c r="Z622" s="292">
        <f t="shared" si="108"/>
        <v>0</v>
      </c>
      <c r="AA622" s="386"/>
      <c r="AB622" s="291">
        <f t="shared" si="109"/>
        <v>0</v>
      </c>
      <c r="AC622" s="291">
        <f t="shared" si="110"/>
        <v>0</v>
      </c>
    </row>
    <row r="623" spans="2:29" x14ac:dyDescent="0.25">
      <c r="B623" s="423">
        <v>619</v>
      </c>
      <c r="C623" s="430">
        <f>'BIENES ASEGURADOS IN.DE'!C623</f>
        <v>0</v>
      </c>
      <c r="D623" s="431">
        <f>'BIENES ASEGURADOS IN.DE'!D623*'RT GENERALES'!$E$14</f>
        <v>0</v>
      </c>
      <c r="E623" s="432">
        <f>'BIENES ASEGURADOS IN.DE'!E623*'RT GENERALES'!$E$14</f>
        <v>0</v>
      </c>
      <c r="F623" s="433">
        <f>'BIENES ASEGURADOS IN.DE'!F623*'RT GENERALES'!$E$14</f>
        <v>0</v>
      </c>
      <c r="G623" s="425">
        <f t="shared" si="100"/>
        <v>0</v>
      </c>
      <c r="H623" s="283"/>
      <c r="I623" s="284">
        <f>((((D623+E623)*('DT IN. DE'!$C$5/1000)))*($D$1166/IF(AND($D$1165&gt;$B$1167,$B$1167&gt;$D$1164),366,365))+(F623*('DT IN. DE'!$C$5/2000)))</f>
        <v>0</v>
      </c>
      <c r="J623" s="285">
        <f t="shared" si="101"/>
        <v>0</v>
      </c>
      <c r="K623" s="286">
        <f>(((D623+E623)*('DT IN. DE'!$E$5/1000))*($D$1166/IF(AND($D$1165&gt;$B$1167,$B$1167&gt;$D$1164),366,365))+(F623*('DT IN. DE'!$E$5/2000)))</f>
        <v>0</v>
      </c>
      <c r="L623" s="385"/>
      <c r="M623" s="287">
        <f t="shared" si="102"/>
        <v>0</v>
      </c>
      <c r="O623" s="288">
        <f>(($T623*'DT IN. DE'!$C$5/1000))*($D$1166/IF(AND($D$1165&gt;$B$1167,$B$1167&gt;$D$1164),366,365))+(($U623*'DT IN. DE'!$C$5/2000))</f>
        <v>0</v>
      </c>
      <c r="P623" s="289">
        <f t="shared" si="103"/>
        <v>0</v>
      </c>
      <c r="Q623" s="289">
        <f>(($T623*'DT IN. DE'!$E$5/1000))*($D$1166/IF(AND($D$1165&gt;$B$1167,$B$1167&gt;$D$1164),366,365))+(($U623*'DT IN. DE'!$E$5/2000))</f>
        <v>0</v>
      </c>
      <c r="R623" s="290">
        <f t="shared" si="104"/>
        <v>0</v>
      </c>
      <c r="T623" s="291">
        <f t="shared" si="105"/>
        <v>0</v>
      </c>
      <c r="U623" s="291">
        <f t="shared" si="106"/>
        <v>0</v>
      </c>
      <c r="W623" s="288">
        <f>(($AB623*'DT IN. DE'!$C$5/1000))*($D$1166/IF(AND($D$1165&gt;$B$1167,$B$1167&gt;$D$1164),366,365))+(($AC623*'DT IN. DE'!$C$5/2000))</f>
        <v>0</v>
      </c>
      <c r="X623" s="289">
        <f t="shared" si="107"/>
        <v>0</v>
      </c>
      <c r="Y623" s="289">
        <f>(($AB623*'DT IN. DE'!$E$5/1000))*($D$1166/IF(AND($D$1165&gt;$B$1167,$B$1167&gt;$D$1164),366,365))+(($AC623*'DT IN. DE'!$E$5/2000))</f>
        <v>0</v>
      </c>
      <c r="Z623" s="292">
        <f t="shared" si="108"/>
        <v>0</v>
      </c>
      <c r="AA623" s="386"/>
      <c r="AB623" s="291">
        <f t="shared" si="109"/>
        <v>0</v>
      </c>
      <c r="AC623" s="291">
        <f t="shared" si="110"/>
        <v>0</v>
      </c>
    </row>
    <row r="624" spans="2:29" x14ac:dyDescent="0.25">
      <c r="B624" s="424">
        <v>620</v>
      </c>
      <c r="C624" s="430">
        <f>'BIENES ASEGURADOS IN.DE'!C624</f>
        <v>0</v>
      </c>
      <c r="D624" s="431">
        <f>'BIENES ASEGURADOS IN.DE'!D624*'RT GENERALES'!$E$14</f>
        <v>0</v>
      </c>
      <c r="E624" s="432">
        <f>'BIENES ASEGURADOS IN.DE'!E624*'RT GENERALES'!$E$14</f>
        <v>0</v>
      </c>
      <c r="F624" s="433">
        <f>'BIENES ASEGURADOS IN.DE'!F624*'RT GENERALES'!$E$14</f>
        <v>0</v>
      </c>
      <c r="G624" s="425">
        <f t="shared" si="100"/>
        <v>0</v>
      </c>
      <c r="H624" s="283"/>
      <c r="I624" s="284">
        <f>((((D624+E624)*('DT IN. DE'!$C$5/1000)))*($D$1166/IF(AND($D$1165&gt;$B$1167,$B$1167&gt;$D$1164),366,365))+(F624*('DT IN. DE'!$C$5/2000)))</f>
        <v>0</v>
      </c>
      <c r="J624" s="285">
        <f t="shared" si="101"/>
        <v>0</v>
      </c>
      <c r="K624" s="286">
        <f>(((D624+E624)*('DT IN. DE'!$E$5/1000))*($D$1166/IF(AND($D$1165&gt;$B$1167,$B$1167&gt;$D$1164),366,365))+(F624*('DT IN. DE'!$E$5/2000)))</f>
        <v>0</v>
      </c>
      <c r="L624" s="385"/>
      <c r="M624" s="287">
        <f t="shared" si="102"/>
        <v>0</v>
      </c>
      <c r="O624" s="288">
        <f>(($T624*'DT IN. DE'!$C$5/1000))*($D$1166/IF(AND($D$1165&gt;$B$1167,$B$1167&gt;$D$1164),366,365))+(($U624*'DT IN. DE'!$C$5/2000))</f>
        <v>0</v>
      </c>
      <c r="P624" s="289">
        <f t="shared" si="103"/>
        <v>0</v>
      </c>
      <c r="Q624" s="289">
        <f>(($T624*'DT IN. DE'!$E$5/1000))*($D$1166/IF(AND($D$1165&gt;$B$1167,$B$1167&gt;$D$1164),366,365))+(($U624*'DT IN. DE'!$E$5/2000))</f>
        <v>0</v>
      </c>
      <c r="R624" s="290">
        <f t="shared" si="104"/>
        <v>0</v>
      </c>
      <c r="T624" s="291">
        <f t="shared" si="105"/>
        <v>0</v>
      </c>
      <c r="U624" s="291">
        <f t="shared" si="106"/>
        <v>0</v>
      </c>
      <c r="W624" s="288">
        <f>(($AB624*'DT IN. DE'!$C$5/1000))*($D$1166/IF(AND($D$1165&gt;$B$1167,$B$1167&gt;$D$1164),366,365))+(($AC624*'DT IN. DE'!$C$5/2000))</f>
        <v>0</v>
      </c>
      <c r="X624" s="289">
        <f t="shared" si="107"/>
        <v>0</v>
      </c>
      <c r="Y624" s="289">
        <f>(($AB624*'DT IN. DE'!$E$5/1000))*($D$1166/IF(AND($D$1165&gt;$B$1167,$B$1167&gt;$D$1164),366,365))+(($AC624*'DT IN. DE'!$E$5/2000))</f>
        <v>0</v>
      </c>
      <c r="Z624" s="292">
        <f t="shared" si="108"/>
        <v>0</v>
      </c>
      <c r="AA624" s="386"/>
      <c r="AB624" s="291">
        <f t="shared" si="109"/>
        <v>0</v>
      </c>
      <c r="AC624" s="291">
        <f t="shared" si="110"/>
        <v>0</v>
      </c>
    </row>
    <row r="625" spans="2:29" x14ac:dyDescent="0.25">
      <c r="B625" s="424">
        <v>621</v>
      </c>
      <c r="C625" s="430">
        <f>'BIENES ASEGURADOS IN.DE'!C625</f>
        <v>0</v>
      </c>
      <c r="D625" s="431">
        <f>'BIENES ASEGURADOS IN.DE'!D625*'RT GENERALES'!$E$14</f>
        <v>0</v>
      </c>
      <c r="E625" s="432">
        <f>'BIENES ASEGURADOS IN.DE'!E625*'RT GENERALES'!$E$14</f>
        <v>0</v>
      </c>
      <c r="F625" s="433">
        <f>'BIENES ASEGURADOS IN.DE'!F625*'RT GENERALES'!$E$14</f>
        <v>0</v>
      </c>
      <c r="G625" s="425">
        <f t="shared" si="100"/>
        <v>0</v>
      </c>
      <c r="H625" s="283"/>
      <c r="I625" s="284">
        <f>((((D625+E625)*('DT IN. DE'!$C$5/1000)))*($D$1166/IF(AND($D$1165&gt;$B$1167,$B$1167&gt;$D$1164),366,365))+(F625*('DT IN. DE'!$C$5/2000)))</f>
        <v>0</v>
      </c>
      <c r="J625" s="285">
        <f t="shared" si="101"/>
        <v>0</v>
      </c>
      <c r="K625" s="286">
        <f>(((D625+E625)*('DT IN. DE'!$E$5/1000))*($D$1166/IF(AND($D$1165&gt;$B$1167,$B$1167&gt;$D$1164),366,365))+(F625*('DT IN. DE'!$E$5/2000)))</f>
        <v>0</v>
      </c>
      <c r="L625" s="385"/>
      <c r="M625" s="287">
        <f t="shared" si="102"/>
        <v>0</v>
      </c>
      <c r="O625" s="288">
        <f>(($T625*'DT IN. DE'!$C$5/1000))*($D$1166/IF(AND($D$1165&gt;$B$1167,$B$1167&gt;$D$1164),366,365))+(($U625*'DT IN. DE'!$C$5/2000))</f>
        <v>0</v>
      </c>
      <c r="P625" s="289">
        <f t="shared" si="103"/>
        <v>0</v>
      </c>
      <c r="Q625" s="289">
        <f>(($T625*'DT IN. DE'!$E$5/1000))*($D$1166/IF(AND($D$1165&gt;$B$1167,$B$1167&gt;$D$1164),366,365))+(($U625*'DT IN. DE'!$E$5/2000))</f>
        <v>0</v>
      </c>
      <c r="R625" s="290">
        <f t="shared" si="104"/>
        <v>0</v>
      </c>
      <c r="T625" s="291">
        <f t="shared" si="105"/>
        <v>0</v>
      </c>
      <c r="U625" s="291">
        <f t="shared" si="106"/>
        <v>0</v>
      </c>
      <c r="W625" s="288">
        <f>(($AB625*'DT IN. DE'!$C$5/1000))*($D$1166/IF(AND($D$1165&gt;$B$1167,$B$1167&gt;$D$1164),366,365))+(($AC625*'DT IN. DE'!$C$5/2000))</f>
        <v>0</v>
      </c>
      <c r="X625" s="289">
        <f t="shared" si="107"/>
        <v>0</v>
      </c>
      <c r="Y625" s="289">
        <f>(($AB625*'DT IN. DE'!$E$5/1000))*($D$1166/IF(AND($D$1165&gt;$B$1167,$B$1167&gt;$D$1164),366,365))+(($AC625*'DT IN. DE'!$E$5/2000))</f>
        <v>0</v>
      </c>
      <c r="Z625" s="292">
        <f t="shared" si="108"/>
        <v>0</v>
      </c>
      <c r="AA625" s="386"/>
      <c r="AB625" s="291">
        <f t="shared" si="109"/>
        <v>0</v>
      </c>
      <c r="AC625" s="291">
        <f t="shared" si="110"/>
        <v>0</v>
      </c>
    </row>
    <row r="626" spans="2:29" x14ac:dyDescent="0.25">
      <c r="B626" s="423">
        <v>622</v>
      </c>
      <c r="C626" s="430">
        <f>'BIENES ASEGURADOS IN.DE'!C626</f>
        <v>0</v>
      </c>
      <c r="D626" s="431">
        <f>'BIENES ASEGURADOS IN.DE'!D626*'RT GENERALES'!$E$14</f>
        <v>0</v>
      </c>
      <c r="E626" s="432">
        <f>'BIENES ASEGURADOS IN.DE'!E626*'RT GENERALES'!$E$14</f>
        <v>0</v>
      </c>
      <c r="F626" s="433">
        <f>'BIENES ASEGURADOS IN.DE'!F626*'RT GENERALES'!$E$14</f>
        <v>0</v>
      </c>
      <c r="G626" s="425">
        <f t="shared" si="100"/>
        <v>0</v>
      </c>
      <c r="H626" s="283"/>
      <c r="I626" s="284">
        <f>((((D626+E626)*('DT IN. DE'!$C$5/1000)))*($D$1166/IF(AND($D$1165&gt;$B$1167,$B$1167&gt;$D$1164),366,365))+(F626*('DT IN. DE'!$C$5/2000)))</f>
        <v>0</v>
      </c>
      <c r="J626" s="285">
        <f t="shared" si="101"/>
        <v>0</v>
      </c>
      <c r="K626" s="286">
        <f>(((D626+E626)*('DT IN. DE'!$E$5/1000))*($D$1166/IF(AND($D$1165&gt;$B$1167,$B$1167&gt;$D$1164),366,365))+(F626*('DT IN. DE'!$E$5/2000)))</f>
        <v>0</v>
      </c>
      <c r="L626" s="385"/>
      <c r="M626" s="287">
        <f t="shared" si="102"/>
        <v>0</v>
      </c>
      <c r="O626" s="288">
        <f>(($T626*'DT IN. DE'!$C$5/1000))*($D$1166/IF(AND($D$1165&gt;$B$1167,$B$1167&gt;$D$1164),366,365))+(($U626*'DT IN. DE'!$C$5/2000))</f>
        <v>0</v>
      </c>
      <c r="P626" s="289">
        <f t="shared" si="103"/>
        <v>0</v>
      </c>
      <c r="Q626" s="289">
        <f>(($T626*'DT IN. DE'!$E$5/1000))*($D$1166/IF(AND($D$1165&gt;$B$1167,$B$1167&gt;$D$1164),366,365))+(($U626*'DT IN. DE'!$E$5/2000))</f>
        <v>0</v>
      </c>
      <c r="R626" s="290">
        <f t="shared" si="104"/>
        <v>0</v>
      </c>
      <c r="T626" s="291">
        <f t="shared" si="105"/>
        <v>0</v>
      </c>
      <c r="U626" s="291">
        <f t="shared" si="106"/>
        <v>0</v>
      </c>
      <c r="W626" s="288">
        <f>(($AB626*'DT IN. DE'!$C$5/1000))*($D$1166/IF(AND($D$1165&gt;$B$1167,$B$1167&gt;$D$1164),366,365))+(($AC626*'DT IN. DE'!$C$5/2000))</f>
        <v>0</v>
      </c>
      <c r="X626" s="289">
        <f t="shared" si="107"/>
        <v>0</v>
      </c>
      <c r="Y626" s="289">
        <f>(($AB626*'DT IN. DE'!$E$5/1000))*($D$1166/IF(AND($D$1165&gt;$B$1167,$B$1167&gt;$D$1164),366,365))+(($AC626*'DT IN. DE'!$E$5/2000))</f>
        <v>0</v>
      </c>
      <c r="Z626" s="292">
        <f t="shared" si="108"/>
        <v>0</v>
      </c>
      <c r="AA626" s="386"/>
      <c r="AB626" s="291">
        <f t="shared" si="109"/>
        <v>0</v>
      </c>
      <c r="AC626" s="291">
        <f t="shared" si="110"/>
        <v>0</v>
      </c>
    </row>
    <row r="627" spans="2:29" x14ac:dyDescent="0.25">
      <c r="B627" s="424">
        <v>623</v>
      </c>
      <c r="C627" s="430">
        <f>'BIENES ASEGURADOS IN.DE'!C627</f>
        <v>0</v>
      </c>
      <c r="D627" s="431">
        <f>'BIENES ASEGURADOS IN.DE'!D627*'RT GENERALES'!$E$14</f>
        <v>0</v>
      </c>
      <c r="E627" s="432">
        <f>'BIENES ASEGURADOS IN.DE'!E627*'RT GENERALES'!$E$14</f>
        <v>0</v>
      </c>
      <c r="F627" s="433">
        <f>'BIENES ASEGURADOS IN.DE'!F627*'RT GENERALES'!$E$14</f>
        <v>0</v>
      </c>
      <c r="G627" s="425">
        <f t="shared" si="100"/>
        <v>0</v>
      </c>
      <c r="H627" s="283"/>
      <c r="I627" s="284">
        <f>((((D627+E627)*('DT IN. DE'!$C$5/1000)))*($D$1166/IF(AND($D$1165&gt;$B$1167,$B$1167&gt;$D$1164),366,365))+(F627*('DT IN. DE'!$C$5/2000)))</f>
        <v>0</v>
      </c>
      <c r="J627" s="285">
        <f t="shared" si="101"/>
        <v>0</v>
      </c>
      <c r="K627" s="286">
        <f>(((D627+E627)*('DT IN. DE'!$E$5/1000))*($D$1166/IF(AND($D$1165&gt;$B$1167,$B$1167&gt;$D$1164),366,365))+(F627*('DT IN. DE'!$E$5/2000)))</f>
        <v>0</v>
      </c>
      <c r="L627" s="385"/>
      <c r="M627" s="287">
        <f t="shared" si="102"/>
        <v>0</v>
      </c>
      <c r="O627" s="288">
        <f>(($T627*'DT IN. DE'!$C$5/1000))*($D$1166/IF(AND($D$1165&gt;$B$1167,$B$1167&gt;$D$1164),366,365))+(($U627*'DT IN. DE'!$C$5/2000))</f>
        <v>0</v>
      </c>
      <c r="P627" s="289">
        <f t="shared" si="103"/>
        <v>0</v>
      </c>
      <c r="Q627" s="289">
        <f>(($T627*'DT IN. DE'!$E$5/1000))*($D$1166/IF(AND($D$1165&gt;$B$1167,$B$1167&gt;$D$1164),366,365))+(($U627*'DT IN. DE'!$E$5/2000))</f>
        <v>0</v>
      </c>
      <c r="R627" s="290">
        <f t="shared" si="104"/>
        <v>0</v>
      </c>
      <c r="T627" s="291">
        <f t="shared" si="105"/>
        <v>0</v>
      </c>
      <c r="U627" s="291">
        <f t="shared" si="106"/>
        <v>0</v>
      </c>
      <c r="W627" s="288">
        <f>(($AB627*'DT IN. DE'!$C$5/1000))*($D$1166/IF(AND($D$1165&gt;$B$1167,$B$1167&gt;$D$1164),366,365))+(($AC627*'DT IN. DE'!$C$5/2000))</f>
        <v>0</v>
      </c>
      <c r="X627" s="289">
        <f t="shared" si="107"/>
        <v>0</v>
      </c>
      <c r="Y627" s="289">
        <f>(($AB627*'DT IN. DE'!$E$5/1000))*($D$1166/IF(AND($D$1165&gt;$B$1167,$B$1167&gt;$D$1164),366,365))+(($AC627*'DT IN. DE'!$E$5/2000))</f>
        <v>0</v>
      </c>
      <c r="Z627" s="292">
        <f t="shared" si="108"/>
        <v>0</v>
      </c>
      <c r="AA627" s="386"/>
      <c r="AB627" s="291">
        <f t="shared" si="109"/>
        <v>0</v>
      </c>
      <c r="AC627" s="291">
        <f t="shared" si="110"/>
        <v>0</v>
      </c>
    </row>
    <row r="628" spans="2:29" x14ac:dyDescent="0.25">
      <c r="B628" s="424">
        <v>624</v>
      </c>
      <c r="C628" s="430">
        <f>'BIENES ASEGURADOS IN.DE'!C628</f>
        <v>0</v>
      </c>
      <c r="D628" s="431">
        <f>'BIENES ASEGURADOS IN.DE'!D628*'RT GENERALES'!$E$14</f>
        <v>0</v>
      </c>
      <c r="E628" s="432">
        <f>'BIENES ASEGURADOS IN.DE'!E628*'RT GENERALES'!$E$14</f>
        <v>0</v>
      </c>
      <c r="F628" s="433">
        <f>'BIENES ASEGURADOS IN.DE'!F628*'RT GENERALES'!$E$14</f>
        <v>0</v>
      </c>
      <c r="G628" s="425">
        <f t="shared" si="100"/>
        <v>0</v>
      </c>
      <c r="H628" s="283"/>
      <c r="I628" s="284">
        <f>((((D628+E628)*('DT IN. DE'!$C$5/1000)))*($D$1166/IF(AND($D$1165&gt;$B$1167,$B$1167&gt;$D$1164),366,365))+(F628*('DT IN. DE'!$C$5/2000)))</f>
        <v>0</v>
      </c>
      <c r="J628" s="285">
        <f t="shared" si="101"/>
        <v>0</v>
      </c>
      <c r="K628" s="286">
        <f>(((D628+E628)*('DT IN. DE'!$E$5/1000))*($D$1166/IF(AND($D$1165&gt;$B$1167,$B$1167&gt;$D$1164),366,365))+(F628*('DT IN. DE'!$E$5/2000)))</f>
        <v>0</v>
      </c>
      <c r="L628" s="385"/>
      <c r="M628" s="287">
        <f t="shared" si="102"/>
        <v>0</v>
      </c>
      <c r="O628" s="288">
        <f>(($T628*'DT IN. DE'!$C$5/1000))*($D$1166/IF(AND($D$1165&gt;$B$1167,$B$1167&gt;$D$1164),366,365))+(($U628*'DT IN. DE'!$C$5/2000))</f>
        <v>0</v>
      </c>
      <c r="P628" s="289">
        <f t="shared" si="103"/>
        <v>0</v>
      </c>
      <c r="Q628" s="289">
        <f>(($T628*'DT IN. DE'!$E$5/1000))*($D$1166/IF(AND($D$1165&gt;$B$1167,$B$1167&gt;$D$1164),366,365))+(($U628*'DT IN. DE'!$E$5/2000))</f>
        <v>0</v>
      </c>
      <c r="R628" s="290">
        <f t="shared" si="104"/>
        <v>0</v>
      </c>
      <c r="T628" s="291">
        <f t="shared" si="105"/>
        <v>0</v>
      </c>
      <c r="U628" s="291">
        <f t="shared" si="106"/>
        <v>0</v>
      </c>
      <c r="W628" s="288">
        <f>(($AB628*'DT IN. DE'!$C$5/1000))*($D$1166/IF(AND($D$1165&gt;$B$1167,$B$1167&gt;$D$1164),366,365))+(($AC628*'DT IN. DE'!$C$5/2000))</f>
        <v>0</v>
      </c>
      <c r="X628" s="289">
        <f t="shared" si="107"/>
        <v>0</v>
      </c>
      <c r="Y628" s="289">
        <f>(($AB628*'DT IN. DE'!$E$5/1000))*($D$1166/IF(AND($D$1165&gt;$B$1167,$B$1167&gt;$D$1164),366,365))+(($AC628*'DT IN. DE'!$E$5/2000))</f>
        <v>0</v>
      </c>
      <c r="Z628" s="292">
        <f t="shared" si="108"/>
        <v>0</v>
      </c>
      <c r="AA628" s="386"/>
      <c r="AB628" s="291">
        <f t="shared" si="109"/>
        <v>0</v>
      </c>
      <c r="AC628" s="291">
        <f t="shared" si="110"/>
        <v>0</v>
      </c>
    </row>
    <row r="629" spans="2:29" x14ac:dyDescent="0.25">
      <c r="B629" s="423">
        <v>625</v>
      </c>
      <c r="C629" s="430">
        <f>'BIENES ASEGURADOS IN.DE'!C629</f>
        <v>0</v>
      </c>
      <c r="D629" s="431">
        <f>'BIENES ASEGURADOS IN.DE'!D629*'RT GENERALES'!$E$14</f>
        <v>0</v>
      </c>
      <c r="E629" s="432">
        <f>'BIENES ASEGURADOS IN.DE'!E629*'RT GENERALES'!$E$14</f>
        <v>0</v>
      </c>
      <c r="F629" s="433">
        <f>'BIENES ASEGURADOS IN.DE'!F629*'RT GENERALES'!$E$14</f>
        <v>0</v>
      </c>
      <c r="G629" s="425">
        <f t="shared" si="100"/>
        <v>0</v>
      </c>
      <c r="H629" s="283"/>
      <c r="I629" s="284">
        <f>((((D629+E629)*('DT IN. DE'!$C$5/1000)))*($D$1166/IF(AND($D$1165&gt;$B$1167,$B$1167&gt;$D$1164),366,365))+(F629*('DT IN. DE'!$C$5/2000)))</f>
        <v>0</v>
      </c>
      <c r="J629" s="285">
        <f t="shared" si="101"/>
        <v>0</v>
      </c>
      <c r="K629" s="286">
        <f>(((D629+E629)*('DT IN. DE'!$E$5/1000))*($D$1166/IF(AND($D$1165&gt;$B$1167,$B$1167&gt;$D$1164),366,365))+(F629*('DT IN. DE'!$E$5/2000)))</f>
        <v>0</v>
      </c>
      <c r="L629" s="385"/>
      <c r="M629" s="287">
        <f t="shared" si="102"/>
        <v>0</v>
      </c>
      <c r="O629" s="288">
        <f>(($T629*'DT IN. DE'!$C$5/1000))*($D$1166/IF(AND($D$1165&gt;$B$1167,$B$1167&gt;$D$1164),366,365))+(($U629*'DT IN. DE'!$C$5/2000))</f>
        <v>0</v>
      </c>
      <c r="P629" s="289">
        <f t="shared" si="103"/>
        <v>0</v>
      </c>
      <c r="Q629" s="289">
        <f>(($T629*'DT IN. DE'!$E$5/1000))*($D$1166/IF(AND($D$1165&gt;$B$1167,$B$1167&gt;$D$1164),366,365))+(($U629*'DT IN. DE'!$E$5/2000))</f>
        <v>0</v>
      </c>
      <c r="R629" s="290">
        <f t="shared" si="104"/>
        <v>0</v>
      </c>
      <c r="T629" s="291">
        <f t="shared" si="105"/>
        <v>0</v>
      </c>
      <c r="U629" s="291">
        <f t="shared" si="106"/>
        <v>0</v>
      </c>
      <c r="W629" s="288">
        <f>(($AB629*'DT IN. DE'!$C$5/1000))*($D$1166/IF(AND($D$1165&gt;$B$1167,$B$1167&gt;$D$1164),366,365))+(($AC629*'DT IN. DE'!$C$5/2000))</f>
        <v>0</v>
      </c>
      <c r="X629" s="289">
        <f t="shared" si="107"/>
        <v>0</v>
      </c>
      <c r="Y629" s="289">
        <f>(($AB629*'DT IN. DE'!$E$5/1000))*($D$1166/IF(AND($D$1165&gt;$B$1167,$B$1167&gt;$D$1164),366,365))+(($AC629*'DT IN. DE'!$E$5/2000))</f>
        <v>0</v>
      </c>
      <c r="Z629" s="292">
        <f t="shared" si="108"/>
        <v>0</v>
      </c>
      <c r="AA629" s="386"/>
      <c r="AB629" s="291">
        <f t="shared" si="109"/>
        <v>0</v>
      </c>
      <c r="AC629" s="291">
        <f t="shared" si="110"/>
        <v>0</v>
      </c>
    </row>
    <row r="630" spans="2:29" x14ac:dyDescent="0.25">
      <c r="B630" s="424">
        <v>626</v>
      </c>
      <c r="C630" s="430">
        <f>'BIENES ASEGURADOS IN.DE'!C630</f>
        <v>0</v>
      </c>
      <c r="D630" s="431">
        <f>'BIENES ASEGURADOS IN.DE'!D630*'RT GENERALES'!$E$14</f>
        <v>0</v>
      </c>
      <c r="E630" s="432">
        <f>'BIENES ASEGURADOS IN.DE'!E630*'RT GENERALES'!$E$14</f>
        <v>0</v>
      </c>
      <c r="F630" s="433">
        <f>'BIENES ASEGURADOS IN.DE'!F630*'RT GENERALES'!$E$14</f>
        <v>0</v>
      </c>
      <c r="G630" s="425">
        <f t="shared" si="100"/>
        <v>0</v>
      </c>
      <c r="H630" s="283"/>
      <c r="I630" s="284">
        <f>((((D630+E630)*('DT IN. DE'!$C$5/1000)))*($D$1166/IF(AND($D$1165&gt;$B$1167,$B$1167&gt;$D$1164),366,365))+(F630*('DT IN. DE'!$C$5/2000)))</f>
        <v>0</v>
      </c>
      <c r="J630" s="285">
        <f t="shared" si="101"/>
        <v>0</v>
      </c>
      <c r="K630" s="286">
        <f>(((D630+E630)*('DT IN. DE'!$E$5/1000))*($D$1166/IF(AND($D$1165&gt;$B$1167,$B$1167&gt;$D$1164),366,365))+(F630*('DT IN. DE'!$E$5/2000)))</f>
        <v>0</v>
      </c>
      <c r="L630" s="385"/>
      <c r="M630" s="287">
        <f t="shared" si="102"/>
        <v>0</v>
      </c>
      <c r="O630" s="288">
        <f>(($T630*'DT IN. DE'!$C$5/1000))*($D$1166/IF(AND($D$1165&gt;$B$1167,$B$1167&gt;$D$1164),366,365))+(($U630*'DT IN. DE'!$C$5/2000))</f>
        <v>0</v>
      </c>
      <c r="P630" s="289">
        <f t="shared" si="103"/>
        <v>0</v>
      </c>
      <c r="Q630" s="289">
        <f>(($T630*'DT IN. DE'!$E$5/1000))*($D$1166/IF(AND($D$1165&gt;$B$1167,$B$1167&gt;$D$1164),366,365))+(($U630*'DT IN. DE'!$E$5/2000))</f>
        <v>0</v>
      </c>
      <c r="R630" s="290">
        <f t="shared" si="104"/>
        <v>0</v>
      </c>
      <c r="T630" s="291">
        <f t="shared" si="105"/>
        <v>0</v>
      </c>
      <c r="U630" s="291">
        <f t="shared" si="106"/>
        <v>0</v>
      </c>
      <c r="W630" s="288">
        <f>(($AB630*'DT IN. DE'!$C$5/1000))*($D$1166/IF(AND($D$1165&gt;$B$1167,$B$1167&gt;$D$1164),366,365))+(($AC630*'DT IN. DE'!$C$5/2000))</f>
        <v>0</v>
      </c>
      <c r="X630" s="289">
        <f t="shared" si="107"/>
        <v>0</v>
      </c>
      <c r="Y630" s="289">
        <f>(($AB630*'DT IN. DE'!$E$5/1000))*($D$1166/IF(AND($D$1165&gt;$B$1167,$B$1167&gt;$D$1164),366,365))+(($AC630*'DT IN. DE'!$E$5/2000))</f>
        <v>0</v>
      </c>
      <c r="Z630" s="292">
        <f t="shared" si="108"/>
        <v>0</v>
      </c>
      <c r="AA630" s="386"/>
      <c r="AB630" s="291">
        <f t="shared" si="109"/>
        <v>0</v>
      </c>
      <c r="AC630" s="291">
        <f t="shared" si="110"/>
        <v>0</v>
      </c>
    </row>
    <row r="631" spans="2:29" x14ac:dyDescent="0.25">
      <c r="B631" s="424">
        <v>627</v>
      </c>
      <c r="C631" s="430">
        <f>'BIENES ASEGURADOS IN.DE'!C631</f>
        <v>0</v>
      </c>
      <c r="D631" s="431">
        <f>'BIENES ASEGURADOS IN.DE'!D631*'RT GENERALES'!$E$14</f>
        <v>0</v>
      </c>
      <c r="E631" s="432">
        <f>'BIENES ASEGURADOS IN.DE'!E631*'RT GENERALES'!$E$14</f>
        <v>0</v>
      </c>
      <c r="F631" s="433">
        <f>'BIENES ASEGURADOS IN.DE'!F631*'RT GENERALES'!$E$14</f>
        <v>0</v>
      </c>
      <c r="G631" s="425">
        <f t="shared" si="100"/>
        <v>0</v>
      </c>
      <c r="H631" s="283"/>
      <c r="I631" s="284">
        <f>((((D631+E631)*('DT IN. DE'!$C$5/1000)))*($D$1166/IF(AND($D$1165&gt;$B$1167,$B$1167&gt;$D$1164),366,365))+(F631*('DT IN. DE'!$C$5/2000)))</f>
        <v>0</v>
      </c>
      <c r="J631" s="285">
        <f t="shared" si="101"/>
        <v>0</v>
      </c>
      <c r="K631" s="286">
        <f>(((D631+E631)*('DT IN. DE'!$E$5/1000))*($D$1166/IF(AND($D$1165&gt;$B$1167,$B$1167&gt;$D$1164),366,365))+(F631*('DT IN. DE'!$E$5/2000)))</f>
        <v>0</v>
      </c>
      <c r="L631" s="385"/>
      <c r="M631" s="287">
        <f t="shared" si="102"/>
        <v>0</v>
      </c>
      <c r="O631" s="288">
        <f>(($T631*'DT IN. DE'!$C$5/1000))*($D$1166/IF(AND($D$1165&gt;$B$1167,$B$1167&gt;$D$1164),366,365))+(($U631*'DT IN. DE'!$C$5/2000))</f>
        <v>0</v>
      </c>
      <c r="P631" s="289">
        <f t="shared" si="103"/>
        <v>0</v>
      </c>
      <c r="Q631" s="289">
        <f>(($T631*'DT IN. DE'!$E$5/1000))*($D$1166/IF(AND($D$1165&gt;$B$1167,$B$1167&gt;$D$1164),366,365))+(($U631*'DT IN. DE'!$E$5/2000))</f>
        <v>0</v>
      </c>
      <c r="R631" s="290">
        <f t="shared" si="104"/>
        <v>0</v>
      </c>
      <c r="T631" s="291">
        <f t="shared" si="105"/>
        <v>0</v>
      </c>
      <c r="U631" s="291">
        <f t="shared" si="106"/>
        <v>0</v>
      </c>
      <c r="W631" s="288">
        <f>(($AB631*'DT IN. DE'!$C$5/1000))*($D$1166/IF(AND($D$1165&gt;$B$1167,$B$1167&gt;$D$1164),366,365))+(($AC631*'DT IN. DE'!$C$5/2000))</f>
        <v>0</v>
      </c>
      <c r="X631" s="289">
        <f t="shared" si="107"/>
        <v>0</v>
      </c>
      <c r="Y631" s="289">
        <f>(($AB631*'DT IN. DE'!$E$5/1000))*($D$1166/IF(AND($D$1165&gt;$B$1167,$B$1167&gt;$D$1164),366,365))+(($AC631*'DT IN. DE'!$E$5/2000))</f>
        <v>0</v>
      </c>
      <c r="Z631" s="292">
        <f t="shared" si="108"/>
        <v>0</v>
      </c>
      <c r="AA631" s="386"/>
      <c r="AB631" s="291">
        <f t="shared" si="109"/>
        <v>0</v>
      </c>
      <c r="AC631" s="291">
        <f t="shared" si="110"/>
        <v>0</v>
      </c>
    </row>
    <row r="632" spans="2:29" x14ac:dyDescent="0.25">
      <c r="B632" s="423">
        <v>628</v>
      </c>
      <c r="C632" s="430">
        <f>'BIENES ASEGURADOS IN.DE'!C632</f>
        <v>0</v>
      </c>
      <c r="D632" s="431">
        <f>'BIENES ASEGURADOS IN.DE'!D632*'RT GENERALES'!$E$14</f>
        <v>0</v>
      </c>
      <c r="E632" s="432">
        <f>'BIENES ASEGURADOS IN.DE'!E632*'RT GENERALES'!$E$14</f>
        <v>0</v>
      </c>
      <c r="F632" s="433">
        <f>'BIENES ASEGURADOS IN.DE'!F632*'RT GENERALES'!$E$14</f>
        <v>0</v>
      </c>
      <c r="G632" s="425">
        <f t="shared" si="100"/>
        <v>0</v>
      </c>
      <c r="H632" s="283"/>
      <c r="I632" s="284">
        <f>((((D632+E632)*('DT IN. DE'!$C$5/1000)))*($D$1166/IF(AND($D$1165&gt;$B$1167,$B$1167&gt;$D$1164),366,365))+(F632*('DT IN. DE'!$C$5/2000)))</f>
        <v>0</v>
      </c>
      <c r="J632" s="285">
        <f t="shared" si="101"/>
        <v>0</v>
      </c>
      <c r="K632" s="286">
        <f>(((D632+E632)*('DT IN. DE'!$E$5/1000))*($D$1166/IF(AND($D$1165&gt;$B$1167,$B$1167&gt;$D$1164),366,365))+(F632*('DT IN. DE'!$E$5/2000)))</f>
        <v>0</v>
      </c>
      <c r="L632" s="385"/>
      <c r="M632" s="287">
        <f t="shared" si="102"/>
        <v>0</v>
      </c>
      <c r="O632" s="288">
        <f>(($T632*'DT IN. DE'!$C$5/1000))*($D$1166/IF(AND($D$1165&gt;$B$1167,$B$1167&gt;$D$1164),366,365))+(($U632*'DT IN. DE'!$C$5/2000))</f>
        <v>0</v>
      </c>
      <c r="P632" s="289">
        <f t="shared" si="103"/>
        <v>0</v>
      </c>
      <c r="Q632" s="289">
        <f>(($T632*'DT IN. DE'!$E$5/1000))*($D$1166/IF(AND($D$1165&gt;$B$1167,$B$1167&gt;$D$1164),366,365))+(($U632*'DT IN. DE'!$E$5/2000))</f>
        <v>0</v>
      </c>
      <c r="R632" s="290">
        <f t="shared" si="104"/>
        <v>0</v>
      </c>
      <c r="T632" s="291">
        <f t="shared" si="105"/>
        <v>0</v>
      </c>
      <c r="U632" s="291">
        <f t="shared" si="106"/>
        <v>0</v>
      </c>
      <c r="W632" s="288">
        <f>(($AB632*'DT IN. DE'!$C$5/1000))*($D$1166/IF(AND($D$1165&gt;$B$1167,$B$1167&gt;$D$1164),366,365))+(($AC632*'DT IN. DE'!$C$5/2000))</f>
        <v>0</v>
      </c>
      <c r="X632" s="289">
        <f t="shared" si="107"/>
        <v>0</v>
      </c>
      <c r="Y632" s="289">
        <f>(($AB632*'DT IN. DE'!$E$5/1000))*($D$1166/IF(AND($D$1165&gt;$B$1167,$B$1167&gt;$D$1164),366,365))+(($AC632*'DT IN. DE'!$E$5/2000))</f>
        <v>0</v>
      </c>
      <c r="Z632" s="292">
        <f t="shared" si="108"/>
        <v>0</v>
      </c>
      <c r="AA632" s="386"/>
      <c r="AB632" s="291">
        <f t="shared" si="109"/>
        <v>0</v>
      </c>
      <c r="AC632" s="291">
        <f t="shared" si="110"/>
        <v>0</v>
      </c>
    </row>
    <row r="633" spans="2:29" x14ac:dyDescent="0.25">
      <c r="B633" s="424">
        <v>629</v>
      </c>
      <c r="C633" s="430">
        <f>'BIENES ASEGURADOS IN.DE'!C633</f>
        <v>0</v>
      </c>
      <c r="D633" s="431">
        <f>'BIENES ASEGURADOS IN.DE'!D633*'RT GENERALES'!$E$14</f>
        <v>0</v>
      </c>
      <c r="E633" s="432">
        <f>'BIENES ASEGURADOS IN.DE'!E633*'RT GENERALES'!$E$14</f>
        <v>0</v>
      </c>
      <c r="F633" s="433">
        <f>'BIENES ASEGURADOS IN.DE'!F633*'RT GENERALES'!$E$14</f>
        <v>0</v>
      </c>
      <c r="G633" s="425">
        <f t="shared" si="100"/>
        <v>0</v>
      </c>
      <c r="H633" s="283"/>
      <c r="I633" s="284">
        <f>((((D633+E633)*('DT IN. DE'!$C$5/1000)))*($D$1166/IF(AND($D$1165&gt;$B$1167,$B$1167&gt;$D$1164),366,365))+(F633*('DT IN. DE'!$C$5/2000)))</f>
        <v>0</v>
      </c>
      <c r="J633" s="285">
        <f t="shared" si="101"/>
        <v>0</v>
      </c>
      <c r="K633" s="286">
        <f>(((D633+E633)*('DT IN. DE'!$E$5/1000))*($D$1166/IF(AND($D$1165&gt;$B$1167,$B$1167&gt;$D$1164),366,365))+(F633*('DT IN. DE'!$E$5/2000)))</f>
        <v>0</v>
      </c>
      <c r="L633" s="385"/>
      <c r="M633" s="287">
        <f t="shared" si="102"/>
        <v>0</v>
      </c>
      <c r="O633" s="288">
        <f>(($T633*'DT IN. DE'!$C$5/1000))*($D$1166/IF(AND($D$1165&gt;$B$1167,$B$1167&gt;$D$1164),366,365))+(($U633*'DT IN. DE'!$C$5/2000))</f>
        <v>0</v>
      </c>
      <c r="P633" s="289">
        <f t="shared" si="103"/>
        <v>0</v>
      </c>
      <c r="Q633" s="289">
        <f>(($T633*'DT IN. DE'!$E$5/1000))*($D$1166/IF(AND($D$1165&gt;$B$1167,$B$1167&gt;$D$1164),366,365))+(($U633*'DT IN. DE'!$E$5/2000))</f>
        <v>0</v>
      </c>
      <c r="R633" s="290">
        <f t="shared" si="104"/>
        <v>0</v>
      </c>
      <c r="T633" s="291">
        <f t="shared" si="105"/>
        <v>0</v>
      </c>
      <c r="U633" s="291">
        <f t="shared" si="106"/>
        <v>0</v>
      </c>
      <c r="W633" s="288">
        <f>(($AB633*'DT IN. DE'!$C$5/1000))*($D$1166/IF(AND($D$1165&gt;$B$1167,$B$1167&gt;$D$1164),366,365))+(($AC633*'DT IN. DE'!$C$5/2000))</f>
        <v>0</v>
      </c>
      <c r="X633" s="289">
        <f t="shared" si="107"/>
        <v>0</v>
      </c>
      <c r="Y633" s="289">
        <f>(($AB633*'DT IN. DE'!$E$5/1000))*($D$1166/IF(AND($D$1165&gt;$B$1167,$B$1167&gt;$D$1164),366,365))+(($AC633*'DT IN. DE'!$E$5/2000))</f>
        <v>0</v>
      </c>
      <c r="Z633" s="292">
        <f t="shared" si="108"/>
        <v>0</v>
      </c>
      <c r="AA633" s="386"/>
      <c r="AB633" s="291">
        <f t="shared" si="109"/>
        <v>0</v>
      </c>
      <c r="AC633" s="291">
        <f t="shared" si="110"/>
        <v>0</v>
      </c>
    </row>
    <row r="634" spans="2:29" x14ac:dyDescent="0.25">
      <c r="B634" s="424">
        <v>630</v>
      </c>
      <c r="C634" s="430">
        <f>'BIENES ASEGURADOS IN.DE'!C634</f>
        <v>0</v>
      </c>
      <c r="D634" s="431">
        <f>'BIENES ASEGURADOS IN.DE'!D634*'RT GENERALES'!$E$14</f>
        <v>0</v>
      </c>
      <c r="E634" s="432">
        <f>'BIENES ASEGURADOS IN.DE'!E634*'RT GENERALES'!$E$14</f>
        <v>0</v>
      </c>
      <c r="F634" s="433">
        <f>'BIENES ASEGURADOS IN.DE'!F634*'RT GENERALES'!$E$14</f>
        <v>0</v>
      </c>
      <c r="G634" s="425">
        <f t="shared" si="100"/>
        <v>0</v>
      </c>
      <c r="H634" s="283"/>
      <c r="I634" s="284">
        <f>((((D634+E634)*('DT IN. DE'!$C$5/1000)))*($D$1166/IF(AND($D$1165&gt;$B$1167,$B$1167&gt;$D$1164),366,365))+(F634*('DT IN. DE'!$C$5/2000)))</f>
        <v>0</v>
      </c>
      <c r="J634" s="285">
        <f t="shared" si="101"/>
        <v>0</v>
      </c>
      <c r="K634" s="286">
        <f>(((D634+E634)*('DT IN. DE'!$E$5/1000))*($D$1166/IF(AND($D$1165&gt;$B$1167,$B$1167&gt;$D$1164),366,365))+(F634*('DT IN. DE'!$E$5/2000)))</f>
        <v>0</v>
      </c>
      <c r="L634" s="385"/>
      <c r="M634" s="287">
        <f t="shared" si="102"/>
        <v>0</v>
      </c>
      <c r="O634" s="288">
        <f>(($T634*'DT IN. DE'!$C$5/1000))*($D$1166/IF(AND($D$1165&gt;$B$1167,$B$1167&gt;$D$1164),366,365))+(($U634*'DT IN. DE'!$C$5/2000))</f>
        <v>0</v>
      </c>
      <c r="P634" s="289">
        <f t="shared" si="103"/>
        <v>0</v>
      </c>
      <c r="Q634" s="289">
        <f>(($T634*'DT IN. DE'!$E$5/1000))*($D$1166/IF(AND($D$1165&gt;$B$1167,$B$1167&gt;$D$1164),366,365))+(($U634*'DT IN. DE'!$E$5/2000))</f>
        <v>0</v>
      </c>
      <c r="R634" s="290">
        <f t="shared" si="104"/>
        <v>0</v>
      </c>
      <c r="T634" s="291">
        <f t="shared" si="105"/>
        <v>0</v>
      </c>
      <c r="U634" s="291">
        <f t="shared" si="106"/>
        <v>0</v>
      </c>
      <c r="W634" s="288">
        <f>(($AB634*'DT IN. DE'!$C$5/1000))*($D$1166/IF(AND($D$1165&gt;$B$1167,$B$1167&gt;$D$1164),366,365))+(($AC634*'DT IN. DE'!$C$5/2000))</f>
        <v>0</v>
      </c>
      <c r="X634" s="289">
        <f t="shared" si="107"/>
        <v>0</v>
      </c>
      <c r="Y634" s="289">
        <f>(($AB634*'DT IN. DE'!$E$5/1000))*($D$1166/IF(AND($D$1165&gt;$B$1167,$B$1167&gt;$D$1164),366,365))+(($AC634*'DT IN. DE'!$E$5/2000))</f>
        <v>0</v>
      </c>
      <c r="Z634" s="292">
        <f t="shared" si="108"/>
        <v>0</v>
      </c>
      <c r="AA634" s="386"/>
      <c r="AB634" s="291">
        <f t="shared" si="109"/>
        <v>0</v>
      </c>
      <c r="AC634" s="291">
        <f t="shared" si="110"/>
        <v>0</v>
      </c>
    </row>
    <row r="635" spans="2:29" x14ac:dyDescent="0.25">
      <c r="B635" s="423">
        <v>631</v>
      </c>
      <c r="C635" s="430">
        <f>'BIENES ASEGURADOS IN.DE'!C635</f>
        <v>0</v>
      </c>
      <c r="D635" s="431">
        <f>'BIENES ASEGURADOS IN.DE'!D635*'RT GENERALES'!$E$14</f>
        <v>0</v>
      </c>
      <c r="E635" s="432">
        <f>'BIENES ASEGURADOS IN.DE'!E635*'RT GENERALES'!$E$14</f>
        <v>0</v>
      </c>
      <c r="F635" s="433">
        <f>'BIENES ASEGURADOS IN.DE'!F635*'RT GENERALES'!$E$14</f>
        <v>0</v>
      </c>
      <c r="G635" s="425">
        <f t="shared" si="100"/>
        <v>0</v>
      </c>
      <c r="H635" s="283"/>
      <c r="I635" s="284">
        <f>((((D635+E635)*('DT IN. DE'!$C$5/1000)))*($D$1166/IF(AND($D$1165&gt;$B$1167,$B$1167&gt;$D$1164),366,365))+(F635*('DT IN. DE'!$C$5/2000)))</f>
        <v>0</v>
      </c>
      <c r="J635" s="285">
        <f t="shared" si="101"/>
        <v>0</v>
      </c>
      <c r="K635" s="286">
        <f>(((D635+E635)*('DT IN. DE'!$E$5/1000))*($D$1166/IF(AND($D$1165&gt;$B$1167,$B$1167&gt;$D$1164),366,365))+(F635*('DT IN. DE'!$E$5/2000)))</f>
        <v>0</v>
      </c>
      <c r="L635" s="385"/>
      <c r="M635" s="287">
        <f t="shared" si="102"/>
        <v>0</v>
      </c>
      <c r="O635" s="288">
        <f>(($T635*'DT IN. DE'!$C$5/1000))*($D$1166/IF(AND($D$1165&gt;$B$1167,$B$1167&gt;$D$1164),366,365))+(($U635*'DT IN. DE'!$C$5/2000))</f>
        <v>0</v>
      </c>
      <c r="P635" s="289">
        <f t="shared" si="103"/>
        <v>0</v>
      </c>
      <c r="Q635" s="289">
        <f>(($T635*'DT IN. DE'!$E$5/1000))*($D$1166/IF(AND($D$1165&gt;$B$1167,$B$1167&gt;$D$1164),366,365))+(($U635*'DT IN. DE'!$E$5/2000))</f>
        <v>0</v>
      </c>
      <c r="R635" s="290">
        <f t="shared" si="104"/>
        <v>0</v>
      </c>
      <c r="T635" s="291">
        <f t="shared" si="105"/>
        <v>0</v>
      </c>
      <c r="U635" s="291">
        <f t="shared" si="106"/>
        <v>0</v>
      </c>
      <c r="W635" s="288">
        <f>(($AB635*'DT IN. DE'!$C$5/1000))*($D$1166/IF(AND($D$1165&gt;$B$1167,$B$1167&gt;$D$1164),366,365))+(($AC635*'DT IN. DE'!$C$5/2000))</f>
        <v>0</v>
      </c>
      <c r="X635" s="289">
        <f t="shared" si="107"/>
        <v>0</v>
      </c>
      <c r="Y635" s="289">
        <f>(($AB635*'DT IN. DE'!$E$5/1000))*($D$1166/IF(AND($D$1165&gt;$B$1167,$B$1167&gt;$D$1164),366,365))+(($AC635*'DT IN. DE'!$E$5/2000))</f>
        <v>0</v>
      </c>
      <c r="Z635" s="292">
        <f t="shared" si="108"/>
        <v>0</v>
      </c>
      <c r="AA635" s="386"/>
      <c r="AB635" s="291">
        <f t="shared" si="109"/>
        <v>0</v>
      </c>
      <c r="AC635" s="291">
        <f t="shared" si="110"/>
        <v>0</v>
      </c>
    </row>
    <row r="636" spans="2:29" x14ac:dyDescent="0.25">
      <c r="B636" s="424">
        <v>632</v>
      </c>
      <c r="C636" s="430">
        <f>'BIENES ASEGURADOS IN.DE'!C636</f>
        <v>0</v>
      </c>
      <c r="D636" s="431">
        <f>'BIENES ASEGURADOS IN.DE'!D636*'RT GENERALES'!$E$14</f>
        <v>0</v>
      </c>
      <c r="E636" s="432">
        <f>'BIENES ASEGURADOS IN.DE'!E636*'RT GENERALES'!$E$14</f>
        <v>0</v>
      </c>
      <c r="F636" s="433">
        <f>'BIENES ASEGURADOS IN.DE'!F636*'RT GENERALES'!$E$14</f>
        <v>0</v>
      </c>
      <c r="G636" s="425">
        <f t="shared" si="100"/>
        <v>0</v>
      </c>
      <c r="H636" s="283"/>
      <c r="I636" s="284">
        <f>((((D636+E636)*('DT IN. DE'!$C$5/1000)))*($D$1166/IF(AND($D$1165&gt;$B$1167,$B$1167&gt;$D$1164),366,365))+(F636*('DT IN. DE'!$C$5/2000)))</f>
        <v>0</v>
      </c>
      <c r="J636" s="285">
        <f t="shared" si="101"/>
        <v>0</v>
      </c>
      <c r="K636" s="286">
        <f>(((D636+E636)*('DT IN. DE'!$E$5/1000))*($D$1166/IF(AND($D$1165&gt;$B$1167,$B$1167&gt;$D$1164),366,365))+(F636*('DT IN. DE'!$E$5/2000)))</f>
        <v>0</v>
      </c>
      <c r="L636" s="385"/>
      <c r="M636" s="287">
        <f t="shared" si="102"/>
        <v>0</v>
      </c>
      <c r="O636" s="288">
        <f>(($T636*'DT IN. DE'!$C$5/1000))*($D$1166/IF(AND($D$1165&gt;$B$1167,$B$1167&gt;$D$1164),366,365))+(($U636*'DT IN. DE'!$C$5/2000))</f>
        <v>0</v>
      </c>
      <c r="P636" s="289">
        <f t="shared" si="103"/>
        <v>0</v>
      </c>
      <c r="Q636" s="289">
        <f>(($T636*'DT IN. DE'!$E$5/1000))*($D$1166/IF(AND($D$1165&gt;$B$1167,$B$1167&gt;$D$1164),366,365))+(($U636*'DT IN. DE'!$E$5/2000))</f>
        <v>0</v>
      </c>
      <c r="R636" s="290">
        <f t="shared" si="104"/>
        <v>0</v>
      </c>
      <c r="T636" s="291">
        <f t="shared" si="105"/>
        <v>0</v>
      </c>
      <c r="U636" s="291">
        <f t="shared" si="106"/>
        <v>0</v>
      </c>
      <c r="W636" s="288">
        <f>(($AB636*'DT IN. DE'!$C$5/1000))*($D$1166/IF(AND($D$1165&gt;$B$1167,$B$1167&gt;$D$1164),366,365))+(($AC636*'DT IN. DE'!$C$5/2000))</f>
        <v>0</v>
      </c>
      <c r="X636" s="289">
        <f t="shared" si="107"/>
        <v>0</v>
      </c>
      <c r="Y636" s="289">
        <f>(($AB636*'DT IN. DE'!$E$5/1000))*($D$1166/IF(AND($D$1165&gt;$B$1167,$B$1167&gt;$D$1164),366,365))+(($AC636*'DT IN. DE'!$E$5/2000))</f>
        <v>0</v>
      </c>
      <c r="Z636" s="292">
        <f t="shared" si="108"/>
        <v>0</v>
      </c>
      <c r="AA636" s="386"/>
      <c r="AB636" s="291">
        <f t="shared" si="109"/>
        <v>0</v>
      </c>
      <c r="AC636" s="291">
        <f t="shared" si="110"/>
        <v>0</v>
      </c>
    </row>
    <row r="637" spans="2:29" x14ac:dyDescent="0.25">
      <c r="B637" s="424">
        <v>633</v>
      </c>
      <c r="C637" s="430">
        <f>'BIENES ASEGURADOS IN.DE'!C637</f>
        <v>0</v>
      </c>
      <c r="D637" s="431">
        <f>'BIENES ASEGURADOS IN.DE'!D637*'RT GENERALES'!$E$14</f>
        <v>0</v>
      </c>
      <c r="E637" s="432">
        <f>'BIENES ASEGURADOS IN.DE'!E637*'RT GENERALES'!$E$14</f>
        <v>0</v>
      </c>
      <c r="F637" s="433">
        <f>'BIENES ASEGURADOS IN.DE'!F637*'RT GENERALES'!$E$14</f>
        <v>0</v>
      </c>
      <c r="G637" s="425">
        <f t="shared" si="100"/>
        <v>0</v>
      </c>
      <c r="H637" s="283"/>
      <c r="I637" s="284">
        <f>((((D637+E637)*('DT IN. DE'!$C$5/1000)))*($D$1166/IF(AND($D$1165&gt;$B$1167,$B$1167&gt;$D$1164),366,365))+(F637*('DT IN. DE'!$C$5/2000)))</f>
        <v>0</v>
      </c>
      <c r="J637" s="285">
        <f t="shared" si="101"/>
        <v>0</v>
      </c>
      <c r="K637" s="286">
        <f>(((D637+E637)*('DT IN. DE'!$E$5/1000))*($D$1166/IF(AND($D$1165&gt;$B$1167,$B$1167&gt;$D$1164),366,365))+(F637*('DT IN. DE'!$E$5/2000)))</f>
        <v>0</v>
      </c>
      <c r="L637" s="385"/>
      <c r="M637" s="287">
        <f t="shared" si="102"/>
        <v>0</v>
      </c>
      <c r="O637" s="288">
        <f>(($T637*'DT IN. DE'!$C$5/1000))*($D$1166/IF(AND($D$1165&gt;$B$1167,$B$1167&gt;$D$1164),366,365))+(($U637*'DT IN. DE'!$C$5/2000))</f>
        <v>0</v>
      </c>
      <c r="P637" s="289">
        <f t="shared" si="103"/>
        <v>0</v>
      </c>
      <c r="Q637" s="289">
        <f>(($T637*'DT IN. DE'!$E$5/1000))*($D$1166/IF(AND($D$1165&gt;$B$1167,$B$1167&gt;$D$1164),366,365))+(($U637*'DT IN. DE'!$E$5/2000))</f>
        <v>0</v>
      </c>
      <c r="R637" s="290">
        <f t="shared" si="104"/>
        <v>0</v>
      </c>
      <c r="T637" s="291">
        <f t="shared" si="105"/>
        <v>0</v>
      </c>
      <c r="U637" s="291">
        <f t="shared" si="106"/>
        <v>0</v>
      </c>
      <c r="W637" s="288">
        <f>(($AB637*'DT IN. DE'!$C$5/1000))*($D$1166/IF(AND($D$1165&gt;$B$1167,$B$1167&gt;$D$1164),366,365))+(($AC637*'DT IN. DE'!$C$5/2000))</f>
        <v>0</v>
      </c>
      <c r="X637" s="289">
        <f t="shared" si="107"/>
        <v>0</v>
      </c>
      <c r="Y637" s="289">
        <f>(($AB637*'DT IN. DE'!$E$5/1000))*($D$1166/IF(AND($D$1165&gt;$B$1167,$B$1167&gt;$D$1164),366,365))+(($AC637*'DT IN. DE'!$E$5/2000))</f>
        <v>0</v>
      </c>
      <c r="Z637" s="292">
        <f t="shared" si="108"/>
        <v>0</v>
      </c>
      <c r="AA637" s="386"/>
      <c r="AB637" s="291">
        <f t="shared" si="109"/>
        <v>0</v>
      </c>
      <c r="AC637" s="291">
        <f t="shared" si="110"/>
        <v>0</v>
      </c>
    </row>
    <row r="638" spans="2:29" x14ac:dyDescent="0.25">
      <c r="B638" s="423">
        <v>634</v>
      </c>
      <c r="C638" s="430">
        <f>'BIENES ASEGURADOS IN.DE'!C638</f>
        <v>0</v>
      </c>
      <c r="D638" s="431">
        <f>'BIENES ASEGURADOS IN.DE'!D638*'RT GENERALES'!$E$14</f>
        <v>0</v>
      </c>
      <c r="E638" s="432">
        <f>'BIENES ASEGURADOS IN.DE'!E638*'RT GENERALES'!$E$14</f>
        <v>0</v>
      </c>
      <c r="F638" s="433">
        <f>'BIENES ASEGURADOS IN.DE'!F638*'RT GENERALES'!$E$14</f>
        <v>0</v>
      </c>
      <c r="G638" s="425">
        <f t="shared" si="100"/>
        <v>0</v>
      </c>
      <c r="H638" s="283"/>
      <c r="I638" s="284">
        <f>((((D638+E638)*('DT IN. DE'!$C$5/1000)))*($D$1166/IF(AND($D$1165&gt;$B$1167,$B$1167&gt;$D$1164),366,365))+(F638*('DT IN. DE'!$C$5/2000)))</f>
        <v>0</v>
      </c>
      <c r="J638" s="285">
        <f t="shared" si="101"/>
        <v>0</v>
      </c>
      <c r="K638" s="286">
        <f>(((D638+E638)*('DT IN. DE'!$E$5/1000))*($D$1166/IF(AND($D$1165&gt;$B$1167,$B$1167&gt;$D$1164),366,365))+(F638*('DT IN. DE'!$E$5/2000)))</f>
        <v>0</v>
      </c>
      <c r="L638" s="385"/>
      <c r="M638" s="287">
        <f t="shared" si="102"/>
        <v>0</v>
      </c>
      <c r="O638" s="288">
        <f>(($T638*'DT IN. DE'!$C$5/1000))*($D$1166/IF(AND($D$1165&gt;$B$1167,$B$1167&gt;$D$1164),366,365))+(($U638*'DT IN. DE'!$C$5/2000))</f>
        <v>0</v>
      </c>
      <c r="P638" s="289">
        <f t="shared" si="103"/>
        <v>0</v>
      </c>
      <c r="Q638" s="289">
        <f>(($T638*'DT IN. DE'!$E$5/1000))*($D$1166/IF(AND($D$1165&gt;$B$1167,$B$1167&gt;$D$1164),366,365))+(($U638*'DT IN. DE'!$E$5/2000))</f>
        <v>0</v>
      </c>
      <c r="R638" s="290">
        <f t="shared" si="104"/>
        <v>0</v>
      </c>
      <c r="T638" s="291">
        <f t="shared" si="105"/>
        <v>0</v>
      </c>
      <c r="U638" s="291">
        <f t="shared" si="106"/>
        <v>0</v>
      </c>
      <c r="W638" s="288">
        <f>(($AB638*'DT IN. DE'!$C$5/1000))*($D$1166/IF(AND($D$1165&gt;$B$1167,$B$1167&gt;$D$1164),366,365))+(($AC638*'DT IN. DE'!$C$5/2000))</f>
        <v>0</v>
      </c>
      <c r="X638" s="289">
        <f t="shared" si="107"/>
        <v>0</v>
      </c>
      <c r="Y638" s="289">
        <f>(($AB638*'DT IN. DE'!$E$5/1000))*($D$1166/IF(AND($D$1165&gt;$B$1167,$B$1167&gt;$D$1164),366,365))+(($AC638*'DT IN. DE'!$E$5/2000))</f>
        <v>0</v>
      </c>
      <c r="Z638" s="292">
        <f t="shared" si="108"/>
        <v>0</v>
      </c>
      <c r="AA638" s="386"/>
      <c r="AB638" s="291">
        <f t="shared" si="109"/>
        <v>0</v>
      </c>
      <c r="AC638" s="291">
        <f t="shared" si="110"/>
        <v>0</v>
      </c>
    </row>
    <row r="639" spans="2:29" x14ac:dyDescent="0.25">
      <c r="B639" s="424">
        <v>635</v>
      </c>
      <c r="C639" s="430">
        <f>'BIENES ASEGURADOS IN.DE'!C639</f>
        <v>0</v>
      </c>
      <c r="D639" s="431">
        <f>'BIENES ASEGURADOS IN.DE'!D639*'RT GENERALES'!$E$14</f>
        <v>0</v>
      </c>
      <c r="E639" s="432">
        <f>'BIENES ASEGURADOS IN.DE'!E639*'RT GENERALES'!$E$14</f>
        <v>0</v>
      </c>
      <c r="F639" s="433">
        <f>'BIENES ASEGURADOS IN.DE'!F639*'RT GENERALES'!$E$14</f>
        <v>0</v>
      </c>
      <c r="G639" s="425">
        <f t="shared" si="100"/>
        <v>0</v>
      </c>
      <c r="H639" s="283"/>
      <c r="I639" s="284">
        <f>((((D639+E639)*('DT IN. DE'!$C$5/1000)))*($D$1166/IF(AND($D$1165&gt;$B$1167,$B$1167&gt;$D$1164),366,365))+(F639*('DT IN. DE'!$C$5/2000)))</f>
        <v>0</v>
      </c>
      <c r="J639" s="285">
        <f t="shared" si="101"/>
        <v>0</v>
      </c>
      <c r="K639" s="286">
        <f>(((D639+E639)*('DT IN. DE'!$E$5/1000))*($D$1166/IF(AND($D$1165&gt;$B$1167,$B$1167&gt;$D$1164),366,365))+(F639*('DT IN. DE'!$E$5/2000)))</f>
        <v>0</v>
      </c>
      <c r="L639" s="385"/>
      <c r="M639" s="287">
        <f t="shared" si="102"/>
        <v>0</v>
      </c>
      <c r="O639" s="288">
        <f>(($T639*'DT IN. DE'!$C$5/1000))*($D$1166/IF(AND($D$1165&gt;$B$1167,$B$1167&gt;$D$1164),366,365))+(($U639*'DT IN. DE'!$C$5/2000))</f>
        <v>0</v>
      </c>
      <c r="P639" s="289">
        <f t="shared" si="103"/>
        <v>0</v>
      </c>
      <c r="Q639" s="289">
        <f>(($T639*'DT IN. DE'!$E$5/1000))*($D$1166/IF(AND($D$1165&gt;$B$1167,$B$1167&gt;$D$1164),366,365))+(($U639*'DT IN. DE'!$E$5/2000))</f>
        <v>0</v>
      </c>
      <c r="R639" s="290">
        <f t="shared" si="104"/>
        <v>0</v>
      </c>
      <c r="T639" s="291">
        <f t="shared" si="105"/>
        <v>0</v>
      </c>
      <c r="U639" s="291">
        <f t="shared" si="106"/>
        <v>0</v>
      </c>
      <c r="W639" s="288">
        <f>(($AB639*'DT IN. DE'!$C$5/1000))*($D$1166/IF(AND($D$1165&gt;$B$1167,$B$1167&gt;$D$1164),366,365))+(($AC639*'DT IN. DE'!$C$5/2000))</f>
        <v>0</v>
      </c>
      <c r="X639" s="289">
        <f t="shared" si="107"/>
        <v>0</v>
      </c>
      <c r="Y639" s="289">
        <f>(($AB639*'DT IN. DE'!$E$5/1000))*($D$1166/IF(AND($D$1165&gt;$B$1167,$B$1167&gt;$D$1164),366,365))+(($AC639*'DT IN. DE'!$E$5/2000))</f>
        <v>0</v>
      </c>
      <c r="Z639" s="292">
        <f t="shared" si="108"/>
        <v>0</v>
      </c>
      <c r="AA639" s="386"/>
      <c r="AB639" s="291">
        <f t="shared" si="109"/>
        <v>0</v>
      </c>
      <c r="AC639" s="291">
        <f t="shared" si="110"/>
        <v>0</v>
      </c>
    </row>
    <row r="640" spans="2:29" x14ac:dyDescent="0.25">
      <c r="B640" s="424">
        <v>636</v>
      </c>
      <c r="C640" s="430">
        <f>'BIENES ASEGURADOS IN.DE'!C640</f>
        <v>0</v>
      </c>
      <c r="D640" s="431">
        <f>'BIENES ASEGURADOS IN.DE'!D640*'RT GENERALES'!$E$14</f>
        <v>0</v>
      </c>
      <c r="E640" s="432">
        <f>'BIENES ASEGURADOS IN.DE'!E640*'RT GENERALES'!$E$14</f>
        <v>0</v>
      </c>
      <c r="F640" s="433">
        <f>'BIENES ASEGURADOS IN.DE'!F640*'RT GENERALES'!$E$14</f>
        <v>0</v>
      </c>
      <c r="G640" s="425">
        <f t="shared" si="100"/>
        <v>0</v>
      </c>
      <c r="H640" s="283"/>
      <c r="I640" s="284">
        <f>((((D640+E640)*('DT IN. DE'!$C$5/1000)))*($D$1166/IF(AND($D$1165&gt;$B$1167,$B$1167&gt;$D$1164),366,365))+(F640*('DT IN. DE'!$C$5/2000)))</f>
        <v>0</v>
      </c>
      <c r="J640" s="285">
        <f t="shared" si="101"/>
        <v>0</v>
      </c>
      <c r="K640" s="286">
        <f>(((D640+E640)*('DT IN. DE'!$E$5/1000))*($D$1166/IF(AND($D$1165&gt;$B$1167,$B$1167&gt;$D$1164),366,365))+(F640*('DT IN. DE'!$E$5/2000)))</f>
        <v>0</v>
      </c>
      <c r="L640" s="385"/>
      <c r="M640" s="287">
        <f t="shared" si="102"/>
        <v>0</v>
      </c>
      <c r="O640" s="288">
        <f>(($T640*'DT IN. DE'!$C$5/1000))*($D$1166/IF(AND($D$1165&gt;$B$1167,$B$1167&gt;$D$1164),366,365))+(($U640*'DT IN. DE'!$C$5/2000))</f>
        <v>0</v>
      </c>
      <c r="P640" s="289">
        <f t="shared" si="103"/>
        <v>0</v>
      </c>
      <c r="Q640" s="289">
        <f>(($T640*'DT IN. DE'!$E$5/1000))*($D$1166/IF(AND($D$1165&gt;$B$1167,$B$1167&gt;$D$1164),366,365))+(($U640*'DT IN. DE'!$E$5/2000))</f>
        <v>0</v>
      </c>
      <c r="R640" s="290">
        <f t="shared" si="104"/>
        <v>0</v>
      </c>
      <c r="T640" s="291">
        <f t="shared" si="105"/>
        <v>0</v>
      </c>
      <c r="U640" s="291">
        <f t="shared" si="106"/>
        <v>0</v>
      </c>
      <c r="W640" s="288">
        <f>(($AB640*'DT IN. DE'!$C$5/1000))*($D$1166/IF(AND($D$1165&gt;$B$1167,$B$1167&gt;$D$1164),366,365))+(($AC640*'DT IN. DE'!$C$5/2000))</f>
        <v>0</v>
      </c>
      <c r="X640" s="289">
        <f t="shared" si="107"/>
        <v>0</v>
      </c>
      <c r="Y640" s="289">
        <f>(($AB640*'DT IN. DE'!$E$5/1000))*($D$1166/IF(AND($D$1165&gt;$B$1167,$B$1167&gt;$D$1164),366,365))+(($AC640*'DT IN. DE'!$E$5/2000))</f>
        <v>0</v>
      </c>
      <c r="Z640" s="292">
        <f t="shared" si="108"/>
        <v>0</v>
      </c>
      <c r="AA640" s="386"/>
      <c r="AB640" s="291">
        <f t="shared" si="109"/>
        <v>0</v>
      </c>
      <c r="AC640" s="291">
        <f t="shared" si="110"/>
        <v>0</v>
      </c>
    </row>
    <row r="641" spans="2:29" x14ac:dyDescent="0.25">
      <c r="B641" s="423">
        <v>637</v>
      </c>
      <c r="C641" s="430">
        <f>'BIENES ASEGURADOS IN.DE'!C641</f>
        <v>0</v>
      </c>
      <c r="D641" s="431">
        <f>'BIENES ASEGURADOS IN.DE'!D641*'RT GENERALES'!$E$14</f>
        <v>0</v>
      </c>
      <c r="E641" s="432">
        <f>'BIENES ASEGURADOS IN.DE'!E641*'RT GENERALES'!$E$14</f>
        <v>0</v>
      </c>
      <c r="F641" s="433">
        <f>'BIENES ASEGURADOS IN.DE'!F641*'RT GENERALES'!$E$14</f>
        <v>0</v>
      </c>
      <c r="G641" s="425">
        <f t="shared" si="100"/>
        <v>0</v>
      </c>
      <c r="H641" s="283"/>
      <c r="I641" s="284">
        <f>((((D641+E641)*('DT IN. DE'!$C$5/1000)))*($D$1166/IF(AND($D$1165&gt;$B$1167,$B$1167&gt;$D$1164),366,365))+(F641*('DT IN. DE'!$C$5/2000)))</f>
        <v>0</v>
      </c>
      <c r="J641" s="285">
        <f t="shared" si="101"/>
        <v>0</v>
      </c>
      <c r="K641" s="286">
        <f>(((D641+E641)*('DT IN. DE'!$E$5/1000))*($D$1166/IF(AND($D$1165&gt;$B$1167,$B$1167&gt;$D$1164),366,365))+(F641*('DT IN. DE'!$E$5/2000)))</f>
        <v>0</v>
      </c>
      <c r="L641" s="385"/>
      <c r="M641" s="287">
        <f t="shared" si="102"/>
        <v>0</v>
      </c>
      <c r="O641" s="288">
        <f>(($T641*'DT IN. DE'!$C$5/1000))*($D$1166/IF(AND($D$1165&gt;$B$1167,$B$1167&gt;$D$1164),366,365))+(($U641*'DT IN. DE'!$C$5/2000))</f>
        <v>0</v>
      </c>
      <c r="P641" s="289">
        <f t="shared" si="103"/>
        <v>0</v>
      </c>
      <c r="Q641" s="289">
        <f>(($T641*'DT IN. DE'!$E$5/1000))*($D$1166/IF(AND($D$1165&gt;$B$1167,$B$1167&gt;$D$1164),366,365))+(($U641*'DT IN. DE'!$E$5/2000))</f>
        <v>0</v>
      </c>
      <c r="R641" s="290">
        <f t="shared" si="104"/>
        <v>0</v>
      </c>
      <c r="T641" s="291">
        <f t="shared" si="105"/>
        <v>0</v>
      </c>
      <c r="U641" s="291">
        <f t="shared" si="106"/>
        <v>0</v>
      </c>
      <c r="W641" s="288">
        <f>(($AB641*'DT IN. DE'!$C$5/1000))*($D$1166/IF(AND($D$1165&gt;$B$1167,$B$1167&gt;$D$1164),366,365))+(($AC641*'DT IN. DE'!$C$5/2000))</f>
        <v>0</v>
      </c>
      <c r="X641" s="289">
        <f t="shared" si="107"/>
        <v>0</v>
      </c>
      <c r="Y641" s="289">
        <f>(($AB641*'DT IN. DE'!$E$5/1000))*($D$1166/IF(AND($D$1165&gt;$B$1167,$B$1167&gt;$D$1164),366,365))+(($AC641*'DT IN. DE'!$E$5/2000))</f>
        <v>0</v>
      </c>
      <c r="Z641" s="292">
        <f t="shared" si="108"/>
        <v>0</v>
      </c>
      <c r="AA641" s="386"/>
      <c r="AB641" s="291">
        <f t="shared" si="109"/>
        <v>0</v>
      </c>
      <c r="AC641" s="291">
        <f t="shared" si="110"/>
        <v>0</v>
      </c>
    </row>
    <row r="642" spans="2:29" x14ac:dyDescent="0.25">
      <c r="B642" s="424">
        <v>638</v>
      </c>
      <c r="C642" s="430">
        <f>'BIENES ASEGURADOS IN.DE'!C642</f>
        <v>0</v>
      </c>
      <c r="D642" s="431">
        <f>'BIENES ASEGURADOS IN.DE'!D642*'RT GENERALES'!$E$14</f>
        <v>0</v>
      </c>
      <c r="E642" s="432">
        <f>'BIENES ASEGURADOS IN.DE'!E642*'RT GENERALES'!$E$14</f>
        <v>0</v>
      </c>
      <c r="F642" s="433">
        <f>'BIENES ASEGURADOS IN.DE'!F642*'RT GENERALES'!$E$14</f>
        <v>0</v>
      </c>
      <c r="G642" s="425">
        <f t="shared" si="100"/>
        <v>0</v>
      </c>
      <c r="H642" s="283"/>
      <c r="I642" s="284">
        <f>((((D642+E642)*('DT IN. DE'!$C$5/1000)))*($D$1166/IF(AND($D$1165&gt;$B$1167,$B$1167&gt;$D$1164),366,365))+(F642*('DT IN. DE'!$C$5/2000)))</f>
        <v>0</v>
      </c>
      <c r="J642" s="285">
        <f t="shared" si="101"/>
        <v>0</v>
      </c>
      <c r="K642" s="286">
        <f>(((D642+E642)*('DT IN. DE'!$E$5/1000))*($D$1166/IF(AND($D$1165&gt;$B$1167,$B$1167&gt;$D$1164),366,365))+(F642*('DT IN. DE'!$E$5/2000)))</f>
        <v>0</v>
      </c>
      <c r="L642" s="385"/>
      <c r="M642" s="287">
        <f t="shared" si="102"/>
        <v>0</v>
      </c>
      <c r="O642" s="288">
        <f>(($T642*'DT IN. DE'!$C$5/1000))*($D$1166/IF(AND($D$1165&gt;$B$1167,$B$1167&gt;$D$1164),366,365))+(($U642*'DT IN. DE'!$C$5/2000))</f>
        <v>0</v>
      </c>
      <c r="P642" s="289">
        <f t="shared" si="103"/>
        <v>0</v>
      </c>
      <c r="Q642" s="289">
        <f>(($T642*'DT IN. DE'!$E$5/1000))*($D$1166/IF(AND($D$1165&gt;$B$1167,$B$1167&gt;$D$1164),366,365))+(($U642*'DT IN. DE'!$E$5/2000))</f>
        <v>0</v>
      </c>
      <c r="R642" s="290">
        <f t="shared" si="104"/>
        <v>0</v>
      </c>
      <c r="T642" s="291">
        <f t="shared" si="105"/>
        <v>0</v>
      </c>
      <c r="U642" s="291">
        <f t="shared" si="106"/>
        <v>0</v>
      </c>
      <c r="W642" s="288">
        <f>(($AB642*'DT IN. DE'!$C$5/1000))*($D$1166/IF(AND($D$1165&gt;$B$1167,$B$1167&gt;$D$1164),366,365))+(($AC642*'DT IN. DE'!$C$5/2000))</f>
        <v>0</v>
      </c>
      <c r="X642" s="289">
        <f t="shared" si="107"/>
        <v>0</v>
      </c>
      <c r="Y642" s="289">
        <f>(($AB642*'DT IN. DE'!$E$5/1000))*($D$1166/IF(AND($D$1165&gt;$B$1167,$B$1167&gt;$D$1164),366,365))+(($AC642*'DT IN. DE'!$E$5/2000))</f>
        <v>0</v>
      </c>
      <c r="Z642" s="292">
        <f t="shared" si="108"/>
        <v>0</v>
      </c>
      <c r="AA642" s="386"/>
      <c r="AB642" s="291">
        <f t="shared" si="109"/>
        <v>0</v>
      </c>
      <c r="AC642" s="291">
        <f t="shared" si="110"/>
        <v>0</v>
      </c>
    </row>
    <row r="643" spans="2:29" x14ac:dyDescent="0.25">
      <c r="B643" s="424">
        <v>639</v>
      </c>
      <c r="C643" s="430">
        <f>'BIENES ASEGURADOS IN.DE'!C643</f>
        <v>0</v>
      </c>
      <c r="D643" s="431">
        <f>'BIENES ASEGURADOS IN.DE'!D643*'RT GENERALES'!$E$14</f>
        <v>0</v>
      </c>
      <c r="E643" s="432">
        <f>'BIENES ASEGURADOS IN.DE'!E643*'RT GENERALES'!$E$14</f>
        <v>0</v>
      </c>
      <c r="F643" s="433">
        <f>'BIENES ASEGURADOS IN.DE'!F643*'RT GENERALES'!$E$14</f>
        <v>0</v>
      </c>
      <c r="G643" s="425">
        <f t="shared" si="100"/>
        <v>0</v>
      </c>
      <c r="H643" s="283"/>
      <c r="I643" s="284">
        <f>((((D643+E643)*('DT IN. DE'!$C$5/1000)))*($D$1166/IF(AND($D$1165&gt;$B$1167,$B$1167&gt;$D$1164),366,365))+(F643*('DT IN. DE'!$C$5/2000)))</f>
        <v>0</v>
      </c>
      <c r="J643" s="285">
        <f t="shared" si="101"/>
        <v>0</v>
      </c>
      <c r="K643" s="286">
        <f>(((D643+E643)*('DT IN. DE'!$E$5/1000))*($D$1166/IF(AND($D$1165&gt;$B$1167,$B$1167&gt;$D$1164),366,365))+(F643*('DT IN. DE'!$E$5/2000)))</f>
        <v>0</v>
      </c>
      <c r="L643" s="385"/>
      <c r="M643" s="287">
        <f t="shared" si="102"/>
        <v>0</v>
      </c>
      <c r="O643" s="288">
        <f>(($T643*'DT IN. DE'!$C$5/1000))*($D$1166/IF(AND($D$1165&gt;$B$1167,$B$1167&gt;$D$1164),366,365))+(($U643*'DT IN. DE'!$C$5/2000))</f>
        <v>0</v>
      </c>
      <c r="P643" s="289">
        <f t="shared" si="103"/>
        <v>0</v>
      </c>
      <c r="Q643" s="289">
        <f>(($T643*'DT IN. DE'!$E$5/1000))*($D$1166/IF(AND($D$1165&gt;$B$1167,$B$1167&gt;$D$1164),366,365))+(($U643*'DT IN. DE'!$E$5/2000))</f>
        <v>0</v>
      </c>
      <c r="R643" s="290">
        <f t="shared" si="104"/>
        <v>0</v>
      </c>
      <c r="T643" s="291">
        <f t="shared" si="105"/>
        <v>0</v>
      </c>
      <c r="U643" s="291">
        <f t="shared" si="106"/>
        <v>0</v>
      </c>
      <c r="W643" s="288">
        <f>(($AB643*'DT IN. DE'!$C$5/1000))*($D$1166/IF(AND($D$1165&gt;$B$1167,$B$1167&gt;$D$1164),366,365))+(($AC643*'DT IN. DE'!$C$5/2000))</f>
        <v>0</v>
      </c>
      <c r="X643" s="289">
        <f t="shared" si="107"/>
        <v>0</v>
      </c>
      <c r="Y643" s="289">
        <f>(($AB643*'DT IN. DE'!$E$5/1000))*($D$1166/IF(AND($D$1165&gt;$B$1167,$B$1167&gt;$D$1164),366,365))+(($AC643*'DT IN. DE'!$E$5/2000))</f>
        <v>0</v>
      </c>
      <c r="Z643" s="292">
        <f t="shared" si="108"/>
        <v>0</v>
      </c>
      <c r="AA643" s="386"/>
      <c r="AB643" s="291">
        <f t="shared" si="109"/>
        <v>0</v>
      </c>
      <c r="AC643" s="291">
        <f t="shared" si="110"/>
        <v>0</v>
      </c>
    </row>
    <row r="644" spans="2:29" x14ac:dyDescent="0.25">
      <c r="B644" s="423">
        <v>640</v>
      </c>
      <c r="C644" s="430">
        <f>'BIENES ASEGURADOS IN.DE'!C644</f>
        <v>0</v>
      </c>
      <c r="D644" s="431">
        <f>'BIENES ASEGURADOS IN.DE'!D644*'RT GENERALES'!$E$14</f>
        <v>0</v>
      </c>
      <c r="E644" s="432">
        <f>'BIENES ASEGURADOS IN.DE'!E644*'RT GENERALES'!$E$14</f>
        <v>0</v>
      </c>
      <c r="F644" s="433">
        <f>'BIENES ASEGURADOS IN.DE'!F644*'RT GENERALES'!$E$14</f>
        <v>0</v>
      </c>
      <c r="G644" s="425">
        <f t="shared" si="100"/>
        <v>0</v>
      </c>
      <c r="H644" s="283"/>
      <c r="I644" s="284">
        <f>((((D644+E644)*('DT IN. DE'!$C$5/1000)))*($D$1166/IF(AND($D$1165&gt;$B$1167,$B$1167&gt;$D$1164),366,365))+(F644*('DT IN. DE'!$C$5/2000)))</f>
        <v>0</v>
      </c>
      <c r="J644" s="285">
        <f t="shared" si="101"/>
        <v>0</v>
      </c>
      <c r="K644" s="286">
        <f>(((D644+E644)*('DT IN. DE'!$E$5/1000))*($D$1166/IF(AND($D$1165&gt;$B$1167,$B$1167&gt;$D$1164),366,365))+(F644*('DT IN. DE'!$E$5/2000)))</f>
        <v>0</v>
      </c>
      <c r="L644" s="385"/>
      <c r="M644" s="287">
        <f t="shared" si="102"/>
        <v>0</v>
      </c>
      <c r="O644" s="288">
        <f>(($T644*'DT IN. DE'!$C$5/1000))*($D$1166/IF(AND($D$1165&gt;$B$1167,$B$1167&gt;$D$1164),366,365))+(($U644*'DT IN. DE'!$C$5/2000))</f>
        <v>0</v>
      </c>
      <c r="P644" s="289">
        <f t="shared" si="103"/>
        <v>0</v>
      </c>
      <c r="Q644" s="289">
        <f>(($T644*'DT IN. DE'!$E$5/1000))*($D$1166/IF(AND($D$1165&gt;$B$1167,$B$1167&gt;$D$1164),366,365))+(($U644*'DT IN. DE'!$E$5/2000))</f>
        <v>0</v>
      </c>
      <c r="R644" s="290">
        <f t="shared" si="104"/>
        <v>0</v>
      </c>
      <c r="T644" s="291">
        <f t="shared" si="105"/>
        <v>0</v>
      </c>
      <c r="U644" s="291">
        <f t="shared" si="106"/>
        <v>0</v>
      </c>
      <c r="W644" s="288">
        <f>(($AB644*'DT IN. DE'!$C$5/1000))*($D$1166/IF(AND($D$1165&gt;$B$1167,$B$1167&gt;$D$1164),366,365))+(($AC644*'DT IN. DE'!$C$5/2000))</f>
        <v>0</v>
      </c>
      <c r="X644" s="289">
        <f t="shared" si="107"/>
        <v>0</v>
      </c>
      <c r="Y644" s="289">
        <f>(($AB644*'DT IN. DE'!$E$5/1000))*($D$1166/IF(AND($D$1165&gt;$B$1167,$B$1167&gt;$D$1164),366,365))+(($AC644*'DT IN. DE'!$E$5/2000))</f>
        <v>0</v>
      </c>
      <c r="Z644" s="292">
        <f t="shared" si="108"/>
        <v>0</v>
      </c>
      <c r="AA644" s="386"/>
      <c r="AB644" s="291">
        <f t="shared" si="109"/>
        <v>0</v>
      </c>
      <c r="AC644" s="291">
        <f t="shared" si="110"/>
        <v>0</v>
      </c>
    </row>
    <row r="645" spans="2:29" x14ac:dyDescent="0.25">
      <c r="B645" s="424">
        <v>641</v>
      </c>
      <c r="C645" s="430">
        <f>'BIENES ASEGURADOS IN.DE'!C645</f>
        <v>0</v>
      </c>
      <c r="D645" s="431">
        <f>'BIENES ASEGURADOS IN.DE'!D645*'RT GENERALES'!$E$14</f>
        <v>0</v>
      </c>
      <c r="E645" s="432">
        <f>'BIENES ASEGURADOS IN.DE'!E645*'RT GENERALES'!$E$14</f>
        <v>0</v>
      </c>
      <c r="F645" s="433">
        <f>'BIENES ASEGURADOS IN.DE'!F645*'RT GENERALES'!$E$14</f>
        <v>0</v>
      </c>
      <c r="G645" s="425">
        <f t="shared" si="100"/>
        <v>0</v>
      </c>
      <c r="H645" s="283"/>
      <c r="I645" s="284">
        <f>((((D645+E645)*('DT IN. DE'!$C$5/1000)))*($D$1166/IF(AND($D$1165&gt;$B$1167,$B$1167&gt;$D$1164),366,365))+(F645*('DT IN. DE'!$C$5/2000)))</f>
        <v>0</v>
      </c>
      <c r="J645" s="285">
        <f t="shared" si="101"/>
        <v>0</v>
      </c>
      <c r="K645" s="286">
        <f>(((D645+E645)*('DT IN. DE'!$E$5/1000))*($D$1166/IF(AND($D$1165&gt;$B$1167,$B$1167&gt;$D$1164),366,365))+(F645*('DT IN. DE'!$E$5/2000)))</f>
        <v>0</v>
      </c>
      <c r="L645" s="385"/>
      <c r="M645" s="287">
        <f t="shared" si="102"/>
        <v>0</v>
      </c>
      <c r="O645" s="288">
        <f>(($T645*'DT IN. DE'!$C$5/1000))*($D$1166/IF(AND($D$1165&gt;$B$1167,$B$1167&gt;$D$1164),366,365))+(($U645*'DT IN. DE'!$C$5/2000))</f>
        <v>0</v>
      </c>
      <c r="P645" s="289">
        <f t="shared" si="103"/>
        <v>0</v>
      </c>
      <c r="Q645" s="289">
        <f>(($T645*'DT IN. DE'!$E$5/1000))*($D$1166/IF(AND($D$1165&gt;$B$1167,$B$1167&gt;$D$1164),366,365))+(($U645*'DT IN. DE'!$E$5/2000))</f>
        <v>0</v>
      </c>
      <c r="R645" s="290">
        <f t="shared" si="104"/>
        <v>0</v>
      </c>
      <c r="T645" s="291">
        <f t="shared" si="105"/>
        <v>0</v>
      </c>
      <c r="U645" s="291">
        <f t="shared" si="106"/>
        <v>0</v>
      </c>
      <c r="W645" s="288">
        <f>(($AB645*'DT IN. DE'!$C$5/1000))*($D$1166/IF(AND($D$1165&gt;$B$1167,$B$1167&gt;$D$1164),366,365))+(($AC645*'DT IN. DE'!$C$5/2000))</f>
        <v>0</v>
      </c>
      <c r="X645" s="289">
        <f t="shared" si="107"/>
        <v>0</v>
      </c>
      <c r="Y645" s="289">
        <f>(($AB645*'DT IN. DE'!$E$5/1000))*($D$1166/IF(AND($D$1165&gt;$B$1167,$B$1167&gt;$D$1164),366,365))+(($AC645*'DT IN. DE'!$E$5/2000))</f>
        <v>0</v>
      </c>
      <c r="Z645" s="292">
        <f t="shared" si="108"/>
        <v>0</v>
      </c>
      <c r="AA645" s="386"/>
      <c r="AB645" s="291">
        <f t="shared" si="109"/>
        <v>0</v>
      </c>
      <c r="AC645" s="291">
        <f t="shared" si="110"/>
        <v>0</v>
      </c>
    </row>
    <row r="646" spans="2:29" x14ac:dyDescent="0.25">
      <c r="B646" s="424">
        <v>642</v>
      </c>
      <c r="C646" s="430">
        <f>'BIENES ASEGURADOS IN.DE'!C646</f>
        <v>0</v>
      </c>
      <c r="D646" s="431">
        <f>'BIENES ASEGURADOS IN.DE'!D646*'RT GENERALES'!$E$14</f>
        <v>0</v>
      </c>
      <c r="E646" s="432">
        <f>'BIENES ASEGURADOS IN.DE'!E646*'RT GENERALES'!$E$14</f>
        <v>0</v>
      </c>
      <c r="F646" s="433">
        <f>'BIENES ASEGURADOS IN.DE'!F646*'RT GENERALES'!$E$14</f>
        <v>0</v>
      </c>
      <c r="G646" s="425">
        <f t="shared" ref="G646:G709" si="111">SUM(D646:F646)</f>
        <v>0</v>
      </c>
      <c r="H646" s="283"/>
      <c r="I646" s="284">
        <f>((((D646+E646)*('DT IN. DE'!$C$5/1000)))*($D$1166/IF(AND($D$1165&gt;$B$1167,$B$1167&gt;$D$1164),366,365))+(F646*('DT IN. DE'!$C$5/2000)))</f>
        <v>0</v>
      </c>
      <c r="J646" s="285">
        <f t="shared" ref="J646:J709" si="112">((((D646+E646)*($G$1166/1000)))*($D$1166/IF(AND($D$1165&gt;$B$1167,$B$1167&gt;$D$1164),366,365))+(F646*$G$1166/2000))</f>
        <v>0</v>
      </c>
      <c r="K646" s="286">
        <f>(((D646+E646)*('DT IN. DE'!$E$5/1000))*($D$1166/IF(AND($D$1165&gt;$B$1167,$B$1167&gt;$D$1164),366,365))+(F646*('DT IN. DE'!$E$5/2000)))</f>
        <v>0</v>
      </c>
      <c r="L646" s="385"/>
      <c r="M646" s="287">
        <f t="shared" ref="M646:M709" si="113">SUM(I646:L646)</f>
        <v>0</v>
      </c>
      <c r="O646" s="288">
        <f>(($T646*'DT IN. DE'!$C$5/1000))*($D$1166/IF(AND($D$1165&gt;$B$1167,$B$1167&gt;$D$1164),366,365))+(($U646*'DT IN. DE'!$C$5/2000))</f>
        <v>0</v>
      </c>
      <c r="P646" s="289">
        <f t="shared" ref="P646:P709" si="114">(($T646*$G$1166/1000))*($D$1166/IF(AND($D$1165&gt;$B$1167,$B$1167&gt;$D$1164),366,365))+(($U646*$G$1166/2000))</f>
        <v>0</v>
      </c>
      <c r="Q646" s="289">
        <f>(($T646*'DT IN. DE'!$E$5/1000))*($D$1166/IF(AND($D$1165&gt;$B$1167,$B$1167&gt;$D$1164),366,365))+(($U646*'DT IN. DE'!$E$5/2000))</f>
        <v>0</v>
      </c>
      <c r="R646" s="290">
        <f t="shared" ref="R646:R709" si="115">M646-(SUM(O646:Q646))</f>
        <v>0</v>
      </c>
      <c r="T646" s="291">
        <f t="shared" ref="T646:T709" si="116">IF(AND(($G646)&gt;$O$2,F646&gt;0),((D646+E646)*($O$2/$G646)),IF($G646&lt;$O$2,(D646+E646),($G646)*($O$2/$G646)))</f>
        <v>0</v>
      </c>
      <c r="U646" s="291">
        <f t="shared" ref="U646:U709" si="117">IF(AND(($G646)&gt;$O$2,$F646&gt;0),(($F646)*($O$2/$G646)),$F646)</f>
        <v>0</v>
      </c>
      <c r="W646" s="288">
        <f>(($AB646*'DT IN. DE'!$C$5/1000))*($D$1166/IF(AND($D$1165&gt;$B$1167,$B$1167&gt;$D$1164),366,365))+(($AC646*'DT IN. DE'!$C$5/2000))</f>
        <v>0</v>
      </c>
      <c r="X646" s="289">
        <f t="shared" ref="X646:X709" si="118">(($AB646*$G$1166/1000))*($D$1166/IF(AND($D$1165&gt;$B$1167,$B$1167&gt;$D$1164),366,365))+(($AC646*$G$1166/2000))</f>
        <v>0</v>
      </c>
      <c r="Y646" s="289">
        <f>(($AB646*'DT IN. DE'!$E$5/1000))*($D$1166/IF(AND($D$1165&gt;$B$1167,$B$1167&gt;$D$1164),366,365))+(($AC646*'DT IN. DE'!$E$5/2000))</f>
        <v>0</v>
      </c>
      <c r="Z646" s="292">
        <f t="shared" ref="Z646:Z709" si="119">M646-SUM(O646:Q646,W646:Y646)</f>
        <v>0</v>
      </c>
      <c r="AA646" s="386"/>
      <c r="AB646" s="291">
        <f t="shared" ref="AB646:AB709" si="120">IF($G646&gt;$O$2,IF(AND($W$2&gt;=($G646-$O$2)),(D646+E646)*(1-($O$2/$G646)),(D646+E646)*($W$2/$G646)),0)</f>
        <v>0</v>
      </c>
      <c r="AC646" s="291">
        <f t="shared" ref="AC646:AC709" si="121">IF($G646&gt;$O$2,IF(AND($W$2&gt;=($G646-$O$2),F646&gt;0),(F646)*(1-($O$2/$G646)),(F646)*($W$2/$G646)),0)</f>
        <v>0</v>
      </c>
    </row>
    <row r="647" spans="2:29" x14ac:dyDescent="0.25">
      <c r="B647" s="423">
        <v>643</v>
      </c>
      <c r="C647" s="430">
        <f>'BIENES ASEGURADOS IN.DE'!C647</f>
        <v>0</v>
      </c>
      <c r="D647" s="431">
        <f>'BIENES ASEGURADOS IN.DE'!D647*'RT GENERALES'!$E$14</f>
        <v>0</v>
      </c>
      <c r="E647" s="432">
        <f>'BIENES ASEGURADOS IN.DE'!E647*'RT GENERALES'!$E$14</f>
        <v>0</v>
      </c>
      <c r="F647" s="433">
        <f>'BIENES ASEGURADOS IN.DE'!F647*'RT GENERALES'!$E$14</f>
        <v>0</v>
      </c>
      <c r="G647" s="425">
        <f t="shared" si="111"/>
        <v>0</v>
      </c>
      <c r="H647" s="283"/>
      <c r="I647" s="284">
        <f>((((D647+E647)*('DT IN. DE'!$C$5/1000)))*($D$1166/IF(AND($D$1165&gt;$B$1167,$B$1167&gt;$D$1164),366,365))+(F647*('DT IN. DE'!$C$5/2000)))</f>
        <v>0</v>
      </c>
      <c r="J647" s="285">
        <f t="shared" si="112"/>
        <v>0</v>
      </c>
      <c r="K647" s="286">
        <f>(((D647+E647)*('DT IN. DE'!$E$5/1000))*($D$1166/IF(AND($D$1165&gt;$B$1167,$B$1167&gt;$D$1164),366,365))+(F647*('DT IN. DE'!$E$5/2000)))</f>
        <v>0</v>
      </c>
      <c r="L647" s="385"/>
      <c r="M647" s="287">
        <f t="shared" si="113"/>
        <v>0</v>
      </c>
      <c r="O647" s="288">
        <f>(($T647*'DT IN. DE'!$C$5/1000))*($D$1166/IF(AND($D$1165&gt;$B$1167,$B$1167&gt;$D$1164),366,365))+(($U647*'DT IN. DE'!$C$5/2000))</f>
        <v>0</v>
      </c>
      <c r="P647" s="289">
        <f t="shared" si="114"/>
        <v>0</v>
      </c>
      <c r="Q647" s="289">
        <f>(($T647*'DT IN. DE'!$E$5/1000))*($D$1166/IF(AND($D$1165&gt;$B$1167,$B$1167&gt;$D$1164),366,365))+(($U647*'DT IN. DE'!$E$5/2000))</f>
        <v>0</v>
      </c>
      <c r="R647" s="290">
        <f t="shared" si="115"/>
        <v>0</v>
      </c>
      <c r="T647" s="291">
        <f t="shared" si="116"/>
        <v>0</v>
      </c>
      <c r="U647" s="291">
        <f t="shared" si="117"/>
        <v>0</v>
      </c>
      <c r="W647" s="288">
        <f>(($AB647*'DT IN. DE'!$C$5/1000))*($D$1166/IF(AND($D$1165&gt;$B$1167,$B$1167&gt;$D$1164),366,365))+(($AC647*'DT IN. DE'!$C$5/2000))</f>
        <v>0</v>
      </c>
      <c r="X647" s="289">
        <f t="shared" si="118"/>
        <v>0</v>
      </c>
      <c r="Y647" s="289">
        <f>(($AB647*'DT IN. DE'!$E$5/1000))*($D$1166/IF(AND($D$1165&gt;$B$1167,$B$1167&gt;$D$1164),366,365))+(($AC647*'DT IN. DE'!$E$5/2000))</f>
        <v>0</v>
      </c>
      <c r="Z647" s="292">
        <f t="shared" si="119"/>
        <v>0</v>
      </c>
      <c r="AA647" s="386"/>
      <c r="AB647" s="291">
        <f t="shared" si="120"/>
        <v>0</v>
      </c>
      <c r="AC647" s="291">
        <f t="shared" si="121"/>
        <v>0</v>
      </c>
    </row>
    <row r="648" spans="2:29" x14ac:dyDescent="0.25">
      <c r="B648" s="424">
        <v>644</v>
      </c>
      <c r="C648" s="430">
        <f>'BIENES ASEGURADOS IN.DE'!C648</f>
        <v>0</v>
      </c>
      <c r="D648" s="431">
        <f>'BIENES ASEGURADOS IN.DE'!D648*'RT GENERALES'!$E$14</f>
        <v>0</v>
      </c>
      <c r="E648" s="432">
        <f>'BIENES ASEGURADOS IN.DE'!E648*'RT GENERALES'!$E$14</f>
        <v>0</v>
      </c>
      <c r="F648" s="433">
        <f>'BIENES ASEGURADOS IN.DE'!F648*'RT GENERALES'!$E$14</f>
        <v>0</v>
      </c>
      <c r="G648" s="425">
        <f t="shared" si="111"/>
        <v>0</v>
      </c>
      <c r="H648" s="283"/>
      <c r="I648" s="284">
        <f>((((D648+E648)*('DT IN. DE'!$C$5/1000)))*($D$1166/IF(AND($D$1165&gt;$B$1167,$B$1167&gt;$D$1164),366,365))+(F648*('DT IN. DE'!$C$5/2000)))</f>
        <v>0</v>
      </c>
      <c r="J648" s="285">
        <f t="shared" si="112"/>
        <v>0</v>
      </c>
      <c r="K648" s="286">
        <f>(((D648+E648)*('DT IN. DE'!$E$5/1000))*($D$1166/IF(AND($D$1165&gt;$B$1167,$B$1167&gt;$D$1164),366,365))+(F648*('DT IN. DE'!$E$5/2000)))</f>
        <v>0</v>
      </c>
      <c r="L648" s="385"/>
      <c r="M648" s="287">
        <f t="shared" si="113"/>
        <v>0</v>
      </c>
      <c r="O648" s="288">
        <f>(($T648*'DT IN. DE'!$C$5/1000))*($D$1166/IF(AND($D$1165&gt;$B$1167,$B$1167&gt;$D$1164),366,365))+(($U648*'DT IN. DE'!$C$5/2000))</f>
        <v>0</v>
      </c>
      <c r="P648" s="289">
        <f t="shared" si="114"/>
        <v>0</v>
      </c>
      <c r="Q648" s="289">
        <f>(($T648*'DT IN. DE'!$E$5/1000))*($D$1166/IF(AND($D$1165&gt;$B$1167,$B$1167&gt;$D$1164),366,365))+(($U648*'DT IN. DE'!$E$5/2000))</f>
        <v>0</v>
      </c>
      <c r="R648" s="290">
        <f t="shared" si="115"/>
        <v>0</v>
      </c>
      <c r="T648" s="291">
        <f t="shared" si="116"/>
        <v>0</v>
      </c>
      <c r="U648" s="291">
        <f t="shared" si="117"/>
        <v>0</v>
      </c>
      <c r="W648" s="288">
        <f>(($AB648*'DT IN. DE'!$C$5/1000))*($D$1166/IF(AND($D$1165&gt;$B$1167,$B$1167&gt;$D$1164),366,365))+(($AC648*'DT IN. DE'!$C$5/2000))</f>
        <v>0</v>
      </c>
      <c r="X648" s="289">
        <f t="shared" si="118"/>
        <v>0</v>
      </c>
      <c r="Y648" s="289">
        <f>(($AB648*'DT IN. DE'!$E$5/1000))*($D$1166/IF(AND($D$1165&gt;$B$1167,$B$1167&gt;$D$1164),366,365))+(($AC648*'DT IN. DE'!$E$5/2000))</f>
        <v>0</v>
      </c>
      <c r="Z648" s="292">
        <f t="shared" si="119"/>
        <v>0</v>
      </c>
      <c r="AA648" s="386"/>
      <c r="AB648" s="291">
        <f t="shared" si="120"/>
        <v>0</v>
      </c>
      <c r="AC648" s="291">
        <f t="shared" si="121"/>
        <v>0</v>
      </c>
    </row>
    <row r="649" spans="2:29" x14ac:dyDescent="0.25">
      <c r="B649" s="424">
        <v>645</v>
      </c>
      <c r="C649" s="430">
        <f>'BIENES ASEGURADOS IN.DE'!C649</f>
        <v>0</v>
      </c>
      <c r="D649" s="431">
        <f>'BIENES ASEGURADOS IN.DE'!D649*'RT GENERALES'!$E$14</f>
        <v>0</v>
      </c>
      <c r="E649" s="432">
        <f>'BIENES ASEGURADOS IN.DE'!E649*'RT GENERALES'!$E$14</f>
        <v>0</v>
      </c>
      <c r="F649" s="433">
        <f>'BIENES ASEGURADOS IN.DE'!F649*'RT GENERALES'!$E$14</f>
        <v>0</v>
      </c>
      <c r="G649" s="425">
        <f t="shared" si="111"/>
        <v>0</v>
      </c>
      <c r="H649" s="283"/>
      <c r="I649" s="284">
        <f>((((D649+E649)*('DT IN. DE'!$C$5/1000)))*($D$1166/IF(AND($D$1165&gt;$B$1167,$B$1167&gt;$D$1164),366,365))+(F649*('DT IN. DE'!$C$5/2000)))</f>
        <v>0</v>
      </c>
      <c r="J649" s="285">
        <f t="shared" si="112"/>
        <v>0</v>
      </c>
      <c r="K649" s="286">
        <f>(((D649+E649)*('DT IN. DE'!$E$5/1000))*($D$1166/IF(AND($D$1165&gt;$B$1167,$B$1167&gt;$D$1164),366,365))+(F649*('DT IN. DE'!$E$5/2000)))</f>
        <v>0</v>
      </c>
      <c r="L649" s="385"/>
      <c r="M649" s="287">
        <f t="shared" si="113"/>
        <v>0</v>
      </c>
      <c r="O649" s="288">
        <f>(($T649*'DT IN. DE'!$C$5/1000))*($D$1166/IF(AND($D$1165&gt;$B$1167,$B$1167&gt;$D$1164),366,365))+(($U649*'DT IN. DE'!$C$5/2000))</f>
        <v>0</v>
      </c>
      <c r="P649" s="289">
        <f t="shared" si="114"/>
        <v>0</v>
      </c>
      <c r="Q649" s="289">
        <f>(($T649*'DT IN. DE'!$E$5/1000))*($D$1166/IF(AND($D$1165&gt;$B$1167,$B$1167&gt;$D$1164),366,365))+(($U649*'DT IN. DE'!$E$5/2000))</f>
        <v>0</v>
      </c>
      <c r="R649" s="290">
        <f t="shared" si="115"/>
        <v>0</v>
      </c>
      <c r="T649" s="291">
        <f t="shared" si="116"/>
        <v>0</v>
      </c>
      <c r="U649" s="291">
        <f t="shared" si="117"/>
        <v>0</v>
      </c>
      <c r="W649" s="288">
        <f>(($AB649*'DT IN. DE'!$C$5/1000))*($D$1166/IF(AND($D$1165&gt;$B$1167,$B$1167&gt;$D$1164),366,365))+(($AC649*'DT IN. DE'!$C$5/2000))</f>
        <v>0</v>
      </c>
      <c r="X649" s="289">
        <f t="shared" si="118"/>
        <v>0</v>
      </c>
      <c r="Y649" s="289">
        <f>(($AB649*'DT IN. DE'!$E$5/1000))*($D$1166/IF(AND($D$1165&gt;$B$1167,$B$1167&gt;$D$1164),366,365))+(($AC649*'DT IN. DE'!$E$5/2000))</f>
        <v>0</v>
      </c>
      <c r="Z649" s="292">
        <f t="shared" si="119"/>
        <v>0</v>
      </c>
      <c r="AA649" s="386"/>
      <c r="AB649" s="291">
        <f t="shared" si="120"/>
        <v>0</v>
      </c>
      <c r="AC649" s="291">
        <f t="shared" si="121"/>
        <v>0</v>
      </c>
    </row>
    <row r="650" spans="2:29" x14ac:dyDescent="0.25">
      <c r="B650" s="423">
        <v>646</v>
      </c>
      <c r="C650" s="430">
        <f>'BIENES ASEGURADOS IN.DE'!C650</f>
        <v>0</v>
      </c>
      <c r="D650" s="431">
        <f>'BIENES ASEGURADOS IN.DE'!D650*'RT GENERALES'!$E$14</f>
        <v>0</v>
      </c>
      <c r="E650" s="432">
        <f>'BIENES ASEGURADOS IN.DE'!E650*'RT GENERALES'!$E$14</f>
        <v>0</v>
      </c>
      <c r="F650" s="433">
        <f>'BIENES ASEGURADOS IN.DE'!F650*'RT GENERALES'!$E$14</f>
        <v>0</v>
      </c>
      <c r="G650" s="425">
        <f t="shared" si="111"/>
        <v>0</v>
      </c>
      <c r="H650" s="283"/>
      <c r="I650" s="284">
        <f>((((D650+E650)*('DT IN. DE'!$C$5/1000)))*($D$1166/IF(AND($D$1165&gt;$B$1167,$B$1167&gt;$D$1164),366,365))+(F650*('DT IN. DE'!$C$5/2000)))</f>
        <v>0</v>
      </c>
      <c r="J650" s="285">
        <f t="shared" si="112"/>
        <v>0</v>
      </c>
      <c r="K650" s="286">
        <f>(((D650+E650)*('DT IN. DE'!$E$5/1000))*($D$1166/IF(AND($D$1165&gt;$B$1167,$B$1167&gt;$D$1164),366,365))+(F650*('DT IN. DE'!$E$5/2000)))</f>
        <v>0</v>
      </c>
      <c r="L650" s="385"/>
      <c r="M650" s="287">
        <f t="shared" si="113"/>
        <v>0</v>
      </c>
      <c r="O650" s="288">
        <f>(($T650*'DT IN. DE'!$C$5/1000))*($D$1166/IF(AND($D$1165&gt;$B$1167,$B$1167&gt;$D$1164),366,365))+(($U650*'DT IN. DE'!$C$5/2000))</f>
        <v>0</v>
      </c>
      <c r="P650" s="289">
        <f t="shared" si="114"/>
        <v>0</v>
      </c>
      <c r="Q650" s="289">
        <f>(($T650*'DT IN. DE'!$E$5/1000))*($D$1166/IF(AND($D$1165&gt;$B$1167,$B$1167&gt;$D$1164),366,365))+(($U650*'DT IN. DE'!$E$5/2000))</f>
        <v>0</v>
      </c>
      <c r="R650" s="290">
        <f t="shared" si="115"/>
        <v>0</v>
      </c>
      <c r="T650" s="291">
        <f t="shared" si="116"/>
        <v>0</v>
      </c>
      <c r="U650" s="291">
        <f t="shared" si="117"/>
        <v>0</v>
      </c>
      <c r="W650" s="288">
        <f>(($AB650*'DT IN. DE'!$C$5/1000))*($D$1166/IF(AND($D$1165&gt;$B$1167,$B$1167&gt;$D$1164),366,365))+(($AC650*'DT IN. DE'!$C$5/2000))</f>
        <v>0</v>
      </c>
      <c r="X650" s="289">
        <f t="shared" si="118"/>
        <v>0</v>
      </c>
      <c r="Y650" s="289">
        <f>(($AB650*'DT IN. DE'!$E$5/1000))*($D$1166/IF(AND($D$1165&gt;$B$1167,$B$1167&gt;$D$1164),366,365))+(($AC650*'DT IN. DE'!$E$5/2000))</f>
        <v>0</v>
      </c>
      <c r="Z650" s="292">
        <f t="shared" si="119"/>
        <v>0</v>
      </c>
      <c r="AA650" s="386"/>
      <c r="AB650" s="291">
        <f t="shared" si="120"/>
        <v>0</v>
      </c>
      <c r="AC650" s="291">
        <f t="shared" si="121"/>
        <v>0</v>
      </c>
    </row>
    <row r="651" spans="2:29" x14ac:dyDescent="0.25">
      <c r="B651" s="424">
        <v>647</v>
      </c>
      <c r="C651" s="430">
        <f>'BIENES ASEGURADOS IN.DE'!C651</f>
        <v>0</v>
      </c>
      <c r="D651" s="431">
        <f>'BIENES ASEGURADOS IN.DE'!D651*'RT GENERALES'!$E$14</f>
        <v>0</v>
      </c>
      <c r="E651" s="432">
        <f>'BIENES ASEGURADOS IN.DE'!E651*'RT GENERALES'!$E$14</f>
        <v>0</v>
      </c>
      <c r="F651" s="433">
        <f>'BIENES ASEGURADOS IN.DE'!F651*'RT GENERALES'!$E$14</f>
        <v>0</v>
      </c>
      <c r="G651" s="425">
        <f t="shared" si="111"/>
        <v>0</v>
      </c>
      <c r="H651" s="283"/>
      <c r="I651" s="284">
        <f>((((D651+E651)*('DT IN. DE'!$C$5/1000)))*($D$1166/IF(AND($D$1165&gt;$B$1167,$B$1167&gt;$D$1164),366,365))+(F651*('DT IN. DE'!$C$5/2000)))</f>
        <v>0</v>
      </c>
      <c r="J651" s="285">
        <f t="shared" si="112"/>
        <v>0</v>
      </c>
      <c r="K651" s="286">
        <f>(((D651+E651)*('DT IN. DE'!$E$5/1000))*($D$1166/IF(AND($D$1165&gt;$B$1167,$B$1167&gt;$D$1164),366,365))+(F651*('DT IN. DE'!$E$5/2000)))</f>
        <v>0</v>
      </c>
      <c r="L651" s="385"/>
      <c r="M651" s="287">
        <f t="shared" si="113"/>
        <v>0</v>
      </c>
      <c r="O651" s="288">
        <f>(($T651*'DT IN. DE'!$C$5/1000))*($D$1166/IF(AND($D$1165&gt;$B$1167,$B$1167&gt;$D$1164),366,365))+(($U651*'DT IN. DE'!$C$5/2000))</f>
        <v>0</v>
      </c>
      <c r="P651" s="289">
        <f t="shared" si="114"/>
        <v>0</v>
      </c>
      <c r="Q651" s="289">
        <f>(($T651*'DT IN. DE'!$E$5/1000))*($D$1166/IF(AND($D$1165&gt;$B$1167,$B$1167&gt;$D$1164),366,365))+(($U651*'DT IN. DE'!$E$5/2000))</f>
        <v>0</v>
      </c>
      <c r="R651" s="290">
        <f t="shared" si="115"/>
        <v>0</v>
      </c>
      <c r="T651" s="291">
        <f t="shared" si="116"/>
        <v>0</v>
      </c>
      <c r="U651" s="291">
        <f t="shared" si="117"/>
        <v>0</v>
      </c>
      <c r="W651" s="288">
        <f>(($AB651*'DT IN. DE'!$C$5/1000))*($D$1166/IF(AND($D$1165&gt;$B$1167,$B$1167&gt;$D$1164),366,365))+(($AC651*'DT IN. DE'!$C$5/2000))</f>
        <v>0</v>
      </c>
      <c r="X651" s="289">
        <f t="shared" si="118"/>
        <v>0</v>
      </c>
      <c r="Y651" s="289">
        <f>(($AB651*'DT IN. DE'!$E$5/1000))*($D$1166/IF(AND($D$1165&gt;$B$1167,$B$1167&gt;$D$1164),366,365))+(($AC651*'DT IN. DE'!$E$5/2000))</f>
        <v>0</v>
      </c>
      <c r="Z651" s="292">
        <f t="shared" si="119"/>
        <v>0</v>
      </c>
      <c r="AA651" s="386"/>
      <c r="AB651" s="291">
        <f t="shared" si="120"/>
        <v>0</v>
      </c>
      <c r="AC651" s="291">
        <f t="shared" si="121"/>
        <v>0</v>
      </c>
    </row>
    <row r="652" spans="2:29" x14ac:dyDescent="0.25">
      <c r="B652" s="424">
        <v>648</v>
      </c>
      <c r="C652" s="430">
        <f>'BIENES ASEGURADOS IN.DE'!C652</f>
        <v>0</v>
      </c>
      <c r="D652" s="431">
        <f>'BIENES ASEGURADOS IN.DE'!D652*'RT GENERALES'!$E$14</f>
        <v>0</v>
      </c>
      <c r="E652" s="432">
        <f>'BIENES ASEGURADOS IN.DE'!E652*'RT GENERALES'!$E$14</f>
        <v>0</v>
      </c>
      <c r="F652" s="433">
        <f>'BIENES ASEGURADOS IN.DE'!F652*'RT GENERALES'!$E$14</f>
        <v>0</v>
      </c>
      <c r="G652" s="425">
        <f t="shared" si="111"/>
        <v>0</v>
      </c>
      <c r="H652" s="283"/>
      <c r="I652" s="284">
        <f>((((D652+E652)*('DT IN. DE'!$C$5/1000)))*($D$1166/IF(AND($D$1165&gt;$B$1167,$B$1167&gt;$D$1164),366,365))+(F652*('DT IN. DE'!$C$5/2000)))</f>
        <v>0</v>
      </c>
      <c r="J652" s="285">
        <f t="shared" si="112"/>
        <v>0</v>
      </c>
      <c r="K652" s="286">
        <f>(((D652+E652)*('DT IN. DE'!$E$5/1000))*($D$1166/IF(AND($D$1165&gt;$B$1167,$B$1167&gt;$D$1164),366,365))+(F652*('DT IN. DE'!$E$5/2000)))</f>
        <v>0</v>
      </c>
      <c r="L652" s="385"/>
      <c r="M652" s="287">
        <f t="shared" si="113"/>
        <v>0</v>
      </c>
      <c r="O652" s="288">
        <f>(($T652*'DT IN. DE'!$C$5/1000))*($D$1166/IF(AND($D$1165&gt;$B$1167,$B$1167&gt;$D$1164),366,365))+(($U652*'DT IN. DE'!$C$5/2000))</f>
        <v>0</v>
      </c>
      <c r="P652" s="289">
        <f t="shared" si="114"/>
        <v>0</v>
      </c>
      <c r="Q652" s="289">
        <f>(($T652*'DT IN. DE'!$E$5/1000))*($D$1166/IF(AND($D$1165&gt;$B$1167,$B$1167&gt;$D$1164),366,365))+(($U652*'DT IN. DE'!$E$5/2000))</f>
        <v>0</v>
      </c>
      <c r="R652" s="290">
        <f t="shared" si="115"/>
        <v>0</v>
      </c>
      <c r="T652" s="291">
        <f t="shared" si="116"/>
        <v>0</v>
      </c>
      <c r="U652" s="291">
        <f t="shared" si="117"/>
        <v>0</v>
      </c>
      <c r="W652" s="288">
        <f>(($AB652*'DT IN. DE'!$C$5/1000))*($D$1166/IF(AND($D$1165&gt;$B$1167,$B$1167&gt;$D$1164),366,365))+(($AC652*'DT IN. DE'!$C$5/2000))</f>
        <v>0</v>
      </c>
      <c r="X652" s="289">
        <f t="shared" si="118"/>
        <v>0</v>
      </c>
      <c r="Y652" s="289">
        <f>(($AB652*'DT IN. DE'!$E$5/1000))*($D$1166/IF(AND($D$1165&gt;$B$1167,$B$1167&gt;$D$1164),366,365))+(($AC652*'DT IN. DE'!$E$5/2000))</f>
        <v>0</v>
      </c>
      <c r="Z652" s="292">
        <f t="shared" si="119"/>
        <v>0</v>
      </c>
      <c r="AA652" s="386"/>
      <c r="AB652" s="291">
        <f t="shared" si="120"/>
        <v>0</v>
      </c>
      <c r="AC652" s="291">
        <f t="shared" si="121"/>
        <v>0</v>
      </c>
    </row>
    <row r="653" spans="2:29" x14ac:dyDescent="0.25">
      <c r="B653" s="423">
        <v>649</v>
      </c>
      <c r="C653" s="430">
        <f>'BIENES ASEGURADOS IN.DE'!C653</f>
        <v>0</v>
      </c>
      <c r="D653" s="431">
        <f>'BIENES ASEGURADOS IN.DE'!D653*'RT GENERALES'!$E$14</f>
        <v>0</v>
      </c>
      <c r="E653" s="432">
        <f>'BIENES ASEGURADOS IN.DE'!E653*'RT GENERALES'!$E$14</f>
        <v>0</v>
      </c>
      <c r="F653" s="433">
        <f>'BIENES ASEGURADOS IN.DE'!F653*'RT GENERALES'!$E$14</f>
        <v>0</v>
      </c>
      <c r="G653" s="425">
        <f t="shared" si="111"/>
        <v>0</v>
      </c>
      <c r="H653" s="283"/>
      <c r="I653" s="284">
        <f>((((D653+E653)*('DT IN. DE'!$C$5/1000)))*($D$1166/IF(AND($D$1165&gt;$B$1167,$B$1167&gt;$D$1164),366,365))+(F653*('DT IN. DE'!$C$5/2000)))</f>
        <v>0</v>
      </c>
      <c r="J653" s="285">
        <f t="shared" si="112"/>
        <v>0</v>
      </c>
      <c r="K653" s="286">
        <f>(((D653+E653)*('DT IN. DE'!$E$5/1000))*($D$1166/IF(AND($D$1165&gt;$B$1167,$B$1167&gt;$D$1164),366,365))+(F653*('DT IN. DE'!$E$5/2000)))</f>
        <v>0</v>
      </c>
      <c r="L653" s="385"/>
      <c r="M653" s="287">
        <f t="shared" si="113"/>
        <v>0</v>
      </c>
      <c r="O653" s="288">
        <f>(($T653*'DT IN. DE'!$C$5/1000))*($D$1166/IF(AND($D$1165&gt;$B$1167,$B$1167&gt;$D$1164),366,365))+(($U653*'DT IN. DE'!$C$5/2000))</f>
        <v>0</v>
      </c>
      <c r="P653" s="289">
        <f t="shared" si="114"/>
        <v>0</v>
      </c>
      <c r="Q653" s="289">
        <f>(($T653*'DT IN. DE'!$E$5/1000))*($D$1166/IF(AND($D$1165&gt;$B$1167,$B$1167&gt;$D$1164),366,365))+(($U653*'DT IN. DE'!$E$5/2000))</f>
        <v>0</v>
      </c>
      <c r="R653" s="290">
        <f t="shared" si="115"/>
        <v>0</v>
      </c>
      <c r="T653" s="291">
        <f t="shared" si="116"/>
        <v>0</v>
      </c>
      <c r="U653" s="291">
        <f t="shared" si="117"/>
        <v>0</v>
      </c>
      <c r="W653" s="288">
        <f>(($AB653*'DT IN. DE'!$C$5/1000))*($D$1166/IF(AND($D$1165&gt;$B$1167,$B$1167&gt;$D$1164),366,365))+(($AC653*'DT IN. DE'!$C$5/2000))</f>
        <v>0</v>
      </c>
      <c r="X653" s="289">
        <f t="shared" si="118"/>
        <v>0</v>
      </c>
      <c r="Y653" s="289">
        <f>(($AB653*'DT IN. DE'!$E$5/1000))*($D$1166/IF(AND($D$1165&gt;$B$1167,$B$1167&gt;$D$1164),366,365))+(($AC653*'DT IN. DE'!$E$5/2000))</f>
        <v>0</v>
      </c>
      <c r="Z653" s="292">
        <f t="shared" si="119"/>
        <v>0</v>
      </c>
      <c r="AA653" s="386"/>
      <c r="AB653" s="291">
        <f t="shared" si="120"/>
        <v>0</v>
      </c>
      <c r="AC653" s="291">
        <f t="shared" si="121"/>
        <v>0</v>
      </c>
    </row>
    <row r="654" spans="2:29" x14ac:dyDescent="0.25">
      <c r="B654" s="424">
        <v>650</v>
      </c>
      <c r="C654" s="430">
        <f>'BIENES ASEGURADOS IN.DE'!C654</f>
        <v>0</v>
      </c>
      <c r="D654" s="431">
        <f>'BIENES ASEGURADOS IN.DE'!D654*'RT GENERALES'!$E$14</f>
        <v>0</v>
      </c>
      <c r="E654" s="432">
        <f>'BIENES ASEGURADOS IN.DE'!E654*'RT GENERALES'!$E$14</f>
        <v>0</v>
      </c>
      <c r="F654" s="433">
        <f>'BIENES ASEGURADOS IN.DE'!F654*'RT GENERALES'!$E$14</f>
        <v>0</v>
      </c>
      <c r="G654" s="425">
        <f t="shared" si="111"/>
        <v>0</v>
      </c>
      <c r="H654" s="283"/>
      <c r="I654" s="284">
        <f>((((D654+E654)*('DT IN. DE'!$C$5/1000)))*($D$1166/IF(AND($D$1165&gt;$B$1167,$B$1167&gt;$D$1164),366,365))+(F654*('DT IN. DE'!$C$5/2000)))</f>
        <v>0</v>
      </c>
      <c r="J654" s="285">
        <f t="shared" si="112"/>
        <v>0</v>
      </c>
      <c r="K654" s="286">
        <f>(((D654+E654)*('DT IN. DE'!$E$5/1000))*($D$1166/IF(AND($D$1165&gt;$B$1167,$B$1167&gt;$D$1164),366,365))+(F654*('DT IN. DE'!$E$5/2000)))</f>
        <v>0</v>
      </c>
      <c r="L654" s="385"/>
      <c r="M654" s="287">
        <f t="shared" si="113"/>
        <v>0</v>
      </c>
      <c r="O654" s="288">
        <f>(($T654*'DT IN. DE'!$C$5/1000))*($D$1166/IF(AND($D$1165&gt;$B$1167,$B$1167&gt;$D$1164),366,365))+(($U654*'DT IN. DE'!$C$5/2000))</f>
        <v>0</v>
      </c>
      <c r="P654" s="289">
        <f t="shared" si="114"/>
        <v>0</v>
      </c>
      <c r="Q654" s="289">
        <f>(($T654*'DT IN. DE'!$E$5/1000))*($D$1166/IF(AND($D$1165&gt;$B$1167,$B$1167&gt;$D$1164),366,365))+(($U654*'DT IN. DE'!$E$5/2000))</f>
        <v>0</v>
      </c>
      <c r="R654" s="290">
        <f t="shared" si="115"/>
        <v>0</v>
      </c>
      <c r="T654" s="291">
        <f t="shared" si="116"/>
        <v>0</v>
      </c>
      <c r="U654" s="291">
        <f t="shared" si="117"/>
        <v>0</v>
      </c>
      <c r="W654" s="288">
        <f>(($AB654*'DT IN. DE'!$C$5/1000))*($D$1166/IF(AND($D$1165&gt;$B$1167,$B$1167&gt;$D$1164),366,365))+(($AC654*'DT IN. DE'!$C$5/2000))</f>
        <v>0</v>
      </c>
      <c r="X654" s="289">
        <f t="shared" si="118"/>
        <v>0</v>
      </c>
      <c r="Y654" s="289">
        <f>(($AB654*'DT IN. DE'!$E$5/1000))*($D$1166/IF(AND($D$1165&gt;$B$1167,$B$1167&gt;$D$1164),366,365))+(($AC654*'DT IN. DE'!$E$5/2000))</f>
        <v>0</v>
      </c>
      <c r="Z654" s="292">
        <f t="shared" si="119"/>
        <v>0</v>
      </c>
      <c r="AA654" s="386"/>
      <c r="AB654" s="291">
        <f t="shared" si="120"/>
        <v>0</v>
      </c>
      <c r="AC654" s="291">
        <f t="shared" si="121"/>
        <v>0</v>
      </c>
    </row>
    <row r="655" spans="2:29" x14ac:dyDescent="0.25">
      <c r="B655" s="424">
        <v>651</v>
      </c>
      <c r="C655" s="430">
        <f>'BIENES ASEGURADOS IN.DE'!C655</f>
        <v>0</v>
      </c>
      <c r="D655" s="431">
        <f>'BIENES ASEGURADOS IN.DE'!D655*'RT GENERALES'!$E$14</f>
        <v>0</v>
      </c>
      <c r="E655" s="432">
        <f>'BIENES ASEGURADOS IN.DE'!E655*'RT GENERALES'!$E$14</f>
        <v>0</v>
      </c>
      <c r="F655" s="433">
        <f>'BIENES ASEGURADOS IN.DE'!F655*'RT GENERALES'!$E$14</f>
        <v>0</v>
      </c>
      <c r="G655" s="425">
        <f t="shared" si="111"/>
        <v>0</v>
      </c>
      <c r="H655" s="283"/>
      <c r="I655" s="284">
        <f>((((D655+E655)*('DT IN. DE'!$C$5/1000)))*($D$1166/IF(AND($D$1165&gt;$B$1167,$B$1167&gt;$D$1164),366,365))+(F655*('DT IN. DE'!$C$5/2000)))</f>
        <v>0</v>
      </c>
      <c r="J655" s="285">
        <f t="shared" si="112"/>
        <v>0</v>
      </c>
      <c r="K655" s="286">
        <f>(((D655+E655)*('DT IN. DE'!$E$5/1000))*($D$1166/IF(AND($D$1165&gt;$B$1167,$B$1167&gt;$D$1164),366,365))+(F655*('DT IN. DE'!$E$5/2000)))</f>
        <v>0</v>
      </c>
      <c r="L655" s="385"/>
      <c r="M655" s="287">
        <f t="shared" si="113"/>
        <v>0</v>
      </c>
      <c r="O655" s="288">
        <f>(($T655*'DT IN. DE'!$C$5/1000))*($D$1166/IF(AND($D$1165&gt;$B$1167,$B$1167&gt;$D$1164),366,365))+(($U655*'DT IN. DE'!$C$5/2000))</f>
        <v>0</v>
      </c>
      <c r="P655" s="289">
        <f t="shared" si="114"/>
        <v>0</v>
      </c>
      <c r="Q655" s="289">
        <f>(($T655*'DT IN. DE'!$E$5/1000))*($D$1166/IF(AND($D$1165&gt;$B$1167,$B$1167&gt;$D$1164),366,365))+(($U655*'DT IN. DE'!$E$5/2000))</f>
        <v>0</v>
      </c>
      <c r="R655" s="290">
        <f t="shared" si="115"/>
        <v>0</v>
      </c>
      <c r="T655" s="291">
        <f t="shared" si="116"/>
        <v>0</v>
      </c>
      <c r="U655" s="291">
        <f t="shared" si="117"/>
        <v>0</v>
      </c>
      <c r="W655" s="288">
        <f>(($AB655*'DT IN. DE'!$C$5/1000))*($D$1166/IF(AND($D$1165&gt;$B$1167,$B$1167&gt;$D$1164),366,365))+(($AC655*'DT IN. DE'!$C$5/2000))</f>
        <v>0</v>
      </c>
      <c r="X655" s="289">
        <f t="shared" si="118"/>
        <v>0</v>
      </c>
      <c r="Y655" s="289">
        <f>(($AB655*'DT IN. DE'!$E$5/1000))*($D$1166/IF(AND($D$1165&gt;$B$1167,$B$1167&gt;$D$1164),366,365))+(($AC655*'DT IN. DE'!$E$5/2000))</f>
        <v>0</v>
      </c>
      <c r="Z655" s="292">
        <f t="shared" si="119"/>
        <v>0</v>
      </c>
      <c r="AA655" s="386"/>
      <c r="AB655" s="291">
        <f t="shared" si="120"/>
        <v>0</v>
      </c>
      <c r="AC655" s="291">
        <f t="shared" si="121"/>
        <v>0</v>
      </c>
    </row>
    <row r="656" spans="2:29" x14ac:dyDescent="0.25">
      <c r="B656" s="423">
        <v>652</v>
      </c>
      <c r="C656" s="430">
        <f>'BIENES ASEGURADOS IN.DE'!C656</f>
        <v>0</v>
      </c>
      <c r="D656" s="431">
        <f>'BIENES ASEGURADOS IN.DE'!D656*'RT GENERALES'!$E$14</f>
        <v>0</v>
      </c>
      <c r="E656" s="432">
        <f>'BIENES ASEGURADOS IN.DE'!E656*'RT GENERALES'!$E$14</f>
        <v>0</v>
      </c>
      <c r="F656" s="433">
        <f>'BIENES ASEGURADOS IN.DE'!F656*'RT GENERALES'!$E$14</f>
        <v>0</v>
      </c>
      <c r="G656" s="425">
        <f t="shared" si="111"/>
        <v>0</v>
      </c>
      <c r="H656" s="283"/>
      <c r="I656" s="284">
        <f>((((D656+E656)*('DT IN. DE'!$C$5/1000)))*($D$1166/IF(AND($D$1165&gt;$B$1167,$B$1167&gt;$D$1164),366,365))+(F656*('DT IN. DE'!$C$5/2000)))</f>
        <v>0</v>
      </c>
      <c r="J656" s="285">
        <f t="shared" si="112"/>
        <v>0</v>
      </c>
      <c r="K656" s="286">
        <f>(((D656+E656)*('DT IN. DE'!$E$5/1000))*($D$1166/IF(AND($D$1165&gt;$B$1167,$B$1167&gt;$D$1164),366,365))+(F656*('DT IN. DE'!$E$5/2000)))</f>
        <v>0</v>
      </c>
      <c r="L656" s="385"/>
      <c r="M656" s="287">
        <f t="shared" si="113"/>
        <v>0</v>
      </c>
      <c r="O656" s="288">
        <f>(($T656*'DT IN. DE'!$C$5/1000))*($D$1166/IF(AND($D$1165&gt;$B$1167,$B$1167&gt;$D$1164),366,365))+(($U656*'DT IN. DE'!$C$5/2000))</f>
        <v>0</v>
      </c>
      <c r="P656" s="289">
        <f t="shared" si="114"/>
        <v>0</v>
      </c>
      <c r="Q656" s="289">
        <f>(($T656*'DT IN. DE'!$E$5/1000))*($D$1166/IF(AND($D$1165&gt;$B$1167,$B$1167&gt;$D$1164),366,365))+(($U656*'DT IN. DE'!$E$5/2000))</f>
        <v>0</v>
      </c>
      <c r="R656" s="290">
        <f t="shared" si="115"/>
        <v>0</v>
      </c>
      <c r="T656" s="291">
        <f t="shared" si="116"/>
        <v>0</v>
      </c>
      <c r="U656" s="291">
        <f t="shared" si="117"/>
        <v>0</v>
      </c>
      <c r="W656" s="288">
        <f>(($AB656*'DT IN. DE'!$C$5/1000))*($D$1166/IF(AND($D$1165&gt;$B$1167,$B$1167&gt;$D$1164),366,365))+(($AC656*'DT IN. DE'!$C$5/2000))</f>
        <v>0</v>
      </c>
      <c r="X656" s="289">
        <f t="shared" si="118"/>
        <v>0</v>
      </c>
      <c r="Y656" s="289">
        <f>(($AB656*'DT IN. DE'!$E$5/1000))*($D$1166/IF(AND($D$1165&gt;$B$1167,$B$1167&gt;$D$1164),366,365))+(($AC656*'DT IN. DE'!$E$5/2000))</f>
        <v>0</v>
      </c>
      <c r="Z656" s="292">
        <f t="shared" si="119"/>
        <v>0</v>
      </c>
      <c r="AA656" s="386"/>
      <c r="AB656" s="291">
        <f t="shared" si="120"/>
        <v>0</v>
      </c>
      <c r="AC656" s="291">
        <f t="shared" si="121"/>
        <v>0</v>
      </c>
    </row>
    <row r="657" spans="2:29" x14ac:dyDescent="0.25">
      <c r="B657" s="424">
        <v>653</v>
      </c>
      <c r="C657" s="430">
        <f>'BIENES ASEGURADOS IN.DE'!C657</f>
        <v>0</v>
      </c>
      <c r="D657" s="431">
        <f>'BIENES ASEGURADOS IN.DE'!D657*'RT GENERALES'!$E$14</f>
        <v>0</v>
      </c>
      <c r="E657" s="432">
        <f>'BIENES ASEGURADOS IN.DE'!E657*'RT GENERALES'!$E$14</f>
        <v>0</v>
      </c>
      <c r="F657" s="433">
        <f>'BIENES ASEGURADOS IN.DE'!F657*'RT GENERALES'!$E$14</f>
        <v>0</v>
      </c>
      <c r="G657" s="425">
        <f t="shared" si="111"/>
        <v>0</v>
      </c>
      <c r="H657" s="283"/>
      <c r="I657" s="284">
        <f>((((D657+E657)*('DT IN. DE'!$C$5/1000)))*($D$1166/IF(AND($D$1165&gt;$B$1167,$B$1167&gt;$D$1164),366,365))+(F657*('DT IN. DE'!$C$5/2000)))</f>
        <v>0</v>
      </c>
      <c r="J657" s="285">
        <f t="shared" si="112"/>
        <v>0</v>
      </c>
      <c r="K657" s="286">
        <f>(((D657+E657)*('DT IN. DE'!$E$5/1000))*($D$1166/IF(AND($D$1165&gt;$B$1167,$B$1167&gt;$D$1164),366,365))+(F657*('DT IN. DE'!$E$5/2000)))</f>
        <v>0</v>
      </c>
      <c r="L657" s="385"/>
      <c r="M657" s="287">
        <f t="shared" si="113"/>
        <v>0</v>
      </c>
      <c r="O657" s="288">
        <f>(($T657*'DT IN. DE'!$C$5/1000))*($D$1166/IF(AND($D$1165&gt;$B$1167,$B$1167&gt;$D$1164),366,365))+(($U657*'DT IN. DE'!$C$5/2000))</f>
        <v>0</v>
      </c>
      <c r="P657" s="289">
        <f t="shared" si="114"/>
        <v>0</v>
      </c>
      <c r="Q657" s="289">
        <f>(($T657*'DT IN. DE'!$E$5/1000))*($D$1166/IF(AND($D$1165&gt;$B$1167,$B$1167&gt;$D$1164),366,365))+(($U657*'DT IN. DE'!$E$5/2000))</f>
        <v>0</v>
      </c>
      <c r="R657" s="290">
        <f t="shared" si="115"/>
        <v>0</v>
      </c>
      <c r="T657" s="291">
        <f t="shared" si="116"/>
        <v>0</v>
      </c>
      <c r="U657" s="291">
        <f t="shared" si="117"/>
        <v>0</v>
      </c>
      <c r="W657" s="288">
        <f>(($AB657*'DT IN. DE'!$C$5/1000))*($D$1166/IF(AND($D$1165&gt;$B$1167,$B$1167&gt;$D$1164),366,365))+(($AC657*'DT IN. DE'!$C$5/2000))</f>
        <v>0</v>
      </c>
      <c r="X657" s="289">
        <f t="shared" si="118"/>
        <v>0</v>
      </c>
      <c r="Y657" s="289">
        <f>(($AB657*'DT IN. DE'!$E$5/1000))*($D$1166/IF(AND($D$1165&gt;$B$1167,$B$1167&gt;$D$1164),366,365))+(($AC657*'DT IN. DE'!$E$5/2000))</f>
        <v>0</v>
      </c>
      <c r="Z657" s="292">
        <f t="shared" si="119"/>
        <v>0</v>
      </c>
      <c r="AA657" s="386"/>
      <c r="AB657" s="291">
        <f t="shared" si="120"/>
        <v>0</v>
      </c>
      <c r="AC657" s="291">
        <f t="shared" si="121"/>
        <v>0</v>
      </c>
    </row>
    <row r="658" spans="2:29" x14ac:dyDescent="0.25">
      <c r="B658" s="424">
        <v>654</v>
      </c>
      <c r="C658" s="430">
        <f>'BIENES ASEGURADOS IN.DE'!C658</f>
        <v>0</v>
      </c>
      <c r="D658" s="431">
        <f>'BIENES ASEGURADOS IN.DE'!D658*'RT GENERALES'!$E$14</f>
        <v>0</v>
      </c>
      <c r="E658" s="432">
        <f>'BIENES ASEGURADOS IN.DE'!E658*'RT GENERALES'!$E$14</f>
        <v>0</v>
      </c>
      <c r="F658" s="433">
        <f>'BIENES ASEGURADOS IN.DE'!F658*'RT GENERALES'!$E$14</f>
        <v>0</v>
      </c>
      <c r="G658" s="425">
        <f t="shared" si="111"/>
        <v>0</v>
      </c>
      <c r="H658" s="283"/>
      <c r="I658" s="284">
        <f>((((D658+E658)*('DT IN. DE'!$C$5/1000)))*($D$1166/IF(AND($D$1165&gt;$B$1167,$B$1167&gt;$D$1164),366,365))+(F658*('DT IN. DE'!$C$5/2000)))</f>
        <v>0</v>
      </c>
      <c r="J658" s="285">
        <f t="shared" si="112"/>
        <v>0</v>
      </c>
      <c r="K658" s="286">
        <f>(((D658+E658)*('DT IN. DE'!$E$5/1000))*($D$1166/IF(AND($D$1165&gt;$B$1167,$B$1167&gt;$D$1164),366,365))+(F658*('DT IN. DE'!$E$5/2000)))</f>
        <v>0</v>
      </c>
      <c r="L658" s="385"/>
      <c r="M658" s="287">
        <f t="shared" si="113"/>
        <v>0</v>
      </c>
      <c r="O658" s="288">
        <f>(($T658*'DT IN. DE'!$C$5/1000))*($D$1166/IF(AND($D$1165&gt;$B$1167,$B$1167&gt;$D$1164),366,365))+(($U658*'DT IN. DE'!$C$5/2000))</f>
        <v>0</v>
      </c>
      <c r="P658" s="289">
        <f t="shared" si="114"/>
        <v>0</v>
      </c>
      <c r="Q658" s="289">
        <f>(($T658*'DT IN. DE'!$E$5/1000))*($D$1166/IF(AND($D$1165&gt;$B$1167,$B$1167&gt;$D$1164),366,365))+(($U658*'DT IN. DE'!$E$5/2000))</f>
        <v>0</v>
      </c>
      <c r="R658" s="290">
        <f t="shared" si="115"/>
        <v>0</v>
      </c>
      <c r="T658" s="291">
        <f t="shared" si="116"/>
        <v>0</v>
      </c>
      <c r="U658" s="291">
        <f t="shared" si="117"/>
        <v>0</v>
      </c>
      <c r="W658" s="288">
        <f>(($AB658*'DT IN. DE'!$C$5/1000))*($D$1166/IF(AND($D$1165&gt;$B$1167,$B$1167&gt;$D$1164),366,365))+(($AC658*'DT IN. DE'!$C$5/2000))</f>
        <v>0</v>
      </c>
      <c r="X658" s="289">
        <f t="shared" si="118"/>
        <v>0</v>
      </c>
      <c r="Y658" s="289">
        <f>(($AB658*'DT IN. DE'!$E$5/1000))*($D$1166/IF(AND($D$1165&gt;$B$1167,$B$1167&gt;$D$1164),366,365))+(($AC658*'DT IN. DE'!$E$5/2000))</f>
        <v>0</v>
      </c>
      <c r="Z658" s="292">
        <f t="shared" si="119"/>
        <v>0</v>
      </c>
      <c r="AA658" s="386"/>
      <c r="AB658" s="291">
        <f t="shared" si="120"/>
        <v>0</v>
      </c>
      <c r="AC658" s="291">
        <f t="shared" si="121"/>
        <v>0</v>
      </c>
    </row>
    <row r="659" spans="2:29" x14ac:dyDescent="0.25">
      <c r="B659" s="423">
        <v>655</v>
      </c>
      <c r="C659" s="430">
        <f>'BIENES ASEGURADOS IN.DE'!C659</f>
        <v>0</v>
      </c>
      <c r="D659" s="431">
        <f>'BIENES ASEGURADOS IN.DE'!D659*'RT GENERALES'!$E$14</f>
        <v>0</v>
      </c>
      <c r="E659" s="432">
        <f>'BIENES ASEGURADOS IN.DE'!E659*'RT GENERALES'!$E$14</f>
        <v>0</v>
      </c>
      <c r="F659" s="433">
        <f>'BIENES ASEGURADOS IN.DE'!F659*'RT GENERALES'!$E$14</f>
        <v>0</v>
      </c>
      <c r="G659" s="425">
        <f t="shared" si="111"/>
        <v>0</v>
      </c>
      <c r="H659" s="283"/>
      <c r="I659" s="284">
        <f>((((D659+E659)*('DT IN. DE'!$C$5/1000)))*($D$1166/IF(AND($D$1165&gt;$B$1167,$B$1167&gt;$D$1164),366,365))+(F659*('DT IN. DE'!$C$5/2000)))</f>
        <v>0</v>
      </c>
      <c r="J659" s="285">
        <f t="shared" si="112"/>
        <v>0</v>
      </c>
      <c r="K659" s="286">
        <f>(((D659+E659)*('DT IN. DE'!$E$5/1000))*($D$1166/IF(AND($D$1165&gt;$B$1167,$B$1167&gt;$D$1164),366,365))+(F659*('DT IN. DE'!$E$5/2000)))</f>
        <v>0</v>
      </c>
      <c r="L659" s="385"/>
      <c r="M659" s="287">
        <f t="shared" si="113"/>
        <v>0</v>
      </c>
      <c r="O659" s="288">
        <f>(($T659*'DT IN. DE'!$C$5/1000))*($D$1166/IF(AND($D$1165&gt;$B$1167,$B$1167&gt;$D$1164),366,365))+(($U659*'DT IN. DE'!$C$5/2000))</f>
        <v>0</v>
      </c>
      <c r="P659" s="289">
        <f t="shared" si="114"/>
        <v>0</v>
      </c>
      <c r="Q659" s="289">
        <f>(($T659*'DT IN. DE'!$E$5/1000))*($D$1166/IF(AND($D$1165&gt;$B$1167,$B$1167&gt;$D$1164),366,365))+(($U659*'DT IN. DE'!$E$5/2000))</f>
        <v>0</v>
      </c>
      <c r="R659" s="290">
        <f t="shared" si="115"/>
        <v>0</v>
      </c>
      <c r="T659" s="291">
        <f t="shared" si="116"/>
        <v>0</v>
      </c>
      <c r="U659" s="291">
        <f t="shared" si="117"/>
        <v>0</v>
      </c>
      <c r="W659" s="288">
        <f>(($AB659*'DT IN. DE'!$C$5/1000))*($D$1166/IF(AND($D$1165&gt;$B$1167,$B$1167&gt;$D$1164),366,365))+(($AC659*'DT IN. DE'!$C$5/2000))</f>
        <v>0</v>
      </c>
      <c r="X659" s="289">
        <f t="shared" si="118"/>
        <v>0</v>
      </c>
      <c r="Y659" s="289">
        <f>(($AB659*'DT IN. DE'!$E$5/1000))*($D$1166/IF(AND($D$1165&gt;$B$1167,$B$1167&gt;$D$1164),366,365))+(($AC659*'DT IN. DE'!$E$5/2000))</f>
        <v>0</v>
      </c>
      <c r="Z659" s="292">
        <f t="shared" si="119"/>
        <v>0</v>
      </c>
      <c r="AA659" s="386"/>
      <c r="AB659" s="291">
        <f t="shared" si="120"/>
        <v>0</v>
      </c>
      <c r="AC659" s="291">
        <f t="shared" si="121"/>
        <v>0</v>
      </c>
    </row>
    <row r="660" spans="2:29" x14ac:dyDescent="0.25">
      <c r="B660" s="424">
        <v>656</v>
      </c>
      <c r="C660" s="430">
        <f>'BIENES ASEGURADOS IN.DE'!C660</f>
        <v>0</v>
      </c>
      <c r="D660" s="431">
        <f>'BIENES ASEGURADOS IN.DE'!D660*'RT GENERALES'!$E$14</f>
        <v>0</v>
      </c>
      <c r="E660" s="432">
        <f>'BIENES ASEGURADOS IN.DE'!E660*'RT GENERALES'!$E$14</f>
        <v>0</v>
      </c>
      <c r="F660" s="433">
        <f>'BIENES ASEGURADOS IN.DE'!F660*'RT GENERALES'!$E$14</f>
        <v>0</v>
      </c>
      <c r="G660" s="425">
        <f t="shared" si="111"/>
        <v>0</v>
      </c>
      <c r="H660" s="283"/>
      <c r="I660" s="284">
        <f>((((D660+E660)*('DT IN. DE'!$C$5/1000)))*($D$1166/IF(AND($D$1165&gt;$B$1167,$B$1167&gt;$D$1164),366,365))+(F660*('DT IN. DE'!$C$5/2000)))</f>
        <v>0</v>
      </c>
      <c r="J660" s="285">
        <f t="shared" si="112"/>
        <v>0</v>
      </c>
      <c r="K660" s="286">
        <f>(((D660+E660)*('DT IN. DE'!$E$5/1000))*($D$1166/IF(AND($D$1165&gt;$B$1167,$B$1167&gt;$D$1164),366,365))+(F660*('DT IN. DE'!$E$5/2000)))</f>
        <v>0</v>
      </c>
      <c r="L660" s="385"/>
      <c r="M660" s="287">
        <f t="shared" si="113"/>
        <v>0</v>
      </c>
      <c r="O660" s="288">
        <f>(($T660*'DT IN. DE'!$C$5/1000))*($D$1166/IF(AND($D$1165&gt;$B$1167,$B$1167&gt;$D$1164),366,365))+(($U660*'DT IN. DE'!$C$5/2000))</f>
        <v>0</v>
      </c>
      <c r="P660" s="289">
        <f t="shared" si="114"/>
        <v>0</v>
      </c>
      <c r="Q660" s="289">
        <f>(($T660*'DT IN. DE'!$E$5/1000))*($D$1166/IF(AND($D$1165&gt;$B$1167,$B$1167&gt;$D$1164),366,365))+(($U660*'DT IN. DE'!$E$5/2000))</f>
        <v>0</v>
      </c>
      <c r="R660" s="290">
        <f t="shared" si="115"/>
        <v>0</v>
      </c>
      <c r="T660" s="291">
        <f t="shared" si="116"/>
        <v>0</v>
      </c>
      <c r="U660" s="291">
        <f t="shared" si="117"/>
        <v>0</v>
      </c>
      <c r="W660" s="288">
        <f>(($AB660*'DT IN. DE'!$C$5/1000))*($D$1166/IF(AND($D$1165&gt;$B$1167,$B$1167&gt;$D$1164),366,365))+(($AC660*'DT IN. DE'!$C$5/2000))</f>
        <v>0</v>
      </c>
      <c r="X660" s="289">
        <f t="shared" si="118"/>
        <v>0</v>
      </c>
      <c r="Y660" s="289">
        <f>(($AB660*'DT IN. DE'!$E$5/1000))*($D$1166/IF(AND($D$1165&gt;$B$1167,$B$1167&gt;$D$1164),366,365))+(($AC660*'DT IN. DE'!$E$5/2000))</f>
        <v>0</v>
      </c>
      <c r="Z660" s="292">
        <f t="shared" si="119"/>
        <v>0</v>
      </c>
      <c r="AA660" s="386"/>
      <c r="AB660" s="291">
        <f t="shared" si="120"/>
        <v>0</v>
      </c>
      <c r="AC660" s="291">
        <f t="shared" si="121"/>
        <v>0</v>
      </c>
    </row>
    <row r="661" spans="2:29" x14ac:dyDescent="0.25">
      <c r="B661" s="424">
        <v>657</v>
      </c>
      <c r="C661" s="430">
        <f>'BIENES ASEGURADOS IN.DE'!C661</f>
        <v>0</v>
      </c>
      <c r="D661" s="431">
        <f>'BIENES ASEGURADOS IN.DE'!D661*'RT GENERALES'!$E$14</f>
        <v>0</v>
      </c>
      <c r="E661" s="432">
        <f>'BIENES ASEGURADOS IN.DE'!E661*'RT GENERALES'!$E$14</f>
        <v>0</v>
      </c>
      <c r="F661" s="433">
        <f>'BIENES ASEGURADOS IN.DE'!F661*'RT GENERALES'!$E$14</f>
        <v>0</v>
      </c>
      <c r="G661" s="425">
        <f t="shared" si="111"/>
        <v>0</v>
      </c>
      <c r="H661" s="283"/>
      <c r="I661" s="284">
        <f>((((D661+E661)*('DT IN. DE'!$C$5/1000)))*($D$1166/IF(AND($D$1165&gt;$B$1167,$B$1167&gt;$D$1164),366,365))+(F661*('DT IN. DE'!$C$5/2000)))</f>
        <v>0</v>
      </c>
      <c r="J661" s="285">
        <f t="shared" si="112"/>
        <v>0</v>
      </c>
      <c r="K661" s="286">
        <f>(((D661+E661)*('DT IN. DE'!$E$5/1000))*($D$1166/IF(AND($D$1165&gt;$B$1167,$B$1167&gt;$D$1164),366,365))+(F661*('DT IN. DE'!$E$5/2000)))</f>
        <v>0</v>
      </c>
      <c r="L661" s="385"/>
      <c r="M661" s="287">
        <f t="shared" si="113"/>
        <v>0</v>
      </c>
      <c r="O661" s="288">
        <f>(($T661*'DT IN. DE'!$C$5/1000))*($D$1166/IF(AND($D$1165&gt;$B$1167,$B$1167&gt;$D$1164),366,365))+(($U661*'DT IN. DE'!$C$5/2000))</f>
        <v>0</v>
      </c>
      <c r="P661" s="289">
        <f t="shared" si="114"/>
        <v>0</v>
      </c>
      <c r="Q661" s="289">
        <f>(($T661*'DT IN. DE'!$E$5/1000))*($D$1166/IF(AND($D$1165&gt;$B$1167,$B$1167&gt;$D$1164),366,365))+(($U661*'DT IN. DE'!$E$5/2000))</f>
        <v>0</v>
      </c>
      <c r="R661" s="290">
        <f t="shared" si="115"/>
        <v>0</v>
      </c>
      <c r="T661" s="291">
        <f t="shared" si="116"/>
        <v>0</v>
      </c>
      <c r="U661" s="291">
        <f t="shared" si="117"/>
        <v>0</v>
      </c>
      <c r="W661" s="288">
        <f>(($AB661*'DT IN. DE'!$C$5/1000))*($D$1166/IF(AND($D$1165&gt;$B$1167,$B$1167&gt;$D$1164),366,365))+(($AC661*'DT IN. DE'!$C$5/2000))</f>
        <v>0</v>
      </c>
      <c r="X661" s="289">
        <f t="shared" si="118"/>
        <v>0</v>
      </c>
      <c r="Y661" s="289">
        <f>(($AB661*'DT IN. DE'!$E$5/1000))*($D$1166/IF(AND($D$1165&gt;$B$1167,$B$1167&gt;$D$1164),366,365))+(($AC661*'DT IN. DE'!$E$5/2000))</f>
        <v>0</v>
      </c>
      <c r="Z661" s="292">
        <f t="shared" si="119"/>
        <v>0</v>
      </c>
      <c r="AA661" s="386"/>
      <c r="AB661" s="291">
        <f t="shared" si="120"/>
        <v>0</v>
      </c>
      <c r="AC661" s="291">
        <f t="shared" si="121"/>
        <v>0</v>
      </c>
    </row>
    <row r="662" spans="2:29" x14ac:dyDescent="0.25">
      <c r="B662" s="423">
        <v>658</v>
      </c>
      <c r="C662" s="430">
        <f>'BIENES ASEGURADOS IN.DE'!C662</f>
        <v>0</v>
      </c>
      <c r="D662" s="431">
        <f>'BIENES ASEGURADOS IN.DE'!D662*'RT GENERALES'!$E$14</f>
        <v>0</v>
      </c>
      <c r="E662" s="432">
        <f>'BIENES ASEGURADOS IN.DE'!E662*'RT GENERALES'!$E$14</f>
        <v>0</v>
      </c>
      <c r="F662" s="433">
        <f>'BIENES ASEGURADOS IN.DE'!F662*'RT GENERALES'!$E$14</f>
        <v>0</v>
      </c>
      <c r="G662" s="425">
        <f t="shared" si="111"/>
        <v>0</v>
      </c>
      <c r="H662" s="283"/>
      <c r="I662" s="284">
        <f>((((D662+E662)*('DT IN. DE'!$C$5/1000)))*($D$1166/IF(AND($D$1165&gt;$B$1167,$B$1167&gt;$D$1164),366,365))+(F662*('DT IN. DE'!$C$5/2000)))</f>
        <v>0</v>
      </c>
      <c r="J662" s="285">
        <f t="shared" si="112"/>
        <v>0</v>
      </c>
      <c r="K662" s="286">
        <f>(((D662+E662)*('DT IN. DE'!$E$5/1000))*($D$1166/IF(AND($D$1165&gt;$B$1167,$B$1167&gt;$D$1164),366,365))+(F662*('DT IN. DE'!$E$5/2000)))</f>
        <v>0</v>
      </c>
      <c r="L662" s="385"/>
      <c r="M662" s="287">
        <f t="shared" si="113"/>
        <v>0</v>
      </c>
      <c r="O662" s="288">
        <f>(($T662*'DT IN. DE'!$C$5/1000))*($D$1166/IF(AND($D$1165&gt;$B$1167,$B$1167&gt;$D$1164),366,365))+(($U662*'DT IN. DE'!$C$5/2000))</f>
        <v>0</v>
      </c>
      <c r="P662" s="289">
        <f t="shared" si="114"/>
        <v>0</v>
      </c>
      <c r="Q662" s="289">
        <f>(($T662*'DT IN. DE'!$E$5/1000))*($D$1166/IF(AND($D$1165&gt;$B$1167,$B$1167&gt;$D$1164),366,365))+(($U662*'DT IN. DE'!$E$5/2000))</f>
        <v>0</v>
      </c>
      <c r="R662" s="290">
        <f t="shared" si="115"/>
        <v>0</v>
      </c>
      <c r="T662" s="291">
        <f t="shared" si="116"/>
        <v>0</v>
      </c>
      <c r="U662" s="291">
        <f t="shared" si="117"/>
        <v>0</v>
      </c>
      <c r="W662" s="288">
        <f>(($AB662*'DT IN. DE'!$C$5/1000))*($D$1166/IF(AND($D$1165&gt;$B$1167,$B$1167&gt;$D$1164),366,365))+(($AC662*'DT IN. DE'!$C$5/2000))</f>
        <v>0</v>
      </c>
      <c r="X662" s="289">
        <f t="shared" si="118"/>
        <v>0</v>
      </c>
      <c r="Y662" s="289">
        <f>(($AB662*'DT IN. DE'!$E$5/1000))*($D$1166/IF(AND($D$1165&gt;$B$1167,$B$1167&gt;$D$1164),366,365))+(($AC662*'DT IN. DE'!$E$5/2000))</f>
        <v>0</v>
      </c>
      <c r="Z662" s="292">
        <f t="shared" si="119"/>
        <v>0</v>
      </c>
      <c r="AA662" s="386"/>
      <c r="AB662" s="291">
        <f t="shared" si="120"/>
        <v>0</v>
      </c>
      <c r="AC662" s="291">
        <f t="shared" si="121"/>
        <v>0</v>
      </c>
    </row>
    <row r="663" spans="2:29" x14ac:dyDescent="0.25">
      <c r="B663" s="424">
        <v>659</v>
      </c>
      <c r="C663" s="430">
        <f>'BIENES ASEGURADOS IN.DE'!C663</f>
        <v>0</v>
      </c>
      <c r="D663" s="431">
        <f>'BIENES ASEGURADOS IN.DE'!D663*'RT GENERALES'!$E$14</f>
        <v>0</v>
      </c>
      <c r="E663" s="432">
        <f>'BIENES ASEGURADOS IN.DE'!E663*'RT GENERALES'!$E$14</f>
        <v>0</v>
      </c>
      <c r="F663" s="433">
        <f>'BIENES ASEGURADOS IN.DE'!F663*'RT GENERALES'!$E$14</f>
        <v>0</v>
      </c>
      <c r="G663" s="425">
        <f t="shared" si="111"/>
        <v>0</v>
      </c>
      <c r="H663" s="283"/>
      <c r="I663" s="284">
        <f>((((D663+E663)*('DT IN. DE'!$C$5/1000)))*($D$1166/IF(AND($D$1165&gt;$B$1167,$B$1167&gt;$D$1164),366,365))+(F663*('DT IN. DE'!$C$5/2000)))</f>
        <v>0</v>
      </c>
      <c r="J663" s="285">
        <f t="shared" si="112"/>
        <v>0</v>
      </c>
      <c r="K663" s="286">
        <f>(((D663+E663)*('DT IN. DE'!$E$5/1000))*($D$1166/IF(AND($D$1165&gt;$B$1167,$B$1167&gt;$D$1164),366,365))+(F663*('DT IN. DE'!$E$5/2000)))</f>
        <v>0</v>
      </c>
      <c r="L663" s="385"/>
      <c r="M663" s="287">
        <f t="shared" si="113"/>
        <v>0</v>
      </c>
      <c r="O663" s="288">
        <f>(($T663*'DT IN. DE'!$C$5/1000))*($D$1166/IF(AND($D$1165&gt;$B$1167,$B$1167&gt;$D$1164),366,365))+(($U663*'DT IN. DE'!$C$5/2000))</f>
        <v>0</v>
      </c>
      <c r="P663" s="289">
        <f t="shared" si="114"/>
        <v>0</v>
      </c>
      <c r="Q663" s="289">
        <f>(($T663*'DT IN. DE'!$E$5/1000))*($D$1166/IF(AND($D$1165&gt;$B$1167,$B$1167&gt;$D$1164),366,365))+(($U663*'DT IN. DE'!$E$5/2000))</f>
        <v>0</v>
      </c>
      <c r="R663" s="290">
        <f t="shared" si="115"/>
        <v>0</v>
      </c>
      <c r="T663" s="291">
        <f t="shared" si="116"/>
        <v>0</v>
      </c>
      <c r="U663" s="291">
        <f t="shared" si="117"/>
        <v>0</v>
      </c>
      <c r="W663" s="288">
        <f>(($AB663*'DT IN. DE'!$C$5/1000))*($D$1166/IF(AND($D$1165&gt;$B$1167,$B$1167&gt;$D$1164),366,365))+(($AC663*'DT IN. DE'!$C$5/2000))</f>
        <v>0</v>
      </c>
      <c r="X663" s="289">
        <f t="shared" si="118"/>
        <v>0</v>
      </c>
      <c r="Y663" s="289">
        <f>(($AB663*'DT IN. DE'!$E$5/1000))*($D$1166/IF(AND($D$1165&gt;$B$1167,$B$1167&gt;$D$1164),366,365))+(($AC663*'DT IN. DE'!$E$5/2000))</f>
        <v>0</v>
      </c>
      <c r="Z663" s="292">
        <f t="shared" si="119"/>
        <v>0</v>
      </c>
      <c r="AA663" s="386"/>
      <c r="AB663" s="291">
        <f t="shared" si="120"/>
        <v>0</v>
      </c>
      <c r="AC663" s="291">
        <f t="shared" si="121"/>
        <v>0</v>
      </c>
    </row>
    <row r="664" spans="2:29" x14ac:dyDescent="0.25">
      <c r="B664" s="424">
        <v>660</v>
      </c>
      <c r="C664" s="430">
        <f>'BIENES ASEGURADOS IN.DE'!C664</f>
        <v>0</v>
      </c>
      <c r="D664" s="431">
        <f>'BIENES ASEGURADOS IN.DE'!D664*'RT GENERALES'!$E$14</f>
        <v>0</v>
      </c>
      <c r="E664" s="432">
        <f>'BIENES ASEGURADOS IN.DE'!E664*'RT GENERALES'!$E$14</f>
        <v>0</v>
      </c>
      <c r="F664" s="433">
        <f>'BIENES ASEGURADOS IN.DE'!F664*'RT GENERALES'!$E$14</f>
        <v>0</v>
      </c>
      <c r="G664" s="425">
        <f t="shared" si="111"/>
        <v>0</v>
      </c>
      <c r="H664" s="283"/>
      <c r="I664" s="284">
        <f>((((D664+E664)*('DT IN. DE'!$C$5/1000)))*($D$1166/IF(AND($D$1165&gt;$B$1167,$B$1167&gt;$D$1164),366,365))+(F664*('DT IN. DE'!$C$5/2000)))</f>
        <v>0</v>
      </c>
      <c r="J664" s="285">
        <f t="shared" si="112"/>
        <v>0</v>
      </c>
      <c r="K664" s="286">
        <f>(((D664+E664)*('DT IN. DE'!$E$5/1000))*($D$1166/IF(AND($D$1165&gt;$B$1167,$B$1167&gt;$D$1164),366,365))+(F664*('DT IN. DE'!$E$5/2000)))</f>
        <v>0</v>
      </c>
      <c r="L664" s="385"/>
      <c r="M664" s="287">
        <f t="shared" si="113"/>
        <v>0</v>
      </c>
      <c r="O664" s="288">
        <f>(($T664*'DT IN. DE'!$C$5/1000))*($D$1166/IF(AND($D$1165&gt;$B$1167,$B$1167&gt;$D$1164),366,365))+(($U664*'DT IN. DE'!$C$5/2000))</f>
        <v>0</v>
      </c>
      <c r="P664" s="289">
        <f t="shared" si="114"/>
        <v>0</v>
      </c>
      <c r="Q664" s="289">
        <f>(($T664*'DT IN. DE'!$E$5/1000))*($D$1166/IF(AND($D$1165&gt;$B$1167,$B$1167&gt;$D$1164),366,365))+(($U664*'DT IN. DE'!$E$5/2000))</f>
        <v>0</v>
      </c>
      <c r="R664" s="290">
        <f t="shared" si="115"/>
        <v>0</v>
      </c>
      <c r="T664" s="291">
        <f t="shared" si="116"/>
        <v>0</v>
      </c>
      <c r="U664" s="291">
        <f t="shared" si="117"/>
        <v>0</v>
      </c>
      <c r="W664" s="288">
        <f>(($AB664*'DT IN. DE'!$C$5/1000))*($D$1166/IF(AND($D$1165&gt;$B$1167,$B$1167&gt;$D$1164),366,365))+(($AC664*'DT IN. DE'!$C$5/2000))</f>
        <v>0</v>
      </c>
      <c r="X664" s="289">
        <f t="shared" si="118"/>
        <v>0</v>
      </c>
      <c r="Y664" s="289">
        <f>(($AB664*'DT IN. DE'!$E$5/1000))*($D$1166/IF(AND($D$1165&gt;$B$1167,$B$1167&gt;$D$1164),366,365))+(($AC664*'DT IN. DE'!$E$5/2000))</f>
        <v>0</v>
      </c>
      <c r="Z664" s="292">
        <f t="shared" si="119"/>
        <v>0</v>
      </c>
      <c r="AA664" s="386"/>
      <c r="AB664" s="291">
        <f t="shared" si="120"/>
        <v>0</v>
      </c>
      <c r="AC664" s="291">
        <f t="shared" si="121"/>
        <v>0</v>
      </c>
    </row>
    <row r="665" spans="2:29" x14ac:dyDescent="0.25">
      <c r="B665" s="423">
        <v>661</v>
      </c>
      <c r="C665" s="430">
        <f>'BIENES ASEGURADOS IN.DE'!C665</f>
        <v>0</v>
      </c>
      <c r="D665" s="431">
        <f>'BIENES ASEGURADOS IN.DE'!D665*'RT GENERALES'!$E$14</f>
        <v>0</v>
      </c>
      <c r="E665" s="432">
        <f>'BIENES ASEGURADOS IN.DE'!E665*'RT GENERALES'!$E$14</f>
        <v>0</v>
      </c>
      <c r="F665" s="433">
        <f>'BIENES ASEGURADOS IN.DE'!F665*'RT GENERALES'!$E$14</f>
        <v>0</v>
      </c>
      <c r="G665" s="425">
        <f t="shared" si="111"/>
        <v>0</v>
      </c>
      <c r="H665" s="283"/>
      <c r="I665" s="284">
        <f>((((D665+E665)*('DT IN. DE'!$C$5/1000)))*($D$1166/IF(AND($D$1165&gt;$B$1167,$B$1167&gt;$D$1164),366,365))+(F665*('DT IN. DE'!$C$5/2000)))</f>
        <v>0</v>
      </c>
      <c r="J665" s="285">
        <f t="shared" si="112"/>
        <v>0</v>
      </c>
      <c r="K665" s="286">
        <f>(((D665+E665)*('DT IN. DE'!$E$5/1000))*($D$1166/IF(AND($D$1165&gt;$B$1167,$B$1167&gt;$D$1164),366,365))+(F665*('DT IN. DE'!$E$5/2000)))</f>
        <v>0</v>
      </c>
      <c r="L665" s="385"/>
      <c r="M665" s="287">
        <f t="shared" si="113"/>
        <v>0</v>
      </c>
      <c r="O665" s="288">
        <f>(($T665*'DT IN. DE'!$C$5/1000))*($D$1166/IF(AND($D$1165&gt;$B$1167,$B$1167&gt;$D$1164),366,365))+(($U665*'DT IN. DE'!$C$5/2000))</f>
        <v>0</v>
      </c>
      <c r="P665" s="289">
        <f t="shared" si="114"/>
        <v>0</v>
      </c>
      <c r="Q665" s="289">
        <f>(($T665*'DT IN. DE'!$E$5/1000))*($D$1166/IF(AND($D$1165&gt;$B$1167,$B$1167&gt;$D$1164),366,365))+(($U665*'DT IN. DE'!$E$5/2000))</f>
        <v>0</v>
      </c>
      <c r="R665" s="290">
        <f t="shared" si="115"/>
        <v>0</v>
      </c>
      <c r="T665" s="291">
        <f t="shared" si="116"/>
        <v>0</v>
      </c>
      <c r="U665" s="291">
        <f t="shared" si="117"/>
        <v>0</v>
      </c>
      <c r="W665" s="288">
        <f>(($AB665*'DT IN. DE'!$C$5/1000))*($D$1166/IF(AND($D$1165&gt;$B$1167,$B$1167&gt;$D$1164),366,365))+(($AC665*'DT IN. DE'!$C$5/2000))</f>
        <v>0</v>
      </c>
      <c r="X665" s="289">
        <f t="shared" si="118"/>
        <v>0</v>
      </c>
      <c r="Y665" s="289">
        <f>(($AB665*'DT IN. DE'!$E$5/1000))*($D$1166/IF(AND($D$1165&gt;$B$1167,$B$1167&gt;$D$1164),366,365))+(($AC665*'DT IN. DE'!$E$5/2000))</f>
        <v>0</v>
      </c>
      <c r="Z665" s="292">
        <f t="shared" si="119"/>
        <v>0</v>
      </c>
      <c r="AA665" s="386"/>
      <c r="AB665" s="291">
        <f t="shared" si="120"/>
        <v>0</v>
      </c>
      <c r="AC665" s="291">
        <f t="shared" si="121"/>
        <v>0</v>
      </c>
    </row>
    <row r="666" spans="2:29" x14ac:dyDescent="0.25">
      <c r="B666" s="424">
        <v>662</v>
      </c>
      <c r="C666" s="430">
        <f>'BIENES ASEGURADOS IN.DE'!C666</f>
        <v>0</v>
      </c>
      <c r="D666" s="431">
        <f>'BIENES ASEGURADOS IN.DE'!D666*'RT GENERALES'!$E$14</f>
        <v>0</v>
      </c>
      <c r="E666" s="432">
        <f>'BIENES ASEGURADOS IN.DE'!E666*'RT GENERALES'!$E$14</f>
        <v>0</v>
      </c>
      <c r="F666" s="433">
        <f>'BIENES ASEGURADOS IN.DE'!F666*'RT GENERALES'!$E$14</f>
        <v>0</v>
      </c>
      <c r="G666" s="425">
        <f t="shared" si="111"/>
        <v>0</v>
      </c>
      <c r="H666" s="283"/>
      <c r="I666" s="284">
        <f>((((D666+E666)*('DT IN. DE'!$C$5/1000)))*($D$1166/IF(AND($D$1165&gt;$B$1167,$B$1167&gt;$D$1164),366,365))+(F666*('DT IN. DE'!$C$5/2000)))</f>
        <v>0</v>
      </c>
      <c r="J666" s="285">
        <f t="shared" si="112"/>
        <v>0</v>
      </c>
      <c r="K666" s="286">
        <f>(((D666+E666)*('DT IN. DE'!$E$5/1000))*($D$1166/IF(AND($D$1165&gt;$B$1167,$B$1167&gt;$D$1164),366,365))+(F666*('DT IN. DE'!$E$5/2000)))</f>
        <v>0</v>
      </c>
      <c r="L666" s="385"/>
      <c r="M666" s="287">
        <f t="shared" si="113"/>
        <v>0</v>
      </c>
      <c r="O666" s="288">
        <f>(($T666*'DT IN. DE'!$C$5/1000))*($D$1166/IF(AND($D$1165&gt;$B$1167,$B$1167&gt;$D$1164),366,365))+(($U666*'DT IN. DE'!$C$5/2000))</f>
        <v>0</v>
      </c>
      <c r="P666" s="289">
        <f t="shared" si="114"/>
        <v>0</v>
      </c>
      <c r="Q666" s="289">
        <f>(($T666*'DT IN. DE'!$E$5/1000))*($D$1166/IF(AND($D$1165&gt;$B$1167,$B$1167&gt;$D$1164),366,365))+(($U666*'DT IN. DE'!$E$5/2000))</f>
        <v>0</v>
      </c>
      <c r="R666" s="290">
        <f t="shared" si="115"/>
        <v>0</v>
      </c>
      <c r="T666" s="291">
        <f t="shared" si="116"/>
        <v>0</v>
      </c>
      <c r="U666" s="291">
        <f t="shared" si="117"/>
        <v>0</v>
      </c>
      <c r="W666" s="288">
        <f>(($AB666*'DT IN. DE'!$C$5/1000))*($D$1166/IF(AND($D$1165&gt;$B$1167,$B$1167&gt;$D$1164),366,365))+(($AC666*'DT IN. DE'!$C$5/2000))</f>
        <v>0</v>
      </c>
      <c r="X666" s="289">
        <f t="shared" si="118"/>
        <v>0</v>
      </c>
      <c r="Y666" s="289">
        <f>(($AB666*'DT IN. DE'!$E$5/1000))*($D$1166/IF(AND($D$1165&gt;$B$1167,$B$1167&gt;$D$1164),366,365))+(($AC666*'DT IN. DE'!$E$5/2000))</f>
        <v>0</v>
      </c>
      <c r="Z666" s="292">
        <f t="shared" si="119"/>
        <v>0</v>
      </c>
      <c r="AA666" s="386"/>
      <c r="AB666" s="291">
        <f t="shared" si="120"/>
        <v>0</v>
      </c>
      <c r="AC666" s="291">
        <f t="shared" si="121"/>
        <v>0</v>
      </c>
    </row>
    <row r="667" spans="2:29" x14ac:dyDescent="0.25">
      <c r="B667" s="424">
        <v>663</v>
      </c>
      <c r="C667" s="430">
        <f>'BIENES ASEGURADOS IN.DE'!C667</f>
        <v>0</v>
      </c>
      <c r="D667" s="431">
        <f>'BIENES ASEGURADOS IN.DE'!D667*'RT GENERALES'!$E$14</f>
        <v>0</v>
      </c>
      <c r="E667" s="432">
        <f>'BIENES ASEGURADOS IN.DE'!E667*'RT GENERALES'!$E$14</f>
        <v>0</v>
      </c>
      <c r="F667" s="433">
        <f>'BIENES ASEGURADOS IN.DE'!F667*'RT GENERALES'!$E$14</f>
        <v>0</v>
      </c>
      <c r="G667" s="425">
        <f t="shared" si="111"/>
        <v>0</v>
      </c>
      <c r="H667" s="283"/>
      <c r="I667" s="284">
        <f>((((D667+E667)*('DT IN. DE'!$C$5/1000)))*($D$1166/IF(AND($D$1165&gt;$B$1167,$B$1167&gt;$D$1164),366,365))+(F667*('DT IN. DE'!$C$5/2000)))</f>
        <v>0</v>
      </c>
      <c r="J667" s="285">
        <f t="shared" si="112"/>
        <v>0</v>
      </c>
      <c r="K667" s="286">
        <f>(((D667+E667)*('DT IN. DE'!$E$5/1000))*($D$1166/IF(AND($D$1165&gt;$B$1167,$B$1167&gt;$D$1164),366,365))+(F667*('DT IN. DE'!$E$5/2000)))</f>
        <v>0</v>
      </c>
      <c r="L667" s="385"/>
      <c r="M667" s="287">
        <f t="shared" si="113"/>
        <v>0</v>
      </c>
      <c r="O667" s="288">
        <f>(($T667*'DT IN. DE'!$C$5/1000))*($D$1166/IF(AND($D$1165&gt;$B$1167,$B$1167&gt;$D$1164),366,365))+(($U667*'DT IN. DE'!$C$5/2000))</f>
        <v>0</v>
      </c>
      <c r="P667" s="289">
        <f t="shared" si="114"/>
        <v>0</v>
      </c>
      <c r="Q667" s="289">
        <f>(($T667*'DT IN. DE'!$E$5/1000))*($D$1166/IF(AND($D$1165&gt;$B$1167,$B$1167&gt;$D$1164),366,365))+(($U667*'DT IN. DE'!$E$5/2000))</f>
        <v>0</v>
      </c>
      <c r="R667" s="290">
        <f t="shared" si="115"/>
        <v>0</v>
      </c>
      <c r="T667" s="291">
        <f t="shared" si="116"/>
        <v>0</v>
      </c>
      <c r="U667" s="291">
        <f t="shared" si="117"/>
        <v>0</v>
      </c>
      <c r="W667" s="288">
        <f>(($AB667*'DT IN. DE'!$C$5/1000))*($D$1166/IF(AND($D$1165&gt;$B$1167,$B$1167&gt;$D$1164),366,365))+(($AC667*'DT IN. DE'!$C$5/2000))</f>
        <v>0</v>
      </c>
      <c r="X667" s="289">
        <f t="shared" si="118"/>
        <v>0</v>
      </c>
      <c r="Y667" s="289">
        <f>(($AB667*'DT IN. DE'!$E$5/1000))*($D$1166/IF(AND($D$1165&gt;$B$1167,$B$1167&gt;$D$1164),366,365))+(($AC667*'DT IN. DE'!$E$5/2000))</f>
        <v>0</v>
      </c>
      <c r="Z667" s="292">
        <f t="shared" si="119"/>
        <v>0</v>
      </c>
      <c r="AA667" s="386"/>
      <c r="AB667" s="291">
        <f t="shared" si="120"/>
        <v>0</v>
      </c>
      <c r="AC667" s="291">
        <f t="shared" si="121"/>
        <v>0</v>
      </c>
    </row>
    <row r="668" spans="2:29" x14ac:dyDescent="0.25">
      <c r="B668" s="423">
        <v>664</v>
      </c>
      <c r="C668" s="430">
        <f>'BIENES ASEGURADOS IN.DE'!C668</f>
        <v>0</v>
      </c>
      <c r="D668" s="431">
        <f>'BIENES ASEGURADOS IN.DE'!D668*'RT GENERALES'!$E$14</f>
        <v>0</v>
      </c>
      <c r="E668" s="432">
        <f>'BIENES ASEGURADOS IN.DE'!E668*'RT GENERALES'!$E$14</f>
        <v>0</v>
      </c>
      <c r="F668" s="433">
        <f>'BIENES ASEGURADOS IN.DE'!F668*'RT GENERALES'!$E$14</f>
        <v>0</v>
      </c>
      <c r="G668" s="425">
        <f t="shared" si="111"/>
        <v>0</v>
      </c>
      <c r="H668" s="283"/>
      <c r="I668" s="284">
        <f>((((D668+E668)*('DT IN. DE'!$C$5/1000)))*($D$1166/IF(AND($D$1165&gt;$B$1167,$B$1167&gt;$D$1164),366,365))+(F668*('DT IN. DE'!$C$5/2000)))</f>
        <v>0</v>
      </c>
      <c r="J668" s="285">
        <f t="shared" si="112"/>
        <v>0</v>
      </c>
      <c r="K668" s="286">
        <f>(((D668+E668)*('DT IN. DE'!$E$5/1000))*($D$1166/IF(AND($D$1165&gt;$B$1167,$B$1167&gt;$D$1164),366,365))+(F668*('DT IN. DE'!$E$5/2000)))</f>
        <v>0</v>
      </c>
      <c r="L668" s="385"/>
      <c r="M668" s="287">
        <f t="shared" si="113"/>
        <v>0</v>
      </c>
      <c r="O668" s="288">
        <f>(($T668*'DT IN. DE'!$C$5/1000))*($D$1166/IF(AND($D$1165&gt;$B$1167,$B$1167&gt;$D$1164),366,365))+(($U668*'DT IN. DE'!$C$5/2000))</f>
        <v>0</v>
      </c>
      <c r="P668" s="289">
        <f t="shared" si="114"/>
        <v>0</v>
      </c>
      <c r="Q668" s="289">
        <f>(($T668*'DT IN. DE'!$E$5/1000))*($D$1166/IF(AND($D$1165&gt;$B$1167,$B$1167&gt;$D$1164),366,365))+(($U668*'DT IN. DE'!$E$5/2000))</f>
        <v>0</v>
      </c>
      <c r="R668" s="290">
        <f t="shared" si="115"/>
        <v>0</v>
      </c>
      <c r="T668" s="291">
        <f t="shared" si="116"/>
        <v>0</v>
      </c>
      <c r="U668" s="291">
        <f t="shared" si="117"/>
        <v>0</v>
      </c>
      <c r="W668" s="288">
        <f>(($AB668*'DT IN. DE'!$C$5/1000))*($D$1166/IF(AND($D$1165&gt;$B$1167,$B$1167&gt;$D$1164),366,365))+(($AC668*'DT IN. DE'!$C$5/2000))</f>
        <v>0</v>
      </c>
      <c r="X668" s="289">
        <f t="shared" si="118"/>
        <v>0</v>
      </c>
      <c r="Y668" s="289">
        <f>(($AB668*'DT IN. DE'!$E$5/1000))*($D$1166/IF(AND($D$1165&gt;$B$1167,$B$1167&gt;$D$1164),366,365))+(($AC668*'DT IN. DE'!$E$5/2000))</f>
        <v>0</v>
      </c>
      <c r="Z668" s="292">
        <f t="shared" si="119"/>
        <v>0</v>
      </c>
      <c r="AA668" s="386"/>
      <c r="AB668" s="291">
        <f t="shared" si="120"/>
        <v>0</v>
      </c>
      <c r="AC668" s="291">
        <f t="shared" si="121"/>
        <v>0</v>
      </c>
    </row>
    <row r="669" spans="2:29" x14ac:dyDescent="0.25">
      <c r="B669" s="424">
        <v>665</v>
      </c>
      <c r="C669" s="430">
        <f>'BIENES ASEGURADOS IN.DE'!C669</f>
        <v>0</v>
      </c>
      <c r="D669" s="431">
        <f>'BIENES ASEGURADOS IN.DE'!D669*'RT GENERALES'!$E$14</f>
        <v>0</v>
      </c>
      <c r="E669" s="432">
        <f>'BIENES ASEGURADOS IN.DE'!E669*'RT GENERALES'!$E$14</f>
        <v>0</v>
      </c>
      <c r="F669" s="433">
        <f>'BIENES ASEGURADOS IN.DE'!F669*'RT GENERALES'!$E$14</f>
        <v>0</v>
      </c>
      <c r="G669" s="425">
        <f t="shared" si="111"/>
        <v>0</v>
      </c>
      <c r="H669" s="283"/>
      <c r="I669" s="284">
        <f>((((D669+E669)*('DT IN. DE'!$C$5/1000)))*($D$1166/IF(AND($D$1165&gt;$B$1167,$B$1167&gt;$D$1164),366,365))+(F669*('DT IN. DE'!$C$5/2000)))</f>
        <v>0</v>
      </c>
      <c r="J669" s="285">
        <f t="shared" si="112"/>
        <v>0</v>
      </c>
      <c r="K669" s="286">
        <f>(((D669+E669)*('DT IN. DE'!$E$5/1000))*($D$1166/IF(AND($D$1165&gt;$B$1167,$B$1167&gt;$D$1164),366,365))+(F669*('DT IN. DE'!$E$5/2000)))</f>
        <v>0</v>
      </c>
      <c r="L669" s="385"/>
      <c r="M669" s="287">
        <f t="shared" si="113"/>
        <v>0</v>
      </c>
      <c r="O669" s="288">
        <f>(($T669*'DT IN. DE'!$C$5/1000))*($D$1166/IF(AND($D$1165&gt;$B$1167,$B$1167&gt;$D$1164),366,365))+(($U669*'DT IN. DE'!$C$5/2000))</f>
        <v>0</v>
      </c>
      <c r="P669" s="289">
        <f t="shared" si="114"/>
        <v>0</v>
      </c>
      <c r="Q669" s="289">
        <f>(($T669*'DT IN. DE'!$E$5/1000))*($D$1166/IF(AND($D$1165&gt;$B$1167,$B$1167&gt;$D$1164),366,365))+(($U669*'DT IN. DE'!$E$5/2000))</f>
        <v>0</v>
      </c>
      <c r="R669" s="290">
        <f t="shared" si="115"/>
        <v>0</v>
      </c>
      <c r="T669" s="291">
        <f t="shared" si="116"/>
        <v>0</v>
      </c>
      <c r="U669" s="291">
        <f t="shared" si="117"/>
        <v>0</v>
      </c>
      <c r="W669" s="288">
        <f>(($AB669*'DT IN. DE'!$C$5/1000))*($D$1166/IF(AND($D$1165&gt;$B$1167,$B$1167&gt;$D$1164),366,365))+(($AC669*'DT IN. DE'!$C$5/2000))</f>
        <v>0</v>
      </c>
      <c r="X669" s="289">
        <f t="shared" si="118"/>
        <v>0</v>
      </c>
      <c r="Y669" s="289">
        <f>(($AB669*'DT IN. DE'!$E$5/1000))*($D$1166/IF(AND($D$1165&gt;$B$1167,$B$1167&gt;$D$1164),366,365))+(($AC669*'DT IN. DE'!$E$5/2000))</f>
        <v>0</v>
      </c>
      <c r="Z669" s="292">
        <f t="shared" si="119"/>
        <v>0</v>
      </c>
      <c r="AA669" s="386"/>
      <c r="AB669" s="291">
        <f t="shared" si="120"/>
        <v>0</v>
      </c>
      <c r="AC669" s="291">
        <f t="shared" si="121"/>
        <v>0</v>
      </c>
    </row>
    <row r="670" spans="2:29" x14ac:dyDescent="0.25">
      <c r="B670" s="424">
        <v>666</v>
      </c>
      <c r="C670" s="430">
        <f>'BIENES ASEGURADOS IN.DE'!C670</f>
        <v>0</v>
      </c>
      <c r="D670" s="431">
        <f>'BIENES ASEGURADOS IN.DE'!D670*'RT GENERALES'!$E$14</f>
        <v>0</v>
      </c>
      <c r="E670" s="432">
        <f>'BIENES ASEGURADOS IN.DE'!E670*'RT GENERALES'!$E$14</f>
        <v>0</v>
      </c>
      <c r="F670" s="433">
        <f>'BIENES ASEGURADOS IN.DE'!F670*'RT GENERALES'!$E$14</f>
        <v>0</v>
      </c>
      <c r="G670" s="425">
        <f t="shared" si="111"/>
        <v>0</v>
      </c>
      <c r="H670" s="283"/>
      <c r="I670" s="284">
        <f>((((D670+E670)*('DT IN. DE'!$C$5/1000)))*($D$1166/IF(AND($D$1165&gt;$B$1167,$B$1167&gt;$D$1164),366,365))+(F670*('DT IN. DE'!$C$5/2000)))</f>
        <v>0</v>
      </c>
      <c r="J670" s="285">
        <f t="shared" si="112"/>
        <v>0</v>
      </c>
      <c r="K670" s="286">
        <f>(((D670+E670)*('DT IN. DE'!$E$5/1000))*($D$1166/IF(AND($D$1165&gt;$B$1167,$B$1167&gt;$D$1164),366,365))+(F670*('DT IN. DE'!$E$5/2000)))</f>
        <v>0</v>
      </c>
      <c r="L670" s="385"/>
      <c r="M670" s="287">
        <f t="shared" si="113"/>
        <v>0</v>
      </c>
      <c r="O670" s="288">
        <f>(($T670*'DT IN. DE'!$C$5/1000))*($D$1166/IF(AND($D$1165&gt;$B$1167,$B$1167&gt;$D$1164),366,365))+(($U670*'DT IN. DE'!$C$5/2000))</f>
        <v>0</v>
      </c>
      <c r="P670" s="289">
        <f t="shared" si="114"/>
        <v>0</v>
      </c>
      <c r="Q670" s="289">
        <f>(($T670*'DT IN. DE'!$E$5/1000))*($D$1166/IF(AND($D$1165&gt;$B$1167,$B$1167&gt;$D$1164),366,365))+(($U670*'DT IN. DE'!$E$5/2000))</f>
        <v>0</v>
      </c>
      <c r="R670" s="290">
        <f t="shared" si="115"/>
        <v>0</v>
      </c>
      <c r="T670" s="291">
        <f t="shared" si="116"/>
        <v>0</v>
      </c>
      <c r="U670" s="291">
        <f t="shared" si="117"/>
        <v>0</v>
      </c>
      <c r="W670" s="288">
        <f>(($AB670*'DT IN. DE'!$C$5/1000))*($D$1166/IF(AND($D$1165&gt;$B$1167,$B$1167&gt;$D$1164),366,365))+(($AC670*'DT IN. DE'!$C$5/2000))</f>
        <v>0</v>
      </c>
      <c r="X670" s="289">
        <f t="shared" si="118"/>
        <v>0</v>
      </c>
      <c r="Y670" s="289">
        <f>(($AB670*'DT IN. DE'!$E$5/1000))*($D$1166/IF(AND($D$1165&gt;$B$1167,$B$1167&gt;$D$1164),366,365))+(($AC670*'DT IN. DE'!$E$5/2000))</f>
        <v>0</v>
      </c>
      <c r="Z670" s="292">
        <f t="shared" si="119"/>
        <v>0</v>
      </c>
      <c r="AA670" s="386"/>
      <c r="AB670" s="291">
        <f t="shared" si="120"/>
        <v>0</v>
      </c>
      <c r="AC670" s="291">
        <f t="shared" si="121"/>
        <v>0</v>
      </c>
    </row>
    <row r="671" spans="2:29" x14ac:dyDescent="0.25">
      <c r="B671" s="423">
        <v>667</v>
      </c>
      <c r="C671" s="430">
        <f>'BIENES ASEGURADOS IN.DE'!C671</f>
        <v>0</v>
      </c>
      <c r="D671" s="431">
        <f>'BIENES ASEGURADOS IN.DE'!D671*'RT GENERALES'!$E$14</f>
        <v>0</v>
      </c>
      <c r="E671" s="432">
        <f>'BIENES ASEGURADOS IN.DE'!E671*'RT GENERALES'!$E$14</f>
        <v>0</v>
      </c>
      <c r="F671" s="433">
        <f>'BIENES ASEGURADOS IN.DE'!F671*'RT GENERALES'!$E$14</f>
        <v>0</v>
      </c>
      <c r="G671" s="425">
        <f t="shared" si="111"/>
        <v>0</v>
      </c>
      <c r="H671" s="283"/>
      <c r="I671" s="284">
        <f>((((D671+E671)*('DT IN. DE'!$C$5/1000)))*($D$1166/IF(AND($D$1165&gt;$B$1167,$B$1167&gt;$D$1164),366,365))+(F671*('DT IN. DE'!$C$5/2000)))</f>
        <v>0</v>
      </c>
      <c r="J671" s="285">
        <f t="shared" si="112"/>
        <v>0</v>
      </c>
      <c r="K671" s="286">
        <f>(((D671+E671)*('DT IN. DE'!$E$5/1000))*($D$1166/IF(AND($D$1165&gt;$B$1167,$B$1167&gt;$D$1164),366,365))+(F671*('DT IN. DE'!$E$5/2000)))</f>
        <v>0</v>
      </c>
      <c r="L671" s="385"/>
      <c r="M671" s="287">
        <f t="shared" si="113"/>
        <v>0</v>
      </c>
      <c r="O671" s="288">
        <f>(($T671*'DT IN. DE'!$C$5/1000))*($D$1166/IF(AND($D$1165&gt;$B$1167,$B$1167&gt;$D$1164),366,365))+(($U671*'DT IN. DE'!$C$5/2000))</f>
        <v>0</v>
      </c>
      <c r="P671" s="289">
        <f t="shared" si="114"/>
        <v>0</v>
      </c>
      <c r="Q671" s="289">
        <f>(($T671*'DT IN. DE'!$E$5/1000))*($D$1166/IF(AND($D$1165&gt;$B$1167,$B$1167&gt;$D$1164),366,365))+(($U671*'DT IN. DE'!$E$5/2000))</f>
        <v>0</v>
      </c>
      <c r="R671" s="290">
        <f t="shared" si="115"/>
        <v>0</v>
      </c>
      <c r="T671" s="291">
        <f t="shared" si="116"/>
        <v>0</v>
      </c>
      <c r="U671" s="291">
        <f t="shared" si="117"/>
        <v>0</v>
      </c>
      <c r="W671" s="288">
        <f>(($AB671*'DT IN. DE'!$C$5/1000))*($D$1166/IF(AND($D$1165&gt;$B$1167,$B$1167&gt;$D$1164),366,365))+(($AC671*'DT IN. DE'!$C$5/2000))</f>
        <v>0</v>
      </c>
      <c r="X671" s="289">
        <f t="shared" si="118"/>
        <v>0</v>
      </c>
      <c r="Y671" s="289">
        <f>(($AB671*'DT IN. DE'!$E$5/1000))*($D$1166/IF(AND($D$1165&gt;$B$1167,$B$1167&gt;$D$1164),366,365))+(($AC671*'DT IN. DE'!$E$5/2000))</f>
        <v>0</v>
      </c>
      <c r="Z671" s="292">
        <f t="shared" si="119"/>
        <v>0</v>
      </c>
      <c r="AA671" s="386"/>
      <c r="AB671" s="291">
        <f t="shared" si="120"/>
        <v>0</v>
      </c>
      <c r="AC671" s="291">
        <f t="shared" si="121"/>
        <v>0</v>
      </c>
    </row>
    <row r="672" spans="2:29" x14ac:dyDescent="0.25">
      <c r="B672" s="424">
        <v>668</v>
      </c>
      <c r="C672" s="430">
        <f>'BIENES ASEGURADOS IN.DE'!C672</f>
        <v>0</v>
      </c>
      <c r="D672" s="431">
        <f>'BIENES ASEGURADOS IN.DE'!D672*'RT GENERALES'!$E$14</f>
        <v>0</v>
      </c>
      <c r="E672" s="432">
        <f>'BIENES ASEGURADOS IN.DE'!E672*'RT GENERALES'!$E$14</f>
        <v>0</v>
      </c>
      <c r="F672" s="433">
        <f>'BIENES ASEGURADOS IN.DE'!F672*'RT GENERALES'!$E$14</f>
        <v>0</v>
      </c>
      <c r="G672" s="425">
        <f t="shared" si="111"/>
        <v>0</v>
      </c>
      <c r="H672" s="283"/>
      <c r="I672" s="284">
        <f>((((D672+E672)*('DT IN. DE'!$C$5/1000)))*($D$1166/IF(AND($D$1165&gt;$B$1167,$B$1167&gt;$D$1164),366,365))+(F672*('DT IN. DE'!$C$5/2000)))</f>
        <v>0</v>
      </c>
      <c r="J672" s="285">
        <f t="shared" si="112"/>
        <v>0</v>
      </c>
      <c r="K672" s="286">
        <f>(((D672+E672)*('DT IN. DE'!$E$5/1000))*($D$1166/IF(AND($D$1165&gt;$B$1167,$B$1167&gt;$D$1164),366,365))+(F672*('DT IN. DE'!$E$5/2000)))</f>
        <v>0</v>
      </c>
      <c r="L672" s="385"/>
      <c r="M672" s="287">
        <f t="shared" si="113"/>
        <v>0</v>
      </c>
      <c r="O672" s="288">
        <f>(($T672*'DT IN. DE'!$C$5/1000))*($D$1166/IF(AND($D$1165&gt;$B$1167,$B$1167&gt;$D$1164),366,365))+(($U672*'DT IN. DE'!$C$5/2000))</f>
        <v>0</v>
      </c>
      <c r="P672" s="289">
        <f t="shared" si="114"/>
        <v>0</v>
      </c>
      <c r="Q672" s="289">
        <f>(($T672*'DT IN. DE'!$E$5/1000))*($D$1166/IF(AND($D$1165&gt;$B$1167,$B$1167&gt;$D$1164),366,365))+(($U672*'DT IN. DE'!$E$5/2000))</f>
        <v>0</v>
      </c>
      <c r="R672" s="290">
        <f t="shared" si="115"/>
        <v>0</v>
      </c>
      <c r="T672" s="291">
        <f t="shared" si="116"/>
        <v>0</v>
      </c>
      <c r="U672" s="291">
        <f t="shared" si="117"/>
        <v>0</v>
      </c>
      <c r="W672" s="288">
        <f>(($AB672*'DT IN. DE'!$C$5/1000))*($D$1166/IF(AND($D$1165&gt;$B$1167,$B$1167&gt;$D$1164),366,365))+(($AC672*'DT IN. DE'!$C$5/2000))</f>
        <v>0</v>
      </c>
      <c r="X672" s="289">
        <f t="shared" si="118"/>
        <v>0</v>
      </c>
      <c r="Y672" s="289">
        <f>(($AB672*'DT IN. DE'!$E$5/1000))*($D$1166/IF(AND($D$1165&gt;$B$1167,$B$1167&gt;$D$1164),366,365))+(($AC672*'DT IN. DE'!$E$5/2000))</f>
        <v>0</v>
      </c>
      <c r="Z672" s="292">
        <f t="shared" si="119"/>
        <v>0</v>
      </c>
      <c r="AA672" s="386"/>
      <c r="AB672" s="291">
        <f t="shared" si="120"/>
        <v>0</v>
      </c>
      <c r="AC672" s="291">
        <f t="shared" si="121"/>
        <v>0</v>
      </c>
    </row>
    <row r="673" spans="2:29" x14ac:dyDescent="0.25">
      <c r="B673" s="424">
        <v>669</v>
      </c>
      <c r="C673" s="430">
        <f>'BIENES ASEGURADOS IN.DE'!C673</f>
        <v>0</v>
      </c>
      <c r="D673" s="431">
        <f>'BIENES ASEGURADOS IN.DE'!D673*'RT GENERALES'!$E$14</f>
        <v>0</v>
      </c>
      <c r="E673" s="432">
        <f>'BIENES ASEGURADOS IN.DE'!E673*'RT GENERALES'!$E$14</f>
        <v>0</v>
      </c>
      <c r="F673" s="433">
        <f>'BIENES ASEGURADOS IN.DE'!F673*'RT GENERALES'!$E$14</f>
        <v>0</v>
      </c>
      <c r="G673" s="425">
        <f t="shared" si="111"/>
        <v>0</v>
      </c>
      <c r="H673" s="283"/>
      <c r="I673" s="284">
        <f>((((D673+E673)*('DT IN. DE'!$C$5/1000)))*($D$1166/IF(AND($D$1165&gt;$B$1167,$B$1167&gt;$D$1164),366,365))+(F673*('DT IN. DE'!$C$5/2000)))</f>
        <v>0</v>
      </c>
      <c r="J673" s="285">
        <f t="shared" si="112"/>
        <v>0</v>
      </c>
      <c r="K673" s="286">
        <f>(((D673+E673)*('DT IN. DE'!$E$5/1000))*($D$1166/IF(AND($D$1165&gt;$B$1167,$B$1167&gt;$D$1164),366,365))+(F673*('DT IN. DE'!$E$5/2000)))</f>
        <v>0</v>
      </c>
      <c r="L673" s="385"/>
      <c r="M673" s="287">
        <f t="shared" si="113"/>
        <v>0</v>
      </c>
      <c r="O673" s="288">
        <f>(($T673*'DT IN. DE'!$C$5/1000))*($D$1166/IF(AND($D$1165&gt;$B$1167,$B$1167&gt;$D$1164),366,365))+(($U673*'DT IN. DE'!$C$5/2000))</f>
        <v>0</v>
      </c>
      <c r="P673" s="289">
        <f t="shared" si="114"/>
        <v>0</v>
      </c>
      <c r="Q673" s="289">
        <f>(($T673*'DT IN. DE'!$E$5/1000))*($D$1166/IF(AND($D$1165&gt;$B$1167,$B$1167&gt;$D$1164),366,365))+(($U673*'DT IN. DE'!$E$5/2000))</f>
        <v>0</v>
      </c>
      <c r="R673" s="290">
        <f t="shared" si="115"/>
        <v>0</v>
      </c>
      <c r="T673" s="291">
        <f t="shared" si="116"/>
        <v>0</v>
      </c>
      <c r="U673" s="291">
        <f t="shared" si="117"/>
        <v>0</v>
      </c>
      <c r="W673" s="288">
        <f>(($AB673*'DT IN. DE'!$C$5/1000))*($D$1166/IF(AND($D$1165&gt;$B$1167,$B$1167&gt;$D$1164),366,365))+(($AC673*'DT IN. DE'!$C$5/2000))</f>
        <v>0</v>
      </c>
      <c r="X673" s="289">
        <f t="shared" si="118"/>
        <v>0</v>
      </c>
      <c r="Y673" s="289">
        <f>(($AB673*'DT IN. DE'!$E$5/1000))*($D$1166/IF(AND($D$1165&gt;$B$1167,$B$1167&gt;$D$1164),366,365))+(($AC673*'DT IN. DE'!$E$5/2000))</f>
        <v>0</v>
      </c>
      <c r="Z673" s="292">
        <f t="shared" si="119"/>
        <v>0</v>
      </c>
      <c r="AA673" s="386"/>
      <c r="AB673" s="291">
        <f t="shared" si="120"/>
        <v>0</v>
      </c>
      <c r="AC673" s="291">
        <f t="shared" si="121"/>
        <v>0</v>
      </c>
    </row>
    <row r="674" spans="2:29" x14ac:dyDescent="0.25">
      <c r="B674" s="423">
        <v>670</v>
      </c>
      <c r="C674" s="430">
        <f>'BIENES ASEGURADOS IN.DE'!C674</f>
        <v>0</v>
      </c>
      <c r="D674" s="431">
        <f>'BIENES ASEGURADOS IN.DE'!D674*'RT GENERALES'!$E$14</f>
        <v>0</v>
      </c>
      <c r="E674" s="432">
        <f>'BIENES ASEGURADOS IN.DE'!E674*'RT GENERALES'!$E$14</f>
        <v>0</v>
      </c>
      <c r="F674" s="433">
        <f>'BIENES ASEGURADOS IN.DE'!F674*'RT GENERALES'!$E$14</f>
        <v>0</v>
      </c>
      <c r="G674" s="425">
        <f t="shared" si="111"/>
        <v>0</v>
      </c>
      <c r="H674" s="283"/>
      <c r="I674" s="284">
        <f>((((D674+E674)*('DT IN. DE'!$C$5/1000)))*($D$1166/IF(AND($D$1165&gt;$B$1167,$B$1167&gt;$D$1164),366,365))+(F674*('DT IN. DE'!$C$5/2000)))</f>
        <v>0</v>
      </c>
      <c r="J674" s="285">
        <f t="shared" si="112"/>
        <v>0</v>
      </c>
      <c r="K674" s="286">
        <f>(((D674+E674)*('DT IN. DE'!$E$5/1000))*($D$1166/IF(AND($D$1165&gt;$B$1167,$B$1167&gt;$D$1164),366,365))+(F674*('DT IN. DE'!$E$5/2000)))</f>
        <v>0</v>
      </c>
      <c r="L674" s="385"/>
      <c r="M674" s="287">
        <f t="shared" si="113"/>
        <v>0</v>
      </c>
      <c r="O674" s="288">
        <f>(($T674*'DT IN. DE'!$C$5/1000))*($D$1166/IF(AND($D$1165&gt;$B$1167,$B$1167&gt;$D$1164),366,365))+(($U674*'DT IN. DE'!$C$5/2000))</f>
        <v>0</v>
      </c>
      <c r="P674" s="289">
        <f t="shared" si="114"/>
        <v>0</v>
      </c>
      <c r="Q674" s="289">
        <f>(($T674*'DT IN. DE'!$E$5/1000))*($D$1166/IF(AND($D$1165&gt;$B$1167,$B$1167&gt;$D$1164),366,365))+(($U674*'DT IN. DE'!$E$5/2000))</f>
        <v>0</v>
      </c>
      <c r="R674" s="290">
        <f t="shared" si="115"/>
        <v>0</v>
      </c>
      <c r="T674" s="291">
        <f t="shared" si="116"/>
        <v>0</v>
      </c>
      <c r="U674" s="291">
        <f t="shared" si="117"/>
        <v>0</v>
      </c>
      <c r="W674" s="288">
        <f>(($AB674*'DT IN. DE'!$C$5/1000))*($D$1166/IF(AND($D$1165&gt;$B$1167,$B$1167&gt;$D$1164),366,365))+(($AC674*'DT IN. DE'!$C$5/2000))</f>
        <v>0</v>
      </c>
      <c r="X674" s="289">
        <f t="shared" si="118"/>
        <v>0</v>
      </c>
      <c r="Y674" s="289">
        <f>(($AB674*'DT IN. DE'!$E$5/1000))*($D$1166/IF(AND($D$1165&gt;$B$1167,$B$1167&gt;$D$1164),366,365))+(($AC674*'DT IN. DE'!$E$5/2000))</f>
        <v>0</v>
      </c>
      <c r="Z674" s="292">
        <f t="shared" si="119"/>
        <v>0</v>
      </c>
      <c r="AA674" s="386"/>
      <c r="AB674" s="291">
        <f t="shared" si="120"/>
        <v>0</v>
      </c>
      <c r="AC674" s="291">
        <f t="shared" si="121"/>
        <v>0</v>
      </c>
    </row>
    <row r="675" spans="2:29" x14ac:dyDescent="0.25">
      <c r="B675" s="424">
        <v>671</v>
      </c>
      <c r="C675" s="430">
        <f>'BIENES ASEGURADOS IN.DE'!C675</f>
        <v>0</v>
      </c>
      <c r="D675" s="431">
        <f>'BIENES ASEGURADOS IN.DE'!D675*'RT GENERALES'!$E$14</f>
        <v>0</v>
      </c>
      <c r="E675" s="432">
        <f>'BIENES ASEGURADOS IN.DE'!E675*'RT GENERALES'!$E$14</f>
        <v>0</v>
      </c>
      <c r="F675" s="433">
        <f>'BIENES ASEGURADOS IN.DE'!F675*'RT GENERALES'!$E$14</f>
        <v>0</v>
      </c>
      <c r="G675" s="425">
        <f t="shared" si="111"/>
        <v>0</v>
      </c>
      <c r="H675" s="283"/>
      <c r="I675" s="284">
        <f>((((D675+E675)*('DT IN. DE'!$C$5/1000)))*($D$1166/IF(AND($D$1165&gt;$B$1167,$B$1167&gt;$D$1164),366,365))+(F675*('DT IN. DE'!$C$5/2000)))</f>
        <v>0</v>
      </c>
      <c r="J675" s="285">
        <f t="shared" si="112"/>
        <v>0</v>
      </c>
      <c r="K675" s="286">
        <f>(((D675+E675)*('DT IN. DE'!$E$5/1000))*($D$1166/IF(AND($D$1165&gt;$B$1167,$B$1167&gt;$D$1164),366,365))+(F675*('DT IN. DE'!$E$5/2000)))</f>
        <v>0</v>
      </c>
      <c r="L675" s="385"/>
      <c r="M675" s="287">
        <f t="shared" si="113"/>
        <v>0</v>
      </c>
      <c r="O675" s="288">
        <f>(($T675*'DT IN. DE'!$C$5/1000))*($D$1166/IF(AND($D$1165&gt;$B$1167,$B$1167&gt;$D$1164),366,365))+(($U675*'DT IN. DE'!$C$5/2000))</f>
        <v>0</v>
      </c>
      <c r="P675" s="289">
        <f t="shared" si="114"/>
        <v>0</v>
      </c>
      <c r="Q675" s="289">
        <f>(($T675*'DT IN. DE'!$E$5/1000))*($D$1166/IF(AND($D$1165&gt;$B$1167,$B$1167&gt;$D$1164),366,365))+(($U675*'DT IN. DE'!$E$5/2000))</f>
        <v>0</v>
      </c>
      <c r="R675" s="290">
        <f t="shared" si="115"/>
        <v>0</v>
      </c>
      <c r="T675" s="291">
        <f t="shared" si="116"/>
        <v>0</v>
      </c>
      <c r="U675" s="291">
        <f t="shared" si="117"/>
        <v>0</v>
      </c>
      <c r="W675" s="288">
        <f>(($AB675*'DT IN. DE'!$C$5/1000))*($D$1166/IF(AND($D$1165&gt;$B$1167,$B$1167&gt;$D$1164),366,365))+(($AC675*'DT IN. DE'!$C$5/2000))</f>
        <v>0</v>
      </c>
      <c r="X675" s="289">
        <f t="shared" si="118"/>
        <v>0</v>
      </c>
      <c r="Y675" s="289">
        <f>(($AB675*'DT IN. DE'!$E$5/1000))*($D$1166/IF(AND($D$1165&gt;$B$1167,$B$1167&gt;$D$1164),366,365))+(($AC675*'DT IN. DE'!$E$5/2000))</f>
        <v>0</v>
      </c>
      <c r="Z675" s="292">
        <f t="shared" si="119"/>
        <v>0</v>
      </c>
      <c r="AA675" s="386"/>
      <c r="AB675" s="291">
        <f t="shared" si="120"/>
        <v>0</v>
      </c>
      <c r="AC675" s="291">
        <f t="shared" si="121"/>
        <v>0</v>
      </c>
    </row>
    <row r="676" spans="2:29" x14ac:dyDescent="0.25">
      <c r="B676" s="424">
        <v>672</v>
      </c>
      <c r="C676" s="430">
        <f>'BIENES ASEGURADOS IN.DE'!C676</f>
        <v>0</v>
      </c>
      <c r="D676" s="431">
        <f>'BIENES ASEGURADOS IN.DE'!D676*'RT GENERALES'!$E$14</f>
        <v>0</v>
      </c>
      <c r="E676" s="432">
        <f>'BIENES ASEGURADOS IN.DE'!E676*'RT GENERALES'!$E$14</f>
        <v>0</v>
      </c>
      <c r="F676" s="433">
        <f>'BIENES ASEGURADOS IN.DE'!F676*'RT GENERALES'!$E$14</f>
        <v>0</v>
      </c>
      <c r="G676" s="425">
        <f t="shared" si="111"/>
        <v>0</v>
      </c>
      <c r="H676" s="283"/>
      <c r="I676" s="284">
        <f>((((D676+E676)*('DT IN. DE'!$C$5/1000)))*($D$1166/IF(AND($D$1165&gt;$B$1167,$B$1167&gt;$D$1164),366,365))+(F676*('DT IN. DE'!$C$5/2000)))</f>
        <v>0</v>
      </c>
      <c r="J676" s="285">
        <f t="shared" si="112"/>
        <v>0</v>
      </c>
      <c r="K676" s="286">
        <f>(((D676+E676)*('DT IN. DE'!$E$5/1000))*($D$1166/IF(AND($D$1165&gt;$B$1167,$B$1167&gt;$D$1164),366,365))+(F676*('DT IN. DE'!$E$5/2000)))</f>
        <v>0</v>
      </c>
      <c r="L676" s="385"/>
      <c r="M676" s="287">
        <f t="shared" si="113"/>
        <v>0</v>
      </c>
      <c r="O676" s="288">
        <f>(($T676*'DT IN. DE'!$C$5/1000))*($D$1166/IF(AND($D$1165&gt;$B$1167,$B$1167&gt;$D$1164),366,365))+(($U676*'DT IN. DE'!$C$5/2000))</f>
        <v>0</v>
      </c>
      <c r="P676" s="289">
        <f t="shared" si="114"/>
        <v>0</v>
      </c>
      <c r="Q676" s="289">
        <f>(($T676*'DT IN. DE'!$E$5/1000))*($D$1166/IF(AND($D$1165&gt;$B$1167,$B$1167&gt;$D$1164),366,365))+(($U676*'DT IN. DE'!$E$5/2000))</f>
        <v>0</v>
      </c>
      <c r="R676" s="290">
        <f t="shared" si="115"/>
        <v>0</v>
      </c>
      <c r="T676" s="291">
        <f t="shared" si="116"/>
        <v>0</v>
      </c>
      <c r="U676" s="291">
        <f t="shared" si="117"/>
        <v>0</v>
      </c>
      <c r="W676" s="288">
        <f>(($AB676*'DT IN. DE'!$C$5/1000))*($D$1166/IF(AND($D$1165&gt;$B$1167,$B$1167&gt;$D$1164),366,365))+(($AC676*'DT IN. DE'!$C$5/2000))</f>
        <v>0</v>
      </c>
      <c r="X676" s="289">
        <f t="shared" si="118"/>
        <v>0</v>
      </c>
      <c r="Y676" s="289">
        <f>(($AB676*'DT IN. DE'!$E$5/1000))*($D$1166/IF(AND($D$1165&gt;$B$1167,$B$1167&gt;$D$1164),366,365))+(($AC676*'DT IN. DE'!$E$5/2000))</f>
        <v>0</v>
      </c>
      <c r="Z676" s="292">
        <f t="shared" si="119"/>
        <v>0</v>
      </c>
      <c r="AA676" s="386"/>
      <c r="AB676" s="291">
        <f t="shared" si="120"/>
        <v>0</v>
      </c>
      <c r="AC676" s="291">
        <f t="shared" si="121"/>
        <v>0</v>
      </c>
    </row>
    <row r="677" spans="2:29" x14ac:dyDescent="0.25">
      <c r="B677" s="423">
        <v>673</v>
      </c>
      <c r="C677" s="430">
        <f>'BIENES ASEGURADOS IN.DE'!C677</f>
        <v>0</v>
      </c>
      <c r="D677" s="431">
        <f>'BIENES ASEGURADOS IN.DE'!D677*'RT GENERALES'!$E$14</f>
        <v>0</v>
      </c>
      <c r="E677" s="432">
        <f>'BIENES ASEGURADOS IN.DE'!E677*'RT GENERALES'!$E$14</f>
        <v>0</v>
      </c>
      <c r="F677" s="433">
        <f>'BIENES ASEGURADOS IN.DE'!F677*'RT GENERALES'!$E$14</f>
        <v>0</v>
      </c>
      <c r="G677" s="425">
        <f t="shared" si="111"/>
        <v>0</v>
      </c>
      <c r="H677" s="283"/>
      <c r="I677" s="284">
        <f>((((D677+E677)*('DT IN. DE'!$C$5/1000)))*($D$1166/IF(AND($D$1165&gt;$B$1167,$B$1167&gt;$D$1164),366,365))+(F677*('DT IN. DE'!$C$5/2000)))</f>
        <v>0</v>
      </c>
      <c r="J677" s="285">
        <f t="shared" si="112"/>
        <v>0</v>
      </c>
      <c r="K677" s="286">
        <f>(((D677+E677)*('DT IN. DE'!$E$5/1000))*($D$1166/IF(AND($D$1165&gt;$B$1167,$B$1167&gt;$D$1164),366,365))+(F677*('DT IN. DE'!$E$5/2000)))</f>
        <v>0</v>
      </c>
      <c r="L677" s="385"/>
      <c r="M677" s="287">
        <f t="shared" si="113"/>
        <v>0</v>
      </c>
      <c r="O677" s="288">
        <f>(($T677*'DT IN. DE'!$C$5/1000))*($D$1166/IF(AND($D$1165&gt;$B$1167,$B$1167&gt;$D$1164),366,365))+(($U677*'DT IN. DE'!$C$5/2000))</f>
        <v>0</v>
      </c>
      <c r="P677" s="289">
        <f t="shared" si="114"/>
        <v>0</v>
      </c>
      <c r="Q677" s="289">
        <f>(($T677*'DT IN. DE'!$E$5/1000))*($D$1166/IF(AND($D$1165&gt;$B$1167,$B$1167&gt;$D$1164),366,365))+(($U677*'DT IN. DE'!$E$5/2000))</f>
        <v>0</v>
      </c>
      <c r="R677" s="290">
        <f t="shared" si="115"/>
        <v>0</v>
      </c>
      <c r="T677" s="291">
        <f t="shared" si="116"/>
        <v>0</v>
      </c>
      <c r="U677" s="291">
        <f t="shared" si="117"/>
        <v>0</v>
      </c>
      <c r="W677" s="288">
        <f>(($AB677*'DT IN. DE'!$C$5/1000))*($D$1166/IF(AND($D$1165&gt;$B$1167,$B$1167&gt;$D$1164),366,365))+(($AC677*'DT IN. DE'!$C$5/2000))</f>
        <v>0</v>
      </c>
      <c r="X677" s="289">
        <f t="shared" si="118"/>
        <v>0</v>
      </c>
      <c r="Y677" s="289">
        <f>(($AB677*'DT IN. DE'!$E$5/1000))*($D$1166/IF(AND($D$1165&gt;$B$1167,$B$1167&gt;$D$1164),366,365))+(($AC677*'DT IN. DE'!$E$5/2000))</f>
        <v>0</v>
      </c>
      <c r="Z677" s="292">
        <f t="shared" si="119"/>
        <v>0</v>
      </c>
      <c r="AA677" s="386"/>
      <c r="AB677" s="291">
        <f t="shared" si="120"/>
        <v>0</v>
      </c>
      <c r="AC677" s="291">
        <f t="shared" si="121"/>
        <v>0</v>
      </c>
    </row>
    <row r="678" spans="2:29" x14ac:dyDescent="0.25">
      <c r="B678" s="424">
        <v>674</v>
      </c>
      <c r="C678" s="430">
        <f>'BIENES ASEGURADOS IN.DE'!C678</f>
        <v>0</v>
      </c>
      <c r="D678" s="431">
        <f>'BIENES ASEGURADOS IN.DE'!D678*'RT GENERALES'!$E$14</f>
        <v>0</v>
      </c>
      <c r="E678" s="432">
        <f>'BIENES ASEGURADOS IN.DE'!E678*'RT GENERALES'!$E$14</f>
        <v>0</v>
      </c>
      <c r="F678" s="433">
        <f>'BIENES ASEGURADOS IN.DE'!F678*'RT GENERALES'!$E$14</f>
        <v>0</v>
      </c>
      <c r="G678" s="425">
        <f t="shared" si="111"/>
        <v>0</v>
      </c>
      <c r="H678" s="283"/>
      <c r="I678" s="284">
        <f>((((D678+E678)*('DT IN. DE'!$C$5/1000)))*($D$1166/IF(AND($D$1165&gt;$B$1167,$B$1167&gt;$D$1164),366,365))+(F678*('DT IN. DE'!$C$5/2000)))</f>
        <v>0</v>
      </c>
      <c r="J678" s="285">
        <f t="shared" si="112"/>
        <v>0</v>
      </c>
      <c r="K678" s="286">
        <f>(((D678+E678)*('DT IN. DE'!$E$5/1000))*($D$1166/IF(AND($D$1165&gt;$B$1167,$B$1167&gt;$D$1164),366,365))+(F678*('DT IN. DE'!$E$5/2000)))</f>
        <v>0</v>
      </c>
      <c r="L678" s="385"/>
      <c r="M678" s="287">
        <f t="shared" si="113"/>
        <v>0</v>
      </c>
      <c r="O678" s="288">
        <f>(($T678*'DT IN. DE'!$C$5/1000))*($D$1166/IF(AND($D$1165&gt;$B$1167,$B$1167&gt;$D$1164),366,365))+(($U678*'DT IN. DE'!$C$5/2000))</f>
        <v>0</v>
      </c>
      <c r="P678" s="289">
        <f t="shared" si="114"/>
        <v>0</v>
      </c>
      <c r="Q678" s="289">
        <f>(($T678*'DT IN. DE'!$E$5/1000))*($D$1166/IF(AND($D$1165&gt;$B$1167,$B$1167&gt;$D$1164),366,365))+(($U678*'DT IN. DE'!$E$5/2000))</f>
        <v>0</v>
      </c>
      <c r="R678" s="290">
        <f t="shared" si="115"/>
        <v>0</v>
      </c>
      <c r="T678" s="291">
        <f t="shared" si="116"/>
        <v>0</v>
      </c>
      <c r="U678" s="291">
        <f t="shared" si="117"/>
        <v>0</v>
      </c>
      <c r="W678" s="288">
        <f>(($AB678*'DT IN. DE'!$C$5/1000))*($D$1166/IF(AND($D$1165&gt;$B$1167,$B$1167&gt;$D$1164),366,365))+(($AC678*'DT IN. DE'!$C$5/2000))</f>
        <v>0</v>
      </c>
      <c r="X678" s="289">
        <f t="shared" si="118"/>
        <v>0</v>
      </c>
      <c r="Y678" s="289">
        <f>(($AB678*'DT IN. DE'!$E$5/1000))*($D$1166/IF(AND($D$1165&gt;$B$1167,$B$1167&gt;$D$1164),366,365))+(($AC678*'DT IN. DE'!$E$5/2000))</f>
        <v>0</v>
      </c>
      <c r="Z678" s="292">
        <f t="shared" si="119"/>
        <v>0</v>
      </c>
      <c r="AA678" s="386"/>
      <c r="AB678" s="291">
        <f t="shared" si="120"/>
        <v>0</v>
      </c>
      <c r="AC678" s="291">
        <f t="shared" si="121"/>
        <v>0</v>
      </c>
    </row>
    <row r="679" spans="2:29" x14ac:dyDescent="0.25">
      <c r="B679" s="424">
        <v>675</v>
      </c>
      <c r="C679" s="430">
        <f>'BIENES ASEGURADOS IN.DE'!C679</f>
        <v>0</v>
      </c>
      <c r="D679" s="431">
        <f>'BIENES ASEGURADOS IN.DE'!D679*'RT GENERALES'!$E$14</f>
        <v>0</v>
      </c>
      <c r="E679" s="432">
        <f>'BIENES ASEGURADOS IN.DE'!E679*'RT GENERALES'!$E$14</f>
        <v>0</v>
      </c>
      <c r="F679" s="433">
        <f>'BIENES ASEGURADOS IN.DE'!F679*'RT GENERALES'!$E$14</f>
        <v>0</v>
      </c>
      <c r="G679" s="425">
        <f t="shared" si="111"/>
        <v>0</v>
      </c>
      <c r="H679" s="283"/>
      <c r="I679" s="284">
        <f>((((D679+E679)*('DT IN. DE'!$C$5/1000)))*($D$1166/IF(AND($D$1165&gt;$B$1167,$B$1167&gt;$D$1164),366,365))+(F679*('DT IN. DE'!$C$5/2000)))</f>
        <v>0</v>
      </c>
      <c r="J679" s="285">
        <f t="shared" si="112"/>
        <v>0</v>
      </c>
      <c r="K679" s="286">
        <f>(((D679+E679)*('DT IN. DE'!$E$5/1000))*($D$1166/IF(AND($D$1165&gt;$B$1167,$B$1167&gt;$D$1164),366,365))+(F679*('DT IN. DE'!$E$5/2000)))</f>
        <v>0</v>
      </c>
      <c r="L679" s="385"/>
      <c r="M679" s="287">
        <f t="shared" si="113"/>
        <v>0</v>
      </c>
      <c r="O679" s="288">
        <f>(($T679*'DT IN. DE'!$C$5/1000))*($D$1166/IF(AND($D$1165&gt;$B$1167,$B$1167&gt;$D$1164),366,365))+(($U679*'DT IN. DE'!$C$5/2000))</f>
        <v>0</v>
      </c>
      <c r="P679" s="289">
        <f t="shared" si="114"/>
        <v>0</v>
      </c>
      <c r="Q679" s="289">
        <f>(($T679*'DT IN. DE'!$E$5/1000))*($D$1166/IF(AND($D$1165&gt;$B$1167,$B$1167&gt;$D$1164),366,365))+(($U679*'DT IN. DE'!$E$5/2000))</f>
        <v>0</v>
      </c>
      <c r="R679" s="290">
        <f t="shared" si="115"/>
        <v>0</v>
      </c>
      <c r="T679" s="291">
        <f t="shared" si="116"/>
        <v>0</v>
      </c>
      <c r="U679" s="291">
        <f t="shared" si="117"/>
        <v>0</v>
      </c>
      <c r="W679" s="288">
        <f>(($AB679*'DT IN. DE'!$C$5/1000))*($D$1166/IF(AND($D$1165&gt;$B$1167,$B$1167&gt;$D$1164),366,365))+(($AC679*'DT IN. DE'!$C$5/2000))</f>
        <v>0</v>
      </c>
      <c r="X679" s="289">
        <f t="shared" si="118"/>
        <v>0</v>
      </c>
      <c r="Y679" s="289">
        <f>(($AB679*'DT IN. DE'!$E$5/1000))*($D$1166/IF(AND($D$1165&gt;$B$1167,$B$1167&gt;$D$1164),366,365))+(($AC679*'DT IN. DE'!$E$5/2000))</f>
        <v>0</v>
      </c>
      <c r="Z679" s="292">
        <f t="shared" si="119"/>
        <v>0</v>
      </c>
      <c r="AA679" s="386"/>
      <c r="AB679" s="291">
        <f t="shared" si="120"/>
        <v>0</v>
      </c>
      <c r="AC679" s="291">
        <f t="shared" si="121"/>
        <v>0</v>
      </c>
    </row>
    <row r="680" spans="2:29" x14ac:dyDescent="0.25">
      <c r="B680" s="423">
        <v>676</v>
      </c>
      <c r="C680" s="430">
        <f>'BIENES ASEGURADOS IN.DE'!C680</f>
        <v>0</v>
      </c>
      <c r="D680" s="431">
        <f>'BIENES ASEGURADOS IN.DE'!D680*'RT GENERALES'!$E$14</f>
        <v>0</v>
      </c>
      <c r="E680" s="432">
        <f>'BIENES ASEGURADOS IN.DE'!E680*'RT GENERALES'!$E$14</f>
        <v>0</v>
      </c>
      <c r="F680" s="433">
        <f>'BIENES ASEGURADOS IN.DE'!F680*'RT GENERALES'!$E$14</f>
        <v>0</v>
      </c>
      <c r="G680" s="425">
        <f t="shared" si="111"/>
        <v>0</v>
      </c>
      <c r="H680" s="283"/>
      <c r="I680" s="284">
        <f>((((D680+E680)*('DT IN. DE'!$C$5/1000)))*($D$1166/IF(AND($D$1165&gt;$B$1167,$B$1167&gt;$D$1164),366,365))+(F680*('DT IN. DE'!$C$5/2000)))</f>
        <v>0</v>
      </c>
      <c r="J680" s="285">
        <f t="shared" si="112"/>
        <v>0</v>
      </c>
      <c r="K680" s="286">
        <f>(((D680+E680)*('DT IN. DE'!$E$5/1000))*($D$1166/IF(AND($D$1165&gt;$B$1167,$B$1167&gt;$D$1164),366,365))+(F680*('DT IN. DE'!$E$5/2000)))</f>
        <v>0</v>
      </c>
      <c r="L680" s="385"/>
      <c r="M680" s="287">
        <f t="shared" si="113"/>
        <v>0</v>
      </c>
      <c r="O680" s="288">
        <f>(($T680*'DT IN. DE'!$C$5/1000))*($D$1166/IF(AND($D$1165&gt;$B$1167,$B$1167&gt;$D$1164),366,365))+(($U680*'DT IN. DE'!$C$5/2000))</f>
        <v>0</v>
      </c>
      <c r="P680" s="289">
        <f t="shared" si="114"/>
        <v>0</v>
      </c>
      <c r="Q680" s="289">
        <f>(($T680*'DT IN. DE'!$E$5/1000))*($D$1166/IF(AND($D$1165&gt;$B$1167,$B$1167&gt;$D$1164),366,365))+(($U680*'DT IN. DE'!$E$5/2000))</f>
        <v>0</v>
      </c>
      <c r="R680" s="290">
        <f t="shared" si="115"/>
        <v>0</v>
      </c>
      <c r="T680" s="291">
        <f t="shared" si="116"/>
        <v>0</v>
      </c>
      <c r="U680" s="291">
        <f t="shared" si="117"/>
        <v>0</v>
      </c>
      <c r="W680" s="288">
        <f>(($AB680*'DT IN. DE'!$C$5/1000))*($D$1166/IF(AND($D$1165&gt;$B$1167,$B$1167&gt;$D$1164),366,365))+(($AC680*'DT IN. DE'!$C$5/2000))</f>
        <v>0</v>
      </c>
      <c r="X680" s="289">
        <f t="shared" si="118"/>
        <v>0</v>
      </c>
      <c r="Y680" s="289">
        <f>(($AB680*'DT IN. DE'!$E$5/1000))*($D$1166/IF(AND($D$1165&gt;$B$1167,$B$1167&gt;$D$1164),366,365))+(($AC680*'DT IN. DE'!$E$5/2000))</f>
        <v>0</v>
      </c>
      <c r="Z680" s="292">
        <f t="shared" si="119"/>
        <v>0</v>
      </c>
      <c r="AA680" s="386"/>
      <c r="AB680" s="291">
        <f t="shared" si="120"/>
        <v>0</v>
      </c>
      <c r="AC680" s="291">
        <f t="shared" si="121"/>
        <v>0</v>
      </c>
    </row>
    <row r="681" spans="2:29" x14ac:dyDescent="0.25">
      <c r="B681" s="424">
        <v>677</v>
      </c>
      <c r="C681" s="430">
        <f>'BIENES ASEGURADOS IN.DE'!C681</f>
        <v>0</v>
      </c>
      <c r="D681" s="431">
        <f>'BIENES ASEGURADOS IN.DE'!D681*'RT GENERALES'!$E$14</f>
        <v>0</v>
      </c>
      <c r="E681" s="432">
        <f>'BIENES ASEGURADOS IN.DE'!E681*'RT GENERALES'!$E$14</f>
        <v>0</v>
      </c>
      <c r="F681" s="433">
        <f>'BIENES ASEGURADOS IN.DE'!F681*'RT GENERALES'!$E$14</f>
        <v>0</v>
      </c>
      <c r="G681" s="425">
        <f t="shared" si="111"/>
        <v>0</v>
      </c>
      <c r="H681" s="283"/>
      <c r="I681" s="284">
        <f>((((D681+E681)*('DT IN. DE'!$C$5/1000)))*($D$1166/IF(AND($D$1165&gt;$B$1167,$B$1167&gt;$D$1164),366,365))+(F681*('DT IN. DE'!$C$5/2000)))</f>
        <v>0</v>
      </c>
      <c r="J681" s="285">
        <f t="shared" si="112"/>
        <v>0</v>
      </c>
      <c r="K681" s="286">
        <f>(((D681+E681)*('DT IN. DE'!$E$5/1000))*($D$1166/IF(AND($D$1165&gt;$B$1167,$B$1167&gt;$D$1164),366,365))+(F681*('DT IN. DE'!$E$5/2000)))</f>
        <v>0</v>
      </c>
      <c r="L681" s="385"/>
      <c r="M681" s="287">
        <f t="shared" si="113"/>
        <v>0</v>
      </c>
      <c r="O681" s="288">
        <f>(($T681*'DT IN. DE'!$C$5/1000))*($D$1166/IF(AND($D$1165&gt;$B$1167,$B$1167&gt;$D$1164),366,365))+(($U681*'DT IN. DE'!$C$5/2000))</f>
        <v>0</v>
      </c>
      <c r="P681" s="289">
        <f t="shared" si="114"/>
        <v>0</v>
      </c>
      <c r="Q681" s="289">
        <f>(($T681*'DT IN. DE'!$E$5/1000))*($D$1166/IF(AND($D$1165&gt;$B$1167,$B$1167&gt;$D$1164),366,365))+(($U681*'DT IN. DE'!$E$5/2000))</f>
        <v>0</v>
      </c>
      <c r="R681" s="290">
        <f t="shared" si="115"/>
        <v>0</v>
      </c>
      <c r="T681" s="291">
        <f t="shared" si="116"/>
        <v>0</v>
      </c>
      <c r="U681" s="291">
        <f t="shared" si="117"/>
        <v>0</v>
      </c>
      <c r="W681" s="288">
        <f>(($AB681*'DT IN. DE'!$C$5/1000))*($D$1166/IF(AND($D$1165&gt;$B$1167,$B$1167&gt;$D$1164),366,365))+(($AC681*'DT IN. DE'!$C$5/2000))</f>
        <v>0</v>
      </c>
      <c r="X681" s="289">
        <f t="shared" si="118"/>
        <v>0</v>
      </c>
      <c r="Y681" s="289">
        <f>(($AB681*'DT IN. DE'!$E$5/1000))*($D$1166/IF(AND($D$1165&gt;$B$1167,$B$1167&gt;$D$1164),366,365))+(($AC681*'DT IN. DE'!$E$5/2000))</f>
        <v>0</v>
      </c>
      <c r="Z681" s="292">
        <f t="shared" si="119"/>
        <v>0</v>
      </c>
      <c r="AA681" s="386"/>
      <c r="AB681" s="291">
        <f t="shared" si="120"/>
        <v>0</v>
      </c>
      <c r="AC681" s="291">
        <f t="shared" si="121"/>
        <v>0</v>
      </c>
    </row>
    <row r="682" spans="2:29" x14ac:dyDescent="0.25">
      <c r="B682" s="424">
        <v>678</v>
      </c>
      <c r="C682" s="430">
        <f>'BIENES ASEGURADOS IN.DE'!C682</f>
        <v>0</v>
      </c>
      <c r="D682" s="431">
        <f>'BIENES ASEGURADOS IN.DE'!D682*'RT GENERALES'!$E$14</f>
        <v>0</v>
      </c>
      <c r="E682" s="432">
        <f>'BIENES ASEGURADOS IN.DE'!E682*'RT GENERALES'!$E$14</f>
        <v>0</v>
      </c>
      <c r="F682" s="433">
        <f>'BIENES ASEGURADOS IN.DE'!F682*'RT GENERALES'!$E$14</f>
        <v>0</v>
      </c>
      <c r="G682" s="425">
        <f t="shared" si="111"/>
        <v>0</v>
      </c>
      <c r="H682" s="283"/>
      <c r="I682" s="284">
        <f>((((D682+E682)*('DT IN. DE'!$C$5/1000)))*($D$1166/IF(AND($D$1165&gt;$B$1167,$B$1167&gt;$D$1164),366,365))+(F682*('DT IN. DE'!$C$5/2000)))</f>
        <v>0</v>
      </c>
      <c r="J682" s="285">
        <f t="shared" si="112"/>
        <v>0</v>
      </c>
      <c r="K682" s="286">
        <f>(((D682+E682)*('DT IN. DE'!$E$5/1000))*($D$1166/IF(AND($D$1165&gt;$B$1167,$B$1167&gt;$D$1164),366,365))+(F682*('DT IN. DE'!$E$5/2000)))</f>
        <v>0</v>
      </c>
      <c r="L682" s="385"/>
      <c r="M682" s="287">
        <f t="shared" si="113"/>
        <v>0</v>
      </c>
      <c r="O682" s="288">
        <f>(($T682*'DT IN. DE'!$C$5/1000))*($D$1166/IF(AND($D$1165&gt;$B$1167,$B$1167&gt;$D$1164),366,365))+(($U682*'DT IN. DE'!$C$5/2000))</f>
        <v>0</v>
      </c>
      <c r="P682" s="289">
        <f t="shared" si="114"/>
        <v>0</v>
      </c>
      <c r="Q682" s="289">
        <f>(($T682*'DT IN. DE'!$E$5/1000))*($D$1166/IF(AND($D$1165&gt;$B$1167,$B$1167&gt;$D$1164),366,365))+(($U682*'DT IN. DE'!$E$5/2000))</f>
        <v>0</v>
      </c>
      <c r="R682" s="290">
        <f t="shared" si="115"/>
        <v>0</v>
      </c>
      <c r="T682" s="291">
        <f t="shared" si="116"/>
        <v>0</v>
      </c>
      <c r="U682" s="291">
        <f t="shared" si="117"/>
        <v>0</v>
      </c>
      <c r="W682" s="288">
        <f>(($AB682*'DT IN. DE'!$C$5/1000))*($D$1166/IF(AND($D$1165&gt;$B$1167,$B$1167&gt;$D$1164),366,365))+(($AC682*'DT IN. DE'!$C$5/2000))</f>
        <v>0</v>
      </c>
      <c r="X682" s="289">
        <f t="shared" si="118"/>
        <v>0</v>
      </c>
      <c r="Y682" s="289">
        <f>(($AB682*'DT IN. DE'!$E$5/1000))*($D$1166/IF(AND($D$1165&gt;$B$1167,$B$1167&gt;$D$1164),366,365))+(($AC682*'DT IN. DE'!$E$5/2000))</f>
        <v>0</v>
      </c>
      <c r="Z682" s="292">
        <f t="shared" si="119"/>
        <v>0</v>
      </c>
      <c r="AA682" s="386"/>
      <c r="AB682" s="291">
        <f t="shared" si="120"/>
        <v>0</v>
      </c>
      <c r="AC682" s="291">
        <f t="shared" si="121"/>
        <v>0</v>
      </c>
    </row>
    <row r="683" spans="2:29" x14ac:dyDescent="0.25">
      <c r="B683" s="423">
        <v>679</v>
      </c>
      <c r="C683" s="430">
        <f>'BIENES ASEGURADOS IN.DE'!C683</f>
        <v>0</v>
      </c>
      <c r="D683" s="431">
        <f>'BIENES ASEGURADOS IN.DE'!D683*'RT GENERALES'!$E$14</f>
        <v>0</v>
      </c>
      <c r="E683" s="432">
        <f>'BIENES ASEGURADOS IN.DE'!E683*'RT GENERALES'!$E$14</f>
        <v>0</v>
      </c>
      <c r="F683" s="433">
        <f>'BIENES ASEGURADOS IN.DE'!F683*'RT GENERALES'!$E$14</f>
        <v>0</v>
      </c>
      <c r="G683" s="425">
        <f t="shared" si="111"/>
        <v>0</v>
      </c>
      <c r="H683" s="283"/>
      <c r="I683" s="284">
        <f>((((D683+E683)*('DT IN. DE'!$C$5/1000)))*($D$1166/IF(AND($D$1165&gt;$B$1167,$B$1167&gt;$D$1164),366,365))+(F683*('DT IN. DE'!$C$5/2000)))</f>
        <v>0</v>
      </c>
      <c r="J683" s="285">
        <f t="shared" si="112"/>
        <v>0</v>
      </c>
      <c r="K683" s="286">
        <f>(((D683+E683)*('DT IN. DE'!$E$5/1000))*($D$1166/IF(AND($D$1165&gt;$B$1167,$B$1167&gt;$D$1164),366,365))+(F683*('DT IN. DE'!$E$5/2000)))</f>
        <v>0</v>
      </c>
      <c r="L683" s="385"/>
      <c r="M683" s="287">
        <f t="shared" si="113"/>
        <v>0</v>
      </c>
      <c r="O683" s="288">
        <f>(($T683*'DT IN. DE'!$C$5/1000))*($D$1166/IF(AND($D$1165&gt;$B$1167,$B$1167&gt;$D$1164),366,365))+(($U683*'DT IN. DE'!$C$5/2000))</f>
        <v>0</v>
      </c>
      <c r="P683" s="289">
        <f t="shared" si="114"/>
        <v>0</v>
      </c>
      <c r="Q683" s="289">
        <f>(($T683*'DT IN. DE'!$E$5/1000))*($D$1166/IF(AND($D$1165&gt;$B$1167,$B$1167&gt;$D$1164),366,365))+(($U683*'DT IN. DE'!$E$5/2000))</f>
        <v>0</v>
      </c>
      <c r="R683" s="290">
        <f t="shared" si="115"/>
        <v>0</v>
      </c>
      <c r="T683" s="291">
        <f t="shared" si="116"/>
        <v>0</v>
      </c>
      <c r="U683" s="291">
        <f t="shared" si="117"/>
        <v>0</v>
      </c>
      <c r="W683" s="288">
        <f>(($AB683*'DT IN. DE'!$C$5/1000))*($D$1166/IF(AND($D$1165&gt;$B$1167,$B$1167&gt;$D$1164),366,365))+(($AC683*'DT IN. DE'!$C$5/2000))</f>
        <v>0</v>
      </c>
      <c r="X683" s="289">
        <f t="shared" si="118"/>
        <v>0</v>
      </c>
      <c r="Y683" s="289">
        <f>(($AB683*'DT IN. DE'!$E$5/1000))*($D$1166/IF(AND($D$1165&gt;$B$1167,$B$1167&gt;$D$1164),366,365))+(($AC683*'DT IN. DE'!$E$5/2000))</f>
        <v>0</v>
      </c>
      <c r="Z683" s="292">
        <f t="shared" si="119"/>
        <v>0</v>
      </c>
      <c r="AA683" s="386"/>
      <c r="AB683" s="291">
        <f t="shared" si="120"/>
        <v>0</v>
      </c>
      <c r="AC683" s="291">
        <f t="shared" si="121"/>
        <v>0</v>
      </c>
    </row>
    <row r="684" spans="2:29" x14ac:dyDescent="0.25">
      <c r="B684" s="424">
        <v>680</v>
      </c>
      <c r="C684" s="430">
        <f>'BIENES ASEGURADOS IN.DE'!C684</f>
        <v>0</v>
      </c>
      <c r="D684" s="431">
        <f>'BIENES ASEGURADOS IN.DE'!D684*'RT GENERALES'!$E$14</f>
        <v>0</v>
      </c>
      <c r="E684" s="432">
        <f>'BIENES ASEGURADOS IN.DE'!E684*'RT GENERALES'!$E$14</f>
        <v>0</v>
      </c>
      <c r="F684" s="433">
        <f>'BIENES ASEGURADOS IN.DE'!F684*'RT GENERALES'!$E$14</f>
        <v>0</v>
      </c>
      <c r="G684" s="425">
        <f t="shared" si="111"/>
        <v>0</v>
      </c>
      <c r="H684" s="283"/>
      <c r="I684" s="284">
        <f>((((D684+E684)*('DT IN. DE'!$C$5/1000)))*($D$1166/IF(AND($D$1165&gt;$B$1167,$B$1167&gt;$D$1164),366,365))+(F684*('DT IN. DE'!$C$5/2000)))</f>
        <v>0</v>
      </c>
      <c r="J684" s="285">
        <f t="shared" si="112"/>
        <v>0</v>
      </c>
      <c r="K684" s="286">
        <f>(((D684+E684)*('DT IN. DE'!$E$5/1000))*($D$1166/IF(AND($D$1165&gt;$B$1167,$B$1167&gt;$D$1164),366,365))+(F684*('DT IN. DE'!$E$5/2000)))</f>
        <v>0</v>
      </c>
      <c r="L684" s="385"/>
      <c r="M684" s="287">
        <f t="shared" si="113"/>
        <v>0</v>
      </c>
      <c r="O684" s="288">
        <f>(($T684*'DT IN. DE'!$C$5/1000))*($D$1166/IF(AND($D$1165&gt;$B$1167,$B$1167&gt;$D$1164),366,365))+(($U684*'DT IN. DE'!$C$5/2000))</f>
        <v>0</v>
      </c>
      <c r="P684" s="289">
        <f t="shared" si="114"/>
        <v>0</v>
      </c>
      <c r="Q684" s="289">
        <f>(($T684*'DT IN. DE'!$E$5/1000))*($D$1166/IF(AND($D$1165&gt;$B$1167,$B$1167&gt;$D$1164),366,365))+(($U684*'DT IN. DE'!$E$5/2000))</f>
        <v>0</v>
      </c>
      <c r="R684" s="290">
        <f t="shared" si="115"/>
        <v>0</v>
      </c>
      <c r="T684" s="291">
        <f t="shared" si="116"/>
        <v>0</v>
      </c>
      <c r="U684" s="291">
        <f t="shared" si="117"/>
        <v>0</v>
      </c>
      <c r="W684" s="288">
        <f>(($AB684*'DT IN. DE'!$C$5/1000))*($D$1166/IF(AND($D$1165&gt;$B$1167,$B$1167&gt;$D$1164),366,365))+(($AC684*'DT IN. DE'!$C$5/2000))</f>
        <v>0</v>
      </c>
      <c r="X684" s="289">
        <f t="shared" si="118"/>
        <v>0</v>
      </c>
      <c r="Y684" s="289">
        <f>(($AB684*'DT IN. DE'!$E$5/1000))*($D$1166/IF(AND($D$1165&gt;$B$1167,$B$1167&gt;$D$1164),366,365))+(($AC684*'DT IN. DE'!$E$5/2000))</f>
        <v>0</v>
      </c>
      <c r="Z684" s="292">
        <f t="shared" si="119"/>
        <v>0</v>
      </c>
      <c r="AA684" s="386"/>
      <c r="AB684" s="291">
        <f t="shared" si="120"/>
        <v>0</v>
      </c>
      <c r="AC684" s="291">
        <f t="shared" si="121"/>
        <v>0</v>
      </c>
    </row>
    <row r="685" spans="2:29" x14ac:dyDescent="0.25">
      <c r="B685" s="424">
        <v>681</v>
      </c>
      <c r="C685" s="430">
        <f>'BIENES ASEGURADOS IN.DE'!C685</f>
        <v>0</v>
      </c>
      <c r="D685" s="431">
        <f>'BIENES ASEGURADOS IN.DE'!D685*'RT GENERALES'!$E$14</f>
        <v>0</v>
      </c>
      <c r="E685" s="432">
        <f>'BIENES ASEGURADOS IN.DE'!E685*'RT GENERALES'!$E$14</f>
        <v>0</v>
      </c>
      <c r="F685" s="433">
        <f>'BIENES ASEGURADOS IN.DE'!F685*'RT GENERALES'!$E$14</f>
        <v>0</v>
      </c>
      <c r="G685" s="425">
        <f t="shared" si="111"/>
        <v>0</v>
      </c>
      <c r="H685" s="283"/>
      <c r="I685" s="284">
        <f>((((D685+E685)*('DT IN. DE'!$C$5/1000)))*($D$1166/IF(AND($D$1165&gt;$B$1167,$B$1167&gt;$D$1164),366,365))+(F685*('DT IN. DE'!$C$5/2000)))</f>
        <v>0</v>
      </c>
      <c r="J685" s="285">
        <f t="shared" si="112"/>
        <v>0</v>
      </c>
      <c r="K685" s="286">
        <f>(((D685+E685)*('DT IN. DE'!$E$5/1000))*($D$1166/IF(AND($D$1165&gt;$B$1167,$B$1167&gt;$D$1164),366,365))+(F685*('DT IN. DE'!$E$5/2000)))</f>
        <v>0</v>
      </c>
      <c r="L685" s="385"/>
      <c r="M685" s="287">
        <f t="shared" si="113"/>
        <v>0</v>
      </c>
      <c r="O685" s="288">
        <f>(($T685*'DT IN. DE'!$C$5/1000))*($D$1166/IF(AND($D$1165&gt;$B$1167,$B$1167&gt;$D$1164),366,365))+(($U685*'DT IN. DE'!$C$5/2000))</f>
        <v>0</v>
      </c>
      <c r="P685" s="289">
        <f t="shared" si="114"/>
        <v>0</v>
      </c>
      <c r="Q685" s="289">
        <f>(($T685*'DT IN. DE'!$E$5/1000))*($D$1166/IF(AND($D$1165&gt;$B$1167,$B$1167&gt;$D$1164),366,365))+(($U685*'DT IN. DE'!$E$5/2000))</f>
        <v>0</v>
      </c>
      <c r="R685" s="290">
        <f t="shared" si="115"/>
        <v>0</v>
      </c>
      <c r="T685" s="291">
        <f t="shared" si="116"/>
        <v>0</v>
      </c>
      <c r="U685" s="291">
        <f t="shared" si="117"/>
        <v>0</v>
      </c>
      <c r="W685" s="288">
        <f>(($AB685*'DT IN. DE'!$C$5/1000))*($D$1166/IF(AND($D$1165&gt;$B$1167,$B$1167&gt;$D$1164),366,365))+(($AC685*'DT IN. DE'!$C$5/2000))</f>
        <v>0</v>
      </c>
      <c r="X685" s="289">
        <f t="shared" si="118"/>
        <v>0</v>
      </c>
      <c r="Y685" s="289">
        <f>(($AB685*'DT IN. DE'!$E$5/1000))*($D$1166/IF(AND($D$1165&gt;$B$1167,$B$1167&gt;$D$1164),366,365))+(($AC685*'DT IN. DE'!$E$5/2000))</f>
        <v>0</v>
      </c>
      <c r="Z685" s="292">
        <f t="shared" si="119"/>
        <v>0</v>
      </c>
      <c r="AA685" s="386"/>
      <c r="AB685" s="291">
        <f t="shared" si="120"/>
        <v>0</v>
      </c>
      <c r="AC685" s="291">
        <f t="shared" si="121"/>
        <v>0</v>
      </c>
    </row>
    <row r="686" spans="2:29" x14ac:dyDescent="0.25">
      <c r="B686" s="423">
        <v>682</v>
      </c>
      <c r="C686" s="430">
        <f>'BIENES ASEGURADOS IN.DE'!C686</f>
        <v>0</v>
      </c>
      <c r="D686" s="431">
        <f>'BIENES ASEGURADOS IN.DE'!D686*'RT GENERALES'!$E$14</f>
        <v>0</v>
      </c>
      <c r="E686" s="432">
        <f>'BIENES ASEGURADOS IN.DE'!E686*'RT GENERALES'!$E$14</f>
        <v>0</v>
      </c>
      <c r="F686" s="433">
        <f>'BIENES ASEGURADOS IN.DE'!F686*'RT GENERALES'!$E$14</f>
        <v>0</v>
      </c>
      <c r="G686" s="425">
        <f t="shared" si="111"/>
        <v>0</v>
      </c>
      <c r="H686" s="283"/>
      <c r="I686" s="284">
        <f>((((D686+E686)*('DT IN. DE'!$C$5/1000)))*($D$1166/IF(AND($D$1165&gt;$B$1167,$B$1167&gt;$D$1164),366,365))+(F686*('DT IN. DE'!$C$5/2000)))</f>
        <v>0</v>
      </c>
      <c r="J686" s="285">
        <f t="shared" si="112"/>
        <v>0</v>
      </c>
      <c r="K686" s="286">
        <f>(((D686+E686)*('DT IN. DE'!$E$5/1000))*($D$1166/IF(AND($D$1165&gt;$B$1167,$B$1167&gt;$D$1164),366,365))+(F686*('DT IN. DE'!$E$5/2000)))</f>
        <v>0</v>
      </c>
      <c r="L686" s="385"/>
      <c r="M686" s="287">
        <f t="shared" si="113"/>
        <v>0</v>
      </c>
      <c r="O686" s="288">
        <f>(($T686*'DT IN. DE'!$C$5/1000))*($D$1166/IF(AND($D$1165&gt;$B$1167,$B$1167&gt;$D$1164),366,365))+(($U686*'DT IN. DE'!$C$5/2000))</f>
        <v>0</v>
      </c>
      <c r="P686" s="289">
        <f t="shared" si="114"/>
        <v>0</v>
      </c>
      <c r="Q686" s="289">
        <f>(($T686*'DT IN. DE'!$E$5/1000))*($D$1166/IF(AND($D$1165&gt;$B$1167,$B$1167&gt;$D$1164),366,365))+(($U686*'DT IN. DE'!$E$5/2000))</f>
        <v>0</v>
      </c>
      <c r="R686" s="290">
        <f t="shared" si="115"/>
        <v>0</v>
      </c>
      <c r="T686" s="291">
        <f t="shared" si="116"/>
        <v>0</v>
      </c>
      <c r="U686" s="291">
        <f t="shared" si="117"/>
        <v>0</v>
      </c>
      <c r="W686" s="288">
        <f>(($AB686*'DT IN. DE'!$C$5/1000))*($D$1166/IF(AND($D$1165&gt;$B$1167,$B$1167&gt;$D$1164),366,365))+(($AC686*'DT IN. DE'!$C$5/2000))</f>
        <v>0</v>
      </c>
      <c r="X686" s="289">
        <f t="shared" si="118"/>
        <v>0</v>
      </c>
      <c r="Y686" s="289">
        <f>(($AB686*'DT IN. DE'!$E$5/1000))*($D$1166/IF(AND($D$1165&gt;$B$1167,$B$1167&gt;$D$1164),366,365))+(($AC686*'DT IN. DE'!$E$5/2000))</f>
        <v>0</v>
      </c>
      <c r="Z686" s="292">
        <f t="shared" si="119"/>
        <v>0</v>
      </c>
      <c r="AA686" s="386"/>
      <c r="AB686" s="291">
        <f t="shared" si="120"/>
        <v>0</v>
      </c>
      <c r="AC686" s="291">
        <f t="shared" si="121"/>
        <v>0</v>
      </c>
    </row>
    <row r="687" spans="2:29" x14ac:dyDescent="0.25">
      <c r="B687" s="424">
        <v>683</v>
      </c>
      <c r="C687" s="430">
        <f>'BIENES ASEGURADOS IN.DE'!C687</f>
        <v>0</v>
      </c>
      <c r="D687" s="431">
        <f>'BIENES ASEGURADOS IN.DE'!D687*'RT GENERALES'!$E$14</f>
        <v>0</v>
      </c>
      <c r="E687" s="432">
        <f>'BIENES ASEGURADOS IN.DE'!E687*'RT GENERALES'!$E$14</f>
        <v>0</v>
      </c>
      <c r="F687" s="433">
        <f>'BIENES ASEGURADOS IN.DE'!F687*'RT GENERALES'!$E$14</f>
        <v>0</v>
      </c>
      <c r="G687" s="425">
        <f t="shared" si="111"/>
        <v>0</v>
      </c>
      <c r="H687" s="283"/>
      <c r="I687" s="284">
        <f>((((D687+E687)*('DT IN. DE'!$C$5/1000)))*($D$1166/IF(AND($D$1165&gt;$B$1167,$B$1167&gt;$D$1164),366,365))+(F687*('DT IN. DE'!$C$5/2000)))</f>
        <v>0</v>
      </c>
      <c r="J687" s="285">
        <f t="shared" si="112"/>
        <v>0</v>
      </c>
      <c r="K687" s="286">
        <f>(((D687+E687)*('DT IN. DE'!$E$5/1000))*($D$1166/IF(AND($D$1165&gt;$B$1167,$B$1167&gt;$D$1164),366,365))+(F687*('DT IN. DE'!$E$5/2000)))</f>
        <v>0</v>
      </c>
      <c r="L687" s="385"/>
      <c r="M687" s="287">
        <f t="shared" si="113"/>
        <v>0</v>
      </c>
      <c r="O687" s="288">
        <f>(($T687*'DT IN. DE'!$C$5/1000))*($D$1166/IF(AND($D$1165&gt;$B$1167,$B$1167&gt;$D$1164),366,365))+(($U687*'DT IN. DE'!$C$5/2000))</f>
        <v>0</v>
      </c>
      <c r="P687" s="289">
        <f t="shared" si="114"/>
        <v>0</v>
      </c>
      <c r="Q687" s="289">
        <f>(($T687*'DT IN. DE'!$E$5/1000))*($D$1166/IF(AND($D$1165&gt;$B$1167,$B$1167&gt;$D$1164),366,365))+(($U687*'DT IN. DE'!$E$5/2000))</f>
        <v>0</v>
      </c>
      <c r="R687" s="290">
        <f t="shared" si="115"/>
        <v>0</v>
      </c>
      <c r="T687" s="291">
        <f t="shared" si="116"/>
        <v>0</v>
      </c>
      <c r="U687" s="291">
        <f t="shared" si="117"/>
        <v>0</v>
      </c>
      <c r="W687" s="288">
        <f>(($AB687*'DT IN. DE'!$C$5/1000))*($D$1166/IF(AND($D$1165&gt;$B$1167,$B$1167&gt;$D$1164),366,365))+(($AC687*'DT IN. DE'!$C$5/2000))</f>
        <v>0</v>
      </c>
      <c r="X687" s="289">
        <f t="shared" si="118"/>
        <v>0</v>
      </c>
      <c r="Y687" s="289">
        <f>(($AB687*'DT IN. DE'!$E$5/1000))*($D$1166/IF(AND($D$1165&gt;$B$1167,$B$1167&gt;$D$1164),366,365))+(($AC687*'DT IN. DE'!$E$5/2000))</f>
        <v>0</v>
      </c>
      <c r="Z687" s="292">
        <f t="shared" si="119"/>
        <v>0</v>
      </c>
      <c r="AA687" s="386"/>
      <c r="AB687" s="291">
        <f t="shared" si="120"/>
        <v>0</v>
      </c>
      <c r="AC687" s="291">
        <f t="shared" si="121"/>
        <v>0</v>
      </c>
    </row>
    <row r="688" spans="2:29" x14ac:dyDescent="0.25">
      <c r="B688" s="424">
        <v>684</v>
      </c>
      <c r="C688" s="430">
        <f>'BIENES ASEGURADOS IN.DE'!C688</f>
        <v>0</v>
      </c>
      <c r="D688" s="431">
        <f>'BIENES ASEGURADOS IN.DE'!D688*'RT GENERALES'!$E$14</f>
        <v>0</v>
      </c>
      <c r="E688" s="432">
        <f>'BIENES ASEGURADOS IN.DE'!E688*'RT GENERALES'!$E$14</f>
        <v>0</v>
      </c>
      <c r="F688" s="433">
        <f>'BIENES ASEGURADOS IN.DE'!F688*'RT GENERALES'!$E$14</f>
        <v>0</v>
      </c>
      <c r="G688" s="425">
        <f t="shared" si="111"/>
        <v>0</v>
      </c>
      <c r="H688" s="283"/>
      <c r="I688" s="284">
        <f>((((D688+E688)*('DT IN. DE'!$C$5/1000)))*($D$1166/IF(AND($D$1165&gt;$B$1167,$B$1167&gt;$D$1164),366,365))+(F688*('DT IN. DE'!$C$5/2000)))</f>
        <v>0</v>
      </c>
      <c r="J688" s="285">
        <f t="shared" si="112"/>
        <v>0</v>
      </c>
      <c r="K688" s="286">
        <f>(((D688+E688)*('DT IN. DE'!$E$5/1000))*($D$1166/IF(AND($D$1165&gt;$B$1167,$B$1167&gt;$D$1164),366,365))+(F688*('DT IN. DE'!$E$5/2000)))</f>
        <v>0</v>
      </c>
      <c r="L688" s="385"/>
      <c r="M688" s="287">
        <f t="shared" si="113"/>
        <v>0</v>
      </c>
      <c r="O688" s="288">
        <f>(($T688*'DT IN. DE'!$C$5/1000))*($D$1166/IF(AND($D$1165&gt;$B$1167,$B$1167&gt;$D$1164),366,365))+(($U688*'DT IN. DE'!$C$5/2000))</f>
        <v>0</v>
      </c>
      <c r="P688" s="289">
        <f t="shared" si="114"/>
        <v>0</v>
      </c>
      <c r="Q688" s="289">
        <f>(($T688*'DT IN. DE'!$E$5/1000))*($D$1166/IF(AND($D$1165&gt;$B$1167,$B$1167&gt;$D$1164),366,365))+(($U688*'DT IN. DE'!$E$5/2000))</f>
        <v>0</v>
      </c>
      <c r="R688" s="290">
        <f t="shared" si="115"/>
        <v>0</v>
      </c>
      <c r="T688" s="291">
        <f t="shared" si="116"/>
        <v>0</v>
      </c>
      <c r="U688" s="291">
        <f t="shared" si="117"/>
        <v>0</v>
      </c>
      <c r="W688" s="288">
        <f>(($AB688*'DT IN. DE'!$C$5/1000))*($D$1166/IF(AND($D$1165&gt;$B$1167,$B$1167&gt;$D$1164),366,365))+(($AC688*'DT IN. DE'!$C$5/2000))</f>
        <v>0</v>
      </c>
      <c r="X688" s="289">
        <f t="shared" si="118"/>
        <v>0</v>
      </c>
      <c r="Y688" s="289">
        <f>(($AB688*'DT IN. DE'!$E$5/1000))*($D$1166/IF(AND($D$1165&gt;$B$1167,$B$1167&gt;$D$1164),366,365))+(($AC688*'DT IN. DE'!$E$5/2000))</f>
        <v>0</v>
      </c>
      <c r="Z688" s="292">
        <f t="shared" si="119"/>
        <v>0</v>
      </c>
      <c r="AA688" s="386"/>
      <c r="AB688" s="291">
        <f t="shared" si="120"/>
        <v>0</v>
      </c>
      <c r="AC688" s="291">
        <f t="shared" si="121"/>
        <v>0</v>
      </c>
    </row>
    <row r="689" spans="2:29" x14ac:dyDescent="0.25">
      <c r="B689" s="423">
        <v>685</v>
      </c>
      <c r="C689" s="430">
        <f>'BIENES ASEGURADOS IN.DE'!C689</f>
        <v>0</v>
      </c>
      <c r="D689" s="431">
        <f>'BIENES ASEGURADOS IN.DE'!D689*'RT GENERALES'!$E$14</f>
        <v>0</v>
      </c>
      <c r="E689" s="432">
        <f>'BIENES ASEGURADOS IN.DE'!E689*'RT GENERALES'!$E$14</f>
        <v>0</v>
      </c>
      <c r="F689" s="433">
        <f>'BIENES ASEGURADOS IN.DE'!F689*'RT GENERALES'!$E$14</f>
        <v>0</v>
      </c>
      <c r="G689" s="425">
        <f t="shared" si="111"/>
        <v>0</v>
      </c>
      <c r="H689" s="283"/>
      <c r="I689" s="284">
        <f>((((D689+E689)*('DT IN. DE'!$C$5/1000)))*($D$1166/IF(AND($D$1165&gt;$B$1167,$B$1167&gt;$D$1164),366,365))+(F689*('DT IN. DE'!$C$5/2000)))</f>
        <v>0</v>
      </c>
      <c r="J689" s="285">
        <f t="shared" si="112"/>
        <v>0</v>
      </c>
      <c r="K689" s="286">
        <f>(((D689+E689)*('DT IN. DE'!$E$5/1000))*($D$1166/IF(AND($D$1165&gt;$B$1167,$B$1167&gt;$D$1164),366,365))+(F689*('DT IN. DE'!$E$5/2000)))</f>
        <v>0</v>
      </c>
      <c r="L689" s="385"/>
      <c r="M689" s="287">
        <f t="shared" si="113"/>
        <v>0</v>
      </c>
      <c r="O689" s="288">
        <f>(($T689*'DT IN. DE'!$C$5/1000))*($D$1166/IF(AND($D$1165&gt;$B$1167,$B$1167&gt;$D$1164),366,365))+(($U689*'DT IN. DE'!$C$5/2000))</f>
        <v>0</v>
      </c>
      <c r="P689" s="289">
        <f t="shared" si="114"/>
        <v>0</v>
      </c>
      <c r="Q689" s="289">
        <f>(($T689*'DT IN. DE'!$E$5/1000))*($D$1166/IF(AND($D$1165&gt;$B$1167,$B$1167&gt;$D$1164),366,365))+(($U689*'DT IN. DE'!$E$5/2000))</f>
        <v>0</v>
      </c>
      <c r="R689" s="290">
        <f t="shared" si="115"/>
        <v>0</v>
      </c>
      <c r="T689" s="291">
        <f t="shared" si="116"/>
        <v>0</v>
      </c>
      <c r="U689" s="291">
        <f t="shared" si="117"/>
        <v>0</v>
      </c>
      <c r="W689" s="288">
        <f>(($AB689*'DT IN. DE'!$C$5/1000))*($D$1166/IF(AND($D$1165&gt;$B$1167,$B$1167&gt;$D$1164),366,365))+(($AC689*'DT IN. DE'!$C$5/2000))</f>
        <v>0</v>
      </c>
      <c r="X689" s="289">
        <f t="shared" si="118"/>
        <v>0</v>
      </c>
      <c r="Y689" s="289">
        <f>(($AB689*'DT IN. DE'!$E$5/1000))*($D$1166/IF(AND($D$1165&gt;$B$1167,$B$1167&gt;$D$1164),366,365))+(($AC689*'DT IN. DE'!$E$5/2000))</f>
        <v>0</v>
      </c>
      <c r="Z689" s="292">
        <f t="shared" si="119"/>
        <v>0</v>
      </c>
      <c r="AA689" s="386"/>
      <c r="AB689" s="291">
        <f t="shared" si="120"/>
        <v>0</v>
      </c>
      <c r="AC689" s="291">
        <f t="shared" si="121"/>
        <v>0</v>
      </c>
    </row>
    <row r="690" spans="2:29" x14ac:dyDescent="0.25">
      <c r="B690" s="424">
        <v>686</v>
      </c>
      <c r="C690" s="430">
        <f>'BIENES ASEGURADOS IN.DE'!C690</f>
        <v>0</v>
      </c>
      <c r="D690" s="431">
        <f>'BIENES ASEGURADOS IN.DE'!D690*'RT GENERALES'!$E$14</f>
        <v>0</v>
      </c>
      <c r="E690" s="432">
        <f>'BIENES ASEGURADOS IN.DE'!E690*'RT GENERALES'!$E$14</f>
        <v>0</v>
      </c>
      <c r="F690" s="433">
        <f>'BIENES ASEGURADOS IN.DE'!F690*'RT GENERALES'!$E$14</f>
        <v>0</v>
      </c>
      <c r="G690" s="425">
        <f t="shared" si="111"/>
        <v>0</v>
      </c>
      <c r="H690" s="283"/>
      <c r="I690" s="284">
        <f>((((D690+E690)*('DT IN. DE'!$C$5/1000)))*($D$1166/IF(AND($D$1165&gt;$B$1167,$B$1167&gt;$D$1164),366,365))+(F690*('DT IN. DE'!$C$5/2000)))</f>
        <v>0</v>
      </c>
      <c r="J690" s="285">
        <f t="shared" si="112"/>
        <v>0</v>
      </c>
      <c r="K690" s="286">
        <f>(((D690+E690)*('DT IN. DE'!$E$5/1000))*($D$1166/IF(AND($D$1165&gt;$B$1167,$B$1167&gt;$D$1164),366,365))+(F690*('DT IN. DE'!$E$5/2000)))</f>
        <v>0</v>
      </c>
      <c r="L690" s="385"/>
      <c r="M690" s="287">
        <f t="shared" si="113"/>
        <v>0</v>
      </c>
      <c r="O690" s="288">
        <f>(($T690*'DT IN. DE'!$C$5/1000))*($D$1166/IF(AND($D$1165&gt;$B$1167,$B$1167&gt;$D$1164),366,365))+(($U690*'DT IN. DE'!$C$5/2000))</f>
        <v>0</v>
      </c>
      <c r="P690" s="289">
        <f t="shared" si="114"/>
        <v>0</v>
      </c>
      <c r="Q690" s="289">
        <f>(($T690*'DT IN. DE'!$E$5/1000))*($D$1166/IF(AND($D$1165&gt;$B$1167,$B$1167&gt;$D$1164),366,365))+(($U690*'DT IN. DE'!$E$5/2000))</f>
        <v>0</v>
      </c>
      <c r="R690" s="290">
        <f t="shared" si="115"/>
        <v>0</v>
      </c>
      <c r="T690" s="291">
        <f t="shared" si="116"/>
        <v>0</v>
      </c>
      <c r="U690" s="291">
        <f t="shared" si="117"/>
        <v>0</v>
      </c>
      <c r="W690" s="288">
        <f>(($AB690*'DT IN. DE'!$C$5/1000))*($D$1166/IF(AND($D$1165&gt;$B$1167,$B$1167&gt;$D$1164),366,365))+(($AC690*'DT IN. DE'!$C$5/2000))</f>
        <v>0</v>
      </c>
      <c r="X690" s="289">
        <f t="shared" si="118"/>
        <v>0</v>
      </c>
      <c r="Y690" s="289">
        <f>(($AB690*'DT IN. DE'!$E$5/1000))*($D$1166/IF(AND($D$1165&gt;$B$1167,$B$1167&gt;$D$1164),366,365))+(($AC690*'DT IN. DE'!$E$5/2000))</f>
        <v>0</v>
      </c>
      <c r="Z690" s="292">
        <f t="shared" si="119"/>
        <v>0</v>
      </c>
      <c r="AA690" s="386"/>
      <c r="AB690" s="291">
        <f t="shared" si="120"/>
        <v>0</v>
      </c>
      <c r="AC690" s="291">
        <f t="shared" si="121"/>
        <v>0</v>
      </c>
    </row>
    <row r="691" spans="2:29" x14ac:dyDescent="0.25">
      <c r="B691" s="424">
        <v>687</v>
      </c>
      <c r="C691" s="430">
        <f>'BIENES ASEGURADOS IN.DE'!C691</f>
        <v>0</v>
      </c>
      <c r="D691" s="431">
        <f>'BIENES ASEGURADOS IN.DE'!D691*'RT GENERALES'!$E$14</f>
        <v>0</v>
      </c>
      <c r="E691" s="432">
        <f>'BIENES ASEGURADOS IN.DE'!E691*'RT GENERALES'!$E$14</f>
        <v>0</v>
      </c>
      <c r="F691" s="433">
        <f>'BIENES ASEGURADOS IN.DE'!F691*'RT GENERALES'!$E$14</f>
        <v>0</v>
      </c>
      <c r="G691" s="425">
        <f t="shared" si="111"/>
        <v>0</v>
      </c>
      <c r="H691" s="283"/>
      <c r="I691" s="284">
        <f>((((D691+E691)*('DT IN. DE'!$C$5/1000)))*($D$1166/IF(AND($D$1165&gt;$B$1167,$B$1167&gt;$D$1164),366,365))+(F691*('DT IN. DE'!$C$5/2000)))</f>
        <v>0</v>
      </c>
      <c r="J691" s="285">
        <f t="shared" si="112"/>
        <v>0</v>
      </c>
      <c r="K691" s="286">
        <f>(((D691+E691)*('DT IN. DE'!$E$5/1000))*($D$1166/IF(AND($D$1165&gt;$B$1167,$B$1167&gt;$D$1164),366,365))+(F691*('DT IN. DE'!$E$5/2000)))</f>
        <v>0</v>
      </c>
      <c r="L691" s="385"/>
      <c r="M691" s="287">
        <f t="shared" si="113"/>
        <v>0</v>
      </c>
      <c r="O691" s="288">
        <f>(($T691*'DT IN. DE'!$C$5/1000))*($D$1166/IF(AND($D$1165&gt;$B$1167,$B$1167&gt;$D$1164),366,365))+(($U691*'DT IN. DE'!$C$5/2000))</f>
        <v>0</v>
      </c>
      <c r="P691" s="289">
        <f t="shared" si="114"/>
        <v>0</v>
      </c>
      <c r="Q691" s="289">
        <f>(($T691*'DT IN. DE'!$E$5/1000))*($D$1166/IF(AND($D$1165&gt;$B$1167,$B$1167&gt;$D$1164),366,365))+(($U691*'DT IN. DE'!$E$5/2000))</f>
        <v>0</v>
      </c>
      <c r="R691" s="290">
        <f t="shared" si="115"/>
        <v>0</v>
      </c>
      <c r="T691" s="291">
        <f t="shared" si="116"/>
        <v>0</v>
      </c>
      <c r="U691" s="291">
        <f t="shared" si="117"/>
        <v>0</v>
      </c>
      <c r="W691" s="288">
        <f>(($AB691*'DT IN. DE'!$C$5/1000))*($D$1166/IF(AND($D$1165&gt;$B$1167,$B$1167&gt;$D$1164),366,365))+(($AC691*'DT IN. DE'!$C$5/2000))</f>
        <v>0</v>
      </c>
      <c r="X691" s="289">
        <f t="shared" si="118"/>
        <v>0</v>
      </c>
      <c r="Y691" s="289">
        <f>(($AB691*'DT IN. DE'!$E$5/1000))*($D$1166/IF(AND($D$1165&gt;$B$1167,$B$1167&gt;$D$1164),366,365))+(($AC691*'DT IN. DE'!$E$5/2000))</f>
        <v>0</v>
      </c>
      <c r="Z691" s="292">
        <f t="shared" si="119"/>
        <v>0</v>
      </c>
      <c r="AA691" s="386"/>
      <c r="AB691" s="291">
        <f t="shared" si="120"/>
        <v>0</v>
      </c>
      <c r="AC691" s="291">
        <f t="shared" si="121"/>
        <v>0</v>
      </c>
    </row>
    <row r="692" spans="2:29" x14ac:dyDescent="0.25">
      <c r="B692" s="423">
        <v>688</v>
      </c>
      <c r="C692" s="430">
        <f>'BIENES ASEGURADOS IN.DE'!C692</f>
        <v>0</v>
      </c>
      <c r="D692" s="431">
        <f>'BIENES ASEGURADOS IN.DE'!D692*'RT GENERALES'!$E$14</f>
        <v>0</v>
      </c>
      <c r="E692" s="432">
        <f>'BIENES ASEGURADOS IN.DE'!E692*'RT GENERALES'!$E$14</f>
        <v>0</v>
      </c>
      <c r="F692" s="433">
        <f>'BIENES ASEGURADOS IN.DE'!F692*'RT GENERALES'!$E$14</f>
        <v>0</v>
      </c>
      <c r="G692" s="425">
        <f t="shared" si="111"/>
        <v>0</v>
      </c>
      <c r="H692" s="283"/>
      <c r="I692" s="284">
        <f>((((D692+E692)*('DT IN. DE'!$C$5/1000)))*($D$1166/IF(AND($D$1165&gt;$B$1167,$B$1167&gt;$D$1164),366,365))+(F692*('DT IN. DE'!$C$5/2000)))</f>
        <v>0</v>
      </c>
      <c r="J692" s="285">
        <f t="shared" si="112"/>
        <v>0</v>
      </c>
      <c r="K692" s="286">
        <f>(((D692+E692)*('DT IN. DE'!$E$5/1000))*($D$1166/IF(AND($D$1165&gt;$B$1167,$B$1167&gt;$D$1164),366,365))+(F692*('DT IN. DE'!$E$5/2000)))</f>
        <v>0</v>
      </c>
      <c r="L692" s="385"/>
      <c r="M692" s="287">
        <f t="shared" si="113"/>
        <v>0</v>
      </c>
      <c r="O692" s="288">
        <f>(($T692*'DT IN. DE'!$C$5/1000))*($D$1166/IF(AND($D$1165&gt;$B$1167,$B$1167&gt;$D$1164),366,365))+(($U692*'DT IN. DE'!$C$5/2000))</f>
        <v>0</v>
      </c>
      <c r="P692" s="289">
        <f t="shared" si="114"/>
        <v>0</v>
      </c>
      <c r="Q692" s="289">
        <f>(($T692*'DT IN. DE'!$E$5/1000))*($D$1166/IF(AND($D$1165&gt;$B$1167,$B$1167&gt;$D$1164),366,365))+(($U692*'DT IN. DE'!$E$5/2000))</f>
        <v>0</v>
      </c>
      <c r="R692" s="290">
        <f t="shared" si="115"/>
        <v>0</v>
      </c>
      <c r="T692" s="291">
        <f t="shared" si="116"/>
        <v>0</v>
      </c>
      <c r="U692" s="291">
        <f t="shared" si="117"/>
        <v>0</v>
      </c>
      <c r="W692" s="288">
        <f>(($AB692*'DT IN. DE'!$C$5/1000))*($D$1166/IF(AND($D$1165&gt;$B$1167,$B$1167&gt;$D$1164),366,365))+(($AC692*'DT IN. DE'!$C$5/2000))</f>
        <v>0</v>
      </c>
      <c r="X692" s="289">
        <f t="shared" si="118"/>
        <v>0</v>
      </c>
      <c r="Y692" s="289">
        <f>(($AB692*'DT IN. DE'!$E$5/1000))*($D$1166/IF(AND($D$1165&gt;$B$1167,$B$1167&gt;$D$1164),366,365))+(($AC692*'DT IN. DE'!$E$5/2000))</f>
        <v>0</v>
      </c>
      <c r="Z692" s="292">
        <f t="shared" si="119"/>
        <v>0</v>
      </c>
      <c r="AA692" s="386"/>
      <c r="AB692" s="291">
        <f t="shared" si="120"/>
        <v>0</v>
      </c>
      <c r="AC692" s="291">
        <f t="shared" si="121"/>
        <v>0</v>
      </c>
    </row>
    <row r="693" spans="2:29" x14ac:dyDescent="0.25">
      <c r="B693" s="424">
        <v>689</v>
      </c>
      <c r="C693" s="430">
        <f>'BIENES ASEGURADOS IN.DE'!C693</f>
        <v>0</v>
      </c>
      <c r="D693" s="431">
        <f>'BIENES ASEGURADOS IN.DE'!D693*'RT GENERALES'!$E$14</f>
        <v>0</v>
      </c>
      <c r="E693" s="432">
        <f>'BIENES ASEGURADOS IN.DE'!E693*'RT GENERALES'!$E$14</f>
        <v>0</v>
      </c>
      <c r="F693" s="433">
        <f>'BIENES ASEGURADOS IN.DE'!F693*'RT GENERALES'!$E$14</f>
        <v>0</v>
      </c>
      <c r="G693" s="425">
        <f t="shared" si="111"/>
        <v>0</v>
      </c>
      <c r="H693" s="283"/>
      <c r="I693" s="284">
        <f>((((D693+E693)*('DT IN. DE'!$C$5/1000)))*($D$1166/IF(AND($D$1165&gt;$B$1167,$B$1167&gt;$D$1164),366,365))+(F693*('DT IN. DE'!$C$5/2000)))</f>
        <v>0</v>
      </c>
      <c r="J693" s="285">
        <f t="shared" si="112"/>
        <v>0</v>
      </c>
      <c r="K693" s="286">
        <f>(((D693+E693)*('DT IN. DE'!$E$5/1000))*($D$1166/IF(AND($D$1165&gt;$B$1167,$B$1167&gt;$D$1164),366,365))+(F693*('DT IN. DE'!$E$5/2000)))</f>
        <v>0</v>
      </c>
      <c r="L693" s="385"/>
      <c r="M693" s="287">
        <f t="shared" si="113"/>
        <v>0</v>
      </c>
      <c r="O693" s="288">
        <f>(($T693*'DT IN. DE'!$C$5/1000))*($D$1166/IF(AND($D$1165&gt;$B$1167,$B$1167&gt;$D$1164),366,365))+(($U693*'DT IN. DE'!$C$5/2000))</f>
        <v>0</v>
      </c>
      <c r="P693" s="289">
        <f t="shared" si="114"/>
        <v>0</v>
      </c>
      <c r="Q693" s="289">
        <f>(($T693*'DT IN. DE'!$E$5/1000))*($D$1166/IF(AND($D$1165&gt;$B$1167,$B$1167&gt;$D$1164),366,365))+(($U693*'DT IN. DE'!$E$5/2000))</f>
        <v>0</v>
      </c>
      <c r="R693" s="290">
        <f t="shared" si="115"/>
        <v>0</v>
      </c>
      <c r="T693" s="291">
        <f t="shared" si="116"/>
        <v>0</v>
      </c>
      <c r="U693" s="291">
        <f t="shared" si="117"/>
        <v>0</v>
      </c>
      <c r="W693" s="288">
        <f>(($AB693*'DT IN. DE'!$C$5/1000))*($D$1166/IF(AND($D$1165&gt;$B$1167,$B$1167&gt;$D$1164),366,365))+(($AC693*'DT IN. DE'!$C$5/2000))</f>
        <v>0</v>
      </c>
      <c r="X693" s="289">
        <f t="shared" si="118"/>
        <v>0</v>
      </c>
      <c r="Y693" s="289">
        <f>(($AB693*'DT IN. DE'!$E$5/1000))*($D$1166/IF(AND($D$1165&gt;$B$1167,$B$1167&gt;$D$1164),366,365))+(($AC693*'DT IN. DE'!$E$5/2000))</f>
        <v>0</v>
      </c>
      <c r="Z693" s="292">
        <f t="shared" si="119"/>
        <v>0</v>
      </c>
      <c r="AA693" s="386"/>
      <c r="AB693" s="291">
        <f t="shared" si="120"/>
        <v>0</v>
      </c>
      <c r="AC693" s="291">
        <f t="shared" si="121"/>
        <v>0</v>
      </c>
    </row>
    <row r="694" spans="2:29" x14ac:dyDescent="0.25">
      <c r="B694" s="424">
        <v>690</v>
      </c>
      <c r="C694" s="430">
        <f>'BIENES ASEGURADOS IN.DE'!C694</f>
        <v>0</v>
      </c>
      <c r="D694" s="431">
        <f>'BIENES ASEGURADOS IN.DE'!D694*'RT GENERALES'!$E$14</f>
        <v>0</v>
      </c>
      <c r="E694" s="432">
        <f>'BIENES ASEGURADOS IN.DE'!E694*'RT GENERALES'!$E$14</f>
        <v>0</v>
      </c>
      <c r="F694" s="433">
        <f>'BIENES ASEGURADOS IN.DE'!F694*'RT GENERALES'!$E$14</f>
        <v>0</v>
      </c>
      <c r="G694" s="425">
        <f t="shared" si="111"/>
        <v>0</v>
      </c>
      <c r="H694" s="283"/>
      <c r="I694" s="284">
        <f>((((D694+E694)*('DT IN. DE'!$C$5/1000)))*($D$1166/IF(AND($D$1165&gt;$B$1167,$B$1167&gt;$D$1164),366,365))+(F694*('DT IN. DE'!$C$5/2000)))</f>
        <v>0</v>
      </c>
      <c r="J694" s="285">
        <f t="shared" si="112"/>
        <v>0</v>
      </c>
      <c r="K694" s="286">
        <f>(((D694+E694)*('DT IN. DE'!$E$5/1000))*($D$1166/IF(AND($D$1165&gt;$B$1167,$B$1167&gt;$D$1164),366,365))+(F694*('DT IN. DE'!$E$5/2000)))</f>
        <v>0</v>
      </c>
      <c r="L694" s="385"/>
      <c r="M694" s="287">
        <f t="shared" si="113"/>
        <v>0</v>
      </c>
      <c r="O694" s="288">
        <f>(($T694*'DT IN. DE'!$C$5/1000))*($D$1166/IF(AND($D$1165&gt;$B$1167,$B$1167&gt;$D$1164),366,365))+(($U694*'DT IN. DE'!$C$5/2000))</f>
        <v>0</v>
      </c>
      <c r="P694" s="289">
        <f t="shared" si="114"/>
        <v>0</v>
      </c>
      <c r="Q694" s="289">
        <f>(($T694*'DT IN. DE'!$E$5/1000))*($D$1166/IF(AND($D$1165&gt;$B$1167,$B$1167&gt;$D$1164),366,365))+(($U694*'DT IN. DE'!$E$5/2000))</f>
        <v>0</v>
      </c>
      <c r="R694" s="290">
        <f t="shared" si="115"/>
        <v>0</v>
      </c>
      <c r="T694" s="291">
        <f t="shared" si="116"/>
        <v>0</v>
      </c>
      <c r="U694" s="291">
        <f t="shared" si="117"/>
        <v>0</v>
      </c>
      <c r="W694" s="288">
        <f>(($AB694*'DT IN. DE'!$C$5/1000))*($D$1166/IF(AND($D$1165&gt;$B$1167,$B$1167&gt;$D$1164),366,365))+(($AC694*'DT IN. DE'!$C$5/2000))</f>
        <v>0</v>
      </c>
      <c r="X694" s="289">
        <f t="shared" si="118"/>
        <v>0</v>
      </c>
      <c r="Y694" s="289">
        <f>(($AB694*'DT IN. DE'!$E$5/1000))*($D$1166/IF(AND($D$1165&gt;$B$1167,$B$1167&gt;$D$1164),366,365))+(($AC694*'DT IN. DE'!$E$5/2000))</f>
        <v>0</v>
      </c>
      <c r="Z694" s="292">
        <f t="shared" si="119"/>
        <v>0</v>
      </c>
      <c r="AA694" s="386"/>
      <c r="AB694" s="291">
        <f t="shared" si="120"/>
        <v>0</v>
      </c>
      <c r="AC694" s="291">
        <f t="shared" si="121"/>
        <v>0</v>
      </c>
    </row>
    <row r="695" spans="2:29" x14ac:dyDescent="0.25">
      <c r="B695" s="423">
        <v>691</v>
      </c>
      <c r="C695" s="430">
        <f>'BIENES ASEGURADOS IN.DE'!C695</f>
        <v>0</v>
      </c>
      <c r="D695" s="431">
        <f>'BIENES ASEGURADOS IN.DE'!D695*'RT GENERALES'!$E$14</f>
        <v>0</v>
      </c>
      <c r="E695" s="432">
        <f>'BIENES ASEGURADOS IN.DE'!E695*'RT GENERALES'!$E$14</f>
        <v>0</v>
      </c>
      <c r="F695" s="433">
        <f>'BIENES ASEGURADOS IN.DE'!F695*'RT GENERALES'!$E$14</f>
        <v>0</v>
      </c>
      <c r="G695" s="425">
        <f t="shared" si="111"/>
        <v>0</v>
      </c>
      <c r="H695" s="283"/>
      <c r="I695" s="284">
        <f>((((D695+E695)*('DT IN. DE'!$C$5/1000)))*($D$1166/IF(AND($D$1165&gt;$B$1167,$B$1167&gt;$D$1164),366,365))+(F695*('DT IN. DE'!$C$5/2000)))</f>
        <v>0</v>
      </c>
      <c r="J695" s="285">
        <f t="shared" si="112"/>
        <v>0</v>
      </c>
      <c r="K695" s="286">
        <f>(((D695+E695)*('DT IN. DE'!$E$5/1000))*($D$1166/IF(AND($D$1165&gt;$B$1167,$B$1167&gt;$D$1164),366,365))+(F695*('DT IN. DE'!$E$5/2000)))</f>
        <v>0</v>
      </c>
      <c r="L695" s="385"/>
      <c r="M695" s="287">
        <f t="shared" si="113"/>
        <v>0</v>
      </c>
      <c r="O695" s="288">
        <f>(($T695*'DT IN. DE'!$C$5/1000))*($D$1166/IF(AND($D$1165&gt;$B$1167,$B$1167&gt;$D$1164),366,365))+(($U695*'DT IN. DE'!$C$5/2000))</f>
        <v>0</v>
      </c>
      <c r="P695" s="289">
        <f t="shared" si="114"/>
        <v>0</v>
      </c>
      <c r="Q695" s="289">
        <f>(($T695*'DT IN. DE'!$E$5/1000))*($D$1166/IF(AND($D$1165&gt;$B$1167,$B$1167&gt;$D$1164),366,365))+(($U695*'DT IN. DE'!$E$5/2000))</f>
        <v>0</v>
      </c>
      <c r="R695" s="290">
        <f t="shared" si="115"/>
        <v>0</v>
      </c>
      <c r="T695" s="291">
        <f t="shared" si="116"/>
        <v>0</v>
      </c>
      <c r="U695" s="291">
        <f t="shared" si="117"/>
        <v>0</v>
      </c>
      <c r="W695" s="288">
        <f>(($AB695*'DT IN. DE'!$C$5/1000))*($D$1166/IF(AND($D$1165&gt;$B$1167,$B$1167&gt;$D$1164),366,365))+(($AC695*'DT IN. DE'!$C$5/2000))</f>
        <v>0</v>
      </c>
      <c r="X695" s="289">
        <f t="shared" si="118"/>
        <v>0</v>
      </c>
      <c r="Y695" s="289">
        <f>(($AB695*'DT IN. DE'!$E$5/1000))*($D$1166/IF(AND($D$1165&gt;$B$1167,$B$1167&gt;$D$1164),366,365))+(($AC695*'DT IN. DE'!$E$5/2000))</f>
        <v>0</v>
      </c>
      <c r="Z695" s="292">
        <f t="shared" si="119"/>
        <v>0</v>
      </c>
      <c r="AA695" s="386"/>
      <c r="AB695" s="291">
        <f t="shared" si="120"/>
        <v>0</v>
      </c>
      <c r="AC695" s="291">
        <f t="shared" si="121"/>
        <v>0</v>
      </c>
    </row>
    <row r="696" spans="2:29" x14ac:dyDescent="0.25">
      <c r="B696" s="424">
        <v>692</v>
      </c>
      <c r="C696" s="430">
        <f>'BIENES ASEGURADOS IN.DE'!C696</f>
        <v>0</v>
      </c>
      <c r="D696" s="431">
        <f>'BIENES ASEGURADOS IN.DE'!D696*'RT GENERALES'!$E$14</f>
        <v>0</v>
      </c>
      <c r="E696" s="432">
        <f>'BIENES ASEGURADOS IN.DE'!E696*'RT GENERALES'!$E$14</f>
        <v>0</v>
      </c>
      <c r="F696" s="433">
        <f>'BIENES ASEGURADOS IN.DE'!F696*'RT GENERALES'!$E$14</f>
        <v>0</v>
      </c>
      <c r="G696" s="425">
        <f t="shared" si="111"/>
        <v>0</v>
      </c>
      <c r="H696" s="283"/>
      <c r="I696" s="284">
        <f>((((D696+E696)*('DT IN. DE'!$C$5/1000)))*($D$1166/IF(AND($D$1165&gt;$B$1167,$B$1167&gt;$D$1164),366,365))+(F696*('DT IN. DE'!$C$5/2000)))</f>
        <v>0</v>
      </c>
      <c r="J696" s="285">
        <f t="shared" si="112"/>
        <v>0</v>
      </c>
      <c r="K696" s="286">
        <f>(((D696+E696)*('DT IN. DE'!$E$5/1000))*($D$1166/IF(AND($D$1165&gt;$B$1167,$B$1167&gt;$D$1164),366,365))+(F696*('DT IN. DE'!$E$5/2000)))</f>
        <v>0</v>
      </c>
      <c r="L696" s="385"/>
      <c r="M696" s="287">
        <f t="shared" si="113"/>
        <v>0</v>
      </c>
      <c r="O696" s="288">
        <f>(($T696*'DT IN. DE'!$C$5/1000))*($D$1166/IF(AND($D$1165&gt;$B$1167,$B$1167&gt;$D$1164),366,365))+(($U696*'DT IN. DE'!$C$5/2000))</f>
        <v>0</v>
      </c>
      <c r="P696" s="289">
        <f t="shared" si="114"/>
        <v>0</v>
      </c>
      <c r="Q696" s="289">
        <f>(($T696*'DT IN. DE'!$E$5/1000))*($D$1166/IF(AND($D$1165&gt;$B$1167,$B$1167&gt;$D$1164),366,365))+(($U696*'DT IN. DE'!$E$5/2000))</f>
        <v>0</v>
      </c>
      <c r="R696" s="290">
        <f t="shared" si="115"/>
        <v>0</v>
      </c>
      <c r="T696" s="291">
        <f t="shared" si="116"/>
        <v>0</v>
      </c>
      <c r="U696" s="291">
        <f t="shared" si="117"/>
        <v>0</v>
      </c>
      <c r="W696" s="288">
        <f>(($AB696*'DT IN. DE'!$C$5/1000))*($D$1166/IF(AND($D$1165&gt;$B$1167,$B$1167&gt;$D$1164),366,365))+(($AC696*'DT IN. DE'!$C$5/2000))</f>
        <v>0</v>
      </c>
      <c r="X696" s="289">
        <f t="shared" si="118"/>
        <v>0</v>
      </c>
      <c r="Y696" s="289">
        <f>(($AB696*'DT IN. DE'!$E$5/1000))*($D$1166/IF(AND($D$1165&gt;$B$1167,$B$1167&gt;$D$1164),366,365))+(($AC696*'DT IN. DE'!$E$5/2000))</f>
        <v>0</v>
      </c>
      <c r="Z696" s="292">
        <f t="shared" si="119"/>
        <v>0</v>
      </c>
      <c r="AA696" s="386"/>
      <c r="AB696" s="291">
        <f t="shared" si="120"/>
        <v>0</v>
      </c>
      <c r="AC696" s="291">
        <f t="shared" si="121"/>
        <v>0</v>
      </c>
    </row>
    <row r="697" spans="2:29" x14ac:dyDescent="0.25">
      <c r="B697" s="424">
        <v>693</v>
      </c>
      <c r="C697" s="430">
        <f>'BIENES ASEGURADOS IN.DE'!C697</f>
        <v>0</v>
      </c>
      <c r="D697" s="431">
        <f>'BIENES ASEGURADOS IN.DE'!D697*'RT GENERALES'!$E$14</f>
        <v>0</v>
      </c>
      <c r="E697" s="432">
        <f>'BIENES ASEGURADOS IN.DE'!E697*'RT GENERALES'!$E$14</f>
        <v>0</v>
      </c>
      <c r="F697" s="433">
        <f>'BIENES ASEGURADOS IN.DE'!F697*'RT GENERALES'!$E$14</f>
        <v>0</v>
      </c>
      <c r="G697" s="425">
        <f t="shared" si="111"/>
        <v>0</v>
      </c>
      <c r="H697" s="283"/>
      <c r="I697" s="284">
        <f>((((D697+E697)*('DT IN. DE'!$C$5/1000)))*($D$1166/IF(AND($D$1165&gt;$B$1167,$B$1167&gt;$D$1164),366,365))+(F697*('DT IN. DE'!$C$5/2000)))</f>
        <v>0</v>
      </c>
      <c r="J697" s="285">
        <f t="shared" si="112"/>
        <v>0</v>
      </c>
      <c r="K697" s="286">
        <f>(((D697+E697)*('DT IN. DE'!$E$5/1000))*($D$1166/IF(AND($D$1165&gt;$B$1167,$B$1167&gt;$D$1164),366,365))+(F697*('DT IN. DE'!$E$5/2000)))</f>
        <v>0</v>
      </c>
      <c r="L697" s="385"/>
      <c r="M697" s="287">
        <f t="shared" si="113"/>
        <v>0</v>
      </c>
      <c r="O697" s="288">
        <f>(($T697*'DT IN. DE'!$C$5/1000))*($D$1166/IF(AND($D$1165&gt;$B$1167,$B$1167&gt;$D$1164),366,365))+(($U697*'DT IN. DE'!$C$5/2000))</f>
        <v>0</v>
      </c>
      <c r="P697" s="289">
        <f t="shared" si="114"/>
        <v>0</v>
      </c>
      <c r="Q697" s="289">
        <f>(($T697*'DT IN. DE'!$E$5/1000))*($D$1166/IF(AND($D$1165&gt;$B$1167,$B$1167&gt;$D$1164),366,365))+(($U697*'DT IN. DE'!$E$5/2000))</f>
        <v>0</v>
      </c>
      <c r="R697" s="290">
        <f t="shared" si="115"/>
        <v>0</v>
      </c>
      <c r="T697" s="291">
        <f t="shared" si="116"/>
        <v>0</v>
      </c>
      <c r="U697" s="291">
        <f t="shared" si="117"/>
        <v>0</v>
      </c>
      <c r="W697" s="288">
        <f>(($AB697*'DT IN. DE'!$C$5/1000))*($D$1166/IF(AND($D$1165&gt;$B$1167,$B$1167&gt;$D$1164),366,365))+(($AC697*'DT IN. DE'!$C$5/2000))</f>
        <v>0</v>
      </c>
      <c r="X697" s="289">
        <f t="shared" si="118"/>
        <v>0</v>
      </c>
      <c r="Y697" s="289">
        <f>(($AB697*'DT IN. DE'!$E$5/1000))*($D$1166/IF(AND($D$1165&gt;$B$1167,$B$1167&gt;$D$1164),366,365))+(($AC697*'DT IN. DE'!$E$5/2000))</f>
        <v>0</v>
      </c>
      <c r="Z697" s="292">
        <f t="shared" si="119"/>
        <v>0</v>
      </c>
      <c r="AA697" s="386"/>
      <c r="AB697" s="291">
        <f t="shared" si="120"/>
        <v>0</v>
      </c>
      <c r="AC697" s="291">
        <f t="shared" si="121"/>
        <v>0</v>
      </c>
    </row>
    <row r="698" spans="2:29" x14ac:dyDescent="0.25">
      <c r="B698" s="423">
        <v>694</v>
      </c>
      <c r="C698" s="430">
        <f>'BIENES ASEGURADOS IN.DE'!C698</f>
        <v>0</v>
      </c>
      <c r="D698" s="431">
        <f>'BIENES ASEGURADOS IN.DE'!D698*'RT GENERALES'!$E$14</f>
        <v>0</v>
      </c>
      <c r="E698" s="432">
        <f>'BIENES ASEGURADOS IN.DE'!E698*'RT GENERALES'!$E$14</f>
        <v>0</v>
      </c>
      <c r="F698" s="433">
        <f>'BIENES ASEGURADOS IN.DE'!F698*'RT GENERALES'!$E$14</f>
        <v>0</v>
      </c>
      <c r="G698" s="425">
        <f t="shared" si="111"/>
        <v>0</v>
      </c>
      <c r="H698" s="283"/>
      <c r="I698" s="284">
        <f>((((D698+E698)*('DT IN. DE'!$C$5/1000)))*($D$1166/IF(AND($D$1165&gt;$B$1167,$B$1167&gt;$D$1164),366,365))+(F698*('DT IN. DE'!$C$5/2000)))</f>
        <v>0</v>
      </c>
      <c r="J698" s="285">
        <f t="shared" si="112"/>
        <v>0</v>
      </c>
      <c r="K698" s="286">
        <f>(((D698+E698)*('DT IN. DE'!$E$5/1000))*($D$1166/IF(AND($D$1165&gt;$B$1167,$B$1167&gt;$D$1164),366,365))+(F698*('DT IN. DE'!$E$5/2000)))</f>
        <v>0</v>
      </c>
      <c r="L698" s="385"/>
      <c r="M698" s="287">
        <f t="shared" si="113"/>
        <v>0</v>
      </c>
      <c r="O698" s="288">
        <f>(($T698*'DT IN. DE'!$C$5/1000))*($D$1166/IF(AND($D$1165&gt;$B$1167,$B$1167&gt;$D$1164),366,365))+(($U698*'DT IN. DE'!$C$5/2000))</f>
        <v>0</v>
      </c>
      <c r="P698" s="289">
        <f t="shared" si="114"/>
        <v>0</v>
      </c>
      <c r="Q698" s="289">
        <f>(($T698*'DT IN. DE'!$E$5/1000))*($D$1166/IF(AND($D$1165&gt;$B$1167,$B$1167&gt;$D$1164),366,365))+(($U698*'DT IN. DE'!$E$5/2000))</f>
        <v>0</v>
      </c>
      <c r="R698" s="290">
        <f t="shared" si="115"/>
        <v>0</v>
      </c>
      <c r="T698" s="291">
        <f t="shared" si="116"/>
        <v>0</v>
      </c>
      <c r="U698" s="291">
        <f t="shared" si="117"/>
        <v>0</v>
      </c>
      <c r="W698" s="288">
        <f>(($AB698*'DT IN. DE'!$C$5/1000))*($D$1166/IF(AND($D$1165&gt;$B$1167,$B$1167&gt;$D$1164),366,365))+(($AC698*'DT IN. DE'!$C$5/2000))</f>
        <v>0</v>
      </c>
      <c r="X698" s="289">
        <f t="shared" si="118"/>
        <v>0</v>
      </c>
      <c r="Y698" s="289">
        <f>(($AB698*'DT IN. DE'!$E$5/1000))*($D$1166/IF(AND($D$1165&gt;$B$1167,$B$1167&gt;$D$1164),366,365))+(($AC698*'DT IN. DE'!$E$5/2000))</f>
        <v>0</v>
      </c>
      <c r="Z698" s="292">
        <f t="shared" si="119"/>
        <v>0</v>
      </c>
      <c r="AA698" s="386"/>
      <c r="AB698" s="291">
        <f t="shared" si="120"/>
        <v>0</v>
      </c>
      <c r="AC698" s="291">
        <f t="shared" si="121"/>
        <v>0</v>
      </c>
    </row>
    <row r="699" spans="2:29" x14ac:dyDescent="0.25">
      <c r="B699" s="424">
        <v>695</v>
      </c>
      <c r="C699" s="430">
        <f>'BIENES ASEGURADOS IN.DE'!C699</f>
        <v>0</v>
      </c>
      <c r="D699" s="431">
        <f>'BIENES ASEGURADOS IN.DE'!D699*'RT GENERALES'!$E$14</f>
        <v>0</v>
      </c>
      <c r="E699" s="432">
        <f>'BIENES ASEGURADOS IN.DE'!E699*'RT GENERALES'!$E$14</f>
        <v>0</v>
      </c>
      <c r="F699" s="433">
        <f>'BIENES ASEGURADOS IN.DE'!F699*'RT GENERALES'!$E$14</f>
        <v>0</v>
      </c>
      <c r="G699" s="425">
        <f t="shared" si="111"/>
        <v>0</v>
      </c>
      <c r="H699" s="283"/>
      <c r="I699" s="284">
        <f>((((D699+E699)*('DT IN. DE'!$C$5/1000)))*($D$1166/IF(AND($D$1165&gt;$B$1167,$B$1167&gt;$D$1164),366,365))+(F699*('DT IN. DE'!$C$5/2000)))</f>
        <v>0</v>
      </c>
      <c r="J699" s="285">
        <f t="shared" si="112"/>
        <v>0</v>
      </c>
      <c r="K699" s="286">
        <f>(((D699+E699)*('DT IN. DE'!$E$5/1000))*($D$1166/IF(AND($D$1165&gt;$B$1167,$B$1167&gt;$D$1164),366,365))+(F699*('DT IN. DE'!$E$5/2000)))</f>
        <v>0</v>
      </c>
      <c r="L699" s="385"/>
      <c r="M699" s="287">
        <f t="shared" si="113"/>
        <v>0</v>
      </c>
      <c r="O699" s="288">
        <f>(($T699*'DT IN. DE'!$C$5/1000))*($D$1166/IF(AND($D$1165&gt;$B$1167,$B$1167&gt;$D$1164),366,365))+(($U699*'DT IN. DE'!$C$5/2000))</f>
        <v>0</v>
      </c>
      <c r="P699" s="289">
        <f t="shared" si="114"/>
        <v>0</v>
      </c>
      <c r="Q699" s="289">
        <f>(($T699*'DT IN. DE'!$E$5/1000))*($D$1166/IF(AND($D$1165&gt;$B$1167,$B$1167&gt;$D$1164),366,365))+(($U699*'DT IN. DE'!$E$5/2000))</f>
        <v>0</v>
      </c>
      <c r="R699" s="290">
        <f t="shared" si="115"/>
        <v>0</v>
      </c>
      <c r="T699" s="291">
        <f t="shared" si="116"/>
        <v>0</v>
      </c>
      <c r="U699" s="291">
        <f t="shared" si="117"/>
        <v>0</v>
      </c>
      <c r="W699" s="288">
        <f>(($AB699*'DT IN. DE'!$C$5/1000))*($D$1166/IF(AND($D$1165&gt;$B$1167,$B$1167&gt;$D$1164),366,365))+(($AC699*'DT IN. DE'!$C$5/2000))</f>
        <v>0</v>
      </c>
      <c r="X699" s="289">
        <f t="shared" si="118"/>
        <v>0</v>
      </c>
      <c r="Y699" s="289">
        <f>(($AB699*'DT IN. DE'!$E$5/1000))*($D$1166/IF(AND($D$1165&gt;$B$1167,$B$1167&gt;$D$1164),366,365))+(($AC699*'DT IN. DE'!$E$5/2000))</f>
        <v>0</v>
      </c>
      <c r="Z699" s="292">
        <f t="shared" si="119"/>
        <v>0</v>
      </c>
      <c r="AA699" s="386"/>
      <c r="AB699" s="291">
        <f t="shared" si="120"/>
        <v>0</v>
      </c>
      <c r="AC699" s="291">
        <f t="shared" si="121"/>
        <v>0</v>
      </c>
    </row>
    <row r="700" spans="2:29" x14ac:dyDescent="0.25">
      <c r="B700" s="424">
        <v>696</v>
      </c>
      <c r="C700" s="430">
        <f>'BIENES ASEGURADOS IN.DE'!C700</f>
        <v>0</v>
      </c>
      <c r="D700" s="431">
        <f>'BIENES ASEGURADOS IN.DE'!D700*'RT GENERALES'!$E$14</f>
        <v>0</v>
      </c>
      <c r="E700" s="432">
        <f>'BIENES ASEGURADOS IN.DE'!E700*'RT GENERALES'!$E$14</f>
        <v>0</v>
      </c>
      <c r="F700" s="433">
        <f>'BIENES ASEGURADOS IN.DE'!F700*'RT GENERALES'!$E$14</f>
        <v>0</v>
      </c>
      <c r="G700" s="425">
        <f t="shared" si="111"/>
        <v>0</v>
      </c>
      <c r="H700" s="283"/>
      <c r="I700" s="284">
        <f>((((D700+E700)*('DT IN. DE'!$C$5/1000)))*($D$1166/IF(AND($D$1165&gt;$B$1167,$B$1167&gt;$D$1164),366,365))+(F700*('DT IN. DE'!$C$5/2000)))</f>
        <v>0</v>
      </c>
      <c r="J700" s="285">
        <f t="shared" si="112"/>
        <v>0</v>
      </c>
      <c r="K700" s="286">
        <f>(((D700+E700)*('DT IN. DE'!$E$5/1000))*($D$1166/IF(AND($D$1165&gt;$B$1167,$B$1167&gt;$D$1164),366,365))+(F700*('DT IN. DE'!$E$5/2000)))</f>
        <v>0</v>
      </c>
      <c r="L700" s="385"/>
      <c r="M700" s="287">
        <f t="shared" si="113"/>
        <v>0</v>
      </c>
      <c r="O700" s="288">
        <f>(($T700*'DT IN. DE'!$C$5/1000))*($D$1166/IF(AND($D$1165&gt;$B$1167,$B$1167&gt;$D$1164),366,365))+(($U700*'DT IN. DE'!$C$5/2000))</f>
        <v>0</v>
      </c>
      <c r="P700" s="289">
        <f t="shared" si="114"/>
        <v>0</v>
      </c>
      <c r="Q700" s="289">
        <f>(($T700*'DT IN. DE'!$E$5/1000))*($D$1166/IF(AND($D$1165&gt;$B$1167,$B$1167&gt;$D$1164),366,365))+(($U700*'DT IN. DE'!$E$5/2000))</f>
        <v>0</v>
      </c>
      <c r="R700" s="290">
        <f t="shared" si="115"/>
        <v>0</v>
      </c>
      <c r="T700" s="291">
        <f t="shared" si="116"/>
        <v>0</v>
      </c>
      <c r="U700" s="291">
        <f t="shared" si="117"/>
        <v>0</v>
      </c>
      <c r="W700" s="288">
        <f>(($AB700*'DT IN. DE'!$C$5/1000))*($D$1166/IF(AND($D$1165&gt;$B$1167,$B$1167&gt;$D$1164),366,365))+(($AC700*'DT IN. DE'!$C$5/2000))</f>
        <v>0</v>
      </c>
      <c r="X700" s="289">
        <f t="shared" si="118"/>
        <v>0</v>
      </c>
      <c r="Y700" s="289">
        <f>(($AB700*'DT IN. DE'!$E$5/1000))*($D$1166/IF(AND($D$1165&gt;$B$1167,$B$1167&gt;$D$1164),366,365))+(($AC700*'DT IN. DE'!$E$5/2000))</f>
        <v>0</v>
      </c>
      <c r="Z700" s="292">
        <f t="shared" si="119"/>
        <v>0</v>
      </c>
      <c r="AA700" s="386"/>
      <c r="AB700" s="291">
        <f t="shared" si="120"/>
        <v>0</v>
      </c>
      <c r="AC700" s="291">
        <f t="shared" si="121"/>
        <v>0</v>
      </c>
    </row>
    <row r="701" spans="2:29" x14ac:dyDescent="0.25">
      <c r="B701" s="423">
        <v>697</v>
      </c>
      <c r="C701" s="430">
        <f>'BIENES ASEGURADOS IN.DE'!C701</f>
        <v>0</v>
      </c>
      <c r="D701" s="431">
        <f>'BIENES ASEGURADOS IN.DE'!D701*'RT GENERALES'!$E$14</f>
        <v>0</v>
      </c>
      <c r="E701" s="432">
        <f>'BIENES ASEGURADOS IN.DE'!E701*'RT GENERALES'!$E$14</f>
        <v>0</v>
      </c>
      <c r="F701" s="433">
        <f>'BIENES ASEGURADOS IN.DE'!F701*'RT GENERALES'!$E$14</f>
        <v>0</v>
      </c>
      <c r="G701" s="425">
        <f t="shared" si="111"/>
        <v>0</v>
      </c>
      <c r="H701" s="283"/>
      <c r="I701" s="284">
        <f>((((D701+E701)*('DT IN. DE'!$C$5/1000)))*($D$1166/IF(AND($D$1165&gt;$B$1167,$B$1167&gt;$D$1164),366,365))+(F701*('DT IN. DE'!$C$5/2000)))</f>
        <v>0</v>
      </c>
      <c r="J701" s="285">
        <f t="shared" si="112"/>
        <v>0</v>
      </c>
      <c r="K701" s="286">
        <f>(((D701+E701)*('DT IN. DE'!$E$5/1000))*($D$1166/IF(AND($D$1165&gt;$B$1167,$B$1167&gt;$D$1164),366,365))+(F701*('DT IN. DE'!$E$5/2000)))</f>
        <v>0</v>
      </c>
      <c r="L701" s="385"/>
      <c r="M701" s="287">
        <f t="shared" si="113"/>
        <v>0</v>
      </c>
      <c r="O701" s="288">
        <f>(($T701*'DT IN. DE'!$C$5/1000))*($D$1166/IF(AND($D$1165&gt;$B$1167,$B$1167&gt;$D$1164),366,365))+(($U701*'DT IN. DE'!$C$5/2000))</f>
        <v>0</v>
      </c>
      <c r="P701" s="289">
        <f t="shared" si="114"/>
        <v>0</v>
      </c>
      <c r="Q701" s="289">
        <f>(($T701*'DT IN. DE'!$E$5/1000))*($D$1166/IF(AND($D$1165&gt;$B$1167,$B$1167&gt;$D$1164),366,365))+(($U701*'DT IN. DE'!$E$5/2000))</f>
        <v>0</v>
      </c>
      <c r="R701" s="290">
        <f t="shared" si="115"/>
        <v>0</v>
      </c>
      <c r="T701" s="291">
        <f t="shared" si="116"/>
        <v>0</v>
      </c>
      <c r="U701" s="291">
        <f t="shared" si="117"/>
        <v>0</v>
      </c>
      <c r="W701" s="288">
        <f>(($AB701*'DT IN. DE'!$C$5/1000))*($D$1166/IF(AND($D$1165&gt;$B$1167,$B$1167&gt;$D$1164),366,365))+(($AC701*'DT IN. DE'!$C$5/2000))</f>
        <v>0</v>
      </c>
      <c r="X701" s="289">
        <f t="shared" si="118"/>
        <v>0</v>
      </c>
      <c r="Y701" s="289">
        <f>(($AB701*'DT IN. DE'!$E$5/1000))*($D$1166/IF(AND($D$1165&gt;$B$1167,$B$1167&gt;$D$1164),366,365))+(($AC701*'DT IN. DE'!$E$5/2000))</f>
        <v>0</v>
      </c>
      <c r="Z701" s="292">
        <f t="shared" si="119"/>
        <v>0</v>
      </c>
      <c r="AA701" s="386"/>
      <c r="AB701" s="291">
        <f t="shared" si="120"/>
        <v>0</v>
      </c>
      <c r="AC701" s="291">
        <f t="shared" si="121"/>
        <v>0</v>
      </c>
    </row>
    <row r="702" spans="2:29" x14ac:dyDescent="0.25">
      <c r="B702" s="424">
        <v>698</v>
      </c>
      <c r="C702" s="430">
        <f>'BIENES ASEGURADOS IN.DE'!C702</f>
        <v>0</v>
      </c>
      <c r="D702" s="431">
        <f>'BIENES ASEGURADOS IN.DE'!D702*'RT GENERALES'!$E$14</f>
        <v>0</v>
      </c>
      <c r="E702" s="432">
        <f>'BIENES ASEGURADOS IN.DE'!E702*'RT GENERALES'!$E$14</f>
        <v>0</v>
      </c>
      <c r="F702" s="433">
        <f>'BIENES ASEGURADOS IN.DE'!F702*'RT GENERALES'!$E$14</f>
        <v>0</v>
      </c>
      <c r="G702" s="425">
        <f t="shared" si="111"/>
        <v>0</v>
      </c>
      <c r="H702" s="283"/>
      <c r="I702" s="284">
        <f>((((D702+E702)*('DT IN. DE'!$C$5/1000)))*($D$1166/IF(AND($D$1165&gt;$B$1167,$B$1167&gt;$D$1164),366,365))+(F702*('DT IN. DE'!$C$5/2000)))</f>
        <v>0</v>
      </c>
      <c r="J702" s="285">
        <f t="shared" si="112"/>
        <v>0</v>
      </c>
      <c r="K702" s="286">
        <f>(((D702+E702)*('DT IN. DE'!$E$5/1000))*($D$1166/IF(AND($D$1165&gt;$B$1167,$B$1167&gt;$D$1164),366,365))+(F702*('DT IN. DE'!$E$5/2000)))</f>
        <v>0</v>
      </c>
      <c r="L702" s="385"/>
      <c r="M702" s="287">
        <f t="shared" si="113"/>
        <v>0</v>
      </c>
      <c r="O702" s="288">
        <f>(($T702*'DT IN. DE'!$C$5/1000))*($D$1166/IF(AND($D$1165&gt;$B$1167,$B$1167&gt;$D$1164),366,365))+(($U702*'DT IN. DE'!$C$5/2000))</f>
        <v>0</v>
      </c>
      <c r="P702" s="289">
        <f t="shared" si="114"/>
        <v>0</v>
      </c>
      <c r="Q702" s="289">
        <f>(($T702*'DT IN. DE'!$E$5/1000))*($D$1166/IF(AND($D$1165&gt;$B$1167,$B$1167&gt;$D$1164),366,365))+(($U702*'DT IN. DE'!$E$5/2000))</f>
        <v>0</v>
      </c>
      <c r="R702" s="290">
        <f t="shared" si="115"/>
        <v>0</v>
      </c>
      <c r="T702" s="291">
        <f t="shared" si="116"/>
        <v>0</v>
      </c>
      <c r="U702" s="291">
        <f t="shared" si="117"/>
        <v>0</v>
      </c>
      <c r="W702" s="288">
        <f>(($AB702*'DT IN. DE'!$C$5/1000))*($D$1166/IF(AND($D$1165&gt;$B$1167,$B$1167&gt;$D$1164),366,365))+(($AC702*'DT IN. DE'!$C$5/2000))</f>
        <v>0</v>
      </c>
      <c r="X702" s="289">
        <f t="shared" si="118"/>
        <v>0</v>
      </c>
      <c r="Y702" s="289">
        <f>(($AB702*'DT IN. DE'!$E$5/1000))*($D$1166/IF(AND($D$1165&gt;$B$1167,$B$1167&gt;$D$1164),366,365))+(($AC702*'DT IN. DE'!$E$5/2000))</f>
        <v>0</v>
      </c>
      <c r="Z702" s="292">
        <f t="shared" si="119"/>
        <v>0</v>
      </c>
      <c r="AA702" s="386"/>
      <c r="AB702" s="291">
        <f t="shared" si="120"/>
        <v>0</v>
      </c>
      <c r="AC702" s="291">
        <f t="shared" si="121"/>
        <v>0</v>
      </c>
    </row>
    <row r="703" spans="2:29" x14ac:dyDescent="0.25">
      <c r="B703" s="424">
        <v>699</v>
      </c>
      <c r="C703" s="430">
        <f>'BIENES ASEGURADOS IN.DE'!C703</f>
        <v>0</v>
      </c>
      <c r="D703" s="431">
        <f>'BIENES ASEGURADOS IN.DE'!D703*'RT GENERALES'!$E$14</f>
        <v>0</v>
      </c>
      <c r="E703" s="432">
        <f>'BIENES ASEGURADOS IN.DE'!E703*'RT GENERALES'!$E$14</f>
        <v>0</v>
      </c>
      <c r="F703" s="433">
        <f>'BIENES ASEGURADOS IN.DE'!F703*'RT GENERALES'!$E$14</f>
        <v>0</v>
      </c>
      <c r="G703" s="425">
        <f t="shared" si="111"/>
        <v>0</v>
      </c>
      <c r="H703" s="283"/>
      <c r="I703" s="284">
        <f>((((D703+E703)*('DT IN. DE'!$C$5/1000)))*($D$1166/IF(AND($D$1165&gt;$B$1167,$B$1167&gt;$D$1164),366,365))+(F703*('DT IN. DE'!$C$5/2000)))</f>
        <v>0</v>
      </c>
      <c r="J703" s="285">
        <f t="shared" si="112"/>
        <v>0</v>
      </c>
      <c r="K703" s="286">
        <f>(((D703+E703)*('DT IN. DE'!$E$5/1000))*($D$1166/IF(AND($D$1165&gt;$B$1167,$B$1167&gt;$D$1164),366,365))+(F703*('DT IN. DE'!$E$5/2000)))</f>
        <v>0</v>
      </c>
      <c r="L703" s="385"/>
      <c r="M703" s="287">
        <f t="shared" si="113"/>
        <v>0</v>
      </c>
      <c r="O703" s="288">
        <f>(($T703*'DT IN. DE'!$C$5/1000))*($D$1166/IF(AND($D$1165&gt;$B$1167,$B$1167&gt;$D$1164),366,365))+(($U703*'DT IN. DE'!$C$5/2000))</f>
        <v>0</v>
      </c>
      <c r="P703" s="289">
        <f t="shared" si="114"/>
        <v>0</v>
      </c>
      <c r="Q703" s="289">
        <f>(($T703*'DT IN. DE'!$E$5/1000))*($D$1166/IF(AND($D$1165&gt;$B$1167,$B$1167&gt;$D$1164),366,365))+(($U703*'DT IN. DE'!$E$5/2000))</f>
        <v>0</v>
      </c>
      <c r="R703" s="290">
        <f t="shared" si="115"/>
        <v>0</v>
      </c>
      <c r="T703" s="291">
        <f t="shared" si="116"/>
        <v>0</v>
      </c>
      <c r="U703" s="291">
        <f t="shared" si="117"/>
        <v>0</v>
      </c>
      <c r="W703" s="288">
        <f>(($AB703*'DT IN. DE'!$C$5/1000))*($D$1166/IF(AND($D$1165&gt;$B$1167,$B$1167&gt;$D$1164),366,365))+(($AC703*'DT IN. DE'!$C$5/2000))</f>
        <v>0</v>
      </c>
      <c r="X703" s="289">
        <f t="shared" si="118"/>
        <v>0</v>
      </c>
      <c r="Y703" s="289">
        <f>(($AB703*'DT IN. DE'!$E$5/1000))*($D$1166/IF(AND($D$1165&gt;$B$1167,$B$1167&gt;$D$1164),366,365))+(($AC703*'DT IN. DE'!$E$5/2000))</f>
        <v>0</v>
      </c>
      <c r="Z703" s="292">
        <f t="shared" si="119"/>
        <v>0</v>
      </c>
      <c r="AA703" s="386"/>
      <c r="AB703" s="291">
        <f t="shared" si="120"/>
        <v>0</v>
      </c>
      <c r="AC703" s="291">
        <f t="shared" si="121"/>
        <v>0</v>
      </c>
    </row>
    <row r="704" spans="2:29" x14ac:dyDescent="0.25">
      <c r="B704" s="423">
        <v>700</v>
      </c>
      <c r="C704" s="430">
        <f>'BIENES ASEGURADOS IN.DE'!C704</f>
        <v>0</v>
      </c>
      <c r="D704" s="431">
        <f>'BIENES ASEGURADOS IN.DE'!D704*'RT GENERALES'!$E$14</f>
        <v>0</v>
      </c>
      <c r="E704" s="432">
        <f>'BIENES ASEGURADOS IN.DE'!E704*'RT GENERALES'!$E$14</f>
        <v>0</v>
      </c>
      <c r="F704" s="433">
        <f>'BIENES ASEGURADOS IN.DE'!F704*'RT GENERALES'!$E$14</f>
        <v>0</v>
      </c>
      <c r="G704" s="425">
        <f t="shared" si="111"/>
        <v>0</v>
      </c>
      <c r="H704" s="283"/>
      <c r="I704" s="284">
        <f>((((D704+E704)*('DT IN. DE'!$C$5/1000)))*($D$1166/IF(AND($D$1165&gt;$B$1167,$B$1167&gt;$D$1164),366,365))+(F704*('DT IN. DE'!$C$5/2000)))</f>
        <v>0</v>
      </c>
      <c r="J704" s="285">
        <f t="shared" si="112"/>
        <v>0</v>
      </c>
      <c r="K704" s="286">
        <f>(((D704+E704)*('DT IN. DE'!$E$5/1000))*($D$1166/IF(AND($D$1165&gt;$B$1167,$B$1167&gt;$D$1164),366,365))+(F704*('DT IN. DE'!$E$5/2000)))</f>
        <v>0</v>
      </c>
      <c r="L704" s="385"/>
      <c r="M704" s="287">
        <f t="shared" si="113"/>
        <v>0</v>
      </c>
      <c r="O704" s="288">
        <f>(($T704*'DT IN. DE'!$C$5/1000))*($D$1166/IF(AND($D$1165&gt;$B$1167,$B$1167&gt;$D$1164),366,365))+(($U704*'DT IN. DE'!$C$5/2000))</f>
        <v>0</v>
      </c>
      <c r="P704" s="289">
        <f t="shared" si="114"/>
        <v>0</v>
      </c>
      <c r="Q704" s="289">
        <f>(($T704*'DT IN. DE'!$E$5/1000))*($D$1166/IF(AND($D$1165&gt;$B$1167,$B$1167&gt;$D$1164),366,365))+(($U704*'DT IN. DE'!$E$5/2000))</f>
        <v>0</v>
      </c>
      <c r="R704" s="290">
        <f t="shared" si="115"/>
        <v>0</v>
      </c>
      <c r="T704" s="291">
        <f t="shared" si="116"/>
        <v>0</v>
      </c>
      <c r="U704" s="291">
        <f t="shared" si="117"/>
        <v>0</v>
      </c>
      <c r="W704" s="288">
        <f>(($AB704*'DT IN. DE'!$C$5/1000))*($D$1166/IF(AND($D$1165&gt;$B$1167,$B$1167&gt;$D$1164),366,365))+(($AC704*'DT IN. DE'!$C$5/2000))</f>
        <v>0</v>
      </c>
      <c r="X704" s="289">
        <f t="shared" si="118"/>
        <v>0</v>
      </c>
      <c r="Y704" s="289">
        <f>(($AB704*'DT IN. DE'!$E$5/1000))*($D$1166/IF(AND($D$1165&gt;$B$1167,$B$1167&gt;$D$1164),366,365))+(($AC704*'DT IN. DE'!$E$5/2000))</f>
        <v>0</v>
      </c>
      <c r="Z704" s="292">
        <f t="shared" si="119"/>
        <v>0</v>
      </c>
      <c r="AA704" s="386"/>
      <c r="AB704" s="291">
        <f t="shared" si="120"/>
        <v>0</v>
      </c>
      <c r="AC704" s="291">
        <f t="shared" si="121"/>
        <v>0</v>
      </c>
    </row>
    <row r="705" spans="2:29" x14ac:dyDescent="0.25">
      <c r="B705" s="424">
        <v>701</v>
      </c>
      <c r="C705" s="430">
        <f>'BIENES ASEGURADOS IN.DE'!C705</f>
        <v>0</v>
      </c>
      <c r="D705" s="431">
        <f>'BIENES ASEGURADOS IN.DE'!D705*'RT GENERALES'!$E$14</f>
        <v>0</v>
      </c>
      <c r="E705" s="432">
        <f>'BIENES ASEGURADOS IN.DE'!E705*'RT GENERALES'!$E$14</f>
        <v>0</v>
      </c>
      <c r="F705" s="433">
        <f>'BIENES ASEGURADOS IN.DE'!F705*'RT GENERALES'!$E$14</f>
        <v>0</v>
      </c>
      <c r="G705" s="425">
        <f t="shared" si="111"/>
        <v>0</v>
      </c>
      <c r="H705" s="283"/>
      <c r="I705" s="284">
        <f>((((D705+E705)*('DT IN. DE'!$C$5/1000)))*($D$1166/IF(AND($D$1165&gt;$B$1167,$B$1167&gt;$D$1164),366,365))+(F705*('DT IN. DE'!$C$5/2000)))</f>
        <v>0</v>
      </c>
      <c r="J705" s="285">
        <f t="shared" si="112"/>
        <v>0</v>
      </c>
      <c r="K705" s="286">
        <f>(((D705+E705)*('DT IN. DE'!$E$5/1000))*($D$1166/IF(AND($D$1165&gt;$B$1167,$B$1167&gt;$D$1164),366,365))+(F705*('DT IN. DE'!$E$5/2000)))</f>
        <v>0</v>
      </c>
      <c r="L705" s="385"/>
      <c r="M705" s="287">
        <f t="shared" si="113"/>
        <v>0</v>
      </c>
      <c r="O705" s="288">
        <f>(($T705*'DT IN. DE'!$C$5/1000))*($D$1166/IF(AND($D$1165&gt;$B$1167,$B$1167&gt;$D$1164),366,365))+(($U705*'DT IN. DE'!$C$5/2000))</f>
        <v>0</v>
      </c>
      <c r="P705" s="289">
        <f t="shared" si="114"/>
        <v>0</v>
      </c>
      <c r="Q705" s="289">
        <f>(($T705*'DT IN. DE'!$E$5/1000))*($D$1166/IF(AND($D$1165&gt;$B$1167,$B$1167&gt;$D$1164),366,365))+(($U705*'DT IN. DE'!$E$5/2000))</f>
        <v>0</v>
      </c>
      <c r="R705" s="290">
        <f t="shared" si="115"/>
        <v>0</v>
      </c>
      <c r="T705" s="291">
        <f t="shared" si="116"/>
        <v>0</v>
      </c>
      <c r="U705" s="291">
        <f t="shared" si="117"/>
        <v>0</v>
      </c>
      <c r="W705" s="288">
        <f>(($AB705*'DT IN. DE'!$C$5/1000))*($D$1166/IF(AND($D$1165&gt;$B$1167,$B$1167&gt;$D$1164),366,365))+(($AC705*'DT IN. DE'!$C$5/2000))</f>
        <v>0</v>
      </c>
      <c r="X705" s="289">
        <f t="shared" si="118"/>
        <v>0</v>
      </c>
      <c r="Y705" s="289">
        <f>(($AB705*'DT IN. DE'!$E$5/1000))*($D$1166/IF(AND($D$1165&gt;$B$1167,$B$1167&gt;$D$1164),366,365))+(($AC705*'DT IN. DE'!$E$5/2000))</f>
        <v>0</v>
      </c>
      <c r="Z705" s="292">
        <f t="shared" si="119"/>
        <v>0</v>
      </c>
      <c r="AA705" s="386"/>
      <c r="AB705" s="291">
        <f t="shared" si="120"/>
        <v>0</v>
      </c>
      <c r="AC705" s="291">
        <f t="shared" si="121"/>
        <v>0</v>
      </c>
    </row>
    <row r="706" spans="2:29" x14ac:dyDescent="0.25">
      <c r="B706" s="424">
        <v>702</v>
      </c>
      <c r="C706" s="430">
        <f>'BIENES ASEGURADOS IN.DE'!C706</f>
        <v>0</v>
      </c>
      <c r="D706" s="431">
        <f>'BIENES ASEGURADOS IN.DE'!D706*'RT GENERALES'!$E$14</f>
        <v>0</v>
      </c>
      <c r="E706" s="432">
        <f>'BIENES ASEGURADOS IN.DE'!E706*'RT GENERALES'!$E$14</f>
        <v>0</v>
      </c>
      <c r="F706" s="433">
        <f>'BIENES ASEGURADOS IN.DE'!F706*'RT GENERALES'!$E$14</f>
        <v>0</v>
      </c>
      <c r="G706" s="425">
        <f t="shared" si="111"/>
        <v>0</v>
      </c>
      <c r="H706" s="283"/>
      <c r="I706" s="284">
        <f>((((D706+E706)*('DT IN. DE'!$C$5/1000)))*($D$1166/IF(AND($D$1165&gt;$B$1167,$B$1167&gt;$D$1164),366,365))+(F706*('DT IN. DE'!$C$5/2000)))</f>
        <v>0</v>
      </c>
      <c r="J706" s="285">
        <f t="shared" si="112"/>
        <v>0</v>
      </c>
      <c r="K706" s="286">
        <f>(((D706+E706)*('DT IN. DE'!$E$5/1000))*($D$1166/IF(AND($D$1165&gt;$B$1167,$B$1167&gt;$D$1164),366,365))+(F706*('DT IN. DE'!$E$5/2000)))</f>
        <v>0</v>
      </c>
      <c r="L706" s="385"/>
      <c r="M706" s="287">
        <f t="shared" si="113"/>
        <v>0</v>
      </c>
      <c r="O706" s="288">
        <f>(($T706*'DT IN. DE'!$C$5/1000))*($D$1166/IF(AND($D$1165&gt;$B$1167,$B$1167&gt;$D$1164),366,365))+(($U706*'DT IN. DE'!$C$5/2000))</f>
        <v>0</v>
      </c>
      <c r="P706" s="289">
        <f t="shared" si="114"/>
        <v>0</v>
      </c>
      <c r="Q706" s="289">
        <f>(($T706*'DT IN. DE'!$E$5/1000))*($D$1166/IF(AND($D$1165&gt;$B$1167,$B$1167&gt;$D$1164),366,365))+(($U706*'DT IN. DE'!$E$5/2000))</f>
        <v>0</v>
      </c>
      <c r="R706" s="290">
        <f t="shared" si="115"/>
        <v>0</v>
      </c>
      <c r="T706" s="291">
        <f t="shared" si="116"/>
        <v>0</v>
      </c>
      <c r="U706" s="291">
        <f t="shared" si="117"/>
        <v>0</v>
      </c>
      <c r="W706" s="288">
        <f>(($AB706*'DT IN. DE'!$C$5/1000))*($D$1166/IF(AND($D$1165&gt;$B$1167,$B$1167&gt;$D$1164),366,365))+(($AC706*'DT IN. DE'!$C$5/2000))</f>
        <v>0</v>
      </c>
      <c r="X706" s="289">
        <f t="shared" si="118"/>
        <v>0</v>
      </c>
      <c r="Y706" s="289">
        <f>(($AB706*'DT IN. DE'!$E$5/1000))*($D$1166/IF(AND($D$1165&gt;$B$1167,$B$1167&gt;$D$1164),366,365))+(($AC706*'DT IN. DE'!$E$5/2000))</f>
        <v>0</v>
      </c>
      <c r="Z706" s="292">
        <f t="shared" si="119"/>
        <v>0</v>
      </c>
      <c r="AA706" s="386"/>
      <c r="AB706" s="291">
        <f t="shared" si="120"/>
        <v>0</v>
      </c>
      <c r="AC706" s="291">
        <f t="shared" si="121"/>
        <v>0</v>
      </c>
    </row>
    <row r="707" spans="2:29" x14ac:dyDescent="0.25">
      <c r="B707" s="423">
        <v>703</v>
      </c>
      <c r="C707" s="430">
        <f>'BIENES ASEGURADOS IN.DE'!C707</f>
        <v>0</v>
      </c>
      <c r="D707" s="431">
        <f>'BIENES ASEGURADOS IN.DE'!D707*'RT GENERALES'!$E$14</f>
        <v>0</v>
      </c>
      <c r="E707" s="432">
        <f>'BIENES ASEGURADOS IN.DE'!E707*'RT GENERALES'!$E$14</f>
        <v>0</v>
      </c>
      <c r="F707" s="433">
        <f>'BIENES ASEGURADOS IN.DE'!F707*'RT GENERALES'!$E$14</f>
        <v>0</v>
      </c>
      <c r="G707" s="425">
        <f t="shared" si="111"/>
        <v>0</v>
      </c>
      <c r="H707" s="283"/>
      <c r="I707" s="284">
        <f>((((D707+E707)*('DT IN. DE'!$C$5/1000)))*($D$1166/IF(AND($D$1165&gt;$B$1167,$B$1167&gt;$D$1164),366,365))+(F707*('DT IN. DE'!$C$5/2000)))</f>
        <v>0</v>
      </c>
      <c r="J707" s="285">
        <f t="shared" si="112"/>
        <v>0</v>
      </c>
      <c r="K707" s="286">
        <f>(((D707+E707)*('DT IN. DE'!$E$5/1000))*($D$1166/IF(AND($D$1165&gt;$B$1167,$B$1167&gt;$D$1164),366,365))+(F707*('DT IN. DE'!$E$5/2000)))</f>
        <v>0</v>
      </c>
      <c r="L707" s="385"/>
      <c r="M707" s="287">
        <f t="shared" si="113"/>
        <v>0</v>
      </c>
      <c r="O707" s="288">
        <f>(($T707*'DT IN. DE'!$C$5/1000))*($D$1166/IF(AND($D$1165&gt;$B$1167,$B$1167&gt;$D$1164),366,365))+(($U707*'DT IN. DE'!$C$5/2000))</f>
        <v>0</v>
      </c>
      <c r="P707" s="289">
        <f t="shared" si="114"/>
        <v>0</v>
      </c>
      <c r="Q707" s="289">
        <f>(($T707*'DT IN. DE'!$E$5/1000))*($D$1166/IF(AND($D$1165&gt;$B$1167,$B$1167&gt;$D$1164),366,365))+(($U707*'DT IN. DE'!$E$5/2000))</f>
        <v>0</v>
      </c>
      <c r="R707" s="290">
        <f t="shared" si="115"/>
        <v>0</v>
      </c>
      <c r="T707" s="291">
        <f t="shared" si="116"/>
        <v>0</v>
      </c>
      <c r="U707" s="291">
        <f t="shared" si="117"/>
        <v>0</v>
      </c>
      <c r="W707" s="288">
        <f>(($AB707*'DT IN. DE'!$C$5/1000))*($D$1166/IF(AND($D$1165&gt;$B$1167,$B$1167&gt;$D$1164),366,365))+(($AC707*'DT IN. DE'!$C$5/2000))</f>
        <v>0</v>
      </c>
      <c r="X707" s="289">
        <f t="shared" si="118"/>
        <v>0</v>
      </c>
      <c r="Y707" s="289">
        <f>(($AB707*'DT IN. DE'!$E$5/1000))*($D$1166/IF(AND($D$1165&gt;$B$1167,$B$1167&gt;$D$1164),366,365))+(($AC707*'DT IN. DE'!$E$5/2000))</f>
        <v>0</v>
      </c>
      <c r="Z707" s="292">
        <f t="shared" si="119"/>
        <v>0</v>
      </c>
      <c r="AA707" s="386"/>
      <c r="AB707" s="291">
        <f t="shared" si="120"/>
        <v>0</v>
      </c>
      <c r="AC707" s="291">
        <f t="shared" si="121"/>
        <v>0</v>
      </c>
    </row>
    <row r="708" spans="2:29" x14ac:dyDescent="0.25">
      <c r="B708" s="424">
        <v>704</v>
      </c>
      <c r="C708" s="430">
        <f>'BIENES ASEGURADOS IN.DE'!C708</f>
        <v>0</v>
      </c>
      <c r="D708" s="431">
        <f>'BIENES ASEGURADOS IN.DE'!D708*'RT GENERALES'!$E$14</f>
        <v>0</v>
      </c>
      <c r="E708" s="432">
        <f>'BIENES ASEGURADOS IN.DE'!E708*'RT GENERALES'!$E$14</f>
        <v>0</v>
      </c>
      <c r="F708" s="433">
        <f>'BIENES ASEGURADOS IN.DE'!F708*'RT GENERALES'!$E$14</f>
        <v>0</v>
      </c>
      <c r="G708" s="425">
        <f t="shared" si="111"/>
        <v>0</v>
      </c>
      <c r="H708" s="283"/>
      <c r="I708" s="284">
        <f>((((D708+E708)*('DT IN. DE'!$C$5/1000)))*($D$1166/IF(AND($D$1165&gt;$B$1167,$B$1167&gt;$D$1164),366,365))+(F708*('DT IN. DE'!$C$5/2000)))</f>
        <v>0</v>
      </c>
      <c r="J708" s="285">
        <f t="shared" si="112"/>
        <v>0</v>
      </c>
      <c r="K708" s="286">
        <f>(((D708+E708)*('DT IN. DE'!$E$5/1000))*($D$1166/IF(AND($D$1165&gt;$B$1167,$B$1167&gt;$D$1164),366,365))+(F708*('DT IN. DE'!$E$5/2000)))</f>
        <v>0</v>
      </c>
      <c r="L708" s="385"/>
      <c r="M708" s="287">
        <f t="shared" si="113"/>
        <v>0</v>
      </c>
      <c r="O708" s="288">
        <f>(($T708*'DT IN. DE'!$C$5/1000))*($D$1166/IF(AND($D$1165&gt;$B$1167,$B$1167&gt;$D$1164),366,365))+(($U708*'DT IN. DE'!$C$5/2000))</f>
        <v>0</v>
      </c>
      <c r="P708" s="289">
        <f t="shared" si="114"/>
        <v>0</v>
      </c>
      <c r="Q708" s="289">
        <f>(($T708*'DT IN. DE'!$E$5/1000))*($D$1166/IF(AND($D$1165&gt;$B$1167,$B$1167&gt;$D$1164),366,365))+(($U708*'DT IN. DE'!$E$5/2000))</f>
        <v>0</v>
      </c>
      <c r="R708" s="290">
        <f t="shared" si="115"/>
        <v>0</v>
      </c>
      <c r="T708" s="291">
        <f t="shared" si="116"/>
        <v>0</v>
      </c>
      <c r="U708" s="291">
        <f t="shared" si="117"/>
        <v>0</v>
      </c>
      <c r="W708" s="288">
        <f>(($AB708*'DT IN. DE'!$C$5/1000))*($D$1166/IF(AND($D$1165&gt;$B$1167,$B$1167&gt;$D$1164),366,365))+(($AC708*'DT IN. DE'!$C$5/2000))</f>
        <v>0</v>
      </c>
      <c r="X708" s="289">
        <f t="shared" si="118"/>
        <v>0</v>
      </c>
      <c r="Y708" s="289">
        <f>(($AB708*'DT IN. DE'!$E$5/1000))*($D$1166/IF(AND($D$1165&gt;$B$1167,$B$1167&gt;$D$1164),366,365))+(($AC708*'DT IN. DE'!$E$5/2000))</f>
        <v>0</v>
      </c>
      <c r="Z708" s="292">
        <f t="shared" si="119"/>
        <v>0</v>
      </c>
      <c r="AA708" s="386"/>
      <c r="AB708" s="291">
        <f t="shared" si="120"/>
        <v>0</v>
      </c>
      <c r="AC708" s="291">
        <f t="shared" si="121"/>
        <v>0</v>
      </c>
    </row>
    <row r="709" spans="2:29" x14ac:dyDescent="0.25">
      <c r="B709" s="424">
        <v>705</v>
      </c>
      <c r="C709" s="430">
        <f>'BIENES ASEGURADOS IN.DE'!C709</f>
        <v>0</v>
      </c>
      <c r="D709" s="431">
        <f>'BIENES ASEGURADOS IN.DE'!D709*'RT GENERALES'!$E$14</f>
        <v>0</v>
      </c>
      <c r="E709" s="432">
        <f>'BIENES ASEGURADOS IN.DE'!E709*'RT GENERALES'!$E$14</f>
        <v>0</v>
      </c>
      <c r="F709" s="433">
        <f>'BIENES ASEGURADOS IN.DE'!F709*'RT GENERALES'!$E$14</f>
        <v>0</v>
      </c>
      <c r="G709" s="425">
        <f t="shared" si="111"/>
        <v>0</v>
      </c>
      <c r="H709" s="283"/>
      <c r="I709" s="284">
        <f>((((D709+E709)*('DT IN. DE'!$C$5/1000)))*($D$1166/IF(AND($D$1165&gt;$B$1167,$B$1167&gt;$D$1164),366,365))+(F709*('DT IN. DE'!$C$5/2000)))</f>
        <v>0</v>
      </c>
      <c r="J709" s="285">
        <f t="shared" si="112"/>
        <v>0</v>
      </c>
      <c r="K709" s="286">
        <f>(((D709+E709)*('DT IN. DE'!$E$5/1000))*($D$1166/IF(AND($D$1165&gt;$B$1167,$B$1167&gt;$D$1164),366,365))+(F709*('DT IN. DE'!$E$5/2000)))</f>
        <v>0</v>
      </c>
      <c r="L709" s="385"/>
      <c r="M709" s="287">
        <f t="shared" si="113"/>
        <v>0</v>
      </c>
      <c r="O709" s="288">
        <f>(($T709*'DT IN. DE'!$C$5/1000))*($D$1166/IF(AND($D$1165&gt;$B$1167,$B$1167&gt;$D$1164),366,365))+(($U709*'DT IN. DE'!$C$5/2000))</f>
        <v>0</v>
      </c>
      <c r="P709" s="289">
        <f t="shared" si="114"/>
        <v>0</v>
      </c>
      <c r="Q709" s="289">
        <f>(($T709*'DT IN. DE'!$E$5/1000))*($D$1166/IF(AND($D$1165&gt;$B$1167,$B$1167&gt;$D$1164),366,365))+(($U709*'DT IN. DE'!$E$5/2000))</f>
        <v>0</v>
      </c>
      <c r="R709" s="290">
        <f t="shared" si="115"/>
        <v>0</v>
      </c>
      <c r="T709" s="291">
        <f t="shared" si="116"/>
        <v>0</v>
      </c>
      <c r="U709" s="291">
        <f t="shared" si="117"/>
        <v>0</v>
      </c>
      <c r="W709" s="288">
        <f>(($AB709*'DT IN. DE'!$C$5/1000))*($D$1166/IF(AND($D$1165&gt;$B$1167,$B$1167&gt;$D$1164),366,365))+(($AC709*'DT IN. DE'!$C$5/2000))</f>
        <v>0</v>
      </c>
      <c r="X709" s="289">
        <f t="shared" si="118"/>
        <v>0</v>
      </c>
      <c r="Y709" s="289">
        <f>(($AB709*'DT IN. DE'!$E$5/1000))*($D$1166/IF(AND($D$1165&gt;$B$1167,$B$1167&gt;$D$1164),366,365))+(($AC709*'DT IN. DE'!$E$5/2000))</f>
        <v>0</v>
      </c>
      <c r="Z709" s="292">
        <f t="shared" si="119"/>
        <v>0</v>
      </c>
      <c r="AA709" s="386"/>
      <c r="AB709" s="291">
        <f t="shared" si="120"/>
        <v>0</v>
      </c>
      <c r="AC709" s="291">
        <f t="shared" si="121"/>
        <v>0</v>
      </c>
    </row>
    <row r="710" spans="2:29" x14ac:dyDescent="0.25">
      <c r="B710" s="423">
        <v>706</v>
      </c>
      <c r="C710" s="430">
        <f>'BIENES ASEGURADOS IN.DE'!C710</f>
        <v>0</v>
      </c>
      <c r="D710" s="431">
        <f>'BIENES ASEGURADOS IN.DE'!D710*'RT GENERALES'!$E$14</f>
        <v>0</v>
      </c>
      <c r="E710" s="432">
        <f>'BIENES ASEGURADOS IN.DE'!E710*'RT GENERALES'!$E$14</f>
        <v>0</v>
      </c>
      <c r="F710" s="433">
        <f>'BIENES ASEGURADOS IN.DE'!F710*'RT GENERALES'!$E$14</f>
        <v>0</v>
      </c>
      <c r="G710" s="425">
        <f t="shared" ref="G710:G773" si="122">SUM(D710:F710)</f>
        <v>0</v>
      </c>
      <c r="H710" s="283"/>
      <c r="I710" s="284">
        <f>((((D710+E710)*('DT IN. DE'!$C$5/1000)))*($D$1166/IF(AND($D$1165&gt;$B$1167,$B$1167&gt;$D$1164),366,365))+(F710*('DT IN. DE'!$C$5/2000)))</f>
        <v>0</v>
      </c>
      <c r="J710" s="285">
        <f t="shared" ref="J710:J773" si="123">((((D710+E710)*($G$1166/1000)))*($D$1166/IF(AND($D$1165&gt;$B$1167,$B$1167&gt;$D$1164),366,365))+(F710*$G$1166/2000))</f>
        <v>0</v>
      </c>
      <c r="K710" s="286">
        <f>(((D710+E710)*('DT IN. DE'!$E$5/1000))*($D$1166/IF(AND($D$1165&gt;$B$1167,$B$1167&gt;$D$1164),366,365))+(F710*('DT IN. DE'!$E$5/2000)))</f>
        <v>0</v>
      </c>
      <c r="L710" s="385"/>
      <c r="M710" s="287">
        <f t="shared" ref="M710:M773" si="124">SUM(I710:L710)</f>
        <v>0</v>
      </c>
      <c r="O710" s="288">
        <f>(($T710*'DT IN. DE'!$C$5/1000))*($D$1166/IF(AND($D$1165&gt;$B$1167,$B$1167&gt;$D$1164),366,365))+(($U710*'DT IN. DE'!$C$5/2000))</f>
        <v>0</v>
      </c>
      <c r="P710" s="289">
        <f t="shared" ref="P710:P773" si="125">(($T710*$G$1166/1000))*($D$1166/IF(AND($D$1165&gt;$B$1167,$B$1167&gt;$D$1164),366,365))+(($U710*$G$1166/2000))</f>
        <v>0</v>
      </c>
      <c r="Q710" s="289">
        <f>(($T710*'DT IN. DE'!$E$5/1000))*($D$1166/IF(AND($D$1165&gt;$B$1167,$B$1167&gt;$D$1164),366,365))+(($U710*'DT IN. DE'!$E$5/2000))</f>
        <v>0</v>
      </c>
      <c r="R710" s="290">
        <f t="shared" ref="R710:R773" si="126">M710-(SUM(O710:Q710))</f>
        <v>0</v>
      </c>
      <c r="T710" s="291">
        <f t="shared" ref="T710:T773" si="127">IF(AND(($G710)&gt;$O$2,F710&gt;0),((D710+E710)*($O$2/$G710)),IF($G710&lt;$O$2,(D710+E710),($G710)*($O$2/$G710)))</f>
        <v>0</v>
      </c>
      <c r="U710" s="291">
        <f t="shared" ref="U710:U773" si="128">IF(AND(($G710)&gt;$O$2,$F710&gt;0),(($F710)*($O$2/$G710)),$F710)</f>
        <v>0</v>
      </c>
      <c r="W710" s="288">
        <f>(($AB710*'DT IN. DE'!$C$5/1000))*($D$1166/IF(AND($D$1165&gt;$B$1167,$B$1167&gt;$D$1164),366,365))+(($AC710*'DT IN. DE'!$C$5/2000))</f>
        <v>0</v>
      </c>
      <c r="X710" s="289">
        <f t="shared" ref="X710:X773" si="129">(($AB710*$G$1166/1000))*($D$1166/IF(AND($D$1165&gt;$B$1167,$B$1167&gt;$D$1164),366,365))+(($AC710*$G$1166/2000))</f>
        <v>0</v>
      </c>
      <c r="Y710" s="289">
        <f>(($AB710*'DT IN. DE'!$E$5/1000))*($D$1166/IF(AND($D$1165&gt;$B$1167,$B$1167&gt;$D$1164),366,365))+(($AC710*'DT IN. DE'!$E$5/2000))</f>
        <v>0</v>
      </c>
      <c r="Z710" s="292">
        <f t="shared" ref="Z710:Z773" si="130">M710-SUM(O710:Q710,W710:Y710)</f>
        <v>0</v>
      </c>
      <c r="AA710" s="386"/>
      <c r="AB710" s="291">
        <f t="shared" ref="AB710:AB773" si="131">IF($G710&gt;$O$2,IF(AND($W$2&gt;=($G710-$O$2)),(D710+E710)*(1-($O$2/$G710)),(D710+E710)*($W$2/$G710)),0)</f>
        <v>0</v>
      </c>
      <c r="AC710" s="291">
        <f t="shared" ref="AC710:AC773" si="132">IF($G710&gt;$O$2,IF(AND($W$2&gt;=($G710-$O$2),F710&gt;0),(F710)*(1-($O$2/$G710)),(F710)*($W$2/$G710)),0)</f>
        <v>0</v>
      </c>
    </row>
    <row r="711" spans="2:29" x14ac:dyDescent="0.25">
      <c r="B711" s="424">
        <v>707</v>
      </c>
      <c r="C711" s="430">
        <f>'BIENES ASEGURADOS IN.DE'!C711</f>
        <v>0</v>
      </c>
      <c r="D711" s="431">
        <f>'BIENES ASEGURADOS IN.DE'!D711*'RT GENERALES'!$E$14</f>
        <v>0</v>
      </c>
      <c r="E711" s="432">
        <f>'BIENES ASEGURADOS IN.DE'!E711*'RT GENERALES'!$E$14</f>
        <v>0</v>
      </c>
      <c r="F711" s="433">
        <f>'BIENES ASEGURADOS IN.DE'!F711*'RT GENERALES'!$E$14</f>
        <v>0</v>
      </c>
      <c r="G711" s="425">
        <f t="shared" si="122"/>
        <v>0</v>
      </c>
      <c r="H711" s="283"/>
      <c r="I711" s="284">
        <f>((((D711+E711)*('DT IN. DE'!$C$5/1000)))*($D$1166/IF(AND($D$1165&gt;$B$1167,$B$1167&gt;$D$1164),366,365))+(F711*('DT IN. DE'!$C$5/2000)))</f>
        <v>0</v>
      </c>
      <c r="J711" s="285">
        <f t="shared" si="123"/>
        <v>0</v>
      </c>
      <c r="K711" s="286">
        <f>(((D711+E711)*('DT IN. DE'!$E$5/1000))*($D$1166/IF(AND($D$1165&gt;$B$1167,$B$1167&gt;$D$1164),366,365))+(F711*('DT IN. DE'!$E$5/2000)))</f>
        <v>0</v>
      </c>
      <c r="L711" s="385"/>
      <c r="M711" s="287">
        <f t="shared" si="124"/>
        <v>0</v>
      </c>
      <c r="O711" s="288">
        <f>(($T711*'DT IN. DE'!$C$5/1000))*($D$1166/IF(AND($D$1165&gt;$B$1167,$B$1167&gt;$D$1164),366,365))+(($U711*'DT IN. DE'!$C$5/2000))</f>
        <v>0</v>
      </c>
      <c r="P711" s="289">
        <f t="shared" si="125"/>
        <v>0</v>
      </c>
      <c r="Q711" s="289">
        <f>(($T711*'DT IN. DE'!$E$5/1000))*($D$1166/IF(AND($D$1165&gt;$B$1167,$B$1167&gt;$D$1164),366,365))+(($U711*'DT IN. DE'!$E$5/2000))</f>
        <v>0</v>
      </c>
      <c r="R711" s="290">
        <f t="shared" si="126"/>
        <v>0</v>
      </c>
      <c r="T711" s="291">
        <f t="shared" si="127"/>
        <v>0</v>
      </c>
      <c r="U711" s="291">
        <f t="shared" si="128"/>
        <v>0</v>
      </c>
      <c r="W711" s="288">
        <f>(($AB711*'DT IN. DE'!$C$5/1000))*($D$1166/IF(AND($D$1165&gt;$B$1167,$B$1167&gt;$D$1164),366,365))+(($AC711*'DT IN. DE'!$C$5/2000))</f>
        <v>0</v>
      </c>
      <c r="X711" s="289">
        <f t="shared" si="129"/>
        <v>0</v>
      </c>
      <c r="Y711" s="289">
        <f>(($AB711*'DT IN. DE'!$E$5/1000))*($D$1166/IF(AND($D$1165&gt;$B$1167,$B$1167&gt;$D$1164),366,365))+(($AC711*'DT IN. DE'!$E$5/2000))</f>
        <v>0</v>
      </c>
      <c r="Z711" s="292">
        <f t="shared" si="130"/>
        <v>0</v>
      </c>
      <c r="AA711" s="386"/>
      <c r="AB711" s="291">
        <f t="shared" si="131"/>
        <v>0</v>
      </c>
      <c r="AC711" s="291">
        <f t="shared" si="132"/>
        <v>0</v>
      </c>
    </row>
    <row r="712" spans="2:29" x14ac:dyDescent="0.25">
      <c r="B712" s="424">
        <v>708</v>
      </c>
      <c r="C712" s="430">
        <f>'BIENES ASEGURADOS IN.DE'!C712</f>
        <v>0</v>
      </c>
      <c r="D712" s="431">
        <f>'BIENES ASEGURADOS IN.DE'!D712*'RT GENERALES'!$E$14</f>
        <v>0</v>
      </c>
      <c r="E712" s="432">
        <f>'BIENES ASEGURADOS IN.DE'!E712*'RT GENERALES'!$E$14</f>
        <v>0</v>
      </c>
      <c r="F712" s="433">
        <f>'BIENES ASEGURADOS IN.DE'!F712*'RT GENERALES'!$E$14</f>
        <v>0</v>
      </c>
      <c r="G712" s="425">
        <f t="shared" si="122"/>
        <v>0</v>
      </c>
      <c r="H712" s="283"/>
      <c r="I712" s="284">
        <f>((((D712+E712)*('DT IN. DE'!$C$5/1000)))*($D$1166/IF(AND($D$1165&gt;$B$1167,$B$1167&gt;$D$1164),366,365))+(F712*('DT IN. DE'!$C$5/2000)))</f>
        <v>0</v>
      </c>
      <c r="J712" s="285">
        <f t="shared" si="123"/>
        <v>0</v>
      </c>
      <c r="K712" s="286">
        <f>(((D712+E712)*('DT IN. DE'!$E$5/1000))*($D$1166/IF(AND($D$1165&gt;$B$1167,$B$1167&gt;$D$1164),366,365))+(F712*('DT IN. DE'!$E$5/2000)))</f>
        <v>0</v>
      </c>
      <c r="L712" s="385"/>
      <c r="M712" s="287">
        <f t="shared" si="124"/>
        <v>0</v>
      </c>
      <c r="O712" s="288">
        <f>(($T712*'DT IN. DE'!$C$5/1000))*($D$1166/IF(AND($D$1165&gt;$B$1167,$B$1167&gt;$D$1164),366,365))+(($U712*'DT IN. DE'!$C$5/2000))</f>
        <v>0</v>
      </c>
      <c r="P712" s="289">
        <f t="shared" si="125"/>
        <v>0</v>
      </c>
      <c r="Q712" s="289">
        <f>(($T712*'DT IN. DE'!$E$5/1000))*($D$1166/IF(AND($D$1165&gt;$B$1167,$B$1167&gt;$D$1164),366,365))+(($U712*'DT IN. DE'!$E$5/2000))</f>
        <v>0</v>
      </c>
      <c r="R712" s="290">
        <f t="shared" si="126"/>
        <v>0</v>
      </c>
      <c r="T712" s="291">
        <f t="shared" si="127"/>
        <v>0</v>
      </c>
      <c r="U712" s="291">
        <f t="shared" si="128"/>
        <v>0</v>
      </c>
      <c r="W712" s="288">
        <f>(($AB712*'DT IN. DE'!$C$5/1000))*($D$1166/IF(AND($D$1165&gt;$B$1167,$B$1167&gt;$D$1164),366,365))+(($AC712*'DT IN. DE'!$C$5/2000))</f>
        <v>0</v>
      </c>
      <c r="X712" s="289">
        <f t="shared" si="129"/>
        <v>0</v>
      </c>
      <c r="Y712" s="289">
        <f>(($AB712*'DT IN. DE'!$E$5/1000))*($D$1166/IF(AND($D$1165&gt;$B$1167,$B$1167&gt;$D$1164),366,365))+(($AC712*'DT IN. DE'!$E$5/2000))</f>
        <v>0</v>
      </c>
      <c r="Z712" s="292">
        <f t="shared" si="130"/>
        <v>0</v>
      </c>
      <c r="AA712" s="386"/>
      <c r="AB712" s="291">
        <f t="shared" si="131"/>
        <v>0</v>
      </c>
      <c r="AC712" s="291">
        <f t="shared" si="132"/>
        <v>0</v>
      </c>
    </row>
    <row r="713" spans="2:29" x14ac:dyDescent="0.25">
      <c r="B713" s="423">
        <v>709</v>
      </c>
      <c r="C713" s="430">
        <f>'BIENES ASEGURADOS IN.DE'!C713</f>
        <v>0</v>
      </c>
      <c r="D713" s="431">
        <f>'BIENES ASEGURADOS IN.DE'!D713*'RT GENERALES'!$E$14</f>
        <v>0</v>
      </c>
      <c r="E713" s="432">
        <f>'BIENES ASEGURADOS IN.DE'!E713*'RT GENERALES'!$E$14</f>
        <v>0</v>
      </c>
      <c r="F713" s="433">
        <f>'BIENES ASEGURADOS IN.DE'!F713*'RT GENERALES'!$E$14</f>
        <v>0</v>
      </c>
      <c r="G713" s="425">
        <f t="shared" si="122"/>
        <v>0</v>
      </c>
      <c r="H713" s="283"/>
      <c r="I713" s="284">
        <f>((((D713+E713)*('DT IN. DE'!$C$5/1000)))*($D$1166/IF(AND($D$1165&gt;$B$1167,$B$1167&gt;$D$1164),366,365))+(F713*('DT IN. DE'!$C$5/2000)))</f>
        <v>0</v>
      </c>
      <c r="J713" s="285">
        <f t="shared" si="123"/>
        <v>0</v>
      </c>
      <c r="K713" s="286">
        <f>(((D713+E713)*('DT IN. DE'!$E$5/1000))*($D$1166/IF(AND($D$1165&gt;$B$1167,$B$1167&gt;$D$1164),366,365))+(F713*('DT IN. DE'!$E$5/2000)))</f>
        <v>0</v>
      </c>
      <c r="L713" s="385"/>
      <c r="M713" s="287">
        <f t="shared" si="124"/>
        <v>0</v>
      </c>
      <c r="O713" s="288">
        <f>(($T713*'DT IN. DE'!$C$5/1000))*($D$1166/IF(AND($D$1165&gt;$B$1167,$B$1167&gt;$D$1164),366,365))+(($U713*'DT IN. DE'!$C$5/2000))</f>
        <v>0</v>
      </c>
      <c r="P713" s="289">
        <f t="shared" si="125"/>
        <v>0</v>
      </c>
      <c r="Q713" s="289">
        <f>(($T713*'DT IN. DE'!$E$5/1000))*($D$1166/IF(AND($D$1165&gt;$B$1167,$B$1167&gt;$D$1164),366,365))+(($U713*'DT IN. DE'!$E$5/2000))</f>
        <v>0</v>
      </c>
      <c r="R713" s="290">
        <f t="shared" si="126"/>
        <v>0</v>
      </c>
      <c r="T713" s="291">
        <f t="shared" si="127"/>
        <v>0</v>
      </c>
      <c r="U713" s="291">
        <f t="shared" si="128"/>
        <v>0</v>
      </c>
      <c r="W713" s="288">
        <f>(($AB713*'DT IN. DE'!$C$5/1000))*($D$1166/IF(AND($D$1165&gt;$B$1167,$B$1167&gt;$D$1164),366,365))+(($AC713*'DT IN. DE'!$C$5/2000))</f>
        <v>0</v>
      </c>
      <c r="X713" s="289">
        <f t="shared" si="129"/>
        <v>0</v>
      </c>
      <c r="Y713" s="289">
        <f>(($AB713*'DT IN. DE'!$E$5/1000))*($D$1166/IF(AND($D$1165&gt;$B$1167,$B$1167&gt;$D$1164),366,365))+(($AC713*'DT IN. DE'!$E$5/2000))</f>
        <v>0</v>
      </c>
      <c r="Z713" s="292">
        <f t="shared" si="130"/>
        <v>0</v>
      </c>
      <c r="AA713" s="386"/>
      <c r="AB713" s="291">
        <f t="shared" si="131"/>
        <v>0</v>
      </c>
      <c r="AC713" s="291">
        <f t="shared" si="132"/>
        <v>0</v>
      </c>
    </row>
    <row r="714" spans="2:29" x14ac:dyDescent="0.25">
      <c r="B714" s="424">
        <v>710</v>
      </c>
      <c r="C714" s="430">
        <f>'BIENES ASEGURADOS IN.DE'!C714</f>
        <v>0</v>
      </c>
      <c r="D714" s="431">
        <f>'BIENES ASEGURADOS IN.DE'!D714*'RT GENERALES'!$E$14</f>
        <v>0</v>
      </c>
      <c r="E714" s="432">
        <f>'BIENES ASEGURADOS IN.DE'!E714*'RT GENERALES'!$E$14</f>
        <v>0</v>
      </c>
      <c r="F714" s="433">
        <f>'BIENES ASEGURADOS IN.DE'!F714*'RT GENERALES'!$E$14</f>
        <v>0</v>
      </c>
      <c r="G714" s="425">
        <f t="shared" si="122"/>
        <v>0</v>
      </c>
      <c r="H714" s="283"/>
      <c r="I714" s="284">
        <f>((((D714+E714)*('DT IN. DE'!$C$5/1000)))*($D$1166/IF(AND($D$1165&gt;$B$1167,$B$1167&gt;$D$1164),366,365))+(F714*('DT IN. DE'!$C$5/2000)))</f>
        <v>0</v>
      </c>
      <c r="J714" s="285">
        <f t="shared" si="123"/>
        <v>0</v>
      </c>
      <c r="K714" s="286">
        <f>(((D714+E714)*('DT IN. DE'!$E$5/1000))*($D$1166/IF(AND($D$1165&gt;$B$1167,$B$1167&gt;$D$1164),366,365))+(F714*('DT IN. DE'!$E$5/2000)))</f>
        <v>0</v>
      </c>
      <c r="L714" s="385"/>
      <c r="M714" s="287">
        <f t="shared" si="124"/>
        <v>0</v>
      </c>
      <c r="O714" s="288">
        <f>(($T714*'DT IN. DE'!$C$5/1000))*($D$1166/IF(AND($D$1165&gt;$B$1167,$B$1167&gt;$D$1164),366,365))+(($U714*'DT IN. DE'!$C$5/2000))</f>
        <v>0</v>
      </c>
      <c r="P714" s="289">
        <f t="shared" si="125"/>
        <v>0</v>
      </c>
      <c r="Q714" s="289">
        <f>(($T714*'DT IN. DE'!$E$5/1000))*($D$1166/IF(AND($D$1165&gt;$B$1167,$B$1167&gt;$D$1164),366,365))+(($U714*'DT IN. DE'!$E$5/2000))</f>
        <v>0</v>
      </c>
      <c r="R714" s="290">
        <f t="shared" si="126"/>
        <v>0</v>
      </c>
      <c r="T714" s="291">
        <f t="shared" si="127"/>
        <v>0</v>
      </c>
      <c r="U714" s="291">
        <f t="shared" si="128"/>
        <v>0</v>
      </c>
      <c r="W714" s="288">
        <f>(($AB714*'DT IN. DE'!$C$5/1000))*($D$1166/IF(AND($D$1165&gt;$B$1167,$B$1167&gt;$D$1164),366,365))+(($AC714*'DT IN. DE'!$C$5/2000))</f>
        <v>0</v>
      </c>
      <c r="X714" s="289">
        <f t="shared" si="129"/>
        <v>0</v>
      </c>
      <c r="Y714" s="289">
        <f>(($AB714*'DT IN. DE'!$E$5/1000))*($D$1166/IF(AND($D$1165&gt;$B$1167,$B$1167&gt;$D$1164),366,365))+(($AC714*'DT IN. DE'!$E$5/2000))</f>
        <v>0</v>
      </c>
      <c r="Z714" s="292">
        <f t="shared" si="130"/>
        <v>0</v>
      </c>
      <c r="AA714" s="386"/>
      <c r="AB714" s="291">
        <f t="shared" si="131"/>
        <v>0</v>
      </c>
      <c r="AC714" s="291">
        <f t="shared" si="132"/>
        <v>0</v>
      </c>
    </row>
    <row r="715" spans="2:29" x14ac:dyDescent="0.25">
      <c r="B715" s="424">
        <v>711</v>
      </c>
      <c r="C715" s="430">
        <f>'BIENES ASEGURADOS IN.DE'!C715</f>
        <v>0</v>
      </c>
      <c r="D715" s="431">
        <f>'BIENES ASEGURADOS IN.DE'!D715*'RT GENERALES'!$E$14</f>
        <v>0</v>
      </c>
      <c r="E715" s="432">
        <f>'BIENES ASEGURADOS IN.DE'!E715*'RT GENERALES'!$E$14</f>
        <v>0</v>
      </c>
      <c r="F715" s="433">
        <f>'BIENES ASEGURADOS IN.DE'!F715*'RT GENERALES'!$E$14</f>
        <v>0</v>
      </c>
      <c r="G715" s="425">
        <f t="shared" si="122"/>
        <v>0</v>
      </c>
      <c r="H715" s="283"/>
      <c r="I715" s="284">
        <f>((((D715+E715)*('DT IN. DE'!$C$5/1000)))*($D$1166/IF(AND($D$1165&gt;$B$1167,$B$1167&gt;$D$1164),366,365))+(F715*('DT IN. DE'!$C$5/2000)))</f>
        <v>0</v>
      </c>
      <c r="J715" s="285">
        <f t="shared" si="123"/>
        <v>0</v>
      </c>
      <c r="K715" s="286">
        <f>(((D715+E715)*('DT IN. DE'!$E$5/1000))*($D$1166/IF(AND($D$1165&gt;$B$1167,$B$1167&gt;$D$1164),366,365))+(F715*('DT IN. DE'!$E$5/2000)))</f>
        <v>0</v>
      </c>
      <c r="L715" s="385"/>
      <c r="M715" s="287">
        <f t="shared" si="124"/>
        <v>0</v>
      </c>
      <c r="O715" s="288">
        <f>(($T715*'DT IN. DE'!$C$5/1000))*($D$1166/IF(AND($D$1165&gt;$B$1167,$B$1167&gt;$D$1164),366,365))+(($U715*'DT IN. DE'!$C$5/2000))</f>
        <v>0</v>
      </c>
      <c r="P715" s="289">
        <f t="shared" si="125"/>
        <v>0</v>
      </c>
      <c r="Q715" s="289">
        <f>(($T715*'DT IN. DE'!$E$5/1000))*($D$1166/IF(AND($D$1165&gt;$B$1167,$B$1167&gt;$D$1164),366,365))+(($U715*'DT IN. DE'!$E$5/2000))</f>
        <v>0</v>
      </c>
      <c r="R715" s="290">
        <f t="shared" si="126"/>
        <v>0</v>
      </c>
      <c r="T715" s="291">
        <f t="shared" si="127"/>
        <v>0</v>
      </c>
      <c r="U715" s="291">
        <f t="shared" si="128"/>
        <v>0</v>
      </c>
      <c r="W715" s="288">
        <f>(($AB715*'DT IN. DE'!$C$5/1000))*($D$1166/IF(AND($D$1165&gt;$B$1167,$B$1167&gt;$D$1164),366,365))+(($AC715*'DT IN. DE'!$C$5/2000))</f>
        <v>0</v>
      </c>
      <c r="X715" s="289">
        <f t="shared" si="129"/>
        <v>0</v>
      </c>
      <c r="Y715" s="289">
        <f>(($AB715*'DT IN. DE'!$E$5/1000))*($D$1166/IF(AND($D$1165&gt;$B$1167,$B$1167&gt;$D$1164),366,365))+(($AC715*'DT IN. DE'!$E$5/2000))</f>
        <v>0</v>
      </c>
      <c r="Z715" s="292">
        <f t="shared" si="130"/>
        <v>0</v>
      </c>
      <c r="AA715" s="386"/>
      <c r="AB715" s="291">
        <f t="shared" si="131"/>
        <v>0</v>
      </c>
      <c r="AC715" s="291">
        <f t="shared" si="132"/>
        <v>0</v>
      </c>
    </row>
    <row r="716" spans="2:29" x14ac:dyDescent="0.25">
      <c r="B716" s="423">
        <v>712</v>
      </c>
      <c r="C716" s="430">
        <f>'BIENES ASEGURADOS IN.DE'!C716</f>
        <v>0</v>
      </c>
      <c r="D716" s="431">
        <f>'BIENES ASEGURADOS IN.DE'!D716*'RT GENERALES'!$E$14</f>
        <v>0</v>
      </c>
      <c r="E716" s="432">
        <f>'BIENES ASEGURADOS IN.DE'!E716*'RT GENERALES'!$E$14</f>
        <v>0</v>
      </c>
      <c r="F716" s="433">
        <f>'BIENES ASEGURADOS IN.DE'!F716*'RT GENERALES'!$E$14</f>
        <v>0</v>
      </c>
      <c r="G716" s="425">
        <f t="shared" si="122"/>
        <v>0</v>
      </c>
      <c r="H716" s="283"/>
      <c r="I716" s="284">
        <f>((((D716+E716)*('DT IN. DE'!$C$5/1000)))*($D$1166/IF(AND($D$1165&gt;$B$1167,$B$1167&gt;$D$1164),366,365))+(F716*('DT IN. DE'!$C$5/2000)))</f>
        <v>0</v>
      </c>
      <c r="J716" s="285">
        <f t="shared" si="123"/>
        <v>0</v>
      </c>
      <c r="K716" s="286">
        <f>(((D716+E716)*('DT IN. DE'!$E$5/1000))*($D$1166/IF(AND($D$1165&gt;$B$1167,$B$1167&gt;$D$1164),366,365))+(F716*('DT IN. DE'!$E$5/2000)))</f>
        <v>0</v>
      </c>
      <c r="L716" s="385"/>
      <c r="M716" s="287">
        <f t="shared" si="124"/>
        <v>0</v>
      </c>
      <c r="O716" s="288">
        <f>(($T716*'DT IN. DE'!$C$5/1000))*($D$1166/IF(AND($D$1165&gt;$B$1167,$B$1167&gt;$D$1164),366,365))+(($U716*'DT IN. DE'!$C$5/2000))</f>
        <v>0</v>
      </c>
      <c r="P716" s="289">
        <f t="shared" si="125"/>
        <v>0</v>
      </c>
      <c r="Q716" s="289">
        <f>(($T716*'DT IN. DE'!$E$5/1000))*($D$1166/IF(AND($D$1165&gt;$B$1167,$B$1167&gt;$D$1164),366,365))+(($U716*'DT IN. DE'!$E$5/2000))</f>
        <v>0</v>
      </c>
      <c r="R716" s="290">
        <f t="shared" si="126"/>
        <v>0</v>
      </c>
      <c r="T716" s="291">
        <f t="shared" si="127"/>
        <v>0</v>
      </c>
      <c r="U716" s="291">
        <f t="shared" si="128"/>
        <v>0</v>
      </c>
      <c r="W716" s="288">
        <f>(($AB716*'DT IN. DE'!$C$5/1000))*($D$1166/IF(AND($D$1165&gt;$B$1167,$B$1167&gt;$D$1164),366,365))+(($AC716*'DT IN. DE'!$C$5/2000))</f>
        <v>0</v>
      </c>
      <c r="X716" s="289">
        <f t="shared" si="129"/>
        <v>0</v>
      </c>
      <c r="Y716" s="289">
        <f>(($AB716*'DT IN. DE'!$E$5/1000))*($D$1166/IF(AND($D$1165&gt;$B$1167,$B$1167&gt;$D$1164),366,365))+(($AC716*'DT IN. DE'!$E$5/2000))</f>
        <v>0</v>
      </c>
      <c r="Z716" s="292">
        <f t="shared" si="130"/>
        <v>0</v>
      </c>
      <c r="AA716" s="386"/>
      <c r="AB716" s="291">
        <f t="shared" si="131"/>
        <v>0</v>
      </c>
      <c r="AC716" s="291">
        <f t="shared" si="132"/>
        <v>0</v>
      </c>
    </row>
    <row r="717" spans="2:29" x14ac:dyDescent="0.25">
      <c r="B717" s="424">
        <v>713</v>
      </c>
      <c r="C717" s="430">
        <f>'BIENES ASEGURADOS IN.DE'!C717</f>
        <v>0</v>
      </c>
      <c r="D717" s="431">
        <f>'BIENES ASEGURADOS IN.DE'!D717*'RT GENERALES'!$E$14</f>
        <v>0</v>
      </c>
      <c r="E717" s="432">
        <f>'BIENES ASEGURADOS IN.DE'!E717*'RT GENERALES'!$E$14</f>
        <v>0</v>
      </c>
      <c r="F717" s="433">
        <f>'BIENES ASEGURADOS IN.DE'!F717*'RT GENERALES'!$E$14</f>
        <v>0</v>
      </c>
      <c r="G717" s="425">
        <f t="shared" si="122"/>
        <v>0</v>
      </c>
      <c r="H717" s="283"/>
      <c r="I717" s="284">
        <f>((((D717+E717)*('DT IN. DE'!$C$5/1000)))*($D$1166/IF(AND($D$1165&gt;$B$1167,$B$1167&gt;$D$1164),366,365))+(F717*('DT IN. DE'!$C$5/2000)))</f>
        <v>0</v>
      </c>
      <c r="J717" s="285">
        <f t="shared" si="123"/>
        <v>0</v>
      </c>
      <c r="K717" s="286">
        <f>(((D717+E717)*('DT IN. DE'!$E$5/1000))*($D$1166/IF(AND($D$1165&gt;$B$1167,$B$1167&gt;$D$1164),366,365))+(F717*('DT IN. DE'!$E$5/2000)))</f>
        <v>0</v>
      </c>
      <c r="L717" s="385"/>
      <c r="M717" s="287">
        <f t="shared" si="124"/>
        <v>0</v>
      </c>
      <c r="O717" s="288">
        <f>(($T717*'DT IN. DE'!$C$5/1000))*($D$1166/IF(AND($D$1165&gt;$B$1167,$B$1167&gt;$D$1164),366,365))+(($U717*'DT IN. DE'!$C$5/2000))</f>
        <v>0</v>
      </c>
      <c r="P717" s="289">
        <f t="shared" si="125"/>
        <v>0</v>
      </c>
      <c r="Q717" s="289">
        <f>(($T717*'DT IN. DE'!$E$5/1000))*($D$1166/IF(AND($D$1165&gt;$B$1167,$B$1167&gt;$D$1164),366,365))+(($U717*'DT IN. DE'!$E$5/2000))</f>
        <v>0</v>
      </c>
      <c r="R717" s="290">
        <f t="shared" si="126"/>
        <v>0</v>
      </c>
      <c r="T717" s="291">
        <f t="shared" si="127"/>
        <v>0</v>
      </c>
      <c r="U717" s="291">
        <f t="shared" si="128"/>
        <v>0</v>
      </c>
      <c r="W717" s="288">
        <f>(($AB717*'DT IN. DE'!$C$5/1000))*($D$1166/IF(AND($D$1165&gt;$B$1167,$B$1167&gt;$D$1164),366,365))+(($AC717*'DT IN. DE'!$C$5/2000))</f>
        <v>0</v>
      </c>
      <c r="X717" s="289">
        <f t="shared" si="129"/>
        <v>0</v>
      </c>
      <c r="Y717" s="289">
        <f>(($AB717*'DT IN. DE'!$E$5/1000))*($D$1166/IF(AND($D$1165&gt;$B$1167,$B$1167&gt;$D$1164),366,365))+(($AC717*'DT IN. DE'!$E$5/2000))</f>
        <v>0</v>
      </c>
      <c r="Z717" s="292">
        <f t="shared" si="130"/>
        <v>0</v>
      </c>
      <c r="AA717" s="386"/>
      <c r="AB717" s="291">
        <f t="shared" si="131"/>
        <v>0</v>
      </c>
      <c r="AC717" s="291">
        <f t="shared" si="132"/>
        <v>0</v>
      </c>
    </row>
    <row r="718" spans="2:29" x14ac:dyDescent="0.25">
      <c r="B718" s="424">
        <v>714</v>
      </c>
      <c r="C718" s="430">
        <f>'BIENES ASEGURADOS IN.DE'!C718</f>
        <v>0</v>
      </c>
      <c r="D718" s="431">
        <f>'BIENES ASEGURADOS IN.DE'!D718*'RT GENERALES'!$E$14</f>
        <v>0</v>
      </c>
      <c r="E718" s="432">
        <f>'BIENES ASEGURADOS IN.DE'!E718*'RT GENERALES'!$E$14</f>
        <v>0</v>
      </c>
      <c r="F718" s="433">
        <f>'BIENES ASEGURADOS IN.DE'!F718*'RT GENERALES'!$E$14</f>
        <v>0</v>
      </c>
      <c r="G718" s="425">
        <f t="shared" si="122"/>
        <v>0</v>
      </c>
      <c r="H718" s="283"/>
      <c r="I718" s="284">
        <f>((((D718+E718)*('DT IN. DE'!$C$5/1000)))*($D$1166/IF(AND($D$1165&gt;$B$1167,$B$1167&gt;$D$1164),366,365))+(F718*('DT IN. DE'!$C$5/2000)))</f>
        <v>0</v>
      </c>
      <c r="J718" s="285">
        <f t="shared" si="123"/>
        <v>0</v>
      </c>
      <c r="K718" s="286">
        <f>(((D718+E718)*('DT IN. DE'!$E$5/1000))*($D$1166/IF(AND($D$1165&gt;$B$1167,$B$1167&gt;$D$1164),366,365))+(F718*('DT IN. DE'!$E$5/2000)))</f>
        <v>0</v>
      </c>
      <c r="L718" s="385"/>
      <c r="M718" s="287">
        <f t="shared" si="124"/>
        <v>0</v>
      </c>
      <c r="O718" s="288">
        <f>(($T718*'DT IN. DE'!$C$5/1000))*($D$1166/IF(AND($D$1165&gt;$B$1167,$B$1167&gt;$D$1164),366,365))+(($U718*'DT IN. DE'!$C$5/2000))</f>
        <v>0</v>
      </c>
      <c r="P718" s="289">
        <f t="shared" si="125"/>
        <v>0</v>
      </c>
      <c r="Q718" s="289">
        <f>(($T718*'DT IN. DE'!$E$5/1000))*($D$1166/IF(AND($D$1165&gt;$B$1167,$B$1167&gt;$D$1164),366,365))+(($U718*'DT IN. DE'!$E$5/2000))</f>
        <v>0</v>
      </c>
      <c r="R718" s="290">
        <f t="shared" si="126"/>
        <v>0</v>
      </c>
      <c r="T718" s="291">
        <f t="shared" si="127"/>
        <v>0</v>
      </c>
      <c r="U718" s="291">
        <f t="shared" si="128"/>
        <v>0</v>
      </c>
      <c r="W718" s="288">
        <f>(($AB718*'DT IN. DE'!$C$5/1000))*($D$1166/IF(AND($D$1165&gt;$B$1167,$B$1167&gt;$D$1164),366,365))+(($AC718*'DT IN. DE'!$C$5/2000))</f>
        <v>0</v>
      </c>
      <c r="X718" s="289">
        <f t="shared" si="129"/>
        <v>0</v>
      </c>
      <c r="Y718" s="289">
        <f>(($AB718*'DT IN. DE'!$E$5/1000))*($D$1166/IF(AND($D$1165&gt;$B$1167,$B$1167&gt;$D$1164),366,365))+(($AC718*'DT IN. DE'!$E$5/2000))</f>
        <v>0</v>
      </c>
      <c r="Z718" s="292">
        <f t="shared" si="130"/>
        <v>0</v>
      </c>
      <c r="AA718" s="386"/>
      <c r="AB718" s="291">
        <f t="shared" si="131"/>
        <v>0</v>
      </c>
      <c r="AC718" s="291">
        <f t="shared" si="132"/>
        <v>0</v>
      </c>
    </row>
    <row r="719" spans="2:29" x14ac:dyDescent="0.25">
      <c r="B719" s="423">
        <v>715</v>
      </c>
      <c r="C719" s="430">
        <f>'BIENES ASEGURADOS IN.DE'!C719</f>
        <v>0</v>
      </c>
      <c r="D719" s="431">
        <f>'BIENES ASEGURADOS IN.DE'!D719*'RT GENERALES'!$E$14</f>
        <v>0</v>
      </c>
      <c r="E719" s="432">
        <f>'BIENES ASEGURADOS IN.DE'!E719*'RT GENERALES'!$E$14</f>
        <v>0</v>
      </c>
      <c r="F719" s="433">
        <f>'BIENES ASEGURADOS IN.DE'!F719*'RT GENERALES'!$E$14</f>
        <v>0</v>
      </c>
      <c r="G719" s="425">
        <f t="shared" si="122"/>
        <v>0</v>
      </c>
      <c r="H719" s="283"/>
      <c r="I719" s="284">
        <f>((((D719+E719)*('DT IN. DE'!$C$5/1000)))*($D$1166/IF(AND($D$1165&gt;$B$1167,$B$1167&gt;$D$1164),366,365))+(F719*('DT IN. DE'!$C$5/2000)))</f>
        <v>0</v>
      </c>
      <c r="J719" s="285">
        <f t="shared" si="123"/>
        <v>0</v>
      </c>
      <c r="K719" s="286">
        <f>(((D719+E719)*('DT IN. DE'!$E$5/1000))*($D$1166/IF(AND($D$1165&gt;$B$1167,$B$1167&gt;$D$1164),366,365))+(F719*('DT IN. DE'!$E$5/2000)))</f>
        <v>0</v>
      </c>
      <c r="L719" s="385"/>
      <c r="M719" s="287">
        <f t="shared" si="124"/>
        <v>0</v>
      </c>
      <c r="O719" s="288">
        <f>(($T719*'DT IN. DE'!$C$5/1000))*($D$1166/IF(AND($D$1165&gt;$B$1167,$B$1167&gt;$D$1164),366,365))+(($U719*'DT IN. DE'!$C$5/2000))</f>
        <v>0</v>
      </c>
      <c r="P719" s="289">
        <f t="shared" si="125"/>
        <v>0</v>
      </c>
      <c r="Q719" s="289">
        <f>(($T719*'DT IN. DE'!$E$5/1000))*($D$1166/IF(AND($D$1165&gt;$B$1167,$B$1167&gt;$D$1164),366,365))+(($U719*'DT IN. DE'!$E$5/2000))</f>
        <v>0</v>
      </c>
      <c r="R719" s="290">
        <f t="shared" si="126"/>
        <v>0</v>
      </c>
      <c r="T719" s="291">
        <f t="shared" si="127"/>
        <v>0</v>
      </c>
      <c r="U719" s="291">
        <f t="shared" si="128"/>
        <v>0</v>
      </c>
      <c r="W719" s="288">
        <f>(($AB719*'DT IN. DE'!$C$5/1000))*($D$1166/IF(AND($D$1165&gt;$B$1167,$B$1167&gt;$D$1164),366,365))+(($AC719*'DT IN. DE'!$C$5/2000))</f>
        <v>0</v>
      </c>
      <c r="X719" s="289">
        <f t="shared" si="129"/>
        <v>0</v>
      </c>
      <c r="Y719" s="289">
        <f>(($AB719*'DT IN. DE'!$E$5/1000))*($D$1166/IF(AND($D$1165&gt;$B$1167,$B$1167&gt;$D$1164),366,365))+(($AC719*'DT IN. DE'!$E$5/2000))</f>
        <v>0</v>
      </c>
      <c r="Z719" s="292">
        <f t="shared" si="130"/>
        <v>0</v>
      </c>
      <c r="AA719" s="386"/>
      <c r="AB719" s="291">
        <f t="shared" si="131"/>
        <v>0</v>
      </c>
      <c r="AC719" s="291">
        <f t="shared" si="132"/>
        <v>0</v>
      </c>
    </row>
    <row r="720" spans="2:29" x14ac:dyDescent="0.25">
      <c r="B720" s="424">
        <v>716</v>
      </c>
      <c r="C720" s="430">
        <f>'BIENES ASEGURADOS IN.DE'!C720</f>
        <v>0</v>
      </c>
      <c r="D720" s="431">
        <f>'BIENES ASEGURADOS IN.DE'!D720*'RT GENERALES'!$E$14</f>
        <v>0</v>
      </c>
      <c r="E720" s="432">
        <f>'BIENES ASEGURADOS IN.DE'!E720*'RT GENERALES'!$E$14</f>
        <v>0</v>
      </c>
      <c r="F720" s="433">
        <f>'BIENES ASEGURADOS IN.DE'!F720*'RT GENERALES'!$E$14</f>
        <v>0</v>
      </c>
      <c r="G720" s="425">
        <f t="shared" si="122"/>
        <v>0</v>
      </c>
      <c r="H720" s="283"/>
      <c r="I720" s="284">
        <f>((((D720+E720)*('DT IN. DE'!$C$5/1000)))*($D$1166/IF(AND($D$1165&gt;$B$1167,$B$1167&gt;$D$1164),366,365))+(F720*('DT IN. DE'!$C$5/2000)))</f>
        <v>0</v>
      </c>
      <c r="J720" s="285">
        <f t="shared" si="123"/>
        <v>0</v>
      </c>
      <c r="K720" s="286">
        <f>(((D720+E720)*('DT IN. DE'!$E$5/1000))*($D$1166/IF(AND($D$1165&gt;$B$1167,$B$1167&gt;$D$1164),366,365))+(F720*('DT IN. DE'!$E$5/2000)))</f>
        <v>0</v>
      </c>
      <c r="L720" s="385"/>
      <c r="M720" s="287">
        <f t="shared" si="124"/>
        <v>0</v>
      </c>
      <c r="O720" s="288">
        <f>(($T720*'DT IN. DE'!$C$5/1000))*($D$1166/IF(AND($D$1165&gt;$B$1167,$B$1167&gt;$D$1164),366,365))+(($U720*'DT IN. DE'!$C$5/2000))</f>
        <v>0</v>
      </c>
      <c r="P720" s="289">
        <f t="shared" si="125"/>
        <v>0</v>
      </c>
      <c r="Q720" s="289">
        <f>(($T720*'DT IN. DE'!$E$5/1000))*($D$1166/IF(AND($D$1165&gt;$B$1167,$B$1167&gt;$D$1164),366,365))+(($U720*'DT IN. DE'!$E$5/2000))</f>
        <v>0</v>
      </c>
      <c r="R720" s="290">
        <f t="shared" si="126"/>
        <v>0</v>
      </c>
      <c r="T720" s="291">
        <f t="shared" si="127"/>
        <v>0</v>
      </c>
      <c r="U720" s="291">
        <f t="shared" si="128"/>
        <v>0</v>
      </c>
      <c r="W720" s="288">
        <f>(($AB720*'DT IN. DE'!$C$5/1000))*($D$1166/IF(AND($D$1165&gt;$B$1167,$B$1167&gt;$D$1164),366,365))+(($AC720*'DT IN. DE'!$C$5/2000))</f>
        <v>0</v>
      </c>
      <c r="X720" s="289">
        <f t="shared" si="129"/>
        <v>0</v>
      </c>
      <c r="Y720" s="289">
        <f>(($AB720*'DT IN. DE'!$E$5/1000))*($D$1166/IF(AND($D$1165&gt;$B$1167,$B$1167&gt;$D$1164),366,365))+(($AC720*'DT IN. DE'!$E$5/2000))</f>
        <v>0</v>
      </c>
      <c r="Z720" s="292">
        <f t="shared" si="130"/>
        <v>0</v>
      </c>
      <c r="AA720" s="386"/>
      <c r="AB720" s="291">
        <f t="shared" si="131"/>
        <v>0</v>
      </c>
      <c r="AC720" s="291">
        <f t="shared" si="132"/>
        <v>0</v>
      </c>
    </row>
    <row r="721" spans="2:29" x14ac:dyDescent="0.25">
      <c r="B721" s="424">
        <v>717</v>
      </c>
      <c r="C721" s="430">
        <f>'BIENES ASEGURADOS IN.DE'!C721</f>
        <v>0</v>
      </c>
      <c r="D721" s="431">
        <f>'BIENES ASEGURADOS IN.DE'!D721*'RT GENERALES'!$E$14</f>
        <v>0</v>
      </c>
      <c r="E721" s="432">
        <f>'BIENES ASEGURADOS IN.DE'!E721*'RT GENERALES'!$E$14</f>
        <v>0</v>
      </c>
      <c r="F721" s="433">
        <f>'BIENES ASEGURADOS IN.DE'!F721*'RT GENERALES'!$E$14</f>
        <v>0</v>
      </c>
      <c r="G721" s="425">
        <f t="shared" si="122"/>
        <v>0</v>
      </c>
      <c r="H721" s="283"/>
      <c r="I721" s="284">
        <f>((((D721+E721)*('DT IN. DE'!$C$5/1000)))*($D$1166/IF(AND($D$1165&gt;$B$1167,$B$1167&gt;$D$1164),366,365))+(F721*('DT IN. DE'!$C$5/2000)))</f>
        <v>0</v>
      </c>
      <c r="J721" s="285">
        <f t="shared" si="123"/>
        <v>0</v>
      </c>
      <c r="K721" s="286">
        <f>(((D721+E721)*('DT IN. DE'!$E$5/1000))*($D$1166/IF(AND($D$1165&gt;$B$1167,$B$1167&gt;$D$1164),366,365))+(F721*('DT IN. DE'!$E$5/2000)))</f>
        <v>0</v>
      </c>
      <c r="L721" s="385"/>
      <c r="M721" s="287">
        <f t="shared" si="124"/>
        <v>0</v>
      </c>
      <c r="O721" s="288">
        <f>(($T721*'DT IN. DE'!$C$5/1000))*($D$1166/IF(AND($D$1165&gt;$B$1167,$B$1167&gt;$D$1164),366,365))+(($U721*'DT IN. DE'!$C$5/2000))</f>
        <v>0</v>
      </c>
      <c r="P721" s="289">
        <f t="shared" si="125"/>
        <v>0</v>
      </c>
      <c r="Q721" s="289">
        <f>(($T721*'DT IN. DE'!$E$5/1000))*($D$1166/IF(AND($D$1165&gt;$B$1167,$B$1167&gt;$D$1164),366,365))+(($U721*'DT IN. DE'!$E$5/2000))</f>
        <v>0</v>
      </c>
      <c r="R721" s="290">
        <f t="shared" si="126"/>
        <v>0</v>
      </c>
      <c r="T721" s="291">
        <f t="shared" si="127"/>
        <v>0</v>
      </c>
      <c r="U721" s="291">
        <f t="shared" si="128"/>
        <v>0</v>
      </c>
      <c r="W721" s="288">
        <f>(($AB721*'DT IN. DE'!$C$5/1000))*($D$1166/IF(AND($D$1165&gt;$B$1167,$B$1167&gt;$D$1164),366,365))+(($AC721*'DT IN. DE'!$C$5/2000))</f>
        <v>0</v>
      </c>
      <c r="X721" s="289">
        <f t="shared" si="129"/>
        <v>0</v>
      </c>
      <c r="Y721" s="289">
        <f>(($AB721*'DT IN. DE'!$E$5/1000))*($D$1166/IF(AND($D$1165&gt;$B$1167,$B$1167&gt;$D$1164),366,365))+(($AC721*'DT IN. DE'!$E$5/2000))</f>
        <v>0</v>
      </c>
      <c r="Z721" s="292">
        <f t="shared" si="130"/>
        <v>0</v>
      </c>
      <c r="AA721" s="386"/>
      <c r="AB721" s="291">
        <f t="shared" si="131"/>
        <v>0</v>
      </c>
      <c r="AC721" s="291">
        <f t="shared" si="132"/>
        <v>0</v>
      </c>
    </row>
    <row r="722" spans="2:29" x14ac:dyDescent="0.25">
      <c r="B722" s="423">
        <v>718</v>
      </c>
      <c r="C722" s="430">
        <f>'BIENES ASEGURADOS IN.DE'!C722</f>
        <v>0</v>
      </c>
      <c r="D722" s="431">
        <f>'BIENES ASEGURADOS IN.DE'!D722*'RT GENERALES'!$E$14</f>
        <v>0</v>
      </c>
      <c r="E722" s="432">
        <f>'BIENES ASEGURADOS IN.DE'!E722*'RT GENERALES'!$E$14</f>
        <v>0</v>
      </c>
      <c r="F722" s="433">
        <f>'BIENES ASEGURADOS IN.DE'!F722*'RT GENERALES'!$E$14</f>
        <v>0</v>
      </c>
      <c r="G722" s="425">
        <f t="shared" si="122"/>
        <v>0</v>
      </c>
      <c r="H722" s="283"/>
      <c r="I722" s="284">
        <f>((((D722+E722)*('DT IN. DE'!$C$5/1000)))*($D$1166/IF(AND($D$1165&gt;$B$1167,$B$1167&gt;$D$1164),366,365))+(F722*('DT IN. DE'!$C$5/2000)))</f>
        <v>0</v>
      </c>
      <c r="J722" s="285">
        <f t="shared" si="123"/>
        <v>0</v>
      </c>
      <c r="K722" s="286">
        <f>(((D722+E722)*('DT IN. DE'!$E$5/1000))*($D$1166/IF(AND($D$1165&gt;$B$1167,$B$1167&gt;$D$1164),366,365))+(F722*('DT IN. DE'!$E$5/2000)))</f>
        <v>0</v>
      </c>
      <c r="L722" s="385"/>
      <c r="M722" s="287">
        <f t="shared" si="124"/>
        <v>0</v>
      </c>
      <c r="O722" s="288">
        <f>(($T722*'DT IN. DE'!$C$5/1000))*($D$1166/IF(AND($D$1165&gt;$B$1167,$B$1167&gt;$D$1164),366,365))+(($U722*'DT IN. DE'!$C$5/2000))</f>
        <v>0</v>
      </c>
      <c r="P722" s="289">
        <f t="shared" si="125"/>
        <v>0</v>
      </c>
      <c r="Q722" s="289">
        <f>(($T722*'DT IN. DE'!$E$5/1000))*($D$1166/IF(AND($D$1165&gt;$B$1167,$B$1167&gt;$D$1164),366,365))+(($U722*'DT IN. DE'!$E$5/2000))</f>
        <v>0</v>
      </c>
      <c r="R722" s="290">
        <f t="shared" si="126"/>
        <v>0</v>
      </c>
      <c r="T722" s="291">
        <f t="shared" si="127"/>
        <v>0</v>
      </c>
      <c r="U722" s="291">
        <f t="shared" si="128"/>
        <v>0</v>
      </c>
      <c r="W722" s="288">
        <f>(($AB722*'DT IN. DE'!$C$5/1000))*($D$1166/IF(AND($D$1165&gt;$B$1167,$B$1167&gt;$D$1164),366,365))+(($AC722*'DT IN. DE'!$C$5/2000))</f>
        <v>0</v>
      </c>
      <c r="X722" s="289">
        <f t="shared" si="129"/>
        <v>0</v>
      </c>
      <c r="Y722" s="289">
        <f>(($AB722*'DT IN. DE'!$E$5/1000))*($D$1166/IF(AND($D$1165&gt;$B$1167,$B$1167&gt;$D$1164),366,365))+(($AC722*'DT IN. DE'!$E$5/2000))</f>
        <v>0</v>
      </c>
      <c r="Z722" s="292">
        <f t="shared" si="130"/>
        <v>0</v>
      </c>
      <c r="AA722" s="386"/>
      <c r="AB722" s="291">
        <f t="shared" si="131"/>
        <v>0</v>
      </c>
      <c r="AC722" s="291">
        <f t="shared" si="132"/>
        <v>0</v>
      </c>
    </row>
    <row r="723" spans="2:29" x14ac:dyDescent="0.25">
      <c r="B723" s="424">
        <v>719</v>
      </c>
      <c r="C723" s="430">
        <f>'BIENES ASEGURADOS IN.DE'!C723</f>
        <v>0</v>
      </c>
      <c r="D723" s="431">
        <f>'BIENES ASEGURADOS IN.DE'!D723*'RT GENERALES'!$E$14</f>
        <v>0</v>
      </c>
      <c r="E723" s="432">
        <f>'BIENES ASEGURADOS IN.DE'!E723*'RT GENERALES'!$E$14</f>
        <v>0</v>
      </c>
      <c r="F723" s="433">
        <f>'BIENES ASEGURADOS IN.DE'!F723*'RT GENERALES'!$E$14</f>
        <v>0</v>
      </c>
      <c r="G723" s="425">
        <f t="shared" si="122"/>
        <v>0</v>
      </c>
      <c r="H723" s="283"/>
      <c r="I723" s="284">
        <f>((((D723+E723)*('DT IN. DE'!$C$5/1000)))*($D$1166/IF(AND($D$1165&gt;$B$1167,$B$1167&gt;$D$1164),366,365))+(F723*('DT IN. DE'!$C$5/2000)))</f>
        <v>0</v>
      </c>
      <c r="J723" s="285">
        <f t="shared" si="123"/>
        <v>0</v>
      </c>
      <c r="K723" s="286">
        <f>(((D723+E723)*('DT IN. DE'!$E$5/1000))*($D$1166/IF(AND($D$1165&gt;$B$1167,$B$1167&gt;$D$1164),366,365))+(F723*('DT IN. DE'!$E$5/2000)))</f>
        <v>0</v>
      </c>
      <c r="L723" s="385"/>
      <c r="M723" s="287">
        <f t="shared" si="124"/>
        <v>0</v>
      </c>
      <c r="O723" s="288">
        <f>(($T723*'DT IN. DE'!$C$5/1000))*($D$1166/IF(AND($D$1165&gt;$B$1167,$B$1167&gt;$D$1164),366,365))+(($U723*'DT IN. DE'!$C$5/2000))</f>
        <v>0</v>
      </c>
      <c r="P723" s="289">
        <f t="shared" si="125"/>
        <v>0</v>
      </c>
      <c r="Q723" s="289">
        <f>(($T723*'DT IN. DE'!$E$5/1000))*($D$1166/IF(AND($D$1165&gt;$B$1167,$B$1167&gt;$D$1164),366,365))+(($U723*'DT IN. DE'!$E$5/2000))</f>
        <v>0</v>
      </c>
      <c r="R723" s="290">
        <f t="shared" si="126"/>
        <v>0</v>
      </c>
      <c r="T723" s="291">
        <f t="shared" si="127"/>
        <v>0</v>
      </c>
      <c r="U723" s="291">
        <f t="shared" si="128"/>
        <v>0</v>
      </c>
      <c r="W723" s="288">
        <f>(($AB723*'DT IN. DE'!$C$5/1000))*($D$1166/IF(AND($D$1165&gt;$B$1167,$B$1167&gt;$D$1164),366,365))+(($AC723*'DT IN. DE'!$C$5/2000))</f>
        <v>0</v>
      </c>
      <c r="X723" s="289">
        <f t="shared" si="129"/>
        <v>0</v>
      </c>
      <c r="Y723" s="289">
        <f>(($AB723*'DT IN. DE'!$E$5/1000))*($D$1166/IF(AND($D$1165&gt;$B$1167,$B$1167&gt;$D$1164),366,365))+(($AC723*'DT IN. DE'!$E$5/2000))</f>
        <v>0</v>
      </c>
      <c r="Z723" s="292">
        <f t="shared" si="130"/>
        <v>0</v>
      </c>
      <c r="AA723" s="386"/>
      <c r="AB723" s="291">
        <f t="shared" si="131"/>
        <v>0</v>
      </c>
      <c r="AC723" s="291">
        <f t="shared" si="132"/>
        <v>0</v>
      </c>
    </row>
    <row r="724" spans="2:29" x14ac:dyDescent="0.25">
      <c r="B724" s="424">
        <v>720</v>
      </c>
      <c r="C724" s="430">
        <f>'BIENES ASEGURADOS IN.DE'!C724</f>
        <v>0</v>
      </c>
      <c r="D724" s="431">
        <f>'BIENES ASEGURADOS IN.DE'!D724*'RT GENERALES'!$E$14</f>
        <v>0</v>
      </c>
      <c r="E724" s="432">
        <f>'BIENES ASEGURADOS IN.DE'!E724*'RT GENERALES'!$E$14</f>
        <v>0</v>
      </c>
      <c r="F724" s="433">
        <f>'BIENES ASEGURADOS IN.DE'!F724*'RT GENERALES'!$E$14</f>
        <v>0</v>
      </c>
      <c r="G724" s="425">
        <f t="shared" si="122"/>
        <v>0</v>
      </c>
      <c r="H724" s="283"/>
      <c r="I724" s="284">
        <f>((((D724+E724)*('DT IN. DE'!$C$5/1000)))*($D$1166/IF(AND($D$1165&gt;$B$1167,$B$1167&gt;$D$1164),366,365))+(F724*('DT IN. DE'!$C$5/2000)))</f>
        <v>0</v>
      </c>
      <c r="J724" s="285">
        <f t="shared" si="123"/>
        <v>0</v>
      </c>
      <c r="K724" s="286">
        <f>(((D724+E724)*('DT IN. DE'!$E$5/1000))*($D$1166/IF(AND($D$1165&gt;$B$1167,$B$1167&gt;$D$1164),366,365))+(F724*('DT IN. DE'!$E$5/2000)))</f>
        <v>0</v>
      </c>
      <c r="L724" s="385"/>
      <c r="M724" s="287">
        <f t="shared" si="124"/>
        <v>0</v>
      </c>
      <c r="O724" s="288">
        <f>(($T724*'DT IN. DE'!$C$5/1000))*($D$1166/IF(AND($D$1165&gt;$B$1167,$B$1167&gt;$D$1164),366,365))+(($U724*'DT IN. DE'!$C$5/2000))</f>
        <v>0</v>
      </c>
      <c r="P724" s="289">
        <f t="shared" si="125"/>
        <v>0</v>
      </c>
      <c r="Q724" s="289">
        <f>(($T724*'DT IN. DE'!$E$5/1000))*($D$1166/IF(AND($D$1165&gt;$B$1167,$B$1167&gt;$D$1164),366,365))+(($U724*'DT IN. DE'!$E$5/2000))</f>
        <v>0</v>
      </c>
      <c r="R724" s="290">
        <f t="shared" si="126"/>
        <v>0</v>
      </c>
      <c r="T724" s="291">
        <f t="shared" si="127"/>
        <v>0</v>
      </c>
      <c r="U724" s="291">
        <f t="shared" si="128"/>
        <v>0</v>
      </c>
      <c r="W724" s="288">
        <f>(($AB724*'DT IN. DE'!$C$5/1000))*($D$1166/IF(AND($D$1165&gt;$B$1167,$B$1167&gt;$D$1164),366,365))+(($AC724*'DT IN. DE'!$C$5/2000))</f>
        <v>0</v>
      </c>
      <c r="X724" s="289">
        <f t="shared" si="129"/>
        <v>0</v>
      </c>
      <c r="Y724" s="289">
        <f>(($AB724*'DT IN. DE'!$E$5/1000))*($D$1166/IF(AND($D$1165&gt;$B$1167,$B$1167&gt;$D$1164),366,365))+(($AC724*'DT IN. DE'!$E$5/2000))</f>
        <v>0</v>
      </c>
      <c r="Z724" s="292">
        <f t="shared" si="130"/>
        <v>0</v>
      </c>
      <c r="AA724" s="386"/>
      <c r="AB724" s="291">
        <f t="shared" si="131"/>
        <v>0</v>
      </c>
      <c r="AC724" s="291">
        <f t="shared" si="132"/>
        <v>0</v>
      </c>
    </row>
    <row r="725" spans="2:29" x14ac:dyDescent="0.25">
      <c r="B725" s="423">
        <v>721</v>
      </c>
      <c r="C725" s="430">
        <f>'BIENES ASEGURADOS IN.DE'!C725</f>
        <v>0</v>
      </c>
      <c r="D725" s="431">
        <f>'BIENES ASEGURADOS IN.DE'!D725*'RT GENERALES'!$E$14</f>
        <v>0</v>
      </c>
      <c r="E725" s="432">
        <f>'BIENES ASEGURADOS IN.DE'!E725*'RT GENERALES'!$E$14</f>
        <v>0</v>
      </c>
      <c r="F725" s="433">
        <f>'BIENES ASEGURADOS IN.DE'!F725*'RT GENERALES'!$E$14</f>
        <v>0</v>
      </c>
      <c r="G725" s="425">
        <f t="shared" si="122"/>
        <v>0</v>
      </c>
      <c r="H725" s="283"/>
      <c r="I725" s="284">
        <f>((((D725+E725)*('DT IN. DE'!$C$5/1000)))*($D$1166/IF(AND($D$1165&gt;$B$1167,$B$1167&gt;$D$1164),366,365))+(F725*('DT IN. DE'!$C$5/2000)))</f>
        <v>0</v>
      </c>
      <c r="J725" s="285">
        <f t="shared" si="123"/>
        <v>0</v>
      </c>
      <c r="K725" s="286">
        <f>(((D725+E725)*('DT IN. DE'!$E$5/1000))*($D$1166/IF(AND($D$1165&gt;$B$1167,$B$1167&gt;$D$1164),366,365))+(F725*('DT IN. DE'!$E$5/2000)))</f>
        <v>0</v>
      </c>
      <c r="L725" s="385"/>
      <c r="M725" s="287">
        <f t="shared" si="124"/>
        <v>0</v>
      </c>
      <c r="O725" s="288">
        <f>(($T725*'DT IN. DE'!$C$5/1000))*($D$1166/IF(AND($D$1165&gt;$B$1167,$B$1167&gt;$D$1164),366,365))+(($U725*'DT IN. DE'!$C$5/2000))</f>
        <v>0</v>
      </c>
      <c r="P725" s="289">
        <f t="shared" si="125"/>
        <v>0</v>
      </c>
      <c r="Q725" s="289">
        <f>(($T725*'DT IN. DE'!$E$5/1000))*($D$1166/IF(AND($D$1165&gt;$B$1167,$B$1167&gt;$D$1164),366,365))+(($U725*'DT IN. DE'!$E$5/2000))</f>
        <v>0</v>
      </c>
      <c r="R725" s="290">
        <f t="shared" si="126"/>
        <v>0</v>
      </c>
      <c r="T725" s="291">
        <f t="shared" si="127"/>
        <v>0</v>
      </c>
      <c r="U725" s="291">
        <f t="shared" si="128"/>
        <v>0</v>
      </c>
      <c r="W725" s="288">
        <f>(($AB725*'DT IN. DE'!$C$5/1000))*($D$1166/IF(AND($D$1165&gt;$B$1167,$B$1167&gt;$D$1164),366,365))+(($AC725*'DT IN. DE'!$C$5/2000))</f>
        <v>0</v>
      </c>
      <c r="X725" s="289">
        <f t="shared" si="129"/>
        <v>0</v>
      </c>
      <c r="Y725" s="289">
        <f>(($AB725*'DT IN. DE'!$E$5/1000))*($D$1166/IF(AND($D$1165&gt;$B$1167,$B$1167&gt;$D$1164),366,365))+(($AC725*'DT IN. DE'!$E$5/2000))</f>
        <v>0</v>
      </c>
      <c r="Z725" s="292">
        <f t="shared" si="130"/>
        <v>0</v>
      </c>
      <c r="AA725" s="386"/>
      <c r="AB725" s="291">
        <f t="shared" si="131"/>
        <v>0</v>
      </c>
      <c r="AC725" s="291">
        <f t="shared" si="132"/>
        <v>0</v>
      </c>
    </row>
    <row r="726" spans="2:29" x14ac:dyDescent="0.25">
      <c r="B726" s="424">
        <v>722</v>
      </c>
      <c r="C726" s="430">
        <f>'BIENES ASEGURADOS IN.DE'!C726</f>
        <v>0</v>
      </c>
      <c r="D726" s="431">
        <f>'BIENES ASEGURADOS IN.DE'!D726*'RT GENERALES'!$E$14</f>
        <v>0</v>
      </c>
      <c r="E726" s="432">
        <f>'BIENES ASEGURADOS IN.DE'!E726*'RT GENERALES'!$E$14</f>
        <v>0</v>
      </c>
      <c r="F726" s="433">
        <f>'BIENES ASEGURADOS IN.DE'!F726*'RT GENERALES'!$E$14</f>
        <v>0</v>
      </c>
      <c r="G726" s="425">
        <f t="shared" si="122"/>
        <v>0</v>
      </c>
      <c r="H726" s="283"/>
      <c r="I726" s="284">
        <f>((((D726+E726)*('DT IN. DE'!$C$5/1000)))*($D$1166/IF(AND($D$1165&gt;$B$1167,$B$1167&gt;$D$1164),366,365))+(F726*('DT IN. DE'!$C$5/2000)))</f>
        <v>0</v>
      </c>
      <c r="J726" s="285">
        <f t="shared" si="123"/>
        <v>0</v>
      </c>
      <c r="K726" s="286">
        <f>(((D726+E726)*('DT IN. DE'!$E$5/1000))*($D$1166/IF(AND($D$1165&gt;$B$1167,$B$1167&gt;$D$1164),366,365))+(F726*('DT IN. DE'!$E$5/2000)))</f>
        <v>0</v>
      </c>
      <c r="L726" s="385"/>
      <c r="M726" s="287">
        <f t="shared" si="124"/>
        <v>0</v>
      </c>
      <c r="O726" s="288">
        <f>(($T726*'DT IN. DE'!$C$5/1000))*($D$1166/IF(AND($D$1165&gt;$B$1167,$B$1167&gt;$D$1164),366,365))+(($U726*'DT IN. DE'!$C$5/2000))</f>
        <v>0</v>
      </c>
      <c r="P726" s="289">
        <f t="shared" si="125"/>
        <v>0</v>
      </c>
      <c r="Q726" s="289">
        <f>(($T726*'DT IN. DE'!$E$5/1000))*($D$1166/IF(AND($D$1165&gt;$B$1167,$B$1167&gt;$D$1164),366,365))+(($U726*'DT IN. DE'!$E$5/2000))</f>
        <v>0</v>
      </c>
      <c r="R726" s="290">
        <f t="shared" si="126"/>
        <v>0</v>
      </c>
      <c r="T726" s="291">
        <f t="shared" si="127"/>
        <v>0</v>
      </c>
      <c r="U726" s="291">
        <f t="shared" si="128"/>
        <v>0</v>
      </c>
      <c r="W726" s="288">
        <f>(($AB726*'DT IN. DE'!$C$5/1000))*($D$1166/IF(AND($D$1165&gt;$B$1167,$B$1167&gt;$D$1164),366,365))+(($AC726*'DT IN. DE'!$C$5/2000))</f>
        <v>0</v>
      </c>
      <c r="X726" s="289">
        <f t="shared" si="129"/>
        <v>0</v>
      </c>
      <c r="Y726" s="289">
        <f>(($AB726*'DT IN. DE'!$E$5/1000))*($D$1166/IF(AND($D$1165&gt;$B$1167,$B$1167&gt;$D$1164),366,365))+(($AC726*'DT IN. DE'!$E$5/2000))</f>
        <v>0</v>
      </c>
      <c r="Z726" s="292">
        <f t="shared" si="130"/>
        <v>0</v>
      </c>
      <c r="AA726" s="386"/>
      <c r="AB726" s="291">
        <f t="shared" si="131"/>
        <v>0</v>
      </c>
      <c r="AC726" s="291">
        <f t="shared" si="132"/>
        <v>0</v>
      </c>
    </row>
    <row r="727" spans="2:29" x14ac:dyDescent="0.25">
      <c r="B727" s="424">
        <v>723</v>
      </c>
      <c r="C727" s="430">
        <f>'BIENES ASEGURADOS IN.DE'!C727</f>
        <v>0</v>
      </c>
      <c r="D727" s="431">
        <f>'BIENES ASEGURADOS IN.DE'!D727*'RT GENERALES'!$E$14</f>
        <v>0</v>
      </c>
      <c r="E727" s="432">
        <f>'BIENES ASEGURADOS IN.DE'!E727*'RT GENERALES'!$E$14</f>
        <v>0</v>
      </c>
      <c r="F727" s="433">
        <f>'BIENES ASEGURADOS IN.DE'!F727*'RT GENERALES'!$E$14</f>
        <v>0</v>
      </c>
      <c r="G727" s="425">
        <f t="shared" si="122"/>
        <v>0</v>
      </c>
      <c r="H727" s="283"/>
      <c r="I727" s="284">
        <f>((((D727+E727)*('DT IN. DE'!$C$5/1000)))*($D$1166/IF(AND($D$1165&gt;$B$1167,$B$1167&gt;$D$1164),366,365))+(F727*('DT IN. DE'!$C$5/2000)))</f>
        <v>0</v>
      </c>
      <c r="J727" s="285">
        <f t="shared" si="123"/>
        <v>0</v>
      </c>
      <c r="K727" s="286">
        <f>(((D727+E727)*('DT IN. DE'!$E$5/1000))*($D$1166/IF(AND($D$1165&gt;$B$1167,$B$1167&gt;$D$1164),366,365))+(F727*('DT IN. DE'!$E$5/2000)))</f>
        <v>0</v>
      </c>
      <c r="L727" s="385"/>
      <c r="M727" s="287">
        <f t="shared" si="124"/>
        <v>0</v>
      </c>
      <c r="O727" s="288">
        <f>(($T727*'DT IN. DE'!$C$5/1000))*($D$1166/IF(AND($D$1165&gt;$B$1167,$B$1167&gt;$D$1164),366,365))+(($U727*'DT IN. DE'!$C$5/2000))</f>
        <v>0</v>
      </c>
      <c r="P727" s="289">
        <f t="shared" si="125"/>
        <v>0</v>
      </c>
      <c r="Q727" s="289">
        <f>(($T727*'DT IN. DE'!$E$5/1000))*($D$1166/IF(AND($D$1165&gt;$B$1167,$B$1167&gt;$D$1164),366,365))+(($U727*'DT IN. DE'!$E$5/2000))</f>
        <v>0</v>
      </c>
      <c r="R727" s="290">
        <f t="shared" si="126"/>
        <v>0</v>
      </c>
      <c r="T727" s="291">
        <f t="shared" si="127"/>
        <v>0</v>
      </c>
      <c r="U727" s="291">
        <f t="shared" si="128"/>
        <v>0</v>
      </c>
      <c r="W727" s="288">
        <f>(($AB727*'DT IN. DE'!$C$5/1000))*($D$1166/IF(AND($D$1165&gt;$B$1167,$B$1167&gt;$D$1164),366,365))+(($AC727*'DT IN. DE'!$C$5/2000))</f>
        <v>0</v>
      </c>
      <c r="X727" s="289">
        <f t="shared" si="129"/>
        <v>0</v>
      </c>
      <c r="Y727" s="289">
        <f>(($AB727*'DT IN. DE'!$E$5/1000))*($D$1166/IF(AND($D$1165&gt;$B$1167,$B$1167&gt;$D$1164),366,365))+(($AC727*'DT IN. DE'!$E$5/2000))</f>
        <v>0</v>
      </c>
      <c r="Z727" s="292">
        <f t="shared" si="130"/>
        <v>0</v>
      </c>
      <c r="AA727" s="386"/>
      <c r="AB727" s="291">
        <f t="shared" si="131"/>
        <v>0</v>
      </c>
      <c r="AC727" s="291">
        <f t="shared" si="132"/>
        <v>0</v>
      </c>
    </row>
    <row r="728" spans="2:29" x14ac:dyDescent="0.25">
      <c r="B728" s="423">
        <v>724</v>
      </c>
      <c r="C728" s="430">
        <f>'BIENES ASEGURADOS IN.DE'!C728</f>
        <v>0</v>
      </c>
      <c r="D728" s="431">
        <f>'BIENES ASEGURADOS IN.DE'!D728*'RT GENERALES'!$E$14</f>
        <v>0</v>
      </c>
      <c r="E728" s="432">
        <f>'BIENES ASEGURADOS IN.DE'!E728*'RT GENERALES'!$E$14</f>
        <v>0</v>
      </c>
      <c r="F728" s="433">
        <f>'BIENES ASEGURADOS IN.DE'!F728*'RT GENERALES'!$E$14</f>
        <v>0</v>
      </c>
      <c r="G728" s="425">
        <f t="shared" si="122"/>
        <v>0</v>
      </c>
      <c r="H728" s="283"/>
      <c r="I728" s="284">
        <f>((((D728+E728)*('DT IN. DE'!$C$5/1000)))*($D$1166/IF(AND($D$1165&gt;$B$1167,$B$1167&gt;$D$1164),366,365))+(F728*('DT IN. DE'!$C$5/2000)))</f>
        <v>0</v>
      </c>
      <c r="J728" s="285">
        <f t="shared" si="123"/>
        <v>0</v>
      </c>
      <c r="K728" s="286">
        <f>(((D728+E728)*('DT IN. DE'!$E$5/1000))*($D$1166/IF(AND($D$1165&gt;$B$1167,$B$1167&gt;$D$1164),366,365))+(F728*('DT IN. DE'!$E$5/2000)))</f>
        <v>0</v>
      </c>
      <c r="L728" s="385"/>
      <c r="M728" s="287">
        <f t="shared" si="124"/>
        <v>0</v>
      </c>
      <c r="O728" s="288">
        <f>(($T728*'DT IN. DE'!$C$5/1000))*($D$1166/IF(AND($D$1165&gt;$B$1167,$B$1167&gt;$D$1164),366,365))+(($U728*'DT IN. DE'!$C$5/2000))</f>
        <v>0</v>
      </c>
      <c r="P728" s="289">
        <f t="shared" si="125"/>
        <v>0</v>
      </c>
      <c r="Q728" s="289">
        <f>(($T728*'DT IN. DE'!$E$5/1000))*($D$1166/IF(AND($D$1165&gt;$B$1167,$B$1167&gt;$D$1164),366,365))+(($U728*'DT IN. DE'!$E$5/2000))</f>
        <v>0</v>
      </c>
      <c r="R728" s="290">
        <f t="shared" si="126"/>
        <v>0</v>
      </c>
      <c r="T728" s="291">
        <f t="shared" si="127"/>
        <v>0</v>
      </c>
      <c r="U728" s="291">
        <f t="shared" si="128"/>
        <v>0</v>
      </c>
      <c r="W728" s="288">
        <f>(($AB728*'DT IN. DE'!$C$5/1000))*($D$1166/IF(AND($D$1165&gt;$B$1167,$B$1167&gt;$D$1164),366,365))+(($AC728*'DT IN. DE'!$C$5/2000))</f>
        <v>0</v>
      </c>
      <c r="X728" s="289">
        <f t="shared" si="129"/>
        <v>0</v>
      </c>
      <c r="Y728" s="289">
        <f>(($AB728*'DT IN. DE'!$E$5/1000))*($D$1166/IF(AND($D$1165&gt;$B$1167,$B$1167&gt;$D$1164),366,365))+(($AC728*'DT IN. DE'!$E$5/2000))</f>
        <v>0</v>
      </c>
      <c r="Z728" s="292">
        <f t="shared" si="130"/>
        <v>0</v>
      </c>
      <c r="AA728" s="386"/>
      <c r="AB728" s="291">
        <f t="shared" si="131"/>
        <v>0</v>
      </c>
      <c r="AC728" s="291">
        <f t="shared" si="132"/>
        <v>0</v>
      </c>
    </row>
    <row r="729" spans="2:29" x14ac:dyDescent="0.25">
      <c r="B729" s="424">
        <v>725</v>
      </c>
      <c r="C729" s="430">
        <f>'BIENES ASEGURADOS IN.DE'!C729</f>
        <v>0</v>
      </c>
      <c r="D729" s="431">
        <f>'BIENES ASEGURADOS IN.DE'!D729*'RT GENERALES'!$E$14</f>
        <v>0</v>
      </c>
      <c r="E729" s="432">
        <f>'BIENES ASEGURADOS IN.DE'!E729*'RT GENERALES'!$E$14</f>
        <v>0</v>
      </c>
      <c r="F729" s="433">
        <f>'BIENES ASEGURADOS IN.DE'!F729*'RT GENERALES'!$E$14</f>
        <v>0</v>
      </c>
      <c r="G729" s="425">
        <f t="shared" si="122"/>
        <v>0</v>
      </c>
      <c r="H729" s="283"/>
      <c r="I729" s="284">
        <f>((((D729+E729)*('DT IN. DE'!$C$5/1000)))*($D$1166/IF(AND($D$1165&gt;$B$1167,$B$1167&gt;$D$1164),366,365))+(F729*('DT IN. DE'!$C$5/2000)))</f>
        <v>0</v>
      </c>
      <c r="J729" s="285">
        <f t="shared" si="123"/>
        <v>0</v>
      </c>
      <c r="K729" s="286">
        <f>(((D729+E729)*('DT IN. DE'!$E$5/1000))*($D$1166/IF(AND($D$1165&gt;$B$1167,$B$1167&gt;$D$1164),366,365))+(F729*('DT IN. DE'!$E$5/2000)))</f>
        <v>0</v>
      </c>
      <c r="L729" s="385"/>
      <c r="M729" s="287">
        <f t="shared" si="124"/>
        <v>0</v>
      </c>
      <c r="O729" s="288">
        <f>(($T729*'DT IN. DE'!$C$5/1000))*($D$1166/IF(AND($D$1165&gt;$B$1167,$B$1167&gt;$D$1164),366,365))+(($U729*'DT IN. DE'!$C$5/2000))</f>
        <v>0</v>
      </c>
      <c r="P729" s="289">
        <f t="shared" si="125"/>
        <v>0</v>
      </c>
      <c r="Q729" s="289">
        <f>(($T729*'DT IN. DE'!$E$5/1000))*($D$1166/IF(AND($D$1165&gt;$B$1167,$B$1167&gt;$D$1164),366,365))+(($U729*'DT IN. DE'!$E$5/2000))</f>
        <v>0</v>
      </c>
      <c r="R729" s="290">
        <f t="shared" si="126"/>
        <v>0</v>
      </c>
      <c r="T729" s="291">
        <f t="shared" si="127"/>
        <v>0</v>
      </c>
      <c r="U729" s="291">
        <f t="shared" si="128"/>
        <v>0</v>
      </c>
      <c r="W729" s="288">
        <f>(($AB729*'DT IN. DE'!$C$5/1000))*($D$1166/IF(AND($D$1165&gt;$B$1167,$B$1167&gt;$D$1164),366,365))+(($AC729*'DT IN. DE'!$C$5/2000))</f>
        <v>0</v>
      </c>
      <c r="X729" s="289">
        <f t="shared" si="129"/>
        <v>0</v>
      </c>
      <c r="Y729" s="289">
        <f>(($AB729*'DT IN. DE'!$E$5/1000))*($D$1166/IF(AND($D$1165&gt;$B$1167,$B$1167&gt;$D$1164),366,365))+(($AC729*'DT IN. DE'!$E$5/2000))</f>
        <v>0</v>
      </c>
      <c r="Z729" s="292">
        <f t="shared" si="130"/>
        <v>0</v>
      </c>
      <c r="AA729" s="386"/>
      <c r="AB729" s="291">
        <f t="shared" si="131"/>
        <v>0</v>
      </c>
      <c r="AC729" s="291">
        <f t="shared" si="132"/>
        <v>0</v>
      </c>
    </row>
    <row r="730" spans="2:29" x14ac:dyDescent="0.25">
      <c r="B730" s="424">
        <v>726</v>
      </c>
      <c r="C730" s="430">
        <f>'BIENES ASEGURADOS IN.DE'!C730</f>
        <v>0</v>
      </c>
      <c r="D730" s="431">
        <f>'BIENES ASEGURADOS IN.DE'!D730*'RT GENERALES'!$E$14</f>
        <v>0</v>
      </c>
      <c r="E730" s="432">
        <f>'BIENES ASEGURADOS IN.DE'!E730*'RT GENERALES'!$E$14</f>
        <v>0</v>
      </c>
      <c r="F730" s="433">
        <f>'BIENES ASEGURADOS IN.DE'!F730*'RT GENERALES'!$E$14</f>
        <v>0</v>
      </c>
      <c r="G730" s="425">
        <f t="shared" si="122"/>
        <v>0</v>
      </c>
      <c r="H730" s="283"/>
      <c r="I730" s="284">
        <f>((((D730+E730)*('DT IN. DE'!$C$5/1000)))*($D$1166/IF(AND($D$1165&gt;$B$1167,$B$1167&gt;$D$1164),366,365))+(F730*('DT IN. DE'!$C$5/2000)))</f>
        <v>0</v>
      </c>
      <c r="J730" s="285">
        <f t="shared" si="123"/>
        <v>0</v>
      </c>
      <c r="K730" s="286">
        <f>(((D730+E730)*('DT IN. DE'!$E$5/1000))*($D$1166/IF(AND($D$1165&gt;$B$1167,$B$1167&gt;$D$1164),366,365))+(F730*('DT IN. DE'!$E$5/2000)))</f>
        <v>0</v>
      </c>
      <c r="L730" s="385"/>
      <c r="M730" s="287">
        <f t="shared" si="124"/>
        <v>0</v>
      </c>
      <c r="O730" s="288">
        <f>(($T730*'DT IN. DE'!$C$5/1000))*($D$1166/IF(AND($D$1165&gt;$B$1167,$B$1167&gt;$D$1164),366,365))+(($U730*'DT IN. DE'!$C$5/2000))</f>
        <v>0</v>
      </c>
      <c r="P730" s="289">
        <f t="shared" si="125"/>
        <v>0</v>
      </c>
      <c r="Q730" s="289">
        <f>(($T730*'DT IN. DE'!$E$5/1000))*($D$1166/IF(AND($D$1165&gt;$B$1167,$B$1167&gt;$D$1164),366,365))+(($U730*'DT IN. DE'!$E$5/2000))</f>
        <v>0</v>
      </c>
      <c r="R730" s="290">
        <f t="shared" si="126"/>
        <v>0</v>
      </c>
      <c r="T730" s="291">
        <f t="shared" si="127"/>
        <v>0</v>
      </c>
      <c r="U730" s="291">
        <f t="shared" si="128"/>
        <v>0</v>
      </c>
      <c r="W730" s="288">
        <f>(($AB730*'DT IN. DE'!$C$5/1000))*($D$1166/IF(AND($D$1165&gt;$B$1167,$B$1167&gt;$D$1164),366,365))+(($AC730*'DT IN. DE'!$C$5/2000))</f>
        <v>0</v>
      </c>
      <c r="X730" s="289">
        <f t="shared" si="129"/>
        <v>0</v>
      </c>
      <c r="Y730" s="289">
        <f>(($AB730*'DT IN. DE'!$E$5/1000))*($D$1166/IF(AND($D$1165&gt;$B$1167,$B$1167&gt;$D$1164),366,365))+(($AC730*'DT IN. DE'!$E$5/2000))</f>
        <v>0</v>
      </c>
      <c r="Z730" s="292">
        <f t="shared" si="130"/>
        <v>0</v>
      </c>
      <c r="AA730" s="386"/>
      <c r="AB730" s="291">
        <f t="shared" si="131"/>
        <v>0</v>
      </c>
      <c r="AC730" s="291">
        <f t="shared" si="132"/>
        <v>0</v>
      </c>
    </row>
    <row r="731" spans="2:29" x14ac:dyDescent="0.25">
      <c r="B731" s="423">
        <v>727</v>
      </c>
      <c r="C731" s="430">
        <f>'BIENES ASEGURADOS IN.DE'!C731</f>
        <v>0</v>
      </c>
      <c r="D731" s="431">
        <f>'BIENES ASEGURADOS IN.DE'!D731*'RT GENERALES'!$E$14</f>
        <v>0</v>
      </c>
      <c r="E731" s="432">
        <f>'BIENES ASEGURADOS IN.DE'!E731*'RT GENERALES'!$E$14</f>
        <v>0</v>
      </c>
      <c r="F731" s="433">
        <f>'BIENES ASEGURADOS IN.DE'!F731*'RT GENERALES'!$E$14</f>
        <v>0</v>
      </c>
      <c r="G731" s="425">
        <f t="shared" si="122"/>
        <v>0</v>
      </c>
      <c r="H731" s="283"/>
      <c r="I731" s="284">
        <f>((((D731+E731)*('DT IN. DE'!$C$5/1000)))*($D$1166/IF(AND($D$1165&gt;$B$1167,$B$1167&gt;$D$1164),366,365))+(F731*('DT IN. DE'!$C$5/2000)))</f>
        <v>0</v>
      </c>
      <c r="J731" s="285">
        <f t="shared" si="123"/>
        <v>0</v>
      </c>
      <c r="K731" s="286">
        <f>(((D731+E731)*('DT IN. DE'!$E$5/1000))*($D$1166/IF(AND($D$1165&gt;$B$1167,$B$1167&gt;$D$1164),366,365))+(F731*('DT IN. DE'!$E$5/2000)))</f>
        <v>0</v>
      </c>
      <c r="L731" s="385"/>
      <c r="M731" s="287">
        <f t="shared" si="124"/>
        <v>0</v>
      </c>
      <c r="O731" s="288">
        <f>(($T731*'DT IN. DE'!$C$5/1000))*($D$1166/IF(AND($D$1165&gt;$B$1167,$B$1167&gt;$D$1164),366,365))+(($U731*'DT IN. DE'!$C$5/2000))</f>
        <v>0</v>
      </c>
      <c r="P731" s="289">
        <f t="shared" si="125"/>
        <v>0</v>
      </c>
      <c r="Q731" s="289">
        <f>(($T731*'DT IN. DE'!$E$5/1000))*($D$1166/IF(AND($D$1165&gt;$B$1167,$B$1167&gt;$D$1164),366,365))+(($U731*'DT IN. DE'!$E$5/2000))</f>
        <v>0</v>
      </c>
      <c r="R731" s="290">
        <f t="shared" si="126"/>
        <v>0</v>
      </c>
      <c r="T731" s="291">
        <f t="shared" si="127"/>
        <v>0</v>
      </c>
      <c r="U731" s="291">
        <f t="shared" si="128"/>
        <v>0</v>
      </c>
      <c r="W731" s="288">
        <f>(($AB731*'DT IN. DE'!$C$5/1000))*($D$1166/IF(AND($D$1165&gt;$B$1167,$B$1167&gt;$D$1164),366,365))+(($AC731*'DT IN. DE'!$C$5/2000))</f>
        <v>0</v>
      </c>
      <c r="X731" s="289">
        <f t="shared" si="129"/>
        <v>0</v>
      </c>
      <c r="Y731" s="289">
        <f>(($AB731*'DT IN. DE'!$E$5/1000))*($D$1166/IF(AND($D$1165&gt;$B$1167,$B$1167&gt;$D$1164),366,365))+(($AC731*'DT IN. DE'!$E$5/2000))</f>
        <v>0</v>
      </c>
      <c r="Z731" s="292">
        <f t="shared" si="130"/>
        <v>0</v>
      </c>
      <c r="AA731" s="386"/>
      <c r="AB731" s="291">
        <f t="shared" si="131"/>
        <v>0</v>
      </c>
      <c r="AC731" s="291">
        <f t="shared" si="132"/>
        <v>0</v>
      </c>
    </row>
    <row r="732" spans="2:29" x14ac:dyDescent="0.25">
      <c r="B732" s="424">
        <v>728</v>
      </c>
      <c r="C732" s="430">
        <f>'BIENES ASEGURADOS IN.DE'!C732</f>
        <v>0</v>
      </c>
      <c r="D732" s="431">
        <f>'BIENES ASEGURADOS IN.DE'!D732*'RT GENERALES'!$E$14</f>
        <v>0</v>
      </c>
      <c r="E732" s="432">
        <f>'BIENES ASEGURADOS IN.DE'!E732*'RT GENERALES'!$E$14</f>
        <v>0</v>
      </c>
      <c r="F732" s="433">
        <f>'BIENES ASEGURADOS IN.DE'!F732*'RT GENERALES'!$E$14</f>
        <v>0</v>
      </c>
      <c r="G732" s="425">
        <f t="shared" si="122"/>
        <v>0</v>
      </c>
      <c r="H732" s="283"/>
      <c r="I732" s="284">
        <f>((((D732+E732)*('DT IN. DE'!$C$5/1000)))*($D$1166/IF(AND($D$1165&gt;$B$1167,$B$1167&gt;$D$1164),366,365))+(F732*('DT IN. DE'!$C$5/2000)))</f>
        <v>0</v>
      </c>
      <c r="J732" s="285">
        <f t="shared" si="123"/>
        <v>0</v>
      </c>
      <c r="K732" s="286">
        <f>(((D732+E732)*('DT IN. DE'!$E$5/1000))*($D$1166/IF(AND($D$1165&gt;$B$1167,$B$1167&gt;$D$1164),366,365))+(F732*('DT IN. DE'!$E$5/2000)))</f>
        <v>0</v>
      </c>
      <c r="L732" s="385"/>
      <c r="M732" s="287">
        <f t="shared" si="124"/>
        <v>0</v>
      </c>
      <c r="O732" s="288">
        <f>(($T732*'DT IN. DE'!$C$5/1000))*($D$1166/IF(AND($D$1165&gt;$B$1167,$B$1167&gt;$D$1164),366,365))+(($U732*'DT IN. DE'!$C$5/2000))</f>
        <v>0</v>
      </c>
      <c r="P732" s="289">
        <f t="shared" si="125"/>
        <v>0</v>
      </c>
      <c r="Q732" s="289">
        <f>(($T732*'DT IN. DE'!$E$5/1000))*($D$1166/IF(AND($D$1165&gt;$B$1167,$B$1167&gt;$D$1164),366,365))+(($U732*'DT IN. DE'!$E$5/2000))</f>
        <v>0</v>
      </c>
      <c r="R732" s="290">
        <f t="shared" si="126"/>
        <v>0</v>
      </c>
      <c r="T732" s="291">
        <f t="shared" si="127"/>
        <v>0</v>
      </c>
      <c r="U732" s="291">
        <f t="shared" si="128"/>
        <v>0</v>
      </c>
      <c r="W732" s="288">
        <f>(($AB732*'DT IN. DE'!$C$5/1000))*($D$1166/IF(AND($D$1165&gt;$B$1167,$B$1167&gt;$D$1164),366,365))+(($AC732*'DT IN. DE'!$C$5/2000))</f>
        <v>0</v>
      </c>
      <c r="X732" s="289">
        <f t="shared" si="129"/>
        <v>0</v>
      </c>
      <c r="Y732" s="289">
        <f>(($AB732*'DT IN. DE'!$E$5/1000))*($D$1166/IF(AND($D$1165&gt;$B$1167,$B$1167&gt;$D$1164),366,365))+(($AC732*'DT IN. DE'!$E$5/2000))</f>
        <v>0</v>
      </c>
      <c r="Z732" s="292">
        <f t="shared" si="130"/>
        <v>0</v>
      </c>
      <c r="AA732" s="386"/>
      <c r="AB732" s="291">
        <f t="shared" si="131"/>
        <v>0</v>
      </c>
      <c r="AC732" s="291">
        <f t="shared" si="132"/>
        <v>0</v>
      </c>
    </row>
    <row r="733" spans="2:29" x14ac:dyDescent="0.25">
      <c r="B733" s="424">
        <v>729</v>
      </c>
      <c r="C733" s="430">
        <f>'BIENES ASEGURADOS IN.DE'!C733</f>
        <v>0</v>
      </c>
      <c r="D733" s="431">
        <f>'BIENES ASEGURADOS IN.DE'!D733*'RT GENERALES'!$E$14</f>
        <v>0</v>
      </c>
      <c r="E733" s="432">
        <f>'BIENES ASEGURADOS IN.DE'!E733*'RT GENERALES'!$E$14</f>
        <v>0</v>
      </c>
      <c r="F733" s="433">
        <f>'BIENES ASEGURADOS IN.DE'!F733*'RT GENERALES'!$E$14</f>
        <v>0</v>
      </c>
      <c r="G733" s="425">
        <f t="shared" si="122"/>
        <v>0</v>
      </c>
      <c r="H733" s="283"/>
      <c r="I733" s="284">
        <f>((((D733+E733)*('DT IN. DE'!$C$5/1000)))*($D$1166/IF(AND($D$1165&gt;$B$1167,$B$1167&gt;$D$1164),366,365))+(F733*('DT IN. DE'!$C$5/2000)))</f>
        <v>0</v>
      </c>
      <c r="J733" s="285">
        <f t="shared" si="123"/>
        <v>0</v>
      </c>
      <c r="K733" s="286">
        <f>(((D733+E733)*('DT IN. DE'!$E$5/1000))*($D$1166/IF(AND($D$1165&gt;$B$1167,$B$1167&gt;$D$1164),366,365))+(F733*('DT IN. DE'!$E$5/2000)))</f>
        <v>0</v>
      </c>
      <c r="L733" s="385"/>
      <c r="M733" s="287">
        <f t="shared" si="124"/>
        <v>0</v>
      </c>
      <c r="O733" s="288">
        <f>(($T733*'DT IN. DE'!$C$5/1000))*($D$1166/IF(AND($D$1165&gt;$B$1167,$B$1167&gt;$D$1164),366,365))+(($U733*'DT IN. DE'!$C$5/2000))</f>
        <v>0</v>
      </c>
      <c r="P733" s="289">
        <f t="shared" si="125"/>
        <v>0</v>
      </c>
      <c r="Q733" s="289">
        <f>(($T733*'DT IN. DE'!$E$5/1000))*($D$1166/IF(AND($D$1165&gt;$B$1167,$B$1167&gt;$D$1164),366,365))+(($U733*'DT IN. DE'!$E$5/2000))</f>
        <v>0</v>
      </c>
      <c r="R733" s="290">
        <f t="shared" si="126"/>
        <v>0</v>
      </c>
      <c r="T733" s="291">
        <f t="shared" si="127"/>
        <v>0</v>
      </c>
      <c r="U733" s="291">
        <f t="shared" si="128"/>
        <v>0</v>
      </c>
      <c r="W733" s="288">
        <f>(($AB733*'DT IN. DE'!$C$5/1000))*($D$1166/IF(AND($D$1165&gt;$B$1167,$B$1167&gt;$D$1164),366,365))+(($AC733*'DT IN. DE'!$C$5/2000))</f>
        <v>0</v>
      </c>
      <c r="X733" s="289">
        <f t="shared" si="129"/>
        <v>0</v>
      </c>
      <c r="Y733" s="289">
        <f>(($AB733*'DT IN. DE'!$E$5/1000))*($D$1166/IF(AND($D$1165&gt;$B$1167,$B$1167&gt;$D$1164),366,365))+(($AC733*'DT IN. DE'!$E$5/2000))</f>
        <v>0</v>
      </c>
      <c r="Z733" s="292">
        <f t="shared" si="130"/>
        <v>0</v>
      </c>
      <c r="AA733" s="386"/>
      <c r="AB733" s="291">
        <f t="shared" si="131"/>
        <v>0</v>
      </c>
      <c r="AC733" s="291">
        <f t="shared" si="132"/>
        <v>0</v>
      </c>
    </row>
    <row r="734" spans="2:29" x14ac:dyDescent="0.25">
      <c r="B734" s="423">
        <v>730</v>
      </c>
      <c r="C734" s="430">
        <f>'BIENES ASEGURADOS IN.DE'!C734</f>
        <v>0</v>
      </c>
      <c r="D734" s="431">
        <f>'BIENES ASEGURADOS IN.DE'!D734*'RT GENERALES'!$E$14</f>
        <v>0</v>
      </c>
      <c r="E734" s="432">
        <f>'BIENES ASEGURADOS IN.DE'!E734*'RT GENERALES'!$E$14</f>
        <v>0</v>
      </c>
      <c r="F734" s="433">
        <f>'BIENES ASEGURADOS IN.DE'!F734*'RT GENERALES'!$E$14</f>
        <v>0</v>
      </c>
      <c r="G734" s="425">
        <f t="shared" si="122"/>
        <v>0</v>
      </c>
      <c r="H734" s="283"/>
      <c r="I734" s="284">
        <f>((((D734+E734)*('DT IN. DE'!$C$5/1000)))*($D$1166/IF(AND($D$1165&gt;$B$1167,$B$1167&gt;$D$1164),366,365))+(F734*('DT IN. DE'!$C$5/2000)))</f>
        <v>0</v>
      </c>
      <c r="J734" s="285">
        <f t="shared" si="123"/>
        <v>0</v>
      </c>
      <c r="K734" s="286">
        <f>(((D734+E734)*('DT IN. DE'!$E$5/1000))*($D$1166/IF(AND($D$1165&gt;$B$1167,$B$1167&gt;$D$1164),366,365))+(F734*('DT IN. DE'!$E$5/2000)))</f>
        <v>0</v>
      </c>
      <c r="L734" s="385"/>
      <c r="M734" s="287">
        <f t="shared" si="124"/>
        <v>0</v>
      </c>
      <c r="O734" s="288">
        <f>(($T734*'DT IN. DE'!$C$5/1000))*($D$1166/IF(AND($D$1165&gt;$B$1167,$B$1167&gt;$D$1164),366,365))+(($U734*'DT IN. DE'!$C$5/2000))</f>
        <v>0</v>
      </c>
      <c r="P734" s="289">
        <f t="shared" si="125"/>
        <v>0</v>
      </c>
      <c r="Q734" s="289">
        <f>(($T734*'DT IN. DE'!$E$5/1000))*($D$1166/IF(AND($D$1165&gt;$B$1167,$B$1167&gt;$D$1164),366,365))+(($U734*'DT IN. DE'!$E$5/2000))</f>
        <v>0</v>
      </c>
      <c r="R734" s="290">
        <f t="shared" si="126"/>
        <v>0</v>
      </c>
      <c r="T734" s="291">
        <f t="shared" si="127"/>
        <v>0</v>
      </c>
      <c r="U734" s="291">
        <f t="shared" si="128"/>
        <v>0</v>
      </c>
      <c r="W734" s="288">
        <f>(($AB734*'DT IN. DE'!$C$5/1000))*($D$1166/IF(AND($D$1165&gt;$B$1167,$B$1167&gt;$D$1164),366,365))+(($AC734*'DT IN. DE'!$C$5/2000))</f>
        <v>0</v>
      </c>
      <c r="X734" s="289">
        <f t="shared" si="129"/>
        <v>0</v>
      </c>
      <c r="Y734" s="289">
        <f>(($AB734*'DT IN. DE'!$E$5/1000))*($D$1166/IF(AND($D$1165&gt;$B$1167,$B$1167&gt;$D$1164),366,365))+(($AC734*'DT IN. DE'!$E$5/2000))</f>
        <v>0</v>
      </c>
      <c r="Z734" s="292">
        <f t="shared" si="130"/>
        <v>0</v>
      </c>
      <c r="AA734" s="386"/>
      <c r="AB734" s="291">
        <f t="shared" si="131"/>
        <v>0</v>
      </c>
      <c r="AC734" s="291">
        <f t="shared" si="132"/>
        <v>0</v>
      </c>
    </row>
    <row r="735" spans="2:29" x14ac:dyDescent="0.25">
      <c r="B735" s="424">
        <v>731</v>
      </c>
      <c r="C735" s="430">
        <f>'BIENES ASEGURADOS IN.DE'!C735</f>
        <v>0</v>
      </c>
      <c r="D735" s="431">
        <f>'BIENES ASEGURADOS IN.DE'!D735*'RT GENERALES'!$E$14</f>
        <v>0</v>
      </c>
      <c r="E735" s="432">
        <f>'BIENES ASEGURADOS IN.DE'!E735*'RT GENERALES'!$E$14</f>
        <v>0</v>
      </c>
      <c r="F735" s="433">
        <f>'BIENES ASEGURADOS IN.DE'!F735*'RT GENERALES'!$E$14</f>
        <v>0</v>
      </c>
      <c r="G735" s="425">
        <f t="shared" si="122"/>
        <v>0</v>
      </c>
      <c r="H735" s="283"/>
      <c r="I735" s="284">
        <f>((((D735+E735)*('DT IN. DE'!$C$5/1000)))*($D$1166/IF(AND($D$1165&gt;$B$1167,$B$1167&gt;$D$1164),366,365))+(F735*('DT IN. DE'!$C$5/2000)))</f>
        <v>0</v>
      </c>
      <c r="J735" s="285">
        <f t="shared" si="123"/>
        <v>0</v>
      </c>
      <c r="K735" s="286">
        <f>(((D735+E735)*('DT IN. DE'!$E$5/1000))*($D$1166/IF(AND($D$1165&gt;$B$1167,$B$1167&gt;$D$1164),366,365))+(F735*('DT IN. DE'!$E$5/2000)))</f>
        <v>0</v>
      </c>
      <c r="L735" s="385"/>
      <c r="M735" s="287">
        <f t="shared" si="124"/>
        <v>0</v>
      </c>
      <c r="O735" s="288">
        <f>(($T735*'DT IN. DE'!$C$5/1000))*($D$1166/IF(AND($D$1165&gt;$B$1167,$B$1167&gt;$D$1164),366,365))+(($U735*'DT IN. DE'!$C$5/2000))</f>
        <v>0</v>
      </c>
      <c r="P735" s="289">
        <f t="shared" si="125"/>
        <v>0</v>
      </c>
      <c r="Q735" s="289">
        <f>(($T735*'DT IN. DE'!$E$5/1000))*($D$1166/IF(AND($D$1165&gt;$B$1167,$B$1167&gt;$D$1164),366,365))+(($U735*'DT IN. DE'!$E$5/2000))</f>
        <v>0</v>
      </c>
      <c r="R735" s="290">
        <f t="shared" si="126"/>
        <v>0</v>
      </c>
      <c r="T735" s="291">
        <f t="shared" si="127"/>
        <v>0</v>
      </c>
      <c r="U735" s="291">
        <f t="shared" si="128"/>
        <v>0</v>
      </c>
      <c r="W735" s="288">
        <f>(($AB735*'DT IN. DE'!$C$5/1000))*($D$1166/IF(AND($D$1165&gt;$B$1167,$B$1167&gt;$D$1164),366,365))+(($AC735*'DT IN. DE'!$C$5/2000))</f>
        <v>0</v>
      </c>
      <c r="X735" s="289">
        <f t="shared" si="129"/>
        <v>0</v>
      </c>
      <c r="Y735" s="289">
        <f>(($AB735*'DT IN. DE'!$E$5/1000))*($D$1166/IF(AND($D$1165&gt;$B$1167,$B$1167&gt;$D$1164),366,365))+(($AC735*'DT IN. DE'!$E$5/2000))</f>
        <v>0</v>
      </c>
      <c r="Z735" s="292">
        <f t="shared" si="130"/>
        <v>0</v>
      </c>
      <c r="AA735" s="386"/>
      <c r="AB735" s="291">
        <f t="shared" si="131"/>
        <v>0</v>
      </c>
      <c r="AC735" s="291">
        <f t="shared" si="132"/>
        <v>0</v>
      </c>
    </row>
    <row r="736" spans="2:29" x14ac:dyDescent="0.25">
      <c r="B736" s="424">
        <v>732</v>
      </c>
      <c r="C736" s="430">
        <f>'BIENES ASEGURADOS IN.DE'!C736</f>
        <v>0</v>
      </c>
      <c r="D736" s="431">
        <f>'BIENES ASEGURADOS IN.DE'!D736*'RT GENERALES'!$E$14</f>
        <v>0</v>
      </c>
      <c r="E736" s="432">
        <f>'BIENES ASEGURADOS IN.DE'!E736*'RT GENERALES'!$E$14</f>
        <v>0</v>
      </c>
      <c r="F736" s="433">
        <f>'BIENES ASEGURADOS IN.DE'!F736*'RT GENERALES'!$E$14</f>
        <v>0</v>
      </c>
      <c r="G736" s="425">
        <f t="shared" si="122"/>
        <v>0</v>
      </c>
      <c r="H736" s="283"/>
      <c r="I736" s="284">
        <f>((((D736+E736)*('DT IN. DE'!$C$5/1000)))*($D$1166/IF(AND($D$1165&gt;$B$1167,$B$1167&gt;$D$1164),366,365))+(F736*('DT IN. DE'!$C$5/2000)))</f>
        <v>0</v>
      </c>
      <c r="J736" s="285">
        <f t="shared" si="123"/>
        <v>0</v>
      </c>
      <c r="K736" s="286">
        <f>(((D736+E736)*('DT IN. DE'!$E$5/1000))*($D$1166/IF(AND($D$1165&gt;$B$1167,$B$1167&gt;$D$1164),366,365))+(F736*('DT IN. DE'!$E$5/2000)))</f>
        <v>0</v>
      </c>
      <c r="L736" s="385"/>
      <c r="M736" s="287">
        <f t="shared" si="124"/>
        <v>0</v>
      </c>
      <c r="O736" s="288">
        <f>(($T736*'DT IN. DE'!$C$5/1000))*($D$1166/IF(AND($D$1165&gt;$B$1167,$B$1167&gt;$D$1164),366,365))+(($U736*'DT IN. DE'!$C$5/2000))</f>
        <v>0</v>
      </c>
      <c r="P736" s="289">
        <f t="shared" si="125"/>
        <v>0</v>
      </c>
      <c r="Q736" s="289">
        <f>(($T736*'DT IN. DE'!$E$5/1000))*($D$1166/IF(AND($D$1165&gt;$B$1167,$B$1167&gt;$D$1164),366,365))+(($U736*'DT IN. DE'!$E$5/2000))</f>
        <v>0</v>
      </c>
      <c r="R736" s="290">
        <f t="shared" si="126"/>
        <v>0</v>
      </c>
      <c r="T736" s="291">
        <f t="shared" si="127"/>
        <v>0</v>
      </c>
      <c r="U736" s="291">
        <f t="shared" si="128"/>
        <v>0</v>
      </c>
      <c r="W736" s="288">
        <f>(($AB736*'DT IN. DE'!$C$5/1000))*($D$1166/IF(AND($D$1165&gt;$B$1167,$B$1167&gt;$D$1164),366,365))+(($AC736*'DT IN. DE'!$C$5/2000))</f>
        <v>0</v>
      </c>
      <c r="X736" s="289">
        <f t="shared" si="129"/>
        <v>0</v>
      </c>
      <c r="Y736" s="289">
        <f>(($AB736*'DT IN. DE'!$E$5/1000))*($D$1166/IF(AND($D$1165&gt;$B$1167,$B$1167&gt;$D$1164),366,365))+(($AC736*'DT IN. DE'!$E$5/2000))</f>
        <v>0</v>
      </c>
      <c r="Z736" s="292">
        <f t="shared" si="130"/>
        <v>0</v>
      </c>
      <c r="AA736" s="386"/>
      <c r="AB736" s="291">
        <f t="shared" si="131"/>
        <v>0</v>
      </c>
      <c r="AC736" s="291">
        <f t="shared" si="132"/>
        <v>0</v>
      </c>
    </row>
    <row r="737" spans="2:29" x14ac:dyDescent="0.25">
      <c r="B737" s="423">
        <v>733</v>
      </c>
      <c r="C737" s="430">
        <f>'BIENES ASEGURADOS IN.DE'!C737</f>
        <v>0</v>
      </c>
      <c r="D737" s="431">
        <f>'BIENES ASEGURADOS IN.DE'!D737*'RT GENERALES'!$E$14</f>
        <v>0</v>
      </c>
      <c r="E737" s="432">
        <f>'BIENES ASEGURADOS IN.DE'!E737*'RT GENERALES'!$E$14</f>
        <v>0</v>
      </c>
      <c r="F737" s="433">
        <f>'BIENES ASEGURADOS IN.DE'!F737*'RT GENERALES'!$E$14</f>
        <v>0</v>
      </c>
      <c r="G737" s="425">
        <f t="shared" si="122"/>
        <v>0</v>
      </c>
      <c r="H737" s="283"/>
      <c r="I737" s="284">
        <f>((((D737+E737)*('DT IN. DE'!$C$5/1000)))*($D$1166/IF(AND($D$1165&gt;$B$1167,$B$1167&gt;$D$1164),366,365))+(F737*('DT IN. DE'!$C$5/2000)))</f>
        <v>0</v>
      </c>
      <c r="J737" s="285">
        <f t="shared" si="123"/>
        <v>0</v>
      </c>
      <c r="K737" s="286">
        <f>(((D737+E737)*('DT IN. DE'!$E$5/1000))*($D$1166/IF(AND($D$1165&gt;$B$1167,$B$1167&gt;$D$1164),366,365))+(F737*('DT IN. DE'!$E$5/2000)))</f>
        <v>0</v>
      </c>
      <c r="L737" s="385"/>
      <c r="M737" s="287">
        <f t="shared" si="124"/>
        <v>0</v>
      </c>
      <c r="O737" s="288">
        <f>(($T737*'DT IN. DE'!$C$5/1000))*($D$1166/IF(AND($D$1165&gt;$B$1167,$B$1167&gt;$D$1164),366,365))+(($U737*'DT IN. DE'!$C$5/2000))</f>
        <v>0</v>
      </c>
      <c r="P737" s="289">
        <f t="shared" si="125"/>
        <v>0</v>
      </c>
      <c r="Q737" s="289">
        <f>(($T737*'DT IN. DE'!$E$5/1000))*($D$1166/IF(AND($D$1165&gt;$B$1167,$B$1167&gt;$D$1164),366,365))+(($U737*'DT IN. DE'!$E$5/2000))</f>
        <v>0</v>
      </c>
      <c r="R737" s="290">
        <f t="shared" si="126"/>
        <v>0</v>
      </c>
      <c r="T737" s="291">
        <f t="shared" si="127"/>
        <v>0</v>
      </c>
      <c r="U737" s="291">
        <f t="shared" si="128"/>
        <v>0</v>
      </c>
      <c r="W737" s="288">
        <f>(($AB737*'DT IN. DE'!$C$5/1000))*($D$1166/IF(AND($D$1165&gt;$B$1167,$B$1167&gt;$D$1164),366,365))+(($AC737*'DT IN. DE'!$C$5/2000))</f>
        <v>0</v>
      </c>
      <c r="X737" s="289">
        <f t="shared" si="129"/>
        <v>0</v>
      </c>
      <c r="Y737" s="289">
        <f>(($AB737*'DT IN. DE'!$E$5/1000))*($D$1166/IF(AND($D$1165&gt;$B$1167,$B$1167&gt;$D$1164),366,365))+(($AC737*'DT IN. DE'!$E$5/2000))</f>
        <v>0</v>
      </c>
      <c r="Z737" s="292">
        <f t="shared" si="130"/>
        <v>0</v>
      </c>
      <c r="AA737" s="386"/>
      <c r="AB737" s="291">
        <f t="shared" si="131"/>
        <v>0</v>
      </c>
      <c r="AC737" s="291">
        <f t="shared" si="132"/>
        <v>0</v>
      </c>
    </row>
    <row r="738" spans="2:29" x14ac:dyDescent="0.25">
      <c r="B738" s="424">
        <v>734</v>
      </c>
      <c r="C738" s="430">
        <f>'BIENES ASEGURADOS IN.DE'!C738</f>
        <v>0</v>
      </c>
      <c r="D738" s="431">
        <f>'BIENES ASEGURADOS IN.DE'!D738*'RT GENERALES'!$E$14</f>
        <v>0</v>
      </c>
      <c r="E738" s="432">
        <f>'BIENES ASEGURADOS IN.DE'!E738*'RT GENERALES'!$E$14</f>
        <v>0</v>
      </c>
      <c r="F738" s="433">
        <f>'BIENES ASEGURADOS IN.DE'!F738*'RT GENERALES'!$E$14</f>
        <v>0</v>
      </c>
      <c r="G738" s="425">
        <f t="shared" si="122"/>
        <v>0</v>
      </c>
      <c r="H738" s="283"/>
      <c r="I738" s="284">
        <f>((((D738+E738)*('DT IN. DE'!$C$5/1000)))*($D$1166/IF(AND($D$1165&gt;$B$1167,$B$1167&gt;$D$1164),366,365))+(F738*('DT IN. DE'!$C$5/2000)))</f>
        <v>0</v>
      </c>
      <c r="J738" s="285">
        <f t="shared" si="123"/>
        <v>0</v>
      </c>
      <c r="K738" s="286">
        <f>(((D738+E738)*('DT IN. DE'!$E$5/1000))*($D$1166/IF(AND($D$1165&gt;$B$1167,$B$1167&gt;$D$1164),366,365))+(F738*('DT IN. DE'!$E$5/2000)))</f>
        <v>0</v>
      </c>
      <c r="L738" s="385"/>
      <c r="M738" s="287">
        <f t="shared" si="124"/>
        <v>0</v>
      </c>
      <c r="O738" s="288">
        <f>(($T738*'DT IN. DE'!$C$5/1000))*($D$1166/IF(AND($D$1165&gt;$B$1167,$B$1167&gt;$D$1164),366,365))+(($U738*'DT IN. DE'!$C$5/2000))</f>
        <v>0</v>
      </c>
      <c r="P738" s="289">
        <f t="shared" si="125"/>
        <v>0</v>
      </c>
      <c r="Q738" s="289">
        <f>(($T738*'DT IN. DE'!$E$5/1000))*($D$1166/IF(AND($D$1165&gt;$B$1167,$B$1167&gt;$D$1164),366,365))+(($U738*'DT IN. DE'!$E$5/2000))</f>
        <v>0</v>
      </c>
      <c r="R738" s="290">
        <f t="shared" si="126"/>
        <v>0</v>
      </c>
      <c r="T738" s="291">
        <f t="shared" si="127"/>
        <v>0</v>
      </c>
      <c r="U738" s="291">
        <f t="shared" si="128"/>
        <v>0</v>
      </c>
      <c r="W738" s="288">
        <f>(($AB738*'DT IN. DE'!$C$5/1000))*($D$1166/IF(AND($D$1165&gt;$B$1167,$B$1167&gt;$D$1164),366,365))+(($AC738*'DT IN. DE'!$C$5/2000))</f>
        <v>0</v>
      </c>
      <c r="X738" s="289">
        <f t="shared" si="129"/>
        <v>0</v>
      </c>
      <c r="Y738" s="289">
        <f>(($AB738*'DT IN. DE'!$E$5/1000))*($D$1166/IF(AND($D$1165&gt;$B$1167,$B$1167&gt;$D$1164),366,365))+(($AC738*'DT IN. DE'!$E$5/2000))</f>
        <v>0</v>
      </c>
      <c r="Z738" s="292">
        <f t="shared" si="130"/>
        <v>0</v>
      </c>
      <c r="AA738" s="386"/>
      <c r="AB738" s="291">
        <f t="shared" si="131"/>
        <v>0</v>
      </c>
      <c r="AC738" s="291">
        <f t="shared" si="132"/>
        <v>0</v>
      </c>
    </row>
    <row r="739" spans="2:29" x14ac:dyDescent="0.25">
      <c r="B739" s="424">
        <v>735</v>
      </c>
      <c r="C739" s="430">
        <f>'BIENES ASEGURADOS IN.DE'!C739</f>
        <v>0</v>
      </c>
      <c r="D739" s="431">
        <f>'BIENES ASEGURADOS IN.DE'!D739*'RT GENERALES'!$E$14</f>
        <v>0</v>
      </c>
      <c r="E739" s="432">
        <f>'BIENES ASEGURADOS IN.DE'!E739*'RT GENERALES'!$E$14</f>
        <v>0</v>
      </c>
      <c r="F739" s="433">
        <f>'BIENES ASEGURADOS IN.DE'!F739*'RT GENERALES'!$E$14</f>
        <v>0</v>
      </c>
      <c r="G739" s="425">
        <f t="shared" si="122"/>
        <v>0</v>
      </c>
      <c r="H739" s="283"/>
      <c r="I739" s="284">
        <f>((((D739+E739)*('DT IN. DE'!$C$5/1000)))*($D$1166/IF(AND($D$1165&gt;$B$1167,$B$1167&gt;$D$1164),366,365))+(F739*('DT IN. DE'!$C$5/2000)))</f>
        <v>0</v>
      </c>
      <c r="J739" s="285">
        <f t="shared" si="123"/>
        <v>0</v>
      </c>
      <c r="K739" s="286">
        <f>(((D739+E739)*('DT IN. DE'!$E$5/1000))*($D$1166/IF(AND($D$1165&gt;$B$1167,$B$1167&gt;$D$1164),366,365))+(F739*('DT IN. DE'!$E$5/2000)))</f>
        <v>0</v>
      </c>
      <c r="L739" s="385"/>
      <c r="M739" s="287">
        <f t="shared" si="124"/>
        <v>0</v>
      </c>
      <c r="O739" s="288">
        <f>(($T739*'DT IN. DE'!$C$5/1000))*($D$1166/IF(AND($D$1165&gt;$B$1167,$B$1167&gt;$D$1164),366,365))+(($U739*'DT IN. DE'!$C$5/2000))</f>
        <v>0</v>
      </c>
      <c r="P739" s="289">
        <f t="shared" si="125"/>
        <v>0</v>
      </c>
      <c r="Q739" s="289">
        <f>(($T739*'DT IN. DE'!$E$5/1000))*($D$1166/IF(AND($D$1165&gt;$B$1167,$B$1167&gt;$D$1164),366,365))+(($U739*'DT IN. DE'!$E$5/2000))</f>
        <v>0</v>
      </c>
      <c r="R739" s="290">
        <f t="shared" si="126"/>
        <v>0</v>
      </c>
      <c r="T739" s="291">
        <f t="shared" si="127"/>
        <v>0</v>
      </c>
      <c r="U739" s="291">
        <f t="shared" si="128"/>
        <v>0</v>
      </c>
      <c r="W739" s="288">
        <f>(($AB739*'DT IN. DE'!$C$5/1000))*($D$1166/IF(AND($D$1165&gt;$B$1167,$B$1167&gt;$D$1164),366,365))+(($AC739*'DT IN. DE'!$C$5/2000))</f>
        <v>0</v>
      </c>
      <c r="X739" s="289">
        <f t="shared" si="129"/>
        <v>0</v>
      </c>
      <c r="Y739" s="289">
        <f>(($AB739*'DT IN. DE'!$E$5/1000))*($D$1166/IF(AND($D$1165&gt;$B$1167,$B$1167&gt;$D$1164),366,365))+(($AC739*'DT IN. DE'!$E$5/2000))</f>
        <v>0</v>
      </c>
      <c r="Z739" s="292">
        <f t="shared" si="130"/>
        <v>0</v>
      </c>
      <c r="AA739" s="386"/>
      <c r="AB739" s="291">
        <f t="shared" si="131"/>
        <v>0</v>
      </c>
      <c r="AC739" s="291">
        <f t="shared" si="132"/>
        <v>0</v>
      </c>
    </row>
    <row r="740" spans="2:29" x14ac:dyDescent="0.25">
      <c r="B740" s="423">
        <v>736</v>
      </c>
      <c r="C740" s="430">
        <f>'BIENES ASEGURADOS IN.DE'!C740</f>
        <v>0</v>
      </c>
      <c r="D740" s="431">
        <f>'BIENES ASEGURADOS IN.DE'!D740*'RT GENERALES'!$E$14</f>
        <v>0</v>
      </c>
      <c r="E740" s="432">
        <f>'BIENES ASEGURADOS IN.DE'!E740*'RT GENERALES'!$E$14</f>
        <v>0</v>
      </c>
      <c r="F740" s="433">
        <f>'BIENES ASEGURADOS IN.DE'!F740*'RT GENERALES'!$E$14</f>
        <v>0</v>
      </c>
      <c r="G740" s="425">
        <f t="shared" si="122"/>
        <v>0</v>
      </c>
      <c r="H740" s="283"/>
      <c r="I740" s="284">
        <f>((((D740+E740)*('DT IN. DE'!$C$5/1000)))*($D$1166/IF(AND($D$1165&gt;$B$1167,$B$1167&gt;$D$1164),366,365))+(F740*('DT IN. DE'!$C$5/2000)))</f>
        <v>0</v>
      </c>
      <c r="J740" s="285">
        <f t="shared" si="123"/>
        <v>0</v>
      </c>
      <c r="K740" s="286">
        <f>(((D740+E740)*('DT IN. DE'!$E$5/1000))*($D$1166/IF(AND($D$1165&gt;$B$1167,$B$1167&gt;$D$1164),366,365))+(F740*('DT IN. DE'!$E$5/2000)))</f>
        <v>0</v>
      </c>
      <c r="L740" s="385"/>
      <c r="M740" s="287">
        <f t="shared" si="124"/>
        <v>0</v>
      </c>
      <c r="O740" s="288">
        <f>(($T740*'DT IN. DE'!$C$5/1000))*($D$1166/IF(AND($D$1165&gt;$B$1167,$B$1167&gt;$D$1164),366,365))+(($U740*'DT IN. DE'!$C$5/2000))</f>
        <v>0</v>
      </c>
      <c r="P740" s="289">
        <f t="shared" si="125"/>
        <v>0</v>
      </c>
      <c r="Q740" s="289">
        <f>(($T740*'DT IN. DE'!$E$5/1000))*($D$1166/IF(AND($D$1165&gt;$B$1167,$B$1167&gt;$D$1164),366,365))+(($U740*'DT IN. DE'!$E$5/2000))</f>
        <v>0</v>
      </c>
      <c r="R740" s="290">
        <f t="shared" si="126"/>
        <v>0</v>
      </c>
      <c r="T740" s="291">
        <f t="shared" si="127"/>
        <v>0</v>
      </c>
      <c r="U740" s="291">
        <f t="shared" si="128"/>
        <v>0</v>
      </c>
      <c r="W740" s="288">
        <f>(($AB740*'DT IN. DE'!$C$5/1000))*($D$1166/IF(AND($D$1165&gt;$B$1167,$B$1167&gt;$D$1164),366,365))+(($AC740*'DT IN. DE'!$C$5/2000))</f>
        <v>0</v>
      </c>
      <c r="X740" s="289">
        <f t="shared" si="129"/>
        <v>0</v>
      </c>
      <c r="Y740" s="289">
        <f>(($AB740*'DT IN. DE'!$E$5/1000))*($D$1166/IF(AND($D$1165&gt;$B$1167,$B$1167&gt;$D$1164),366,365))+(($AC740*'DT IN. DE'!$E$5/2000))</f>
        <v>0</v>
      </c>
      <c r="Z740" s="292">
        <f t="shared" si="130"/>
        <v>0</v>
      </c>
      <c r="AA740" s="386"/>
      <c r="AB740" s="291">
        <f t="shared" si="131"/>
        <v>0</v>
      </c>
      <c r="AC740" s="291">
        <f t="shared" si="132"/>
        <v>0</v>
      </c>
    </row>
    <row r="741" spans="2:29" x14ac:dyDescent="0.25">
      <c r="B741" s="424">
        <v>737</v>
      </c>
      <c r="C741" s="430">
        <f>'BIENES ASEGURADOS IN.DE'!C741</f>
        <v>0</v>
      </c>
      <c r="D741" s="431">
        <f>'BIENES ASEGURADOS IN.DE'!D741*'RT GENERALES'!$E$14</f>
        <v>0</v>
      </c>
      <c r="E741" s="432">
        <f>'BIENES ASEGURADOS IN.DE'!E741*'RT GENERALES'!$E$14</f>
        <v>0</v>
      </c>
      <c r="F741" s="433">
        <f>'BIENES ASEGURADOS IN.DE'!F741*'RT GENERALES'!$E$14</f>
        <v>0</v>
      </c>
      <c r="G741" s="425">
        <f t="shared" si="122"/>
        <v>0</v>
      </c>
      <c r="H741" s="283"/>
      <c r="I741" s="284">
        <f>((((D741+E741)*('DT IN. DE'!$C$5/1000)))*($D$1166/IF(AND($D$1165&gt;$B$1167,$B$1167&gt;$D$1164),366,365))+(F741*('DT IN. DE'!$C$5/2000)))</f>
        <v>0</v>
      </c>
      <c r="J741" s="285">
        <f t="shared" si="123"/>
        <v>0</v>
      </c>
      <c r="K741" s="286">
        <f>(((D741+E741)*('DT IN. DE'!$E$5/1000))*($D$1166/IF(AND($D$1165&gt;$B$1167,$B$1167&gt;$D$1164),366,365))+(F741*('DT IN. DE'!$E$5/2000)))</f>
        <v>0</v>
      </c>
      <c r="L741" s="385"/>
      <c r="M741" s="287">
        <f t="shared" si="124"/>
        <v>0</v>
      </c>
      <c r="O741" s="288">
        <f>(($T741*'DT IN. DE'!$C$5/1000))*($D$1166/IF(AND($D$1165&gt;$B$1167,$B$1167&gt;$D$1164),366,365))+(($U741*'DT IN. DE'!$C$5/2000))</f>
        <v>0</v>
      </c>
      <c r="P741" s="289">
        <f t="shared" si="125"/>
        <v>0</v>
      </c>
      <c r="Q741" s="289">
        <f>(($T741*'DT IN. DE'!$E$5/1000))*($D$1166/IF(AND($D$1165&gt;$B$1167,$B$1167&gt;$D$1164),366,365))+(($U741*'DT IN. DE'!$E$5/2000))</f>
        <v>0</v>
      </c>
      <c r="R741" s="290">
        <f t="shared" si="126"/>
        <v>0</v>
      </c>
      <c r="T741" s="291">
        <f t="shared" si="127"/>
        <v>0</v>
      </c>
      <c r="U741" s="291">
        <f t="shared" si="128"/>
        <v>0</v>
      </c>
      <c r="W741" s="288">
        <f>(($AB741*'DT IN. DE'!$C$5/1000))*($D$1166/IF(AND($D$1165&gt;$B$1167,$B$1167&gt;$D$1164),366,365))+(($AC741*'DT IN. DE'!$C$5/2000))</f>
        <v>0</v>
      </c>
      <c r="X741" s="289">
        <f t="shared" si="129"/>
        <v>0</v>
      </c>
      <c r="Y741" s="289">
        <f>(($AB741*'DT IN. DE'!$E$5/1000))*($D$1166/IF(AND($D$1165&gt;$B$1167,$B$1167&gt;$D$1164),366,365))+(($AC741*'DT IN. DE'!$E$5/2000))</f>
        <v>0</v>
      </c>
      <c r="Z741" s="292">
        <f t="shared" si="130"/>
        <v>0</v>
      </c>
      <c r="AA741" s="386"/>
      <c r="AB741" s="291">
        <f t="shared" si="131"/>
        <v>0</v>
      </c>
      <c r="AC741" s="291">
        <f t="shared" si="132"/>
        <v>0</v>
      </c>
    </row>
    <row r="742" spans="2:29" x14ac:dyDescent="0.25">
      <c r="B742" s="424">
        <v>738</v>
      </c>
      <c r="C742" s="430">
        <f>'BIENES ASEGURADOS IN.DE'!C742</f>
        <v>0</v>
      </c>
      <c r="D742" s="431">
        <f>'BIENES ASEGURADOS IN.DE'!D742*'RT GENERALES'!$E$14</f>
        <v>0</v>
      </c>
      <c r="E742" s="432">
        <f>'BIENES ASEGURADOS IN.DE'!E742*'RT GENERALES'!$E$14</f>
        <v>0</v>
      </c>
      <c r="F742" s="433">
        <f>'BIENES ASEGURADOS IN.DE'!F742*'RT GENERALES'!$E$14</f>
        <v>0</v>
      </c>
      <c r="G742" s="425">
        <f t="shared" si="122"/>
        <v>0</v>
      </c>
      <c r="H742" s="283"/>
      <c r="I742" s="284">
        <f>((((D742+E742)*('DT IN. DE'!$C$5/1000)))*($D$1166/IF(AND($D$1165&gt;$B$1167,$B$1167&gt;$D$1164),366,365))+(F742*('DT IN. DE'!$C$5/2000)))</f>
        <v>0</v>
      </c>
      <c r="J742" s="285">
        <f t="shared" si="123"/>
        <v>0</v>
      </c>
      <c r="K742" s="286">
        <f>(((D742+E742)*('DT IN. DE'!$E$5/1000))*($D$1166/IF(AND($D$1165&gt;$B$1167,$B$1167&gt;$D$1164),366,365))+(F742*('DT IN. DE'!$E$5/2000)))</f>
        <v>0</v>
      </c>
      <c r="L742" s="385"/>
      <c r="M742" s="287">
        <f t="shared" si="124"/>
        <v>0</v>
      </c>
      <c r="O742" s="288">
        <f>(($T742*'DT IN. DE'!$C$5/1000))*($D$1166/IF(AND($D$1165&gt;$B$1167,$B$1167&gt;$D$1164),366,365))+(($U742*'DT IN. DE'!$C$5/2000))</f>
        <v>0</v>
      </c>
      <c r="P742" s="289">
        <f t="shared" si="125"/>
        <v>0</v>
      </c>
      <c r="Q742" s="289">
        <f>(($T742*'DT IN. DE'!$E$5/1000))*($D$1166/IF(AND($D$1165&gt;$B$1167,$B$1167&gt;$D$1164),366,365))+(($U742*'DT IN. DE'!$E$5/2000))</f>
        <v>0</v>
      </c>
      <c r="R742" s="290">
        <f t="shared" si="126"/>
        <v>0</v>
      </c>
      <c r="T742" s="291">
        <f t="shared" si="127"/>
        <v>0</v>
      </c>
      <c r="U742" s="291">
        <f t="shared" si="128"/>
        <v>0</v>
      </c>
      <c r="W742" s="288">
        <f>(($AB742*'DT IN. DE'!$C$5/1000))*($D$1166/IF(AND($D$1165&gt;$B$1167,$B$1167&gt;$D$1164),366,365))+(($AC742*'DT IN. DE'!$C$5/2000))</f>
        <v>0</v>
      </c>
      <c r="X742" s="289">
        <f t="shared" si="129"/>
        <v>0</v>
      </c>
      <c r="Y742" s="289">
        <f>(($AB742*'DT IN. DE'!$E$5/1000))*($D$1166/IF(AND($D$1165&gt;$B$1167,$B$1167&gt;$D$1164),366,365))+(($AC742*'DT IN. DE'!$E$5/2000))</f>
        <v>0</v>
      </c>
      <c r="Z742" s="292">
        <f t="shared" si="130"/>
        <v>0</v>
      </c>
      <c r="AA742" s="386"/>
      <c r="AB742" s="291">
        <f t="shared" si="131"/>
        <v>0</v>
      </c>
      <c r="AC742" s="291">
        <f t="shared" si="132"/>
        <v>0</v>
      </c>
    </row>
    <row r="743" spans="2:29" x14ac:dyDescent="0.25">
      <c r="B743" s="423">
        <v>739</v>
      </c>
      <c r="C743" s="430">
        <f>'BIENES ASEGURADOS IN.DE'!C743</f>
        <v>0</v>
      </c>
      <c r="D743" s="431">
        <f>'BIENES ASEGURADOS IN.DE'!D743*'RT GENERALES'!$E$14</f>
        <v>0</v>
      </c>
      <c r="E743" s="432">
        <f>'BIENES ASEGURADOS IN.DE'!E743*'RT GENERALES'!$E$14</f>
        <v>0</v>
      </c>
      <c r="F743" s="433">
        <f>'BIENES ASEGURADOS IN.DE'!F743*'RT GENERALES'!$E$14</f>
        <v>0</v>
      </c>
      <c r="G743" s="425">
        <f t="shared" si="122"/>
        <v>0</v>
      </c>
      <c r="H743" s="283"/>
      <c r="I743" s="284">
        <f>((((D743+E743)*('DT IN. DE'!$C$5/1000)))*($D$1166/IF(AND($D$1165&gt;$B$1167,$B$1167&gt;$D$1164),366,365))+(F743*('DT IN. DE'!$C$5/2000)))</f>
        <v>0</v>
      </c>
      <c r="J743" s="285">
        <f t="shared" si="123"/>
        <v>0</v>
      </c>
      <c r="K743" s="286">
        <f>(((D743+E743)*('DT IN. DE'!$E$5/1000))*($D$1166/IF(AND($D$1165&gt;$B$1167,$B$1167&gt;$D$1164),366,365))+(F743*('DT IN. DE'!$E$5/2000)))</f>
        <v>0</v>
      </c>
      <c r="L743" s="385"/>
      <c r="M743" s="287">
        <f t="shared" si="124"/>
        <v>0</v>
      </c>
      <c r="O743" s="288">
        <f>(($T743*'DT IN. DE'!$C$5/1000))*($D$1166/IF(AND($D$1165&gt;$B$1167,$B$1167&gt;$D$1164),366,365))+(($U743*'DT IN. DE'!$C$5/2000))</f>
        <v>0</v>
      </c>
      <c r="P743" s="289">
        <f t="shared" si="125"/>
        <v>0</v>
      </c>
      <c r="Q743" s="289">
        <f>(($T743*'DT IN. DE'!$E$5/1000))*($D$1166/IF(AND($D$1165&gt;$B$1167,$B$1167&gt;$D$1164),366,365))+(($U743*'DT IN. DE'!$E$5/2000))</f>
        <v>0</v>
      </c>
      <c r="R743" s="290">
        <f t="shared" si="126"/>
        <v>0</v>
      </c>
      <c r="T743" s="291">
        <f t="shared" si="127"/>
        <v>0</v>
      </c>
      <c r="U743" s="291">
        <f t="shared" si="128"/>
        <v>0</v>
      </c>
      <c r="W743" s="288">
        <f>(($AB743*'DT IN. DE'!$C$5/1000))*($D$1166/IF(AND($D$1165&gt;$B$1167,$B$1167&gt;$D$1164),366,365))+(($AC743*'DT IN. DE'!$C$5/2000))</f>
        <v>0</v>
      </c>
      <c r="X743" s="289">
        <f t="shared" si="129"/>
        <v>0</v>
      </c>
      <c r="Y743" s="289">
        <f>(($AB743*'DT IN. DE'!$E$5/1000))*($D$1166/IF(AND($D$1165&gt;$B$1167,$B$1167&gt;$D$1164),366,365))+(($AC743*'DT IN. DE'!$E$5/2000))</f>
        <v>0</v>
      </c>
      <c r="Z743" s="292">
        <f t="shared" si="130"/>
        <v>0</v>
      </c>
      <c r="AA743" s="386"/>
      <c r="AB743" s="291">
        <f t="shared" si="131"/>
        <v>0</v>
      </c>
      <c r="AC743" s="291">
        <f t="shared" si="132"/>
        <v>0</v>
      </c>
    </row>
    <row r="744" spans="2:29" x14ac:dyDescent="0.25">
      <c r="B744" s="424">
        <v>740</v>
      </c>
      <c r="C744" s="430">
        <f>'BIENES ASEGURADOS IN.DE'!C744</f>
        <v>0</v>
      </c>
      <c r="D744" s="431">
        <f>'BIENES ASEGURADOS IN.DE'!D744*'RT GENERALES'!$E$14</f>
        <v>0</v>
      </c>
      <c r="E744" s="432">
        <f>'BIENES ASEGURADOS IN.DE'!E744*'RT GENERALES'!$E$14</f>
        <v>0</v>
      </c>
      <c r="F744" s="433">
        <f>'BIENES ASEGURADOS IN.DE'!F744*'RT GENERALES'!$E$14</f>
        <v>0</v>
      </c>
      <c r="G744" s="425">
        <f t="shared" si="122"/>
        <v>0</v>
      </c>
      <c r="H744" s="283"/>
      <c r="I744" s="284">
        <f>((((D744+E744)*('DT IN. DE'!$C$5/1000)))*($D$1166/IF(AND($D$1165&gt;$B$1167,$B$1167&gt;$D$1164),366,365))+(F744*('DT IN. DE'!$C$5/2000)))</f>
        <v>0</v>
      </c>
      <c r="J744" s="285">
        <f t="shared" si="123"/>
        <v>0</v>
      </c>
      <c r="K744" s="286">
        <f>(((D744+E744)*('DT IN. DE'!$E$5/1000))*($D$1166/IF(AND($D$1165&gt;$B$1167,$B$1167&gt;$D$1164),366,365))+(F744*('DT IN. DE'!$E$5/2000)))</f>
        <v>0</v>
      </c>
      <c r="L744" s="385"/>
      <c r="M744" s="287">
        <f t="shared" si="124"/>
        <v>0</v>
      </c>
      <c r="O744" s="288">
        <f>(($T744*'DT IN. DE'!$C$5/1000))*($D$1166/IF(AND($D$1165&gt;$B$1167,$B$1167&gt;$D$1164),366,365))+(($U744*'DT IN. DE'!$C$5/2000))</f>
        <v>0</v>
      </c>
      <c r="P744" s="289">
        <f t="shared" si="125"/>
        <v>0</v>
      </c>
      <c r="Q744" s="289">
        <f>(($T744*'DT IN. DE'!$E$5/1000))*($D$1166/IF(AND($D$1165&gt;$B$1167,$B$1167&gt;$D$1164),366,365))+(($U744*'DT IN. DE'!$E$5/2000))</f>
        <v>0</v>
      </c>
      <c r="R744" s="290">
        <f t="shared" si="126"/>
        <v>0</v>
      </c>
      <c r="T744" s="291">
        <f t="shared" si="127"/>
        <v>0</v>
      </c>
      <c r="U744" s="291">
        <f t="shared" si="128"/>
        <v>0</v>
      </c>
      <c r="W744" s="288">
        <f>(($AB744*'DT IN. DE'!$C$5/1000))*($D$1166/IF(AND($D$1165&gt;$B$1167,$B$1167&gt;$D$1164),366,365))+(($AC744*'DT IN. DE'!$C$5/2000))</f>
        <v>0</v>
      </c>
      <c r="X744" s="289">
        <f t="shared" si="129"/>
        <v>0</v>
      </c>
      <c r="Y744" s="289">
        <f>(($AB744*'DT IN. DE'!$E$5/1000))*($D$1166/IF(AND($D$1165&gt;$B$1167,$B$1167&gt;$D$1164),366,365))+(($AC744*'DT IN. DE'!$E$5/2000))</f>
        <v>0</v>
      </c>
      <c r="Z744" s="292">
        <f t="shared" si="130"/>
        <v>0</v>
      </c>
      <c r="AA744" s="386"/>
      <c r="AB744" s="291">
        <f t="shared" si="131"/>
        <v>0</v>
      </c>
      <c r="AC744" s="291">
        <f t="shared" si="132"/>
        <v>0</v>
      </c>
    </row>
    <row r="745" spans="2:29" x14ac:dyDescent="0.25">
      <c r="B745" s="424">
        <v>741</v>
      </c>
      <c r="C745" s="430">
        <f>'BIENES ASEGURADOS IN.DE'!C745</f>
        <v>0</v>
      </c>
      <c r="D745" s="431">
        <f>'BIENES ASEGURADOS IN.DE'!D745*'RT GENERALES'!$E$14</f>
        <v>0</v>
      </c>
      <c r="E745" s="432">
        <f>'BIENES ASEGURADOS IN.DE'!E745*'RT GENERALES'!$E$14</f>
        <v>0</v>
      </c>
      <c r="F745" s="433">
        <f>'BIENES ASEGURADOS IN.DE'!F745*'RT GENERALES'!$E$14</f>
        <v>0</v>
      </c>
      <c r="G745" s="425">
        <f t="shared" si="122"/>
        <v>0</v>
      </c>
      <c r="H745" s="283"/>
      <c r="I745" s="284">
        <f>((((D745+E745)*('DT IN. DE'!$C$5/1000)))*($D$1166/IF(AND($D$1165&gt;$B$1167,$B$1167&gt;$D$1164),366,365))+(F745*('DT IN. DE'!$C$5/2000)))</f>
        <v>0</v>
      </c>
      <c r="J745" s="285">
        <f t="shared" si="123"/>
        <v>0</v>
      </c>
      <c r="K745" s="286">
        <f>(((D745+E745)*('DT IN. DE'!$E$5/1000))*($D$1166/IF(AND($D$1165&gt;$B$1167,$B$1167&gt;$D$1164),366,365))+(F745*('DT IN. DE'!$E$5/2000)))</f>
        <v>0</v>
      </c>
      <c r="L745" s="385"/>
      <c r="M745" s="287">
        <f t="shared" si="124"/>
        <v>0</v>
      </c>
      <c r="O745" s="288">
        <f>(($T745*'DT IN. DE'!$C$5/1000))*($D$1166/IF(AND($D$1165&gt;$B$1167,$B$1167&gt;$D$1164),366,365))+(($U745*'DT IN. DE'!$C$5/2000))</f>
        <v>0</v>
      </c>
      <c r="P745" s="289">
        <f t="shared" si="125"/>
        <v>0</v>
      </c>
      <c r="Q745" s="289">
        <f>(($T745*'DT IN. DE'!$E$5/1000))*($D$1166/IF(AND($D$1165&gt;$B$1167,$B$1167&gt;$D$1164),366,365))+(($U745*'DT IN. DE'!$E$5/2000))</f>
        <v>0</v>
      </c>
      <c r="R745" s="290">
        <f t="shared" si="126"/>
        <v>0</v>
      </c>
      <c r="T745" s="291">
        <f t="shared" si="127"/>
        <v>0</v>
      </c>
      <c r="U745" s="291">
        <f t="shared" si="128"/>
        <v>0</v>
      </c>
      <c r="W745" s="288">
        <f>(($AB745*'DT IN. DE'!$C$5/1000))*($D$1166/IF(AND($D$1165&gt;$B$1167,$B$1167&gt;$D$1164),366,365))+(($AC745*'DT IN. DE'!$C$5/2000))</f>
        <v>0</v>
      </c>
      <c r="X745" s="289">
        <f t="shared" si="129"/>
        <v>0</v>
      </c>
      <c r="Y745" s="289">
        <f>(($AB745*'DT IN. DE'!$E$5/1000))*($D$1166/IF(AND($D$1165&gt;$B$1167,$B$1167&gt;$D$1164),366,365))+(($AC745*'DT IN. DE'!$E$5/2000))</f>
        <v>0</v>
      </c>
      <c r="Z745" s="292">
        <f t="shared" si="130"/>
        <v>0</v>
      </c>
      <c r="AA745" s="386"/>
      <c r="AB745" s="291">
        <f t="shared" si="131"/>
        <v>0</v>
      </c>
      <c r="AC745" s="291">
        <f t="shared" si="132"/>
        <v>0</v>
      </c>
    </row>
    <row r="746" spans="2:29" x14ac:dyDescent="0.25">
      <c r="B746" s="423">
        <v>742</v>
      </c>
      <c r="C746" s="430">
        <f>'BIENES ASEGURADOS IN.DE'!C746</f>
        <v>0</v>
      </c>
      <c r="D746" s="431">
        <f>'BIENES ASEGURADOS IN.DE'!D746*'RT GENERALES'!$E$14</f>
        <v>0</v>
      </c>
      <c r="E746" s="432">
        <f>'BIENES ASEGURADOS IN.DE'!E746*'RT GENERALES'!$E$14</f>
        <v>0</v>
      </c>
      <c r="F746" s="433">
        <f>'BIENES ASEGURADOS IN.DE'!F746*'RT GENERALES'!$E$14</f>
        <v>0</v>
      </c>
      <c r="G746" s="425">
        <f t="shared" si="122"/>
        <v>0</v>
      </c>
      <c r="H746" s="283"/>
      <c r="I746" s="284">
        <f>((((D746+E746)*('DT IN. DE'!$C$5/1000)))*($D$1166/IF(AND($D$1165&gt;$B$1167,$B$1167&gt;$D$1164),366,365))+(F746*('DT IN. DE'!$C$5/2000)))</f>
        <v>0</v>
      </c>
      <c r="J746" s="285">
        <f t="shared" si="123"/>
        <v>0</v>
      </c>
      <c r="K746" s="286">
        <f>(((D746+E746)*('DT IN. DE'!$E$5/1000))*($D$1166/IF(AND($D$1165&gt;$B$1167,$B$1167&gt;$D$1164),366,365))+(F746*('DT IN. DE'!$E$5/2000)))</f>
        <v>0</v>
      </c>
      <c r="L746" s="385"/>
      <c r="M746" s="287">
        <f t="shared" si="124"/>
        <v>0</v>
      </c>
      <c r="O746" s="288">
        <f>(($T746*'DT IN. DE'!$C$5/1000))*($D$1166/IF(AND($D$1165&gt;$B$1167,$B$1167&gt;$D$1164),366,365))+(($U746*'DT IN. DE'!$C$5/2000))</f>
        <v>0</v>
      </c>
      <c r="P746" s="289">
        <f t="shared" si="125"/>
        <v>0</v>
      </c>
      <c r="Q746" s="289">
        <f>(($T746*'DT IN. DE'!$E$5/1000))*($D$1166/IF(AND($D$1165&gt;$B$1167,$B$1167&gt;$D$1164),366,365))+(($U746*'DT IN. DE'!$E$5/2000))</f>
        <v>0</v>
      </c>
      <c r="R746" s="290">
        <f t="shared" si="126"/>
        <v>0</v>
      </c>
      <c r="T746" s="291">
        <f t="shared" si="127"/>
        <v>0</v>
      </c>
      <c r="U746" s="291">
        <f t="shared" si="128"/>
        <v>0</v>
      </c>
      <c r="W746" s="288">
        <f>(($AB746*'DT IN. DE'!$C$5/1000))*($D$1166/IF(AND($D$1165&gt;$B$1167,$B$1167&gt;$D$1164),366,365))+(($AC746*'DT IN. DE'!$C$5/2000))</f>
        <v>0</v>
      </c>
      <c r="X746" s="289">
        <f t="shared" si="129"/>
        <v>0</v>
      </c>
      <c r="Y746" s="289">
        <f>(($AB746*'DT IN. DE'!$E$5/1000))*($D$1166/IF(AND($D$1165&gt;$B$1167,$B$1167&gt;$D$1164),366,365))+(($AC746*'DT IN. DE'!$E$5/2000))</f>
        <v>0</v>
      </c>
      <c r="Z746" s="292">
        <f t="shared" si="130"/>
        <v>0</v>
      </c>
      <c r="AA746" s="386"/>
      <c r="AB746" s="291">
        <f t="shared" si="131"/>
        <v>0</v>
      </c>
      <c r="AC746" s="291">
        <f t="shared" si="132"/>
        <v>0</v>
      </c>
    </row>
    <row r="747" spans="2:29" x14ac:dyDescent="0.25">
      <c r="B747" s="424">
        <v>743</v>
      </c>
      <c r="C747" s="430">
        <f>'BIENES ASEGURADOS IN.DE'!C747</f>
        <v>0</v>
      </c>
      <c r="D747" s="431">
        <f>'BIENES ASEGURADOS IN.DE'!D747*'RT GENERALES'!$E$14</f>
        <v>0</v>
      </c>
      <c r="E747" s="432">
        <f>'BIENES ASEGURADOS IN.DE'!E747*'RT GENERALES'!$E$14</f>
        <v>0</v>
      </c>
      <c r="F747" s="433">
        <f>'BIENES ASEGURADOS IN.DE'!F747*'RT GENERALES'!$E$14</f>
        <v>0</v>
      </c>
      <c r="G747" s="425">
        <f t="shared" si="122"/>
        <v>0</v>
      </c>
      <c r="H747" s="283"/>
      <c r="I747" s="284">
        <f>((((D747+E747)*('DT IN. DE'!$C$5/1000)))*($D$1166/IF(AND($D$1165&gt;$B$1167,$B$1167&gt;$D$1164),366,365))+(F747*('DT IN. DE'!$C$5/2000)))</f>
        <v>0</v>
      </c>
      <c r="J747" s="285">
        <f t="shared" si="123"/>
        <v>0</v>
      </c>
      <c r="K747" s="286">
        <f>(((D747+E747)*('DT IN. DE'!$E$5/1000))*($D$1166/IF(AND($D$1165&gt;$B$1167,$B$1167&gt;$D$1164),366,365))+(F747*('DT IN. DE'!$E$5/2000)))</f>
        <v>0</v>
      </c>
      <c r="L747" s="385"/>
      <c r="M747" s="287">
        <f t="shared" si="124"/>
        <v>0</v>
      </c>
      <c r="O747" s="288">
        <f>(($T747*'DT IN. DE'!$C$5/1000))*($D$1166/IF(AND($D$1165&gt;$B$1167,$B$1167&gt;$D$1164),366,365))+(($U747*'DT IN. DE'!$C$5/2000))</f>
        <v>0</v>
      </c>
      <c r="P747" s="289">
        <f t="shared" si="125"/>
        <v>0</v>
      </c>
      <c r="Q747" s="289">
        <f>(($T747*'DT IN. DE'!$E$5/1000))*($D$1166/IF(AND($D$1165&gt;$B$1167,$B$1167&gt;$D$1164),366,365))+(($U747*'DT IN. DE'!$E$5/2000))</f>
        <v>0</v>
      </c>
      <c r="R747" s="290">
        <f t="shared" si="126"/>
        <v>0</v>
      </c>
      <c r="T747" s="291">
        <f t="shared" si="127"/>
        <v>0</v>
      </c>
      <c r="U747" s="291">
        <f t="shared" si="128"/>
        <v>0</v>
      </c>
      <c r="W747" s="288">
        <f>(($AB747*'DT IN. DE'!$C$5/1000))*($D$1166/IF(AND($D$1165&gt;$B$1167,$B$1167&gt;$D$1164),366,365))+(($AC747*'DT IN. DE'!$C$5/2000))</f>
        <v>0</v>
      </c>
      <c r="X747" s="289">
        <f t="shared" si="129"/>
        <v>0</v>
      </c>
      <c r="Y747" s="289">
        <f>(($AB747*'DT IN. DE'!$E$5/1000))*($D$1166/IF(AND($D$1165&gt;$B$1167,$B$1167&gt;$D$1164),366,365))+(($AC747*'DT IN. DE'!$E$5/2000))</f>
        <v>0</v>
      </c>
      <c r="Z747" s="292">
        <f t="shared" si="130"/>
        <v>0</v>
      </c>
      <c r="AA747" s="386"/>
      <c r="AB747" s="291">
        <f t="shared" si="131"/>
        <v>0</v>
      </c>
      <c r="AC747" s="291">
        <f t="shared" si="132"/>
        <v>0</v>
      </c>
    </row>
    <row r="748" spans="2:29" x14ac:dyDescent="0.25">
      <c r="B748" s="424">
        <v>744</v>
      </c>
      <c r="C748" s="430">
        <f>'BIENES ASEGURADOS IN.DE'!C748</f>
        <v>0</v>
      </c>
      <c r="D748" s="431">
        <f>'BIENES ASEGURADOS IN.DE'!D748*'RT GENERALES'!$E$14</f>
        <v>0</v>
      </c>
      <c r="E748" s="432">
        <f>'BIENES ASEGURADOS IN.DE'!E748*'RT GENERALES'!$E$14</f>
        <v>0</v>
      </c>
      <c r="F748" s="433">
        <f>'BIENES ASEGURADOS IN.DE'!F748*'RT GENERALES'!$E$14</f>
        <v>0</v>
      </c>
      <c r="G748" s="425">
        <f t="shared" si="122"/>
        <v>0</v>
      </c>
      <c r="H748" s="283"/>
      <c r="I748" s="284">
        <f>((((D748+E748)*('DT IN. DE'!$C$5/1000)))*($D$1166/IF(AND($D$1165&gt;$B$1167,$B$1167&gt;$D$1164),366,365))+(F748*('DT IN. DE'!$C$5/2000)))</f>
        <v>0</v>
      </c>
      <c r="J748" s="285">
        <f t="shared" si="123"/>
        <v>0</v>
      </c>
      <c r="K748" s="286">
        <f>(((D748+E748)*('DT IN. DE'!$E$5/1000))*($D$1166/IF(AND($D$1165&gt;$B$1167,$B$1167&gt;$D$1164),366,365))+(F748*('DT IN. DE'!$E$5/2000)))</f>
        <v>0</v>
      </c>
      <c r="L748" s="385"/>
      <c r="M748" s="287">
        <f t="shared" si="124"/>
        <v>0</v>
      </c>
      <c r="O748" s="288">
        <f>(($T748*'DT IN. DE'!$C$5/1000))*($D$1166/IF(AND($D$1165&gt;$B$1167,$B$1167&gt;$D$1164),366,365))+(($U748*'DT IN. DE'!$C$5/2000))</f>
        <v>0</v>
      </c>
      <c r="P748" s="289">
        <f t="shared" si="125"/>
        <v>0</v>
      </c>
      <c r="Q748" s="289">
        <f>(($T748*'DT IN. DE'!$E$5/1000))*($D$1166/IF(AND($D$1165&gt;$B$1167,$B$1167&gt;$D$1164),366,365))+(($U748*'DT IN. DE'!$E$5/2000))</f>
        <v>0</v>
      </c>
      <c r="R748" s="290">
        <f t="shared" si="126"/>
        <v>0</v>
      </c>
      <c r="T748" s="291">
        <f t="shared" si="127"/>
        <v>0</v>
      </c>
      <c r="U748" s="291">
        <f t="shared" si="128"/>
        <v>0</v>
      </c>
      <c r="W748" s="288">
        <f>(($AB748*'DT IN. DE'!$C$5/1000))*($D$1166/IF(AND($D$1165&gt;$B$1167,$B$1167&gt;$D$1164),366,365))+(($AC748*'DT IN. DE'!$C$5/2000))</f>
        <v>0</v>
      </c>
      <c r="X748" s="289">
        <f t="shared" si="129"/>
        <v>0</v>
      </c>
      <c r="Y748" s="289">
        <f>(($AB748*'DT IN. DE'!$E$5/1000))*($D$1166/IF(AND($D$1165&gt;$B$1167,$B$1167&gt;$D$1164),366,365))+(($AC748*'DT IN. DE'!$E$5/2000))</f>
        <v>0</v>
      </c>
      <c r="Z748" s="292">
        <f t="shared" si="130"/>
        <v>0</v>
      </c>
      <c r="AA748" s="386"/>
      <c r="AB748" s="291">
        <f t="shared" si="131"/>
        <v>0</v>
      </c>
      <c r="AC748" s="291">
        <f t="shared" si="132"/>
        <v>0</v>
      </c>
    </row>
    <row r="749" spans="2:29" x14ac:dyDescent="0.25">
      <c r="B749" s="423">
        <v>745</v>
      </c>
      <c r="C749" s="430">
        <f>'BIENES ASEGURADOS IN.DE'!C749</f>
        <v>0</v>
      </c>
      <c r="D749" s="431">
        <f>'BIENES ASEGURADOS IN.DE'!D749*'RT GENERALES'!$E$14</f>
        <v>0</v>
      </c>
      <c r="E749" s="432">
        <f>'BIENES ASEGURADOS IN.DE'!E749*'RT GENERALES'!$E$14</f>
        <v>0</v>
      </c>
      <c r="F749" s="433">
        <f>'BIENES ASEGURADOS IN.DE'!F749*'RT GENERALES'!$E$14</f>
        <v>0</v>
      </c>
      <c r="G749" s="425">
        <f t="shared" si="122"/>
        <v>0</v>
      </c>
      <c r="H749" s="283"/>
      <c r="I749" s="284">
        <f>((((D749+E749)*('DT IN. DE'!$C$5/1000)))*($D$1166/IF(AND($D$1165&gt;$B$1167,$B$1167&gt;$D$1164),366,365))+(F749*('DT IN. DE'!$C$5/2000)))</f>
        <v>0</v>
      </c>
      <c r="J749" s="285">
        <f t="shared" si="123"/>
        <v>0</v>
      </c>
      <c r="K749" s="286">
        <f>(((D749+E749)*('DT IN. DE'!$E$5/1000))*($D$1166/IF(AND($D$1165&gt;$B$1167,$B$1167&gt;$D$1164),366,365))+(F749*('DT IN. DE'!$E$5/2000)))</f>
        <v>0</v>
      </c>
      <c r="L749" s="385"/>
      <c r="M749" s="287">
        <f t="shared" si="124"/>
        <v>0</v>
      </c>
      <c r="O749" s="288">
        <f>(($T749*'DT IN. DE'!$C$5/1000))*($D$1166/IF(AND($D$1165&gt;$B$1167,$B$1167&gt;$D$1164),366,365))+(($U749*'DT IN. DE'!$C$5/2000))</f>
        <v>0</v>
      </c>
      <c r="P749" s="289">
        <f t="shared" si="125"/>
        <v>0</v>
      </c>
      <c r="Q749" s="289">
        <f>(($T749*'DT IN. DE'!$E$5/1000))*($D$1166/IF(AND($D$1165&gt;$B$1167,$B$1167&gt;$D$1164),366,365))+(($U749*'DT IN. DE'!$E$5/2000))</f>
        <v>0</v>
      </c>
      <c r="R749" s="290">
        <f t="shared" si="126"/>
        <v>0</v>
      </c>
      <c r="T749" s="291">
        <f t="shared" si="127"/>
        <v>0</v>
      </c>
      <c r="U749" s="291">
        <f t="shared" si="128"/>
        <v>0</v>
      </c>
      <c r="W749" s="288">
        <f>(($AB749*'DT IN. DE'!$C$5/1000))*($D$1166/IF(AND($D$1165&gt;$B$1167,$B$1167&gt;$D$1164),366,365))+(($AC749*'DT IN. DE'!$C$5/2000))</f>
        <v>0</v>
      </c>
      <c r="X749" s="289">
        <f t="shared" si="129"/>
        <v>0</v>
      </c>
      <c r="Y749" s="289">
        <f>(($AB749*'DT IN. DE'!$E$5/1000))*($D$1166/IF(AND($D$1165&gt;$B$1167,$B$1167&gt;$D$1164),366,365))+(($AC749*'DT IN. DE'!$E$5/2000))</f>
        <v>0</v>
      </c>
      <c r="Z749" s="292">
        <f t="shared" si="130"/>
        <v>0</v>
      </c>
      <c r="AA749" s="386"/>
      <c r="AB749" s="291">
        <f t="shared" si="131"/>
        <v>0</v>
      </c>
      <c r="AC749" s="291">
        <f t="shared" si="132"/>
        <v>0</v>
      </c>
    </row>
    <row r="750" spans="2:29" x14ac:dyDescent="0.25">
      <c r="B750" s="424">
        <v>746</v>
      </c>
      <c r="C750" s="430">
        <f>'BIENES ASEGURADOS IN.DE'!C750</f>
        <v>0</v>
      </c>
      <c r="D750" s="431">
        <f>'BIENES ASEGURADOS IN.DE'!D750*'RT GENERALES'!$E$14</f>
        <v>0</v>
      </c>
      <c r="E750" s="432">
        <f>'BIENES ASEGURADOS IN.DE'!E750*'RT GENERALES'!$E$14</f>
        <v>0</v>
      </c>
      <c r="F750" s="433">
        <f>'BIENES ASEGURADOS IN.DE'!F750*'RT GENERALES'!$E$14</f>
        <v>0</v>
      </c>
      <c r="G750" s="425">
        <f t="shared" si="122"/>
        <v>0</v>
      </c>
      <c r="H750" s="283"/>
      <c r="I750" s="284">
        <f>((((D750+E750)*('DT IN. DE'!$C$5/1000)))*($D$1166/IF(AND($D$1165&gt;$B$1167,$B$1167&gt;$D$1164),366,365))+(F750*('DT IN. DE'!$C$5/2000)))</f>
        <v>0</v>
      </c>
      <c r="J750" s="285">
        <f t="shared" si="123"/>
        <v>0</v>
      </c>
      <c r="K750" s="286">
        <f>(((D750+E750)*('DT IN. DE'!$E$5/1000))*($D$1166/IF(AND($D$1165&gt;$B$1167,$B$1167&gt;$D$1164),366,365))+(F750*('DT IN. DE'!$E$5/2000)))</f>
        <v>0</v>
      </c>
      <c r="L750" s="385"/>
      <c r="M750" s="287">
        <f t="shared" si="124"/>
        <v>0</v>
      </c>
      <c r="O750" s="288">
        <f>(($T750*'DT IN. DE'!$C$5/1000))*($D$1166/IF(AND($D$1165&gt;$B$1167,$B$1167&gt;$D$1164),366,365))+(($U750*'DT IN. DE'!$C$5/2000))</f>
        <v>0</v>
      </c>
      <c r="P750" s="289">
        <f t="shared" si="125"/>
        <v>0</v>
      </c>
      <c r="Q750" s="289">
        <f>(($T750*'DT IN. DE'!$E$5/1000))*($D$1166/IF(AND($D$1165&gt;$B$1167,$B$1167&gt;$D$1164),366,365))+(($U750*'DT IN. DE'!$E$5/2000))</f>
        <v>0</v>
      </c>
      <c r="R750" s="290">
        <f t="shared" si="126"/>
        <v>0</v>
      </c>
      <c r="T750" s="291">
        <f t="shared" si="127"/>
        <v>0</v>
      </c>
      <c r="U750" s="291">
        <f t="shared" si="128"/>
        <v>0</v>
      </c>
      <c r="W750" s="288">
        <f>(($AB750*'DT IN. DE'!$C$5/1000))*($D$1166/IF(AND($D$1165&gt;$B$1167,$B$1167&gt;$D$1164),366,365))+(($AC750*'DT IN. DE'!$C$5/2000))</f>
        <v>0</v>
      </c>
      <c r="X750" s="289">
        <f t="shared" si="129"/>
        <v>0</v>
      </c>
      <c r="Y750" s="289">
        <f>(($AB750*'DT IN. DE'!$E$5/1000))*($D$1166/IF(AND($D$1165&gt;$B$1167,$B$1167&gt;$D$1164),366,365))+(($AC750*'DT IN. DE'!$E$5/2000))</f>
        <v>0</v>
      </c>
      <c r="Z750" s="292">
        <f t="shared" si="130"/>
        <v>0</v>
      </c>
      <c r="AA750" s="386"/>
      <c r="AB750" s="291">
        <f t="shared" si="131"/>
        <v>0</v>
      </c>
      <c r="AC750" s="291">
        <f t="shared" si="132"/>
        <v>0</v>
      </c>
    </row>
    <row r="751" spans="2:29" x14ac:dyDescent="0.25">
      <c r="B751" s="424">
        <v>747</v>
      </c>
      <c r="C751" s="430">
        <f>'BIENES ASEGURADOS IN.DE'!C751</f>
        <v>0</v>
      </c>
      <c r="D751" s="431">
        <f>'BIENES ASEGURADOS IN.DE'!D751*'RT GENERALES'!$E$14</f>
        <v>0</v>
      </c>
      <c r="E751" s="432">
        <f>'BIENES ASEGURADOS IN.DE'!E751*'RT GENERALES'!$E$14</f>
        <v>0</v>
      </c>
      <c r="F751" s="433">
        <f>'BIENES ASEGURADOS IN.DE'!F751*'RT GENERALES'!$E$14</f>
        <v>0</v>
      </c>
      <c r="G751" s="425">
        <f t="shared" si="122"/>
        <v>0</v>
      </c>
      <c r="H751" s="283"/>
      <c r="I751" s="284">
        <f>((((D751+E751)*('DT IN. DE'!$C$5/1000)))*($D$1166/IF(AND($D$1165&gt;$B$1167,$B$1167&gt;$D$1164),366,365))+(F751*('DT IN. DE'!$C$5/2000)))</f>
        <v>0</v>
      </c>
      <c r="J751" s="285">
        <f t="shared" si="123"/>
        <v>0</v>
      </c>
      <c r="K751" s="286">
        <f>(((D751+E751)*('DT IN. DE'!$E$5/1000))*($D$1166/IF(AND($D$1165&gt;$B$1167,$B$1167&gt;$D$1164),366,365))+(F751*('DT IN. DE'!$E$5/2000)))</f>
        <v>0</v>
      </c>
      <c r="L751" s="385"/>
      <c r="M751" s="287">
        <f t="shared" si="124"/>
        <v>0</v>
      </c>
      <c r="O751" s="288">
        <f>(($T751*'DT IN. DE'!$C$5/1000))*($D$1166/IF(AND($D$1165&gt;$B$1167,$B$1167&gt;$D$1164),366,365))+(($U751*'DT IN. DE'!$C$5/2000))</f>
        <v>0</v>
      </c>
      <c r="P751" s="289">
        <f t="shared" si="125"/>
        <v>0</v>
      </c>
      <c r="Q751" s="289">
        <f>(($T751*'DT IN. DE'!$E$5/1000))*($D$1166/IF(AND($D$1165&gt;$B$1167,$B$1167&gt;$D$1164),366,365))+(($U751*'DT IN. DE'!$E$5/2000))</f>
        <v>0</v>
      </c>
      <c r="R751" s="290">
        <f t="shared" si="126"/>
        <v>0</v>
      </c>
      <c r="T751" s="291">
        <f t="shared" si="127"/>
        <v>0</v>
      </c>
      <c r="U751" s="291">
        <f t="shared" si="128"/>
        <v>0</v>
      </c>
      <c r="W751" s="288">
        <f>(($AB751*'DT IN. DE'!$C$5/1000))*($D$1166/IF(AND($D$1165&gt;$B$1167,$B$1167&gt;$D$1164),366,365))+(($AC751*'DT IN. DE'!$C$5/2000))</f>
        <v>0</v>
      </c>
      <c r="X751" s="289">
        <f t="shared" si="129"/>
        <v>0</v>
      </c>
      <c r="Y751" s="289">
        <f>(($AB751*'DT IN. DE'!$E$5/1000))*($D$1166/IF(AND($D$1165&gt;$B$1167,$B$1167&gt;$D$1164),366,365))+(($AC751*'DT IN. DE'!$E$5/2000))</f>
        <v>0</v>
      </c>
      <c r="Z751" s="292">
        <f t="shared" si="130"/>
        <v>0</v>
      </c>
      <c r="AA751" s="386"/>
      <c r="AB751" s="291">
        <f t="shared" si="131"/>
        <v>0</v>
      </c>
      <c r="AC751" s="291">
        <f t="shared" si="132"/>
        <v>0</v>
      </c>
    </row>
    <row r="752" spans="2:29" x14ac:dyDescent="0.25">
      <c r="B752" s="423">
        <v>748</v>
      </c>
      <c r="C752" s="430">
        <f>'BIENES ASEGURADOS IN.DE'!C752</f>
        <v>0</v>
      </c>
      <c r="D752" s="431">
        <f>'BIENES ASEGURADOS IN.DE'!D752*'RT GENERALES'!$E$14</f>
        <v>0</v>
      </c>
      <c r="E752" s="432">
        <f>'BIENES ASEGURADOS IN.DE'!E752*'RT GENERALES'!$E$14</f>
        <v>0</v>
      </c>
      <c r="F752" s="433">
        <f>'BIENES ASEGURADOS IN.DE'!F752*'RT GENERALES'!$E$14</f>
        <v>0</v>
      </c>
      <c r="G752" s="425">
        <f t="shared" si="122"/>
        <v>0</v>
      </c>
      <c r="H752" s="283"/>
      <c r="I752" s="284">
        <f>((((D752+E752)*('DT IN. DE'!$C$5/1000)))*($D$1166/IF(AND($D$1165&gt;$B$1167,$B$1167&gt;$D$1164),366,365))+(F752*('DT IN. DE'!$C$5/2000)))</f>
        <v>0</v>
      </c>
      <c r="J752" s="285">
        <f t="shared" si="123"/>
        <v>0</v>
      </c>
      <c r="K752" s="286">
        <f>(((D752+E752)*('DT IN. DE'!$E$5/1000))*($D$1166/IF(AND($D$1165&gt;$B$1167,$B$1167&gt;$D$1164),366,365))+(F752*('DT IN. DE'!$E$5/2000)))</f>
        <v>0</v>
      </c>
      <c r="L752" s="385"/>
      <c r="M752" s="287">
        <f t="shared" si="124"/>
        <v>0</v>
      </c>
      <c r="O752" s="288">
        <f>(($T752*'DT IN. DE'!$C$5/1000))*($D$1166/IF(AND($D$1165&gt;$B$1167,$B$1167&gt;$D$1164),366,365))+(($U752*'DT IN. DE'!$C$5/2000))</f>
        <v>0</v>
      </c>
      <c r="P752" s="289">
        <f t="shared" si="125"/>
        <v>0</v>
      </c>
      <c r="Q752" s="289">
        <f>(($T752*'DT IN. DE'!$E$5/1000))*($D$1166/IF(AND($D$1165&gt;$B$1167,$B$1167&gt;$D$1164),366,365))+(($U752*'DT IN. DE'!$E$5/2000))</f>
        <v>0</v>
      </c>
      <c r="R752" s="290">
        <f t="shared" si="126"/>
        <v>0</v>
      </c>
      <c r="T752" s="291">
        <f t="shared" si="127"/>
        <v>0</v>
      </c>
      <c r="U752" s="291">
        <f t="shared" si="128"/>
        <v>0</v>
      </c>
      <c r="W752" s="288">
        <f>(($AB752*'DT IN. DE'!$C$5/1000))*($D$1166/IF(AND($D$1165&gt;$B$1167,$B$1167&gt;$D$1164),366,365))+(($AC752*'DT IN. DE'!$C$5/2000))</f>
        <v>0</v>
      </c>
      <c r="X752" s="289">
        <f t="shared" si="129"/>
        <v>0</v>
      </c>
      <c r="Y752" s="289">
        <f>(($AB752*'DT IN. DE'!$E$5/1000))*($D$1166/IF(AND($D$1165&gt;$B$1167,$B$1167&gt;$D$1164),366,365))+(($AC752*'DT IN. DE'!$E$5/2000))</f>
        <v>0</v>
      </c>
      <c r="Z752" s="292">
        <f t="shared" si="130"/>
        <v>0</v>
      </c>
      <c r="AA752" s="386"/>
      <c r="AB752" s="291">
        <f t="shared" si="131"/>
        <v>0</v>
      </c>
      <c r="AC752" s="291">
        <f t="shared" si="132"/>
        <v>0</v>
      </c>
    </row>
    <row r="753" spans="2:29" x14ac:dyDescent="0.25">
      <c r="B753" s="424">
        <v>749</v>
      </c>
      <c r="C753" s="430">
        <f>'BIENES ASEGURADOS IN.DE'!C753</f>
        <v>0</v>
      </c>
      <c r="D753" s="431">
        <f>'BIENES ASEGURADOS IN.DE'!D753*'RT GENERALES'!$E$14</f>
        <v>0</v>
      </c>
      <c r="E753" s="432">
        <f>'BIENES ASEGURADOS IN.DE'!E753*'RT GENERALES'!$E$14</f>
        <v>0</v>
      </c>
      <c r="F753" s="433">
        <f>'BIENES ASEGURADOS IN.DE'!F753*'RT GENERALES'!$E$14</f>
        <v>0</v>
      </c>
      <c r="G753" s="425">
        <f t="shared" si="122"/>
        <v>0</v>
      </c>
      <c r="H753" s="283"/>
      <c r="I753" s="284">
        <f>((((D753+E753)*('DT IN. DE'!$C$5/1000)))*($D$1166/IF(AND($D$1165&gt;$B$1167,$B$1167&gt;$D$1164),366,365))+(F753*('DT IN. DE'!$C$5/2000)))</f>
        <v>0</v>
      </c>
      <c r="J753" s="285">
        <f t="shared" si="123"/>
        <v>0</v>
      </c>
      <c r="K753" s="286">
        <f>(((D753+E753)*('DT IN. DE'!$E$5/1000))*($D$1166/IF(AND($D$1165&gt;$B$1167,$B$1167&gt;$D$1164),366,365))+(F753*('DT IN. DE'!$E$5/2000)))</f>
        <v>0</v>
      </c>
      <c r="L753" s="385"/>
      <c r="M753" s="287">
        <f t="shared" si="124"/>
        <v>0</v>
      </c>
      <c r="O753" s="288">
        <f>(($T753*'DT IN. DE'!$C$5/1000))*($D$1166/IF(AND($D$1165&gt;$B$1167,$B$1167&gt;$D$1164),366,365))+(($U753*'DT IN. DE'!$C$5/2000))</f>
        <v>0</v>
      </c>
      <c r="P753" s="289">
        <f t="shared" si="125"/>
        <v>0</v>
      </c>
      <c r="Q753" s="289">
        <f>(($T753*'DT IN. DE'!$E$5/1000))*($D$1166/IF(AND($D$1165&gt;$B$1167,$B$1167&gt;$D$1164),366,365))+(($U753*'DT IN. DE'!$E$5/2000))</f>
        <v>0</v>
      </c>
      <c r="R753" s="290">
        <f t="shared" si="126"/>
        <v>0</v>
      </c>
      <c r="T753" s="291">
        <f t="shared" si="127"/>
        <v>0</v>
      </c>
      <c r="U753" s="291">
        <f t="shared" si="128"/>
        <v>0</v>
      </c>
      <c r="W753" s="288">
        <f>(($AB753*'DT IN. DE'!$C$5/1000))*($D$1166/IF(AND($D$1165&gt;$B$1167,$B$1167&gt;$D$1164),366,365))+(($AC753*'DT IN. DE'!$C$5/2000))</f>
        <v>0</v>
      </c>
      <c r="X753" s="289">
        <f t="shared" si="129"/>
        <v>0</v>
      </c>
      <c r="Y753" s="289">
        <f>(($AB753*'DT IN. DE'!$E$5/1000))*($D$1166/IF(AND($D$1165&gt;$B$1167,$B$1167&gt;$D$1164),366,365))+(($AC753*'DT IN. DE'!$E$5/2000))</f>
        <v>0</v>
      </c>
      <c r="Z753" s="292">
        <f t="shared" si="130"/>
        <v>0</v>
      </c>
      <c r="AA753" s="386"/>
      <c r="AB753" s="291">
        <f t="shared" si="131"/>
        <v>0</v>
      </c>
      <c r="AC753" s="291">
        <f t="shared" si="132"/>
        <v>0</v>
      </c>
    </row>
    <row r="754" spans="2:29" x14ac:dyDescent="0.25">
      <c r="B754" s="424">
        <v>750</v>
      </c>
      <c r="C754" s="430">
        <f>'BIENES ASEGURADOS IN.DE'!C754</f>
        <v>0</v>
      </c>
      <c r="D754" s="431">
        <f>'BIENES ASEGURADOS IN.DE'!D754*'RT GENERALES'!$E$14</f>
        <v>0</v>
      </c>
      <c r="E754" s="432">
        <f>'BIENES ASEGURADOS IN.DE'!E754*'RT GENERALES'!$E$14</f>
        <v>0</v>
      </c>
      <c r="F754" s="433">
        <f>'BIENES ASEGURADOS IN.DE'!F754*'RT GENERALES'!$E$14</f>
        <v>0</v>
      </c>
      <c r="G754" s="425">
        <f t="shared" si="122"/>
        <v>0</v>
      </c>
      <c r="H754" s="283"/>
      <c r="I754" s="284">
        <f>((((D754+E754)*('DT IN. DE'!$C$5/1000)))*($D$1166/IF(AND($D$1165&gt;$B$1167,$B$1167&gt;$D$1164),366,365))+(F754*('DT IN. DE'!$C$5/2000)))</f>
        <v>0</v>
      </c>
      <c r="J754" s="285">
        <f t="shared" si="123"/>
        <v>0</v>
      </c>
      <c r="K754" s="286">
        <f>(((D754+E754)*('DT IN. DE'!$E$5/1000))*($D$1166/IF(AND($D$1165&gt;$B$1167,$B$1167&gt;$D$1164),366,365))+(F754*('DT IN. DE'!$E$5/2000)))</f>
        <v>0</v>
      </c>
      <c r="L754" s="385"/>
      <c r="M754" s="287">
        <f t="shared" si="124"/>
        <v>0</v>
      </c>
      <c r="O754" s="288">
        <f>(($T754*'DT IN. DE'!$C$5/1000))*($D$1166/IF(AND($D$1165&gt;$B$1167,$B$1167&gt;$D$1164),366,365))+(($U754*'DT IN. DE'!$C$5/2000))</f>
        <v>0</v>
      </c>
      <c r="P754" s="289">
        <f t="shared" si="125"/>
        <v>0</v>
      </c>
      <c r="Q754" s="289">
        <f>(($T754*'DT IN. DE'!$E$5/1000))*($D$1166/IF(AND($D$1165&gt;$B$1167,$B$1167&gt;$D$1164),366,365))+(($U754*'DT IN. DE'!$E$5/2000))</f>
        <v>0</v>
      </c>
      <c r="R754" s="290">
        <f t="shared" si="126"/>
        <v>0</v>
      </c>
      <c r="T754" s="291">
        <f t="shared" si="127"/>
        <v>0</v>
      </c>
      <c r="U754" s="291">
        <f t="shared" si="128"/>
        <v>0</v>
      </c>
      <c r="W754" s="288">
        <f>(($AB754*'DT IN. DE'!$C$5/1000))*($D$1166/IF(AND($D$1165&gt;$B$1167,$B$1167&gt;$D$1164),366,365))+(($AC754*'DT IN. DE'!$C$5/2000))</f>
        <v>0</v>
      </c>
      <c r="X754" s="289">
        <f t="shared" si="129"/>
        <v>0</v>
      </c>
      <c r="Y754" s="289">
        <f>(($AB754*'DT IN. DE'!$E$5/1000))*($D$1166/IF(AND($D$1165&gt;$B$1167,$B$1167&gt;$D$1164),366,365))+(($AC754*'DT IN. DE'!$E$5/2000))</f>
        <v>0</v>
      </c>
      <c r="Z754" s="292">
        <f t="shared" si="130"/>
        <v>0</v>
      </c>
      <c r="AA754" s="386"/>
      <c r="AB754" s="291">
        <f t="shared" si="131"/>
        <v>0</v>
      </c>
      <c r="AC754" s="291">
        <f t="shared" si="132"/>
        <v>0</v>
      </c>
    </row>
    <row r="755" spans="2:29" x14ac:dyDescent="0.25">
      <c r="B755" s="423">
        <v>751</v>
      </c>
      <c r="C755" s="430">
        <f>'BIENES ASEGURADOS IN.DE'!C755</f>
        <v>0</v>
      </c>
      <c r="D755" s="431">
        <f>'BIENES ASEGURADOS IN.DE'!D755*'RT GENERALES'!$E$14</f>
        <v>0</v>
      </c>
      <c r="E755" s="432">
        <f>'BIENES ASEGURADOS IN.DE'!E755*'RT GENERALES'!$E$14</f>
        <v>0</v>
      </c>
      <c r="F755" s="433">
        <f>'BIENES ASEGURADOS IN.DE'!F755*'RT GENERALES'!$E$14</f>
        <v>0</v>
      </c>
      <c r="G755" s="425">
        <f t="shared" si="122"/>
        <v>0</v>
      </c>
      <c r="H755" s="283"/>
      <c r="I755" s="284">
        <f>((((D755+E755)*('DT IN. DE'!$C$5/1000)))*($D$1166/IF(AND($D$1165&gt;$B$1167,$B$1167&gt;$D$1164),366,365))+(F755*('DT IN. DE'!$C$5/2000)))</f>
        <v>0</v>
      </c>
      <c r="J755" s="285">
        <f t="shared" si="123"/>
        <v>0</v>
      </c>
      <c r="K755" s="286">
        <f>(((D755+E755)*('DT IN. DE'!$E$5/1000))*($D$1166/IF(AND($D$1165&gt;$B$1167,$B$1167&gt;$D$1164),366,365))+(F755*('DT IN. DE'!$E$5/2000)))</f>
        <v>0</v>
      </c>
      <c r="L755" s="385"/>
      <c r="M755" s="287">
        <f t="shared" si="124"/>
        <v>0</v>
      </c>
      <c r="O755" s="288">
        <f>(($T755*'DT IN. DE'!$C$5/1000))*($D$1166/IF(AND($D$1165&gt;$B$1167,$B$1167&gt;$D$1164),366,365))+(($U755*'DT IN. DE'!$C$5/2000))</f>
        <v>0</v>
      </c>
      <c r="P755" s="289">
        <f t="shared" si="125"/>
        <v>0</v>
      </c>
      <c r="Q755" s="289">
        <f>(($T755*'DT IN. DE'!$E$5/1000))*($D$1166/IF(AND($D$1165&gt;$B$1167,$B$1167&gt;$D$1164),366,365))+(($U755*'DT IN. DE'!$E$5/2000))</f>
        <v>0</v>
      </c>
      <c r="R755" s="290">
        <f t="shared" si="126"/>
        <v>0</v>
      </c>
      <c r="T755" s="291">
        <f t="shared" si="127"/>
        <v>0</v>
      </c>
      <c r="U755" s="291">
        <f t="shared" si="128"/>
        <v>0</v>
      </c>
      <c r="W755" s="288">
        <f>(($AB755*'DT IN. DE'!$C$5/1000))*($D$1166/IF(AND($D$1165&gt;$B$1167,$B$1167&gt;$D$1164),366,365))+(($AC755*'DT IN. DE'!$C$5/2000))</f>
        <v>0</v>
      </c>
      <c r="X755" s="289">
        <f t="shared" si="129"/>
        <v>0</v>
      </c>
      <c r="Y755" s="289">
        <f>(($AB755*'DT IN. DE'!$E$5/1000))*($D$1166/IF(AND($D$1165&gt;$B$1167,$B$1167&gt;$D$1164),366,365))+(($AC755*'DT IN. DE'!$E$5/2000))</f>
        <v>0</v>
      </c>
      <c r="Z755" s="292">
        <f t="shared" si="130"/>
        <v>0</v>
      </c>
      <c r="AA755" s="386"/>
      <c r="AB755" s="291">
        <f t="shared" si="131"/>
        <v>0</v>
      </c>
      <c r="AC755" s="291">
        <f t="shared" si="132"/>
        <v>0</v>
      </c>
    </row>
    <row r="756" spans="2:29" x14ac:dyDescent="0.25">
      <c r="B756" s="424">
        <v>752</v>
      </c>
      <c r="C756" s="430">
        <f>'BIENES ASEGURADOS IN.DE'!C756</f>
        <v>0</v>
      </c>
      <c r="D756" s="431">
        <f>'BIENES ASEGURADOS IN.DE'!D756*'RT GENERALES'!$E$14</f>
        <v>0</v>
      </c>
      <c r="E756" s="432">
        <f>'BIENES ASEGURADOS IN.DE'!E756*'RT GENERALES'!$E$14</f>
        <v>0</v>
      </c>
      <c r="F756" s="433">
        <f>'BIENES ASEGURADOS IN.DE'!F756*'RT GENERALES'!$E$14</f>
        <v>0</v>
      </c>
      <c r="G756" s="425">
        <f t="shared" si="122"/>
        <v>0</v>
      </c>
      <c r="H756" s="283"/>
      <c r="I756" s="284">
        <f>((((D756+E756)*('DT IN. DE'!$C$5/1000)))*($D$1166/IF(AND($D$1165&gt;$B$1167,$B$1167&gt;$D$1164),366,365))+(F756*('DT IN. DE'!$C$5/2000)))</f>
        <v>0</v>
      </c>
      <c r="J756" s="285">
        <f t="shared" si="123"/>
        <v>0</v>
      </c>
      <c r="K756" s="286">
        <f>(((D756+E756)*('DT IN. DE'!$E$5/1000))*($D$1166/IF(AND($D$1165&gt;$B$1167,$B$1167&gt;$D$1164),366,365))+(F756*('DT IN. DE'!$E$5/2000)))</f>
        <v>0</v>
      </c>
      <c r="L756" s="385"/>
      <c r="M756" s="287">
        <f t="shared" si="124"/>
        <v>0</v>
      </c>
      <c r="O756" s="288">
        <f>(($T756*'DT IN. DE'!$C$5/1000))*($D$1166/IF(AND($D$1165&gt;$B$1167,$B$1167&gt;$D$1164),366,365))+(($U756*'DT IN. DE'!$C$5/2000))</f>
        <v>0</v>
      </c>
      <c r="P756" s="289">
        <f t="shared" si="125"/>
        <v>0</v>
      </c>
      <c r="Q756" s="289">
        <f>(($T756*'DT IN. DE'!$E$5/1000))*($D$1166/IF(AND($D$1165&gt;$B$1167,$B$1167&gt;$D$1164),366,365))+(($U756*'DT IN. DE'!$E$5/2000))</f>
        <v>0</v>
      </c>
      <c r="R756" s="290">
        <f t="shared" si="126"/>
        <v>0</v>
      </c>
      <c r="T756" s="291">
        <f t="shared" si="127"/>
        <v>0</v>
      </c>
      <c r="U756" s="291">
        <f t="shared" si="128"/>
        <v>0</v>
      </c>
      <c r="W756" s="288">
        <f>(($AB756*'DT IN. DE'!$C$5/1000))*($D$1166/IF(AND($D$1165&gt;$B$1167,$B$1167&gt;$D$1164),366,365))+(($AC756*'DT IN. DE'!$C$5/2000))</f>
        <v>0</v>
      </c>
      <c r="X756" s="289">
        <f t="shared" si="129"/>
        <v>0</v>
      </c>
      <c r="Y756" s="289">
        <f>(($AB756*'DT IN. DE'!$E$5/1000))*($D$1166/IF(AND($D$1165&gt;$B$1167,$B$1167&gt;$D$1164),366,365))+(($AC756*'DT IN. DE'!$E$5/2000))</f>
        <v>0</v>
      </c>
      <c r="Z756" s="292">
        <f t="shared" si="130"/>
        <v>0</v>
      </c>
      <c r="AA756" s="386"/>
      <c r="AB756" s="291">
        <f t="shared" si="131"/>
        <v>0</v>
      </c>
      <c r="AC756" s="291">
        <f t="shared" si="132"/>
        <v>0</v>
      </c>
    </row>
    <row r="757" spans="2:29" x14ac:dyDescent="0.25">
      <c r="B757" s="424">
        <v>753</v>
      </c>
      <c r="C757" s="430">
        <f>'BIENES ASEGURADOS IN.DE'!C757</f>
        <v>0</v>
      </c>
      <c r="D757" s="431">
        <f>'BIENES ASEGURADOS IN.DE'!D757*'RT GENERALES'!$E$14</f>
        <v>0</v>
      </c>
      <c r="E757" s="432">
        <f>'BIENES ASEGURADOS IN.DE'!E757*'RT GENERALES'!$E$14</f>
        <v>0</v>
      </c>
      <c r="F757" s="433">
        <f>'BIENES ASEGURADOS IN.DE'!F757*'RT GENERALES'!$E$14</f>
        <v>0</v>
      </c>
      <c r="G757" s="425">
        <f t="shared" si="122"/>
        <v>0</v>
      </c>
      <c r="H757" s="283"/>
      <c r="I757" s="284">
        <f>((((D757+E757)*('DT IN. DE'!$C$5/1000)))*($D$1166/IF(AND($D$1165&gt;$B$1167,$B$1167&gt;$D$1164),366,365))+(F757*('DT IN. DE'!$C$5/2000)))</f>
        <v>0</v>
      </c>
      <c r="J757" s="285">
        <f t="shared" si="123"/>
        <v>0</v>
      </c>
      <c r="K757" s="286">
        <f>(((D757+E757)*('DT IN. DE'!$E$5/1000))*($D$1166/IF(AND($D$1165&gt;$B$1167,$B$1167&gt;$D$1164),366,365))+(F757*('DT IN. DE'!$E$5/2000)))</f>
        <v>0</v>
      </c>
      <c r="L757" s="385"/>
      <c r="M757" s="287">
        <f t="shared" si="124"/>
        <v>0</v>
      </c>
      <c r="O757" s="288">
        <f>(($T757*'DT IN. DE'!$C$5/1000))*($D$1166/IF(AND($D$1165&gt;$B$1167,$B$1167&gt;$D$1164),366,365))+(($U757*'DT IN. DE'!$C$5/2000))</f>
        <v>0</v>
      </c>
      <c r="P757" s="289">
        <f t="shared" si="125"/>
        <v>0</v>
      </c>
      <c r="Q757" s="289">
        <f>(($T757*'DT IN. DE'!$E$5/1000))*($D$1166/IF(AND($D$1165&gt;$B$1167,$B$1167&gt;$D$1164),366,365))+(($U757*'DT IN. DE'!$E$5/2000))</f>
        <v>0</v>
      </c>
      <c r="R757" s="290">
        <f t="shared" si="126"/>
        <v>0</v>
      </c>
      <c r="T757" s="291">
        <f t="shared" si="127"/>
        <v>0</v>
      </c>
      <c r="U757" s="291">
        <f t="shared" si="128"/>
        <v>0</v>
      </c>
      <c r="W757" s="288">
        <f>(($AB757*'DT IN. DE'!$C$5/1000))*($D$1166/IF(AND($D$1165&gt;$B$1167,$B$1167&gt;$D$1164),366,365))+(($AC757*'DT IN. DE'!$C$5/2000))</f>
        <v>0</v>
      </c>
      <c r="X757" s="289">
        <f t="shared" si="129"/>
        <v>0</v>
      </c>
      <c r="Y757" s="289">
        <f>(($AB757*'DT IN. DE'!$E$5/1000))*($D$1166/IF(AND($D$1165&gt;$B$1167,$B$1167&gt;$D$1164),366,365))+(($AC757*'DT IN. DE'!$E$5/2000))</f>
        <v>0</v>
      </c>
      <c r="Z757" s="292">
        <f t="shared" si="130"/>
        <v>0</v>
      </c>
      <c r="AA757" s="386"/>
      <c r="AB757" s="291">
        <f t="shared" si="131"/>
        <v>0</v>
      </c>
      <c r="AC757" s="291">
        <f t="shared" si="132"/>
        <v>0</v>
      </c>
    </row>
    <row r="758" spans="2:29" x14ac:dyDescent="0.25">
      <c r="B758" s="423">
        <v>754</v>
      </c>
      <c r="C758" s="430">
        <f>'BIENES ASEGURADOS IN.DE'!C758</f>
        <v>0</v>
      </c>
      <c r="D758" s="431">
        <f>'BIENES ASEGURADOS IN.DE'!D758*'RT GENERALES'!$E$14</f>
        <v>0</v>
      </c>
      <c r="E758" s="432">
        <f>'BIENES ASEGURADOS IN.DE'!E758*'RT GENERALES'!$E$14</f>
        <v>0</v>
      </c>
      <c r="F758" s="433">
        <f>'BIENES ASEGURADOS IN.DE'!F758*'RT GENERALES'!$E$14</f>
        <v>0</v>
      </c>
      <c r="G758" s="425">
        <f t="shared" si="122"/>
        <v>0</v>
      </c>
      <c r="H758" s="283"/>
      <c r="I758" s="284">
        <f>((((D758+E758)*('DT IN. DE'!$C$5/1000)))*($D$1166/IF(AND($D$1165&gt;$B$1167,$B$1167&gt;$D$1164),366,365))+(F758*('DT IN. DE'!$C$5/2000)))</f>
        <v>0</v>
      </c>
      <c r="J758" s="285">
        <f t="shared" si="123"/>
        <v>0</v>
      </c>
      <c r="K758" s="286">
        <f>(((D758+E758)*('DT IN. DE'!$E$5/1000))*($D$1166/IF(AND($D$1165&gt;$B$1167,$B$1167&gt;$D$1164),366,365))+(F758*('DT IN. DE'!$E$5/2000)))</f>
        <v>0</v>
      </c>
      <c r="L758" s="385"/>
      <c r="M758" s="287">
        <f t="shared" si="124"/>
        <v>0</v>
      </c>
      <c r="O758" s="288">
        <f>(($T758*'DT IN. DE'!$C$5/1000))*($D$1166/IF(AND($D$1165&gt;$B$1167,$B$1167&gt;$D$1164),366,365))+(($U758*'DT IN. DE'!$C$5/2000))</f>
        <v>0</v>
      </c>
      <c r="P758" s="289">
        <f t="shared" si="125"/>
        <v>0</v>
      </c>
      <c r="Q758" s="289">
        <f>(($T758*'DT IN. DE'!$E$5/1000))*($D$1166/IF(AND($D$1165&gt;$B$1167,$B$1167&gt;$D$1164),366,365))+(($U758*'DT IN. DE'!$E$5/2000))</f>
        <v>0</v>
      </c>
      <c r="R758" s="290">
        <f t="shared" si="126"/>
        <v>0</v>
      </c>
      <c r="T758" s="291">
        <f t="shared" si="127"/>
        <v>0</v>
      </c>
      <c r="U758" s="291">
        <f t="shared" si="128"/>
        <v>0</v>
      </c>
      <c r="W758" s="288">
        <f>(($AB758*'DT IN. DE'!$C$5/1000))*($D$1166/IF(AND($D$1165&gt;$B$1167,$B$1167&gt;$D$1164),366,365))+(($AC758*'DT IN. DE'!$C$5/2000))</f>
        <v>0</v>
      </c>
      <c r="X758" s="289">
        <f t="shared" si="129"/>
        <v>0</v>
      </c>
      <c r="Y758" s="289">
        <f>(($AB758*'DT IN. DE'!$E$5/1000))*($D$1166/IF(AND($D$1165&gt;$B$1167,$B$1167&gt;$D$1164),366,365))+(($AC758*'DT IN. DE'!$E$5/2000))</f>
        <v>0</v>
      </c>
      <c r="Z758" s="292">
        <f t="shared" si="130"/>
        <v>0</v>
      </c>
      <c r="AA758" s="386"/>
      <c r="AB758" s="291">
        <f t="shared" si="131"/>
        <v>0</v>
      </c>
      <c r="AC758" s="291">
        <f t="shared" si="132"/>
        <v>0</v>
      </c>
    </row>
    <row r="759" spans="2:29" x14ac:dyDescent="0.25">
      <c r="B759" s="424">
        <v>755</v>
      </c>
      <c r="C759" s="430">
        <f>'BIENES ASEGURADOS IN.DE'!C759</f>
        <v>0</v>
      </c>
      <c r="D759" s="431">
        <f>'BIENES ASEGURADOS IN.DE'!D759*'RT GENERALES'!$E$14</f>
        <v>0</v>
      </c>
      <c r="E759" s="432">
        <f>'BIENES ASEGURADOS IN.DE'!E759*'RT GENERALES'!$E$14</f>
        <v>0</v>
      </c>
      <c r="F759" s="433">
        <f>'BIENES ASEGURADOS IN.DE'!F759*'RT GENERALES'!$E$14</f>
        <v>0</v>
      </c>
      <c r="G759" s="425">
        <f t="shared" si="122"/>
        <v>0</v>
      </c>
      <c r="H759" s="283"/>
      <c r="I759" s="284">
        <f>((((D759+E759)*('DT IN. DE'!$C$5/1000)))*($D$1166/IF(AND($D$1165&gt;$B$1167,$B$1167&gt;$D$1164),366,365))+(F759*('DT IN. DE'!$C$5/2000)))</f>
        <v>0</v>
      </c>
      <c r="J759" s="285">
        <f t="shared" si="123"/>
        <v>0</v>
      </c>
      <c r="K759" s="286">
        <f>(((D759+E759)*('DT IN. DE'!$E$5/1000))*($D$1166/IF(AND($D$1165&gt;$B$1167,$B$1167&gt;$D$1164),366,365))+(F759*('DT IN. DE'!$E$5/2000)))</f>
        <v>0</v>
      </c>
      <c r="L759" s="385"/>
      <c r="M759" s="287">
        <f t="shared" si="124"/>
        <v>0</v>
      </c>
      <c r="O759" s="288">
        <f>(($T759*'DT IN. DE'!$C$5/1000))*($D$1166/IF(AND($D$1165&gt;$B$1167,$B$1167&gt;$D$1164),366,365))+(($U759*'DT IN. DE'!$C$5/2000))</f>
        <v>0</v>
      </c>
      <c r="P759" s="289">
        <f t="shared" si="125"/>
        <v>0</v>
      </c>
      <c r="Q759" s="289">
        <f>(($T759*'DT IN. DE'!$E$5/1000))*($D$1166/IF(AND($D$1165&gt;$B$1167,$B$1167&gt;$D$1164),366,365))+(($U759*'DT IN. DE'!$E$5/2000))</f>
        <v>0</v>
      </c>
      <c r="R759" s="290">
        <f t="shared" si="126"/>
        <v>0</v>
      </c>
      <c r="T759" s="291">
        <f t="shared" si="127"/>
        <v>0</v>
      </c>
      <c r="U759" s="291">
        <f t="shared" si="128"/>
        <v>0</v>
      </c>
      <c r="W759" s="288">
        <f>(($AB759*'DT IN. DE'!$C$5/1000))*($D$1166/IF(AND($D$1165&gt;$B$1167,$B$1167&gt;$D$1164),366,365))+(($AC759*'DT IN. DE'!$C$5/2000))</f>
        <v>0</v>
      </c>
      <c r="X759" s="289">
        <f t="shared" si="129"/>
        <v>0</v>
      </c>
      <c r="Y759" s="289">
        <f>(($AB759*'DT IN. DE'!$E$5/1000))*($D$1166/IF(AND($D$1165&gt;$B$1167,$B$1167&gt;$D$1164),366,365))+(($AC759*'DT IN. DE'!$E$5/2000))</f>
        <v>0</v>
      </c>
      <c r="Z759" s="292">
        <f t="shared" si="130"/>
        <v>0</v>
      </c>
      <c r="AA759" s="386"/>
      <c r="AB759" s="291">
        <f t="shared" si="131"/>
        <v>0</v>
      </c>
      <c r="AC759" s="291">
        <f t="shared" si="132"/>
        <v>0</v>
      </c>
    </row>
    <row r="760" spans="2:29" x14ac:dyDescent="0.25">
      <c r="B760" s="424">
        <v>756</v>
      </c>
      <c r="C760" s="430">
        <f>'BIENES ASEGURADOS IN.DE'!C760</f>
        <v>0</v>
      </c>
      <c r="D760" s="431">
        <f>'BIENES ASEGURADOS IN.DE'!D760*'RT GENERALES'!$E$14</f>
        <v>0</v>
      </c>
      <c r="E760" s="432">
        <f>'BIENES ASEGURADOS IN.DE'!E760*'RT GENERALES'!$E$14</f>
        <v>0</v>
      </c>
      <c r="F760" s="433">
        <f>'BIENES ASEGURADOS IN.DE'!F760*'RT GENERALES'!$E$14</f>
        <v>0</v>
      </c>
      <c r="G760" s="425">
        <f t="shared" si="122"/>
        <v>0</v>
      </c>
      <c r="H760" s="283"/>
      <c r="I760" s="284">
        <f>((((D760+E760)*('DT IN. DE'!$C$5/1000)))*($D$1166/IF(AND($D$1165&gt;$B$1167,$B$1167&gt;$D$1164),366,365))+(F760*('DT IN. DE'!$C$5/2000)))</f>
        <v>0</v>
      </c>
      <c r="J760" s="285">
        <f t="shared" si="123"/>
        <v>0</v>
      </c>
      <c r="K760" s="286">
        <f>(((D760+E760)*('DT IN. DE'!$E$5/1000))*($D$1166/IF(AND($D$1165&gt;$B$1167,$B$1167&gt;$D$1164),366,365))+(F760*('DT IN. DE'!$E$5/2000)))</f>
        <v>0</v>
      </c>
      <c r="L760" s="385"/>
      <c r="M760" s="287">
        <f t="shared" si="124"/>
        <v>0</v>
      </c>
      <c r="O760" s="288">
        <f>(($T760*'DT IN. DE'!$C$5/1000))*($D$1166/IF(AND($D$1165&gt;$B$1167,$B$1167&gt;$D$1164),366,365))+(($U760*'DT IN. DE'!$C$5/2000))</f>
        <v>0</v>
      </c>
      <c r="P760" s="289">
        <f t="shared" si="125"/>
        <v>0</v>
      </c>
      <c r="Q760" s="289">
        <f>(($T760*'DT IN. DE'!$E$5/1000))*($D$1166/IF(AND($D$1165&gt;$B$1167,$B$1167&gt;$D$1164),366,365))+(($U760*'DT IN. DE'!$E$5/2000))</f>
        <v>0</v>
      </c>
      <c r="R760" s="290">
        <f t="shared" si="126"/>
        <v>0</v>
      </c>
      <c r="T760" s="291">
        <f t="shared" si="127"/>
        <v>0</v>
      </c>
      <c r="U760" s="291">
        <f t="shared" si="128"/>
        <v>0</v>
      </c>
      <c r="W760" s="288">
        <f>(($AB760*'DT IN. DE'!$C$5/1000))*($D$1166/IF(AND($D$1165&gt;$B$1167,$B$1167&gt;$D$1164),366,365))+(($AC760*'DT IN. DE'!$C$5/2000))</f>
        <v>0</v>
      </c>
      <c r="X760" s="289">
        <f t="shared" si="129"/>
        <v>0</v>
      </c>
      <c r="Y760" s="289">
        <f>(($AB760*'DT IN. DE'!$E$5/1000))*($D$1166/IF(AND($D$1165&gt;$B$1167,$B$1167&gt;$D$1164),366,365))+(($AC760*'DT IN. DE'!$E$5/2000))</f>
        <v>0</v>
      </c>
      <c r="Z760" s="292">
        <f t="shared" si="130"/>
        <v>0</v>
      </c>
      <c r="AA760" s="386"/>
      <c r="AB760" s="291">
        <f t="shared" si="131"/>
        <v>0</v>
      </c>
      <c r="AC760" s="291">
        <f t="shared" si="132"/>
        <v>0</v>
      </c>
    </row>
    <row r="761" spans="2:29" x14ac:dyDescent="0.25">
      <c r="B761" s="423">
        <v>757</v>
      </c>
      <c r="C761" s="430">
        <f>'BIENES ASEGURADOS IN.DE'!C761</f>
        <v>0</v>
      </c>
      <c r="D761" s="431">
        <f>'BIENES ASEGURADOS IN.DE'!D761*'RT GENERALES'!$E$14</f>
        <v>0</v>
      </c>
      <c r="E761" s="432">
        <f>'BIENES ASEGURADOS IN.DE'!E761*'RT GENERALES'!$E$14</f>
        <v>0</v>
      </c>
      <c r="F761" s="433">
        <f>'BIENES ASEGURADOS IN.DE'!F761*'RT GENERALES'!$E$14</f>
        <v>0</v>
      </c>
      <c r="G761" s="425">
        <f t="shared" si="122"/>
        <v>0</v>
      </c>
      <c r="H761" s="283"/>
      <c r="I761" s="284">
        <f>((((D761+E761)*('DT IN. DE'!$C$5/1000)))*($D$1166/IF(AND($D$1165&gt;$B$1167,$B$1167&gt;$D$1164),366,365))+(F761*('DT IN. DE'!$C$5/2000)))</f>
        <v>0</v>
      </c>
      <c r="J761" s="285">
        <f t="shared" si="123"/>
        <v>0</v>
      </c>
      <c r="K761" s="286">
        <f>(((D761+E761)*('DT IN. DE'!$E$5/1000))*($D$1166/IF(AND($D$1165&gt;$B$1167,$B$1167&gt;$D$1164),366,365))+(F761*('DT IN. DE'!$E$5/2000)))</f>
        <v>0</v>
      </c>
      <c r="L761" s="385"/>
      <c r="M761" s="287">
        <f t="shared" si="124"/>
        <v>0</v>
      </c>
      <c r="O761" s="288">
        <f>(($T761*'DT IN. DE'!$C$5/1000))*($D$1166/IF(AND($D$1165&gt;$B$1167,$B$1167&gt;$D$1164),366,365))+(($U761*'DT IN. DE'!$C$5/2000))</f>
        <v>0</v>
      </c>
      <c r="P761" s="289">
        <f t="shared" si="125"/>
        <v>0</v>
      </c>
      <c r="Q761" s="289">
        <f>(($T761*'DT IN. DE'!$E$5/1000))*($D$1166/IF(AND($D$1165&gt;$B$1167,$B$1167&gt;$D$1164),366,365))+(($U761*'DT IN. DE'!$E$5/2000))</f>
        <v>0</v>
      </c>
      <c r="R761" s="290">
        <f t="shared" si="126"/>
        <v>0</v>
      </c>
      <c r="T761" s="291">
        <f t="shared" si="127"/>
        <v>0</v>
      </c>
      <c r="U761" s="291">
        <f t="shared" si="128"/>
        <v>0</v>
      </c>
      <c r="W761" s="288">
        <f>(($AB761*'DT IN. DE'!$C$5/1000))*($D$1166/IF(AND($D$1165&gt;$B$1167,$B$1167&gt;$D$1164),366,365))+(($AC761*'DT IN. DE'!$C$5/2000))</f>
        <v>0</v>
      </c>
      <c r="X761" s="289">
        <f t="shared" si="129"/>
        <v>0</v>
      </c>
      <c r="Y761" s="289">
        <f>(($AB761*'DT IN. DE'!$E$5/1000))*($D$1166/IF(AND($D$1165&gt;$B$1167,$B$1167&gt;$D$1164),366,365))+(($AC761*'DT IN. DE'!$E$5/2000))</f>
        <v>0</v>
      </c>
      <c r="Z761" s="292">
        <f t="shared" si="130"/>
        <v>0</v>
      </c>
      <c r="AA761" s="386"/>
      <c r="AB761" s="291">
        <f t="shared" si="131"/>
        <v>0</v>
      </c>
      <c r="AC761" s="291">
        <f t="shared" si="132"/>
        <v>0</v>
      </c>
    </row>
    <row r="762" spans="2:29" x14ac:dyDescent="0.25">
      <c r="B762" s="424">
        <v>758</v>
      </c>
      <c r="C762" s="430">
        <f>'BIENES ASEGURADOS IN.DE'!C762</f>
        <v>0</v>
      </c>
      <c r="D762" s="431">
        <f>'BIENES ASEGURADOS IN.DE'!D762*'RT GENERALES'!$E$14</f>
        <v>0</v>
      </c>
      <c r="E762" s="432">
        <f>'BIENES ASEGURADOS IN.DE'!E762*'RT GENERALES'!$E$14</f>
        <v>0</v>
      </c>
      <c r="F762" s="433">
        <f>'BIENES ASEGURADOS IN.DE'!F762*'RT GENERALES'!$E$14</f>
        <v>0</v>
      </c>
      <c r="G762" s="425">
        <f t="shared" si="122"/>
        <v>0</v>
      </c>
      <c r="H762" s="283"/>
      <c r="I762" s="284">
        <f>((((D762+E762)*('DT IN. DE'!$C$5/1000)))*($D$1166/IF(AND($D$1165&gt;$B$1167,$B$1167&gt;$D$1164),366,365))+(F762*('DT IN. DE'!$C$5/2000)))</f>
        <v>0</v>
      </c>
      <c r="J762" s="285">
        <f t="shared" si="123"/>
        <v>0</v>
      </c>
      <c r="K762" s="286">
        <f>(((D762+E762)*('DT IN. DE'!$E$5/1000))*($D$1166/IF(AND($D$1165&gt;$B$1167,$B$1167&gt;$D$1164),366,365))+(F762*('DT IN. DE'!$E$5/2000)))</f>
        <v>0</v>
      </c>
      <c r="L762" s="385"/>
      <c r="M762" s="287">
        <f t="shared" si="124"/>
        <v>0</v>
      </c>
      <c r="O762" s="288">
        <f>(($T762*'DT IN. DE'!$C$5/1000))*($D$1166/IF(AND($D$1165&gt;$B$1167,$B$1167&gt;$D$1164),366,365))+(($U762*'DT IN. DE'!$C$5/2000))</f>
        <v>0</v>
      </c>
      <c r="P762" s="289">
        <f t="shared" si="125"/>
        <v>0</v>
      </c>
      <c r="Q762" s="289">
        <f>(($T762*'DT IN. DE'!$E$5/1000))*($D$1166/IF(AND($D$1165&gt;$B$1167,$B$1167&gt;$D$1164),366,365))+(($U762*'DT IN. DE'!$E$5/2000))</f>
        <v>0</v>
      </c>
      <c r="R762" s="290">
        <f t="shared" si="126"/>
        <v>0</v>
      </c>
      <c r="T762" s="291">
        <f t="shared" si="127"/>
        <v>0</v>
      </c>
      <c r="U762" s="291">
        <f t="shared" si="128"/>
        <v>0</v>
      </c>
      <c r="W762" s="288">
        <f>(($AB762*'DT IN. DE'!$C$5/1000))*($D$1166/IF(AND($D$1165&gt;$B$1167,$B$1167&gt;$D$1164),366,365))+(($AC762*'DT IN. DE'!$C$5/2000))</f>
        <v>0</v>
      </c>
      <c r="X762" s="289">
        <f t="shared" si="129"/>
        <v>0</v>
      </c>
      <c r="Y762" s="289">
        <f>(($AB762*'DT IN. DE'!$E$5/1000))*($D$1166/IF(AND($D$1165&gt;$B$1167,$B$1167&gt;$D$1164),366,365))+(($AC762*'DT IN. DE'!$E$5/2000))</f>
        <v>0</v>
      </c>
      <c r="Z762" s="292">
        <f t="shared" si="130"/>
        <v>0</v>
      </c>
      <c r="AA762" s="386"/>
      <c r="AB762" s="291">
        <f t="shared" si="131"/>
        <v>0</v>
      </c>
      <c r="AC762" s="291">
        <f t="shared" si="132"/>
        <v>0</v>
      </c>
    </row>
    <row r="763" spans="2:29" x14ac:dyDescent="0.25">
      <c r="B763" s="424">
        <v>759</v>
      </c>
      <c r="C763" s="430">
        <f>'BIENES ASEGURADOS IN.DE'!C763</f>
        <v>0</v>
      </c>
      <c r="D763" s="431">
        <f>'BIENES ASEGURADOS IN.DE'!D763*'RT GENERALES'!$E$14</f>
        <v>0</v>
      </c>
      <c r="E763" s="432">
        <f>'BIENES ASEGURADOS IN.DE'!E763*'RT GENERALES'!$E$14</f>
        <v>0</v>
      </c>
      <c r="F763" s="433">
        <f>'BIENES ASEGURADOS IN.DE'!F763*'RT GENERALES'!$E$14</f>
        <v>0</v>
      </c>
      <c r="G763" s="425">
        <f t="shared" si="122"/>
        <v>0</v>
      </c>
      <c r="H763" s="283"/>
      <c r="I763" s="284">
        <f>((((D763+E763)*('DT IN. DE'!$C$5/1000)))*($D$1166/IF(AND($D$1165&gt;$B$1167,$B$1167&gt;$D$1164),366,365))+(F763*('DT IN. DE'!$C$5/2000)))</f>
        <v>0</v>
      </c>
      <c r="J763" s="285">
        <f t="shared" si="123"/>
        <v>0</v>
      </c>
      <c r="K763" s="286">
        <f>(((D763+E763)*('DT IN. DE'!$E$5/1000))*($D$1166/IF(AND($D$1165&gt;$B$1167,$B$1167&gt;$D$1164),366,365))+(F763*('DT IN. DE'!$E$5/2000)))</f>
        <v>0</v>
      </c>
      <c r="L763" s="385"/>
      <c r="M763" s="287">
        <f t="shared" si="124"/>
        <v>0</v>
      </c>
      <c r="O763" s="288">
        <f>(($T763*'DT IN. DE'!$C$5/1000))*($D$1166/IF(AND($D$1165&gt;$B$1167,$B$1167&gt;$D$1164),366,365))+(($U763*'DT IN. DE'!$C$5/2000))</f>
        <v>0</v>
      </c>
      <c r="P763" s="289">
        <f t="shared" si="125"/>
        <v>0</v>
      </c>
      <c r="Q763" s="289">
        <f>(($T763*'DT IN. DE'!$E$5/1000))*($D$1166/IF(AND($D$1165&gt;$B$1167,$B$1167&gt;$D$1164),366,365))+(($U763*'DT IN. DE'!$E$5/2000))</f>
        <v>0</v>
      </c>
      <c r="R763" s="290">
        <f t="shared" si="126"/>
        <v>0</v>
      </c>
      <c r="T763" s="291">
        <f t="shared" si="127"/>
        <v>0</v>
      </c>
      <c r="U763" s="291">
        <f t="shared" si="128"/>
        <v>0</v>
      </c>
      <c r="W763" s="288">
        <f>(($AB763*'DT IN. DE'!$C$5/1000))*($D$1166/IF(AND($D$1165&gt;$B$1167,$B$1167&gt;$D$1164),366,365))+(($AC763*'DT IN. DE'!$C$5/2000))</f>
        <v>0</v>
      </c>
      <c r="X763" s="289">
        <f t="shared" si="129"/>
        <v>0</v>
      </c>
      <c r="Y763" s="289">
        <f>(($AB763*'DT IN. DE'!$E$5/1000))*($D$1166/IF(AND($D$1165&gt;$B$1167,$B$1167&gt;$D$1164),366,365))+(($AC763*'DT IN. DE'!$E$5/2000))</f>
        <v>0</v>
      </c>
      <c r="Z763" s="292">
        <f t="shared" si="130"/>
        <v>0</v>
      </c>
      <c r="AA763" s="386"/>
      <c r="AB763" s="291">
        <f t="shared" si="131"/>
        <v>0</v>
      </c>
      <c r="AC763" s="291">
        <f t="shared" si="132"/>
        <v>0</v>
      </c>
    </row>
    <row r="764" spans="2:29" x14ac:dyDescent="0.25">
      <c r="B764" s="423">
        <v>760</v>
      </c>
      <c r="C764" s="430">
        <f>'BIENES ASEGURADOS IN.DE'!C764</f>
        <v>0</v>
      </c>
      <c r="D764" s="431">
        <f>'BIENES ASEGURADOS IN.DE'!D764*'RT GENERALES'!$E$14</f>
        <v>0</v>
      </c>
      <c r="E764" s="432">
        <f>'BIENES ASEGURADOS IN.DE'!E764*'RT GENERALES'!$E$14</f>
        <v>0</v>
      </c>
      <c r="F764" s="433">
        <f>'BIENES ASEGURADOS IN.DE'!F764*'RT GENERALES'!$E$14</f>
        <v>0</v>
      </c>
      <c r="G764" s="425">
        <f t="shared" si="122"/>
        <v>0</v>
      </c>
      <c r="H764" s="283"/>
      <c r="I764" s="284">
        <f>((((D764+E764)*('DT IN. DE'!$C$5/1000)))*($D$1166/IF(AND($D$1165&gt;$B$1167,$B$1167&gt;$D$1164),366,365))+(F764*('DT IN. DE'!$C$5/2000)))</f>
        <v>0</v>
      </c>
      <c r="J764" s="285">
        <f t="shared" si="123"/>
        <v>0</v>
      </c>
      <c r="K764" s="286">
        <f>(((D764+E764)*('DT IN. DE'!$E$5/1000))*($D$1166/IF(AND($D$1165&gt;$B$1167,$B$1167&gt;$D$1164),366,365))+(F764*('DT IN. DE'!$E$5/2000)))</f>
        <v>0</v>
      </c>
      <c r="L764" s="385"/>
      <c r="M764" s="287">
        <f t="shared" si="124"/>
        <v>0</v>
      </c>
      <c r="O764" s="288">
        <f>(($T764*'DT IN. DE'!$C$5/1000))*($D$1166/IF(AND($D$1165&gt;$B$1167,$B$1167&gt;$D$1164),366,365))+(($U764*'DT IN. DE'!$C$5/2000))</f>
        <v>0</v>
      </c>
      <c r="P764" s="289">
        <f t="shared" si="125"/>
        <v>0</v>
      </c>
      <c r="Q764" s="289">
        <f>(($T764*'DT IN. DE'!$E$5/1000))*($D$1166/IF(AND($D$1165&gt;$B$1167,$B$1167&gt;$D$1164),366,365))+(($U764*'DT IN. DE'!$E$5/2000))</f>
        <v>0</v>
      </c>
      <c r="R764" s="290">
        <f t="shared" si="126"/>
        <v>0</v>
      </c>
      <c r="T764" s="291">
        <f t="shared" si="127"/>
        <v>0</v>
      </c>
      <c r="U764" s="291">
        <f t="shared" si="128"/>
        <v>0</v>
      </c>
      <c r="W764" s="288">
        <f>(($AB764*'DT IN. DE'!$C$5/1000))*($D$1166/IF(AND($D$1165&gt;$B$1167,$B$1167&gt;$D$1164),366,365))+(($AC764*'DT IN. DE'!$C$5/2000))</f>
        <v>0</v>
      </c>
      <c r="X764" s="289">
        <f t="shared" si="129"/>
        <v>0</v>
      </c>
      <c r="Y764" s="289">
        <f>(($AB764*'DT IN. DE'!$E$5/1000))*($D$1166/IF(AND($D$1165&gt;$B$1167,$B$1167&gt;$D$1164),366,365))+(($AC764*'DT IN. DE'!$E$5/2000))</f>
        <v>0</v>
      </c>
      <c r="Z764" s="292">
        <f t="shared" si="130"/>
        <v>0</v>
      </c>
      <c r="AA764" s="386"/>
      <c r="AB764" s="291">
        <f t="shared" si="131"/>
        <v>0</v>
      </c>
      <c r="AC764" s="291">
        <f t="shared" si="132"/>
        <v>0</v>
      </c>
    </row>
    <row r="765" spans="2:29" x14ac:dyDescent="0.25">
      <c r="B765" s="424">
        <v>761</v>
      </c>
      <c r="C765" s="430">
        <f>'BIENES ASEGURADOS IN.DE'!C765</f>
        <v>0</v>
      </c>
      <c r="D765" s="431">
        <f>'BIENES ASEGURADOS IN.DE'!D765*'RT GENERALES'!$E$14</f>
        <v>0</v>
      </c>
      <c r="E765" s="432">
        <f>'BIENES ASEGURADOS IN.DE'!E765*'RT GENERALES'!$E$14</f>
        <v>0</v>
      </c>
      <c r="F765" s="433">
        <f>'BIENES ASEGURADOS IN.DE'!F765*'RT GENERALES'!$E$14</f>
        <v>0</v>
      </c>
      <c r="G765" s="425">
        <f t="shared" si="122"/>
        <v>0</v>
      </c>
      <c r="H765" s="283"/>
      <c r="I765" s="284">
        <f>((((D765+E765)*('DT IN. DE'!$C$5/1000)))*($D$1166/IF(AND($D$1165&gt;$B$1167,$B$1167&gt;$D$1164),366,365))+(F765*('DT IN. DE'!$C$5/2000)))</f>
        <v>0</v>
      </c>
      <c r="J765" s="285">
        <f t="shared" si="123"/>
        <v>0</v>
      </c>
      <c r="K765" s="286">
        <f>(((D765+E765)*('DT IN. DE'!$E$5/1000))*($D$1166/IF(AND($D$1165&gt;$B$1167,$B$1167&gt;$D$1164),366,365))+(F765*('DT IN. DE'!$E$5/2000)))</f>
        <v>0</v>
      </c>
      <c r="L765" s="385"/>
      <c r="M765" s="287">
        <f t="shared" si="124"/>
        <v>0</v>
      </c>
      <c r="O765" s="288">
        <f>(($T765*'DT IN. DE'!$C$5/1000))*($D$1166/IF(AND($D$1165&gt;$B$1167,$B$1167&gt;$D$1164),366,365))+(($U765*'DT IN. DE'!$C$5/2000))</f>
        <v>0</v>
      </c>
      <c r="P765" s="289">
        <f t="shared" si="125"/>
        <v>0</v>
      </c>
      <c r="Q765" s="289">
        <f>(($T765*'DT IN. DE'!$E$5/1000))*($D$1166/IF(AND($D$1165&gt;$B$1167,$B$1167&gt;$D$1164),366,365))+(($U765*'DT IN. DE'!$E$5/2000))</f>
        <v>0</v>
      </c>
      <c r="R765" s="290">
        <f t="shared" si="126"/>
        <v>0</v>
      </c>
      <c r="T765" s="291">
        <f t="shared" si="127"/>
        <v>0</v>
      </c>
      <c r="U765" s="291">
        <f t="shared" si="128"/>
        <v>0</v>
      </c>
      <c r="W765" s="288">
        <f>(($AB765*'DT IN. DE'!$C$5/1000))*($D$1166/IF(AND($D$1165&gt;$B$1167,$B$1167&gt;$D$1164),366,365))+(($AC765*'DT IN. DE'!$C$5/2000))</f>
        <v>0</v>
      </c>
      <c r="X765" s="289">
        <f t="shared" si="129"/>
        <v>0</v>
      </c>
      <c r="Y765" s="289">
        <f>(($AB765*'DT IN. DE'!$E$5/1000))*($D$1166/IF(AND($D$1165&gt;$B$1167,$B$1167&gt;$D$1164),366,365))+(($AC765*'DT IN. DE'!$E$5/2000))</f>
        <v>0</v>
      </c>
      <c r="Z765" s="292">
        <f t="shared" si="130"/>
        <v>0</v>
      </c>
      <c r="AA765" s="386"/>
      <c r="AB765" s="291">
        <f t="shared" si="131"/>
        <v>0</v>
      </c>
      <c r="AC765" s="291">
        <f t="shared" si="132"/>
        <v>0</v>
      </c>
    </row>
    <row r="766" spans="2:29" x14ac:dyDescent="0.25">
      <c r="B766" s="424">
        <v>762</v>
      </c>
      <c r="C766" s="430">
        <f>'BIENES ASEGURADOS IN.DE'!C766</f>
        <v>0</v>
      </c>
      <c r="D766" s="431">
        <f>'BIENES ASEGURADOS IN.DE'!D766*'RT GENERALES'!$E$14</f>
        <v>0</v>
      </c>
      <c r="E766" s="432">
        <f>'BIENES ASEGURADOS IN.DE'!E766*'RT GENERALES'!$E$14</f>
        <v>0</v>
      </c>
      <c r="F766" s="433">
        <f>'BIENES ASEGURADOS IN.DE'!F766*'RT GENERALES'!$E$14</f>
        <v>0</v>
      </c>
      <c r="G766" s="425">
        <f t="shared" si="122"/>
        <v>0</v>
      </c>
      <c r="H766" s="283"/>
      <c r="I766" s="284">
        <f>((((D766+E766)*('DT IN. DE'!$C$5/1000)))*($D$1166/IF(AND($D$1165&gt;$B$1167,$B$1167&gt;$D$1164),366,365))+(F766*('DT IN. DE'!$C$5/2000)))</f>
        <v>0</v>
      </c>
      <c r="J766" s="285">
        <f t="shared" si="123"/>
        <v>0</v>
      </c>
      <c r="K766" s="286">
        <f>(((D766+E766)*('DT IN. DE'!$E$5/1000))*($D$1166/IF(AND($D$1165&gt;$B$1167,$B$1167&gt;$D$1164),366,365))+(F766*('DT IN. DE'!$E$5/2000)))</f>
        <v>0</v>
      </c>
      <c r="L766" s="385"/>
      <c r="M766" s="287">
        <f t="shared" si="124"/>
        <v>0</v>
      </c>
      <c r="O766" s="288">
        <f>(($T766*'DT IN. DE'!$C$5/1000))*($D$1166/IF(AND($D$1165&gt;$B$1167,$B$1167&gt;$D$1164),366,365))+(($U766*'DT IN. DE'!$C$5/2000))</f>
        <v>0</v>
      </c>
      <c r="P766" s="289">
        <f t="shared" si="125"/>
        <v>0</v>
      </c>
      <c r="Q766" s="289">
        <f>(($T766*'DT IN. DE'!$E$5/1000))*($D$1166/IF(AND($D$1165&gt;$B$1167,$B$1167&gt;$D$1164),366,365))+(($U766*'DT IN. DE'!$E$5/2000))</f>
        <v>0</v>
      </c>
      <c r="R766" s="290">
        <f t="shared" si="126"/>
        <v>0</v>
      </c>
      <c r="T766" s="291">
        <f t="shared" si="127"/>
        <v>0</v>
      </c>
      <c r="U766" s="291">
        <f t="shared" si="128"/>
        <v>0</v>
      </c>
      <c r="W766" s="288">
        <f>(($AB766*'DT IN. DE'!$C$5/1000))*($D$1166/IF(AND($D$1165&gt;$B$1167,$B$1167&gt;$D$1164),366,365))+(($AC766*'DT IN. DE'!$C$5/2000))</f>
        <v>0</v>
      </c>
      <c r="X766" s="289">
        <f t="shared" si="129"/>
        <v>0</v>
      </c>
      <c r="Y766" s="289">
        <f>(($AB766*'DT IN. DE'!$E$5/1000))*($D$1166/IF(AND($D$1165&gt;$B$1167,$B$1167&gt;$D$1164),366,365))+(($AC766*'DT IN. DE'!$E$5/2000))</f>
        <v>0</v>
      </c>
      <c r="Z766" s="292">
        <f t="shared" si="130"/>
        <v>0</v>
      </c>
      <c r="AA766" s="386"/>
      <c r="AB766" s="291">
        <f t="shared" si="131"/>
        <v>0</v>
      </c>
      <c r="AC766" s="291">
        <f t="shared" si="132"/>
        <v>0</v>
      </c>
    </row>
    <row r="767" spans="2:29" x14ac:dyDescent="0.25">
      <c r="B767" s="423">
        <v>763</v>
      </c>
      <c r="C767" s="430">
        <f>'BIENES ASEGURADOS IN.DE'!C767</f>
        <v>0</v>
      </c>
      <c r="D767" s="431">
        <f>'BIENES ASEGURADOS IN.DE'!D767*'RT GENERALES'!$E$14</f>
        <v>0</v>
      </c>
      <c r="E767" s="432">
        <f>'BIENES ASEGURADOS IN.DE'!E767*'RT GENERALES'!$E$14</f>
        <v>0</v>
      </c>
      <c r="F767" s="433">
        <f>'BIENES ASEGURADOS IN.DE'!F767*'RT GENERALES'!$E$14</f>
        <v>0</v>
      </c>
      <c r="G767" s="425">
        <f t="shared" si="122"/>
        <v>0</v>
      </c>
      <c r="H767" s="283"/>
      <c r="I767" s="284">
        <f>((((D767+E767)*('DT IN. DE'!$C$5/1000)))*($D$1166/IF(AND($D$1165&gt;$B$1167,$B$1167&gt;$D$1164),366,365))+(F767*('DT IN. DE'!$C$5/2000)))</f>
        <v>0</v>
      </c>
      <c r="J767" s="285">
        <f t="shared" si="123"/>
        <v>0</v>
      </c>
      <c r="K767" s="286">
        <f>(((D767+E767)*('DT IN. DE'!$E$5/1000))*($D$1166/IF(AND($D$1165&gt;$B$1167,$B$1167&gt;$D$1164),366,365))+(F767*('DT IN. DE'!$E$5/2000)))</f>
        <v>0</v>
      </c>
      <c r="L767" s="385"/>
      <c r="M767" s="287">
        <f t="shared" si="124"/>
        <v>0</v>
      </c>
      <c r="O767" s="288">
        <f>(($T767*'DT IN. DE'!$C$5/1000))*($D$1166/IF(AND($D$1165&gt;$B$1167,$B$1167&gt;$D$1164),366,365))+(($U767*'DT IN. DE'!$C$5/2000))</f>
        <v>0</v>
      </c>
      <c r="P767" s="289">
        <f t="shared" si="125"/>
        <v>0</v>
      </c>
      <c r="Q767" s="289">
        <f>(($T767*'DT IN. DE'!$E$5/1000))*($D$1166/IF(AND($D$1165&gt;$B$1167,$B$1167&gt;$D$1164),366,365))+(($U767*'DT IN. DE'!$E$5/2000))</f>
        <v>0</v>
      </c>
      <c r="R767" s="290">
        <f t="shared" si="126"/>
        <v>0</v>
      </c>
      <c r="T767" s="291">
        <f t="shared" si="127"/>
        <v>0</v>
      </c>
      <c r="U767" s="291">
        <f t="shared" si="128"/>
        <v>0</v>
      </c>
      <c r="W767" s="288">
        <f>(($AB767*'DT IN. DE'!$C$5/1000))*($D$1166/IF(AND($D$1165&gt;$B$1167,$B$1167&gt;$D$1164),366,365))+(($AC767*'DT IN. DE'!$C$5/2000))</f>
        <v>0</v>
      </c>
      <c r="X767" s="289">
        <f t="shared" si="129"/>
        <v>0</v>
      </c>
      <c r="Y767" s="289">
        <f>(($AB767*'DT IN. DE'!$E$5/1000))*($D$1166/IF(AND($D$1165&gt;$B$1167,$B$1167&gt;$D$1164),366,365))+(($AC767*'DT IN. DE'!$E$5/2000))</f>
        <v>0</v>
      </c>
      <c r="Z767" s="292">
        <f t="shared" si="130"/>
        <v>0</v>
      </c>
      <c r="AA767" s="386"/>
      <c r="AB767" s="291">
        <f t="shared" si="131"/>
        <v>0</v>
      </c>
      <c r="AC767" s="291">
        <f t="shared" si="132"/>
        <v>0</v>
      </c>
    </row>
    <row r="768" spans="2:29" x14ac:dyDescent="0.25">
      <c r="B768" s="424">
        <v>764</v>
      </c>
      <c r="C768" s="430">
        <f>'BIENES ASEGURADOS IN.DE'!C768</f>
        <v>0</v>
      </c>
      <c r="D768" s="431">
        <f>'BIENES ASEGURADOS IN.DE'!D768*'RT GENERALES'!$E$14</f>
        <v>0</v>
      </c>
      <c r="E768" s="432">
        <f>'BIENES ASEGURADOS IN.DE'!E768*'RT GENERALES'!$E$14</f>
        <v>0</v>
      </c>
      <c r="F768" s="433">
        <f>'BIENES ASEGURADOS IN.DE'!F768*'RT GENERALES'!$E$14</f>
        <v>0</v>
      </c>
      <c r="G768" s="425">
        <f t="shared" si="122"/>
        <v>0</v>
      </c>
      <c r="H768" s="283"/>
      <c r="I768" s="284">
        <f>((((D768+E768)*('DT IN. DE'!$C$5/1000)))*($D$1166/IF(AND($D$1165&gt;$B$1167,$B$1167&gt;$D$1164),366,365))+(F768*('DT IN. DE'!$C$5/2000)))</f>
        <v>0</v>
      </c>
      <c r="J768" s="285">
        <f t="shared" si="123"/>
        <v>0</v>
      </c>
      <c r="K768" s="286">
        <f>(((D768+E768)*('DT IN. DE'!$E$5/1000))*($D$1166/IF(AND($D$1165&gt;$B$1167,$B$1167&gt;$D$1164),366,365))+(F768*('DT IN. DE'!$E$5/2000)))</f>
        <v>0</v>
      </c>
      <c r="L768" s="385"/>
      <c r="M768" s="287">
        <f t="shared" si="124"/>
        <v>0</v>
      </c>
      <c r="O768" s="288">
        <f>(($T768*'DT IN. DE'!$C$5/1000))*($D$1166/IF(AND($D$1165&gt;$B$1167,$B$1167&gt;$D$1164),366,365))+(($U768*'DT IN. DE'!$C$5/2000))</f>
        <v>0</v>
      </c>
      <c r="P768" s="289">
        <f t="shared" si="125"/>
        <v>0</v>
      </c>
      <c r="Q768" s="289">
        <f>(($T768*'DT IN. DE'!$E$5/1000))*($D$1166/IF(AND($D$1165&gt;$B$1167,$B$1167&gt;$D$1164),366,365))+(($U768*'DT IN. DE'!$E$5/2000))</f>
        <v>0</v>
      </c>
      <c r="R768" s="290">
        <f t="shared" si="126"/>
        <v>0</v>
      </c>
      <c r="T768" s="291">
        <f t="shared" si="127"/>
        <v>0</v>
      </c>
      <c r="U768" s="291">
        <f t="shared" si="128"/>
        <v>0</v>
      </c>
      <c r="W768" s="288">
        <f>(($AB768*'DT IN. DE'!$C$5/1000))*($D$1166/IF(AND($D$1165&gt;$B$1167,$B$1167&gt;$D$1164),366,365))+(($AC768*'DT IN. DE'!$C$5/2000))</f>
        <v>0</v>
      </c>
      <c r="X768" s="289">
        <f t="shared" si="129"/>
        <v>0</v>
      </c>
      <c r="Y768" s="289">
        <f>(($AB768*'DT IN. DE'!$E$5/1000))*($D$1166/IF(AND($D$1165&gt;$B$1167,$B$1167&gt;$D$1164),366,365))+(($AC768*'DT IN. DE'!$E$5/2000))</f>
        <v>0</v>
      </c>
      <c r="Z768" s="292">
        <f t="shared" si="130"/>
        <v>0</v>
      </c>
      <c r="AA768" s="386"/>
      <c r="AB768" s="291">
        <f t="shared" si="131"/>
        <v>0</v>
      </c>
      <c r="AC768" s="291">
        <f t="shared" si="132"/>
        <v>0</v>
      </c>
    </row>
    <row r="769" spans="2:29" x14ac:dyDescent="0.25">
      <c r="B769" s="424">
        <v>765</v>
      </c>
      <c r="C769" s="430">
        <f>'BIENES ASEGURADOS IN.DE'!C769</f>
        <v>0</v>
      </c>
      <c r="D769" s="431">
        <f>'BIENES ASEGURADOS IN.DE'!D769*'RT GENERALES'!$E$14</f>
        <v>0</v>
      </c>
      <c r="E769" s="432">
        <f>'BIENES ASEGURADOS IN.DE'!E769*'RT GENERALES'!$E$14</f>
        <v>0</v>
      </c>
      <c r="F769" s="433">
        <f>'BIENES ASEGURADOS IN.DE'!F769*'RT GENERALES'!$E$14</f>
        <v>0</v>
      </c>
      <c r="G769" s="425">
        <f t="shared" si="122"/>
        <v>0</v>
      </c>
      <c r="H769" s="283"/>
      <c r="I769" s="284">
        <f>((((D769+E769)*('DT IN. DE'!$C$5/1000)))*($D$1166/IF(AND($D$1165&gt;$B$1167,$B$1167&gt;$D$1164),366,365))+(F769*('DT IN. DE'!$C$5/2000)))</f>
        <v>0</v>
      </c>
      <c r="J769" s="285">
        <f t="shared" si="123"/>
        <v>0</v>
      </c>
      <c r="K769" s="286">
        <f>(((D769+E769)*('DT IN. DE'!$E$5/1000))*($D$1166/IF(AND($D$1165&gt;$B$1167,$B$1167&gt;$D$1164),366,365))+(F769*('DT IN. DE'!$E$5/2000)))</f>
        <v>0</v>
      </c>
      <c r="L769" s="385"/>
      <c r="M769" s="287">
        <f t="shared" si="124"/>
        <v>0</v>
      </c>
      <c r="O769" s="288">
        <f>(($T769*'DT IN. DE'!$C$5/1000))*($D$1166/IF(AND($D$1165&gt;$B$1167,$B$1167&gt;$D$1164),366,365))+(($U769*'DT IN. DE'!$C$5/2000))</f>
        <v>0</v>
      </c>
      <c r="P769" s="289">
        <f t="shared" si="125"/>
        <v>0</v>
      </c>
      <c r="Q769" s="289">
        <f>(($T769*'DT IN. DE'!$E$5/1000))*($D$1166/IF(AND($D$1165&gt;$B$1167,$B$1167&gt;$D$1164),366,365))+(($U769*'DT IN. DE'!$E$5/2000))</f>
        <v>0</v>
      </c>
      <c r="R769" s="290">
        <f t="shared" si="126"/>
        <v>0</v>
      </c>
      <c r="T769" s="291">
        <f t="shared" si="127"/>
        <v>0</v>
      </c>
      <c r="U769" s="291">
        <f t="shared" si="128"/>
        <v>0</v>
      </c>
      <c r="W769" s="288">
        <f>(($AB769*'DT IN. DE'!$C$5/1000))*($D$1166/IF(AND($D$1165&gt;$B$1167,$B$1167&gt;$D$1164),366,365))+(($AC769*'DT IN. DE'!$C$5/2000))</f>
        <v>0</v>
      </c>
      <c r="X769" s="289">
        <f t="shared" si="129"/>
        <v>0</v>
      </c>
      <c r="Y769" s="289">
        <f>(($AB769*'DT IN. DE'!$E$5/1000))*($D$1166/IF(AND($D$1165&gt;$B$1167,$B$1167&gt;$D$1164),366,365))+(($AC769*'DT IN. DE'!$E$5/2000))</f>
        <v>0</v>
      </c>
      <c r="Z769" s="292">
        <f t="shared" si="130"/>
        <v>0</v>
      </c>
      <c r="AA769" s="386"/>
      <c r="AB769" s="291">
        <f t="shared" si="131"/>
        <v>0</v>
      </c>
      <c r="AC769" s="291">
        <f t="shared" si="132"/>
        <v>0</v>
      </c>
    </row>
    <row r="770" spans="2:29" x14ac:dyDescent="0.25">
      <c r="B770" s="423">
        <v>766</v>
      </c>
      <c r="C770" s="430">
        <f>'BIENES ASEGURADOS IN.DE'!C770</f>
        <v>0</v>
      </c>
      <c r="D770" s="431">
        <f>'BIENES ASEGURADOS IN.DE'!D770*'RT GENERALES'!$E$14</f>
        <v>0</v>
      </c>
      <c r="E770" s="432">
        <f>'BIENES ASEGURADOS IN.DE'!E770*'RT GENERALES'!$E$14</f>
        <v>0</v>
      </c>
      <c r="F770" s="433">
        <f>'BIENES ASEGURADOS IN.DE'!F770*'RT GENERALES'!$E$14</f>
        <v>0</v>
      </c>
      <c r="G770" s="425">
        <f t="shared" si="122"/>
        <v>0</v>
      </c>
      <c r="H770" s="283"/>
      <c r="I770" s="284">
        <f>((((D770+E770)*('DT IN. DE'!$C$5/1000)))*($D$1166/IF(AND($D$1165&gt;$B$1167,$B$1167&gt;$D$1164),366,365))+(F770*('DT IN. DE'!$C$5/2000)))</f>
        <v>0</v>
      </c>
      <c r="J770" s="285">
        <f t="shared" si="123"/>
        <v>0</v>
      </c>
      <c r="K770" s="286">
        <f>(((D770+E770)*('DT IN. DE'!$E$5/1000))*($D$1166/IF(AND($D$1165&gt;$B$1167,$B$1167&gt;$D$1164),366,365))+(F770*('DT IN. DE'!$E$5/2000)))</f>
        <v>0</v>
      </c>
      <c r="L770" s="385"/>
      <c r="M770" s="287">
        <f t="shared" si="124"/>
        <v>0</v>
      </c>
      <c r="O770" s="288">
        <f>(($T770*'DT IN. DE'!$C$5/1000))*($D$1166/IF(AND($D$1165&gt;$B$1167,$B$1167&gt;$D$1164),366,365))+(($U770*'DT IN. DE'!$C$5/2000))</f>
        <v>0</v>
      </c>
      <c r="P770" s="289">
        <f t="shared" si="125"/>
        <v>0</v>
      </c>
      <c r="Q770" s="289">
        <f>(($T770*'DT IN. DE'!$E$5/1000))*($D$1166/IF(AND($D$1165&gt;$B$1167,$B$1167&gt;$D$1164),366,365))+(($U770*'DT IN. DE'!$E$5/2000))</f>
        <v>0</v>
      </c>
      <c r="R770" s="290">
        <f t="shared" si="126"/>
        <v>0</v>
      </c>
      <c r="T770" s="291">
        <f t="shared" si="127"/>
        <v>0</v>
      </c>
      <c r="U770" s="291">
        <f t="shared" si="128"/>
        <v>0</v>
      </c>
      <c r="W770" s="288">
        <f>(($AB770*'DT IN. DE'!$C$5/1000))*($D$1166/IF(AND($D$1165&gt;$B$1167,$B$1167&gt;$D$1164),366,365))+(($AC770*'DT IN. DE'!$C$5/2000))</f>
        <v>0</v>
      </c>
      <c r="X770" s="289">
        <f t="shared" si="129"/>
        <v>0</v>
      </c>
      <c r="Y770" s="289">
        <f>(($AB770*'DT IN. DE'!$E$5/1000))*($D$1166/IF(AND($D$1165&gt;$B$1167,$B$1167&gt;$D$1164),366,365))+(($AC770*'DT IN. DE'!$E$5/2000))</f>
        <v>0</v>
      </c>
      <c r="Z770" s="292">
        <f t="shared" si="130"/>
        <v>0</v>
      </c>
      <c r="AA770" s="386"/>
      <c r="AB770" s="291">
        <f t="shared" si="131"/>
        <v>0</v>
      </c>
      <c r="AC770" s="291">
        <f t="shared" si="132"/>
        <v>0</v>
      </c>
    </row>
    <row r="771" spans="2:29" x14ac:dyDescent="0.25">
      <c r="B771" s="424">
        <v>767</v>
      </c>
      <c r="C771" s="430">
        <f>'BIENES ASEGURADOS IN.DE'!C771</f>
        <v>0</v>
      </c>
      <c r="D771" s="431">
        <f>'BIENES ASEGURADOS IN.DE'!D771*'RT GENERALES'!$E$14</f>
        <v>0</v>
      </c>
      <c r="E771" s="432">
        <f>'BIENES ASEGURADOS IN.DE'!E771*'RT GENERALES'!$E$14</f>
        <v>0</v>
      </c>
      <c r="F771" s="433">
        <f>'BIENES ASEGURADOS IN.DE'!F771*'RT GENERALES'!$E$14</f>
        <v>0</v>
      </c>
      <c r="G771" s="425">
        <f t="shared" si="122"/>
        <v>0</v>
      </c>
      <c r="H771" s="283"/>
      <c r="I771" s="284">
        <f>((((D771+E771)*('DT IN. DE'!$C$5/1000)))*($D$1166/IF(AND($D$1165&gt;$B$1167,$B$1167&gt;$D$1164),366,365))+(F771*('DT IN. DE'!$C$5/2000)))</f>
        <v>0</v>
      </c>
      <c r="J771" s="285">
        <f t="shared" si="123"/>
        <v>0</v>
      </c>
      <c r="K771" s="286">
        <f>(((D771+E771)*('DT IN. DE'!$E$5/1000))*($D$1166/IF(AND($D$1165&gt;$B$1167,$B$1167&gt;$D$1164),366,365))+(F771*('DT IN. DE'!$E$5/2000)))</f>
        <v>0</v>
      </c>
      <c r="L771" s="385"/>
      <c r="M771" s="287">
        <f t="shared" si="124"/>
        <v>0</v>
      </c>
      <c r="O771" s="288">
        <f>(($T771*'DT IN. DE'!$C$5/1000))*($D$1166/IF(AND($D$1165&gt;$B$1167,$B$1167&gt;$D$1164),366,365))+(($U771*'DT IN. DE'!$C$5/2000))</f>
        <v>0</v>
      </c>
      <c r="P771" s="289">
        <f t="shared" si="125"/>
        <v>0</v>
      </c>
      <c r="Q771" s="289">
        <f>(($T771*'DT IN. DE'!$E$5/1000))*($D$1166/IF(AND($D$1165&gt;$B$1167,$B$1167&gt;$D$1164),366,365))+(($U771*'DT IN. DE'!$E$5/2000))</f>
        <v>0</v>
      </c>
      <c r="R771" s="290">
        <f t="shared" si="126"/>
        <v>0</v>
      </c>
      <c r="T771" s="291">
        <f t="shared" si="127"/>
        <v>0</v>
      </c>
      <c r="U771" s="291">
        <f t="shared" si="128"/>
        <v>0</v>
      </c>
      <c r="W771" s="288">
        <f>(($AB771*'DT IN. DE'!$C$5/1000))*($D$1166/IF(AND($D$1165&gt;$B$1167,$B$1167&gt;$D$1164),366,365))+(($AC771*'DT IN. DE'!$C$5/2000))</f>
        <v>0</v>
      </c>
      <c r="X771" s="289">
        <f t="shared" si="129"/>
        <v>0</v>
      </c>
      <c r="Y771" s="289">
        <f>(($AB771*'DT IN. DE'!$E$5/1000))*($D$1166/IF(AND($D$1165&gt;$B$1167,$B$1167&gt;$D$1164),366,365))+(($AC771*'DT IN. DE'!$E$5/2000))</f>
        <v>0</v>
      </c>
      <c r="Z771" s="292">
        <f t="shared" si="130"/>
        <v>0</v>
      </c>
      <c r="AA771" s="386"/>
      <c r="AB771" s="291">
        <f t="shared" si="131"/>
        <v>0</v>
      </c>
      <c r="AC771" s="291">
        <f t="shared" si="132"/>
        <v>0</v>
      </c>
    </row>
    <row r="772" spans="2:29" x14ac:dyDescent="0.25">
      <c r="B772" s="424">
        <v>768</v>
      </c>
      <c r="C772" s="430">
        <f>'BIENES ASEGURADOS IN.DE'!C772</f>
        <v>0</v>
      </c>
      <c r="D772" s="431">
        <f>'BIENES ASEGURADOS IN.DE'!D772*'RT GENERALES'!$E$14</f>
        <v>0</v>
      </c>
      <c r="E772" s="432">
        <f>'BIENES ASEGURADOS IN.DE'!E772*'RT GENERALES'!$E$14</f>
        <v>0</v>
      </c>
      <c r="F772" s="433">
        <f>'BIENES ASEGURADOS IN.DE'!F772*'RT GENERALES'!$E$14</f>
        <v>0</v>
      </c>
      <c r="G772" s="425">
        <f t="shared" si="122"/>
        <v>0</v>
      </c>
      <c r="H772" s="283"/>
      <c r="I772" s="284">
        <f>((((D772+E772)*('DT IN. DE'!$C$5/1000)))*($D$1166/IF(AND($D$1165&gt;$B$1167,$B$1167&gt;$D$1164),366,365))+(F772*('DT IN. DE'!$C$5/2000)))</f>
        <v>0</v>
      </c>
      <c r="J772" s="285">
        <f t="shared" si="123"/>
        <v>0</v>
      </c>
      <c r="K772" s="286">
        <f>(((D772+E772)*('DT IN. DE'!$E$5/1000))*($D$1166/IF(AND($D$1165&gt;$B$1167,$B$1167&gt;$D$1164),366,365))+(F772*('DT IN. DE'!$E$5/2000)))</f>
        <v>0</v>
      </c>
      <c r="L772" s="385"/>
      <c r="M772" s="287">
        <f t="shared" si="124"/>
        <v>0</v>
      </c>
      <c r="O772" s="288">
        <f>(($T772*'DT IN. DE'!$C$5/1000))*($D$1166/IF(AND($D$1165&gt;$B$1167,$B$1167&gt;$D$1164),366,365))+(($U772*'DT IN. DE'!$C$5/2000))</f>
        <v>0</v>
      </c>
      <c r="P772" s="289">
        <f t="shared" si="125"/>
        <v>0</v>
      </c>
      <c r="Q772" s="289">
        <f>(($T772*'DT IN. DE'!$E$5/1000))*($D$1166/IF(AND($D$1165&gt;$B$1167,$B$1167&gt;$D$1164),366,365))+(($U772*'DT IN. DE'!$E$5/2000))</f>
        <v>0</v>
      </c>
      <c r="R772" s="290">
        <f t="shared" si="126"/>
        <v>0</v>
      </c>
      <c r="T772" s="291">
        <f t="shared" si="127"/>
        <v>0</v>
      </c>
      <c r="U772" s="291">
        <f t="shared" si="128"/>
        <v>0</v>
      </c>
      <c r="W772" s="288">
        <f>(($AB772*'DT IN. DE'!$C$5/1000))*($D$1166/IF(AND($D$1165&gt;$B$1167,$B$1167&gt;$D$1164),366,365))+(($AC772*'DT IN. DE'!$C$5/2000))</f>
        <v>0</v>
      </c>
      <c r="X772" s="289">
        <f t="shared" si="129"/>
        <v>0</v>
      </c>
      <c r="Y772" s="289">
        <f>(($AB772*'DT IN. DE'!$E$5/1000))*($D$1166/IF(AND($D$1165&gt;$B$1167,$B$1167&gt;$D$1164),366,365))+(($AC772*'DT IN. DE'!$E$5/2000))</f>
        <v>0</v>
      </c>
      <c r="Z772" s="292">
        <f t="shared" si="130"/>
        <v>0</v>
      </c>
      <c r="AA772" s="386"/>
      <c r="AB772" s="291">
        <f t="shared" si="131"/>
        <v>0</v>
      </c>
      <c r="AC772" s="291">
        <f t="shared" si="132"/>
        <v>0</v>
      </c>
    </row>
    <row r="773" spans="2:29" x14ac:dyDescent="0.25">
      <c r="B773" s="423">
        <v>769</v>
      </c>
      <c r="C773" s="430">
        <f>'BIENES ASEGURADOS IN.DE'!C773</f>
        <v>0</v>
      </c>
      <c r="D773" s="431">
        <f>'BIENES ASEGURADOS IN.DE'!D773*'RT GENERALES'!$E$14</f>
        <v>0</v>
      </c>
      <c r="E773" s="432">
        <f>'BIENES ASEGURADOS IN.DE'!E773*'RT GENERALES'!$E$14</f>
        <v>0</v>
      </c>
      <c r="F773" s="433">
        <f>'BIENES ASEGURADOS IN.DE'!F773*'RT GENERALES'!$E$14</f>
        <v>0</v>
      </c>
      <c r="G773" s="425">
        <f t="shared" si="122"/>
        <v>0</v>
      </c>
      <c r="H773" s="283"/>
      <c r="I773" s="284">
        <f>((((D773+E773)*('DT IN. DE'!$C$5/1000)))*($D$1166/IF(AND($D$1165&gt;$B$1167,$B$1167&gt;$D$1164),366,365))+(F773*('DT IN. DE'!$C$5/2000)))</f>
        <v>0</v>
      </c>
      <c r="J773" s="285">
        <f t="shared" si="123"/>
        <v>0</v>
      </c>
      <c r="K773" s="286">
        <f>(((D773+E773)*('DT IN. DE'!$E$5/1000))*($D$1166/IF(AND($D$1165&gt;$B$1167,$B$1167&gt;$D$1164),366,365))+(F773*('DT IN. DE'!$E$5/2000)))</f>
        <v>0</v>
      </c>
      <c r="L773" s="385"/>
      <c r="M773" s="287">
        <f t="shared" si="124"/>
        <v>0</v>
      </c>
      <c r="O773" s="288">
        <f>(($T773*'DT IN. DE'!$C$5/1000))*($D$1166/IF(AND($D$1165&gt;$B$1167,$B$1167&gt;$D$1164),366,365))+(($U773*'DT IN. DE'!$C$5/2000))</f>
        <v>0</v>
      </c>
      <c r="P773" s="289">
        <f t="shared" si="125"/>
        <v>0</v>
      </c>
      <c r="Q773" s="289">
        <f>(($T773*'DT IN. DE'!$E$5/1000))*($D$1166/IF(AND($D$1165&gt;$B$1167,$B$1167&gt;$D$1164),366,365))+(($U773*'DT IN. DE'!$E$5/2000))</f>
        <v>0</v>
      </c>
      <c r="R773" s="290">
        <f t="shared" si="126"/>
        <v>0</v>
      </c>
      <c r="T773" s="291">
        <f t="shared" si="127"/>
        <v>0</v>
      </c>
      <c r="U773" s="291">
        <f t="shared" si="128"/>
        <v>0</v>
      </c>
      <c r="W773" s="288">
        <f>(($AB773*'DT IN. DE'!$C$5/1000))*($D$1166/IF(AND($D$1165&gt;$B$1167,$B$1167&gt;$D$1164),366,365))+(($AC773*'DT IN. DE'!$C$5/2000))</f>
        <v>0</v>
      </c>
      <c r="X773" s="289">
        <f t="shared" si="129"/>
        <v>0</v>
      </c>
      <c r="Y773" s="289">
        <f>(($AB773*'DT IN. DE'!$E$5/1000))*($D$1166/IF(AND($D$1165&gt;$B$1167,$B$1167&gt;$D$1164),366,365))+(($AC773*'DT IN. DE'!$E$5/2000))</f>
        <v>0</v>
      </c>
      <c r="Z773" s="292">
        <f t="shared" si="130"/>
        <v>0</v>
      </c>
      <c r="AA773" s="386"/>
      <c r="AB773" s="291">
        <f t="shared" si="131"/>
        <v>0</v>
      </c>
      <c r="AC773" s="291">
        <f t="shared" si="132"/>
        <v>0</v>
      </c>
    </row>
    <row r="774" spans="2:29" x14ac:dyDescent="0.25">
      <c r="B774" s="424">
        <v>770</v>
      </c>
      <c r="C774" s="430">
        <f>'BIENES ASEGURADOS IN.DE'!C774</f>
        <v>0</v>
      </c>
      <c r="D774" s="431">
        <f>'BIENES ASEGURADOS IN.DE'!D774*'RT GENERALES'!$E$14</f>
        <v>0</v>
      </c>
      <c r="E774" s="432">
        <f>'BIENES ASEGURADOS IN.DE'!E774*'RT GENERALES'!$E$14</f>
        <v>0</v>
      </c>
      <c r="F774" s="433">
        <f>'BIENES ASEGURADOS IN.DE'!F774*'RT GENERALES'!$E$14</f>
        <v>0</v>
      </c>
      <c r="G774" s="425">
        <f t="shared" ref="G774:G837" si="133">SUM(D774:F774)</f>
        <v>0</v>
      </c>
      <c r="H774" s="283"/>
      <c r="I774" s="284">
        <f>((((D774+E774)*('DT IN. DE'!$C$5/1000)))*($D$1166/IF(AND($D$1165&gt;$B$1167,$B$1167&gt;$D$1164),366,365))+(F774*('DT IN. DE'!$C$5/2000)))</f>
        <v>0</v>
      </c>
      <c r="J774" s="285">
        <f t="shared" ref="J774:J837" si="134">((((D774+E774)*($G$1166/1000)))*($D$1166/IF(AND($D$1165&gt;$B$1167,$B$1167&gt;$D$1164),366,365))+(F774*$G$1166/2000))</f>
        <v>0</v>
      </c>
      <c r="K774" s="286">
        <f>(((D774+E774)*('DT IN. DE'!$E$5/1000))*($D$1166/IF(AND($D$1165&gt;$B$1167,$B$1167&gt;$D$1164),366,365))+(F774*('DT IN. DE'!$E$5/2000)))</f>
        <v>0</v>
      </c>
      <c r="L774" s="385"/>
      <c r="M774" s="287">
        <f t="shared" ref="M774:M837" si="135">SUM(I774:L774)</f>
        <v>0</v>
      </c>
      <c r="O774" s="288">
        <f>(($T774*'DT IN. DE'!$C$5/1000))*($D$1166/IF(AND($D$1165&gt;$B$1167,$B$1167&gt;$D$1164),366,365))+(($U774*'DT IN. DE'!$C$5/2000))</f>
        <v>0</v>
      </c>
      <c r="P774" s="289">
        <f t="shared" ref="P774:P837" si="136">(($T774*$G$1166/1000))*($D$1166/IF(AND($D$1165&gt;$B$1167,$B$1167&gt;$D$1164),366,365))+(($U774*$G$1166/2000))</f>
        <v>0</v>
      </c>
      <c r="Q774" s="289">
        <f>(($T774*'DT IN. DE'!$E$5/1000))*($D$1166/IF(AND($D$1165&gt;$B$1167,$B$1167&gt;$D$1164),366,365))+(($U774*'DT IN. DE'!$E$5/2000))</f>
        <v>0</v>
      </c>
      <c r="R774" s="290">
        <f t="shared" ref="R774:R837" si="137">M774-(SUM(O774:Q774))</f>
        <v>0</v>
      </c>
      <c r="T774" s="291">
        <f t="shared" ref="T774:T837" si="138">IF(AND(($G774)&gt;$O$2,F774&gt;0),((D774+E774)*($O$2/$G774)),IF($G774&lt;$O$2,(D774+E774),($G774)*($O$2/$G774)))</f>
        <v>0</v>
      </c>
      <c r="U774" s="291">
        <f t="shared" ref="U774:U837" si="139">IF(AND(($G774)&gt;$O$2,$F774&gt;0),(($F774)*($O$2/$G774)),$F774)</f>
        <v>0</v>
      </c>
      <c r="W774" s="288">
        <f>(($AB774*'DT IN. DE'!$C$5/1000))*($D$1166/IF(AND($D$1165&gt;$B$1167,$B$1167&gt;$D$1164),366,365))+(($AC774*'DT IN. DE'!$C$5/2000))</f>
        <v>0</v>
      </c>
      <c r="X774" s="289">
        <f t="shared" ref="X774:X837" si="140">(($AB774*$G$1166/1000))*($D$1166/IF(AND($D$1165&gt;$B$1167,$B$1167&gt;$D$1164),366,365))+(($AC774*$G$1166/2000))</f>
        <v>0</v>
      </c>
      <c r="Y774" s="289">
        <f>(($AB774*'DT IN. DE'!$E$5/1000))*($D$1166/IF(AND($D$1165&gt;$B$1167,$B$1167&gt;$D$1164),366,365))+(($AC774*'DT IN. DE'!$E$5/2000))</f>
        <v>0</v>
      </c>
      <c r="Z774" s="292">
        <f t="shared" ref="Z774:Z837" si="141">M774-SUM(O774:Q774,W774:Y774)</f>
        <v>0</v>
      </c>
      <c r="AA774" s="386"/>
      <c r="AB774" s="291">
        <f t="shared" ref="AB774:AB837" si="142">IF($G774&gt;$O$2,IF(AND($W$2&gt;=($G774-$O$2)),(D774+E774)*(1-($O$2/$G774)),(D774+E774)*($W$2/$G774)),0)</f>
        <v>0</v>
      </c>
      <c r="AC774" s="291">
        <f t="shared" ref="AC774:AC837" si="143">IF($G774&gt;$O$2,IF(AND($W$2&gt;=($G774-$O$2),F774&gt;0),(F774)*(1-($O$2/$G774)),(F774)*($W$2/$G774)),0)</f>
        <v>0</v>
      </c>
    </row>
    <row r="775" spans="2:29" x14ac:dyDescent="0.25">
      <c r="B775" s="424">
        <v>771</v>
      </c>
      <c r="C775" s="430">
        <f>'BIENES ASEGURADOS IN.DE'!C775</f>
        <v>0</v>
      </c>
      <c r="D775" s="431">
        <f>'BIENES ASEGURADOS IN.DE'!D775*'RT GENERALES'!$E$14</f>
        <v>0</v>
      </c>
      <c r="E775" s="432">
        <f>'BIENES ASEGURADOS IN.DE'!E775*'RT GENERALES'!$E$14</f>
        <v>0</v>
      </c>
      <c r="F775" s="433">
        <f>'BIENES ASEGURADOS IN.DE'!F775*'RT GENERALES'!$E$14</f>
        <v>0</v>
      </c>
      <c r="G775" s="425">
        <f t="shared" si="133"/>
        <v>0</v>
      </c>
      <c r="H775" s="283"/>
      <c r="I775" s="284">
        <f>((((D775+E775)*('DT IN. DE'!$C$5/1000)))*($D$1166/IF(AND($D$1165&gt;$B$1167,$B$1167&gt;$D$1164),366,365))+(F775*('DT IN. DE'!$C$5/2000)))</f>
        <v>0</v>
      </c>
      <c r="J775" s="285">
        <f t="shared" si="134"/>
        <v>0</v>
      </c>
      <c r="K775" s="286">
        <f>(((D775+E775)*('DT IN. DE'!$E$5/1000))*($D$1166/IF(AND($D$1165&gt;$B$1167,$B$1167&gt;$D$1164),366,365))+(F775*('DT IN. DE'!$E$5/2000)))</f>
        <v>0</v>
      </c>
      <c r="L775" s="385"/>
      <c r="M775" s="287">
        <f t="shared" si="135"/>
        <v>0</v>
      </c>
      <c r="O775" s="288">
        <f>(($T775*'DT IN. DE'!$C$5/1000))*($D$1166/IF(AND($D$1165&gt;$B$1167,$B$1167&gt;$D$1164),366,365))+(($U775*'DT IN. DE'!$C$5/2000))</f>
        <v>0</v>
      </c>
      <c r="P775" s="289">
        <f t="shared" si="136"/>
        <v>0</v>
      </c>
      <c r="Q775" s="289">
        <f>(($T775*'DT IN. DE'!$E$5/1000))*($D$1166/IF(AND($D$1165&gt;$B$1167,$B$1167&gt;$D$1164),366,365))+(($U775*'DT IN. DE'!$E$5/2000))</f>
        <v>0</v>
      </c>
      <c r="R775" s="290">
        <f t="shared" si="137"/>
        <v>0</v>
      </c>
      <c r="T775" s="291">
        <f t="shared" si="138"/>
        <v>0</v>
      </c>
      <c r="U775" s="291">
        <f t="shared" si="139"/>
        <v>0</v>
      </c>
      <c r="W775" s="288">
        <f>(($AB775*'DT IN. DE'!$C$5/1000))*($D$1166/IF(AND($D$1165&gt;$B$1167,$B$1167&gt;$D$1164),366,365))+(($AC775*'DT IN. DE'!$C$5/2000))</f>
        <v>0</v>
      </c>
      <c r="X775" s="289">
        <f t="shared" si="140"/>
        <v>0</v>
      </c>
      <c r="Y775" s="289">
        <f>(($AB775*'DT IN. DE'!$E$5/1000))*($D$1166/IF(AND($D$1165&gt;$B$1167,$B$1167&gt;$D$1164),366,365))+(($AC775*'DT IN. DE'!$E$5/2000))</f>
        <v>0</v>
      </c>
      <c r="Z775" s="292">
        <f t="shared" si="141"/>
        <v>0</v>
      </c>
      <c r="AA775" s="386"/>
      <c r="AB775" s="291">
        <f t="shared" si="142"/>
        <v>0</v>
      </c>
      <c r="AC775" s="291">
        <f t="shared" si="143"/>
        <v>0</v>
      </c>
    </row>
    <row r="776" spans="2:29" x14ac:dyDescent="0.25">
      <c r="B776" s="423">
        <v>772</v>
      </c>
      <c r="C776" s="430">
        <f>'BIENES ASEGURADOS IN.DE'!C776</f>
        <v>0</v>
      </c>
      <c r="D776" s="431">
        <f>'BIENES ASEGURADOS IN.DE'!D776*'RT GENERALES'!$E$14</f>
        <v>0</v>
      </c>
      <c r="E776" s="432">
        <f>'BIENES ASEGURADOS IN.DE'!E776*'RT GENERALES'!$E$14</f>
        <v>0</v>
      </c>
      <c r="F776" s="433">
        <f>'BIENES ASEGURADOS IN.DE'!F776*'RT GENERALES'!$E$14</f>
        <v>0</v>
      </c>
      <c r="G776" s="425">
        <f t="shared" si="133"/>
        <v>0</v>
      </c>
      <c r="H776" s="283"/>
      <c r="I776" s="284">
        <f>((((D776+E776)*('DT IN. DE'!$C$5/1000)))*($D$1166/IF(AND($D$1165&gt;$B$1167,$B$1167&gt;$D$1164),366,365))+(F776*('DT IN. DE'!$C$5/2000)))</f>
        <v>0</v>
      </c>
      <c r="J776" s="285">
        <f t="shared" si="134"/>
        <v>0</v>
      </c>
      <c r="K776" s="286">
        <f>(((D776+E776)*('DT IN. DE'!$E$5/1000))*($D$1166/IF(AND($D$1165&gt;$B$1167,$B$1167&gt;$D$1164),366,365))+(F776*('DT IN. DE'!$E$5/2000)))</f>
        <v>0</v>
      </c>
      <c r="L776" s="385"/>
      <c r="M776" s="287">
        <f t="shared" si="135"/>
        <v>0</v>
      </c>
      <c r="O776" s="288">
        <f>(($T776*'DT IN. DE'!$C$5/1000))*($D$1166/IF(AND($D$1165&gt;$B$1167,$B$1167&gt;$D$1164),366,365))+(($U776*'DT IN. DE'!$C$5/2000))</f>
        <v>0</v>
      </c>
      <c r="P776" s="289">
        <f t="shared" si="136"/>
        <v>0</v>
      </c>
      <c r="Q776" s="289">
        <f>(($T776*'DT IN. DE'!$E$5/1000))*($D$1166/IF(AND($D$1165&gt;$B$1167,$B$1167&gt;$D$1164),366,365))+(($U776*'DT IN. DE'!$E$5/2000))</f>
        <v>0</v>
      </c>
      <c r="R776" s="290">
        <f t="shared" si="137"/>
        <v>0</v>
      </c>
      <c r="T776" s="291">
        <f t="shared" si="138"/>
        <v>0</v>
      </c>
      <c r="U776" s="291">
        <f t="shared" si="139"/>
        <v>0</v>
      </c>
      <c r="W776" s="288">
        <f>(($AB776*'DT IN. DE'!$C$5/1000))*($D$1166/IF(AND($D$1165&gt;$B$1167,$B$1167&gt;$D$1164),366,365))+(($AC776*'DT IN. DE'!$C$5/2000))</f>
        <v>0</v>
      </c>
      <c r="X776" s="289">
        <f t="shared" si="140"/>
        <v>0</v>
      </c>
      <c r="Y776" s="289">
        <f>(($AB776*'DT IN. DE'!$E$5/1000))*($D$1166/IF(AND($D$1165&gt;$B$1167,$B$1167&gt;$D$1164),366,365))+(($AC776*'DT IN. DE'!$E$5/2000))</f>
        <v>0</v>
      </c>
      <c r="Z776" s="292">
        <f t="shared" si="141"/>
        <v>0</v>
      </c>
      <c r="AA776" s="386"/>
      <c r="AB776" s="291">
        <f t="shared" si="142"/>
        <v>0</v>
      </c>
      <c r="AC776" s="291">
        <f t="shared" si="143"/>
        <v>0</v>
      </c>
    </row>
    <row r="777" spans="2:29" x14ac:dyDescent="0.25">
      <c r="B777" s="424">
        <v>773</v>
      </c>
      <c r="C777" s="430">
        <f>'BIENES ASEGURADOS IN.DE'!C777</f>
        <v>0</v>
      </c>
      <c r="D777" s="431">
        <f>'BIENES ASEGURADOS IN.DE'!D777*'RT GENERALES'!$E$14</f>
        <v>0</v>
      </c>
      <c r="E777" s="432">
        <f>'BIENES ASEGURADOS IN.DE'!E777*'RT GENERALES'!$E$14</f>
        <v>0</v>
      </c>
      <c r="F777" s="433">
        <f>'BIENES ASEGURADOS IN.DE'!F777*'RT GENERALES'!$E$14</f>
        <v>0</v>
      </c>
      <c r="G777" s="425">
        <f t="shared" si="133"/>
        <v>0</v>
      </c>
      <c r="H777" s="283"/>
      <c r="I777" s="284">
        <f>((((D777+E777)*('DT IN. DE'!$C$5/1000)))*($D$1166/IF(AND($D$1165&gt;$B$1167,$B$1167&gt;$D$1164),366,365))+(F777*('DT IN. DE'!$C$5/2000)))</f>
        <v>0</v>
      </c>
      <c r="J777" s="285">
        <f t="shared" si="134"/>
        <v>0</v>
      </c>
      <c r="K777" s="286">
        <f>(((D777+E777)*('DT IN. DE'!$E$5/1000))*($D$1166/IF(AND($D$1165&gt;$B$1167,$B$1167&gt;$D$1164),366,365))+(F777*('DT IN. DE'!$E$5/2000)))</f>
        <v>0</v>
      </c>
      <c r="L777" s="385"/>
      <c r="M777" s="287">
        <f t="shared" si="135"/>
        <v>0</v>
      </c>
      <c r="O777" s="288">
        <f>(($T777*'DT IN. DE'!$C$5/1000))*($D$1166/IF(AND($D$1165&gt;$B$1167,$B$1167&gt;$D$1164),366,365))+(($U777*'DT IN. DE'!$C$5/2000))</f>
        <v>0</v>
      </c>
      <c r="P777" s="289">
        <f t="shared" si="136"/>
        <v>0</v>
      </c>
      <c r="Q777" s="289">
        <f>(($T777*'DT IN. DE'!$E$5/1000))*($D$1166/IF(AND($D$1165&gt;$B$1167,$B$1167&gt;$D$1164),366,365))+(($U777*'DT IN. DE'!$E$5/2000))</f>
        <v>0</v>
      </c>
      <c r="R777" s="290">
        <f t="shared" si="137"/>
        <v>0</v>
      </c>
      <c r="T777" s="291">
        <f t="shared" si="138"/>
        <v>0</v>
      </c>
      <c r="U777" s="291">
        <f t="shared" si="139"/>
        <v>0</v>
      </c>
      <c r="W777" s="288">
        <f>(($AB777*'DT IN. DE'!$C$5/1000))*($D$1166/IF(AND($D$1165&gt;$B$1167,$B$1167&gt;$D$1164),366,365))+(($AC777*'DT IN. DE'!$C$5/2000))</f>
        <v>0</v>
      </c>
      <c r="X777" s="289">
        <f t="shared" si="140"/>
        <v>0</v>
      </c>
      <c r="Y777" s="289">
        <f>(($AB777*'DT IN. DE'!$E$5/1000))*($D$1166/IF(AND($D$1165&gt;$B$1167,$B$1167&gt;$D$1164),366,365))+(($AC777*'DT IN. DE'!$E$5/2000))</f>
        <v>0</v>
      </c>
      <c r="Z777" s="292">
        <f t="shared" si="141"/>
        <v>0</v>
      </c>
      <c r="AA777" s="386"/>
      <c r="AB777" s="291">
        <f t="shared" si="142"/>
        <v>0</v>
      </c>
      <c r="AC777" s="291">
        <f t="shared" si="143"/>
        <v>0</v>
      </c>
    </row>
    <row r="778" spans="2:29" x14ac:dyDescent="0.25">
      <c r="B778" s="424">
        <v>774</v>
      </c>
      <c r="C778" s="430">
        <f>'BIENES ASEGURADOS IN.DE'!C778</f>
        <v>0</v>
      </c>
      <c r="D778" s="431">
        <f>'BIENES ASEGURADOS IN.DE'!D778*'RT GENERALES'!$E$14</f>
        <v>0</v>
      </c>
      <c r="E778" s="432">
        <f>'BIENES ASEGURADOS IN.DE'!E778*'RT GENERALES'!$E$14</f>
        <v>0</v>
      </c>
      <c r="F778" s="433">
        <f>'BIENES ASEGURADOS IN.DE'!F778*'RT GENERALES'!$E$14</f>
        <v>0</v>
      </c>
      <c r="G778" s="425">
        <f t="shared" si="133"/>
        <v>0</v>
      </c>
      <c r="H778" s="283"/>
      <c r="I778" s="284">
        <f>((((D778+E778)*('DT IN. DE'!$C$5/1000)))*($D$1166/IF(AND($D$1165&gt;$B$1167,$B$1167&gt;$D$1164),366,365))+(F778*('DT IN. DE'!$C$5/2000)))</f>
        <v>0</v>
      </c>
      <c r="J778" s="285">
        <f t="shared" si="134"/>
        <v>0</v>
      </c>
      <c r="K778" s="286">
        <f>(((D778+E778)*('DT IN. DE'!$E$5/1000))*($D$1166/IF(AND($D$1165&gt;$B$1167,$B$1167&gt;$D$1164),366,365))+(F778*('DT IN. DE'!$E$5/2000)))</f>
        <v>0</v>
      </c>
      <c r="L778" s="385"/>
      <c r="M778" s="287">
        <f t="shared" si="135"/>
        <v>0</v>
      </c>
      <c r="O778" s="288">
        <f>(($T778*'DT IN. DE'!$C$5/1000))*($D$1166/IF(AND($D$1165&gt;$B$1167,$B$1167&gt;$D$1164),366,365))+(($U778*'DT IN. DE'!$C$5/2000))</f>
        <v>0</v>
      </c>
      <c r="P778" s="289">
        <f t="shared" si="136"/>
        <v>0</v>
      </c>
      <c r="Q778" s="289">
        <f>(($T778*'DT IN. DE'!$E$5/1000))*($D$1166/IF(AND($D$1165&gt;$B$1167,$B$1167&gt;$D$1164),366,365))+(($U778*'DT IN. DE'!$E$5/2000))</f>
        <v>0</v>
      </c>
      <c r="R778" s="290">
        <f t="shared" si="137"/>
        <v>0</v>
      </c>
      <c r="T778" s="291">
        <f t="shared" si="138"/>
        <v>0</v>
      </c>
      <c r="U778" s="291">
        <f t="shared" si="139"/>
        <v>0</v>
      </c>
      <c r="W778" s="288">
        <f>(($AB778*'DT IN. DE'!$C$5/1000))*($D$1166/IF(AND($D$1165&gt;$B$1167,$B$1167&gt;$D$1164),366,365))+(($AC778*'DT IN. DE'!$C$5/2000))</f>
        <v>0</v>
      </c>
      <c r="X778" s="289">
        <f t="shared" si="140"/>
        <v>0</v>
      </c>
      <c r="Y778" s="289">
        <f>(($AB778*'DT IN. DE'!$E$5/1000))*($D$1166/IF(AND($D$1165&gt;$B$1167,$B$1167&gt;$D$1164),366,365))+(($AC778*'DT IN. DE'!$E$5/2000))</f>
        <v>0</v>
      </c>
      <c r="Z778" s="292">
        <f t="shared" si="141"/>
        <v>0</v>
      </c>
      <c r="AA778" s="386"/>
      <c r="AB778" s="291">
        <f t="shared" si="142"/>
        <v>0</v>
      </c>
      <c r="AC778" s="291">
        <f t="shared" si="143"/>
        <v>0</v>
      </c>
    </row>
    <row r="779" spans="2:29" x14ac:dyDescent="0.25">
      <c r="B779" s="423">
        <v>775</v>
      </c>
      <c r="C779" s="430">
        <f>'BIENES ASEGURADOS IN.DE'!C779</f>
        <v>0</v>
      </c>
      <c r="D779" s="431">
        <f>'BIENES ASEGURADOS IN.DE'!D779*'RT GENERALES'!$E$14</f>
        <v>0</v>
      </c>
      <c r="E779" s="432">
        <f>'BIENES ASEGURADOS IN.DE'!E779*'RT GENERALES'!$E$14</f>
        <v>0</v>
      </c>
      <c r="F779" s="433">
        <f>'BIENES ASEGURADOS IN.DE'!F779*'RT GENERALES'!$E$14</f>
        <v>0</v>
      </c>
      <c r="G779" s="425">
        <f t="shared" si="133"/>
        <v>0</v>
      </c>
      <c r="H779" s="283"/>
      <c r="I779" s="284">
        <f>((((D779+E779)*('DT IN. DE'!$C$5/1000)))*($D$1166/IF(AND($D$1165&gt;$B$1167,$B$1167&gt;$D$1164),366,365))+(F779*('DT IN. DE'!$C$5/2000)))</f>
        <v>0</v>
      </c>
      <c r="J779" s="285">
        <f t="shared" si="134"/>
        <v>0</v>
      </c>
      <c r="K779" s="286">
        <f>(((D779+E779)*('DT IN. DE'!$E$5/1000))*($D$1166/IF(AND($D$1165&gt;$B$1167,$B$1167&gt;$D$1164),366,365))+(F779*('DT IN. DE'!$E$5/2000)))</f>
        <v>0</v>
      </c>
      <c r="L779" s="385"/>
      <c r="M779" s="287">
        <f t="shared" si="135"/>
        <v>0</v>
      </c>
      <c r="O779" s="288">
        <f>(($T779*'DT IN. DE'!$C$5/1000))*($D$1166/IF(AND($D$1165&gt;$B$1167,$B$1167&gt;$D$1164),366,365))+(($U779*'DT IN. DE'!$C$5/2000))</f>
        <v>0</v>
      </c>
      <c r="P779" s="289">
        <f t="shared" si="136"/>
        <v>0</v>
      </c>
      <c r="Q779" s="289">
        <f>(($T779*'DT IN. DE'!$E$5/1000))*($D$1166/IF(AND($D$1165&gt;$B$1167,$B$1167&gt;$D$1164),366,365))+(($U779*'DT IN. DE'!$E$5/2000))</f>
        <v>0</v>
      </c>
      <c r="R779" s="290">
        <f t="shared" si="137"/>
        <v>0</v>
      </c>
      <c r="T779" s="291">
        <f t="shared" si="138"/>
        <v>0</v>
      </c>
      <c r="U779" s="291">
        <f t="shared" si="139"/>
        <v>0</v>
      </c>
      <c r="W779" s="288">
        <f>(($AB779*'DT IN. DE'!$C$5/1000))*($D$1166/IF(AND($D$1165&gt;$B$1167,$B$1167&gt;$D$1164),366,365))+(($AC779*'DT IN. DE'!$C$5/2000))</f>
        <v>0</v>
      </c>
      <c r="X779" s="289">
        <f t="shared" si="140"/>
        <v>0</v>
      </c>
      <c r="Y779" s="289">
        <f>(($AB779*'DT IN. DE'!$E$5/1000))*($D$1166/IF(AND($D$1165&gt;$B$1167,$B$1167&gt;$D$1164),366,365))+(($AC779*'DT IN. DE'!$E$5/2000))</f>
        <v>0</v>
      </c>
      <c r="Z779" s="292">
        <f t="shared" si="141"/>
        <v>0</v>
      </c>
      <c r="AA779" s="386"/>
      <c r="AB779" s="291">
        <f t="shared" si="142"/>
        <v>0</v>
      </c>
      <c r="AC779" s="291">
        <f t="shared" si="143"/>
        <v>0</v>
      </c>
    </row>
    <row r="780" spans="2:29" x14ac:dyDescent="0.25">
      <c r="B780" s="424">
        <v>776</v>
      </c>
      <c r="C780" s="430">
        <f>'BIENES ASEGURADOS IN.DE'!C780</f>
        <v>0</v>
      </c>
      <c r="D780" s="431">
        <f>'BIENES ASEGURADOS IN.DE'!D780*'RT GENERALES'!$E$14</f>
        <v>0</v>
      </c>
      <c r="E780" s="432">
        <f>'BIENES ASEGURADOS IN.DE'!E780*'RT GENERALES'!$E$14</f>
        <v>0</v>
      </c>
      <c r="F780" s="433">
        <f>'BIENES ASEGURADOS IN.DE'!F780*'RT GENERALES'!$E$14</f>
        <v>0</v>
      </c>
      <c r="G780" s="425">
        <f t="shared" si="133"/>
        <v>0</v>
      </c>
      <c r="H780" s="283"/>
      <c r="I780" s="284">
        <f>((((D780+E780)*('DT IN. DE'!$C$5/1000)))*($D$1166/IF(AND($D$1165&gt;$B$1167,$B$1167&gt;$D$1164),366,365))+(F780*('DT IN. DE'!$C$5/2000)))</f>
        <v>0</v>
      </c>
      <c r="J780" s="285">
        <f t="shared" si="134"/>
        <v>0</v>
      </c>
      <c r="K780" s="286">
        <f>(((D780+E780)*('DT IN. DE'!$E$5/1000))*($D$1166/IF(AND($D$1165&gt;$B$1167,$B$1167&gt;$D$1164),366,365))+(F780*('DT IN. DE'!$E$5/2000)))</f>
        <v>0</v>
      </c>
      <c r="L780" s="385"/>
      <c r="M780" s="287">
        <f t="shared" si="135"/>
        <v>0</v>
      </c>
      <c r="O780" s="288">
        <f>(($T780*'DT IN. DE'!$C$5/1000))*($D$1166/IF(AND($D$1165&gt;$B$1167,$B$1167&gt;$D$1164),366,365))+(($U780*'DT IN. DE'!$C$5/2000))</f>
        <v>0</v>
      </c>
      <c r="P780" s="289">
        <f t="shared" si="136"/>
        <v>0</v>
      </c>
      <c r="Q780" s="289">
        <f>(($T780*'DT IN. DE'!$E$5/1000))*($D$1166/IF(AND($D$1165&gt;$B$1167,$B$1167&gt;$D$1164),366,365))+(($U780*'DT IN. DE'!$E$5/2000))</f>
        <v>0</v>
      </c>
      <c r="R780" s="290">
        <f t="shared" si="137"/>
        <v>0</v>
      </c>
      <c r="T780" s="291">
        <f t="shared" si="138"/>
        <v>0</v>
      </c>
      <c r="U780" s="291">
        <f t="shared" si="139"/>
        <v>0</v>
      </c>
      <c r="W780" s="288">
        <f>(($AB780*'DT IN. DE'!$C$5/1000))*($D$1166/IF(AND($D$1165&gt;$B$1167,$B$1167&gt;$D$1164),366,365))+(($AC780*'DT IN. DE'!$C$5/2000))</f>
        <v>0</v>
      </c>
      <c r="X780" s="289">
        <f t="shared" si="140"/>
        <v>0</v>
      </c>
      <c r="Y780" s="289">
        <f>(($AB780*'DT IN. DE'!$E$5/1000))*($D$1166/IF(AND($D$1165&gt;$B$1167,$B$1167&gt;$D$1164),366,365))+(($AC780*'DT IN. DE'!$E$5/2000))</f>
        <v>0</v>
      </c>
      <c r="Z780" s="292">
        <f t="shared" si="141"/>
        <v>0</v>
      </c>
      <c r="AA780" s="386"/>
      <c r="AB780" s="291">
        <f t="shared" si="142"/>
        <v>0</v>
      </c>
      <c r="AC780" s="291">
        <f t="shared" si="143"/>
        <v>0</v>
      </c>
    </row>
    <row r="781" spans="2:29" x14ac:dyDescent="0.25">
      <c r="B781" s="424">
        <v>777</v>
      </c>
      <c r="C781" s="430">
        <f>'BIENES ASEGURADOS IN.DE'!C781</f>
        <v>0</v>
      </c>
      <c r="D781" s="431">
        <f>'BIENES ASEGURADOS IN.DE'!D781*'RT GENERALES'!$E$14</f>
        <v>0</v>
      </c>
      <c r="E781" s="432">
        <f>'BIENES ASEGURADOS IN.DE'!E781*'RT GENERALES'!$E$14</f>
        <v>0</v>
      </c>
      <c r="F781" s="433">
        <f>'BIENES ASEGURADOS IN.DE'!F781*'RT GENERALES'!$E$14</f>
        <v>0</v>
      </c>
      <c r="G781" s="425">
        <f t="shared" si="133"/>
        <v>0</v>
      </c>
      <c r="H781" s="283"/>
      <c r="I781" s="284">
        <f>((((D781+E781)*('DT IN. DE'!$C$5/1000)))*($D$1166/IF(AND($D$1165&gt;$B$1167,$B$1167&gt;$D$1164),366,365))+(F781*('DT IN. DE'!$C$5/2000)))</f>
        <v>0</v>
      </c>
      <c r="J781" s="285">
        <f t="shared" si="134"/>
        <v>0</v>
      </c>
      <c r="K781" s="286">
        <f>(((D781+E781)*('DT IN. DE'!$E$5/1000))*($D$1166/IF(AND($D$1165&gt;$B$1167,$B$1167&gt;$D$1164),366,365))+(F781*('DT IN. DE'!$E$5/2000)))</f>
        <v>0</v>
      </c>
      <c r="L781" s="385"/>
      <c r="M781" s="287">
        <f t="shared" si="135"/>
        <v>0</v>
      </c>
      <c r="O781" s="288">
        <f>(($T781*'DT IN. DE'!$C$5/1000))*($D$1166/IF(AND($D$1165&gt;$B$1167,$B$1167&gt;$D$1164),366,365))+(($U781*'DT IN. DE'!$C$5/2000))</f>
        <v>0</v>
      </c>
      <c r="P781" s="289">
        <f t="shared" si="136"/>
        <v>0</v>
      </c>
      <c r="Q781" s="289">
        <f>(($T781*'DT IN. DE'!$E$5/1000))*($D$1166/IF(AND($D$1165&gt;$B$1167,$B$1167&gt;$D$1164),366,365))+(($U781*'DT IN. DE'!$E$5/2000))</f>
        <v>0</v>
      </c>
      <c r="R781" s="290">
        <f t="shared" si="137"/>
        <v>0</v>
      </c>
      <c r="T781" s="291">
        <f t="shared" si="138"/>
        <v>0</v>
      </c>
      <c r="U781" s="291">
        <f t="shared" si="139"/>
        <v>0</v>
      </c>
      <c r="W781" s="288">
        <f>(($AB781*'DT IN. DE'!$C$5/1000))*($D$1166/IF(AND($D$1165&gt;$B$1167,$B$1167&gt;$D$1164),366,365))+(($AC781*'DT IN. DE'!$C$5/2000))</f>
        <v>0</v>
      </c>
      <c r="X781" s="289">
        <f t="shared" si="140"/>
        <v>0</v>
      </c>
      <c r="Y781" s="289">
        <f>(($AB781*'DT IN. DE'!$E$5/1000))*($D$1166/IF(AND($D$1165&gt;$B$1167,$B$1167&gt;$D$1164),366,365))+(($AC781*'DT IN. DE'!$E$5/2000))</f>
        <v>0</v>
      </c>
      <c r="Z781" s="292">
        <f t="shared" si="141"/>
        <v>0</v>
      </c>
      <c r="AA781" s="386"/>
      <c r="AB781" s="291">
        <f t="shared" si="142"/>
        <v>0</v>
      </c>
      <c r="AC781" s="291">
        <f t="shared" si="143"/>
        <v>0</v>
      </c>
    </row>
    <row r="782" spans="2:29" x14ac:dyDescent="0.25">
      <c r="B782" s="423">
        <v>778</v>
      </c>
      <c r="C782" s="430">
        <f>'BIENES ASEGURADOS IN.DE'!C782</f>
        <v>0</v>
      </c>
      <c r="D782" s="431">
        <f>'BIENES ASEGURADOS IN.DE'!D782*'RT GENERALES'!$E$14</f>
        <v>0</v>
      </c>
      <c r="E782" s="432">
        <f>'BIENES ASEGURADOS IN.DE'!E782*'RT GENERALES'!$E$14</f>
        <v>0</v>
      </c>
      <c r="F782" s="433">
        <f>'BIENES ASEGURADOS IN.DE'!F782*'RT GENERALES'!$E$14</f>
        <v>0</v>
      </c>
      <c r="G782" s="425">
        <f t="shared" si="133"/>
        <v>0</v>
      </c>
      <c r="H782" s="283"/>
      <c r="I782" s="284">
        <f>((((D782+E782)*('DT IN. DE'!$C$5/1000)))*($D$1166/IF(AND($D$1165&gt;$B$1167,$B$1167&gt;$D$1164),366,365))+(F782*('DT IN. DE'!$C$5/2000)))</f>
        <v>0</v>
      </c>
      <c r="J782" s="285">
        <f t="shared" si="134"/>
        <v>0</v>
      </c>
      <c r="K782" s="286">
        <f>(((D782+E782)*('DT IN. DE'!$E$5/1000))*($D$1166/IF(AND($D$1165&gt;$B$1167,$B$1167&gt;$D$1164),366,365))+(F782*('DT IN. DE'!$E$5/2000)))</f>
        <v>0</v>
      </c>
      <c r="L782" s="385"/>
      <c r="M782" s="287">
        <f t="shared" si="135"/>
        <v>0</v>
      </c>
      <c r="O782" s="288">
        <f>(($T782*'DT IN. DE'!$C$5/1000))*($D$1166/IF(AND($D$1165&gt;$B$1167,$B$1167&gt;$D$1164),366,365))+(($U782*'DT IN. DE'!$C$5/2000))</f>
        <v>0</v>
      </c>
      <c r="P782" s="289">
        <f t="shared" si="136"/>
        <v>0</v>
      </c>
      <c r="Q782" s="289">
        <f>(($T782*'DT IN. DE'!$E$5/1000))*($D$1166/IF(AND($D$1165&gt;$B$1167,$B$1167&gt;$D$1164),366,365))+(($U782*'DT IN. DE'!$E$5/2000))</f>
        <v>0</v>
      </c>
      <c r="R782" s="290">
        <f t="shared" si="137"/>
        <v>0</v>
      </c>
      <c r="T782" s="291">
        <f t="shared" si="138"/>
        <v>0</v>
      </c>
      <c r="U782" s="291">
        <f t="shared" si="139"/>
        <v>0</v>
      </c>
      <c r="W782" s="288">
        <f>(($AB782*'DT IN. DE'!$C$5/1000))*($D$1166/IF(AND($D$1165&gt;$B$1167,$B$1167&gt;$D$1164),366,365))+(($AC782*'DT IN. DE'!$C$5/2000))</f>
        <v>0</v>
      </c>
      <c r="X782" s="289">
        <f t="shared" si="140"/>
        <v>0</v>
      </c>
      <c r="Y782" s="289">
        <f>(($AB782*'DT IN. DE'!$E$5/1000))*($D$1166/IF(AND($D$1165&gt;$B$1167,$B$1167&gt;$D$1164),366,365))+(($AC782*'DT IN. DE'!$E$5/2000))</f>
        <v>0</v>
      </c>
      <c r="Z782" s="292">
        <f t="shared" si="141"/>
        <v>0</v>
      </c>
      <c r="AA782" s="386"/>
      <c r="AB782" s="291">
        <f t="shared" si="142"/>
        <v>0</v>
      </c>
      <c r="AC782" s="291">
        <f t="shared" si="143"/>
        <v>0</v>
      </c>
    </row>
    <row r="783" spans="2:29" x14ac:dyDescent="0.25">
      <c r="B783" s="424">
        <v>779</v>
      </c>
      <c r="C783" s="430">
        <f>'BIENES ASEGURADOS IN.DE'!C783</f>
        <v>0</v>
      </c>
      <c r="D783" s="431">
        <f>'BIENES ASEGURADOS IN.DE'!D783*'RT GENERALES'!$E$14</f>
        <v>0</v>
      </c>
      <c r="E783" s="432">
        <f>'BIENES ASEGURADOS IN.DE'!E783*'RT GENERALES'!$E$14</f>
        <v>0</v>
      </c>
      <c r="F783" s="433">
        <f>'BIENES ASEGURADOS IN.DE'!F783*'RT GENERALES'!$E$14</f>
        <v>0</v>
      </c>
      <c r="G783" s="425">
        <f t="shared" si="133"/>
        <v>0</v>
      </c>
      <c r="H783" s="283"/>
      <c r="I783" s="284">
        <f>((((D783+E783)*('DT IN. DE'!$C$5/1000)))*($D$1166/IF(AND($D$1165&gt;$B$1167,$B$1167&gt;$D$1164),366,365))+(F783*('DT IN. DE'!$C$5/2000)))</f>
        <v>0</v>
      </c>
      <c r="J783" s="285">
        <f t="shared" si="134"/>
        <v>0</v>
      </c>
      <c r="K783" s="286">
        <f>(((D783+E783)*('DT IN. DE'!$E$5/1000))*($D$1166/IF(AND($D$1165&gt;$B$1167,$B$1167&gt;$D$1164),366,365))+(F783*('DT IN. DE'!$E$5/2000)))</f>
        <v>0</v>
      </c>
      <c r="L783" s="385"/>
      <c r="M783" s="287">
        <f t="shared" si="135"/>
        <v>0</v>
      </c>
      <c r="O783" s="288">
        <f>(($T783*'DT IN. DE'!$C$5/1000))*($D$1166/IF(AND($D$1165&gt;$B$1167,$B$1167&gt;$D$1164),366,365))+(($U783*'DT IN. DE'!$C$5/2000))</f>
        <v>0</v>
      </c>
      <c r="P783" s="289">
        <f t="shared" si="136"/>
        <v>0</v>
      </c>
      <c r="Q783" s="289">
        <f>(($T783*'DT IN. DE'!$E$5/1000))*($D$1166/IF(AND($D$1165&gt;$B$1167,$B$1167&gt;$D$1164),366,365))+(($U783*'DT IN. DE'!$E$5/2000))</f>
        <v>0</v>
      </c>
      <c r="R783" s="290">
        <f t="shared" si="137"/>
        <v>0</v>
      </c>
      <c r="T783" s="291">
        <f t="shared" si="138"/>
        <v>0</v>
      </c>
      <c r="U783" s="291">
        <f t="shared" si="139"/>
        <v>0</v>
      </c>
      <c r="W783" s="288">
        <f>(($AB783*'DT IN. DE'!$C$5/1000))*($D$1166/IF(AND($D$1165&gt;$B$1167,$B$1167&gt;$D$1164),366,365))+(($AC783*'DT IN. DE'!$C$5/2000))</f>
        <v>0</v>
      </c>
      <c r="X783" s="289">
        <f t="shared" si="140"/>
        <v>0</v>
      </c>
      <c r="Y783" s="289">
        <f>(($AB783*'DT IN. DE'!$E$5/1000))*($D$1166/IF(AND($D$1165&gt;$B$1167,$B$1167&gt;$D$1164),366,365))+(($AC783*'DT IN. DE'!$E$5/2000))</f>
        <v>0</v>
      </c>
      <c r="Z783" s="292">
        <f t="shared" si="141"/>
        <v>0</v>
      </c>
      <c r="AA783" s="386"/>
      <c r="AB783" s="291">
        <f t="shared" si="142"/>
        <v>0</v>
      </c>
      <c r="AC783" s="291">
        <f t="shared" si="143"/>
        <v>0</v>
      </c>
    </row>
    <row r="784" spans="2:29" x14ac:dyDescent="0.25">
      <c r="B784" s="424">
        <v>780</v>
      </c>
      <c r="C784" s="430">
        <f>'BIENES ASEGURADOS IN.DE'!C784</f>
        <v>0</v>
      </c>
      <c r="D784" s="431">
        <f>'BIENES ASEGURADOS IN.DE'!D784*'RT GENERALES'!$E$14</f>
        <v>0</v>
      </c>
      <c r="E784" s="432">
        <f>'BIENES ASEGURADOS IN.DE'!E784*'RT GENERALES'!$E$14</f>
        <v>0</v>
      </c>
      <c r="F784" s="433">
        <f>'BIENES ASEGURADOS IN.DE'!F784*'RT GENERALES'!$E$14</f>
        <v>0</v>
      </c>
      <c r="G784" s="425">
        <f t="shared" si="133"/>
        <v>0</v>
      </c>
      <c r="H784" s="283"/>
      <c r="I784" s="284">
        <f>((((D784+E784)*('DT IN. DE'!$C$5/1000)))*($D$1166/IF(AND($D$1165&gt;$B$1167,$B$1167&gt;$D$1164),366,365))+(F784*('DT IN. DE'!$C$5/2000)))</f>
        <v>0</v>
      </c>
      <c r="J784" s="285">
        <f t="shared" si="134"/>
        <v>0</v>
      </c>
      <c r="K784" s="286">
        <f>(((D784+E784)*('DT IN. DE'!$E$5/1000))*($D$1166/IF(AND($D$1165&gt;$B$1167,$B$1167&gt;$D$1164),366,365))+(F784*('DT IN. DE'!$E$5/2000)))</f>
        <v>0</v>
      </c>
      <c r="L784" s="385"/>
      <c r="M784" s="287">
        <f t="shared" si="135"/>
        <v>0</v>
      </c>
      <c r="O784" s="288">
        <f>(($T784*'DT IN. DE'!$C$5/1000))*($D$1166/IF(AND($D$1165&gt;$B$1167,$B$1167&gt;$D$1164),366,365))+(($U784*'DT IN. DE'!$C$5/2000))</f>
        <v>0</v>
      </c>
      <c r="P784" s="289">
        <f t="shared" si="136"/>
        <v>0</v>
      </c>
      <c r="Q784" s="289">
        <f>(($T784*'DT IN. DE'!$E$5/1000))*($D$1166/IF(AND($D$1165&gt;$B$1167,$B$1167&gt;$D$1164),366,365))+(($U784*'DT IN. DE'!$E$5/2000))</f>
        <v>0</v>
      </c>
      <c r="R784" s="290">
        <f t="shared" si="137"/>
        <v>0</v>
      </c>
      <c r="T784" s="291">
        <f t="shared" si="138"/>
        <v>0</v>
      </c>
      <c r="U784" s="291">
        <f t="shared" si="139"/>
        <v>0</v>
      </c>
      <c r="W784" s="288">
        <f>(($AB784*'DT IN. DE'!$C$5/1000))*($D$1166/IF(AND($D$1165&gt;$B$1167,$B$1167&gt;$D$1164),366,365))+(($AC784*'DT IN. DE'!$C$5/2000))</f>
        <v>0</v>
      </c>
      <c r="X784" s="289">
        <f t="shared" si="140"/>
        <v>0</v>
      </c>
      <c r="Y784" s="289">
        <f>(($AB784*'DT IN. DE'!$E$5/1000))*($D$1166/IF(AND($D$1165&gt;$B$1167,$B$1167&gt;$D$1164),366,365))+(($AC784*'DT IN. DE'!$E$5/2000))</f>
        <v>0</v>
      </c>
      <c r="Z784" s="292">
        <f t="shared" si="141"/>
        <v>0</v>
      </c>
      <c r="AA784" s="386"/>
      <c r="AB784" s="291">
        <f t="shared" si="142"/>
        <v>0</v>
      </c>
      <c r="AC784" s="291">
        <f t="shared" si="143"/>
        <v>0</v>
      </c>
    </row>
    <row r="785" spans="2:29" x14ac:dyDescent="0.25">
      <c r="B785" s="423">
        <v>781</v>
      </c>
      <c r="C785" s="430">
        <f>'BIENES ASEGURADOS IN.DE'!C785</f>
        <v>0</v>
      </c>
      <c r="D785" s="431">
        <f>'BIENES ASEGURADOS IN.DE'!D785*'RT GENERALES'!$E$14</f>
        <v>0</v>
      </c>
      <c r="E785" s="432">
        <f>'BIENES ASEGURADOS IN.DE'!E785*'RT GENERALES'!$E$14</f>
        <v>0</v>
      </c>
      <c r="F785" s="433">
        <f>'BIENES ASEGURADOS IN.DE'!F785*'RT GENERALES'!$E$14</f>
        <v>0</v>
      </c>
      <c r="G785" s="425">
        <f t="shared" si="133"/>
        <v>0</v>
      </c>
      <c r="H785" s="283"/>
      <c r="I785" s="284">
        <f>((((D785+E785)*('DT IN. DE'!$C$5/1000)))*($D$1166/IF(AND($D$1165&gt;$B$1167,$B$1167&gt;$D$1164),366,365))+(F785*('DT IN. DE'!$C$5/2000)))</f>
        <v>0</v>
      </c>
      <c r="J785" s="285">
        <f t="shared" si="134"/>
        <v>0</v>
      </c>
      <c r="K785" s="286">
        <f>(((D785+E785)*('DT IN. DE'!$E$5/1000))*($D$1166/IF(AND($D$1165&gt;$B$1167,$B$1167&gt;$D$1164),366,365))+(F785*('DT IN. DE'!$E$5/2000)))</f>
        <v>0</v>
      </c>
      <c r="L785" s="385"/>
      <c r="M785" s="287">
        <f t="shared" si="135"/>
        <v>0</v>
      </c>
      <c r="O785" s="288">
        <f>(($T785*'DT IN. DE'!$C$5/1000))*($D$1166/IF(AND($D$1165&gt;$B$1167,$B$1167&gt;$D$1164),366,365))+(($U785*'DT IN. DE'!$C$5/2000))</f>
        <v>0</v>
      </c>
      <c r="P785" s="289">
        <f t="shared" si="136"/>
        <v>0</v>
      </c>
      <c r="Q785" s="289">
        <f>(($T785*'DT IN. DE'!$E$5/1000))*($D$1166/IF(AND($D$1165&gt;$B$1167,$B$1167&gt;$D$1164),366,365))+(($U785*'DT IN. DE'!$E$5/2000))</f>
        <v>0</v>
      </c>
      <c r="R785" s="290">
        <f t="shared" si="137"/>
        <v>0</v>
      </c>
      <c r="T785" s="291">
        <f t="shared" si="138"/>
        <v>0</v>
      </c>
      <c r="U785" s="291">
        <f t="shared" si="139"/>
        <v>0</v>
      </c>
      <c r="W785" s="288">
        <f>(($AB785*'DT IN. DE'!$C$5/1000))*($D$1166/IF(AND($D$1165&gt;$B$1167,$B$1167&gt;$D$1164),366,365))+(($AC785*'DT IN. DE'!$C$5/2000))</f>
        <v>0</v>
      </c>
      <c r="X785" s="289">
        <f t="shared" si="140"/>
        <v>0</v>
      </c>
      <c r="Y785" s="289">
        <f>(($AB785*'DT IN. DE'!$E$5/1000))*($D$1166/IF(AND($D$1165&gt;$B$1167,$B$1167&gt;$D$1164),366,365))+(($AC785*'DT IN. DE'!$E$5/2000))</f>
        <v>0</v>
      </c>
      <c r="Z785" s="292">
        <f t="shared" si="141"/>
        <v>0</v>
      </c>
      <c r="AA785" s="386"/>
      <c r="AB785" s="291">
        <f t="shared" si="142"/>
        <v>0</v>
      </c>
      <c r="AC785" s="291">
        <f t="shared" si="143"/>
        <v>0</v>
      </c>
    </row>
    <row r="786" spans="2:29" x14ac:dyDescent="0.25">
      <c r="B786" s="424">
        <v>782</v>
      </c>
      <c r="C786" s="430">
        <f>'BIENES ASEGURADOS IN.DE'!C786</f>
        <v>0</v>
      </c>
      <c r="D786" s="431">
        <f>'BIENES ASEGURADOS IN.DE'!D786*'RT GENERALES'!$E$14</f>
        <v>0</v>
      </c>
      <c r="E786" s="432">
        <f>'BIENES ASEGURADOS IN.DE'!E786*'RT GENERALES'!$E$14</f>
        <v>0</v>
      </c>
      <c r="F786" s="433">
        <f>'BIENES ASEGURADOS IN.DE'!F786*'RT GENERALES'!$E$14</f>
        <v>0</v>
      </c>
      <c r="G786" s="425">
        <f t="shared" si="133"/>
        <v>0</v>
      </c>
      <c r="H786" s="283"/>
      <c r="I786" s="284">
        <f>((((D786+E786)*('DT IN. DE'!$C$5/1000)))*($D$1166/IF(AND($D$1165&gt;$B$1167,$B$1167&gt;$D$1164),366,365))+(F786*('DT IN. DE'!$C$5/2000)))</f>
        <v>0</v>
      </c>
      <c r="J786" s="285">
        <f t="shared" si="134"/>
        <v>0</v>
      </c>
      <c r="K786" s="286">
        <f>(((D786+E786)*('DT IN. DE'!$E$5/1000))*($D$1166/IF(AND($D$1165&gt;$B$1167,$B$1167&gt;$D$1164),366,365))+(F786*('DT IN. DE'!$E$5/2000)))</f>
        <v>0</v>
      </c>
      <c r="L786" s="385"/>
      <c r="M786" s="287">
        <f t="shared" si="135"/>
        <v>0</v>
      </c>
      <c r="O786" s="288">
        <f>(($T786*'DT IN. DE'!$C$5/1000))*($D$1166/IF(AND($D$1165&gt;$B$1167,$B$1167&gt;$D$1164),366,365))+(($U786*'DT IN. DE'!$C$5/2000))</f>
        <v>0</v>
      </c>
      <c r="P786" s="289">
        <f t="shared" si="136"/>
        <v>0</v>
      </c>
      <c r="Q786" s="289">
        <f>(($T786*'DT IN. DE'!$E$5/1000))*($D$1166/IF(AND($D$1165&gt;$B$1167,$B$1167&gt;$D$1164),366,365))+(($U786*'DT IN. DE'!$E$5/2000))</f>
        <v>0</v>
      </c>
      <c r="R786" s="290">
        <f t="shared" si="137"/>
        <v>0</v>
      </c>
      <c r="T786" s="291">
        <f t="shared" si="138"/>
        <v>0</v>
      </c>
      <c r="U786" s="291">
        <f t="shared" si="139"/>
        <v>0</v>
      </c>
      <c r="W786" s="288">
        <f>(($AB786*'DT IN. DE'!$C$5/1000))*($D$1166/IF(AND($D$1165&gt;$B$1167,$B$1167&gt;$D$1164),366,365))+(($AC786*'DT IN. DE'!$C$5/2000))</f>
        <v>0</v>
      </c>
      <c r="X786" s="289">
        <f t="shared" si="140"/>
        <v>0</v>
      </c>
      <c r="Y786" s="289">
        <f>(($AB786*'DT IN. DE'!$E$5/1000))*($D$1166/IF(AND($D$1165&gt;$B$1167,$B$1167&gt;$D$1164),366,365))+(($AC786*'DT IN. DE'!$E$5/2000))</f>
        <v>0</v>
      </c>
      <c r="Z786" s="292">
        <f t="shared" si="141"/>
        <v>0</v>
      </c>
      <c r="AA786" s="386"/>
      <c r="AB786" s="291">
        <f t="shared" si="142"/>
        <v>0</v>
      </c>
      <c r="AC786" s="291">
        <f t="shared" si="143"/>
        <v>0</v>
      </c>
    </row>
    <row r="787" spans="2:29" x14ac:dyDescent="0.25">
      <c r="B787" s="424">
        <v>783</v>
      </c>
      <c r="C787" s="430">
        <f>'BIENES ASEGURADOS IN.DE'!C787</f>
        <v>0</v>
      </c>
      <c r="D787" s="431">
        <f>'BIENES ASEGURADOS IN.DE'!D787*'RT GENERALES'!$E$14</f>
        <v>0</v>
      </c>
      <c r="E787" s="432">
        <f>'BIENES ASEGURADOS IN.DE'!E787*'RT GENERALES'!$E$14</f>
        <v>0</v>
      </c>
      <c r="F787" s="433">
        <f>'BIENES ASEGURADOS IN.DE'!F787*'RT GENERALES'!$E$14</f>
        <v>0</v>
      </c>
      <c r="G787" s="425">
        <f t="shared" si="133"/>
        <v>0</v>
      </c>
      <c r="H787" s="283"/>
      <c r="I787" s="284">
        <f>((((D787+E787)*('DT IN. DE'!$C$5/1000)))*($D$1166/IF(AND($D$1165&gt;$B$1167,$B$1167&gt;$D$1164),366,365))+(F787*('DT IN. DE'!$C$5/2000)))</f>
        <v>0</v>
      </c>
      <c r="J787" s="285">
        <f t="shared" si="134"/>
        <v>0</v>
      </c>
      <c r="K787" s="286">
        <f>(((D787+E787)*('DT IN. DE'!$E$5/1000))*($D$1166/IF(AND($D$1165&gt;$B$1167,$B$1167&gt;$D$1164),366,365))+(F787*('DT IN. DE'!$E$5/2000)))</f>
        <v>0</v>
      </c>
      <c r="L787" s="385"/>
      <c r="M787" s="287">
        <f t="shared" si="135"/>
        <v>0</v>
      </c>
      <c r="O787" s="288">
        <f>(($T787*'DT IN. DE'!$C$5/1000))*($D$1166/IF(AND($D$1165&gt;$B$1167,$B$1167&gt;$D$1164),366,365))+(($U787*'DT IN. DE'!$C$5/2000))</f>
        <v>0</v>
      </c>
      <c r="P787" s="289">
        <f t="shared" si="136"/>
        <v>0</v>
      </c>
      <c r="Q787" s="289">
        <f>(($T787*'DT IN. DE'!$E$5/1000))*($D$1166/IF(AND($D$1165&gt;$B$1167,$B$1167&gt;$D$1164),366,365))+(($U787*'DT IN. DE'!$E$5/2000))</f>
        <v>0</v>
      </c>
      <c r="R787" s="290">
        <f t="shared" si="137"/>
        <v>0</v>
      </c>
      <c r="T787" s="291">
        <f t="shared" si="138"/>
        <v>0</v>
      </c>
      <c r="U787" s="291">
        <f t="shared" si="139"/>
        <v>0</v>
      </c>
      <c r="W787" s="288">
        <f>(($AB787*'DT IN. DE'!$C$5/1000))*($D$1166/IF(AND($D$1165&gt;$B$1167,$B$1167&gt;$D$1164),366,365))+(($AC787*'DT IN. DE'!$C$5/2000))</f>
        <v>0</v>
      </c>
      <c r="X787" s="289">
        <f t="shared" si="140"/>
        <v>0</v>
      </c>
      <c r="Y787" s="289">
        <f>(($AB787*'DT IN. DE'!$E$5/1000))*($D$1166/IF(AND($D$1165&gt;$B$1167,$B$1167&gt;$D$1164),366,365))+(($AC787*'DT IN. DE'!$E$5/2000))</f>
        <v>0</v>
      </c>
      <c r="Z787" s="292">
        <f t="shared" si="141"/>
        <v>0</v>
      </c>
      <c r="AA787" s="386"/>
      <c r="AB787" s="291">
        <f t="shared" si="142"/>
        <v>0</v>
      </c>
      <c r="AC787" s="291">
        <f t="shared" si="143"/>
        <v>0</v>
      </c>
    </row>
    <row r="788" spans="2:29" x14ac:dyDescent="0.25">
      <c r="B788" s="423">
        <v>784</v>
      </c>
      <c r="C788" s="430">
        <f>'BIENES ASEGURADOS IN.DE'!C788</f>
        <v>0</v>
      </c>
      <c r="D788" s="431">
        <f>'BIENES ASEGURADOS IN.DE'!D788*'RT GENERALES'!$E$14</f>
        <v>0</v>
      </c>
      <c r="E788" s="432">
        <f>'BIENES ASEGURADOS IN.DE'!E788*'RT GENERALES'!$E$14</f>
        <v>0</v>
      </c>
      <c r="F788" s="433">
        <f>'BIENES ASEGURADOS IN.DE'!F788*'RT GENERALES'!$E$14</f>
        <v>0</v>
      </c>
      <c r="G788" s="425">
        <f t="shared" si="133"/>
        <v>0</v>
      </c>
      <c r="H788" s="283"/>
      <c r="I788" s="284">
        <f>((((D788+E788)*('DT IN. DE'!$C$5/1000)))*($D$1166/IF(AND($D$1165&gt;$B$1167,$B$1167&gt;$D$1164),366,365))+(F788*('DT IN. DE'!$C$5/2000)))</f>
        <v>0</v>
      </c>
      <c r="J788" s="285">
        <f t="shared" si="134"/>
        <v>0</v>
      </c>
      <c r="K788" s="286">
        <f>(((D788+E788)*('DT IN. DE'!$E$5/1000))*($D$1166/IF(AND($D$1165&gt;$B$1167,$B$1167&gt;$D$1164),366,365))+(F788*('DT IN. DE'!$E$5/2000)))</f>
        <v>0</v>
      </c>
      <c r="L788" s="385"/>
      <c r="M788" s="287">
        <f t="shared" si="135"/>
        <v>0</v>
      </c>
      <c r="O788" s="288">
        <f>(($T788*'DT IN. DE'!$C$5/1000))*($D$1166/IF(AND($D$1165&gt;$B$1167,$B$1167&gt;$D$1164),366,365))+(($U788*'DT IN. DE'!$C$5/2000))</f>
        <v>0</v>
      </c>
      <c r="P788" s="289">
        <f t="shared" si="136"/>
        <v>0</v>
      </c>
      <c r="Q788" s="289">
        <f>(($T788*'DT IN. DE'!$E$5/1000))*($D$1166/IF(AND($D$1165&gt;$B$1167,$B$1167&gt;$D$1164),366,365))+(($U788*'DT IN. DE'!$E$5/2000))</f>
        <v>0</v>
      </c>
      <c r="R788" s="290">
        <f t="shared" si="137"/>
        <v>0</v>
      </c>
      <c r="T788" s="291">
        <f t="shared" si="138"/>
        <v>0</v>
      </c>
      <c r="U788" s="291">
        <f t="shared" si="139"/>
        <v>0</v>
      </c>
      <c r="W788" s="288">
        <f>(($AB788*'DT IN. DE'!$C$5/1000))*($D$1166/IF(AND($D$1165&gt;$B$1167,$B$1167&gt;$D$1164),366,365))+(($AC788*'DT IN. DE'!$C$5/2000))</f>
        <v>0</v>
      </c>
      <c r="X788" s="289">
        <f t="shared" si="140"/>
        <v>0</v>
      </c>
      <c r="Y788" s="289">
        <f>(($AB788*'DT IN. DE'!$E$5/1000))*($D$1166/IF(AND($D$1165&gt;$B$1167,$B$1167&gt;$D$1164),366,365))+(($AC788*'DT IN. DE'!$E$5/2000))</f>
        <v>0</v>
      </c>
      <c r="Z788" s="292">
        <f t="shared" si="141"/>
        <v>0</v>
      </c>
      <c r="AA788" s="386"/>
      <c r="AB788" s="291">
        <f t="shared" si="142"/>
        <v>0</v>
      </c>
      <c r="AC788" s="291">
        <f t="shared" si="143"/>
        <v>0</v>
      </c>
    </row>
    <row r="789" spans="2:29" x14ac:dyDescent="0.25">
      <c r="B789" s="424">
        <v>785</v>
      </c>
      <c r="C789" s="430">
        <f>'BIENES ASEGURADOS IN.DE'!C789</f>
        <v>0</v>
      </c>
      <c r="D789" s="431">
        <f>'BIENES ASEGURADOS IN.DE'!D789*'RT GENERALES'!$E$14</f>
        <v>0</v>
      </c>
      <c r="E789" s="432">
        <f>'BIENES ASEGURADOS IN.DE'!E789*'RT GENERALES'!$E$14</f>
        <v>0</v>
      </c>
      <c r="F789" s="433">
        <f>'BIENES ASEGURADOS IN.DE'!F789*'RT GENERALES'!$E$14</f>
        <v>0</v>
      </c>
      <c r="G789" s="425">
        <f t="shared" si="133"/>
        <v>0</v>
      </c>
      <c r="H789" s="283"/>
      <c r="I789" s="284">
        <f>((((D789+E789)*('DT IN. DE'!$C$5/1000)))*($D$1166/IF(AND($D$1165&gt;$B$1167,$B$1167&gt;$D$1164),366,365))+(F789*('DT IN. DE'!$C$5/2000)))</f>
        <v>0</v>
      </c>
      <c r="J789" s="285">
        <f t="shared" si="134"/>
        <v>0</v>
      </c>
      <c r="K789" s="286">
        <f>(((D789+E789)*('DT IN. DE'!$E$5/1000))*($D$1166/IF(AND($D$1165&gt;$B$1167,$B$1167&gt;$D$1164),366,365))+(F789*('DT IN. DE'!$E$5/2000)))</f>
        <v>0</v>
      </c>
      <c r="L789" s="385"/>
      <c r="M789" s="287">
        <f t="shared" si="135"/>
        <v>0</v>
      </c>
      <c r="O789" s="288">
        <f>(($T789*'DT IN. DE'!$C$5/1000))*($D$1166/IF(AND($D$1165&gt;$B$1167,$B$1167&gt;$D$1164),366,365))+(($U789*'DT IN. DE'!$C$5/2000))</f>
        <v>0</v>
      </c>
      <c r="P789" s="289">
        <f t="shared" si="136"/>
        <v>0</v>
      </c>
      <c r="Q789" s="289">
        <f>(($T789*'DT IN. DE'!$E$5/1000))*($D$1166/IF(AND($D$1165&gt;$B$1167,$B$1167&gt;$D$1164),366,365))+(($U789*'DT IN. DE'!$E$5/2000))</f>
        <v>0</v>
      </c>
      <c r="R789" s="290">
        <f t="shared" si="137"/>
        <v>0</v>
      </c>
      <c r="T789" s="291">
        <f t="shared" si="138"/>
        <v>0</v>
      </c>
      <c r="U789" s="291">
        <f t="shared" si="139"/>
        <v>0</v>
      </c>
      <c r="W789" s="288">
        <f>(($AB789*'DT IN. DE'!$C$5/1000))*($D$1166/IF(AND($D$1165&gt;$B$1167,$B$1167&gt;$D$1164),366,365))+(($AC789*'DT IN. DE'!$C$5/2000))</f>
        <v>0</v>
      </c>
      <c r="X789" s="289">
        <f t="shared" si="140"/>
        <v>0</v>
      </c>
      <c r="Y789" s="289">
        <f>(($AB789*'DT IN. DE'!$E$5/1000))*($D$1166/IF(AND($D$1165&gt;$B$1167,$B$1167&gt;$D$1164),366,365))+(($AC789*'DT IN. DE'!$E$5/2000))</f>
        <v>0</v>
      </c>
      <c r="Z789" s="292">
        <f t="shared" si="141"/>
        <v>0</v>
      </c>
      <c r="AA789" s="386"/>
      <c r="AB789" s="291">
        <f t="shared" si="142"/>
        <v>0</v>
      </c>
      <c r="AC789" s="291">
        <f t="shared" si="143"/>
        <v>0</v>
      </c>
    </row>
    <row r="790" spans="2:29" x14ac:dyDescent="0.25">
      <c r="B790" s="424">
        <v>786</v>
      </c>
      <c r="C790" s="430">
        <f>'BIENES ASEGURADOS IN.DE'!C790</f>
        <v>0</v>
      </c>
      <c r="D790" s="431">
        <f>'BIENES ASEGURADOS IN.DE'!D790*'RT GENERALES'!$E$14</f>
        <v>0</v>
      </c>
      <c r="E790" s="432">
        <f>'BIENES ASEGURADOS IN.DE'!E790*'RT GENERALES'!$E$14</f>
        <v>0</v>
      </c>
      <c r="F790" s="433">
        <f>'BIENES ASEGURADOS IN.DE'!F790*'RT GENERALES'!$E$14</f>
        <v>0</v>
      </c>
      <c r="G790" s="425">
        <f t="shared" si="133"/>
        <v>0</v>
      </c>
      <c r="H790" s="283"/>
      <c r="I790" s="284">
        <f>((((D790+E790)*('DT IN. DE'!$C$5/1000)))*($D$1166/IF(AND($D$1165&gt;$B$1167,$B$1167&gt;$D$1164),366,365))+(F790*('DT IN. DE'!$C$5/2000)))</f>
        <v>0</v>
      </c>
      <c r="J790" s="285">
        <f t="shared" si="134"/>
        <v>0</v>
      </c>
      <c r="K790" s="286">
        <f>(((D790+E790)*('DT IN. DE'!$E$5/1000))*($D$1166/IF(AND($D$1165&gt;$B$1167,$B$1167&gt;$D$1164),366,365))+(F790*('DT IN. DE'!$E$5/2000)))</f>
        <v>0</v>
      </c>
      <c r="L790" s="385"/>
      <c r="M790" s="287">
        <f t="shared" si="135"/>
        <v>0</v>
      </c>
      <c r="O790" s="288">
        <f>(($T790*'DT IN. DE'!$C$5/1000))*($D$1166/IF(AND($D$1165&gt;$B$1167,$B$1167&gt;$D$1164),366,365))+(($U790*'DT IN. DE'!$C$5/2000))</f>
        <v>0</v>
      </c>
      <c r="P790" s="289">
        <f t="shared" si="136"/>
        <v>0</v>
      </c>
      <c r="Q790" s="289">
        <f>(($T790*'DT IN. DE'!$E$5/1000))*($D$1166/IF(AND($D$1165&gt;$B$1167,$B$1167&gt;$D$1164),366,365))+(($U790*'DT IN. DE'!$E$5/2000))</f>
        <v>0</v>
      </c>
      <c r="R790" s="290">
        <f t="shared" si="137"/>
        <v>0</v>
      </c>
      <c r="T790" s="291">
        <f t="shared" si="138"/>
        <v>0</v>
      </c>
      <c r="U790" s="291">
        <f t="shared" si="139"/>
        <v>0</v>
      </c>
      <c r="W790" s="288">
        <f>(($AB790*'DT IN. DE'!$C$5/1000))*($D$1166/IF(AND($D$1165&gt;$B$1167,$B$1167&gt;$D$1164),366,365))+(($AC790*'DT IN. DE'!$C$5/2000))</f>
        <v>0</v>
      </c>
      <c r="X790" s="289">
        <f t="shared" si="140"/>
        <v>0</v>
      </c>
      <c r="Y790" s="289">
        <f>(($AB790*'DT IN. DE'!$E$5/1000))*($D$1166/IF(AND($D$1165&gt;$B$1167,$B$1167&gt;$D$1164),366,365))+(($AC790*'DT IN. DE'!$E$5/2000))</f>
        <v>0</v>
      </c>
      <c r="Z790" s="292">
        <f t="shared" si="141"/>
        <v>0</v>
      </c>
      <c r="AA790" s="386"/>
      <c r="AB790" s="291">
        <f t="shared" si="142"/>
        <v>0</v>
      </c>
      <c r="AC790" s="291">
        <f t="shared" si="143"/>
        <v>0</v>
      </c>
    </row>
    <row r="791" spans="2:29" x14ac:dyDescent="0.25">
      <c r="B791" s="423">
        <v>787</v>
      </c>
      <c r="C791" s="430">
        <f>'BIENES ASEGURADOS IN.DE'!C791</f>
        <v>0</v>
      </c>
      <c r="D791" s="431">
        <f>'BIENES ASEGURADOS IN.DE'!D791*'RT GENERALES'!$E$14</f>
        <v>0</v>
      </c>
      <c r="E791" s="432">
        <f>'BIENES ASEGURADOS IN.DE'!E791*'RT GENERALES'!$E$14</f>
        <v>0</v>
      </c>
      <c r="F791" s="433">
        <f>'BIENES ASEGURADOS IN.DE'!F791*'RT GENERALES'!$E$14</f>
        <v>0</v>
      </c>
      <c r="G791" s="425">
        <f t="shared" si="133"/>
        <v>0</v>
      </c>
      <c r="H791" s="283"/>
      <c r="I791" s="284">
        <f>((((D791+E791)*('DT IN. DE'!$C$5/1000)))*($D$1166/IF(AND($D$1165&gt;$B$1167,$B$1167&gt;$D$1164),366,365))+(F791*('DT IN. DE'!$C$5/2000)))</f>
        <v>0</v>
      </c>
      <c r="J791" s="285">
        <f t="shared" si="134"/>
        <v>0</v>
      </c>
      <c r="K791" s="286">
        <f>(((D791+E791)*('DT IN. DE'!$E$5/1000))*($D$1166/IF(AND($D$1165&gt;$B$1167,$B$1167&gt;$D$1164),366,365))+(F791*('DT IN. DE'!$E$5/2000)))</f>
        <v>0</v>
      </c>
      <c r="L791" s="385"/>
      <c r="M791" s="287">
        <f t="shared" si="135"/>
        <v>0</v>
      </c>
      <c r="O791" s="288">
        <f>(($T791*'DT IN. DE'!$C$5/1000))*($D$1166/IF(AND($D$1165&gt;$B$1167,$B$1167&gt;$D$1164),366,365))+(($U791*'DT IN. DE'!$C$5/2000))</f>
        <v>0</v>
      </c>
      <c r="P791" s="289">
        <f t="shared" si="136"/>
        <v>0</v>
      </c>
      <c r="Q791" s="289">
        <f>(($T791*'DT IN. DE'!$E$5/1000))*($D$1166/IF(AND($D$1165&gt;$B$1167,$B$1167&gt;$D$1164),366,365))+(($U791*'DT IN. DE'!$E$5/2000))</f>
        <v>0</v>
      </c>
      <c r="R791" s="290">
        <f t="shared" si="137"/>
        <v>0</v>
      </c>
      <c r="T791" s="291">
        <f t="shared" si="138"/>
        <v>0</v>
      </c>
      <c r="U791" s="291">
        <f t="shared" si="139"/>
        <v>0</v>
      </c>
      <c r="W791" s="288">
        <f>(($AB791*'DT IN. DE'!$C$5/1000))*($D$1166/IF(AND($D$1165&gt;$B$1167,$B$1167&gt;$D$1164),366,365))+(($AC791*'DT IN. DE'!$C$5/2000))</f>
        <v>0</v>
      </c>
      <c r="X791" s="289">
        <f t="shared" si="140"/>
        <v>0</v>
      </c>
      <c r="Y791" s="289">
        <f>(($AB791*'DT IN. DE'!$E$5/1000))*($D$1166/IF(AND($D$1165&gt;$B$1167,$B$1167&gt;$D$1164),366,365))+(($AC791*'DT IN. DE'!$E$5/2000))</f>
        <v>0</v>
      </c>
      <c r="Z791" s="292">
        <f t="shared" si="141"/>
        <v>0</v>
      </c>
      <c r="AA791" s="386"/>
      <c r="AB791" s="291">
        <f t="shared" si="142"/>
        <v>0</v>
      </c>
      <c r="AC791" s="291">
        <f t="shared" si="143"/>
        <v>0</v>
      </c>
    </row>
    <row r="792" spans="2:29" x14ac:dyDescent="0.25">
      <c r="B792" s="424">
        <v>788</v>
      </c>
      <c r="C792" s="430">
        <f>'BIENES ASEGURADOS IN.DE'!C792</f>
        <v>0</v>
      </c>
      <c r="D792" s="431">
        <f>'BIENES ASEGURADOS IN.DE'!D792*'RT GENERALES'!$E$14</f>
        <v>0</v>
      </c>
      <c r="E792" s="432">
        <f>'BIENES ASEGURADOS IN.DE'!E792*'RT GENERALES'!$E$14</f>
        <v>0</v>
      </c>
      <c r="F792" s="433">
        <f>'BIENES ASEGURADOS IN.DE'!F792*'RT GENERALES'!$E$14</f>
        <v>0</v>
      </c>
      <c r="G792" s="425">
        <f t="shared" si="133"/>
        <v>0</v>
      </c>
      <c r="H792" s="283"/>
      <c r="I792" s="284">
        <f>((((D792+E792)*('DT IN. DE'!$C$5/1000)))*($D$1166/IF(AND($D$1165&gt;$B$1167,$B$1167&gt;$D$1164),366,365))+(F792*('DT IN. DE'!$C$5/2000)))</f>
        <v>0</v>
      </c>
      <c r="J792" s="285">
        <f t="shared" si="134"/>
        <v>0</v>
      </c>
      <c r="K792" s="286">
        <f>(((D792+E792)*('DT IN. DE'!$E$5/1000))*($D$1166/IF(AND($D$1165&gt;$B$1167,$B$1167&gt;$D$1164),366,365))+(F792*('DT IN. DE'!$E$5/2000)))</f>
        <v>0</v>
      </c>
      <c r="L792" s="385"/>
      <c r="M792" s="287">
        <f t="shared" si="135"/>
        <v>0</v>
      </c>
      <c r="O792" s="288">
        <f>(($T792*'DT IN. DE'!$C$5/1000))*($D$1166/IF(AND($D$1165&gt;$B$1167,$B$1167&gt;$D$1164),366,365))+(($U792*'DT IN. DE'!$C$5/2000))</f>
        <v>0</v>
      </c>
      <c r="P792" s="289">
        <f t="shared" si="136"/>
        <v>0</v>
      </c>
      <c r="Q792" s="289">
        <f>(($T792*'DT IN. DE'!$E$5/1000))*($D$1166/IF(AND($D$1165&gt;$B$1167,$B$1167&gt;$D$1164),366,365))+(($U792*'DT IN. DE'!$E$5/2000))</f>
        <v>0</v>
      </c>
      <c r="R792" s="290">
        <f t="shared" si="137"/>
        <v>0</v>
      </c>
      <c r="T792" s="291">
        <f t="shared" si="138"/>
        <v>0</v>
      </c>
      <c r="U792" s="291">
        <f t="shared" si="139"/>
        <v>0</v>
      </c>
      <c r="W792" s="288">
        <f>(($AB792*'DT IN. DE'!$C$5/1000))*($D$1166/IF(AND($D$1165&gt;$B$1167,$B$1167&gt;$D$1164),366,365))+(($AC792*'DT IN. DE'!$C$5/2000))</f>
        <v>0</v>
      </c>
      <c r="X792" s="289">
        <f t="shared" si="140"/>
        <v>0</v>
      </c>
      <c r="Y792" s="289">
        <f>(($AB792*'DT IN. DE'!$E$5/1000))*($D$1166/IF(AND($D$1165&gt;$B$1167,$B$1167&gt;$D$1164),366,365))+(($AC792*'DT IN. DE'!$E$5/2000))</f>
        <v>0</v>
      </c>
      <c r="Z792" s="292">
        <f t="shared" si="141"/>
        <v>0</v>
      </c>
      <c r="AA792" s="386"/>
      <c r="AB792" s="291">
        <f t="shared" si="142"/>
        <v>0</v>
      </c>
      <c r="AC792" s="291">
        <f t="shared" si="143"/>
        <v>0</v>
      </c>
    </row>
    <row r="793" spans="2:29" x14ac:dyDescent="0.25">
      <c r="B793" s="424">
        <v>789</v>
      </c>
      <c r="C793" s="430">
        <f>'BIENES ASEGURADOS IN.DE'!C793</f>
        <v>0</v>
      </c>
      <c r="D793" s="431">
        <f>'BIENES ASEGURADOS IN.DE'!D793*'RT GENERALES'!$E$14</f>
        <v>0</v>
      </c>
      <c r="E793" s="432">
        <f>'BIENES ASEGURADOS IN.DE'!E793*'RT GENERALES'!$E$14</f>
        <v>0</v>
      </c>
      <c r="F793" s="433">
        <f>'BIENES ASEGURADOS IN.DE'!F793*'RT GENERALES'!$E$14</f>
        <v>0</v>
      </c>
      <c r="G793" s="425">
        <f t="shared" si="133"/>
        <v>0</v>
      </c>
      <c r="H793" s="283"/>
      <c r="I793" s="284">
        <f>((((D793+E793)*('DT IN. DE'!$C$5/1000)))*($D$1166/IF(AND($D$1165&gt;$B$1167,$B$1167&gt;$D$1164),366,365))+(F793*('DT IN. DE'!$C$5/2000)))</f>
        <v>0</v>
      </c>
      <c r="J793" s="285">
        <f t="shared" si="134"/>
        <v>0</v>
      </c>
      <c r="K793" s="286">
        <f>(((D793+E793)*('DT IN. DE'!$E$5/1000))*($D$1166/IF(AND($D$1165&gt;$B$1167,$B$1167&gt;$D$1164),366,365))+(F793*('DT IN. DE'!$E$5/2000)))</f>
        <v>0</v>
      </c>
      <c r="L793" s="385"/>
      <c r="M793" s="287">
        <f t="shared" si="135"/>
        <v>0</v>
      </c>
      <c r="O793" s="288">
        <f>(($T793*'DT IN. DE'!$C$5/1000))*($D$1166/IF(AND($D$1165&gt;$B$1167,$B$1167&gt;$D$1164),366,365))+(($U793*'DT IN. DE'!$C$5/2000))</f>
        <v>0</v>
      </c>
      <c r="P793" s="289">
        <f t="shared" si="136"/>
        <v>0</v>
      </c>
      <c r="Q793" s="289">
        <f>(($T793*'DT IN. DE'!$E$5/1000))*($D$1166/IF(AND($D$1165&gt;$B$1167,$B$1167&gt;$D$1164),366,365))+(($U793*'DT IN. DE'!$E$5/2000))</f>
        <v>0</v>
      </c>
      <c r="R793" s="290">
        <f t="shared" si="137"/>
        <v>0</v>
      </c>
      <c r="T793" s="291">
        <f t="shared" si="138"/>
        <v>0</v>
      </c>
      <c r="U793" s="291">
        <f t="shared" si="139"/>
        <v>0</v>
      </c>
      <c r="W793" s="288">
        <f>(($AB793*'DT IN. DE'!$C$5/1000))*($D$1166/IF(AND($D$1165&gt;$B$1167,$B$1167&gt;$D$1164),366,365))+(($AC793*'DT IN. DE'!$C$5/2000))</f>
        <v>0</v>
      </c>
      <c r="X793" s="289">
        <f t="shared" si="140"/>
        <v>0</v>
      </c>
      <c r="Y793" s="289">
        <f>(($AB793*'DT IN. DE'!$E$5/1000))*($D$1166/IF(AND($D$1165&gt;$B$1167,$B$1167&gt;$D$1164),366,365))+(($AC793*'DT IN. DE'!$E$5/2000))</f>
        <v>0</v>
      </c>
      <c r="Z793" s="292">
        <f t="shared" si="141"/>
        <v>0</v>
      </c>
      <c r="AA793" s="386"/>
      <c r="AB793" s="291">
        <f t="shared" si="142"/>
        <v>0</v>
      </c>
      <c r="AC793" s="291">
        <f t="shared" si="143"/>
        <v>0</v>
      </c>
    </row>
    <row r="794" spans="2:29" x14ac:dyDescent="0.25">
      <c r="B794" s="423">
        <v>790</v>
      </c>
      <c r="C794" s="430">
        <f>'BIENES ASEGURADOS IN.DE'!C794</f>
        <v>0</v>
      </c>
      <c r="D794" s="431">
        <f>'BIENES ASEGURADOS IN.DE'!D794*'RT GENERALES'!$E$14</f>
        <v>0</v>
      </c>
      <c r="E794" s="432">
        <f>'BIENES ASEGURADOS IN.DE'!E794*'RT GENERALES'!$E$14</f>
        <v>0</v>
      </c>
      <c r="F794" s="433">
        <f>'BIENES ASEGURADOS IN.DE'!F794*'RT GENERALES'!$E$14</f>
        <v>0</v>
      </c>
      <c r="G794" s="425">
        <f t="shared" si="133"/>
        <v>0</v>
      </c>
      <c r="H794" s="283"/>
      <c r="I794" s="284">
        <f>((((D794+E794)*('DT IN. DE'!$C$5/1000)))*($D$1166/IF(AND($D$1165&gt;$B$1167,$B$1167&gt;$D$1164),366,365))+(F794*('DT IN. DE'!$C$5/2000)))</f>
        <v>0</v>
      </c>
      <c r="J794" s="285">
        <f t="shared" si="134"/>
        <v>0</v>
      </c>
      <c r="K794" s="286">
        <f>(((D794+E794)*('DT IN. DE'!$E$5/1000))*($D$1166/IF(AND($D$1165&gt;$B$1167,$B$1167&gt;$D$1164),366,365))+(F794*('DT IN. DE'!$E$5/2000)))</f>
        <v>0</v>
      </c>
      <c r="L794" s="385"/>
      <c r="M794" s="287">
        <f t="shared" si="135"/>
        <v>0</v>
      </c>
      <c r="O794" s="288">
        <f>(($T794*'DT IN. DE'!$C$5/1000))*($D$1166/IF(AND($D$1165&gt;$B$1167,$B$1167&gt;$D$1164),366,365))+(($U794*'DT IN. DE'!$C$5/2000))</f>
        <v>0</v>
      </c>
      <c r="P794" s="289">
        <f t="shared" si="136"/>
        <v>0</v>
      </c>
      <c r="Q794" s="289">
        <f>(($T794*'DT IN. DE'!$E$5/1000))*($D$1166/IF(AND($D$1165&gt;$B$1167,$B$1167&gt;$D$1164),366,365))+(($U794*'DT IN. DE'!$E$5/2000))</f>
        <v>0</v>
      </c>
      <c r="R794" s="290">
        <f t="shared" si="137"/>
        <v>0</v>
      </c>
      <c r="T794" s="291">
        <f t="shared" si="138"/>
        <v>0</v>
      </c>
      <c r="U794" s="291">
        <f t="shared" si="139"/>
        <v>0</v>
      </c>
      <c r="W794" s="288">
        <f>(($AB794*'DT IN. DE'!$C$5/1000))*($D$1166/IF(AND($D$1165&gt;$B$1167,$B$1167&gt;$D$1164),366,365))+(($AC794*'DT IN. DE'!$C$5/2000))</f>
        <v>0</v>
      </c>
      <c r="X794" s="289">
        <f t="shared" si="140"/>
        <v>0</v>
      </c>
      <c r="Y794" s="289">
        <f>(($AB794*'DT IN. DE'!$E$5/1000))*($D$1166/IF(AND($D$1165&gt;$B$1167,$B$1167&gt;$D$1164),366,365))+(($AC794*'DT IN. DE'!$E$5/2000))</f>
        <v>0</v>
      </c>
      <c r="Z794" s="292">
        <f t="shared" si="141"/>
        <v>0</v>
      </c>
      <c r="AA794" s="386"/>
      <c r="AB794" s="291">
        <f t="shared" si="142"/>
        <v>0</v>
      </c>
      <c r="AC794" s="291">
        <f t="shared" si="143"/>
        <v>0</v>
      </c>
    </row>
    <row r="795" spans="2:29" x14ac:dyDescent="0.25">
      <c r="B795" s="424">
        <v>791</v>
      </c>
      <c r="C795" s="430">
        <f>'BIENES ASEGURADOS IN.DE'!C795</f>
        <v>0</v>
      </c>
      <c r="D795" s="431">
        <f>'BIENES ASEGURADOS IN.DE'!D795*'RT GENERALES'!$E$14</f>
        <v>0</v>
      </c>
      <c r="E795" s="432">
        <f>'BIENES ASEGURADOS IN.DE'!E795*'RT GENERALES'!$E$14</f>
        <v>0</v>
      </c>
      <c r="F795" s="433">
        <f>'BIENES ASEGURADOS IN.DE'!F795*'RT GENERALES'!$E$14</f>
        <v>0</v>
      </c>
      <c r="G795" s="425">
        <f t="shared" si="133"/>
        <v>0</v>
      </c>
      <c r="H795" s="283"/>
      <c r="I795" s="284">
        <f>((((D795+E795)*('DT IN. DE'!$C$5/1000)))*($D$1166/IF(AND($D$1165&gt;$B$1167,$B$1167&gt;$D$1164),366,365))+(F795*('DT IN. DE'!$C$5/2000)))</f>
        <v>0</v>
      </c>
      <c r="J795" s="285">
        <f t="shared" si="134"/>
        <v>0</v>
      </c>
      <c r="K795" s="286">
        <f>(((D795+E795)*('DT IN. DE'!$E$5/1000))*($D$1166/IF(AND($D$1165&gt;$B$1167,$B$1167&gt;$D$1164),366,365))+(F795*('DT IN. DE'!$E$5/2000)))</f>
        <v>0</v>
      </c>
      <c r="L795" s="385"/>
      <c r="M795" s="287">
        <f t="shared" si="135"/>
        <v>0</v>
      </c>
      <c r="O795" s="288">
        <f>(($T795*'DT IN. DE'!$C$5/1000))*($D$1166/IF(AND($D$1165&gt;$B$1167,$B$1167&gt;$D$1164),366,365))+(($U795*'DT IN. DE'!$C$5/2000))</f>
        <v>0</v>
      </c>
      <c r="P795" s="289">
        <f t="shared" si="136"/>
        <v>0</v>
      </c>
      <c r="Q795" s="289">
        <f>(($T795*'DT IN. DE'!$E$5/1000))*($D$1166/IF(AND($D$1165&gt;$B$1167,$B$1167&gt;$D$1164),366,365))+(($U795*'DT IN. DE'!$E$5/2000))</f>
        <v>0</v>
      </c>
      <c r="R795" s="290">
        <f t="shared" si="137"/>
        <v>0</v>
      </c>
      <c r="T795" s="291">
        <f t="shared" si="138"/>
        <v>0</v>
      </c>
      <c r="U795" s="291">
        <f t="shared" si="139"/>
        <v>0</v>
      </c>
      <c r="W795" s="288">
        <f>(($AB795*'DT IN. DE'!$C$5/1000))*($D$1166/IF(AND($D$1165&gt;$B$1167,$B$1167&gt;$D$1164),366,365))+(($AC795*'DT IN. DE'!$C$5/2000))</f>
        <v>0</v>
      </c>
      <c r="X795" s="289">
        <f t="shared" si="140"/>
        <v>0</v>
      </c>
      <c r="Y795" s="289">
        <f>(($AB795*'DT IN. DE'!$E$5/1000))*($D$1166/IF(AND($D$1165&gt;$B$1167,$B$1167&gt;$D$1164),366,365))+(($AC795*'DT IN. DE'!$E$5/2000))</f>
        <v>0</v>
      </c>
      <c r="Z795" s="292">
        <f t="shared" si="141"/>
        <v>0</v>
      </c>
      <c r="AA795" s="386"/>
      <c r="AB795" s="291">
        <f t="shared" si="142"/>
        <v>0</v>
      </c>
      <c r="AC795" s="291">
        <f t="shared" si="143"/>
        <v>0</v>
      </c>
    </row>
    <row r="796" spans="2:29" x14ac:dyDescent="0.25">
      <c r="B796" s="424">
        <v>792</v>
      </c>
      <c r="C796" s="430">
        <f>'BIENES ASEGURADOS IN.DE'!C796</f>
        <v>0</v>
      </c>
      <c r="D796" s="431">
        <f>'BIENES ASEGURADOS IN.DE'!D796*'RT GENERALES'!$E$14</f>
        <v>0</v>
      </c>
      <c r="E796" s="432">
        <f>'BIENES ASEGURADOS IN.DE'!E796*'RT GENERALES'!$E$14</f>
        <v>0</v>
      </c>
      <c r="F796" s="433">
        <f>'BIENES ASEGURADOS IN.DE'!F796*'RT GENERALES'!$E$14</f>
        <v>0</v>
      </c>
      <c r="G796" s="425">
        <f t="shared" si="133"/>
        <v>0</v>
      </c>
      <c r="H796" s="283"/>
      <c r="I796" s="284">
        <f>((((D796+E796)*('DT IN. DE'!$C$5/1000)))*($D$1166/IF(AND($D$1165&gt;$B$1167,$B$1167&gt;$D$1164),366,365))+(F796*('DT IN. DE'!$C$5/2000)))</f>
        <v>0</v>
      </c>
      <c r="J796" s="285">
        <f t="shared" si="134"/>
        <v>0</v>
      </c>
      <c r="K796" s="286">
        <f>(((D796+E796)*('DT IN. DE'!$E$5/1000))*($D$1166/IF(AND($D$1165&gt;$B$1167,$B$1167&gt;$D$1164),366,365))+(F796*('DT IN. DE'!$E$5/2000)))</f>
        <v>0</v>
      </c>
      <c r="L796" s="385"/>
      <c r="M796" s="287">
        <f t="shared" si="135"/>
        <v>0</v>
      </c>
      <c r="O796" s="288">
        <f>(($T796*'DT IN. DE'!$C$5/1000))*($D$1166/IF(AND($D$1165&gt;$B$1167,$B$1167&gt;$D$1164),366,365))+(($U796*'DT IN. DE'!$C$5/2000))</f>
        <v>0</v>
      </c>
      <c r="P796" s="289">
        <f t="shared" si="136"/>
        <v>0</v>
      </c>
      <c r="Q796" s="289">
        <f>(($T796*'DT IN. DE'!$E$5/1000))*($D$1166/IF(AND($D$1165&gt;$B$1167,$B$1167&gt;$D$1164),366,365))+(($U796*'DT IN. DE'!$E$5/2000))</f>
        <v>0</v>
      </c>
      <c r="R796" s="290">
        <f t="shared" si="137"/>
        <v>0</v>
      </c>
      <c r="T796" s="291">
        <f t="shared" si="138"/>
        <v>0</v>
      </c>
      <c r="U796" s="291">
        <f t="shared" si="139"/>
        <v>0</v>
      </c>
      <c r="W796" s="288">
        <f>(($AB796*'DT IN. DE'!$C$5/1000))*($D$1166/IF(AND($D$1165&gt;$B$1167,$B$1167&gt;$D$1164),366,365))+(($AC796*'DT IN. DE'!$C$5/2000))</f>
        <v>0</v>
      </c>
      <c r="X796" s="289">
        <f t="shared" si="140"/>
        <v>0</v>
      </c>
      <c r="Y796" s="289">
        <f>(($AB796*'DT IN. DE'!$E$5/1000))*($D$1166/IF(AND($D$1165&gt;$B$1167,$B$1167&gt;$D$1164),366,365))+(($AC796*'DT IN. DE'!$E$5/2000))</f>
        <v>0</v>
      </c>
      <c r="Z796" s="292">
        <f t="shared" si="141"/>
        <v>0</v>
      </c>
      <c r="AA796" s="386"/>
      <c r="AB796" s="291">
        <f t="shared" si="142"/>
        <v>0</v>
      </c>
      <c r="AC796" s="291">
        <f t="shared" si="143"/>
        <v>0</v>
      </c>
    </row>
    <row r="797" spans="2:29" x14ac:dyDescent="0.25">
      <c r="B797" s="423">
        <v>793</v>
      </c>
      <c r="C797" s="430">
        <f>'BIENES ASEGURADOS IN.DE'!C797</f>
        <v>0</v>
      </c>
      <c r="D797" s="431">
        <f>'BIENES ASEGURADOS IN.DE'!D797*'RT GENERALES'!$E$14</f>
        <v>0</v>
      </c>
      <c r="E797" s="432">
        <f>'BIENES ASEGURADOS IN.DE'!E797*'RT GENERALES'!$E$14</f>
        <v>0</v>
      </c>
      <c r="F797" s="433">
        <f>'BIENES ASEGURADOS IN.DE'!F797*'RT GENERALES'!$E$14</f>
        <v>0</v>
      </c>
      <c r="G797" s="425">
        <f t="shared" si="133"/>
        <v>0</v>
      </c>
      <c r="H797" s="283"/>
      <c r="I797" s="284">
        <f>((((D797+E797)*('DT IN. DE'!$C$5/1000)))*($D$1166/IF(AND($D$1165&gt;$B$1167,$B$1167&gt;$D$1164),366,365))+(F797*('DT IN. DE'!$C$5/2000)))</f>
        <v>0</v>
      </c>
      <c r="J797" s="285">
        <f t="shared" si="134"/>
        <v>0</v>
      </c>
      <c r="K797" s="286">
        <f>(((D797+E797)*('DT IN. DE'!$E$5/1000))*($D$1166/IF(AND($D$1165&gt;$B$1167,$B$1167&gt;$D$1164),366,365))+(F797*('DT IN. DE'!$E$5/2000)))</f>
        <v>0</v>
      </c>
      <c r="L797" s="385"/>
      <c r="M797" s="287">
        <f t="shared" si="135"/>
        <v>0</v>
      </c>
      <c r="O797" s="288">
        <f>(($T797*'DT IN. DE'!$C$5/1000))*($D$1166/IF(AND($D$1165&gt;$B$1167,$B$1167&gt;$D$1164),366,365))+(($U797*'DT IN. DE'!$C$5/2000))</f>
        <v>0</v>
      </c>
      <c r="P797" s="289">
        <f t="shared" si="136"/>
        <v>0</v>
      </c>
      <c r="Q797" s="289">
        <f>(($T797*'DT IN. DE'!$E$5/1000))*($D$1166/IF(AND($D$1165&gt;$B$1167,$B$1167&gt;$D$1164),366,365))+(($U797*'DT IN. DE'!$E$5/2000))</f>
        <v>0</v>
      </c>
      <c r="R797" s="290">
        <f t="shared" si="137"/>
        <v>0</v>
      </c>
      <c r="T797" s="291">
        <f t="shared" si="138"/>
        <v>0</v>
      </c>
      <c r="U797" s="291">
        <f t="shared" si="139"/>
        <v>0</v>
      </c>
      <c r="W797" s="288">
        <f>(($AB797*'DT IN. DE'!$C$5/1000))*($D$1166/IF(AND($D$1165&gt;$B$1167,$B$1167&gt;$D$1164),366,365))+(($AC797*'DT IN. DE'!$C$5/2000))</f>
        <v>0</v>
      </c>
      <c r="X797" s="289">
        <f t="shared" si="140"/>
        <v>0</v>
      </c>
      <c r="Y797" s="289">
        <f>(($AB797*'DT IN. DE'!$E$5/1000))*($D$1166/IF(AND($D$1165&gt;$B$1167,$B$1167&gt;$D$1164),366,365))+(($AC797*'DT IN. DE'!$E$5/2000))</f>
        <v>0</v>
      </c>
      <c r="Z797" s="292">
        <f t="shared" si="141"/>
        <v>0</v>
      </c>
      <c r="AA797" s="386"/>
      <c r="AB797" s="291">
        <f t="shared" si="142"/>
        <v>0</v>
      </c>
      <c r="AC797" s="291">
        <f t="shared" si="143"/>
        <v>0</v>
      </c>
    </row>
    <row r="798" spans="2:29" x14ac:dyDescent="0.25">
      <c r="B798" s="424">
        <v>794</v>
      </c>
      <c r="C798" s="430">
        <f>'BIENES ASEGURADOS IN.DE'!C798</f>
        <v>0</v>
      </c>
      <c r="D798" s="431">
        <f>'BIENES ASEGURADOS IN.DE'!D798*'RT GENERALES'!$E$14</f>
        <v>0</v>
      </c>
      <c r="E798" s="432">
        <f>'BIENES ASEGURADOS IN.DE'!E798*'RT GENERALES'!$E$14</f>
        <v>0</v>
      </c>
      <c r="F798" s="433">
        <f>'BIENES ASEGURADOS IN.DE'!F798*'RT GENERALES'!$E$14</f>
        <v>0</v>
      </c>
      <c r="G798" s="425">
        <f t="shared" si="133"/>
        <v>0</v>
      </c>
      <c r="H798" s="283"/>
      <c r="I798" s="284">
        <f>((((D798+E798)*('DT IN. DE'!$C$5/1000)))*($D$1166/IF(AND($D$1165&gt;$B$1167,$B$1167&gt;$D$1164),366,365))+(F798*('DT IN. DE'!$C$5/2000)))</f>
        <v>0</v>
      </c>
      <c r="J798" s="285">
        <f t="shared" si="134"/>
        <v>0</v>
      </c>
      <c r="K798" s="286">
        <f>(((D798+E798)*('DT IN. DE'!$E$5/1000))*($D$1166/IF(AND($D$1165&gt;$B$1167,$B$1167&gt;$D$1164),366,365))+(F798*('DT IN. DE'!$E$5/2000)))</f>
        <v>0</v>
      </c>
      <c r="L798" s="385"/>
      <c r="M798" s="287">
        <f t="shared" si="135"/>
        <v>0</v>
      </c>
      <c r="O798" s="288">
        <f>(($T798*'DT IN. DE'!$C$5/1000))*($D$1166/IF(AND($D$1165&gt;$B$1167,$B$1167&gt;$D$1164),366,365))+(($U798*'DT IN. DE'!$C$5/2000))</f>
        <v>0</v>
      </c>
      <c r="P798" s="289">
        <f t="shared" si="136"/>
        <v>0</v>
      </c>
      <c r="Q798" s="289">
        <f>(($T798*'DT IN. DE'!$E$5/1000))*($D$1166/IF(AND($D$1165&gt;$B$1167,$B$1167&gt;$D$1164),366,365))+(($U798*'DT IN. DE'!$E$5/2000))</f>
        <v>0</v>
      </c>
      <c r="R798" s="290">
        <f t="shared" si="137"/>
        <v>0</v>
      </c>
      <c r="T798" s="291">
        <f t="shared" si="138"/>
        <v>0</v>
      </c>
      <c r="U798" s="291">
        <f t="shared" si="139"/>
        <v>0</v>
      </c>
      <c r="W798" s="288">
        <f>(($AB798*'DT IN. DE'!$C$5/1000))*($D$1166/IF(AND($D$1165&gt;$B$1167,$B$1167&gt;$D$1164),366,365))+(($AC798*'DT IN. DE'!$C$5/2000))</f>
        <v>0</v>
      </c>
      <c r="X798" s="289">
        <f t="shared" si="140"/>
        <v>0</v>
      </c>
      <c r="Y798" s="289">
        <f>(($AB798*'DT IN. DE'!$E$5/1000))*($D$1166/IF(AND($D$1165&gt;$B$1167,$B$1167&gt;$D$1164),366,365))+(($AC798*'DT IN. DE'!$E$5/2000))</f>
        <v>0</v>
      </c>
      <c r="Z798" s="292">
        <f t="shared" si="141"/>
        <v>0</v>
      </c>
      <c r="AA798" s="386"/>
      <c r="AB798" s="291">
        <f t="shared" si="142"/>
        <v>0</v>
      </c>
      <c r="AC798" s="291">
        <f t="shared" si="143"/>
        <v>0</v>
      </c>
    </row>
    <row r="799" spans="2:29" x14ac:dyDescent="0.25">
      <c r="B799" s="424">
        <v>795</v>
      </c>
      <c r="C799" s="430">
        <f>'BIENES ASEGURADOS IN.DE'!C799</f>
        <v>0</v>
      </c>
      <c r="D799" s="431">
        <f>'BIENES ASEGURADOS IN.DE'!D799*'RT GENERALES'!$E$14</f>
        <v>0</v>
      </c>
      <c r="E799" s="432">
        <f>'BIENES ASEGURADOS IN.DE'!E799*'RT GENERALES'!$E$14</f>
        <v>0</v>
      </c>
      <c r="F799" s="433">
        <f>'BIENES ASEGURADOS IN.DE'!F799*'RT GENERALES'!$E$14</f>
        <v>0</v>
      </c>
      <c r="G799" s="425">
        <f t="shared" si="133"/>
        <v>0</v>
      </c>
      <c r="H799" s="283"/>
      <c r="I799" s="284">
        <f>((((D799+E799)*('DT IN. DE'!$C$5/1000)))*($D$1166/IF(AND($D$1165&gt;$B$1167,$B$1167&gt;$D$1164),366,365))+(F799*('DT IN. DE'!$C$5/2000)))</f>
        <v>0</v>
      </c>
      <c r="J799" s="285">
        <f t="shared" si="134"/>
        <v>0</v>
      </c>
      <c r="K799" s="286">
        <f>(((D799+E799)*('DT IN. DE'!$E$5/1000))*($D$1166/IF(AND($D$1165&gt;$B$1167,$B$1167&gt;$D$1164),366,365))+(F799*('DT IN. DE'!$E$5/2000)))</f>
        <v>0</v>
      </c>
      <c r="L799" s="385"/>
      <c r="M799" s="287">
        <f t="shared" si="135"/>
        <v>0</v>
      </c>
      <c r="O799" s="288">
        <f>(($T799*'DT IN. DE'!$C$5/1000))*($D$1166/IF(AND($D$1165&gt;$B$1167,$B$1167&gt;$D$1164),366,365))+(($U799*'DT IN. DE'!$C$5/2000))</f>
        <v>0</v>
      </c>
      <c r="P799" s="289">
        <f t="shared" si="136"/>
        <v>0</v>
      </c>
      <c r="Q799" s="289">
        <f>(($T799*'DT IN. DE'!$E$5/1000))*($D$1166/IF(AND($D$1165&gt;$B$1167,$B$1167&gt;$D$1164),366,365))+(($U799*'DT IN. DE'!$E$5/2000))</f>
        <v>0</v>
      </c>
      <c r="R799" s="290">
        <f t="shared" si="137"/>
        <v>0</v>
      </c>
      <c r="T799" s="291">
        <f t="shared" si="138"/>
        <v>0</v>
      </c>
      <c r="U799" s="291">
        <f t="shared" si="139"/>
        <v>0</v>
      </c>
      <c r="W799" s="288">
        <f>(($AB799*'DT IN. DE'!$C$5/1000))*($D$1166/IF(AND($D$1165&gt;$B$1167,$B$1167&gt;$D$1164),366,365))+(($AC799*'DT IN. DE'!$C$5/2000))</f>
        <v>0</v>
      </c>
      <c r="X799" s="289">
        <f t="shared" si="140"/>
        <v>0</v>
      </c>
      <c r="Y799" s="289">
        <f>(($AB799*'DT IN. DE'!$E$5/1000))*($D$1166/IF(AND($D$1165&gt;$B$1167,$B$1167&gt;$D$1164),366,365))+(($AC799*'DT IN. DE'!$E$5/2000))</f>
        <v>0</v>
      </c>
      <c r="Z799" s="292">
        <f t="shared" si="141"/>
        <v>0</v>
      </c>
      <c r="AA799" s="386"/>
      <c r="AB799" s="291">
        <f t="shared" si="142"/>
        <v>0</v>
      </c>
      <c r="AC799" s="291">
        <f t="shared" si="143"/>
        <v>0</v>
      </c>
    </row>
    <row r="800" spans="2:29" x14ac:dyDescent="0.25">
      <c r="B800" s="423">
        <v>796</v>
      </c>
      <c r="C800" s="430">
        <f>'BIENES ASEGURADOS IN.DE'!C800</f>
        <v>0</v>
      </c>
      <c r="D800" s="431">
        <f>'BIENES ASEGURADOS IN.DE'!D800*'RT GENERALES'!$E$14</f>
        <v>0</v>
      </c>
      <c r="E800" s="432">
        <f>'BIENES ASEGURADOS IN.DE'!E800*'RT GENERALES'!$E$14</f>
        <v>0</v>
      </c>
      <c r="F800" s="433">
        <f>'BIENES ASEGURADOS IN.DE'!F800*'RT GENERALES'!$E$14</f>
        <v>0</v>
      </c>
      <c r="G800" s="425">
        <f t="shared" si="133"/>
        <v>0</v>
      </c>
      <c r="H800" s="283"/>
      <c r="I800" s="284">
        <f>((((D800+E800)*('DT IN. DE'!$C$5/1000)))*($D$1166/IF(AND($D$1165&gt;$B$1167,$B$1167&gt;$D$1164),366,365))+(F800*('DT IN. DE'!$C$5/2000)))</f>
        <v>0</v>
      </c>
      <c r="J800" s="285">
        <f t="shared" si="134"/>
        <v>0</v>
      </c>
      <c r="K800" s="286">
        <f>(((D800+E800)*('DT IN. DE'!$E$5/1000))*($D$1166/IF(AND($D$1165&gt;$B$1167,$B$1167&gt;$D$1164),366,365))+(F800*('DT IN. DE'!$E$5/2000)))</f>
        <v>0</v>
      </c>
      <c r="L800" s="385"/>
      <c r="M800" s="287">
        <f t="shared" si="135"/>
        <v>0</v>
      </c>
      <c r="O800" s="288">
        <f>(($T800*'DT IN. DE'!$C$5/1000))*($D$1166/IF(AND($D$1165&gt;$B$1167,$B$1167&gt;$D$1164),366,365))+(($U800*'DT IN. DE'!$C$5/2000))</f>
        <v>0</v>
      </c>
      <c r="P800" s="289">
        <f t="shared" si="136"/>
        <v>0</v>
      </c>
      <c r="Q800" s="289">
        <f>(($T800*'DT IN. DE'!$E$5/1000))*($D$1166/IF(AND($D$1165&gt;$B$1167,$B$1167&gt;$D$1164),366,365))+(($U800*'DT IN. DE'!$E$5/2000))</f>
        <v>0</v>
      </c>
      <c r="R800" s="290">
        <f t="shared" si="137"/>
        <v>0</v>
      </c>
      <c r="T800" s="291">
        <f t="shared" si="138"/>
        <v>0</v>
      </c>
      <c r="U800" s="291">
        <f t="shared" si="139"/>
        <v>0</v>
      </c>
      <c r="W800" s="288">
        <f>(($AB800*'DT IN. DE'!$C$5/1000))*($D$1166/IF(AND($D$1165&gt;$B$1167,$B$1167&gt;$D$1164),366,365))+(($AC800*'DT IN. DE'!$C$5/2000))</f>
        <v>0</v>
      </c>
      <c r="X800" s="289">
        <f t="shared" si="140"/>
        <v>0</v>
      </c>
      <c r="Y800" s="289">
        <f>(($AB800*'DT IN. DE'!$E$5/1000))*($D$1166/IF(AND($D$1165&gt;$B$1167,$B$1167&gt;$D$1164),366,365))+(($AC800*'DT IN. DE'!$E$5/2000))</f>
        <v>0</v>
      </c>
      <c r="Z800" s="292">
        <f t="shared" si="141"/>
        <v>0</v>
      </c>
      <c r="AA800" s="386"/>
      <c r="AB800" s="291">
        <f t="shared" si="142"/>
        <v>0</v>
      </c>
      <c r="AC800" s="291">
        <f t="shared" si="143"/>
        <v>0</v>
      </c>
    </row>
    <row r="801" spans="2:29" x14ac:dyDescent="0.25">
      <c r="B801" s="424">
        <v>797</v>
      </c>
      <c r="C801" s="430">
        <f>'BIENES ASEGURADOS IN.DE'!C801</f>
        <v>0</v>
      </c>
      <c r="D801" s="431">
        <f>'BIENES ASEGURADOS IN.DE'!D801*'RT GENERALES'!$E$14</f>
        <v>0</v>
      </c>
      <c r="E801" s="432">
        <f>'BIENES ASEGURADOS IN.DE'!E801*'RT GENERALES'!$E$14</f>
        <v>0</v>
      </c>
      <c r="F801" s="433">
        <f>'BIENES ASEGURADOS IN.DE'!F801*'RT GENERALES'!$E$14</f>
        <v>0</v>
      </c>
      <c r="G801" s="425">
        <f t="shared" si="133"/>
        <v>0</v>
      </c>
      <c r="H801" s="283"/>
      <c r="I801" s="284">
        <f>((((D801+E801)*('DT IN. DE'!$C$5/1000)))*($D$1166/IF(AND($D$1165&gt;$B$1167,$B$1167&gt;$D$1164),366,365))+(F801*('DT IN. DE'!$C$5/2000)))</f>
        <v>0</v>
      </c>
      <c r="J801" s="285">
        <f t="shared" si="134"/>
        <v>0</v>
      </c>
      <c r="K801" s="286">
        <f>(((D801+E801)*('DT IN. DE'!$E$5/1000))*($D$1166/IF(AND($D$1165&gt;$B$1167,$B$1167&gt;$D$1164),366,365))+(F801*('DT IN. DE'!$E$5/2000)))</f>
        <v>0</v>
      </c>
      <c r="L801" s="385"/>
      <c r="M801" s="287">
        <f t="shared" si="135"/>
        <v>0</v>
      </c>
      <c r="O801" s="288">
        <f>(($T801*'DT IN. DE'!$C$5/1000))*($D$1166/IF(AND($D$1165&gt;$B$1167,$B$1167&gt;$D$1164),366,365))+(($U801*'DT IN. DE'!$C$5/2000))</f>
        <v>0</v>
      </c>
      <c r="P801" s="289">
        <f t="shared" si="136"/>
        <v>0</v>
      </c>
      <c r="Q801" s="289">
        <f>(($T801*'DT IN. DE'!$E$5/1000))*($D$1166/IF(AND($D$1165&gt;$B$1167,$B$1167&gt;$D$1164),366,365))+(($U801*'DT IN. DE'!$E$5/2000))</f>
        <v>0</v>
      </c>
      <c r="R801" s="290">
        <f t="shared" si="137"/>
        <v>0</v>
      </c>
      <c r="T801" s="291">
        <f t="shared" si="138"/>
        <v>0</v>
      </c>
      <c r="U801" s="291">
        <f t="shared" si="139"/>
        <v>0</v>
      </c>
      <c r="W801" s="288">
        <f>(($AB801*'DT IN. DE'!$C$5/1000))*($D$1166/IF(AND($D$1165&gt;$B$1167,$B$1167&gt;$D$1164),366,365))+(($AC801*'DT IN. DE'!$C$5/2000))</f>
        <v>0</v>
      </c>
      <c r="X801" s="289">
        <f t="shared" si="140"/>
        <v>0</v>
      </c>
      <c r="Y801" s="289">
        <f>(($AB801*'DT IN. DE'!$E$5/1000))*($D$1166/IF(AND($D$1165&gt;$B$1167,$B$1167&gt;$D$1164),366,365))+(($AC801*'DT IN. DE'!$E$5/2000))</f>
        <v>0</v>
      </c>
      <c r="Z801" s="292">
        <f t="shared" si="141"/>
        <v>0</v>
      </c>
      <c r="AA801" s="386"/>
      <c r="AB801" s="291">
        <f t="shared" si="142"/>
        <v>0</v>
      </c>
      <c r="AC801" s="291">
        <f t="shared" si="143"/>
        <v>0</v>
      </c>
    </row>
    <row r="802" spans="2:29" x14ac:dyDescent="0.25">
      <c r="B802" s="424">
        <v>798</v>
      </c>
      <c r="C802" s="430">
        <f>'BIENES ASEGURADOS IN.DE'!C802</f>
        <v>0</v>
      </c>
      <c r="D802" s="431">
        <f>'BIENES ASEGURADOS IN.DE'!D802*'RT GENERALES'!$E$14</f>
        <v>0</v>
      </c>
      <c r="E802" s="432">
        <f>'BIENES ASEGURADOS IN.DE'!E802*'RT GENERALES'!$E$14</f>
        <v>0</v>
      </c>
      <c r="F802" s="433">
        <f>'BIENES ASEGURADOS IN.DE'!F802*'RT GENERALES'!$E$14</f>
        <v>0</v>
      </c>
      <c r="G802" s="425">
        <f t="shared" si="133"/>
        <v>0</v>
      </c>
      <c r="H802" s="283"/>
      <c r="I802" s="284">
        <f>((((D802+E802)*('DT IN. DE'!$C$5/1000)))*($D$1166/IF(AND($D$1165&gt;$B$1167,$B$1167&gt;$D$1164),366,365))+(F802*('DT IN. DE'!$C$5/2000)))</f>
        <v>0</v>
      </c>
      <c r="J802" s="285">
        <f t="shared" si="134"/>
        <v>0</v>
      </c>
      <c r="K802" s="286">
        <f>(((D802+E802)*('DT IN. DE'!$E$5/1000))*($D$1166/IF(AND($D$1165&gt;$B$1167,$B$1167&gt;$D$1164),366,365))+(F802*('DT IN. DE'!$E$5/2000)))</f>
        <v>0</v>
      </c>
      <c r="L802" s="385"/>
      <c r="M802" s="287">
        <f t="shared" si="135"/>
        <v>0</v>
      </c>
      <c r="O802" s="288">
        <f>(($T802*'DT IN. DE'!$C$5/1000))*($D$1166/IF(AND($D$1165&gt;$B$1167,$B$1167&gt;$D$1164),366,365))+(($U802*'DT IN. DE'!$C$5/2000))</f>
        <v>0</v>
      </c>
      <c r="P802" s="289">
        <f t="shared" si="136"/>
        <v>0</v>
      </c>
      <c r="Q802" s="289">
        <f>(($T802*'DT IN. DE'!$E$5/1000))*($D$1166/IF(AND($D$1165&gt;$B$1167,$B$1167&gt;$D$1164),366,365))+(($U802*'DT IN. DE'!$E$5/2000))</f>
        <v>0</v>
      </c>
      <c r="R802" s="290">
        <f t="shared" si="137"/>
        <v>0</v>
      </c>
      <c r="T802" s="291">
        <f t="shared" si="138"/>
        <v>0</v>
      </c>
      <c r="U802" s="291">
        <f t="shared" si="139"/>
        <v>0</v>
      </c>
      <c r="W802" s="288">
        <f>(($AB802*'DT IN. DE'!$C$5/1000))*($D$1166/IF(AND($D$1165&gt;$B$1167,$B$1167&gt;$D$1164),366,365))+(($AC802*'DT IN. DE'!$C$5/2000))</f>
        <v>0</v>
      </c>
      <c r="X802" s="289">
        <f t="shared" si="140"/>
        <v>0</v>
      </c>
      <c r="Y802" s="289">
        <f>(($AB802*'DT IN. DE'!$E$5/1000))*($D$1166/IF(AND($D$1165&gt;$B$1167,$B$1167&gt;$D$1164),366,365))+(($AC802*'DT IN. DE'!$E$5/2000))</f>
        <v>0</v>
      </c>
      <c r="Z802" s="292">
        <f t="shared" si="141"/>
        <v>0</v>
      </c>
      <c r="AA802" s="386"/>
      <c r="AB802" s="291">
        <f t="shared" si="142"/>
        <v>0</v>
      </c>
      <c r="AC802" s="291">
        <f t="shared" si="143"/>
        <v>0</v>
      </c>
    </row>
    <row r="803" spans="2:29" x14ac:dyDescent="0.25">
      <c r="B803" s="423">
        <v>799</v>
      </c>
      <c r="C803" s="430">
        <f>'BIENES ASEGURADOS IN.DE'!C803</f>
        <v>0</v>
      </c>
      <c r="D803" s="431">
        <f>'BIENES ASEGURADOS IN.DE'!D803*'RT GENERALES'!$E$14</f>
        <v>0</v>
      </c>
      <c r="E803" s="432">
        <f>'BIENES ASEGURADOS IN.DE'!E803*'RT GENERALES'!$E$14</f>
        <v>0</v>
      </c>
      <c r="F803" s="433">
        <f>'BIENES ASEGURADOS IN.DE'!F803*'RT GENERALES'!$E$14</f>
        <v>0</v>
      </c>
      <c r="G803" s="425">
        <f t="shared" si="133"/>
        <v>0</v>
      </c>
      <c r="H803" s="283"/>
      <c r="I803" s="284">
        <f>((((D803+E803)*('DT IN. DE'!$C$5/1000)))*($D$1166/IF(AND($D$1165&gt;$B$1167,$B$1167&gt;$D$1164),366,365))+(F803*('DT IN. DE'!$C$5/2000)))</f>
        <v>0</v>
      </c>
      <c r="J803" s="285">
        <f t="shared" si="134"/>
        <v>0</v>
      </c>
      <c r="K803" s="286">
        <f>(((D803+E803)*('DT IN. DE'!$E$5/1000))*($D$1166/IF(AND($D$1165&gt;$B$1167,$B$1167&gt;$D$1164),366,365))+(F803*('DT IN. DE'!$E$5/2000)))</f>
        <v>0</v>
      </c>
      <c r="L803" s="385"/>
      <c r="M803" s="287">
        <f t="shared" si="135"/>
        <v>0</v>
      </c>
      <c r="O803" s="288">
        <f>(($T803*'DT IN. DE'!$C$5/1000))*($D$1166/IF(AND($D$1165&gt;$B$1167,$B$1167&gt;$D$1164),366,365))+(($U803*'DT IN. DE'!$C$5/2000))</f>
        <v>0</v>
      </c>
      <c r="P803" s="289">
        <f t="shared" si="136"/>
        <v>0</v>
      </c>
      <c r="Q803" s="289">
        <f>(($T803*'DT IN. DE'!$E$5/1000))*($D$1166/IF(AND($D$1165&gt;$B$1167,$B$1167&gt;$D$1164),366,365))+(($U803*'DT IN. DE'!$E$5/2000))</f>
        <v>0</v>
      </c>
      <c r="R803" s="290">
        <f t="shared" si="137"/>
        <v>0</v>
      </c>
      <c r="T803" s="291">
        <f t="shared" si="138"/>
        <v>0</v>
      </c>
      <c r="U803" s="291">
        <f t="shared" si="139"/>
        <v>0</v>
      </c>
      <c r="W803" s="288">
        <f>(($AB803*'DT IN. DE'!$C$5/1000))*($D$1166/IF(AND($D$1165&gt;$B$1167,$B$1167&gt;$D$1164),366,365))+(($AC803*'DT IN. DE'!$C$5/2000))</f>
        <v>0</v>
      </c>
      <c r="X803" s="289">
        <f t="shared" si="140"/>
        <v>0</v>
      </c>
      <c r="Y803" s="289">
        <f>(($AB803*'DT IN. DE'!$E$5/1000))*($D$1166/IF(AND($D$1165&gt;$B$1167,$B$1167&gt;$D$1164),366,365))+(($AC803*'DT IN. DE'!$E$5/2000))</f>
        <v>0</v>
      </c>
      <c r="Z803" s="292">
        <f t="shared" si="141"/>
        <v>0</v>
      </c>
      <c r="AA803" s="386"/>
      <c r="AB803" s="291">
        <f t="shared" si="142"/>
        <v>0</v>
      </c>
      <c r="AC803" s="291">
        <f t="shared" si="143"/>
        <v>0</v>
      </c>
    </row>
    <row r="804" spans="2:29" x14ac:dyDescent="0.25">
      <c r="B804" s="424">
        <v>800</v>
      </c>
      <c r="C804" s="430">
        <f>'BIENES ASEGURADOS IN.DE'!C804</f>
        <v>0</v>
      </c>
      <c r="D804" s="431">
        <f>'BIENES ASEGURADOS IN.DE'!D804*'RT GENERALES'!$E$14</f>
        <v>0</v>
      </c>
      <c r="E804" s="432">
        <f>'BIENES ASEGURADOS IN.DE'!E804*'RT GENERALES'!$E$14</f>
        <v>0</v>
      </c>
      <c r="F804" s="433">
        <f>'BIENES ASEGURADOS IN.DE'!F804*'RT GENERALES'!$E$14</f>
        <v>0</v>
      </c>
      <c r="G804" s="425">
        <f t="shared" si="133"/>
        <v>0</v>
      </c>
      <c r="H804" s="283"/>
      <c r="I804" s="284">
        <f>((((D804+E804)*('DT IN. DE'!$C$5/1000)))*($D$1166/IF(AND($D$1165&gt;$B$1167,$B$1167&gt;$D$1164),366,365))+(F804*('DT IN. DE'!$C$5/2000)))</f>
        <v>0</v>
      </c>
      <c r="J804" s="285">
        <f t="shared" si="134"/>
        <v>0</v>
      </c>
      <c r="K804" s="286">
        <f>(((D804+E804)*('DT IN. DE'!$E$5/1000))*($D$1166/IF(AND($D$1165&gt;$B$1167,$B$1167&gt;$D$1164),366,365))+(F804*('DT IN. DE'!$E$5/2000)))</f>
        <v>0</v>
      </c>
      <c r="L804" s="385"/>
      <c r="M804" s="287">
        <f t="shared" si="135"/>
        <v>0</v>
      </c>
      <c r="O804" s="288">
        <f>(($T804*'DT IN. DE'!$C$5/1000))*($D$1166/IF(AND($D$1165&gt;$B$1167,$B$1167&gt;$D$1164),366,365))+(($U804*'DT IN. DE'!$C$5/2000))</f>
        <v>0</v>
      </c>
      <c r="P804" s="289">
        <f t="shared" si="136"/>
        <v>0</v>
      </c>
      <c r="Q804" s="289">
        <f>(($T804*'DT IN. DE'!$E$5/1000))*($D$1166/IF(AND($D$1165&gt;$B$1167,$B$1167&gt;$D$1164),366,365))+(($U804*'DT IN. DE'!$E$5/2000))</f>
        <v>0</v>
      </c>
      <c r="R804" s="290">
        <f t="shared" si="137"/>
        <v>0</v>
      </c>
      <c r="T804" s="291">
        <f t="shared" si="138"/>
        <v>0</v>
      </c>
      <c r="U804" s="291">
        <f t="shared" si="139"/>
        <v>0</v>
      </c>
      <c r="W804" s="288">
        <f>(($AB804*'DT IN. DE'!$C$5/1000))*($D$1166/IF(AND($D$1165&gt;$B$1167,$B$1167&gt;$D$1164),366,365))+(($AC804*'DT IN. DE'!$C$5/2000))</f>
        <v>0</v>
      </c>
      <c r="X804" s="289">
        <f t="shared" si="140"/>
        <v>0</v>
      </c>
      <c r="Y804" s="289">
        <f>(($AB804*'DT IN. DE'!$E$5/1000))*($D$1166/IF(AND($D$1165&gt;$B$1167,$B$1167&gt;$D$1164),366,365))+(($AC804*'DT IN. DE'!$E$5/2000))</f>
        <v>0</v>
      </c>
      <c r="Z804" s="292">
        <f t="shared" si="141"/>
        <v>0</v>
      </c>
      <c r="AA804" s="386"/>
      <c r="AB804" s="291">
        <f t="shared" si="142"/>
        <v>0</v>
      </c>
      <c r="AC804" s="291">
        <f t="shared" si="143"/>
        <v>0</v>
      </c>
    </row>
    <row r="805" spans="2:29" x14ac:dyDescent="0.25">
      <c r="B805" s="424">
        <v>801</v>
      </c>
      <c r="C805" s="430">
        <f>'BIENES ASEGURADOS IN.DE'!C805</f>
        <v>0</v>
      </c>
      <c r="D805" s="431">
        <f>'BIENES ASEGURADOS IN.DE'!D805*'RT GENERALES'!$E$14</f>
        <v>0</v>
      </c>
      <c r="E805" s="432">
        <f>'BIENES ASEGURADOS IN.DE'!E805*'RT GENERALES'!$E$14</f>
        <v>0</v>
      </c>
      <c r="F805" s="433">
        <f>'BIENES ASEGURADOS IN.DE'!F805*'RT GENERALES'!$E$14</f>
        <v>0</v>
      </c>
      <c r="G805" s="425">
        <f t="shared" si="133"/>
        <v>0</v>
      </c>
      <c r="H805" s="283"/>
      <c r="I805" s="284">
        <f>((((D805+E805)*('DT IN. DE'!$C$5/1000)))*($D$1166/IF(AND($D$1165&gt;$B$1167,$B$1167&gt;$D$1164),366,365))+(F805*('DT IN. DE'!$C$5/2000)))</f>
        <v>0</v>
      </c>
      <c r="J805" s="285">
        <f t="shared" si="134"/>
        <v>0</v>
      </c>
      <c r="K805" s="286">
        <f>(((D805+E805)*('DT IN. DE'!$E$5/1000))*($D$1166/IF(AND($D$1165&gt;$B$1167,$B$1167&gt;$D$1164),366,365))+(F805*('DT IN. DE'!$E$5/2000)))</f>
        <v>0</v>
      </c>
      <c r="L805" s="385"/>
      <c r="M805" s="287">
        <f t="shared" si="135"/>
        <v>0</v>
      </c>
      <c r="O805" s="288">
        <f>(($T805*'DT IN. DE'!$C$5/1000))*($D$1166/IF(AND($D$1165&gt;$B$1167,$B$1167&gt;$D$1164),366,365))+(($U805*'DT IN. DE'!$C$5/2000))</f>
        <v>0</v>
      </c>
      <c r="P805" s="289">
        <f t="shared" si="136"/>
        <v>0</v>
      </c>
      <c r="Q805" s="289">
        <f>(($T805*'DT IN. DE'!$E$5/1000))*($D$1166/IF(AND($D$1165&gt;$B$1167,$B$1167&gt;$D$1164),366,365))+(($U805*'DT IN. DE'!$E$5/2000))</f>
        <v>0</v>
      </c>
      <c r="R805" s="290">
        <f t="shared" si="137"/>
        <v>0</v>
      </c>
      <c r="T805" s="291">
        <f t="shared" si="138"/>
        <v>0</v>
      </c>
      <c r="U805" s="291">
        <f t="shared" si="139"/>
        <v>0</v>
      </c>
      <c r="W805" s="288">
        <f>(($AB805*'DT IN. DE'!$C$5/1000))*($D$1166/IF(AND($D$1165&gt;$B$1167,$B$1167&gt;$D$1164),366,365))+(($AC805*'DT IN. DE'!$C$5/2000))</f>
        <v>0</v>
      </c>
      <c r="X805" s="289">
        <f t="shared" si="140"/>
        <v>0</v>
      </c>
      <c r="Y805" s="289">
        <f>(($AB805*'DT IN. DE'!$E$5/1000))*($D$1166/IF(AND($D$1165&gt;$B$1167,$B$1167&gt;$D$1164),366,365))+(($AC805*'DT IN. DE'!$E$5/2000))</f>
        <v>0</v>
      </c>
      <c r="Z805" s="292">
        <f t="shared" si="141"/>
        <v>0</v>
      </c>
      <c r="AA805" s="386"/>
      <c r="AB805" s="291">
        <f t="shared" si="142"/>
        <v>0</v>
      </c>
      <c r="AC805" s="291">
        <f t="shared" si="143"/>
        <v>0</v>
      </c>
    </row>
    <row r="806" spans="2:29" x14ac:dyDescent="0.25">
      <c r="B806" s="423">
        <v>802</v>
      </c>
      <c r="C806" s="430">
        <f>'BIENES ASEGURADOS IN.DE'!C806</f>
        <v>0</v>
      </c>
      <c r="D806" s="431">
        <f>'BIENES ASEGURADOS IN.DE'!D806*'RT GENERALES'!$E$14</f>
        <v>0</v>
      </c>
      <c r="E806" s="432">
        <f>'BIENES ASEGURADOS IN.DE'!E806*'RT GENERALES'!$E$14</f>
        <v>0</v>
      </c>
      <c r="F806" s="433">
        <f>'BIENES ASEGURADOS IN.DE'!F806*'RT GENERALES'!$E$14</f>
        <v>0</v>
      </c>
      <c r="G806" s="425">
        <f t="shared" si="133"/>
        <v>0</v>
      </c>
      <c r="H806" s="283"/>
      <c r="I806" s="284">
        <f>((((D806+E806)*('DT IN. DE'!$C$5/1000)))*($D$1166/IF(AND($D$1165&gt;$B$1167,$B$1167&gt;$D$1164),366,365))+(F806*('DT IN. DE'!$C$5/2000)))</f>
        <v>0</v>
      </c>
      <c r="J806" s="285">
        <f t="shared" si="134"/>
        <v>0</v>
      </c>
      <c r="K806" s="286">
        <f>(((D806+E806)*('DT IN. DE'!$E$5/1000))*($D$1166/IF(AND($D$1165&gt;$B$1167,$B$1167&gt;$D$1164),366,365))+(F806*('DT IN. DE'!$E$5/2000)))</f>
        <v>0</v>
      </c>
      <c r="L806" s="385"/>
      <c r="M806" s="287">
        <f t="shared" si="135"/>
        <v>0</v>
      </c>
      <c r="O806" s="288">
        <f>(($T806*'DT IN. DE'!$C$5/1000))*($D$1166/IF(AND($D$1165&gt;$B$1167,$B$1167&gt;$D$1164),366,365))+(($U806*'DT IN. DE'!$C$5/2000))</f>
        <v>0</v>
      </c>
      <c r="P806" s="289">
        <f t="shared" si="136"/>
        <v>0</v>
      </c>
      <c r="Q806" s="289">
        <f>(($T806*'DT IN. DE'!$E$5/1000))*($D$1166/IF(AND($D$1165&gt;$B$1167,$B$1167&gt;$D$1164),366,365))+(($U806*'DT IN. DE'!$E$5/2000))</f>
        <v>0</v>
      </c>
      <c r="R806" s="290">
        <f t="shared" si="137"/>
        <v>0</v>
      </c>
      <c r="T806" s="291">
        <f t="shared" si="138"/>
        <v>0</v>
      </c>
      <c r="U806" s="291">
        <f t="shared" si="139"/>
        <v>0</v>
      </c>
      <c r="W806" s="288">
        <f>(($AB806*'DT IN. DE'!$C$5/1000))*($D$1166/IF(AND($D$1165&gt;$B$1167,$B$1167&gt;$D$1164),366,365))+(($AC806*'DT IN. DE'!$C$5/2000))</f>
        <v>0</v>
      </c>
      <c r="X806" s="289">
        <f t="shared" si="140"/>
        <v>0</v>
      </c>
      <c r="Y806" s="289">
        <f>(($AB806*'DT IN. DE'!$E$5/1000))*($D$1166/IF(AND($D$1165&gt;$B$1167,$B$1167&gt;$D$1164),366,365))+(($AC806*'DT IN. DE'!$E$5/2000))</f>
        <v>0</v>
      </c>
      <c r="Z806" s="292">
        <f t="shared" si="141"/>
        <v>0</v>
      </c>
      <c r="AA806" s="386"/>
      <c r="AB806" s="291">
        <f t="shared" si="142"/>
        <v>0</v>
      </c>
      <c r="AC806" s="291">
        <f t="shared" si="143"/>
        <v>0</v>
      </c>
    </row>
    <row r="807" spans="2:29" x14ac:dyDescent="0.25">
      <c r="B807" s="424">
        <v>803</v>
      </c>
      <c r="C807" s="430">
        <f>'BIENES ASEGURADOS IN.DE'!C807</f>
        <v>0</v>
      </c>
      <c r="D807" s="431">
        <f>'BIENES ASEGURADOS IN.DE'!D807*'RT GENERALES'!$E$14</f>
        <v>0</v>
      </c>
      <c r="E807" s="432">
        <f>'BIENES ASEGURADOS IN.DE'!E807*'RT GENERALES'!$E$14</f>
        <v>0</v>
      </c>
      <c r="F807" s="433">
        <f>'BIENES ASEGURADOS IN.DE'!F807*'RT GENERALES'!$E$14</f>
        <v>0</v>
      </c>
      <c r="G807" s="425">
        <f t="shared" si="133"/>
        <v>0</v>
      </c>
      <c r="H807" s="283"/>
      <c r="I807" s="284">
        <f>((((D807+E807)*('DT IN. DE'!$C$5/1000)))*($D$1166/IF(AND($D$1165&gt;$B$1167,$B$1167&gt;$D$1164),366,365))+(F807*('DT IN. DE'!$C$5/2000)))</f>
        <v>0</v>
      </c>
      <c r="J807" s="285">
        <f t="shared" si="134"/>
        <v>0</v>
      </c>
      <c r="K807" s="286">
        <f>(((D807+E807)*('DT IN. DE'!$E$5/1000))*($D$1166/IF(AND($D$1165&gt;$B$1167,$B$1167&gt;$D$1164),366,365))+(F807*('DT IN. DE'!$E$5/2000)))</f>
        <v>0</v>
      </c>
      <c r="L807" s="385"/>
      <c r="M807" s="287">
        <f t="shared" si="135"/>
        <v>0</v>
      </c>
      <c r="O807" s="288">
        <f>(($T807*'DT IN. DE'!$C$5/1000))*($D$1166/IF(AND($D$1165&gt;$B$1167,$B$1167&gt;$D$1164),366,365))+(($U807*'DT IN. DE'!$C$5/2000))</f>
        <v>0</v>
      </c>
      <c r="P807" s="289">
        <f t="shared" si="136"/>
        <v>0</v>
      </c>
      <c r="Q807" s="289">
        <f>(($T807*'DT IN. DE'!$E$5/1000))*($D$1166/IF(AND($D$1165&gt;$B$1167,$B$1167&gt;$D$1164),366,365))+(($U807*'DT IN. DE'!$E$5/2000))</f>
        <v>0</v>
      </c>
      <c r="R807" s="290">
        <f t="shared" si="137"/>
        <v>0</v>
      </c>
      <c r="T807" s="291">
        <f t="shared" si="138"/>
        <v>0</v>
      </c>
      <c r="U807" s="291">
        <f t="shared" si="139"/>
        <v>0</v>
      </c>
      <c r="W807" s="288">
        <f>(($AB807*'DT IN. DE'!$C$5/1000))*($D$1166/IF(AND($D$1165&gt;$B$1167,$B$1167&gt;$D$1164),366,365))+(($AC807*'DT IN. DE'!$C$5/2000))</f>
        <v>0</v>
      </c>
      <c r="X807" s="289">
        <f t="shared" si="140"/>
        <v>0</v>
      </c>
      <c r="Y807" s="289">
        <f>(($AB807*'DT IN. DE'!$E$5/1000))*($D$1166/IF(AND($D$1165&gt;$B$1167,$B$1167&gt;$D$1164),366,365))+(($AC807*'DT IN. DE'!$E$5/2000))</f>
        <v>0</v>
      </c>
      <c r="Z807" s="292">
        <f t="shared" si="141"/>
        <v>0</v>
      </c>
      <c r="AA807" s="386"/>
      <c r="AB807" s="291">
        <f t="shared" si="142"/>
        <v>0</v>
      </c>
      <c r="AC807" s="291">
        <f t="shared" si="143"/>
        <v>0</v>
      </c>
    </row>
    <row r="808" spans="2:29" x14ac:dyDescent="0.25">
      <c r="B808" s="424">
        <v>804</v>
      </c>
      <c r="C808" s="430">
        <f>'BIENES ASEGURADOS IN.DE'!C808</f>
        <v>0</v>
      </c>
      <c r="D808" s="431">
        <f>'BIENES ASEGURADOS IN.DE'!D808*'RT GENERALES'!$E$14</f>
        <v>0</v>
      </c>
      <c r="E808" s="432">
        <f>'BIENES ASEGURADOS IN.DE'!E808*'RT GENERALES'!$E$14</f>
        <v>0</v>
      </c>
      <c r="F808" s="433">
        <f>'BIENES ASEGURADOS IN.DE'!F808*'RT GENERALES'!$E$14</f>
        <v>0</v>
      </c>
      <c r="G808" s="425">
        <f t="shared" si="133"/>
        <v>0</v>
      </c>
      <c r="H808" s="283"/>
      <c r="I808" s="284">
        <f>((((D808+E808)*('DT IN. DE'!$C$5/1000)))*($D$1166/IF(AND($D$1165&gt;$B$1167,$B$1167&gt;$D$1164),366,365))+(F808*('DT IN. DE'!$C$5/2000)))</f>
        <v>0</v>
      </c>
      <c r="J808" s="285">
        <f t="shared" si="134"/>
        <v>0</v>
      </c>
      <c r="K808" s="286">
        <f>(((D808+E808)*('DT IN. DE'!$E$5/1000))*($D$1166/IF(AND($D$1165&gt;$B$1167,$B$1167&gt;$D$1164),366,365))+(F808*('DT IN. DE'!$E$5/2000)))</f>
        <v>0</v>
      </c>
      <c r="L808" s="385"/>
      <c r="M808" s="287">
        <f t="shared" si="135"/>
        <v>0</v>
      </c>
      <c r="O808" s="288">
        <f>(($T808*'DT IN. DE'!$C$5/1000))*($D$1166/IF(AND($D$1165&gt;$B$1167,$B$1167&gt;$D$1164),366,365))+(($U808*'DT IN. DE'!$C$5/2000))</f>
        <v>0</v>
      </c>
      <c r="P808" s="289">
        <f t="shared" si="136"/>
        <v>0</v>
      </c>
      <c r="Q808" s="289">
        <f>(($T808*'DT IN. DE'!$E$5/1000))*($D$1166/IF(AND($D$1165&gt;$B$1167,$B$1167&gt;$D$1164),366,365))+(($U808*'DT IN. DE'!$E$5/2000))</f>
        <v>0</v>
      </c>
      <c r="R808" s="290">
        <f t="shared" si="137"/>
        <v>0</v>
      </c>
      <c r="T808" s="291">
        <f t="shared" si="138"/>
        <v>0</v>
      </c>
      <c r="U808" s="291">
        <f t="shared" si="139"/>
        <v>0</v>
      </c>
      <c r="W808" s="288">
        <f>(($AB808*'DT IN. DE'!$C$5/1000))*($D$1166/IF(AND($D$1165&gt;$B$1167,$B$1167&gt;$D$1164),366,365))+(($AC808*'DT IN. DE'!$C$5/2000))</f>
        <v>0</v>
      </c>
      <c r="X808" s="289">
        <f t="shared" si="140"/>
        <v>0</v>
      </c>
      <c r="Y808" s="289">
        <f>(($AB808*'DT IN. DE'!$E$5/1000))*($D$1166/IF(AND($D$1165&gt;$B$1167,$B$1167&gt;$D$1164),366,365))+(($AC808*'DT IN. DE'!$E$5/2000))</f>
        <v>0</v>
      </c>
      <c r="Z808" s="292">
        <f t="shared" si="141"/>
        <v>0</v>
      </c>
      <c r="AA808" s="386"/>
      <c r="AB808" s="291">
        <f t="shared" si="142"/>
        <v>0</v>
      </c>
      <c r="AC808" s="291">
        <f t="shared" si="143"/>
        <v>0</v>
      </c>
    </row>
    <row r="809" spans="2:29" x14ac:dyDescent="0.25">
      <c r="B809" s="423">
        <v>805</v>
      </c>
      <c r="C809" s="430">
        <f>'BIENES ASEGURADOS IN.DE'!C809</f>
        <v>0</v>
      </c>
      <c r="D809" s="431">
        <f>'BIENES ASEGURADOS IN.DE'!D809*'RT GENERALES'!$E$14</f>
        <v>0</v>
      </c>
      <c r="E809" s="432">
        <f>'BIENES ASEGURADOS IN.DE'!E809*'RT GENERALES'!$E$14</f>
        <v>0</v>
      </c>
      <c r="F809" s="433">
        <f>'BIENES ASEGURADOS IN.DE'!F809*'RT GENERALES'!$E$14</f>
        <v>0</v>
      </c>
      <c r="G809" s="425">
        <f t="shared" si="133"/>
        <v>0</v>
      </c>
      <c r="H809" s="283"/>
      <c r="I809" s="284">
        <f>((((D809+E809)*('DT IN. DE'!$C$5/1000)))*($D$1166/IF(AND($D$1165&gt;$B$1167,$B$1167&gt;$D$1164),366,365))+(F809*('DT IN. DE'!$C$5/2000)))</f>
        <v>0</v>
      </c>
      <c r="J809" s="285">
        <f t="shared" si="134"/>
        <v>0</v>
      </c>
      <c r="K809" s="286">
        <f>(((D809+E809)*('DT IN. DE'!$E$5/1000))*($D$1166/IF(AND($D$1165&gt;$B$1167,$B$1167&gt;$D$1164),366,365))+(F809*('DT IN. DE'!$E$5/2000)))</f>
        <v>0</v>
      </c>
      <c r="L809" s="385"/>
      <c r="M809" s="287">
        <f t="shared" si="135"/>
        <v>0</v>
      </c>
      <c r="O809" s="288">
        <f>(($T809*'DT IN. DE'!$C$5/1000))*($D$1166/IF(AND($D$1165&gt;$B$1167,$B$1167&gt;$D$1164),366,365))+(($U809*'DT IN. DE'!$C$5/2000))</f>
        <v>0</v>
      </c>
      <c r="P809" s="289">
        <f t="shared" si="136"/>
        <v>0</v>
      </c>
      <c r="Q809" s="289">
        <f>(($T809*'DT IN. DE'!$E$5/1000))*($D$1166/IF(AND($D$1165&gt;$B$1167,$B$1167&gt;$D$1164),366,365))+(($U809*'DT IN. DE'!$E$5/2000))</f>
        <v>0</v>
      </c>
      <c r="R809" s="290">
        <f t="shared" si="137"/>
        <v>0</v>
      </c>
      <c r="T809" s="291">
        <f t="shared" si="138"/>
        <v>0</v>
      </c>
      <c r="U809" s="291">
        <f t="shared" si="139"/>
        <v>0</v>
      </c>
      <c r="W809" s="288">
        <f>(($AB809*'DT IN. DE'!$C$5/1000))*($D$1166/IF(AND($D$1165&gt;$B$1167,$B$1167&gt;$D$1164),366,365))+(($AC809*'DT IN. DE'!$C$5/2000))</f>
        <v>0</v>
      </c>
      <c r="X809" s="289">
        <f t="shared" si="140"/>
        <v>0</v>
      </c>
      <c r="Y809" s="289">
        <f>(($AB809*'DT IN. DE'!$E$5/1000))*($D$1166/IF(AND($D$1165&gt;$B$1167,$B$1167&gt;$D$1164),366,365))+(($AC809*'DT IN. DE'!$E$5/2000))</f>
        <v>0</v>
      </c>
      <c r="Z809" s="292">
        <f t="shared" si="141"/>
        <v>0</v>
      </c>
      <c r="AA809" s="386"/>
      <c r="AB809" s="291">
        <f t="shared" si="142"/>
        <v>0</v>
      </c>
      <c r="AC809" s="291">
        <f t="shared" si="143"/>
        <v>0</v>
      </c>
    </row>
    <row r="810" spans="2:29" x14ac:dyDescent="0.25">
      <c r="B810" s="424">
        <v>806</v>
      </c>
      <c r="C810" s="430">
        <f>'BIENES ASEGURADOS IN.DE'!C810</f>
        <v>0</v>
      </c>
      <c r="D810" s="431">
        <f>'BIENES ASEGURADOS IN.DE'!D810*'RT GENERALES'!$E$14</f>
        <v>0</v>
      </c>
      <c r="E810" s="432">
        <f>'BIENES ASEGURADOS IN.DE'!E810*'RT GENERALES'!$E$14</f>
        <v>0</v>
      </c>
      <c r="F810" s="433">
        <f>'BIENES ASEGURADOS IN.DE'!F810*'RT GENERALES'!$E$14</f>
        <v>0</v>
      </c>
      <c r="G810" s="425">
        <f t="shared" si="133"/>
        <v>0</v>
      </c>
      <c r="H810" s="283"/>
      <c r="I810" s="284">
        <f>((((D810+E810)*('DT IN. DE'!$C$5/1000)))*($D$1166/IF(AND($D$1165&gt;$B$1167,$B$1167&gt;$D$1164),366,365))+(F810*('DT IN. DE'!$C$5/2000)))</f>
        <v>0</v>
      </c>
      <c r="J810" s="285">
        <f t="shared" si="134"/>
        <v>0</v>
      </c>
      <c r="K810" s="286">
        <f>(((D810+E810)*('DT IN. DE'!$E$5/1000))*($D$1166/IF(AND($D$1165&gt;$B$1167,$B$1167&gt;$D$1164),366,365))+(F810*('DT IN. DE'!$E$5/2000)))</f>
        <v>0</v>
      </c>
      <c r="L810" s="385"/>
      <c r="M810" s="287">
        <f t="shared" si="135"/>
        <v>0</v>
      </c>
      <c r="O810" s="288">
        <f>(($T810*'DT IN. DE'!$C$5/1000))*($D$1166/IF(AND($D$1165&gt;$B$1167,$B$1167&gt;$D$1164),366,365))+(($U810*'DT IN. DE'!$C$5/2000))</f>
        <v>0</v>
      </c>
      <c r="P810" s="289">
        <f t="shared" si="136"/>
        <v>0</v>
      </c>
      <c r="Q810" s="289">
        <f>(($T810*'DT IN. DE'!$E$5/1000))*($D$1166/IF(AND($D$1165&gt;$B$1167,$B$1167&gt;$D$1164),366,365))+(($U810*'DT IN. DE'!$E$5/2000))</f>
        <v>0</v>
      </c>
      <c r="R810" s="290">
        <f t="shared" si="137"/>
        <v>0</v>
      </c>
      <c r="T810" s="291">
        <f t="shared" si="138"/>
        <v>0</v>
      </c>
      <c r="U810" s="291">
        <f t="shared" si="139"/>
        <v>0</v>
      </c>
      <c r="W810" s="288">
        <f>(($AB810*'DT IN. DE'!$C$5/1000))*($D$1166/IF(AND($D$1165&gt;$B$1167,$B$1167&gt;$D$1164),366,365))+(($AC810*'DT IN. DE'!$C$5/2000))</f>
        <v>0</v>
      </c>
      <c r="X810" s="289">
        <f t="shared" si="140"/>
        <v>0</v>
      </c>
      <c r="Y810" s="289">
        <f>(($AB810*'DT IN. DE'!$E$5/1000))*($D$1166/IF(AND($D$1165&gt;$B$1167,$B$1167&gt;$D$1164),366,365))+(($AC810*'DT IN. DE'!$E$5/2000))</f>
        <v>0</v>
      </c>
      <c r="Z810" s="292">
        <f t="shared" si="141"/>
        <v>0</v>
      </c>
      <c r="AA810" s="386"/>
      <c r="AB810" s="291">
        <f t="shared" si="142"/>
        <v>0</v>
      </c>
      <c r="AC810" s="291">
        <f t="shared" si="143"/>
        <v>0</v>
      </c>
    </row>
    <row r="811" spans="2:29" x14ac:dyDescent="0.25">
      <c r="B811" s="424">
        <v>807</v>
      </c>
      <c r="C811" s="430">
        <f>'BIENES ASEGURADOS IN.DE'!C811</f>
        <v>0</v>
      </c>
      <c r="D811" s="431">
        <f>'BIENES ASEGURADOS IN.DE'!D811*'RT GENERALES'!$E$14</f>
        <v>0</v>
      </c>
      <c r="E811" s="432">
        <f>'BIENES ASEGURADOS IN.DE'!E811*'RT GENERALES'!$E$14</f>
        <v>0</v>
      </c>
      <c r="F811" s="433">
        <f>'BIENES ASEGURADOS IN.DE'!F811*'RT GENERALES'!$E$14</f>
        <v>0</v>
      </c>
      <c r="G811" s="425">
        <f t="shared" si="133"/>
        <v>0</v>
      </c>
      <c r="H811" s="283"/>
      <c r="I811" s="284">
        <f>((((D811+E811)*('DT IN. DE'!$C$5/1000)))*($D$1166/IF(AND($D$1165&gt;$B$1167,$B$1167&gt;$D$1164),366,365))+(F811*('DT IN. DE'!$C$5/2000)))</f>
        <v>0</v>
      </c>
      <c r="J811" s="285">
        <f t="shared" si="134"/>
        <v>0</v>
      </c>
      <c r="K811" s="286">
        <f>(((D811+E811)*('DT IN. DE'!$E$5/1000))*($D$1166/IF(AND($D$1165&gt;$B$1167,$B$1167&gt;$D$1164),366,365))+(F811*('DT IN. DE'!$E$5/2000)))</f>
        <v>0</v>
      </c>
      <c r="L811" s="385"/>
      <c r="M811" s="287">
        <f t="shared" si="135"/>
        <v>0</v>
      </c>
      <c r="O811" s="288">
        <f>(($T811*'DT IN. DE'!$C$5/1000))*($D$1166/IF(AND($D$1165&gt;$B$1167,$B$1167&gt;$D$1164),366,365))+(($U811*'DT IN. DE'!$C$5/2000))</f>
        <v>0</v>
      </c>
      <c r="P811" s="289">
        <f t="shared" si="136"/>
        <v>0</v>
      </c>
      <c r="Q811" s="289">
        <f>(($T811*'DT IN. DE'!$E$5/1000))*($D$1166/IF(AND($D$1165&gt;$B$1167,$B$1167&gt;$D$1164),366,365))+(($U811*'DT IN. DE'!$E$5/2000))</f>
        <v>0</v>
      </c>
      <c r="R811" s="290">
        <f t="shared" si="137"/>
        <v>0</v>
      </c>
      <c r="T811" s="291">
        <f t="shared" si="138"/>
        <v>0</v>
      </c>
      <c r="U811" s="291">
        <f t="shared" si="139"/>
        <v>0</v>
      </c>
      <c r="W811" s="288">
        <f>(($AB811*'DT IN. DE'!$C$5/1000))*($D$1166/IF(AND($D$1165&gt;$B$1167,$B$1167&gt;$D$1164),366,365))+(($AC811*'DT IN. DE'!$C$5/2000))</f>
        <v>0</v>
      </c>
      <c r="X811" s="289">
        <f t="shared" si="140"/>
        <v>0</v>
      </c>
      <c r="Y811" s="289">
        <f>(($AB811*'DT IN. DE'!$E$5/1000))*($D$1166/IF(AND($D$1165&gt;$B$1167,$B$1167&gt;$D$1164),366,365))+(($AC811*'DT IN. DE'!$E$5/2000))</f>
        <v>0</v>
      </c>
      <c r="Z811" s="292">
        <f t="shared" si="141"/>
        <v>0</v>
      </c>
      <c r="AA811" s="386"/>
      <c r="AB811" s="291">
        <f t="shared" si="142"/>
        <v>0</v>
      </c>
      <c r="AC811" s="291">
        <f t="shared" si="143"/>
        <v>0</v>
      </c>
    </row>
    <row r="812" spans="2:29" x14ac:dyDescent="0.25">
      <c r="B812" s="423">
        <v>808</v>
      </c>
      <c r="C812" s="430">
        <f>'BIENES ASEGURADOS IN.DE'!C812</f>
        <v>0</v>
      </c>
      <c r="D812" s="431">
        <f>'BIENES ASEGURADOS IN.DE'!D812*'RT GENERALES'!$E$14</f>
        <v>0</v>
      </c>
      <c r="E812" s="432">
        <f>'BIENES ASEGURADOS IN.DE'!E812*'RT GENERALES'!$E$14</f>
        <v>0</v>
      </c>
      <c r="F812" s="433">
        <f>'BIENES ASEGURADOS IN.DE'!F812*'RT GENERALES'!$E$14</f>
        <v>0</v>
      </c>
      <c r="G812" s="425">
        <f t="shared" si="133"/>
        <v>0</v>
      </c>
      <c r="H812" s="283"/>
      <c r="I812" s="284">
        <f>((((D812+E812)*('DT IN. DE'!$C$5/1000)))*($D$1166/IF(AND($D$1165&gt;$B$1167,$B$1167&gt;$D$1164),366,365))+(F812*('DT IN. DE'!$C$5/2000)))</f>
        <v>0</v>
      </c>
      <c r="J812" s="285">
        <f t="shared" si="134"/>
        <v>0</v>
      </c>
      <c r="K812" s="286">
        <f>(((D812+E812)*('DT IN. DE'!$E$5/1000))*($D$1166/IF(AND($D$1165&gt;$B$1167,$B$1167&gt;$D$1164),366,365))+(F812*('DT IN. DE'!$E$5/2000)))</f>
        <v>0</v>
      </c>
      <c r="L812" s="385"/>
      <c r="M812" s="287">
        <f t="shared" si="135"/>
        <v>0</v>
      </c>
      <c r="O812" s="288">
        <f>(($T812*'DT IN. DE'!$C$5/1000))*($D$1166/IF(AND($D$1165&gt;$B$1167,$B$1167&gt;$D$1164),366,365))+(($U812*'DT IN. DE'!$C$5/2000))</f>
        <v>0</v>
      </c>
      <c r="P812" s="289">
        <f t="shared" si="136"/>
        <v>0</v>
      </c>
      <c r="Q812" s="289">
        <f>(($T812*'DT IN. DE'!$E$5/1000))*($D$1166/IF(AND($D$1165&gt;$B$1167,$B$1167&gt;$D$1164),366,365))+(($U812*'DT IN. DE'!$E$5/2000))</f>
        <v>0</v>
      </c>
      <c r="R812" s="290">
        <f t="shared" si="137"/>
        <v>0</v>
      </c>
      <c r="T812" s="291">
        <f t="shared" si="138"/>
        <v>0</v>
      </c>
      <c r="U812" s="291">
        <f t="shared" si="139"/>
        <v>0</v>
      </c>
      <c r="W812" s="288">
        <f>(($AB812*'DT IN. DE'!$C$5/1000))*($D$1166/IF(AND($D$1165&gt;$B$1167,$B$1167&gt;$D$1164),366,365))+(($AC812*'DT IN. DE'!$C$5/2000))</f>
        <v>0</v>
      </c>
      <c r="X812" s="289">
        <f t="shared" si="140"/>
        <v>0</v>
      </c>
      <c r="Y812" s="289">
        <f>(($AB812*'DT IN. DE'!$E$5/1000))*($D$1166/IF(AND($D$1165&gt;$B$1167,$B$1167&gt;$D$1164),366,365))+(($AC812*'DT IN. DE'!$E$5/2000))</f>
        <v>0</v>
      </c>
      <c r="Z812" s="292">
        <f t="shared" si="141"/>
        <v>0</v>
      </c>
      <c r="AA812" s="386"/>
      <c r="AB812" s="291">
        <f t="shared" si="142"/>
        <v>0</v>
      </c>
      <c r="AC812" s="291">
        <f t="shared" si="143"/>
        <v>0</v>
      </c>
    </row>
    <row r="813" spans="2:29" x14ac:dyDescent="0.25">
      <c r="B813" s="424">
        <v>809</v>
      </c>
      <c r="C813" s="430">
        <f>'BIENES ASEGURADOS IN.DE'!C813</f>
        <v>0</v>
      </c>
      <c r="D813" s="431">
        <f>'BIENES ASEGURADOS IN.DE'!D813*'RT GENERALES'!$E$14</f>
        <v>0</v>
      </c>
      <c r="E813" s="432">
        <f>'BIENES ASEGURADOS IN.DE'!E813*'RT GENERALES'!$E$14</f>
        <v>0</v>
      </c>
      <c r="F813" s="433">
        <f>'BIENES ASEGURADOS IN.DE'!F813*'RT GENERALES'!$E$14</f>
        <v>0</v>
      </c>
      <c r="G813" s="425">
        <f t="shared" si="133"/>
        <v>0</v>
      </c>
      <c r="H813" s="283"/>
      <c r="I813" s="284">
        <f>((((D813+E813)*('DT IN. DE'!$C$5/1000)))*($D$1166/IF(AND($D$1165&gt;$B$1167,$B$1167&gt;$D$1164),366,365))+(F813*('DT IN. DE'!$C$5/2000)))</f>
        <v>0</v>
      </c>
      <c r="J813" s="285">
        <f t="shared" si="134"/>
        <v>0</v>
      </c>
      <c r="K813" s="286">
        <f>(((D813+E813)*('DT IN. DE'!$E$5/1000))*($D$1166/IF(AND($D$1165&gt;$B$1167,$B$1167&gt;$D$1164),366,365))+(F813*('DT IN. DE'!$E$5/2000)))</f>
        <v>0</v>
      </c>
      <c r="L813" s="385"/>
      <c r="M813" s="287">
        <f t="shared" si="135"/>
        <v>0</v>
      </c>
      <c r="O813" s="288">
        <f>(($T813*'DT IN. DE'!$C$5/1000))*($D$1166/IF(AND($D$1165&gt;$B$1167,$B$1167&gt;$D$1164),366,365))+(($U813*'DT IN. DE'!$C$5/2000))</f>
        <v>0</v>
      </c>
      <c r="P813" s="289">
        <f t="shared" si="136"/>
        <v>0</v>
      </c>
      <c r="Q813" s="289">
        <f>(($T813*'DT IN. DE'!$E$5/1000))*($D$1166/IF(AND($D$1165&gt;$B$1167,$B$1167&gt;$D$1164),366,365))+(($U813*'DT IN. DE'!$E$5/2000))</f>
        <v>0</v>
      </c>
      <c r="R813" s="290">
        <f t="shared" si="137"/>
        <v>0</v>
      </c>
      <c r="T813" s="291">
        <f t="shared" si="138"/>
        <v>0</v>
      </c>
      <c r="U813" s="291">
        <f t="shared" si="139"/>
        <v>0</v>
      </c>
      <c r="W813" s="288">
        <f>(($AB813*'DT IN. DE'!$C$5/1000))*($D$1166/IF(AND($D$1165&gt;$B$1167,$B$1167&gt;$D$1164),366,365))+(($AC813*'DT IN. DE'!$C$5/2000))</f>
        <v>0</v>
      </c>
      <c r="X813" s="289">
        <f t="shared" si="140"/>
        <v>0</v>
      </c>
      <c r="Y813" s="289">
        <f>(($AB813*'DT IN. DE'!$E$5/1000))*($D$1166/IF(AND($D$1165&gt;$B$1167,$B$1167&gt;$D$1164),366,365))+(($AC813*'DT IN. DE'!$E$5/2000))</f>
        <v>0</v>
      </c>
      <c r="Z813" s="292">
        <f t="shared" si="141"/>
        <v>0</v>
      </c>
      <c r="AA813" s="386"/>
      <c r="AB813" s="291">
        <f t="shared" si="142"/>
        <v>0</v>
      </c>
      <c r="AC813" s="291">
        <f t="shared" si="143"/>
        <v>0</v>
      </c>
    </row>
    <row r="814" spans="2:29" x14ac:dyDescent="0.25">
      <c r="B814" s="424">
        <v>810</v>
      </c>
      <c r="C814" s="430">
        <f>'BIENES ASEGURADOS IN.DE'!C814</f>
        <v>0</v>
      </c>
      <c r="D814" s="431">
        <f>'BIENES ASEGURADOS IN.DE'!D814*'RT GENERALES'!$E$14</f>
        <v>0</v>
      </c>
      <c r="E814" s="432">
        <f>'BIENES ASEGURADOS IN.DE'!E814*'RT GENERALES'!$E$14</f>
        <v>0</v>
      </c>
      <c r="F814" s="433">
        <f>'BIENES ASEGURADOS IN.DE'!F814*'RT GENERALES'!$E$14</f>
        <v>0</v>
      </c>
      <c r="G814" s="425">
        <f t="shared" si="133"/>
        <v>0</v>
      </c>
      <c r="H814" s="283"/>
      <c r="I814" s="284">
        <f>((((D814+E814)*('DT IN. DE'!$C$5/1000)))*($D$1166/IF(AND($D$1165&gt;$B$1167,$B$1167&gt;$D$1164),366,365))+(F814*('DT IN. DE'!$C$5/2000)))</f>
        <v>0</v>
      </c>
      <c r="J814" s="285">
        <f t="shared" si="134"/>
        <v>0</v>
      </c>
      <c r="K814" s="286">
        <f>(((D814+E814)*('DT IN. DE'!$E$5/1000))*($D$1166/IF(AND($D$1165&gt;$B$1167,$B$1167&gt;$D$1164),366,365))+(F814*('DT IN. DE'!$E$5/2000)))</f>
        <v>0</v>
      </c>
      <c r="L814" s="385"/>
      <c r="M814" s="287">
        <f t="shared" si="135"/>
        <v>0</v>
      </c>
      <c r="O814" s="288">
        <f>(($T814*'DT IN. DE'!$C$5/1000))*($D$1166/IF(AND($D$1165&gt;$B$1167,$B$1167&gt;$D$1164),366,365))+(($U814*'DT IN. DE'!$C$5/2000))</f>
        <v>0</v>
      </c>
      <c r="P814" s="289">
        <f t="shared" si="136"/>
        <v>0</v>
      </c>
      <c r="Q814" s="289">
        <f>(($T814*'DT IN. DE'!$E$5/1000))*($D$1166/IF(AND($D$1165&gt;$B$1167,$B$1167&gt;$D$1164),366,365))+(($U814*'DT IN. DE'!$E$5/2000))</f>
        <v>0</v>
      </c>
      <c r="R814" s="290">
        <f t="shared" si="137"/>
        <v>0</v>
      </c>
      <c r="T814" s="291">
        <f t="shared" si="138"/>
        <v>0</v>
      </c>
      <c r="U814" s="291">
        <f t="shared" si="139"/>
        <v>0</v>
      </c>
      <c r="W814" s="288">
        <f>(($AB814*'DT IN. DE'!$C$5/1000))*($D$1166/IF(AND($D$1165&gt;$B$1167,$B$1167&gt;$D$1164),366,365))+(($AC814*'DT IN. DE'!$C$5/2000))</f>
        <v>0</v>
      </c>
      <c r="X814" s="289">
        <f t="shared" si="140"/>
        <v>0</v>
      </c>
      <c r="Y814" s="289">
        <f>(($AB814*'DT IN. DE'!$E$5/1000))*($D$1166/IF(AND($D$1165&gt;$B$1167,$B$1167&gt;$D$1164),366,365))+(($AC814*'DT IN. DE'!$E$5/2000))</f>
        <v>0</v>
      </c>
      <c r="Z814" s="292">
        <f t="shared" si="141"/>
        <v>0</v>
      </c>
      <c r="AA814" s="386"/>
      <c r="AB814" s="291">
        <f t="shared" si="142"/>
        <v>0</v>
      </c>
      <c r="AC814" s="291">
        <f t="shared" si="143"/>
        <v>0</v>
      </c>
    </row>
    <row r="815" spans="2:29" x14ac:dyDescent="0.25">
      <c r="B815" s="423">
        <v>811</v>
      </c>
      <c r="C815" s="430">
        <f>'BIENES ASEGURADOS IN.DE'!C815</f>
        <v>0</v>
      </c>
      <c r="D815" s="431">
        <f>'BIENES ASEGURADOS IN.DE'!D815*'RT GENERALES'!$E$14</f>
        <v>0</v>
      </c>
      <c r="E815" s="432">
        <f>'BIENES ASEGURADOS IN.DE'!E815*'RT GENERALES'!$E$14</f>
        <v>0</v>
      </c>
      <c r="F815" s="433">
        <f>'BIENES ASEGURADOS IN.DE'!F815*'RT GENERALES'!$E$14</f>
        <v>0</v>
      </c>
      <c r="G815" s="425">
        <f t="shared" si="133"/>
        <v>0</v>
      </c>
      <c r="H815" s="283"/>
      <c r="I815" s="284">
        <f>((((D815+E815)*('DT IN. DE'!$C$5/1000)))*($D$1166/IF(AND($D$1165&gt;$B$1167,$B$1167&gt;$D$1164),366,365))+(F815*('DT IN. DE'!$C$5/2000)))</f>
        <v>0</v>
      </c>
      <c r="J815" s="285">
        <f t="shared" si="134"/>
        <v>0</v>
      </c>
      <c r="K815" s="286">
        <f>(((D815+E815)*('DT IN. DE'!$E$5/1000))*($D$1166/IF(AND($D$1165&gt;$B$1167,$B$1167&gt;$D$1164),366,365))+(F815*('DT IN. DE'!$E$5/2000)))</f>
        <v>0</v>
      </c>
      <c r="L815" s="385"/>
      <c r="M815" s="287">
        <f t="shared" si="135"/>
        <v>0</v>
      </c>
      <c r="O815" s="288">
        <f>(($T815*'DT IN. DE'!$C$5/1000))*($D$1166/IF(AND($D$1165&gt;$B$1167,$B$1167&gt;$D$1164),366,365))+(($U815*'DT IN. DE'!$C$5/2000))</f>
        <v>0</v>
      </c>
      <c r="P815" s="289">
        <f t="shared" si="136"/>
        <v>0</v>
      </c>
      <c r="Q815" s="289">
        <f>(($T815*'DT IN. DE'!$E$5/1000))*($D$1166/IF(AND($D$1165&gt;$B$1167,$B$1167&gt;$D$1164),366,365))+(($U815*'DT IN. DE'!$E$5/2000))</f>
        <v>0</v>
      </c>
      <c r="R815" s="290">
        <f t="shared" si="137"/>
        <v>0</v>
      </c>
      <c r="T815" s="291">
        <f t="shared" si="138"/>
        <v>0</v>
      </c>
      <c r="U815" s="291">
        <f t="shared" si="139"/>
        <v>0</v>
      </c>
      <c r="W815" s="288">
        <f>(($AB815*'DT IN. DE'!$C$5/1000))*($D$1166/IF(AND($D$1165&gt;$B$1167,$B$1167&gt;$D$1164),366,365))+(($AC815*'DT IN. DE'!$C$5/2000))</f>
        <v>0</v>
      </c>
      <c r="X815" s="289">
        <f t="shared" si="140"/>
        <v>0</v>
      </c>
      <c r="Y815" s="289">
        <f>(($AB815*'DT IN. DE'!$E$5/1000))*($D$1166/IF(AND($D$1165&gt;$B$1167,$B$1167&gt;$D$1164),366,365))+(($AC815*'DT IN. DE'!$E$5/2000))</f>
        <v>0</v>
      </c>
      <c r="Z815" s="292">
        <f t="shared" si="141"/>
        <v>0</v>
      </c>
      <c r="AA815" s="386"/>
      <c r="AB815" s="291">
        <f t="shared" si="142"/>
        <v>0</v>
      </c>
      <c r="AC815" s="291">
        <f t="shared" si="143"/>
        <v>0</v>
      </c>
    </row>
    <row r="816" spans="2:29" x14ac:dyDescent="0.25">
      <c r="B816" s="424">
        <v>812</v>
      </c>
      <c r="C816" s="430">
        <f>'BIENES ASEGURADOS IN.DE'!C816</f>
        <v>0</v>
      </c>
      <c r="D816" s="431">
        <f>'BIENES ASEGURADOS IN.DE'!D816*'RT GENERALES'!$E$14</f>
        <v>0</v>
      </c>
      <c r="E816" s="432">
        <f>'BIENES ASEGURADOS IN.DE'!E816*'RT GENERALES'!$E$14</f>
        <v>0</v>
      </c>
      <c r="F816" s="433">
        <f>'BIENES ASEGURADOS IN.DE'!F816*'RT GENERALES'!$E$14</f>
        <v>0</v>
      </c>
      <c r="G816" s="425">
        <f t="shared" si="133"/>
        <v>0</v>
      </c>
      <c r="H816" s="283"/>
      <c r="I816" s="284">
        <f>((((D816+E816)*('DT IN. DE'!$C$5/1000)))*($D$1166/IF(AND($D$1165&gt;$B$1167,$B$1167&gt;$D$1164),366,365))+(F816*('DT IN. DE'!$C$5/2000)))</f>
        <v>0</v>
      </c>
      <c r="J816" s="285">
        <f t="shared" si="134"/>
        <v>0</v>
      </c>
      <c r="K816" s="286">
        <f>(((D816+E816)*('DT IN. DE'!$E$5/1000))*($D$1166/IF(AND($D$1165&gt;$B$1167,$B$1167&gt;$D$1164),366,365))+(F816*('DT IN. DE'!$E$5/2000)))</f>
        <v>0</v>
      </c>
      <c r="L816" s="385"/>
      <c r="M816" s="287">
        <f t="shared" si="135"/>
        <v>0</v>
      </c>
      <c r="O816" s="288">
        <f>(($T816*'DT IN. DE'!$C$5/1000))*($D$1166/IF(AND($D$1165&gt;$B$1167,$B$1167&gt;$D$1164),366,365))+(($U816*'DT IN. DE'!$C$5/2000))</f>
        <v>0</v>
      </c>
      <c r="P816" s="289">
        <f t="shared" si="136"/>
        <v>0</v>
      </c>
      <c r="Q816" s="289">
        <f>(($T816*'DT IN. DE'!$E$5/1000))*($D$1166/IF(AND($D$1165&gt;$B$1167,$B$1167&gt;$D$1164),366,365))+(($U816*'DT IN. DE'!$E$5/2000))</f>
        <v>0</v>
      </c>
      <c r="R816" s="290">
        <f t="shared" si="137"/>
        <v>0</v>
      </c>
      <c r="T816" s="291">
        <f t="shared" si="138"/>
        <v>0</v>
      </c>
      <c r="U816" s="291">
        <f t="shared" si="139"/>
        <v>0</v>
      </c>
      <c r="W816" s="288">
        <f>(($AB816*'DT IN. DE'!$C$5/1000))*($D$1166/IF(AND($D$1165&gt;$B$1167,$B$1167&gt;$D$1164),366,365))+(($AC816*'DT IN. DE'!$C$5/2000))</f>
        <v>0</v>
      </c>
      <c r="X816" s="289">
        <f t="shared" si="140"/>
        <v>0</v>
      </c>
      <c r="Y816" s="289">
        <f>(($AB816*'DT IN. DE'!$E$5/1000))*($D$1166/IF(AND($D$1165&gt;$B$1167,$B$1167&gt;$D$1164),366,365))+(($AC816*'DT IN. DE'!$E$5/2000))</f>
        <v>0</v>
      </c>
      <c r="Z816" s="292">
        <f t="shared" si="141"/>
        <v>0</v>
      </c>
      <c r="AA816" s="386"/>
      <c r="AB816" s="291">
        <f t="shared" si="142"/>
        <v>0</v>
      </c>
      <c r="AC816" s="291">
        <f t="shared" si="143"/>
        <v>0</v>
      </c>
    </row>
    <row r="817" spans="2:29" x14ac:dyDescent="0.25">
      <c r="B817" s="424">
        <v>813</v>
      </c>
      <c r="C817" s="430">
        <f>'BIENES ASEGURADOS IN.DE'!C817</f>
        <v>0</v>
      </c>
      <c r="D817" s="431">
        <f>'BIENES ASEGURADOS IN.DE'!D817*'RT GENERALES'!$E$14</f>
        <v>0</v>
      </c>
      <c r="E817" s="432">
        <f>'BIENES ASEGURADOS IN.DE'!E817*'RT GENERALES'!$E$14</f>
        <v>0</v>
      </c>
      <c r="F817" s="433">
        <f>'BIENES ASEGURADOS IN.DE'!F817*'RT GENERALES'!$E$14</f>
        <v>0</v>
      </c>
      <c r="G817" s="425">
        <f t="shared" si="133"/>
        <v>0</v>
      </c>
      <c r="H817" s="283"/>
      <c r="I817" s="284">
        <f>((((D817+E817)*('DT IN. DE'!$C$5/1000)))*($D$1166/IF(AND($D$1165&gt;$B$1167,$B$1167&gt;$D$1164),366,365))+(F817*('DT IN. DE'!$C$5/2000)))</f>
        <v>0</v>
      </c>
      <c r="J817" s="285">
        <f t="shared" si="134"/>
        <v>0</v>
      </c>
      <c r="K817" s="286">
        <f>(((D817+E817)*('DT IN. DE'!$E$5/1000))*($D$1166/IF(AND($D$1165&gt;$B$1167,$B$1167&gt;$D$1164),366,365))+(F817*('DT IN. DE'!$E$5/2000)))</f>
        <v>0</v>
      </c>
      <c r="L817" s="385"/>
      <c r="M817" s="287">
        <f t="shared" si="135"/>
        <v>0</v>
      </c>
      <c r="O817" s="288">
        <f>(($T817*'DT IN. DE'!$C$5/1000))*($D$1166/IF(AND($D$1165&gt;$B$1167,$B$1167&gt;$D$1164),366,365))+(($U817*'DT IN. DE'!$C$5/2000))</f>
        <v>0</v>
      </c>
      <c r="P817" s="289">
        <f t="shared" si="136"/>
        <v>0</v>
      </c>
      <c r="Q817" s="289">
        <f>(($T817*'DT IN. DE'!$E$5/1000))*($D$1166/IF(AND($D$1165&gt;$B$1167,$B$1167&gt;$D$1164),366,365))+(($U817*'DT IN. DE'!$E$5/2000))</f>
        <v>0</v>
      </c>
      <c r="R817" s="290">
        <f t="shared" si="137"/>
        <v>0</v>
      </c>
      <c r="T817" s="291">
        <f t="shared" si="138"/>
        <v>0</v>
      </c>
      <c r="U817" s="291">
        <f t="shared" si="139"/>
        <v>0</v>
      </c>
      <c r="W817" s="288">
        <f>(($AB817*'DT IN. DE'!$C$5/1000))*($D$1166/IF(AND($D$1165&gt;$B$1167,$B$1167&gt;$D$1164),366,365))+(($AC817*'DT IN. DE'!$C$5/2000))</f>
        <v>0</v>
      </c>
      <c r="X817" s="289">
        <f t="shared" si="140"/>
        <v>0</v>
      </c>
      <c r="Y817" s="289">
        <f>(($AB817*'DT IN. DE'!$E$5/1000))*($D$1166/IF(AND($D$1165&gt;$B$1167,$B$1167&gt;$D$1164),366,365))+(($AC817*'DT IN. DE'!$E$5/2000))</f>
        <v>0</v>
      </c>
      <c r="Z817" s="292">
        <f t="shared" si="141"/>
        <v>0</v>
      </c>
      <c r="AA817" s="386"/>
      <c r="AB817" s="291">
        <f t="shared" si="142"/>
        <v>0</v>
      </c>
      <c r="AC817" s="291">
        <f t="shared" si="143"/>
        <v>0</v>
      </c>
    </row>
    <row r="818" spans="2:29" x14ac:dyDescent="0.25">
      <c r="B818" s="423">
        <v>814</v>
      </c>
      <c r="C818" s="430">
        <f>'BIENES ASEGURADOS IN.DE'!C818</f>
        <v>0</v>
      </c>
      <c r="D818" s="431">
        <f>'BIENES ASEGURADOS IN.DE'!D818*'RT GENERALES'!$E$14</f>
        <v>0</v>
      </c>
      <c r="E818" s="432">
        <f>'BIENES ASEGURADOS IN.DE'!E818*'RT GENERALES'!$E$14</f>
        <v>0</v>
      </c>
      <c r="F818" s="433">
        <f>'BIENES ASEGURADOS IN.DE'!F818*'RT GENERALES'!$E$14</f>
        <v>0</v>
      </c>
      <c r="G818" s="425">
        <f t="shared" si="133"/>
        <v>0</v>
      </c>
      <c r="H818" s="283"/>
      <c r="I818" s="284">
        <f>((((D818+E818)*('DT IN. DE'!$C$5/1000)))*($D$1166/IF(AND($D$1165&gt;$B$1167,$B$1167&gt;$D$1164),366,365))+(F818*('DT IN. DE'!$C$5/2000)))</f>
        <v>0</v>
      </c>
      <c r="J818" s="285">
        <f t="shared" si="134"/>
        <v>0</v>
      </c>
      <c r="K818" s="286">
        <f>(((D818+E818)*('DT IN. DE'!$E$5/1000))*($D$1166/IF(AND($D$1165&gt;$B$1167,$B$1167&gt;$D$1164),366,365))+(F818*('DT IN. DE'!$E$5/2000)))</f>
        <v>0</v>
      </c>
      <c r="L818" s="385"/>
      <c r="M818" s="287">
        <f t="shared" si="135"/>
        <v>0</v>
      </c>
      <c r="O818" s="288">
        <f>(($T818*'DT IN. DE'!$C$5/1000))*($D$1166/IF(AND($D$1165&gt;$B$1167,$B$1167&gt;$D$1164),366,365))+(($U818*'DT IN. DE'!$C$5/2000))</f>
        <v>0</v>
      </c>
      <c r="P818" s="289">
        <f t="shared" si="136"/>
        <v>0</v>
      </c>
      <c r="Q818" s="289">
        <f>(($T818*'DT IN. DE'!$E$5/1000))*($D$1166/IF(AND($D$1165&gt;$B$1167,$B$1167&gt;$D$1164),366,365))+(($U818*'DT IN. DE'!$E$5/2000))</f>
        <v>0</v>
      </c>
      <c r="R818" s="290">
        <f t="shared" si="137"/>
        <v>0</v>
      </c>
      <c r="T818" s="291">
        <f t="shared" si="138"/>
        <v>0</v>
      </c>
      <c r="U818" s="291">
        <f t="shared" si="139"/>
        <v>0</v>
      </c>
      <c r="W818" s="288">
        <f>(($AB818*'DT IN. DE'!$C$5/1000))*($D$1166/IF(AND($D$1165&gt;$B$1167,$B$1167&gt;$D$1164),366,365))+(($AC818*'DT IN. DE'!$C$5/2000))</f>
        <v>0</v>
      </c>
      <c r="X818" s="289">
        <f t="shared" si="140"/>
        <v>0</v>
      </c>
      <c r="Y818" s="289">
        <f>(($AB818*'DT IN. DE'!$E$5/1000))*($D$1166/IF(AND($D$1165&gt;$B$1167,$B$1167&gt;$D$1164),366,365))+(($AC818*'DT IN. DE'!$E$5/2000))</f>
        <v>0</v>
      </c>
      <c r="Z818" s="292">
        <f t="shared" si="141"/>
        <v>0</v>
      </c>
      <c r="AA818" s="386"/>
      <c r="AB818" s="291">
        <f t="shared" si="142"/>
        <v>0</v>
      </c>
      <c r="AC818" s="291">
        <f t="shared" si="143"/>
        <v>0</v>
      </c>
    </row>
    <row r="819" spans="2:29" x14ac:dyDescent="0.25">
      <c r="B819" s="424">
        <v>815</v>
      </c>
      <c r="C819" s="430">
        <f>'BIENES ASEGURADOS IN.DE'!C819</f>
        <v>0</v>
      </c>
      <c r="D819" s="431">
        <f>'BIENES ASEGURADOS IN.DE'!D819*'RT GENERALES'!$E$14</f>
        <v>0</v>
      </c>
      <c r="E819" s="432">
        <f>'BIENES ASEGURADOS IN.DE'!E819*'RT GENERALES'!$E$14</f>
        <v>0</v>
      </c>
      <c r="F819" s="433">
        <f>'BIENES ASEGURADOS IN.DE'!F819*'RT GENERALES'!$E$14</f>
        <v>0</v>
      </c>
      <c r="G819" s="425">
        <f t="shared" si="133"/>
        <v>0</v>
      </c>
      <c r="H819" s="283"/>
      <c r="I819" s="284">
        <f>((((D819+E819)*('DT IN. DE'!$C$5/1000)))*($D$1166/IF(AND($D$1165&gt;$B$1167,$B$1167&gt;$D$1164),366,365))+(F819*('DT IN. DE'!$C$5/2000)))</f>
        <v>0</v>
      </c>
      <c r="J819" s="285">
        <f t="shared" si="134"/>
        <v>0</v>
      </c>
      <c r="K819" s="286">
        <f>(((D819+E819)*('DT IN. DE'!$E$5/1000))*($D$1166/IF(AND($D$1165&gt;$B$1167,$B$1167&gt;$D$1164),366,365))+(F819*('DT IN. DE'!$E$5/2000)))</f>
        <v>0</v>
      </c>
      <c r="L819" s="385"/>
      <c r="M819" s="287">
        <f t="shared" si="135"/>
        <v>0</v>
      </c>
      <c r="O819" s="288">
        <f>(($T819*'DT IN. DE'!$C$5/1000))*($D$1166/IF(AND($D$1165&gt;$B$1167,$B$1167&gt;$D$1164),366,365))+(($U819*'DT IN. DE'!$C$5/2000))</f>
        <v>0</v>
      </c>
      <c r="P819" s="289">
        <f t="shared" si="136"/>
        <v>0</v>
      </c>
      <c r="Q819" s="289">
        <f>(($T819*'DT IN. DE'!$E$5/1000))*($D$1166/IF(AND($D$1165&gt;$B$1167,$B$1167&gt;$D$1164),366,365))+(($U819*'DT IN. DE'!$E$5/2000))</f>
        <v>0</v>
      </c>
      <c r="R819" s="290">
        <f t="shared" si="137"/>
        <v>0</v>
      </c>
      <c r="T819" s="291">
        <f t="shared" si="138"/>
        <v>0</v>
      </c>
      <c r="U819" s="291">
        <f t="shared" si="139"/>
        <v>0</v>
      </c>
      <c r="W819" s="288">
        <f>(($AB819*'DT IN. DE'!$C$5/1000))*($D$1166/IF(AND($D$1165&gt;$B$1167,$B$1167&gt;$D$1164),366,365))+(($AC819*'DT IN. DE'!$C$5/2000))</f>
        <v>0</v>
      </c>
      <c r="X819" s="289">
        <f t="shared" si="140"/>
        <v>0</v>
      </c>
      <c r="Y819" s="289">
        <f>(($AB819*'DT IN. DE'!$E$5/1000))*($D$1166/IF(AND($D$1165&gt;$B$1167,$B$1167&gt;$D$1164),366,365))+(($AC819*'DT IN. DE'!$E$5/2000))</f>
        <v>0</v>
      </c>
      <c r="Z819" s="292">
        <f t="shared" si="141"/>
        <v>0</v>
      </c>
      <c r="AA819" s="386"/>
      <c r="AB819" s="291">
        <f t="shared" si="142"/>
        <v>0</v>
      </c>
      <c r="AC819" s="291">
        <f t="shared" si="143"/>
        <v>0</v>
      </c>
    </row>
    <row r="820" spans="2:29" x14ac:dyDescent="0.25">
      <c r="B820" s="424">
        <v>816</v>
      </c>
      <c r="C820" s="430">
        <f>'BIENES ASEGURADOS IN.DE'!C820</f>
        <v>0</v>
      </c>
      <c r="D820" s="431">
        <f>'BIENES ASEGURADOS IN.DE'!D820*'RT GENERALES'!$E$14</f>
        <v>0</v>
      </c>
      <c r="E820" s="432">
        <f>'BIENES ASEGURADOS IN.DE'!E820*'RT GENERALES'!$E$14</f>
        <v>0</v>
      </c>
      <c r="F820" s="433">
        <f>'BIENES ASEGURADOS IN.DE'!F820*'RT GENERALES'!$E$14</f>
        <v>0</v>
      </c>
      <c r="G820" s="425">
        <f t="shared" si="133"/>
        <v>0</v>
      </c>
      <c r="H820" s="283"/>
      <c r="I820" s="284">
        <f>((((D820+E820)*('DT IN. DE'!$C$5/1000)))*($D$1166/IF(AND($D$1165&gt;$B$1167,$B$1167&gt;$D$1164),366,365))+(F820*('DT IN. DE'!$C$5/2000)))</f>
        <v>0</v>
      </c>
      <c r="J820" s="285">
        <f t="shared" si="134"/>
        <v>0</v>
      </c>
      <c r="K820" s="286">
        <f>(((D820+E820)*('DT IN. DE'!$E$5/1000))*($D$1166/IF(AND($D$1165&gt;$B$1167,$B$1167&gt;$D$1164),366,365))+(F820*('DT IN. DE'!$E$5/2000)))</f>
        <v>0</v>
      </c>
      <c r="L820" s="385"/>
      <c r="M820" s="287">
        <f t="shared" si="135"/>
        <v>0</v>
      </c>
      <c r="O820" s="288">
        <f>(($T820*'DT IN. DE'!$C$5/1000))*($D$1166/IF(AND($D$1165&gt;$B$1167,$B$1167&gt;$D$1164),366,365))+(($U820*'DT IN. DE'!$C$5/2000))</f>
        <v>0</v>
      </c>
      <c r="P820" s="289">
        <f t="shared" si="136"/>
        <v>0</v>
      </c>
      <c r="Q820" s="289">
        <f>(($T820*'DT IN. DE'!$E$5/1000))*($D$1166/IF(AND($D$1165&gt;$B$1167,$B$1167&gt;$D$1164),366,365))+(($U820*'DT IN. DE'!$E$5/2000))</f>
        <v>0</v>
      </c>
      <c r="R820" s="290">
        <f t="shared" si="137"/>
        <v>0</v>
      </c>
      <c r="T820" s="291">
        <f t="shared" si="138"/>
        <v>0</v>
      </c>
      <c r="U820" s="291">
        <f t="shared" si="139"/>
        <v>0</v>
      </c>
      <c r="W820" s="288">
        <f>(($AB820*'DT IN. DE'!$C$5/1000))*($D$1166/IF(AND($D$1165&gt;$B$1167,$B$1167&gt;$D$1164),366,365))+(($AC820*'DT IN. DE'!$C$5/2000))</f>
        <v>0</v>
      </c>
      <c r="X820" s="289">
        <f t="shared" si="140"/>
        <v>0</v>
      </c>
      <c r="Y820" s="289">
        <f>(($AB820*'DT IN. DE'!$E$5/1000))*($D$1166/IF(AND($D$1165&gt;$B$1167,$B$1167&gt;$D$1164),366,365))+(($AC820*'DT IN. DE'!$E$5/2000))</f>
        <v>0</v>
      </c>
      <c r="Z820" s="292">
        <f t="shared" si="141"/>
        <v>0</v>
      </c>
      <c r="AA820" s="386"/>
      <c r="AB820" s="291">
        <f t="shared" si="142"/>
        <v>0</v>
      </c>
      <c r="AC820" s="291">
        <f t="shared" si="143"/>
        <v>0</v>
      </c>
    </row>
    <row r="821" spans="2:29" x14ac:dyDescent="0.25">
      <c r="B821" s="423">
        <v>817</v>
      </c>
      <c r="C821" s="430">
        <f>'BIENES ASEGURADOS IN.DE'!C821</f>
        <v>0</v>
      </c>
      <c r="D821" s="431">
        <f>'BIENES ASEGURADOS IN.DE'!D821*'RT GENERALES'!$E$14</f>
        <v>0</v>
      </c>
      <c r="E821" s="432">
        <f>'BIENES ASEGURADOS IN.DE'!E821*'RT GENERALES'!$E$14</f>
        <v>0</v>
      </c>
      <c r="F821" s="433">
        <f>'BIENES ASEGURADOS IN.DE'!F821*'RT GENERALES'!$E$14</f>
        <v>0</v>
      </c>
      <c r="G821" s="425">
        <f t="shared" si="133"/>
        <v>0</v>
      </c>
      <c r="H821" s="283"/>
      <c r="I821" s="284">
        <f>((((D821+E821)*('DT IN. DE'!$C$5/1000)))*($D$1166/IF(AND($D$1165&gt;$B$1167,$B$1167&gt;$D$1164),366,365))+(F821*('DT IN. DE'!$C$5/2000)))</f>
        <v>0</v>
      </c>
      <c r="J821" s="285">
        <f t="shared" si="134"/>
        <v>0</v>
      </c>
      <c r="K821" s="286">
        <f>(((D821+E821)*('DT IN. DE'!$E$5/1000))*($D$1166/IF(AND($D$1165&gt;$B$1167,$B$1167&gt;$D$1164),366,365))+(F821*('DT IN. DE'!$E$5/2000)))</f>
        <v>0</v>
      </c>
      <c r="L821" s="385"/>
      <c r="M821" s="287">
        <f t="shared" si="135"/>
        <v>0</v>
      </c>
      <c r="O821" s="288">
        <f>(($T821*'DT IN. DE'!$C$5/1000))*($D$1166/IF(AND($D$1165&gt;$B$1167,$B$1167&gt;$D$1164),366,365))+(($U821*'DT IN. DE'!$C$5/2000))</f>
        <v>0</v>
      </c>
      <c r="P821" s="289">
        <f t="shared" si="136"/>
        <v>0</v>
      </c>
      <c r="Q821" s="289">
        <f>(($T821*'DT IN. DE'!$E$5/1000))*($D$1166/IF(AND($D$1165&gt;$B$1167,$B$1167&gt;$D$1164),366,365))+(($U821*'DT IN. DE'!$E$5/2000))</f>
        <v>0</v>
      </c>
      <c r="R821" s="290">
        <f t="shared" si="137"/>
        <v>0</v>
      </c>
      <c r="T821" s="291">
        <f t="shared" si="138"/>
        <v>0</v>
      </c>
      <c r="U821" s="291">
        <f t="shared" si="139"/>
        <v>0</v>
      </c>
      <c r="W821" s="288">
        <f>(($AB821*'DT IN. DE'!$C$5/1000))*($D$1166/IF(AND($D$1165&gt;$B$1167,$B$1167&gt;$D$1164),366,365))+(($AC821*'DT IN. DE'!$C$5/2000))</f>
        <v>0</v>
      </c>
      <c r="X821" s="289">
        <f t="shared" si="140"/>
        <v>0</v>
      </c>
      <c r="Y821" s="289">
        <f>(($AB821*'DT IN. DE'!$E$5/1000))*($D$1166/IF(AND($D$1165&gt;$B$1167,$B$1167&gt;$D$1164),366,365))+(($AC821*'DT IN. DE'!$E$5/2000))</f>
        <v>0</v>
      </c>
      <c r="Z821" s="292">
        <f t="shared" si="141"/>
        <v>0</v>
      </c>
      <c r="AA821" s="386"/>
      <c r="AB821" s="291">
        <f t="shared" si="142"/>
        <v>0</v>
      </c>
      <c r="AC821" s="291">
        <f t="shared" si="143"/>
        <v>0</v>
      </c>
    </row>
    <row r="822" spans="2:29" x14ac:dyDescent="0.25">
      <c r="B822" s="424">
        <v>818</v>
      </c>
      <c r="C822" s="430">
        <f>'BIENES ASEGURADOS IN.DE'!C822</f>
        <v>0</v>
      </c>
      <c r="D822" s="431">
        <f>'BIENES ASEGURADOS IN.DE'!D822*'RT GENERALES'!$E$14</f>
        <v>0</v>
      </c>
      <c r="E822" s="432">
        <f>'BIENES ASEGURADOS IN.DE'!E822*'RT GENERALES'!$E$14</f>
        <v>0</v>
      </c>
      <c r="F822" s="433">
        <f>'BIENES ASEGURADOS IN.DE'!F822*'RT GENERALES'!$E$14</f>
        <v>0</v>
      </c>
      <c r="G822" s="425">
        <f t="shared" si="133"/>
        <v>0</v>
      </c>
      <c r="H822" s="283"/>
      <c r="I822" s="284">
        <f>((((D822+E822)*('DT IN. DE'!$C$5/1000)))*($D$1166/IF(AND($D$1165&gt;$B$1167,$B$1167&gt;$D$1164),366,365))+(F822*('DT IN. DE'!$C$5/2000)))</f>
        <v>0</v>
      </c>
      <c r="J822" s="285">
        <f t="shared" si="134"/>
        <v>0</v>
      </c>
      <c r="K822" s="286">
        <f>(((D822+E822)*('DT IN. DE'!$E$5/1000))*($D$1166/IF(AND($D$1165&gt;$B$1167,$B$1167&gt;$D$1164),366,365))+(F822*('DT IN. DE'!$E$5/2000)))</f>
        <v>0</v>
      </c>
      <c r="L822" s="385"/>
      <c r="M822" s="287">
        <f t="shared" si="135"/>
        <v>0</v>
      </c>
      <c r="O822" s="288">
        <f>(($T822*'DT IN. DE'!$C$5/1000))*($D$1166/IF(AND($D$1165&gt;$B$1167,$B$1167&gt;$D$1164),366,365))+(($U822*'DT IN. DE'!$C$5/2000))</f>
        <v>0</v>
      </c>
      <c r="P822" s="289">
        <f t="shared" si="136"/>
        <v>0</v>
      </c>
      <c r="Q822" s="289">
        <f>(($T822*'DT IN. DE'!$E$5/1000))*($D$1166/IF(AND($D$1165&gt;$B$1167,$B$1167&gt;$D$1164),366,365))+(($U822*'DT IN. DE'!$E$5/2000))</f>
        <v>0</v>
      </c>
      <c r="R822" s="290">
        <f t="shared" si="137"/>
        <v>0</v>
      </c>
      <c r="T822" s="291">
        <f t="shared" si="138"/>
        <v>0</v>
      </c>
      <c r="U822" s="291">
        <f t="shared" si="139"/>
        <v>0</v>
      </c>
      <c r="W822" s="288">
        <f>(($AB822*'DT IN. DE'!$C$5/1000))*($D$1166/IF(AND($D$1165&gt;$B$1167,$B$1167&gt;$D$1164),366,365))+(($AC822*'DT IN. DE'!$C$5/2000))</f>
        <v>0</v>
      </c>
      <c r="X822" s="289">
        <f t="shared" si="140"/>
        <v>0</v>
      </c>
      <c r="Y822" s="289">
        <f>(($AB822*'DT IN. DE'!$E$5/1000))*($D$1166/IF(AND($D$1165&gt;$B$1167,$B$1167&gt;$D$1164),366,365))+(($AC822*'DT IN. DE'!$E$5/2000))</f>
        <v>0</v>
      </c>
      <c r="Z822" s="292">
        <f t="shared" si="141"/>
        <v>0</v>
      </c>
      <c r="AA822" s="386"/>
      <c r="AB822" s="291">
        <f t="shared" si="142"/>
        <v>0</v>
      </c>
      <c r="AC822" s="291">
        <f t="shared" si="143"/>
        <v>0</v>
      </c>
    </row>
    <row r="823" spans="2:29" x14ac:dyDescent="0.25">
      <c r="B823" s="424">
        <v>819</v>
      </c>
      <c r="C823" s="430">
        <f>'BIENES ASEGURADOS IN.DE'!C823</f>
        <v>0</v>
      </c>
      <c r="D823" s="431">
        <f>'BIENES ASEGURADOS IN.DE'!D823*'RT GENERALES'!$E$14</f>
        <v>0</v>
      </c>
      <c r="E823" s="432">
        <f>'BIENES ASEGURADOS IN.DE'!E823*'RT GENERALES'!$E$14</f>
        <v>0</v>
      </c>
      <c r="F823" s="433">
        <f>'BIENES ASEGURADOS IN.DE'!F823*'RT GENERALES'!$E$14</f>
        <v>0</v>
      </c>
      <c r="G823" s="425">
        <f t="shared" si="133"/>
        <v>0</v>
      </c>
      <c r="H823" s="283"/>
      <c r="I823" s="284">
        <f>((((D823+E823)*('DT IN. DE'!$C$5/1000)))*($D$1166/IF(AND($D$1165&gt;$B$1167,$B$1167&gt;$D$1164),366,365))+(F823*('DT IN. DE'!$C$5/2000)))</f>
        <v>0</v>
      </c>
      <c r="J823" s="285">
        <f t="shared" si="134"/>
        <v>0</v>
      </c>
      <c r="K823" s="286">
        <f>(((D823+E823)*('DT IN. DE'!$E$5/1000))*($D$1166/IF(AND($D$1165&gt;$B$1167,$B$1167&gt;$D$1164),366,365))+(F823*('DT IN. DE'!$E$5/2000)))</f>
        <v>0</v>
      </c>
      <c r="L823" s="385"/>
      <c r="M823" s="287">
        <f t="shared" si="135"/>
        <v>0</v>
      </c>
      <c r="O823" s="288">
        <f>(($T823*'DT IN. DE'!$C$5/1000))*($D$1166/IF(AND($D$1165&gt;$B$1167,$B$1167&gt;$D$1164),366,365))+(($U823*'DT IN. DE'!$C$5/2000))</f>
        <v>0</v>
      </c>
      <c r="P823" s="289">
        <f t="shared" si="136"/>
        <v>0</v>
      </c>
      <c r="Q823" s="289">
        <f>(($T823*'DT IN. DE'!$E$5/1000))*($D$1166/IF(AND($D$1165&gt;$B$1167,$B$1167&gt;$D$1164),366,365))+(($U823*'DT IN. DE'!$E$5/2000))</f>
        <v>0</v>
      </c>
      <c r="R823" s="290">
        <f t="shared" si="137"/>
        <v>0</v>
      </c>
      <c r="T823" s="291">
        <f t="shared" si="138"/>
        <v>0</v>
      </c>
      <c r="U823" s="291">
        <f t="shared" si="139"/>
        <v>0</v>
      </c>
      <c r="W823" s="288">
        <f>(($AB823*'DT IN. DE'!$C$5/1000))*($D$1166/IF(AND($D$1165&gt;$B$1167,$B$1167&gt;$D$1164),366,365))+(($AC823*'DT IN. DE'!$C$5/2000))</f>
        <v>0</v>
      </c>
      <c r="X823" s="289">
        <f t="shared" si="140"/>
        <v>0</v>
      </c>
      <c r="Y823" s="289">
        <f>(($AB823*'DT IN. DE'!$E$5/1000))*($D$1166/IF(AND($D$1165&gt;$B$1167,$B$1167&gt;$D$1164),366,365))+(($AC823*'DT IN. DE'!$E$5/2000))</f>
        <v>0</v>
      </c>
      <c r="Z823" s="292">
        <f t="shared" si="141"/>
        <v>0</v>
      </c>
      <c r="AA823" s="386"/>
      <c r="AB823" s="291">
        <f t="shared" si="142"/>
        <v>0</v>
      </c>
      <c r="AC823" s="291">
        <f t="shared" si="143"/>
        <v>0</v>
      </c>
    </row>
    <row r="824" spans="2:29" x14ac:dyDescent="0.25">
      <c r="B824" s="423">
        <v>820</v>
      </c>
      <c r="C824" s="430">
        <f>'BIENES ASEGURADOS IN.DE'!C824</f>
        <v>0</v>
      </c>
      <c r="D824" s="431">
        <f>'BIENES ASEGURADOS IN.DE'!D824*'RT GENERALES'!$E$14</f>
        <v>0</v>
      </c>
      <c r="E824" s="432">
        <f>'BIENES ASEGURADOS IN.DE'!E824*'RT GENERALES'!$E$14</f>
        <v>0</v>
      </c>
      <c r="F824" s="433">
        <f>'BIENES ASEGURADOS IN.DE'!F824*'RT GENERALES'!$E$14</f>
        <v>0</v>
      </c>
      <c r="G824" s="425">
        <f t="shared" si="133"/>
        <v>0</v>
      </c>
      <c r="H824" s="283"/>
      <c r="I824" s="284">
        <f>((((D824+E824)*('DT IN. DE'!$C$5/1000)))*($D$1166/IF(AND($D$1165&gt;$B$1167,$B$1167&gt;$D$1164),366,365))+(F824*('DT IN. DE'!$C$5/2000)))</f>
        <v>0</v>
      </c>
      <c r="J824" s="285">
        <f t="shared" si="134"/>
        <v>0</v>
      </c>
      <c r="K824" s="286">
        <f>(((D824+E824)*('DT IN. DE'!$E$5/1000))*($D$1166/IF(AND($D$1165&gt;$B$1167,$B$1167&gt;$D$1164),366,365))+(F824*('DT IN. DE'!$E$5/2000)))</f>
        <v>0</v>
      </c>
      <c r="L824" s="385"/>
      <c r="M824" s="287">
        <f t="shared" si="135"/>
        <v>0</v>
      </c>
      <c r="O824" s="288">
        <f>(($T824*'DT IN. DE'!$C$5/1000))*($D$1166/IF(AND($D$1165&gt;$B$1167,$B$1167&gt;$D$1164),366,365))+(($U824*'DT IN. DE'!$C$5/2000))</f>
        <v>0</v>
      </c>
      <c r="P824" s="289">
        <f t="shared" si="136"/>
        <v>0</v>
      </c>
      <c r="Q824" s="289">
        <f>(($T824*'DT IN. DE'!$E$5/1000))*($D$1166/IF(AND($D$1165&gt;$B$1167,$B$1167&gt;$D$1164),366,365))+(($U824*'DT IN. DE'!$E$5/2000))</f>
        <v>0</v>
      </c>
      <c r="R824" s="290">
        <f t="shared" si="137"/>
        <v>0</v>
      </c>
      <c r="T824" s="291">
        <f t="shared" si="138"/>
        <v>0</v>
      </c>
      <c r="U824" s="291">
        <f t="shared" si="139"/>
        <v>0</v>
      </c>
      <c r="W824" s="288">
        <f>(($AB824*'DT IN. DE'!$C$5/1000))*($D$1166/IF(AND($D$1165&gt;$B$1167,$B$1167&gt;$D$1164),366,365))+(($AC824*'DT IN. DE'!$C$5/2000))</f>
        <v>0</v>
      </c>
      <c r="X824" s="289">
        <f t="shared" si="140"/>
        <v>0</v>
      </c>
      <c r="Y824" s="289">
        <f>(($AB824*'DT IN. DE'!$E$5/1000))*($D$1166/IF(AND($D$1165&gt;$B$1167,$B$1167&gt;$D$1164),366,365))+(($AC824*'DT IN. DE'!$E$5/2000))</f>
        <v>0</v>
      </c>
      <c r="Z824" s="292">
        <f t="shared" si="141"/>
        <v>0</v>
      </c>
      <c r="AA824" s="386"/>
      <c r="AB824" s="291">
        <f t="shared" si="142"/>
        <v>0</v>
      </c>
      <c r="AC824" s="291">
        <f t="shared" si="143"/>
        <v>0</v>
      </c>
    </row>
    <row r="825" spans="2:29" x14ac:dyDescent="0.25">
      <c r="B825" s="424">
        <v>821</v>
      </c>
      <c r="C825" s="430">
        <f>'BIENES ASEGURADOS IN.DE'!C825</f>
        <v>0</v>
      </c>
      <c r="D825" s="431">
        <f>'BIENES ASEGURADOS IN.DE'!D825*'RT GENERALES'!$E$14</f>
        <v>0</v>
      </c>
      <c r="E825" s="432">
        <f>'BIENES ASEGURADOS IN.DE'!E825*'RT GENERALES'!$E$14</f>
        <v>0</v>
      </c>
      <c r="F825" s="433">
        <f>'BIENES ASEGURADOS IN.DE'!F825*'RT GENERALES'!$E$14</f>
        <v>0</v>
      </c>
      <c r="G825" s="425">
        <f t="shared" si="133"/>
        <v>0</v>
      </c>
      <c r="H825" s="283"/>
      <c r="I825" s="284">
        <f>((((D825+E825)*('DT IN. DE'!$C$5/1000)))*($D$1166/IF(AND($D$1165&gt;$B$1167,$B$1167&gt;$D$1164),366,365))+(F825*('DT IN. DE'!$C$5/2000)))</f>
        <v>0</v>
      </c>
      <c r="J825" s="285">
        <f t="shared" si="134"/>
        <v>0</v>
      </c>
      <c r="K825" s="286">
        <f>(((D825+E825)*('DT IN. DE'!$E$5/1000))*($D$1166/IF(AND($D$1165&gt;$B$1167,$B$1167&gt;$D$1164),366,365))+(F825*('DT IN. DE'!$E$5/2000)))</f>
        <v>0</v>
      </c>
      <c r="L825" s="385"/>
      <c r="M825" s="287">
        <f t="shared" si="135"/>
        <v>0</v>
      </c>
      <c r="O825" s="288">
        <f>(($T825*'DT IN. DE'!$C$5/1000))*($D$1166/IF(AND($D$1165&gt;$B$1167,$B$1167&gt;$D$1164),366,365))+(($U825*'DT IN. DE'!$C$5/2000))</f>
        <v>0</v>
      </c>
      <c r="P825" s="289">
        <f t="shared" si="136"/>
        <v>0</v>
      </c>
      <c r="Q825" s="289">
        <f>(($T825*'DT IN. DE'!$E$5/1000))*($D$1166/IF(AND($D$1165&gt;$B$1167,$B$1167&gt;$D$1164),366,365))+(($U825*'DT IN. DE'!$E$5/2000))</f>
        <v>0</v>
      </c>
      <c r="R825" s="290">
        <f t="shared" si="137"/>
        <v>0</v>
      </c>
      <c r="T825" s="291">
        <f t="shared" si="138"/>
        <v>0</v>
      </c>
      <c r="U825" s="291">
        <f t="shared" si="139"/>
        <v>0</v>
      </c>
      <c r="W825" s="288">
        <f>(($AB825*'DT IN. DE'!$C$5/1000))*($D$1166/IF(AND($D$1165&gt;$B$1167,$B$1167&gt;$D$1164),366,365))+(($AC825*'DT IN. DE'!$C$5/2000))</f>
        <v>0</v>
      </c>
      <c r="X825" s="289">
        <f t="shared" si="140"/>
        <v>0</v>
      </c>
      <c r="Y825" s="289">
        <f>(($AB825*'DT IN. DE'!$E$5/1000))*($D$1166/IF(AND($D$1165&gt;$B$1167,$B$1167&gt;$D$1164),366,365))+(($AC825*'DT IN. DE'!$E$5/2000))</f>
        <v>0</v>
      </c>
      <c r="Z825" s="292">
        <f t="shared" si="141"/>
        <v>0</v>
      </c>
      <c r="AA825" s="386"/>
      <c r="AB825" s="291">
        <f t="shared" si="142"/>
        <v>0</v>
      </c>
      <c r="AC825" s="291">
        <f t="shared" si="143"/>
        <v>0</v>
      </c>
    </row>
    <row r="826" spans="2:29" x14ac:dyDescent="0.25">
      <c r="B826" s="424">
        <v>822</v>
      </c>
      <c r="C826" s="430">
        <f>'BIENES ASEGURADOS IN.DE'!C826</f>
        <v>0</v>
      </c>
      <c r="D826" s="431">
        <f>'BIENES ASEGURADOS IN.DE'!D826*'RT GENERALES'!$E$14</f>
        <v>0</v>
      </c>
      <c r="E826" s="432">
        <f>'BIENES ASEGURADOS IN.DE'!E826*'RT GENERALES'!$E$14</f>
        <v>0</v>
      </c>
      <c r="F826" s="433">
        <f>'BIENES ASEGURADOS IN.DE'!F826*'RT GENERALES'!$E$14</f>
        <v>0</v>
      </c>
      <c r="G826" s="425">
        <f t="shared" si="133"/>
        <v>0</v>
      </c>
      <c r="H826" s="283"/>
      <c r="I826" s="284">
        <f>((((D826+E826)*('DT IN. DE'!$C$5/1000)))*($D$1166/IF(AND($D$1165&gt;$B$1167,$B$1167&gt;$D$1164),366,365))+(F826*('DT IN. DE'!$C$5/2000)))</f>
        <v>0</v>
      </c>
      <c r="J826" s="285">
        <f t="shared" si="134"/>
        <v>0</v>
      </c>
      <c r="K826" s="286">
        <f>(((D826+E826)*('DT IN. DE'!$E$5/1000))*($D$1166/IF(AND($D$1165&gt;$B$1167,$B$1167&gt;$D$1164),366,365))+(F826*('DT IN. DE'!$E$5/2000)))</f>
        <v>0</v>
      </c>
      <c r="L826" s="385"/>
      <c r="M826" s="287">
        <f t="shared" si="135"/>
        <v>0</v>
      </c>
      <c r="O826" s="288">
        <f>(($T826*'DT IN. DE'!$C$5/1000))*($D$1166/IF(AND($D$1165&gt;$B$1167,$B$1167&gt;$D$1164),366,365))+(($U826*'DT IN. DE'!$C$5/2000))</f>
        <v>0</v>
      </c>
      <c r="P826" s="289">
        <f t="shared" si="136"/>
        <v>0</v>
      </c>
      <c r="Q826" s="289">
        <f>(($T826*'DT IN. DE'!$E$5/1000))*($D$1166/IF(AND($D$1165&gt;$B$1167,$B$1167&gt;$D$1164),366,365))+(($U826*'DT IN. DE'!$E$5/2000))</f>
        <v>0</v>
      </c>
      <c r="R826" s="290">
        <f t="shared" si="137"/>
        <v>0</v>
      </c>
      <c r="T826" s="291">
        <f t="shared" si="138"/>
        <v>0</v>
      </c>
      <c r="U826" s="291">
        <f t="shared" si="139"/>
        <v>0</v>
      </c>
      <c r="W826" s="288">
        <f>(($AB826*'DT IN. DE'!$C$5/1000))*($D$1166/IF(AND($D$1165&gt;$B$1167,$B$1167&gt;$D$1164),366,365))+(($AC826*'DT IN. DE'!$C$5/2000))</f>
        <v>0</v>
      </c>
      <c r="X826" s="289">
        <f t="shared" si="140"/>
        <v>0</v>
      </c>
      <c r="Y826" s="289">
        <f>(($AB826*'DT IN. DE'!$E$5/1000))*($D$1166/IF(AND($D$1165&gt;$B$1167,$B$1167&gt;$D$1164),366,365))+(($AC826*'DT IN. DE'!$E$5/2000))</f>
        <v>0</v>
      </c>
      <c r="Z826" s="292">
        <f t="shared" si="141"/>
        <v>0</v>
      </c>
      <c r="AA826" s="386"/>
      <c r="AB826" s="291">
        <f t="shared" si="142"/>
        <v>0</v>
      </c>
      <c r="AC826" s="291">
        <f t="shared" si="143"/>
        <v>0</v>
      </c>
    </row>
    <row r="827" spans="2:29" x14ac:dyDescent="0.25">
      <c r="B827" s="423">
        <v>823</v>
      </c>
      <c r="C827" s="430">
        <f>'BIENES ASEGURADOS IN.DE'!C827</f>
        <v>0</v>
      </c>
      <c r="D827" s="431">
        <f>'BIENES ASEGURADOS IN.DE'!D827*'RT GENERALES'!$E$14</f>
        <v>0</v>
      </c>
      <c r="E827" s="432">
        <f>'BIENES ASEGURADOS IN.DE'!E827*'RT GENERALES'!$E$14</f>
        <v>0</v>
      </c>
      <c r="F827" s="433">
        <f>'BIENES ASEGURADOS IN.DE'!F827*'RT GENERALES'!$E$14</f>
        <v>0</v>
      </c>
      <c r="G827" s="425">
        <f t="shared" si="133"/>
        <v>0</v>
      </c>
      <c r="H827" s="283"/>
      <c r="I827" s="284">
        <f>((((D827+E827)*('DT IN. DE'!$C$5/1000)))*($D$1166/IF(AND($D$1165&gt;$B$1167,$B$1167&gt;$D$1164),366,365))+(F827*('DT IN. DE'!$C$5/2000)))</f>
        <v>0</v>
      </c>
      <c r="J827" s="285">
        <f t="shared" si="134"/>
        <v>0</v>
      </c>
      <c r="K827" s="286">
        <f>(((D827+E827)*('DT IN. DE'!$E$5/1000))*($D$1166/IF(AND($D$1165&gt;$B$1167,$B$1167&gt;$D$1164),366,365))+(F827*('DT IN. DE'!$E$5/2000)))</f>
        <v>0</v>
      </c>
      <c r="L827" s="385"/>
      <c r="M827" s="287">
        <f t="shared" si="135"/>
        <v>0</v>
      </c>
      <c r="O827" s="288">
        <f>(($T827*'DT IN. DE'!$C$5/1000))*($D$1166/IF(AND($D$1165&gt;$B$1167,$B$1167&gt;$D$1164),366,365))+(($U827*'DT IN. DE'!$C$5/2000))</f>
        <v>0</v>
      </c>
      <c r="P827" s="289">
        <f t="shared" si="136"/>
        <v>0</v>
      </c>
      <c r="Q827" s="289">
        <f>(($T827*'DT IN. DE'!$E$5/1000))*($D$1166/IF(AND($D$1165&gt;$B$1167,$B$1167&gt;$D$1164),366,365))+(($U827*'DT IN. DE'!$E$5/2000))</f>
        <v>0</v>
      </c>
      <c r="R827" s="290">
        <f t="shared" si="137"/>
        <v>0</v>
      </c>
      <c r="T827" s="291">
        <f t="shared" si="138"/>
        <v>0</v>
      </c>
      <c r="U827" s="291">
        <f t="shared" si="139"/>
        <v>0</v>
      </c>
      <c r="W827" s="288">
        <f>(($AB827*'DT IN. DE'!$C$5/1000))*($D$1166/IF(AND($D$1165&gt;$B$1167,$B$1167&gt;$D$1164),366,365))+(($AC827*'DT IN. DE'!$C$5/2000))</f>
        <v>0</v>
      </c>
      <c r="X827" s="289">
        <f t="shared" si="140"/>
        <v>0</v>
      </c>
      <c r="Y827" s="289">
        <f>(($AB827*'DT IN. DE'!$E$5/1000))*($D$1166/IF(AND($D$1165&gt;$B$1167,$B$1167&gt;$D$1164),366,365))+(($AC827*'DT IN. DE'!$E$5/2000))</f>
        <v>0</v>
      </c>
      <c r="Z827" s="292">
        <f t="shared" si="141"/>
        <v>0</v>
      </c>
      <c r="AA827" s="386"/>
      <c r="AB827" s="291">
        <f t="shared" si="142"/>
        <v>0</v>
      </c>
      <c r="AC827" s="291">
        <f t="shared" si="143"/>
        <v>0</v>
      </c>
    </row>
    <row r="828" spans="2:29" x14ac:dyDescent="0.25">
      <c r="B828" s="424">
        <v>824</v>
      </c>
      <c r="C828" s="430">
        <f>'BIENES ASEGURADOS IN.DE'!C828</f>
        <v>0</v>
      </c>
      <c r="D828" s="431">
        <f>'BIENES ASEGURADOS IN.DE'!D828*'RT GENERALES'!$E$14</f>
        <v>0</v>
      </c>
      <c r="E828" s="432">
        <f>'BIENES ASEGURADOS IN.DE'!E828*'RT GENERALES'!$E$14</f>
        <v>0</v>
      </c>
      <c r="F828" s="433">
        <f>'BIENES ASEGURADOS IN.DE'!F828*'RT GENERALES'!$E$14</f>
        <v>0</v>
      </c>
      <c r="G828" s="425">
        <f t="shared" si="133"/>
        <v>0</v>
      </c>
      <c r="H828" s="283"/>
      <c r="I828" s="284">
        <f>((((D828+E828)*('DT IN. DE'!$C$5/1000)))*($D$1166/IF(AND($D$1165&gt;$B$1167,$B$1167&gt;$D$1164),366,365))+(F828*('DT IN. DE'!$C$5/2000)))</f>
        <v>0</v>
      </c>
      <c r="J828" s="285">
        <f t="shared" si="134"/>
        <v>0</v>
      </c>
      <c r="K828" s="286">
        <f>(((D828+E828)*('DT IN. DE'!$E$5/1000))*($D$1166/IF(AND($D$1165&gt;$B$1167,$B$1167&gt;$D$1164),366,365))+(F828*('DT IN. DE'!$E$5/2000)))</f>
        <v>0</v>
      </c>
      <c r="L828" s="385"/>
      <c r="M828" s="287">
        <f t="shared" si="135"/>
        <v>0</v>
      </c>
      <c r="O828" s="288">
        <f>(($T828*'DT IN. DE'!$C$5/1000))*($D$1166/IF(AND($D$1165&gt;$B$1167,$B$1167&gt;$D$1164),366,365))+(($U828*'DT IN. DE'!$C$5/2000))</f>
        <v>0</v>
      </c>
      <c r="P828" s="289">
        <f t="shared" si="136"/>
        <v>0</v>
      </c>
      <c r="Q828" s="289">
        <f>(($T828*'DT IN. DE'!$E$5/1000))*($D$1166/IF(AND($D$1165&gt;$B$1167,$B$1167&gt;$D$1164),366,365))+(($U828*'DT IN. DE'!$E$5/2000))</f>
        <v>0</v>
      </c>
      <c r="R828" s="290">
        <f t="shared" si="137"/>
        <v>0</v>
      </c>
      <c r="T828" s="291">
        <f t="shared" si="138"/>
        <v>0</v>
      </c>
      <c r="U828" s="291">
        <f t="shared" si="139"/>
        <v>0</v>
      </c>
      <c r="W828" s="288">
        <f>(($AB828*'DT IN. DE'!$C$5/1000))*($D$1166/IF(AND($D$1165&gt;$B$1167,$B$1167&gt;$D$1164),366,365))+(($AC828*'DT IN. DE'!$C$5/2000))</f>
        <v>0</v>
      </c>
      <c r="X828" s="289">
        <f t="shared" si="140"/>
        <v>0</v>
      </c>
      <c r="Y828" s="289">
        <f>(($AB828*'DT IN. DE'!$E$5/1000))*($D$1166/IF(AND($D$1165&gt;$B$1167,$B$1167&gt;$D$1164),366,365))+(($AC828*'DT IN. DE'!$E$5/2000))</f>
        <v>0</v>
      </c>
      <c r="Z828" s="292">
        <f t="shared" si="141"/>
        <v>0</v>
      </c>
      <c r="AA828" s="386"/>
      <c r="AB828" s="291">
        <f t="shared" si="142"/>
        <v>0</v>
      </c>
      <c r="AC828" s="291">
        <f t="shared" si="143"/>
        <v>0</v>
      </c>
    </row>
    <row r="829" spans="2:29" x14ac:dyDescent="0.25">
      <c r="B829" s="424">
        <v>825</v>
      </c>
      <c r="C829" s="430">
        <f>'BIENES ASEGURADOS IN.DE'!C829</f>
        <v>0</v>
      </c>
      <c r="D829" s="431">
        <f>'BIENES ASEGURADOS IN.DE'!D829*'RT GENERALES'!$E$14</f>
        <v>0</v>
      </c>
      <c r="E829" s="432">
        <f>'BIENES ASEGURADOS IN.DE'!E829*'RT GENERALES'!$E$14</f>
        <v>0</v>
      </c>
      <c r="F829" s="433">
        <f>'BIENES ASEGURADOS IN.DE'!F829*'RT GENERALES'!$E$14</f>
        <v>0</v>
      </c>
      <c r="G829" s="425">
        <f t="shared" si="133"/>
        <v>0</v>
      </c>
      <c r="H829" s="283"/>
      <c r="I829" s="284">
        <f>((((D829+E829)*('DT IN. DE'!$C$5/1000)))*($D$1166/IF(AND($D$1165&gt;$B$1167,$B$1167&gt;$D$1164),366,365))+(F829*('DT IN. DE'!$C$5/2000)))</f>
        <v>0</v>
      </c>
      <c r="J829" s="285">
        <f t="shared" si="134"/>
        <v>0</v>
      </c>
      <c r="K829" s="286">
        <f>(((D829+E829)*('DT IN. DE'!$E$5/1000))*($D$1166/IF(AND($D$1165&gt;$B$1167,$B$1167&gt;$D$1164),366,365))+(F829*('DT IN. DE'!$E$5/2000)))</f>
        <v>0</v>
      </c>
      <c r="L829" s="385"/>
      <c r="M829" s="287">
        <f t="shared" si="135"/>
        <v>0</v>
      </c>
      <c r="O829" s="288">
        <f>(($T829*'DT IN. DE'!$C$5/1000))*($D$1166/IF(AND($D$1165&gt;$B$1167,$B$1167&gt;$D$1164),366,365))+(($U829*'DT IN. DE'!$C$5/2000))</f>
        <v>0</v>
      </c>
      <c r="P829" s="289">
        <f t="shared" si="136"/>
        <v>0</v>
      </c>
      <c r="Q829" s="289">
        <f>(($T829*'DT IN. DE'!$E$5/1000))*($D$1166/IF(AND($D$1165&gt;$B$1167,$B$1167&gt;$D$1164),366,365))+(($U829*'DT IN. DE'!$E$5/2000))</f>
        <v>0</v>
      </c>
      <c r="R829" s="290">
        <f t="shared" si="137"/>
        <v>0</v>
      </c>
      <c r="T829" s="291">
        <f t="shared" si="138"/>
        <v>0</v>
      </c>
      <c r="U829" s="291">
        <f t="shared" si="139"/>
        <v>0</v>
      </c>
      <c r="W829" s="288">
        <f>(($AB829*'DT IN. DE'!$C$5/1000))*($D$1166/IF(AND($D$1165&gt;$B$1167,$B$1167&gt;$D$1164),366,365))+(($AC829*'DT IN. DE'!$C$5/2000))</f>
        <v>0</v>
      </c>
      <c r="X829" s="289">
        <f t="shared" si="140"/>
        <v>0</v>
      </c>
      <c r="Y829" s="289">
        <f>(($AB829*'DT IN. DE'!$E$5/1000))*($D$1166/IF(AND($D$1165&gt;$B$1167,$B$1167&gt;$D$1164),366,365))+(($AC829*'DT IN. DE'!$E$5/2000))</f>
        <v>0</v>
      </c>
      <c r="Z829" s="292">
        <f t="shared" si="141"/>
        <v>0</v>
      </c>
      <c r="AA829" s="386"/>
      <c r="AB829" s="291">
        <f t="shared" si="142"/>
        <v>0</v>
      </c>
      <c r="AC829" s="291">
        <f t="shared" si="143"/>
        <v>0</v>
      </c>
    </row>
    <row r="830" spans="2:29" x14ac:dyDescent="0.25">
      <c r="B830" s="423">
        <v>826</v>
      </c>
      <c r="C830" s="430">
        <f>'BIENES ASEGURADOS IN.DE'!C830</f>
        <v>0</v>
      </c>
      <c r="D830" s="431">
        <f>'BIENES ASEGURADOS IN.DE'!D830*'RT GENERALES'!$E$14</f>
        <v>0</v>
      </c>
      <c r="E830" s="432">
        <f>'BIENES ASEGURADOS IN.DE'!E830*'RT GENERALES'!$E$14</f>
        <v>0</v>
      </c>
      <c r="F830" s="433">
        <f>'BIENES ASEGURADOS IN.DE'!F830*'RT GENERALES'!$E$14</f>
        <v>0</v>
      </c>
      <c r="G830" s="425">
        <f t="shared" si="133"/>
        <v>0</v>
      </c>
      <c r="H830" s="283"/>
      <c r="I830" s="284">
        <f>((((D830+E830)*('DT IN. DE'!$C$5/1000)))*($D$1166/IF(AND($D$1165&gt;$B$1167,$B$1167&gt;$D$1164),366,365))+(F830*('DT IN. DE'!$C$5/2000)))</f>
        <v>0</v>
      </c>
      <c r="J830" s="285">
        <f t="shared" si="134"/>
        <v>0</v>
      </c>
      <c r="K830" s="286">
        <f>(((D830+E830)*('DT IN. DE'!$E$5/1000))*($D$1166/IF(AND($D$1165&gt;$B$1167,$B$1167&gt;$D$1164),366,365))+(F830*('DT IN. DE'!$E$5/2000)))</f>
        <v>0</v>
      </c>
      <c r="L830" s="385"/>
      <c r="M830" s="287">
        <f t="shared" si="135"/>
        <v>0</v>
      </c>
      <c r="O830" s="288">
        <f>(($T830*'DT IN. DE'!$C$5/1000))*($D$1166/IF(AND($D$1165&gt;$B$1167,$B$1167&gt;$D$1164),366,365))+(($U830*'DT IN. DE'!$C$5/2000))</f>
        <v>0</v>
      </c>
      <c r="P830" s="289">
        <f t="shared" si="136"/>
        <v>0</v>
      </c>
      <c r="Q830" s="289">
        <f>(($T830*'DT IN. DE'!$E$5/1000))*($D$1166/IF(AND($D$1165&gt;$B$1167,$B$1167&gt;$D$1164),366,365))+(($U830*'DT IN. DE'!$E$5/2000))</f>
        <v>0</v>
      </c>
      <c r="R830" s="290">
        <f t="shared" si="137"/>
        <v>0</v>
      </c>
      <c r="T830" s="291">
        <f t="shared" si="138"/>
        <v>0</v>
      </c>
      <c r="U830" s="291">
        <f t="shared" si="139"/>
        <v>0</v>
      </c>
      <c r="W830" s="288">
        <f>(($AB830*'DT IN. DE'!$C$5/1000))*($D$1166/IF(AND($D$1165&gt;$B$1167,$B$1167&gt;$D$1164),366,365))+(($AC830*'DT IN. DE'!$C$5/2000))</f>
        <v>0</v>
      </c>
      <c r="X830" s="289">
        <f t="shared" si="140"/>
        <v>0</v>
      </c>
      <c r="Y830" s="289">
        <f>(($AB830*'DT IN. DE'!$E$5/1000))*($D$1166/IF(AND($D$1165&gt;$B$1167,$B$1167&gt;$D$1164),366,365))+(($AC830*'DT IN. DE'!$E$5/2000))</f>
        <v>0</v>
      </c>
      <c r="Z830" s="292">
        <f t="shared" si="141"/>
        <v>0</v>
      </c>
      <c r="AA830" s="386"/>
      <c r="AB830" s="291">
        <f t="shared" si="142"/>
        <v>0</v>
      </c>
      <c r="AC830" s="291">
        <f t="shared" si="143"/>
        <v>0</v>
      </c>
    </row>
    <row r="831" spans="2:29" x14ac:dyDescent="0.25">
      <c r="B831" s="424">
        <v>827</v>
      </c>
      <c r="C831" s="430">
        <f>'BIENES ASEGURADOS IN.DE'!C831</f>
        <v>0</v>
      </c>
      <c r="D831" s="431">
        <f>'BIENES ASEGURADOS IN.DE'!D831*'RT GENERALES'!$E$14</f>
        <v>0</v>
      </c>
      <c r="E831" s="432">
        <f>'BIENES ASEGURADOS IN.DE'!E831*'RT GENERALES'!$E$14</f>
        <v>0</v>
      </c>
      <c r="F831" s="433">
        <f>'BIENES ASEGURADOS IN.DE'!F831*'RT GENERALES'!$E$14</f>
        <v>0</v>
      </c>
      <c r="G831" s="425">
        <f t="shared" si="133"/>
        <v>0</v>
      </c>
      <c r="H831" s="283"/>
      <c r="I831" s="284">
        <f>((((D831+E831)*('DT IN. DE'!$C$5/1000)))*($D$1166/IF(AND($D$1165&gt;$B$1167,$B$1167&gt;$D$1164),366,365))+(F831*('DT IN. DE'!$C$5/2000)))</f>
        <v>0</v>
      </c>
      <c r="J831" s="285">
        <f t="shared" si="134"/>
        <v>0</v>
      </c>
      <c r="K831" s="286">
        <f>(((D831+E831)*('DT IN. DE'!$E$5/1000))*($D$1166/IF(AND($D$1165&gt;$B$1167,$B$1167&gt;$D$1164),366,365))+(F831*('DT IN. DE'!$E$5/2000)))</f>
        <v>0</v>
      </c>
      <c r="L831" s="385"/>
      <c r="M831" s="287">
        <f t="shared" si="135"/>
        <v>0</v>
      </c>
      <c r="O831" s="288">
        <f>(($T831*'DT IN. DE'!$C$5/1000))*($D$1166/IF(AND($D$1165&gt;$B$1167,$B$1167&gt;$D$1164),366,365))+(($U831*'DT IN. DE'!$C$5/2000))</f>
        <v>0</v>
      </c>
      <c r="P831" s="289">
        <f t="shared" si="136"/>
        <v>0</v>
      </c>
      <c r="Q831" s="289">
        <f>(($T831*'DT IN. DE'!$E$5/1000))*($D$1166/IF(AND($D$1165&gt;$B$1167,$B$1167&gt;$D$1164),366,365))+(($U831*'DT IN. DE'!$E$5/2000))</f>
        <v>0</v>
      </c>
      <c r="R831" s="290">
        <f t="shared" si="137"/>
        <v>0</v>
      </c>
      <c r="T831" s="291">
        <f t="shared" si="138"/>
        <v>0</v>
      </c>
      <c r="U831" s="291">
        <f t="shared" si="139"/>
        <v>0</v>
      </c>
      <c r="W831" s="288">
        <f>(($AB831*'DT IN. DE'!$C$5/1000))*($D$1166/IF(AND($D$1165&gt;$B$1167,$B$1167&gt;$D$1164),366,365))+(($AC831*'DT IN. DE'!$C$5/2000))</f>
        <v>0</v>
      </c>
      <c r="X831" s="289">
        <f t="shared" si="140"/>
        <v>0</v>
      </c>
      <c r="Y831" s="289">
        <f>(($AB831*'DT IN. DE'!$E$5/1000))*($D$1166/IF(AND($D$1165&gt;$B$1167,$B$1167&gt;$D$1164),366,365))+(($AC831*'DT IN. DE'!$E$5/2000))</f>
        <v>0</v>
      </c>
      <c r="Z831" s="292">
        <f t="shared" si="141"/>
        <v>0</v>
      </c>
      <c r="AA831" s="386"/>
      <c r="AB831" s="291">
        <f t="shared" si="142"/>
        <v>0</v>
      </c>
      <c r="AC831" s="291">
        <f t="shared" si="143"/>
        <v>0</v>
      </c>
    </row>
    <row r="832" spans="2:29" x14ac:dyDescent="0.25">
      <c r="B832" s="424">
        <v>828</v>
      </c>
      <c r="C832" s="430">
        <f>'BIENES ASEGURADOS IN.DE'!C832</f>
        <v>0</v>
      </c>
      <c r="D832" s="431">
        <f>'BIENES ASEGURADOS IN.DE'!D832*'RT GENERALES'!$E$14</f>
        <v>0</v>
      </c>
      <c r="E832" s="432">
        <f>'BIENES ASEGURADOS IN.DE'!E832*'RT GENERALES'!$E$14</f>
        <v>0</v>
      </c>
      <c r="F832" s="433">
        <f>'BIENES ASEGURADOS IN.DE'!F832*'RT GENERALES'!$E$14</f>
        <v>0</v>
      </c>
      <c r="G832" s="425">
        <f t="shared" si="133"/>
        <v>0</v>
      </c>
      <c r="H832" s="283"/>
      <c r="I832" s="284">
        <f>((((D832+E832)*('DT IN. DE'!$C$5/1000)))*($D$1166/IF(AND($D$1165&gt;$B$1167,$B$1167&gt;$D$1164),366,365))+(F832*('DT IN. DE'!$C$5/2000)))</f>
        <v>0</v>
      </c>
      <c r="J832" s="285">
        <f t="shared" si="134"/>
        <v>0</v>
      </c>
      <c r="K832" s="286">
        <f>(((D832+E832)*('DT IN. DE'!$E$5/1000))*($D$1166/IF(AND($D$1165&gt;$B$1167,$B$1167&gt;$D$1164),366,365))+(F832*('DT IN. DE'!$E$5/2000)))</f>
        <v>0</v>
      </c>
      <c r="L832" s="385"/>
      <c r="M832" s="287">
        <f t="shared" si="135"/>
        <v>0</v>
      </c>
      <c r="O832" s="288">
        <f>(($T832*'DT IN. DE'!$C$5/1000))*($D$1166/IF(AND($D$1165&gt;$B$1167,$B$1167&gt;$D$1164),366,365))+(($U832*'DT IN. DE'!$C$5/2000))</f>
        <v>0</v>
      </c>
      <c r="P832" s="289">
        <f t="shared" si="136"/>
        <v>0</v>
      </c>
      <c r="Q832" s="289">
        <f>(($T832*'DT IN. DE'!$E$5/1000))*($D$1166/IF(AND($D$1165&gt;$B$1167,$B$1167&gt;$D$1164),366,365))+(($U832*'DT IN. DE'!$E$5/2000))</f>
        <v>0</v>
      </c>
      <c r="R832" s="290">
        <f t="shared" si="137"/>
        <v>0</v>
      </c>
      <c r="T832" s="291">
        <f t="shared" si="138"/>
        <v>0</v>
      </c>
      <c r="U832" s="291">
        <f t="shared" si="139"/>
        <v>0</v>
      </c>
      <c r="W832" s="288">
        <f>(($AB832*'DT IN. DE'!$C$5/1000))*($D$1166/IF(AND($D$1165&gt;$B$1167,$B$1167&gt;$D$1164),366,365))+(($AC832*'DT IN. DE'!$C$5/2000))</f>
        <v>0</v>
      </c>
      <c r="X832" s="289">
        <f t="shared" si="140"/>
        <v>0</v>
      </c>
      <c r="Y832" s="289">
        <f>(($AB832*'DT IN. DE'!$E$5/1000))*($D$1166/IF(AND($D$1165&gt;$B$1167,$B$1167&gt;$D$1164),366,365))+(($AC832*'DT IN. DE'!$E$5/2000))</f>
        <v>0</v>
      </c>
      <c r="Z832" s="292">
        <f t="shared" si="141"/>
        <v>0</v>
      </c>
      <c r="AA832" s="386"/>
      <c r="AB832" s="291">
        <f t="shared" si="142"/>
        <v>0</v>
      </c>
      <c r="AC832" s="291">
        <f t="shared" si="143"/>
        <v>0</v>
      </c>
    </row>
    <row r="833" spans="2:29" x14ac:dyDescent="0.25">
      <c r="B833" s="423">
        <v>829</v>
      </c>
      <c r="C833" s="430">
        <f>'BIENES ASEGURADOS IN.DE'!C833</f>
        <v>0</v>
      </c>
      <c r="D833" s="431">
        <f>'BIENES ASEGURADOS IN.DE'!D833*'RT GENERALES'!$E$14</f>
        <v>0</v>
      </c>
      <c r="E833" s="432">
        <f>'BIENES ASEGURADOS IN.DE'!E833*'RT GENERALES'!$E$14</f>
        <v>0</v>
      </c>
      <c r="F833" s="433">
        <f>'BIENES ASEGURADOS IN.DE'!F833*'RT GENERALES'!$E$14</f>
        <v>0</v>
      </c>
      <c r="G833" s="425">
        <f t="shared" si="133"/>
        <v>0</v>
      </c>
      <c r="H833" s="283"/>
      <c r="I833" s="284">
        <f>((((D833+E833)*('DT IN. DE'!$C$5/1000)))*($D$1166/IF(AND($D$1165&gt;$B$1167,$B$1167&gt;$D$1164),366,365))+(F833*('DT IN. DE'!$C$5/2000)))</f>
        <v>0</v>
      </c>
      <c r="J833" s="285">
        <f t="shared" si="134"/>
        <v>0</v>
      </c>
      <c r="K833" s="286">
        <f>(((D833+E833)*('DT IN. DE'!$E$5/1000))*($D$1166/IF(AND($D$1165&gt;$B$1167,$B$1167&gt;$D$1164),366,365))+(F833*('DT IN. DE'!$E$5/2000)))</f>
        <v>0</v>
      </c>
      <c r="L833" s="385"/>
      <c r="M833" s="287">
        <f t="shared" si="135"/>
        <v>0</v>
      </c>
      <c r="O833" s="288">
        <f>(($T833*'DT IN. DE'!$C$5/1000))*($D$1166/IF(AND($D$1165&gt;$B$1167,$B$1167&gt;$D$1164),366,365))+(($U833*'DT IN. DE'!$C$5/2000))</f>
        <v>0</v>
      </c>
      <c r="P833" s="289">
        <f t="shared" si="136"/>
        <v>0</v>
      </c>
      <c r="Q833" s="289">
        <f>(($T833*'DT IN. DE'!$E$5/1000))*($D$1166/IF(AND($D$1165&gt;$B$1167,$B$1167&gt;$D$1164),366,365))+(($U833*'DT IN. DE'!$E$5/2000))</f>
        <v>0</v>
      </c>
      <c r="R833" s="290">
        <f t="shared" si="137"/>
        <v>0</v>
      </c>
      <c r="T833" s="291">
        <f t="shared" si="138"/>
        <v>0</v>
      </c>
      <c r="U833" s="291">
        <f t="shared" si="139"/>
        <v>0</v>
      </c>
      <c r="W833" s="288">
        <f>(($AB833*'DT IN. DE'!$C$5/1000))*($D$1166/IF(AND($D$1165&gt;$B$1167,$B$1167&gt;$D$1164),366,365))+(($AC833*'DT IN. DE'!$C$5/2000))</f>
        <v>0</v>
      </c>
      <c r="X833" s="289">
        <f t="shared" si="140"/>
        <v>0</v>
      </c>
      <c r="Y833" s="289">
        <f>(($AB833*'DT IN. DE'!$E$5/1000))*($D$1166/IF(AND($D$1165&gt;$B$1167,$B$1167&gt;$D$1164),366,365))+(($AC833*'DT IN. DE'!$E$5/2000))</f>
        <v>0</v>
      </c>
      <c r="Z833" s="292">
        <f t="shared" si="141"/>
        <v>0</v>
      </c>
      <c r="AA833" s="386"/>
      <c r="AB833" s="291">
        <f t="shared" si="142"/>
        <v>0</v>
      </c>
      <c r="AC833" s="291">
        <f t="shared" si="143"/>
        <v>0</v>
      </c>
    </row>
    <row r="834" spans="2:29" x14ac:dyDescent="0.25">
      <c r="B834" s="424">
        <v>830</v>
      </c>
      <c r="C834" s="430">
        <f>'BIENES ASEGURADOS IN.DE'!C834</f>
        <v>0</v>
      </c>
      <c r="D834" s="431">
        <f>'BIENES ASEGURADOS IN.DE'!D834*'RT GENERALES'!$E$14</f>
        <v>0</v>
      </c>
      <c r="E834" s="432">
        <f>'BIENES ASEGURADOS IN.DE'!E834*'RT GENERALES'!$E$14</f>
        <v>0</v>
      </c>
      <c r="F834" s="433">
        <f>'BIENES ASEGURADOS IN.DE'!F834*'RT GENERALES'!$E$14</f>
        <v>0</v>
      </c>
      <c r="G834" s="425">
        <f t="shared" si="133"/>
        <v>0</v>
      </c>
      <c r="H834" s="283"/>
      <c r="I834" s="284">
        <f>((((D834+E834)*('DT IN. DE'!$C$5/1000)))*($D$1166/IF(AND($D$1165&gt;$B$1167,$B$1167&gt;$D$1164),366,365))+(F834*('DT IN. DE'!$C$5/2000)))</f>
        <v>0</v>
      </c>
      <c r="J834" s="285">
        <f t="shared" si="134"/>
        <v>0</v>
      </c>
      <c r="K834" s="286">
        <f>(((D834+E834)*('DT IN. DE'!$E$5/1000))*($D$1166/IF(AND($D$1165&gt;$B$1167,$B$1167&gt;$D$1164),366,365))+(F834*('DT IN. DE'!$E$5/2000)))</f>
        <v>0</v>
      </c>
      <c r="L834" s="385"/>
      <c r="M834" s="287">
        <f t="shared" si="135"/>
        <v>0</v>
      </c>
      <c r="O834" s="288">
        <f>(($T834*'DT IN. DE'!$C$5/1000))*($D$1166/IF(AND($D$1165&gt;$B$1167,$B$1167&gt;$D$1164),366,365))+(($U834*'DT IN. DE'!$C$5/2000))</f>
        <v>0</v>
      </c>
      <c r="P834" s="289">
        <f t="shared" si="136"/>
        <v>0</v>
      </c>
      <c r="Q834" s="289">
        <f>(($T834*'DT IN. DE'!$E$5/1000))*($D$1166/IF(AND($D$1165&gt;$B$1167,$B$1167&gt;$D$1164),366,365))+(($U834*'DT IN. DE'!$E$5/2000))</f>
        <v>0</v>
      </c>
      <c r="R834" s="290">
        <f t="shared" si="137"/>
        <v>0</v>
      </c>
      <c r="T834" s="291">
        <f t="shared" si="138"/>
        <v>0</v>
      </c>
      <c r="U834" s="291">
        <f t="shared" si="139"/>
        <v>0</v>
      </c>
      <c r="W834" s="288">
        <f>(($AB834*'DT IN. DE'!$C$5/1000))*($D$1166/IF(AND($D$1165&gt;$B$1167,$B$1167&gt;$D$1164),366,365))+(($AC834*'DT IN. DE'!$C$5/2000))</f>
        <v>0</v>
      </c>
      <c r="X834" s="289">
        <f t="shared" si="140"/>
        <v>0</v>
      </c>
      <c r="Y834" s="289">
        <f>(($AB834*'DT IN. DE'!$E$5/1000))*($D$1166/IF(AND($D$1165&gt;$B$1167,$B$1167&gt;$D$1164),366,365))+(($AC834*'DT IN. DE'!$E$5/2000))</f>
        <v>0</v>
      </c>
      <c r="Z834" s="292">
        <f t="shared" si="141"/>
        <v>0</v>
      </c>
      <c r="AA834" s="386"/>
      <c r="AB834" s="291">
        <f t="shared" si="142"/>
        <v>0</v>
      </c>
      <c r="AC834" s="291">
        <f t="shared" si="143"/>
        <v>0</v>
      </c>
    </row>
    <row r="835" spans="2:29" x14ac:dyDescent="0.25">
      <c r="B835" s="424">
        <v>831</v>
      </c>
      <c r="C835" s="430">
        <f>'BIENES ASEGURADOS IN.DE'!C835</f>
        <v>0</v>
      </c>
      <c r="D835" s="431">
        <f>'BIENES ASEGURADOS IN.DE'!D835*'RT GENERALES'!$E$14</f>
        <v>0</v>
      </c>
      <c r="E835" s="432">
        <f>'BIENES ASEGURADOS IN.DE'!E835*'RT GENERALES'!$E$14</f>
        <v>0</v>
      </c>
      <c r="F835" s="433">
        <f>'BIENES ASEGURADOS IN.DE'!F835*'RT GENERALES'!$E$14</f>
        <v>0</v>
      </c>
      <c r="G835" s="425">
        <f t="shared" si="133"/>
        <v>0</v>
      </c>
      <c r="H835" s="283"/>
      <c r="I835" s="284">
        <f>((((D835+E835)*('DT IN. DE'!$C$5/1000)))*($D$1166/IF(AND($D$1165&gt;$B$1167,$B$1167&gt;$D$1164),366,365))+(F835*('DT IN. DE'!$C$5/2000)))</f>
        <v>0</v>
      </c>
      <c r="J835" s="285">
        <f t="shared" si="134"/>
        <v>0</v>
      </c>
      <c r="K835" s="286">
        <f>(((D835+E835)*('DT IN. DE'!$E$5/1000))*($D$1166/IF(AND($D$1165&gt;$B$1167,$B$1167&gt;$D$1164),366,365))+(F835*('DT IN. DE'!$E$5/2000)))</f>
        <v>0</v>
      </c>
      <c r="L835" s="385"/>
      <c r="M835" s="287">
        <f t="shared" si="135"/>
        <v>0</v>
      </c>
      <c r="O835" s="288">
        <f>(($T835*'DT IN. DE'!$C$5/1000))*($D$1166/IF(AND($D$1165&gt;$B$1167,$B$1167&gt;$D$1164),366,365))+(($U835*'DT IN. DE'!$C$5/2000))</f>
        <v>0</v>
      </c>
      <c r="P835" s="289">
        <f t="shared" si="136"/>
        <v>0</v>
      </c>
      <c r="Q835" s="289">
        <f>(($T835*'DT IN. DE'!$E$5/1000))*($D$1166/IF(AND($D$1165&gt;$B$1167,$B$1167&gt;$D$1164),366,365))+(($U835*'DT IN. DE'!$E$5/2000))</f>
        <v>0</v>
      </c>
      <c r="R835" s="290">
        <f t="shared" si="137"/>
        <v>0</v>
      </c>
      <c r="T835" s="291">
        <f t="shared" si="138"/>
        <v>0</v>
      </c>
      <c r="U835" s="291">
        <f t="shared" si="139"/>
        <v>0</v>
      </c>
      <c r="W835" s="288">
        <f>(($AB835*'DT IN. DE'!$C$5/1000))*($D$1166/IF(AND($D$1165&gt;$B$1167,$B$1167&gt;$D$1164),366,365))+(($AC835*'DT IN. DE'!$C$5/2000))</f>
        <v>0</v>
      </c>
      <c r="X835" s="289">
        <f t="shared" si="140"/>
        <v>0</v>
      </c>
      <c r="Y835" s="289">
        <f>(($AB835*'DT IN. DE'!$E$5/1000))*($D$1166/IF(AND($D$1165&gt;$B$1167,$B$1167&gt;$D$1164),366,365))+(($AC835*'DT IN. DE'!$E$5/2000))</f>
        <v>0</v>
      </c>
      <c r="Z835" s="292">
        <f t="shared" si="141"/>
        <v>0</v>
      </c>
      <c r="AA835" s="386"/>
      <c r="AB835" s="291">
        <f t="shared" si="142"/>
        <v>0</v>
      </c>
      <c r="AC835" s="291">
        <f t="shared" si="143"/>
        <v>0</v>
      </c>
    </row>
    <row r="836" spans="2:29" x14ac:dyDescent="0.25">
      <c r="B836" s="423">
        <v>832</v>
      </c>
      <c r="C836" s="430">
        <f>'BIENES ASEGURADOS IN.DE'!C836</f>
        <v>0</v>
      </c>
      <c r="D836" s="431">
        <f>'BIENES ASEGURADOS IN.DE'!D836*'RT GENERALES'!$E$14</f>
        <v>0</v>
      </c>
      <c r="E836" s="432">
        <f>'BIENES ASEGURADOS IN.DE'!E836*'RT GENERALES'!$E$14</f>
        <v>0</v>
      </c>
      <c r="F836" s="433">
        <f>'BIENES ASEGURADOS IN.DE'!F836*'RT GENERALES'!$E$14</f>
        <v>0</v>
      </c>
      <c r="G836" s="425">
        <f t="shared" si="133"/>
        <v>0</v>
      </c>
      <c r="H836" s="283"/>
      <c r="I836" s="284">
        <f>((((D836+E836)*('DT IN. DE'!$C$5/1000)))*($D$1166/IF(AND($D$1165&gt;$B$1167,$B$1167&gt;$D$1164),366,365))+(F836*('DT IN. DE'!$C$5/2000)))</f>
        <v>0</v>
      </c>
      <c r="J836" s="285">
        <f t="shared" si="134"/>
        <v>0</v>
      </c>
      <c r="K836" s="286">
        <f>(((D836+E836)*('DT IN. DE'!$E$5/1000))*($D$1166/IF(AND($D$1165&gt;$B$1167,$B$1167&gt;$D$1164),366,365))+(F836*('DT IN. DE'!$E$5/2000)))</f>
        <v>0</v>
      </c>
      <c r="L836" s="385"/>
      <c r="M836" s="287">
        <f t="shared" si="135"/>
        <v>0</v>
      </c>
      <c r="O836" s="288">
        <f>(($T836*'DT IN. DE'!$C$5/1000))*($D$1166/IF(AND($D$1165&gt;$B$1167,$B$1167&gt;$D$1164),366,365))+(($U836*'DT IN. DE'!$C$5/2000))</f>
        <v>0</v>
      </c>
      <c r="P836" s="289">
        <f t="shared" si="136"/>
        <v>0</v>
      </c>
      <c r="Q836" s="289">
        <f>(($T836*'DT IN. DE'!$E$5/1000))*($D$1166/IF(AND($D$1165&gt;$B$1167,$B$1167&gt;$D$1164),366,365))+(($U836*'DT IN. DE'!$E$5/2000))</f>
        <v>0</v>
      </c>
      <c r="R836" s="290">
        <f t="shared" si="137"/>
        <v>0</v>
      </c>
      <c r="T836" s="291">
        <f t="shared" si="138"/>
        <v>0</v>
      </c>
      <c r="U836" s="291">
        <f t="shared" si="139"/>
        <v>0</v>
      </c>
      <c r="W836" s="288">
        <f>(($AB836*'DT IN. DE'!$C$5/1000))*($D$1166/IF(AND($D$1165&gt;$B$1167,$B$1167&gt;$D$1164),366,365))+(($AC836*'DT IN. DE'!$C$5/2000))</f>
        <v>0</v>
      </c>
      <c r="X836" s="289">
        <f t="shared" si="140"/>
        <v>0</v>
      </c>
      <c r="Y836" s="289">
        <f>(($AB836*'DT IN. DE'!$E$5/1000))*($D$1166/IF(AND($D$1165&gt;$B$1167,$B$1167&gt;$D$1164),366,365))+(($AC836*'DT IN. DE'!$E$5/2000))</f>
        <v>0</v>
      </c>
      <c r="Z836" s="292">
        <f t="shared" si="141"/>
        <v>0</v>
      </c>
      <c r="AA836" s="386"/>
      <c r="AB836" s="291">
        <f t="shared" si="142"/>
        <v>0</v>
      </c>
      <c r="AC836" s="291">
        <f t="shared" si="143"/>
        <v>0</v>
      </c>
    </row>
    <row r="837" spans="2:29" x14ac:dyDescent="0.25">
      <c r="B837" s="424">
        <v>833</v>
      </c>
      <c r="C837" s="430">
        <f>'BIENES ASEGURADOS IN.DE'!C837</f>
        <v>0</v>
      </c>
      <c r="D837" s="431">
        <f>'BIENES ASEGURADOS IN.DE'!D837*'RT GENERALES'!$E$14</f>
        <v>0</v>
      </c>
      <c r="E837" s="432">
        <f>'BIENES ASEGURADOS IN.DE'!E837*'RT GENERALES'!$E$14</f>
        <v>0</v>
      </c>
      <c r="F837" s="433">
        <f>'BIENES ASEGURADOS IN.DE'!F837*'RT GENERALES'!$E$14</f>
        <v>0</v>
      </c>
      <c r="G837" s="425">
        <f t="shared" si="133"/>
        <v>0</v>
      </c>
      <c r="H837" s="283"/>
      <c r="I837" s="284">
        <f>((((D837+E837)*('DT IN. DE'!$C$5/1000)))*($D$1166/IF(AND($D$1165&gt;$B$1167,$B$1167&gt;$D$1164),366,365))+(F837*('DT IN. DE'!$C$5/2000)))</f>
        <v>0</v>
      </c>
      <c r="J837" s="285">
        <f t="shared" si="134"/>
        <v>0</v>
      </c>
      <c r="K837" s="286">
        <f>(((D837+E837)*('DT IN. DE'!$E$5/1000))*($D$1166/IF(AND($D$1165&gt;$B$1167,$B$1167&gt;$D$1164),366,365))+(F837*('DT IN. DE'!$E$5/2000)))</f>
        <v>0</v>
      </c>
      <c r="L837" s="385"/>
      <c r="M837" s="287">
        <f t="shared" si="135"/>
        <v>0</v>
      </c>
      <c r="O837" s="288">
        <f>(($T837*'DT IN. DE'!$C$5/1000))*($D$1166/IF(AND($D$1165&gt;$B$1167,$B$1167&gt;$D$1164),366,365))+(($U837*'DT IN. DE'!$C$5/2000))</f>
        <v>0</v>
      </c>
      <c r="P837" s="289">
        <f t="shared" si="136"/>
        <v>0</v>
      </c>
      <c r="Q837" s="289">
        <f>(($T837*'DT IN. DE'!$E$5/1000))*($D$1166/IF(AND($D$1165&gt;$B$1167,$B$1167&gt;$D$1164),366,365))+(($U837*'DT IN. DE'!$E$5/2000))</f>
        <v>0</v>
      </c>
      <c r="R837" s="290">
        <f t="shared" si="137"/>
        <v>0</v>
      </c>
      <c r="T837" s="291">
        <f t="shared" si="138"/>
        <v>0</v>
      </c>
      <c r="U837" s="291">
        <f t="shared" si="139"/>
        <v>0</v>
      </c>
      <c r="W837" s="288">
        <f>(($AB837*'DT IN. DE'!$C$5/1000))*($D$1166/IF(AND($D$1165&gt;$B$1167,$B$1167&gt;$D$1164),366,365))+(($AC837*'DT IN. DE'!$C$5/2000))</f>
        <v>0</v>
      </c>
      <c r="X837" s="289">
        <f t="shared" si="140"/>
        <v>0</v>
      </c>
      <c r="Y837" s="289">
        <f>(($AB837*'DT IN. DE'!$E$5/1000))*($D$1166/IF(AND($D$1165&gt;$B$1167,$B$1167&gt;$D$1164),366,365))+(($AC837*'DT IN. DE'!$E$5/2000))</f>
        <v>0</v>
      </c>
      <c r="Z837" s="292">
        <f t="shared" si="141"/>
        <v>0</v>
      </c>
      <c r="AA837" s="386"/>
      <c r="AB837" s="291">
        <f t="shared" si="142"/>
        <v>0</v>
      </c>
      <c r="AC837" s="291">
        <f t="shared" si="143"/>
        <v>0</v>
      </c>
    </row>
    <row r="838" spans="2:29" x14ac:dyDescent="0.25">
      <c r="B838" s="424">
        <v>834</v>
      </c>
      <c r="C838" s="430">
        <f>'BIENES ASEGURADOS IN.DE'!C838</f>
        <v>0</v>
      </c>
      <c r="D838" s="431">
        <f>'BIENES ASEGURADOS IN.DE'!D838*'RT GENERALES'!$E$14</f>
        <v>0</v>
      </c>
      <c r="E838" s="432">
        <f>'BIENES ASEGURADOS IN.DE'!E838*'RT GENERALES'!$E$14</f>
        <v>0</v>
      </c>
      <c r="F838" s="433">
        <f>'BIENES ASEGURADOS IN.DE'!F838*'RT GENERALES'!$E$14</f>
        <v>0</v>
      </c>
      <c r="G838" s="425">
        <f t="shared" ref="G838:G901" si="144">SUM(D838:F838)</f>
        <v>0</v>
      </c>
      <c r="H838" s="283"/>
      <c r="I838" s="284">
        <f>((((D838+E838)*('DT IN. DE'!$C$5/1000)))*($D$1166/IF(AND($D$1165&gt;$B$1167,$B$1167&gt;$D$1164),366,365))+(F838*('DT IN. DE'!$C$5/2000)))</f>
        <v>0</v>
      </c>
      <c r="J838" s="285">
        <f t="shared" ref="J838:J901" si="145">((((D838+E838)*($G$1166/1000)))*($D$1166/IF(AND($D$1165&gt;$B$1167,$B$1167&gt;$D$1164),366,365))+(F838*$G$1166/2000))</f>
        <v>0</v>
      </c>
      <c r="K838" s="286">
        <f>(((D838+E838)*('DT IN. DE'!$E$5/1000))*($D$1166/IF(AND($D$1165&gt;$B$1167,$B$1167&gt;$D$1164),366,365))+(F838*('DT IN. DE'!$E$5/2000)))</f>
        <v>0</v>
      </c>
      <c r="L838" s="385"/>
      <c r="M838" s="287">
        <f t="shared" ref="M838:M901" si="146">SUM(I838:L838)</f>
        <v>0</v>
      </c>
      <c r="O838" s="288">
        <f>(($T838*'DT IN. DE'!$C$5/1000))*($D$1166/IF(AND($D$1165&gt;$B$1167,$B$1167&gt;$D$1164),366,365))+(($U838*'DT IN. DE'!$C$5/2000))</f>
        <v>0</v>
      </c>
      <c r="P838" s="289">
        <f t="shared" ref="P838:P901" si="147">(($T838*$G$1166/1000))*($D$1166/IF(AND($D$1165&gt;$B$1167,$B$1167&gt;$D$1164),366,365))+(($U838*$G$1166/2000))</f>
        <v>0</v>
      </c>
      <c r="Q838" s="289">
        <f>(($T838*'DT IN. DE'!$E$5/1000))*($D$1166/IF(AND($D$1165&gt;$B$1167,$B$1167&gt;$D$1164),366,365))+(($U838*'DT IN. DE'!$E$5/2000))</f>
        <v>0</v>
      </c>
      <c r="R838" s="290">
        <f t="shared" ref="R838:R901" si="148">M838-(SUM(O838:Q838))</f>
        <v>0</v>
      </c>
      <c r="T838" s="291">
        <f t="shared" ref="T838:T901" si="149">IF(AND(($G838)&gt;$O$2,F838&gt;0),((D838+E838)*($O$2/$G838)),IF($G838&lt;$O$2,(D838+E838),($G838)*($O$2/$G838)))</f>
        <v>0</v>
      </c>
      <c r="U838" s="291">
        <f t="shared" ref="U838:U901" si="150">IF(AND(($G838)&gt;$O$2,$F838&gt;0),(($F838)*($O$2/$G838)),$F838)</f>
        <v>0</v>
      </c>
      <c r="W838" s="288">
        <f>(($AB838*'DT IN. DE'!$C$5/1000))*($D$1166/IF(AND($D$1165&gt;$B$1167,$B$1167&gt;$D$1164),366,365))+(($AC838*'DT IN. DE'!$C$5/2000))</f>
        <v>0</v>
      </c>
      <c r="X838" s="289">
        <f t="shared" ref="X838:X901" si="151">(($AB838*$G$1166/1000))*($D$1166/IF(AND($D$1165&gt;$B$1167,$B$1167&gt;$D$1164),366,365))+(($AC838*$G$1166/2000))</f>
        <v>0</v>
      </c>
      <c r="Y838" s="289">
        <f>(($AB838*'DT IN. DE'!$E$5/1000))*($D$1166/IF(AND($D$1165&gt;$B$1167,$B$1167&gt;$D$1164),366,365))+(($AC838*'DT IN. DE'!$E$5/2000))</f>
        <v>0</v>
      </c>
      <c r="Z838" s="292">
        <f t="shared" ref="Z838:Z901" si="152">M838-SUM(O838:Q838,W838:Y838)</f>
        <v>0</v>
      </c>
      <c r="AA838" s="386"/>
      <c r="AB838" s="291">
        <f t="shared" ref="AB838:AB901" si="153">IF($G838&gt;$O$2,IF(AND($W$2&gt;=($G838-$O$2)),(D838+E838)*(1-($O$2/$G838)),(D838+E838)*($W$2/$G838)),0)</f>
        <v>0</v>
      </c>
      <c r="AC838" s="291">
        <f t="shared" ref="AC838:AC901" si="154">IF($G838&gt;$O$2,IF(AND($W$2&gt;=($G838-$O$2),F838&gt;0),(F838)*(1-($O$2/$G838)),(F838)*($W$2/$G838)),0)</f>
        <v>0</v>
      </c>
    </row>
    <row r="839" spans="2:29" x14ac:dyDescent="0.25">
      <c r="B839" s="423">
        <v>835</v>
      </c>
      <c r="C839" s="430">
        <f>'BIENES ASEGURADOS IN.DE'!C839</f>
        <v>0</v>
      </c>
      <c r="D839" s="431">
        <f>'BIENES ASEGURADOS IN.DE'!D839*'RT GENERALES'!$E$14</f>
        <v>0</v>
      </c>
      <c r="E839" s="432">
        <f>'BIENES ASEGURADOS IN.DE'!E839*'RT GENERALES'!$E$14</f>
        <v>0</v>
      </c>
      <c r="F839" s="433">
        <f>'BIENES ASEGURADOS IN.DE'!F839*'RT GENERALES'!$E$14</f>
        <v>0</v>
      </c>
      <c r="G839" s="425">
        <f t="shared" si="144"/>
        <v>0</v>
      </c>
      <c r="H839" s="283"/>
      <c r="I839" s="284">
        <f>((((D839+E839)*('DT IN. DE'!$C$5/1000)))*($D$1166/IF(AND($D$1165&gt;$B$1167,$B$1167&gt;$D$1164),366,365))+(F839*('DT IN. DE'!$C$5/2000)))</f>
        <v>0</v>
      </c>
      <c r="J839" s="285">
        <f t="shared" si="145"/>
        <v>0</v>
      </c>
      <c r="K839" s="286">
        <f>(((D839+E839)*('DT IN. DE'!$E$5/1000))*($D$1166/IF(AND($D$1165&gt;$B$1167,$B$1167&gt;$D$1164),366,365))+(F839*('DT IN. DE'!$E$5/2000)))</f>
        <v>0</v>
      </c>
      <c r="L839" s="385"/>
      <c r="M839" s="287">
        <f t="shared" si="146"/>
        <v>0</v>
      </c>
      <c r="O839" s="288">
        <f>(($T839*'DT IN. DE'!$C$5/1000))*($D$1166/IF(AND($D$1165&gt;$B$1167,$B$1167&gt;$D$1164),366,365))+(($U839*'DT IN. DE'!$C$5/2000))</f>
        <v>0</v>
      </c>
      <c r="P839" s="289">
        <f t="shared" si="147"/>
        <v>0</v>
      </c>
      <c r="Q839" s="289">
        <f>(($T839*'DT IN. DE'!$E$5/1000))*($D$1166/IF(AND($D$1165&gt;$B$1167,$B$1167&gt;$D$1164),366,365))+(($U839*'DT IN. DE'!$E$5/2000))</f>
        <v>0</v>
      </c>
      <c r="R839" s="290">
        <f t="shared" si="148"/>
        <v>0</v>
      </c>
      <c r="T839" s="291">
        <f t="shared" si="149"/>
        <v>0</v>
      </c>
      <c r="U839" s="291">
        <f t="shared" si="150"/>
        <v>0</v>
      </c>
      <c r="W839" s="288">
        <f>(($AB839*'DT IN. DE'!$C$5/1000))*($D$1166/IF(AND($D$1165&gt;$B$1167,$B$1167&gt;$D$1164),366,365))+(($AC839*'DT IN. DE'!$C$5/2000))</f>
        <v>0</v>
      </c>
      <c r="X839" s="289">
        <f t="shared" si="151"/>
        <v>0</v>
      </c>
      <c r="Y839" s="289">
        <f>(($AB839*'DT IN. DE'!$E$5/1000))*($D$1166/IF(AND($D$1165&gt;$B$1167,$B$1167&gt;$D$1164),366,365))+(($AC839*'DT IN. DE'!$E$5/2000))</f>
        <v>0</v>
      </c>
      <c r="Z839" s="292">
        <f t="shared" si="152"/>
        <v>0</v>
      </c>
      <c r="AA839" s="386"/>
      <c r="AB839" s="291">
        <f t="shared" si="153"/>
        <v>0</v>
      </c>
      <c r="AC839" s="291">
        <f t="shared" si="154"/>
        <v>0</v>
      </c>
    </row>
    <row r="840" spans="2:29" x14ac:dyDescent="0.25">
      <c r="B840" s="424">
        <v>836</v>
      </c>
      <c r="C840" s="430">
        <f>'BIENES ASEGURADOS IN.DE'!C840</f>
        <v>0</v>
      </c>
      <c r="D840" s="431">
        <f>'BIENES ASEGURADOS IN.DE'!D840*'RT GENERALES'!$E$14</f>
        <v>0</v>
      </c>
      <c r="E840" s="432">
        <f>'BIENES ASEGURADOS IN.DE'!E840*'RT GENERALES'!$E$14</f>
        <v>0</v>
      </c>
      <c r="F840" s="433">
        <f>'BIENES ASEGURADOS IN.DE'!F840*'RT GENERALES'!$E$14</f>
        <v>0</v>
      </c>
      <c r="G840" s="425">
        <f t="shared" si="144"/>
        <v>0</v>
      </c>
      <c r="H840" s="283"/>
      <c r="I840" s="284">
        <f>((((D840+E840)*('DT IN. DE'!$C$5/1000)))*($D$1166/IF(AND($D$1165&gt;$B$1167,$B$1167&gt;$D$1164),366,365))+(F840*('DT IN. DE'!$C$5/2000)))</f>
        <v>0</v>
      </c>
      <c r="J840" s="285">
        <f t="shared" si="145"/>
        <v>0</v>
      </c>
      <c r="K840" s="286">
        <f>(((D840+E840)*('DT IN. DE'!$E$5/1000))*($D$1166/IF(AND($D$1165&gt;$B$1167,$B$1167&gt;$D$1164),366,365))+(F840*('DT IN. DE'!$E$5/2000)))</f>
        <v>0</v>
      </c>
      <c r="L840" s="385"/>
      <c r="M840" s="287">
        <f t="shared" si="146"/>
        <v>0</v>
      </c>
      <c r="O840" s="288">
        <f>(($T840*'DT IN. DE'!$C$5/1000))*($D$1166/IF(AND($D$1165&gt;$B$1167,$B$1167&gt;$D$1164),366,365))+(($U840*'DT IN. DE'!$C$5/2000))</f>
        <v>0</v>
      </c>
      <c r="P840" s="289">
        <f t="shared" si="147"/>
        <v>0</v>
      </c>
      <c r="Q840" s="289">
        <f>(($T840*'DT IN. DE'!$E$5/1000))*($D$1166/IF(AND($D$1165&gt;$B$1167,$B$1167&gt;$D$1164),366,365))+(($U840*'DT IN. DE'!$E$5/2000))</f>
        <v>0</v>
      </c>
      <c r="R840" s="290">
        <f t="shared" si="148"/>
        <v>0</v>
      </c>
      <c r="T840" s="291">
        <f t="shared" si="149"/>
        <v>0</v>
      </c>
      <c r="U840" s="291">
        <f t="shared" si="150"/>
        <v>0</v>
      </c>
      <c r="W840" s="288">
        <f>(($AB840*'DT IN. DE'!$C$5/1000))*($D$1166/IF(AND($D$1165&gt;$B$1167,$B$1167&gt;$D$1164),366,365))+(($AC840*'DT IN. DE'!$C$5/2000))</f>
        <v>0</v>
      </c>
      <c r="X840" s="289">
        <f t="shared" si="151"/>
        <v>0</v>
      </c>
      <c r="Y840" s="289">
        <f>(($AB840*'DT IN. DE'!$E$5/1000))*($D$1166/IF(AND($D$1165&gt;$B$1167,$B$1167&gt;$D$1164),366,365))+(($AC840*'DT IN. DE'!$E$5/2000))</f>
        <v>0</v>
      </c>
      <c r="Z840" s="292">
        <f t="shared" si="152"/>
        <v>0</v>
      </c>
      <c r="AA840" s="386"/>
      <c r="AB840" s="291">
        <f t="shared" si="153"/>
        <v>0</v>
      </c>
      <c r="AC840" s="291">
        <f t="shared" si="154"/>
        <v>0</v>
      </c>
    </row>
    <row r="841" spans="2:29" x14ac:dyDescent="0.25">
      <c r="B841" s="424">
        <v>837</v>
      </c>
      <c r="C841" s="430">
        <f>'BIENES ASEGURADOS IN.DE'!C841</f>
        <v>0</v>
      </c>
      <c r="D841" s="431">
        <f>'BIENES ASEGURADOS IN.DE'!D841*'RT GENERALES'!$E$14</f>
        <v>0</v>
      </c>
      <c r="E841" s="432">
        <f>'BIENES ASEGURADOS IN.DE'!E841*'RT GENERALES'!$E$14</f>
        <v>0</v>
      </c>
      <c r="F841" s="433">
        <f>'BIENES ASEGURADOS IN.DE'!F841*'RT GENERALES'!$E$14</f>
        <v>0</v>
      </c>
      <c r="G841" s="425">
        <f t="shared" si="144"/>
        <v>0</v>
      </c>
      <c r="H841" s="283"/>
      <c r="I841" s="284">
        <f>((((D841+E841)*('DT IN. DE'!$C$5/1000)))*($D$1166/IF(AND($D$1165&gt;$B$1167,$B$1167&gt;$D$1164),366,365))+(F841*('DT IN. DE'!$C$5/2000)))</f>
        <v>0</v>
      </c>
      <c r="J841" s="285">
        <f t="shared" si="145"/>
        <v>0</v>
      </c>
      <c r="K841" s="286">
        <f>(((D841+E841)*('DT IN. DE'!$E$5/1000))*($D$1166/IF(AND($D$1165&gt;$B$1167,$B$1167&gt;$D$1164),366,365))+(F841*('DT IN. DE'!$E$5/2000)))</f>
        <v>0</v>
      </c>
      <c r="L841" s="385"/>
      <c r="M841" s="287">
        <f t="shared" si="146"/>
        <v>0</v>
      </c>
      <c r="O841" s="288">
        <f>(($T841*'DT IN. DE'!$C$5/1000))*($D$1166/IF(AND($D$1165&gt;$B$1167,$B$1167&gt;$D$1164),366,365))+(($U841*'DT IN. DE'!$C$5/2000))</f>
        <v>0</v>
      </c>
      <c r="P841" s="289">
        <f t="shared" si="147"/>
        <v>0</v>
      </c>
      <c r="Q841" s="289">
        <f>(($T841*'DT IN. DE'!$E$5/1000))*($D$1166/IF(AND($D$1165&gt;$B$1167,$B$1167&gt;$D$1164),366,365))+(($U841*'DT IN. DE'!$E$5/2000))</f>
        <v>0</v>
      </c>
      <c r="R841" s="290">
        <f t="shared" si="148"/>
        <v>0</v>
      </c>
      <c r="T841" s="291">
        <f t="shared" si="149"/>
        <v>0</v>
      </c>
      <c r="U841" s="291">
        <f t="shared" si="150"/>
        <v>0</v>
      </c>
      <c r="W841" s="288">
        <f>(($AB841*'DT IN. DE'!$C$5/1000))*($D$1166/IF(AND($D$1165&gt;$B$1167,$B$1167&gt;$D$1164),366,365))+(($AC841*'DT IN. DE'!$C$5/2000))</f>
        <v>0</v>
      </c>
      <c r="X841" s="289">
        <f t="shared" si="151"/>
        <v>0</v>
      </c>
      <c r="Y841" s="289">
        <f>(($AB841*'DT IN. DE'!$E$5/1000))*($D$1166/IF(AND($D$1165&gt;$B$1167,$B$1167&gt;$D$1164),366,365))+(($AC841*'DT IN. DE'!$E$5/2000))</f>
        <v>0</v>
      </c>
      <c r="Z841" s="292">
        <f t="shared" si="152"/>
        <v>0</v>
      </c>
      <c r="AA841" s="386"/>
      <c r="AB841" s="291">
        <f t="shared" si="153"/>
        <v>0</v>
      </c>
      <c r="AC841" s="291">
        <f t="shared" si="154"/>
        <v>0</v>
      </c>
    </row>
    <row r="842" spans="2:29" x14ac:dyDescent="0.25">
      <c r="B842" s="423">
        <v>838</v>
      </c>
      <c r="C842" s="430">
        <f>'BIENES ASEGURADOS IN.DE'!C842</f>
        <v>0</v>
      </c>
      <c r="D842" s="431">
        <f>'BIENES ASEGURADOS IN.DE'!D842*'RT GENERALES'!$E$14</f>
        <v>0</v>
      </c>
      <c r="E842" s="432">
        <f>'BIENES ASEGURADOS IN.DE'!E842*'RT GENERALES'!$E$14</f>
        <v>0</v>
      </c>
      <c r="F842" s="433">
        <f>'BIENES ASEGURADOS IN.DE'!F842*'RT GENERALES'!$E$14</f>
        <v>0</v>
      </c>
      <c r="G842" s="425">
        <f t="shared" si="144"/>
        <v>0</v>
      </c>
      <c r="H842" s="283"/>
      <c r="I842" s="284">
        <f>((((D842+E842)*('DT IN. DE'!$C$5/1000)))*($D$1166/IF(AND($D$1165&gt;$B$1167,$B$1167&gt;$D$1164),366,365))+(F842*('DT IN. DE'!$C$5/2000)))</f>
        <v>0</v>
      </c>
      <c r="J842" s="285">
        <f t="shared" si="145"/>
        <v>0</v>
      </c>
      <c r="K842" s="286">
        <f>(((D842+E842)*('DT IN. DE'!$E$5/1000))*($D$1166/IF(AND($D$1165&gt;$B$1167,$B$1167&gt;$D$1164),366,365))+(F842*('DT IN. DE'!$E$5/2000)))</f>
        <v>0</v>
      </c>
      <c r="L842" s="385"/>
      <c r="M842" s="287">
        <f t="shared" si="146"/>
        <v>0</v>
      </c>
      <c r="O842" s="288">
        <f>(($T842*'DT IN. DE'!$C$5/1000))*($D$1166/IF(AND($D$1165&gt;$B$1167,$B$1167&gt;$D$1164),366,365))+(($U842*'DT IN. DE'!$C$5/2000))</f>
        <v>0</v>
      </c>
      <c r="P842" s="289">
        <f t="shared" si="147"/>
        <v>0</v>
      </c>
      <c r="Q842" s="289">
        <f>(($T842*'DT IN. DE'!$E$5/1000))*($D$1166/IF(AND($D$1165&gt;$B$1167,$B$1167&gt;$D$1164),366,365))+(($U842*'DT IN. DE'!$E$5/2000))</f>
        <v>0</v>
      </c>
      <c r="R842" s="290">
        <f t="shared" si="148"/>
        <v>0</v>
      </c>
      <c r="T842" s="291">
        <f t="shared" si="149"/>
        <v>0</v>
      </c>
      <c r="U842" s="291">
        <f t="shared" si="150"/>
        <v>0</v>
      </c>
      <c r="W842" s="288">
        <f>(($AB842*'DT IN. DE'!$C$5/1000))*($D$1166/IF(AND($D$1165&gt;$B$1167,$B$1167&gt;$D$1164),366,365))+(($AC842*'DT IN. DE'!$C$5/2000))</f>
        <v>0</v>
      </c>
      <c r="X842" s="289">
        <f t="shared" si="151"/>
        <v>0</v>
      </c>
      <c r="Y842" s="289">
        <f>(($AB842*'DT IN. DE'!$E$5/1000))*($D$1166/IF(AND($D$1165&gt;$B$1167,$B$1167&gt;$D$1164),366,365))+(($AC842*'DT IN. DE'!$E$5/2000))</f>
        <v>0</v>
      </c>
      <c r="Z842" s="292">
        <f t="shared" si="152"/>
        <v>0</v>
      </c>
      <c r="AA842" s="386"/>
      <c r="AB842" s="291">
        <f t="shared" si="153"/>
        <v>0</v>
      </c>
      <c r="AC842" s="291">
        <f t="shared" si="154"/>
        <v>0</v>
      </c>
    </row>
    <row r="843" spans="2:29" x14ac:dyDescent="0.25">
      <c r="B843" s="424">
        <v>839</v>
      </c>
      <c r="C843" s="430">
        <f>'BIENES ASEGURADOS IN.DE'!C843</f>
        <v>0</v>
      </c>
      <c r="D843" s="431">
        <f>'BIENES ASEGURADOS IN.DE'!D843*'RT GENERALES'!$E$14</f>
        <v>0</v>
      </c>
      <c r="E843" s="432">
        <f>'BIENES ASEGURADOS IN.DE'!E843*'RT GENERALES'!$E$14</f>
        <v>0</v>
      </c>
      <c r="F843" s="433">
        <f>'BIENES ASEGURADOS IN.DE'!F843*'RT GENERALES'!$E$14</f>
        <v>0</v>
      </c>
      <c r="G843" s="425">
        <f t="shared" si="144"/>
        <v>0</v>
      </c>
      <c r="H843" s="283"/>
      <c r="I843" s="284">
        <f>((((D843+E843)*('DT IN. DE'!$C$5/1000)))*($D$1166/IF(AND($D$1165&gt;$B$1167,$B$1167&gt;$D$1164),366,365))+(F843*('DT IN. DE'!$C$5/2000)))</f>
        <v>0</v>
      </c>
      <c r="J843" s="285">
        <f t="shared" si="145"/>
        <v>0</v>
      </c>
      <c r="K843" s="286">
        <f>(((D843+E843)*('DT IN. DE'!$E$5/1000))*($D$1166/IF(AND($D$1165&gt;$B$1167,$B$1167&gt;$D$1164),366,365))+(F843*('DT IN. DE'!$E$5/2000)))</f>
        <v>0</v>
      </c>
      <c r="L843" s="385"/>
      <c r="M843" s="287">
        <f t="shared" si="146"/>
        <v>0</v>
      </c>
      <c r="O843" s="288">
        <f>(($T843*'DT IN. DE'!$C$5/1000))*($D$1166/IF(AND($D$1165&gt;$B$1167,$B$1167&gt;$D$1164),366,365))+(($U843*'DT IN. DE'!$C$5/2000))</f>
        <v>0</v>
      </c>
      <c r="P843" s="289">
        <f t="shared" si="147"/>
        <v>0</v>
      </c>
      <c r="Q843" s="289">
        <f>(($T843*'DT IN. DE'!$E$5/1000))*($D$1166/IF(AND($D$1165&gt;$B$1167,$B$1167&gt;$D$1164),366,365))+(($U843*'DT IN. DE'!$E$5/2000))</f>
        <v>0</v>
      </c>
      <c r="R843" s="290">
        <f t="shared" si="148"/>
        <v>0</v>
      </c>
      <c r="T843" s="291">
        <f t="shared" si="149"/>
        <v>0</v>
      </c>
      <c r="U843" s="291">
        <f t="shared" si="150"/>
        <v>0</v>
      </c>
      <c r="W843" s="288">
        <f>(($AB843*'DT IN. DE'!$C$5/1000))*($D$1166/IF(AND($D$1165&gt;$B$1167,$B$1167&gt;$D$1164),366,365))+(($AC843*'DT IN. DE'!$C$5/2000))</f>
        <v>0</v>
      </c>
      <c r="X843" s="289">
        <f t="shared" si="151"/>
        <v>0</v>
      </c>
      <c r="Y843" s="289">
        <f>(($AB843*'DT IN. DE'!$E$5/1000))*($D$1166/IF(AND($D$1165&gt;$B$1167,$B$1167&gt;$D$1164),366,365))+(($AC843*'DT IN. DE'!$E$5/2000))</f>
        <v>0</v>
      </c>
      <c r="Z843" s="292">
        <f t="shared" si="152"/>
        <v>0</v>
      </c>
      <c r="AA843" s="386"/>
      <c r="AB843" s="291">
        <f t="shared" si="153"/>
        <v>0</v>
      </c>
      <c r="AC843" s="291">
        <f t="shared" si="154"/>
        <v>0</v>
      </c>
    </row>
    <row r="844" spans="2:29" x14ac:dyDescent="0.25">
      <c r="B844" s="424">
        <v>840</v>
      </c>
      <c r="C844" s="430">
        <f>'BIENES ASEGURADOS IN.DE'!C844</f>
        <v>0</v>
      </c>
      <c r="D844" s="431">
        <f>'BIENES ASEGURADOS IN.DE'!D844*'RT GENERALES'!$E$14</f>
        <v>0</v>
      </c>
      <c r="E844" s="432">
        <f>'BIENES ASEGURADOS IN.DE'!E844*'RT GENERALES'!$E$14</f>
        <v>0</v>
      </c>
      <c r="F844" s="433">
        <f>'BIENES ASEGURADOS IN.DE'!F844*'RT GENERALES'!$E$14</f>
        <v>0</v>
      </c>
      <c r="G844" s="425">
        <f t="shared" si="144"/>
        <v>0</v>
      </c>
      <c r="H844" s="283"/>
      <c r="I844" s="284">
        <f>((((D844+E844)*('DT IN. DE'!$C$5/1000)))*($D$1166/IF(AND($D$1165&gt;$B$1167,$B$1167&gt;$D$1164),366,365))+(F844*('DT IN. DE'!$C$5/2000)))</f>
        <v>0</v>
      </c>
      <c r="J844" s="285">
        <f t="shared" si="145"/>
        <v>0</v>
      </c>
      <c r="K844" s="286">
        <f>(((D844+E844)*('DT IN. DE'!$E$5/1000))*($D$1166/IF(AND($D$1165&gt;$B$1167,$B$1167&gt;$D$1164),366,365))+(F844*('DT IN. DE'!$E$5/2000)))</f>
        <v>0</v>
      </c>
      <c r="L844" s="385"/>
      <c r="M844" s="287">
        <f t="shared" si="146"/>
        <v>0</v>
      </c>
      <c r="O844" s="288">
        <f>(($T844*'DT IN. DE'!$C$5/1000))*($D$1166/IF(AND($D$1165&gt;$B$1167,$B$1167&gt;$D$1164),366,365))+(($U844*'DT IN. DE'!$C$5/2000))</f>
        <v>0</v>
      </c>
      <c r="P844" s="289">
        <f t="shared" si="147"/>
        <v>0</v>
      </c>
      <c r="Q844" s="289">
        <f>(($T844*'DT IN. DE'!$E$5/1000))*($D$1166/IF(AND($D$1165&gt;$B$1167,$B$1167&gt;$D$1164),366,365))+(($U844*'DT IN. DE'!$E$5/2000))</f>
        <v>0</v>
      </c>
      <c r="R844" s="290">
        <f t="shared" si="148"/>
        <v>0</v>
      </c>
      <c r="T844" s="291">
        <f t="shared" si="149"/>
        <v>0</v>
      </c>
      <c r="U844" s="291">
        <f t="shared" si="150"/>
        <v>0</v>
      </c>
      <c r="W844" s="288">
        <f>(($AB844*'DT IN. DE'!$C$5/1000))*($D$1166/IF(AND($D$1165&gt;$B$1167,$B$1167&gt;$D$1164),366,365))+(($AC844*'DT IN. DE'!$C$5/2000))</f>
        <v>0</v>
      </c>
      <c r="X844" s="289">
        <f t="shared" si="151"/>
        <v>0</v>
      </c>
      <c r="Y844" s="289">
        <f>(($AB844*'DT IN. DE'!$E$5/1000))*($D$1166/IF(AND($D$1165&gt;$B$1167,$B$1167&gt;$D$1164),366,365))+(($AC844*'DT IN. DE'!$E$5/2000))</f>
        <v>0</v>
      </c>
      <c r="Z844" s="292">
        <f t="shared" si="152"/>
        <v>0</v>
      </c>
      <c r="AA844" s="386"/>
      <c r="AB844" s="291">
        <f t="shared" si="153"/>
        <v>0</v>
      </c>
      <c r="AC844" s="291">
        <f t="shared" si="154"/>
        <v>0</v>
      </c>
    </row>
    <row r="845" spans="2:29" x14ac:dyDescent="0.25">
      <c r="B845" s="423">
        <v>841</v>
      </c>
      <c r="C845" s="430">
        <f>'BIENES ASEGURADOS IN.DE'!C845</f>
        <v>0</v>
      </c>
      <c r="D845" s="431">
        <f>'BIENES ASEGURADOS IN.DE'!D845*'RT GENERALES'!$E$14</f>
        <v>0</v>
      </c>
      <c r="E845" s="432">
        <f>'BIENES ASEGURADOS IN.DE'!E845*'RT GENERALES'!$E$14</f>
        <v>0</v>
      </c>
      <c r="F845" s="433">
        <f>'BIENES ASEGURADOS IN.DE'!F845*'RT GENERALES'!$E$14</f>
        <v>0</v>
      </c>
      <c r="G845" s="425">
        <f t="shared" si="144"/>
        <v>0</v>
      </c>
      <c r="H845" s="283"/>
      <c r="I845" s="284">
        <f>((((D845+E845)*('DT IN. DE'!$C$5/1000)))*($D$1166/IF(AND($D$1165&gt;$B$1167,$B$1167&gt;$D$1164),366,365))+(F845*('DT IN. DE'!$C$5/2000)))</f>
        <v>0</v>
      </c>
      <c r="J845" s="285">
        <f t="shared" si="145"/>
        <v>0</v>
      </c>
      <c r="K845" s="286">
        <f>(((D845+E845)*('DT IN. DE'!$E$5/1000))*($D$1166/IF(AND($D$1165&gt;$B$1167,$B$1167&gt;$D$1164),366,365))+(F845*('DT IN. DE'!$E$5/2000)))</f>
        <v>0</v>
      </c>
      <c r="L845" s="385"/>
      <c r="M845" s="287">
        <f t="shared" si="146"/>
        <v>0</v>
      </c>
      <c r="O845" s="288">
        <f>(($T845*'DT IN. DE'!$C$5/1000))*($D$1166/IF(AND($D$1165&gt;$B$1167,$B$1167&gt;$D$1164),366,365))+(($U845*'DT IN. DE'!$C$5/2000))</f>
        <v>0</v>
      </c>
      <c r="P845" s="289">
        <f t="shared" si="147"/>
        <v>0</v>
      </c>
      <c r="Q845" s="289">
        <f>(($T845*'DT IN. DE'!$E$5/1000))*($D$1166/IF(AND($D$1165&gt;$B$1167,$B$1167&gt;$D$1164),366,365))+(($U845*'DT IN. DE'!$E$5/2000))</f>
        <v>0</v>
      </c>
      <c r="R845" s="290">
        <f t="shared" si="148"/>
        <v>0</v>
      </c>
      <c r="T845" s="291">
        <f t="shared" si="149"/>
        <v>0</v>
      </c>
      <c r="U845" s="291">
        <f t="shared" si="150"/>
        <v>0</v>
      </c>
      <c r="W845" s="288">
        <f>(($AB845*'DT IN. DE'!$C$5/1000))*($D$1166/IF(AND($D$1165&gt;$B$1167,$B$1167&gt;$D$1164),366,365))+(($AC845*'DT IN. DE'!$C$5/2000))</f>
        <v>0</v>
      </c>
      <c r="X845" s="289">
        <f t="shared" si="151"/>
        <v>0</v>
      </c>
      <c r="Y845" s="289">
        <f>(($AB845*'DT IN. DE'!$E$5/1000))*($D$1166/IF(AND($D$1165&gt;$B$1167,$B$1167&gt;$D$1164),366,365))+(($AC845*'DT IN. DE'!$E$5/2000))</f>
        <v>0</v>
      </c>
      <c r="Z845" s="292">
        <f t="shared" si="152"/>
        <v>0</v>
      </c>
      <c r="AA845" s="386"/>
      <c r="AB845" s="291">
        <f t="shared" si="153"/>
        <v>0</v>
      </c>
      <c r="AC845" s="291">
        <f t="shared" si="154"/>
        <v>0</v>
      </c>
    </row>
    <row r="846" spans="2:29" x14ac:dyDescent="0.25">
      <c r="B846" s="424">
        <v>842</v>
      </c>
      <c r="C846" s="430">
        <f>'BIENES ASEGURADOS IN.DE'!C846</f>
        <v>0</v>
      </c>
      <c r="D846" s="431">
        <f>'BIENES ASEGURADOS IN.DE'!D846*'RT GENERALES'!$E$14</f>
        <v>0</v>
      </c>
      <c r="E846" s="432">
        <f>'BIENES ASEGURADOS IN.DE'!E846*'RT GENERALES'!$E$14</f>
        <v>0</v>
      </c>
      <c r="F846" s="433">
        <f>'BIENES ASEGURADOS IN.DE'!F846*'RT GENERALES'!$E$14</f>
        <v>0</v>
      </c>
      <c r="G846" s="425">
        <f t="shared" si="144"/>
        <v>0</v>
      </c>
      <c r="H846" s="283"/>
      <c r="I846" s="284">
        <f>((((D846+E846)*('DT IN. DE'!$C$5/1000)))*($D$1166/IF(AND($D$1165&gt;$B$1167,$B$1167&gt;$D$1164),366,365))+(F846*('DT IN. DE'!$C$5/2000)))</f>
        <v>0</v>
      </c>
      <c r="J846" s="285">
        <f t="shared" si="145"/>
        <v>0</v>
      </c>
      <c r="K846" s="286">
        <f>(((D846+E846)*('DT IN. DE'!$E$5/1000))*($D$1166/IF(AND($D$1165&gt;$B$1167,$B$1167&gt;$D$1164),366,365))+(F846*('DT IN. DE'!$E$5/2000)))</f>
        <v>0</v>
      </c>
      <c r="L846" s="385"/>
      <c r="M846" s="287">
        <f t="shared" si="146"/>
        <v>0</v>
      </c>
      <c r="O846" s="288">
        <f>(($T846*'DT IN. DE'!$C$5/1000))*($D$1166/IF(AND($D$1165&gt;$B$1167,$B$1167&gt;$D$1164),366,365))+(($U846*'DT IN. DE'!$C$5/2000))</f>
        <v>0</v>
      </c>
      <c r="P846" s="289">
        <f t="shared" si="147"/>
        <v>0</v>
      </c>
      <c r="Q846" s="289">
        <f>(($T846*'DT IN. DE'!$E$5/1000))*($D$1166/IF(AND($D$1165&gt;$B$1167,$B$1167&gt;$D$1164),366,365))+(($U846*'DT IN. DE'!$E$5/2000))</f>
        <v>0</v>
      </c>
      <c r="R846" s="290">
        <f t="shared" si="148"/>
        <v>0</v>
      </c>
      <c r="T846" s="291">
        <f t="shared" si="149"/>
        <v>0</v>
      </c>
      <c r="U846" s="291">
        <f t="shared" si="150"/>
        <v>0</v>
      </c>
      <c r="W846" s="288">
        <f>(($AB846*'DT IN. DE'!$C$5/1000))*($D$1166/IF(AND($D$1165&gt;$B$1167,$B$1167&gt;$D$1164),366,365))+(($AC846*'DT IN. DE'!$C$5/2000))</f>
        <v>0</v>
      </c>
      <c r="X846" s="289">
        <f t="shared" si="151"/>
        <v>0</v>
      </c>
      <c r="Y846" s="289">
        <f>(($AB846*'DT IN. DE'!$E$5/1000))*($D$1166/IF(AND($D$1165&gt;$B$1167,$B$1167&gt;$D$1164),366,365))+(($AC846*'DT IN. DE'!$E$5/2000))</f>
        <v>0</v>
      </c>
      <c r="Z846" s="292">
        <f t="shared" si="152"/>
        <v>0</v>
      </c>
      <c r="AA846" s="386"/>
      <c r="AB846" s="291">
        <f t="shared" si="153"/>
        <v>0</v>
      </c>
      <c r="AC846" s="291">
        <f t="shared" si="154"/>
        <v>0</v>
      </c>
    </row>
    <row r="847" spans="2:29" x14ac:dyDescent="0.25">
      <c r="B847" s="424">
        <v>843</v>
      </c>
      <c r="C847" s="430">
        <f>'BIENES ASEGURADOS IN.DE'!C847</f>
        <v>0</v>
      </c>
      <c r="D847" s="431">
        <f>'BIENES ASEGURADOS IN.DE'!D847*'RT GENERALES'!$E$14</f>
        <v>0</v>
      </c>
      <c r="E847" s="432">
        <f>'BIENES ASEGURADOS IN.DE'!E847*'RT GENERALES'!$E$14</f>
        <v>0</v>
      </c>
      <c r="F847" s="433">
        <f>'BIENES ASEGURADOS IN.DE'!F847*'RT GENERALES'!$E$14</f>
        <v>0</v>
      </c>
      <c r="G847" s="425">
        <f t="shared" si="144"/>
        <v>0</v>
      </c>
      <c r="H847" s="283"/>
      <c r="I847" s="284">
        <f>((((D847+E847)*('DT IN. DE'!$C$5/1000)))*($D$1166/IF(AND($D$1165&gt;$B$1167,$B$1167&gt;$D$1164),366,365))+(F847*('DT IN. DE'!$C$5/2000)))</f>
        <v>0</v>
      </c>
      <c r="J847" s="285">
        <f t="shared" si="145"/>
        <v>0</v>
      </c>
      <c r="K847" s="286">
        <f>(((D847+E847)*('DT IN. DE'!$E$5/1000))*($D$1166/IF(AND($D$1165&gt;$B$1167,$B$1167&gt;$D$1164),366,365))+(F847*('DT IN. DE'!$E$5/2000)))</f>
        <v>0</v>
      </c>
      <c r="L847" s="385"/>
      <c r="M847" s="287">
        <f t="shared" si="146"/>
        <v>0</v>
      </c>
      <c r="O847" s="288">
        <f>(($T847*'DT IN. DE'!$C$5/1000))*($D$1166/IF(AND($D$1165&gt;$B$1167,$B$1167&gt;$D$1164),366,365))+(($U847*'DT IN. DE'!$C$5/2000))</f>
        <v>0</v>
      </c>
      <c r="P847" s="289">
        <f t="shared" si="147"/>
        <v>0</v>
      </c>
      <c r="Q847" s="289">
        <f>(($T847*'DT IN. DE'!$E$5/1000))*($D$1166/IF(AND($D$1165&gt;$B$1167,$B$1167&gt;$D$1164),366,365))+(($U847*'DT IN. DE'!$E$5/2000))</f>
        <v>0</v>
      </c>
      <c r="R847" s="290">
        <f t="shared" si="148"/>
        <v>0</v>
      </c>
      <c r="T847" s="291">
        <f t="shared" si="149"/>
        <v>0</v>
      </c>
      <c r="U847" s="291">
        <f t="shared" si="150"/>
        <v>0</v>
      </c>
      <c r="W847" s="288">
        <f>(($AB847*'DT IN. DE'!$C$5/1000))*($D$1166/IF(AND($D$1165&gt;$B$1167,$B$1167&gt;$D$1164),366,365))+(($AC847*'DT IN. DE'!$C$5/2000))</f>
        <v>0</v>
      </c>
      <c r="X847" s="289">
        <f t="shared" si="151"/>
        <v>0</v>
      </c>
      <c r="Y847" s="289">
        <f>(($AB847*'DT IN. DE'!$E$5/1000))*($D$1166/IF(AND($D$1165&gt;$B$1167,$B$1167&gt;$D$1164),366,365))+(($AC847*'DT IN. DE'!$E$5/2000))</f>
        <v>0</v>
      </c>
      <c r="Z847" s="292">
        <f t="shared" si="152"/>
        <v>0</v>
      </c>
      <c r="AA847" s="386"/>
      <c r="AB847" s="291">
        <f t="shared" si="153"/>
        <v>0</v>
      </c>
      <c r="AC847" s="291">
        <f t="shared" si="154"/>
        <v>0</v>
      </c>
    </row>
    <row r="848" spans="2:29" x14ac:dyDescent="0.25">
      <c r="B848" s="423">
        <v>844</v>
      </c>
      <c r="C848" s="430">
        <f>'BIENES ASEGURADOS IN.DE'!C848</f>
        <v>0</v>
      </c>
      <c r="D848" s="431">
        <f>'BIENES ASEGURADOS IN.DE'!D848*'RT GENERALES'!$E$14</f>
        <v>0</v>
      </c>
      <c r="E848" s="432">
        <f>'BIENES ASEGURADOS IN.DE'!E848*'RT GENERALES'!$E$14</f>
        <v>0</v>
      </c>
      <c r="F848" s="433">
        <f>'BIENES ASEGURADOS IN.DE'!F848*'RT GENERALES'!$E$14</f>
        <v>0</v>
      </c>
      <c r="G848" s="425">
        <f t="shared" si="144"/>
        <v>0</v>
      </c>
      <c r="H848" s="283"/>
      <c r="I848" s="284">
        <f>((((D848+E848)*('DT IN. DE'!$C$5/1000)))*($D$1166/IF(AND($D$1165&gt;$B$1167,$B$1167&gt;$D$1164),366,365))+(F848*('DT IN. DE'!$C$5/2000)))</f>
        <v>0</v>
      </c>
      <c r="J848" s="285">
        <f t="shared" si="145"/>
        <v>0</v>
      </c>
      <c r="K848" s="286">
        <f>(((D848+E848)*('DT IN. DE'!$E$5/1000))*($D$1166/IF(AND($D$1165&gt;$B$1167,$B$1167&gt;$D$1164),366,365))+(F848*('DT IN. DE'!$E$5/2000)))</f>
        <v>0</v>
      </c>
      <c r="L848" s="385"/>
      <c r="M848" s="287">
        <f t="shared" si="146"/>
        <v>0</v>
      </c>
      <c r="O848" s="288">
        <f>(($T848*'DT IN. DE'!$C$5/1000))*($D$1166/IF(AND($D$1165&gt;$B$1167,$B$1167&gt;$D$1164),366,365))+(($U848*'DT IN. DE'!$C$5/2000))</f>
        <v>0</v>
      </c>
      <c r="P848" s="289">
        <f t="shared" si="147"/>
        <v>0</v>
      </c>
      <c r="Q848" s="289">
        <f>(($T848*'DT IN. DE'!$E$5/1000))*($D$1166/IF(AND($D$1165&gt;$B$1167,$B$1167&gt;$D$1164),366,365))+(($U848*'DT IN. DE'!$E$5/2000))</f>
        <v>0</v>
      </c>
      <c r="R848" s="290">
        <f t="shared" si="148"/>
        <v>0</v>
      </c>
      <c r="T848" s="291">
        <f t="shared" si="149"/>
        <v>0</v>
      </c>
      <c r="U848" s="291">
        <f t="shared" si="150"/>
        <v>0</v>
      </c>
      <c r="W848" s="288">
        <f>(($AB848*'DT IN. DE'!$C$5/1000))*($D$1166/IF(AND($D$1165&gt;$B$1167,$B$1167&gt;$D$1164),366,365))+(($AC848*'DT IN. DE'!$C$5/2000))</f>
        <v>0</v>
      </c>
      <c r="X848" s="289">
        <f t="shared" si="151"/>
        <v>0</v>
      </c>
      <c r="Y848" s="289">
        <f>(($AB848*'DT IN. DE'!$E$5/1000))*($D$1166/IF(AND($D$1165&gt;$B$1167,$B$1167&gt;$D$1164),366,365))+(($AC848*'DT IN. DE'!$E$5/2000))</f>
        <v>0</v>
      </c>
      <c r="Z848" s="292">
        <f t="shared" si="152"/>
        <v>0</v>
      </c>
      <c r="AA848" s="386"/>
      <c r="AB848" s="291">
        <f t="shared" si="153"/>
        <v>0</v>
      </c>
      <c r="AC848" s="291">
        <f t="shared" si="154"/>
        <v>0</v>
      </c>
    </row>
    <row r="849" spans="2:29" x14ac:dyDescent="0.25">
      <c r="B849" s="424">
        <v>845</v>
      </c>
      <c r="C849" s="430">
        <f>'BIENES ASEGURADOS IN.DE'!C849</f>
        <v>0</v>
      </c>
      <c r="D849" s="431">
        <f>'BIENES ASEGURADOS IN.DE'!D849*'RT GENERALES'!$E$14</f>
        <v>0</v>
      </c>
      <c r="E849" s="432">
        <f>'BIENES ASEGURADOS IN.DE'!E849*'RT GENERALES'!$E$14</f>
        <v>0</v>
      </c>
      <c r="F849" s="433">
        <f>'BIENES ASEGURADOS IN.DE'!F849*'RT GENERALES'!$E$14</f>
        <v>0</v>
      </c>
      <c r="G849" s="425">
        <f t="shared" si="144"/>
        <v>0</v>
      </c>
      <c r="H849" s="283"/>
      <c r="I849" s="284">
        <f>((((D849+E849)*('DT IN. DE'!$C$5/1000)))*($D$1166/IF(AND($D$1165&gt;$B$1167,$B$1167&gt;$D$1164),366,365))+(F849*('DT IN. DE'!$C$5/2000)))</f>
        <v>0</v>
      </c>
      <c r="J849" s="285">
        <f t="shared" si="145"/>
        <v>0</v>
      </c>
      <c r="K849" s="286">
        <f>(((D849+E849)*('DT IN. DE'!$E$5/1000))*($D$1166/IF(AND($D$1165&gt;$B$1167,$B$1167&gt;$D$1164),366,365))+(F849*('DT IN. DE'!$E$5/2000)))</f>
        <v>0</v>
      </c>
      <c r="L849" s="385"/>
      <c r="M849" s="287">
        <f t="shared" si="146"/>
        <v>0</v>
      </c>
      <c r="O849" s="288">
        <f>(($T849*'DT IN. DE'!$C$5/1000))*($D$1166/IF(AND($D$1165&gt;$B$1167,$B$1167&gt;$D$1164),366,365))+(($U849*'DT IN. DE'!$C$5/2000))</f>
        <v>0</v>
      </c>
      <c r="P849" s="289">
        <f t="shared" si="147"/>
        <v>0</v>
      </c>
      <c r="Q849" s="289">
        <f>(($T849*'DT IN. DE'!$E$5/1000))*($D$1166/IF(AND($D$1165&gt;$B$1167,$B$1167&gt;$D$1164),366,365))+(($U849*'DT IN. DE'!$E$5/2000))</f>
        <v>0</v>
      </c>
      <c r="R849" s="290">
        <f t="shared" si="148"/>
        <v>0</v>
      </c>
      <c r="T849" s="291">
        <f t="shared" si="149"/>
        <v>0</v>
      </c>
      <c r="U849" s="291">
        <f t="shared" si="150"/>
        <v>0</v>
      </c>
      <c r="W849" s="288">
        <f>(($AB849*'DT IN. DE'!$C$5/1000))*($D$1166/IF(AND($D$1165&gt;$B$1167,$B$1167&gt;$D$1164),366,365))+(($AC849*'DT IN. DE'!$C$5/2000))</f>
        <v>0</v>
      </c>
      <c r="X849" s="289">
        <f t="shared" si="151"/>
        <v>0</v>
      </c>
      <c r="Y849" s="289">
        <f>(($AB849*'DT IN. DE'!$E$5/1000))*($D$1166/IF(AND($D$1165&gt;$B$1167,$B$1167&gt;$D$1164),366,365))+(($AC849*'DT IN. DE'!$E$5/2000))</f>
        <v>0</v>
      </c>
      <c r="Z849" s="292">
        <f t="shared" si="152"/>
        <v>0</v>
      </c>
      <c r="AA849" s="386"/>
      <c r="AB849" s="291">
        <f t="shared" si="153"/>
        <v>0</v>
      </c>
      <c r="AC849" s="291">
        <f t="shared" si="154"/>
        <v>0</v>
      </c>
    </row>
    <row r="850" spans="2:29" x14ac:dyDescent="0.25">
      <c r="B850" s="424">
        <v>846</v>
      </c>
      <c r="C850" s="430">
        <f>'BIENES ASEGURADOS IN.DE'!C850</f>
        <v>0</v>
      </c>
      <c r="D850" s="431">
        <f>'BIENES ASEGURADOS IN.DE'!D850*'RT GENERALES'!$E$14</f>
        <v>0</v>
      </c>
      <c r="E850" s="432">
        <f>'BIENES ASEGURADOS IN.DE'!E850*'RT GENERALES'!$E$14</f>
        <v>0</v>
      </c>
      <c r="F850" s="433">
        <f>'BIENES ASEGURADOS IN.DE'!F850*'RT GENERALES'!$E$14</f>
        <v>0</v>
      </c>
      <c r="G850" s="425">
        <f t="shared" si="144"/>
        <v>0</v>
      </c>
      <c r="H850" s="283"/>
      <c r="I850" s="284">
        <f>((((D850+E850)*('DT IN. DE'!$C$5/1000)))*($D$1166/IF(AND($D$1165&gt;$B$1167,$B$1167&gt;$D$1164),366,365))+(F850*('DT IN. DE'!$C$5/2000)))</f>
        <v>0</v>
      </c>
      <c r="J850" s="285">
        <f t="shared" si="145"/>
        <v>0</v>
      </c>
      <c r="K850" s="286">
        <f>(((D850+E850)*('DT IN. DE'!$E$5/1000))*($D$1166/IF(AND($D$1165&gt;$B$1167,$B$1167&gt;$D$1164),366,365))+(F850*('DT IN. DE'!$E$5/2000)))</f>
        <v>0</v>
      </c>
      <c r="L850" s="385"/>
      <c r="M850" s="287">
        <f t="shared" si="146"/>
        <v>0</v>
      </c>
      <c r="O850" s="288">
        <f>(($T850*'DT IN. DE'!$C$5/1000))*($D$1166/IF(AND($D$1165&gt;$B$1167,$B$1167&gt;$D$1164),366,365))+(($U850*'DT IN. DE'!$C$5/2000))</f>
        <v>0</v>
      </c>
      <c r="P850" s="289">
        <f t="shared" si="147"/>
        <v>0</v>
      </c>
      <c r="Q850" s="289">
        <f>(($T850*'DT IN. DE'!$E$5/1000))*($D$1166/IF(AND($D$1165&gt;$B$1167,$B$1167&gt;$D$1164),366,365))+(($U850*'DT IN. DE'!$E$5/2000))</f>
        <v>0</v>
      </c>
      <c r="R850" s="290">
        <f t="shared" si="148"/>
        <v>0</v>
      </c>
      <c r="T850" s="291">
        <f t="shared" si="149"/>
        <v>0</v>
      </c>
      <c r="U850" s="291">
        <f t="shared" si="150"/>
        <v>0</v>
      </c>
      <c r="W850" s="288">
        <f>(($AB850*'DT IN. DE'!$C$5/1000))*($D$1166/IF(AND($D$1165&gt;$B$1167,$B$1167&gt;$D$1164),366,365))+(($AC850*'DT IN. DE'!$C$5/2000))</f>
        <v>0</v>
      </c>
      <c r="X850" s="289">
        <f t="shared" si="151"/>
        <v>0</v>
      </c>
      <c r="Y850" s="289">
        <f>(($AB850*'DT IN. DE'!$E$5/1000))*($D$1166/IF(AND($D$1165&gt;$B$1167,$B$1167&gt;$D$1164),366,365))+(($AC850*'DT IN. DE'!$E$5/2000))</f>
        <v>0</v>
      </c>
      <c r="Z850" s="292">
        <f t="shared" si="152"/>
        <v>0</v>
      </c>
      <c r="AA850" s="386"/>
      <c r="AB850" s="291">
        <f t="shared" si="153"/>
        <v>0</v>
      </c>
      <c r="AC850" s="291">
        <f t="shared" si="154"/>
        <v>0</v>
      </c>
    </row>
    <row r="851" spans="2:29" x14ac:dyDescent="0.25">
      <c r="B851" s="423">
        <v>847</v>
      </c>
      <c r="C851" s="430">
        <f>'BIENES ASEGURADOS IN.DE'!C851</f>
        <v>0</v>
      </c>
      <c r="D851" s="431">
        <f>'BIENES ASEGURADOS IN.DE'!D851*'RT GENERALES'!$E$14</f>
        <v>0</v>
      </c>
      <c r="E851" s="432">
        <f>'BIENES ASEGURADOS IN.DE'!E851*'RT GENERALES'!$E$14</f>
        <v>0</v>
      </c>
      <c r="F851" s="433">
        <f>'BIENES ASEGURADOS IN.DE'!F851*'RT GENERALES'!$E$14</f>
        <v>0</v>
      </c>
      <c r="G851" s="425">
        <f t="shared" si="144"/>
        <v>0</v>
      </c>
      <c r="H851" s="283"/>
      <c r="I851" s="284">
        <f>((((D851+E851)*('DT IN. DE'!$C$5/1000)))*($D$1166/IF(AND($D$1165&gt;$B$1167,$B$1167&gt;$D$1164),366,365))+(F851*('DT IN. DE'!$C$5/2000)))</f>
        <v>0</v>
      </c>
      <c r="J851" s="285">
        <f t="shared" si="145"/>
        <v>0</v>
      </c>
      <c r="K851" s="286">
        <f>(((D851+E851)*('DT IN. DE'!$E$5/1000))*($D$1166/IF(AND($D$1165&gt;$B$1167,$B$1167&gt;$D$1164),366,365))+(F851*('DT IN. DE'!$E$5/2000)))</f>
        <v>0</v>
      </c>
      <c r="L851" s="385"/>
      <c r="M851" s="287">
        <f t="shared" si="146"/>
        <v>0</v>
      </c>
      <c r="O851" s="288">
        <f>(($T851*'DT IN. DE'!$C$5/1000))*($D$1166/IF(AND($D$1165&gt;$B$1167,$B$1167&gt;$D$1164),366,365))+(($U851*'DT IN. DE'!$C$5/2000))</f>
        <v>0</v>
      </c>
      <c r="P851" s="289">
        <f t="shared" si="147"/>
        <v>0</v>
      </c>
      <c r="Q851" s="289">
        <f>(($T851*'DT IN. DE'!$E$5/1000))*($D$1166/IF(AND($D$1165&gt;$B$1167,$B$1167&gt;$D$1164),366,365))+(($U851*'DT IN. DE'!$E$5/2000))</f>
        <v>0</v>
      </c>
      <c r="R851" s="290">
        <f t="shared" si="148"/>
        <v>0</v>
      </c>
      <c r="T851" s="291">
        <f t="shared" si="149"/>
        <v>0</v>
      </c>
      <c r="U851" s="291">
        <f t="shared" si="150"/>
        <v>0</v>
      </c>
      <c r="W851" s="288">
        <f>(($AB851*'DT IN. DE'!$C$5/1000))*($D$1166/IF(AND($D$1165&gt;$B$1167,$B$1167&gt;$D$1164),366,365))+(($AC851*'DT IN. DE'!$C$5/2000))</f>
        <v>0</v>
      </c>
      <c r="X851" s="289">
        <f t="shared" si="151"/>
        <v>0</v>
      </c>
      <c r="Y851" s="289">
        <f>(($AB851*'DT IN. DE'!$E$5/1000))*($D$1166/IF(AND($D$1165&gt;$B$1167,$B$1167&gt;$D$1164),366,365))+(($AC851*'DT IN. DE'!$E$5/2000))</f>
        <v>0</v>
      </c>
      <c r="Z851" s="292">
        <f t="shared" si="152"/>
        <v>0</v>
      </c>
      <c r="AA851" s="386"/>
      <c r="AB851" s="291">
        <f t="shared" si="153"/>
        <v>0</v>
      </c>
      <c r="AC851" s="291">
        <f t="shared" si="154"/>
        <v>0</v>
      </c>
    </row>
    <row r="852" spans="2:29" x14ac:dyDescent="0.25">
      <c r="B852" s="424">
        <v>848</v>
      </c>
      <c r="C852" s="430">
        <f>'BIENES ASEGURADOS IN.DE'!C852</f>
        <v>0</v>
      </c>
      <c r="D852" s="431">
        <f>'BIENES ASEGURADOS IN.DE'!D852*'RT GENERALES'!$E$14</f>
        <v>0</v>
      </c>
      <c r="E852" s="432">
        <f>'BIENES ASEGURADOS IN.DE'!E852*'RT GENERALES'!$E$14</f>
        <v>0</v>
      </c>
      <c r="F852" s="433">
        <f>'BIENES ASEGURADOS IN.DE'!F852*'RT GENERALES'!$E$14</f>
        <v>0</v>
      </c>
      <c r="G852" s="425">
        <f t="shared" si="144"/>
        <v>0</v>
      </c>
      <c r="H852" s="283"/>
      <c r="I852" s="284">
        <f>((((D852+E852)*('DT IN. DE'!$C$5/1000)))*($D$1166/IF(AND($D$1165&gt;$B$1167,$B$1167&gt;$D$1164),366,365))+(F852*('DT IN. DE'!$C$5/2000)))</f>
        <v>0</v>
      </c>
      <c r="J852" s="285">
        <f t="shared" si="145"/>
        <v>0</v>
      </c>
      <c r="K852" s="286">
        <f>(((D852+E852)*('DT IN. DE'!$E$5/1000))*($D$1166/IF(AND($D$1165&gt;$B$1167,$B$1167&gt;$D$1164),366,365))+(F852*('DT IN. DE'!$E$5/2000)))</f>
        <v>0</v>
      </c>
      <c r="L852" s="385"/>
      <c r="M852" s="287">
        <f t="shared" si="146"/>
        <v>0</v>
      </c>
      <c r="O852" s="288">
        <f>(($T852*'DT IN. DE'!$C$5/1000))*($D$1166/IF(AND($D$1165&gt;$B$1167,$B$1167&gt;$D$1164),366,365))+(($U852*'DT IN. DE'!$C$5/2000))</f>
        <v>0</v>
      </c>
      <c r="P852" s="289">
        <f t="shared" si="147"/>
        <v>0</v>
      </c>
      <c r="Q852" s="289">
        <f>(($T852*'DT IN. DE'!$E$5/1000))*($D$1166/IF(AND($D$1165&gt;$B$1167,$B$1167&gt;$D$1164),366,365))+(($U852*'DT IN. DE'!$E$5/2000))</f>
        <v>0</v>
      </c>
      <c r="R852" s="290">
        <f t="shared" si="148"/>
        <v>0</v>
      </c>
      <c r="T852" s="291">
        <f t="shared" si="149"/>
        <v>0</v>
      </c>
      <c r="U852" s="291">
        <f t="shared" si="150"/>
        <v>0</v>
      </c>
      <c r="W852" s="288">
        <f>(($AB852*'DT IN. DE'!$C$5/1000))*($D$1166/IF(AND($D$1165&gt;$B$1167,$B$1167&gt;$D$1164),366,365))+(($AC852*'DT IN. DE'!$C$5/2000))</f>
        <v>0</v>
      </c>
      <c r="X852" s="289">
        <f t="shared" si="151"/>
        <v>0</v>
      </c>
      <c r="Y852" s="289">
        <f>(($AB852*'DT IN. DE'!$E$5/1000))*($D$1166/IF(AND($D$1165&gt;$B$1167,$B$1167&gt;$D$1164),366,365))+(($AC852*'DT IN. DE'!$E$5/2000))</f>
        <v>0</v>
      </c>
      <c r="Z852" s="292">
        <f t="shared" si="152"/>
        <v>0</v>
      </c>
      <c r="AA852" s="386"/>
      <c r="AB852" s="291">
        <f t="shared" si="153"/>
        <v>0</v>
      </c>
      <c r="AC852" s="291">
        <f t="shared" si="154"/>
        <v>0</v>
      </c>
    </row>
    <row r="853" spans="2:29" x14ac:dyDescent="0.25">
      <c r="B853" s="424">
        <v>849</v>
      </c>
      <c r="C853" s="430">
        <f>'BIENES ASEGURADOS IN.DE'!C853</f>
        <v>0</v>
      </c>
      <c r="D853" s="431">
        <f>'BIENES ASEGURADOS IN.DE'!D853*'RT GENERALES'!$E$14</f>
        <v>0</v>
      </c>
      <c r="E853" s="432">
        <f>'BIENES ASEGURADOS IN.DE'!E853*'RT GENERALES'!$E$14</f>
        <v>0</v>
      </c>
      <c r="F853" s="433">
        <f>'BIENES ASEGURADOS IN.DE'!F853*'RT GENERALES'!$E$14</f>
        <v>0</v>
      </c>
      <c r="G853" s="425">
        <f t="shared" si="144"/>
        <v>0</v>
      </c>
      <c r="H853" s="283"/>
      <c r="I853" s="284">
        <f>((((D853+E853)*('DT IN. DE'!$C$5/1000)))*($D$1166/IF(AND($D$1165&gt;$B$1167,$B$1167&gt;$D$1164),366,365))+(F853*('DT IN. DE'!$C$5/2000)))</f>
        <v>0</v>
      </c>
      <c r="J853" s="285">
        <f t="shared" si="145"/>
        <v>0</v>
      </c>
      <c r="K853" s="286">
        <f>(((D853+E853)*('DT IN. DE'!$E$5/1000))*($D$1166/IF(AND($D$1165&gt;$B$1167,$B$1167&gt;$D$1164),366,365))+(F853*('DT IN. DE'!$E$5/2000)))</f>
        <v>0</v>
      </c>
      <c r="L853" s="385"/>
      <c r="M853" s="287">
        <f t="shared" si="146"/>
        <v>0</v>
      </c>
      <c r="O853" s="288">
        <f>(($T853*'DT IN. DE'!$C$5/1000))*($D$1166/IF(AND($D$1165&gt;$B$1167,$B$1167&gt;$D$1164),366,365))+(($U853*'DT IN. DE'!$C$5/2000))</f>
        <v>0</v>
      </c>
      <c r="P853" s="289">
        <f t="shared" si="147"/>
        <v>0</v>
      </c>
      <c r="Q853" s="289">
        <f>(($T853*'DT IN. DE'!$E$5/1000))*($D$1166/IF(AND($D$1165&gt;$B$1167,$B$1167&gt;$D$1164),366,365))+(($U853*'DT IN. DE'!$E$5/2000))</f>
        <v>0</v>
      </c>
      <c r="R853" s="290">
        <f t="shared" si="148"/>
        <v>0</v>
      </c>
      <c r="T853" s="291">
        <f t="shared" si="149"/>
        <v>0</v>
      </c>
      <c r="U853" s="291">
        <f t="shared" si="150"/>
        <v>0</v>
      </c>
      <c r="W853" s="288">
        <f>(($AB853*'DT IN. DE'!$C$5/1000))*($D$1166/IF(AND($D$1165&gt;$B$1167,$B$1167&gt;$D$1164),366,365))+(($AC853*'DT IN. DE'!$C$5/2000))</f>
        <v>0</v>
      </c>
      <c r="X853" s="289">
        <f t="shared" si="151"/>
        <v>0</v>
      </c>
      <c r="Y853" s="289">
        <f>(($AB853*'DT IN. DE'!$E$5/1000))*($D$1166/IF(AND($D$1165&gt;$B$1167,$B$1167&gt;$D$1164),366,365))+(($AC853*'DT IN. DE'!$E$5/2000))</f>
        <v>0</v>
      </c>
      <c r="Z853" s="292">
        <f t="shared" si="152"/>
        <v>0</v>
      </c>
      <c r="AA853" s="386"/>
      <c r="AB853" s="291">
        <f t="shared" si="153"/>
        <v>0</v>
      </c>
      <c r="AC853" s="291">
        <f t="shared" si="154"/>
        <v>0</v>
      </c>
    </row>
    <row r="854" spans="2:29" x14ac:dyDescent="0.25">
      <c r="B854" s="423">
        <v>850</v>
      </c>
      <c r="C854" s="430">
        <f>'BIENES ASEGURADOS IN.DE'!C854</f>
        <v>0</v>
      </c>
      <c r="D854" s="431">
        <f>'BIENES ASEGURADOS IN.DE'!D854*'RT GENERALES'!$E$14</f>
        <v>0</v>
      </c>
      <c r="E854" s="432">
        <f>'BIENES ASEGURADOS IN.DE'!E854*'RT GENERALES'!$E$14</f>
        <v>0</v>
      </c>
      <c r="F854" s="433">
        <f>'BIENES ASEGURADOS IN.DE'!F854*'RT GENERALES'!$E$14</f>
        <v>0</v>
      </c>
      <c r="G854" s="425">
        <f t="shared" si="144"/>
        <v>0</v>
      </c>
      <c r="H854" s="283"/>
      <c r="I854" s="284">
        <f>((((D854+E854)*('DT IN. DE'!$C$5/1000)))*($D$1166/IF(AND($D$1165&gt;$B$1167,$B$1167&gt;$D$1164),366,365))+(F854*('DT IN. DE'!$C$5/2000)))</f>
        <v>0</v>
      </c>
      <c r="J854" s="285">
        <f t="shared" si="145"/>
        <v>0</v>
      </c>
      <c r="K854" s="286">
        <f>(((D854+E854)*('DT IN. DE'!$E$5/1000))*($D$1166/IF(AND($D$1165&gt;$B$1167,$B$1167&gt;$D$1164),366,365))+(F854*('DT IN. DE'!$E$5/2000)))</f>
        <v>0</v>
      </c>
      <c r="L854" s="385"/>
      <c r="M854" s="287">
        <f t="shared" si="146"/>
        <v>0</v>
      </c>
      <c r="O854" s="288">
        <f>(($T854*'DT IN. DE'!$C$5/1000))*($D$1166/IF(AND($D$1165&gt;$B$1167,$B$1167&gt;$D$1164),366,365))+(($U854*'DT IN. DE'!$C$5/2000))</f>
        <v>0</v>
      </c>
      <c r="P854" s="289">
        <f t="shared" si="147"/>
        <v>0</v>
      </c>
      <c r="Q854" s="289">
        <f>(($T854*'DT IN. DE'!$E$5/1000))*($D$1166/IF(AND($D$1165&gt;$B$1167,$B$1167&gt;$D$1164),366,365))+(($U854*'DT IN. DE'!$E$5/2000))</f>
        <v>0</v>
      </c>
      <c r="R854" s="290">
        <f t="shared" si="148"/>
        <v>0</v>
      </c>
      <c r="T854" s="291">
        <f t="shared" si="149"/>
        <v>0</v>
      </c>
      <c r="U854" s="291">
        <f t="shared" si="150"/>
        <v>0</v>
      </c>
      <c r="W854" s="288">
        <f>(($AB854*'DT IN. DE'!$C$5/1000))*($D$1166/IF(AND($D$1165&gt;$B$1167,$B$1167&gt;$D$1164),366,365))+(($AC854*'DT IN. DE'!$C$5/2000))</f>
        <v>0</v>
      </c>
      <c r="X854" s="289">
        <f t="shared" si="151"/>
        <v>0</v>
      </c>
      <c r="Y854" s="289">
        <f>(($AB854*'DT IN. DE'!$E$5/1000))*($D$1166/IF(AND($D$1165&gt;$B$1167,$B$1167&gt;$D$1164),366,365))+(($AC854*'DT IN. DE'!$E$5/2000))</f>
        <v>0</v>
      </c>
      <c r="Z854" s="292">
        <f t="shared" si="152"/>
        <v>0</v>
      </c>
      <c r="AA854" s="386"/>
      <c r="AB854" s="291">
        <f t="shared" si="153"/>
        <v>0</v>
      </c>
      <c r="AC854" s="291">
        <f t="shared" si="154"/>
        <v>0</v>
      </c>
    </row>
    <row r="855" spans="2:29" x14ac:dyDescent="0.25">
      <c r="B855" s="424">
        <v>851</v>
      </c>
      <c r="C855" s="430">
        <f>'BIENES ASEGURADOS IN.DE'!C855</f>
        <v>0</v>
      </c>
      <c r="D855" s="431">
        <f>'BIENES ASEGURADOS IN.DE'!D855*'RT GENERALES'!$E$14</f>
        <v>0</v>
      </c>
      <c r="E855" s="432">
        <f>'BIENES ASEGURADOS IN.DE'!E855*'RT GENERALES'!$E$14</f>
        <v>0</v>
      </c>
      <c r="F855" s="433">
        <f>'BIENES ASEGURADOS IN.DE'!F855*'RT GENERALES'!$E$14</f>
        <v>0</v>
      </c>
      <c r="G855" s="425">
        <f t="shared" si="144"/>
        <v>0</v>
      </c>
      <c r="H855" s="283"/>
      <c r="I855" s="284">
        <f>((((D855+E855)*('DT IN. DE'!$C$5/1000)))*($D$1166/IF(AND($D$1165&gt;$B$1167,$B$1167&gt;$D$1164),366,365))+(F855*('DT IN. DE'!$C$5/2000)))</f>
        <v>0</v>
      </c>
      <c r="J855" s="285">
        <f t="shared" si="145"/>
        <v>0</v>
      </c>
      <c r="K855" s="286">
        <f>(((D855+E855)*('DT IN. DE'!$E$5/1000))*($D$1166/IF(AND($D$1165&gt;$B$1167,$B$1167&gt;$D$1164),366,365))+(F855*('DT IN. DE'!$E$5/2000)))</f>
        <v>0</v>
      </c>
      <c r="L855" s="385"/>
      <c r="M855" s="287">
        <f t="shared" si="146"/>
        <v>0</v>
      </c>
      <c r="O855" s="288">
        <f>(($T855*'DT IN. DE'!$C$5/1000))*($D$1166/IF(AND($D$1165&gt;$B$1167,$B$1167&gt;$D$1164),366,365))+(($U855*'DT IN. DE'!$C$5/2000))</f>
        <v>0</v>
      </c>
      <c r="P855" s="289">
        <f t="shared" si="147"/>
        <v>0</v>
      </c>
      <c r="Q855" s="289">
        <f>(($T855*'DT IN. DE'!$E$5/1000))*($D$1166/IF(AND($D$1165&gt;$B$1167,$B$1167&gt;$D$1164),366,365))+(($U855*'DT IN. DE'!$E$5/2000))</f>
        <v>0</v>
      </c>
      <c r="R855" s="290">
        <f t="shared" si="148"/>
        <v>0</v>
      </c>
      <c r="T855" s="291">
        <f t="shared" si="149"/>
        <v>0</v>
      </c>
      <c r="U855" s="291">
        <f t="shared" si="150"/>
        <v>0</v>
      </c>
      <c r="W855" s="288">
        <f>(($AB855*'DT IN. DE'!$C$5/1000))*($D$1166/IF(AND($D$1165&gt;$B$1167,$B$1167&gt;$D$1164),366,365))+(($AC855*'DT IN. DE'!$C$5/2000))</f>
        <v>0</v>
      </c>
      <c r="X855" s="289">
        <f t="shared" si="151"/>
        <v>0</v>
      </c>
      <c r="Y855" s="289">
        <f>(($AB855*'DT IN. DE'!$E$5/1000))*($D$1166/IF(AND($D$1165&gt;$B$1167,$B$1167&gt;$D$1164),366,365))+(($AC855*'DT IN. DE'!$E$5/2000))</f>
        <v>0</v>
      </c>
      <c r="Z855" s="292">
        <f t="shared" si="152"/>
        <v>0</v>
      </c>
      <c r="AA855" s="386"/>
      <c r="AB855" s="291">
        <f t="shared" si="153"/>
        <v>0</v>
      </c>
      <c r="AC855" s="291">
        <f t="shared" si="154"/>
        <v>0</v>
      </c>
    </row>
    <row r="856" spans="2:29" x14ac:dyDescent="0.25">
      <c r="B856" s="424">
        <v>852</v>
      </c>
      <c r="C856" s="430">
        <f>'BIENES ASEGURADOS IN.DE'!C856</f>
        <v>0</v>
      </c>
      <c r="D856" s="431">
        <f>'BIENES ASEGURADOS IN.DE'!D856*'RT GENERALES'!$E$14</f>
        <v>0</v>
      </c>
      <c r="E856" s="432">
        <f>'BIENES ASEGURADOS IN.DE'!E856*'RT GENERALES'!$E$14</f>
        <v>0</v>
      </c>
      <c r="F856" s="433">
        <f>'BIENES ASEGURADOS IN.DE'!F856*'RT GENERALES'!$E$14</f>
        <v>0</v>
      </c>
      <c r="G856" s="425">
        <f t="shared" si="144"/>
        <v>0</v>
      </c>
      <c r="H856" s="283"/>
      <c r="I856" s="284">
        <f>((((D856+E856)*('DT IN. DE'!$C$5/1000)))*($D$1166/IF(AND($D$1165&gt;$B$1167,$B$1167&gt;$D$1164),366,365))+(F856*('DT IN. DE'!$C$5/2000)))</f>
        <v>0</v>
      </c>
      <c r="J856" s="285">
        <f t="shared" si="145"/>
        <v>0</v>
      </c>
      <c r="K856" s="286">
        <f>(((D856+E856)*('DT IN. DE'!$E$5/1000))*($D$1166/IF(AND($D$1165&gt;$B$1167,$B$1167&gt;$D$1164),366,365))+(F856*('DT IN. DE'!$E$5/2000)))</f>
        <v>0</v>
      </c>
      <c r="L856" s="385"/>
      <c r="M856" s="287">
        <f t="shared" si="146"/>
        <v>0</v>
      </c>
      <c r="O856" s="288">
        <f>(($T856*'DT IN. DE'!$C$5/1000))*($D$1166/IF(AND($D$1165&gt;$B$1167,$B$1167&gt;$D$1164),366,365))+(($U856*'DT IN. DE'!$C$5/2000))</f>
        <v>0</v>
      </c>
      <c r="P856" s="289">
        <f t="shared" si="147"/>
        <v>0</v>
      </c>
      <c r="Q856" s="289">
        <f>(($T856*'DT IN. DE'!$E$5/1000))*($D$1166/IF(AND($D$1165&gt;$B$1167,$B$1167&gt;$D$1164),366,365))+(($U856*'DT IN. DE'!$E$5/2000))</f>
        <v>0</v>
      </c>
      <c r="R856" s="290">
        <f t="shared" si="148"/>
        <v>0</v>
      </c>
      <c r="T856" s="291">
        <f t="shared" si="149"/>
        <v>0</v>
      </c>
      <c r="U856" s="291">
        <f t="shared" si="150"/>
        <v>0</v>
      </c>
      <c r="W856" s="288">
        <f>(($AB856*'DT IN. DE'!$C$5/1000))*($D$1166/IF(AND($D$1165&gt;$B$1167,$B$1167&gt;$D$1164),366,365))+(($AC856*'DT IN. DE'!$C$5/2000))</f>
        <v>0</v>
      </c>
      <c r="X856" s="289">
        <f t="shared" si="151"/>
        <v>0</v>
      </c>
      <c r="Y856" s="289">
        <f>(($AB856*'DT IN. DE'!$E$5/1000))*($D$1166/IF(AND($D$1165&gt;$B$1167,$B$1167&gt;$D$1164),366,365))+(($AC856*'DT IN. DE'!$E$5/2000))</f>
        <v>0</v>
      </c>
      <c r="Z856" s="292">
        <f t="shared" si="152"/>
        <v>0</v>
      </c>
      <c r="AA856" s="386"/>
      <c r="AB856" s="291">
        <f t="shared" si="153"/>
        <v>0</v>
      </c>
      <c r="AC856" s="291">
        <f t="shared" si="154"/>
        <v>0</v>
      </c>
    </row>
    <row r="857" spans="2:29" x14ac:dyDescent="0.25">
      <c r="B857" s="423">
        <v>853</v>
      </c>
      <c r="C857" s="430">
        <f>'BIENES ASEGURADOS IN.DE'!C857</f>
        <v>0</v>
      </c>
      <c r="D857" s="431">
        <f>'BIENES ASEGURADOS IN.DE'!D857*'RT GENERALES'!$E$14</f>
        <v>0</v>
      </c>
      <c r="E857" s="432">
        <f>'BIENES ASEGURADOS IN.DE'!E857*'RT GENERALES'!$E$14</f>
        <v>0</v>
      </c>
      <c r="F857" s="433">
        <f>'BIENES ASEGURADOS IN.DE'!F857*'RT GENERALES'!$E$14</f>
        <v>0</v>
      </c>
      <c r="G857" s="425">
        <f t="shared" si="144"/>
        <v>0</v>
      </c>
      <c r="H857" s="283"/>
      <c r="I857" s="284">
        <f>((((D857+E857)*('DT IN. DE'!$C$5/1000)))*($D$1166/IF(AND($D$1165&gt;$B$1167,$B$1167&gt;$D$1164),366,365))+(F857*('DT IN. DE'!$C$5/2000)))</f>
        <v>0</v>
      </c>
      <c r="J857" s="285">
        <f t="shared" si="145"/>
        <v>0</v>
      </c>
      <c r="K857" s="286">
        <f>(((D857+E857)*('DT IN. DE'!$E$5/1000))*($D$1166/IF(AND($D$1165&gt;$B$1167,$B$1167&gt;$D$1164),366,365))+(F857*('DT IN. DE'!$E$5/2000)))</f>
        <v>0</v>
      </c>
      <c r="L857" s="385"/>
      <c r="M857" s="287">
        <f t="shared" si="146"/>
        <v>0</v>
      </c>
      <c r="O857" s="288">
        <f>(($T857*'DT IN. DE'!$C$5/1000))*($D$1166/IF(AND($D$1165&gt;$B$1167,$B$1167&gt;$D$1164),366,365))+(($U857*'DT IN. DE'!$C$5/2000))</f>
        <v>0</v>
      </c>
      <c r="P857" s="289">
        <f t="shared" si="147"/>
        <v>0</v>
      </c>
      <c r="Q857" s="289">
        <f>(($T857*'DT IN. DE'!$E$5/1000))*($D$1166/IF(AND($D$1165&gt;$B$1167,$B$1167&gt;$D$1164),366,365))+(($U857*'DT IN. DE'!$E$5/2000))</f>
        <v>0</v>
      </c>
      <c r="R857" s="290">
        <f t="shared" si="148"/>
        <v>0</v>
      </c>
      <c r="T857" s="291">
        <f t="shared" si="149"/>
        <v>0</v>
      </c>
      <c r="U857" s="291">
        <f t="shared" si="150"/>
        <v>0</v>
      </c>
      <c r="W857" s="288">
        <f>(($AB857*'DT IN. DE'!$C$5/1000))*($D$1166/IF(AND($D$1165&gt;$B$1167,$B$1167&gt;$D$1164),366,365))+(($AC857*'DT IN. DE'!$C$5/2000))</f>
        <v>0</v>
      </c>
      <c r="X857" s="289">
        <f t="shared" si="151"/>
        <v>0</v>
      </c>
      <c r="Y857" s="289">
        <f>(($AB857*'DT IN. DE'!$E$5/1000))*($D$1166/IF(AND($D$1165&gt;$B$1167,$B$1167&gt;$D$1164),366,365))+(($AC857*'DT IN. DE'!$E$5/2000))</f>
        <v>0</v>
      </c>
      <c r="Z857" s="292">
        <f t="shared" si="152"/>
        <v>0</v>
      </c>
      <c r="AA857" s="386"/>
      <c r="AB857" s="291">
        <f t="shared" si="153"/>
        <v>0</v>
      </c>
      <c r="AC857" s="291">
        <f t="shared" si="154"/>
        <v>0</v>
      </c>
    </row>
    <row r="858" spans="2:29" x14ac:dyDescent="0.25">
      <c r="B858" s="424">
        <v>854</v>
      </c>
      <c r="C858" s="430">
        <f>'BIENES ASEGURADOS IN.DE'!C858</f>
        <v>0</v>
      </c>
      <c r="D858" s="431">
        <f>'BIENES ASEGURADOS IN.DE'!D858*'RT GENERALES'!$E$14</f>
        <v>0</v>
      </c>
      <c r="E858" s="432">
        <f>'BIENES ASEGURADOS IN.DE'!E858*'RT GENERALES'!$E$14</f>
        <v>0</v>
      </c>
      <c r="F858" s="433">
        <f>'BIENES ASEGURADOS IN.DE'!F858*'RT GENERALES'!$E$14</f>
        <v>0</v>
      </c>
      <c r="G858" s="425">
        <f t="shared" si="144"/>
        <v>0</v>
      </c>
      <c r="H858" s="283"/>
      <c r="I858" s="284">
        <f>((((D858+E858)*('DT IN. DE'!$C$5/1000)))*($D$1166/IF(AND($D$1165&gt;$B$1167,$B$1167&gt;$D$1164),366,365))+(F858*('DT IN. DE'!$C$5/2000)))</f>
        <v>0</v>
      </c>
      <c r="J858" s="285">
        <f t="shared" si="145"/>
        <v>0</v>
      </c>
      <c r="K858" s="286">
        <f>(((D858+E858)*('DT IN. DE'!$E$5/1000))*($D$1166/IF(AND($D$1165&gt;$B$1167,$B$1167&gt;$D$1164),366,365))+(F858*('DT IN. DE'!$E$5/2000)))</f>
        <v>0</v>
      </c>
      <c r="L858" s="385"/>
      <c r="M858" s="287">
        <f t="shared" si="146"/>
        <v>0</v>
      </c>
      <c r="O858" s="288">
        <f>(($T858*'DT IN. DE'!$C$5/1000))*($D$1166/IF(AND($D$1165&gt;$B$1167,$B$1167&gt;$D$1164),366,365))+(($U858*'DT IN. DE'!$C$5/2000))</f>
        <v>0</v>
      </c>
      <c r="P858" s="289">
        <f t="shared" si="147"/>
        <v>0</v>
      </c>
      <c r="Q858" s="289">
        <f>(($T858*'DT IN. DE'!$E$5/1000))*($D$1166/IF(AND($D$1165&gt;$B$1167,$B$1167&gt;$D$1164),366,365))+(($U858*'DT IN. DE'!$E$5/2000))</f>
        <v>0</v>
      </c>
      <c r="R858" s="290">
        <f t="shared" si="148"/>
        <v>0</v>
      </c>
      <c r="T858" s="291">
        <f t="shared" si="149"/>
        <v>0</v>
      </c>
      <c r="U858" s="291">
        <f t="shared" si="150"/>
        <v>0</v>
      </c>
      <c r="W858" s="288">
        <f>(($AB858*'DT IN. DE'!$C$5/1000))*($D$1166/IF(AND($D$1165&gt;$B$1167,$B$1167&gt;$D$1164),366,365))+(($AC858*'DT IN. DE'!$C$5/2000))</f>
        <v>0</v>
      </c>
      <c r="X858" s="289">
        <f t="shared" si="151"/>
        <v>0</v>
      </c>
      <c r="Y858" s="289">
        <f>(($AB858*'DT IN. DE'!$E$5/1000))*($D$1166/IF(AND($D$1165&gt;$B$1167,$B$1167&gt;$D$1164),366,365))+(($AC858*'DT IN. DE'!$E$5/2000))</f>
        <v>0</v>
      </c>
      <c r="Z858" s="292">
        <f t="shared" si="152"/>
        <v>0</v>
      </c>
      <c r="AA858" s="386"/>
      <c r="AB858" s="291">
        <f t="shared" si="153"/>
        <v>0</v>
      </c>
      <c r="AC858" s="291">
        <f t="shared" si="154"/>
        <v>0</v>
      </c>
    </row>
    <row r="859" spans="2:29" x14ac:dyDescent="0.25">
      <c r="B859" s="424">
        <v>855</v>
      </c>
      <c r="C859" s="430">
        <f>'BIENES ASEGURADOS IN.DE'!C859</f>
        <v>0</v>
      </c>
      <c r="D859" s="431">
        <f>'BIENES ASEGURADOS IN.DE'!D859*'RT GENERALES'!$E$14</f>
        <v>0</v>
      </c>
      <c r="E859" s="432">
        <f>'BIENES ASEGURADOS IN.DE'!E859*'RT GENERALES'!$E$14</f>
        <v>0</v>
      </c>
      <c r="F859" s="433">
        <f>'BIENES ASEGURADOS IN.DE'!F859*'RT GENERALES'!$E$14</f>
        <v>0</v>
      </c>
      <c r="G859" s="425">
        <f t="shared" si="144"/>
        <v>0</v>
      </c>
      <c r="H859" s="283"/>
      <c r="I859" s="284">
        <f>((((D859+E859)*('DT IN. DE'!$C$5/1000)))*($D$1166/IF(AND($D$1165&gt;$B$1167,$B$1167&gt;$D$1164),366,365))+(F859*('DT IN. DE'!$C$5/2000)))</f>
        <v>0</v>
      </c>
      <c r="J859" s="285">
        <f t="shared" si="145"/>
        <v>0</v>
      </c>
      <c r="K859" s="286">
        <f>(((D859+E859)*('DT IN. DE'!$E$5/1000))*($D$1166/IF(AND($D$1165&gt;$B$1167,$B$1167&gt;$D$1164),366,365))+(F859*('DT IN. DE'!$E$5/2000)))</f>
        <v>0</v>
      </c>
      <c r="L859" s="385"/>
      <c r="M859" s="287">
        <f t="shared" si="146"/>
        <v>0</v>
      </c>
      <c r="O859" s="288">
        <f>(($T859*'DT IN. DE'!$C$5/1000))*($D$1166/IF(AND($D$1165&gt;$B$1167,$B$1167&gt;$D$1164),366,365))+(($U859*'DT IN. DE'!$C$5/2000))</f>
        <v>0</v>
      </c>
      <c r="P859" s="289">
        <f t="shared" si="147"/>
        <v>0</v>
      </c>
      <c r="Q859" s="289">
        <f>(($T859*'DT IN. DE'!$E$5/1000))*($D$1166/IF(AND($D$1165&gt;$B$1167,$B$1167&gt;$D$1164),366,365))+(($U859*'DT IN. DE'!$E$5/2000))</f>
        <v>0</v>
      </c>
      <c r="R859" s="290">
        <f t="shared" si="148"/>
        <v>0</v>
      </c>
      <c r="T859" s="291">
        <f t="shared" si="149"/>
        <v>0</v>
      </c>
      <c r="U859" s="291">
        <f t="shared" si="150"/>
        <v>0</v>
      </c>
      <c r="W859" s="288">
        <f>(($AB859*'DT IN. DE'!$C$5/1000))*($D$1166/IF(AND($D$1165&gt;$B$1167,$B$1167&gt;$D$1164),366,365))+(($AC859*'DT IN. DE'!$C$5/2000))</f>
        <v>0</v>
      </c>
      <c r="X859" s="289">
        <f t="shared" si="151"/>
        <v>0</v>
      </c>
      <c r="Y859" s="289">
        <f>(($AB859*'DT IN. DE'!$E$5/1000))*($D$1166/IF(AND($D$1165&gt;$B$1167,$B$1167&gt;$D$1164),366,365))+(($AC859*'DT IN. DE'!$E$5/2000))</f>
        <v>0</v>
      </c>
      <c r="Z859" s="292">
        <f t="shared" si="152"/>
        <v>0</v>
      </c>
      <c r="AA859" s="386"/>
      <c r="AB859" s="291">
        <f t="shared" si="153"/>
        <v>0</v>
      </c>
      <c r="AC859" s="291">
        <f t="shared" si="154"/>
        <v>0</v>
      </c>
    </row>
    <row r="860" spans="2:29" x14ac:dyDescent="0.25">
      <c r="B860" s="423">
        <v>856</v>
      </c>
      <c r="C860" s="430">
        <f>'BIENES ASEGURADOS IN.DE'!C860</f>
        <v>0</v>
      </c>
      <c r="D860" s="431">
        <f>'BIENES ASEGURADOS IN.DE'!D860*'RT GENERALES'!$E$14</f>
        <v>0</v>
      </c>
      <c r="E860" s="432">
        <f>'BIENES ASEGURADOS IN.DE'!E860*'RT GENERALES'!$E$14</f>
        <v>0</v>
      </c>
      <c r="F860" s="433">
        <f>'BIENES ASEGURADOS IN.DE'!F860*'RT GENERALES'!$E$14</f>
        <v>0</v>
      </c>
      <c r="G860" s="425">
        <f t="shared" si="144"/>
        <v>0</v>
      </c>
      <c r="H860" s="283"/>
      <c r="I860" s="284">
        <f>((((D860+E860)*('DT IN. DE'!$C$5/1000)))*($D$1166/IF(AND($D$1165&gt;$B$1167,$B$1167&gt;$D$1164),366,365))+(F860*('DT IN. DE'!$C$5/2000)))</f>
        <v>0</v>
      </c>
      <c r="J860" s="285">
        <f t="shared" si="145"/>
        <v>0</v>
      </c>
      <c r="K860" s="286">
        <f>(((D860+E860)*('DT IN. DE'!$E$5/1000))*($D$1166/IF(AND($D$1165&gt;$B$1167,$B$1167&gt;$D$1164),366,365))+(F860*('DT IN. DE'!$E$5/2000)))</f>
        <v>0</v>
      </c>
      <c r="L860" s="385"/>
      <c r="M860" s="287">
        <f t="shared" si="146"/>
        <v>0</v>
      </c>
      <c r="O860" s="288">
        <f>(($T860*'DT IN. DE'!$C$5/1000))*($D$1166/IF(AND($D$1165&gt;$B$1167,$B$1167&gt;$D$1164),366,365))+(($U860*'DT IN. DE'!$C$5/2000))</f>
        <v>0</v>
      </c>
      <c r="P860" s="289">
        <f t="shared" si="147"/>
        <v>0</v>
      </c>
      <c r="Q860" s="289">
        <f>(($T860*'DT IN. DE'!$E$5/1000))*($D$1166/IF(AND($D$1165&gt;$B$1167,$B$1167&gt;$D$1164),366,365))+(($U860*'DT IN. DE'!$E$5/2000))</f>
        <v>0</v>
      </c>
      <c r="R860" s="290">
        <f t="shared" si="148"/>
        <v>0</v>
      </c>
      <c r="T860" s="291">
        <f t="shared" si="149"/>
        <v>0</v>
      </c>
      <c r="U860" s="291">
        <f t="shared" si="150"/>
        <v>0</v>
      </c>
      <c r="W860" s="288">
        <f>(($AB860*'DT IN. DE'!$C$5/1000))*($D$1166/IF(AND($D$1165&gt;$B$1167,$B$1167&gt;$D$1164),366,365))+(($AC860*'DT IN. DE'!$C$5/2000))</f>
        <v>0</v>
      </c>
      <c r="X860" s="289">
        <f t="shared" si="151"/>
        <v>0</v>
      </c>
      <c r="Y860" s="289">
        <f>(($AB860*'DT IN. DE'!$E$5/1000))*($D$1166/IF(AND($D$1165&gt;$B$1167,$B$1167&gt;$D$1164),366,365))+(($AC860*'DT IN. DE'!$E$5/2000))</f>
        <v>0</v>
      </c>
      <c r="Z860" s="292">
        <f t="shared" si="152"/>
        <v>0</v>
      </c>
      <c r="AA860" s="386"/>
      <c r="AB860" s="291">
        <f t="shared" si="153"/>
        <v>0</v>
      </c>
      <c r="AC860" s="291">
        <f t="shared" si="154"/>
        <v>0</v>
      </c>
    </row>
    <row r="861" spans="2:29" x14ac:dyDescent="0.25">
      <c r="B861" s="424">
        <v>857</v>
      </c>
      <c r="C861" s="430">
        <f>'BIENES ASEGURADOS IN.DE'!C861</f>
        <v>0</v>
      </c>
      <c r="D861" s="431">
        <f>'BIENES ASEGURADOS IN.DE'!D861*'RT GENERALES'!$E$14</f>
        <v>0</v>
      </c>
      <c r="E861" s="432">
        <f>'BIENES ASEGURADOS IN.DE'!E861*'RT GENERALES'!$E$14</f>
        <v>0</v>
      </c>
      <c r="F861" s="433">
        <f>'BIENES ASEGURADOS IN.DE'!F861*'RT GENERALES'!$E$14</f>
        <v>0</v>
      </c>
      <c r="G861" s="425">
        <f t="shared" si="144"/>
        <v>0</v>
      </c>
      <c r="H861" s="283"/>
      <c r="I861" s="284">
        <f>((((D861+E861)*('DT IN. DE'!$C$5/1000)))*($D$1166/IF(AND($D$1165&gt;$B$1167,$B$1167&gt;$D$1164),366,365))+(F861*('DT IN. DE'!$C$5/2000)))</f>
        <v>0</v>
      </c>
      <c r="J861" s="285">
        <f t="shared" si="145"/>
        <v>0</v>
      </c>
      <c r="K861" s="286">
        <f>(((D861+E861)*('DT IN. DE'!$E$5/1000))*($D$1166/IF(AND($D$1165&gt;$B$1167,$B$1167&gt;$D$1164),366,365))+(F861*('DT IN. DE'!$E$5/2000)))</f>
        <v>0</v>
      </c>
      <c r="L861" s="385"/>
      <c r="M861" s="287">
        <f t="shared" si="146"/>
        <v>0</v>
      </c>
      <c r="O861" s="288">
        <f>(($T861*'DT IN. DE'!$C$5/1000))*($D$1166/IF(AND($D$1165&gt;$B$1167,$B$1167&gt;$D$1164),366,365))+(($U861*'DT IN. DE'!$C$5/2000))</f>
        <v>0</v>
      </c>
      <c r="P861" s="289">
        <f t="shared" si="147"/>
        <v>0</v>
      </c>
      <c r="Q861" s="289">
        <f>(($T861*'DT IN. DE'!$E$5/1000))*($D$1166/IF(AND($D$1165&gt;$B$1167,$B$1167&gt;$D$1164),366,365))+(($U861*'DT IN. DE'!$E$5/2000))</f>
        <v>0</v>
      </c>
      <c r="R861" s="290">
        <f t="shared" si="148"/>
        <v>0</v>
      </c>
      <c r="T861" s="291">
        <f t="shared" si="149"/>
        <v>0</v>
      </c>
      <c r="U861" s="291">
        <f t="shared" si="150"/>
        <v>0</v>
      </c>
      <c r="W861" s="288">
        <f>(($AB861*'DT IN. DE'!$C$5/1000))*($D$1166/IF(AND($D$1165&gt;$B$1167,$B$1167&gt;$D$1164),366,365))+(($AC861*'DT IN. DE'!$C$5/2000))</f>
        <v>0</v>
      </c>
      <c r="X861" s="289">
        <f t="shared" si="151"/>
        <v>0</v>
      </c>
      <c r="Y861" s="289">
        <f>(($AB861*'DT IN. DE'!$E$5/1000))*($D$1166/IF(AND($D$1165&gt;$B$1167,$B$1167&gt;$D$1164),366,365))+(($AC861*'DT IN. DE'!$E$5/2000))</f>
        <v>0</v>
      </c>
      <c r="Z861" s="292">
        <f t="shared" si="152"/>
        <v>0</v>
      </c>
      <c r="AA861" s="386"/>
      <c r="AB861" s="291">
        <f t="shared" si="153"/>
        <v>0</v>
      </c>
      <c r="AC861" s="291">
        <f t="shared" si="154"/>
        <v>0</v>
      </c>
    </row>
    <row r="862" spans="2:29" x14ac:dyDescent="0.25">
      <c r="B862" s="424">
        <v>858</v>
      </c>
      <c r="C862" s="430">
        <f>'BIENES ASEGURADOS IN.DE'!C862</f>
        <v>0</v>
      </c>
      <c r="D862" s="431">
        <f>'BIENES ASEGURADOS IN.DE'!D862*'RT GENERALES'!$E$14</f>
        <v>0</v>
      </c>
      <c r="E862" s="432">
        <f>'BIENES ASEGURADOS IN.DE'!E862*'RT GENERALES'!$E$14</f>
        <v>0</v>
      </c>
      <c r="F862" s="433">
        <f>'BIENES ASEGURADOS IN.DE'!F862*'RT GENERALES'!$E$14</f>
        <v>0</v>
      </c>
      <c r="G862" s="425">
        <f t="shared" si="144"/>
        <v>0</v>
      </c>
      <c r="H862" s="283"/>
      <c r="I862" s="284">
        <f>((((D862+E862)*('DT IN. DE'!$C$5/1000)))*($D$1166/IF(AND($D$1165&gt;$B$1167,$B$1167&gt;$D$1164),366,365))+(F862*('DT IN. DE'!$C$5/2000)))</f>
        <v>0</v>
      </c>
      <c r="J862" s="285">
        <f t="shared" si="145"/>
        <v>0</v>
      </c>
      <c r="K862" s="286">
        <f>(((D862+E862)*('DT IN. DE'!$E$5/1000))*($D$1166/IF(AND($D$1165&gt;$B$1167,$B$1167&gt;$D$1164),366,365))+(F862*('DT IN. DE'!$E$5/2000)))</f>
        <v>0</v>
      </c>
      <c r="L862" s="385"/>
      <c r="M862" s="287">
        <f t="shared" si="146"/>
        <v>0</v>
      </c>
      <c r="O862" s="288">
        <f>(($T862*'DT IN. DE'!$C$5/1000))*($D$1166/IF(AND($D$1165&gt;$B$1167,$B$1167&gt;$D$1164),366,365))+(($U862*'DT IN. DE'!$C$5/2000))</f>
        <v>0</v>
      </c>
      <c r="P862" s="289">
        <f t="shared" si="147"/>
        <v>0</v>
      </c>
      <c r="Q862" s="289">
        <f>(($T862*'DT IN. DE'!$E$5/1000))*($D$1166/IF(AND($D$1165&gt;$B$1167,$B$1167&gt;$D$1164),366,365))+(($U862*'DT IN. DE'!$E$5/2000))</f>
        <v>0</v>
      </c>
      <c r="R862" s="290">
        <f t="shared" si="148"/>
        <v>0</v>
      </c>
      <c r="T862" s="291">
        <f t="shared" si="149"/>
        <v>0</v>
      </c>
      <c r="U862" s="291">
        <f t="shared" si="150"/>
        <v>0</v>
      </c>
      <c r="W862" s="288">
        <f>(($AB862*'DT IN. DE'!$C$5/1000))*($D$1166/IF(AND($D$1165&gt;$B$1167,$B$1167&gt;$D$1164),366,365))+(($AC862*'DT IN. DE'!$C$5/2000))</f>
        <v>0</v>
      </c>
      <c r="X862" s="289">
        <f t="shared" si="151"/>
        <v>0</v>
      </c>
      <c r="Y862" s="289">
        <f>(($AB862*'DT IN. DE'!$E$5/1000))*($D$1166/IF(AND($D$1165&gt;$B$1167,$B$1167&gt;$D$1164),366,365))+(($AC862*'DT IN. DE'!$E$5/2000))</f>
        <v>0</v>
      </c>
      <c r="Z862" s="292">
        <f t="shared" si="152"/>
        <v>0</v>
      </c>
      <c r="AA862" s="386"/>
      <c r="AB862" s="291">
        <f t="shared" si="153"/>
        <v>0</v>
      </c>
      <c r="AC862" s="291">
        <f t="shared" si="154"/>
        <v>0</v>
      </c>
    </row>
    <row r="863" spans="2:29" x14ac:dyDescent="0.25">
      <c r="B863" s="423">
        <v>859</v>
      </c>
      <c r="C863" s="430">
        <f>'BIENES ASEGURADOS IN.DE'!C863</f>
        <v>0</v>
      </c>
      <c r="D863" s="431">
        <f>'BIENES ASEGURADOS IN.DE'!D863*'RT GENERALES'!$E$14</f>
        <v>0</v>
      </c>
      <c r="E863" s="432">
        <f>'BIENES ASEGURADOS IN.DE'!E863*'RT GENERALES'!$E$14</f>
        <v>0</v>
      </c>
      <c r="F863" s="433">
        <f>'BIENES ASEGURADOS IN.DE'!F863*'RT GENERALES'!$E$14</f>
        <v>0</v>
      </c>
      <c r="G863" s="425">
        <f t="shared" si="144"/>
        <v>0</v>
      </c>
      <c r="H863" s="283"/>
      <c r="I863" s="284">
        <f>((((D863+E863)*('DT IN. DE'!$C$5/1000)))*($D$1166/IF(AND($D$1165&gt;$B$1167,$B$1167&gt;$D$1164),366,365))+(F863*('DT IN. DE'!$C$5/2000)))</f>
        <v>0</v>
      </c>
      <c r="J863" s="285">
        <f t="shared" si="145"/>
        <v>0</v>
      </c>
      <c r="K863" s="286">
        <f>(((D863+E863)*('DT IN. DE'!$E$5/1000))*($D$1166/IF(AND($D$1165&gt;$B$1167,$B$1167&gt;$D$1164),366,365))+(F863*('DT IN. DE'!$E$5/2000)))</f>
        <v>0</v>
      </c>
      <c r="L863" s="385"/>
      <c r="M863" s="287">
        <f t="shared" si="146"/>
        <v>0</v>
      </c>
      <c r="O863" s="288">
        <f>(($T863*'DT IN. DE'!$C$5/1000))*($D$1166/IF(AND($D$1165&gt;$B$1167,$B$1167&gt;$D$1164),366,365))+(($U863*'DT IN. DE'!$C$5/2000))</f>
        <v>0</v>
      </c>
      <c r="P863" s="289">
        <f t="shared" si="147"/>
        <v>0</v>
      </c>
      <c r="Q863" s="289">
        <f>(($T863*'DT IN. DE'!$E$5/1000))*($D$1166/IF(AND($D$1165&gt;$B$1167,$B$1167&gt;$D$1164),366,365))+(($U863*'DT IN. DE'!$E$5/2000))</f>
        <v>0</v>
      </c>
      <c r="R863" s="290">
        <f t="shared" si="148"/>
        <v>0</v>
      </c>
      <c r="T863" s="291">
        <f t="shared" si="149"/>
        <v>0</v>
      </c>
      <c r="U863" s="291">
        <f t="shared" si="150"/>
        <v>0</v>
      </c>
      <c r="W863" s="288">
        <f>(($AB863*'DT IN. DE'!$C$5/1000))*($D$1166/IF(AND($D$1165&gt;$B$1167,$B$1167&gt;$D$1164),366,365))+(($AC863*'DT IN. DE'!$C$5/2000))</f>
        <v>0</v>
      </c>
      <c r="X863" s="289">
        <f t="shared" si="151"/>
        <v>0</v>
      </c>
      <c r="Y863" s="289">
        <f>(($AB863*'DT IN. DE'!$E$5/1000))*($D$1166/IF(AND($D$1165&gt;$B$1167,$B$1167&gt;$D$1164),366,365))+(($AC863*'DT IN. DE'!$E$5/2000))</f>
        <v>0</v>
      </c>
      <c r="Z863" s="292">
        <f t="shared" si="152"/>
        <v>0</v>
      </c>
      <c r="AA863" s="386"/>
      <c r="AB863" s="291">
        <f t="shared" si="153"/>
        <v>0</v>
      </c>
      <c r="AC863" s="291">
        <f t="shared" si="154"/>
        <v>0</v>
      </c>
    </row>
    <row r="864" spans="2:29" x14ac:dyDescent="0.25">
      <c r="B864" s="424">
        <v>860</v>
      </c>
      <c r="C864" s="430">
        <f>'BIENES ASEGURADOS IN.DE'!C864</f>
        <v>0</v>
      </c>
      <c r="D864" s="431">
        <f>'BIENES ASEGURADOS IN.DE'!D864*'RT GENERALES'!$E$14</f>
        <v>0</v>
      </c>
      <c r="E864" s="432">
        <f>'BIENES ASEGURADOS IN.DE'!E864*'RT GENERALES'!$E$14</f>
        <v>0</v>
      </c>
      <c r="F864" s="433">
        <f>'BIENES ASEGURADOS IN.DE'!F864*'RT GENERALES'!$E$14</f>
        <v>0</v>
      </c>
      <c r="G864" s="425">
        <f t="shared" si="144"/>
        <v>0</v>
      </c>
      <c r="H864" s="283"/>
      <c r="I864" s="284">
        <f>((((D864+E864)*('DT IN. DE'!$C$5/1000)))*($D$1166/IF(AND($D$1165&gt;$B$1167,$B$1167&gt;$D$1164),366,365))+(F864*('DT IN. DE'!$C$5/2000)))</f>
        <v>0</v>
      </c>
      <c r="J864" s="285">
        <f t="shared" si="145"/>
        <v>0</v>
      </c>
      <c r="K864" s="286">
        <f>(((D864+E864)*('DT IN. DE'!$E$5/1000))*($D$1166/IF(AND($D$1165&gt;$B$1167,$B$1167&gt;$D$1164),366,365))+(F864*('DT IN. DE'!$E$5/2000)))</f>
        <v>0</v>
      </c>
      <c r="L864" s="385"/>
      <c r="M864" s="287">
        <f t="shared" si="146"/>
        <v>0</v>
      </c>
      <c r="O864" s="288">
        <f>(($T864*'DT IN. DE'!$C$5/1000))*($D$1166/IF(AND($D$1165&gt;$B$1167,$B$1167&gt;$D$1164),366,365))+(($U864*'DT IN. DE'!$C$5/2000))</f>
        <v>0</v>
      </c>
      <c r="P864" s="289">
        <f t="shared" si="147"/>
        <v>0</v>
      </c>
      <c r="Q864" s="289">
        <f>(($T864*'DT IN. DE'!$E$5/1000))*($D$1166/IF(AND($D$1165&gt;$B$1167,$B$1167&gt;$D$1164),366,365))+(($U864*'DT IN. DE'!$E$5/2000))</f>
        <v>0</v>
      </c>
      <c r="R864" s="290">
        <f t="shared" si="148"/>
        <v>0</v>
      </c>
      <c r="T864" s="291">
        <f t="shared" si="149"/>
        <v>0</v>
      </c>
      <c r="U864" s="291">
        <f t="shared" si="150"/>
        <v>0</v>
      </c>
      <c r="W864" s="288">
        <f>(($AB864*'DT IN. DE'!$C$5/1000))*($D$1166/IF(AND($D$1165&gt;$B$1167,$B$1167&gt;$D$1164),366,365))+(($AC864*'DT IN. DE'!$C$5/2000))</f>
        <v>0</v>
      </c>
      <c r="X864" s="289">
        <f t="shared" si="151"/>
        <v>0</v>
      </c>
      <c r="Y864" s="289">
        <f>(($AB864*'DT IN. DE'!$E$5/1000))*($D$1166/IF(AND($D$1165&gt;$B$1167,$B$1167&gt;$D$1164),366,365))+(($AC864*'DT IN. DE'!$E$5/2000))</f>
        <v>0</v>
      </c>
      <c r="Z864" s="292">
        <f t="shared" si="152"/>
        <v>0</v>
      </c>
      <c r="AA864" s="386"/>
      <c r="AB864" s="291">
        <f t="shared" si="153"/>
        <v>0</v>
      </c>
      <c r="AC864" s="291">
        <f t="shared" si="154"/>
        <v>0</v>
      </c>
    </row>
    <row r="865" spans="2:29" x14ac:dyDescent="0.25">
      <c r="B865" s="424">
        <v>861</v>
      </c>
      <c r="C865" s="430">
        <f>'BIENES ASEGURADOS IN.DE'!C865</f>
        <v>0</v>
      </c>
      <c r="D865" s="431">
        <f>'BIENES ASEGURADOS IN.DE'!D865*'RT GENERALES'!$E$14</f>
        <v>0</v>
      </c>
      <c r="E865" s="432">
        <f>'BIENES ASEGURADOS IN.DE'!E865*'RT GENERALES'!$E$14</f>
        <v>0</v>
      </c>
      <c r="F865" s="433">
        <f>'BIENES ASEGURADOS IN.DE'!F865*'RT GENERALES'!$E$14</f>
        <v>0</v>
      </c>
      <c r="G865" s="425">
        <f t="shared" si="144"/>
        <v>0</v>
      </c>
      <c r="H865" s="283"/>
      <c r="I865" s="284">
        <f>((((D865+E865)*('DT IN. DE'!$C$5/1000)))*($D$1166/IF(AND($D$1165&gt;$B$1167,$B$1167&gt;$D$1164),366,365))+(F865*('DT IN. DE'!$C$5/2000)))</f>
        <v>0</v>
      </c>
      <c r="J865" s="285">
        <f t="shared" si="145"/>
        <v>0</v>
      </c>
      <c r="K865" s="286">
        <f>(((D865+E865)*('DT IN. DE'!$E$5/1000))*($D$1166/IF(AND($D$1165&gt;$B$1167,$B$1167&gt;$D$1164),366,365))+(F865*('DT IN. DE'!$E$5/2000)))</f>
        <v>0</v>
      </c>
      <c r="L865" s="385"/>
      <c r="M865" s="287">
        <f t="shared" si="146"/>
        <v>0</v>
      </c>
      <c r="O865" s="288">
        <f>(($T865*'DT IN. DE'!$C$5/1000))*($D$1166/IF(AND($D$1165&gt;$B$1167,$B$1167&gt;$D$1164),366,365))+(($U865*'DT IN. DE'!$C$5/2000))</f>
        <v>0</v>
      </c>
      <c r="P865" s="289">
        <f t="shared" si="147"/>
        <v>0</v>
      </c>
      <c r="Q865" s="289">
        <f>(($T865*'DT IN. DE'!$E$5/1000))*($D$1166/IF(AND($D$1165&gt;$B$1167,$B$1167&gt;$D$1164),366,365))+(($U865*'DT IN. DE'!$E$5/2000))</f>
        <v>0</v>
      </c>
      <c r="R865" s="290">
        <f t="shared" si="148"/>
        <v>0</v>
      </c>
      <c r="T865" s="291">
        <f t="shared" si="149"/>
        <v>0</v>
      </c>
      <c r="U865" s="291">
        <f t="shared" si="150"/>
        <v>0</v>
      </c>
      <c r="W865" s="288">
        <f>(($AB865*'DT IN. DE'!$C$5/1000))*($D$1166/IF(AND($D$1165&gt;$B$1167,$B$1167&gt;$D$1164),366,365))+(($AC865*'DT IN. DE'!$C$5/2000))</f>
        <v>0</v>
      </c>
      <c r="X865" s="289">
        <f t="shared" si="151"/>
        <v>0</v>
      </c>
      <c r="Y865" s="289">
        <f>(($AB865*'DT IN. DE'!$E$5/1000))*($D$1166/IF(AND($D$1165&gt;$B$1167,$B$1167&gt;$D$1164),366,365))+(($AC865*'DT IN. DE'!$E$5/2000))</f>
        <v>0</v>
      </c>
      <c r="Z865" s="292">
        <f t="shared" si="152"/>
        <v>0</v>
      </c>
      <c r="AA865" s="386"/>
      <c r="AB865" s="291">
        <f t="shared" si="153"/>
        <v>0</v>
      </c>
      <c r="AC865" s="291">
        <f t="shared" si="154"/>
        <v>0</v>
      </c>
    </row>
    <row r="866" spans="2:29" x14ac:dyDescent="0.25">
      <c r="B866" s="423">
        <v>862</v>
      </c>
      <c r="C866" s="430">
        <f>'BIENES ASEGURADOS IN.DE'!C866</f>
        <v>0</v>
      </c>
      <c r="D866" s="431">
        <f>'BIENES ASEGURADOS IN.DE'!D866*'RT GENERALES'!$E$14</f>
        <v>0</v>
      </c>
      <c r="E866" s="432">
        <f>'BIENES ASEGURADOS IN.DE'!E866*'RT GENERALES'!$E$14</f>
        <v>0</v>
      </c>
      <c r="F866" s="433">
        <f>'BIENES ASEGURADOS IN.DE'!F866*'RT GENERALES'!$E$14</f>
        <v>0</v>
      </c>
      <c r="G866" s="425">
        <f t="shared" si="144"/>
        <v>0</v>
      </c>
      <c r="H866" s="283"/>
      <c r="I866" s="284">
        <f>((((D866+E866)*('DT IN. DE'!$C$5/1000)))*($D$1166/IF(AND($D$1165&gt;$B$1167,$B$1167&gt;$D$1164),366,365))+(F866*('DT IN. DE'!$C$5/2000)))</f>
        <v>0</v>
      </c>
      <c r="J866" s="285">
        <f t="shared" si="145"/>
        <v>0</v>
      </c>
      <c r="K866" s="286">
        <f>(((D866+E866)*('DT IN. DE'!$E$5/1000))*($D$1166/IF(AND($D$1165&gt;$B$1167,$B$1167&gt;$D$1164),366,365))+(F866*('DT IN. DE'!$E$5/2000)))</f>
        <v>0</v>
      </c>
      <c r="L866" s="385"/>
      <c r="M866" s="287">
        <f t="shared" si="146"/>
        <v>0</v>
      </c>
      <c r="O866" s="288">
        <f>(($T866*'DT IN. DE'!$C$5/1000))*($D$1166/IF(AND($D$1165&gt;$B$1167,$B$1167&gt;$D$1164),366,365))+(($U866*'DT IN. DE'!$C$5/2000))</f>
        <v>0</v>
      </c>
      <c r="P866" s="289">
        <f t="shared" si="147"/>
        <v>0</v>
      </c>
      <c r="Q866" s="289">
        <f>(($T866*'DT IN. DE'!$E$5/1000))*($D$1166/IF(AND($D$1165&gt;$B$1167,$B$1167&gt;$D$1164),366,365))+(($U866*'DT IN. DE'!$E$5/2000))</f>
        <v>0</v>
      </c>
      <c r="R866" s="290">
        <f t="shared" si="148"/>
        <v>0</v>
      </c>
      <c r="T866" s="291">
        <f t="shared" si="149"/>
        <v>0</v>
      </c>
      <c r="U866" s="291">
        <f t="shared" si="150"/>
        <v>0</v>
      </c>
      <c r="W866" s="288">
        <f>(($AB866*'DT IN. DE'!$C$5/1000))*($D$1166/IF(AND($D$1165&gt;$B$1167,$B$1167&gt;$D$1164),366,365))+(($AC866*'DT IN. DE'!$C$5/2000))</f>
        <v>0</v>
      </c>
      <c r="X866" s="289">
        <f t="shared" si="151"/>
        <v>0</v>
      </c>
      <c r="Y866" s="289">
        <f>(($AB866*'DT IN. DE'!$E$5/1000))*($D$1166/IF(AND($D$1165&gt;$B$1167,$B$1167&gt;$D$1164),366,365))+(($AC866*'DT IN. DE'!$E$5/2000))</f>
        <v>0</v>
      </c>
      <c r="Z866" s="292">
        <f t="shared" si="152"/>
        <v>0</v>
      </c>
      <c r="AA866" s="386"/>
      <c r="AB866" s="291">
        <f t="shared" si="153"/>
        <v>0</v>
      </c>
      <c r="AC866" s="291">
        <f t="shared" si="154"/>
        <v>0</v>
      </c>
    </row>
    <row r="867" spans="2:29" x14ac:dyDescent="0.25">
      <c r="B867" s="424">
        <v>863</v>
      </c>
      <c r="C867" s="430">
        <f>'BIENES ASEGURADOS IN.DE'!C867</f>
        <v>0</v>
      </c>
      <c r="D867" s="431">
        <f>'BIENES ASEGURADOS IN.DE'!D867*'RT GENERALES'!$E$14</f>
        <v>0</v>
      </c>
      <c r="E867" s="432">
        <f>'BIENES ASEGURADOS IN.DE'!E867*'RT GENERALES'!$E$14</f>
        <v>0</v>
      </c>
      <c r="F867" s="433">
        <f>'BIENES ASEGURADOS IN.DE'!F867*'RT GENERALES'!$E$14</f>
        <v>0</v>
      </c>
      <c r="G867" s="425">
        <f t="shared" si="144"/>
        <v>0</v>
      </c>
      <c r="H867" s="283"/>
      <c r="I867" s="284">
        <f>((((D867+E867)*('DT IN. DE'!$C$5/1000)))*($D$1166/IF(AND($D$1165&gt;$B$1167,$B$1167&gt;$D$1164),366,365))+(F867*('DT IN. DE'!$C$5/2000)))</f>
        <v>0</v>
      </c>
      <c r="J867" s="285">
        <f t="shared" si="145"/>
        <v>0</v>
      </c>
      <c r="K867" s="286">
        <f>(((D867+E867)*('DT IN. DE'!$E$5/1000))*($D$1166/IF(AND($D$1165&gt;$B$1167,$B$1167&gt;$D$1164),366,365))+(F867*('DT IN. DE'!$E$5/2000)))</f>
        <v>0</v>
      </c>
      <c r="L867" s="385"/>
      <c r="M867" s="287">
        <f t="shared" si="146"/>
        <v>0</v>
      </c>
      <c r="O867" s="288">
        <f>(($T867*'DT IN. DE'!$C$5/1000))*($D$1166/IF(AND($D$1165&gt;$B$1167,$B$1167&gt;$D$1164),366,365))+(($U867*'DT IN. DE'!$C$5/2000))</f>
        <v>0</v>
      </c>
      <c r="P867" s="289">
        <f t="shared" si="147"/>
        <v>0</v>
      </c>
      <c r="Q867" s="289">
        <f>(($T867*'DT IN. DE'!$E$5/1000))*($D$1166/IF(AND($D$1165&gt;$B$1167,$B$1167&gt;$D$1164),366,365))+(($U867*'DT IN. DE'!$E$5/2000))</f>
        <v>0</v>
      </c>
      <c r="R867" s="290">
        <f t="shared" si="148"/>
        <v>0</v>
      </c>
      <c r="T867" s="291">
        <f t="shared" si="149"/>
        <v>0</v>
      </c>
      <c r="U867" s="291">
        <f t="shared" si="150"/>
        <v>0</v>
      </c>
      <c r="W867" s="288">
        <f>(($AB867*'DT IN. DE'!$C$5/1000))*($D$1166/IF(AND($D$1165&gt;$B$1167,$B$1167&gt;$D$1164),366,365))+(($AC867*'DT IN. DE'!$C$5/2000))</f>
        <v>0</v>
      </c>
      <c r="X867" s="289">
        <f t="shared" si="151"/>
        <v>0</v>
      </c>
      <c r="Y867" s="289">
        <f>(($AB867*'DT IN. DE'!$E$5/1000))*($D$1166/IF(AND($D$1165&gt;$B$1167,$B$1167&gt;$D$1164),366,365))+(($AC867*'DT IN. DE'!$E$5/2000))</f>
        <v>0</v>
      </c>
      <c r="Z867" s="292">
        <f t="shared" si="152"/>
        <v>0</v>
      </c>
      <c r="AA867" s="386"/>
      <c r="AB867" s="291">
        <f t="shared" si="153"/>
        <v>0</v>
      </c>
      <c r="AC867" s="291">
        <f t="shared" si="154"/>
        <v>0</v>
      </c>
    </row>
    <row r="868" spans="2:29" x14ac:dyDescent="0.25">
      <c r="B868" s="424">
        <v>864</v>
      </c>
      <c r="C868" s="430">
        <f>'BIENES ASEGURADOS IN.DE'!C868</f>
        <v>0</v>
      </c>
      <c r="D868" s="431">
        <f>'BIENES ASEGURADOS IN.DE'!D868*'RT GENERALES'!$E$14</f>
        <v>0</v>
      </c>
      <c r="E868" s="432">
        <f>'BIENES ASEGURADOS IN.DE'!E868*'RT GENERALES'!$E$14</f>
        <v>0</v>
      </c>
      <c r="F868" s="433">
        <f>'BIENES ASEGURADOS IN.DE'!F868*'RT GENERALES'!$E$14</f>
        <v>0</v>
      </c>
      <c r="G868" s="425">
        <f t="shared" si="144"/>
        <v>0</v>
      </c>
      <c r="H868" s="283"/>
      <c r="I868" s="284">
        <f>((((D868+E868)*('DT IN. DE'!$C$5/1000)))*($D$1166/IF(AND($D$1165&gt;$B$1167,$B$1167&gt;$D$1164),366,365))+(F868*('DT IN. DE'!$C$5/2000)))</f>
        <v>0</v>
      </c>
      <c r="J868" s="285">
        <f t="shared" si="145"/>
        <v>0</v>
      </c>
      <c r="K868" s="286">
        <f>(((D868+E868)*('DT IN. DE'!$E$5/1000))*($D$1166/IF(AND($D$1165&gt;$B$1167,$B$1167&gt;$D$1164),366,365))+(F868*('DT IN. DE'!$E$5/2000)))</f>
        <v>0</v>
      </c>
      <c r="L868" s="385"/>
      <c r="M868" s="287">
        <f t="shared" si="146"/>
        <v>0</v>
      </c>
      <c r="O868" s="288">
        <f>(($T868*'DT IN. DE'!$C$5/1000))*($D$1166/IF(AND($D$1165&gt;$B$1167,$B$1167&gt;$D$1164),366,365))+(($U868*'DT IN. DE'!$C$5/2000))</f>
        <v>0</v>
      </c>
      <c r="P868" s="289">
        <f t="shared" si="147"/>
        <v>0</v>
      </c>
      <c r="Q868" s="289">
        <f>(($T868*'DT IN. DE'!$E$5/1000))*($D$1166/IF(AND($D$1165&gt;$B$1167,$B$1167&gt;$D$1164),366,365))+(($U868*'DT IN. DE'!$E$5/2000))</f>
        <v>0</v>
      </c>
      <c r="R868" s="290">
        <f t="shared" si="148"/>
        <v>0</v>
      </c>
      <c r="T868" s="291">
        <f t="shared" si="149"/>
        <v>0</v>
      </c>
      <c r="U868" s="291">
        <f t="shared" si="150"/>
        <v>0</v>
      </c>
      <c r="W868" s="288">
        <f>(($AB868*'DT IN. DE'!$C$5/1000))*($D$1166/IF(AND($D$1165&gt;$B$1167,$B$1167&gt;$D$1164),366,365))+(($AC868*'DT IN. DE'!$C$5/2000))</f>
        <v>0</v>
      </c>
      <c r="X868" s="289">
        <f t="shared" si="151"/>
        <v>0</v>
      </c>
      <c r="Y868" s="289">
        <f>(($AB868*'DT IN. DE'!$E$5/1000))*($D$1166/IF(AND($D$1165&gt;$B$1167,$B$1167&gt;$D$1164),366,365))+(($AC868*'DT IN. DE'!$E$5/2000))</f>
        <v>0</v>
      </c>
      <c r="Z868" s="292">
        <f t="shared" si="152"/>
        <v>0</v>
      </c>
      <c r="AA868" s="386"/>
      <c r="AB868" s="291">
        <f t="shared" si="153"/>
        <v>0</v>
      </c>
      <c r="AC868" s="291">
        <f t="shared" si="154"/>
        <v>0</v>
      </c>
    </row>
    <row r="869" spans="2:29" x14ac:dyDescent="0.25">
      <c r="B869" s="423">
        <v>865</v>
      </c>
      <c r="C869" s="430">
        <f>'BIENES ASEGURADOS IN.DE'!C869</f>
        <v>0</v>
      </c>
      <c r="D869" s="431">
        <f>'BIENES ASEGURADOS IN.DE'!D869*'RT GENERALES'!$E$14</f>
        <v>0</v>
      </c>
      <c r="E869" s="432">
        <f>'BIENES ASEGURADOS IN.DE'!E869*'RT GENERALES'!$E$14</f>
        <v>0</v>
      </c>
      <c r="F869" s="433">
        <f>'BIENES ASEGURADOS IN.DE'!F869*'RT GENERALES'!$E$14</f>
        <v>0</v>
      </c>
      <c r="G869" s="425">
        <f t="shared" si="144"/>
        <v>0</v>
      </c>
      <c r="H869" s="283"/>
      <c r="I869" s="284">
        <f>((((D869+E869)*('DT IN. DE'!$C$5/1000)))*($D$1166/IF(AND($D$1165&gt;$B$1167,$B$1167&gt;$D$1164),366,365))+(F869*('DT IN. DE'!$C$5/2000)))</f>
        <v>0</v>
      </c>
      <c r="J869" s="285">
        <f t="shared" si="145"/>
        <v>0</v>
      </c>
      <c r="K869" s="286">
        <f>(((D869+E869)*('DT IN. DE'!$E$5/1000))*($D$1166/IF(AND($D$1165&gt;$B$1167,$B$1167&gt;$D$1164),366,365))+(F869*('DT IN. DE'!$E$5/2000)))</f>
        <v>0</v>
      </c>
      <c r="L869" s="385"/>
      <c r="M869" s="287">
        <f t="shared" si="146"/>
        <v>0</v>
      </c>
      <c r="O869" s="288">
        <f>(($T869*'DT IN. DE'!$C$5/1000))*($D$1166/IF(AND($D$1165&gt;$B$1167,$B$1167&gt;$D$1164),366,365))+(($U869*'DT IN. DE'!$C$5/2000))</f>
        <v>0</v>
      </c>
      <c r="P869" s="289">
        <f t="shared" si="147"/>
        <v>0</v>
      </c>
      <c r="Q869" s="289">
        <f>(($T869*'DT IN. DE'!$E$5/1000))*($D$1166/IF(AND($D$1165&gt;$B$1167,$B$1167&gt;$D$1164),366,365))+(($U869*'DT IN. DE'!$E$5/2000))</f>
        <v>0</v>
      </c>
      <c r="R869" s="290">
        <f t="shared" si="148"/>
        <v>0</v>
      </c>
      <c r="T869" s="291">
        <f t="shared" si="149"/>
        <v>0</v>
      </c>
      <c r="U869" s="291">
        <f t="shared" si="150"/>
        <v>0</v>
      </c>
      <c r="W869" s="288">
        <f>(($AB869*'DT IN. DE'!$C$5/1000))*($D$1166/IF(AND($D$1165&gt;$B$1167,$B$1167&gt;$D$1164),366,365))+(($AC869*'DT IN. DE'!$C$5/2000))</f>
        <v>0</v>
      </c>
      <c r="X869" s="289">
        <f t="shared" si="151"/>
        <v>0</v>
      </c>
      <c r="Y869" s="289">
        <f>(($AB869*'DT IN. DE'!$E$5/1000))*($D$1166/IF(AND($D$1165&gt;$B$1167,$B$1167&gt;$D$1164),366,365))+(($AC869*'DT IN. DE'!$E$5/2000))</f>
        <v>0</v>
      </c>
      <c r="Z869" s="292">
        <f t="shared" si="152"/>
        <v>0</v>
      </c>
      <c r="AA869" s="386"/>
      <c r="AB869" s="291">
        <f t="shared" si="153"/>
        <v>0</v>
      </c>
      <c r="AC869" s="291">
        <f t="shared" si="154"/>
        <v>0</v>
      </c>
    </row>
    <row r="870" spans="2:29" x14ac:dyDescent="0.25">
      <c r="B870" s="424">
        <v>866</v>
      </c>
      <c r="C870" s="430">
        <f>'BIENES ASEGURADOS IN.DE'!C870</f>
        <v>0</v>
      </c>
      <c r="D870" s="431">
        <f>'BIENES ASEGURADOS IN.DE'!D870*'RT GENERALES'!$E$14</f>
        <v>0</v>
      </c>
      <c r="E870" s="432">
        <f>'BIENES ASEGURADOS IN.DE'!E870*'RT GENERALES'!$E$14</f>
        <v>0</v>
      </c>
      <c r="F870" s="433">
        <f>'BIENES ASEGURADOS IN.DE'!F870*'RT GENERALES'!$E$14</f>
        <v>0</v>
      </c>
      <c r="G870" s="425">
        <f t="shared" si="144"/>
        <v>0</v>
      </c>
      <c r="H870" s="283"/>
      <c r="I870" s="284">
        <f>((((D870+E870)*('DT IN. DE'!$C$5/1000)))*($D$1166/IF(AND($D$1165&gt;$B$1167,$B$1167&gt;$D$1164),366,365))+(F870*('DT IN. DE'!$C$5/2000)))</f>
        <v>0</v>
      </c>
      <c r="J870" s="285">
        <f t="shared" si="145"/>
        <v>0</v>
      </c>
      <c r="K870" s="286">
        <f>(((D870+E870)*('DT IN. DE'!$E$5/1000))*($D$1166/IF(AND($D$1165&gt;$B$1167,$B$1167&gt;$D$1164),366,365))+(F870*('DT IN. DE'!$E$5/2000)))</f>
        <v>0</v>
      </c>
      <c r="L870" s="385"/>
      <c r="M870" s="287">
        <f t="shared" si="146"/>
        <v>0</v>
      </c>
      <c r="O870" s="288">
        <f>(($T870*'DT IN. DE'!$C$5/1000))*($D$1166/IF(AND($D$1165&gt;$B$1167,$B$1167&gt;$D$1164),366,365))+(($U870*'DT IN. DE'!$C$5/2000))</f>
        <v>0</v>
      </c>
      <c r="P870" s="289">
        <f t="shared" si="147"/>
        <v>0</v>
      </c>
      <c r="Q870" s="289">
        <f>(($T870*'DT IN. DE'!$E$5/1000))*($D$1166/IF(AND($D$1165&gt;$B$1167,$B$1167&gt;$D$1164),366,365))+(($U870*'DT IN. DE'!$E$5/2000))</f>
        <v>0</v>
      </c>
      <c r="R870" s="290">
        <f t="shared" si="148"/>
        <v>0</v>
      </c>
      <c r="T870" s="291">
        <f t="shared" si="149"/>
        <v>0</v>
      </c>
      <c r="U870" s="291">
        <f t="shared" si="150"/>
        <v>0</v>
      </c>
      <c r="W870" s="288">
        <f>(($AB870*'DT IN. DE'!$C$5/1000))*($D$1166/IF(AND($D$1165&gt;$B$1167,$B$1167&gt;$D$1164),366,365))+(($AC870*'DT IN. DE'!$C$5/2000))</f>
        <v>0</v>
      </c>
      <c r="X870" s="289">
        <f t="shared" si="151"/>
        <v>0</v>
      </c>
      <c r="Y870" s="289">
        <f>(($AB870*'DT IN. DE'!$E$5/1000))*($D$1166/IF(AND($D$1165&gt;$B$1167,$B$1167&gt;$D$1164),366,365))+(($AC870*'DT IN. DE'!$E$5/2000))</f>
        <v>0</v>
      </c>
      <c r="Z870" s="292">
        <f t="shared" si="152"/>
        <v>0</v>
      </c>
      <c r="AA870" s="386"/>
      <c r="AB870" s="291">
        <f t="shared" si="153"/>
        <v>0</v>
      </c>
      <c r="AC870" s="291">
        <f t="shared" si="154"/>
        <v>0</v>
      </c>
    </row>
    <row r="871" spans="2:29" x14ac:dyDescent="0.25">
      <c r="B871" s="424">
        <v>867</v>
      </c>
      <c r="C871" s="430">
        <f>'BIENES ASEGURADOS IN.DE'!C871</f>
        <v>0</v>
      </c>
      <c r="D871" s="431">
        <f>'BIENES ASEGURADOS IN.DE'!D871*'RT GENERALES'!$E$14</f>
        <v>0</v>
      </c>
      <c r="E871" s="432">
        <f>'BIENES ASEGURADOS IN.DE'!E871*'RT GENERALES'!$E$14</f>
        <v>0</v>
      </c>
      <c r="F871" s="433">
        <f>'BIENES ASEGURADOS IN.DE'!F871*'RT GENERALES'!$E$14</f>
        <v>0</v>
      </c>
      <c r="G871" s="425">
        <f t="shared" si="144"/>
        <v>0</v>
      </c>
      <c r="H871" s="283"/>
      <c r="I871" s="284">
        <f>((((D871+E871)*('DT IN. DE'!$C$5/1000)))*($D$1166/IF(AND($D$1165&gt;$B$1167,$B$1167&gt;$D$1164),366,365))+(F871*('DT IN. DE'!$C$5/2000)))</f>
        <v>0</v>
      </c>
      <c r="J871" s="285">
        <f t="shared" si="145"/>
        <v>0</v>
      </c>
      <c r="K871" s="286">
        <f>(((D871+E871)*('DT IN. DE'!$E$5/1000))*($D$1166/IF(AND($D$1165&gt;$B$1167,$B$1167&gt;$D$1164),366,365))+(F871*('DT IN. DE'!$E$5/2000)))</f>
        <v>0</v>
      </c>
      <c r="L871" s="385"/>
      <c r="M871" s="287">
        <f t="shared" si="146"/>
        <v>0</v>
      </c>
      <c r="O871" s="288">
        <f>(($T871*'DT IN. DE'!$C$5/1000))*($D$1166/IF(AND($D$1165&gt;$B$1167,$B$1167&gt;$D$1164),366,365))+(($U871*'DT IN. DE'!$C$5/2000))</f>
        <v>0</v>
      </c>
      <c r="P871" s="289">
        <f t="shared" si="147"/>
        <v>0</v>
      </c>
      <c r="Q871" s="289">
        <f>(($T871*'DT IN. DE'!$E$5/1000))*($D$1166/IF(AND($D$1165&gt;$B$1167,$B$1167&gt;$D$1164),366,365))+(($U871*'DT IN. DE'!$E$5/2000))</f>
        <v>0</v>
      </c>
      <c r="R871" s="290">
        <f t="shared" si="148"/>
        <v>0</v>
      </c>
      <c r="T871" s="291">
        <f t="shared" si="149"/>
        <v>0</v>
      </c>
      <c r="U871" s="291">
        <f t="shared" si="150"/>
        <v>0</v>
      </c>
      <c r="W871" s="288">
        <f>(($AB871*'DT IN. DE'!$C$5/1000))*($D$1166/IF(AND($D$1165&gt;$B$1167,$B$1167&gt;$D$1164),366,365))+(($AC871*'DT IN. DE'!$C$5/2000))</f>
        <v>0</v>
      </c>
      <c r="X871" s="289">
        <f t="shared" si="151"/>
        <v>0</v>
      </c>
      <c r="Y871" s="289">
        <f>(($AB871*'DT IN. DE'!$E$5/1000))*($D$1166/IF(AND($D$1165&gt;$B$1167,$B$1167&gt;$D$1164),366,365))+(($AC871*'DT IN. DE'!$E$5/2000))</f>
        <v>0</v>
      </c>
      <c r="Z871" s="292">
        <f t="shared" si="152"/>
        <v>0</v>
      </c>
      <c r="AA871" s="386"/>
      <c r="AB871" s="291">
        <f t="shared" si="153"/>
        <v>0</v>
      </c>
      <c r="AC871" s="291">
        <f t="shared" si="154"/>
        <v>0</v>
      </c>
    </row>
    <row r="872" spans="2:29" x14ac:dyDescent="0.25">
      <c r="B872" s="423">
        <v>868</v>
      </c>
      <c r="C872" s="430">
        <f>'BIENES ASEGURADOS IN.DE'!C872</f>
        <v>0</v>
      </c>
      <c r="D872" s="431">
        <f>'BIENES ASEGURADOS IN.DE'!D872*'RT GENERALES'!$E$14</f>
        <v>0</v>
      </c>
      <c r="E872" s="432">
        <f>'BIENES ASEGURADOS IN.DE'!E872*'RT GENERALES'!$E$14</f>
        <v>0</v>
      </c>
      <c r="F872" s="433">
        <f>'BIENES ASEGURADOS IN.DE'!F872*'RT GENERALES'!$E$14</f>
        <v>0</v>
      </c>
      <c r="G872" s="425">
        <f t="shared" si="144"/>
        <v>0</v>
      </c>
      <c r="H872" s="283"/>
      <c r="I872" s="284">
        <f>((((D872+E872)*('DT IN. DE'!$C$5/1000)))*($D$1166/IF(AND($D$1165&gt;$B$1167,$B$1167&gt;$D$1164),366,365))+(F872*('DT IN. DE'!$C$5/2000)))</f>
        <v>0</v>
      </c>
      <c r="J872" s="285">
        <f t="shared" si="145"/>
        <v>0</v>
      </c>
      <c r="K872" s="286">
        <f>(((D872+E872)*('DT IN. DE'!$E$5/1000))*($D$1166/IF(AND($D$1165&gt;$B$1167,$B$1167&gt;$D$1164),366,365))+(F872*('DT IN. DE'!$E$5/2000)))</f>
        <v>0</v>
      </c>
      <c r="L872" s="385"/>
      <c r="M872" s="287">
        <f t="shared" si="146"/>
        <v>0</v>
      </c>
      <c r="O872" s="288">
        <f>(($T872*'DT IN. DE'!$C$5/1000))*($D$1166/IF(AND($D$1165&gt;$B$1167,$B$1167&gt;$D$1164),366,365))+(($U872*'DT IN. DE'!$C$5/2000))</f>
        <v>0</v>
      </c>
      <c r="P872" s="289">
        <f t="shared" si="147"/>
        <v>0</v>
      </c>
      <c r="Q872" s="289">
        <f>(($T872*'DT IN. DE'!$E$5/1000))*($D$1166/IF(AND($D$1165&gt;$B$1167,$B$1167&gt;$D$1164),366,365))+(($U872*'DT IN. DE'!$E$5/2000))</f>
        <v>0</v>
      </c>
      <c r="R872" s="290">
        <f t="shared" si="148"/>
        <v>0</v>
      </c>
      <c r="T872" s="291">
        <f t="shared" si="149"/>
        <v>0</v>
      </c>
      <c r="U872" s="291">
        <f t="shared" si="150"/>
        <v>0</v>
      </c>
      <c r="W872" s="288">
        <f>(($AB872*'DT IN. DE'!$C$5/1000))*($D$1166/IF(AND($D$1165&gt;$B$1167,$B$1167&gt;$D$1164),366,365))+(($AC872*'DT IN. DE'!$C$5/2000))</f>
        <v>0</v>
      </c>
      <c r="X872" s="289">
        <f t="shared" si="151"/>
        <v>0</v>
      </c>
      <c r="Y872" s="289">
        <f>(($AB872*'DT IN. DE'!$E$5/1000))*($D$1166/IF(AND($D$1165&gt;$B$1167,$B$1167&gt;$D$1164),366,365))+(($AC872*'DT IN. DE'!$E$5/2000))</f>
        <v>0</v>
      </c>
      <c r="Z872" s="292">
        <f t="shared" si="152"/>
        <v>0</v>
      </c>
      <c r="AA872" s="386"/>
      <c r="AB872" s="291">
        <f t="shared" si="153"/>
        <v>0</v>
      </c>
      <c r="AC872" s="291">
        <f t="shared" si="154"/>
        <v>0</v>
      </c>
    </row>
    <row r="873" spans="2:29" x14ac:dyDescent="0.25">
      <c r="B873" s="424">
        <v>869</v>
      </c>
      <c r="C873" s="430">
        <f>'BIENES ASEGURADOS IN.DE'!C873</f>
        <v>0</v>
      </c>
      <c r="D873" s="431">
        <f>'BIENES ASEGURADOS IN.DE'!D873*'RT GENERALES'!$E$14</f>
        <v>0</v>
      </c>
      <c r="E873" s="432">
        <f>'BIENES ASEGURADOS IN.DE'!E873*'RT GENERALES'!$E$14</f>
        <v>0</v>
      </c>
      <c r="F873" s="433">
        <f>'BIENES ASEGURADOS IN.DE'!F873*'RT GENERALES'!$E$14</f>
        <v>0</v>
      </c>
      <c r="G873" s="425">
        <f t="shared" si="144"/>
        <v>0</v>
      </c>
      <c r="H873" s="283"/>
      <c r="I873" s="284">
        <f>((((D873+E873)*('DT IN. DE'!$C$5/1000)))*($D$1166/IF(AND($D$1165&gt;$B$1167,$B$1167&gt;$D$1164),366,365))+(F873*('DT IN. DE'!$C$5/2000)))</f>
        <v>0</v>
      </c>
      <c r="J873" s="285">
        <f t="shared" si="145"/>
        <v>0</v>
      </c>
      <c r="K873" s="286">
        <f>(((D873+E873)*('DT IN. DE'!$E$5/1000))*($D$1166/IF(AND($D$1165&gt;$B$1167,$B$1167&gt;$D$1164),366,365))+(F873*('DT IN. DE'!$E$5/2000)))</f>
        <v>0</v>
      </c>
      <c r="L873" s="385"/>
      <c r="M873" s="287">
        <f t="shared" si="146"/>
        <v>0</v>
      </c>
      <c r="O873" s="288">
        <f>(($T873*'DT IN. DE'!$C$5/1000))*($D$1166/IF(AND($D$1165&gt;$B$1167,$B$1167&gt;$D$1164),366,365))+(($U873*'DT IN. DE'!$C$5/2000))</f>
        <v>0</v>
      </c>
      <c r="P873" s="289">
        <f t="shared" si="147"/>
        <v>0</v>
      </c>
      <c r="Q873" s="289">
        <f>(($T873*'DT IN. DE'!$E$5/1000))*($D$1166/IF(AND($D$1165&gt;$B$1167,$B$1167&gt;$D$1164),366,365))+(($U873*'DT IN. DE'!$E$5/2000))</f>
        <v>0</v>
      </c>
      <c r="R873" s="290">
        <f t="shared" si="148"/>
        <v>0</v>
      </c>
      <c r="T873" s="291">
        <f t="shared" si="149"/>
        <v>0</v>
      </c>
      <c r="U873" s="291">
        <f t="shared" si="150"/>
        <v>0</v>
      </c>
      <c r="W873" s="288">
        <f>(($AB873*'DT IN. DE'!$C$5/1000))*($D$1166/IF(AND($D$1165&gt;$B$1167,$B$1167&gt;$D$1164),366,365))+(($AC873*'DT IN. DE'!$C$5/2000))</f>
        <v>0</v>
      </c>
      <c r="X873" s="289">
        <f t="shared" si="151"/>
        <v>0</v>
      </c>
      <c r="Y873" s="289">
        <f>(($AB873*'DT IN. DE'!$E$5/1000))*($D$1166/IF(AND($D$1165&gt;$B$1167,$B$1167&gt;$D$1164),366,365))+(($AC873*'DT IN. DE'!$E$5/2000))</f>
        <v>0</v>
      </c>
      <c r="Z873" s="292">
        <f t="shared" si="152"/>
        <v>0</v>
      </c>
      <c r="AA873" s="386"/>
      <c r="AB873" s="291">
        <f t="shared" si="153"/>
        <v>0</v>
      </c>
      <c r="AC873" s="291">
        <f t="shared" si="154"/>
        <v>0</v>
      </c>
    </row>
    <row r="874" spans="2:29" x14ac:dyDescent="0.25">
      <c r="B874" s="424">
        <v>870</v>
      </c>
      <c r="C874" s="430">
        <f>'BIENES ASEGURADOS IN.DE'!C874</f>
        <v>0</v>
      </c>
      <c r="D874" s="431">
        <f>'BIENES ASEGURADOS IN.DE'!D874*'RT GENERALES'!$E$14</f>
        <v>0</v>
      </c>
      <c r="E874" s="432">
        <f>'BIENES ASEGURADOS IN.DE'!E874*'RT GENERALES'!$E$14</f>
        <v>0</v>
      </c>
      <c r="F874" s="433">
        <f>'BIENES ASEGURADOS IN.DE'!F874*'RT GENERALES'!$E$14</f>
        <v>0</v>
      </c>
      <c r="G874" s="425">
        <f t="shared" si="144"/>
        <v>0</v>
      </c>
      <c r="H874" s="283"/>
      <c r="I874" s="284">
        <f>((((D874+E874)*('DT IN. DE'!$C$5/1000)))*($D$1166/IF(AND($D$1165&gt;$B$1167,$B$1167&gt;$D$1164),366,365))+(F874*('DT IN. DE'!$C$5/2000)))</f>
        <v>0</v>
      </c>
      <c r="J874" s="285">
        <f t="shared" si="145"/>
        <v>0</v>
      </c>
      <c r="K874" s="286">
        <f>(((D874+E874)*('DT IN. DE'!$E$5/1000))*($D$1166/IF(AND($D$1165&gt;$B$1167,$B$1167&gt;$D$1164),366,365))+(F874*('DT IN. DE'!$E$5/2000)))</f>
        <v>0</v>
      </c>
      <c r="L874" s="385"/>
      <c r="M874" s="287">
        <f t="shared" si="146"/>
        <v>0</v>
      </c>
      <c r="O874" s="288">
        <f>(($T874*'DT IN. DE'!$C$5/1000))*($D$1166/IF(AND($D$1165&gt;$B$1167,$B$1167&gt;$D$1164),366,365))+(($U874*'DT IN. DE'!$C$5/2000))</f>
        <v>0</v>
      </c>
      <c r="P874" s="289">
        <f t="shared" si="147"/>
        <v>0</v>
      </c>
      <c r="Q874" s="289">
        <f>(($T874*'DT IN. DE'!$E$5/1000))*($D$1166/IF(AND($D$1165&gt;$B$1167,$B$1167&gt;$D$1164),366,365))+(($U874*'DT IN. DE'!$E$5/2000))</f>
        <v>0</v>
      </c>
      <c r="R874" s="290">
        <f t="shared" si="148"/>
        <v>0</v>
      </c>
      <c r="T874" s="291">
        <f t="shared" si="149"/>
        <v>0</v>
      </c>
      <c r="U874" s="291">
        <f t="shared" si="150"/>
        <v>0</v>
      </c>
      <c r="W874" s="288">
        <f>(($AB874*'DT IN. DE'!$C$5/1000))*($D$1166/IF(AND($D$1165&gt;$B$1167,$B$1167&gt;$D$1164),366,365))+(($AC874*'DT IN. DE'!$C$5/2000))</f>
        <v>0</v>
      </c>
      <c r="X874" s="289">
        <f t="shared" si="151"/>
        <v>0</v>
      </c>
      <c r="Y874" s="289">
        <f>(($AB874*'DT IN. DE'!$E$5/1000))*($D$1166/IF(AND($D$1165&gt;$B$1167,$B$1167&gt;$D$1164),366,365))+(($AC874*'DT IN. DE'!$E$5/2000))</f>
        <v>0</v>
      </c>
      <c r="Z874" s="292">
        <f t="shared" si="152"/>
        <v>0</v>
      </c>
      <c r="AA874" s="386"/>
      <c r="AB874" s="291">
        <f t="shared" si="153"/>
        <v>0</v>
      </c>
      <c r="AC874" s="291">
        <f t="shared" si="154"/>
        <v>0</v>
      </c>
    </row>
    <row r="875" spans="2:29" x14ac:dyDescent="0.25">
      <c r="B875" s="423">
        <v>871</v>
      </c>
      <c r="C875" s="430">
        <f>'BIENES ASEGURADOS IN.DE'!C875</f>
        <v>0</v>
      </c>
      <c r="D875" s="431">
        <f>'BIENES ASEGURADOS IN.DE'!D875*'RT GENERALES'!$E$14</f>
        <v>0</v>
      </c>
      <c r="E875" s="432">
        <f>'BIENES ASEGURADOS IN.DE'!E875*'RT GENERALES'!$E$14</f>
        <v>0</v>
      </c>
      <c r="F875" s="433">
        <f>'BIENES ASEGURADOS IN.DE'!F875*'RT GENERALES'!$E$14</f>
        <v>0</v>
      </c>
      <c r="G875" s="425">
        <f t="shared" si="144"/>
        <v>0</v>
      </c>
      <c r="H875" s="283"/>
      <c r="I875" s="284">
        <f>((((D875+E875)*('DT IN. DE'!$C$5/1000)))*($D$1166/IF(AND($D$1165&gt;$B$1167,$B$1167&gt;$D$1164),366,365))+(F875*('DT IN. DE'!$C$5/2000)))</f>
        <v>0</v>
      </c>
      <c r="J875" s="285">
        <f t="shared" si="145"/>
        <v>0</v>
      </c>
      <c r="K875" s="286">
        <f>(((D875+E875)*('DT IN. DE'!$E$5/1000))*($D$1166/IF(AND($D$1165&gt;$B$1167,$B$1167&gt;$D$1164),366,365))+(F875*('DT IN. DE'!$E$5/2000)))</f>
        <v>0</v>
      </c>
      <c r="L875" s="385"/>
      <c r="M875" s="287">
        <f t="shared" si="146"/>
        <v>0</v>
      </c>
      <c r="O875" s="288">
        <f>(($T875*'DT IN. DE'!$C$5/1000))*($D$1166/IF(AND($D$1165&gt;$B$1167,$B$1167&gt;$D$1164),366,365))+(($U875*'DT IN. DE'!$C$5/2000))</f>
        <v>0</v>
      </c>
      <c r="P875" s="289">
        <f t="shared" si="147"/>
        <v>0</v>
      </c>
      <c r="Q875" s="289">
        <f>(($T875*'DT IN. DE'!$E$5/1000))*($D$1166/IF(AND($D$1165&gt;$B$1167,$B$1167&gt;$D$1164),366,365))+(($U875*'DT IN. DE'!$E$5/2000))</f>
        <v>0</v>
      </c>
      <c r="R875" s="290">
        <f t="shared" si="148"/>
        <v>0</v>
      </c>
      <c r="T875" s="291">
        <f t="shared" si="149"/>
        <v>0</v>
      </c>
      <c r="U875" s="291">
        <f t="shared" si="150"/>
        <v>0</v>
      </c>
      <c r="W875" s="288">
        <f>(($AB875*'DT IN. DE'!$C$5/1000))*($D$1166/IF(AND($D$1165&gt;$B$1167,$B$1167&gt;$D$1164),366,365))+(($AC875*'DT IN. DE'!$C$5/2000))</f>
        <v>0</v>
      </c>
      <c r="X875" s="289">
        <f t="shared" si="151"/>
        <v>0</v>
      </c>
      <c r="Y875" s="289">
        <f>(($AB875*'DT IN. DE'!$E$5/1000))*($D$1166/IF(AND($D$1165&gt;$B$1167,$B$1167&gt;$D$1164),366,365))+(($AC875*'DT IN. DE'!$E$5/2000))</f>
        <v>0</v>
      </c>
      <c r="Z875" s="292">
        <f t="shared" si="152"/>
        <v>0</v>
      </c>
      <c r="AA875" s="386"/>
      <c r="AB875" s="291">
        <f t="shared" si="153"/>
        <v>0</v>
      </c>
      <c r="AC875" s="291">
        <f t="shared" si="154"/>
        <v>0</v>
      </c>
    </row>
    <row r="876" spans="2:29" x14ac:dyDescent="0.25">
      <c r="B876" s="424">
        <v>872</v>
      </c>
      <c r="C876" s="430">
        <f>'BIENES ASEGURADOS IN.DE'!C876</f>
        <v>0</v>
      </c>
      <c r="D876" s="431">
        <f>'BIENES ASEGURADOS IN.DE'!D876*'RT GENERALES'!$E$14</f>
        <v>0</v>
      </c>
      <c r="E876" s="432">
        <f>'BIENES ASEGURADOS IN.DE'!E876*'RT GENERALES'!$E$14</f>
        <v>0</v>
      </c>
      <c r="F876" s="433">
        <f>'BIENES ASEGURADOS IN.DE'!F876*'RT GENERALES'!$E$14</f>
        <v>0</v>
      </c>
      <c r="G876" s="425">
        <f t="shared" si="144"/>
        <v>0</v>
      </c>
      <c r="H876" s="283"/>
      <c r="I876" s="284">
        <f>((((D876+E876)*('DT IN. DE'!$C$5/1000)))*($D$1166/IF(AND($D$1165&gt;$B$1167,$B$1167&gt;$D$1164),366,365))+(F876*('DT IN. DE'!$C$5/2000)))</f>
        <v>0</v>
      </c>
      <c r="J876" s="285">
        <f t="shared" si="145"/>
        <v>0</v>
      </c>
      <c r="K876" s="286">
        <f>(((D876+E876)*('DT IN. DE'!$E$5/1000))*($D$1166/IF(AND($D$1165&gt;$B$1167,$B$1167&gt;$D$1164),366,365))+(F876*('DT IN. DE'!$E$5/2000)))</f>
        <v>0</v>
      </c>
      <c r="L876" s="385"/>
      <c r="M876" s="287">
        <f t="shared" si="146"/>
        <v>0</v>
      </c>
      <c r="O876" s="288">
        <f>(($T876*'DT IN. DE'!$C$5/1000))*($D$1166/IF(AND($D$1165&gt;$B$1167,$B$1167&gt;$D$1164),366,365))+(($U876*'DT IN. DE'!$C$5/2000))</f>
        <v>0</v>
      </c>
      <c r="P876" s="289">
        <f t="shared" si="147"/>
        <v>0</v>
      </c>
      <c r="Q876" s="289">
        <f>(($T876*'DT IN. DE'!$E$5/1000))*($D$1166/IF(AND($D$1165&gt;$B$1167,$B$1167&gt;$D$1164),366,365))+(($U876*'DT IN. DE'!$E$5/2000))</f>
        <v>0</v>
      </c>
      <c r="R876" s="290">
        <f t="shared" si="148"/>
        <v>0</v>
      </c>
      <c r="T876" s="291">
        <f t="shared" si="149"/>
        <v>0</v>
      </c>
      <c r="U876" s="291">
        <f t="shared" si="150"/>
        <v>0</v>
      </c>
      <c r="W876" s="288">
        <f>(($AB876*'DT IN. DE'!$C$5/1000))*($D$1166/IF(AND($D$1165&gt;$B$1167,$B$1167&gt;$D$1164),366,365))+(($AC876*'DT IN. DE'!$C$5/2000))</f>
        <v>0</v>
      </c>
      <c r="X876" s="289">
        <f t="shared" si="151"/>
        <v>0</v>
      </c>
      <c r="Y876" s="289">
        <f>(($AB876*'DT IN. DE'!$E$5/1000))*($D$1166/IF(AND($D$1165&gt;$B$1167,$B$1167&gt;$D$1164),366,365))+(($AC876*'DT IN. DE'!$E$5/2000))</f>
        <v>0</v>
      </c>
      <c r="Z876" s="292">
        <f t="shared" si="152"/>
        <v>0</v>
      </c>
      <c r="AA876" s="386"/>
      <c r="AB876" s="291">
        <f t="shared" si="153"/>
        <v>0</v>
      </c>
      <c r="AC876" s="291">
        <f t="shared" si="154"/>
        <v>0</v>
      </c>
    </row>
    <row r="877" spans="2:29" x14ac:dyDescent="0.25">
      <c r="B877" s="424">
        <v>873</v>
      </c>
      <c r="C877" s="430">
        <f>'BIENES ASEGURADOS IN.DE'!C877</f>
        <v>0</v>
      </c>
      <c r="D877" s="431">
        <f>'BIENES ASEGURADOS IN.DE'!D877*'RT GENERALES'!$E$14</f>
        <v>0</v>
      </c>
      <c r="E877" s="432">
        <f>'BIENES ASEGURADOS IN.DE'!E877*'RT GENERALES'!$E$14</f>
        <v>0</v>
      </c>
      <c r="F877" s="433">
        <f>'BIENES ASEGURADOS IN.DE'!F877*'RT GENERALES'!$E$14</f>
        <v>0</v>
      </c>
      <c r="G877" s="425">
        <f t="shared" si="144"/>
        <v>0</v>
      </c>
      <c r="H877" s="283"/>
      <c r="I877" s="284">
        <f>((((D877+E877)*('DT IN. DE'!$C$5/1000)))*($D$1166/IF(AND($D$1165&gt;$B$1167,$B$1167&gt;$D$1164),366,365))+(F877*('DT IN. DE'!$C$5/2000)))</f>
        <v>0</v>
      </c>
      <c r="J877" s="285">
        <f t="shared" si="145"/>
        <v>0</v>
      </c>
      <c r="K877" s="286">
        <f>(((D877+E877)*('DT IN. DE'!$E$5/1000))*($D$1166/IF(AND($D$1165&gt;$B$1167,$B$1167&gt;$D$1164),366,365))+(F877*('DT IN. DE'!$E$5/2000)))</f>
        <v>0</v>
      </c>
      <c r="L877" s="385"/>
      <c r="M877" s="287">
        <f t="shared" si="146"/>
        <v>0</v>
      </c>
      <c r="O877" s="288">
        <f>(($T877*'DT IN. DE'!$C$5/1000))*($D$1166/IF(AND($D$1165&gt;$B$1167,$B$1167&gt;$D$1164),366,365))+(($U877*'DT IN. DE'!$C$5/2000))</f>
        <v>0</v>
      </c>
      <c r="P877" s="289">
        <f t="shared" si="147"/>
        <v>0</v>
      </c>
      <c r="Q877" s="289">
        <f>(($T877*'DT IN. DE'!$E$5/1000))*($D$1166/IF(AND($D$1165&gt;$B$1167,$B$1167&gt;$D$1164),366,365))+(($U877*'DT IN. DE'!$E$5/2000))</f>
        <v>0</v>
      </c>
      <c r="R877" s="290">
        <f t="shared" si="148"/>
        <v>0</v>
      </c>
      <c r="T877" s="291">
        <f t="shared" si="149"/>
        <v>0</v>
      </c>
      <c r="U877" s="291">
        <f t="shared" si="150"/>
        <v>0</v>
      </c>
      <c r="W877" s="288">
        <f>(($AB877*'DT IN. DE'!$C$5/1000))*($D$1166/IF(AND($D$1165&gt;$B$1167,$B$1167&gt;$D$1164),366,365))+(($AC877*'DT IN. DE'!$C$5/2000))</f>
        <v>0</v>
      </c>
      <c r="X877" s="289">
        <f t="shared" si="151"/>
        <v>0</v>
      </c>
      <c r="Y877" s="289">
        <f>(($AB877*'DT IN. DE'!$E$5/1000))*($D$1166/IF(AND($D$1165&gt;$B$1167,$B$1167&gt;$D$1164),366,365))+(($AC877*'DT IN. DE'!$E$5/2000))</f>
        <v>0</v>
      </c>
      <c r="Z877" s="292">
        <f t="shared" si="152"/>
        <v>0</v>
      </c>
      <c r="AA877" s="386"/>
      <c r="AB877" s="291">
        <f t="shared" si="153"/>
        <v>0</v>
      </c>
      <c r="AC877" s="291">
        <f t="shared" si="154"/>
        <v>0</v>
      </c>
    </row>
    <row r="878" spans="2:29" x14ac:dyDescent="0.25">
      <c r="B878" s="423">
        <v>874</v>
      </c>
      <c r="C878" s="430">
        <f>'BIENES ASEGURADOS IN.DE'!C878</f>
        <v>0</v>
      </c>
      <c r="D878" s="431">
        <f>'BIENES ASEGURADOS IN.DE'!D878*'RT GENERALES'!$E$14</f>
        <v>0</v>
      </c>
      <c r="E878" s="432">
        <f>'BIENES ASEGURADOS IN.DE'!E878*'RT GENERALES'!$E$14</f>
        <v>0</v>
      </c>
      <c r="F878" s="433">
        <f>'BIENES ASEGURADOS IN.DE'!F878*'RT GENERALES'!$E$14</f>
        <v>0</v>
      </c>
      <c r="G878" s="425">
        <f t="shared" si="144"/>
        <v>0</v>
      </c>
      <c r="H878" s="283"/>
      <c r="I878" s="284">
        <f>((((D878+E878)*('DT IN. DE'!$C$5/1000)))*($D$1166/IF(AND($D$1165&gt;$B$1167,$B$1167&gt;$D$1164),366,365))+(F878*('DT IN. DE'!$C$5/2000)))</f>
        <v>0</v>
      </c>
      <c r="J878" s="285">
        <f t="shared" si="145"/>
        <v>0</v>
      </c>
      <c r="K878" s="286">
        <f>(((D878+E878)*('DT IN. DE'!$E$5/1000))*($D$1166/IF(AND($D$1165&gt;$B$1167,$B$1167&gt;$D$1164),366,365))+(F878*('DT IN. DE'!$E$5/2000)))</f>
        <v>0</v>
      </c>
      <c r="L878" s="385"/>
      <c r="M878" s="287">
        <f t="shared" si="146"/>
        <v>0</v>
      </c>
      <c r="O878" s="288">
        <f>(($T878*'DT IN. DE'!$C$5/1000))*($D$1166/IF(AND($D$1165&gt;$B$1167,$B$1167&gt;$D$1164),366,365))+(($U878*'DT IN. DE'!$C$5/2000))</f>
        <v>0</v>
      </c>
      <c r="P878" s="289">
        <f t="shared" si="147"/>
        <v>0</v>
      </c>
      <c r="Q878" s="289">
        <f>(($T878*'DT IN. DE'!$E$5/1000))*($D$1166/IF(AND($D$1165&gt;$B$1167,$B$1167&gt;$D$1164),366,365))+(($U878*'DT IN. DE'!$E$5/2000))</f>
        <v>0</v>
      </c>
      <c r="R878" s="290">
        <f t="shared" si="148"/>
        <v>0</v>
      </c>
      <c r="T878" s="291">
        <f t="shared" si="149"/>
        <v>0</v>
      </c>
      <c r="U878" s="291">
        <f t="shared" si="150"/>
        <v>0</v>
      </c>
      <c r="W878" s="288">
        <f>(($AB878*'DT IN. DE'!$C$5/1000))*($D$1166/IF(AND($D$1165&gt;$B$1167,$B$1167&gt;$D$1164),366,365))+(($AC878*'DT IN. DE'!$C$5/2000))</f>
        <v>0</v>
      </c>
      <c r="X878" s="289">
        <f t="shared" si="151"/>
        <v>0</v>
      </c>
      <c r="Y878" s="289">
        <f>(($AB878*'DT IN. DE'!$E$5/1000))*($D$1166/IF(AND($D$1165&gt;$B$1167,$B$1167&gt;$D$1164),366,365))+(($AC878*'DT IN. DE'!$E$5/2000))</f>
        <v>0</v>
      </c>
      <c r="Z878" s="292">
        <f t="shared" si="152"/>
        <v>0</v>
      </c>
      <c r="AA878" s="386"/>
      <c r="AB878" s="291">
        <f t="shared" si="153"/>
        <v>0</v>
      </c>
      <c r="AC878" s="291">
        <f t="shared" si="154"/>
        <v>0</v>
      </c>
    </row>
    <row r="879" spans="2:29" x14ac:dyDescent="0.25">
      <c r="B879" s="424">
        <v>875</v>
      </c>
      <c r="C879" s="430">
        <f>'BIENES ASEGURADOS IN.DE'!C879</f>
        <v>0</v>
      </c>
      <c r="D879" s="431">
        <f>'BIENES ASEGURADOS IN.DE'!D879*'RT GENERALES'!$E$14</f>
        <v>0</v>
      </c>
      <c r="E879" s="432">
        <f>'BIENES ASEGURADOS IN.DE'!E879*'RT GENERALES'!$E$14</f>
        <v>0</v>
      </c>
      <c r="F879" s="433">
        <f>'BIENES ASEGURADOS IN.DE'!F879*'RT GENERALES'!$E$14</f>
        <v>0</v>
      </c>
      <c r="G879" s="425">
        <f t="shared" si="144"/>
        <v>0</v>
      </c>
      <c r="H879" s="283"/>
      <c r="I879" s="284">
        <f>((((D879+E879)*('DT IN. DE'!$C$5/1000)))*($D$1166/IF(AND($D$1165&gt;$B$1167,$B$1167&gt;$D$1164),366,365))+(F879*('DT IN. DE'!$C$5/2000)))</f>
        <v>0</v>
      </c>
      <c r="J879" s="285">
        <f t="shared" si="145"/>
        <v>0</v>
      </c>
      <c r="K879" s="286">
        <f>(((D879+E879)*('DT IN. DE'!$E$5/1000))*($D$1166/IF(AND($D$1165&gt;$B$1167,$B$1167&gt;$D$1164),366,365))+(F879*('DT IN. DE'!$E$5/2000)))</f>
        <v>0</v>
      </c>
      <c r="L879" s="385"/>
      <c r="M879" s="287">
        <f t="shared" si="146"/>
        <v>0</v>
      </c>
      <c r="O879" s="288">
        <f>(($T879*'DT IN. DE'!$C$5/1000))*($D$1166/IF(AND($D$1165&gt;$B$1167,$B$1167&gt;$D$1164),366,365))+(($U879*'DT IN. DE'!$C$5/2000))</f>
        <v>0</v>
      </c>
      <c r="P879" s="289">
        <f t="shared" si="147"/>
        <v>0</v>
      </c>
      <c r="Q879" s="289">
        <f>(($T879*'DT IN. DE'!$E$5/1000))*($D$1166/IF(AND($D$1165&gt;$B$1167,$B$1167&gt;$D$1164),366,365))+(($U879*'DT IN. DE'!$E$5/2000))</f>
        <v>0</v>
      </c>
      <c r="R879" s="290">
        <f t="shared" si="148"/>
        <v>0</v>
      </c>
      <c r="T879" s="291">
        <f t="shared" si="149"/>
        <v>0</v>
      </c>
      <c r="U879" s="291">
        <f t="shared" si="150"/>
        <v>0</v>
      </c>
      <c r="W879" s="288">
        <f>(($AB879*'DT IN. DE'!$C$5/1000))*($D$1166/IF(AND($D$1165&gt;$B$1167,$B$1167&gt;$D$1164),366,365))+(($AC879*'DT IN. DE'!$C$5/2000))</f>
        <v>0</v>
      </c>
      <c r="X879" s="289">
        <f t="shared" si="151"/>
        <v>0</v>
      </c>
      <c r="Y879" s="289">
        <f>(($AB879*'DT IN. DE'!$E$5/1000))*($D$1166/IF(AND($D$1165&gt;$B$1167,$B$1167&gt;$D$1164),366,365))+(($AC879*'DT IN. DE'!$E$5/2000))</f>
        <v>0</v>
      </c>
      <c r="Z879" s="292">
        <f t="shared" si="152"/>
        <v>0</v>
      </c>
      <c r="AA879" s="386"/>
      <c r="AB879" s="291">
        <f t="shared" si="153"/>
        <v>0</v>
      </c>
      <c r="AC879" s="291">
        <f t="shared" si="154"/>
        <v>0</v>
      </c>
    </row>
    <row r="880" spans="2:29" x14ac:dyDescent="0.25">
      <c r="B880" s="424">
        <v>876</v>
      </c>
      <c r="C880" s="430">
        <f>'BIENES ASEGURADOS IN.DE'!C880</f>
        <v>0</v>
      </c>
      <c r="D880" s="431">
        <f>'BIENES ASEGURADOS IN.DE'!D880*'RT GENERALES'!$E$14</f>
        <v>0</v>
      </c>
      <c r="E880" s="432">
        <f>'BIENES ASEGURADOS IN.DE'!E880*'RT GENERALES'!$E$14</f>
        <v>0</v>
      </c>
      <c r="F880" s="433">
        <f>'BIENES ASEGURADOS IN.DE'!F880*'RT GENERALES'!$E$14</f>
        <v>0</v>
      </c>
      <c r="G880" s="425">
        <f t="shared" si="144"/>
        <v>0</v>
      </c>
      <c r="H880" s="283"/>
      <c r="I880" s="284">
        <f>((((D880+E880)*('DT IN. DE'!$C$5/1000)))*($D$1166/IF(AND($D$1165&gt;$B$1167,$B$1167&gt;$D$1164),366,365))+(F880*('DT IN. DE'!$C$5/2000)))</f>
        <v>0</v>
      </c>
      <c r="J880" s="285">
        <f t="shared" si="145"/>
        <v>0</v>
      </c>
      <c r="K880" s="286">
        <f>(((D880+E880)*('DT IN. DE'!$E$5/1000))*($D$1166/IF(AND($D$1165&gt;$B$1167,$B$1167&gt;$D$1164),366,365))+(F880*('DT IN. DE'!$E$5/2000)))</f>
        <v>0</v>
      </c>
      <c r="L880" s="385"/>
      <c r="M880" s="287">
        <f t="shared" si="146"/>
        <v>0</v>
      </c>
      <c r="O880" s="288">
        <f>(($T880*'DT IN. DE'!$C$5/1000))*($D$1166/IF(AND($D$1165&gt;$B$1167,$B$1167&gt;$D$1164),366,365))+(($U880*'DT IN. DE'!$C$5/2000))</f>
        <v>0</v>
      </c>
      <c r="P880" s="289">
        <f t="shared" si="147"/>
        <v>0</v>
      </c>
      <c r="Q880" s="289">
        <f>(($T880*'DT IN. DE'!$E$5/1000))*($D$1166/IF(AND($D$1165&gt;$B$1167,$B$1167&gt;$D$1164),366,365))+(($U880*'DT IN. DE'!$E$5/2000))</f>
        <v>0</v>
      </c>
      <c r="R880" s="290">
        <f t="shared" si="148"/>
        <v>0</v>
      </c>
      <c r="T880" s="291">
        <f t="shared" si="149"/>
        <v>0</v>
      </c>
      <c r="U880" s="291">
        <f t="shared" si="150"/>
        <v>0</v>
      </c>
      <c r="W880" s="288">
        <f>(($AB880*'DT IN. DE'!$C$5/1000))*($D$1166/IF(AND($D$1165&gt;$B$1167,$B$1167&gt;$D$1164),366,365))+(($AC880*'DT IN. DE'!$C$5/2000))</f>
        <v>0</v>
      </c>
      <c r="X880" s="289">
        <f t="shared" si="151"/>
        <v>0</v>
      </c>
      <c r="Y880" s="289">
        <f>(($AB880*'DT IN. DE'!$E$5/1000))*($D$1166/IF(AND($D$1165&gt;$B$1167,$B$1167&gt;$D$1164),366,365))+(($AC880*'DT IN. DE'!$E$5/2000))</f>
        <v>0</v>
      </c>
      <c r="Z880" s="292">
        <f t="shared" si="152"/>
        <v>0</v>
      </c>
      <c r="AA880" s="386"/>
      <c r="AB880" s="291">
        <f t="shared" si="153"/>
        <v>0</v>
      </c>
      <c r="AC880" s="291">
        <f t="shared" si="154"/>
        <v>0</v>
      </c>
    </row>
    <row r="881" spans="2:29" x14ac:dyDescent="0.25">
      <c r="B881" s="423">
        <v>877</v>
      </c>
      <c r="C881" s="430">
        <f>'BIENES ASEGURADOS IN.DE'!C881</f>
        <v>0</v>
      </c>
      <c r="D881" s="431">
        <f>'BIENES ASEGURADOS IN.DE'!D881*'RT GENERALES'!$E$14</f>
        <v>0</v>
      </c>
      <c r="E881" s="432">
        <f>'BIENES ASEGURADOS IN.DE'!E881*'RT GENERALES'!$E$14</f>
        <v>0</v>
      </c>
      <c r="F881" s="433">
        <f>'BIENES ASEGURADOS IN.DE'!F881*'RT GENERALES'!$E$14</f>
        <v>0</v>
      </c>
      <c r="G881" s="425">
        <f t="shared" si="144"/>
        <v>0</v>
      </c>
      <c r="H881" s="283"/>
      <c r="I881" s="284">
        <f>((((D881+E881)*('DT IN. DE'!$C$5/1000)))*($D$1166/IF(AND($D$1165&gt;$B$1167,$B$1167&gt;$D$1164),366,365))+(F881*('DT IN. DE'!$C$5/2000)))</f>
        <v>0</v>
      </c>
      <c r="J881" s="285">
        <f t="shared" si="145"/>
        <v>0</v>
      </c>
      <c r="K881" s="286">
        <f>(((D881+E881)*('DT IN. DE'!$E$5/1000))*($D$1166/IF(AND($D$1165&gt;$B$1167,$B$1167&gt;$D$1164),366,365))+(F881*('DT IN. DE'!$E$5/2000)))</f>
        <v>0</v>
      </c>
      <c r="L881" s="385"/>
      <c r="M881" s="287">
        <f t="shared" si="146"/>
        <v>0</v>
      </c>
      <c r="O881" s="288">
        <f>(($T881*'DT IN. DE'!$C$5/1000))*($D$1166/IF(AND($D$1165&gt;$B$1167,$B$1167&gt;$D$1164),366,365))+(($U881*'DT IN. DE'!$C$5/2000))</f>
        <v>0</v>
      </c>
      <c r="P881" s="289">
        <f t="shared" si="147"/>
        <v>0</v>
      </c>
      <c r="Q881" s="289">
        <f>(($T881*'DT IN. DE'!$E$5/1000))*($D$1166/IF(AND($D$1165&gt;$B$1167,$B$1167&gt;$D$1164),366,365))+(($U881*'DT IN. DE'!$E$5/2000))</f>
        <v>0</v>
      </c>
      <c r="R881" s="290">
        <f t="shared" si="148"/>
        <v>0</v>
      </c>
      <c r="T881" s="291">
        <f t="shared" si="149"/>
        <v>0</v>
      </c>
      <c r="U881" s="291">
        <f t="shared" si="150"/>
        <v>0</v>
      </c>
      <c r="W881" s="288">
        <f>(($AB881*'DT IN. DE'!$C$5/1000))*($D$1166/IF(AND($D$1165&gt;$B$1167,$B$1167&gt;$D$1164),366,365))+(($AC881*'DT IN. DE'!$C$5/2000))</f>
        <v>0</v>
      </c>
      <c r="X881" s="289">
        <f t="shared" si="151"/>
        <v>0</v>
      </c>
      <c r="Y881" s="289">
        <f>(($AB881*'DT IN. DE'!$E$5/1000))*($D$1166/IF(AND($D$1165&gt;$B$1167,$B$1167&gt;$D$1164),366,365))+(($AC881*'DT IN. DE'!$E$5/2000))</f>
        <v>0</v>
      </c>
      <c r="Z881" s="292">
        <f t="shared" si="152"/>
        <v>0</v>
      </c>
      <c r="AA881" s="386"/>
      <c r="AB881" s="291">
        <f t="shared" si="153"/>
        <v>0</v>
      </c>
      <c r="AC881" s="291">
        <f t="shared" si="154"/>
        <v>0</v>
      </c>
    </row>
    <row r="882" spans="2:29" x14ac:dyDescent="0.25">
      <c r="B882" s="424">
        <v>878</v>
      </c>
      <c r="C882" s="430">
        <f>'BIENES ASEGURADOS IN.DE'!C882</f>
        <v>0</v>
      </c>
      <c r="D882" s="431">
        <f>'BIENES ASEGURADOS IN.DE'!D882*'RT GENERALES'!$E$14</f>
        <v>0</v>
      </c>
      <c r="E882" s="432">
        <f>'BIENES ASEGURADOS IN.DE'!E882*'RT GENERALES'!$E$14</f>
        <v>0</v>
      </c>
      <c r="F882" s="433">
        <f>'BIENES ASEGURADOS IN.DE'!F882*'RT GENERALES'!$E$14</f>
        <v>0</v>
      </c>
      <c r="G882" s="425">
        <f t="shared" si="144"/>
        <v>0</v>
      </c>
      <c r="H882" s="283"/>
      <c r="I882" s="284">
        <f>((((D882+E882)*('DT IN. DE'!$C$5/1000)))*($D$1166/IF(AND($D$1165&gt;$B$1167,$B$1167&gt;$D$1164),366,365))+(F882*('DT IN. DE'!$C$5/2000)))</f>
        <v>0</v>
      </c>
      <c r="J882" s="285">
        <f t="shared" si="145"/>
        <v>0</v>
      </c>
      <c r="K882" s="286">
        <f>(((D882+E882)*('DT IN. DE'!$E$5/1000))*($D$1166/IF(AND($D$1165&gt;$B$1167,$B$1167&gt;$D$1164),366,365))+(F882*('DT IN. DE'!$E$5/2000)))</f>
        <v>0</v>
      </c>
      <c r="L882" s="385"/>
      <c r="M882" s="287">
        <f t="shared" si="146"/>
        <v>0</v>
      </c>
      <c r="O882" s="288">
        <f>(($T882*'DT IN. DE'!$C$5/1000))*($D$1166/IF(AND($D$1165&gt;$B$1167,$B$1167&gt;$D$1164),366,365))+(($U882*'DT IN. DE'!$C$5/2000))</f>
        <v>0</v>
      </c>
      <c r="P882" s="289">
        <f t="shared" si="147"/>
        <v>0</v>
      </c>
      <c r="Q882" s="289">
        <f>(($T882*'DT IN. DE'!$E$5/1000))*($D$1166/IF(AND($D$1165&gt;$B$1167,$B$1167&gt;$D$1164),366,365))+(($U882*'DT IN. DE'!$E$5/2000))</f>
        <v>0</v>
      </c>
      <c r="R882" s="290">
        <f t="shared" si="148"/>
        <v>0</v>
      </c>
      <c r="T882" s="291">
        <f t="shared" si="149"/>
        <v>0</v>
      </c>
      <c r="U882" s="291">
        <f t="shared" si="150"/>
        <v>0</v>
      </c>
      <c r="W882" s="288">
        <f>(($AB882*'DT IN. DE'!$C$5/1000))*($D$1166/IF(AND($D$1165&gt;$B$1167,$B$1167&gt;$D$1164),366,365))+(($AC882*'DT IN. DE'!$C$5/2000))</f>
        <v>0</v>
      </c>
      <c r="X882" s="289">
        <f t="shared" si="151"/>
        <v>0</v>
      </c>
      <c r="Y882" s="289">
        <f>(($AB882*'DT IN. DE'!$E$5/1000))*($D$1166/IF(AND($D$1165&gt;$B$1167,$B$1167&gt;$D$1164),366,365))+(($AC882*'DT IN. DE'!$E$5/2000))</f>
        <v>0</v>
      </c>
      <c r="Z882" s="292">
        <f t="shared" si="152"/>
        <v>0</v>
      </c>
      <c r="AA882" s="386"/>
      <c r="AB882" s="291">
        <f t="shared" si="153"/>
        <v>0</v>
      </c>
      <c r="AC882" s="291">
        <f t="shared" si="154"/>
        <v>0</v>
      </c>
    </row>
    <row r="883" spans="2:29" x14ac:dyDescent="0.25">
      <c r="B883" s="424">
        <v>879</v>
      </c>
      <c r="C883" s="430">
        <f>'BIENES ASEGURADOS IN.DE'!C883</f>
        <v>0</v>
      </c>
      <c r="D883" s="431">
        <f>'BIENES ASEGURADOS IN.DE'!D883*'RT GENERALES'!$E$14</f>
        <v>0</v>
      </c>
      <c r="E883" s="432">
        <f>'BIENES ASEGURADOS IN.DE'!E883*'RT GENERALES'!$E$14</f>
        <v>0</v>
      </c>
      <c r="F883" s="433">
        <f>'BIENES ASEGURADOS IN.DE'!F883*'RT GENERALES'!$E$14</f>
        <v>0</v>
      </c>
      <c r="G883" s="425">
        <f t="shared" si="144"/>
        <v>0</v>
      </c>
      <c r="H883" s="283"/>
      <c r="I883" s="284">
        <f>((((D883+E883)*('DT IN. DE'!$C$5/1000)))*($D$1166/IF(AND($D$1165&gt;$B$1167,$B$1167&gt;$D$1164),366,365))+(F883*('DT IN. DE'!$C$5/2000)))</f>
        <v>0</v>
      </c>
      <c r="J883" s="285">
        <f t="shared" si="145"/>
        <v>0</v>
      </c>
      <c r="K883" s="286">
        <f>(((D883+E883)*('DT IN. DE'!$E$5/1000))*($D$1166/IF(AND($D$1165&gt;$B$1167,$B$1167&gt;$D$1164),366,365))+(F883*('DT IN. DE'!$E$5/2000)))</f>
        <v>0</v>
      </c>
      <c r="L883" s="385"/>
      <c r="M883" s="287">
        <f t="shared" si="146"/>
        <v>0</v>
      </c>
      <c r="O883" s="288">
        <f>(($T883*'DT IN. DE'!$C$5/1000))*($D$1166/IF(AND($D$1165&gt;$B$1167,$B$1167&gt;$D$1164),366,365))+(($U883*'DT IN. DE'!$C$5/2000))</f>
        <v>0</v>
      </c>
      <c r="P883" s="289">
        <f t="shared" si="147"/>
        <v>0</v>
      </c>
      <c r="Q883" s="289">
        <f>(($T883*'DT IN. DE'!$E$5/1000))*($D$1166/IF(AND($D$1165&gt;$B$1167,$B$1167&gt;$D$1164),366,365))+(($U883*'DT IN. DE'!$E$5/2000))</f>
        <v>0</v>
      </c>
      <c r="R883" s="290">
        <f t="shared" si="148"/>
        <v>0</v>
      </c>
      <c r="T883" s="291">
        <f t="shared" si="149"/>
        <v>0</v>
      </c>
      <c r="U883" s="291">
        <f t="shared" si="150"/>
        <v>0</v>
      </c>
      <c r="W883" s="288">
        <f>(($AB883*'DT IN. DE'!$C$5/1000))*($D$1166/IF(AND($D$1165&gt;$B$1167,$B$1167&gt;$D$1164),366,365))+(($AC883*'DT IN. DE'!$C$5/2000))</f>
        <v>0</v>
      </c>
      <c r="X883" s="289">
        <f t="shared" si="151"/>
        <v>0</v>
      </c>
      <c r="Y883" s="289">
        <f>(($AB883*'DT IN. DE'!$E$5/1000))*($D$1166/IF(AND($D$1165&gt;$B$1167,$B$1167&gt;$D$1164),366,365))+(($AC883*'DT IN. DE'!$E$5/2000))</f>
        <v>0</v>
      </c>
      <c r="Z883" s="292">
        <f t="shared" si="152"/>
        <v>0</v>
      </c>
      <c r="AA883" s="386"/>
      <c r="AB883" s="291">
        <f t="shared" si="153"/>
        <v>0</v>
      </c>
      <c r="AC883" s="291">
        <f t="shared" si="154"/>
        <v>0</v>
      </c>
    </row>
    <row r="884" spans="2:29" x14ac:dyDescent="0.25">
      <c r="B884" s="423">
        <v>880</v>
      </c>
      <c r="C884" s="430">
        <f>'BIENES ASEGURADOS IN.DE'!C884</f>
        <v>0</v>
      </c>
      <c r="D884" s="431">
        <f>'BIENES ASEGURADOS IN.DE'!D884*'RT GENERALES'!$E$14</f>
        <v>0</v>
      </c>
      <c r="E884" s="432">
        <f>'BIENES ASEGURADOS IN.DE'!E884*'RT GENERALES'!$E$14</f>
        <v>0</v>
      </c>
      <c r="F884" s="433">
        <f>'BIENES ASEGURADOS IN.DE'!F884*'RT GENERALES'!$E$14</f>
        <v>0</v>
      </c>
      <c r="G884" s="425">
        <f t="shared" si="144"/>
        <v>0</v>
      </c>
      <c r="H884" s="283"/>
      <c r="I884" s="284">
        <f>((((D884+E884)*('DT IN. DE'!$C$5/1000)))*($D$1166/IF(AND($D$1165&gt;$B$1167,$B$1167&gt;$D$1164),366,365))+(F884*('DT IN. DE'!$C$5/2000)))</f>
        <v>0</v>
      </c>
      <c r="J884" s="285">
        <f t="shared" si="145"/>
        <v>0</v>
      </c>
      <c r="K884" s="286">
        <f>(((D884+E884)*('DT IN. DE'!$E$5/1000))*($D$1166/IF(AND($D$1165&gt;$B$1167,$B$1167&gt;$D$1164),366,365))+(F884*('DT IN. DE'!$E$5/2000)))</f>
        <v>0</v>
      </c>
      <c r="L884" s="385"/>
      <c r="M884" s="287">
        <f t="shared" si="146"/>
        <v>0</v>
      </c>
      <c r="O884" s="288">
        <f>(($T884*'DT IN. DE'!$C$5/1000))*($D$1166/IF(AND($D$1165&gt;$B$1167,$B$1167&gt;$D$1164),366,365))+(($U884*'DT IN. DE'!$C$5/2000))</f>
        <v>0</v>
      </c>
      <c r="P884" s="289">
        <f t="shared" si="147"/>
        <v>0</v>
      </c>
      <c r="Q884" s="289">
        <f>(($T884*'DT IN. DE'!$E$5/1000))*($D$1166/IF(AND($D$1165&gt;$B$1167,$B$1167&gt;$D$1164),366,365))+(($U884*'DT IN. DE'!$E$5/2000))</f>
        <v>0</v>
      </c>
      <c r="R884" s="290">
        <f t="shared" si="148"/>
        <v>0</v>
      </c>
      <c r="T884" s="291">
        <f t="shared" si="149"/>
        <v>0</v>
      </c>
      <c r="U884" s="291">
        <f t="shared" si="150"/>
        <v>0</v>
      </c>
      <c r="W884" s="288">
        <f>(($AB884*'DT IN. DE'!$C$5/1000))*($D$1166/IF(AND($D$1165&gt;$B$1167,$B$1167&gt;$D$1164),366,365))+(($AC884*'DT IN. DE'!$C$5/2000))</f>
        <v>0</v>
      </c>
      <c r="X884" s="289">
        <f t="shared" si="151"/>
        <v>0</v>
      </c>
      <c r="Y884" s="289">
        <f>(($AB884*'DT IN. DE'!$E$5/1000))*($D$1166/IF(AND($D$1165&gt;$B$1167,$B$1167&gt;$D$1164),366,365))+(($AC884*'DT IN. DE'!$E$5/2000))</f>
        <v>0</v>
      </c>
      <c r="Z884" s="292">
        <f t="shared" si="152"/>
        <v>0</v>
      </c>
      <c r="AA884" s="386"/>
      <c r="AB884" s="291">
        <f t="shared" si="153"/>
        <v>0</v>
      </c>
      <c r="AC884" s="291">
        <f t="shared" si="154"/>
        <v>0</v>
      </c>
    </row>
    <row r="885" spans="2:29" x14ac:dyDescent="0.25">
      <c r="B885" s="424">
        <v>881</v>
      </c>
      <c r="C885" s="430">
        <f>'BIENES ASEGURADOS IN.DE'!C885</f>
        <v>0</v>
      </c>
      <c r="D885" s="431">
        <f>'BIENES ASEGURADOS IN.DE'!D885*'RT GENERALES'!$E$14</f>
        <v>0</v>
      </c>
      <c r="E885" s="432">
        <f>'BIENES ASEGURADOS IN.DE'!E885*'RT GENERALES'!$E$14</f>
        <v>0</v>
      </c>
      <c r="F885" s="433">
        <f>'BIENES ASEGURADOS IN.DE'!F885*'RT GENERALES'!$E$14</f>
        <v>0</v>
      </c>
      <c r="G885" s="425">
        <f t="shared" si="144"/>
        <v>0</v>
      </c>
      <c r="H885" s="283"/>
      <c r="I885" s="284">
        <f>((((D885+E885)*('DT IN. DE'!$C$5/1000)))*($D$1166/IF(AND($D$1165&gt;$B$1167,$B$1167&gt;$D$1164),366,365))+(F885*('DT IN. DE'!$C$5/2000)))</f>
        <v>0</v>
      </c>
      <c r="J885" s="285">
        <f t="shared" si="145"/>
        <v>0</v>
      </c>
      <c r="K885" s="286">
        <f>(((D885+E885)*('DT IN. DE'!$E$5/1000))*($D$1166/IF(AND($D$1165&gt;$B$1167,$B$1167&gt;$D$1164),366,365))+(F885*('DT IN. DE'!$E$5/2000)))</f>
        <v>0</v>
      </c>
      <c r="L885" s="385"/>
      <c r="M885" s="287">
        <f t="shared" si="146"/>
        <v>0</v>
      </c>
      <c r="O885" s="288">
        <f>(($T885*'DT IN. DE'!$C$5/1000))*($D$1166/IF(AND($D$1165&gt;$B$1167,$B$1167&gt;$D$1164),366,365))+(($U885*'DT IN. DE'!$C$5/2000))</f>
        <v>0</v>
      </c>
      <c r="P885" s="289">
        <f t="shared" si="147"/>
        <v>0</v>
      </c>
      <c r="Q885" s="289">
        <f>(($T885*'DT IN. DE'!$E$5/1000))*($D$1166/IF(AND($D$1165&gt;$B$1167,$B$1167&gt;$D$1164),366,365))+(($U885*'DT IN. DE'!$E$5/2000))</f>
        <v>0</v>
      </c>
      <c r="R885" s="290">
        <f t="shared" si="148"/>
        <v>0</v>
      </c>
      <c r="T885" s="291">
        <f t="shared" si="149"/>
        <v>0</v>
      </c>
      <c r="U885" s="291">
        <f t="shared" si="150"/>
        <v>0</v>
      </c>
      <c r="W885" s="288">
        <f>(($AB885*'DT IN. DE'!$C$5/1000))*($D$1166/IF(AND($D$1165&gt;$B$1167,$B$1167&gt;$D$1164),366,365))+(($AC885*'DT IN. DE'!$C$5/2000))</f>
        <v>0</v>
      </c>
      <c r="X885" s="289">
        <f t="shared" si="151"/>
        <v>0</v>
      </c>
      <c r="Y885" s="289">
        <f>(($AB885*'DT IN. DE'!$E$5/1000))*($D$1166/IF(AND($D$1165&gt;$B$1167,$B$1167&gt;$D$1164),366,365))+(($AC885*'DT IN. DE'!$E$5/2000))</f>
        <v>0</v>
      </c>
      <c r="Z885" s="292">
        <f t="shared" si="152"/>
        <v>0</v>
      </c>
      <c r="AA885" s="386"/>
      <c r="AB885" s="291">
        <f t="shared" si="153"/>
        <v>0</v>
      </c>
      <c r="AC885" s="291">
        <f t="shared" si="154"/>
        <v>0</v>
      </c>
    </row>
    <row r="886" spans="2:29" x14ac:dyDescent="0.25">
      <c r="B886" s="424">
        <v>882</v>
      </c>
      <c r="C886" s="430">
        <f>'BIENES ASEGURADOS IN.DE'!C886</f>
        <v>0</v>
      </c>
      <c r="D886" s="431">
        <f>'BIENES ASEGURADOS IN.DE'!D886*'RT GENERALES'!$E$14</f>
        <v>0</v>
      </c>
      <c r="E886" s="432">
        <f>'BIENES ASEGURADOS IN.DE'!E886*'RT GENERALES'!$E$14</f>
        <v>0</v>
      </c>
      <c r="F886" s="433">
        <f>'BIENES ASEGURADOS IN.DE'!F886*'RT GENERALES'!$E$14</f>
        <v>0</v>
      </c>
      <c r="G886" s="425">
        <f t="shared" si="144"/>
        <v>0</v>
      </c>
      <c r="H886" s="283"/>
      <c r="I886" s="284">
        <f>((((D886+E886)*('DT IN. DE'!$C$5/1000)))*($D$1166/IF(AND($D$1165&gt;$B$1167,$B$1167&gt;$D$1164),366,365))+(F886*('DT IN. DE'!$C$5/2000)))</f>
        <v>0</v>
      </c>
      <c r="J886" s="285">
        <f t="shared" si="145"/>
        <v>0</v>
      </c>
      <c r="K886" s="286">
        <f>(((D886+E886)*('DT IN. DE'!$E$5/1000))*($D$1166/IF(AND($D$1165&gt;$B$1167,$B$1167&gt;$D$1164),366,365))+(F886*('DT IN. DE'!$E$5/2000)))</f>
        <v>0</v>
      </c>
      <c r="L886" s="385"/>
      <c r="M886" s="287">
        <f t="shared" si="146"/>
        <v>0</v>
      </c>
      <c r="O886" s="288">
        <f>(($T886*'DT IN. DE'!$C$5/1000))*($D$1166/IF(AND($D$1165&gt;$B$1167,$B$1167&gt;$D$1164),366,365))+(($U886*'DT IN. DE'!$C$5/2000))</f>
        <v>0</v>
      </c>
      <c r="P886" s="289">
        <f t="shared" si="147"/>
        <v>0</v>
      </c>
      <c r="Q886" s="289">
        <f>(($T886*'DT IN. DE'!$E$5/1000))*($D$1166/IF(AND($D$1165&gt;$B$1167,$B$1167&gt;$D$1164),366,365))+(($U886*'DT IN. DE'!$E$5/2000))</f>
        <v>0</v>
      </c>
      <c r="R886" s="290">
        <f t="shared" si="148"/>
        <v>0</v>
      </c>
      <c r="T886" s="291">
        <f t="shared" si="149"/>
        <v>0</v>
      </c>
      <c r="U886" s="291">
        <f t="shared" si="150"/>
        <v>0</v>
      </c>
      <c r="W886" s="288">
        <f>(($AB886*'DT IN. DE'!$C$5/1000))*($D$1166/IF(AND($D$1165&gt;$B$1167,$B$1167&gt;$D$1164),366,365))+(($AC886*'DT IN. DE'!$C$5/2000))</f>
        <v>0</v>
      </c>
      <c r="X886" s="289">
        <f t="shared" si="151"/>
        <v>0</v>
      </c>
      <c r="Y886" s="289">
        <f>(($AB886*'DT IN. DE'!$E$5/1000))*($D$1166/IF(AND($D$1165&gt;$B$1167,$B$1167&gt;$D$1164),366,365))+(($AC886*'DT IN. DE'!$E$5/2000))</f>
        <v>0</v>
      </c>
      <c r="Z886" s="292">
        <f t="shared" si="152"/>
        <v>0</v>
      </c>
      <c r="AA886" s="386"/>
      <c r="AB886" s="291">
        <f t="shared" si="153"/>
        <v>0</v>
      </c>
      <c r="AC886" s="291">
        <f t="shared" si="154"/>
        <v>0</v>
      </c>
    </row>
    <row r="887" spans="2:29" x14ac:dyDescent="0.25">
      <c r="B887" s="423">
        <v>883</v>
      </c>
      <c r="C887" s="430">
        <f>'BIENES ASEGURADOS IN.DE'!C887</f>
        <v>0</v>
      </c>
      <c r="D887" s="431">
        <f>'BIENES ASEGURADOS IN.DE'!D887*'RT GENERALES'!$E$14</f>
        <v>0</v>
      </c>
      <c r="E887" s="432">
        <f>'BIENES ASEGURADOS IN.DE'!E887*'RT GENERALES'!$E$14</f>
        <v>0</v>
      </c>
      <c r="F887" s="433">
        <f>'BIENES ASEGURADOS IN.DE'!F887*'RT GENERALES'!$E$14</f>
        <v>0</v>
      </c>
      <c r="G887" s="425">
        <f t="shared" si="144"/>
        <v>0</v>
      </c>
      <c r="H887" s="283"/>
      <c r="I887" s="284">
        <f>((((D887+E887)*('DT IN. DE'!$C$5/1000)))*($D$1166/IF(AND($D$1165&gt;$B$1167,$B$1167&gt;$D$1164),366,365))+(F887*('DT IN. DE'!$C$5/2000)))</f>
        <v>0</v>
      </c>
      <c r="J887" s="285">
        <f t="shared" si="145"/>
        <v>0</v>
      </c>
      <c r="K887" s="286">
        <f>(((D887+E887)*('DT IN. DE'!$E$5/1000))*($D$1166/IF(AND($D$1165&gt;$B$1167,$B$1167&gt;$D$1164),366,365))+(F887*('DT IN. DE'!$E$5/2000)))</f>
        <v>0</v>
      </c>
      <c r="L887" s="385"/>
      <c r="M887" s="287">
        <f t="shared" si="146"/>
        <v>0</v>
      </c>
      <c r="O887" s="288">
        <f>(($T887*'DT IN. DE'!$C$5/1000))*($D$1166/IF(AND($D$1165&gt;$B$1167,$B$1167&gt;$D$1164),366,365))+(($U887*'DT IN. DE'!$C$5/2000))</f>
        <v>0</v>
      </c>
      <c r="P887" s="289">
        <f t="shared" si="147"/>
        <v>0</v>
      </c>
      <c r="Q887" s="289">
        <f>(($T887*'DT IN. DE'!$E$5/1000))*($D$1166/IF(AND($D$1165&gt;$B$1167,$B$1167&gt;$D$1164),366,365))+(($U887*'DT IN. DE'!$E$5/2000))</f>
        <v>0</v>
      </c>
      <c r="R887" s="290">
        <f t="shared" si="148"/>
        <v>0</v>
      </c>
      <c r="T887" s="291">
        <f t="shared" si="149"/>
        <v>0</v>
      </c>
      <c r="U887" s="291">
        <f t="shared" si="150"/>
        <v>0</v>
      </c>
      <c r="W887" s="288">
        <f>(($AB887*'DT IN. DE'!$C$5/1000))*($D$1166/IF(AND($D$1165&gt;$B$1167,$B$1167&gt;$D$1164),366,365))+(($AC887*'DT IN. DE'!$C$5/2000))</f>
        <v>0</v>
      </c>
      <c r="X887" s="289">
        <f t="shared" si="151"/>
        <v>0</v>
      </c>
      <c r="Y887" s="289">
        <f>(($AB887*'DT IN. DE'!$E$5/1000))*($D$1166/IF(AND($D$1165&gt;$B$1167,$B$1167&gt;$D$1164),366,365))+(($AC887*'DT IN. DE'!$E$5/2000))</f>
        <v>0</v>
      </c>
      <c r="Z887" s="292">
        <f t="shared" si="152"/>
        <v>0</v>
      </c>
      <c r="AA887" s="386"/>
      <c r="AB887" s="291">
        <f t="shared" si="153"/>
        <v>0</v>
      </c>
      <c r="AC887" s="291">
        <f t="shared" si="154"/>
        <v>0</v>
      </c>
    </row>
    <row r="888" spans="2:29" x14ac:dyDescent="0.25">
      <c r="B888" s="424">
        <v>884</v>
      </c>
      <c r="C888" s="430">
        <f>'BIENES ASEGURADOS IN.DE'!C888</f>
        <v>0</v>
      </c>
      <c r="D888" s="431">
        <f>'BIENES ASEGURADOS IN.DE'!D888*'RT GENERALES'!$E$14</f>
        <v>0</v>
      </c>
      <c r="E888" s="432">
        <f>'BIENES ASEGURADOS IN.DE'!E888*'RT GENERALES'!$E$14</f>
        <v>0</v>
      </c>
      <c r="F888" s="433">
        <f>'BIENES ASEGURADOS IN.DE'!F888*'RT GENERALES'!$E$14</f>
        <v>0</v>
      </c>
      <c r="G888" s="425">
        <f t="shared" si="144"/>
        <v>0</v>
      </c>
      <c r="H888" s="283"/>
      <c r="I888" s="284">
        <f>((((D888+E888)*('DT IN. DE'!$C$5/1000)))*($D$1166/IF(AND($D$1165&gt;$B$1167,$B$1167&gt;$D$1164),366,365))+(F888*('DT IN. DE'!$C$5/2000)))</f>
        <v>0</v>
      </c>
      <c r="J888" s="285">
        <f t="shared" si="145"/>
        <v>0</v>
      </c>
      <c r="K888" s="286">
        <f>(((D888+E888)*('DT IN. DE'!$E$5/1000))*($D$1166/IF(AND($D$1165&gt;$B$1167,$B$1167&gt;$D$1164),366,365))+(F888*('DT IN. DE'!$E$5/2000)))</f>
        <v>0</v>
      </c>
      <c r="L888" s="385"/>
      <c r="M888" s="287">
        <f t="shared" si="146"/>
        <v>0</v>
      </c>
      <c r="O888" s="288">
        <f>(($T888*'DT IN. DE'!$C$5/1000))*($D$1166/IF(AND($D$1165&gt;$B$1167,$B$1167&gt;$D$1164),366,365))+(($U888*'DT IN. DE'!$C$5/2000))</f>
        <v>0</v>
      </c>
      <c r="P888" s="289">
        <f t="shared" si="147"/>
        <v>0</v>
      </c>
      <c r="Q888" s="289">
        <f>(($T888*'DT IN. DE'!$E$5/1000))*($D$1166/IF(AND($D$1165&gt;$B$1167,$B$1167&gt;$D$1164),366,365))+(($U888*'DT IN. DE'!$E$5/2000))</f>
        <v>0</v>
      </c>
      <c r="R888" s="290">
        <f t="shared" si="148"/>
        <v>0</v>
      </c>
      <c r="T888" s="291">
        <f t="shared" si="149"/>
        <v>0</v>
      </c>
      <c r="U888" s="291">
        <f t="shared" si="150"/>
        <v>0</v>
      </c>
      <c r="W888" s="288">
        <f>(($AB888*'DT IN. DE'!$C$5/1000))*($D$1166/IF(AND($D$1165&gt;$B$1167,$B$1167&gt;$D$1164),366,365))+(($AC888*'DT IN. DE'!$C$5/2000))</f>
        <v>0</v>
      </c>
      <c r="X888" s="289">
        <f t="shared" si="151"/>
        <v>0</v>
      </c>
      <c r="Y888" s="289">
        <f>(($AB888*'DT IN. DE'!$E$5/1000))*($D$1166/IF(AND($D$1165&gt;$B$1167,$B$1167&gt;$D$1164),366,365))+(($AC888*'DT IN. DE'!$E$5/2000))</f>
        <v>0</v>
      </c>
      <c r="Z888" s="292">
        <f t="shared" si="152"/>
        <v>0</v>
      </c>
      <c r="AA888" s="386"/>
      <c r="AB888" s="291">
        <f t="shared" si="153"/>
        <v>0</v>
      </c>
      <c r="AC888" s="291">
        <f t="shared" si="154"/>
        <v>0</v>
      </c>
    </row>
    <row r="889" spans="2:29" x14ac:dyDescent="0.25">
      <c r="B889" s="424">
        <v>885</v>
      </c>
      <c r="C889" s="430">
        <f>'BIENES ASEGURADOS IN.DE'!C889</f>
        <v>0</v>
      </c>
      <c r="D889" s="431">
        <f>'BIENES ASEGURADOS IN.DE'!D889*'RT GENERALES'!$E$14</f>
        <v>0</v>
      </c>
      <c r="E889" s="432">
        <f>'BIENES ASEGURADOS IN.DE'!E889*'RT GENERALES'!$E$14</f>
        <v>0</v>
      </c>
      <c r="F889" s="433">
        <f>'BIENES ASEGURADOS IN.DE'!F889*'RT GENERALES'!$E$14</f>
        <v>0</v>
      </c>
      <c r="G889" s="425">
        <f t="shared" si="144"/>
        <v>0</v>
      </c>
      <c r="H889" s="283"/>
      <c r="I889" s="284">
        <f>((((D889+E889)*('DT IN. DE'!$C$5/1000)))*($D$1166/IF(AND($D$1165&gt;$B$1167,$B$1167&gt;$D$1164),366,365))+(F889*('DT IN. DE'!$C$5/2000)))</f>
        <v>0</v>
      </c>
      <c r="J889" s="285">
        <f t="shared" si="145"/>
        <v>0</v>
      </c>
      <c r="K889" s="286">
        <f>(((D889+E889)*('DT IN. DE'!$E$5/1000))*($D$1166/IF(AND($D$1165&gt;$B$1167,$B$1167&gt;$D$1164),366,365))+(F889*('DT IN. DE'!$E$5/2000)))</f>
        <v>0</v>
      </c>
      <c r="L889" s="385"/>
      <c r="M889" s="287">
        <f t="shared" si="146"/>
        <v>0</v>
      </c>
      <c r="O889" s="288">
        <f>(($T889*'DT IN. DE'!$C$5/1000))*($D$1166/IF(AND($D$1165&gt;$B$1167,$B$1167&gt;$D$1164),366,365))+(($U889*'DT IN. DE'!$C$5/2000))</f>
        <v>0</v>
      </c>
      <c r="P889" s="289">
        <f t="shared" si="147"/>
        <v>0</v>
      </c>
      <c r="Q889" s="289">
        <f>(($T889*'DT IN. DE'!$E$5/1000))*($D$1166/IF(AND($D$1165&gt;$B$1167,$B$1167&gt;$D$1164),366,365))+(($U889*'DT IN. DE'!$E$5/2000))</f>
        <v>0</v>
      </c>
      <c r="R889" s="290">
        <f t="shared" si="148"/>
        <v>0</v>
      </c>
      <c r="T889" s="291">
        <f t="shared" si="149"/>
        <v>0</v>
      </c>
      <c r="U889" s="291">
        <f t="shared" si="150"/>
        <v>0</v>
      </c>
      <c r="W889" s="288">
        <f>(($AB889*'DT IN. DE'!$C$5/1000))*($D$1166/IF(AND($D$1165&gt;$B$1167,$B$1167&gt;$D$1164),366,365))+(($AC889*'DT IN. DE'!$C$5/2000))</f>
        <v>0</v>
      </c>
      <c r="X889" s="289">
        <f t="shared" si="151"/>
        <v>0</v>
      </c>
      <c r="Y889" s="289">
        <f>(($AB889*'DT IN. DE'!$E$5/1000))*($D$1166/IF(AND($D$1165&gt;$B$1167,$B$1167&gt;$D$1164),366,365))+(($AC889*'DT IN. DE'!$E$5/2000))</f>
        <v>0</v>
      </c>
      <c r="Z889" s="292">
        <f t="shared" si="152"/>
        <v>0</v>
      </c>
      <c r="AA889" s="386"/>
      <c r="AB889" s="291">
        <f t="shared" si="153"/>
        <v>0</v>
      </c>
      <c r="AC889" s="291">
        <f t="shared" si="154"/>
        <v>0</v>
      </c>
    </row>
    <row r="890" spans="2:29" x14ac:dyDescent="0.25">
      <c r="B890" s="423">
        <v>886</v>
      </c>
      <c r="C890" s="430">
        <f>'BIENES ASEGURADOS IN.DE'!C890</f>
        <v>0</v>
      </c>
      <c r="D890" s="431">
        <f>'BIENES ASEGURADOS IN.DE'!D890*'RT GENERALES'!$E$14</f>
        <v>0</v>
      </c>
      <c r="E890" s="432">
        <f>'BIENES ASEGURADOS IN.DE'!E890*'RT GENERALES'!$E$14</f>
        <v>0</v>
      </c>
      <c r="F890" s="433">
        <f>'BIENES ASEGURADOS IN.DE'!F890*'RT GENERALES'!$E$14</f>
        <v>0</v>
      </c>
      <c r="G890" s="425">
        <f t="shared" si="144"/>
        <v>0</v>
      </c>
      <c r="H890" s="283"/>
      <c r="I890" s="284">
        <f>((((D890+E890)*('DT IN. DE'!$C$5/1000)))*($D$1166/IF(AND($D$1165&gt;$B$1167,$B$1167&gt;$D$1164),366,365))+(F890*('DT IN. DE'!$C$5/2000)))</f>
        <v>0</v>
      </c>
      <c r="J890" s="285">
        <f t="shared" si="145"/>
        <v>0</v>
      </c>
      <c r="K890" s="286">
        <f>(((D890+E890)*('DT IN. DE'!$E$5/1000))*($D$1166/IF(AND($D$1165&gt;$B$1167,$B$1167&gt;$D$1164),366,365))+(F890*('DT IN. DE'!$E$5/2000)))</f>
        <v>0</v>
      </c>
      <c r="L890" s="385"/>
      <c r="M890" s="287">
        <f t="shared" si="146"/>
        <v>0</v>
      </c>
      <c r="O890" s="288">
        <f>(($T890*'DT IN. DE'!$C$5/1000))*($D$1166/IF(AND($D$1165&gt;$B$1167,$B$1167&gt;$D$1164),366,365))+(($U890*'DT IN. DE'!$C$5/2000))</f>
        <v>0</v>
      </c>
      <c r="P890" s="289">
        <f t="shared" si="147"/>
        <v>0</v>
      </c>
      <c r="Q890" s="289">
        <f>(($T890*'DT IN. DE'!$E$5/1000))*($D$1166/IF(AND($D$1165&gt;$B$1167,$B$1167&gt;$D$1164),366,365))+(($U890*'DT IN. DE'!$E$5/2000))</f>
        <v>0</v>
      </c>
      <c r="R890" s="290">
        <f t="shared" si="148"/>
        <v>0</v>
      </c>
      <c r="T890" s="291">
        <f t="shared" si="149"/>
        <v>0</v>
      </c>
      <c r="U890" s="291">
        <f t="shared" si="150"/>
        <v>0</v>
      </c>
      <c r="W890" s="288">
        <f>(($AB890*'DT IN. DE'!$C$5/1000))*($D$1166/IF(AND($D$1165&gt;$B$1167,$B$1167&gt;$D$1164),366,365))+(($AC890*'DT IN. DE'!$C$5/2000))</f>
        <v>0</v>
      </c>
      <c r="X890" s="289">
        <f t="shared" si="151"/>
        <v>0</v>
      </c>
      <c r="Y890" s="289">
        <f>(($AB890*'DT IN. DE'!$E$5/1000))*($D$1166/IF(AND($D$1165&gt;$B$1167,$B$1167&gt;$D$1164),366,365))+(($AC890*'DT IN. DE'!$E$5/2000))</f>
        <v>0</v>
      </c>
      <c r="Z890" s="292">
        <f t="shared" si="152"/>
        <v>0</v>
      </c>
      <c r="AA890" s="386"/>
      <c r="AB890" s="291">
        <f t="shared" si="153"/>
        <v>0</v>
      </c>
      <c r="AC890" s="291">
        <f t="shared" si="154"/>
        <v>0</v>
      </c>
    </row>
    <row r="891" spans="2:29" x14ac:dyDescent="0.25">
      <c r="B891" s="424">
        <v>887</v>
      </c>
      <c r="C891" s="430">
        <f>'BIENES ASEGURADOS IN.DE'!C891</f>
        <v>0</v>
      </c>
      <c r="D891" s="431">
        <f>'BIENES ASEGURADOS IN.DE'!D891*'RT GENERALES'!$E$14</f>
        <v>0</v>
      </c>
      <c r="E891" s="432">
        <f>'BIENES ASEGURADOS IN.DE'!E891*'RT GENERALES'!$E$14</f>
        <v>0</v>
      </c>
      <c r="F891" s="433">
        <f>'BIENES ASEGURADOS IN.DE'!F891*'RT GENERALES'!$E$14</f>
        <v>0</v>
      </c>
      <c r="G891" s="425">
        <f t="shared" si="144"/>
        <v>0</v>
      </c>
      <c r="H891" s="283"/>
      <c r="I891" s="284">
        <f>((((D891+E891)*('DT IN. DE'!$C$5/1000)))*($D$1166/IF(AND($D$1165&gt;$B$1167,$B$1167&gt;$D$1164),366,365))+(F891*('DT IN. DE'!$C$5/2000)))</f>
        <v>0</v>
      </c>
      <c r="J891" s="285">
        <f t="shared" si="145"/>
        <v>0</v>
      </c>
      <c r="K891" s="286">
        <f>(((D891+E891)*('DT IN. DE'!$E$5/1000))*($D$1166/IF(AND($D$1165&gt;$B$1167,$B$1167&gt;$D$1164),366,365))+(F891*('DT IN. DE'!$E$5/2000)))</f>
        <v>0</v>
      </c>
      <c r="L891" s="385"/>
      <c r="M891" s="287">
        <f t="shared" si="146"/>
        <v>0</v>
      </c>
      <c r="O891" s="288">
        <f>(($T891*'DT IN. DE'!$C$5/1000))*($D$1166/IF(AND($D$1165&gt;$B$1167,$B$1167&gt;$D$1164),366,365))+(($U891*'DT IN. DE'!$C$5/2000))</f>
        <v>0</v>
      </c>
      <c r="P891" s="289">
        <f t="shared" si="147"/>
        <v>0</v>
      </c>
      <c r="Q891" s="289">
        <f>(($T891*'DT IN. DE'!$E$5/1000))*($D$1166/IF(AND($D$1165&gt;$B$1167,$B$1167&gt;$D$1164),366,365))+(($U891*'DT IN. DE'!$E$5/2000))</f>
        <v>0</v>
      </c>
      <c r="R891" s="290">
        <f t="shared" si="148"/>
        <v>0</v>
      </c>
      <c r="T891" s="291">
        <f t="shared" si="149"/>
        <v>0</v>
      </c>
      <c r="U891" s="291">
        <f t="shared" si="150"/>
        <v>0</v>
      </c>
      <c r="W891" s="288">
        <f>(($AB891*'DT IN. DE'!$C$5/1000))*($D$1166/IF(AND($D$1165&gt;$B$1167,$B$1167&gt;$D$1164),366,365))+(($AC891*'DT IN. DE'!$C$5/2000))</f>
        <v>0</v>
      </c>
      <c r="X891" s="289">
        <f t="shared" si="151"/>
        <v>0</v>
      </c>
      <c r="Y891" s="289">
        <f>(($AB891*'DT IN. DE'!$E$5/1000))*($D$1166/IF(AND($D$1165&gt;$B$1167,$B$1167&gt;$D$1164),366,365))+(($AC891*'DT IN. DE'!$E$5/2000))</f>
        <v>0</v>
      </c>
      <c r="Z891" s="292">
        <f t="shared" si="152"/>
        <v>0</v>
      </c>
      <c r="AA891" s="386"/>
      <c r="AB891" s="291">
        <f t="shared" si="153"/>
        <v>0</v>
      </c>
      <c r="AC891" s="291">
        <f t="shared" si="154"/>
        <v>0</v>
      </c>
    </row>
    <row r="892" spans="2:29" x14ac:dyDescent="0.25">
      <c r="B892" s="424">
        <v>888</v>
      </c>
      <c r="C892" s="430">
        <f>'BIENES ASEGURADOS IN.DE'!C892</f>
        <v>0</v>
      </c>
      <c r="D892" s="431">
        <f>'BIENES ASEGURADOS IN.DE'!D892*'RT GENERALES'!$E$14</f>
        <v>0</v>
      </c>
      <c r="E892" s="432">
        <f>'BIENES ASEGURADOS IN.DE'!E892*'RT GENERALES'!$E$14</f>
        <v>0</v>
      </c>
      <c r="F892" s="433">
        <f>'BIENES ASEGURADOS IN.DE'!F892*'RT GENERALES'!$E$14</f>
        <v>0</v>
      </c>
      <c r="G892" s="425">
        <f t="shared" si="144"/>
        <v>0</v>
      </c>
      <c r="H892" s="283"/>
      <c r="I892" s="284">
        <f>((((D892+E892)*('DT IN. DE'!$C$5/1000)))*($D$1166/IF(AND($D$1165&gt;$B$1167,$B$1167&gt;$D$1164),366,365))+(F892*('DT IN. DE'!$C$5/2000)))</f>
        <v>0</v>
      </c>
      <c r="J892" s="285">
        <f t="shared" si="145"/>
        <v>0</v>
      </c>
      <c r="K892" s="286">
        <f>(((D892+E892)*('DT IN. DE'!$E$5/1000))*($D$1166/IF(AND($D$1165&gt;$B$1167,$B$1167&gt;$D$1164),366,365))+(F892*('DT IN. DE'!$E$5/2000)))</f>
        <v>0</v>
      </c>
      <c r="L892" s="385"/>
      <c r="M892" s="287">
        <f t="shared" si="146"/>
        <v>0</v>
      </c>
      <c r="O892" s="288">
        <f>(($T892*'DT IN. DE'!$C$5/1000))*($D$1166/IF(AND($D$1165&gt;$B$1167,$B$1167&gt;$D$1164),366,365))+(($U892*'DT IN. DE'!$C$5/2000))</f>
        <v>0</v>
      </c>
      <c r="P892" s="289">
        <f t="shared" si="147"/>
        <v>0</v>
      </c>
      <c r="Q892" s="289">
        <f>(($T892*'DT IN. DE'!$E$5/1000))*($D$1166/IF(AND($D$1165&gt;$B$1167,$B$1167&gt;$D$1164),366,365))+(($U892*'DT IN. DE'!$E$5/2000))</f>
        <v>0</v>
      </c>
      <c r="R892" s="290">
        <f t="shared" si="148"/>
        <v>0</v>
      </c>
      <c r="T892" s="291">
        <f t="shared" si="149"/>
        <v>0</v>
      </c>
      <c r="U892" s="291">
        <f t="shared" si="150"/>
        <v>0</v>
      </c>
      <c r="W892" s="288">
        <f>(($AB892*'DT IN. DE'!$C$5/1000))*($D$1166/IF(AND($D$1165&gt;$B$1167,$B$1167&gt;$D$1164),366,365))+(($AC892*'DT IN. DE'!$C$5/2000))</f>
        <v>0</v>
      </c>
      <c r="X892" s="289">
        <f t="shared" si="151"/>
        <v>0</v>
      </c>
      <c r="Y892" s="289">
        <f>(($AB892*'DT IN. DE'!$E$5/1000))*($D$1166/IF(AND($D$1165&gt;$B$1167,$B$1167&gt;$D$1164),366,365))+(($AC892*'DT IN. DE'!$E$5/2000))</f>
        <v>0</v>
      </c>
      <c r="Z892" s="292">
        <f t="shared" si="152"/>
        <v>0</v>
      </c>
      <c r="AA892" s="386"/>
      <c r="AB892" s="291">
        <f t="shared" si="153"/>
        <v>0</v>
      </c>
      <c r="AC892" s="291">
        <f t="shared" si="154"/>
        <v>0</v>
      </c>
    </row>
    <row r="893" spans="2:29" x14ac:dyDescent="0.25">
      <c r="B893" s="423">
        <v>889</v>
      </c>
      <c r="C893" s="430">
        <f>'BIENES ASEGURADOS IN.DE'!C893</f>
        <v>0</v>
      </c>
      <c r="D893" s="431">
        <f>'BIENES ASEGURADOS IN.DE'!D893*'RT GENERALES'!$E$14</f>
        <v>0</v>
      </c>
      <c r="E893" s="432">
        <f>'BIENES ASEGURADOS IN.DE'!E893*'RT GENERALES'!$E$14</f>
        <v>0</v>
      </c>
      <c r="F893" s="433">
        <f>'BIENES ASEGURADOS IN.DE'!F893*'RT GENERALES'!$E$14</f>
        <v>0</v>
      </c>
      <c r="G893" s="425">
        <f t="shared" si="144"/>
        <v>0</v>
      </c>
      <c r="H893" s="283"/>
      <c r="I893" s="284">
        <f>((((D893+E893)*('DT IN. DE'!$C$5/1000)))*($D$1166/IF(AND($D$1165&gt;$B$1167,$B$1167&gt;$D$1164),366,365))+(F893*('DT IN. DE'!$C$5/2000)))</f>
        <v>0</v>
      </c>
      <c r="J893" s="285">
        <f t="shared" si="145"/>
        <v>0</v>
      </c>
      <c r="K893" s="286">
        <f>(((D893+E893)*('DT IN. DE'!$E$5/1000))*($D$1166/IF(AND($D$1165&gt;$B$1167,$B$1167&gt;$D$1164),366,365))+(F893*('DT IN. DE'!$E$5/2000)))</f>
        <v>0</v>
      </c>
      <c r="L893" s="385"/>
      <c r="M893" s="287">
        <f t="shared" si="146"/>
        <v>0</v>
      </c>
      <c r="O893" s="288">
        <f>(($T893*'DT IN. DE'!$C$5/1000))*($D$1166/IF(AND($D$1165&gt;$B$1167,$B$1167&gt;$D$1164),366,365))+(($U893*'DT IN. DE'!$C$5/2000))</f>
        <v>0</v>
      </c>
      <c r="P893" s="289">
        <f t="shared" si="147"/>
        <v>0</v>
      </c>
      <c r="Q893" s="289">
        <f>(($T893*'DT IN. DE'!$E$5/1000))*($D$1166/IF(AND($D$1165&gt;$B$1167,$B$1167&gt;$D$1164),366,365))+(($U893*'DT IN. DE'!$E$5/2000))</f>
        <v>0</v>
      </c>
      <c r="R893" s="290">
        <f t="shared" si="148"/>
        <v>0</v>
      </c>
      <c r="T893" s="291">
        <f t="shared" si="149"/>
        <v>0</v>
      </c>
      <c r="U893" s="291">
        <f t="shared" si="150"/>
        <v>0</v>
      </c>
      <c r="W893" s="288">
        <f>(($AB893*'DT IN. DE'!$C$5/1000))*($D$1166/IF(AND($D$1165&gt;$B$1167,$B$1167&gt;$D$1164),366,365))+(($AC893*'DT IN. DE'!$C$5/2000))</f>
        <v>0</v>
      </c>
      <c r="X893" s="289">
        <f t="shared" si="151"/>
        <v>0</v>
      </c>
      <c r="Y893" s="289">
        <f>(($AB893*'DT IN. DE'!$E$5/1000))*($D$1166/IF(AND($D$1165&gt;$B$1167,$B$1167&gt;$D$1164),366,365))+(($AC893*'DT IN. DE'!$E$5/2000))</f>
        <v>0</v>
      </c>
      <c r="Z893" s="292">
        <f t="shared" si="152"/>
        <v>0</v>
      </c>
      <c r="AA893" s="386"/>
      <c r="AB893" s="291">
        <f t="shared" si="153"/>
        <v>0</v>
      </c>
      <c r="AC893" s="291">
        <f t="shared" si="154"/>
        <v>0</v>
      </c>
    </row>
    <row r="894" spans="2:29" x14ac:dyDescent="0.25">
      <c r="B894" s="424">
        <v>890</v>
      </c>
      <c r="C894" s="430">
        <f>'BIENES ASEGURADOS IN.DE'!C894</f>
        <v>0</v>
      </c>
      <c r="D894" s="431">
        <f>'BIENES ASEGURADOS IN.DE'!D894*'RT GENERALES'!$E$14</f>
        <v>0</v>
      </c>
      <c r="E894" s="432">
        <f>'BIENES ASEGURADOS IN.DE'!E894*'RT GENERALES'!$E$14</f>
        <v>0</v>
      </c>
      <c r="F894" s="433">
        <f>'BIENES ASEGURADOS IN.DE'!F894*'RT GENERALES'!$E$14</f>
        <v>0</v>
      </c>
      <c r="G894" s="425">
        <f t="shared" si="144"/>
        <v>0</v>
      </c>
      <c r="H894" s="283"/>
      <c r="I894" s="284">
        <f>((((D894+E894)*('DT IN. DE'!$C$5/1000)))*($D$1166/IF(AND($D$1165&gt;$B$1167,$B$1167&gt;$D$1164),366,365))+(F894*('DT IN. DE'!$C$5/2000)))</f>
        <v>0</v>
      </c>
      <c r="J894" s="285">
        <f t="shared" si="145"/>
        <v>0</v>
      </c>
      <c r="K894" s="286">
        <f>(((D894+E894)*('DT IN. DE'!$E$5/1000))*($D$1166/IF(AND($D$1165&gt;$B$1167,$B$1167&gt;$D$1164),366,365))+(F894*('DT IN. DE'!$E$5/2000)))</f>
        <v>0</v>
      </c>
      <c r="L894" s="385"/>
      <c r="M894" s="287">
        <f t="shared" si="146"/>
        <v>0</v>
      </c>
      <c r="O894" s="288">
        <f>(($T894*'DT IN. DE'!$C$5/1000))*($D$1166/IF(AND($D$1165&gt;$B$1167,$B$1167&gt;$D$1164),366,365))+(($U894*'DT IN. DE'!$C$5/2000))</f>
        <v>0</v>
      </c>
      <c r="P894" s="289">
        <f t="shared" si="147"/>
        <v>0</v>
      </c>
      <c r="Q894" s="289">
        <f>(($T894*'DT IN. DE'!$E$5/1000))*($D$1166/IF(AND($D$1165&gt;$B$1167,$B$1167&gt;$D$1164),366,365))+(($U894*'DT IN. DE'!$E$5/2000))</f>
        <v>0</v>
      </c>
      <c r="R894" s="290">
        <f t="shared" si="148"/>
        <v>0</v>
      </c>
      <c r="T894" s="291">
        <f t="shared" si="149"/>
        <v>0</v>
      </c>
      <c r="U894" s="291">
        <f t="shared" si="150"/>
        <v>0</v>
      </c>
      <c r="W894" s="288">
        <f>(($AB894*'DT IN. DE'!$C$5/1000))*($D$1166/IF(AND($D$1165&gt;$B$1167,$B$1167&gt;$D$1164),366,365))+(($AC894*'DT IN. DE'!$C$5/2000))</f>
        <v>0</v>
      </c>
      <c r="X894" s="289">
        <f t="shared" si="151"/>
        <v>0</v>
      </c>
      <c r="Y894" s="289">
        <f>(($AB894*'DT IN. DE'!$E$5/1000))*($D$1166/IF(AND($D$1165&gt;$B$1167,$B$1167&gt;$D$1164),366,365))+(($AC894*'DT IN. DE'!$E$5/2000))</f>
        <v>0</v>
      </c>
      <c r="Z894" s="292">
        <f t="shared" si="152"/>
        <v>0</v>
      </c>
      <c r="AA894" s="386"/>
      <c r="AB894" s="291">
        <f t="shared" si="153"/>
        <v>0</v>
      </c>
      <c r="AC894" s="291">
        <f t="shared" si="154"/>
        <v>0</v>
      </c>
    </row>
    <row r="895" spans="2:29" x14ac:dyDescent="0.25">
      <c r="B895" s="424">
        <v>891</v>
      </c>
      <c r="C895" s="430">
        <f>'BIENES ASEGURADOS IN.DE'!C895</f>
        <v>0</v>
      </c>
      <c r="D895" s="431">
        <f>'BIENES ASEGURADOS IN.DE'!D895*'RT GENERALES'!$E$14</f>
        <v>0</v>
      </c>
      <c r="E895" s="432">
        <f>'BIENES ASEGURADOS IN.DE'!E895*'RT GENERALES'!$E$14</f>
        <v>0</v>
      </c>
      <c r="F895" s="433">
        <f>'BIENES ASEGURADOS IN.DE'!F895*'RT GENERALES'!$E$14</f>
        <v>0</v>
      </c>
      <c r="G895" s="425">
        <f t="shared" si="144"/>
        <v>0</v>
      </c>
      <c r="H895" s="283"/>
      <c r="I895" s="284">
        <f>((((D895+E895)*('DT IN. DE'!$C$5/1000)))*($D$1166/IF(AND($D$1165&gt;$B$1167,$B$1167&gt;$D$1164),366,365))+(F895*('DT IN. DE'!$C$5/2000)))</f>
        <v>0</v>
      </c>
      <c r="J895" s="285">
        <f t="shared" si="145"/>
        <v>0</v>
      </c>
      <c r="K895" s="286">
        <f>(((D895+E895)*('DT IN. DE'!$E$5/1000))*($D$1166/IF(AND($D$1165&gt;$B$1167,$B$1167&gt;$D$1164),366,365))+(F895*('DT IN. DE'!$E$5/2000)))</f>
        <v>0</v>
      </c>
      <c r="L895" s="385"/>
      <c r="M895" s="287">
        <f t="shared" si="146"/>
        <v>0</v>
      </c>
      <c r="O895" s="288">
        <f>(($T895*'DT IN. DE'!$C$5/1000))*($D$1166/IF(AND($D$1165&gt;$B$1167,$B$1167&gt;$D$1164),366,365))+(($U895*'DT IN. DE'!$C$5/2000))</f>
        <v>0</v>
      </c>
      <c r="P895" s="289">
        <f t="shared" si="147"/>
        <v>0</v>
      </c>
      <c r="Q895" s="289">
        <f>(($T895*'DT IN. DE'!$E$5/1000))*($D$1166/IF(AND($D$1165&gt;$B$1167,$B$1167&gt;$D$1164),366,365))+(($U895*'DT IN. DE'!$E$5/2000))</f>
        <v>0</v>
      </c>
      <c r="R895" s="290">
        <f t="shared" si="148"/>
        <v>0</v>
      </c>
      <c r="T895" s="291">
        <f t="shared" si="149"/>
        <v>0</v>
      </c>
      <c r="U895" s="291">
        <f t="shared" si="150"/>
        <v>0</v>
      </c>
      <c r="W895" s="288">
        <f>(($AB895*'DT IN. DE'!$C$5/1000))*($D$1166/IF(AND($D$1165&gt;$B$1167,$B$1167&gt;$D$1164),366,365))+(($AC895*'DT IN. DE'!$C$5/2000))</f>
        <v>0</v>
      </c>
      <c r="X895" s="289">
        <f t="shared" si="151"/>
        <v>0</v>
      </c>
      <c r="Y895" s="289">
        <f>(($AB895*'DT IN. DE'!$E$5/1000))*($D$1166/IF(AND($D$1165&gt;$B$1167,$B$1167&gt;$D$1164),366,365))+(($AC895*'DT IN. DE'!$E$5/2000))</f>
        <v>0</v>
      </c>
      <c r="Z895" s="292">
        <f t="shared" si="152"/>
        <v>0</v>
      </c>
      <c r="AA895" s="386"/>
      <c r="AB895" s="291">
        <f t="shared" si="153"/>
        <v>0</v>
      </c>
      <c r="AC895" s="291">
        <f t="shared" si="154"/>
        <v>0</v>
      </c>
    </row>
    <row r="896" spans="2:29" x14ac:dyDescent="0.25">
      <c r="B896" s="423">
        <v>892</v>
      </c>
      <c r="C896" s="430">
        <f>'BIENES ASEGURADOS IN.DE'!C896</f>
        <v>0</v>
      </c>
      <c r="D896" s="431">
        <f>'BIENES ASEGURADOS IN.DE'!D896*'RT GENERALES'!$E$14</f>
        <v>0</v>
      </c>
      <c r="E896" s="432">
        <f>'BIENES ASEGURADOS IN.DE'!E896*'RT GENERALES'!$E$14</f>
        <v>0</v>
      </c>
      <c r="F896" s="433">
        <f>'BIENES ASEGURADOS IN.DE'!F896*'RT GENERALES'!$E$14</f>
        <v>0</v>
      </c>
      <c r="G896" s="425">
        <f t="shared" si="144"/>
        <v>0</v>
      </c>
      <c r="H896" s="283"/>
      <c r="I896" s="284">
        <f>((((D896+E896)*('DT IN. DE'!$C$5/1000)))*($D$1166/IF(AND($D$1165&gt;$B$1167,$B$1167&gt;$D$1164),366,365))+(F896*('DT IN. DE'!$C$5/2000)))</f>
        <v>0</v>
      </c>
      <c r="J896" s="285">
        <f t="shared" si="145"/>
        <v>0</v>
      </c>
      <c r="K896" s="286">
        <f>(((D896+E896)*('DT IN. DE'!$E$5/1000))*($D$1166/IF(AND($D$1165&gt;$B$1167,$B$1167&gt;$D$1164),366,365))+(F896*('DT IN. DE'!$E$5/2000)))</f>
        <v>0</v>
      </c>
      <c r="L896" s="385"/>
      <c r="M896" s="287">
        <f t="shared" si="146"/>
        <v>0</v>
      </c>
      <c r="O896" s="288">
        <f>(($T896*'DT IN. DE'!$C$5/1000))*($D$1166/IF(AND($D$1165&gt;$B$1167,$B$1167&gt;$D$1164),366,365))+(($U896*'DT IN. DE'!$C$5/2000))</f>
        <v>0</v>
      </c>
      <c r="P896" s="289">
        <f t="shared" si="147"/>
        <v>0</v>
      </c>
      <c r="Q896" s="289">
        <f>(($T896*'DT IN. DE'!$E$5/1000))*($D$1166/IF(AND($D$1165&gt;$B$1167,$B$1167&gt;$D$1164),366,365))+(($U896*'DT IN. DE'!$E$5/2000))</f>
        <v>0</v>
      </c>
      <c r="R896" s="290">
        <f t="shared" si="148"/>
        <v>0</v>
      </c>
      <c r="T896" s="291">
        <f t="shared" si="149"/>
        <v>0</v>
      </c>
      <c r="U896" s="291">
        <f t="shared" si="150"/>
        <v>0</v>
      </c>
      <c r="W896" s="288">
        <f>(($AB896*'DT IN. DE'!$C$5/1000))*($D$1166/IF(AND($D$1165&gt;$B$1167,$B$1167&gt;$D$1164),366,365))+(($AC896*'DT IN. DE'!$C$5/2000))</f>
        <v>0</v>
      </c>
      <c r="X896" s="289">
        <f t="shared" si="151"/>
        <v>0</v>
      </c>
      <c r="Y896" s="289">
        <f>(($AB896*'DT IN. DE'!$E$5/1000))*($D$1166/IF(AND($D$1165&gt;$B$1167,$B$1167&gt;$D$1164),366,365))+(($AC896*'DT IN. DE'!$E$5/2000))</f>
        <v>0</v>
      </c>
      <c r="Z896" s="292">
        <f t="shared" si="152"/>
        <v>0</v>
      </c>
      <c r="AA896" s="386"/>
      <c r="AB896" s="291">
        <f t="shared" si="153"/>
        <v>0</v>
      </c>
      <c r="AC896" s="291">
        <f t="shared" si="154"/>
        <v>0</v>
      </c>
    </row>
    <row r="897" spans="2:29" x14ac:dyDescent="0.25">
      <c r="B897" s="424">
        <v>893</v>
      </c>
      <c r="C897" s="430">
        <f>'BIENES ASEGURADOS IN.DE'!C897</f>
        <v>0</v>
      </c>
      <c r="D897" s="431">
        <f>'BIENES ASEGURADOS IN.DE'!D897*'RT GENERALES'!$E$14</f>
        <v>0</v>
      </c>
      <c r="E897" s="432">
        <f>'BIENES ASEGURADOS IN.DE'!E897*'RT GENERALES'!$E$14</f>
        <v>0</v>
      </c>
      <c r="F897" s="433">
        <f>'BIENES ASEGURADOS IN.DE'!F897*'RT GENERALES'!$E$14</f>
        <v>0</v>
      </c>
      <c r="G897" s="425">
        <f t="shared" si="144"/>
        <v>0</v>
      </c>
      <c r="H897" s="283"/>
      <c r="I897" s="284">
        <f>((((D897+E897)*('DT IN. DE'!$C$5/1000)))*($D$1166/IF(AND($D$1165&gt;$B$1167,$B$1167&gt;$D$1164),366,365))+(F897*('DT IN. DE'!$C$5/2000)))</f>
        <v>0</v>
      </c>
      <c r="J897" s="285">
        <f t="shared" si="145"/>
        <v>0</v>
      </c>
      <c r="K897" s="286">
        <f>(((D897+E897)*('DT IN. DE'!$E$5/1000))*($D$1166/IF(AND($D$1165&gt;$B$1167,$B$1167&gt;$D$1164),366,365))+(F897*('DT IN. DE'!$E$5/2000)))</f>
        <v>0</v>
      </c>
      <c r="L897" s="385"/>
      <c r="M897" s="287">
        <f t="shared" si="146"/>
        <v>0</v>
      </c>
      <c r="O897" s="288">
        <f>(($T897*'DT IN. DE'!$C$5/1000))*($D$1166/IF(AND($D$1165&gt;$B$1167,$B$1167&gt;$D$1164),366,365))+(($U897*'DT IN. DE'!$C$5/2000))</f>
        <v>0</v>
      </c>
      <c r="P897" s="289">
        <f t="shared" si="147"/>
        <v>0</v>
      </c>
      <c r="Q897" s="289">
        <f>(($T897*'DT IN. DE'!$E$5/1000))*($D$1166/IF(AND($D$1165&gt;$B$1167,$B$1167&gt;$D$1164),366,365))+(($U897*'DT IN. DE'!$E$5/2000))</f>
        <v>0</v>
      </c>
      <c r="R897" s="290">
        <f t="shared" si="148"/>
        <v>0</v>
      </c>
      <c r="T897" s="291">
        <f t="shared" si="149"/>
        <v>0</v>
      </c>
      <c r="U897" s="291">
        <f t="shared" si="150"/>
        <v>0</v>
      </c>
      <c r="W897" s="288">
        <f>(($AB897*'DT IN. DE'!$C$5/1000))*($D$1166/IF(AND($D$1165&gt;$B$1167,$B$1167&gt;$D$1164),366,365))+(($AC897*'DT IN. DE'!$C$5/2000))</f>
        <v>0</v>
      </c>
      <c r="X897" s="289">
        <f t="shared" si="151"/>
        <v>0</v>
      </c>
      <c r="Y897" s="289">
        <f>(($AB897*'DT IN. DE'!$E$5/1000))*($D$1166/IF(AND($D$1165&gt;$B$1167,$B$1167&gt;$D$1164),366,365))+(($AC897*'DT IN. DE'!$E$5/2000))</f>
        <v>0</v>
      </c>
      <c r="Z897" s="292">
        <f t="shared" si="152"/>
        <v>0</v>
      </c>
      <c r="AA897" s="386"/>
      <c r="AB897" s="291">
        <f t="shared" si="153"/>
        <v>0</v>
      </c>
      <c r="AC897" s="291">
        <f t="shared" si="154"/>
        <v>0</v>
      </c>
    </row>
    <row r="898" spans="2:29" x14ac:dyDescent="0.25">
      <c r="B898" s="424">
        <v>894</v>
      </c>
      <c r="C898" s="430">
        <f>'BIENES ASEGURADOS IN.DE'!C898</f>
        <v>0</v>
      </c>
      <c r="D898" s="431">
        <f>'BIENES ASEGURADOS IN.DE'!D898*'RT GENERALES'!$E$14</f>
        <v>0</v>
      </c>
      <c r="E898" s="432">
        <f>'BIENES ASEGURADOS IN.DE'!E898*'RT GENERALES'!$E$14</f>
        <v>0</v>
      </c>
      <c r="F898" s="433">
        <f>'BIENES ASEGURADOS IN.DE'!F898*'RT GENERALES'!$E$14</f>
        <v>0</v>
      </c>
      <c r="G898" s="425">
        <f t="shared" si="144"/>
        <v>0</v>
      </c>
      <c r="H898" s="283"/>
      <c r="I898" s="284">
        <f>((((D898+E898)*('DT IN. DE'!$C$5/1000)))*($D$1166/IF(AND($D$1165&gt;$B$1167,$B$1167&gt;$D$1164),366,365))+(F898*('DT IN. DE'!$C$5/2000)))</f>
        <v>0</v>
      </c>
      <c r="J898" s="285">
        <f t="shared" si="145"/>
        <v>0</v>
      </c>
      <c r="K898" s="286">
        <f>(((D898+E898)*('DT IN. DE'!$E$5/1000))*($D$1166/IF(AND($D$1165&gt;$B$1167,$B$1167&gt;$D$1164),366,365))+(F898*('DT IN. DE'!$E$5/2000)))</f>
        <v>0</v>
      </c>
      <c r="L898" s="385"/>
      <c r="M898" s="287">
        <f t="shared" si="146"/>
        <v>0</v>
      </c>
      <c r="O898" s="288">
        <f>(($T898*'DT IN. DE'!$C$5/1000))*($D$1166/IF(AND($D$1165&gt;$B$1167,$B$1167&gt;$D$1164),366,365))+(($U898*'DT IN. DE'!$C$5/2000))</f>
        <v>0</v>
      </c>
      <c r="P898" s="289">
        <f t="shared" si="147"/>
        <v>0</v>
      </c>
      <c r="Q898" s="289">
        <f>(($T898*'DT IN. DE'!$E$5/1000))*($D$1166/IF(AND($D$1165&gt;$B$1167,$B$1167&gt;$D$1164),366,365))+(($U898*'DT IN. DE'!$E$5/2000))</f>
        <v>0</v>
      </c>
      <c r="R898" s="290">
        <f t="shared" si="148"/>
        <v>0</v>
      </c>
      <c r="T898" s="291">
        <f t="shared" si="149"/>
        <v>0</v>
      </c>
      <c r="U898" s="291">
        <f t="shared" si="150"/>
        <v>0</v>
      </c>
      <c r="W898" s="288">
        <f>(($AB898*'DT IN. DE'!$C$5/1000))*($D$1166/IF(AND($D$1165&gt;$B$1167,$B$1167&gt;$D$1164),366,365))+(($AC898*'DT IN. DE'!$C$5/2000))</f>
        <v>0</v>
      </c>
      <c r="X898" s="289">
        <f t="shared" si="151"/>
        <v>0</v>
      </c>
      <c r="Y898" s="289">
        <f>(($AB898*'DT IN. DE'!$E$5/1000))*($D$1166/IF(AND($D$1165&gt;$B$1167,$B$1167&gt;$D$1164),366,365))+(($AC898*'DT IN. DE'!$E$5/2000))</f>
        <v>0</v>
      </c>
      <c r="Z898" s="292">
        <f t="shared" si="152"/>
        <v>0</v>
      </c>
      <c r="AA898" s="386"/>
      <c r="AB898" s="291">
        <f t="shared" si="153"/>
        <v>0</v>
      </c>
      <c r="AC898" s="291">
        <f t="shared" si="154"/>
        <v>0</v>
      </c>
    </row>
    <row r="899" spans="2:29" x14ac:dyDescent="0.25">
      <c r="B899" s="423">
        <v>895</v>
      </c>
      <c r="C899" s="430">
        <f>'BIENES ASEGURADOS IN.DE'!C899</f>
        <v>0</v>
      </c>
      <c r="D899" s="431">
        <f>'BIENES ASEGURADOS IN.DE'!D899*'RT GENERALES'!$E$14</f>
        <v>0</v>
      </c>
      <c r="E899" s="432">
        <f>'BIENES ASEGURADOS IN.DE'!E899*'RT GENERALES'!$E$14</f>
        <v>0</v>
      </c>
      <c r="F899" s="433">
        <f>'BIENES ASEGURADOS IN.DE'!F899*'RT GENERALES'!$E$14</f>
        <v>0</v>
      </c>
      <c r="G899" s="425">
        <f t="shared" si="144"/>
        <v>0</v>
      </c>
      <c r="H899" s="283"/>
      <c r="I899" s="284">
        <f>((((D899+E899)*('DT IN. DE'!$C$5/1000)))*($D$1166/IF(AND($D$1165&gt;$B$1167,$B$1167&gt;$D$1164),366,365))+(F899*('DT IN. DE'!$C$5/2000)))</f>
        <v>0</v>
      </c>
      <c r="J899" s="285">
        <f t="shared" si="145"/>
        <v>0</v>
      </c>
      <c r="K899" s="286">
        <f>(((D899+E899)*('DT IN. DE'!$E$5/1000))*($D$1166/IF(AND($D$1165&gt;$B$1167,$B$1167&gt;$D$1164),366,365))+(F899*('DT IN. DE'!$E$5/2000)))</f>
        <v>0</v>
      </c>
      <c r="L899" s="385"/>
      <c r="M899" s="287">
        <f t="shared" si="146"/>
        <v>0</v>
      </c>
      <c r="O899" s="288">
        <f>(($T899*'DT IN. DE'!$C$5/1000))*($D$1166/IF(AND($D$1165&gt;$B$1167,$B$1167&gt;$D$1164),366,365))+(($U899*'DT IN. DE'!$C$5/2000))</f>
        <v>0</v>
      </c>
      <c r="P899" s="289">
        <f t="shared" si="147"/>
        <v>0</v>
      </c>
      <c r="Q899" s="289">
        <f>(($T899*'DT IN. DE'!$E$5/1000))*($D$1166/IF(AND($D$1165&gt;$B$1167,$B$1167&gt;$D$1164),366,365))+(($U899*'DT IN. DE'!$E$5/2000))</f>
        <v>0</v>
      </c>
      <c r="R899" s="290">
        <f t="shared" si="148"/>
        <v>0</v>
      </c>
      <c r="T899" s="291">
        <f t="shared" si="149"/>
        <v>0</v>
      </c>
      <c r="U899" s="291">
        <f t="shared" si="150"/>
        <v>0</v>
      </c>
      <c r="W899" s="288">
        <f>(($AB899*'DT IN. DE'!$C$5/1000))*($D$1166/IF(AND($D$1165&gt;$B$1167,$B$1167&gt;$D$1164),366,365))+(($AC899*'DT IN. DE'!$C$5/2000))</f>
        <v>0</v>
      </c>
      <c r="X899" s="289">
        <f t="shared" si="151"/>
        <v>0</v>
      </c>
      <c r="Y899" s="289">
        <f>(($AB899*'DT IN. DE'!$E$5/1000))*($D$1166/IF(AND($D$1165&gt;$B$1167,$B$1167&gt;$D$1164),366,365))+(($AC899*'DT IN. DE'!$E$5/2000))</f>
        <v>0</v>
      </c>
      <c r="Z899" s="292">
        <f t="shared" si="152"/>
        <v>0</v>
      </c>
      <c r="AA899" s="386"/>
      <c r="AB899" s="291">
        <f t="shared" si="153"/>
        <v>0</v>
      </c>
      <c r="AC899" s="291">
        <f t="shared" si="154"/>
        <v>0</v>
      </c>
    </row>
    <row r="900" spans="2:29" x14ac:dyDescent="0.25">
      <c r="B900" s="424">
        <v>896</v>
      </c>
      <c r="C900" s="430">
        <f>'BIENES ASEGURADOS IN.DE'!C900</f>
        <v>0</v>
      </c>
      <c r="D900" s="431">
        <f>'BIENES ASEGURADOS IN.DE'!D900*'RT GENERALES'!$E$14</f>
        <v>0</v>
      </c>
      <c r="E900" s="432">
        <f>'BIENES ASEGURADOS IN.DE'!E900*'RT GENERALES'!$E$14</f>
        <v>0</v>
      </c>
      <c r="F900" s="433">
        <f>'BIENES ASEGURADOS IN.DE'!F900*'RT GENERALES'!$E$14</f>
        <v>0</v>
      </c>
      <c r="G900" s="425">
        <f t="shared" si="144"/>
        <v>0</v>
      </c>
      <c r="H900" s="283"/>
      <c r="I900" s="284">
        <f>((((D900+E900)*('DT IN. DE'!$C$5/1000)))*($D$1166/IF(AND($D$1165&gt;$B$1167,$B$1167&gt;$D$1164),366,365))+(F900*('DT IN. DE'!$C$5/2000)))</f>
        <v>0</v>
      </c>
      <c r="J900" s="285">
        <f t="shared" si="145"/>
        <v>0</v>
      </c>
      <c r="K900" s="286">
        <f>(((D900+E900)*('DT IN. DE'!$E$5/1000))*($D$1166/IF(AND($D$1165&gt;$B$1167,$B$1167&gt;$D$1164),366,365))+(F900*('DT IN. DE'!$E$5/2000)))</f>
        <v>0</v>
      </c>
      <c r="L900" s="385"/>
      <c r="M900" s="287">
        <f t="shared" si="146"/>
        <v>0</v>
      </c>
      <c r="O900" s="288">
        <f>(($T900*'DT IN. DE'!$C$5/1000))*($D$1166/IF(AND($D$1165&gt;$B$1167,$B$1167&gt;$D$1164),366,365))+(($U900*'DT IN. DE'!$C$5/2000))</f>
        <v>0</v>
      </c>
      <c r="P900" s="289">
        <f t="shared" si="147"/>
        <v>0</v>
      </c>
      <c r="Q900" s="289">
        <f>(($T900*'DT IN. DE'!$E$5/1000))*($D$1166/IF(AND($D$1165&gt;$B$1167,$B$1167&gt;$D$1164),366,365))+(($U900*'DT IN. DE'!$E$5/2000))</f>
        <v>0</v>
      </c>
      <c r="R900" s="290">
        <f t="shared" si="148"/>
        <v>0</v>
      </c>
      <c r="T900" s="291">
        <f t="shared" si="149"/>
        <v>0</v>
      </c>
      <c r="U900" s="291">
        <f t="shared" si="150"/>
        <v>0</v>
      </c>
      <c r="W900" s="288">
        <f>(($AB900*'DT IN. DE'!$C$5/1000))*($D$1166/IF(AND($D$1165&gt;$B$1167,$B$1167&gt;$D$1164),366,365))+(($AC900*'DT IN. DE'!$C$5/2000))</f>
        <v>0</v>
      </c>
      <c r="X900" s="289">
        <f t="shared" si="151"/>
        <v>0</v>
      </c>
      <c r="Y900" s="289">
        <f>(($AB900*'DT IN. DE'!$E$5/1000))*($D$1166/IF(AND($D$1165&gt;$B$1167,$B$1167&gt;$D$1164),366,365))+(($AC900*'DT IN. DE'!$E$5/2000))</f>
        <v>0</v>
      </c>
      <c r="Z900" s="292">
        <f t="shared" si="152"/>
        <v>0</v>
      </c>
      <c r="AA900" s="386"/>
      <c r="AB900" s="291">
        <f t="shared" si="153"/>
        <v>0</v>
      </c>
      <c r="AC900" s="291">
        <f t="shared" si="154"/>
        <v>0</v>
      </c>
    </row>
    <row r="901" spans="2:29" x14ac:dyDescent="0.25">
      <c r="B901" s="424">
        <v>897</v>
      </c>
      <c r="C901" s="430">
        <f>'BIENES ASEGURADOS IN.DE'!C901</f>
        <v>0</v>
      </c>
      <c r="D901" s="431">
        <f>'BIENES ASEGURADOS IN.DE'!D901*'RT GENERALES'!$E$14</f>
        <v>0</v>
      </c>
      <c r="E901" s="432">
        <f>'BIENES ASEGURADOS IN.DE'!E901*'RT GENERALES'!$E$14</f>
        <v>0</v>
      </c>
      <c r="F901" s="433">
        <f>'BIENES ASEGURADOS IN.DE'!F901*'RT GENERALES'!$E$14</f>
        <v>0</v>
      </c>
      <c r="G901" s="425">
        <f t="shared" si="144"/>
        <v>0</v>
      </c>
      <c r="H901" s="283"/>
      <c r="I901" s="284">
        <f>((((D901+E901)*('DT IN. DE'!$C$5/1000)))*($D$1166/IF(AND($D$1165&gt;$B$1167,$B$1167&gt;$D$1164),366,365))+(F901*('DT IN. DE'!$C$5/2000)))</f>
        <v>0</v>
      </c>
      <c r="J901" s="285">
        <f t="shared" si="145"/>
        <v>0</v>
      </c>
      <c r="K901" s="286">
        <f>(((D901+E901)*('DT IN. DE'!$E$5/1000))*($D$1166/IF(AND($D$1165&gt;$B$1167,$B$1167&gt;$D$1164),366,365))+(F901*('DT IN. DE'!$E$5/2000)))</f>
        <v>0</v>
      </c>
      <c r="L901" s="385"/>
      <c r="M901" s="287">
        <f t="shared" si="146"/>
        <v>0</v>
      </c>
      <c r="O901" s="288">
        <f>(($T901*'DT IN. DE'!$C$5/1000))*($D$1166/IF(AND($D$1165&gt;$B$1167,$B$1167&gt;$D$1164),366,365))+(($U901*'DT IN. DE'!$C$5/2000))</f>
        <v>0</v>
      </c>
      <c r="P901" s="289">
        <f t="shared" si="147"/>
        <v>0</v>
      </c>
      <c r="Q901" s="289">
        <f>(($T901*'DT IN. DE'!$E$5/1000))*($D$1166/IF(AND($D$1165&gt;$B$1167,$B$1167&gt;$D$1164),366,365))+(($U901*'DT IN. DE'!$E$5/2000))</f>
        <v>0</v>
      </c>
      <c r="R901" s="290">
        <f t="shared" si="148"/>
        <v>0</v>
      </c>
      <c r="T901" s="291">
        <f t="shared" si="149"/>
        <v>0</v>
      </c>
      <c r="U901" s="291">
        <f t="shared" si="150"/>
        <v>0</v>
      </c>
      <c r="W901" s="288">
        <f>(($AB901*'DT IN. DE'!$C$5/1000))*($D$1166/IF(AND($D$1165&gt;$B$1167,$B$1167&gt;$D$1164),366,365))+(($AC901*'DT IN. DE'!$C$5/2000))</f>
        <v>0</v>
      </c>
      <c r="X901" s="289">
        <f t="shared" si="151"/>
        <v>0</v>
      </c>
      <c r="Y901" s="289">
        <f>(($AB901*'DT IN. DE'!$E$5/1000))*($D$1166/IF(AND($D$1165&gt;$B$1167,$B$1167&gt;$D$1164),366,365))+(($AC901*'DT IN. DE'!$E$5/2000))</f>
        <v>0</v>
      </c>
      <c r="Z901" s="292">
        <f t="shared" si="152"/>
        <v>0</v>
      </c>
      <c r="AA901" s="386"/>
      <c r="AB901" s="291">
        <f t="shared" si="153"/>
        <v>0</v>
      </c>
      <c r="AC901" s="291">
        <f t="shared" si="154"/>
        <v>0</v>
      </c>
    </row>
    <row r="902" spans="2:29" x14ac:dyDescent="0.25">
      <c r="B902" s="423">
        <v>898</v>
      </c>
      <c r="C902" s="430">
        <f>'BIENES ASEGURADOS IN.DE'!C902</f>
        <v>0</v>
      </c>
      <c r="D902" s="431">
        <f>'BIENES ASEGURADOS IN.DE'!D902*'RT GENERALES'!$E$14</f>
        <v>0</v>
      </c>
      <c r="E902" s="432">
        <f>'BIENES ASEGURADOS IN.DE'!E902*'RT GENERALES'!$E$14</f>
        <v>0</v>
      </c>
      <c r="F902" s="433">
        <f>'BIENES ASEGURADOS IN.DE'!F902*'RT GENERALES'!$E$14</f>
        <v>0</v>
      </c>
      <c r="G902" s="425">
        <f t="shared" ref="G902:G965" si="155">SUM(D902:F902)</f>
        <v>0</v>
      </c>
      <c r="H902" s="283"/>
      <c r="I902" s="284">
        <f>((((D902+E902)*('DT IN. DE'!$C$5/1000)))*($D$1166/IF(AND($D$1165&gt;$B$1167,$B$1167&gt;$D$1164),366,365))+(F902*('DT IN. DE'!$C$5/2000)))</f>
        <v>0</v>
      </c>
      <c r="J902" s="285">
        <f t="shared" ref="J902:J965" si="156">((((D902+E902)*($G$1166/1000)))*($D$1166/IF(AND($D$1165&gt;$B$1167,$B$1167&gt;$D$1164),366,365))+(F902*$G$1166/2000))</f>
        <v>0</v>
      </c>
      <c r="K902" s="286">
        <f>(((D902+E902)*('DT IN. DE'!$E$5/1000))*($D$1166/IF(AND($D$1165&gt;$B$1167,$B$1167&gt;$D$1164),366,365))+(F902*('DT IN. DE'!$E$5/2000)))</f>
        <v>0</v>
      </c>
      <c r="L902" s="385"/>
      <c r="M902" s="287">
        <f t="shared" ref="M902:M965" si="157">SUM(I902:L902)</f>
        <v>0</v>
      </c>
      <c r="O902" s="288">
        <f>(($T902*'DT IN. DE'!$C$5/1000))*($D$1166/IF(AND($D$1165&gt;$B$1167,$B$1167&gt;$D$1164),366,365))+(($U902*'DT IN. DE'!$C$5/2000))</f>
        <v>0</v>
      </c>
      <c r="P902" s="289">
        <f t="shared" ref="P902:P965" si="158">(($T902*$G$1166/1000))*($D$1166/IF(AND($D$1165&gt;$B$1167,$B$1167&gt;$D$1164),366,365))+(($U902*$G$1166/2000))</f>
        <v>0</v>
      </c>
      <c r="Q902" s="289">
        <f>(($T902*'DT IN. DE'!$E$5/1000))*($D$1166/IF(AND($D$1165&gt;$B$1167,$B$1167&gt;$D$1164),366,365))+(($U902*'DT IN. DE'!$E$5/2000))</f>
        <v>0</v>
      </c>
      <c r="R902" s="290">
        <f t="shared" ref="R902:R965" si="159">M902-(SUM(O902:Q902))</f>
        <v>0</v>
      </c>
      <c r="T902" s="291">
        <f t="shared" ref="T902:T965" si="160">IF(AND(($G902)&gt;$O$2,F902&gt;0),((D902+E902)*($O$2/$G902)),IF($G902&lt;$O$2,(D902+E902),($G902)*($O$2/$G902)))</f>
        <v>0</v>
      </c>
      <c r="U902" s="291">
        <f t="shared" ref="U902:U965" si="161">IF(AND(($G902)&gt;$O$2,$F902&gt;0),(($F902)*($O$2/$G902)),$F902)</f>
        <v>0</v>
      </c>
      <c r="W902" s="288">
        <f>(($AB902*'DT IN. DE'!$C$5/1000))*($D$1166/IF(AND($D$1165&gt;$B$1167,$B$1167&gt;$D$1164),366,365))+(($AC902*'DT IN. DE'!$C$5/2000))</f>
        <v>0</v>
      </c>
      <c r="X902" s="289">
        <f t="shared" ref="X902:X965" si="162">(($AB902*$G$1166/1000))*($D$1166/IF(AND($D$1165&gt;$B$1167,$B$1167&gt;$D$1164),366,365))+(($AC902*$G$1166/2000))</f>
        <v>0</v>
      </c>
      <c r="Y902" s="289">
        <f>(($AB902*'DT IN. DE'!$E$5/1000))*($D$1166/IF(AND($D$1165&gt;$B$1167,$B$1167&gt;$D$1164),366,365))+(($AC902*'DT IN. DE'!$E$5/2000))</f>
        <v>0</v>
      </c>
      <c r="Z902" s="292">
        <f t="shared" ref="Z902:Z965" si="163">M902-SUM(O902:Q902,W902:Y902)</f>
        <v>0</v>
      </c>
      <c r="AA902" s="386"/>
      <c r="AB902" s="291">
        <f t="shared" ref="AB902:AB965" si="164">IF($G902&gt;$O$2,IF(AND($W$2&gt;=($G902-$O$2)),(D902+E902)*(1-($O$2/$G902)),(D902+E902)*($W$2/$G902)),0)</f>
        <v>0</v>
      </c>
      <c r="AC902" s="291">
        <f t="shared" ref="AC902:AC965" si="165">IF($G902&gt;$O$2,IF(AND($W$2&gt;=($G902-$O$2),F902&gt;0),(F902)*(1-($O$2/$G902)),(F902)*($W$2/$G902)),0)</f>
        <v>0</v>
      </c>
    </row>
    <row r="903" spans="2:29" x14ac:dyDescent="0.25">
      <c r="B903" s="424">
        <v>899</v>
      </c>
      <c r="C903" s="430">
        <f>'BIENES ASEGURADOS IN.DE'!C903</f>
        <v>0</v>
      </c>
      <c r="D903" s="431">
        <f>'BIENES ASEGURADOS IN.DE'!D903*'RT GENERALES'!$E$14</f>
        <v>0</v>
      </c>
      <c r="E903" s="432">
        <f>'BIENES ASEGURADOS IN.DE'!E903*'RT GENERALES'!$E$14</f>
        <v>0</v>
      </c>
      <c r="F903" s="433">
        <f>'BIENES ASEGURADOS IN.DE'!F903*'RT GENERALES'!$E$14</f>
        <v>0</v>
      </c>
      <c r="G903" s="425">
        <f t="shared" si="155"/>
        <v>0</v>
      </c>
      <c r="H903" s="283"/>
      <c r="I903" s="284">
        <f>((((D903+E903)*('DT IN. DE'!$C$5/1000)))*($D$1166/IF(AND($D$1165&gt;$B$1167,$B$1167&gt;$D$1164),366,365))+(F903*('DT IN. DE'!$C$5/2000)))</f>
        <v>0</v>
      </c>
      <c r="J903" s="285">
        <f t="shared" si="156"/>
        <v>0</v>
      </c>
      <c r="K903" s="286">
        <f>(((D903+E903)*('DT IN. DE'!$E$5/1000))*($D$1166/IF(AND($D$1165&gt;$B$1167,$B$1167&gt;$D$1164),366,365))+(F903*('DT IN. DE'!$E$5/2000)))</f>
        <v>0</v>
      </c>
      <c r="L903" s="385"/>
      <c r="M903" s="287">
        <f t="shared" si="157"/>
        <v>0</v>
      </c>
      <c r="O903" s="288">
        <f>(($T903*'DT IN. DE'!$C$5/1000))*($D$1166/IF(AND($D$1165&gt;$B$1167,$B$1167&gt;$D$1164),366,365))+(($U903*'DT IN. DE'!$C$5/2000))</f>
        <v>0</v>
      </c>
      <c r="P903" s="289">
        <f t="shared" si="158"/>
        <v>0</v>
      </c>
      <c r="Q903" s="289">
        <f>(($T903*'DT IN. DE'!$E$5/1000))*($D$1166/IF(AND($D$1165&gt;$B$1167,$B$1167&gt;$D$1164),366,365))+(($U903*'DT IN. DE'!$E$5/2000))</f>
        <v>0</v>
      </c>
      <c r="R903" s="290">
        <f t="shared" si="159"/>
        <v>0</v>
      </c>
      <c r="T903" s="291">
        <f t="shared" si="160"/>
        <v>0</v>
      </c>
      <c r="U903" s="291">
        <f t="shared" si="161"/>
        <v>0</v>
      </c>
      <c r="W903" s="288">
        <f>(($AB903*'DT IN. DE'!$C$5/1000))*($D$1166/IF(AND($D$1165&gt;$B$1167,$B$1167&gt;$D$1164),366,365))+(($AC903*'DT IN. DE'!$C$5/2000))</f>
        <v>0</v>
      </c>
      <c r="X903" s="289">
        <f t="shared" si="162"/>
        <v>0</v>
      </c>
      <c r="Y903" s="289">
        <f>(($AB903*'DT IN. DE'!$E$5/1000))*($D$1166/IF(AND($D$1165&gt;$B$1167,$B$1167&gt;$D$1164),366,365))+(($AC903*'DT IN. DE'!$E$5/2000))</f>
        <v>0</v>
      </c>
      <c r="Z903" s="292">
        <f t="shared" si="163"/>
        <v>0</v>
      </c>
      <c r="AA903" s="386"/>
      <c r="AB903" s="291">
        <f t="shared" si="164"/>
        <v>0</v>
      </c>
      <c r="AC903" s="291">
        <f t="shared" si="165"/>
        <v>0</v>
      </c>
    </row>
    <row r="904" spans="2:29" x14ac:dyDescent="0.25">
      <c r="B904" s="424">
        <v>900</v>
      </c>
      <c r="C904" s="430">
        <f>'BIENES ASEGURADOS IN.DE'!C904</f>
        <v>0</v>
      </c>
      <c r="D904" s="431">
        <f>'BIENES ASEGURADOS IN.DE'!D904*'RT GENERALES'!$E$14</f>
        <v>0</v>
      </c>
      <c r="E904" s="432">
        <f>'BIENES ASEGURADOS IN.DE'!E904*'RT GENERALES'!$E$14</f>
        <v>0</v>
      </c>
      <c r="F904" s="433">
        <f>'BIENES ASEGURADOS IN.DE'!F904*'RT GENERALES'!$E$14</f>
        <v>0</v>
      </c>
      <c r="G904" s="425">
        <f t="shared" si="155"/>
        <v>0</v>
      </c>
      <c r="H904" s="283"/>
      <c r="I904" s="284">
        <f>((((D904+E904)*('DT IN. DE'!$C$5/1000)))*($D$1166/IF(AND($D$1165&gt;$B$1167,$B$1167&gt;$D$1164),366,365))+(F904*('DT IN. DE'!$C$5/2000)))</f>
        <v>0</v>
      </c>
      <c r="J904" s="285">
        <f t="shared" si="156"/>
        <v>0</v>
      </c>
      <c r="K904" s="286">
        <f>(((D904+E904)*('DT IN. DE'!$E$5/1000))*($D$1166/IF(AND($D$1165&gt;$B$1167,$B$1167&gt;$D$1164),366,365))+(F904*('DT IN. DE'!$E$5/2000)))</f>
        <v>0</v>
      </c>
      <c r="L904" s="385"/>
      <c r="M904" s="287">
        <f t="shared" si="157"/>
        <v>0</v>
      </c>
      <c r="O904" s="288">
        <f>(($T904*'DT IN. DE'!$C$5/1000))*($D$1166/IF(AND($D$1165&gt;$B$1167,$B$1167&gt;$D$1164),366,365))+(($U904*'DT IN. DE'!$C$5/2000))</f>
        <v>0</v>
      </c>
      <c r="P904" s="289">
        <f t="shared" si="158"/>
        <v>0</v>
      </c>
      <c r="Q904" s="289">
        <f>(($T904*'DT IN. DE'!$E$5/1000))*($D$1166/IF(AND($D$1165&gt;$B$1167,$B$1167&gt;$D$1164),366,365))+(($U904*'DT IN. DE'!$E$5/2000))</f>
        <v>0</v>
      </c>
      <c r="R904" s="290">
        <f t="shared" si="159"/>
        <v>0</v>
      </c>
      <c r="T904" s="291">
        <f t="shared" si="160"/>
        <v>0</v>
      </c>
      <c r="U904" s="291">
        <f t="shared" si="161"/>
        <v>0</v>
      </c>
      <c r="W904" s="288">
        <f>(($AB904*'DT IN. DE'!$C$5/1000))*($D$1166/IF(AND($D$1165&gt;$B$1167,$B$1167&gt;$D$1164),366,365))+(($AC904*'DT IN. DE'!$C$5/2000))</f>
        <v>0</v>
      </c>
      <c r="X904" s="289">
        <f t="shared" si="162"/>
        <v>0</v>
      </c>
      <c r="Y904" s="289">
        <f>(($AB904*'DT IN. DE'!$E$5/1000))*($D$1166/IF(AND($D$1165&gt;$B$1167,$B$1167&gt;$D$1164),366,365))+(($AC904*'DT IN. DE'!$E$5/2000))</f>
        <v>0</v>
      </c>
      <c r="Z904" s="292">
        <f t="shared" si="163"/>
        <v>0</v>
      </c>
      <c r="AA904" s="386"/>
      <c r="AB904" s="291">
        <f t="shared" si="164"/>
        <v>0</v>
      </c>
      <c r="AC904" s="291">
        <f t="shared" si="165"/>
        <v>0</v>
      </c>
    </row>
    <row r="905" spans="2:29" x14ac:dyDescent="0.25">
      <c r="B905" s="423">
        <v>901</v>
      </c>
      <c r="C905" s="430">
        <f>'BIENES ASEGURADOS IN.DE'!C905</f>
        <v>0</v>
      </c>
      <c r="D905" s="431">
        <f>'BIENES ASEGURADOS IN.DE'!D905*'RT GENERALES'!$E$14</f>
        <v>0</v>
      </c>
      <c r="E905" s="432">
        <f>'BIENES ASEGURADOS IN.DE'!E905*'RT GENERALES'!$E$14</f>
        <v>0</v>
      </c>
      <c r="F905" s="433">
        <f>'BIENES ASEGURADOS IN.DE'!F905*'RT GENERALES'!$E$14</f>
        <v>0</v>
      </c>
      <c r="G905" s="425">
        <f t="shared" si="155"/>
        <v>0</v>
      </c>
      <c r="H905" s="283"/>
      <c r="I905" s="284">
        <f>((((D905+E905)*('DT IN. DE'!$C$5/1000)))*($D$1166/IF(AND($D$1165&gt;$B$1167,$B$1167&gt;$D$1164),366,365))+(F905*('DT IN. DE'!$C$5/2000)))</f>
        <v>0</v>
      </c>
      <c r="J905" s="285">
        <f t="shared" si="156"/>
        <v>0</v>
      </c>
      <c r="K905" s="286">
        <f>(((D905+E905)*('DT IN. DE'!$E$5/1000))*($D$1166/IF(AND($D$1165&gt;$B$1167,$B$1167&gt;$D$1164),366,365))+(F905*('DT IN. DE'!$E$5/2000)))</f>
        <v>0</v>
      </c>
      <c r="L905" s="385"/>
      <c r="M905" s="287">
        <f t="shared" si="157"/>
        <v>0</v>
      </c>
      <c r="O905" s="288">
        <f>(($T905*'DT IN. DE'!$C$5/1000))*($D$1166/IF(AND($D$1165&gt;$B$1167,$B$1167&gt;$D$1164),366,365))+(($U905*'DT IN. DE'!$C$5/2000))</f>
        <v>0</v>
      </c>
      <c r="P905" s="289">
        <f t="shared" si="158"/>
        <v>0</v>
      </c>
      <c r="Q905" s="289">
        <f>(($T905*'DT IN. DE'!$E$5/1000))*($D$1166/IF(AND($D$1165&gt;$B$1167,$B$1167&gt;$D$1164),366,365))+(($U905*'DT IN. DE'!$E$5/2000))</f>
        <v>0</v>
      </c>
      <c r="R905" s="290">
        <f t="shared" si="159"/>
        <v>0</v>
      </c>
      <c r="T905" s="291">
        <f t="shared" si="160"/>
        <v>0</v>
      </c>
      <c r="U905" s="291">
        <f t="shared" si="161"/>
        <v>0</v>
      </c>
      <c r="W905" s="288">
        <f>(($AB905*'DT IN. DE'!$C$5/1000))*($D$1166/IF(AND($D$1165&gt;$B$1167,$B$1167&gt;$D$1164),366,365))+(($AC905*'DT IN. DE'!$C$5/2000))</f>
        <v>0</v>
      </c>
      <c r="X905" s="289">
        <f t="shared" si="162"/>
        <v>0</v>
      </c>
      <c r="Y905" s="289">
        <f>(($AB905*'DT IN. DE'!$E$5/1000))*($D$1166/IF(AND($D$1165&gt;$B$1167,$B$1167&gt;$D$1164),366,365))+(($AC905*'DT IN. DE'!$E$5/2000))</f>
        <v>0</v>
      </c>
      <c r="Z905" s="292">
        <f t="shared" si="163"/>
        <v>0</v>
      </c>
      <c r="AA905" s="386"/>
      <c r="AB905" s="291">
        <f t="shared" si="164"/>
        <v>0</v>
      </c>
      <c r="AC905" s="291">
        <f t="shared" si="165"/>
        <v>0</v>
      </c>
    </row>
    <row r="906" spans="2:29" x14ac:dyDescent="0.25">
      <c r="B906" s="424">
        <v>902</v>
      </c>
      <c r="C906" s="430">
        <f>'BIENES ASEGURADOS IN.DE'!C906</f>
        <v>0</v>
      </c>
      <c r="D906" s="431">
        <f>'BIENES ASEGURADOS IN.DE'!D906*'RT GENERALES'!$E$14</f>
        <v>0</v>
      </c>
      <c r="E906" s="432">
        <f>'BIENES ASEGURADOS IN.DE'!E906*'RT GENERALES'!$E$14</f>
        <v>0</v>
      </c>
      <c r="F906" s="433">
        <f>'BIENES ASEGURADOS IN.DE'!F906*'RT GENERALES'!$E$14</f>
        <v>0</v>
      </c>
      <c r="G906" s="425">
        <f t="shared" si="155"/>
        <v>0</v>
      </c>
      <c r="H906" s="283"/>
      <c r="I906" s="284">
        <f>((((D906+E906)*('DT IN. DE'!$C$5/1000)))*($D$1166/IF(AND($D$1165&gt;$B$1167,$B$1167&gt;$D$1164),366,365))+(F906*('DT IN. DE'!$C$5/2000)))</f>
        <v>0</v>
      </c>
      <c r="J906" s="285">
        <f t="shared" si="156"/>
        <v>0</v>
      </c>
      <c r="K906" s="286">
        <f>(((D906+E906)*('DT IN. DE'!$E$5/1000))*($D$1166/IF(AND($D$1165&gt;$B$1167,$B$1167&gt;$D$1164),366,365))+(F906*('DT IN. DE'!$E$5/2000)))</f>
        <v>0</v>
      </c>
      <c r="L906" s="385"/>
      <c r="M906" s="287">
        <f t="shared" si="157"/>
        <v>0</v>
      </c>
      <c r="O906" s="288">
        <f>(($T906*'DT IN. DE'!$C$5/1000))*($D$1166/IF(AND($D$1165&gt;$B$1167,$B$1167&gt;$D$1164),366,365))+(($U906*'DT IN. DE'!$C$5/2000))</f>
        <v>0</v>
      </c>
      <c r="P906" s="289">
        <f t="shared" si="158"/>
        <v>0</v>
      </c>
      <c r="Q906" s="289">
        <f>(($T906*'DT IN. DE'!$E$5/1000))*($D$1166/IF(AND($D$1165&gt;$B$1167,$B$1167&gt;$D$1164),366,365))+(($U906*'DT IN. DE'!$E$5/2000))</f>
        <v>0</v>
      </c>
      <c r="R906" s="290">
        <f t="shared" si="159"/>
        <v>0</v>
      </c>
      <c r="T906" s="291">
        <f t="shared" si="160"/>
        <v>0</v>
      </c>
      <c r="U906" s="291">
        <f t="shared" si="161"/>
        <v>0</v>
      </c>
      <c r="W906" s="288">
        <f>(($AB906*'DT IN. DE'!$C$5/1000))*($D$1166/IF(AND($D$1165&gt;$B$1167,$B$1167&gt;$D$1164),366,365))+(($AC906*'DT IN. DE'!$C$5/2000))</f>
        <v>0</v>
      </c>
      <c r="X906" s="289">
        <f t="shared" si="162"/>
        <v>0</v>
      </c>
      <c r="Y906" s="289">
        <f>(($AB906*'DT IN. DE'!$E$5/1000))*($D$1166/IF(AND($D$1165&gt;$B$1167,$B$1167&gt;$D$1164),366,365))+(($AC906*'DT IN. DE'!$E$5/2000))</f>
        <v>0</v>
      </c>
      <c r="Z906" s="292">
        <f t="shared" si="163"/>
        <v>0</v>
      </c>
      <c r="AA906" s="386"/>
      <c r="AB906" s="291">
        <f t="shared" si="164"/>
        <v>0</v>
      </c>
      <c r="AC906" s="291">
        <f t="shared" si="165"/>
        <v>0</v>
      </c>
    </row>
    <row r="907" spans="2:29" x14ac:dyDescent="0.25">
      <c r="B907" s="424">
        <v>903</v>
      </c>
      <c r="C907" s="430">
        <f>'BIENES ASEGURADOS IN.DE'!C907</f>
        <v>0</v>
      </c>
      <c r="D907" s="431">
        <f>'BIENES ASEGURADOS IN.DE'!D907*'RT GENERALES'!$E$14</f>
        <v>0</v>
      </c>
      <c r="E907" s="432">
        <f>'BIENES ASEGURADOS IN.DE'!E907*'RT GENERALES'!$E$14</f>
        <v>0</v>
      </c>
      <c r="F907" s="433">
        <f>'BIENES ASEGURADOS IN.DE'!F907*'RT GENERALES'!$E$14</f>
        <v>0</v>
      </c>
      <c r="G907" s="425">
        <f t="shared" si="155"/>
        <v>0</v>
      </c>
      <c r="H907" s="283"/>
      <c r="I907" s="284">
        <f>((((D907+E907)*('DT IN. DE'!$C$5/1000)))*($D$1166/IF(AND($D$1165&gt;$B$1167,$B$1167&gt;$D$1164),366,365))+(F907*('DT IN. DE'!$C$5/2000)))</f>
        <v>0</v>
      </c>
      <c r="J907" s="285">
        <f t="shared" si="156"/>
        <v>0</v>
      </c>
      <c r="K907" s="286">
        <f>(((D907+E907)*('DT IN. DE'!$E$5/1000))*($D$1166/IF(AND($D$1165&gt;$B$1167,$B$1167&gt;$D$1164),366,365))+(F907*('DT IN. DE'!$E$5/2000)))</f>
        <v>0</v>
      </c>
      <c r="L907" s="385"/>
      <c r="M907" s="287">
        <f t="shared" si="157"/>
        <v>0</v>
      </c>
      <c r="O907" s="288">
        <f>(($T907*'DT IN. DE'!$C$5/1000))*($D$1166/IF(AND($D$1165&gt;$B$1167,$B$1167&gt;$D$1164),366,365))+(($U907*'DT IN. DE'!$C$5/2000))</f>
        <v>0</v>
      </c>
      <c r="P907" s="289">
        <f t="shared" si="158"/>
        <v>0</v>
      </c>
      <c r="Q907" s="289">
        <f>(($T907*'DT IN. DE'!$E$5/1000))*($D$1166/IF(AND($D$1165&gt;$B$1167,$B$1167&gt;$D$1164),366,365))+(($U907*'DT IN. DE'!$E$5/2000))</f>
        <v>0</v>
      </c>
      <c r="R907" s="290">
        <f t="shared" si="159"/>
        <v>0</v>
      </c>
      <c r="T907" s="291">
        <f t="shared" si="160"/>
        <v>0</v>
      </c>
      <c r="U907" s="291">
        <f t="shared" si="161"/>
        <v>0</v>
      </c>
      <c r="W907" s="288">
        <f>(($AB907*'DT IN. DE'!$C$5/1000))*($D$1166/IF(AND($D$1165&gt;$B$1167,$B$1167&gt;$D$1164),366,365))+(($AC907*'DT IN. DE'!$C$5/2000))</f>
        <v>0</v>
      </c>
      <c r="X907" s="289">
        <f t="shared" si="162"/>
        <v>0</v>
      </c>
      <c r="Y907" s="289">
        <f>(($AB907*'DT IN. DE'!$E$5/1000))*($D$1166/IF(AND($D$1165&gt;$B$1167,$B$1167&gt;$D$1164),366,365))+(($AC907*'DT IN. DE'!$E$5/2000))</f>
        <v>0</v>
      </c>
      <c r="Z907" s="292">
        <f t="shared" si="163"/>
        <v>0</v>
      </c>
      <c r="AA907" s="386"/>
      <c r="AB907" s="291">
        <f t="shared" si="164"/>
        <v>0</v>
      </c>
      <c r="AC907" s="291">
        <f t="shared" si="165"/>
        <v>0</v>
      </c>
    </row>
    <row r="908" spans="2:29" x14ac:dyDescent="0.25">
      <c r="B908" s="423">
        <v>904</v>
      </c>
      <c r="C908" s="430">
        <f>'BIENES ASEGURADOS IN.DE'!C908</f>
        <v>0</v>
      </c>
      <c r="D908" s="431">
        <f>'BIENES ASEGURADOS IN.DE'!D908*'RT GENERALES'!$E$14</f>
        <v>0</v>
      </c>
      <c r="E908" s="432">
        <f>'BIENES ASEGURADOS IN.DE'!E908*'RT GENERALES'!$E$14</f>
        <v>0</v>
      </c>
      <c r="F908" s="433">
        <f>'BIENES ASEGURADOS IN.DE'!F908*'RT GENERALES'!$E$14</f>
        <v>0</v>
      </c>
      <c r="G908" s="425">
        <f t="shared" si="155"/>
        <v>0</v>
      </c>
      <c r="H908" s="283"/>
      <c r="I908" s="284">
        <f>((((D908+E908)*('DT IN. DE'!$C$5/1000)))*($D$1166/IF(AND($D$1165&gt;$B$1167,$B$1167&gt;$D$1164),366,365))+(F908*('DT IN. DE'!$C$5/2000)))</f>
        <v>0</v>
      </c>
      <c r="J908" s="285">
        <f t="shared" si="156"/>
        <v>0</v>
      </c>
      <c r="K908" s="286">
        <f>(((D908+E908)*('DT IN. DE'!$E$5/1000))*($D$1166/IF(AND($D$1165&gt;$B$1167,$B$1167&gt;$D$1164),366,365))+(F908*('DT IN. DE'!$E$5/2000)))</f>
        <v>0</v>
      </c>
      <c r="L908" s="385"/>
      <c r="M908" s="287">
        <f t="shared" si="157"/>
        <v>0</v>
      </c>
      <c r="O908" s="288">
        <f>(($T908*'DT IN. DE'!$C$5/1000))*($D$1166/IF(AND($D$1165&gt;$B$1167,$B$1167&gt;$D$1164),366,365))+(($U908*'DT IN. DE'!$C$5/2000))</f>
        <v>0</v>
      </c>
      <c r="P908" s="289">
        <f t="shared" si="158"/>
        <v>0</v>
      </c>
      <c r="Q908" s="289">
        <f>(($T908*'DT IN. DE'!$E$5/1000))*($D$1166/IF(AND($D$1165&gt;$B$1167,$B$1167&gt;$D$1164),366,365))+(($U908*'DT IN. DE'!$E$5/2000))</f>
        <v>0</v>
      </c>
      <c r="R908" s="290">
        <f t="shared" si="159"/>
        <v>0</v>
      </c>
      <c r="T908" s="291">
        <f t="shared" si="160"/>
        <v>0</v>
      </c>
      <c r="U908" s="291">
        <f t="shared" si="161"/>
        <v>0</v>
      </c>
      <c r="W908" s="288">
        <f>(($AB908*'DT IN. DE'!$C$5/1000))*($D$1166/IF(AND($D$1165&gt;$B$1167,$B$1167&gt;$D$1164),366,365))+(($AC908*'DT IN. DE'!$C$5/2000))</f>
        <v>0</v>
      </c>
      <c r="X908" s="289">
        <f t="shared" si="162"/>
        <v>0</v>
      </c>
      <c r="Y908" s="289">
        <f>(($AB908*'DT IN. DE'!$E$5/1000))*($D$1166/IF(AND($D$1165&gt;$B$1167,$B$1167&gt;$D$1164),366,365))+(($AC908*'DT IN. DE'!$E$5/2000))</f>
        <v>0</v>
      </c>
      <c r="Z908" s="292">
        <f t="shared" si="163"/>
        <v>0</v>
      </c>
      <c r="AA908" s="386"/>
      <c r="AB908" s="291">
        <f t="shared" si="164"/>
        <v>0</v>
      </c>
      <c r="AC908" s="291">
        <f t="shared" si="165"/>
        <v>0</v>
      </c>
    </row>
    <row r="909" spans="2:29" x14ac:dyDescent="0.25">
      <c r="B909" s="424">
        <v>905</v>
      </c>
      <c r="C909" s="430">
        <f>'BIENES ASEGURADOS IN.DE'!C909</f>
        <v>0</v>
      </c>
      <c r="D909" s="431">
        <f>'BIENES ASEGURADOS IN.DE'!D909*'RT GENERALES'!$E$14</f>
        <v>0</v>
      </c>
      <c r="E909" s="432">
        <f>'BIENES ASEGURADOS IN.DE'!E909*'RT GENERALES'!$E$14</f>
        <v>0</v>
      </c>
      <c r="F909" s="433">
        <f>'BIENES ASEGURADOS IN.DE'!F909*'RT GENERALES'!$E$14</f>
        <v>0</v>
      </c>
      <c r="G909" s="425">
        <f t="shared" si="155"/>
        <v>0</v>
      </c>
      <c r="H909" s="283"/>
      <c r="I909" s="284">
        <f>((((D909+E909)*('DT IN. DE'!$C$5/1000)))*($D$1166/IF(AND($D$1165&gt;$B$1167,$B$1167&gt;$D$1164),366,365))+(F909*('DT IN. DE'!$C$5/2000)))</f>
        <v>0</v>
      </c>
      <c r="J909" s="285">
        <f t="shared" si="156"/>
        <v>0</v>
      </c>
      <c r="K909" s="286">
        <f>(((D909+E909)*('DT IN. DE'!$E$5/1000))*($D$1166/IF(AND($D$1165&gt;$B$1167,$B$1167&gt;$D$1164),366,365))+(F909*('DT IN. DE'!$E$5/2000)))</f>
        <v>0</v>
      </c>
      <c r="L909" s="385"/>
      <c r="M909" s="287">
        <f t="shared" si="157"/>
        <v>0</v>
      </c>
      <c r="O909" s="288">
        <f>(($T909*'DT IN. DE'!$C$5/1000))*($D$1166/IF(AND($D$1165&gt;$B$1167,$B$1167&gt;$D$1164),366,365))+(($U909*'DT IN. DE'!$C$5/2000))</f>
        <v>0</v>
      </c>
      <c r="P909" s="289">
        <f t="shared" si="158"/>
        <v>0</v>
      </c>
      <c r="Q909" s="289">
        <f>(($T909*'DT IN. DE'!$E$5/1000))*($D$1166/IF(AND($D$1165&gt;$B$1167,$B$1167&gt;$D$1164),366,365))+(($U909*'DT IN. DE'!$E$5/2000))</f>
        <v>0</v>
      </c>
      <c r="R909" s="290">
        <f t="shared" si="159"/>
        <v>0</v>
      </c>
      <c r="T909" s="291">
        <f t="shared" si="160"/>
        <v>0</v>
      </c>
      <c r="U909" s="291">
        <f t="shared" si="161"/>
        <v>0</v>
      </c>
      <c r="W909" s="288">
        <f>(($AB909*'DT IN. DE'!$C$5/1000))*($D$1166/IF(AND($D$1165&gt;$B$1167,$B$1167&gt;$D$1164),366,365))+(($AC909*'DT IN. DE'!$C$5/2000))</f>
        <v>0</v>
      </c>
      <c r="X909" s="289">
        <f t="shared" si="162"/>
        <v>0</v>
      </c>
      <c r="Y909" s="289">
        <f>(($AB909*'DT IN. DE'!$E$5/1000))*($D$1166/IF(AND($D$1165&gt;$B$1167,$B$1167&gt;$D$1164),366,365))+(($AC909*'DT IN. DE'!$E$5/2000))</f>
        <v>0</v>
      </c>
      <c r="Z909" s="292">
        <f t="shared" si="163"/>
        <v>0</v>
      </c>
      <c r="AA909" s="386"/>
      <c r="AB909" s="291">
        <f t="shared" si="164"/>
        <v>0</v>
      </c>
      <c r="AC909" s="291">
        <f t="shared" si="165"/>
        <v>0</v>
      </c>
    </row>
    <row r="910" spans="2:29" x14ac:dyDescent="0.25">
      <c r="B910" s="424">
        <v>906</v>
      </c>
      <c r="C910" s="430">
        <f>'BIENES ASEGURADOS IN.DE'!C910</f>
        <v>0</v>
      </c>
      <c r="D910" s="431">
        <f>'BIENES ASEGURADOS IN.DE'!D910*'RT GENERALES'!$E$14</f>
        <v>0</v>
      </c>
      <c r="E910" s="432">
        <f>'BIENES ASEGURADOS IN.DE'!E910*'RT GENERALES'!$E$14</f>
        <v>0</v>
      </c>
      <c r="F910" s="433">
        <f>'BIENES ASEGURADOS IN.DE'!F910*'RT GENERALES'!$E$14</f>
        <v>0</v>
      </c>
      <c r="G910" s="425">
        <f t="shared" si="155"/>
        <v>0</v>
      </c>
      <c r="H910" s="283"/>
      <c r="I910" s="284">
        <f>((((D910+E910)*('DT IN. DE'!$C$5/1000)))*($D$1166/IF(AND($D$1165&gt;$B$1167,$B$1167&gt;$D$1164),366,365))+(F910*('DT IN. DE'!$C$5/2000)))</f>
        <v>0</v>
      </c>
      <c r="J910" s="285">
        <f t="shared" si="156"/>
        <v>0</v>
      </c>
      <c r="K910" s="286">
        <f>(((D910+E910)*('DT IN. DE'!$E$5/1000))*($D$1166/IF(AND($D$1165&gt;$B$1167,$B$1167&gt;$D$1164),366,365))+(F910*('DT IN. DE'!$E$5/2000)))</f>
        <v>0</v>
      </c>
      <c r="L910" s="385"/>
      <c r="M910" s="287">
        <f t="shared" si="157"/>
        <v>0</v>
      </c>
      <c r="O910" s="288">
        <f>(($T910*'DT IN. DE'!$C$5/1000))*($D$1166/IF(AND($D$1165&gt;$B$1167,$B$1167&gt;$D$1164),366,365))+(($U910*'DT IN. DE'!$C$5/2000))</f>
        <v>0</v>
      </c>
      <c r="P910" s="289">
        <f t="shared" si="158"/>
        <v>0</v>
      </c>
      <c r="Q910" s="289">
        <f>(($T910*'DT IN. DE'!$E$5/1000))*($D$1166/IF(AND($D$1165&gt;$B$1167,$B$1167&gt;$D$1164),366,365))+(($U910*'DT IN. DE'!$E$5/2000))</f>
        <v>0</v>
      </c>
      <c r="R910" s="290">
        <f t="shared" si="159"/>
        <v>0</v>
      </c>
      <c r="T910" s="291">
        <f t="shared" si="160"/>
        <v>0</v>
      </c>
      <c r="U910" s="291">
        <f t="shared" si="161"/>
        <v>0</v>
      </c>
      <c r="W910" s="288">
        <f>(($AB910*'DT IN. DE'!$C$5/1000))*($D$1166/IF(AND($D$1165&gt;$B$1167,$B$1167&gt;$D$1164),366,365))+(($AC910*'DT IN. DE'!$C$5/2000))</f>
        <v>0</v>
      </c>
      <c r="X910" s="289">
        <f t="shared" si="162"/>
        <v>0</v>
      </c>
      <c r="Y910" s="289">
        <f>(($AB910*'DT IN. DE'!$E$5/1000))*($D$1166/IF(AND($D$1165&gt;$B$1167,$B$1167&gt;$D$1164),366,365))+(($AC910*'DT IN. DE'!$E$5/2000))</f>
        <v>0</v>
      </c>
      <c r="Z910" s="292">
        <f t="shared" si="163"/>
        <v>0</v>
      </c>
      <c r="AA910" s="386"/>
      <c r="AB910" s="291">
        <f t="shared" si="164"/>
        <v>0</v>
      </c>
      <c r="AC910" s="291">
        <f t="shared" si="165"/>
        <v>0</v>
      </c>
    </row>
    <row r="911" spans="2:29" x14ac:dyDescent="0.25">
      <c r="B911" s="423">
        <v>907</v>
      </c>
      <c r="C911" s="430">
        <f>'BIENES ASEGURADOS IN.DE'!C911</f>
        <v>0</v>
      </c>
      <c r="D911" s="431">
        <f>'BIENES ASEGURADOS IN.DE'!D911*'RT GENERALES'!$E$14</f>
        <v>0</v>
      </c>
      <c r="E911" s="432">
        <f>'BIENES ASEGURADOS IN.DE'!E911*'RT GENERALES'!$E$14</f>
        <v>0</v>
      </c>
      <c r="F911" s="433">
        <f>'BIENES ASEGURADOS IN.DE'!F911*'RT GENERALES'!$E$14</f>
        <v>0</v>
      </c>
      <c r="G911" s="425">
        <f t="shared" si="155"/>
        <v>0</v>
      </c>
      <c r="H911" s="283"/>
      <c r="I911" s="284">
        <f>((((D911+E911)*('DT IN. DE'!$C$5/1000)))*($D$1166/IF(AND($D$1165&gt;$B$1167,$B$1167&gt;$D$1164),366,365))+(F911*('DT IN. DE'!$C$5/2000)))</f>
        <v>0</v>
      </c>
      <c r="J911" s="285">
        <f t="shared" si="156"/>
        <v>0</v>
      </c>
      <c r="K911" s="286">
        <f>(((D911+E911)*('DT IN. DE'!$E$5/1000))*($D$1166/IF(AND($D$1165&gt;$B$1167,$B$1167&gt;$D$1164),366,365))+(F911*('DT IN. DE'!$E$5/2000)))</f>
        <v>0</v>
      </c>
      <c r="L911" s="385"/>
      <c r="M911" s="287">
        <f t="shared" si="157"/>
        <v>0</v>
      </c>
      <c r="O911" s="288">
        <f>(($T911*'DT IN. DE'!$C$5/1000))*($D$1166/IF(AND($D$1165&gt;$B$1167,$B$1167&gt;$D$1164),366,365))+(($U911*'DT IN. DE'!$C$5/2000))</f>
        <v>0</v>
      </c>
      <c r="P911" s="289">
        <f t="shared" si="158"/>
        <v>0</v>
      </c>
      <c r="Q911" s="289">
        <f>(($T911*'DT IN. DE'!$E$5/1000))*($D$1166/IF(AND($D$1165&gt;$B$1167,$B$1167&gt;$D$1164),366,365))+(($U911*'DT IN. DE'!$E$5/2000))</f>
        <v>0</v>
      </c>
      <c r="R911" s="290">
        <f t="shared" si="159"/>
        <v>0</v>
      </c>
      <c r="T911" s="291">
        <f t="shared" si="160"/>
        <v>0</v>
      </c>
      <c r="U911" s="291">
        <f t="shared" si="161"/>
        <v>0</v>
      </c>
      <c r="W911" s="288">
        <f>(($AB911*'DT IN. DE'!$C$5/1000))*($D$1166/IF(AND($D$1165&gt;$B$1167,$B$1167&gt;$D$1164),366,365))+(($AC911*'DT IN. DE'!$C$5/2000))</f>
        <v>0</v>
      </c>
      <c r="X911" s="289">
        <f t="shared" si="162"/>
        <v>0</v>
      </c>
      <c r="Y911" s="289">
        <f>(($AB911*'DT IN. DE'!$E$5/1000))*($D$1166/IF(AND($D$1165&gt;$B$1167,$B$1167&gt;$D$1164),366,365))+(($AC911*'DT IN. DE'!$E$5/2000))</f>
        <v>0</v>
      </c>
      <c r="Z911" s="292">
        <f t="shared" si="163"/>
        <v>0</v>
      </c>
      <c r="AA911" s="386"/>
      <c r="AB911" s="291">
        <f t="shared" si="164"/>
        <v>0</v>
      </c>
      <c r="AC911" s="291">
        <f t="shared" si="165"/>
        <v>0</v>
      </c>
    </row>
    <row r="912" spans="2:29" x14ac:dyDescent="0.25">
      <c r="B912" s="424">
        <v>908</v>
      </c>
      <c r="C912" s="430">
        <f>'BIENES ASEGURADOS IN.DE'!C912</f>
        <v>0</v>
      </c>
      <c r="D912" s="431">
        <f>'BIENES ASEGURADOS IN.DE'!D912*'RT GENERALES'!$E$14</f>
        <v>0</v>
      </c>
      <c r="E912" s="432">
        <f>'BIENES ASEGURADOS IN.DE'!E912*'RT GENERALES'!$E$14</f>
        <v>0</v>
      </c>
      <c r="F912" s="433">
        <f>'BIENES ASEGURADOS IN.DE'!F912*'RT GENERALES'!$E$14</f>
        <v>0</v>
      </c>
      <c r="G912" s="425">
        <f t="shared" si="155"/>
        <v>0</v>
      </c>
      <c r="H912" s="283"/>
      <c r="I912" s="284">
        <f>((((D912+E912)*('DT IN. DE'!$C$5/1000)))*($D$1166/IF(AND($D$1165&gt;$B$1167,$B$1167&gt;$D$1164),366,365))+(F912*('DT IN. DE'!$C$5/2000)))</f>
        <v>0</v>
      </c>
      <c r="J912" s="285">
        <f t="shared" si="156"/>
        <v>0</v>
      </c>
      <c r="K912" s="286">
        <f>(((D912+E912)*('DT IN. DE'!$E$5/1000))*($D$1166/IF(AND($D$1165&gt;$B$1167,$B$1167&gt;$D$1164),366,365))+(F912*('DT IN. DE'!$E$5/2000)))</f>
        <v>0</v>
      </c>
      <c r="L912" s="385"/>
      <c r="M912" s="287">
        <f t="shared" si="157"/>
        <v>0</v>
      </c>
      <c r="O912" s="288">
        <f>(($T912*'DT IN. DE'!$C$5/1000))*($D$1166/IF(AND($D$1165&gt;$B$1167,$B$1167&gt;$D$1164),366,365))+(($U912*'DT IN. DE'!$C$5/2000))</f>
        <v>0</v>
      </c>
      <c r="P912" s="289">
        <f t="shared" si="158"/>
        <v>0</v>
      </c>
      <c r="Q912" s="289">
        <f>(($T912*'DT IN. DE'!$E$5/1000))*($D$1166/IF(AND($D$1165&gt;$B$1167,$B$1167&gt;$D$1164),366,365))+(($U912*'DT IN. DE'!$E$5/2000))</f>
        <v>0</v>
      </c>
      <c r="R912" s="290">
        <f t="shared" si="159"/>
        <v>0</v>
      </c>
      <c r="T912" s="291">
        <f t="shared" si="160"/>
        <v>0</v>
      </c>
      <c r="U912" s="291">
        <f t="shared" si="161"/>
        <v>0</v>
      </c>
      <c r="W912" s="288">
        <f>(($AB912*'DT IN. DE'!$C$5/1000))*($D$1166/IF(AND($D$1165&gt;$B$1167,$B$1167&gt;$D$1164),366,365))+(($AC912*'DT IN. DE'!$C$5/2000))</f>
        <v>0</v>
      </c>
      <c r="X912" s="289">
        <f t="shared" si="162"/>
        <v>0</v>
      </c>
      <c r="Y912" s="289">
        <f>(($AB912*'DT IN. DE'!$E$5/1000))*($D$1166/IF(AND($D$1165&gt;$B$1167,$B$1167&gt;$D$1164),366,365))+(($AC912*'DT IN. DE'!$E$5/2000))</f>
        <v>0</v>
      </c>
      <c r="Z912" s="292">
        <f t="shared" si="163"/>
        <v>0</v>
      </c>
      <c r="AA912" s="386"/>
      <c r="AB912" s="291">
        <f t="shared" si="164"/>
        <v>0</v>
      </c>
      <c r="AC912" s="291">
        <f t="shared" si="165"/>
        <v>0</v>
      </c>
    </row>
    <row r="913" spans="2:29" x14ac:dyDescent="0.25">
      <c r="B913" s="424">
        <v>909</v>
      </c>
      <c r="C913" s="430">
        <f>'BIENES ASEGURADOS IN.DE'!C913</f>
        <v>0</v>
      </c>
      <c r="D913" s="431">
        <f>'BIENES ASEGURADOS IN.DE'!D913*'RT GENERALES'!$E$14</f>
        <v>0</v>
      </c>
      <c r="E913" s="432">
        <f>'BIENES ASEGURADOS IN.DE'!E913*'RT GENERALES'!$E$14</f>
        <v>0</v>
      </c>
      <c r="F913" s="433">
        <f>'BIENES ASEGURADOS IN.DE'!F913*'RT GENERALES'!$E$14</f>
        <v>0</v>
      </c>
      <c r="G913" s="425">
        <f t="shared" si="155"/>
        <v>0</v>
      </c>
      <c r="H913" s="283"/>
      <c r="I913" s="284">
        <f>((((D913+E913)*('DT IN. DE'!$C$5/1000)))*($D$1166/IF(AND($D$1165&gt;$B$1167,$B$1167&gt;$D$1164),366,365))+(F913*('DT IN. DE'!$C$5/2000)))</f>
        <v>0</v>
      </c>
      <c r="J913" s="285">
        <f t="shared" si="156"/>
        <v>0</v>
      </c>
      <c r="K913" s="286">
        <f>(((D913+E913)*('DT IN. DE'!$E$5/1000))*($D$1166/IF(AND($D$1165&gt;$B$1167,$B$1167&gt;$D$1164),366,365))+(F913*('DT IN. DE'!$E$5/2000)))</f>
        <v>0</v>
      </c>
      <c r="L913" s="385"/>
      <c r="M913" s="287">
        <f t="shared" si="157"/>
        <v>0</v>
      </c>
      <c r="O913" s="288">
        <f>(($T913*'DT IN. DE'!$C$5/1000))*($D$1166/IF(AND($D$1165&gt;$B$1167,$B$1167&gt;$D$1164),366,365))+(($U913*'DT IN. DE'!$C$5/2000))</f>
        <v>0</v>
      </c>
      <c r="P913" s="289">
        <f t="shared" si="158"/>
        <v>0</v>
      </c>
      <c r="Q913" s="289">
        <f>(($T913*'DT IN. DE'!$E$5/1000))*($D$1166/IF(AND($D$1165&gt;$B$1167,$B$1167&gt;$D$1164),366,365))+(($U913*'DT IN. DE'!$E$5/2000))</f>
        <v>0</v>
      </c>
      <c r="R913" s="290">
        <f t="shared" si="159"/>
        <v>0</v>
      </c>
      <c r="T913" s="291">
        <f t="shared" si="160"/>
        <v>0</v>
      </c>
      <c r="U913" s="291">
        <f t="shared" si="161"/>
        <v>0</v>
      </c>
      <c r="W913" s="288">
        <f>(($AB913*'DT IN. DE'!$C$5/1000))*($D$1166/IF(AND($D$1165&gt;$B$1167,$B$1167&gt;$D$1164),366,365))+(($AC913*'DT IN. DE'!$C$5/2000))</f>
        <v>0</v>
      </c>
      <c r="X913" s="289">
        <f t="shared" si="162"/>
        <v>0</v>
      </c>
      <c r="Y913" s="289">
        <f>(($AB913*'DT IN. DE'!$E$5/1000))*($D$1166/IF(AND($D$1165&gt;$B$1167,$B$1167&gt;$D$1164),366,365))+(($AC913*'DT IN. DE'!$E$5/2000))</f>
        <v>0</v>
      </c>
      <c r="Z913" s="292">
        <f t="shared" si="163"/>
        <v>0</v>
      </c>
      <c r="AA913" s="386"/>
      <c r="AB913" s="291">
        <f t="shared" si="164"/>
        <v>0</v>
      </c>
      <c r="AC913" s="291">
        <f t="shared" si="165"/>
        <v>0</v>
      </c>
    </row>
    <row r="914" spans="2:29" x14ac:dyDescent="0.25">
      <c r="B914" s="423">
        <v>910</v>
      </c>
      <c r="C914" s="430">
        <f>'BIENES ASEGURADOS IN.DE'!C914</f>
        <v>0</v>
      </c>
      <c r="D914" s="431">
        <f>'BIENES ASEGURADOS IN.DE'!D914*'RT GENERALES'!$E$14</f>
        <v>0</v>
      </c>
      <c r="E914" s="432">
        <f>'BIENES ASEGURADOS IN.DE'!E914*'RT GENERALES'!$E$14</f>
        <v>0</v>
      </c>
      <c r="F914" s="433">
        <f>'BIENES ASEGURADOS IN.DE'!F914*'RT GENERALES'!$E$14</f>
        <v>0</v>
      </c>
      <c r="G914" s="425">
        <f t="shared" si="155"/>
        <v>0</v>
      </c>
      <c r="H914" s="283"/>
      <c r="I914" s="284">
        <f>((((D914+E914)*('DT IN. DE'!$C$5/1000)))*($D$1166/IF(AND($D$1165&gt;$B$1167,$B$1167&gt;$D$1164),366,365))+(F914*('DT IN. DE'!$C$5/2000)))</f>
        <v>0</v>
      </c>
      <c r="J914" s="285">
        <f t="shared" si="156"/>
        <v>0</v>
      </c>
      <c r="K914" s="286">
        <f>(((D914+E914)*('DT IN. DE'!$E$5/1000))*($D$1166/IF(AND($D$1165&gt;$B$1167,$B$1167&gt;$D$1164),366,365))+(F914*('DT IN. DE'!$E$5/2000)))</f>
        <v>0</v>
      </c>
      <c r="L914" s="385"/>
      <c r="M914" s="287">
        <f t="shared" si="157"/>
        <v>0</v>
      </c>
      <c r="O914" s="288">
        <f>(($T914*'DT IN. DE'!$C$5/1000))*($D$1166/IF(AND($D$1165&gt;$B$1167,$B$1167&gt;$D$1164),366,365))+(($U914*'DT IN. DE'!$C$5/2000))</f>
        <v>0</v>
      </c>
      <c r="P914" s="289">
        <f t="shared" si="158"/>
        <v>0</v>
      </c>
      <c r="Q914" s="289">
        <f>(($T914*'DT IN. DE'!$E$5/1000))*($D$1166/IF(AND($D$1165&gt;$B$1167,$B$1167&gt;$D$1164),366,365))+(($U914*'DT IN. DE'!$E$5/2000))</f>
        <v>0</v>
      </c>
      <c r="R914" s="290">
        <f t="shared" si="159"/>
        <v>0</v>
      </c>
      <c r="T914" s="291">
        <f t="shared" si="160"/>
        <v>0</v>
      </c>
      <c r="U914" s="291">
        <f t="shared" si="161"/>
        <v>0</v>
      </c>
      <c r="W914" s="288">
        <f>(($AB914*'DT IN. DE'!$C$5/1000))*($D$1166/IF(AND($D$1165&gt;$B$1167,$B$1167&gt;$D$1164),366,365))+(($AC914*'DT IN. DE'!$C$5/2000))</f>
        <v>0</v>
      </c>
      <c r="X914" s="289">
        <f t="shared" si="162"/>
        <v>0</v>
      </c>
      <c r="Y914" s="289">
        <f>(($AB914*'DT IN. DE'!$E$5/1000))*($D$1166/IF(AND($D$1165&gt;$B$1167,$B$1167&gt;$D$1164),366,365))+(($AC914*'DT IN. DE'!$E$5/2000))</f>
        <v>0</v>
      </c>
      <c r="Z914" s="292">
        <f t="shared" si="163"/>
        <v>0</v>
      </c>
      <c r="AA914" s="386"/>
      <c r="AB914" s="291">
        <f t="shared" si="164"/>
        <v>0</v>
      </c>
      <c r="AC914" s="291">
        <f t="shared" si="165"/>
        <v>0</v>
      </c>
    </row>
    <row r="915" spans="2:29" x14ac:dyDescent="0.25">
      <c r="B915" s="424">
        <v>911</v>
      </c>
      <c r="C915" s="430">
        <f>'BIENES ASEGURADOS IN.DE'!C915</f>
        <v>0</v>
      </c>
      <c r="D915" s="431">
        <f>'BIENES ASEGURADOS IN.DE'!D915*'RT GENERALES'!$E$14</f>
        <v>0</v>
      </c>
      <c r="E915" s="432">
        <f>'BIENES ASEGURADOS IN.DE'!E915*'RT GENERALES'!$E$14</f>
        <v>0</v>
      </c>
      <c r="F915" s="433">
        <f>'BIENES ASEGURADOS IN.DE'!F915*'RT GENERALES'!$E$14</f>
        <v>0</v>
      </c>
      <c r="G915" s="425">
        <f t="shared" si="155"/>
        <v>0</v>
      </c>
      <c r="H915" s="283"/>
      <c r="I915" s="284">
        <f>((((D915+E915)*('DT IN. DE'!$C$5/1000)))*($D$1166/IF(AND($D$1165&gt;$B$1167,$B$1167&gt;$D$1164),366,365))+(F915*('DT IN. DE'!$C$5/2000)))</f>
        <v>0</v>
      </c>
      <c r="J915" s="285">
        <f t="shared" si="156"/>
        <v>0</v>
      </c>
      <c r="K915" s="286">
        <f>(((D915+E915)*('DT IN. DE'!$E$5/1000))*($D$1166/IF(AND($D$1165&gt;$B$1167,$B$1167&gt;$D$1164),366,365))+(F915*('DT IN. DE'!$E$5/2000)))</f>
        <v>0</v>
      </c>
      <c r="L915" s="385"/>
      <c r="M915" s="287">
        <f t="shared" si="157"/>
        <v>0</v>
      </c>
      <c r="O915" s="288">
        <f>(($T915*'DT IN. DE'!$C$5/1000))*($D$1166/IF(AND($D$1165&gt;$B$1167,$B$1167&gt;$D$1164),366,365))+(($U915*'DT IN. DE'!$C$5/2000))</f>
        <v>0</v>
      </c>
      <c r="P915" s="289">
        <f t="shared" si="158"/>
        <v>0</v>
      </c>
      <c r="Q915" s="289">
        <f>(($T915*'DT IN. DE'!$E$5/1000))*($D$1166/IF(AND($D$1165&gt;$B$1167,$B$1167&gt;$D$1164),366,365))+(($U915*'DT IN. DE'!$E$5/2000))</f>
        <v>0</v>
      </c>
      <c r="R915" s="290">
        <f t="shared" si="159"/>
        <v>0</v>
      </c>
      <c r="T915" s="291">
        <f t="shared" si="160"/>
        <v>0</v>
      </c>
      <c r="U915" s="291">
        <f t="shared" si="161"/>
        <v>0</v>
      </c>
      <c r="W915" s="288">
        <f>(($AB915*'DT IN. DE'!$C$5/1000))*($D$1166/IF(AND($D$1165&gt;$B$1167,$B$1167&gt;$D$1164),366,365))+(($AC915*'DT IN. DE'!$C$5/2000))</f>
        <v>0</v>
      </c>
      <c r="X915" s="289">
        <f t="shared" si="162"/>
        <v>0</v>
      </c>
      <c r="Y915" s="289">
        <f>(($AB915*'DT IN. DE'!$E$5/1000))*($D$1166/IF(AND($D$1165&gt;$B$1167,$B$1167&gt;$D$1164),366,365))+(($AC915*'DT IN. DE'!$E$5/2000))</f>
        <v>0</v>
      </c>
      <c r="Z915" s="292">
        <f t="shared" si="163"/>
        <v>0</v>
      </c>
      <c r="AA915" s="386"/>
      <c r="AB915" s="291">
        <f t="shared" si="164"/>
        <v>0</v>
      </c>
      <c r="AC915" s="291">
        <f t="shared" si="165"/>
        <v>0</v>
      </c>
    </row>
    <row r="916" spans="2:29" x14ac:dyDescent="0.25">
      <c r="B916" s="424">
        <v>912</v>
      </c>
      <c r="C916" s="430">
        <f>'BIENES ASEGURADOS IN.DE'!C916</f>
        <v>0</v>
      </c>
      <c r="D916" s="431">
        <f>'BIENES ASEGURADOS IN.DE'!D916*'RT GENERALES'!$E$14</f>
        <v>0</v>
      </c>
      <c r="E916" s="432">
        <f>'BIENES ASEGURADOS IN.DE'!E916*'RT GENERALES'!$E$14</f>
        <v>0</v>
      </c>
      <c r="F916" s="433">
        <f>'BIENES ASEGURADOS IN.DE'!F916*'RT GENERALES'!$E$14</f>
        <v>0</v>
      </c>
      <c r="G916" s="425">
        <f t="shared" si="155"/>
        <v>0</v>
      </c>
      <c r="H916" s="283"/>
      <c r="I916" s="284">
        <f>((((D916+E916)*('DT IN. DE'!$C$5/1000)))*($D$1166/IF(AND($D$1165&gt;$B$1167,$B$1167&gt;$D$1164),366,365))+(F916*('DT IN. DE'!$C$5/2000)))</f>
        <v>0</v>
      </c>
      <c r="J916" s="285">
        <f t="shared" si="156"/>
        <v>0</v>
      </c>
      <c r="K916" s="286">
        <f>(((D916+E916)*('DT IN. DE'!$E$5/1000))*($D$1166/IF(AND($D$1165&gt;$B$1167,$B$1167&gt;$D$1164),366,365))+(F916*('DT IN. DE'!$E$5/2000)))</f>
        <v>0</v>
      </c>
      <c r="L916" s="385"/>
      <c r="M916" s="287">
        <f t="shared" si="157"/>
        <v>0</v>
      </c>
      <c r="O916" s="288">
        <f>(($T916*'DT IN. DE'!$C$5/1000))*($D$1166/IF(AND($D$1165&gt;$B$1167,$B$1167&gt;$D$1164),366,365))+(($U916*'DT IN. DE'!$C$5/2000))</f>
        <v>0</v>
      </c>
      <c r="P916" s="289">
        <f t="shared" si="158"/>
        <v>0</v>
      </c>
      <c r="Q916" s="289">
        <f>(($T916*'DT IN. DE'!$E$5/1000))*($D$1166/IF(AND($D$1165&gt;$B$1167,$B$1167&gt;$D$1164),366,365))+(($U916*'DT IN. DE'!$E$5/2000))</f>
        <v>0</v>
      </c>
      <c r="R916" s="290">
        <f t="shared" si="159"/>
        <v>0</v>
      </c>
      <c r="T916" s="291">
        <f t="shared" si="160"/>
        <v>0</v>
      </c>
      <c r="U916" s="291">
        <f t="shared" si="161"/>
        <v>0</v>
      </c>
      <c r="W916" s="288">
        <f>(($AB916*'DT IN. DE'!$C$5/1000))*($D$1166/IF(AND($D$1165&gt;$B$1167,$B$1167&gt;$D$1164),366,365))+(($AC916*'DT IN. DE'!$C$5/2000))</f>
        <v>0</v>
      </c>
      <c r="X916" s="289">
        <f t="shared" si="162"/>
        <v>0</v>
      </c>
      <c r="Y916" s="289">
        <f>(($AB916*'DT IN. DE'!$E$5/1000))*($D$1166/IF(AND($D$1165&gt;$B$1167,$B$1167&gt;$D$1164),366,365))+(($AC916*'DT IN. DE'!$E$5/2000))</f>
        <v>0</v>
      </c>
      <c r="Z916" s="292">
        <f t="shared" si="163"/>
        <v>0</v>
      </c>
      <c r="AA916" s="386"/>
      <c r="AB916" s="291">
        <f t="shared" si="164"/>
        <v>0</v>
      </c>
      <c r="AC916" s="291">
        <f t="shared" si="165"/>
        <v>0</v>
      </c>
    </row>
    <row r="917" spans="2:29" x14ac:dyDescent="0.25">
      <c r="B917" s="423">
        <v>913</v>
      </c>
      <c r="C917" s="430">
        <f>'BIENES ASEGURADOS IN.DE'!C917</f>
        <v>0</v>
      </c>
      <c r="D917" s="431">
        <f>'BIENES ASEGURADOS IN.DE'!D917*'RT GENERALES'!$E$14</f>
        <v>0</v>
      </c>
      <c r="E917" s="432">
        <f>'BIENES ASEGURADOS IN.DE'!E917*'RT GENERALES'!$E$14</f>
        <v>0</v>
      </c>
      <c r="F917" s="433">
        <f>'BIENES ASEGURADOS IN.DE'!F917*'RT GENERALES'!$E$14</f>
        <v>0</v>
      </c>
      <c r="G917" s="425">
        <f t="shared" si="155"/>
        <v>0</v>
      </c>
      <c r="H917" s="283"/>
      <c r="I917" s="284">
        <f>((((D917+E917)*('DT IN. DE'!$C$5/1000)))*($D$1166/IF(AND($D$1165&gt;$B$1167,$B$1167&gt;$D$1164),366,365))+(F917*('DT IN. DE'!$C$5/2000)))</f>
        <v>0</v>
      </c>
      <c r="J917" s="285">
        <f t="shared" si="156"/>
        <v>0</v>
      </c>
      <c r="K917" s="286">
        <f>(((D917+E917)*('DT IN. DE'!$E$5/1000))*($D$1166/IF(AND($D$1165&gt;$B$1167,$B$1167&gt;$D$1164),366,365))+(F917*('DT IN. DE'!$E$5/2000)))</f>
        <v>0</v>
      </c>
      <c r="L917" s="385"/>
      <c r="M917" s="287">
        <f t="shared" si="157"/>
        <v>0</v>
      </c>
      <c r="O917" s="288">
        <f>(($T917*'DT IN. DE'!$C$5/1000))*($D$1166/IF(AND($D$1165&gt;$B$1167,$B$1167&gt;$D$1164),366,365))+(($U917*'DT IN. DE'!$C$5/2000))</f>
        <v>0</v>
      </c>
      <c r="P917" s="289">
        <f t="shared" si="158"/>
        <v>0</v>
      </c>
      <c r="Q917" s="289">
        <f>(($T917*'DT IN. DE'!$E$5/1000))*($D$1166/IF(AND($D$1165&gt;$B$1167,$B$1167&gt;$D$1164),366,365))+(($U917*'DT IN. DE'!$E$5/2000))</f>
        <v>0</v>
      </c>
      <c r="R917" s="290">
        <f t="shared" si="159"/>
        <v>0</v>
      </c>
      <c r="T917" s="291">
        <f t="shared" si="160"/>
        <v>0</v>
      </c>
      <c r="U917" s="291">
        <f t="shared" si="161"/>
        <v>0</v>
      </c>
      <c r="W917" s="288">
        <f>(($AB917*'DT IN. DE'!$C$5/1000))*($D$1166/IF(AND($D$1165&gt;$B$1167,$B$1167&gt;$D$1164),366,365))+(($AC917*'DT IN. DE'!$C$5/2000))</f>
        <v>0</v>
      </c>
      <c r="X917" s="289">
        <f t="shared" si="162"/>
        <v>0</v>
      </c>
      <c r="Y917" s="289">
        <f>(($AB917*'DT IN. DE'!$E$5/1000))*($D$1166/IF(AND($D$1165&gt;$B$1167,$B$1167&gt;$D$1164),366,365))+(($AC917*'DT IN. DE'!$E$5/2000))</f>
        <v>0</v>
      </c>
      <c r="Z917" s="292">
        <f t="shared" si="163"/>
        <v>0</v>
      </c>
      <c r="AA917" s="386"/>
      <c r="AB917" s="291">
        <f t="shared" si="164"/>
        <v>0</v>
      </c>
      <c r="AC917" s="291">
        <f t="shared" si="165"/>
        <v>0</v>
      </c>
    </row>
    <row r="918" spans="2:29" x14ac:dyDescent="0.25">
      <c r="B918" s="424">
        <v>914</v>
      </c>
      <c r="C918" s="430">
        <f>'BIENES ASEGURADOS IN.DE'!C918</f>
        <v>0</v>
      </c>
      <c r="D918" s="431">
        <f>'BIENES ASEGURADOS IN.DE'!D918*'RT GENERALES'!$E$14</f>
        <v>0</v>
      </c>
      <c r="E918" s="432">
        <f>'BIENES ASEGURADOS IN.DE'!E918*'RT GENERALES'!$E$14</f>
        <v>0</v>
      </c>
      <c r="F918" s="433">
        <f>'BIENES ASEGURADOS IN.DE'!F918*'RT GENERALES'!$E$14</f>
        <v>0</v>
      </c>
      <c r="G918" s="425">
        <f t="shared" si="155"/>
        <v>0</v>
      </c>
      <c r="H918" s="283"/>
      <c r="I918" s="284">
        <f>((((D918+E918)*('DT IN. DE'!$C$5/1000)))*($D$1166/IF(AND($D$1165&gt;$B$1167,$B$1167&gt;$D$1164),366,365))+(F918*('DT IN. DE'!$C$5/2000)))</f>
        <v>0</v>
      </c>
      <c r="J918" s="285">
        <f t="shared" si="156"/>
        <v>0</v>
      </c>
      <c r="K918" s="286">
        <f>(((D918+E918)*('DT IN. DE'!$E$5/1000))*($D$1166/IF(AND($D$1165&gt;$B$1167,$B$1167&gt;$D$1164),366,365))+(F918*('DT IN. DE'!$E$5/2000)))</f>
        <v>0</v>
      </c>
      <c r="L918" s="385"/>
      <c r="M918" s="287">
        <f t="shared" si="157"/>
        <v>0</v>
      </c>
      <c r="O918" s="288">
        <f>(($T918*'DT IN. DE'!$C$5/1000))*($D$1166/IF(AND($D$1165&gt;$B$1167,$B$1167&gt;$D$1164),366,365))+(($U918*'DT IN. DE'!$C$5/2000))</f>
        <v>0</v>
      </c>
      <c r="P918" s="289">
        <f t="shared" si="158"/>
        <v>0</v>
      </c>
      <c r="Q918" s="289">
        <f>(($T918*'DT IN. DE'!$E$5/1000))*($D$1166/IF(AND($D$1165&gt;$B$1167,$B$1167&gt;$D$1164),366,365))+(($U918*'DT IN. DE'!$E$5/2000))</f>
        <v>0</v>
      </c>
      <c r="R918" s="290">
        <f t="shared" si="159"/>
        <v>0</v>
      </c>
      <c r="T918" s="291">
        <f t="shared" si="160"/>
        <v>0</v>
      </c>
      <c r="U918" s="291">
        <f t="shared" si="161"/>
        <v>0</v>
      </c>
      <c r="W918" s="288">
        <f>(($AB918*'DT IN. DE'!$C$5/1000))*($D$1166/IF(AND($D$1165&gt;$B$1167,$B$1167&gt;$D$1164),366,365))+(($AC918*'DT IN. DE'!$C$5/2000))</f>
        <v>0</v>
      </c>
      <c r="X918" s="289">
        <f t="shared" si="162"/>
        <v>0</v>
      </c>
      <c r="Y918" s="289">
        <f>(($AB918*'DT IN. DE'!$E$5/1000))*($D$1166/IF(AND($D$1165&gt;$B$1167,$B$1167&gt;$D$1164),366,365))+(($AC918*'DT IN. DE'!$E$5/2000))</f>
        <v>0</v>
      </c>
      <c r="Z918" s="292">
        <f t="shared" si="163"/>
        <v>0</v>
      </c>
      <c r="AA918" s="386"/>
      <c r="AB918" s="291">
        <f t="shared" si="164"/>
        <v>0</v>
      </c>
      <c r="AC918" s="291">
        <f t="shared" si="165"/>
        <v>0</v>
      </c>
    </row>
    <row r="919" spans="2:29" x14ac:dyDescent="0.25">
      <c r="B919" s="424">
        <v>915</v>
      </c>
      <c r="C919" s="430">
        <f>'BIENES ASEGURADOS IN.DE'!C919</f>
        <v>0</v>
      </c>
      <c r="D919" s="431">
        <f>'BIENES ASEGURADOS IN.DE'!D919*'RT GENERALES'!$E$14</f>
        <v>0</v>
      </c>
      <c r="E919" s="432">
        <f>'BIENES ASEGURADOS IN.DE'!E919*'RT GENERALES'!$E$14</f>
        <v>0</v>
      </c>
      <c r="F919" s="433">
        <f>'BIENES ASEGURADOS IN.DE'!F919*'RT GENERALES'!$E$14</f>
        <v>0</v>
      </c>
      <c r="G919" s="425">
        <f t="shared" si="155"/>
        <v>0</v>
      </c>
      <c r="H919" s="283"/>
      <c r="I919" s="284">
        <f>((((D919+E919)*('DT IN. DE'!$C$5/1000)))*($D$1166/IF(AND($D$1165&gt;$B$1167,$B$1167&gt;$D$1164),366,365))+(F919*('DT IN. DE'!$C$5/2000)))</f>
        <v>0</v>
      </c>
      <c r="J919" s="285">
        <f t="shared" si="156"/>
        <v>0</v>
      </c>
      <c r="K919" s="286">
        <f>(((D919+E919)*('DT IN. DE'!$E$5/1000))*($D$1166/IF(AND($D$1165&gt;$B$1167,$B$1167&gt;$D$1164),366,365))+(F919*('DT IN. DE'!$E$5/2000)))</f>
        <v>0</v>
      </c>
      <c r="L919" s="385"/>
      <c r="M919" s="287">
        <f t="shared" si="157"/>
        <v>0</v>
      </c>
      <c r="O919" s="288">
        <f>(($T919*'DT IN. DE'!$C$5/1000))*($D$1166/IF(AND($D$1165&gt;$B$1167,$B$1167&gt;$D$1164),366,365))+(($U919*'DT IN. DE'!$C$5/2000))</f>
        <v>0</v>
      </c>
      <c r="P919" s="289">
        <f t="shared" si="158"/>
        <v>0</v>
      </c>
      <c r="Q919" s="289">
        <f>(($T919*'DT IN. DE'!$E$5/1000))*($D$1166/IF(AND($D$1165&gt;$B$1167,$B$1167&gt;$D$1164),366,365))+(($U919*'DT IN. DE'!$E$5/2000))</f>
        <v>0</v>
      </c>
      <c r="R919" s="290">
        <f t="shared" si="159"/>
        <v>0</v>
      </c>
      <c r="T919" s="291">
        <f t="shared" si="160"/>
        <v>0</v>
      </c>
      <c r="U919" s="291">
        <f t="shared" si="161"/>
        <v>0</v>
      </c>
      <c r="W919" s="288">
        <f>(($AB919*'DT IN. DE'!$C$5/1000))*($D$1166/IF(AND($D$1165&gt;$B$1167,$B$1167&gt;$D$1164),366,365))+(($AC919*'DT IN. DE'!$C$5/2000))</f>
        <v>0</v>
      </c>
      <c r="X919" s="289">
        <f t="shared" si="162"/>
        <v>0</v>
      </c>
      <c r="Y919" s="289">
        <f>(($AB919*'DT IN. DE'!$E$5/1000))*($D$1166/IF(AND($D$1165&gt;$B$1167,$B$1167&gt;$D$1164),366,365))+(($AC919*'DT IN. DE'!$E$5/2000))</f>
        <v>0</v>
      </c>
      <c r="Z919" s="292">
        <f t="shared" si="163"/>
        <v>0</v>
      </c>
      <c r="AA919" s="386"/>
      <c r="AB919" s="291">
        <f t="shared" si="164"/>
        <v>0</v>
      </c>
      <c r="AC919" s="291">
        <f t="shared" si="165"/>
        <v>0</v>
      </c>
    </row>
    <row r="920" spans="2:29" x14ac:dyDescent="0.25">
      <c r="B920" s="423">
        <v>916</v>
      </c>
      <c r="C920" s="430">
        <f>'BIENES ASEGURADOS IN.DE'!C920</f>
        <v>0</v>
      </c>
      <c r="D920" s="431">
        <f>'BIENES ASEGURADOS IN.DE'!D920*'RT GENERALES'!$E$14</f>
        <v>0</v>
      </c>
      <c r="E920" s="432">
        <f>'BIENES ASEGURADOS IN.DE'!E920*'RT GENERALES'!$E$14</f>
        <v>0</v>
      </c>
      <c r="F920" s="433">
        <f>'BIENES ASEGURADOS IN.DE'!F920*'RT GENERALES'!$E$14</f>
        <v>0</v>
      </c>
      <c r="G920" s="425">
        <f t="shared" si="155"/>
        <v>0</v>
      </c>
      <c r="H920" s="283"/>
      <c r="I920" s="284">
        <f>((((D920+E920)*('DT IN. DE'!$C$5/1000)))*($D$1166/IF(AND($D$1165&gt;$B$1167,$B$1167&gt;$D$1164),366,365))+(F920*('DT IN. DE'!$C$5/2000)))</f>
        <v>0</v>
      </c>
      <c r="J920" s="285">
        <f t="shared" si="156"/>
        <v>0</v>
      </c>
      <c r="K920" s="286">
        <f>(((D920+E920)*('DT IN. DE'!$E$5/1000))*($D$1166/IF(AND($D$1165&gt;$B$1167,$B$1167&gt;$D$1164),366,365))+(F920*('DT IN. DE'!$E$5/2000)))</f>
        <v>0</v>
      </c>
      <c r="L920" s="385"/>
      <c r="M920" s="287">
        <f t="shared" si="157"/>
        <v>0</v>
      </c>
      <c r="O920" s="288">
        <f>(($T920*'DT IN. DE'!$C$5/1000))*($D$1166/IF(AND($D$1165&gt;$B$1167,$B$1167&gt;$D$1164),366,365))+(($U920*'DT IN. DE'!$C$5/2000))</f>
        <v>0</v>
      </c>
      <c r="P920" s="289">
        <f t="shared" si="158"/>
        <v>0</v>
      </c>
      <c r="Q920" s="289">
        <f>(($T920*'DT IN. DE'!$E$5/1000))*($D$1166/IF(AND($D$1165&gt;$B$1167,$B$1167&gt;$D$1164),366,365))+(($U920*'DT IN. DE'!$E$5/2000))</f>
        <v>0</v>
      </c>
      <c r="R920" s="290">
        <f t="shared" si="159"/>
        <v>0</v>
      </c>
      <c r="T920" s="291">
        <f t="shared" si="160"/>
        <v>0</v>
      </c>
      <c r="U920" s="291">
        <f t="shared" si="161"/>
        <v>0</v>
      </c>
      <c r="W920" s="288">
        <f>(($AB920*'DT IN. DE'!$C$5/1000))*($D$1166/IF(AND($D$1165&gt;$B$1167,$B$1167&gt;$D$1164),366,365))+(($AC920*'DT IN. DE'!$C$5/2000))</f>
        <v>0</v>
      </c>
      <c r="X920" s="289">
        <f t="shared" si="162"/>
        <v>0</v>
      </c>
      <c r="Y920" s="289">
        <f>(($AB920*'DT IN. DE'!$E$5/1000))*($D$1166/IF(AND($D$1165&gt;$B$1167,$B$1167&gt;$D$1164),366,365))+(($AC920*'DT IN. DE'!$E$5/2000))</f>
        <v>0</v>
      </c>
      <c r="Z920" s="292">
        <f t="shared" si="163"/>
        <v>0</v>
      </c>
      <c r="AA920" s="386"/>
      <c r="AB920" s="291">
        <f t="shared" si="164"/>
        <v>0</v>
      </c>
      <c r="AC920" s="291">
        <f t="shared" si="165"/>
        <v>0</v>
      </c>
    </row>
    <row r="921" spans="2:29" x14ac:dyDescent="0.25">
      <c r="B921" s="424">
        <v>917</v>
      </c>
      <c r="C921" s="430">
        <f>'BIENES ASEGURADOS IN.DE'!C921</f>
        <v>0</v>
      </c>
      <c r="D921" s="431">
        <f>'BIENES ASEGURADOS IN.DE'!D921*'RT GENERALES'!$E$14</f>
        <v>0</v>
      </c>
      <c r="E921" s="432">
        <f>'BIENES ASEGURADOS IN.DE'!E921*'RT GENERALES'!$E$14</f>
        <v>0</v>
      </c>
      <c r="F921" s="433">
        <f>'BIENES ASEGURADOS IN.DE'!F921*'RT GENERALES'!$E$14</f>
        <v>0</v>
      </c>
      <c r="G921" s="425">
        <f t="shared" si="155"/>
        <v>0</v>
      </c>
      <c r="H921" s="283"/>
      <c r="I921" s="284">
        <f>((((D921+E921)*('DT IN. DE'!$C$5/1000)))*($D$1166/IF(AND($D$1165&gt;$B$1167,$B$1167&gt;$D$1164),366,365))+(F921*('DT IN. DE'!$C$5/2000)))</f>
        <v>0</v>
      </c>
      <c r="J921" s="285">
        <f t="shared" si="156"/>
        <v>0</v>
      </c>
      <c r="K921" s="286">
        <f>(((D921+E921)*('DT IN. DE'!$E$5/1000))*($D$1166/IF(AND($D$1165&gt;$B$1167,$B$1167&gt;$D$1164),366,365))+(F921*('DT IN. DE'!$E$5/2000)))</f>
        <v>0</v>
      </c>
      <c r="L921" s="385"/>
      <c r="M921" s="287">
        <f t="shared" si="157"/>
        <v>0</v>
      </c>
      <c r="O921" s="288">
        <f>(($T921*'DT IN. DE'!$C$5/1000))*($D$1166/IF(AND($D$1165&gt;$B$1167,$B$1167&gt;$D$1164),366,365))+(($U921*'DT IN. DE'!$C$5/2000))</f>
        <v>0</v>
      </c>
      <c r="P921" s="289">
        <f t="shared" si="158"/>
        <v>0</v>
      </c>
      <c r="Q921" s="289">
        <f>(($T921*'DT IN. DE'!$E$5/1000))*($D$1166/IF(AND($D$1165&gt;$B$1167,$B$1167&gt;$D$1164),366,365))+(($U921*'DT IN. DE'!$E$5/2000))</f>
        <v>0</v>
      </c>
      <c r="R921" s="290">
        <f t="shared" si="159"/>
        <v>0</v>
      </c>
      <c r="T921" s="291">
        <f t="shared" si="160"/>
        <v>0</v>
      </c>
      <c r="U921" s="291">
        <f t="shared" si="161"/>
        <v>0</v>
      </c>
      <c r="W921" s="288">
        <f>(($AB921*'DT IN. DE'!$C$5/1000))*($D$1166/IF(AND($D$1165&gt;$B$1167,$B$1167&gt;$D$1164),366,365))+(($AC921*'DT IN. DE'!$C$5/2000))</f>
        <v>0</v>
      </c>
      <c r="X921" s="289">
        <f t="shared" si="162"/>
        <v>0</v>
      </c>
      <c r="Y921" s="289">
        <f>(($AB921*'DT IN. DE'!$E$5/1000))*($D$1166/IF(AND($D$1165&gt;$B$1167,$B$1167&gt;$D$1164),366,365))+(($AC921*'DT IN. DE'!$E$5/2000))</f>
        <v>0</v>
      </c>
      <c r="Z921" s="292">
        <f t="shared" si="163"/>
        <v>0</v>
      </c>
      <c r="AA921" s="386"/>
      <c r="AB921" s="291">
        <f t="shared" si="164"/>
        <v>0</v>
      </c>
      <c r="AC921" s="291">
        <f t="shared" si="165"/>
        <v>0</v>
      </c>
    </row>
    <row r="922" spans="2:29" x14ac:dyDescent="0.25">
      <c r="B922" s="424">
        <v>918</v>
      </c>
      <c r="C922" s="430">
        <f>'BIENES ASEGURADOS IN.DE'!C922</f>
        <v>0</v>
      </c>
      <c r="D922" s="431">
        <f>'BIENES ASEGURADOS IN.DE'!D922*'RT GENERALES'!$E$14</f>
        <v>0</v>
      </c>
      <c r="E922" s="432">
        <f>'BIENES ASEGURADOS IN.DE'!E922*'RT GENERALES'!$E$14</f>
        <v>0</v>
      </c>
      <c r="F922" s="433">
        <f>'BIENES ASEGURADOS IN.DE'!F922*'RT GENERALES'!$E$14</f>
        <v>0</v>
      </c>
      <c r="G922" s="425">
        <f t="shared" si="155"/>
        <v>0</v>
      </c>
      <c r="H922" s="283"/>
      <c r="I922" s="284">
        <f>((((D922+E922)*('DT IN. DE'!$C$5/1000)))*($D$1166/IF(AND($D$1165&gt;$B$1167,$B$1167&gt;$D$1164),366,365))+(F922*('DT IN. DE'!$C$5/2000)))</f>
        <v>0</v>
      </c>
      <c r="J922" s="285">
        <f t="shared" si="156"/>
        <v>0</v>
      </c>
      <c r="K922" s="286">
        <f>(((D922+E922)*('DT IN. DE'!$E$5/1000))*($D$1166/IF(AND($D$1165&gt;$B$1167,$B$1167&gt;$D$1164),366,365))+(F922*('DT IN. DE'!$E$5/2000)))</f>
        <v>0</v>
      </c>
      <c r="L922" s="385"/>
      <c r="M922" s="287">
        <f t="shared" si="157"/>
        <v>0</v>
      </c>
      <c r="O922" s="288">
        <f>(($T922*'DT IN. DE'!$C$5/1000))*($D$1166/IF(AND($D$1165&gt;$B$1167,$B$1167&gt;$D$1164),366,365))+(($U922*'DT IN. DE'!$C$5/2000))</f>
        <v>0</v>
      </c>
      <c r="P922" s="289">
        <f t="shared" si="158"/>
        <v>0</v>
      </c>
      <c r="Q922" s="289">
        <f>(($T922*'DT IN. DE'!$E$5/1000))*($D$1166/IF(AND($D$1165&gt;$B$1167,$B$1167&gt;$D$1164),366,365))+(($U922*'DT IN. DE'!$E$5/2000))</f>
        <v>0</v>
      </c>
      <c r="R922" s="290">
        <f t="shared" si="159"/>
        <v>0</v>
      </c>
      <c r="T922" s="291">
        <f t="shared" si="160"/>
        <v>0</v>
      </c>
      <c r="U922" s="291">
        <f t="shared" si="161"/>
        <v>0</v>
      </c>
      <c r="W922" s="288">
        <f>(($AB922*'DT IN. DE'!$C$5/1000))*($D$1166/IF(AND($D$1165&gt;$B$1167,$B$1167&gt;$D$1164),366,365))+(($AC922*'DT IN. DE'!$C$5/2000))</f>
        <v>0</v>
      </c>
      <c r="X922" s="289">
        <f t="shared" si="162"/>
        <v>0</v>
      </c>
      <c r="Y922" s="289">
        <f>(($AB922*'DT IN. DE'!$E$5/1000))*($D$1166/IF(AND($D$1165&gt;$B$1167,$B$1167&gt;$D$1164),366,365))+(($AC922*'DT IN. DE'!$E$5/2000))</f>
        <v>0</v>
      </c>
      <c r="Z922" s="292">
        <f t="shared" si="163"/>
        <v>0</v>
      </c>
      <c r="AA922" s="386"/>
      <c r="AB922" s="291">
        <f t="shared" si="164"/>
        <v>0</v>
      </c>
      <c r="AC922" s="291">
        <f t="shared" si="165"/>
        <v>0</v>
      </c>
    </row>
    <row r="923" spans="2:29" x14ac:dyDescent="0.25">
      <c r="B923" s="423">
        <v>919</v>
      </c>
      <c r="C923" s="430">
        <f>'BIENES ASEGURADOS IN.DE'!C923</f>
        <v>0</v>
      </c>
      <c r="D923" s="431">
        <f>'BIENES ASEGURADOS IN.DE'!D923*'RT GENERALES'!$E$14</f>
        <v>0</v>
      </c>
      <c r="E923" s="432">
        <f>'BIENES ASEGURADOS IN.DE'!E923*'RT GENERALES'!$E$14</f>
        <v>0</v>
      </c>
      <c r="F923" s="433">
        <f>'BIENES ASEGURADOS IN.DE'!F923*'RT GENERALES'!$E$14</f>
        <v>0</v>
      </c>
      <c r="G923" s="425">
        <f t="shared" si="155"/>
        <v>0</v>
      </c>
      <c r="H923" s="283"/>
      <c r="I923" s="284">
        <f>((((D923+E923)*('DT IN. DE'!$C$5/1000)))*($D$1166/IF(AND($D$1165&gt;$B$1167,$B$1167&gt;$D$1164),366,365))+(F923*('DT IN. DE'!$C$5/2000)))</f>
        <v>0</v>
      </c>
      <c r="J923" s="285">
        <f t="shared" si="156"/>
        <v>0</v>
      </c>
      <c r="K923" s="286">
        <f>(((D923+E923)*('DT IN. DE'!$E$5/1000))*($D$1166/IF(AND($D$1165&gt;$B$1167,$B$1167&gt;$D$1164),366,365))+(F923*('DT IN. DE'!$E$5/2000)))</f>
        <v>0</v>
      </c>
      <c r="L923" s="385"/>
      <c r="M923" s="287">
        <f t="shared" si="157"/>
        <v>0</v>
      </c>
      <c r="O923" s="288">
        <f>(($T923*'DT IN. DE'!$C$5/1000))*($D$1166/IF(AND($D$1165&gt;$B$1167,$B$1167&gt;$D$1164),366,365))+(($U923*'DT IN. DE'!$C$5/2000))</f>
        <v>0</v>
      </c>
      <c r="P923" s="289">
        <f t="shared" si="158"/>
        <v>0</v>
      </c>
      <c r="Q923" s="289">
        <f>(($T923*'DT IN. DE'!$E$5/1000))*($D$1166/IF(AND($D$1165&gt;$B$1167,$B$1167&gt;$D$1164),366,365))+(($U923*'DT IN. DE'!$E$5/2000))</f>
        <v>0</v>
      </c>
      <c r="R923" s="290">
        <f t="shared" si="159"/>
        <v>0</v>
      </c>
      <c r="T923" s="291">
        <f t="shared" si="160"/>
        <v>0</v>
      </c>
      <c r="U923" s="291">
        <f t="shared" si="161"/>
        <v>0</v>
      </c>
      <c r="W923" s="288">
        <f>(($AB923*'DT IN. DE'!$C$5/1000))*($D$1166/IF(AND($D$1165&gt;$B$1167,$B$1167&gt;$D$1164),366,365))+(($AC923*'DT IN. DE'!$C$5/2000))</f>
        <v>0</v>
      </c>
      <c r="X923" s="289">
        <f t="shared" si="162"/>
        <v>0</v>
      </c>
      <c r="Y923" s="289">
        <f>(($AB923*'DT IN. DE'!$E$5/1000))*($D$1166/IF(AND($D$1165&gt;$B$1167,$B$1167&gt;$D$1164),366,365))+(($AC923*'DT IN. DE'!$E$5/2000))</f>
        <v>0</v>
      </c>
      <c r="Z923" s="292">
        <f t="shared" si="163"/>
        <v>0</v>
      </c>
      <c r="AA923" s="386"/>
      <c r="AB923" s="291">
        <f t="shared" si="164"/>
        <v>0</v>
      </c>
      <c r="AC923" s="291">
        <f t="shared" si="165"/>
        <v>0</v>
      </c>
    </row>
    <row r="924" spans="2:29" x14ac:dyDescent="0.25">
      <c r="B924" s="424">
        <v>920</v>
      </c>
      <c r="C924" s="430">
        <f>'BIENES ASEGURADOS IN.DE'!C924</f>
        <v>0</v>
      </c>
      <c r="D924" s="431">
        <f>'BIENES ASEGURADOS IN.DE'!D924*'RT GENERALES'!$E$14</f>
        <v>0</v>
      </c>
      <c r="E924" s="432">
        <f>'BIENES ASEGURADOS IN.DE'!E924*'RT GENERALES'!$E$14</f>
        <v>0</v>
      </c>
      <c r="F924" s="433">
        <f>'BIENES ASEGURADOS IN.DE'!F924*'RT GENERALES'!$E$14</f>
        <v>0</v>
      </c>
      <c r="G924" s="425">
        <f t="shared" si="155"/>
        <v>0</v>
      </c>
      <c r="H924" s="283"/>
      <c r="I924" s="284">
        <f>((((D924+E924)*('DT IN. DE'!$C$5/1000)))*($D$1166/IF(AND($D$1165&gt;$B$1167,$B$1167&gt;$D$1164),366,365))+(F924*('DT IN. DE'!$C$5/2000)))</f>
        <v>0</v>
      </c>
      <c r="J924" s="285">
        <f t="shared" si="156"/>
        <v>0</v>
      </c>
      <c r="K924" s="286">
        <f>(((D924+E924)*('DT IN. DE'!$E$5/1000))*($D$1166/IF(AND($D$1165&gt;$B$1167,$B$1167&gt;$D$1164),366,365))+(F924*('DT IN. DE'!$E$5/2000)))</f>
        <v>0</v>
      </c>
      <c r="L924" s="385"/>
      <c r="M924" s="287">
        <f t="shared" si="157"/>
        <v>0</v>
      </c>
      <c r="O924" s="288">
        <f>(($T924*'DT IN. DE'!$C$5/1000))*($D$1166/IF(AND($D$1165&gt;$B$1167,$B$1167&gt;$D$1164),366,365))+(($U924*'DT IN. DE'!$C$5/2000))</f>
        <v>0</v>
      </c>
      <c r="P924" s="289">
        <f t="shared" si="158"/>
        <v>0</v>
      </c>
      <c r="Q924" s="289">
        <f>(($T924*'DT IN. DE'!$E$5/1000))*($D$1166/IF(AND($D$1165&gt;$B$1167,$B$1167&gt;$D$1164),366,365))+(($U924*'DT IN. DE'!$E$5/2000))</f>
        <v>0</v>
      </c>
      <c r="R924" s="290">
        <f t="shared" si="159"/>
        <v>0</v>
      </c>
      <c r="T924" s="291">
        <f t="shared" si="160"/>
        <v>0</v>
      </c>
      <c r="U924" s="291">
        <f t="shared" si="161"/>
        <v>0</v>
      </c>
      <c r="W924" s="288">
        <f>(($AB924*'DT IN. DE'!$C$5/1000))*($D$1166/IF(AND($D$1165&gt;$B$1167,$B$1167&gt;$D$1164),366,365))+(($AC924*'DT IN. DE'!$C$5/2000))</f>
        <v>0</v>
      </c>
      <c r="X924" s="289">
        <f t="shared" si="162"/>
        <v>0</v>
      </c>
      <c r="Y924" s="289">
        <f>(($AB924*'DT IN. DE'!$E$5/1000))*($D$1166/IF(AND($D$1165&gt;$B$1167,$B$1167&gt;$D$1164),366,365))+(($AC924*'DT IN. DE'!$E$5/2000))</f>
        <v>0</v>
      </c>
      <c r="Z924" s="292">
        <f t="shared" si="163"/>
        <v>0</v>
      </c>
      <c r="AA924" s="386"/>
      <c r="AB924" s="291">
        <f t="shared" si="164"/>
        <v>0</v>
      </c>
      <c r="AC924" s="291">
        <f t="shared" si="165"/>
        <v>0</v>
      </c>
    </row>
    <row r="925" spans="2:29" x14ac:dyDescent="0.25">
      <c r="B925" s="424">
        <v>921</v>
      </c>
      <c r="C925" s="430">
        <f>'BIENES ASEGURADOS IN.DE'!C925</f>
        <v>0</v>
      </c>
      <c r="D925" s="431">
        <f>'BIENES ASEGURADOS IN.DE'!D925*'RT GENERALES'!$E$14</f>
        <v>0</v>
      </c>
      <c r="E925" s="432">
        <f>'BIENES ASEGURADOS IN.DE'!E925*'RT GENERALES'!$E$14</f>
        <v>0</v>
      </c>
      <c r="F925" s="433">
        <f>'BIENES ASEGURADOS IN.DE'!F925*'RT GENERALES'!$E$14</f>
        <v>0</v>
      </c>
      <c r="G925" s="425">
        <f t="shared" si="155"/>
        <v>0</v>
      </c>
      <c r="H925" s="283"/>
      <c r="I925" s="284">
        <f>((((D925+E925)*('DT IN. DE'!$C$5/1000)))*($D$1166/IF(AND($D$1165&gt;$B$1167,$B$1167&gt;$D$1164),366,365))+(F925*('DT IN. DE'!$C$5/2000)))</f>
        <v>0</v>
      </c>
      <c r="J925" s="285">
        <f t="shared" si="156"/>
        <v>0</v>
      </c>
      <c r="K925" s="286">
        <f>(((D925+E925)*('DT IN. DE'!$E$5/1000))*($D$1166/IF(AND($D$1165&gt;$B$1167,$B$1167&gt;$D$1164),366,365))+(F925*('DT IN. DE'!$E$5/2000)))</f>
        <v>0</v>
      </c>
      <c r="L925" s="385"/>
      <c r="M925" s="287">
        <f t="shared" si="157"/>
        <v>0</v>
      </c>
      <c r="O925" s="288">
        <f>(($T925*'DT IN. DE'!$C$5/1000))*($D$1166/IF(AND($D$1165&gt;$B$1167,$B$1167&gt;$D$1164),366,365))+(($U925*'DT IN. DE'!$C$5/2000))</f>
        <v>0</v>
      </c>
      <c r="P925" s="289">
        <f t="shared" si="158"/>
        <v>0</v>
      </c>
      <c r="Q925" s="289">
        <f>(($T925*'DT IN. DE'!$E$5/1000))*($D$1166/IF(AND($D$1165&gt;$B$1167,$B$1167&gt;$D$1164),366,365))+(($U925*'DT IN. DE'!$E$5/2000))</f>
        <v>0</v>
      </c>
      <c r="R925" s="290">
        <f t="shared" si="159"/>
        <v>0</v>
      </c>
      <c r="T925" s="291">
        <f t="shared" si="160"/>
        <v>0</v>
      </c>
      <c r="U925" s="291">
        <f t="shared" si="161"/>
        <v>0</v>
      </c>
      <c r="W925" s="288">
        <f>(($AB925*'DT IN. DE'!$C$5/1000))*($D$1166/IF(AND($D$1165&gt;$B$1167,$B$1167&gt;$D$1164),366,365))+(($AC925*'DT IN. DE'!$C$5/2000))</f>
        <v>0</v>
      </c>
      <c r="X925" s="289">
        <f t="shared" si="162"/>
        <v>0</v>
      </c>
      <c r="Y925" s="289">
        <f>(($AB925*'DT IN. DE'!$E$5/1000))*($D$1166/IF(AND($D$1165&gt;$B$1167,$B$1167&gt;$D$1164),366,365))+(($AC925*'DT IN. DE'!$E$5/2000))</f>
        <v>0</v>
      </c>
      <c r="Z925" s="292">
        <f t="shared" si="163"/>
        <v>0</v>
      </c>
      <c r="AA925" s="386"/>
      <c r="AB925" s="291">
        <f t="shared" si="164"/>
        <v>0</v>
      </c>
      <c r="AC925" s="291">
        <f t="shared" si="165"/>
        <v>0</v>
      </c>
    </row>
    <row r="926" spans="2:29" x14ac:dyDescent="0.25">
      <c r="B926" s="423">
        <v>922</v>
      </c>
      <c r="C926" s="430">
        <f>'BIENES ASEGURADOS IN.DE'!C926</f>
        <v>0</v>
      </c>
      <c r="D926" s="431">
        <f>'BIENES ASEGURADOS IN.DE'!D926*'RT GENERALES'!$E$14</f>
        <v>0</v>
      </c>
      <c r="E926" s="432">
        <f>'BIENES ASEGURADOS IN.DE'!E926*'RT GENERALES'!$E$14</f>
        <v>0</v>
      </c>
      <c r="F926" s="433">
        <f>'BIENES ASEGURADOS IN.DE'!F926*'RT GENERALES'!$E$14</f>
        <v>0</v>
      </c>
      <c r="G926" s="425">
        <f t="shared" si="155"/>
        <v>0</v>
      </c>
      <c r="H926" s="283"/>
      <c r="I926" s="284">
        <f>((((D926+E926)*('DT IN. DE'!$C$5/1000)))*($D$1166/IF(AND($D$1165&gt;$B$1167,$B$1167&gt;$D$1164),366,365))+(F926*('DT IN. DE'!$C$5/2000)))</f>
        <v>0</v>
      </c>
      <c r="J926" s="285">
        <f t="shared" si="156"/>
        <v>0</v>
      </c>
      <c r="K926" s="286">
        <f>(((D926+E926)*('DT IN. DE'!$E$5/1000))*($D$1166/IF(AND($D$1165&gt;$B$1167,$B$1167&gt;$D$1164),366,365))+(F926*('DT IN. DE'!$E$5/2000)))</f>
        <v>0</v>
      </c>
      <c r="L926" s="385"/>
      <c r="M926" s="287">
        <f t="shared" si="157"/>
        <v>0</v>
      </c>
      <c r="O926" s="288">
        <f>(($T926*'DT IN. DE'!$C$5/1000))*($D$1166/IF(AND($D$1165&gt;$B$1167,$B$1167&gt;$D$1164),366,365))+(($U926*'DT IN. DE'!$C$5/2000))</f>
        <v>0</v>
      </c>
      <c r="P926" s="289">
        <f t="shared" si="158"/>
        <v>0</v>
      </c>
      <c r="Q926" s="289">
        <f>(($T926*'DT IN. DE'!$E$5/1000))*($D$1166/IF(AND($D$1165&gt;$B$1167,$B$1167&gt;$D$1164),366,365))+(($U926*'DT IN. DE'!$E$5/2000))</f>
        <v>0</v>
      </c>
      <c r="R926" s="290">
        <f t="shared" si="159"/>
        <v>0</v>
      </c>
      <c r="T926" s="291">
        <f t="shared" si="160"/>
        <v>0</v>
      </c>
      <c r="U926" s="291">
        <f t="shared" si="161"/>
        <v>0</v>
      </c>
      <c r="W926" s="288">
        <f>(($AB926*'DT IN. DE'!$C$5/1000))*($D$1166/IF(AND($D$1165&gt;$B$1167,$B$1167&gt;$D$1164),366,365))+(($AC926*'DT IN. DE'!$C$5/2000))</f>
        <v>0</v>
      </c>
      <c r="X926" s="289">
        <f t="shared" si="162"/>
        <v>0</v>
      </c>
      <c r="Y926" s="289">
        <f>(($AB926*'DT IN. DE'!$E$5/1000))*($D$1166/IF(AND($D$1165&gt;$B$1167,$B$1167&gt;$D$1164),366,365))+(($AC926*'DT IN. DE'!$E$5/2000))</f>
        <v>0</v>
      </c>
      <c r="Z926" s="292">
        <f t="shared" si="163"/>
        <v>0</v>
      </c>
      <c r="AA926" s="386"/>
      <c r="AB926" s="291">
        <f t="shared" si="164"/>
        <v>0</v>
      </c>
      <c r="AC926" s="291">
        <f t="shared" si="165"/>
        <v>0</v>
      </c>
    </row>
    <row r="927" spans="2:29" x14ac:dyDescent="0.25">
      <c r="B927" s="424">
        <v>923</v>
      </c>
      <c r="C927" s="430">
        <f>'BIENES ASEGURADOS IN.DE'!C927</f>
        <v>0</v>
      </c>
      <c r="D927" s="431">
        <f>'BIENES ASEGURADOS IN.DE'!D927*'RT GENERALES'!$E$14</f>
        <v>0</v>
      </c>
      <c r="E927" s="432">
        <f>'BIENES ASEGURADOS IN.DE'!E927*'RT GENERALES'!$E$14</f>
        <v>0</v>
      </c>
      <c r="F927" s="433">
        <f>'BIENES ASEGURADOS IN.DE'!F927*'RT GENERALES'!$E$14</f>
        <v>0</v>
      </c>
      <c r="G927" s="425">
        <f t="shared" si="155"/>
        <v>0</v>
      </c>
      <c r="H927" s="283"/>
      <c r="I927" s="284">
        <f>((((D927+E927)*('DT IN. DE'!$C$5/1000)))*($D$1166/IF(AND($D$1165&gt;$B$1167,$B$1167&gt;$D$1164),366,365))+(F927*('DT IN. DE'!$C$5/2000)))</f>
        <v>0</v>
      </c>
      <c r="J927" s="285">
        <f t="shared" si="156"/>
        <v>0</v>
      </c>
      <c r="K927" s="286">
        <f>(((D927+E927)*('DT IN. DE'!$E$5/1000))*($D$1166/IF(AND($D$1165&gt;$B$1167,$B$1167&gt;$D$1164),366,365))+(F927*('DT IN. DE'!$E$5/2000)))</f>
        <v>0</v>
      </c>
      <c r="L927" s="385"/>
      <c r="M927" s="287">
        <f t="shared" si="157"/>
        <v>0</v>
      </c>
      <c r="O927" s="288">
        <f>(($T927*'DT IN. DE'!$C$5/1000))*($D$1166/IF(AND($D$1165&gt;$B$1167,$B$1167&gt;$D$1164),366,365))+(($U927*'DT IN. DE'!$C$5/2000))</f>
        <v>0</v>
      </c>
      <c r="P927" s="289">
        <f t="shared" si="158"/>
        <v>0</v>
      </c>
      <c r="Q927" s="289">
        <f>(($T927*'DT IN. DE'!$E$5/1000))*($D$1166/IF(AND($D$1165&gt;$B$1167,$B$1167&gt;$D$1164),366,365))+(($U927*'DT IN. DE'!$E$5/2000))</f>
        <v>0</v>
      </c>
      <c r="R927" s="290">
        <f t="shared" si="159"/>
        <v>0</v>
      </c>
      <c r="T927" s="291">
        <f t="shared" si="160"/>
        <v>0</v>
      </c>
      <c r="U927" s="291">
        <f t="shared" si="161"/>
        <v>0</v>
      </c>
      <c r="W927" s="288">
        <f>(($AB927*'DT IN. DE'!$C$5/1000))*($D$1166/IF(AND($D$1165&gt;$B$1167,$B$1167&gt;$D$1164),366,365))+(($AC927*'DT IN. DE'!$C$5/2000))</f>
        <v>0</v>
      </c>
      <c r="X927" s="289">
        <f t="shared" si="162"/>
        <v>0</v>
      </c>
      <c r="Y927" s="289">
        <f>(($AB927*'DT IN. DE'!$E$5/1000))*($D$1166/IF(AND($D$1165&gt;$B$1167,$B$1167&gt;$D$1164),366,365))+(($AC927*'DT IN. DE'!$E$5/2000))</f>
        <v>0</v>
      </c>
      <c r="Z927" s="292">
        <f t="shared" si="163"/>
        <v>0</v>
      </c>
      <c r="AA927" s="386"/>
      <c r="AB927" s="291">
        <f t="shared" si="164"/>
        <v>0</v>
      </c>
      <c r="AC927" s="291">
        <f t="shared" si="165"/>
        <v>0</v>
      </c>
    </row>
    <row r="928" spans="2:29" x14ac:dyDescent="0.25">
      <c r="B928" s="424">
        <v>924</v>
      </c>
      <c r="C928" s="430">
        <f>'BIENES ASEGURADOS IN.DE'!C928</f>
        <v>0</v>
      </c>
      <c r="D928" s="431">
        <f>'BIENES ASEGURADOS IN.DE'!D928*'RT GENERALES'!$E$14</f>
        <v>0</v>
      </c>
      <c r="E928" s="432">
        <f>'BIENES ASEGURADOS IN.DE'!E928*'RT GENERALES'!$E$14</f>
        <v>0</v>
      </c>
      <c r="F928" s="433">
        <f>'BIENES ASEGURADOS IN.DE'!F928*'RT GENERALES'!$E$14</f>
        <v>0</v>
      </c>
      <c r="G928" s="425">
        <f t="shared" si="155"/>
        <v>0</v>
      </c>
      <c r="H928" s="283"/>
      <c r="I928" s="284">
        <f>((((D928+E928)*('DT IN. DE'!$C$5/1000)))*($D$1166/IF(AND($D$1165&gt;$B$1167,$B$1167&gt;$D$1164),366,365))+(F928*('DT IN. DE'!$C$5/2000)))</f>
        <v>0</v>
      </c>
      <c r="J928" s="285">
        <f t="shared" si="156"/>
        <v>0</v>
      </c>
      <c r="K928" s="286">
        <f>(((D928+E928)*('DT IN. DE'!$E$5/1000))*($D$1166/IF(AND($D$1165&gt;$B$1167,$B$1167&gt;$D$1164),366,365))+(F928*('DT IN. DE'!$E$5/2000)))</f>
        <v>0</v>
      </c>
      <c r="L928" s="385"/>
      <c r="M928" s="287">
        <f t="shared" si="157"/>
        <v>0</v>
      </c>
      <c r="O928" s="288">
        <f>(($T928*'DT IN. DE'!$C$5/1000))*($D$1166/IF(AND($D$1165&gt;$B$1167,$B$1167&gt;$D$1164),366,365))+(($U928*'DT IN. DE'!$C$5/2000))</f>
        <v>0</v>
      </c>
      <c r="P928" s="289">
        <f t="shared" si="158"/>
        <v>0</v>
      </c>
      <c r="Q928" s="289">
        <f>(($T928*'DT IN. DE'!$E$5/1000))*($D$1166/IF(AND($D$1165&gt;$B$1167,$B$1167&gt;$D$1164),366,365))+(($U928*'DT IN. DE'!$E$5/2000))</f>
        <v>0</v>
      </c>
      <c r="R928" s="290">
        <f t="shared" si="159"/>
        <v>0</v>
      </c>
      <c r="T928" s="291">
        <f t="shared" si="160"/>
        <v>0</v>
      </c>
      <c r="U928" s="291">
        <f t="shared" si="161"/>
        <v>0</v>
      </c>
      <c r="W928" s="288">
        <f>(($AB928*'DT IN. DE'!$C$5/1000))*($D$1166/IF(AND($D$1165&gt;$B$1167,$B$1167&gt;$D$1164),366,365))+(($AC928*'DT IN. DE'!$C$5/2000))</f>
        <v>0</v>
      </c>
      <c r="X928" s="289">
        <f t="shared" si="162"/>
        <v>0</v>
      </c>
      <c r="Y928" s="289">
        <f>(($AB928*'DT IN. DE'!$E$5/1000))*($D$1166/IF(AND($D$1165&gt;$B$1167,$B$1167&gt;$D$1164),366,365))+(($AC928*'DT IN. DE'!$E$5/2000))</f>
        <v>0</v>
      </c>
      <c r="Z928" s="292">
        <f t="shared" si="163"/>
        <v>0</v>
      </c>
      <c r="AA928" s="386"/>
      <c r="AB928" s="291">
        <f t="shared" si="164"/>
        <v>0</v>
      </c>
      <c r="AC928" s="291">
        <f t="shared" si="165"/>
        <v>0</v>
      </c>
    </row>
    <row r="929" spans="2:29" x14ac:dyDescent="0.25">
      <c r="B929" s="423">
        <v>925</v>
      </c>
      <c r="C929" s="430">
        <f>'BIENES ASEGURADOS IN.DE'!C929</f>
        <v>0</v>
      </c>
      <c r="D929" s="431">
        <f>'BIENES ASEGURADOS IN.DE'!D929*'RT GENERALES'!$E$14</f>
        <v>0</v>
      </c>
      <c r="E929" s="432">
        <f>'BIENES ASEGURADOS IN.DE'!E929*'RT GENERALES'!$E$14</f>
        <v>0</v>
      </c>
      <c r="F929" s="433">
        <f>'BIENES ASEGURADOS IN.DE'!F929*'RT GENERALES'!$E$14</f>
        <v>0</v>
      </c>
      <c r="G929" s="425">
        <f t="shared" si="155"/>
        <v>0</v>
      </c>
      <c r="H929" s="283"/>
      <c r="I929" s="284">
        <f>((((D929+E929)*('DT IN. DE'!$C$5/1000)))*($D$1166/IF(AND($D$1165&gt;$B$1167,$B$1167&gt;$D$1164),366,365))+(F929*('DT IN. DE'!$C$5/2000)))</f>
        <v>0</v>
      </c>
      <c r="J929" s="285">
        <f t="shared" si="156"/>
        <v>0</v>
      </c>
      <c r="K929" s="286">
        <f>(((D929+E929)*('DT IN. DE'!$E$5/1000))*($D$1166/IF(AND($D$1165&gt;$B$1167,$B$1167&gt;$D$1164),366,365))+(F929*('DT IN. DE'!$E$5/2000)))</f>
        <v>0</v>
      </c>
      <c r="L929" s="385"/>
      <c r="M929" s="287">
        <f t="shared" si="157"/>
        <v>0</v>
      </c>
      <c r="O929" s="288">
        <f>(($T929*'DT IN. DE'!$C$5/1000))*($D$1166/IF(AND($D$1165&gt;$B$1167,$B$1167&gt;$D$1164),366,365))+(($U929*'DT IN. DE'!$C$5/2000))</f>
        <v>0</v>
      </c>
      <c r="P929" s="289">
        <f t="shared" si="158"/>
        <v>0</v>
      </c>
      <c r="Q929" s="289">
        <f>(($T929*'DT IN. DE'!$E$5/1000))*($D$1166/IF(AND($D$1165&gt;$B$1167,$B$1167&gt;$D$1164),366,365))+(($U929*'DT IN. DE'!$E$5/2000))</f>
        <v>0</v>
      </c>
      <c r="R929" s="290">
        <f t="shared" si="159"/>
        <v>0</v>
      </c>
      <c r="T929" s="291">
        <f t="shared" si="160"/>
        <v>0</v>
      </c>
      <c r="U929" s="291">
        <f t="shared" si="161"/>
        <v>0</v>
      </c>
      <c r="W929" s="288">
        <f>(($AB929*'DT IN. DE'!$C$5/1000))*($D$1166/IF(AND($D$1165&gt;$B$1167,$B$1167&gt;$D$1164),366,365))+(($AC929*'DT IN. DE'!$C$5/2000))</f>
        <v>0</v>
      </c>
      <c r="X929" s="289">
        <f t="shared" si="162"/>
        <v>0</v>
      </c>
      <c r="Y929" s="289">
        <f>(($AB929*'DT IN. DE'!$E$5/1000))*($D$1166/IF(AND($D$1165&gt;$B$1167,$B$1167&gt;$D$1164),366,365))+(($AC929*'DT IN. DE'!$E$5/2000))</f>
        <v>0</v>
      </c>
      <c r="Z929" s="292">
        <f t="shared" si="163"/>
        <v>0</v>
      </c>
      <c r="AA929" s="386"/>
      <c r="AB929" s="291">
        <f t="shared" si="164"/>
        <v>0</v>
      </c>
      <c r="AC929" s="291">
        <f t="shared" si="165"/>
        <v>0</v>
      </c>
    </row>
    <row r="930" spans="2:29" x14ac:dyDescent="0.25">
      <c r="B930" s="424">
        <v>926</v>
      </c>
      <c r="C930" s="430">
        <f>'BIENES ASEGURADOS IN.DE'!C930</f>
        <v>0</v>
      </c>
      <c r="D930" s="431">
        <f>'BIENES ASEGURADOS IN.DE'!D930*'RT GENERALES'!$E$14</f>
        <v>0</v>
      </c>
      <c r="E930" s="432">
        <f>'BIENES ASEGURADOS IN.DE'!E930*'RT GENERALES'!$E$14</f>
        <v>0</v>
      </c>
      <c r="F930" s="433">
        <f>'BIENES ASEGURADOS IN.DE'!F930*'RT GENERALES'!$E$14</f>
        <v>0</v>
      </c>
      <c r="G930" s="425">
        <f t="shared" si="155"/>
        <v>0</v>
      </c>
      <c r="H930" s="283"/>
      <c r="I930" s="284">
        <f>((((D930+E930)*('DT IN. DE'!$C$5/1000)))*($D$1166/IF(AND($D$1165&gt;$B$1167,$B$1167&gt;$D$1164),366,365))+(F930*('DT IN. DE'!$C$5/2000)))</f>
        <v>0</v>
      </c>
      <c r="J930" s="285">
        <f t="shared" si="156"/>
        <v>0</v>
      </c>
      <c r="K930" s="286">
        <f>(((D930+E930)*('DT IN. DE'!$E$5/1000))*($D$1166/IF(AND($D$1165&gt;$B$1167,$B$1167&gt;$D$1164),366,365))+(F930*('DT IN. DE'!$E$5/2000)))</f>
        <v>0</v>
      </c>
      <c r="L930" s="385"/>
      <c r="M930" s="287">
        <f t="shared" si="157"/>
        <v>0</v>
      </c>
      <c r="O930" s="288">
        <f>(($T930*'DT IN. DE'!$C$5/1000))*($D$1166/IF(AND($D$1165&gt;$B$1167,$B$1167&gt;$D$1164),366,365))+(($U930*'DT IN. DE'!$C$5/2000))</f>
        <v>0</v>
      </c>
      <c r="P930" s="289">
        <f t="shared" si="158"/>
        <v>0</v>
      </c>
      <c r="Q930" s="289">
        <f>(($T930*'DT IN. DE'!$E$5/1000))*($D$1166/IF(AND($D$1165&gt;$B$1167,$B$1167&gt;$D$1164),366,365))+(($U930*'DT IN. DE'!$E$5/2000))</f>
        <v>0</v>
      </c>
      <c r="R930" s="290">
        <f t="shared" si="159"/>
        <v>0</v>
      </c>
      <c r="T930" s="291">
        <f t="shared" si="160"/>
        <v>0</v>
      </c>
      <c r="U930" s="291">
        <f t="shared" si="161"/>
        <v>0</v>
      </c>
      <c r="W930" s="288">
        <f>(($AB930*'DT IN. DE'!$C$5/1000))*($D$1166/IF(AND($D$1165&gt;$B$1167,$B$1167&gt;$D$1164),366,365))+(($AC930*'DT IN. DE'!$C$5/2000))</f>
        <v>0</v>
      </c>
      <c r="X930" s="289">
        <f t="shared" si="162"/>
        <v>0</v>
      </c>
      <c r="Y930" s="289">
        <f>(($AB930*'DT IN. DE'!$E$5/1000))*($D$1166/IF(AND($D$1165&gt;$B$1167,$B$1167&gt;$D$1164),366,365))+(($AC930*'DT IN. DE'!$E$5/2000))</f>
        <v>0</v>
      </c>
      <c r="Z930" s="292">
        <f t="shared" si="163"/>
        <v>0</v>
      </c>
      <c r="AA930" s="386"/>
      <c r="AB930" s="291">
        <f t="shared" si="164"/>
        <v>0</v>
      </c>
      <c r="AC930" s="291">
        <f t="shared" si="165"/>
        <v>0</v>
      </c>
    </row>
    <row r="931" spans="2:29" x14ac:dyDescent="0.25">
      <c r="B931" s="424">
        <v>927</v>
      </c>
      <c r="C931" s="430">
        <f>'BIENES ASEGURADOS IN.DE'!C931</f>
        <v>0</v>
      </c>
      <c r="D931" s="431">
        <f>'BIENES ASEGURADOS IN.DE'!D931*'RT GENERALES'!$E$14</f>
        <v>0</v>
      </c>
      <c r="E931" s="432">
        <f>'BIENES ASEGURADOS IN.DE'!E931*'RT GENERALES'!$E$14</f>
        <v>0</v>
      </c>
      <c r="F931" s="433">
        <f>'BIENES ASEGURADOS IN.DE'!F931*'RT GENERALES'!$E$14</f>
        <v>0</v>
      </c>
      <c r="G931" s="425">
        <f t="shared" si="155"/>
        <v>0</v>
      </c>
      <c r="H931" s="283"/>
      <c r="I931" s="284">
        <f>((((D931+E931)*('DT IN. DE'!$C$5/1000)))*($D$1166/IF(AND($D$1165&gt;$B$1167,$B$1167&gt;$D$1164),366,365))+(F931*('DT IN. DE'!$C$5/2000)))</f>
        <v>0</v>
      </c>
      <c r="J931" s="285">
        <f t="shared" si="156"/>
        <v>0</v>
      </c>
      <c r="K931" s="286">
        <f>(((D931+E931)*('DT IN. DE'!$E$5/1000))*($D$1166/IF(AND($D$1165&gt;$B$1167,$B$1167&gt;$D$1164),366,365))+(F931*('DT IN. DE'!$E$5/2000)))</f>
        <v>0</v>
      </c>
      <c r="L931" s="385"/>
      <c r="M931" s="287">
        <f t="shared" si="157"/>
        <v>0</v>
      </c>
      <c r="O931" s="288">
        <f>(($T931*'DT IN. DE'!$C$5/1000))*($D$1166/IF(AND($D$1165&gt;$B$1167,$B$1167&gt;$D$1164),366,365))+(($U931*'DT IN. DE'!$C$5/2000))</f>
        <v>0</v>
      </c>
      <c r="P931" s="289">
        <f t="shared" si="158"/>
        <v>0</v>
      </c>
      <c r="Q931" s="289">
        <f>(($T931*'DT IN. DE'!$E$5/1000))*($D$1166/IF(AND($D$1165&gt;$B$1167,$B$1167&gt;$D$1164),366,365))+(($U931*'DT IN. DE'!$E$5/2000))</f>
        <v>0</v>
      </c>
      <c r="R931" s="290">
        <f t="shared" si="159"/>
        <v>0</v>
      </c>
      <c r="T931" s="291">
        <f t="shared" si="160"/>
        <v>0</v>
      </c>
      <c r="U931" s="291">
        <f t="shared" si="161"/>
        <v>0</v>
      </c>
      <c r="W931" s="288">
        <f>(($AB931*'DT IN. DE'!$C$5/1000))*($D$1166/IF(AND($D$1165&gt;$B$1167,$B$1167&gt;$D$1164),366,365))+(($AC931*'DT IN. DE'!$C$5/2000))</f>
        <v>0</v>
      </c>
      <c r="X931" s="289">
        <f t="shared" si="162"/>
        <v>0</v>
      </c>
      <c r="Y931" s="289">
        <f>(($AB931*'DT IN. DE'!$E$5/1000))*($D$1166/IF(AND($D$1165&gt;$B$1167,$B$1167&gt;$D$1164),366,365))+(($AC931*'DT IN. DE'!$E$5/2000))</f>
        <v>0</v>
      </c>
      <c r="Z931" s="292">
        <f t="shared" si="163"/>
        <v>0</v>
      </c>
      <c r="AA931" s="386"/>
      <c r="AB931" s="291">
        <f t="shared" si="164"/>
        <v>0</v>
      </c>
      <c r="AC931" s="291">
        <f t="shared" si="165"/>
        <v>0</v>
      </c>
    </row>
    <row r="932" spans="2:29" x14ac:dyDescent="0.25">
      <c r="B932" s="423">
        <v>928</v>
      </c>
      <c r="C932" s="430">
        <f>'BIENES ASEGURADOS IN.DE'!C932</f>
        <v>0</v>
      </c>
      <c r="D932" s="431">
        <f>'BIENES ASEGURADOS IN.DE'!D932*'RT GENERALES'!$E$14</f>
        <v>0</v>
      </c>
      <c r="E932" s="432">
        <f>'BIENES ASEGURADOS IN.DE'!E932*'RT GENERALES'!$E$14</f>
        <v>0</v>
      </c>
      <c r="F932" s="433">
        <f>'BIENES ASEGURADOS IN.DE'!F932*'RT GENERALES'!$E$14</f>
        <v>0</v>
      </c>
      <c r="G932" s="425">
        <f t="shared" si="155"/>
        <v>0</v>
      </c>
      <c r="H932" s="283"/>
      <c r="I932" s="284">
        <f>((((D932+E932)*('DT IN. DE'!$C$5/1000)))*($D$1166/IF(AND($D$1165&gt;$B$1167,$B$1167&gt;$D$1164),366,365))+(F932*('DT IN. DE'!$C$5/2000)))</f>
        <v>0</v>
      </c>
      <c r="J932" s="285">
        <f t="shared" si="156"/>
        <v>0</v>
      </c>
      <c r="K932" s="286">
        <f>(((D932+E932)*('DT IN. DE'!$E$5/1000))*($D$1166/IF(AND($D$1165&gt;$B$1167,$B$1167&gt;$D$1164),366,365))+(F932*('DT IN. DE'!$E$5/2000)))</f>
        <v>0</v>
      </c>
      <c r="L932" s="385"/>
      <c r="M932" s="287">
        <f t="shared" si="157"/>
        <v>0</v>
      </c>
      <c r="O932" s="288">
        <f>(($T932*'DT IN. DE'!$C$5/1000))*($D$1166/IF(AND($D$1165&gt;$B$1167,$B$1167&gt;$D$1164),366,365))+(($U932*'DT IN. DE'!$C$5/2000))</f>
        <v>0</v>
      </c>
      <c r="P932" s="289">
        <f t="shared" si="158"/>
        <v>0</v>
      </c>
      <c r="Q932" s="289">
        <f>(($T932*'DT IN. DE'!$E$5/1000))*($D$1166/IF(AND($D$1165&gt;$B$1167,$B$1167&gt;$D$1164),366,365))+(($U932*'DT IN. DE'!$E$5/2000))</f>
        <v>0</v>
      </c>
      <c r="R932" s="290">
        <f t="shared" si="159"/>
        <v>0</v>
      </c>
      <c r="T932" s="291">
        <f t="shared" si="160"/>
        <v>0</v>
      </c>
      <c r="U932" s="291">
        <f t="shared" si="161"/>
        <v>0</v>
      </c>
      <c r="W932" s="288">
        <f>(($AB932*'DT IN. DE'!$C$5/1000))*($D$1166/IF(AND($D$1165&gt;$B$1167,$B$1167&gt;$D$1164),366,365))+(($AC932*'DT IN. DE'!$C$5/2000))</f>
        <v>0</v>
      </c>
      <c r="X932" s="289">
        <f t="shared" si="162"/>
        <v>0</v>
      </c>
      <c r="Y932" s="289">
        <f>(($AB932*'DT IN. DE'!$E$5/1000))*($D$1166/IF(AND($D$1165&gt;$B$1167,$B$1167&gt;$D$1164),366,365))+(($AC932*'DT IN. DE'!$E$5/2000))</f>
        <v>0</v>
      </c>
      <c r="Z932" s="292">
        <f t="shared" si="163"/>
        <v>0</v>
      </c>
      <c r="AA932" s="386"/>
      <c r="AB932" s="291">
        <f t="shared" si="164"/>
        <v>0</v>
      </c>
      <c r="AC932" s="291">
        <f t="shared" si="165"/>
        <v>0</v>
      </c>
    </row>
    <row r="933" spans="2:29" x14ac:dyDescent="0.25">
      <c r="B933" s="424">
        <v>929</v>
      </c>
      <c r="C933" s="430">
        <f>'BIENES ASEGURADOS IN.DE'!C933</f>
        <v>0</v>
      </c>
      <c r="D933" s="431">
        <f>'BIENES ASEGURADOS IN.DE'!D933*'RT GENERALES'!$E$14</f>
        <v>0</v>
      </c>
      <c r="E933" s="432">
        <f>'BIENES ASEGURADOS IN.DE'!E933*'RT GENERALES'!$E$14</f>
        <v>0</v>
      </c>
      <c r="F933" s="433">
        <f>'BIENES ASEGURADOS IN.DE'!F933*'RT GENERALES'!$E$14</f>
        <v>0</v>
      </c>
      <c r="G933" s="425">
        <f t="shared" si="155"/>
        <v>0</v>
      </c>
      <c r="H933" s="283"/>
      <c r="I933" s="284">
        <f>((((D933+E933)*('DT IN. DE'!$C$5/1000)))*($D$1166/IF(AND($D$1165&gt;$B$1167,$B$1167&gt;$D$1164),366,365))+(F933*('DT IN. DE'!$C$5/2000)))</f>
        <v>0</v>
      </c>
      <c r="J933" s="285">
        <f t="shared" si="156"/>
        <v>0</v>
      </c>
      <c r="K933" s="286">
        <f>(((D933+E933)*('DT IN. DE'!$E$5/1000))*($D$1166/IF(AND($D$1165&gt;$B$1167,$B$1167&gt;$D$1164),366,365))+(F933*('DT IN. DE'!$E$5/2000)))</f>
        <v>0</v>
      </c>
      <c r="L933" s="385"/>
      <c r="M933" s="287">
        <f t="shared" si="157"/>
        <v>0</v>
      </c>
      <c r="O933" s="288">
        <f>(($T933*'DT IN. DE'!$C$5/1000))*($D$1166/IF(AND($D$1165&gt;$B$1167,$B$1167&gt;$D$1164),366,365))+(($U933*'DT IN. DE'!$C$5/2000))</f>
        <v>0</v>
      </c>
      <c r="P933" s="289">
        <f t="shared" si="158"/>
        <v>0</v>
      </c>
      <c r="Q933" s="289">
        <f>(($T933*'DT IN. DE'!$E$5/1000))*($D$1166/IF(AND($D$1165&gt;$B$1167,$B$1167&gt;$D$1164),366,365))+(($U933*'DT IN. DE'!$E$5/2000))</f>
        <v>0</v>
      </c>
      <c r="R933" s="290">
        <f t="shared" si="159"/>
        <v>0</v>
      </c>
      <c r="T933" s="291">
        <f t="shared" si="160"/>
        <v>0</v>
      </c>
      <c r="U933" s="291">
        <f t="shared" si="161"/>
        <v>0</v>
      </c>
      <c r="W933" s="288">
        <f>(($AB933*'DT IN. DE'!$C$5/1000))*($D$1166/IF(AND($D$1165&gt;$B$1167,$B$1167&gt;$D$1164),366,365))+(($AC933*'DT IN. DE'!$C$5/2000))</f>
        <v>0</v>
      </c>
      <c r="X933" s="289">
        <f t="shared" si="162"/>
        <v>0</v>
      </c>
      <c r="Y933" s="289">
        <f>(($AB933*'DT IN. DE'!$E$5/1000))*($D$1166/IF(AND($D$1165&gt;$B$1167,$B$1167&gt;$D$1164),366,365))+(($AC933*'DT IN. DE'!$E$5/2000))</f>
        <v>0</v>
      </c>
      <c r="Z933" s="292">
        <f t="shared" si="163"/>
        <v>0</v>
      </c>
      <c r="AA933" s="386"/>
      <c r="AB933" s="291">
        <f t="shared" si="164"/>
        <v>0</v>
      </c>
      <c r="AC933" s="291">
        <f t="shared" si="165"/>
        <v>0</v>
      </c>
    </row>
    <row r="934" spans="2:29" x14ac:dyDescent="0.25">
      <c r="B934" s="424">
        <v>930</v>
      </c>
      <c r="C934" s="430">
        <f>'BIENES ASEGURADOS IN.DE'!C934</f>
        <v>0</v>
      </c>
      <c r="D934" s="431">
        <f>'BIENES ASEGURADOS IN.DE'!D934*'RT GENERALES'!$E$14</f>
        <v>0</v>
      </c>
      <c r="E934" s="432">
        <f>'BIENES ASEGURADOS IN.DE'!E934*'RT GENERALES'!$E$14</f>
        <v>0</v>
      </c>
      <c r="F934" s="433">
        <f>'BIENES ASEGURADOS IN.DE'!F934*'RT GENERALES'!$E$14</f>
        <v>0</v>
      </c>
      <c r="G934" s="425">
        <f t="shared" si="155"/>
        <v>0</v>
      </c>
      <c r="H934" s="283"/>
      <c r="I934" s="284">
        <f>((((D934+E934)*('DT IN. DE'!$C$5/1000)))*($D$1166/IF(AND($D$1165&gt;$B$1167,$B$1167&gt;$D$1164),366,365))+(F934*('DT IN. DE'!$C$5/2000)))</f>
        <v>0</v>
      </c>
      <c r="J934" s="285">
        <f t="shared" si="156"/>
        <v>0</v>
      </c>
      <c r="K934" s="286">
        <f>(((D934+E934)*('DT IN. DE'!$E$5/1000))*($D$1166/IF(AND($D$1165&gt;$B$1167,$B$1167&gt;$D$1164),366,365))+(F934*('DT IN. DE'!$E$5/2000)))</f>
        <v>0</v>
      </c>
      <c r="L934" s="385"/>
      <c r="M934" s="287">
        <f t="shared" si="157"/>
        <v>0</v>
      </c>
      <c r="O934" s="288">
        <f>(($T934*'DT IN. DE'!$C$5/1000))*($D$1166/IF(AND($D$1165&gt;$B$1167,$B$1167&gt;$D$1164),366,365))+(($U934*'DT IN. DE'!$C$5/2000))</f>
        <v>0</v>
      </c>
      <c r="P934" s="289">
        <f t="shared" si="158"/>
        <v>0</v>
      </c>
      <c r="Q934" s="289">
        <f>(($T934*'DT IN. DE'!$E$5/1000))*($D$1166/IF(AND($D$1165&gt;$B$1167,$B$1167&gt;$D$1164),366,365))+(($U934*'DT IN. DE'!$E$5/2000))</f>
        <v>0</v>
      </c>
      <c r="R934" s="290">
        <f t="shared" si="159"/>
        <v>0</v>
      </c>
      <c r="T934" s="291">
        <f t="shared" si="160"/>
        <v>0</v>
      </c>
      <c r="U934" s="291">
        <f t="shared" si="161"/>
        <v>0</v>
      </c>
      <c r="W934" s="288">
        <f>(($AB934*'DT IN. DE'!$C$5/1000))*($D$1166/IF(AND($D$1165&gt;$B$1167,$B$1167&gt;$D$1164),366,365))+(($AC934*'DT IN. DE'!$C$5/2000))</f>
        <v>0</v>
      </c>
      <c r="X934" s="289">
        <f t="shared" si="162"/>
        <v>0</v>
      </c>
      <c r="Y934" s="289">
        <f>(($AB934*'DT IN. DE'!$E$5/1000))*($D$1166/IF(AND($D$1165&gt;$B$1167,$B$1167&gt;$D$1164),366,365))+(($AC934*'DT IN. DE'!$E$5/2000))</f>
        <v>0</v>
      </c>
      <c r="Z934" s="292">
        <f t="shared" si="163"/>
        <v>0</v>
      </c>
      <c r="AA934" s="386"/>
      <c r="AB934" s="291">
        <f t="shared" si="164"/>
        <v>0</v>
      </c>
      <c r="AC934" s="291">
        <f t="shared" si="165"/>
        <v>0</v>
      </c>
    </row>
    <row r="935" spans="2:29" x14ac:dyDescent="0.25">
      <c r="B935" s="423">
        <v>931</v>
      </c>
      <c r="C935" s="430">
        <f>'BIENES ASEGURADOS IN.DE'!C935</f>
        <v>0</v>
      </c>
      <c r="D935" s="431">
        <f>'BIENES ASEGURADOS IN.DE'!D935*'RT GENERALES'!$E$14</f>
        <v>0</v>
      </c>
      <c r="E935" s="432">
        <f>'BIENES ASEGURADOS IN.DE'!E935*'RT GENERALES'!$E$14</f>
        <v>0</v>
      </c>
      <c r="F935" s="433">
        <f>'BIENES ASEGURADOS IN.DE'!F935*'RT GENERALES'!$E$14</f>
        <v>0</v>
      </c>
      <c r="G935" s="425">
        <f t="shared" si="155"/>
        <v>0</v>
      </c>
      <c r="H935" s="283"/>
      <c r="I935" s="284">
        <f>((((D935+E935)*('DT IN. DE'!$C$5/1000)))*($D$1166/IF(AND($D$1165&gt;$B$1167,$B$1167&gt;$D$1164),366,365))+(F935*('DT IN. DE'!$C$5/2000)))</f>
        <v>0</v>
      </c>
      <c r="J935" s="285">
        <f t="shared" si="156"/>
        <v>0</v>
      </c>
      <c r="K935" s="286">
        <f>(((D935+E935)*('DT IN. DE'!$E$5/1000))*($D$1166/IF(AND($D$1165&gt;$B$1167,$B$1167&gt;$D$1164),366,365))+(F935*('DT IN. DE'!$E$5/2000)))</f>
        <v>0</v>
      </c>
      <c r="L935" s="385"/>
      <c r="M935" s="287">
        <f t="shared" si="157"/>
        <v>0</v>
      </c>
      <c r="O935" s="288">
        <f>(($T935*'DT IN. DE'!$C$5/1000))*($D$1166/IF(AND($D$1165&gt;$B$1167,$B$1167&gt;$D$1164),366,365))+(($U935*'DT IN. DE'!$C$5/2000))</f>
        <v>0</v>
      </c>
      <c r="P935" s="289">
        <f t="shared" si="158"/>
        <v>0</v>
      </c>
      <c r="Q935" s="289">
        <f>(($T935*'DT IN. DE'!$E$5/1000))*($D$1166/IF(AND($D$1165&gt;$B$1167,$B$1167&gt;$D$1164),366,365))+(($U935*'DT IN. DE'!$E$5/2000))</f>
        <v>0</v>
      </c>
      <c r="R935" s="290">
        <f t="shared" si="159"/>
        <v>0</v>
      </c>
      <c r="T935" s="291">
        <f t="shared" si="160"/>
        <v>0</v>
      </c>
      <c r="U935" s="291">
        <f t="shared" si="161"/>
        <v>0</v>
      </c>
      <c r="W935" s="288">
        <f>(($AB935*'DT IN. DE'!$C$5/1000))*($D$1166/IF(AND($D$1165&gt;$B$1167,$B$1167&gt;$D$1164),366,365))+(($AC935*'DT IN. DE'!$C$5/2000))</f>
        <v>0</v>
      </c>
      <c r="X935" s="289">
        <f t="shared" si="162"/>
        <v>0</v>
      </c>
      <c r="Y935" s="289">
        <f>(($AB935*'DT IN. DE'!$E$5/1000))*($D$1166/IF(AND($D$1165&gt;$B$1167,$B$1167&gt;$D$1164),366,365))+(($AC935*'DT IN. DE'!$E$5/2000))</f>
        <v>0</v>
      </c>
      <c r="Z935" s="292">
        <f t="shared" si="163"/>
        <v>0</v>
      </c>
      <c r="AA935" s="386"/>
      <c r="AB935" s="291">
        <f t="shared" si="164"/>
        <v>0</v>
      </c>
      <c r="AC935" s="291">
        <f t="shared" si="165"/>
        <v>0</v>
      </c>
    </row>
    <row r="936" spans="2:29" x14ac:dyDescent="0.25">
      <c r="B936" s="424">
        <v>932</v>
      </c>
      <c r="C936" s="430">
        <f>'BIENES ASEGURADOS IN.DE'!C936</f>
        <v>0</v>
      </c>
      <c r="D936" s="431">
        <f>'BIENES ASEGURADOS IN.DE'!D936*'RT GENERALES'!$E$14</f>
        <v>0</v>
      </c>
      <c r="E936" s="432">
        <f>'BIENES ASEGURADOS IN.DE'!E936*'RT GENERALES'!$E$14</f>
        <v>0</v>
      </c>
      <c r="F936" s="433">
        <f>'BIENES ASEGURADOS IN.DE'!F936*'RT GENERALES'!$E$14</f>
        <v>0</v>
      </c>
      <c r="G936" s="425">
        <f t="shared" si="155"/>
        <v>0</v>
      </c>
      <c r="H936" s="283"/>
      <c r="I936" s="284">
        <f>((((D936+E936)*('DT IN. DE'!$C$5/1000)))*($D$1166/IF(AND($D$1165&gt;$B$1167,$B$1167&gt;$D$1164),366,365))+(F936*('DT IN. DE'!$C$5/2000)))</f>
        <v>0</v>
      </c>
      <c r="J936" s="285">
        <f t="shared" si="156"/>
        <v>0</v>
      </c>
      <c r="K936" s="286">
        <f>(((D936+E936)*('DT IN. DE'!$E$5/1000))*($D$1166/IF(AND($D$1165&gt;$B$1167,$B$1167&gt;$D$1164),366,365))+(F936*('DT IN. DE'!$E$5/2000)))</f>
        <v>0</v>
      </c>
      <c r="L936" s="385"/>
      <c r="M936" s="287">
        <f t="shared" si="157"/>
        <v>0</v>
      </c>
      <c r="O936" s="288">
        <f>(($T936*'DT IN. DE'!$C$5/1000))*($D$1166/IF(AND($D$1165&gt;$B$1167,$B$1167&gt;$D$1164),366,365))+(($U936*'DT IN. DE'!$C$5/2000))</f>
        <v>0</v>
      </c>
      <c r="P936" s="289">
        <f t="shared" si="158"/>
        <v>0</v>
      </c>
      <c r="Q936" s="289">
        <f>(($T936*'DT IN. DE'!$E$5/1000))*($D$1166/IF(AND($D$1165&gt;$B$1167,$B$1167&gt;$D$1164),366,365))+(($U936*'DT IN. DE'!$E$5/2000))</f>
        <v>0</v>
      </c>
      <c r="R936" s="290">
        <f t="shared" si="159"/>
        <v>0</v>
      </c>
      <c r="T936" s="291">
        <f t="shared" si="160"/>
        <v>0</v>
      </c>
      <c r="U936" s="291">
        <f t="shared" si="161"/>
        <v>0</v>
      </c>
      <c r="W936" s="288">
        <f>(($AB936*'DT IN. DE'!$C$5/1000))*($D$1166/IF(AND($D$1165&gt;$B$1167,$B$1167&gt;$D$1164),366,365))+(($AC936*'DT IN. DE'!$C$5/2000))</f>
        <v>0</v>
      </c>
      <c r="X936" s="289">
        <f t="shared" si="162"/>
        <v>0</v>
      </c>
      <c r="Y936" s="289">
        <f>(($AB936*'DT IN. DE'!$E$5/1000))*($D$1166/IF(AND($D$1165&gt;$B$1167,$B$1167&gt;$D$1164),366,365))+(($AC936*'DT IN. DE'!$E$5/2000))</f>
        <v>0</v>
      </c>
      <c r="Z936" s="292">
        <f t="shared" si="163"/>
        <v>0</v>
      </c>
      <c r="AA936" s="386"/>
      <c r="AB936" s="291">
        <f t="shared" si="164"/>
        <v>0</v>
      </c>
      <c r="AC936" s="291">
        <f t="shared" si="165"/>
        <v>0</v>
      </c>
    </row>
    <row r="937" spans="2:29" x14ac:dyDescent="0.25">
      <c r="B937" s="424">
        <v>933</v>
      </c>
      <c r="C937" s="430">
        <f>'BIENES ASEGURADOS IN.DE'!C937</f>
        <v>0</v>
      </c>
      <c r="D937" s="431">
        <f>'BIENES ASEGURADOS IN.DE'!D937*'RT GENERALES'!$E$14</f>
        <v>0</v>
      </c>
      <c r="E937" s="432">
        <f>'BIENES ASEGURADOS IN.DE'!E937*'RT GENERALES'!$E$14</f>
        <v>0</v>
      </c>
      <c r="F937" s="433">
        <f>'BIENES ASEGURADOS IN.DE'!F937*'RT GENERALES'!$E$14</f>
        <v>0</v>
      </c>
      <c r="G937" s="425">
        <f t="shared" si="155"/>
        <v>0</v>
      </c>
      <c r="H937" s="283"/>
      <c r="I937" s="284">
        <f>((((D937+E937)*('DT IN. DE'!$C$5/1000)))*($D$1166/IF(AND($D$1165&gt;$B$1167,$B$1167&gt;$D$1164),366,365))+(F937*('DT IN. DE'!$C$5/2000)))</f>
        <v>0</v>
      </c>
      <c r="J937" s="285">
        <f t="shared" si="156"/>
        <v>0</v>
      </c>
      <c r="K937" s="286">
        <f>(((D937+E937)*('DT IN. DE'!$E$5/1000))*($D$1166/IF(AND($D$1165&gt;$B$1167,$B$1167&gt;$D$1164),366,365))+(F937*('DT IN. DE'!$E$5/2000)))</f>
        <v>0</v>
      </c>
      <c r="L937" s="385"/>
      <c r="M937" s="287">
        <f t="shared" si="157"/>
        <v>0</v>
      </c>
      <c r="O937" s="288">
        <f>(($T937*'DT IN. DE'!$C$5/1000))*($D$1166/IF(AND($D$1165&gt;$B$1167,$B$1167&gt;$D$1164),366,365))+(($U937*'DT IN. DE'!$C$5/2000))</f>
        <v>0</v>
      </c>
      <c r="P937" s="289">
        <f t="shared" si="158"/>
        <v>0</v>
      </c>
      <c r="Q937" s="289">
        <f>(($T937*'DT IN. DE'!$E$5/1000))*($D$1166/IF(AND($D$1165&gt;$B$1167,$B$1167&gt;$D$1164),366,365))+(($U937*'DT IN. DE'!$E$5/2000))</f>
        <v>0</v>
      </c>
      <c r="R937" s="290">
        <f t="shared" si="159"/>
        <v>0</v>
      </c>
      <c r="T937" s="291">
        <f t="shared" si="160"/>
        <v>0</v>
      </c>
      <c r="U937" s="291">
        <f t="shared" si="161"/>
        <v>0</v>
      </c>
      <c r="W937" s="288">
        <f>(($AB937*'DT IN. DE'!$C$5/1000))*($D$1166/IF(AND($D$1165&gt;$B$1167,$B$1167&gt;$D$1164),366,365))+(($AC937*'DT IN. DE'!$C$5/2000))</f>
        <v>0</v>
      </c>
      <c r="X937" s="289">
        <f t="shared" si="162"/>
        <v>0</v>
      </c>
      <c r="Y937" s="289">
        <f>(($AB937*'DT IN. DE'!$E$5/1000))*($D$1166/IF(AND($D$1165&gt;$B$1167,$B$1167&gt;$D$1164),366,365))+(($AC937*'DT IN. DE'!$E$5/2000))</f>
        <v>0</v>
      </c>
      <c r="Z937" s="292">
        <f t="shared" si="163"/>
        <v>0</v>
      </c>
      <c r="AA937" s="386"/>
      <c r="AB937" s="291">
        <f t="shared" si="164"/>
        <v>0</v>
      </c>
      <c r="AC937" s="291">
        <f t="shared" si="165"/>
        <v>0</v>
      </c>
    </row>
    <row r="938" spans="2:29" x14ac:dyDescent="0.25">
      <c r="B938" s="423">
        <v>934</v>
      </c>
      <c r="C938" s="430">
        <f>'BIENES ASEGURADOS IN.DE'!C938</f>
        <v>0</v>
      </c>
      <c r="D938" s="431">
        <f>'BIENES ASEGURADOS IN.DE'!D938*'RT GENERALES'!$E$14</f>
        <v>0</v>
      </c>
      <c r="E938" s="432">
        <f>'BIENES ASEGURADOS IN.DE'!E938*'RT GENERALES'!$E$14</f>
        <v>0</v>
      </c>
      <c r="F938" s="433">
        <f>'BIENES ASEGURADOS IN.DE'!F938*'RT GENERALES'!$E$14</f>
        <v>0</v>
      </c>
      <c r="G938" s="425">
        <f t="shared" si="155"/>
        <v>0</v>
      </c>
      <c r="H938" s="283"/>
      <c r="I938" s="284">
        <f>((((D938+E938)*('DT IN. DE'!$C$5/1000)))*($D$1166/IF(AND($D$1165&gt;$B$1167,$B$1167&gt;$D$1164),366,365))+(F938*('DT IN. DE'!$C$5/2000)))</f>
        <v>0</v>
      </c>
      <c r="J938" s="285">
        <f t="shared" si="156"/>
        <v>0</v>
      </c>
      <c r="K938" s="286">
        <f>(((D938+E938)*('DT IN. DE'!$E$5/1000))*($D$1166/IF(AND($D$1165&gt;$B$1167,$B$1167&gt;$D$1164),366,365))+(F938*('DT IN. DE'!$E$5/2000)))</f>
        <v>0</v>
      </c>
      <c r="L938" s="385"/>
      <c r="M938" s="287">
        <f t="shared" si="157"/>
        <v>0</v>
      </c>
      <c r="O938" s="288">
        <f>(($T938*'DT IN. DE'!$C$5/1000))*($D$1166/IF(AND($D$1165&gt;$B$1167,$B$1167&gt;$D$1164),366,365))+(($U938*'DT IN. DE'!$C$5/2000))</f>
        <v>0</v>
      </c>
      <c r="P938" s="289">
        <f t="shared" si="158"/>
        <v>0</v>
      </c>
      <c r="Q938" s="289">
        <f>(($T938*'DT IN. DE'!$E$5/1000))*($D$1166/IF(AND($D$1165&gt;$B$1167,$B$1167&gt;$D$1164),366,365))+(($U938*'DT IN. DE'!$E$5/2000))</f>
        <v>0</v>
      </c>
      <c r="R938" s="290">
        <f t="shared" si="159"/>
        <v>0</v>
      </c>
      <c r="T938" s="291">
        <f t="shared" si="160"/>
        <v>0</v>
      </c>
      <c r="U938" s="291">
        <f t="shared" si="161"/>
        <v>0</v>
      </c>
      <c r="W938" s="288">
        <f>(($AB938*'DT IN. DE'!$C$5/1000))*($D$1166/IF(AND($D$1165&gt;$B$1167,$B$1167&gt;$D$1164),366,365))+(($AC938*'DT IN. DE'!$C$5/2000))</f>
        <v>0</v>
      </c>
      <c r="X938" s="289">
        <f t="shared" si="162"/>
        <v>0</v>
      </c>
      <c r="Y938" s="289">
        <f>(($AB938*'DT IN. DE'!$E$5/1000))*($D$1166/IF(AND($D$1165&gt;$B$1167,$B$1167&gt;$D$1164),366,365))+(($AC938*'DT IN. DE'!$E$5/2000))</f>
        <v>0</v>
      </c>
      <c r="Z938" s="292">
        <f t="shared" si="163"/>
        <v>0</v>
      </c>
      <c r="AA938" s="386"/>
      <c r="AB938" s="291">
        <f t="shared" si="164"/>
        <v>0</v>
      </c>
      <c r="AC938" s="291">
        <f t="shared" si="165"/>
        <v>0</v>
      </c>
    </row>
    <row r="939" spans="2:29" x14ac:dyDescent="0.25">
      <c r="B939" s="424">
        <v>935</v>
      </c>
      <c r="C939" s="430">
        <f>'BIENES ASEGURADOS IN.DE'!C939</f>
        <v>0</v>
      </c>
      <c r="D939" s="431">
        <f>'BIENES ASEGURADOS IN.DE'!D939*'RT GENERALES'!$E$14</f>
        <v>0</v>
      </c>
      <c r="E939" s="432">
        <f>'BIENES ASEGURADOS IN.DE'!E939*'RT GENERALES'!$E$14</f>
        <v>0</v>
      </c>
      <c r="F939" s="433">
        <f>'BIENES ASEGURADOS IN.DE'!F939*'RT GENERALES'!$E$14</f>
        <v>0</v>
      </c>
      <c r="G939" s="425">
        <f t="shared" si="155"/>
        <v>0</v>
      </c>
      <c r="H939" s="283"/>
      <c r="I939" s="284">
        <f>((((D939+E939)*('DT IN. DE'!$C$5/1000)))*($D$1166/IF(AND($D$1165&gt;$B$1167,$B$1167&gt;$D$1164),366,365))+(F939*('DT IN. DE'!$C$5/2000)))</f>
        <v>0</v>
      </c>
      <c r="J939" s="285">
        <f t="shared" si="156"/>
        <v>0</v>
      </c>
      <c r="K939" s="286">
        <f>(((D939+E939)*('DT IN. DE'!$E$5/1000))*($D$1166/IF(AND($D$1165&gt;$B$1167,$B$1167&gt;$D$1164),366,365))+(F939*('DT IN. DE'!$E$5/2000)))</f>
        <v>0</v>
      </c>
      <c r="L939" s="385"/>
      <c r="M939" s="287">
        <f t="shared" si="157"/>
        <v>0</v>
      </c>
      <c r="O939" s="288">
        <f>(($T939*'DT IN. DE'!$C$5/1000))*($D$1166/IF(AND($D$1165&gt;$B$1167,$B$1167&gt;$D$1164),366,365))+(($U939*'DT IN. DE'!$C$5/2000))</f>
        <v>0</v>
      </c>
      <c r="P939" s="289">
        <f t="shared" si="158"/>
        <v>0</v>
      </c>
      <c r="Q939" s="289">
        <f>(($T939*'DT IN. DE'!$E$5/1000))*($D$1166/IF(AND($D$1165&gt;$B$1167,$B$1167&gt;$D$1164),366,365))+(($U939*'DT IN. DE'!$E$5/2000))</f>
        <v>0</v>
      </c>
      <c r="R939" s="290">
        <f t="shared" si="159"/>
        <v>0</v>
      </c>
      <c r="T939" s="291">
        <f t="shared" si="160"/>
        <v>0</v>
      </c>
      <c r="U939" s="291">
        <f t="shared" si="161"/>
        <v>0</v>
      </c>
      <c r="W939" s="288">
        <f>(($AB939*'DT IN. DE'!$C$5/1000))*($D$1166/IF(AND($D$1165&gt;$B$1167,$B$1167&gt;$D$1164),366,365))+(($AC939*'DT IN. DE'!$C$5/2000))</f>
        <v>0</v>
      </c>
      <c r="X939" s="289">
        <f t="shared" si="162"/>
        <v>0</v>
      </c>
      <c r="Y939" s="289">
        <f>(($AB939*'DT IN. DE'!$E$5/1000))*($D$1166/IF(AND($D$1165&gt;$B$1167,$B$1167&gt;$D$1164),366,365))+(($AC939*'DT IN. DE'!$E$5/2000))</f>
        <v>0</v>
      </c>
      <c r="Z939" s="292">
        <f t="shared" si="163"/>
        <v>0</v>
      </c>
      <c r="AA939" s="386"/>
      <c r="AB939" s="291">
        <f t="shared" si="164"/>
        <v>0</v>
      </c>
      <c r="AC939" s="291">
        <f t="shared" si="165"/>
        <v>0</v>
      </c>
    </row>
    <row r="940" spans="2:29" x14ac:dyDescent="0.25">
      <c r="B940" s="424">
        <v>936</v>
      </c>
      <c r="C940" s="430">
        <f>'BIENES ASEGURADOS IN.DE'!C940</f>
        <v>0</v>
      </c>
      <c r="D940" s="431">
        <f>'BIENES ASEGURADOS IN.DE'!D940*'RT GENERALES'!$E$14</f>
        <v>0</v>
      </c>
      <c r="E940" s="432">
        <f>'BIENES ASEGURADOS IN.DE'!E940*'RT GENERALES'!$E$14</f>
        <v>0</v>
      </c>
      <c r="F940" s="433">
        <f>'BIENES ASEGURADOS IN.DE'!F940*'RT GENERALES'!$E$14</f>
        <v>0</v>
      </c>
      <c r="G940" s="425">
        <f t="shared" si="155"/>
        <v>0</v>
      </c>
      <c r="H940" s="283"/>
      <c r="I940" s="284">
        <f>((((D940+E940)*('DT IN. DE'!$C$5/1000)))*($D$1166/IF(AND($D$1165&gt;$B$1167,$B$1167&gt;$D$1164),366,365))+(F940*('DT IN. DE'!$C$5/2000)))</f>
        <v>0</v>
      </c>
      <c r="J940" s="285">
        <f t="shared" si="156"/>
        <v>0</v>
      </c>
      <c r="K940" s="286">
        <f>(((D940+E940)*('DT IN. DE'!$E$5/1000))*($D$1166/IF(AND($D$1165&gt;$B$1167,$B$1167&gt;$D$1164),366,365))+(F940*('DT IN. DE'!$E$5/2000)))</f>
        <v>0</v>
      </c>
      <c r="L940" s="385"/>
      <c r="M940" s="287">
        <f t="shared" si="157"/>
        <v>0</v>
      </c>
      <c r="O940" s="288">
        <f>(($T940*'DT IN. DE'!$C$5/1000))*($D$1166/IF(AND($D$1165&gt;$B$1167,$B$1167&gt;$D$1164),366,365))+(($U940*'DT IN. DE'!$C$5/2000))</f>
        <v>0</v>
      </c>
      <c r="P940" s="289">
        <f t="shared" si="158"/>
        <v>0</v>
      </c>
      <c r="Q940" s="289">
        <f>(($T940*'DT IN. DE'!$E$5/1000))*($D$1166/IF(AND($D$1165&gt;$B$1167,$B$1167&gt;$D$1164),366,365))+(($U940*'DT IN. DE'!$E$5/2000))</f>
        <v>0</v>
      </c>
      <c r="R940" s="290">
        <f t="shared" si="159"/>
        <v>0</v>
      </c>
      <c r="T940" s="291">
        <f t="shared" si="160"/>
        <v>0</v>
      </c>
      <c r="U940" s="291">
        <f t="shared" si="161"/>
        <v>0</v>
      </c>
      <c r="W940" s="288">
        <f>(($AB940*'DT IN. DE'!$C$5/1000))*($D$1166/IF(AND($D$1165&gt;$B$1167,$B$1167&gt;$D$1164),366,365))+(($AC940*'DT IN. DE'!$C$5/2000))</f>
        <v>0</v>
      </c>
      <c r="X940" s="289">
        <f t="shared" si="162"/>
        <v>0</v>
      </c>
      <c r="Y940" s="289">
        <f>(($AB940*'DT IN. DE'!$E$5/1000))*($D$1166/IF(AND($D$1165&gt;$B$1167,$B$1167&gt;$D$1164),366,365))+(($AC940*'DT IN. DE'!$E$5/2000))</f>
        <v>0</v>
      </c>
      <c r="Z940" s="292">
        <f t="shared" si="163"/>
        <v>0</v>
      </c>
      <c r="AA940" s="386"/>
      <c r="AB940" s="291">
        <f t="shared" si="164"/>
        <v>0</v>
      </c>
      <c r="AC940" s="291">
        <f t="shared" si="165"/>
        <v>0</v>
      </c>
    </row>
    <row r="941" spans="2:29" x14ac:dyDescent="0.25">
      <c r="B941" s="423">
        <v>937</v>
      </c>
      <c r="C941" s="430">
        <f>'BIENES ASEGURADOS IN.DE'!C941</f>
        <v>0</v>
      </c>
      <c r="D941" s="431">
        <f>'BIENES ASEGURADOS IN.DE'!D941*'RT GENERALES'!$E$14</f>
        <v>0</v>
      </c>
      <c r="E941" s="432">
        <f>'BIENES ASEGURADOS IN.DE'!E941*'RT GENERALES'!$E$14</f>
        <v>0</v>
      </c>
      <c r="F941" s="433">
        <f>'BIENES ASEGURADOS IN.DE'!F941*'RT GENERALES'!$E$14</f>
        <v>0</v>
      </c>
      <c r="G941" s="425">
        <f t="shared" si="155"/>
        <v>0</v>
      </c>
      <c r="H941" s="283"/>
      <c r="I941" s="284">
        <f>((((D941+E941)*('DT IN. DE'!$C$5/1000)))*($D$1166/IF(AND($D$1165&gt;$B$1167,$B$1167&gt;$D$1164),366,365))+(F941*('DT IN. DE'!$C$5/2000)))</f>
        <v>0</v>
      </c>
      <c r="J941" s="285">
        <f t="shared" si="156"/>
        <v>0</v>
      </c>
      <c r="K941" s="286">
        <f>(((D941+E941)*('DT IN. DE'!$E$5/1000))*($D$1166/IF(AND($D$1165&gt;$B$1167,$B$1167&gt;$D$1164),366,365))+(F941*('DT IN. DE'!$E$5/2000)))</f>
        <v>0</v>
      </c>
      <c r="L941" s="385"/>
      <c r="M941" s="287">
        <f t="shared" si="157"/>
        <v>0</v>
      </c>
      <c r="O941" s="288">
        <f>(($T941*'DT IN. DE'!$C$5/1000))*($D$1166/IF(AND($D$1165&gt;$B$1167,$B$1167&gt;$D$1164),366,365))+(($U941*'DT IN. DE'!$C$5/2000))</f>
        <v>0</v>
      </c>
      <c r="P941" s="289">
        <f t="shared" si="158"/>
        <v>0</v>
      </c>
      <c r="Q941" s="289">
        <f>(($T941*'DT IN. DE'!$E$5/1000))*($D$1166/IF(AND($D$1165&gt;$B$1167,$B$1167&gt;$D$1164),366,365))+(($U941*'DT IN. DE'!$E$5/2000))</f>
        <v>0</v>
      </c>
      <c r="R941" s="290">
        <f t="shared" si="159"/>
        <v>0</v>
      </c>
      <c r="T941" s="291">
        <f t="shared" si="160"/>
        <v>0</v>
      </c>
      <c r="U941" s="291">
        <f t="shared" si="161"/>
        <v>0</v>
      </c>
      <c r="W941" s="288">
        <f>(($AB941*'DT IN. DE'!$C$5/1000))*($D$1166/IF(AND($D$1165&gt;$B$1167,$B$1167&gt;$D$1164),366,365))+(($AC941*'DT IN. DE'!$C$5/2000))</f>
        <v>0</v>
      </c>
      <c r="X941" s="289">
        <f t="shared" si="162"/>
        <v>0</v>
      </c>
      <c r="Y941" s="289">
        <f>(($AB941*'DT IN. DE'!$E$5/1000))*($D$1166/IF(AND($D$1165&gt;$B$1167,$B$1167&gt;$D$1164),366,365))+(($AC941*'DT IN. DE'!$E$5/2000))</f>
        <v>0</v>
      </c>
      <c r="Z941" s="292">
        <f t="shared" si="163"/>
        <v>0</v>
      </c>
      <c r="AA941" s="386"/>
      <c r="AB941" s="291">
        <f t="shared" si="164"/>
        <v>0</v>
      </c>
      <c r="AC941" s="291">
        <f t="shared" si="165"/>
        <v>0</v>
      </c>
    </row>
    <row r="942" spans="2:29" x14ac:dyDescent="0.25">
      <c r="B942" s="424">
        <v>938</v>
      </c>
      <c r="C942" s="430">
        <f>'BIENES ASEGURADOS IN.DE'!C942</f>
        <v>0</v>
      </c>
      <c r="D942" s="431">
        <f>'BIENES ASEGURADOS IN.DE'!D942*'RT GENERALES'!$E$14</f>
        <v>0</v>
      </c>
      <c r="E942" s="432">
        <f>'BIENES ASEGURADOS IN.DE'!E942*'RT GENERALES'!$E$14</f>
        <v>0</v>
      </c>
      <c r="F942" s="433">
        <f>'BIENES ASEGURADOS IN.DE'!F942*'RT GENERALES'!$E$14</f>
        <v>0</v>
      </c>
      <c r="G942" s="425">
        <f t="shared" si="155"/>
        <v>0</v>
      </c>
      <c r="H942" s="283"/>
      <c r="I942" s="284">
        <f>((((D942+E942)*('DT IN. DE'!$C$5/1000)))*($D$1166/IF(AND($D$1165&gt;$B$1167,$B$1167&gt;$D$1164),366,365))+(F942*('DT IN. DE'!$C$5/2000)))</f>
        <v>0</v>
      </c>
      <c r="J942" s="285">
        <f t="shared" si="156"/>
        <v>0</v>
      </c>
      <c r="K942" s="286">
        <f>(((D942+E942)*('DT IN. DE'!$E$5/1000))*($D$1166/IF(AND($D$1165&gt;$B$1167,$B$1167&gt;$D$1164),366,365))+(F942*('DT IN. DE'!$E$5/2000)))</f>
        <v>0</v>
      </c>
      <c r="L942" s="385"/>
      <c r="M942" s="287">
        <f t="shared" si="157"/>
        <v>0</v>
      </c>
      <c r="O942" s="288">
        <f>(($T942*'DT IN. DE'!$C$5/1000))*($D$1166/IF(AND($D$1165&gt;$B$1167,$B$1167&gt;$D$1164),366,365))+(($U942*'DT IN. DE'!$C$5/2000))</f>
        <v>0</v>
      </c>
      <c r="P942" s="289">
        <f t="shared" si="158"/>
        <v>0</v>
      </c>
      <c r="Q942" s="289">
        <f>(($T942*'DT IN. DE'!$E$5/1000))*($D$1166/IF(AND($D$1165&gt;$B$1167,$B$1167&gt;$D$1164),366,365))+(($U942*'DT IN. DE'!$E$5/2000))</f>
        <v>0</v>
      </c>
      <c r="R942" s="290">
        <f t="shared" si="159"/>
        <v>0</v>
      </c>
      <c r="T942" s="291">
        <f t="shared" si="160"/>
        <v>0</v>
      </c>
      <c r="U942" s="291">
        <f t="shared" si="161"/>
        <v>0</v>
      </c>
      <c r="W942" s="288">
        <f>(($AB942*'DT IN. DE'!$C$5/1000))*($D$1166/IF(AND($D$1165&gt;$B$1167,$B$1167&gt;$D$1164),366,365))+(($AC942*'DT IN. DE'!$C$5/2000))</f>
        <v>0</v>
      </c>
      <c r="X942" s="289">
        <f t="shared" si="162"/>
        <v>0</v>
      </c>
      <c r="Y942" s="289">
        <f>(($AB942*'DT IN. DE'!$E$5/1000))*($D$1166/IF(AND($D$1165&gt;$B$1167,$B$1167&gt;$D$1164),366,365))+(($AC942*'DT IN. DE'!$E$5/2000))</f>
        <v>0</v>
      </c>
      <c r="Z942" s="292">
        <f t="shared" si="163"/>
        <v>0</v>
      </c>
      <c r="AA942" s="386"/>
      <c r="AB942" s="291">
        <f t="shared" si="164"/>
        <v>0</v>
      </c>
      <c r="AC942" s="291">
        <f t="shared" si="165"/>
        <v>0</v>
      </c>
    </row>
    <row r="943" spans="2:29" x14ac:dyDescent="0.25">
      <c r="B943" s="424">
        <v>939</v>
      </c>
      <c r="C943" s="430">
        <f>'BIENES ASEGURADOS IN.DE'!C943</f>
        <v>0</v>
      </c>
      <c r="D943" s="431">
        <f>'BIENES ASEGURADOS IN.DE'!D943*'RT GENERALES'!$E$14</f>
        <v>0</v>
      </c>
      <c r="E943" s="432">
        <f>'BIENES ASEGURADOS IN.DE'!E943*'RT GENERALES'!$E$14</f>
        <v>0</v>
      </c>
      <c r="F943" s="433">
        <f>'BIENES ASEGURADOS IN.DE'!F943*'RT GENERALES'!$E$14</f>
        <v>0</v>
      </c>
      <c r="G943" s="425">
        <f t="shared" si="155"/>
        <v>0</v>
      </c>
      <c r="H943" s="283"/>
      <c r="I943" s="284">
        <f>((((D943+E943)*('DT IN. DE'!$C$5/1000)))*($D$1166/IF(AND($D$1165&gt;$B$1167,$B$1167&gt;$D$1164),366,365))+(F943*('DT IN. DE'!$C$5/2000)))</f>
        <v>0</v>
      </c>
      <c r="J943" s="285">
        <f t="shared" si="156"/>
        <v>0</v>
      </c>
      <c r="K943" s="286">
        <f>(((D943+E943)*('DT IN. DE'!$E$5/1000))*($D$1166/IF(AND($D$1165&gt;$B$1167,$B$1167&gt;$D$1164),366,365))+(F943*('DT IN. DE'!$E$5/2000)))</f>
        <v>0</v>
      </c>
      <c r="L943" s="385"/>
      <c r="M943" s="287">
        <f t="shared" si="157"/>
        <v>0</v>
      </c>
      <c r="O943" s="288">
        <f>(($T943*'DT IN. DE'!$C$5/1000))*($D$1166/IF(AND($D$1165&gt;$B$1167,$B$1167&gt;$D$1164),366,365))+(($U943*'DT IN. DE'!$C$5/2000))</f>
        <v>0</v>
      </c>
      <c r="P943" s="289">
        <f t="shared" si="158"/>
        <v>0</v>
      </c>
      <c r="Q943" s="289">
        <f>(($T943*'DT IN. DE'!$E$5/1000))*($D$1166/IF(AND($D$1165&gt;$B$1167,$B$1167&gt;$D$1164),366,365))+(($U943*'DT IN. DE'!$E$5/2000))</f>
        <v>0</v>
      </c>
      <c r="R943" s="290">
        <f t="shared" si="159"/>
        <v>0</v>
      </c>
      <c r="T943" s="291">
        <f t="shared" si="160"/>
        <v>0</v>
      </c>
      <c r="U943" s="291">
        <f t="shared" si="161"/>
        <v>0</v>
      </c>
      <c r="W943" s="288">
        <f>(($AB943*'DT IN. DE'!$C$5/1000))*($D$1166/IF(AND($D$1165&gt;$B$1167,$B$1167&gt;$D$1164),366,365))+(($AC943*'DT IN. DE'!$C$5/2000))</f>
        <v>0</v>
      </c>
      <c r="X943" s="289">
        <f t="shared" si="162"/>
        <v>0</v>
      </c>
      <c r="Y943" s="289">
        <f>(($AB943*'DT IN. DE'!$E$5/1000))*($D$1166/IF(AND($D$1165&gt;$B$1167,$B$1167&gt;$D$1164),366,365))+(($AC943*'DT IN. DE'!$E$5/2000))</f>
        <v>0</v>
      </c>
      <c r="Z943" s="292">
        <f t="shared" si="163"/>
        <v>0</v>
      </c>
      <c r="AA943" s="386"/>
      <c r="AB943" s="291">
        <f t="shared" si="164"/>
        <v>0</v>
      </c>
      <c r="AC943" s="291">
        <f t="shared" si="165"/>
        <v>0</v>
      </c>
    </row>
    <row r="944" spans="2:29" x14ac:dyDescent="0.25">
      <c r="B944" s="423">
        <v>940</v>
      </c>
      <c r="C944" s="430">
        <f>'BIENES ASEGURADOS IN.DE'!C944</f>
        <v>0</v>
      </c>
      <c r="D944" s="431">
        <f>'BIENES ASEGURADOS IN.DE'!D944*'RT GENERALES'!$E$14</f>
        <v>0</v>
      </c>
      <c r="E944" s="432">
        <f>'BIENES ASEGURADOS IN.DE'!E944*'RT GENERALES'!$E$14</f>
        <v>0</v>
      </c>
      <c r="F944" s="433">
        <f>'BIENES ASEGURADOS IN.DE'!F944*'RT GENERALES'!$E$14</f>
        <v>0</v>
      </c>
      <c r="G944" s="425">
        <f t="shared" si="155"/>
        <v>0</v>
      </c>
      <c r="H944" s="283"/>
      <c r="I944" s="284">
        <f>((((D944+E944)*('DT IN. DE'!$C$5/1000)))*($D$1166/IF(AND($D$1165&gt;$B$1167,$B$1167&gt;$D$1164),366,365))+(F944*('DT IN. DE'!$C$5/2000)))</f>
        <v>0</v>
      </c>
      <c r="J944" s="285">
        <f t="shared" si="156"/>
        <v>0</v>
      </c>
      <c r="K944" s="286">
        <f>(((D944+E944)*('DT IN. DE'!$E$5/1000))*($D$1166/IF(AND($D$1165&gt;$B$1167,$B$1167&gt;$D$1164),366,365))+(F944*('DT IN. DE'!$E$5/2000)))</f>
        <v>0</v>
      </c>
      <c r="L944" s="385"/>
      <c r="M944" s="287">
        <f t="shared" si="157"/>
        <v>0</v>
      </c>
      <c r="O944" s="288">
        <f>(($T944*'DT IN. DE'!$C$5/1000))*($D$1166/IF(AND($D$1165&gt;$B$1167,$B$1167&gt;$D$1164),366,365))+(($U944*'DT IN. DE'!$C$5/2000))</f>
        <v>0</v>
      </c>
      <c r="P944" s="289">
        <f t="shared" si="158"/>
        <v>0</v>
      </c>
      <c r="Q944" s="289">
        <f>(($T944*'DT IN. DE'!$E$5/1000))*($D$1166/IF(AND($D$1165&gt;$B$1167,$B$1167&gt;$D$1164),366,365))+(($U944*'DT IN. DE'!$E$5/2000))</f>
        <v>0</v>
      </c>
      <c r="R944" s="290">
        <f t="shared" si="159"/>
        <v>0</v>
      </c>
      <c r="T944" s="291">
        <f t="shared" si="160"/>
        <v>0</v>
      </c>
      <c r="U944" s="291">
        <f t="shared" si="161"/>
        <v>0</v>
      </c>
      <c r="W944" s="288">
        <f>(($AB944*'DT IN. DE'!$C$5/1000))*($D$1166/IF(AND($D$1165&gt;$B$1167,$B$1167&gt;$D$1164),366,365))+(($AC944*'DT IN. DE'!$C$5/2000))</f>
        <v>0</v>
      </c>
      <c r="X944" s="289">
        <f t="shared" si="162"/>
        <v>0</v>
      </c>
      <c r="Y944" s="289">
        <f>(($AB944*'DT IN. DE'!$E$5/1000))*($D$1166/IF(AND($D$1165&gt;$B$1167,$B$1167&gt;$D$1164),366,365))+(($AC944*'DT IN. DE'!$E$5/2000))</f>
        <v>0</v>
      </c>
      <c r="Z944" s="292">
        <f t="shared" si="163"/>
        <v>0</v>
      </c>
      <c r="AA944" s="386"/>
      <c r="AB944" s="291">
        <f t="shared" si="164"/>
        <v>0</v>
      </c>
      <c r="AC944" s="291">
        <f t="shared" si="165"/>
        <v>0</v>
      </c>
    </row>
    <row r="945" spans="2:29" x14ac:dyDescent="0.25">
      <c r="B945" s="424">
        <v>941</v>
      </c>
      <c r="C945" s="430">
        <f>'BIENES ASEGURADOS IN.DE'!C945</f>
        <v>0</v>
      </c>
      <c r="D945" s="431">
        <f>'BIENES ASEGURADOS IN.DE'!D945*'RT GENERALES'!$E$14</f>
        <v>0</v>
      </c>
      <c r="E945" s="432">
        <f>'BIENES ASEGURADOS IN.DE'!E945*'RT GENERALES'!$E$14</f>
        <v>0</v>
      </c>
      <c r="F945" s="433">
        <f>'BIENES ASEGURADOS IN.DE'!F945*'RT GENERALES'!$E$14</f>
        <v>0</v>
      </c>
      <c r="G945" s="425">
        <f t="shared" si="155"/>
        <v>0</v>
      </c>
      <c r="H945" s="283"/>
      <c r="I945" s="284">
        <f>((((D945+E945)*('DT IN. DE'!$C$5/1000)))*($D$1166/IF(AND($D$1165&gt;$B$1167,$B$1167&gt;$D$1164),366,365))+(F945*('DT IN. DE'!$C$5/2000)))</f>
        <v>0</v>
      </c>
      <c r="J945" s="285">
        <f t="shared" si="156"/>
        <v>0</v>
      </c>
      <c r="K945" s="286">
        <f>(((D945+E945)*('DT IN. DE'!$E$5/1000))*($D$1166/IF(AND($D$1165&gt;$B$1167,$B$1167&gt;$D$1164),366,365))+(F945*('DT IN. DE'!$E$5/2000)))</f>
        <v>0</v>
      </c>
      <c r="L945" s="385"/>
      <c r="M945" s="287">
        <f t="shared" si="157"/>
        <v>0</v>
      </c>
      <c r="O945" s="288">
        <f>(($T945*'DT IN. DE'!$C$5/1000))*($D$1166/IF(AND($D$1165&gt;$B$1167,$B$1167&gt;$D$1164),366,365))+(($U945*'DT IN. DE'!$C$5/2000))</f>
        <v>0</v>
      </c>
      <c r="P945" s="289">
        <f t="shared" si="158"/>
        <v>0</v>
      </c>
      <c r="Q945" s="289">
        <f>(($T945*'DT IN. DE'!$E$5/1000))*($D$1166/IF(AND($D$1165&gt;$B$1167,$B$1167&gt;$D$1164),366,365))+(($U945*'DT IN. DE'!$E$5/2000))</f>
        <v>0</v>
      </c>
      <c r="R945" s="290">
        <f t="shared" si="159"/>
        <v>0</v>
      </c>
      <c r="T945" s="291">
        <f t="shared" si="160"/>
        <v>0</v>
      </c>
      <c r="U945" s="291">
        <f t="shared" si="161"/>
        <v>0</v>
      </c>
      <c r="W945" s="288">
        <f>(($AB945*'DT IN. DE'!$C$5/1000))*($D$1166/IF(AND($D$1165&gt;$B$1167,$B$1167&gt;$D$1164),366,365))+(($AC945*'DT IN. DE'!$C$5/2000))</f>
        <v>0</v>
      </c>
      <c r="X945" s="289">
        <f t="shared" si="162"/>
        <v>0</v>
      </c>
      <c r="Y945" s="289">
        <f>(($AB945*'DT IN. DE'!$E$5/1000))*($D$1166/IF(AND($D$1165&gt;$B$1167,$B$1167&gt;$D$1164),366,365))+(($AC945*'DT IN. DE'!$E$5/2000))</f>
        <v>0</v>
      </c>
      <c r="Z945" s="292">
        <f t="shared" si="163"/>
        <v>0</v>
      </c>
      <c r="AA945" s="386"/>
      <c r="AB945" s="291">
        <f t="shared" si="164"/>
        <v>0</v>
      </c>
      <c r="AC945" s="291">
        <f t="shared" si="165"/>
        <v>0</v>
      </c>
    </row>
    <row r="946" spans="2:29" x14ac:dyDescent="0.25">
      <c r="B946" s="424">
        <v>942</v>
      </c>
      <c r="C946" s="430">
        <f>'BIENES ASEGURADOS IN.DE'!C946</f>
        <v>0</v>
      </c>
      <c r="D946" s="431">
        <f>'BIENES ASEGURADOS IN.DE'!D946*'RT GENERALES'!$E$14</f>
        <v>0</v>
      </c>
      <c r="E946" s="432">
        <f>'BIENES ASEGURADOS IN.DE'!E946*'RT GENERALES'!$E$14</f>
        <v>0</v>
      </c>
      <c r="F946" s="433">
        <f>'BIENES ASEGURADOS IN.DE'!F946*'RT GENERALES'!$E$14</f>
        <v>0</v>
      </c>
      <c r="G946" s="425">
        <f t="shared" si="155"/>
        <v>0</v>
      </c>
      <c r="H946" s="283"/>
      <c r="I946" s="284">
        <f>((((D946+E946)*('DT IN. DE'!$C$5/1000)))*($D$1166/IF(AND($D$1165&gt;$B$1167,$B$1167&gt;$D$1164),366,365))+(F946*('DT IN. DE'!$C$5/2000)))</f>
        <v>0</v>
      </c>
      <c r="J946" s="285">
        <f t="shared" si="156"/>
        <v>0</v>
      </c>
      <c r="K946" s="286">
        <f>(((D946+E946)*('DT IN. DE'!$E$5/1000))*($D$1166/IF(AND($D$1165&gt;$B$1167,$B$1167&gt;$D$1164),366,365))+(F946*('DT IN. DE'!$E$5/2000)))</f>
        <v>0</v>
      </c>
      <c r="L946" s="385"/>
      <c r="M946" s="287">
        <f t="shared" si="157"/>
        <v>0</v>
      </c>
      <c r="O946" s="288">
        <f>(($T946*'DT IN. DE'!$C$5/1000))*($D$1166/IF(AND($D$1165&gt;$B$1167,$B$1167&gt;$D$1164),366,365))+(($U946*'DT IN. DE'!$C$5/2000))</f>
        <v>0</v>
      </c>
      <c r="P946" s="289">
        <f t="shared" si="158"/>
        <v>0</v>
      </c>
      <c r="Q946" s="289">
        <f>(($T946*'DT IN. DE'!$E$5/1000))*($D$1166/IF(AND($D$1165&gt;$B$1167,$B$1167&gt;$D$1164),366,365))+(($U946*'DT IN. DE'!$E$5/2000))</f>
        <v>0</v>
      </c>
      <c r="R946" s="290">
        <f t="shared" si="159"/>
        <v>0</v>
      </c>
      <c r="T946" s="291">
        <f t="shared" si="160"/>
        <v>0</v>
      </c>
      <c r="U946" s="291">
        <f t="shared" si="161"/>
        <v>0</v>
      </c>
      <c r="W946" s="288">
        <f>(($AB946*'DT IN. DE'!$C$5/1000))*($D$1166/IF(AND($D$1165&gt;$B$1167,$B$1167&gt;$D$1164),366,365))+(($AC946*'DT IN. DE'!$C$5/2000))</f>
        <v>0</v>
      </c>
      <c r="X946" s="289">
        <f t="shared" si="162"/>
        <v>0</v>
      </c>
      <c r="Y946" s="289">
        <f>(($AB946*'DT IN. DE'!$E$5/1000))*($D$1166/IF(AND($D$1165&gt;$B$1167,$B$1167&gt;$D$1164),366,365))+(($AC946*'DT IN. DE'!$E$5/2000))</f>
        <v>0</v>
      </c>
      <c r="Z946" s="292">
        <f t="shared" si="163"/>
        <v>0</v>
      </c>
      <c r="AA946" s="386"/>
      <c r="AB946" s="291">
        <f t="shared" si="164"/>
        <v>0</v>
      </c>
      <c r="AC946" s="291">
        <f t="shared" si="165"/>
        <v>0</v>
      </c>
    </row>
    <row r="947" spans="2:29" x14ac:dyDescent="0.25">
      <c r="B947" s="423">
        <v>943</v>
      </c>
      <c r="C947" s="430">
        <f>'BIENES ASEGURADOS IN.DE'!C947</f>
        <v>0</v>
      </c>
      <c r="D947" s="431">
        <f>'BIENES ASEGURADOS IN.DE'!D947*'RT GENERALES'!$E$14</f>
        <v>0</v>
      </c>
      <c r="E947" s="432">
        <f>'BIENES ASEGURADOS IN.DE'!E947*'RT GENERALES'!$E$14</f>
        <v>0</v>
      </c>
      <c r="F947" s="433">
        <f>'BIENES ASEGURADOS IN.DE'!F947*'RT GENERALES'!$E$14</f>
        <v>0</v>
      </c>
      <c r="G947" s="425">
        <f t="shared" si="155"/>
        <v>0</v>
      </c>
      <c r="H947" s="283"/>
      <c r="I947" s="284">
        <f>((((D947+E947)*('DT IN. DE'!$C$5/1000)))*($D$1166/IF(AND($D$1165&gt;$B$1167,$B$1167&gt;$D$1164),366,365))+(F947*('DT IN. DE'!$C$5/2000)))</f>
        <v>0</v>
      </c>
      <c r="J947" s="285">
        <f t="shared" si="156"/>
        <v>0</v>
      </c>
      <c r="K947" s="286">
        <f>(((D947+E947)*('DT IN. DE'!$E$5/1000))*($D$1166/IF(AND($D$1165&gt;$B$1167,$B$1167&gt;$D$1164),366,365))+(F947*('DT IN. DE'!$E$5/2000)))</f>
        <v>0</v>
      </c>
      <c r="L947" s="385"/>
      <c r="M947" s="287">
        <f t="shared" si="157"/>
        <v>0</v>
      </c>
      <c r="O947" s="288">
        <f>(($T947*'DT IN. DE'!$C$5/1000))*($D$1166/IF(AND($D$1165&gt;$B$1167,$B$1167&gt;$D$1164),366,365))+(($U947*'DT IN. DE'!$C$5/2000))</f>
        <v>0</v>
      </c>
      <c r="P947" s="289">
        <f t="shared" si="158"/>
        <v>0</v>
      </c>
      <c r="Q947" s="289">
        <f>(($T947*'DT IN. DE'!$E$5/1000))*($D$1166/IF(AND($D$1165&gt;$B$1167,$B$1167&gt;$D$1164),366,365))+(($U947*'DT IN. DE'!$E$5/2000))</f>
        <v>0</v>
      </c>
      <c r="R947" s="290">
        <f t="shared" si="159"/>
        <v>0</v>
      </c>
      <c r="T947" s="291">
        <f t="shared" si="160"/>
        <v>0</v>
      </c>
      <c r="U947" s="291">
        <f t="shared" si="161"/>
        <v>0</v>
      </c>
      <c r="W947" s="288">
        <f>(($AB947*'DT IN. DE'!$C$5/1000))*($D$1166/IF(AND($D$1165&gt;$B$1167,$B$1167&gt;$D$1164),366,365))+(($AC947*'DT IN. DE'!$C$5/2000))</f>
        <v>0</v>
      </c>
      <c r="X947" s="289">
        <f t="shared" si="162"/>
        <v>0</v>
      </c>
      <c r="Y947" s="289">
        <f>(($AB947*'DT IN. DE'!$E$5/1000))*($D$1166/IF(AND($D$1165&gt;$B$1167,$B$1167&gt;$D$1164),366,365))+(($AC947*'DT IN. DE'!$E$5/2000))</f>
        <v>0</v>
      </c>
      <c r="Z947" s="292">
        <f t="shared" si="163"/>
        <v>0</v>
      </c>
      <c r="AA947" s="386"/>
      <c r="AB947" s="291">
        <f t="shared" si="164"/>
        <v>0</v>
      </c>
      <c r="AC947" s="291">
        <f t="shared" si="165"/>
        <v>0</v>
      </c>
    </row>
    <row r="948" spans="2:29" x14ac:dyDescent="0.25">
      <c r="B948" s="424">
        <v>944</v>
      </c>
      <c r="C948" s="430">
        <f>'BIENES ASEGURADOS IN.DE'!C948</f>
        <v>0</v>
      </c>
      <c r="D948" s="431">
        <f>'BIENES ASEGURADOS IN.DE'!D948*'RT GENERALES'!$E$14</f>
        <v>0</v>
      </c>
      <c r="E948" s="432">
        <f>'BIENES ASEGURADOS IN.DE'!E948*'RT GENERALES'!$E$14</f>
        <v>0</v>
      </c>
      <c r="F948" s="433">
        <f>'BIENES ASEGURADOS IN.DE'!F948*'RT GENERALES'!$E$14</f>
        <v>0</v>
      </c>
      <c r="G948" s="425">
        <f t="shared" si="155"/>
        <v>0</v>
      </c>
      <c r="H948" s="283"/>
      <c r="I948" s="284">
        <f>((((D948+E948)*('DT IN. DE'!$C$5/1000)))*($D$1166/IF(AND($D$1165&gt;$B$1167,$B$1167&gt;$D$1164),366,365))+(F948*('DT IN. DE'!$C$5/2000)))</f>
        <v>0</v>
      </c>
      <c r="J948" s="285">
        <f t="shared" si="156"/>
        <v>0</v>
      </c>
      <c r="K948" s="286">
        <f>(((D948+E948)*('DT IN. DE'!$E$5/1000))*($D$1166/IF(AND($D$1165&gt;$B$1167,$B$1167&gt;$D$1164),366,365))+(F948*('DT IN. DE'!$E$5/2000)))</f>
        <v>0</v>
      </c>
      <c r="L948" s="385"/>
      <c r="M948" s="287">
        <f t="shared" si="157"/>
        <v>0</v>
      </c>
      <c r="O948" s="288">
        <f>(($T948*'DT IN. DE'!$C$5/1000))*($D$1166/IF(AND($D$1165&gt;$B$1167,$B$1167&gt;$D$1164),366,365))+(($U948*'DT IN. DE'!$C$5/2000))</f>
        <v>0</v>
      </c>
      <c r="P948" s="289">
        <f t="shared" si="158"/>
        <v>0</v>
      </c>
      <c r="Q948" s="289">
        <f>(($T948*'DT IN. DE'!$E$5/1000))*($D$1166/IF(AND($D$1165&gt;$B$1167,$B$1167&gt;$D$1164),366,365))+(($U948*'DT IN. DE'!$E$5/2000))</f>
        <v>0</v>
      </c>
      <c r="R948" s="290">
        <f t="shared" si="159"/>
        <v>0</v>
      </c>
      <c r="T948" s="291">
        <f t="shared" si="160"/>
        <v>0</v>
      </c>
      <c r="U948" s="291">
        <f t="shared" si="161"/>
        <v>0</v>
      </c>
      <c r="W948" s="288">
        <f>(($AB948*'DT IN. DE'!$C$5/1000))*($D$1166/IF(AND($D$1165&gt;$B$1167,$B$1167&gt;$D$1164),366,365))+(($AC948*'DT IN. DE'!$C$5/2000))</f>
        <v>0</v>
      </c>
      <c r="X948" s="289">
        <f t="shared" si="162"/>
        <v>0</v>
      </c>
      <c r="Y948" s="289">
        <f>(($AB948*'DT IN. DE'!$E$5/1000))*($D$1166/IF(AND($D$1165&gt;$B$1167,$B$1167&gt;$D$1164),366,365))+(($AC948*'DT IN. DE'!$E$5/2000))</f>
        <v>0</v>
      </c>
      <c r="Z948" s="292">
        <f t="shared" si="163"/>
        <v>0</v>
      </c>
      <c r="AA948" s="386"/>
      <c r="AB948" s="291">
        <f t="shared" si="164"/>
        <v>0</v>
      </c>
      <c r="AC948" s="291">
        <f t="shared" si="165"/>
        <v>0</v>
      </c>
    </row>
    <row r="949" spans="2:29" x14ac:dyDescent="0.25">
      <c r="B949" s="424">
        <v>945</v>
      </c>
      <c r="C949" s="430">
        <f>'BIENES ASEGURADOS IN.DE'!C949</f>
        <v>0</v>
      </c>
      <c r="D949" s="431">
        <f>'BIENES ASEGURADOS IN.DE'!D949*'RT GENERALES'!$E$14</f>
        <v>0</v>
      </c>
      <c r="E949" s="432">
        <f>'BIENES ASEGURADOS IN.DE'!E949*'RT GENERALES'!$E$14</f>
        <v>0</v>
      </c>
      <c r="F949" s="433">
        <f>'BIENES ASEGURADOS IN.DE'!F949*'RT GENERALES'!$E$14</f>
        <v>0</v>
      </c>
      <c r="G949" s="425">
        <f t="shared" si="155"/>
        <v>0</v>
      </c>
      <c r="H949" s="283"/>
      <c r="I949" s="284">
        <f>((((D949+E949)*('DT IN. DE'!$C$5/1000)))*($D$1166/IF(AND($D$1165&gt;$B$1167,$B$1167&gt;$D$1164),366,365))+(F949*('DT IN. DE'!$C$5/2000)))</f>
        <v>0</v>
      </c>
      <c r="J949" s="285">
        <f t="shared" si="156"/>
        <v>0</v>
      </c>
      <c r="K949" s="286">
        <f>(((D949+E949)*('DT IN. DE'!$E$5/1000))*($D$1166/IF(AND($D$1165&gt;$B$1167,$B$1167&gt;$D$1164),366,365))+(F949*('DT IN. DE'!$E$5/2000)))</f>
        <v>0</v>
      </c>
      <c r="L949" s="385"/>
      <c r="M949" s="287">
        <f t="shared" si="157"/>
        <v>0</v>
      </c>
      <c r="O949" s="288">
        <f>(($T949*'DT IN. DE'!$C$5/1000))*($D$1166/IF(AND($D$1165&gt;$B$1167,$B$1167&gt;$D$1164),366,365))+(($U949*'DT IN. DE'!$C$5/2000))</f>
        <v>0</v>
      </c>
      <c r="P949" s="289">
        <f t="shared" si="158"/>
        <v>0</v>
      </c>
      <c r="Q949" s="289">
        <f>(($T949*'DT IN. DE'!$E$5/1000))*($D$1166/IF(AND($D$1165&gt;$B$1167,$B$1167&gt;$D$1164),366,365))+(($U949*'DT IN. DE'!$E$5/2000))</f>
        <v>0</v>
      </c>
      <c r="R949" s="290">
        <f t="shared" si="159"/>
        <v>0</v>
      </c>
      <c r="T949" s="291">
        <f t="shared" si="160"/>
        <v>0</v>
      </c>
      <c r="U949" s="291">
        <f t="shared" si="161"/>
        <v>0</v>
      </c>
      <c r="W949" s="288">
        <f>(($AB949*'DT IN. DE'!$C$5/1000))*($D$1166/IF(AND($D$1165&gt;$B$1167,$B$1167&gt;$D$1164),366,365))+(($AC949*'DT IN. DE'!$C$5/2000))</f>
        <v>0</v>
      </c>
      <c r="X949" s="289">
        <f t="shared" si="162"/>
        <v>0</v>
      </c>
      <c r="Y949" s="289">
        <f>(($AB949*'DT IN. DE'!$E$5/1000))*($D$1166/IF(AND($D$1165&gt;$B$1167,$B$1167&gt;$D$1164),366,365))+(($AC949*'DT IN. DE'!$E$5/2000))</f>
        <v>0</v>
      </c>
      <c r="Z949" s="292">
        <f t="shared" si="163"/>
        <v>0</v>
      </c>
      <c r="AA949" s="386"/>
      <c r="AB949" s="291">
        <f t="shared" si="164"/>
        <v>0</v>
      </c>
      <c r="AC949" s="291">
        <f t="shared" si="165"/>
        <v>0</v>
      </c>
    </row>
    <row r="950" spans="2:29" x14ac:dyDescent="0.25">
      <c r="B950" s="423">
        <v>946</v>
      </c>
      <c r="C950" s="430">
        <f>'BIENES ASEGURADOS IN.DE'!C950</f>
        <v>0</v>
      </c>
      <c r="D950" s="431">
        <f>'BIENES ASEGURADOS IN.DE'!D950*'RT GENERALES'!$E$14</f>
        <v>0</v>
      </c>
      <c r="E950" s="432">
        <f>'BIENES ASEGURADOS IN.DE'!E950*'RT GENERALES'!$E$14</f>
        <v>0</v>
      </c>
      <c r="F950" s="433">
        <f>'BIENES ASEGURADOS IN.DE'!F950*'RT GENERALES'!$E$14</f>
        <v>0</v>
      </c>
      <c r="G950" s="425">
        <f t="shared" si="155"/>
        <v>0</v>
      </c>
      <c r="H950" s="283"/>
      <c r="I950" s="284">
        <f>((((D950+E950)*('DT IN. DE'!$C$5/1000)))*($D$1166/IF(AND($D$1165&gt;$B$1167,$B$1167&gt;$D$1164),366,365))+(F950*('DT IN. DE'!$C$5/2000)))</f>
        <v>0</v>
      </c>
      <c r="J950" s="285">
        <f t="shared" si="156"/>
        <v>0</v>
      </c>
      <c r="K950" s="286">
        <f>(((D950+E950)*('DT IN. DE'!$E$5/1000))*($D$1166/IF(AND($D$1165&gt;$B$1167,$B$1167&gt;$D$1164),366,365))+(F950*('DT IN. DE'!$E$5/2000)))</f>
        <v>0</v>
      </c>
      <c r="L950" s="385"/>
      <c r="M950" s="287">
        <f t="shared" si="157"/>
        <v>0</v>
      </c>
      <c r="O950" s="288">
        <f>(($T950*'DT IN. DE'!$C$5/1000))*($D$1166/IF(AND($D$1165&gt;$B$1167,$B$1167&gt;$D$1164),366,365))+(($U950*'DT IN. DE'!$C$5/2000))</f>
        <v>0</v>
      </c>
      <c r="P950" s="289">
        <f t="shared" si="158"/>
        <v>0</v>
      </c>
      <c r="Q950" s="289">
        <f>(($T950*'DT IN. DE'!$E$5/1000))*($D$1166/IF(AND($D$1165&gt;$B$1167,$B$1167&gt;$D$1164),366,365))+(($U950*'DT IN. DE'!$E$5/2000))</f>
        <v>0</v>
      </c>
      <c r="R950" s="290">
        <f t="shared" si="159"/>
        <v>0</v>
      </c>
      <c r="T950" s="291">
        <f t="shared" si="160"/>
        <v>0</v>
      </c>
      <c r="U950" s="291">
        <f t="shared" si="161"/>
        <v>0</v>
      </c>
      <c r="W950" s="288">
        <f>(($AB950*'DT IN. DE'!$C$5/1000))*($D$1166/IF(AND($D$1165&gt;$B$1167,$B$1167&gt;$D$1164),366,365))+(($AC950*'DT IN. DE'!$C$5/2000))</f>
        <v>0</v>
      </c>
      <c r="X950" s="289">
        <f t="shared" si="162"/>
        <v>0</v>
      </c>
      <c r="Y950" s="289">
        <f>(($AB950*'DT IN. DE'!$E$5/1000))*($D$1166/IF(AND($D$1165&gt;$B$1167,$B$1167&gt;$D$1164),366,365))+(($AC950*'DT IN. DE'!$E$5/2000))</f>
        <v>0</v>
      </c>
      <c r="Z950" s="292">
        <f t="shared" si="163"/>
        <v>0</v>
      </c>
      <c r="AA950" s="386"/>
      <c r="AB950" s="291">
        <f t="shared" si="164"/>
        <v>0</v>
      </c>
      <c r="AC950" s="291">
        <f t="shared" si="165"/>
        <v>0</v>
      </c>
    </row>
    <row r="951" spans="2:29" x14ac:dyDescent="0.25">
      <c r="B951" s="424">
        <v>947</v>
      </c>
      <c r="C951" s="430">
        <f>'BIENES ASEGURADOS IN.DE'!C951</f>
        <v>0</v>
      </c>
      <c r="D951" s="431">
        <f>'BIENES ASEGURADOS IN.DE'!D951*'RT GENERALES'!$E$14</f>
        <v>0</v>
      </c>
      <c r="E951" s="432">
        <f>'BIENES ASEGURADOS IN.DE'!E951*'RT GENERALES'!$E$14</f>
        <v>0</v>
      </c>
      <c r="F951" s="433">
        <f>'BIENES ASEGURADOS IN.DE'!F951*'RT GENERALES'!$E$14</f>
        <v>0</v>
      </c>
      <c r="G951" s="425">
        <f t="shared" si="155"/>
        <v>0</v>
      </c>
      <c r="H951" s="283"/>
      <c r="I951" s="284">
        <f>((((D951+E951)*('DT IN. DE'!$C$5/1000)))*($D$1166/IF(AND($D$1165&gt;$B$1167,$B$1167&gt;$D$1164),366,365))+(F951*('DT IN. DE'!$C$5/2000)))</f>
        <v>0</v>
      </c>
      <c r="J951" s="285">
        <f t="shared" si="156"/>
        <v>0</v>
      </c>
      <c r="K951" s="286">
        <f>(((D951+E951)*('DT IN. DE'!$E$5/1000))*($D$1166/IF(AND($D$1165&gt;$B$1167,$B$1167&gt;$D$1164),366,365))+(F951*('DT IN. DE'!$E$5/2000)))</f>
        <v>0</v>
      </c>
      <c r="L951" s="385"/>
      <c r="M951" s="287">
        <f t="shared" si="157"/>
        <v>0</v>
      </c>
      <c r="O951" s="288">
        <f>(($T951*'DT IN. DE'!$C$5/1000))*($D$1166/IF(AND($D$1165&gt;$B$1167,$B$1167&gt;$D$1164),366,365))+(($U951*'DT IN. DE'!$C$5/2000))</f>
        <v>0</v>
      </c>
      <c r="P951" s="289">
        <f t="shared" si="158"/>
        <v>0</v>
      </c>
      <c r="Q951" s="289">
        <f>(($T951*'DT IN. DE'!$E$5/1000))*($D$1166/IF(AND($D$1165&gt;$B$1167,$B$1167&gt;$D$1164),366,365))+(($U951*'DT IN. DE'!$E$5/2000))</f>
        <v>0</v>
      </c>
      <c r="R951" s="290">
        <f t="shared" si="159"/>
        <v>0</v>
      </c>
      <c r="T951" s="291">
        <f t="shared" si="160"/>
        <v>0</v>
      </c>
      <c r="U951" s="291">
        <f t="shared" si="161"/>
        <v>0</v>
      </c>
      <c r="W951" s="288">
        <f>(($AB951*'DT IN. DE'!$C$5/1000))*($D$1166/IF(AND($D$1165&gt;$B$1167,$B$1167&gt;$D$1164),366,365))+(($AC951*'DT IN. DE'!$C$5/2000))</f>
        <v>0</v>
      </c>
      <c r="X951" s="289">
        <f t="shared" si="162"/>
        <v>0</v>
      </c>
      <c r="Y951" s="289">
        <f>(($AB951*'DT IN. DE'!$E$5/1000))*($D$1166/IF(AND($D$1165&gt;$B$1167,$B$1167&gt;$D$1164),366,365))+(($AC951*'DT IN. DE'!$E$5/2000))</f>
        <v>0</v>
      </c>
      <c r="Z951" s="292">
        <f t="shared" si="163"/>
        <v>0</v>
      </c>
      <c r="AA951" s="386"/>
      <c r="AB951" s="291">
        <f t="shared" si="164"/>
        <v>0</v>
      </c>
      <c r="AC951" s="291">
        <f t="shared" si="165"/>
        <v>0</v>
      </c>
    </row>
    <row r="952" spans="2:29" x14ac:dyDescent="0.25">
      <c r="B952" s="424">
        <v>948</v>
      </c>
      <c r="C952" s="430">
        <f>'BIENES ASEGURADOS IN.DE'!C952</f>
        <v>0</v>
      </c>
      <c r="D952" s="431">
        <f>'BIENES ASEGURADOS IN.DE'!D952*'RT GENERALES'!$E$14</f>
        <v>0</v>
      </c>
      <c r="E952" s="432">
        <f>'BIENES ASEGURADOS IN.DE'!E952*'RT GENERALES'!$E$14</f>
        <v>0</v>
      </c>
      <c r="F952" s="433">
        <f>'BIENES ASEGURADOS IN.DE'!F952*'RT GENERALES'!$E$14</f>
        <v>0</v>
      </c>
      <c r="G952" s="425">
        <f t="shared" si="155"/>
        <v>0</v>
      </c>
      <c r="H952" s="283"/>
      <c r="I952" s="284">
        <f>((((D952+E952)*('DT IN. DE'!$C$5/1000)))*($D$1166/IF(AND($D$1165&gt;$B$1167,$B$1167&gt;$D$1164),366,365))+(F952*('DT IN. DE'!$C$5/2000)))</f>
        <v>0</v>
      </c>
      <c r="J952" s="285">
        <f t="shared" si="156"/>
        <v>0</v>
      </c>
      <c r="K952" s="286">
        <f>(((D952+E952)*('DT IN. DE'!$E$5/1000))*($D$1166/IF(AND($D$1165&gt;$B$1167,$B$1167&gt;$D$1164),366,365))+(F952*('DT IN. DE'!$E$5/2000)))</f>
        <v>0</v>
      </c>
      <c r="L952" s="385"/>
      <c r="M952" s="287">
        <f t="shared" si="157"/>
        <v>0</v>
      </c>
      <c r="O952" s="288">
        <f>(($T952*'DT IN. DE'!$C$5/1000))*($D$1166/IF(AND($D$1165&gt;$B$1167,$B$1167&gt;$D$1164),366,365))+(($U952*'DT IN. DE'!$C$5/2000))</f>
        <v>0</v>
      </c>
      <c r="P952" s="289">
        <f t="shared" si="158"/>
        <v>0</v>
      </c>
      <c r="Q952" s="289">
        <f>(($T952*'DT IN. DE'!$E$5/1000))*($D$1166/IF(AND($D$1165&gt;$B$1167,$B$1167&gt;$D$1164),366,365))+(($U952*'DT IN. DE'!$E$5/2000))</f>
        <v>0</v>
      </c>
      <c r="R952" s="290">
        <f t="shared" si="159"/>
        <v>0</v>
      </c>
      <c r="T952" s="291">
        <f t="shared" si="160"/>
        <v>0</v>
      </c>
      <c r="U952" s="291">
        <f t="shared" si="161"/>
        <v>0</v>
      </c>
      <c r="W952" s="288">
        <f>(($AB952*'DT IN. DE'!$C$5/1000))*($D$1166/IF(AND($D$1165&gt;$B$1167,$B$1167&gt;$D$1164),366,365))+(($AC952*'DT IN. DE'!$C$5/2000))</f>
        <v>0</v>
      </c>
      <c r="X952" s="289">
        <f t="shared" si="162"/>
        <v>0</v>
      </c>
      <c r="Y952" s="289">
        <f>(($AB952*'DT IN. DE'!$E$5/1000))*($D$1166/IF(AND($D$1165&gt;$B$1167,$B$1167&gt;$D$1164),366,365))+(($AC952*'DT IN. DE'!$E$5/2000))</f>
        <v>0</v>
      </c>
      <c r="Z952" s="292">
        <f t="shared" si="163"/>
        <v>0</v>
      </c>
      <c r="AA952" s="386"/>
      <c r="AB952" s="291">
        <f t="shared" si="164"/>
        <v>0</v>
      </c>
      <c r="AC952" s="291">
        <f t="shared" si="165"/>
        <v>0</v>
      </c>
    </row>
    <row r="953" spans="2:29" x14ac:dyDescent="0.25">
      <c r="B953" s="423">
        <v>949</v>
      </c>
      <c r="C953" s="430">
        <f>'BIENES ASEGURADOS IN.DE'!C953</f>
        <v>0</v>
      </c>
      <c r="D953" s="431">
        <f>'BIENES ASEGURADOS IN.DE'!D953*'RT GENERALES'!$E$14</f>
        <v>0</v>
      </c>
      <c r="E953" s="432">
        <f>'BIENES ASEGURADOS IN.DE'!E953*'RT GENERALES'!$E$14</f>
        <v>0</v>
      </c>
      <c r="F953" s="433">
        <f>'BIENES ASEGURADOS IN.DE'!F953*'RT GENERALES'!$E$14</f>
        <v>0</v>
      </c>
      <c r="G953" s="425">
        <f t="shared" si="155"/>
        <v>0</v>
      </c>
      <c r="H953" s="283"/>
      <c r="I953" s="284">
        <f>((((D953+E953)*('DT IN. DE'!$C$5/1000)))*($D$1166/IF(AND($D$1165&gt;$B$1167,$B$1167&gt;$D$1164),366,365))+(F953*('DT IN. DE'!$C$5/2000)))</f>
        <v>0</v>
      </c>
      <c r="J953" s="285">
        <f t="shared" si="156"/>
        <v>0</v>
      </c>
      <c r="K953" s="286">
        <f>(((D953+E953)*('DT IN. DE'!$E$5/1000))*($D$1166/IF(AND($D$1165&gt;$B$1167,$B$1167&gt;$D$1164),366,365))+(F953*('DT IN. DE'!$E$5/2000)))</f>
        <v>0</v>
      </c>
      <c r="L953" s="385"/>
      <c r="M953" s="287">
        <f t="shared" si="157"/>
        <v>0</v>
      </c>
      <c r="O953" s="288">
        <f>(($T953*'DT IN. DE'!$C$5/1000))*($D$1166/IF(AND($D$1165&gt;$B$1167,$B$1167&gt;$D$1164),366,365))+(($U953*'DT IN. DE'!$C$5/2000))</f>
        <v>0</v>
      </c>
      <c r="P953" s="289">
        <f t="shared" si="158"/>
        <v>0</v>
      </c>
      <c r="Q953" s="289">
        <f>(($T953*'DT IN. DE'!$E$5/1000))*($D$1166/IF(AND($D$1165&gt;$B$1167,$B$1167&gt;$D$1164),366,365))+(($U953*'DT IN. DE'!$E$5/2000))</f>
        <v>0</v>
      </c>
      <c r="R953" s="290">
        <f t="shared" si="159"/>
        <v>0</v>
      </c>
      <c r="T953" s="291">
        <f t="shared" si="160"/>
        <v>0</v>
      </c>
      <c r="U953" s="291">
        <f t="shared" si="161"/>
        <v>0</v>
      </c>
      <c r="W953" s="288">
        <f>(($AB953*'DT IN. DE'!$C$5/1000))*($D$1166/IF(AND($D$1165&gt;$B$1167,$B$1167&gt;$D$1164),366,365))+(($AC953*'DT IN. DE'!$C$5/2000))</f>
        <v>0</v>
      </c>
      <c r="X953" s="289">
        <f t="shared" si="162"/>
        <v>0</v>
      </c>
      <c r="Y953" s="289">
        <f>(($AB953*'DT IN. DE'!$E$5/1000))*($D$1166/IF(AND($D$1165&gt;$B$1167,$B$1167&gt;$D$1164),366,365))+(($AC953*'DT IN. DE'!$E$5/2000))</f>
        <v>0</v>
      </c>
      <c r="Z953" s="292">
        <f t="shared" si="163"/>
        <v>0</v>
      </c>
      <c r="AA953" s="386"/>
      <c r="AB953" s="291">
        <f t="shared" si="164"/>
        <v>0</v>
      </c>
      <c r="AC953" s="291">
        <f t="shared" si="165"/>
        <v>0</v>
      </c>
    </row>
    <row r="954" spans="2:29" x14ac:dyDescent="0.25">
      <c r="B954" s="424">
        <v>950</v>
      </c>
      <c r="C954" s="430">
        <f>'BIENES ASEGURADOS IN.DE'!C954</f>
        <v>0</v>
      </c>
      <c r="D954" s="431">
        <f>'BIENES ASEGURADOS IN.DE'!D954*'RT GENERALES'!$E$14</f>
        <v>0</v>
      </c>
      <c r="E954" s="432">
        <f>'BIENES ASEGURADOS IN.DE'!E954*'RT GENERALES'!$E$14</f>
        <v>0</v>
      </c>
      <c r="F954" s="433">
        <f>'BIENES ASEGURADOS IN.DE'!F954*'RT GENERALES'!$E$14</f>
        <v>0</v>
      </c>
      <c r="G954" s="425">
        <f t="shared" si="155"/>
        <v>0</v>
      </c>
      <c r="H954" s="283"/>
      <c r="I954" s="284">
        <f>((((D954+E954)*('DT IN. DE'!$C$5/1000)))*($D$1166/IF(AND($D$1165&gt;$B$1167,$B$1167&gt;$D$1164),366,365))+(F954*('DT IN. DE'!$C$5/2000)))</f>
        <v>0</v>
      </c>
      <c r="J954" s="285">
        <f t="shared" si="156"/>
        <v>0</v>
      </c>
      <c r="K954" s="286">
        <f>(((D954+E954)*('DT IN. DE'!$E$5/1000))*($D$1166/IF(AND($D$1165&gt;$B$1167,$B$1167&gt;$D$1164),366,365))+(F954*('DT IN. DE'!$E$5/2000)))</f>
        <v>0</v>
      </c>
      <c r="L954" s="385"/>
      <c r="M954" s="287">
        <f t="shared" si="157"/>
        <v>0</v>
      </c>
      <c r="O954" s="288">
        <f>(($T954*'DT IN. DE'!$C$5/1000))*($D$1166/IF(AND($D$1165&gt;$B$1167,$B$1167&gt;$D$1164),366,365))+(($U954*'DT IN. DE'!$C$5/2000))</f>
        <v>0</v>
      </c>
      <c r="P954" s="289">
        <f t="shared" si="158"/>
        <v>0</v>
      </c>
      <c r="Q954" s="289">
        <f>(($T954*'DT IN. DE'!$E$5/1000))*($D$1166/IF(AND($D$1165&gt;$B$1167,$B$1167&gt;$D$1164),366,365))+(($U954*'DT IN. DE'!$E$5/2000))</f>
        <v>0</v>
      </c>
      <c r="R954" s="290">
        <f t="shared" si="159"/>
        <v>0</v>
      </c>
      <c r="T954" s="291">
        <f t="shared" si="160"/>
        <v>0</v>
      </c>
      <c r="U954" s="291">
        <f t="shared" si="161"/>
        <v>0</v>
      </c>
      <c r="W954" s="288">
        <f>(($AB954*'DT IN. DE'!$C$5/1000))*($D$1166/IF(AND($D$1165&gt;$B$1167,$B$1167&gt;$D$1164),366,365))+(($AC954*'DT IN. DE'!$C$5/2000))</f>
        <v>0</v>
      </c>
      <c r="X954" s="289">
        <f t="shared" si="162"/>
        <v>0</v>
      </c>
      <c r="Y954" s="289">
        <f>(($AB954*'DT IN. DE'!$E$5/1000))*($D$1166/IF(AND($D$1165&gt;$B$1167,$B$1167&gt;$D$1164),366,365))+(($AC954*'DT IN. DE'!$E$5/2000))</f>
        <v>0</v>
      </c>
      <c r="Z954" s="292">
        <f t="shared" si="163"/>
        <v>0</v>
      </c>
      <c r="AA954" s="386"/>
      <c r="AB954" s="291">
        <f t="shared" si="164"/>
        <v>0</v>
      </c>
      <c r="AC954" s="291">
        <f t="shared" si="165"/>
        <v>0</v>
      </c>
    </row>
    <row r="955" spans="2:29" x14ac:dyDescent="0.25">
      <c r="B955" s="424">
        <v>951</v>
      </c>
      <c r="C955" s="430">
        <f>'BIENES ASEGURADOS IN.DE'!C955</f>
        <v>0</v>
      </c>
      <c r="D955" s="431">
        <f>'BIENES ASEGURADOS IN.DE'!D955*'RT GENERALES'!$E$14</f>
        <v>0</v>
      </c>
      <c r="E955" s="432">
        <f>'BIENES ASEGURADOS IN.DE'!E955*'RT GENERALES'!$E$14</f>
        <v>0</v>
      </c>
      <c r="F955" s="433">
        <f>'BIENES ASEGURADOS IN.DE'!F955*'RT GENERALES'!$E$14</f>
        <v>0</v>
      </c>
      <c r="G955" s="425">
        <f t="shared" si="155"/>
        <v>0</v>
      </c>
      <c r="H955" s="283"/>
      <c r="I955" s="284">
        <f>((((D955+E955)*('DT IN. DE'!$C$5/1000)))*($D$1166/IF(AND($D$1165&gt;$B$1167,$B$1167&gt;$D$1164),366,365))+(F955*('DT IN. DE'!$C$5/2000)))</f>
        <v>0</v>
      </c>
      <c r="J955" s="285">
        <f t="shared" si="156"/>
        <v>0</v>
      </c>
      <c r="K955" s="286">
        <f>(((D955+E955)*('DT IN. DE'!$E$5/1000))*($D$1166/IF(AND($D$1165&gt;$B$1167,$B$1167&gt;$D$1164),366,365))+(F955*('DT IN. DE'!$E$5/2000)))</f>
        <v>0</v>
      </c>
      <c r="L955" s="385"/>
      <c r="M955" s="287">
        <f t="shared" si="157"/>
        <v>0</v>
      </c>
      <c r="O955" s="288">
        <f>(($T955*'DT IN. DE'!$C$5/1000))*($D$1166/IF(AND($D$1165&gt;$B$1167,$B$1167&gt;$D$1164),366,365))+(($U955*'DT IN. DE'!$C$5/2000))</f>
        <v>0</v>
      </c>
      <c r="P955" s="289">
        <f t="shared" si="158"/>
        <v>0</v>
      </c>
      <c r="Q955" s="289">
        <f>(($T955*'DT IN. DE'!$E$5/1000))*($D$1166/IF(AND($D$1165&gt;$B$1167,$B$1167&gt;$D$1164),366,365))+(($U955*'DT IN. DE'!$E$5/2000))</f>
        <v>0</v>
      </c>
      <c r="R955" s="290">
        <f t="shared" si="159"/>
        <v>0</v>
      </c>
      <c r="T955" s="291">
        <f t="shared" si="160"/>
        <v>0</v>
      </c>
      <c r="U955" s="291">
        <f t="shared" si="161"/>
        <v>0</v>
      </c>
      <c r="W955" s="288">
        <f>(($AB955*'DT IN. DE'!$C$5/1000))*($D$1166/IF(AND($D$1165&gt;$B$1167,$B$1167&gt;$D$1164),366,365))+(($AC955*'DT IN. DE'!$C$5/2000))</f>
        <v>0</v>
      </c>
      <c r="X955" s="289">
        <f t="shared" si="162"/>
        <v>0</v>
      </c>
      <c r="Y955" s="289">
        <f>(($AB955*'DT IN. DE'!$E$5/1000))*($D$1166/IF(AND($D$1165&gt;$B$1167,$B$1167&gt;$D$1164),366,365))+(($AC955*'DT IN. DE'!$E$5/2000))</f>
        <v>0</v>
      </c>
      <c r="Z955" s="292">
        <f t="shared" si="163"/>
        <v>0</v>
      </c>
      <c r="AA955" s="386"/>
      <c r="AB955" s="291">
        <f t="shared" si="164"/>
        <v>0</v>
      </c>
      <c r="AC955" s="291">
        <f t="shared" si="165"/>
        <v>0</v>
      </c>
    </row>
    <row r="956" spans="2:29" x14ac:dyDescent="0.25">
      <c r="B956" s="423">
        <v>952</v>
      </c>
      <c r="C956" s="430">
        <f>'BIENES ASEGURADOS IN.DE'!C956</f>
        <v>0</v>
      </c>
      <c r="D956" s="431">
        <f>'BIENES ASEGURADOS IN.DE'!D956*'RT GENERALES'!$E$14</f>
        <v>0</v>
      </c>
      <c r="E956" s="432">
        <f>'BIENES ASEGURADOS IN.DE'!E956*'RT GENERALES'!$E$14</f>
        <v>0</v>
      </c>
      <c r="F956" s="433">
        <f>'BIENES ASEGURADOS IN.DE'!F956*'RT GENERALES'!$E$14</f>
        <v>0</v>
      </c>
      <c r="G956" s="425">
        <f t="shared" si="155"/>
        <v>0</v>
      </c>
      <c r="H956" s="283"/>
      <c r="I956" s="284">
        <f>((((D956+E956)*('DT IN. DE'!$C$5/1000)))*($D$1166/IF(AND($D$1165&gt;$B$1167,$B$1167&gt;$D$1164),366,365))+(F956*('DT IN. DE'!$C$5/2000)))</f>
        <v>0</v>
      </c>
      <c r="J956" s="285">
        <f t="shared" si="156"/>
        <v>0</v>
      </c>
      <c r="K956" s="286">
        <f>(((D956+E956)*('DT IN. DE'!$E$5/1000))*($D$1166/IF(AND($D$1165&gt;$B$1167,$B$1167&gt;$D$1164),366,365))+(F956*('DT IN. DE'!$E$5/2000)))</f>
        <v>0</v>
      </c>
      <c r="L956" s="385"/>
      <c r="M956" s="287">
        <f t="shared" si="157"/>
        <v>0</v>
      </c>
      <c r="O956" s="288">
        <f>(($T956*'DT IN. DE'!$C$5/1000))*($D$1166/IF(AND($D$1165&gt;$B$1167,$B$1167&gt;$D$1164),366,365))+(($U956*'DT IN. DE'!$C$5/2000))</f>
        <v>0</v>
      </c>
      <c r="P956" s="289">
        <f t="shared" si="158"/>
        <v>0</v>
      </c>
      <c r="Q956" s="289">
        <f>(($T956*'DT IN. DE'!$E$5/1000))*($D$1166/IF(AND($D$1165&gt;$B$1167,$B$1167&gt;$D$1164),366,365))+(($U956*'DT IN. DE'!$E$5/2000))</f>
        <v>0</v>
      </c>
      <c r="R956" s="290">
        <f t="shared" si="159"/>
        <v>0</v>
      </c>
      <c r="T956" s="291">
        <f t="shared" si="160"/>
        <v>0</v>
      </c>
      <c r="U956" s="291">
        <f t="shared" si="161"/>
        <v>0</v>
      </c>
      <c r="W956" s="288">
        <f>(($AB956*'DT IN. DE'!$C$5/1000))*($D$1166/IF(AND($D$1165&gt;$B$1167,$B$1167&gt;$D$1164),366,365))+(($AC956*'DT IN. DE'!$C$5/2000))</f>
        <v>0</v>
      </c>
      <c r="X956" s="289">
        <f t="shared" si="162"/>
        <v>0</v>
      </c>
      <c r="Y956" s="289">
        <f>(($AB956*'DT IN. DE'!$E$5/1000))*($D$1166/IF(AND($D$1165&gt;$B$1167,$B$1167&gt;$D$1164),366,365))+(($AC956*'DT IN. DE'!$E$5/2000))</f>
        <v>0</v>
      </c>
      <c r="Z956" s="292">
        <f t="shared" si="163"/>
        <v>0</v>
      </c>
      <c r="AA956" s="386"/>
      <c r="AB956" s="291">
        <f t="shared" si="164"/>
        <v>0</v>
      </c>
      <c r="AC956" s="291">
        <f t="shared" si="165"/>
        <v>0</v>
      </c>
    </row>
    <row r="957" spans="2:29" x14ac:dyDescent="0.25">
      <c r="B957" s="424">
        <v>953</v>
      </c>
      <c r="C957" s="430">
        <f>'BIENES ASEGURADOS IN.DE'!C957</f>
        <v>0</v>
      </c>
      <c r="D957" s="431">
        <f>'BIENES ASEGURADOS IN.DE'!D957*'RT GENERALES'!$E$14</f>
        <v>0</v>
      </c>
      <c r="E957" s="432">
        <f>'BIENES ASEGURADOS IN.DE'!E957*'RT GENERALES'!$E$14</f>
        <v>0</v>
      </c>
      <c r="F957" s="433">
        <f>'BIENES ASEGURADOS IN.DE'!F957*'RT GENERALES'!$E$14</f>
        <v>0</v>
      </c>
      <c r="G957" s="425">
        <f t="shared" si="155"/>
        <v>0</v>
      </c>
      <c r="H957" s="283"/>
      <c r="I957" s="284">
        <f>((((D957+E957)*('DT IN. DE'!$C$5/1000)))*($D$1166/IF(AND($D$1165&gt;$B$1167,$B$1167&gt;$D$1164),366,365))+(F957*('DT IN. DE'!$C$5/2000)))</f>
        <v>0</v>
      </c>
      <c r="J957" s="285">
        <f t="shared" si="156"/>
        <v>0</v>
      </c>
      <c r="K957" s="286">
        <f>(((D957+E957)*('DT IN. DE'!$E$5/1000))*($D$1166/IF(AND($D$1165&gt;$B$1167,$B$1167&gt;$D$1164),366,365))+(F957*('DT IN. DE'!$E$5/2000)))</f>
        <v>0</v>
      </c>
      <c r="L957" s="385"/>
      <c r="M957" s="287">
        <f t="shared" si="157"/>
        <v>0</v>
      </c>
      <c r="O957" s="288">
        <f>(($T957*'DT IN. DE'!$C$5/1000))*($D$1166/IF(AND($D$1165&gt;$B$1167,$B$1167&gt;$D$1164),366,365))+(($U957*'DT IN. DE'!$C$5/2000))</f>
        <v>0</v>
      </c>
      <c r="P957" s="289">
        <f t="shared" si="158"/>
        <v>0</v>
      </c>
      <c r="Q957" s="289">
        <f>(($T957*'DT IN. DE'!$E$5/1000))*($D$1166/IF(AND($D$1165&gt;$B$1167,$B$1167&gt;$D$1164),366,365))+(($U957*'DT IN. DE'!$E$5/2000))</f>
        <v>0</v>
      </c>
      <c r="R957" s="290">
        <f t="shared" si="159"/>
        <v>0</v>
      </c>
      <c r="T957" s="291">
        <f t="shared" si="160"/>
        <v>0</v>
      </c>
      <c r="U957" s="291">
        <f t="shared" si="161"/>
        <v>0</v>
      </c>
      <c r="W957" s="288">
        <f>(($AB957*'DT IN. DE'!$C$5/1000))*($D$1166/IF(AND($D$1165&gt;$B$1167,$B$1167&gt;$D$1164),366,365))+(($AC957*'DT IN. DE'!$C$5/2000))</f>
        <v>0</v>
      </c>
      <c r="X957" s="289">
        <f t="shared" si="162"/>
        <v>0</v>
      </c>
      <c r="Y957" s="289">
        <f>(($AB957*'DT IN. DE'!$E$5/1000))*($D$1166/IF(AND($D$1165&gt;$B$1167,$B$1167&gt;$D$1164),366,365))+(($AC957*'DT IN. DE'!$E$5/2000))</f>
        <v>0</v>
      </c>
      <c r="Z957" s="292">
        <f t="shared" si="163"/>
        <v>0</v>
      </c>
      <c r="AA957" s="386"/>
      <c r="AB957" s="291">
        <f t="shared" si="164"/>
        <v>0</v>
      </c>
      <c r="AC957" s="291">
        <f t="shared" si="165"/>
        <v>0</v>
      </c>
    </row>
    <row r="958" spans="2:29" x14ac:dyDescent="0.25">
      <c r="B958" s="424">
        <v>954</v>
      </c>
      <c r="C958" s="430">
        <f>'BIENES ASEGURADOS IN.DE'!C958</f>
        <v>0</v>
      </c>
      <c r="D958" s="431">
        <f>'BIENES ASEGURADOS IN.DE'!D958*'RT GENERALES'!$E$14</f>
        <v>0</v>
      </c>
      <c r="E958" s="432">
        <f>'BIENES ASEGURADOS IN.DE'!E958*'RT GENERALES'!$E$14</f>
        <v>0</v>
      </c>
      <c r="F958" s="433">
        <f>'BIENES ASEGURADOS IN.DE'!F958*'RT GENERALES'!$E$14</f>
        <v>0</v>
      </c>
      <c r="G958" s="425">
        <f t="shared" si="155"/>
        <v>0</v>
      </c>
      <c r="H958" s="283"/>
      <c r="I958" s="284">
        <f>((((D958+E958)*('DT IN. DE'!$C$5/1000)))*($D$1166/IF(AND($D$1165&gt;$B$1167,$B$1167&gt;$D$1164),366,365))+(F958*('DT IN. DE'!$C$5/2000)))</f>
        <v>0</v>
      </c>
      <c r="J958" s="285">
        <f t="shared" si="156"/>
        <v>0</v>
      </c>
      <c r="K958" s="286">
        <f>(((D958+E958)*('DT IN. DE'!$E$5/1000))*($D$1166/IF(AND($D$1165&gt;$B$1167,$B$1167&gt;$D$1164),366,365))+(F958*('DT IN. DE'!$E$5/2000)))</f>
        <v>0</v>
      </c>
      <c r="L958" s="385"/>
      <c r="M958" s="287">
        <f t="shared" si="157"/>
        <v>0</v>
      </c>
      <c r="O958" s="288">
        <f>(($T958*'DT IN. DE'!$C$5/1000))*($D$1166/IF(AND($D$1165&gt;$B$1167,$B$1167&gt;$D$1164),366,365))+(($U958*'DT IN. DE'!$C$5/2000))</f>
        <v>0</v>
      </c>
      <c r="P958" s="289">
        <f t="shared" si="158"/>
        <v>0</v>
      </c>
      <c r="Q958" s="289">
        <f>(($T958*'DT IN. DE'!$E$5/1000))*($D$1166/IF(AND($D$1165&gt;$B$1167,$B$1167&gt;$D$1164),366,365))+(($U958*'DT IN. DE'!$E$5/2000))</f>
        <v>0</v>
      </c>
      <c r="R958" s="290">
        <f t="shared" si="159"/>
        <v>0</v>
      </c>
      <c r="T958" s="291">
        <f t="shared" si="160"/>
        <v>0</v>
      </c>
      <c r="U958" s="291">
        <f t="shared" si="161"/>
        <v>0</v>
      </c>
      <c r="W958" s="288">
        <f>(($AB958*'DT IN. DE'!$C$5/1000))*($D$1166/IF(AND($D$1165&gt;$B$1167,$B$1167&gt;$D$1164),366,365))+(($AC958*'DT IN. DE'!$C$5/2000))</f>
        <v>0</v>
      </c>
      <c r="X958" s="289">
        <f t="shared" si="162"/>
        <v>0</v>
      </c>
      <c r="Y958" s="289">
        <f>(($AB958*'DT IN. DE'!$E$5/1000))*($D$1166/IF(AND($D$1165&gt;$B$1167,$B$1167&gt;$D$1164),366,365))+(($AC958*'DT IN. DE'!$E$5/2000))</f>
        <v>0</v>
      </c>
      <c r="Z958" s="292">
        <f t="shared" si="163"/>
        <v>0</v>
      </c>
      <c r="AA958" s="386"/>
      <c r="AB958" s="291">
        <f t="shared" si="164"/>
        <v>0</v>
      </c>
      <c r="AC958" s="291">
        <f t="shared" si="165"/>
        <v>0</v>
      </c>
    </row>
    <row r="959" spans="2:29" x14ac:dyDescent="0.25">
      <c r="B959" s="423">
        <v>955</v>
      </c>
      <c r="C959" s="430">
        <f>'BIENES ASEGURADOS IN.DE'!C959</f>
        <v>0</v>
      </c>
      <c r="D959" s="431">
        <f>'BIENES ASEGURADOS IN.DE'!D959*'RT GENERALES'!$E$14</f>
        <v>0</v>
      </c>
      <c r="E959" s="432">
        <f>'BIENES ASEGURADOS IN.DE'!E959*'RT GENERALES'!$E$14</f>
        <v>0</v>
      </c>
      <c r="F959" s="433">
        <f>'BIENES ASEGURADOS IN.DE'!F959*'RT GENERALES'!$E$14</f>
        <v>0</v>
      </c>
      <c r="G959" s="425">
        <f t="shared" si="155"/>
        <v>0</v>
      </c>
      <c r="H959" s="283"/>
      <c r="I959" s="284">
        <f>((((D959+E959)*('DT IN. DE'!$C$5/1000)))*($D$1166/IF(AND($D$1165&gt;$B$1167,$B$1167&gt;$D$1164),366,365))+(F959*('DT IN. DE'!$C$5/2000)))</f>
        <v>0</v>
      </c>
      <c r="J959" s="285">
        <f t="shared" si="156"/>
        <v>0</v>
      </c>
      <c r="K959" s="286">
        <f>(((D959+E959)*('DT IN. DE'!$E$5/1000))*($D$1166/IF(AND($D$1165&gt;$B$1167,$B$1167&gt;$D$1164),366,365))+(F959*('DT IN. DE'!$E$5/2000)))</f>
        <v>0</v>
      </c>
      <c r="L959" s="385"/>
      <c r="M959" s="287">
        <f t="shared" si="157"/>
        <v>0</v>
      </c>
      <c r="O959" s="288">
        <f>(($T959*'DT IN. DE'!$C$5/1000))*($D$1166/IF(AND($D$1165&gt;$B$1167,$B$1167&gt;$D$1164),366,365))+(($U959*'DT IN. DE'!$C$5/2000))</f>
        <v>0</v>
      </c>
      <c r="P959" s="289">
        <f t="shared" si="158"/>
        <v>0</v>
      </c>
      <c r="Q959" s="289">
        <f>(($T959*'DT IN. DE'!$E$5/1000))*($D$1166/IF(AND($D$1165&gt;$B$1167,$B$1167&gt;$D$1164),366,365))+(($U959*'DT IN. DE'!$E$5/2000))</f>
        <v>0</v>
      </c>
      <c r="R959" s="290">
        <f t="shared" si="159"/>
        <v>0</v>
      </c>
      <c r="T959" s="291">
        <f t="shared" si="160"/>
        <v>0</v>
      </c>
      <c r="U959" s="291">
        <f t="shared" si="161"/>
        <v>0</v>
      </c>
      <c r="W959" s="288">
        <f>(($AB959*'DT IN. DE'!$C$5/1000))*($D$1166/IF(AND($D$1165&gt;$B$1167,$B$1167&gt;$D$1164),366,365))+(($AC959*'DT IN. DE'!$C$5/2000))</f>
        <v>0</v>
      </c>
      <c r="X959" s="289">
        <f t="shared" si="162"/>
        <v>0</v>
      </c>
      <c r="Y959" s="289">
        <f>(($AB959*'DT IN. DE'!$E$5/1000))*($D$1166/IF(AND($D$1165&gt;$B$1167,$B$1167&gt;$D$1164),366,365))+(($AC959*'DT IN. DE'!$E$5/2000))</f>
        <v>0</v>
      </c>
      <c r="Z959" s="292">
        <f t="shared" si="163"/>
        <v>0</v>
      </c>
      <c r="AA959" s="386"/>
      <c r="AB959" s="291">
        <f t="shared" si="164"/>
        <v>0</v>
      </c>
      <c r="AC959" s="291">
        <f t="shared" si="165"/>
        <v>0</v>
      </c>
    </row>
    <row r="960" spans="2:29" x14ac:dyDescent="0.25">
      <c r="B960" s="424">
        <v>956</v>
      </c>
      <c r="C960" s="430">
        <f>'BIENES ASEGURADOS IN.DE'!C960</f>
        <v>0</v>
      </c>
      <c r="D960" s="431">
        <f>'BIENES ASEGURADOS IN.DE'!D960*'RT GENERALES'!$E$14</f>
        <v>0</v>
      </c>
      <c r="E960" s="432">
        <f>'BIENES ASEGURADOS IN.DE'!E960*'RT GENERALES'!$E$14</f>
        <v>0</v>
      </c>
      <c r="F960" s="433">
        <f>'BIENES ASEGURADOS IN.DE'!F960*'RT GENERALES'!$E$14</f>
        <v>0</v>
      </c>
      <c r="G960" s="425">
        <f t="shared" si="155"/>
        <v>0</v>
      </c>
      <c r="H960" s="283"/>
      <c r="I960" s="284">
        <f>((((D960+E960)*('DT IN. DE'!$C$5/1000)))*($D$1166/IF(AND($D$1165&gt;$B$1167,$B$1167&gt;$D$1164),366,365))+(F960*('DT IN. DE'!$C$5/2000)))</f>
        <v>0</v>
      </c>
      <c r="J960" s="285">
        <f t="shared" si="156"/>
        <v>0</v>
      </c>
      <c r="K960" s="286">
        <f>(((D960+E960)*('DT IN. DE'!$E$5/1000))*($D$1166/IF(AND($D$1165&gt;$B$1167,$B$1167&gt;$D$1164),366,365))+(F960*('DT IN. DE'!$E$5/2000)))</f>
        <v>0</v>
      </c>
      <c r="L960" s="385"/>
      <c r="M960" s="287">
        <f t="shared" si="157"/>
        <v>0</v>
      </c>
      <c r="O960" s="288">
        <f>(($T960*'DT IN. DE'!$C$5/1000))*($D$1166/IF(AND($D$1165&gt;$B$1167,$B$1167&gt;$D$1164),366,365))+(($U960*'DT IN. DE'!$C$5/2000))</f>
        <v>0</v>
      </c>
      <c r="P960" s="289">
        <f t="shared" si="158"/>
        <v>0</v>
      </c>
      <c r="Q960" s="289">
        <f>(($T960*'DT IN. DE'!$E$5/1000))*($D$1166/IF(AND($D$1165&gt;$B$1167,$B$1167&gt;$D$1164),366,365))+(($U960*'DT IN. DE'!$E$5/2000))</f>
        <v>0</v>
      </c>
      <c r="R960" s="290">
        <f t="shared" si="159"/>
        <v>0</v>
      </c>
      <c r="T960" s="291">
        <f t="shared" si="160"/>
        <v>0</v>
      </c>
      <c r="U960" s="291">
        <f t="shared" si="161"/>
        <v>0</v>
      </c>
      <c r="W960" s="288">
        <f>(($AB960*'DT IN. DE'!$C$5/1000))*($D$1166/IF(AND($D$1165&gt;$B$1167,$B$1167&gt;$D$1164),366,365))+(($AC960*'DT IN. DE'!$C$5/2000))</f>
        <v>0</v>
      </c>
      <c r="X960" s="289">
        <f t="shared" si="162"/>
        <v>0</v>
      </c>
      <c r="Y960" s="289">
        <f>(($AB960*'DT IN. DE'!$E$5/1000))*($D$1166/IF(AND($D$1165&gt;$B$1167,$B$1167&gt;$D$1164),366,365))+(($AC960*'DT IN. DE'!$E$5/2000))</f>
        <v>0</v>
      </c>
      <c r="Z960" s="292">
        <f t="shared" si="163"/>
        <v>0</v>
      </c>
      <c r="AA960" s="386"/>
      <c r="AB960" s="291">
        <f t="shared" si="164"/>
        <v>0</v>
      </c>
      <c r="AC960" s="291">
        <f t="shared" si="165"/>
        <v>0</v>
      </c>
    </row>
    <row r="961" spans="2:29" x14ac:dyDescent="0.25">
      <c r="B961" s="424">
        <v>957</v>
      </c>
      <c r="C961" s="430">
        <f>'BIENES ASEGURADOS IN.DE'!C961</f>
        <v>0</v>
      </c>
      <c r="D961" s="431">
        <f>'BIENES ASEGURADOS IN.DE'!D961*'RT GENERALES'!$E$14</f>
        <v>0</v>
      </c>
      <c r="E961" s="432">
        <f>'BIENES ASEGURADOS IN.DE'!E961*'RT GENERALES'!$E$14</f>
        <v>0</v>
      </c>
      <c r="F961" s="433">
        <f>'BIENES ASEGURADOS IN.DE'!F961*'RT GENERALES'!$E$14</f>
        <v>0</v>
      </c>
      <c r="G961" s="425">
        <f t="shared" si="155"/>
        <v>0</v>
      </c>
      <c r="H961" s="283"/>
      <c r="I961" s="284">
        <f>((((D961+E961)*('DT IN. DE'!$C$5/1000)))*($D$1166/IF(AND($D$1165&gt;$B$1167,$B$1167&gt;$D$1164),366,365))+(F961*('DT IN. DE'!$C$5/2000)))</f>
        <v>0</v>
      </c>
      <c r="J961" s="285">
        <f t="shared" si="156"/>
        <v>0</v>
      </c>
      <c r="K961" s="286">
        <f>(((D961+E961)*('DT IN. DE'!$E$5/1000))*($D$1166/IF(AND($D$1165&gt;$B$1167,$B$1167&gt;$D$1164),366,365))+(F961*('DT IN. DE'!$E$5/2000)))</f>
        <v>0</v>
      </c>
      <c r="L961" s="385"/>
      <c r="M961" s="287">
        <f t="shared" si="157"/>
        <v>0</v>
      </c>
      <c r="O961" s="288">
        <f>(($T961*'DT IN. DE'!$C$5/1000))*($D$1166/IF(AND($D$1165&gt;$B$1167,$B$1167&gt;$D$1164),366,365))+(($U961*'DT IN. DE'!$C$5/2000))</f>
        <v>0</v>
      </c>
      <c r="P961" s="289">
        <f t="shared" si="158"/>
        <v>0</v>
      </c>
      <c r="Q961" s="289">
        <f>(($T961*'DT IN. DE'!$E$5/1000))*($D$1166/IF(AND($D$1165&gt;$B$1167,$B$1167&gt;$D$1164),366,365))+(($U961*'DT IN. DE'!$E$5/2000))</f>
        <v>0</v>
      </c>
      <c r="R961" s="290">
        <f t="shared" si="159"/>
        <v>0</v>
      </c>
      <c r="T961" s="291">
        <f t="shared" si="160"/>
        <v>0</v>
      </c>
      <c r="U961" s="291">
        <f t="shared" si="161"/>
        <v>0</v>
      </c>
      <c r="W961" s="288">
        <f>(($AB961*'DT IN. DE'!$C$5/1000))*($D$1166/IF(AND($D$1165&gt;$B$1167,$B$1167&gt;$D$1164),366,365))+(($AC961*'DT IN. DE'!$C$5/2000))</f>
        <v>0</v>
      </c>
      <c r="X961" s="289">
        <f t="shared" si="162"/>
        <v>0</v>
      </c>
      <c r="Y961" s="289">
        <f>(($AB961*'DT IN. DE'!$E$5/1000))*($D$1166/IF(AND($D$1165&gt;$B$1167,$B$1167&gt;$D$1164),366,365))+(($AC961*'DT IN. DE'!$E$5/2000))</f>
        <v>0</v>
      </c>
      <c r="Z961" s="292">
        <f t="shared" si="163"/>
        <v>0</v>
      </c>
      <c r="AA961" s="386"/>
      <c r="AB961" s="291">
        <f t="shared" si="164"/>
        <v>0</v>
      </c>
      <c r="AC961" s="291">
        <f t="shared" si="165"/>
        <v>0</v>
      </c>
    </row>
    <row r="962" spans="2:29" x14ac:dyDescent="0.25">
      <c r="B962" s="423">
        <v>958</v>
      </c>
      <c r="C962" s="430">
        <f>'BIENES ASEGURADOS IN.DE'!C962</f>
        <v>0</v>
      </c>
      <c r="D962" s="431">
        <f>'BIENES ASEGURADOS IN.DE'!D962*'RT GENERALES'!$E$14</f>
        <v>0</v>
      </c>
      <c r="E962" s="432">
        <f>'BIENES ASEGURADOS IN.DE'!E962*'RT GENERALES'!$E$14</f>
        <v>0</v>
      </c>
      <c r="F962" s="433">
        <f>'BIENES ASEGURADOS IN.DE'!F962*'RT GENERALES'!$E$14</f>
        <v>0</v>
      </c>
      <c r="G962" s="425">
        <f t="shared" si="155"/>
        <v>0</v>
      </c>
      <c r="H962" s="283"/>
      <c r="I962" s="284">
        <f>((((D962+E962)*('DT IN. DE'!$C$5/1000)))*($D$1166/IF(AND($D$1165&gt;$B$1167,$B$1167&gt;$D$1164),366,365))+(F962*('DT IN. DE'!$C$5/2000)))</f>
        <v>0</v>
      </c>
      <c r="J962" s="285">
        <f t="shared" si="156"/>
        <v>0</v>
      </c>
      <c r="K962" s="286">
        <f>(((D962+E962)*('DT IN. DE'!$E$5/1000))*($D$1166/IF(AND($D$1165&gt;$B$1167,$B$1167&gt;$D$1164),366,365))+(F962*('DT IN. DE'!$E$5/2000)))</f>
        <v>0</v>
      </c>
      <c r="L962" s="385"/>
      <c r="M962" s="287">
        <f t="shared" si="157"/>
        <v>0</v>
      </c>
      <c r="O962" s="288">
        <f>(($T962*'DT IN. DE'!$C$5/1000))*($D$1166/IF(AND($D$1165&gt;$B$1167,$B$1167&gt;$D$1164),366,365))+(($U962*'DT IN. DE'!$C$5/2000))</f>
        <v>0</v>
      </c>
      <c r="P962" s="289">
        <f t="shared" si="158"/>
        <v>0</v>
      </c>
      <c r="Q962" s="289">
        <f>(($T962*'DT IN. DE'!$E$5/1000))*($D$1166/IF(AND($D$1165&gt;$B$1167,$B$1167&gt;$D$1164),366,365))+(($U962*'DT IN. DE'!$E$5/2000))</f>
        <v>0</v>
      </c>
      <c r="R962" s="290">
        <f t="shared" si="159"/>
        <v>0</v>
      </c>
      <c r="T962" s="291">
        <f t="shared" si="160"/>
        <v>0</v>
      </c>
      <c r="U962" s="291">
        <f t="shared" si="161"/>
        <v>0</v>
      </c>
      <c r="W962" s="288">
        <f>(($AB962*'DT IN. DE'!$C$5/1000))*($D$1166/IF(AND($D$1165&gt;$B$1167,$B$1167&gt;$D$1164),366,365))+(($AC962*'DT IN. DE'!$C$5/2000))</f>
        <v>0</v>
      </c>
      <c r="X962" s="289">
        <f t="shared" si="162"/>
        <v>0</v>
      </c>
      <c r="Y962" s="289">
        <f>(($AB962*'DT IN. DE'!$E$5/1000))*($D$1166/IF(AND($D$1165&gt;$B$1167,$B$1167&gt;$D$1164),366,365))+(($AC962*'DT IN. DE'!$E$5/2000))</f>
        <v>0</v>
      </c>
      <c r="Z962" s="292">
        <f t="shared" si="163"/>
        <v>0</v>
      </c>
      <c r="AA962" s="386"/>
      <c r="AB962" s="291">
        <f t="shared" si="164"/>
        <v>0</v>
      </c>
      <c r="AC962" s="291">
        <f t="shared" si="165"/>
        <v>0</v>
      </c>
    </row>
    <row r="963" spans="2:29" x14ac:dyDescent="0.25">
      <c r="B963" s="424">
        <v>959</v>
      </c>
      <c r="C963" s="430">
        <f>'BIENES ASEGURADOS IN.DE'!C963</f>
        <v>0</v>
      </c>
      <c r="D963" s="431">
        <f>'BIENES ASEGURADOS IN.DE'!D963*'RT GENERALES'!$E$14</f>
        <v>0</v>
      </c>
      <c r="E963" s="432">
        <f>'BIENES ASEGURADOS IN.DE'!E963*'RT GENERALES'!$E$14</f>
        <v>0</v>
      </c>
      <c r="F963" s="433">
        <f>'BIENES ASEGURADOS IN.DE'!F963*'RT GENERALES'!$E$14</f>
        <v>0</v>
      </c>
      <c r="G963" s="425">
        <f t="shared" si="155"/>
        <v>0</v>
      </c>
      <c r="H963" s="283"/>
      <c r="I963" s="284">
        <f>((((D963+E963)*('DT IN. DE'!$C$5/1000)))*($D$1166/IF(AND($D$1165&gt;$B$1167,$B$1167&gt;$D$1164),366,365))+(F963*('DT IN. DE'!$C$5/2000)))</f>
        <v>0</v>
      </c>
      <c r="J963" s="285">
        <f t="shared" si="156"/>
        <v>0</v>
      </c>
      <c r="K963" s="286">
        <f>(((D963+E963)*('DT IN. DE'!$E$5/1000))*($D$1166/IF(AND($D$1165&gt;$B$1167,$B$1167&gt;$D$1164),366,365))+(F963*('DT IN. DE'!$E$5/2000)))</f>
        <v>0</v>
      </c>
      <c r="L963" s="385"/>
      <c r="M963" s="287">
        <f t="shared" si="157"/>
        <v>0</v>
      </c>
      <c r="O963" s="288">
        <f>(($T963*'DT IN. DE'!$C$5/1000))*($D$1166/IF(AND($D$1165&gt;$B$1167,$B$1167&gt;$D$1164),366,365))+(($U963*'DT IN. DE'!$C$5/2000))</f>
        <v>0</v>
      </c>
      <c r="P963" s="289">
        <f t="shared" si="158"/>
        <v>0</v>
      </c>
      <c r="Q963" s="289">
        <f>(($T963*'DT IN. DE'!$E$5/1000))*($D$1166/IF(AND($D$1165&gt;$B$1167,$B$1167&gt;$D$1164),366,365))+(($U963*'DT IN. DE'!$E$5/2000))</f>
        <v>0</v>
      </c>
      <c r="R963" s="290">
        <f t="shared" si="159"/>
        <v>0</v>
      </c>
      <c r="T963" s="291">
        <f t="shared" si="160"/>
        <v>0</v>
      </c>
      <c r="U963" s="291">
        <f t="shared" si="161"/>
        <v>0</v>
      </c>
      <c r="W963" s="288">
        <f>(($AB963*'DT IN. DE'!$C$5/1000))*($D$1166/IF(AND($D$1165&gt;$B$1167,$B$1167&gt;$D$1164),366,365))+(($AC963*'DT IN. DE'!$C$5/2000))</f>
        <v>0</v>
      </c>
      <c r="X963" s="289">
        <f t="shared" si="162"/>
        <v>0</v>
      </c>
      <c r="Y963" s="289">
        <f>(($AB963*'DT IN. DE'!$E$5/1000))*($D$1166/IF(AND($D$1165&gt;$B$1167,$B$1167&gt;$D$1164),366,365))+(($AC963*'DT IN. DE'!$E$5/2000))</f>
        <v>0</v>
      </c>
      <c r="Z963" s="292">
        <f t="shared" si="163"/>
        <v>0</v>
      </c>
      <c r="AA963" s="386"/>
      <c r="AB963" s="291">
        <f t="shared" si="164"/>
        <v>0</v>
      </c>
      <c r="AC963" s="291">
        <f t="shared" si="165"/>
        <v>0</v>
      </c>
    </row>
    <row r="964" spans="2:29" x14ac:dyDescent="0.25">
      <c r="B964" s="424">
        <v>960</v>
      </c>
      <c r="C964" s="430">
        <f>'BIENES ASEGURADOS IN.DE'!C964</f>
        <v>0</v>
      </c>
      <c r="D964" s="431">
        <f>'BIENES ASEGURADOS IN.DE'!D964*'RT GENERALES'!$E$14</f>
        <v>0</v>
      </c>
      <c r="E964" s="432">
        <f>'BIENES ASEGURADOS IN.DE'!E964*'RT GENERALES'!$E$14</f>
        <v>0</v>
      </c>
      <c r="F964" s="433">
        <f>'BIENES ASEGURADOS IN.DE'!F964*'RT GENERALES'!$E$14</f>
        <v>0</v>
      </c>
      <c r="G964" s="425">
        <f t="shared" si="155"/>
        <v>0</v>
      </c>
      <c r="H964" s="283"/>
      <c r="I964" s="284">
        <f>((((D964+E964)*('DT IN. DE'!$C$5/1000)))*($D$1166/IF(AND($D$1165&gt;$B$1167,$B$1167&gt;$D$1164),366,365))+(F964*('DT IN. DE'!$C$5/2000)))</f>
        <v>0</v>
      </c>
      <c r="J964" s="285">
        <f t="shared" si="156"/>
        <v>0</v>
      </c>
      <c r="K964" s="286">
        <f>(((D964+E964)*('DT IN. DE'!$E$5/1000))*($D$1166/IF(AND($D$1165&gt;$B$1167,$B$1167&gt;$D$1164),366,365))+(F964*('DT IN. DE'!$E$5/2000)))</f>
        <v>0</v>
      </c>
      <c r="L964" s="385"/>
      <c r="M964" s="287">
        <f t="shared" si="157"/>
        <v>0</v>
      </c>
      <c r="O964" s="288">
        <f>(($T964*'DT IN. DE'!$C$5/1000))*($D$1166/IF(AND($D$1165&gt;$B$1167,$B$1167&gt;$D$1164),366,365))+(($U964*'DT IN. DE'!$C$5/2000))</f>
        <v>0</v>
      </c>
      <c r="P964" s="289">
        <f t="shared" si="158"/>
        <v>0</v>
      </c>
      <c r="Q964" s="289">
        <f>(($T964*'DT IN. DE'!$E$5/1000))*($D$1166/IF(AND($D$1165&gt;$B$1167,$B$1167&gt;$D$1164),366,365))+(($U964*'DT IN. DE'!$E$5/2000))</f>
        <v>0</v>
      </c>
      <c r="R964" s="290">
        <f t="shared" si="159"/>
        <v>0</v>
      </c>
      <c r="T964" s="291">
        <f t="shared" si="160"/>
        <v>0</v>
      </c>
      <c r="U964" s="291">
        <f t="shared" si="161"/>
        <v>0</v>
      </c>
      <c r="W964" s="288">
        <f>(($AB964*'DT IN. DE'!$C$5/1000))*($D$1166/IF(AND($D$1165&gt;$B$1167,$B$1167&gt;$D$1164),366,365))+(($AC964*'DT IN. DE'!$C$5/2000))</f>
        <v>0</v>
      </c>
      <c r="X964" s="289">
        <f t="shared" si="162"/>
        <v>0</v>
      </c>
      <c r="Y964" s="289">
        <f>(($AB964*'DT IN. DE'!$E$5/1000))*($D$1166/IF(AND($D$1165&gt;$B$1167,$B$1167&gt;$D$1164),366,365))+(($AC964*'DT IN. DE'!$E$5/2000))</f>
        <v>0</v>
      </c>
      <c r="Z964" s="292">
        <f t="shared" si="163"/>
        <v>0</v>
      </c>
      <c r="AA964" s="386"/>
      <c r="AB964" s="291">
        <f t="shared" si="164"/>
        <v>0</v>
      </c>
      <c r="AC964" s="291">
        <f t="shared" si="165"/>
        <v>0</v>
      </c>
    </row>
    <row r="965" spans="2:29" x14ac:dyDescent="0.25">
      <c r="B965" s="423">
        <v>961</v>
      </c>
      <c r="C965" s="430">
        <f>'BIENES ASEGURADOS IN.DE'!C965</f>
        <v>0</v>
      </c>
      <c r="D965" s="431">
        <f>'BIENES ASEGURADOS IN.DE'!D965*'RT GENERALES'!$E$14</f>
        <v>0</v>
      </c>
      <c r="E965" s="432">
        <f>'BIENES ASEGURADOS IN.DE'!E965*'RT GENERALES'!$E$14</f>
        <v>0</v>
      </c>
      <c r="F965" s="433">
        <f>'BIENES ASEGURADOS IN.DE'!F965*'RT GENERALES'!$E$14</f>
        <v>0</v>
      </c>
      <c r="G965" s="425">
        <f t="shared" si="155"/>
        <v>0</v>
      </c>
      <c r="H965" s="283"/>
      <c r="I965" s="284">
        <f>((((D965+E965)*('DT IN. DE'!$C$5/1000)))*($D$1166/IF(AND($D$1165&gt;$B$1167,$B$1167&gt;$D$1164),366,365))+(F965*('DT IN. DE'!$C$5/2000)))</f>
        <v>0</v>
      </c>
      <c r="J965" s="285">
        <f t="shared" si="156"/>
        <v>0</v>
      </c>
      <c r="K965" s="286">
        <f>(((D965+E965)*('DT IN. DE'!$E$5/1000))*($D$1166/IF(AND($D$1165&gt;$B$1167,$B$1167&gt;$D$1164),366,365))+(F965*('DT IN. DE'!$E$5/2000)))</f>
        <v>0</v>
      </c>
      <c r="L965" s="385"/>
      <c r="M965" s="287">
        <f t="shared" si="157"/>
        <v>0</v>
      </c>
      <c r="O965" s="288">
        <f>(($T965*'DT IN. DE'!$C$5/1000))*($D$1166/IF(AND($D$1165&gt;$B$1167,$B$1167&gt;$D$1164),366,365))+(($U965*'DT IN. DE'!$C$5/2000))</f>
        <v>0</v>
      </c>
      <c r="P965" s="289">
        <f t="shared" si="158"/>
        <v>0</v>
      </c>
      <c r="Q965" s="289">
        <f>(($T965*'DT IN. DE'!$E$5/1000))*($D$1166/IF(AND($D$1165&gt;$B$1167,$B$1167&gt;$D$1164),366,365))+(($U965*'DT IN. DE'!$E$5/2000))</f>
        <v>0</v>
      </c>
      <c r="R965" s="290">
        <f t="shared" si="159"/>
        <v>0</v>
      </c>
      <c r="T965" s="291">
        <f t="shared" si="160"/>
        <v>0</v>
      </c>
      <c r="U965" s="291">
        <f t="shared" si="161"/>
        <v>0</v>
      </c>
      <c r="W965" s="288">
        <f>(($AB965*'DT IN. DE'!$C$5/1000))*($D$1166/IF(AND($D$1165&gt;$B$1167,$B$1167&gt;$D$1164),366,365))+(($AC965*'DT IN. DE'!$C$5/2000))</f>
        <v>0</v>
      </c>
      <c r="X965" s="289">
        <f t="shared" si="162"/>
        <v>0</v>
      </c>
      <c r="Y965" s="289">
        <f>(($AB965*'DT IN. DE'!$E$5/1000))*($D$1166/IF(AND($D$1165&gt;$B$1167,$B$1167&gt;$D$1164),366,365))+(($AC965*'DT IN. DE'!$E$5/2000))</f>
        <v>0</v>
      </c>
      <c r="Z965" s="292">
        <f t="shared" si="163"/>
        <v>0</v>
      </c>
      <c r="AA965" s="386"/>
      <c r="AB965" s="291">
        <f t="shared" si="164"/>
        <v>0</v>
      </c>
      <c r="AC965" s="291">
        <f t="shared" si="165"/>
        <v>0</v>
      </c>
    </row>
    <row r="966" spans="2:29" x14ac:dyDescent="0.25">
      <c r="B966" s="424">
        <v>962</v>
      </c>
      <c r="C966" s="430">
        <f>'BIENES ASEGURADOS IN.DE'!C966</f>
        <v>0</v>
      </c>
      <c r="D966" s="431">
        <f>'BIENES ASEGURADOS IN.DE'!D966*'RT GENERALES'!$E$14</f>
        <v>0</v>
      </c>
      <c r="E966" s="432">
        <f>'BIENES ASEGURADOS IN.DE'!E966*'RT GENERALES'!$E$14</f>
        <v>0</v>
      </c>
      <c r="F966" s="433">
        <f>'BIENES ASEGURADOS IN.DE'!F966*'RT GENERALES'!$E$14</f>
        <v>0</v>
      </c>
      <c r="G966" s="425">
        <f t="shared" ref="G966:G1029" si="166">SUM(D966:F966)</f>
        <v>0</v>
      </c>
      <c r="H966" s="283"/>
      <c r="I966" s="284">
        <f>((((D966+E966)*('DT IN. DE'!$C$5/1000)))*($D$1166/IF(AND($D$1165&gt;$B$1167,$B$1167&gt;$D$1164),366,365))+(F966*('DT IN. DE'!$C$5/2000)))</f>
        <v>0</v>
      </c>
      <c r="J966" s="285">
        <f t="shared" ref="J966:J1029" si="167">((((D966+E966)*($G$1166/1000)))*($D$1166/IF(AND($D$1165&gt;$B$1167,$B$1167&gt;$D$1164),366,365))+(F966*$G$1166/2000))</f>
        <v>0</v>
      </c>
      <c r="K966" s="286">
        <f>(((D966+E966)*('DT IN. DE'!$E$5/1000))*($D$1166/IF(AND($D$1165&gt;$B$1167,$B$1167&gt;$D$1164),366,365))+(F966*('DT IN. DE'!$E$5/2000)))</f>
        <v>0</v>
      </c>
      <c r="L966" s="385"/>
      <c r="M966" s="287">
        <f t="shared" ref="M966:M1029" si="168">SUM(I966:L966)</f>
        <v>0</v>
      </c>
      <c r="O966" s="288">
        <f>(($T966*'DT IN. DE'!$C$5/1000))*($D$1166/IF(AND($D$1165&gt;$B$1167,$B$1167&gt;$D$1164),366,365))+(($U966*'DT IN. DE'!$C$5/2000))</f>
        <v>0</v>
      </c>
      <c r="P966" s="289">
        <f t="shared" ref="P966:P1029" si="169">(($T966*$G$1166/1000))*($D$1166/IF(AND($D$1165&gt;$B$1167,$B$1167&gt;$D$1164),366,365))+(($U966*$G$1166/2000))</f>
        <v>0</v>
      </c>
      <c r="Q966" s="289">
        <f>(($T966*'DT IN. DE'!$E$5/1000))*($D$1166/IF(AND($D$1165&gt;$B$1167,$B$1167&gt;$D$1164),366,365))+(($U966*'DT IN. DE'!$E$5/2000))</f>
        <v>0</v>
      </c>
      <c r="R966" s="290">
        <f t="shared" ref="R966:R1029" si="170">M966-(SUM(O966:Q966))</f>
        <v>0</v>
      </c>
      <c r="T966" s="291">
        <f t="shared" ref="T966:T1029" si="171">IF(AND(($G966)&gt;$O$2,F966&gt;0),((D966+E966)*($O$2/$G966)),IF($G966&lt;$O$2,(D966+E966),($G966)*($O$2/$G966)))</f>
        <v>0</v>
      </c>
      <c r="U966" s="291">
        <f t="shared" ref="U966:U1029" si="172">IF(AND(($G966)&gt;$O$2,$F966&gt;0),(($F966)*($O$2/$G966)),$F966)</f>
        <v>0</v>
      </c>
      <c r="W966" s="288">
        <f>(($AB966*'DT IN. DE'!$C$5/1000))*($D$1166/IF(AND($D$1165&gt;$B$1167,$B$1167&gt;$D$1164),366,365))+(($AC966*'DT IN. DE'!$C$5/2000))</f>
        <v>0</v>
      </c>
      <c r="X966" s="289">
        <f t="shared" ref="X966:X1029" si="173">(($AB966*$G$1166/1000))*($D$1166/IF(AND($D$1165&gt;$B$1167,$B$1167&gt;$D$1164),366,365))+(($AC966*$G$1166/2000))</f>
        <v>0</v>
      </c>
      <c r="Y966" s="289">
        <f>(($AB966*'DT IN. DE'!$E$5/1000))*($D$1166/IF(AND($D$1165&gt;$B$1167,$B$1167&gt;$D$1164),366,365))+(($AC966*'DT IN. DE'!$E$5/2000))</f>
        <v>0</v>
      </c>
      <c r="Z966" s="292">
        <f t="shared" ref="Z966:Z1029" si="174">M966-SUM(O966:Q966,W966:Y966)</f>
        <v>0</v>
      </c>
      <c r="AA966" s="386"/>
      <c r="AB966" s="291">
        <f t="shared" ref="AB966:AB1029" si="175">IF($G966&gt;$O$2,IF(AND($W$2&gt;=($G966-$O$2)),(D966+E966)*(1-($O$2/$G966)),(D966+E966)*($W$2/$G966)),0)</f>
        <v>0</v>
      </c>
      <c r="AC966" s="291">
        <f t="shared" ref="AC966:AC1029" si="176">IF($G966&gt;$O$2,IF(AND($W$2&gt;=($G966-$O$2),F966&gt;0),(F966)*(1-($O$2/$G966)),(F966)*($W$2/$G966)),0)</f>
        <v>0</v>
      </c>
    </row>
    <row r="967" spans="2:29" x14ac:dyDescent="0.25">
      <c r="B967" s="424">
        <v>963</v>
      </c>
      <c r="C967" s="430">
        <f>'BIENES ASEGURADOS IN.DE'!C967</f>
        <v>0</v>
      </c>
      <c r="D967" s="431">
        <f>'BIENES ASEGURADOS IN.DE'!D967*'RT GENERALES'!$E$14</f>
        <v>0</v>
      </c>
      <c r="E967" s="432">
        <f>'BIENES ASEGURADOS IN.DE'!E967*'RT GENERALES'!$E$14</f>
        <v>0</v>
      </c>
      <c r="F967" s="433">
        <f>'BIENES ASEGURADOS IN.DE'!F967*'RT GENERALES'!$E$14</f>
        <v>0</v>
      </c>
      <c r="G967" s="425">
        <f t="shared" si="166"/>
        <v>0</v>
      </c>
      <c r="H967" s="283"/>
      <c r="I967" s="284">
        <f>((((D967+E967)*('DT IN. DE'!$C$5/1000)))*($D$1166/IF(AND($D$1165&gt;$B$1167,$B$1167&gt;$D$1164),366,365))+(F967*('DT IN. DE'!$C$5/2000)))</f>
        <v>0</v>
      </c>
      <c r="J967" s="285">
        <f t="shared" si="167"/>
        <v>0</v>
      </c>
      <c r="K967" s="286">
        <f>(((D967+E967)*('DT IN. DE'!$E$5/1000))*($D$1166/IF(AND($D$1165&gt;$B$1167,$B$1167&gt;$D$1164),366,365))+(F967*('DT IN. DE'!$E$5/2000)))</f>
        <v>0</v>
      </c>
      <c r="L967" s="385"/>
      <c r="M967" s="287">
        <f t="shared" si="168"/>
        <v>0</v>
      </c>
      <c r="O967" s="288">
        <f>(($T967*'DT IN. DE'!$C$5/1000))*($D$1166/IF(AND($D$1165&gt;$B$1167,$B$1167&gt;$D$1164),366,365))+(($U967*'DT IN. DE'!$C$5/2000))</f>
        <v>0</v>
      </c>
      <c r="P967" s="289">
        <f t="shared" si="169"/>
        <v>0</v>
      </c>
      <c r="Q967" s="289">
        <f>(($T967*'DT IN. DE'!$E$5/1000))*($D$1166/IF(AND($D$1165&gt;$B$1167,$B$1167&gt;$D$1164),366,365))+(($U967*'DT IN. DE'!$E$5/2000))</f>
        <v>0</v>
      </c>
      <c r="R967" s="290">
        <f t="shared" si="170"/>
        <v>0</v>
      </c>
      <c r="T967" s="291">
        <f t="shared" si="171"/>
        <v>0</v>
      </c>
      <c r="U967" s="291">
        <f t="shared" si="172"/>
        <v>0</v>
      </c>
      <c r="W967" s="288">
        <f>(($AB967*'DT IN. DE'!$C$5/1000))*($D$1166/IF(AND($D$1165&gt;$B$1167,$B$1167&gt;$D$1164),366,365))+(($AC967*'DT IN. DE'!$C$5/2000))</f>
        <v>0</v>
      </c>
      <c r="X967" s="289">
        <f t="shared" si="173"/>
        <v>0</v>
      </c>
      <c r="Y967" s="289">
        <f>(($AB967*'DT IN. DE'!$E$5/1000))*($D$1166/IF(AND($D$1165&gt;$B$1167,$B$1167&gt;$D$1164),366,365))+(($AC967*'DT IN. DE'!$E$5/2000))</f>
        <v>0</v>
      </c>
      <c r="Z967" s="292">
        <f t="shared" si="174"/>
        <v>0</v>
      </c>
      <c r="AA967" s="386"/>
      <c r="AB967" s="291">
        <f t="shared" si="175"/>
        <v>0</v>
      </c>
      <c r="AC967" s="291">
        <f t="shared" si="176"/>
        <v>0</v>
      </c>
    </row>
    <row r="968" spans="2:29" x14ac:dyDescent="0.25">
      <c r="B968" s="423">
        <v>964</v>
      </c>
      <c r="C968" s="430">
        <f>'BIENES ASEGURADOS IN.DE'!C968</f>
        <v>0</v>
      </c>
      <c r="D968" s="431">
        <f>'BIENES ASEGURADOS IN.DE'!D968*'RT GENERALES'!$E$14</f>
        <v>0</v>
      </c>
      <c r="E968" s="432">
        <f>'BIENES ASEGURADOS IN.DE'!E968*'RT GENERALES'!$E$14</f>
        <v>0</v>
      </c>
      <c r="F968" s="433">
        <f>'BIENES ASEGURADOS IN.DE'!F968*'RT GENERALES'!$E$14</f>
        <v>0</v>
      </c>
      <c r="G968" s="425">
        <f t="shared" si="166"/>
        <v>0</v>
      </c>
      <c r="H968" s="283"/>
      <c r="I968" s="284">
        <f>((((D968+E968)*('DT IN. DE'!$C$5/1000)))*($D$1166/IF(AND($D$1165&gt;$B$1167,$B$1167&gt;$D$1164),366,365))+(F968*('DT IN. DE'!$C$5/2000)))</f>
        <v>0</v>
      </c>
      <c r="J968" s="285">
        <f t="shared" si="167"/>
        <v>0</v>
      </c>
      <c r="K968" s="286">
        <f>(((D968+E968)*('DT IN. DE'!$E$5/1000))*($D$1166/IF(AND($D$1165&gt;$B$1167,$B$1167&gt;$D$1164),366,365))+(F968*('DT IN. DE'!$E$5/2000)))</f>
        <v>0</v>
      </c>
      <c r="L968" s="385"/>
      <c r="M968" s="287">
        <f t="shared" si="168"/>
        <v>0</v>
      </c>
      <c r="O968" s="288">
        <f>(($T968*'DT IN. DE'!$C$5/1000))*($D$1166/IF(AND($D$1165&gt;$B$1167,$B$1167&gt;$D$1164),366,365))+(($U968*'DT IN. DE'!$C$5/2000))</f>
        <v>0</v>
      </c>
      <c r="P968" s="289">
        <f t="shared" si="169"/>
        <v>0</v>
      </c>
      <c r="Q968" s="289">
        <f>(($T968*'DT IN. DE'!$E$5/1000))*($D$1166/IF(AND($D$1165&gt;$B$1167,$B$1167&gt;$D$1164),366,365))+(($U968*'DT IN. DE'!$E$5/2000))</f>
        <v>0</v>
      </c>
      <c r="R968" s="290">
        <f t="shared" si="170"/>
        <v>0</v>
      </c>
      <c r="T968" s="291">
        <f t="shared" si="171"/>
        <v>0</v>
      </c>
      <c r="U968" s="291">
        <f t="shared" si="172"/>
        <v>0</v>
      </c>
      <c r="W968" s="288">
        <f>(($AB968*'DT IN. DE'!$C$5/1000))*($D$1166/IF(AND($D$1165&gt;$B$1167,$B$1167&gt;$D$1164),366,365))+(($AC968*'DT IN. DE'!$C$5/2000))</f>
        <v>0</v>
      </c>
      <c r="X968" s="289">
        <f t="shared" si="173"/>
        <v>0</v>
      </c>
      <c r="Y968" s="289">
        <f>(($AB968*'DT IN. DE'!$E$5/1000))*($D$1166/IF(AND($D$1165&gt;$B$1167,$B$1167&gt;$D$1164),366,365))+(($AC968*'DT IN. DE'!$E$5/2000))</f>
        <v>0</v>
      </c>
      <c r="Z968" s="292">
        <f t="shared" si="174"/>
        <v>0</v>
      </c>
      <c r="AA968" s="386"/>
      <c r="AB968" s="291">
        <f t="shared" si="175"/>
        <v>0</v>
      </c>
      <c r="AC968" s="291">
        <f t="shared" si="176"/>
        <v>0</v>
      </c>
    </row>
    <row r="969" spans="2:29" x14ac:dyDescent="0.25">
      <c r="B969" s="424">
        <v>965</v>
      </c>
      <c r="C969" s="430">
        <f>'BIENES ASEGURADOS IN.DE'!C969</f>
        <v>0</v>
      </c>
      <c r="D969" s="431">
        <f>'BIENES ASEGURADOS IN.DE'!D969*'RT GENERALES'!$E$14</f>
        <v>0</v>
      </c>
      <c r="E969" s="432">
        <f>'BIENES ASEGURADOS IN.DE'!E969*'RT GENERALES'!$E$14</f>
        <v>0</v>
      </c>
      <c r="F969" s="433">
        <f>'BIENES ASEGURADOS IN.DE'!F969*'RT GENERALES'!$E$14</f>
        <v>0</v>
      </c>
      <c r="G969" s="425">
        <f t="shared" si="166"/>
        <v>0</v>
      </c>
      <c r="H969" s="283"/>
      <c r="I969" s="284">
        <f>((((D969+E969)*('DT IN. DE'!$C$5/1000)))*($D$1166/IF(AND($D$1165&gt;$B$1167,$B$1167&gt;$D$1164),366,365))+(F969*('DT IN. DE'!$C$5/2000)))</f>
        <v>0</v>
      </c>
      <c r="J969" s="285">
        <f t="shared" si="167"/>
        <v>0</v>
      </c>
      <c r="K969" s="286">
        <f>(((D969+E969)*('DT IN. DE'!$E$5/1000))*($D$1166/IF(AND($D$1165&gt;$B$1167,$B$1167&gt;$D$1164),366,365))+(F969*('DT IN. DE'!$E$5/2000)))</f>
        <v>0</v>
      </c>
      <c r="L969" s="385"/>
      <c r="M969" s="287">
        <f t="shared" si="168"/>
        <v>0</v>
      </c>
      <c r="O969" s="288">
        <f>(($T969*'DT IN. DE'!$C$5/1000))*($D$1166/IF(AND($D$1165&gt;$B$1167,$B$1167&gt;$D$1164),366,365))+(($U969*'DT IN. DE'!$C$5/2000))</f>
        <v>0</v>
      </c>
      <c r="P969" s="289">
        <f t="shared" si="169"/>
        <v>0</v>
      </c>
      <c r="Q969" s="289">
        <f>(($T969*'DT IN. DE'!$E$5/1000))*($D$1166/IF(AND($D$1165&gt;$B$1167,$B$1167&gt;$D$1164),366,365))+(($U969*'DT IN. DE'!$E$5/2000))</f>
        <v>0</v>
      </c>
      <c r="R969" s="290">
        <f t="shared" si="170"/>
        <v>0</v>
      </c>
      <c r="T969" s="291">
        <f t="shared" si="171"/>
        <v>0</v>
      </c>
      <c r="U969" s="291">
        <f t="shared" si="172"/>
        <v>0</v>
      </c>
      <c r="W969" s="288">
        <f>(($AB969*'DT IN. DE'!$C$5/1000))*($D$1166/IF(AND($D$1165&gt;$B$1167,$B$1167&gt;$D$1164),366,365))+(($AC969*'DT IN. DE'!$C$5/2000))</f>
        <v>0</v>
      </c>
      <c r="X969" s="289">
        <f t="shared" si="173"/>
        <v>0</v>
      </c>
      <c r="Y969" s="289">
        <f>(($AB969*'DT IN. DE'!$E$5/1000))*($D$1166/IF(AND($D$1165&gt;$B$1167,$B$1167&gt;$D$1164),366,365))+(($AC969*'DT IN. DE'!$E$5/2000))</f>
        <v>0</v>
      </c>
      <c r="Z969" s="292">
        <f t="shared" si="174"/>
        <v>0</v>
      </c>
      <c r="AA969" s="386"/>
      <c r="AB969" s="291">
        <f t="shared" si="175"/>
        <v>0</v>
      </c>
      <c r="AC969" s="291">
        <f t="shared" si="176"/>
        <v>0</v>
      </c>
    </row>
    <row r="970" spans="2:29" x14ac:dyDescent="0.25">
      <c r="B970" s="424">
        <v>966</v>
      </c>
      <c r="C970" s="430">
        <f>'BIENES ASEGURADOS IN.DE'!C970</f>
        <v>0</v>
      </c>
      <c r="D970" s="431">
        <f>'BIENES ASEGURADOS IN.DE'!D970*'RT GENERALES'!$E$14</f>
        <v>0</v>
      </c>
      <c r="E970" s="432">
        <f>'BIENES ASEGURADOS IN.DE'!E970*'RT GENERALES'!$E$14</f>
        <v>0</v>
      </c>
      <c r="F970" s="433">
        <f>'BIENES ASEGURADOS IN.DE'!F970*'RT GENERALES'!$E$14</f>
        <v>0</v>
      </c>
      <c r="G970" s="425">
        <f t="shared" si="166"/>
        <v>0</v>
      </c>
      <c r="H970" s="283"/>
      <c r="I970" s="284">
        <f>((((D970+E970)*('DT IN. DE'!$C$5/1000)))*($D$1166/IF(AND($D$1165&gt;$B$1167,$B$1167&gt;$D$1164),366,365))+(F970*('DT IN. DE'!$C$5/2000)))</f>
        <v>0</v>
      </c>
      <c r="J970" s="285">
        <f t="shared" si="167"/>
        <v>0</v>
      </c>
      <c r="K970" s="286">
        <f>(((D970+E970)*('DT IN. DE'!$E$5/1000))*($D$1166/IF(AND($D$1165&gt;$B$1167,$B$1167&gt;$D$1164),366,365))+(F970*('DT IN. DE'!$E$5/2000)))</f>
        <v>0</v>
      </c>
      <c r="L970" s="385"/>
      <c r="M970" s="287">
        <f t="shared" si="168"/>
        <v>0</v>
      </c>
      <c r="O970" s="288">
        <f>(($T970*'DT IN. DE'!$C$5/1000))*($D$1166/IF(AND($D$1165&gt;$B$1167,$B$1167&gt;$D$1164),366,365))+(($U970*'DT IN. DE'!$C$5/2000))</f>
        <v>0</v>
      </c>
      <c r="P970" s="289">
        <f t="shared" si="169"/>
        <v>0</v>
      </c>
      <c r="Q970" s="289">
        <f>(($T970*'DT IN. DE'!$E$5/1000))*($D$1166/IF(AND($D$1165&gt;$B$1167,$B$1167&gt;$D$1164),366,365))+(($U970*'DT IN. DE'!$E$5/2000))</f>
        <v>0</v>
      </c>
      <c r="R970" s="290">
        <f t="shared" si="170"/>
        <v>0</v>
      </c>
      <c r="T970" s="291">
        <f t="shared" si="171"/>
        <v>0</v>
      </c>
      <c r="U970" s="291">
        <f t="shared" si="172"/>
        <v>0</v>
      </c>
      <c r="W970" s="288">
        <f>(($AB970*'DT IN. DE'!$C$5/1000))*($D$1166/IF(AND($D$1165&gt;$B$1167,$B$1167&gt;$D$1164),366,365))+(($AC970*'DT IN. DE'!$C$5/2000))</f>
        <v>0</v>
      </c>
      <c r="X970" s="289">
        <f t="shared" si="173"/>
        <v>0</v>
      </c>
      <c r="Y970" s="289">
        <f>(($AB970*'DT IN. DE'!$E$5/1000))*($D$1166/IF(AND($D$1165&gt;$B$1167,$B$1167&gt;$D$1164),366,365))+(($AC970*'DT IN. DE'!$E$5/2000))</f>
        <v>0</v>
      </c>
      <c r="Z970" s="292">
        <f t="shared" si="174"/>
        <v>0</v>
      </c>
      <c r="AA970" s="386"/>
      <c r="AB970" s="291">
        <f t="shared" si="175"/>
        <v>0</v>
      </c>
      <c r="AC970" s="291">
        <f t="shared" si="176"/>
        <v>0</v>
      </c>
    </row>
    <row r="971" spans="2:29" x14ac:dyDescent="0.25">
      <c r="B971" s="423">
        <v>967</v>
      </c>
      <c r="C971" s="430">
        <f>'BIENES ASEGURADOS IN.DE'!C971</f>
        <v>0</v>
      </c>
      <c r="D971" s="431">
        <f>'BIENES ASEGURADOS IN.DE'!D971*'RT GENERALES'!$E$14</f>
        <v>0</v>
      </c>
      <c r="E971" s="432">
        <f>'BIENES ASEGURADOS IN.DE'!E971*'RT GENERALES'!$E$14</f>
        <v>0</v>
      </c>
      <c r="F971" s="433">
        <f>'BIENES ASEGURADOS IN.DE'!F971*'RT GENERALES'!$E$14</f>
        <v>0</v>
      </c>
      <c r="G971" s="425">
        <f t="shared" si="166"/>
        <v>0</v>
      </c>
      <c r="H971" s="283"/>
      <c r="I971" s="284">
        <f>((((D971+E971)*('DT IN. DE'!$C$5/1000)))*($D$1166/IF(AND($D$1165&gt;$B$1167,$B$1167&gt;$D$1164),366,365))+(F971*('DT IN. DE'!$C$5/2000)))</f>
        <v>0</v>
      </c>
      <c r="J971" s="285">
        <f t="shared" si="167"/>
        <v>0</v>
      </c>
      <c r="K971" s="286">
        <f>(((D971+E971)*('DT IN. DE'!$E$5/1000))*($D$1166/IF(AND($D$1165&gt;$B$1167,$B$1167&gt;$D$1164),366,365))+(F971*('DT IN. DE'!$E$5/2000)))</f>
        <v>0</v>
      </c>
      <c r="L971" s="385"/>
      <c r="M971" s="287">
        <f t="shared" si="168"/>
        <v>0</v>
      </c>
      <c r="O971" s="288">
        <f>(($T971*'DT IN. DE'!$C$5/1000))*($D$1166/IF(AND($D$1165&gt;$B$1167,$B$1167&gt;$D$1164),366,365))+(($U971*'DT IN. DE'!$C$5/2000))</f>
        <v>0</v>
      </c>
      <c r="P971" s="289">
        <f t="shared" si="169"/>
        <v>0</v>
      </c>
      <c r="Q971" s="289">
        <f>(($T971*'DT IN. DE'!$E$5/1000))*($D$1166/IF(AND($D$1165&gt;$B$1167,$B$1167&gt;$D$1164),366,365))+(($U971*'DT IN. DE'!$E$5/2000))</f>
        <v>0</v>
      </c>
      <c r="R971" s="290">
        <f t="shared" si="170"/>
        <v>0</v>
      </c>
      <c r="T971" s="291">
        <f t="shared" si="171"/>
        <v>0</v>
      </c>
      <c r="U971" s="291">
        <f t="shared" si="172"/>
        <v>0</v>
      </c>
      <c r="W971" s="288">
        <f>(($AB971*'DT IN. DE'!$C$5/1000))*($D$1166/IF(AND($D$1165&gt;$B$1167,$B$1167&gt;$D$1164),366,365))+(($AC971*'DT IN. DE'!$C$5/2000))</f>
        <v>0</v>
      </c>
      <c r="X971" s="289">
        <f t="shared" si="173"/>
        <v>0</v>
      </c>
      <c r="Y971" s="289">
        <f>(($AB971*'DT IN. DE'!$E$5/1000))*($D$1166/IF(AND($D$1165&gt;$B$1167,$B$1167&gt;$D$1164),366,365))+(($AC971*'DT IN. DE'!$E$5/2000))</f>
        <v>0</v>
      </c>
      <c r="Z971" s="292">
        <f t="shared" si="174"/>
        <v>0</v>
      </c>
      <c r="AA971" s="386"/>
      <c r="AB971" s="291">
        <f t="shared" si="175"/>
        <v>0</v>
      </c>
      <c r="AC971" s="291">
        <f t="shared" si="176"/>
        <v>0</v>
      </c>
    </row>
    <row r="972" spans="2:29" x14ac:dyDescent="0.25">
      <c r="B972" s="424">
        <v>968</v>
      </c>
      <c r="C972" s="430">
        <f>'BIENES ASEGURADOS IN.DE'!C972</f>
        <v>0</v>
      </c>
      <c r="D972" s="431">
        <f>'BIENES ASEGURADOS IN.DE'!D972*'RT GENERALES'!$E$14</f>
        <v>0</v>
      </c>
      <c r="E972" s="432">
        <f>'BIENES ASEGURADOS IN.DE'!E972*'RT GENERALES'!$E$14</f>
        <v>0</v>
      </c>
      <c r="F972" s="433">
        <f>'BIENES ASEGURADOS IN.DE'!F972*'RT GENERALES'!$E$14</f>
        <v>0</v>
      </c>
      <c r="G972" s="425">
        <f t="shared" si="166"/>
        <v>0</v>
      </c>
      <c r="H972" s="283"/>
      <c r="I972" s="284">
        <f>((((D972+E972)*('DT IN. DE'!$C$5/1000)))*($D$1166/IF(AND($D$1165&gt;$B$1167,$B$1167&gt;$D$1164),366,365))+(F972*('DT IN. DE'!$C$5/2000)))</f>
        <v>0</v>
      </c>
      <c r="J972" s="285">
        <f t="shared" si="167"/>
        <v>0</v>
      </c>
      <c r="K972" s="286">
        <f>(((D972+E972)*('DT IN. DE'!$E$5/1000))*($D$1166/IF(AND($D$1165&gt;$B$1167,$B$1167&gt;$D$1164),366,365))+(F972*('DT IN. DE'!$E$5/2000)))</f>
        <v>0</v>
      </c>
      <c r="L972" s="385"/>
      <c r="M972" s="287">
        <f t="shared" si="168"/>
        <v>0</v>
      </c>
      <c r="O972" s="288">
        <f>(($T972*'DT IN. DE'!$C$5/1000))*($D$1166/IF(AND($D$1165&gt;$B$1167,$B$1167&gt;$D$1164),366,365))+(($U972*'DT IN. DE'!$C$5/2000))</f>
        <v>0</v>
      </c>
      <c r="P972" s="289">
        <f t="shared" si="169"/>
        <v>0</v>
      </c>
      <c r="Q972" s="289">
        <f>(($T972*'DT IN. DE'!$E$5/1000))*($D$1166/IF(AND($D$1165&gt;$B$1167,$B$1167&gt;$D$1164),366,365))+(($U972*'DT IN. DE'!$E$5/2000))</f>
        <v>0</v>
      </c>
      <c r="R972" s="290">
        <f t="shared" si="170"/>
        <v>0</v>
      </c>
      <c r="T972" s="291">
        <f t="shared" si="171"/>
        <v>0</v>
      </c>
      <c r="U972" s="291">
        <f t="shared" si="172"/>
        <v>0</v>
      </c>
      <c r="W972" s="288">
        <f>(($AB972*'DT IN. DE'!$C$5/1000))*($D$1166/IF(AND($D$1165&gt;$B$1167,$B$1167&gt;$D$1164),366,365))+(($AC972*'DT IN. DE'!$C$5/2000))</f>
        <v>0</v>
      </c>
      <c r="X972" s="289">
        <f t="shared" si="173"/>
        <v>0</v>
      </c>
      <c r="Y972" s="289">
        <f>(($AB972*'DT IN. DE'!$E$5/1000))*($D$1166/IF(AND($D$1165&gt;$B$1167,$B$1167&gt;$D$1164),366,365))+(($AC972*'DT IN. DE'!$E$5/2000))</f>
        <v>0</v>
      </c>
      <c r="Z972" s="292">
        <f t="shared" si="174"/>
        <v>0</v>
      </c>
      <c r="AA972" s="386"/>
      <c r="AB972" s="291">
        <f t="shared" si="175"/>
        <v>0</v>
      </c>
      <c r="AC972" s="291">
        <f t="shared" si="176"/>
        <v>0</v>
      </c>
    </row>
    <row r="973" spans="2:29" x14ac:dyDescent="0.25">
      <c r="B973" s="424">
        <v>969</v>
      </c>
      <c r="C973" s="430">
        <f>'BIENES ASEGURADOS IN.DE'!C973</f>
        <v>0</v>
      </c>
      <c r="D973" s="431">
        <f>'BIENES ASEGURADOS IN.DE'!D973*'RT GENERALES'!$E$14</f>
        <v>0</v>
      </c>
      <c r="E973" s="432">
        <f>'BIENES ASEGURADOS IN.DE'!E973*'RT GENERALES'!$E$14</f>
        <v>0</v>
      </c>
      <c r="F973" s="433">
        <f>'BIENES ASEGURADOS IN.DE'!F973*'RT GENERALES'!$E$14</f>
        <v>0</v>
      </c>
      <c r="G973" s="425">
        <f t="shared" si="166"/>
        <v>0</v>
      </c>
      <c r="H973" s="283"/>
      <c r="I973" s="284">
        <f>((((D973+E973)*('DT IN. DE'!$C$5/1000)))*($D$1166/IF(AND($D$1165&gt;$B$1167,$B$1167&gt;$D$1164),366,365))+(F973*('DT IN. DE'!$C$5/2000)))</f>
        <v>0</v>
      </c>
      <c r="J973" s="285">
        <f t="shared" si="167"/>
        <v>0</v>
      </c>
      <c r="K973" s="286">
        <f>(((D973+E973)*('DT IN. DE'!$E$5/1000))*($D$1166/IF(AND($D$1165&gt;$B$1167,$B$1167&gt;$D$1164),366,365))+(F973*('DT IN. DE'!$E$5/2000)))</f>
        <v>0</v>
      </c>
      <c r="L973" s="385"/>
      <c r="M973" s="287">
        <f t="shared" si="168"/>
        <v>0</v>
      </c>
      <c r="O973" s="288">
        <f>(($T973*'DT IN. DE'!$C$5/1000))*($D$1166/IF(AND($D$1165&gt;$B$1167,$B$1167&gt;$D$1164),366,365))+(($U973*'DT IN. DE'!$C$5/2000))</f>
        <v>0</v>
      </c>
      <c r="P973" s="289">
        <f t="shared" si="169"/>
        <v>0</v>
      </c>
      <c r="Q973" s="289">
        <f>(($T973*'DT IN. DE'!$E$5/1000))*($D$1166/IF(AND($D$1165&gt;$B$1167,$B$1167&gt;$D$1164),366,365))+(($U973*'DT IN. DE'!$E$5/2000))</f>
        <v>0</v>
      </c>
      <c r="R973" s="290">
        <f t="shared" si="170"/>
        <v>0</v>
      </c>
      <c r="T973" s="291">
        <f t="shared" si="171"/>
        <v>0</v>
      </c>
      <c r="U973" s="291">
        <f t="shared" si="172"/>
        <v>0</v>
      </c>
      <c r="W973" s="288">
        <f>(($AB973*'DT IN. DE'!$C$5/1000))*($D$1166/IF(AND($D$1165&gt;$B$1167,$B$1167&gt;$D$1164),366,365))+(($AC973*'DT IN. DE'!$C$5/2000))</f>
        <v>0</v>
      </c>
      <c r="X973" s="289">
        <f t="shared" si="173"/>
        <v>0</v>
      </c>
      <c r="Y973" s="289">
        <f>(($AB973*'DT IN. DE'!$E$5/1000))*($D$1166/IF(AND($D$1165&gt;$B$1167,$B$1167&gt;$D$1164),366,365))+(($AC973*'DT IN. DE'!$E$5/2000))</f>
        <v>0</v>
      </c>
      <c r="Z973" s="292">
        <f t="shared" si="174"/>
        <v>0</v>
      </c>
      <c r="AA973" s="386"/>
      <c r="AB973" s="291">
        <f t="shared" si="175"/>
        <v>0</v>
      </c>
      <c r="AC973" s="291">
        <f t="shared" si="176"/>
        <v>0</v>
      </c>
    </row>
    <row r="974" spans="2:29" x14ac:dyDescent="0.25">
      <c r="B974" s="423">
        <v>970</v>
      </c>
      <c r="C974" s="430">
        <f>'BIENES ASEGURADOS IN.DE'!C974</f>
        <v>0</v>
      </c>
      <c r="D974" s="431">
        <f>'BIENES ASEGURADOS IN.DE'!D974*'RT GENERALES'!$E$14</f>
        <v>0</v>
      </c>
      <c r="E974" s="432">
        <f>'BIENES ASEGURADOS IN.DE'!E974*'RT GENERALES'!$E$14</f>
        <v>0</v>
      </c>
      <c r="F974" s="433">
        <f>'BIENES ASEGURADOS IN.DE'!F974*'RT GENERALES'!$E$14</f>
        <v>0</v>
      </c>
      <c r="G974" s="425">
        <f t="shared" si="166"/>
        <v>0</v>
      </c>
      <c r="H974" s="283"/>
      <c r="I974" s="284">
        <f>((((D974+E974)*('DT IN. DE'!$C$5/1000)))*($D$1166/IF(AND($D$1165&gt;$B$1167,$B$1167&gt;$D$1164),366,365))+(F974*('DT IN. DE'!$C$5/2000)))</f>
        <v>0</v>
      </c>
      <c r="J974" s="285">
        <f t="shared" si="167"/>
        <v>0</v>
      </c>
      <c r="K974" s="286">
        <f>(((D974+E974)*('DT IN. DE'!$E$5/1000))*($D$1166/IF(AND($D$1165&gt;$B$1167,$B$1167&gt;$D$1164),366,365))+(F974*('DT IN. DE'!$E$5/2000)))</f>
        <v>0</v>
      </c>
      <c r="L974" s="385"/>
      <c r="M974" s="287">
        <f t="shared" si="168"/>
        <v>0</v>
      </c>
      <c r="O974" s="288">
        <f>(($T974*'DT IN. DE'!$C$5/1000))*($D$1166/IF(AND($D$1165&gt;$B$1167,$B$1167&gt;$D$1164),366,365))+(($U974*'DT IN. DE'!$C$5/2000))</f>
        <v>0</v>
      </c>
      <c r="P974" s="289">
        <f t="shared" si="169"/>
        <v>0</v>
      </c>
      <c r="Q974" s="289">
        <f>(($T974*'DT IN. DE'!$E$5/1000))*($D$1166/IF(AND($D$1165&gt;$B$1167,$B$1167&gt;$D$1164),366,365))+(($U974*'DT IN. DE'!$E$5/2000))</f>
        <v>0</v>
      </c>
      <c r="R974" s="290">
        <f t="shared" si="170"/>
        <v>0</v>
      </c>
      <c r="T974" s="291">
        <f t="shared" si="171"/>
        <v>0</v>
      </c>
      <c r="U974" s="291">
        <f t="shared" si="172"/>
        <v>0</v>
      </c>
      <c r="W974" s="288">
        <f>(($AB974*'DT IN. DE'!$C$5/1000))*($D$1166/IF(AND($D$1165&gt;$B$1167,$B$1167&gt;$D$1164),366,365))+(($AC974*'DT IN. DE'!$C$5/2000))</f>
        <v>0</v>
      </c>
      <c r="X974" s="289">
        <f t="shared" si="173"/>
        <v>0</v>
      </c>
      <c r="Y974" s="289">
        <f>(($AB974*'DT IN. DE'!$E$5/1000))*($D$1166/IF(AND($D$1165&gt;$B$1167,$B$1167&gt;$D$1164),366,365))+(($AC974*'DT IN. DE'!$E$5/2000))</f>
        <v>0</v>
      </c>
      <c r="Z974" s="292">
        <f t="shared" si="174"/>
        <v>0</v>
      </c>
      <c r="AA974" s="386"/>
      <c r="AB974" s="291">
        <f t="shared" si="175"/>
        <v>0</v>
      </c>
      <c r="AC974" s="291">
        <f t="shared" si="176"/>
        <v>0</v>
      </c>
    </row>
    <row r="975" spans="2:29" x14ac:dyDescent="0.25">
      <c r="B975" s="424">
        <v>971</v>
      </c>
      <c r="C975" s="430">
        <f>'BIENES ASEGURADOS IN.DE'!C975</f>
        <v>0</v>
      </c>
      <c r="D975" s="431">
        <f>'BIENES ASEGURADOS IN.DE'!D975*'RT GENERALES'!$E$14</f>
        <v>0</v>
      </c>
      <c r="E975" s="432">
        <f>'BIENES ASEGURADOS IN.DE'!E975*'RT GENERALES'!$E$14</f>
        <v>0</v>
      </c>
      <c r="F975" s="433">
        <f>'BIENES ASEGURADOS IN.DE'!F975*'RT GENERALES'!$E$14</f>
        <v>0</v>
      </c>
      <c r="G975" s="425">
        <f t="shared" si="166"/>
        <v>0</v>
      </c>
      <c r="H975" s="283"/>
      <c r="I975" s="284">
        <f>((((D975+E975)*('DT IN. DE'!$C$5/1000)))*($D$1166/IF(AND($D$1165&gt;$B$1167,$B$1167&gt;$D$1164),366,365))+(F975*('DT IN. DE'!$C$5/2000)))</f>
        <v>0</v>
      </c>
      <c r="J975" s="285">
        <f t="shared" si="167"/>
        <v>0</v>
      </c>
      <c r="K975" s="286">
        <f>(((D975+E975)*('DT IN. DE'!$E$5/1000))*($D$1166/IF(AND($D$1165&gt;$B$1167,$B$1167&gt;$D$1164),366,365))+(F975*('DT IN. DE'!$E$5/2000)))</f>
        <v>0</v>
      </c>
      <c r="L975" s="385"/>
      <c r="M975" s="287">
        <f t="shared" si="168"/>
        <v>0</v>
      </c>
      <c r="O975" s="288">
        <f>(($T975*'DT IN. DE'!$C$5/1000))*($D$1166/IF(AND($D$1165&gt;$B$1167,$B$1167&gt;$D$1164),366,365))+(($U975*'DT IN. DE'!$C$5/2000))</f>
        <v>0</v>
      </c>
      <c r="P975" s="289">
        <f t="shared" si="169"/>
        <v>0</v>
      </c>
      <c r="Q975" s="289">
        <f>(($T975*'DT IN. DE'!$E$5/1000))*($D$1166/IF(AND($D$1165&gt;$B$1167,$B$1167&gt;$D$1164),366,365))+(($U975*'DT IN. DE'!$E$5/2000))</f>
        <v>0</v>
      </c>
      <c r="R975" s="290">
        <f t="shared" si="170"/>
        <v>0</v>
      </c>
      <c r="T975" s="291">
        <f t="shared" si="171"/>
        <v>0</v>
      </c>
      <c r="U975" s="291">
        <f t="shared" si="172"/>
        <v>0</v>
      </c>
      <c r="W975" s="288">
        <f>(($AB975*'DT IN. DE'!$C$5/1000))*($D$1166/IF(AND($D$1165&gt;$B$1167,$B$1167&gt;$D$1164),366,365))+(($AC975*'DT IN. DE'!$C$5/2000))</f>
        <v>0</v>
      </c>
      <c r="X975" s="289">
        <f t="shared" si="173"/>
        <v>0</v>
      </c>
      <c r="Y975" s="289">
        <f>(($AB975*'DT IN. DE'!$E$5/1000))*($D$1166/IF(AND($D$1165&gt;$B$1167,$B$1167&gt;$D$1164),366,365))+(($AC975*'DT IN. DE'!$E$5/2000))</f>
        <v>0</v>
      </c>
      <c r="Z975" s="292">
        <f t="shared" si="174"/>
        <v>0</v>
      </c>
      <c r="AA975" s="386"/>
      <c r="AB975" s="291">
        <f t="shared" si="175"/>
        <v>0</v>
      </c>
      <c r="AC975" s="291">
        <f t="shared" si="176"/>
        <v>0</v>
      </c>
    </row>
    <row r="976" spans="2:29" x14ac:dyDescent="0.25">
      <c r="B976" s="424">
        <v>972</v>
      </c>
      <c r="C976" s="430">
        <f>'BIENES ASEGURADOS IN.DE'!C976</f>
        <v>0</v>
      </c>
      <c r="D976" s="431">
        <f>'BIENES ASEGURADOS IN.DE'!D976*'RT GENERALES'!$E$14</f>
        <v>0</v>
      </c>
      <c r="E976" s="432">
        <f>'BIENES ASEGURADOS IN.DE'!E976*'RT GENERALES'!$E$14</f>
        <v>0</v>
      </c>
      <c r="F976" s="433">
        <f>'BIENES ASEGURADOS IN.DE'!F976*'RT GENERALES'!$E$14</f>
        <v>0</v>
      </c>
      <c r="G976" s="425">
        <f t="shared" si="166"/>
        <v>0</v>
      </c>
      <c r="H976" s="283"/>
      <c r="I976" s="284">
        <f>((((D976+E976)*('DT IN. DE'!$C$5/1000)))*($D$1166/IF(AND($D$1165&gt;$B$1167,$B$1167&gt;$D$1164),366,365))+(F976*('DT IN. DE'!$C$5/2000)))</f>
        <v>0</v>
      </c>
      <c r="J976" s="285">
        <f t="shared" si="167"/>
        <v>0</v>
      </c>
      <c r="K976" s="286">
        <f>(((D976+E976)*('DT IN. DE'!$E$5/1000))*($D$1166/IF(AND($D$1165&gt;$B$1167,$B$1167&gt;$D$1164),366,365))+(F976*('DT IN. DE'!$E$5/2000)))</f>
        <v>0</v>
      </c>
      <c r="L976" s="385"/>
      <c r="M976" s="287">
        <f t="shared" si="168"/>
        <v>0</v>
      </c>
      <c r="O976" s="288">
        <f>(($T976*'DT IN. DE'!$C$5/1000))*($D$1166/IF(AND($D$1165&gt;$B$1167,$B$1167&gt;$D$1164),366,365))+(($U976*'DT IN. DE'!$C$5/2000))</f>
        <v>0</v>
      </c>
      <c r="P976" s="289">
        <f t="shared" si="169"/>
        <v>0</v>
      </c>
      <c r="Q976" s="289">
        <f>(($T976*'DT IN. DE'!$E$5/1000))*($D$1166/IF(AND($D$1165&gt;$B$1167,$B$1167&gt;$D$1164),366,365))+(($U976*'DT IN. DE'!$E$5/2000))</f>
        <v>0</v>
      </c>
      <c r="R976" s="290">
        <f t="shared" si="170"/>
        <v>0</v>
      </c>
      <c r="T976" s="291">
        <f t="shared" si="171"/>
        <v>0</v>
      </c>
      <c r="U976" s="291">
        <f t="shared" si="172"/>
        <v>0</v>
      </c>
      <c r="W976" s="288">
        <f>(($AB976*'DT IN. DE'!$C$5/1000))*($D$1166/IF(AND($D$1165&gt;$B$1167,$B$1167&gt;$D$1164),366,365))+(($AC976*'DT IN. DE'!$C$5/2000))</f>
        <v>0</v>
      </c>
      <c r="X976" s="289">
        <f t="shared" si="173"/>
        <v>0</v>
      </c>
      <c r="Y976" s="289">
        <f>(($AB976*'DT IN. DE'!$E$5/1000))*($D$1166/IF(AND($D$1165&gt;$B$1167,$B$1167&gt;$D$1164),366,365))+(($AC976*'DT IN. DE'!$E$5/2000))</f>
        <v>0</v>
      </c>
      <c r="Z976" s="292">
        <f t="shared" si="174"/>
        <v>0</v>
      </c>
      <c r="AA976" s="386"/>
      <c r="AB976" s="291">
        <f t="shared" si="175"/>
        <v>0</v>
      </c>
      <c r="AC976" s="291">
        <f t="shared" si="176"/>
        <v>0</v>
      </c>
    </row>
    <row r="977" spans="2:29" x14ac:dyDescent="0.25">
      <c r="B977" s="423">
        <v>973</v>
      </c>
      <c r="C977" s="430">
        <f>'BIENES ASEGURADOS IN.DE'!C977</f>
        <v>0</v>
      </c>
      <c r="D977" s="431">
        <f>'BIENES ASEGURADOS IN.DE'!D977*'RT GENERALES'!$E$14</f>
        <v>0</v>
      </c>
      <c r="E977" s="432">
        <f>'BIENES ASEGURADOS IN.DE'!E977*'RT GENERALES'!$E$14</f>
        <v>0</v>
      </c>
      <c r="F977" s="433">
        <f>'BIENES ASEGURADOS IN.DE'!F977*'RT GENERALES'!$E$14</f>
        <v>0</v>
      </c>
      <c r="G977" s="425">
        <f t="shared" si="166"/>
        <v>0</v>
      </c>
      <c r="H977" s="283"/>
      <c r="I977" s="284">
        <f>((((D977+E977)*('DT IN. DE'!$C$5/1000)))*($D$1166/IF(AND($D$1165&gt;$B$1167,$B$1167&gt;$D$1164),366,365))+(F977*('DT IN. DE'!$C$5/2000)))</f>
        <v>0</v>
      </c>
      <c r="J977" s="285">
        <f t="shared" si="167"/>
        <v>0</v>
      </c>
      <c r="K977" s="286">
        <f>(((D977+E977)*('DT IN. DE'!$E$5/1000))*($D$1166/IF(AND($D$1165&gt;$B$1167,$B$1167&gt;$D$1164),366,365))+(F977*('DT IN. DE'!$E$5/2000)))</f>
        <v>0</v>
      </c>
      <c r="L977" s="385"/>
      <c r="M977" s="287">
        <f t="shared" si="168"/>
        <v>0</v>
      </c>
      <c r="O977" s="288">
        <f>(($T977*'DT IN. DE'!$C$5/1000))*($D$1166/IF(AND($D$1165&gt;$B$1167,$B$1167&gt;$D$1164),366,365))+(($U977*'DT IN. DE'!$C$5/2000))</f>
        <v>0</v>
      </c>
      <c r="P977" s="289">
        <f t="shared" si="169"/>
        <v>0</v>
      </c>
      <c r="Q977" s="289">
        <f>(($T977*'DT IN. DE'!$E$5/1000))*($D$1166/IF(AND($D$1165&gt;$B$1167,$B$1167&gt;$D$1164),366,365))+(($U977*'DT IN. DE'!$E$5/2000))</f>
        <v>0</v>
      </c>
      <c r="R977" s="290">
        <f t="shared" si="170"/>
        <v>0</v>
      </c>
      <c r="T977" s="291">
        <f t="shared" si="171"/>
        <v>0</v>
      </c>
      <c r="U977" s="291">
        <f t="shared" si="172"/>
        <v>0</v>
      </c>
      <c r="W977" s="288">
        <f>(($AB977*'DT IN. DE'!$C$5/1000))*($D$1166/IF(AND($D$1165&gt;$B$1167,$B$1167&gt;$D$1164),366,365))+(($AC977*'DT IN. DE'!$C$5/2000))</f>
        <v>0</v>
      </c>
      <c r="X977" s="289">
        <f t="shared" si="173"/>
        <v>0</v>
      </c>
      <c r="Y977" s="289">
        <f>(($AB977*'DT IN. DE'!$E$5/1000))*($D$1166/IF(AND($D$1165&gt;$B$1167,$B$1167&gt;$D$1164),366,365))+(($AC977*'DT IN. DE'!$E$5/2000))</f>
        <v>0</v>
      </c>
      <c r="Z977" s="292">
        <f t="shared" si="174"/>
        <v>0</v>
      </c>
      <c r="AA977" s="386"/>
      <c r="AB977" s="291">
        <f t="shared" si="175"/>
        <v>0</v>
      </c>
      <c r="AC977" s="291">
        <f t="shared" si="176"/>
        <v>0</v>
      </c>
    </row>
    <row r="978" spans="2:29" x14ac:dyDescent="0.25">
      <c r="B978" s="424">
        <v>974</v>
      </c>
      <c r="C978" s="430">
        <f>'BIENES ASEGURADOS IN.DE'!C978</f>
        <v>0</v>
      </c>
      <c r="D978" s="431">
        <f>'BIENES ASEGURADOS IN.DE'!D978*'RT GENERALES'!$E$14</f>
        <v>0</v>
      </c>
      <c r="E978" s="432">
        <f>'BIENES ASEGURADOS IN.DE'!E978*'RT GENERALES'!$E$14</f>
        <v>0</v>
      </c>
      <c r="F978" s="433">
        <f>'BIENES ASEGURADOS IN.DE'!F978*'RT GENERALES'!$E$14</f>
        <v>0</v>
      </c>
      <c r="G978" s="425">
        <f t="shared" si="166"/>
        <v>0</v>
      </c>
      <c r="H978" s="283"/>
      <c r="I978" s="284">
        <f>((((D978+E978)*('DT IN. DE'!$C$5/1000)))*($D$1166/IF(AND($D$1165&gt;$B$1167,$B$1167&gt;$D$1164),366,365))+(F978*('DT IN. DE'!$C$5/2000)))</f>
        <v>0</v>
      </c>
      <c r="J978" s="285">
        <f t="shared" si="167"/>
        <v>0</v>
      </c>
      <c r="K978" s="286">
        <f>(((D978+E978)*('DT IN. DE'!$E$5/1000))*($D$1166/IF(AND($D$1165&gt;$B$1167,$B$1167&gt;$D$1164),366,365))+(F978*('DT IN. DE'!$E$5/2000)))</f>
        <v>0</v>
      </c>
      <c r="L978" s="385"/>
      <c r="M978" s="287">
        <f t="shared" si="168"/>
        <v>0</v>
      </c>
      <c r="O978" s="288">
        <f>(($T978*'DT IN. DE'!$C$5/1000))*($D$1166/IF(AND($D$1165&gt;$B$1167,$B$1167&gt;$D$1164),366,365))+(($U978*'DT IN. DE'!$C$5/2000))</f>
        <v>0</v>
      </c>
      <c r="P978" s="289">
        <f t="shared" si="169"/>
        <v>0</v>
      </c>
      <c r="Q978" s="289">
        <f>(($T978*'DT IN. DE'!$E$5/1000))*($D$1166/IF(AND($D$1165&gt;$B$1167,$B$1167&gt;$D$1164),366,365))+(($U978*'DT IN. DE'!$E$5/2000))</f>
        <v>0</v>
      </c>
      <c r="R978" s="290">
        <f t="shared" si="170"/>
        <v>0</v>
      </c>
      <c r="T978" s="291">
        <f t="shared" si="171"/>
        <v>0</v>
      </c>
      <c r="U978" s="291">
        <f t="shared" si="172"/>
        <v>0</v>
      </c>
      <c r="W978" s="288">
        <f>(($AB978*'DT IN. DE'!$C$5/1000))*($D$1166/IF(AND($D$1165&gt;$B$1167,$B$1167&gt;$D$1164),366,365))+(($AC978*'DT IN. DE'!$C$5/2000))</f>
        <v>0</v>
      </c>
      <c r="X978" s="289">
        <f t="shared" si="173"/>
        <v>0</v>
      </c>
      <c r="Y978" s="289">
        <f>(($AB978*'DT IN. DE'!$E$5/1000))*($D$1166/IF(AND($D$1165&gt;$B$1167,$B$1167&gt;$D$1164),366,365))+(($AC978*'DT IN. DE'!$E$5/2000))</f>
        <v>0</v>
      </c>
      <c r="Z978" s="292">
        <f t="shared" si="174"/>
        <v>0</v>
      </c>
      <c r="AA978" s="386"/>
      <c r="AB978" s="291">
        <f t="shared" si="175"/>
        <v>0</v>
      </c>
      <c r="AC978" s="291">
        <f t="shared" si="176"/>
        <v>0</v>
      </c>
    </row>
    <row r="979" spans="2:29" x14ac:dyDescent="0.25">
      <c r="B979" s="424">
        <v>975</v>
      </c>
      <c r="C979" s="430">
        <f>'BIENES ASEGURADOS IN.DE'!C979</f>
        <v>0</v>
      </c>
      <c r="D979" s="431">
        <f>'BIENES ASEGURADOS IN.DE'!D979*'RT GENERALES'!$E$14</f>
        <v>0</v>
      </c>
      <c r="E979" s="432">
        <f>'BIENES ASEGURADOS IN.DE'!E979*'RT GENERALES'!$E$14</f>
        <v>0</v>
      </c>
      <c r="F979" s="433">
        <f>'BIENES ASEGURADOS IN.DE'!F979*'RT GENERALES'!$E$14</f>
        <v>0</v>
      </c>
      <c r="G979" s="425">
        <f t="shared" si="166"/>
        <v>0</v>
      </c>
      <c r="H979" s="283"/>
      <c r="I979" s="284">
        <f>((((D979+E979)*('DT IN. DE'!$C$5/1000)))*($D$1166/IF(AND($D$1165&gt;$B$1167,$B$1167&gt;$D$1164),366,365))+(F979*('DT IN. DE'!$C$5/2000)))</f>
        <v>0</v>
      </c>
      <c r="J979" s="285">
        <f t="shared" si="167"/>
        <v>0</v>
      </c>
      <c r="K979" s="286">
        <f>(((D979+E979)*('DT IN. DE'!$E$5/1000))*($D$1166/IF(AND($D$1165&gt;$B$1167,$B$1167&gt;$D$1164),366,365))+(F979*('DT IN. DE'!$E$5/2000)))</f>
        <v>0</v>
      </c>
      <c r="L979" s="385"/>
      <c r="M979" s="287">
        <f t="shared" si="168"/>
        <v>0</v>
      </c>
      <c r="O979" s="288">
        <f>(($T979*'DT IN. DE'!$C$5/1000))*($D$1166/IF(AND($D$1165&gt;$B$1167,$B$1167&gt;$D$1164),366,365))+(($U979*'DT IN. DE'!$C$5/2000))</f>
        <v>0</v>
      </c>
      <c r="P979" s="289">
        <f t="shared" si="169"/>
        <v>0</v>
      </c>
      <c r="Q979" s="289">
        <f>(($T979*'DT IN. DE'!$E$5/1000))*($D$1166/IF(AND($D$1165&gt;$B$1167,$B$1167&gt;$D$1164),366,365))+(($U979*'DT IN. DE'!$E$5/2000))</f>
        <v>0</v>
      </c>
      <c r="R979" s="290">
        <f t="shared" si="170"/>
        <v>0</v>
      </c>
      <c r="T979" s="291">
        <f t="shared" si="171"/>
        <v>0</v>
      </c>
      <c r="U979" s="291">
        <f t="shared" si="172"/>
        <v>0</v>
      </c>
      <c r="W979" s="288">
        <f>(($AB979*'DT IN. DE'!$C$5/1000))*($D$1166/IF(AND($D$1165&gt;$B$1167,$B$1167&gt;$D$1164),366,365))+(($AC979*'DT IN. DE'!$C$5/2000))</f>
        <v>0</v>
      </c>
      <c r="X979" s="289">
        <f t="shared" si="173"/>
        <v>0</v>
      </c>
      <c r="Y979" s="289">
        <f>(($AB979*'DT IN. DE'!$E$5/1000))*($D$1166/IF(AND($D$1165&gt;$B$1167,$B$1167&gt;$D$1164),366,365))+(($AC979*'DT IN. DE'!$E$5/2000))</f>
        <v>0</v>
      </c>
      <c r="Z979" s="292">
        <f t="shared" si="174"/>
        <v>0</v>
      </c>
      <c r="AA979" s="386"/>
      <c r="AB979" s="291">
        <f t="shared" si="175"/>
        <v>0</v>
      </c>
      <c r="AC979" s="291">
        <f t="shared" si="176"/>
        <v>0</v>
      </c>
    </row>
    <row r="980" spans="2:29" x14ac:dyDescent="0.25">
      <c r="B980" s="423">
        <v>976</v>
      </c>
      <c r="C980" s="430">
        <f>'BIENES ASEGURADOS IN.DE'!C980</f>
        <v>0</v>
      </c>
      <c r="D980" s="431">
        <f>'BIENES ASEGURADOS IN.DE'!D980*'RT GENERALES'!$E$14</f>
        <v>0</v>
      </c>
      <c r="E980" s="432">
        <f>'BIENES ASEGURADOS IN.DE'!E980*'RT GENERALES'!$E$14</f>
        <v>0</v>
      </c>
      <c r="F980" s="433">
        <f>'BIENES ASEGURADOS IN.DE'!F980*'RT GENERALES'!$E$14</f>
        <v>0</v>
      </c>
      <c r="G980" s="425">
        <f t="shared" si="166"/>
        <v>0</v>
      </c>
      <c r="H980" s="283"/>
      <c r="I980" s="284">
        <f>((((D980+E980)*('DT IN. DE'!$C$5/1000)))*($D$1166/IF(AND($D$1165&gt;$B$1167,$B$1167&gt;$D$1164),366,365))+(F980*('DT IN. DE'!$C$5/2000)))</f>
        <v>0</v>
      </c>
      <c r="J980" s="285">
        <f t="shared" si="167"/>
        <v>0</v>
      </c>
      <c r="K980" s="286">
        <f>(((D980+E980)*('DT IN. DE'!$E$5/1000))*($D$1166/IF(AND($D$1165&gt;$B$1167,$B$1167&gt;$D$1164),366,365))+(F980*('DT IN. DE'!$E$5/2000)))</f>
        <v>0</v>
      </c>
      <c r="L980" s="385"/>
      <c r="M980" s="287">
        <f t="shared" si="168"/>
        <v>0</v>
      </c>
      <c r="O980" s="288">
        <f>(($T980*'DT IN. DE'!$C$5/1000))*($D$1166/IF(AND($D$1165&gt;$B$1167,$B$1167&gt;$D$1164),366,365))+(($U980*'DT IN. DE'!$C$5/2000))</f>
        <v>0</v>
      </c>
      <c r="P980" s="289">
        <f t="shared" si="169"/>
        <v>0</v>
      </c>
      <c r="Q980" s="289">
        <f>(($T980*'DT IN. DE'!$E$5/1000))*($D$1166/IF(AND($D$1165&gt;$B$1167,$B$1167&gt;$D$1164),366,365))+(($U980*'DT IN. DE'!$E$5/2000))</f>
        <v>0</v>
      </c>
      <c r="R980" s="290">
        <f t="shared" si="170"/>
        <v>0</v>
      </c>
      <c r="T980" s="291">
        <f t="shared" si="171"/>
        <v>0</v>
      </c>
      <c r="U980" s="291">
        <f t="shared" si="172"/>
        <v>0</v>
      </c>
      <c r="W980" s="288">
        <f>(($AB980*'DT IN. DE'!$C$5/1000))*($D$1166/IF(AND($D$1165&gt;$B$1167,$B$1167&gt;$D$1164),366,365))+(($AC980*'DT IN. DE'!$C$5/2000))</f>
        <v>0</v>
      </c>
      <c r="X980" s="289">
        <f t="shared" si="173"/>
        <v>0</v>
      </c>
      <c r="Y980" s="289">
        <f>(($AB980*'DT IN. DE'!$E$5/1000))*($D$1166/IF(AND($D$1165&gt;$B$1167,$B$1167&gt;$D$1164),366,365))+(($AC980*'DT IN. DE'!$E$5/2000))</f>
        <v>0</v>
      </c>
      <c r="Z980" s="292">
        <f t="shared" si="174"/>
        <v>0</v>
      </c>
      <c r="AA980" s="386"/>
      <c r="AB980" s="291">
        <f t="shared" si="175"/>
        <v>0</v>
      </c>
      <c r="AC980" s="291">
        <f t="shared" si="176"/>
        <v>0</v>
      </c>
    </row>
    <row r="981" spans="2:29" x14ac:dyDescent="0.25">
      <c r="B981" s="424">
        <v>977</v>
      </c>
      <c r="C981" s="430">
        <f>'BIENES ASEGURADOS IN.DE'!C981</f>
        <v>0</v>
      </c>
      <c r="D981" s="431">
        <f>'BIENES ASEGURADOS IN.DE'!D981*'RT GENERALES'!$E$14</f>
        <v>0</v>
      </c>
      <c r="E981" s="432">
        <f>'BIENES ASEGURADOS IN.DE'!E981*'RT GENERALES'!$E$14</f>
        <v>0</v>
      </c>
      <c r="F981" s="433">
        <f>'BIENES ASEGURADOS IN.DE'!F981*'RT GENERALES'!$E$14</f>
        <v>0</v>
      </c>
      <c r="G981" s="425">
        <f t="shared" si="166"/>
        <v>0</v>
      </c>
      <c r="H981" s="283"/>
      <c r="I981" s="284">
        <f>((((D981+E981)*('DT IN. DE'!$C$5/1000)))*($D$1166/IF(AND($D$1165&gt;$B$1167,$B$1167&gt;$D$1164),366,365))+(F981*('DT IN. DE'!$C$5/2000)))</f>
        <v>0</v>
      </c>
      <c r="J981" s="285">
        <f t="shared" si="167"/>
        <v>0</v>
      </c>
      <c r="K981" s="286">
        <f>(((D981+E981)*('DT IN. DE'!$E$5/1000))*($D$1166/IF(AND($D$1165&gt;$B$1167,$B$1167&gt;$D$1164),366,365))+(F981*('DT IN. DE'!$E$5/2000)))</f>
        <v>0</v>
      </c>
      <c r="L981" s="385"/>
      <c r="M981" s="287">
        <f t="shared" si="168"/>
        <v>0</v>
      </c>
      <c r="O981" s="288">
        <f>(($T981*'DT IN. DE'!$C$5/1000))*($D$1166/IF(AND($D$1165&gt;$B$1167,$B$1167&gt;$D$1164),366,365))+(($U981*'DT IN. DE'!$C$5/2000))</f>
        <v>0</v>
      </c>
      <c r="P981" s="289">
        <f t="shared" si="169"/>
        <v>0</v>
      </c>
      <c r="Q981" s="289">
        <f>(($T981*'DT IN. DE'!$E$5/1000))*($D$1166/IF(AND($D$1165&gt;$B$1167,$B$1167&gt;$D$1164),366,365))+(($U981*'DT IN. DE'!$E$5/2000))</f>
        <v>0</v>
      </c>
      <c r="R981" s="290">
        <f t="shared" si="170"/>
        <v>0</v>
      </c>
      <c r="T981" s="291">
        <f t="shared" si="171"/>
        <v>0</v>
      </c>
      <c r="U981" s="291">
        <f t="shared" si="172"/>
        <v>0</v>
      </c>
      <c r="W981" s="288">
        <f>(($AB981*'DT IN. DE'!$C$5/1000))*($D$1166/IF(AND($D$1165&gt;$B$1167,$B$1167&gt;$D$1164),366,365))+(($AC981*'DT IN. DE'!$C$5/2000))</f>
        <v>0</v>
      </c>
      <c r="X981" s="289">
        <f t="shared" si="173"/>
        <v>0</v>
      </c>
      <c r="Y981" s="289">
        <f>(($AB981*'DT IN. DE'!$E$5/1000))*($D$1166/IF(AND($D$1165&gt;$B$1167,$B$1167&gt;$D$1164),366,365))+(($AC981*'DT IN. DE'!$E$5/2000))</f>
        <v>0</v>
      </c>
      <c r="Z981" s="292">
        <f t="shared" si="174"/>
        <v>0</v>
      </c>
      <c r="AA981" s="386"/>
      <c r="AB981" s="291">
        <f t="shared" si="175"/>
        <v>0</v>
      </c>
      <c r="AC981" s="291">
        <f t="shared" si="176"/>
        <v>0</v>
      </c>
    </row>
    <row r="982" spans="2:29" x14ac:dyDescent="0.25">
      <c r="B982" s="424">
        <v>978</v>
      </c>
      <c r="C982" s="430">
        <f>'BIENES ASEGURADOS IN.DE'!C982</f>
        <v>0</v>
      </c>
      <c r="D982" s="431">
        <f>'BIENES ASEGURADOS IN.DE'!D982*'RT GENERALES'!$E$14</f>
        <v>0</v>
      </c>
      <c r="E982" s="432">
        <f>'BIENES ASEGURADOS IN.DE'!E982*'RT GENERALES'!$E$14</f>
        <v>0</v>
      </c>
      <c r="F982" s="433">
        <f>'BIENES ASEGURADOS IN.DE'!F982*'RT GENERALES'!$E$14</f>
        <v>0</v>
      </c>
      <c r="G982" s="425">
        <f t="shared" si="166"/>
        <v>0</v>
      </c>
      <c r="H982" s="283"/>
      <c r="I982" s="284">
        <f>((((D982+E982)*('DT IN. DE'!$C$5/1000)))*($D$1166/IF(AND($D$1165&gt;$B$1167,$B$1167&gt;$D$1164),366,365))+(F982*('DT IN. DE'!$C$5/2000)))</f>
        <v>0</v>
      </c>
      <c r="J982" s="285">
        <f t="shared" si="167"/>
        <v>0</v>
      </c>
      <c r="K982" s="286">
        <f>(((D982+E982)*('DT IN. DE'!$E$5/1000))*($D$1166/IF(AND($D$1165&gt;$B$1167,$B$1167&gt;$D$1164),366,365))+(F982*('DT IN. DE'!$E$5/2000)))</f>
        <v>0</v>
      </c>
      <c r="L982" s="385"/>
      <c r="M982" s="287">
        <f t="shared" si="168"/>
        <v>0</v>
      </c>
      <c r="O982" s="288">
        <f>(($T982*'DT IN. DE'!$C$5/1000))*($D$1166/IF(AND($D$1165&gt;$B$1167,$B$1167&gt;$D$1164),366,365))+(($U982*'DT IN. DE'!$C$5/2000))</f>
        <v>0</v>
      </c>
      <c r="P982" s="289">
        <f t="shared" si="169"/>
        <v>0</v>
      </c>
      <c r="Q982" s="289">
        <f>(($T982*'DT IN. DE'!$E$5/1000))*($D$1166/IF(AND($D$1165&gt;$B$1167,$B$1167&gt;$D$1164),366,365))+(($U982*'DT IN. DE'!$E$5/2000))</f>
        <v>0</v>
      </c>
      <c r="R982" s="290">
        <f t="shared" si="170"/>
        <v>0</v>
      </c>
      <c r="T982" s="291">
        <f t="shared" si="171"/>
        <v>0</v>
      </c>
      <c r="U982" s="291">
        <f t="shared" si="172"/>
        <v>0</v>
      </c>
      <c r="W982" s="288">
        <f>(($AB982*'DT IN. DE'!$C$5/1000))*($D$1166/IF(AND($D$1165&gt;$B$1167,$B$1167&gt;$D$1164),366,365))+(($AC982*'DT IN. DE'!$C$5/2000))</f>
        <v>0</v>
      </c>
      <c r="X982" s="289">
        <f t="shared" si="173"/>
        <v>0</v>
      </c>
      <c r="Y982" s="289">
        <f>(($AB982*'DT IN. DE'!$E$5/1000))*($D$1166/IF(AND($D$1165&gt;$B$1167,$B$1167&gt;$D$1164),366,365))+(($AC982*'DT IN. DE'!$E$5/2000))</f>
        <v>0</v>
      </c>
      <c r="Z982" s="292">
        <f t="shared" si="174"/>
        <v>0</v>
      </c>
      <c r="AA982" s="386"/>
      <c r="AB982" s="291">
        <f t="shared" si="175"/>
        <v>0</v>
      </c>
      <c r="AC982" s="291">
        <f t="shared" si="176"/>
        <v>0</v>
      </c>
    </row>
    <row r="983" spans="2:29" x14ac:dyDescent="0.25">
      <c r="B983" s="423">
        <v>979</v>
      </c>
      <c r="C983" s="430">
        <f>'BIENES ASEGURADOS IN.DE'!C983</f>
        <v>0</v>
      </c>
      <c r="D983" s="431">
        <f>'BIENES ASEGURADOS IN.DE'!D983*'RT GENERALES'!$E$14</f>
        <v>0</v>
      </c>
      <c r="E983" s="432">
        <f>'BIENES ASEGURADOS IN.DE'!E983*'RT GENERALES'!$E$14</f>
        <v>0</v>
      </c>
      <c r="F983" s="433">
        <f>'BIENES ASEGURADOS IN.DE'!F983*'RT GENERALES'!$E$14</f>
        <v>0</v>
      </c>
      <c r="G983" s="425">
        <f t="shared" si="166"/>
        <v>0</v>
      </c>
      <c r="H983" s="283"/>
      <c r="I983" s="284">
        <f>((((D983+E983)*('DT IN. DE'!$C$5/1000)))*($D$1166/IF(AND($D$1165&gt;$B$1167,$B$1167&gt;$D$1164),366,365))+(F983*('DT IN. DE'!$C$5/2000)))</f>
        <v>0</v>
      </c>
      <c r="J983" s="285">
        <f t="shared" si="167"/>
        <v>0</v>
      </c>
      <c r="K983" s="286">
        <f>(((D983+E983)*('DT IN. DE'!$E$5/1000))*($D$1166/IF(AND($D$1165&gt;$B$1167,$B$1167&gt;$D$1164),366,365))+(F983*('DT IN. DE'!$E$5/2000)))</f>
        <v>0</v>
      </c>
      <c r="L983" s="385"/>
      <c r="M983" s="287">
        <f t="shared" si="168"/>
        <v>0</v>
      </c>
      <c r="O983" s="288">
        <f>(($T983*'DT IN. DE'!$C$5/1000))*($D$1166/IF(AND($D$1165&gt;$B$1167,$B$1167&gt;$D$1164),366,365))+(($U983*'DT IN. DE'!$C$5/2000))</f>
        <v>0</v>
      </c>
      <c r="P983" s="289">
        <f t="shared" si="169"/>
        <v>0</v>
      </c>
      <c r="Q983" s="289">
        <f>(($T983*'DT IN. DE'!$E$5/1000))*($D$1166/IF(AND($D$1165&gt;$B$1167,$B$1167&gt;$D$1164),366,365))+(($U983*'DT IN. DE'!$E$5/2000))</f>
        <v>0</v>
      </c>
      <c r="R983" s="290">
        <f t="shared" si="170"/>
        <v>0</v>
      </c>
      <c r="T983" s="291">
        <f t="shared" si="171"/>
        <v>0</v>
      </c>
      <c r="U983" s="291">
        <f t="shared" si="172"/>
        <v>0</v>
      </c>
      <c r="W983" s="288">
        <f>(($AB983*'DT IN. DE'!$C$5/1000))*($D$1166/IF(AND($D$1165&gt;$B$1167,$B$1167&gt;$D$1164),366,365))+(($AC983*'DT IN. DE'!$C$5/2000))</f>
        <v>0</v>
      </c>
      <c r="X983" s="289">
        <f t="shared" si="173"/>
        <v>0</v>
      </c>
      <c r="Y983" s="289">
        <f>(($AB983*'DT IN. DE'!$E$5/1000))*($D$1166/IF(AND($D$1165&gt;$B$1167,$B$1167&gt;$D$1164),366,365))+(($AC983*'DT IN. DE'!$E$5/2000))</f>
        <v>0</v>
      </c>
      <c r="Z983" s="292">
        <f t="shared" si="174"/>
        <v>0</v>
      </c>
      <c r="AA983" s="386"/>
      <c r="AB983" s="291">
        <f t="shared" si="175"/>
        <v>0</v>
      </c>
      <c r="AC983" s="291">
        <f t="shared" si="176"/>
        <v>0</v>
      </c>
    </row>
    <row r="984" spans="2:29" x14ac:dyDescent="0.25">
      <c r="B984" s="424">
        <v>980</v>
      </c>
      <c r="C984" s="430">
        <f>'BIENES ASEGURADOS IN.DE'!C984</f>
        <v>0</v>
      </c>
      <c r="D984" s="431">
        <f>'BIENES ASEGURADOS IN.DE'!D984*'RT GENERALES'!$E$14</f>
        <v>0</v>
      </c>
      <c r="E984" s="432">
        <f>'BIENES ASEGURADOS IN.DE'!E984*'RT GENERALES'!$E$14</f>
        <v>0</v>
      </c>
      <c r="F984" s="433">
        <f>'BIENES ASEGURADOS IN.DE'!F984*'RT GENERALES'!$E$14</f>
        <v>0</v>
      </c>
      <c r="G984" s="425">
        <f t="shared" si="166"/>
        <v>0</v>
      </c>
      <c r="H984" s="283"/>
      <c r="I984" s="284">
        <f>((((D984+E984)*('DT IN. DE'!$C$5/1000)))*($D$1166/IF(AND($D$1165&gt;$B$1167,$B$1167&gt;$D$1164),366,365))+(F984*('DT IN. DE'!$C$5/2000)))</f>
        <v>0</v>
      </c>
      <c r="J984" s="285">
        <f t="shared" si="167"/>
        <v>0</v>
      </c>
      <c r="K984" s="286">
        <f>(((D984+E984)*('DT IN. DE'!$E$5/1000))*($D$1166/IF(AND($D$1165&gt;$B$1167,$B$1167&gt;$D$1164),366,365))+(F984*('DT IN. DE'!$E$5/2000)))</f>
        <v>0</v>
      </c>
      <c r="L984" s="385"/>
      <c r="M984" s="287">
        <f t="shared" si="168"/>
        <v>0</v>
      </c>
      <c r="O984" s="288">
        <f>(($T984*'DT IN. DE'!$C$5/1000))*($D$1166/IF(AND($D$1165&gt;$B$1167,$B$1167&gt;$D$1164),366,365))+(($U984*'DT IN. DE'!$C$5/2000))</f>
        <v>0</v>
      </c>
      <c r="P984" s="289">
        <f t="shared" si="169"/>
        <v>0</v>
      </c>
      <c r="Q984" s="289">
        <f>(($T984*'DT IN. DE'!$E$5/1000))*($D$1166/IF(AND($D$1165&gt;$B$1167,$B$1167&gt;$D$1164),366,365))+(($U984*'DT IN. DE'!$E$5/2000))</f>
        <v>0</v>
      </c>
      <c r="R984" s="290">
        <f t="shared" si="170"/>
        <v>0</v>
      </c>
      <c r="T984" s="291">
        <f t="shared" si="171"/>
        <v>0</v>
      </c>
      <c r="U984" s="291">
        <f t="shared" si="172"/>
        <v>0</v>
      </c>
      <c r="W984" s="288">
        <f>(($AB984*'DT IN. DE'!$C$5/1000))*($D$1166/IF(AND($D$1165&gt;$B$1167,$B$1167&gt;$D$1164),366,365))+(($AC984*'DT IN. DE'!$C$5/2000))</f>
        <v>0</v>
      </c>
      <c r="X984" s="289">
        <f t="shared" si="173"/>
        <v>0</v>
      </c>
      <c r="Y984" s="289">
        <f>(($AB984*'DT IN. DE'!$E$5/1000))*($D$1166/IF(AND($D$1165&gt;$B$1167,$B$1167&gt;$D$1164),366,365))+(($AC984*'DT IN. DE'!$E$5/2000))</f>
        <v>0</v>
      </c>
      <c r="Z984" s="292">
        <f t="shared" si="174"/>
        <v>0</v>
      </c>
      <c r="AA984" s="386"/>
      <c r="AB984" s="291">
        <f t="shared" si="175"/>
        <v>0</v>
      </c>
      <c r="AC984" s="291">
        <f t="shared" si="176"/>
        <v>0</v>
      </c>
    </row>
    <row r="985" spans="2:29" x14ac:dyDescent="0.25">
      <c r="B985" s="424">
        <v>981</v>
      </c>
      <c r="C985" s="430">
        <f>'BIENES ASEGURADOS IN.DE'!C985</f>
        <v>0</v>
      </c>
      <c r="D985" s="431">
        <f>'BIENES ASEGURADOS IN.DE'!D985*'RT GENERALES'!$E$14</f>
        <v>0</v>
      </c>
      <c r="E985" s="432">
        <f>'BIENES ASEGURADOS IN.DE'!E985*'RT GENERALES'!$E$14</f>
        <v>0</v>
      </c>
      <c r="F985" s="433">
        <f>'BIENES ASEGURADOS IN.DE'!F985*'RT GENERALES'!$E$14</f>
        <v>0</v>
      </c>
      <c r="G985" s="425">
        <f t="shared" si="166"/>
        <v>0</v>
      </c>
      <c r="H985" s="283"/>
      <c r="I985" s="284">
        <f>((((D985+E985)*('DT IN. DE'!$C$5/1000)))*($D$1166/IF(AND($D$1165&gt;$B$1167,$B$1167&gt;$D$1164),366,365))+(F985*('DT IN. DE'!$C$5/2000)))</f>
        <v>0</v>
      </c>
      <c r="J985" s="285">
        <f t="shared" si="167"/>
        <v>0</v>
      </c>
      <c r="K985" s="286">
        <f>(((D985+E985)*('DT IN. DE'!$E$5/1000))*($D$1166/IF(AND($D$1165&gt;$B$1167,$B$1167&gt;$D$1164),366,365))+(F985*('DT IN. DE'!$E$5/2000)))</f>
        <v>0</v>
      </c>
      <c r="L985" s="385"/>
      <c r="M985" s="287">
        <f t="shared" si="168"/>
        <v>0</v>
      </c>
      <c r="O985" s="288">
        <f>(($T985*'DT IN. DE'!$C$5/1000))*($D$1166/IF(AND($D$1165&gt;$B$1167,$B$1167&gt;$D$1164),366,365))+(($U985*'DT IN. DE'!$C$5/2000))</f>
        <v>0</v>
      </c>
      <c r="P985" s="289">
        <f t="shared" si="169"/>
        <v>0</v>
      </c>
      <c r="Q985" s="289">
        <f>(($T985*'DT IN. DE'!$E$5/1000))*($D$1166/IF(AND($D$1165&gt;$B$1167,$B$1167&gt;$D$1164),366,365))+(($U985*'DT IN. DE'!$E$5/2000))</f>
        <v>0</v>
      </c>
      <c r="R985" s="290">
        <f t="shared" si="170"/>
        <v>0</v>
      </c>
      <c r="T985" s="291">
        <f t="shared" si="171"/>
        <v>0</v>
      </c>
      <c r="U985" s="291">
        <f t="shared" si="172"/>
        <v>0</v>
      </c>
      <c r="W985" s="288">
        <f>(($AB985*'DT IN. DE'!$C$5/1000))*($D$1166/IF(AND($D$1165&gt;$B$1167,$B$1167&gt;$D$1164),366,365))+(($AC985*'DT IN. DE'!$C$5/2000))</f>
        <v>0</v>
      </c>
      <c r="X985" s="289">
        <f t="shared" si="173"/>
        <v>0</v>
      </c>
      <c r="Y985" s="289">
        <f>(($AB985*'DT IN. DE'!$E$5/1000))*($D$1166/IF(AND($D$1165&gt;$B$1167,$B$1167&gt;$D$1164),366,365))+(($AC985*'DT IN. DE'!$E$5/2000))</f>
        <v>0</v>
      </c>
      <c r="Z985" s="292">
        <f t="shared" si="174"/>
        <v>0</v>
      </c>
      <c r="AA985" s="386"/>
      <c r="AB985" s="291">
        <f t="shared" si="175"/>
        <v>0</v>
      </c>
      <c r="AC985" s="291">
        <f t="shared" si="176"/>
        <v>0</v>
      </c>
    </row>
    <row r="986" spans="2:29" x14ac:dyDescent="0.25">
      <c r="B986" s="423">
        <v>982</v>
      </c>
      <c r="C986" s="430">
        <f>'BIENES ASEGURADOS IN.DE'!C986</f>
        <v>0</v>
      </c>
      <c r="D986" s="431">
        <f>'BIENES ASEGURADOS IN.DE'!D986*'RT GENERALES'!$E$14</f>
        <v>0</v>
      </c>
      <c r="E986" s="432">
        <f>'BIENES ASEGURADOS IN.DE'!E986*'RT GENERALES'!$E$14</f>
        <v>0</v>
      </c>
      <c r="F986" s="433">
        <f>'BIENES ASEGURADOS IN.DE'!F986*'RT GENERALES'!$E$14</f>
        <v>0</v>
      </c>
      <c r="G986" s="425">
        <f t="shared" si="166"/>
        <v>0</v>
      </c>
      <c r="H986" s="283"/>
      <c r="I986" s="284">
        <f>((((D986+E986)*('DT IN. DE'!$C$5/1000)))*($D$1166/IF(AND($D$1165&gt;$B$1167,$B$1167&gt;$D$1164),366,365))+(F986*('DT IN. DE'!$C$5/2000)))</f>
        <v>0</v>
      </c>
      <c r="J986" s="285">
        <f t="shared" si="167"/>
        <v>0</v>
      </c>
      <c r="K986" s="286">
        <f>(((D986+E986)*('DT IN. DE'!$E$5/1000))*($D$1166/IF(AND($D$1165&gt;$B$1167,$B$1167&gt;$D$1164),366,365))+(F986*('DT IN. DE'!$E$5/2000)))</f>
        <v>0</v>
      </c>
      <c r="L986" s="385"/>
      <c r="M986" s="287">
        <f t="shared" si="168"/>
        <v>0</v>
      </c>
      <c r="O986" s="288">
        <f>(($T986*'DT IN. DE'!$C$5/1000))*($D$1166/IF(AND($D$1165&gt;$B$1167,$B$1167&gt;$D$1164),366,365))+(($U986*'DT IN. DE'!$C$5/2000))</f>
        <v>0</v>
      </c>
      <c r="P986" s="289">
        <f t="shared" si="169"/>
        <v>0</v>
      </c>
      <c r="Q986" s="289">
        <f>(($T986*'DT IN. DE'!$E$5/1000))*($D$1166/IF(AND($D$1165&gt;$B$1167,$B$1167&gt;$D$1164),366,365))+(($U986*'DT IN. DE'!$E$5/2000))</f>
        <v>0</v>
      </c>
      <c r="R986" s="290">
        <f t="shared" si="170"/>
        <v>0</v>
      </c>
      <c r="T986" s="291">
        <f t="shared" si="171"/>
        <v>0</v>
      </c>
      <c r="U986" s="291">
        <f t="shared" si="172"/>
        <v>0</v>
      </c>
      <c r="W986" s="288">
        <f>(($AB986*'DT IN. DE'!$C$5/1000))*($D$1166/IF(AND($D$1165&gt;$B$1167,$B$1167&gt;$D$1164),366,365))+(($AC986*'DT IN. DE'!$C$5/2000))</f>
        <v>0</v>
      </c>
      <c r="X986" s="289">
        <f t="shared" si="173"/>
        <v>0</v>
      </c>
      <c r="Y986" s="289">
        <f>(($AB986*'DT IN. DE'!$E$5/1000))*($D$1166/IF(AND($D$1165&gt;$B$1167,$B$1167&gt;$D$1164),366,365))+(($AC986*'DT IN. DE'!$E$5/2000))</f>
        <v>0</v>
      </c>
      <c r="Z986" s="292">
        <f t="shared" si="174"/>
        <v>0</v>
      </c>
      <c r="AA986" s="386"/>
      <c r="AB986" s="291">
        <f t="shared" si="175"/>
        <v>0</v>
      </c>
      <c r="AC986" s="291">
        <f t="shared" si="176"/>
        <v>0</v>
      </c>
    </row>
    <row r="987" spans="2:29" x14ac:dyDescent="0.25">
      <c r="B987" s="424">
        <v>983</v>
      </c>
      <c r="C987" s="430">
        <f>'BIENES ASEGURADOS IN.DE'!C987</f>
        <v>0</v>
      </c>
      <c r="D987" s="431">
        <f>'BIENES ASEGURADOS IN.DE'!D987*'RT GENERALES'!$E$14</f>
        <v>0</v>
      </c>
      <c r="E987" s="432">
        <f>'BIENES ASEGURADOS IN.DE'!E987*'RT GENERALES'!$E$14</f>
        <v>0</v>
      </c>
      <c r="F987" s="433">
        <f>'BIENES ASEGURADOS IN.DE'!F987*'RT GENERALES'!$E$14</f>
        <v>0</v>
      </c>
      <c r="G987" s="425">
        <f t="shared" si="166"/>
        <v>0</v>
      </c>
      <c r="H987" s="283"/>
      <c r="I987" s="284">
        <f>((((D987+E987)*('DT IN. DE'!$C$5/1000)))*($D$1166/IF(AND($D$1165&gt;$B$1167,$B$1167&gt;$D$1164),366,365))+(F987*('DT IN. DE'!$C$5/2000)))</f>
        <v>0</v>
      </c>
      <c r="J987" s="285">
        <f t="shared" si="167"/>
        <v>0</v>
      </c>
      <c r="K987" s="286">
        <f>(((D987+E987)*('DT IN. DE'!$E$5/1000))*($D$1166/IF(AND($D$1165&gt;$B$1167,$B$1167&gt;$D$1164),366,365))+(F987*('DT IN. DE'!$E$5/2000)))</f>
        <v>0</v>
      </c>
      <c r="L987" s="385"/>
      <c r="M987" s="287">
        <f t="shared" si="168"/>
        <v>0</v>
      </c>
      <c r="O987" s="288">
        <f>(($T987*'DT IN. DE'!$C$5/1000))*($D$1166/IF(AND($D$1165&gt;$B$1167,$B$1167&gt;$D$1164),366,365))+(($U987*'DT IN. DE'!$C$5/2000))</f>
        <v>0</v>
      </c>
      <c r="P987" s="289">
        <f t="shared" si="169"/>
        <v>0</v>
      </c>
      <c r="Q987" s="289">
        <f>(($T987*'DT IN. DE'!$E$5/1000))*($D$1166/IF(AND($D$1165&gt;$B$1167,$B$1167&gt;$D$1164),366,365))+(($U987*'DT IN. DE'!$E$5/2000))</f>
        <v>0</v>
      </c>
      <c r="R987" s="290">
        <f t="shared" si="170"/>
        <v>0</v>
      </c>
      <c r="T987" s="291">
        <f t="shared" si="171"/>
        <v>0</v>
      </c>
      <c r="U987" s="291">
        <f t="shared" si="172"/>
        <v>0</v>
      </c>
      <c r="W987" s="288">
        <f>(($AB987*'DT IN. DE'!$C$5/1000))*($D$1166/IF(AND($D$1165&gt;$B$1167,$B$1167&gt;$D$1164),366,365))+(($AC987*'DT IN. DE'!$C$5/2000))</f>
        <v>0</v>
      </c>
      <c r="X987" s="289">
        <f t="shared" si="173"/>
        <v>0</v>
      </c>
      <c r="Y987" s="289">
        <f>(($AB987*'DT IN. DE'!$E$5/1000))*($D$1166/IF(AND($D$1165&gt;$B$1167,$B$1167&gt;$D$1164),366,365))+(($AC987*'DT IN. DE'!$E$5/2000))</f>
        <v>0</v>
      </c>
      <c r="Z987" s="292">
        <f t="shared" si="174"/>
        <v>0</v>
      </c>
      <c r="AA987" s="386"/>
      <c r="AB987" s="291">
        <f t="shared" si="175"/>
        <v>0</v>
      </c>
      <c r="AC987" s="291">
        <f t="shared" si="176"/>
        <v>0</v>
      </c>
    </row>
    <row r="988" spans="2:29" x14ac:dyDescent="0.25">
      <c r="B988" s="424">
        <v>984</v>
      </c>
      <c r="C988" s="430">
        <f>'BIENES ASEGURADOS IN.DE'!C988</f>
        <v>0</v>
      </c>
      <c r="D988" s="431">
        <f>'BIENES ASEGURADOS IN.DE'!D988*'RT GENERALES'!$E$14</f>
        <v>0</v>
      </c>
      <c r="E988" s="432">
        <f>'BIENES ASEGURADOS IN.DE'!E988*'RT GENERALES'!$E$14</f>
        <v>0</v>
      </c>
      <c r="F988" s="433">
        <f>'BIENES ASEGURADOS IN.DE'!F988*'RT GENERALES'!$E$14</f>
        <v>0</v>
      </c>
      <c r="G988" s="425">
        <f t="shared" si="166"/>
        <v>0</v>
      </c>
      <c r="H988" s="283"/>
      <c r="I988" s="284">
        <f>((((D988+E988)*('DT IN. DE'!$C$5/1000)))*($D$1166/IF(AND($D$1165&gt;$B$1167,$B$1167&gt;$D$1164),366,365))+(F988*('DT IN. DE'!$C$5/2000)))</f>
        <v>0</v>
      </c>
      <c r="J988" s="285">
        <f t="shared" si="167"/>
        <v>0</v>
      </c>
      <c r="K988" s="286">
        <f>(((D988+E988)*('DT IN. DE'!$E$5/1000))*($D$1166/IF(AND($D$1165&gt;$B$1167,$B$1167&gt;$D$1164),366,365))+(F988*('DT IN. DE'!$E$5/2000)))</f>
        <v>0</v>
      </c>
      <c r="L988" s="385"/>
      <c r="M988" s="287">
        <f t="shared" si="168"/>
        <v>0</v>
      </c>
      <c r="O988" s="288">
        <f>(($T988*'DT IN. DE'!$C$5/1000))*($D$1166/IF(AND($D$1165&gt;$B$1167,$B$1167&gt;$D$1164),366,365))+(($U988*'DT IN. DE'!$C$5/2000))</f>
        <v>0</v>
      </c>
      <c r="P988" s="289">
        <f t="shared" si="169"/>
        <v>0</v>
      </c>
      <c r="Q988" s="289">
        <f>(($T988*'DT IN. DE'!$E$5/1000))*($D$1166/IF(AND($D$1165&gt;$B$1167,$B$1167&gt;$D$1164),366,365))+(($U988*'DT IN. DE'!$E$5/2000))</f>
        <v>0</v>
      </c>
      <c r="R988" s="290">
        <f t="shared" si="170"/>
        <v>0</v>
      </c>
      <c r="T988" s="291">
        <f t="shared" si="171"/>
        <v>0</v>
      </c>
      <c r="U988" s="291">
        <f t="shared" si="172"/>
        <v>0</v>
      </c>
      <c r="W988" s="288">
        <f>(($AB988*'DT IN. DE'!$C$5/1000))*($D$1166/IF(AND($D$1165&gt;$B$1167,$B$1167&gt;$D$1164),366,365))+(($AC988*'DT IN. DE'!$C$5/2000))</f>
        <v>0</v>
      </c>
      <c r="X988" s="289">
        <f t="shared" si="173"/>
        <v>0</v>
      </c>
      <c r="Y988" s="289">
        <f>(($AB988*'DT IN. DE'!$E$5/1000))*($D$1166/IF(AND($D$1165&gt;$B$1167,$B$1167&gt;$D$1164),366,365))+(($AC988*'DT IN. DE'!$E$5/2000))</f>
        <v>0</v>
      </c>
      <c r="Z988" s="292">
        <f t="shared" si="174"/>
        <v>0</v>
      </c>
      <c r="AA988" s="386"/>
      <c r="AB988" s="291">
        <f t="shared" si="175"/>
        <v>0</v>
      </c>
      <c r="AC988" s="291">
        <f t="shared" si="176"/>
        <v>0</v>
      </c>
    </row>
    <row r="989" spans="2:29" x14ac:dyDescent="0.25">
      <c r="B989" s="423">
        <v>985</v>
      </c>
      <c r="C989" s="430">
        <f>'BIENES ASEGURADOS IN.DE'!C989</f>
        <v>0</v>
      </c>
      <c r="D989" s="431">
        <f>'BIENES ASEGURADOS IN.DE'!D989*'RT GENERALES'!$E$14</f>
        <v>0</v>
      </c>
      <c r="E989" s="432">
        <f>'BIENES ASEGURADOS IN.DE'!E989*'RT GENERALES'!$E$14</f>
        <v>0</v>
      </c>
      <c r="F989" s="433">
        <f>'BIENES ASEGURADOS IN.DE'!F989*'RT GENERALES'!$E$14</f>
        <v>0</v>
      </c>
      <c r="G989" s="425">
        <f t="shared" si="166"/>
        <v>0</v>
      </c>
      <c r="H989" s="283"/>
      <c r="I989" s="284">
        <f>((((D989+E989)*('DT IN. DE'!$C$5/1000)))*($D$1166/IF(AND($D$1165&gt;$B$1167,$B$1167&gt;$D$1164),366,365))+(F989*('DT IN. DE'!$C$5/2000)))</f>
        <v>0</v>
      </c>
      <c r="J989" s="285">
        <f t="shared" si="167"/>
        <v>0</v>
      </c>
      <c r="K989" s="286">
        <f>(((D989+E989)*('DT IN. DE'!$E$5/1000))*($D$1166/IF(AND($D$1165&gt;$B$1167,$B$1167&gt;$D$1164),366,365))+(F989*('DT IN. DE'!$E$5/2000)))</f>
        <v>0</v>
      </c>
      <c r="L989" s="385"/>
      <c r="M989" s="287">
        <f t="shared" si="168"/>
        <v>0</v>
      </c>
      <c r="O989" s="288">
        <f>(($T989*'DT IN. DE'!$C$5/1000))*($D$1166/IF(AND($D$1165&gt;$B$1167,$B$1167&gt;$D$1164),366,365))+(($U989*'DT IN. DE'!$C$5/2000))</f>
        <v>0</v>
      </c>
      <c r="P989" s="289">
        <f t="shared" si="169"/>
        <v>0</v>
      </c>
      <c r="Q989" s="289">
        <f>(($T989*'DT IN. DE'!$E$5/1000))*($D$1166/IF(AND($D$1165&gt;$B$1167,$B$1167&gt;$D$1164),366,365))+(($U989*'DT IN. DE'!$E$5/2000))</f>
        <v>0</v>
      </c>
      <c r="R989" s="290">
        <f t="shared" si="170"/>
        <v>0</v>
      </c>
      <c r="T989" s="291">
        <f t="shared" si="171"/>
        <v>0</v>
      </c>
      <c r="U989" s="291">
        <f t="shared" si="172"/>
        <v>0</v>
      </c>
      <c r="W989" s="288">
        <f>(($AB989*'DT IN. DE'!$C$5/1000))*($D$1166/IF(AND($D$1165&gt;$B$1167,$B$1167&gt;$D$1164),366,365))+(($AC989*'DT IN. DE'!$C$5/2000))</f>
        <v>0</v>
      </c>
      <c r="X989" s="289">
        <f t="shared" si="173"/>
        <v>0</v>
      </c>
      <c r="Y989" s="289">
        <f>(($AB989*'DT IN. DE'!$E$5/1000))*($D$1166/IF(AND($D$1165&gt;$B$1167,$B$1167&gt;$D$1164),366,365))+(($AC989*'DT IN. DE'!$E$5/2000))</f>
        <v>0</v>
      </c>
      <c r="Z989" s="292">
        <f t="shared" si="174"/>
        <v>0</v>
      </c>
      <c r="AA989" s="386"/>
      <c r="AB989" s="291">
        <f t="shared" si="175"/>
        <v>0</v>
      </c>
      <c r="AC989" s="291">
        <f t="shared" si="176"/>
        <v>0</v>
      </c>
    </row>
    <row r="990" spans="2:29" x14ac:dyDescent="0.25">
      <c r="B990" s="424">
        <v>986</v>
      </c>
      <c r="C990" s="430">
        <f>'BIENES ASEGURADOS IN.DE'!C990</f>
        <v>0</v>
      </c>
      <c r="D990" s="431">
        <f>'BIENES ASEGURADOS IN.DE'!D990*'RT GENERALES'!$E$14</f>
        <v>0</v>
      </c>
      <c r="E990" s="432">
        <f>'BIENES ASEGURADOS IN.DE'!E990*'RT GENERALES'!$E$14</f>
        <v>0</v>
      </c>
      <c r="F990" s="433">
        <f>'BIENES ASEGURADOS IN.DE'!F990*'RT GENERALES'!$E$14</f>
        <v>0</v>
      </c>
      <c r="G990" s="425">
        <f t="shared" si="166"/>
        <v>0</v>
      </c>
      <c r="H990" s="283"/>
      <c r="I990" s="284">
        <f>((((D990+E990)*('DT IN. DE'!$C$5/1000)))*($D$1166/IF(AND($D$1165&gt;$B$1167,$B$1167&gt;$D$1164),366,365))+(F990*('DT IN. DE'!$C$5/2000)))</f>
        <v>0</v>
      </c>
      <c r="J990" s="285">
        <f t="shared" si="167"/>
        <v>0</v>
      </c>
      <c r="K990" s="286">
        <f>(((D990+E990)*('DT IN. DE'!$E$5/1000))*($D$1166/IF(AND($D$1165&gt;$B$1167,$B$1167&gt;$D$1164),366,365))+(F990*('DT IN. DE'!$E$5/2000)))</f>
        <v>0</v>
      </c>
      <c r="L990" s="385"/>
      <c r="M990" s="287">
        <f t="shared" si="168"/>
        <v>0</v>
      </c>
      <c r="O990" s="288">
        <f>(($T990*'DT IN. DE'!$C$5/1000))*($D$1166/IF(AND($D$1165&gt;$B$1167,$B$1167&gt;$D$1164),366,365))+(($U990*'DT IN. DE'!$C$5/2000))</f>
        <v>0</v>
      </c>
      <c r="P990" s="289">
        <f t="shared" si="169"/>
        <v>0</v>
      </c>
      <c r="Q990" s="289">
        <f>(($T990*'DT IN. DE'!$E$5/1000))*($D$1166/IF(AND($D$1165&gt;$B$1167,$B$1167&gt;$D$1164),366,365))+(($U990*'DT IN. DE'!$E$5/2000))</f>
        <v>0</v>
      </c>
      <c r="R990" s="290">
        <f t="shared" si="170"/>
        <v>0</v>
      </c>
      <c r="T990" s="291">
        <f t="shared" si="171"/>
        <v>0</v>
      </c>
      <c r="U990" s="291">
        <f t="shared" si="172"/>
        <v>0</v>
      </c>
      <c r="W990" s="288">
        <f>(($AB990*'DT IN. DE'!$C$5/1000))*($D$1166/IF(AND($D$1165&gt;$B$1167,$B$1167&gt;$D$1164),366,365))+(($AC990*'DT IN. DE'!$C$5/2000))</f>
        <v>0</v>
      </c>
      <c r="X990" s="289">
        <f t="shared" si="173"/>
        <v>0</v>
      </c>
      <c r="Y990" s="289">
        <f>(($AB990*'DT IN. DE'!$E$5/1000))*($D$1166/IF(AND($D$1165&gt;$B$1167,$B$1167&gt;$D$1164),366,365))+(($AC990*'DT IN. DE'!$E$5/2000))</f>
        <v>0</v>
      </c>
      <c r="Z990" s="292">
        <f t="shared" si="174"/>
        <v>0</v>
      </c>
      <c r="AA990" s="386"/>
      <c r="AB990" s="291">
        <f t="shared" si="175"/>
        <v>0</v>
      </c>
      <c r="AC990" s="291">
        <f t="shared" si="176"/>
        <v>0</v>
      </c>
    </row>
    <row r="991" spans="2:29" x14ac:dyDescent="0.25">
      <c r="B991" s="424">
        <v>987</v>
      </c>
      <c r="C991" s="430">
        <f>'BIENES ASEGURADOS IN.DE'!C991</f>
        <v>0</v>
      </c>
      <c r="D991" s="431">
        <f>'BIENES ASEGURADOS IN.DE'!D991*'RT GENERALES'!$E$14</f>
        <v>0</v>
      </c>
      <c r="E991" s="432">
        <f>'BIENES ASEGURADOS IN.DE'!E991*'RT GENERALES'!$E$14</f>
        <v>0</v>
      </c>
      <c r="F991" s="433">
        <f>'BIENES ASEGURADOS IN.DE'!F991*'RT GENERALES'!$E$14</f>
        <v>0</v>
      </c>
      <c r="G991" s="425">
        <f t="shared" si="166"/>
        <v>0</v>
      </c>
      <c r="H991" s="283"/>
      <c r="I991" s="284">
        <f>((((D991+E991)*('DT IN. DE'!$C$5/1000)))*($D$1166/IF(AND($D$1165&gt;$B$1167,$B$1167&gt;$D$1164),366,365))+(F991*('DT IN. DE'!$C$5/2000)))</f>
        <v>0</v>
      </c>
      <c r="J991" s="285">
        <f t="shared" si="167"/>
        <v>0</v>
      </c>
      <c r="K991" s="286">
        <f>(((D991+E991)*('DT IN. DE'!$E$5/1000))*($D$1166/IF(AND($D$1165&gt;$B$1167,$B$1167&gt;$D$1164),366,365))+(F991*('DT IN. DE'!$E$5/2000)))</f>
        <v>0</v>
      </c>
      <c r="L991" s="385"/>
      <c r="M991" s="287">
        <f t="shared" si="168"/>
        <v>0</v>
      </c>
      <c r="O991" s="288">
        <f>(($T991*'DT IN. DE'!$C$5/1000))*($D$1166/IF(AND($D$1165&gt;$B$1167,$B$1167&gt;$D$1164),366,365))+(($U991*'DT IN. DE'!$C$5/2000))</f>
        <v>0</v>
      </c>
      <c r="P991" s="289">
        <f t="shared" si="169"/>
        <v>0</v>
      </c>
      <c r="Q991" s="289">
        <f>(($T991*'DT IN. DE'!$E$5/1000))*($D$1166/IF(AND($D$1165&gt;$B$1167,$B$1167&gt;$D$1164),366,365))+(($U991*'DT IN. DE'!$E$5/2000))</f>
        <v>0</v>
      </c>
      <c r="R991" s="290">
        <f t="shared" si="170"/>
        <v>0</v>
      </c>
      <c r="T991" s="291">
        <f t="shared" si="171"/>
        <v>0</v>
      </c>
      <c r="U991" s="291">
        <f t="shared" si="172"/>
        <v>0</v>
      </c>
      <c r="W991" s="288">
        <f>(($AB991*'DT IN. DE'!$C$5/1000))*($D$1166/IF(AND($D$1165&gt;$B$1167,$B$1167&gt;$D$1164),366,365))+(($AC991*'DT IN. DE'!$C$5/2000))</f>
        <v>0</v>
      </c>
      <c r="X991" s="289">
        <f t="shared" si="173"/>
        <v>0</v>
      </c>
      <c r="Y991" s="289">
        <f>(($AB991*'DT IN. DE'!$E$5/1000))*($D$1166/IF(AND($D$1165&gt;$B$1167,$B$1167&gt;$D$1164),366,365))+(($AC991*'DT IN. DE'!$E$5/2000))</f>
        <v>0</v>
      </c>
      <c r="Z991" s="292">
        <f t="shared" si="174"/>
        <v>0</v>
      </c>
      <c r="AA991" s="386"/>
      <c r="AB991" s="291">
        <f t="shared" si="175"/>
        <v>0</v>
      </c>
      <c r="AC991" s="291">
        <f t="shared" si="176"/>
        <v>0</v>
      </c>
    </row>
    <row r="992" spans="2:29" x14ac:dyDescent="0.25">
      <c r="B992" s="423">
        <v>988</v>
      </c>
      <c r="C992" s="430">
        <f>'BIENES ASEGURADOS IN.DE'!C992</f>
        <v>0</v>
      </c>
      <c r="D992" s="431">
        <f>'BIENES ASEGURADOS IN.DE'!D992*'RT GENERALES'!$E$14</f>
        <v>0</v>
      </c>
      <c r="E992" s="432">
        <f>'BIENES ASEGURADOS IN.DE'!E992*'RT GENERALES'!$E$14</f>
        <v>0</v>
      </c>
      <c r="F992" s="433">
        <f>'BIENES ASEGURADOS IN.DE'!F992*'RT GENERALES'!$E$14</f>
        <v>0</v>
      </c>
      <c r="G992" s="425">
        <f t="shared" si="166"/>
        <v>0</v>
      </c>
      <c r="H992" s="283"/>
      <c r="I992" s="284">
        <f>((((D992+E992)*('DT IN. DE'!$C$5/1000)))*($D$1166/IF(AND($D$1165&gt;$B$1167,$B$1167&gt;$D$1164),366,365))+(F992*('DT IN. DE'!$C$5/2000)))</f>
        <v>0</v>
      </c>
      <c r="J992" s="285">
        <f t="shared" si="167"/>
        <v>0</v>
      </c>
      <c r="K992" s="286">
        <f>(((D992+E992)*('DT IN. DE'!$E$5/1000))*($D$1166/IF(AND($D$1165&gt;$B$1167,$B$1167&gt;$D$1164),366,365))+(F992*('DT IN. DE'!$E$5/2000)))</f>
        <v>0</v>
      </c>
      <c r="L992" s="385"/>
      <c r="M992" s="287">
        <f t="shared" si="168"/>
        <v>0</v>
      </c>
      <c r="O992" s="288">
        <f>(($T992*'DT IN. DE'!$C$5/1000))*($D$1166/IF(AND($D$1165&gt;$B$1167,$B$1167&gt;$D$1164),366,365))+(($U992*'DT IN. DE'!$C$5/2000))</f>
        <v>0</v>
      </c>
      <c r="P992" s="289">
        <f t="shared" si="169"/>
        <v>0</v>
      </c>
      <c r="Q992" s="289">
        <f>(($T992*'DT IN. DE'!$E$5/1000))*($D$1166/IF(AND($D$1165&gt;$B$1167,$B$1167&gt;$D$1164),366,365))+(($U992*'DT IN. DE'!$E$5/2000))</f>
        <v>0</v>
      </c>
      <c r="R992" s="290">
        <f t="shared" si="170"/>
        <v>0</v>
      </c>
      <c r="T992" s="291">
        <f t="shared" si="171"/>
        <v>0</v>
      </c>
      <c r="U992" s="291">
        <f t="shared" si="172"/>
        <v>0</v>
      </c>
      <c r="W992" s="288">
        <f>(($AB992*'DT IN. DE'!$C$5/1000))*($D$1166/IF(AND($D$1165&gt;$B$1167,$B$1167&gt;$D$1164),366,365))+(($AC992*'DT IN. DE'!$C$5/2000))</f>
        <v>0</v>
      </c>
      <c r="X992" s="289">
        <f t="shared" si="173"/>
        <v>0</v>
      </c>
      <c r="Y992" s="289">
        <f>(($AB992*'DT IN. DE'!$E$5/1000))*($D$1166/IF(AND($D$1165&gt;$B$1167,$B$1167&gt;$D$1164),366,365))+(($AC992*'DT IN. DE'!$E$5/2000))</f>
        <v>0</v>
      </c>
      <c r="Z992" s="292">
        <f t="shared" si="174"/>
        <v>0</v>
      </c>
      <c r="AA992" s="386"/>
      <c r="AB992" s="291">
        <f t="shared" si="175"/>
        <v>0</v>
      </c>
      <c r="AC992" s="291">
        <f t="shared" si="176"/>
        <v>0</v>
      </c>
    </row>
    <row r="993" spans="2:29" x14ac:dyDescent="0.25">
      <c r="B993" s="424">
        <v>989</v>
      </c>
      <c r="C993" s="430">
        <f>'BIENES ASEGURADOS IN.DE'!C993</f>
        <v>0</v>
      </c>
      <c r="D993" s="431">
        <f>'BIENES ASEGURADOS IN.DE'!D993*'RT GENERALES'!$E$14</f>
        <v>0</v>
      </c>
      <c r="E993" s="432">
        <f>'BIENES ASEGURADOS IN.DE'!E993*'RT GENERALES'!$E$14</f>
        <v>0</v>
      </c>
      <c r="F993" s="433">
        <f>'BIENES ASEGURADOS IN.DE'!F993*'RT GENERALES'!$E$14</f>
        <v>0</v>
      </c>
      <c r="G993" s="425">
        <f t="shared" si="166"/>
        <v>0</v>
      </c>
      <c r="H993" s="283"/>
      <c r="I993" s="284">
        <f>((((D993+E993)*('DT IN. DE'!$C$5/1000)))*($D$1166/IF(AND($D$1165&gt;$B$1167,$B$1167&gt;$D$1164),366,365))+(F993*('DT IN. DE'!$C$5/2000)))</f>
        <v>0</v>
      </c>
      <c r="J993" s="285">
        <f t="shared" si="167"/>
        <v>0</v>
      </c>
      <c r="K993" s="286">
        <f>(((D993+E993)*('DT IN. DE'!$E$5/1000))*($D$1166/IF(AND($D$1165&gt;$B$1167,$B$1167&gt;$D$1164),366,365))+(F993*('DT IN. DE'!$E$5/2000)))</f>
        <v>0</v>
      </c>
      <c r="L993" s="385"/>
      <c r="M993" s="287">
        <f t="shared" si="168"/>
        <v>0</v>
      </c>
      <c r="O993" s="288">
        <f>(($T993*'DT IN. DE'!$C$5/1000))*($D$1166/IF(AND($D$1165&gt;$B$1167,$B$1167&gt;$D$1164),366,365))+(($U993*'DT IN. DE'!$C$5/2000))</f>
        <v>0</v>
      </c>
      <c r="P993" s="289">
        <f t="shared" si="169"/>
        <v>0</v>
      </c>
      <c r="Q993" s="289">
        <f>(($T993*'DT IN. DE'!$E$5/1000))*($D$1166/IF(AND($D$1165&gt;$B$1167,$B$1167&gt;$D$1164),366,365))+(($U993*'DT IN. DE'!$E$5/2000))</f>
        <v>0</v>
      </c>
      <c r="R993" s="290">
        <f t="shared" si="170"/>
        <v>0</v>
      </c>
      <c r="T993" s="291">
        <f t="shared" si="171"/>
        <v>0</v>
      </c>
      <c r="U993" s="291">
        <f t="shared" si="172"/>
        <v>0</v>
      </c>
      <c r="W993" s="288">
        <f>(($AB993*'DT IN. DE'!$C$5/1000))*($D$1166/IF(AND($D$1165&gt;$B$1167,$B$1167&gt;$D$1164),366,365))+(($AC993*'DT IN. DE'!$C$5/2000))</f>
        <v>0</v>
      </c>
      <c r="X993" s="289">
        <f t="shared" si="173"/>
        <v>0</v>
      </c>
      <c r="Y993" s="289">
        <f>(($AB993*'DT IN. DE'!$E$5/1000))*($D$1166/IF(AND($D$1165&gt;$B$1167,$B$1167&gt;$D$1164),366,365))+(($AC993*'DT IN. DE'!$E$5/2000))</f>
        <v>0</v>
      </c>
      <c r="Z993" s="292">
        <f t="shared" si="174"/>
        <v>0</v>
      </c>
      <c r="AA993" s="386"/>
      <c r="AB993" s="291">
        <f t="shared" si="175"/>
        <v>0</v>
      </c>
      <c r="AC993" s="291">
        <f t="shared" si="176"/>
        <v>0</v>
      </c>
    </row>
    <row r="994" spans="2:29" x14ac:dyDescent="0.25">
      <c r="B994" s="424">
        <v>990</v>
      </c>
      <c r="C994" s="430">
        <f>'BIENES ASEGURADOS IN.DE'!C994</f>
        <v>0</v>
      </c>
      <c r="D994" s="431">
        <f>'BIENES ASEGURADOS IN.DE'!D994*'RT GENERALES'!$E$14</f>
        <v>0</v>
      </c>
      <c r="E994" s="432">
        <f>'BIENES ASEGURADOS IN.DE'!E994*'RT GENERALES'!$E$14</f>
        <v>0</v>
      </c>
      <c r="F994" s="433">
        <f>'BIENES ASEGURADOS IN.DE'!F994*'RT GENERALES'!$E$14</f>
        <v>0</v>
      </c>
      <c r="G994" s="425">
        <f t="shared" si="166"/>
        <v>0</v>
      </c>
      <c r="H994" s="283"/>
      <c r="I994" s="284">
        <f>((((D994+E994)*('DT IN. DE'!$C$5/1000)))*($D$1166/IF(AND($D$1165&gt;$B$1167,$B$1167&gt;$D$1164),366,365))+(F994*('DT IN. DE'!$C$5/2000)))</f>
        <v>0</v>
      </c>
      <c r="J994" s="285">
        <f t="shared" si="167"/>
        <v>0</v>
      </c>
      <c r="K994" s="286">
        <f>(((D994+E994)*('DT IN. DE'!$E$5/1000))*($D$1166/IF(AND($D$1165&gt;$B$1167,$B$1167&gt;$D$1164),366,365))+(F994*('DT IN. DE'!$E$5/2000)))</f>
        <v>0</v>
      </c>
      <c r="L994" s="385"/>
      <c r="M994" s="287">
        <f t="shared" si="168"/>
        <v>0</v>
      </c>
      <c r="O994" s="288">
        <f>(($T994*'DT IN. DE'!$C$5/1000))*($D$1166/IF(AND($D$1165&gt;$B$1167,$B$1167&gt;$D$1164),366,365))+(($U994*'DT IN. DE'!$C$5/2000))</f>
        <v>0</v>
      </c>
      <c r="P994" s="289">
        <f t="shared" si="169"/>
        <v>0</v>
      </c>
      <c r="Q994" s="289">
        <f>(($T994*'DT IN. DE'!$E$5/1000))*($D$1166/IF(AND($D$1165&gt;$B$1167,$B$1167&gt;$D$1164),366,365))+(($U994*'DT IN. DE'!$E$5/2000))</f>
        <v>0</v>
      </c>
      <c r="R994" s="290">
        <f t="shared" si="170"/>
        <v>0</v>
      </c>
      <c r="T994" s="291">
        <f t="shared" si="171"/>
        <v>0</v>
      </c>
      <c r="U994" s="291">
        <f t="shared" si="172"/>
        <v>0</v>
      </c>
      <c r="W994" s="288">
        <f>(($AB994*'DT IN. DE'!$C$5/1000))*($D$1166/IF(AND($D$1165&gt;$B$1167,$B$1167&gt;$D$1164),366,365))+(($AC994*'DT IN. DE'!$C$5/2000))</f>
        <v>0</v>
      </c>
      <c r="X994" s="289">
        <f t="shared" si="173"/>
        <v>0</v>
      </c>
      <c r="Y994" s="289">
        <f>(($AB994*'DT IN. DE'!$E$5/1000))*($D$1166/IF(AND($D$1165&gt;$B$1167,$B$1167&gt;$D$1164),366,365))+(($AC994*'DT IN. DE'!$E$5/2000))</f>
        <v>0</v>
      </c>
      <c r="Z994" s="292">
        <f t="shared" si="174"/>
        <v>0</v>
      </c>
      <c r="AA994" s="386"/>
      <c r="AB994" s="291">
        <f t="shared" si="175"/>
        <v>0</v>
      </c>
      <c r="AC994" s="291">
        <f t="shared" si="176"/>
        <v>0</v>
      </c>
    </row>
    <row r="995" spans="2:29" x14ac:dyDescent="0.25">
      <c r="B995" s="423">
        <v>991</v>
      </c>
      <c r="C995" s="430">
        <f>'BIENES ASEGURADOS IN.DE'!C995</f>
        <v>0</v>
      </c>
      <c r="D995" s="431">
        <f>'BIENES ASEGURADOS IN.DE'!D995*'RT GENERALES'!$E$14</f>
        <v>0</v>
      </c>
      <c r="E995" s="432">
        <f>'BIENES ASEGURADOS IN.DE'!E995*'RT GENERALES'!$E$14</f>
        <v>0</v>
      </c>
      <c r="F995" s="433">
        <f>'BIENES ASEGURADOS IN.DE'!F995*'RT GENERALES'!$E$14</f>
        <v>0</v>
      </c>
      <c r="G995" s="425">
        <f t="shared" si="166"/>
        <v>0</v>
      </c>
      <c r="H995" s="283"/>
      <c r="I995" s="284">
        <f>((((D995+E995)*('DT IN. DE'!$C$5/1000)))*($D$1166/IF(AND($D$1165&gt;$B$1167,$B$1167&gt;$D$1164),366,365))+(F995*('DT IN. DE'!$C$5/2000)))</f>
        <v>0</v>
      </c>
      <c r="J995" s="285">
        <f t="shared" si="167"/>
        <v>0</v>
      </c>
      <c r="K995" s="286">
        <f>(((D995+E995)*('DT IN. DE'!$E$5/1000))*($D$1166/IF(AND($D$1165&gt;$B$1167,$B$1167&gt;$D$1164),366,365))+(F995*('DT IN. DE'!$E$5/2000)))</f>
        <v>0</v>
      </c>
      <c r="L995" s="385"/>
      <c r="M995" s="287">
        <f t="shared" si="168"/>
        <v>0</v>
      </c>
      <c r="O995" s="288">
        <f>(($T995*'DT IN. DE'!$C$5/1000))*($D$1166/IF(AND($D$1165&gt;$B$1167,$B$1167&gt;$D$1164),366,365))+(($U995*'DT IN. DE'!$C$5/2000))</f>
        <v>0</v>
      </c>
      <c r="P995" s="289">
        <f t="shared" si="169"/>
        <v>0</v>
      </c>
      <c r="Q995" s="289">
        <f>(($T995*'DT IN. DE'!$E$5/1000))*($D$1166/IF(AND($D$1165&gt;$B$1167,$B$1167&gt;$D$1164),366,365))+(($U995*'DT IN. DE'!$E$5/2000))</f>
        <v>0</v>
      </c>
      <c r="R995" s="290">
        <f t="shared" si="170"/>
        <v>0</v>
      </c>
      <c r="T995" s="291">
        <f t="shared" si="171"/>
        <v>0</v>
      </c>
      <c r="U995" s="291">
        <f t="shared" si="172"/>
        <v>0</v>
      </c>
      <c r="W995" s="288">
        <f>(($AB995*'DT IN. DE'!$C$5/1000))*($D$1166/IF(AND($D$1165&gt;$B$1167,$B$1167&gt;$D$1164),366,365))+(($AC995*'DT IN. DE'!$C$5/2000))</f>
        <v>0</v>
      </c>
      <c r="X995" s="289">
        <f t="shared" si="173"/>
        <v>0</v>
      </c>
      <c r="Y995" s="289">
        <f>(($AB995*'DT IN. DE'!$E$5/1000))*($D$1166/IF(AND($D$1165&gt;$B$1167,$B$1167&gt;$D$1164),366,365))+(($AC995*'DT IN. DE'!$E$5/2000))</f>
        <v>0</v>
      </c>
      <c r="Z995" s="292">
        <f t="shared" si="174"/>
        <v>0</v>
      </c>
      <c r="AA995" s="386"/>
      <c r="AB995" s="291">
        <f t="shared" si="175"/>
        <v>0</v>
      </c>
      <c r="AC995" s="291">
        <f t="shared" si="176"/>
        <v>0</v>
      </c>
    </row>
    <row r="996" spans="2:29" x14ac:dyDescent="0.25">
      <c r="B996" s="424">
        <v>992</v>
      </c>
      <c r="C996" s="430">
        <f>'BIENES ASEGURADOS IN.DE'!C996</f>
        <v>0</v>
      </c>
      <c r="D996" s="431">
        <f>'BIENES ASEGURADOS IN.DE'!D996*'RT GENERALES'!$E$14</f>
        <v>0</v>
      </c>
      <c r="E996" s="432">
        <f>'BIENES ASEGURADOS IN.DE'!E996*'RT GENERALES'!$E$14</f>
        <v>0</v>
      </c>
      <c r="F996" s="433">
        <f>'BIENES ASEGURADOS IN.DE'!F996*'RT GENERALES'!$E$14</f>
        <v>0</v>
      </c>
      <c r="G996" s="425">
        <f t="shared" si="166"/>
        <v>0</v>
      </c>
      <c r="H996" s="283"/>
      <c r="I996" s="284">
        <f>((((D996+E996)*('DT IN. DE'!$C$5/1000)))*($D$1166/IF(AND($D$1165&gt;$B$1167,$B$1167&gt;$D$1164),366,365))+(F996*('DT IN. DE'!$C$5/2000)))</f>
        <v>0</v>
      </c>
      <c r="J996" s="285">
        <f t="shared" si="167"/>
        <v>0</v>
      </c>
      <c r="K996" s="286">
        <f>(((D996+E996)*('DT IN. DE'!$E$5/1000))*($D$1166/IF(AND($D$1165&gt;$B$1167,$B$1167&gt;$D$1164),366,365))+(F996*('DT IN. DE'!$E$5/2000)))</f>
        <v>0</v>
      </c>
      <c r="L996" s="385"/>
      <c r="M996" s="287">
        <f t="shared" si="168"/>
        <v>0</v>
      </c>
      <c r="O996" s="288">
        <f>(($T996*'DT IN. DE'!$C$5/1000))*($D$1166/IF(AND($D$1165&gt;$B$1167,$B$1167&gt;$D$1164),366,365))+(($U996*'DT IN. DE'!$C$5/2000))</f>
        <v>0</v>
      </c>
      <c r="P996" s="289">
        <f t="shared" si="169"/>
        <v>0</v>
      </c>
      <c r="Q996" s="289">
        <f>(($T996*'DT IN. DE'!$E$5/1000))*($D$1166/IF(AND($D$1165&gt;$B$1167,$B$1167&gt;$D$1164),366,365))+(($U996*'DT IN. DE'!$E$5/2000))</f>
        <v>0</v>
      </c>
      <c r="R996" s="290">
        <f t="shared" si="170"/>
        <v>0</v>
      </c>
      <c r="T996" s="291">
        <f t="shared" si="171"/>
        <v>0</v>
      </c>
      <c r="U996" s="291">
        <f t="shared" si="172"/>
        <v>0</v>
      </c>
      <c r="W996" s="288">
        <f>(($AB996*'DT IN. DE'!$C$5/1000))*($D$1166/IF(AND($D$1165&gt;$B$1167,$B$1167&gt;$D$1164),366,365))+(($AC996*'DT IN. DE'!$C$5/2000))</f>
        <v>0</v>
      </c>
      <c r="X996" s="289">
        <f t="shared" si="173"/>
        <v>0</v>
      </c>
      <c r="Y996" s="289">
        <f>(($AB996*'DT IN. DE'!$E$5/1000))*($D$1166/IF(AND($D$1165&gt;$B$1167,$B$1167&gt;$D$1164),366,365))+(($AC996*'DT IN. DE'!$E$5/2000))</f>
        <v>0</v>
      </c>
      <c r="Z996" s="292">
        <f t="shared" si="174"/>
        <v>0</v>
      </c>
      <c r="AA996" s="386"/>
      <c r="AB996" s="291">
        <f t="shared" si="175"/>
        <v>0</v>
      </c>
      <c r="AC996" s="291">
        <f t="shared" si="176"/>
        <v>0</v>
      </c>
    </row>
    <row r="997" spans="2:29" x14ac:dyDescent="0.25">
      <c r="B997" s="424">
        <v>993</v>
      </c>
      <c r="C997" s="430">
        <f>'BIENES ASEGURADOS IN.DE'!C997</f>
        <v>0</v>
      </c>
      <c r="D997" s="431">
        <f>'BIENES ASEGURADOS IN.DE'!D997*'RT GENERALES'!$E$14</f>
        <v>0</v>
      </c>
      <c r="E997" s="432">
        <f>'BIENES ASEGURADOS IN.DE'!E997*'RT GENERALES'!$E$14</f>
        <v>0</v>
      </c>
      <c r="F997" s="433">
        <f>'BIENES ASEGURADOS IN.DE'!F997*'RT GENERALES'!$E$14</f>
        <v>0</v>
      </c>
      <c r="G997" s="425">
        <f t="shared" si="166"/>
        <v>0</v>
      </c>
      <c r="H997" s="283"/>
      <c r="I997" s="284">
        <f>((((D997+E997)*('DT IN. DE'!$C$5/1000)))*($D$1166/IF(AND($D$1165&gt;$B$1167,$B$1167&gt;$D$1164),366,365))+(F997*('DT IN. DE'!$C$5/2000)))</f>
        <v>0</v>
      </c>
      <c r="J997" s="285">
        <f t="shared" si="167"/>
        <v>0</v>
      </c>
      <c r="K997" s="286">
        <f>(((D997+E997)*('DT IN. DE'!$E$5/1000))*($D$1166/IF(AND($D$1165&gt;$B$1167,$B$1167&gt;$D$1164),366,365))+(F997*('DT IN. DE'!$E$5/2000)))</f>
        <v>0</v>
      </c>
      <c r="L997" s="385"/>
      <c r="M997" s="287">
        <f t="shared" si="168"/>
        <v>0</v>
      </c>
      <c r="O997" s="288">
        <f>(($T997*'DT IN. DE'!$C$5/1000))*($D$1166/IF(AND($D$1165&gt;$B$1167,$B$1167&gt;$D$1164),366,365))+(($U997*'DT IN. DE'!$C$5/2000))</f>
        <v>0</v>
      </c>
      <c r="P997" s="289">
        <f t="shared" si="169"/>
        <v>0</v>
      </c>
      <c r="Q997" s="289">
        <f>(($T997*'DT IN. DE'!$E$5/1000))*($D$1166/IF(AND($D$1165&gt;$B$1167,$B$1167&gt;$D$1164),366,365))+(($U997*'DT IN. DE'!$E$5/2000))</f>
        <v>0</v>
      </c>
      <c r="R997" s="290">
        <f t="shared" si="170"/>
        <v>0</v>
      </c>
      <c r="T997" s="291">
        <f t="shared" si="171"/>
        <v>0</v>
      </c>
      <c r="U997" s="291">
        <f t="shared" si="172"/>
        <v>0</v>
      </c>
      <c r="W997" s="288">
        <f>(($AB997*'DT IN. DE'!$C$5/1000))*($D$1166/IF(AND($D$1165&gt;$B$1167,$B$1167&gt;$D$1164),366,365))+(($AC997*'DT IN. DE'!$C$5/2000))</f>
        <v>0</v>
      </c>
      <c r="X997" s="289">
        <f t="shared" si="173"/>
        <v>0</v>
      </c>
      <c r="Y997" s="289">
        <f>(($AB997*'DT IN. DE'!$E$5/1000))*($D$1166/IF(AND($D$1165&gt;$B$1167,$B$1167&gt;$D$1164),366,365))+(($AC997*'DT IN. DE'!$E$5/2000))</f>
        <v>0</v>
      </c>
      <c r="Z997" s="292">
        <f t="shared" si="174"/>
        <v>0</v>
      </c>
      <c r="AA997" s="386"/>
      <c r="AB997" s="291">
        <f t="shared" si="175"/>
        <v>0</v>
      </c>
      <c r="AC997" s="291">
        <f t="shared" si="176"/>
        <v>0</v>
      </c>
    </row>
    <row r="998" spans="2:29" x14ac:dyDescent="0.25">
      <c r="B998" s="423">
        <v>994</v>
      </c>
      <c r="C998" s="430">
        <f>'BIENES ASEGURADOS IN.DE'!C998</f>
        <v>0</v>
      </c>
      <c r="D998" s="431">
        <f>'BIENES ASEGURADOS IN.DE'!D998*'RT GENERALES'!$E$14</f>
        <v>0</v>
      </c>
      <c r="E998" s="432">
        <f>'BIENES ASEGURADOS IN.DE'!E998*'RT GENERALES'!$E$14</f>
        <v>0</v>
      </c>
      <c r="F998" s="433">
        <f>'BIENES ASEGURADOS IN.DE'!F998*'RT GENERALES'!$E$14</f>
        <v>0</v>
      </c>
      <c r="G998" s="425">
        <f t="shared" si="166"/>
        <v>0</v>
      </c>
      <c r="H998" s="283"/>
      <c r="I998" s="284">
        <f>((((D998+E998)*('DT IN. DE'!$C$5/1000)))*($D$1166/IF(AND($D$1165&gt;$B$1167,$B$1167&gt;$D$1164),366,365))+(F998*('DT IN. DE'!$C$5/2000)))</f>
        <v>0</v>
      </c>
      <c r="J998" s="285">
        <f t="shared" si="167"/>
        <v>0</v>
      </c>
      <c r="K998" s="286">
        <f>(((D998+E998)*('DT IN. DE'!$E$5/1000))*($D$1166/IF(AND($D$1165&gt;$B$1167,$B$1167&gt;$D$1164),366,365))+(F998*('DT IN. DE'!$E$5/2000)))</f>
        <v>0</v>
      </c>
      <c r="L998" s="385"/>
      <c r="M998" s="287">
        <f t="shared" si="168"/>
        <v>0</v>
      </c>
      <c r="O998" s="288">
        <f>(($T998*'DT IN. DE'!$C$5/1000))*($D$1166/IF(AND($D$1165&gt;$B$1167,$B$1167&gt;$D$1164),366,365))+(($U998*'DT IN. DE'!$C$5/2000))</f>
        <v>0</v>
      </c>
      <c r="P998" s="289">
        <f t="shared" si="169"/>
        <v>0</v>
      </c>
      <c r="Q998" s="289">
        <f>(($T998*'DT IN. DE'!$E$5/1000))*($D$1166/IF(AND($D$1165&gt;$B$1167,$B$1167&gt;$D$1164),366,365))+(($U998*'DT IN. DE'!$E$5/2000))</f>
        <v>0</v>
      </c>
      <c r="R998" s="290">
        <f t="shared" si="170"/>
        <v>0</v>
      </c>
      <c r="T998" s="291">
        <f t="shared" si="171"/>
        <v>0</v>
      </c>
      <c r="U998" s="291">
        <f t="shared" si="172"/>
        <v>0</v>
      </c>
      <c r="W998" s="288">
        <f>(($AB998*'DT IN. DE'!$C$5/1000))*($D$1166/IF(AND($D$1165&gt;$B$1167,$B$1167&gt;$D$1164),366,365))+(($AC998*'DT IN. DE'!$C$5/2000))</f>
        <v>0</v>
      </c>
      <c r="X998" s="289">
        <f t="shared" si="173"/>
        <v>0</v>
      </c>
      <c r="Y998" s="289">
        <f>(($AB998*'DT IN. DE'!$E$5/1000))*($D$1166/IF(AND($D$1165&gt;$B$1167,$B$1167&gt;$D$1164),366,365))+(($AC998*'DT IN. DE'!$E$5/2000))</f>
        <v>0</v>
      </c>
      <c r="Z998" s="292">
        <f t="shared" si="174"/>
        <v>0</v>
      </c>
      <c r="AA998" s="386"/>
      <c r="AB998" s="291">
        <f t="shared" si="175"/>
        <v>0</v>
      </c>
      <c r="AC998" s="291">
        <f t="shared" si="176"/>
        <v>0</v>
      </c>
    </row>
    <row r="999" spans="2:29" x14ac:dyDescent="0.25">
      <c r="B999" s="424">
        <v>995</v>
      </c>
      <c r="C999" s="430">
        <f>'BIENES ASEGURADOS IN.DE'!C999</f>
        <v>0</v>
      </c>
      <c r="D999" s="431">
        <f>'BIENES ASEGURADOS IN.DE'!D999*'RT GENERALES'!$E$14</f>
        <v>0</v>
      </c>
      <c r="E999" s="432">
        <f>'BIENES ASEGURADOS IN.DE'!E999*'RT GENERALES'!$E$14</f>
        <v>0</v>
      </c>
      <c r="F999" s="433">
        <f>'BIENES ASEGURADOS IN.DE'!F999*'RT GENERALES'!$E$14</f>
        <v>0</v>
      </c>
      <c r="G999" s="425">
        <f t="shared" si="166"/>
        <v>0</v>
      </c>
      <c r="H999" s="283"/>
      <c r="I999" s="284">
        <f>((((D999+E999)*('DT IN. DE'!$C$5/1000)))*($D$1166/IF(AND($D$1165&gt;$B$1167,$B$1167&gt;$D$1164),366,365))+(F999*('DT IN. DE'!$C$5/2000)))</f>
        <v>0</v>
      </c>
      <c r="J999" s="285">
        <f t="shared" si="167"/>
        <v>0</v>
      </c>
      <c r="K999" s="286">
        <f>(((D999+E999)*('DT IN. DE'!$E$5/1000))*($D$1166/IF(AND($D$1165&gt;$B$1167,$B$1167&gt;$D$1164),366,365))+(F999*('DT IN. DE'!$E$5/2000)))</f>
        <v>0</v>
      </c>
      <c r="L999" s="385"/>
      <c r="M999" s="287">
        <f t="shared" si="168"/>
        <v>0</v>
      </c>
      <c r="O999" s="288">
        <f>(($T999*'DT IN. DE'!$C$5/1000))*($D$1166/IF(AND($D$1165&gt;$B$1167,$B$1167&gt;$D$1164),366,365))+(($U999*'DT IN. DE'!$C$5/2000))</f>
        <v>0</v>
      </c>
      <c r="P999" s="289">
        <f t="shared" si="169"/>
        <v>0</v>
      </c>
      <c r="Q999" s="289">
        <f>(($T999*'DT IN. DE'!$E$5/1000))*($D$1166/IF(AND($D$1165&gt;$B$1167,$B$1167&gt;$D$1164),366,365))+(($U999*'DT IN. DE'!$E$5/2000))</f>
        <v>0</v>
      </c>
      <c r="R999" s="290">
        <f t="shared" si="170"/>
        <v>0</v>
      </c>
      <c r="T999" s="291">
        <f t="shared" si="171"/>
        <v>0</v>
      </c>
      <c r="U999" s="291">
        <f t="shared" si="172"/>
        <v>0</v>
      </c>
      <c r="W999" s="288">
        <f>(($AB999*'DT IN. DE'!$C$5/1000))*($D$1166/IF(AND($D$1165&gt;$B$1167,$B$1167&gt;$D$1164),366,365))+(($AC999*'DT IN. DE'!$C$5/2000))</f>
        <v>0</v>
      </c>
      <c r="X999" s="289">
        <f t="shared" si="173"/>
        <v>0</v>
      </c>
      <c r="Y999" s="289">
        <f>(($AB999*'DT IN. DE'!$E$5/1000))*($D$1166/IF(AND($D$1165&gt;$B$1167,$B$1167&gt;$D$1164),366,365))+(($AC999*'DT IN. DE'!$E$5/2000))</f>
        <v>0</v>
      </c>
      <c r="Z999" s="292">
        <f t="shared" si="174"/>
        <v>0</v>
      </c>
      <c r="AA999" s="386"/>
      <c r="AB999" s="291">
        <f t="shared" si="175"/>
        <v>0</v>
      </c>
      <c r="AC999" s="291">
        <f t="shared" si="176"/>
        <v>0</v>
      </c>
    </row>
    <row r="1000" spans="2:29" x14ac:dyDescent="0.25">
      <c r="B1000" s="424">
        <v>996</v>
      </c>
      <c r="C1000" s="430">
        <f>'BIENES ASEGURADOS IN.DE'!C1000</f>
        <v>0</v>
      </c>
      <c r="D1000" s="431">
        <f>'BIENES ASEGURADOS IN.DE'!D1000*'RT GENERALES'!$E$14</f>
        <v>0</v>
      </c>
      <c r="E1000" s="432">
        <f>'BIENES ASEGURADOS IN.DE'!E1000*'RT GENERALES'!$E$14</f>
        <v>0</v>
      </c>
      <c r="F1000" s="433">
        <f>'BIENES ASEGURADOS IN.DE'!F1000*'RT GENERALES'!$E$14</f>
        <v>0</v>
      </c>
      <c r="G1000" s="425">
        <f t="shared" si="166"/>
        <v>0</v>
      </c>
      <c r="H1000" s="283"/>
      <c r="I1000" s="284">
        <f>((((D1000+E1000)*('DT IN. DE'!$C$5/1000)))*($D$1166/IF(AND($D$1165&gt;$B$1167,$B$1167&gt;$D$1164),366,365))+(F1000*('DT IN. DE'!$C$5/2000)))</f>
        <v>0</v>
      </c>
      <c r="J1000" s="285">
        <f t="shared" si="167"/>
        <v>0</v>
      </c>
      <c r="K1000" s="286">
        <f>(((D1000+E1000)*('DT IN. DE'!$E$5/1000))*($D$1166/IF(AND($D$1165&gt;$B$1167,$B$1167&gt;$D$1164),366,365))+(F1000*('DT IN. DE'!$E$5/2000)))</f>
        <v>0</v>
      </c>
      <c r="L1000" s="385"/>
      <c r="M1000" s="287">
        <f t="shared" si="168"/>
        <v>0</v>
      </c>
      <c r="O1000" s="288">
        <f>(($T1000*'DT IN. DE'!$C$5/1000))*($D$1166/IF(AND($D$1165&gt;$B$1167,$B$1167&gt;$D$1164),366,365))+(($U1000*'DT IN. DE'!$C$5/2000))</f>
        <v>0</v>
      </c>
      <c r="P1000" s="289">
        <f t="shared" si="169"/>
        <v>0</v>
      </c>
      <c r="Q1000" s="289">
        <f>(($T1000*'DT IN. DE'!$E$5/1000))*($D$1166/IF(AND($D$1165&gt;$B$1167,$B$1167&gt;$D$1164),366,365))+(($U1000*'DT IN. DE'!$E$5/2000))</f>
        <v>0</v>
      </c>
      <c r="R1000" s="290">
        <f t="shared" si="170"/>
        <v>0</v>
      </c>
      <c r="T1000" s="291">
        <f t="shared" si="171"/>
        <v>0</v>
      </c>
      <c r="U1000" s="291">
        <f t="shared" si="172"/>
        <v>0</v>
      </c>
      <c r="W1000" s="288">
        <f>(($AB1000*'DT IN. DE'!$C$5/1000))*($D$1166/IF(AND($D$1165&gt;$B$1167,$B$1167&gt;$D$1164),366,365))+(($AC1000*'DT IN. DE'!$C$5/2000))</f>
        <v>0</v>
      </c>
      <c r="X1000" s="289">
        <f t="shared" si="173"/>
        <v>0</v>
      </c>
      <c r="Y1000" s="289">
        <f>(($AB1000*'DT IN. DE'!$E$5/1000))*($D$1166/IF(AND($D$1165&gt;$B$1167,$B$1167&gt;$D$1164),366,365))+(($AC1000*'DT IN. DE'!$E$5/2000))</f>
        <v>0</v>
      </c>
      <c r="Z1000" s="292">
        <f t="shared" si="174"/>
        <v>0</v>
      </c>
      <c r="AA1000" s="386"/>
      <c r="AB1000" s="291">
        <f t="shared" si="175"/>
        <v>0</v>
      </c>
      <c r="AC1000" s="291">
        <f t="shared" si="176"/>
        <v>0</v>
      </c>
    </row>
    <row r="1001" spans="2:29" x14ac:dyDescent="0.25">
      <c r="B1001" s="423">
        <v>997</v>
      </c>
      <c r="C1001" s="430">
        <f>'BIENES ASEGURADOS IN.DE'!C1001</f>
        <v>0</v>
      </c>
      <c r="D1001" s="431">
        <f>'BIENES ASEGURADOS IN.DE'!D1001*'RT GENERALES'!$E$14</f>
        <v>0</v>
      </c>
      <c r="E1001" s="432">
        <f>'BIENES ASEGURADOS IN.DE'!E1001*'RT GENERALES'!$E$14</f>
        <v>0</v>
      </c>
      <c r="F1001" s="433">
        <f>'BIENES ASEGURADOS IN.DE'!F1001*'RT GENERALES'!$E$14</f>
        <v>0</v>
      </c>
      <c r="G1001" s="425">
        <f t="shared" si="166"/>
        <v>0</v>
      </c>
      <c r="H1001" s="283"/>
      <c r="I1001" s="284">
        <f>((((D1001+E1001)*('DT IN. DE'!$C$5/1000)))*($D$1166/IF(AND($D$1165&gt;$B$1167,$B$1167&gt;$D$1164),366,365))+(F1001*('DT IN. DE'!$C$5/2000)))</f>
        <v>0</v>
      </c>
      <c r="J1001" s="285">
        <f t="shared" si="167"/>
        <v>0</v>
      </c>
      <c r="K1001" s="286">
        <f>(((D1001+E1001)*('DT IN. DE'!$E$5/1000))*($D$1166/IF(AND($D$1165&gt;$B$1167,$B$1167&gt;$D$1164),366,365))+(F1001*('DT IN. DE'!$E$5/2000)))</f>
        <v>0</v>
      </c>
      <c r="L1001" s="385"/>
      <c r="M1001" s="287">
        <f t="shared" si="168"/>
        <v>0</v>
      </c>
      <c r="O1001" s="288">
        <f>(($T1001*'DT IN. DE'!$C$5/1000))*($D$1166/IF(AND($D$1165&gt;$B$1167,$B$1167&gt;$D$1164),366,365))+(($U1001*'DT IN. DE'!$C$5/2000))</f>
        <v>0</v>
      </c>
      <c r="P1001" s="289">
        <f t="shared" si="169"/>
        <v>0</v>
      </c>
      <c r="Q1001" s="289">
        <f>(($T1001*'DT IN. DE'!$E$5/1000))*($D$1166/IF(AND($D$1165&gt;$B$1167,$B$1167&gt;$D$1164),366,365))+(($U1001*'DT IN. DE'!$E$5/2000))</f>
        <v>0</v>
      </c>
      <c r="R1001" s="290">
        <f t="shared" si="170"/>
        <v>0</v>
      </c>
      <c r="T1001" s="291">
        <f t="shared" si="171"/>
        <v>0</v>
      </c>
      <c r="U1001" s="291">
        <f t="shared" si="172"/>
        <v>0</v>
      </c>
      <c r="W1001" s="288">
        <f>(($AB1001*'DT IN. DE'!$C$5/1000))*($D$1166/IF(AND($D$1165&gt;$B$1167,$B$1167&gt;$D$1164),366,365))+(($AC1001*'DT IN. DE'!$C$5/2000))</f>
        <v>0</v>
      </c>
      <c r="X1001" s="289">
        <f t="shared" si="173"/>
        <v>0</v>
      </c>
      <c r="Y1001" s="289">
        <f>(($AB1001*'DT IN. DE'!$E$5/1000))*($D$1166/IF(AND($D$1165&gt;$B$1167,$B$1167&gt;$D$1164),366,365))+(($AC1001*'DT IN. DE'!$E$5/2000))</f>
        <v>0</v>
      </c>
      <c r="Z1001" s="292">
        <f t="shared" si="174"/>
        <v>0</v>
      </c>
      <c r="AA1001" s="386"/>
      <c r="AB1001" s="291">
        <f t="shared" si="175"/>
        <v>0</v>
      </c>
      <c r="AC1001" s="291">
        <f t="shared" si="176"/>
        <v>0</v>
      </c>
    </row>
    <row r="1002" spans="2:29" x14ac:dyDescent="0.25">
      <c r="B1002" s="424">
        <v>998</v>
      </c>
      <c r="C1002" s="430">
        <f>'BIENES ASEGURADOS IN.DE'!C1002</f>
        <v>0</v>
      </c>
      <c r="D1002" s="431">
        <f>'BIENES ASEGURADOS IN.DE'!D1002*'RT GENERALES'!$E$14</f>
        <v>0</v>
      </c>
      <c r="E1002" s="432">
        <f>'BIENES ASEGURADOS IN.DE'!E1002*'RT GENERALES'!$E$14</f>
        <v>0</v>
      </c>
      <c r="F1002" s="433">
        <f>'BIENES ASEGURADOS IN.DE'!F1002*'RT GENERALES'!$E$14</f>
        <v>0</v>
      </c>
      <c r="G1002" s="425">
        <f t="shared" si="166"/>
        <v>0</v>
      </c>
      <c r="H1002" s="283"/>
      <c r="I1002" s="284">
        <f>((((D1002+E1002)*('DT IN. DE'!$C$5/1000)))*($D$1166/IF(AND($D$1165&gt;$B$1167,$B$1167&gt;$D$1164),366,365))+(F1002*('DT IN. DE'!$C$5/2000)))</f>
        <v>0</v>
      </c>
      <c r="J1002" s="285">
        <f t="shared" si="167"/>
        <v>0</v>
      </c>
      <c r="K1002" s="286">
        <f>(((D1002+E1002)*('DT IN. DE'!$E$5/1000))*($D$1166/IF(AND($D$1165&gt;$B$1167,$B$1167&gt;$D$1164),366,365))+(F1002*('DT IN. DE'!$E$5/2000)))</f>
        <v>0</v>
      </c>
      <c r="L1002" s="385"/>
      <c r="M1002" s="287">
        <f t="shared" si="168"/>
        <v>0</v>
      </c>
      <c r="O1002" s="288">
        <f>(($T1002*'DT IN. DE'!$C$5/1000))*($D$1166/IF(AND($D$1165&gt;$B$1167,$B$1167&gt;$D$1164),366,365))+(($U1002*'DT IN. DE'!$C$5/2000))</f>
        <v>0</v>
      </c>
      <c r="P1002" s="289">
        <f t="shared" si="169"/>
        <v>0</v>
      </c>
      <c r="Q1002" s="289">
        <f>(($T1002*'DT IN. DE'!$E$5/1000))*($D$1166/IF(AND($D$1165&gt;$B$1167,$B$1167&gt;$D$1164),366,365))+(($U1002*'DT IN. DE'!$E$5/2000))</f>
        <v>0</v>
      </c>
      <c r="R1002" s="290">
        <f t="shared" si="170"/>
        <v>0</v>
      </c>
      <c r="T1002" s="291">
        <f t="shared" si="171"/>
        <v>0</v>
      </c>
      <c r="U1002" s="291">
        <f t="shared" si="172"/>
        <v>0</v>
      </c>
      <c r="W1002" s="288">
        <f>(($AB1002*'DT IN. DE'!$C$5/1000))*($D$1166/IF(AND($D$1165&gt;$B$1167,$B$1167&gt;$D$1164),366,365))+(($AC1002*'DT IN. DE'!$C$5/2000))</f>
        <v>0</v>
      </c>
      <c r="X1002" s="289">
        <f t="shared" si="173"/>
        <v>0</v>
      </c>
      <c r="Y1002" s="289">
        <f>(($AB1002*'DT IN. DE'!$E$5/1000))*($D$1166/IF(AND($D$1165&gt;$B$1167,$B$1167&gt;$D$1164),366,365))+(($AC1002*'DT IN. DE'!$E$5/2000))</f>
        <v>0</v>
      </c>
      <c r="Z1002" s="292">
        <f t="shared" si="174"/>
        <v>0</v>
      </c>
      <c r="AA1002" s="386"/>
      <c r="AB1002" s="291">
        <f t="shared" si="175"/>
        <v>0</v>
      </c>
      <c r="AC1002" s="291">
        <f t="shared" si="176"/>
        <v>0</v>
      </c>
    </row>
    <row r="1003" spans="2:29" x14ac:dyDescent="0.25">
      <c r="B1003" s="424">
        <v>999</v>
      </c>
      <c r="C1003" s="430">
        <f>'BIENES ASEGURADOS IN.DE'!C1003</f>
        <v>0</v>
      </c>
      <c r="D1003" s="431">
        <f>'BIENES ASEGURADOS IN.DE'!D1003*'RT GENERALES'!$E$14</f>
        <v>0</v>
      </c>
      <c r="E1003" s="432">
        <f>'BIENES ASEGURADOS IN.DE'!E1003*'RT GENERALES'!$E$14</f>
        <v>0</v>
      </c>
      <c r="F1003" s="433">
        <f>'BIENES ASEGURADOS IN.DE'!F1003*'RT GENERALES'!$E$14</f>
        <v>0</v>
      </c>
      <c r="G1003" s="425">
        <f t="shared" si="166"/>
        <v>0</v>
      </c>
      <c r="H1003" s="283"/>
      <c r="I1003" s="284">
        <f>((((D1003+E1003)*('DT IN. DE'!$C$5/1000)))*($D$1166/IF(AND($D$1165&gt;$B$1167,$B$1167&gt;$D$1164),366,365))+(F1003*('DT IN. DE'!$C$5/2000)))</f>
        <v>0</v>
      </c>
      <c r="J1003" s="285">
        <f t="shared" si="167"/>
        <v>0</v>
      </c>
      <c r="K1003" s="286">
        <f>(((D1003+E1003)*('DT IN. DE'!$E$5/1000))*($D$1166/IF(AND($D$1165&gt;$B$1167,$B$1167&gt;$D$1164),366,365))+(F1003*('DT IN. DE'!$E$5/2000)))</f>
        <v>0</v>
      </c>
      <c r="L1003" s="385"/>
      <c r="M1003" s="287">
        <f t="shared" si="168"/>
        <v>0</v>
      </c>
      <c r="O1003" s="288">
        <f>(($T1003*'DT IN. DE'!$C$5/1000))*($D$1166/IF(AND($D$1165&gt;$B$1167,$B$1167&gt;$D$1164),366,365))+(($U1003*'DT IN. DE'!$C$5/2000))</f>
        <v>0</v>
      </c>
      <c r="P1003" s="289">
        <f t="shared" si="169"/>
        <v>0</v>
      </c>
      <c r="Q1003" s="289">
        <f>(($T1003*'DT IN. DE'!$E$5/1000))*($D$1166/IF(AND($D$1165&gt;$B$1167,$B$1167&gt;$D$1164),366,365))+(($U1003*'DT IN. DE'!$E$5/2000))</f>
        <v>0</v>
      </c>
      <c r="R1003" s="290">
        <f t="shared" si="170"/>
        <v>0</v>
      </c>
      <c r="T1003" s="291">
        <f t="shared" si="171"/>
        <v>0</v>
      </c>
      <c r="U1003" s="291">
        <f t="shared" si="172"/>
        <v>0</v>
      </c>
      <c r="W1003" s="288">
        <f>(($AB1003*'DT IN. DE'!$C$5/1000))*($D$1166/IF(AND($D$1165&gt;$B$1167,$B$1167&gt;$D$1164),366,365))+(($AC1003*'DT IN. DE'!$C$5/2000))</f>
        <v>0</v>
      </c>
      <c r="X1003" s="289">
        <f t="shared" si="173"/>
        <v>0</v>
      </c>
      <c r="Y1003" s="289">
        <f>(($AB1003*'DT IN. DE'!$E$5/1000))*($D$1166/IF(AND($D$1165&gt;$B$1167,$B$1167&gt;$D$1164),366,365))+(($AC1003*'DT IN. DE'!$E$5/2000))</f>
        <v>0</v>
      </c>
      <c r="Z1003" s="292">
        <f t="shared" si="174"/>
        <v>0</v>
      </c>
      <c r="AA1003" s="386"/>
      <c r="AB1003" s="291">
        <f t="shared" si="175"/>
        <v>0</v>
      </c>
      <c r="AC1003" s="291">
        <f t="shared" si="176"/>
        <v>0</v>
      </c>
    </row>
    <row r="1004" spans="2:29" x14ac:dyDescent="0.25">
      <c r="B1004" s="423">
        <v>1000</v>
      </c>
      <c r="C1004" s="430">
        <f>'BIENES ASEGURADOS IN.DE'!C1004</f>
        <v>0</v>
      </c>
      <c r="D1004" s="431">
        <f>'BIENES ASEGURADOS IN.DE'!D1004*'RT GENERALES'!$E$14</f>
        <v>0</v>
      </c>
      <c r="E1004" s="432">
        <f>'BIENES ASEGURADOS IN.DE'!E1004*'RT GENERALES'!$E$14</f>
        <v>0</v>
      </c>
      <c r="F1004" s="433">
        <f>'BIENES ASEGURADOS IN.DE'!F1004*'RT GENERALES'!$E$14</f>
        <v>0</v>
      </c>
      <c r="G1004" s="425">
        <f t="shared" si="166"/>
        <v>0</v>
      </c>
      <c r="H1004" s="283"/>
      <c r="I1004" s="284">
        <f>((((D1004+E1004)*('DT IN. DE'!$C$5/1000)))*($D$1166/IF(AND($D$1165&gt;$B$1167,$B$1167&gt;$D$1164),366,365))+(F1004*('DT IN. DE'!$C$5/2000)))</f>
        <v>0</v>
      </c>
      <c r="J1004" s="285">
        <f t="shared" si="167"/>
        <v>0</v>
      </c>
      <c r="K1004" s="286">
        <f>(((D1004+E1004)*('DT IN. DE'!$E$5/1000))*($D$1166/IF(AND($D$1165&gt;$B$1167,$B$1167&gt;$D$1164),366,365))+(F1004*('DT IN. DE'!$E$5/2000)))</f>
        <v>0</v>
      </c>
      <c r="L1004" s="385"/>
      <c r="M1004" s="287">
        <f t="shared" si="168"/>
        <v>0</v>
      </c>
      <c r="O1004" s="288">
        <f>(($T1004*'DT IN. DE'!$C$5/1000))*($D$1166/IF(AND($D$1165&gt;$B$1167,$B$1167&gt;$D$1164),366,365))+(($U1004*'DT IN. DE'!$C$5/2000))</f>
        <v>0</v>
      </c>
      <c r="P1004" s="289">
        <f t="shared" si="169"/>
        <v>0</v>
      </c>
      <c r="Q1004" s="289">
        <f>(($T1004*'DT IN. DE'!$E$5/1000))*($D$1166/IF(AND($D$1165&gt;$B$1167,$B$1167&gt;$D$1164),366,365))+(($U1004*'DT IN. DE'!$E$5/2000))</f>
        <v>0</v>
      </c>
      <c r="R1004" s="290">
        <f t="shared" si="170"/>
        <v>0</v>
      </c>
      <c r="T1004" s="291">
        <f t="shared" si="171"/>
        <v>0</v>
      </c>
      <c r="U1004" s="291">
        <f t="shared" si="172"/>
        <v>0</v>
      </c>
      <c r="W1004" s="288">
        <f>(($AB1004*'DT IN. DE'!$C$5/1000))*($D$1166/IF(AND($D$1165&gt;$B$1167,$B$1167&gt;$D$1164),366,365))+(($AC1004*'DT IN. DE'!$C$5/2000))</f>
        <v>0</v>
      </c>
      <c r="X1004" s="289">
        <f t="shared" si="173"/>
        <v>0</v>
      </c>
      <c r="Y1004" s="289">
        <f>(($AB1004*'DT IN. DE'!$E$5/1000))*($D$1166/IF(AND($D$1165&gt;$B$1167,$B$1167&gt;$D$1164),366,365))+(($AC1004*'DT IN. DE'!$E$5/2000))</f>
        <v>0</v>
      </c>
      <c r="Z1004" s="292">
        <f t="shared" si="174"/>
        <v>0</v>
      </c>
      <c r="AA1004" s="386"/>
      <c r="AB1004" s="291">
        <f t="shared" si="175"/>
        <v>0</v>
      </c>
      <c r="AC1004" s="291">
        <f t="shared" si="176"/>
        <v>0</v>
      </c>
    </row>
    <row r="1005" spans="2:29" x14ac:dyDescent="0.25">
      <c r="B1005" s="424">
        <v>1001</v>
      </c>
      <c r="C1005" s="430">
        <f>'BIENES ASEGURADOS IN.DE'!C1005</f>
        <v>0</v>
      </c>
      <c r="D1005" s="431">
        <f>'BIENES ASEGURADOS IN.DE'!D1005*'RT GENERALES'!$E$14</f>
        <v>0</v>
      </c>
      <c r="E1005" s="432">
        <f>'BIENES ASEGURADOS IN.DE'!E1005*'RT GENERALES'!$E$14</f>
        <v>0</v>
      </c>
      <c r="F1005" s="433">
        <f>'BIENES ASEGURADOS IN.DE'!F1005*'RT GENERALES'!$E$14</f>
        <v>0</v>
      </c>
      <c r="G1005" s="425">
        <f t="shared" si="166"/>
        <v>0</v>
      </c>
      <c r="H1005" s="283"/>
      <c r="I1005" s="284">
        <f>((((D1005+E1005)*('DT IN. DE'!$C$5/1000)))*($D$1166/IF(AND($D$1165&gt;$B$1167,$B$1167&gt;$D$1164),366,365))+(F1005*('DT IN. DE'!$C$5/2000)))</f>
        <v>0</v>
      </c>
      <c r="J1005" s="285">
        <f t="shared" si="167"/>
        <v>0</v>
      </c>
      <c r="K1005" s="286">
        <f>(((D1005+E1005)*('DT IN. DE'!$E$5/1000))*($D$1166/IF(AND($D$1165&gt;$B$1167,$B$1167&gt;$D$1164),366,365))+(F1005*('DT IN. DE'!$E$5/2000)))</f>
        <v>0</v>
      </c>
      <c r="L1005" s="385"/>
      <c r="M1005" s="287">
        <f t="shared" si="168"/>
        <v>0</v>
      </c>
      <c r="O1005" s="288">
        <f>(($T1005*'DT IN. DE'!$C$5/1000))*($D$1166/IF(AND($D$1165&gt;$B$1167,$B$1167&gt;$D$1164),366,365))+(($U1005*'DT IN. DE'!$C$5/2000))</f>
        <v>0</v>
      </c>
      <c r="P1005" s="289">
        <f t="shared" si="169"/>
        <v>0</v>
      </c>
      <c r="Q1005" s="289">
        <f>(($T1005*'DT IN. DE'!$E$5/1000))*($D$1166/IF(AND($D$1165&gt;$B$1167,$B$1167&gt;$D$1164),366,365))+(($U1005*'DT IN. DE'!$E$5/2000))</f>
        <v>0</v>
      </c>
      <c r="R1005" s="290">
        <f t="shared" si="170"/>
        <v>0</v>
      </c>
      <c r="T1005" s="291">
        <f t="shared" si="171"/>
        <v>0</v>
      </c>
      <c r="U1005" s="291">
        <f t="shared" si="172"/>
        <v>0</v>
      </c>
      <c r="W1005" s="288">
        <f>(($AB1005*'DT IN. DE'!$C$5/1000))*($D$1166/IF(AND($D$1165&gt;$B$1167,$B$1167&gt;$D$1164),366,365))+(($AC1005*'DT IN. DE'!$C$5/2000))</f>
        <v>0</v>
      </c>
      <c r="X1005" s="289">
        <f t="shared" si="173"/>
        <v>0</v>
      </c>
      <c r="Y1005" s="289">
        <f>(($AB1005*'DT IN. DE'!$E$5/1000))*($D$1166/IF(AND($D$1165&gt;$B$1167,$B$1167&gt;$D$1164),366,365))+(($AC1005*'DT IN. DE'!$E$5/2000))</f>
        <v>0</v>
      </c>
      <c r="Z1005" s="292">
        <f t="shared" si="174"/>
        <v>0</v>
      </c>
      <c r="AA1005" s="386"/>
      <c r="AB1005" s="291">
        <f t="shared" si="175"/>
        <v>0</v>
      </c>
      <c r="AC1005" s="291">
        <f t="shared" si="176"/>
        <v>0</v>
      </c>
    </row>
    <row r="1006" spans="2:29" x14ac:dyDescent="0.25">
      <c r="B1006" s="424">
        <v>1002</v>
      </c>
      <c r="C1006" s="430">
        <f>'BIENES ASEGURADOS IN.DE'!C1006</f>
        <v>0</v>
      </c>
      <c r="D1006" s="431">
        <f>'BIENES ASEGURADOS IN.DE'!D1006*'RT GENERALES'!$E$14</f>
        <v>0</v>
      </c>
      <c r="E1006" s="432">
        <f>'BIENES ASEGURADOS IN.DE'!E1006*'RT GENERALES'!$E$14</f>
        <v>0</v>
      </c>
      <c r="F1006" s="433">
        <f>'BIENES ASEGURADOS IN.DE'!F1006*'RT GENERALES'!$E$14</f>
        <v>0</v>
      </c>
      <c r="G1006" s="425">
        <f t="shared" si="166"/>
        <v>0</v>
      </c>
      <c r="H1006" s="283"/>
      <c r="I1006" s="284">
        <f>((((D1006+E1006)*('DT IN. DE'!$C$5/1000)))*($D$1166/IF(AND($D$1165&gt;$B$1167,$B$1167&gt;$D$1164),366,365))+(F1006*('DT IN. DE'!$C$5/2000)))</f>
        <v>0</v>
      </c>
      <c r="J1006" s="285">
        <f t="shared" si="167"/>
        <v>0</v>
      </c>
      <c r="K1006" s="286">
        <f>(((D1006+E1006)*('DT IN. DE'!$E$5/1000))*($D$1166/IF(AND($D$1165&gt;$B$1167,$B$1167&gt;$D$1164),366,365))+(F1006*('DT IN. DE'!$E$5/2000)))</f>
        <v>0</v>
      </c>
      <c r="L1006" s="385"/>
      <c r="M1006" s="287">
        <f t="shared" si="168"/>
        <v>0</v>
      </c>
      <c r="O1006" s="288">
        <f>(($T1006*'DT IN. DE'!$C$5/1000))*($D$1166/IF(AND($D$1165&gt;$B$1167,$B$1167&gt;$D$1164),366,365))+(($U1006*'DT IN. DE'!$C$5/2000))</f>
        <v>0</v>
      </c>
      <c r="P1006" s="289">
        <f t="shared" si="169"/>
        <v>0</v>
      </c>
      <c r="Q1006" s="289">
        <f>(($T1006*'DT IN. DE'!$E$5/1000))*($D$1166/IF(AND($D$1165&gt;$B$1167,$B$1167&gt;$D$1164),366,365))+(($U1006*'DT IN. DE'!$E$5/2000))</f>
        <v>0</v>
      </c>
      <c r="R1006" s="290">
        <f t="shared" si="170"/>
        <v>0</v>
      </c>
      <c r="T1006" s="291">
        <f t="shared" si="171"/>
        <v>0</v>
      </c>
      <c r="U1006" s="291">
        <f t="shared" si="172"/>
        <v>0</v>
      </c>
      <c r="W1006" s="288">
        <f>(($AB1006*'DT IN. DE'!$C$5/1000))*($D$1166/IF(AND($D$1165&gt;$B$1167,$B$1167&gt;$D$1164),366,365))+(($AC1006*'DT IN. DE'!$C$5/2000))</f>
        <v>0</v>
      </c>
      <c r="X1006" s="289">
        <f t="shared" si="173"/>
        <v>0</v>
      </c>
      <c r="Y1006" s="289">
        <f>(($AB1006*'DT IN. DE'!$E$5/1000))*($D$1166/IF(AND($D$1165&gt;$B$1167,$B$1167&gt;$D$1164),366,365))+(($AC1006*'DT IN. DE'!$E$5/2000))</f>
        <v>0</v>
      </c>
      <c r="Z1006" s="292">
        <f t="shared" si="174"/>
        <v>0</v>
      </c>
      <c r="AA1006" s="386"/>
      <c r="AB1006" s="291">
        <f t="shared" si="175"/>
        <v>0</v>
      </c>
      <c r="AC1006" s="291">
        <f t="shared" si="176"/>
        <v>0</v>
      </c>
    </row>
    <row r="1007" spans="2:29" x14ac:dyDescent="0.25">
      <c r="B1007" s="423">
        <v>1003</v>
      </c>
      <c r="C1007" s="430">
        <f>'BIENES ASEGURADOS IN.DE'!C1007</f>
        <v>0</v>
      </c>
      <c r="D1007" s="431">
        <f>'BIENES ASEGURADOS IN.DE'!D1007*'RT GENERALES'!$E$14</f>
        <v>0</v>
      </c>
      <c r="E1007" s="432">
        <f>'BIENES ASEGURADOS IN.DE'!E1007*'RT GENERALES'!$E$14</f>
        <v>0</v>
      </c>
      <c r="F1007" s="433">
        <f>'BIENES ASEGURADOS IN.DE'!F1007*'RT GENERALES'!$E$14</f>
        <v>0</v>
      </c>
      <c r="G1007" s="425">
        <f t="shared" si="166"/>
        <v>0</v>
      </c>
      <c r="H1007" s="283"/>
      <c r="I1007" s="284">
        <f>((((D1007+E1007)*('DT IN. DE'!$C$5/1000)))*($D$1166/IF(AND($D$1165&gt;$B$1167,$B$1167&gt;$D$1164),366,365))+(F1007*('DT IN. DE'!$C$5/2000)))</f>
        <v>0</v>
      </c>
      <c r="J1007" s="285">
        <f t="shared" si="167"/>
        <v>0</v>
      </c>
      <c r="K1007" s="286">
        <f>(((D1007+E1007)*('DT IN. DE'!$E$5/1000))*($D$1166/IF(AND($D$1165&gt;$B$1167,$B$1167&gt;$D$1164),366,365))+(F1007*('DT IN. DE'!$E$5/2000)))</f>
        <v>0</v>
      </c>
      <c r="L1007" s="385"/>
      <c r="M1007" s="287">
        <f t="shared" si="168"/>
        <v>0</v>
      </c>
      <c r="O1007" s="288">
        <f>(($T1007*'DT IN. DE'!$C$5/1000))*($D$1166/IF(AND($D$1165&gt;$B$1167,$B$1167&gt;$D$1164),366,365))+(($U1007*'DT IN. DE'!$C$5/2000))</f>
        <v>0</v>
      </c>
      <c r="P1007" s="289">
        <f t="shared" si="169"/>
        <v>0</v>
      </c>
      <c r="Q1007" s="289">
        <f>(($T1007*'DT IN. DE'!$E$5/1000))*($D$1166/IF(AND($D$1165&gt;$B$1167,$B$1167&gt;$D$1164),366,365))+(($U1007*'DT IN. DE'!$E$5/2000))</f>
        <v>0</v>
      </c>
      <c r="R1007" s="290">
        <f t="shared" si="170"/>
        <v>0</v>
      </c>
      <c r="T1007" s="291">
        <f t="shared" si="171"/>
        <v>0</v>
      </c>
      <c r="U1007" s="291">
        <f t="shared" si="172"/>
        <v>0</v>
      </c>
      <c r="W1007" s="288">
        <f>(($AB1007*'DT IN. DE'!$C$5/1000))*($D$1166/IF(AND($D$1165&gt;$B$1167,$B$1167&gt;$D$1164),366,365))+(($AC1007*'DT IN. DE'!$C$5/2000))</f>
        <v>0</v>
      </c>
      <c r="X1007" s="289">
        <f t="shared" si="173"/>
        <v>0</v>
      </c>
      <c r="Y1007" s="289">
        <f>(($AB1007*'DT IN. DE'!$E$5/1000))*($D$1166/IF(AND($D$1165&gt;$B$1167,$B$1167&gt;$D$1164),366,365))+(($AC1007*'DT IN. DE'!$E$5/2000))</f>
        <v>0</v>
      </c>
      <c r="Z1007" s="292">
        <f t="shared" si="174"/>
        <v>0</v>
      </c>
      <c r="AA1007" s="386"/>
      <c r="AB1007" s="291">
        <f t="shared" si="175"/>
        <v>0</v>
      </c>
      <c r="AC1007" s="291">
        <f t="shared" si="176"/>
        <v>0</v>
      </c>
    </row>
    <row r="1008" spans="2:29" x14ac:dyDescent="0.25">
      <c r="B1008" s="424">
        <v>1004</v>
      </c>
      <c r="C1008" s="430">
        <f>'BIENES ASEGURADOS IN.DE'!C1008</f>
        <v>0</v>
      </c>
      <c r="D1008" s="431">
        <f>'BIENES ASEGURADOS IN.DE'!D1008*'RT GENERALES'!$E$14</f>
        <v>0</v>
      </c>
      <c r="E1008" s="432">
        <f>'BIENES ASEGURADOS IN.DE'!E1008*'RT GENERALES'!$E$14</f>
        <v>0</v>
      </c>
      <c r="F1008" s="433">
        <f>'BIENES ASEGURADOS IN.DE'!F1008*'RT GENERALES'!$E$14</f>
        <v>0</v>
      </c>
      <c r="G1008" s="425">
        <f t="shared" si="166"/>
        <v>0</v>
      </c>
      <c r="H1008" s="283"/>
      <c r="I1008" s="284">
        <f>((((D1008+E1008)*('DT IN. DE'!$C$5/1000)))*($D$1166/IF(AND($D$1165&gt;$B$1167,$B$1167&gt;$D$1164),366,365))+(F1008*('DT IN. DE'!$C$5/2000)))</f>
        <v>0</v>
      </c>
      <c r="J1008" s="285">
        <f t="shared" si="167"/>
        <v>0</v>
      </c>
      <c r="K1008" s="286">
        <f>(((D1008+E1008)*('DT IN. DE'!$E$5/1000))*($D$1166/IF(AND($D$1165&gt;$B$1167,$B$1167&gt;$D$1164),366,365))+(F1008*('DT IN. DE'!$E$5/2000)))</f>
        <v>0</v>
      </c>
      <c r="L1008" s="385"/>
      <c r="M1008" s="287">
        <f t="shared" si="168"/>
        <v>0</v>
      </c>
      <c r="O1008" s="288">
        <f>(($T1008*'DT IN. DE'!$C$5/1000))*($D$1166/IF(AND($D$1165&gt;$B$1167,$B$1167&gt;$D$1164),366,365))+(($U1008*'DT IN. DE'!$C$5/2000))</f>
        <v>0</v>
      </c>
      <c r="P1008" s="289">
        <f t="shared" si="169"/>
        <v>0</v>
      </c>
      <c r="Q1008" s="289">
        <f>(($T1008*'DT IN. DE'!$E$5/1000))*($D$1166/IF(AND($D$1165&gt;$B$1167,$B$1167&gt;$D$1164),366,365))+(($U1008*'DT IN. DE'!$E$5/2000))</f>
        <v>0</v>
      </c>
      <c r="R1008" s="290">
        <f t="shared" si="170"/>
        <v>0</v>
      </c>
      <c r="T1008" s="291">
        <f t="shared" si="171"/>
        <v>0</v>
      </c>
      <c r="U1008" s="291">
        <f t="shared" si="172"/>
        <v>0</v>
      </c>
      <c r="W1008" s="288">
        <f>(($AB1008*'DT IN. DE'!$C$5/1000))*($D$1166/IF(AND($D$1165&gt;$B$1167,$B$1167&gt;$D$1164),366,365))+(($AC1008*'DT IN. DE'!$C$5/2000))</f>
        <v>0</v>
      </c>
      <c r="X1008" s="289">
        <f t="shared" si="173"/>
        <v>0</v>
      </c>
      <c r="Y1008" s="289">
        <f>(($AB1008*'DT IN. DE'!$E$5/1000))*($D$1166/IF(AND($D$1165&gt;$B$1167,$B$1167&gt;$D$1164),366,365))+(($AC1008*'DT IN. DE'!$E$5/2000))</f>
        <v>0</v>
      </c>
      <c r="Z1008" s="292">
        <f t="shared" si="174"/>
        <v>0</v>
      </c>
      <c r="AA1008" s="386"/>
      <c r="AB1008" s="291">
        <f t="shared" si="175"/>
        <v>0</v>
      </c>
      <c r="AC1008" s="291">
        <f t="shared" si="176"/>
        <v>0</v>
      </c>
    </row>
    <row r="1009" spans="2:29" x14ac:dyDescent="0.25">
      <c r="B1009" s="424">
        <v>1005</v>
      </c>
      <c r="C1009" s="430">
        <f>'BIENES ASEGURADOS IN.DE'!C1009</f>
        <v>0</v>
      </c>
      <c r="D1009" s="431">
        <f>'BIENES ASEGURADOS IN.DE'!D1009*'RT GENERALES'!$E$14</f>
        <v>0</v>
      </c>
      <c r="E1009" s="432">
        <f>'BIENES ASEGURADOS IN.DE'!E1009*'RT GENERALES'!$E$14</f>
        <v>0</v>
      </c>
      <c r="F1009" s="433">
        <f>'BIENES ASEGURADOS IN.DE'!F1009*'RT GENERALES'!$E$14</f>
        <v>0</v>
      </c>
      <c r="G1009" s="425">
        <f t="shared" si="166"/>
        <v>0</v>
      </c>
      <c r="H1009" s="283"/>
      <c r="I1009" s="284">
        <f>((((D1009+E1009)*('DT IN. DE'!$C$5/1000)))*($D$1166/IF(AND($D$1165&gt;$B$1167,$B$1167&gt;$D$1164),366,365))+(F1009*('DT IN. DE'!$C$5/2000)))</f>
        <v>0</v>
      </c>
      <c r="J1009" s="285">
        <f t="shared" si="167"/>
        <v>0</v>
      </c>
      <c r="K1009" s="286">
        <f>(((D1009+E1009)*('DT IN. DE'!$E$5/1000))*($D$1166/IF(AND($D$1165&gt;$B$1167,$B$1167&gt;$D$1164),366,365))+(F1009*('DT IN. DE'!$E$5/2000)))</f>
        <v>0</v>
      </c>
      <c r="L1009" s="385"/>
      <c r="M1009" s="287">
        <f t="shared" si="168"/>
        <v>0</v>
      </c>
      <c r="O1009" s="288">
        <f>(($T1009*'DT IN. DE'!$C$5/1000))*($D$1166/IF(AND($D$1165&gt;$B$1167,$B$1167&gt;$D$1164),366,365))+(($U1009*'DT IN. DE'!$C$5/2000))</f>
        <v>0</v>
      </c>
      <c r="P1009" s="289">
        <f t="shared" si="169"/>
        <v>0</v>
      </c>
      <c r="Q1009" s="289">
        <f>(($T1009*'DT IN. DE'!$E$5/1000))*($D$1166/IF(AND($D$1165&gt;$B$1167,$B$1167&gt;$D$1164),366,365))+(($U1009*'DT IN. DE'!$E$5/2000))</f>
        <v>0</v>
      </c>
      <c r="R1009" s="290">
        <f t="shared" si="170"/>
        <v>0</v>
      </c>
      <c r="T1009" s="291">
        <f t="shared" si="171"/>
        <v>0</v>
      </c>
      <c r="U1009" s="291">
        <f t="shared" si="172"/>
        <v>0</v>
      </c>
      <c r="W1009" s="288">
        <f>(($AB1009*'DT IN. DE'!$C$5/1000))*($D$1166/IF(AND($D$1165&gt;$B$1167,$B$1167&gt;$D$1164),366,365))+(($AC1009*'DT IN. DE'!$C$5/2000))</f>
        <v>0</v>
      </c>
      <c r="X1009" s="289">
        <f t="shared" si="173"/>
        <v>0</v>
      </c>
      <c r="Y1009" s="289">
        <f>(($AB1009*'DT IN. DE'!$E$5/1000))*($D$1166/IF(AND($D$1165&gt;$B$1167,$B$1167&gt;$D$1164),366,365))+(($AC1009*'DT IN. DE'!$E$5/2000))</f>
        <v>0</v>
      </c>
      <c r="Z1009" s="292">
        <f t="shared" si="174"/>
        <v>0</v>
      </c>
      <c r="AA1009" s="386"/>
      <c r="AB1009" s="291">
        <f t="shared" si="175"/>
        <v>0</v>
      </c>
      <c r="AC1009" s="291">
        <f t="shared" si="176"/>
        <v>0</v>
      </c>
    </row>
    <row r="1010" spans="2:29" x14ac:dyDescent="0.25">
      <c r="B1010" s="423">
        <v>1006</v>
      </c>
      <c r="C1010" s="430">
        <f>'BIENES ASEGURADOS IN.DE'!C1010</f>
        <v>0</v>
      </c>
      <c r="D1010" s="431">
        <f>'BIENES ASEGURADOS IN.DE'!D1010*'RT GENERALES'!$E$14</f>
        <v>0</v>
      </c>
      <c r="E1010" s="432">
        <f>'BIENES ASEGURADOS IN.DE'!E1010*'RT GENERALES'!$E$14</f>
        <v>0</v>
      </c>
      <c r="F1010" s="433">
        <f>'BIENES ASEGURADOS IN.DE'!F1010*'RT GENERALES'!$E$14</f>
        <v>0</v>
      </c>
      <c r="G1010" s="425">
        <f t="shared" si="166"/>
        <v>0</v>
      </c>
      <c r="H1010" s="283"/>
      <c r="I1010" s="284">
        <f>((((D1010+E1010)*('DT IN. DE'!$C$5/1000)))*($D$1166/IF(AND($D$1165&gt;$B$1167,$B$1167&gt;$D$1164),366,365))+(F1010*('DT IN. DE'!$C$5/2000)))</f>
        <v>0</v>
      </c>
      <c r="J1010" s="285">
        <f t="shared" si="167"/>
        <v>0</v>
      </c>
      <c r="K1010" s="286">
        <f>(((D1010+E1010)*('DT IN. DE'!$E$5/1000))*($D$1166/IF(AND($D$1165&gt;$B$1167,$B$1167&gt;$D$1164),366,365))+(F1010*('DT IN. DE'!$E$5/2000)))</f>
        <v>0</v>
      </c>
      <c r="L1010" s="385"/>
      <c r="M1010" s="287">
        <f t="shared" si="168"/>
        <v>0</v>
      </c>
      <c r="O1010" s="288">
        <f>(($T1010*'DT IN. DE'!$C$5/1000))*($D$1166/IF(AND($D$1165&gt;$B$1167,$B$1167&gt;$D$1164),366,365))+(($U1010*'DT IN. DE'!$C$5/2000))</f>
        <v>0</v>
      </c>
      <c r="P1010" s="289">
        <f t="shared" si="169"/>
        <v>0</v>
      </c>
      <c r="Q1010" s="289">
        <f>(($T1010*'DT IN. DE'!$E$5/1000))*($D$1166/IF(AND($D$1165&gt;$B$1167,$B$1167&gt;$D$1164),366,365))+(($U1010*'DT IN. DE'!$E$5/2000))</f>
        <v>0</v>
      </c>
      <c r="R1010" s="290">
        <f t="shared" si="170"/>
        <v>0</v>
      </c>
      <c r="T1010" s="291">
        <f t="shared" si="171"/>
        <v>0</v>
      </c>
      <c r="U1010" s="291">
        <f t="shared" si="172"/>
        <v>0</v>
      </c>
      <c r="W1010" s="288">
        <f>(($AB1010*'DT IN. DE'!$C$5/1000))*($D$1166/IF(AND($D$1165&gt;$B$1167,$B$1167&gt;$D$1164),366,365))+(($AC1010*'DT IN. DE'!$C$5/2000))</f>
        <v>0</v>
      </c>
      <c r="X1010" s="289">
        <f t="shared" si="173"/>
        <v>0</v>
      </c>
      <c r="Y1010" s="289">
        <f>(($AB1010*'DT IN. DE'!$E$5/1000))*($D$1166/IF(AND($D$1165&gt;$B$1167,$B$1167&gt;$D$1164),366,365))+(($AC1010*'DT IN. DE'!$E$5/2000))</f>
        <v>0</v>
      </c>
      <c r="Z1010" s="292">
        <f t="shared" si="174"/>
        <v>0</v>
      </c>
      <c r="AA1010" s="386"/>
      <c r="AB1010" s="291">
        <f t="shared" si="175"/>
        <v>0</v>
      </c>
      <c r="AC1010" s="291">
        <f t="shared" si="176"/>
        <v>0</v>
      </c>
    </row>
    <row r="1011" spans="2:29" x14ac:dyDescent="0.25">
      <c r="B1011" s="424">
        <v>1007</v>
      </c>
      <c r="C1011" s="430">
        <f>'BIENES ASEGURADOS IN.DE'!C1011</f>
        <v>0</v>
      </c>
      <c r="D1011" s="431">
        <f>'BIENES ASEGURADOS IN.DE'!D1011*'RT GENERALES'!$E$14</f>
        <v>0</v>
      </c>
      <c r="E1011" s="432">
        <f>'BIENES ASEGURADOS IN.DE'!E1011*'RT GENERALES'!$E$14</f>
        <v>0</v>
      </c>
      <c r="F1011" s="433">
        <f>'BIENES ASEGURADOS IN.DE'!F1011*'RT GENERALES'!$E$14</f>
        <v>0</v>
      </c>
      <c r="G1011" s="425">
        <f t="shared" si="166"/>
        <v>0</v>
      </c>
      <c r="H1011" s="283"/>
      <c r="I1011" s="284">
        <f>((((D1011+E1011)*('DT IN. DE'!$C$5/1000)))*($D$1166/IF(AND($D$1165&gt;$B$1167,$B$1167&gt;$D$1164),366,365))+(F1011*('DT IN. DE'!$C$5/2000)))</f>
        <v>0</v>
      </c>
      <c r="J1011" s="285">
        <f t="shared" si="167"/>
        <v>0</v>
      </c>
      <c r="K1011" s="286">
        <f>(((D1011+E1011)*('DT IN. DE'!$E$5/1000))*($D$1166/IF(AND($D$1165&gt;$B$1167,$B$1167&gt;$D$1164),366,365))+(F1011*('DT IN. DE'!$E$5/2000)))</f>
        <v>0</v>
      </c>
      <c r="L1011" s="385"/>
      <c r="M1011" s="287">
        <f t="shared" si="168"/>
        <v>0</v>
      </c>
      <c r="O1011" s="288">
        <f>(($T1011*'DT IN. DE'!$C$5/1000))*($D$1166/IF(AND($D$1165&gt;$B$1167,$B$1167&gt;$D$1164),366,365))+(($U1011*'DT IN. DE'!$C$5/2000))</f>
        <v>0</v>
      </c>
      <c r="P1011" s="289">
        <f t="shared" si="169"/>
        <v>0</v>
      </c>
      <c r="Q1011" s="289">
        <f>(($T1011*'DT IN. DE'!$E$5/1000))*($D$1166/IF(AND($D$1165&gt;$B$1167,$B$1167&gt;$D$1164),366,365))+(($U1011*'DT IN. DE'!$E$5/2000))</f>
        <v>0</v>
      </c>
      <c r="R1011" s="290">
        <f t="shared" si="170"/>
        <v>0</v>
      </c>
      <c r="T1011" s="291">
        <f t="shared" si="171"/>
        <v>0</v>
      </c>
      <c r="U1011" s="291">
        <f t="shared" si="172"/>
        <v>0</v>
      </c>
      <c r="W1011" s="288">
        <f>(($AB1011*'DT IN. DE'!$C$5/1000))*($D$1166/IF(AND($D$1165&gt;$B$1167,$B$1167&gt;$D$1164),366,365))+(($AC1011*'DT IN. DE'!$C$5/2000))</f>
        <v>0</v>
      </c>
      <c r="X1011" s="289">
        <f t="shared" si="173"/>
        <v>0</v>
      </c>
      <c r="Y1011" s="289">
        <f>(($AB1011*'DT IN. DE'!$E$5/1000))*($D$1166/IF(AND($D$1165&gt;$B$1167,$B$1167&gt;$D$1164),366,365))+(($AC1011*'DT IN. DE'!$E$5/2000))</f>
        <v>0</v>
      </c>
      <c r="Z1011" s="292">
        <f t="shared" si="174"/>
        <v>0</v>
      </c>
      <c r="AA1011" s="386"/>
      <c r="AB1011" s="291">
        <f t="shared" si="175"/>
        <v>0</v>
      </c>
      <c r="AC1011" s="291">
        <f t="shared" si="176"/>
        <v>0</v>
      </c>
    </row>
    <row r="1012" spans="2:29" x14ac:dyDescent="0.25">
      <c r="B1012" s="424">
        <v>1008</v>
      </c>
      <c r="C1012" s="430">
        <f>'BIENES ASEGURADOS IN.DE'!C1012</f>
        <v>0</v>
      </c>
      <c r="D1012" s="431">
        <f>'BIENES ASEGURADOS IN.DE'!D1012*'RT GENERALES'!$E$14</f>
        <v>0</v>
      </c>
      <c r="E1012" s="432">
        <f>'BIENES ASEGURADOS IN.DE'!E1012*'RT GENERALES'!$E$14</f>
        <v>0</v>
      </c>
      <c r="F1012" s="433">
        <f>'BIENES ASEGURADOS IN.DE'!F1012*'RT GENERALES'!$E$14</f>
        <v>0</v>
      </c>
      <c r="G1012" s="425">
        <f t="shared" si="166"/>
        <v>0</v>
      </c>
      <c r="H1012" s="283"/>
      <c r="I1012" s="284">
        <f>((((D1012+E1012)*('DT IN. DE'!$C$5/1000)))*($D$1166/IF(AND($D$1165&gt;$B$1167,$B$1167&gt;$D$1164),366,365))+(F1012*('DT IN. DE'!$C$5/2000)))</f>
        <v>0</v>
      </c>
      <c r="J1012" s="285">
        <f t="shared" si="167"/>
        <v>0</v>
      </c>
      <c r="K1012" s="286">
        <f>(((D1012+E1012)*('DT IN. DE'!$E$5/1000))*($D$1166/IF(AND($D$1165&gt;$B$1167,$B$1167&gt;$D$1164),366,365))+(F1012*('DT IN. DE'!$E$5/2000)))</f>
        <v>0</v>
      </c>
      <c r="L1012" s="385"/>
      <c r="M1012" s="287">
        <f t="shared" si="168"/>
        <v>0</v>
      </c>
      <c r="O1012" s="288">
        <f>(($T1012*'DT IN. DE'!$C$5/1000))*($D$1166/IF(AND($D$1165&gt;$B$1167,$B$1167&gt;$D$1164),366,365))+(($U1012*'DT IN. DE'!$C$5/2000))</f>
        <v>0</v>
      </c>
      <c r="P1012" s="289">
        <f t="shared" si="169"/>
        <v>0</v>
      </c>
      <c r="Q1012" s="289">
        <f>(($T1012*'DT IN. DE'!$E$5/1000))*($D$1166/IF(AND($D$1165&gt;$B$1167,$B$1167&gt;$D$1164),366,365))+(($U1012*'DT IN. DE'!$E$5/2000))</f>
        <v>0</v>
      </c>
      <c r="R1012" s="290">
        <f t="shared" si="170"/>
        <v>0</v>
      </c>
      <c r="T1012" s="291">
        <f t="shared" si="171"/>
        <v>0</v>
      </c>
      <c r="U1012" s="291">
        <f t="shared" si="172"/>
        <v>0</v>
      </c>
      <c r="W1012" s="288">
        <f>(($AB1012*'DT IN. DE'!$C$5/1000))*($D$1166/IF(AND($D$1165&gt;$B$1167,$B$1167&gt;$D$1164),366,365))+(($AC1012*'DT IN. DE'!$C$5/2000))</f>
        <v>0</v>
      </c>
      <c r="X1012" s="289">
        <f t="shared" si="173"/>
        <v>0</v>
      </c>
      <c r="Y1012" s="289">
        <f>(($AB1012*'DT IN. DE'!$E$5/1000))*($D$1166/IF(AND($D$1165&gt;$B$1167,$B$1167&gt;$D$1164),366,365))+(($AC1012*'DT IN. DE'!$E$5/2000))</f>
        <v>0</v>
      </c>
      <c r="Z1012" s="292">
        <f t="shared" si="174"/>
        <v>0</v>
      </c>
      <c r="AA1012" s="386"/>
      <c r="AB1012" s="291">
        <f t="shared" si="175"/>
        <v>0</v>
      </c>
      <c r="AC1012" s="291">
        <f t="shared" si="176"/>
        <v>0</v>
      </c>
    </row>
    <row r="1013" spans="2:29" x14ac:dyDescent="0.25">
      <c r="B1013" s="423">
        <v>1009</v>
      </c>
      <c r="C1013" s="430">
        <f>'BIENES ASEGURADOS IN.DE'!C1013</f>
        <v>0</v>
      </c>
      <c r="D1013" s="431">
        <f>'BIENES ASEGURADOS IN.DE'!D1013*'RT GENERALES'!$E$14</f>
        <v>0</v>
      </c>
      <c r="E1013" s="432">
        <f>'BIENES ASEGURADOS IN.DE'!E1013*'RT GENERALES'!$E$14</f>
        <v>0</v>
      </c>
      <c r="F1013" s="433">
        <f>'BIENES ASEGURADOS IN.DE'!F1013*'RT GENERALES'!$E$14</f>
        <v>0</v>
      </c>
      <c r="G1013" s="425">
        <f t="shared" si="166"/>
        <v>0</v>
      </c>
      <c r="H1013" s="283"/>
      <c r="I1013" s="284">
        <f>((((D1013+E1013)*('DT IN. DE'!$C$5/1000)))*($D$1166/IF(AND($D$1165&gt;$B$1167,$B$1167&gt;$D$1164),366,365))+(F1013*('DT IN. DE'!$C$5/2000)))</f>
        <v>0</v>
      </c>
      <c r="J1013" s="285">
        <f t="shared" si="167"/>
        <v>0</v>
      </c>
      <c r="K1013" s="286">
        <f>(((D1013+E1013)*('DT IN. DE'!$E$5/1000))*($D$1166/IF(AND($D$1165&gt;$B$1167,$B$1167&gt;$D$1164),366,365))+(F1013*('DT IN. DE'!$E$5/2000)))</f>
        <v>0</v>
      </c>
      <c r="L1013" s="385"/>
      <c r="M1013" s="287">
        <f t="shared" si="168"/>
        <v>0</v>
      </c>
      <c r="O1013" s="288">
        <f>(($T1013*'DT IN. DE'!$C$5/1000))*($D$1166/IF(AND($D$1165&gt;$B$1167,$B$1167&gt;$D$1164),366,365))+(($U1013*'DT IN. DE'!$C$5/2000))</f>
        <v>0</v>
      </c>
      <c r="P1013" s="289">
        <f t="shared" si="169"/>
        <v>0</v>
      </c>
      <c r="Q1013" s="289">
        <f>(($T1013*'DT IN. DE'!$E$5/1000))*($D$1166/IF(AND($D$1165&gt;$B$1167,$B$1167&gt;$D$1164),366,365))+(($U1013*'DT IN. DE'!$E$5/2000))</f>
        <v>0</v>
      </c>
      <c r="R1013" s="290">
        <f t="shared" si="170"/>
        <v>0</v>
      </c>
      <c r="T1013" s="291">
        <f t="shared" si="171"/>
        <v>0</v>
      </c>
      <c r="U1013" s="291">
        <f t="shared" si="172"/>
        <v>0</v>
      </c>
      <c r="W1013" s="288">
        <f>(($AB1013*'DT IN. DE'!$C$5/1000))*($D$1166/IF(AND($D$1165&gt;$B$1167,$B$1167&gt;$D$1164),366,365))+(($AC1013*'DT IN. DE'!$C$5/2000))</f>
        <v>0</v>
      </c>
      <c r="X1013" s="289">
        <f t="shared" si="173"/>
        <v>0</v>
      </c>
      <c r="Y1013" s="289">
        <f>(($AB1013*'DT IN. DE'!$E$5/1000))*($D$1166/IF(AND($D$1165&gt;$B$1167,$B$1167&gt;$D$1164),366,365))+(($AC1013*'DT IN. DE'!$E$5/2000))</f>
        <v>0</v>
      </c>
      <c r="Z1013" s="292">
        <f t="shared" si="174"/>
        <v>0</v>
      </c>
      <c r="AA1013" s="386"/>
      <c r="AB1013" s="291">
        <f t="shared" si="175"/>
        <v>0</v>
      </c>
      <c r="AC1013" s="291">
        <f t="shared" si="176"/>
        <v>0</v>
      </c>
    </row>
    <row r="1014" spans="2:29" x14ac:dyDescent="0.25">
      <c r="B1014" s="424">
        <v>1010</v>
      </c>
      <c r="C1014" s="430">
        <f>'BIENES ASEGURADOS IN.DE'!C1014</f>
        <v>0</v>
      </c>
      <c r="D1014" s="431">
        <f>'BIENES ASEGURADOS IN.DE'!D1014*'RT GENERALES'!$E$14</f>
        <v>0</v>
      </c>
      <c r="E1014" s="432">
        <f>'BIENES ASEGURADOS IN.DE'!E1014*'RT GENERALES'!$E$14</f>
        <v>0</v>
      </c>
      <c r="F1014" s="433">
        <f>'BIENES ASEGURADOS IN.DE'!F1014*'RT GENERALES'!$E$14</f>
        <v>0</v>
      </c>
      <c r="G1014" s="425">
        <f t="shared" si="166"/>
        <v>0</v>
      </c>
      <c r="H1014" s="283"/>
      <c r="I1014" s="284">
        <f>((((D1014+E1014)*('DT IN. DE'!$C$5/1000)))*($D$1166/IF(AND($D$1165&gt;$B$1167,$B$1167&gt;$D$1164),366,365))+(F1014*('DT IN. DE'!$C$5/2000)))</f>
        <v>0</v>
      </c>
      <c r="J1014" s="285">
        <f t="shared" si="167"/>
        <v>0</v>
      </c>
      <c r="K1014" s="286">
        <f>(((D1014+E1014)*('DT IN. DE'!$E$5/1000))*($D$1166/IF(AND($D$1165&gt;$B$1167,$B$1167&gt;$D$1164),366,365))+(F1014*('DT IN. DE'!$E$5/2000)))</f>
        <v>0</v>
      </c>
      <c r="L1014" s="385"/>
      <c r="M1014" s="287">
        <f t="shared" si="168"/>
        <v>0</v>
      </c>
      <c r="O1014" s="288">
        <f>(($T1014*'DT IN. DE'!$C$5/1000))*($D$1166/IF(AND($D$1165&gt;$B$1167,$B$1167&gt;$D$1164),366,365))+(($U1014*'DT IN. DE'!$C$5/2000))</f>
        <v>0</v>
      </c>
      <c r="P1014" s="289">
        <f t="shared" si="169"/>
        <v>0</v>
      </c>
      <c r="Q1014" s="289">
        <f>(($T1014*'DT IN. DE'!$E$5/1000))*($D$1166/IF(AND($D$1165&gt;$B$1167,$B$1167&gt;$D$1164),366,365))+(($U1014*'DT IN. DE'!$E$5/2000))</f>
        <v>0</v>
      </c>
      <c r="R1014" s="290">
        <f t="shared" si="170"/>
        <v>0</v>
      </c>
      <c r="T1014" s="291">
        <f t="shared" si="171"/>
        <v>0</v>
      </c>
      <c r="U1014" s="291">
        <f t="shared" si="172"/>
        <v>0</v>
      </c>
      <c r="W1014" s="288">
        <f>(($AB1014*'DT IN. DE'!$C$5/1000))*($D$1166/IF(AND($D$1165&gt;$B$1167,$B$1167&gt;$D$1164),366,365))+(($AC1014*'DT IN. DE'!$C$5/2000))</f>
        <v>0</v>
      </c>
      <c r="X1014" s="289">
        <f t="shared" si="173"/>
        <v>0</v>
      </c>
      <c r="Y1014" s="289">
        <f>(($AB1014*'DT IN. DE'!$E$5/1000))*($D$1166/IF(AND($D$1165&gt;$B$1167,$B$1167&gt;$D$1164),366,365))+(($AC1014*'DT IN. DE'!$E$5/2000))</f>
        <v>0</v>
      </c>
      <c r="Z1014" s="292">
        <f t="shared" si="174"/>
        <v>0</v>
      </c>
      <c r="AA1014" s="386"/>
      <c r="AB1014" s="291">
        <f t="shared" si="175"/>
        <v>0</v>
      </c>
      <c r="AC1014" s="291">
        <f t="shared" si="176"/>
        <v>0</v>
      </c>
    </row>
    <row r="1015" spans="2:29" x14ac:dyDescent="0.25">
      <c r="B1015" s="424">
        <v>1011</v>
      </c>
      <c r="C1015" s="430">
        <f>'BIENES ASEGURADOS IN.DE'!C1015</f>
        <v>0</v>
      </c>
      <c r="D1015" s="431">
        <f>'BIENES ASEGURADOS IN.DE'!D1015*'RT GENERALES'!$E$14</f>
        <v>0</v>
      </c>
      <c r="E1015" s="432">
        <f>'BIENES ASEGURADOS IN.DE'!E1015*'RT GENERALES'!$E$14</f>
        <v>0</v>
      </c>
      <c r="F1015" s="433">
        <f>'BIENES ASEGURADOS IN.DE'!F1015*'RT GENERALES'!$E$14</f>
        <v>0</v>
      </c>
      <c r="G1015" s="425">
        <f t="shared" si="166"/>
        <v>0</v>
      </c>
      <c r="H1015" s="283"/>
      <c r="I1015" s="284">
        <f>((((D1015+E1015)*('DT IN. DE'!$C$5/1000)))*($D$1166/IF(AND($D$1165&gt;$B$1167,$B$1167&gt;$D$1164),366,365))+(F1015*('DT IN. DE'!$C$5/2000)))</f>
        <v>0</v>
      </c>
      <c r="J1015" s="285">
        <f t="shared" si="167"/>
        <v>0</v>
      </c>
      <c r="K1015" s="286">
        <f>(((D1015+E1015)*('DT IN. DE'!$E$5/1000))*($D$1166/IF(AND($D$1165&gt;$B$1167,$B$1167&gt;$D$1164),366,365))+(F1015*('DT IN. DE'!$E$5/2000)))</f>
        <v>0</v>
      </c>
      <c r="L1015" s="385"/>
      <c r="M1015" s="287">
        <f t="shared" si="168"/>
        <v>0</v>
      </c>
      <c r="O1015" s="288">
        <f>(($T1015*'DT IN. DE'!$C$5/1000))*($D$1166/IF(AND($D$1165&gt;$B$1167,$B$1167&gt;$D$1164),366,365))+(($U1015*'DT IN. DE'!$C$5/2000))</f>
        <v>0</v>
      </c>
      <c r="P1015" s="289">
        <f t="shared" si="169"/>
        <v>0</v>
      </c>
      <c r="Q1015" s="289">
        <f>(($T1015*'DT IN. DE'!$E$5/1000))*($D$1166/IF(AND($D$1165&gt;$B$1167,$B$1167&gt;$D$1164),366,365))+(($U1015*'DT IN. DE'!$E$5/2000))</f>
        <v>0</v>
      </c>
      <c r="R1015" s="290">
        <f t="shared" si="170"/>
        <v>0</v>
      </c>
      <c r="T1015" s="291">
        <f t="shared" si="171"/>
        <v>0</v>
      </c>
      <c r="U1015" s="291">
        <f t="shared" si="172"/>
        <v>0</v>
      </c>
      <c r="W1015" s="288">
        <f>(($AB1015*'DT IN. DE'!$C$5/1000))*($D$1166/IF(AND($D$1165&gt;$B$1167,$B$1167&gt;$D$1164),366,365))+(($AC1015*'DT IN. DE'!$C$5/2000))</f>
        <v>0</v>
      </c>
      <c r="X1015" s="289">
        <f t="shared" si="173"/>
        <v>0</v>
      </c>
      <c r="Y1015" s="289">
        <f>(($AB1015*'DT IN. DE'!$E$5/1000))*($D$1166/IF(AND($D$1165&gt;$B$1167,$B$1167&gt;$D$1164),366,365))+(($AC1015*'DT IN. DE'!$E$5/2000))</f>
        <v>0</v>
      </c>
      <c r="Z1015" s="292">
        <f t="shared" si="174"/>
        <v>0</v>
      </c>
      <c r="AA1015" s="386"/>
      <c r="AB1015" s="291">
        <f t="shared" si="175"/>
        <v>0</v>
      </c>
      <c r="AC1015" s="291">
        <f t="shared" si="176"/>
        <v>0</v>
      </c>
    </row>
    <row r="1016" spans="2:29" x14ac:dyDescent="0.25">
      <c r="B1016" s="423">
        <v>1012</v>
      </c>
      <c r="C1016" s="430">
        <f>'BIENES ASEGURADOS IN.DE'!C1016</f>
        <v>0</v>
      </c>
      <c r="D1016" s="431">
        <f>'BIENES ASEGURADOS IN.DE'!D1016*'RT GENERALES'!$E$14</f>
        <v>0</v>
      </c>
      <c r="E1016" s="432">
        <f>'BIENES ASEGURADOS IN.DE'!E1016*'RT GENERALES'!$E$14</f>
        <v>0</v>
      </c>
      <c r="F1016" s="433">
        <f>'BIENES ASEGURADOS IN.DE'!F1016*'RT GENERALES'!$E$14</f>
        <v>0</v>
      </c>
      <c r="G1016" s="425">
        <f t="shared" si="166"/>
        <v>0</v>
      </c>
      <c r="H1016" s="283"/>
      <c r="I1016" s="284">
        <f>((((D1016+E1016)*('DT IN. DE'!$C$5/1000)))*($D$1166/IF(AND($D$1165&gt;$B$1167,$B$1167&gt;$D$1164),366,365))+(F1016*('DT IN. DE'!$C$5/2000)))</f>
        <v>0</v>
      </c>
      <c r="J1016" s="285">
        <f t="shared" si="167"/>
        <v>0</v>
      </c>
      <c r="K1016" s="286">
        <f>(((D1016+E1016)*('DT IN. DE'!$E$5/1000))*($D$1166/IF(AND($D$1165&gt;$B$1167,$B$1167&gt;$D$1164),366,365))+(F1016*('DT IN. DE'!$E$5/2000)))</f>
        <v>0</v>
      </c>
      <c r="L1016" s="385"/>
      <c r="M1016" s="287">
        <f t="shared" si="168"/>
        <v>0</v>
      </c>
      <c r="O1016" s="288">
        <f>(($T1016*'DT IN. DE'!$C$5/1000))*($D$1166/IF(AND($D$1165&gt;$B$1167,$B$1167&gt;$D$1164),366,365))+(($U1016*'DT IN. DE'!$C$5/2000))</f>
        <v>0</v>
      </c>
      <c r="P1016" s="289">
        <f t="shared" si="169"/>
        <v>0</v>
      </c>
      <c r="Q1016" s="289">
        <f>(($T1016*'DT IN. DE'!$E$5/1000))*($D$1166/IF(AND($D$1165&gt;$B$1167,$B$1167&gt;$D$1164),366,365))+(($U1016*'DT IN. DE'!$E$5/2000))</f>
        <v>0</v>
      </c>
      <c r="R1016" s="290">
        <f t="shared" si="170"/>
        <v>0</v>
      </c>
      <c r="T1016" s="291">
        <f t="shared" si="171"/>
        <v>0</v>
      </c>
      <c r="U1016" s="291">
        <f t="shared" si="172"/>
        <v>0</v>
      </c>
      <c r="W1016" s="288">
        <f>(($AB1016*'DT IN. DE'!$C$5/1000))*($D$1166/IF(AND($D$1165&gt;$B$1167,$B$1167&gt;$D$1164),366,365))+(($AC1016*'DT IN. DE'!$C$5/2000))</f>
        <v>0</v>
      </c>
      <c r="X1016" s="289">
        <f t="shared" si="173"/>
        <v>0</v>
      </c>
      <c r="Y1016" s="289">
        <f>(($AB1016*'DT IN. DE'!$E$5/1000))*($D$1166/IF(AND($D$1165&gt;$B$1167,$B$1167&gt;$D$1164),366,365))+(($AC1016*'DT IN. DE'!$E$5/2000))</f>
        <v>0</v>
      </c>
      <c r="Z1016" s="292">
        <f t="shared" si="174"/>
        <v>0</v>
      </c>
      <c r="AA1016" s="386"/>
      <c r="AB1016" s="291">
        <f t="shared" si="175"/>
        <v>0</v>
      </c>
      <c r="AC1016" s="291">
        <f t="shared" si="176"/>
        <v>0</v>
      </c>
    </row>
    <row r="1017" spans="2:29" x14ac:dyDescent="0.25">
      <c r="B1017" s="424">
        <v>1013</v>
      </c>
      <c r="C1017" s="430">
        <f>'BIENES ASEGURADOS IN.DE'!C1017</f>
        <v>0</v>
      </c>
      <c r="D1017" s="431">
        <f>'BIENES ASEGURADOS IN.DE'!D1017*'RT GENERALES'!$E$14</f>
        <v>0</v>
      </c>
      <c r="E1017" s="432">
        <f>'BIENES ASEGURADOS IN.DE'!E1017*'RT GENERALES'!$E$14</f>
        <v>0</v>
      </c>
      <c r="F1017" s="433">
        <f>'BIENES ASEGURADOS IN.DE'!F1017*'RT GENERALES'!$E$14</f>
        <v>0</v>
      </c>
      <c r="G1017" s="425">
        <f t="shared" si="166"/>
        <v>0</v>
      </c>
      <c r="H1017" s="283"/>
      <c r="I1017" s="284">
        <f>((((D1017+E1017)*('DT IN. DE'!$C$5/1000)))*($D$1166/IF(AND($D$1165&gt;$B$1167,$B$1167&gt;$D$1164),366,365))+(F1017*('DT IN. DE'!$C$5/2000)))</f>
        <v>0</v>
      </c>
      <c r="J1017" s="285">
        <f t="shared" si="167"/>
        <v>0</v>
      </c>
      <c r="K1017" s="286">
        <f>(((D1017+E1017)*('DT IN. DE'!$E$5/1000))*($D$1166/IF(AND($D$1165&gt;$B$1167,$B$1167&gt;$D$1164),366,365))+(F1017*('DT IN. DE'!$E$5/2000)))</f>
        <v>0</v>
      </c>
      <c r="L1017" s="385"/>
      <c r="M1017" s="287">
        <f t="shared" si="168"/>
        <v>0</v>
      </c>
      <c r="O1017" s="288">
        <f>(($T1017*'DT IN. DE'!$C$5/1000))*($D$1166/IF(AND($D$1165&gt;$B$1167,$B$1167&gt;$D$1164),366,365))+(($U1017*'DT IN. DE'!$C$5/2000))</f>
        <v>0</v>
      </c>
      <c r="P1017" s="289">
        <f t="shared" si="169"/>
        <v>0</v>
      </c>
      <c r="Q1017" s="289">
        <f>(($T1017*'DT IN. DE'!$E$5/1000))*($D$1166/IF(AND($D$1165&gt;$B$1167,$B$1167&gt;$D$1164),366,365))+(($U1017*'DT IN. DE'!$E$5/2000))</f>
        <v>0</v>
      </c>
      <c r="R1017" s="290">
        <f t="shared" si="170"/>
        <v>0</v>
      </c>
      <c r="T1017" s="291">
        <f t="shared" si="171"/>
        <v>0</v>
      </c>
      <c r="U1017" s="291">
        <f t="shared" si="172"/>
        <v>0</v>
      </c>
      <c r="W1017" s="288">
        <f>(($AB1017*'DT IN. DE'!$C$5/1000))*($D$1166/IF(AND($D$1165&gt;$B$1167,$B$1167&gt;$D$1164),366,365))+(($AC1017*'DT IN. DE'!$C$5/2000))</f>
        <v>0</v>
      </c>
      <c r="X1017" s="289">
        <f t="shared" si="173"/>
        <v>0</v>
      </c>
      <c r="Y1017" s="289">
        <f>(($AB1017*'DT IN. DE'!$E$5/1000))*($D$1166/IF(AND($D$1165&gt;$B$1167,$B$1167&gt;$D$1164),366,365))+(($AC1017*'DT IN. DE'!$E$5/2000))</f>
        <v>0</v>
      </c>
      <c r="Z1017" s="292">
        <f t="shared" si="174"/>
        <v>0</v>
      </c>
      <c r="AA1017" s="386"/>
      <c r="AB1017" s="291">
        <f t="shared" si="175"/>
        <v>0</v>
      </c>
      <c r="AC1017" s="291">
        <f t="shared" si="176"/>
        <v>0</v>
      </c>
    </row>
    <row r="1018" spans="2:29" x14ac:dyDescent="0.25">
      <c r="B1018" s="424">
        <v>1014</v>
      </c>
      <c r="C1018" s="430">
        <f>'BIENES ASEGURADOS IN.DE'!C1018</f>
        <v>0</v>
      </c>
      <c r="D1018" s="431">
        <f>'BIENES ASEGURADOS IN.DE'!D1018*'RT GENERALES'!$E$14</f>
        <v>0</v>
      </c>
      <c r="E1018" s="432">
        <f>'BIENES ASEGURADOS IN.DE'!E1018*'RT GENERALES'!$E$14</f>
        <v>0</v>
      </c>
      <c r="F1018" s="433">
        <f>'BIENES ASEGURADOS IN.DE'!F1018*'RT GENERALES'!$E$14</f>
        <v>0</v>
      </c>
      <c r="G1018" s="425">
        <f t="shared" si="166"/>
        <v>0</v>
      </c>
      <c r="H1018" s="283"/>
      <c r="I1018" s="284">
        <f>((((D1018+E1018)*('DT IN. DE'!$C$5/1000)))*($D$1166/IF(AND($D$1165&gt;$B$1167,$B$1167&gt;$D$1164),366,365))+(F1018*('DT IN. DE'!$C$5/2000)))</f>
        <v>0</v>
      </c>
      <c r="J1018" s="285">
        <f t="shared" si="167"/>
        <v>0</v>
      </c>
      <c r="K1018" s="286">
        <f>(((D1018+E1018)*('DT IN. DE'!$E$5/1000))*($D$1166/IF(AND($D$1165&gt;$B$1167,$B$1167&gt;$D$1164),366,365))+(F1018*('DT IN. DE'!$E$5/2000)))</f>
        <v>0</v>
      </c>
      <c r="L1018" s="385"/>
      <c r="M1018" s="287">
        <f t="shared" si="168"/>
        <v>0</v>
      </c>
      <c r="O1018" s="288">
        <f>(($T1018*'DT IN. DE'!$C$5/1000))*($D$1166/IF(AND($D$1165&gt;$B$1167,$B$1167&gt;$D$1164),366,365))+(($U1018*'DT IN. DE'!$C$5/2000))</f>
        <v>0</v>
      </c>
      <c r="P1018" s="289">
        <f t="shared" si="169"/>
        <v>0</v>
      </c>
      <c r="Q1018" s="289">
        <f>(($T1018*'DT IN. DE'!$E$5/1000))*($D$1166/IF(AND($D$1165&gt;$B$1167,$B$1167&gt;$D$1164),366,365))+(($U1018*'DT IN. DE'!$E$5/2000))</f>
        <v>0</v>
      </c>
      <c r="R1018" s="290">
        <f t="shared" si="170"/>
        <v>0</v>
      </c>
      <c r="T1018" s="291">
        <f t="shared" si="171"/>
        <v>0</v>
      </c>
      <c r="U1018" s="291">
        <f t="shared" si="172"/>
        <v>0</v>
      </c>
      <c r="W1018" s="288">
        <f>(($AB1018*'DT IN. DE'!$C$5/1000))*($D$1166/IF(AND($D$1165&gt;$B$1167,$B$1167&gt;$D$1164),366,365))+(($AC1018*'DT IN. DE'!$C$5/2000))</f>
        <v>0</v>
      </c>
      <c r="X1018" s="289">
        <f t="shared" si="173"/>
        <v>0</v>
      </c>
      <c r="Y1018" s="289">
        <f>(($AB1018*'DT IN. DE'!$E$5/1000))*($D$1166/IF(AND($D$1165&gt;$B$1167,$B$1167&gt;$D$1164),366,365))+(($AC1018*'DT IN. DE'!$E$5/2000))</f>
        <v>0</v>
      </c>
      <c r="Z1018" s="292">
        <f t="shared" si="174"/>
        <v>0</v>
      </c>
      <c r="AA1018" s="386"/>
      <c r="AB1018" s="291">
        <f t="shared" si="175"/>
        <v>0</v>
      </c>
      <c r="AC1018" s="291">
        <f t="shared" si="176"/>
        <v>0</v>
      </c>
    </row>
    <row r="1019" spans="2:29" x14ac:dyDescent="0.25">
      <c r="B1019" s="423">
        <v>1015</v>
      </c>
      <c r="C1019" s="430">
        <f>'BIENES ASEGURADOS IN.DE'!C1019</f>
        <v>0</v>
      </c>
      <c r="D1019" s="431">
        <f>'BIENES ASEGURADOS IN.DE'!D1019*'RT GENERALES'!$E$14</f>
        <v>0</v>
      </c>
      <c r="E1019" s="432">
        <f>'BIENES ASEGURADOS IN.DE'!E1019*'RT GENERALES'!$E$14</f>
        <v>0</v>
      </c>
      <c r="F1019" s="433">
        <f>'BIENES ASEGURADOS IN.DE'!F1019*'RT GENERALES'!$E$14</f>
        <v>0</v>
      </c>
      <c r="G1019" s="425">
        <f t="shared" si="166"/>
        <v>0</v>
      </c>
      <c r="H1019" s="283"/>
      <c r="I1019" s="284">
        <f>((((D1019+E1019)*('DT IN. DE'!$C$5/1000)))*($D$1166/IF(AND($D$1165&gt;$B$1167,$B$1167&gt;$D$1164),366,365))+(F1019*('DT IN. DE'!$C$5/2000)))</f>
        <v>0</v>
      </c>
      <c r="J1019" s="285">
        <f t="shared" si="167"/>
        <v>0</v>
      </c>
      <c r="K1019" s="286">
        <f>(((D1019+E1019)*('DT IN. DE'!$E$5/1000))*($D$1166/IF(AND($D$1165&gt;$B$1167,$B$1167&gt;$D$1164),366,365))+(F1019*('DT IN. DE'!$E$5/2000)))</f>
        <v>0</v>
      </c>
      <c r="L1019" s="385"/>
      <c r="M1019" s="287">
        <f t="shared" si="168"/>
        <v>0</v>
      </c>
      <c r="O1019" s="288">
        <f>(($T1019*'DT IN. DE'!$C$5/1000))*($D$1166/IF(AND($D$1165&gt;$B$1167,$B$1167&gt;$D$1164),366,365))+(($U1019*'DT IN. DE'!$C$5/2000))</f>
        <v>0</v>
      </c>
      <c r="P1019" s="289">
        <f t="shared" si="169"/>
        <v>0</v>
      </c>
      <c r="Q1019" s="289">
        <f>(($T1019*'DT IN. DE'!$E$5/1000))*($D$1166/IF(AND($D$1165&gt;$B$1167,$B$1167&gt;$D$1164),366,365))+(($U1019*'DT IN. DE'!$E$5/2000))</f>
        <v>0</v>
      </c>
      <c r="R1019" s="290">
        <f t="shared" si="170"/>
        <v>0</v>
      </c>
      <c r="T1019" s="291">
        <f t="shared" si="171"/>
        <v>0</v>
      </c>
      <c r="U1019" s="291">
        <f t="shared" si="172"/>
        <v>0</v>
      </c>
      <c r="W1019" s="288">
        <f>(($AB1019*'DT IN. DE'!$C$5/1000))*($D$1166/IF(AND($D$1165&gt;$B$1167,$B$1167&gt;$D$1164),366,365))+(($AC1019*'DT IN. DE'!$C$5/2000))</f>
        <v>0</v>
      </c>
      <c r="X1019" s="289">
        <f t="shared" si="173"/>
        <v>0</v>
      </c>
      <c r="Y1019" s="289">
        <f>(($AB1019*'DT IN. DE'!$E$5/1000))*($D$1166/IF(AND($D$1165&gt;$B$1167,$B$1167&gt;$D$1164),366,365))+(($AC1019*'DT IN. DE'!$E$5/2000))</f>
        <v>0</v>
      </c>
      <c r="Z1019" s="292">
        <f t="shared" si="174"/>
        <v>0</v>
      </c>
      <c r="AA1019" s="386"/>
      <c r="AB1019" s="291">
        <f t="shared" si="175"/>
        <v>0</v>
      </c>
      <c r="AC1019" s="291">
        <f t="shared" si="176"/>
        <v>0</v>
      </c>
    </row>
    <row r="1020" spans="2:29" x14ac:dyDescent="0.25">
      <c r="B1020" s="424">
        <v>1016</v>
      </c>
      <c r="C1020" s="430">
        <f>'BIENES ASEGURADOS IN.DE'!C1020</f>
        <v>0</v>
      </c>
      <c r="D1020" s="431">
        <f>'BIENES ASEGURADOS IN.DE'!D1020*'RT GENERALES'!$E$14</f>
        <v>0</v>
      </c>
      <c r="E1020" s="432">
        <f>'BIENES ASEGURADOS IN.DE'!E1020*'RT GENERALES'!$E$14</f>
        <v>0</v>
      </c>
      <c r="F1020" s="433">
        <f>'BIENES ASEGURADOS IN.DE'!F1020*'RT GENERALES'!$E$14</f>
        <v>0</v>
      </c>
      <c r="G1020" s="425">
        <f t="shared" si="166"/>
        <v>0</v>
      </c>
      <c r="H1020" s="283"/>
      <c r="I1020" s="284">
        <f>((((D1020+E1020)*('DT IN. DE'!$C$5/1000)))*($D$1166/IF(AND($D$1165&gt;$B$1167,$B$1167&gt;$D$1164),366,365))+(F1020*('DT IN. DE'!$C$5/2000)))</f>
        <v>0</v>
      </c>
      <c r="J1020" s="285">
        <f t="shared" si="167"/>
        <v>0</v>
      </c>
      <c r="K1020" s="286">
        <f>(((D1020+E1020)*('DT IN. DE'!$E$5/1000))*($D$1166/IF(AND($D$1165&gt;$B$1167,$B$1167&gt;$D$1164),366,365))+(F1020*('DT IN. DE'!$E$5/2000)))</f>
        <v>0</v>
      </c>
      <c r="L1020" s="385"/>
      <c r="M1020" s="287">
        <f t="shared" si="168"/>
        <v>0</v>
      </c>
      <c r="O1020" s="288">
        <f>(($T1020*'DT IN. DE'!$C$5/1000))*($D$1166/IF(AND($D$1165&gt;$B$1167,$B$1167&gt;$D$1164),366,365))+(($U1020*'DT IN. DE'!$C$5/2000))</f>
        <v>0</v>
      </c>
      <c r="P1020" s="289">
        <f t="shared" si="169"/>
        <v>0</v>
      </c>
      <c r="Q1020" s="289">
        <f>(($T1020*'DT IN. DE'!$E$5/1000))*($D$1166/IF(AND($D$1165&gt;$B$1167,$B$1167&gt;$D$1164),366,365))+(($U1020*'DT IN. DE'!$E$5/2000))</f>
        <v>0</v>
      </c>
      <c r="R1020" s="290">
        <f t="shared" si="170"/>
        <v>0</v>
      </c>
      <c r="T1020" s="291">
        <f t="shared" si="171"/>
        <v>0</v>
      </c>
      <c r="U1020" s="291">
        <f t="shared" si="172"/>
        <v>0</v>
      </c>
      <c r="W1020" s="288">
        <f>(($AB1020*'DT IN. DE'!$C$5/1000))*($D$1166/IF(AND($D$1165&gt;$B$1167,$B$1167&gt;$D$1164),366,365))+(($AC1020*'DT IN. DE'!$C$5/2000))</f>
        <v>0</v>
      </c>
      <c r="X1020" s="289">
        <f t="shared" si="173"/>
        <v>0</v>
      </c>
      <c r="Y1020" s="289">
        <f>(($AB1020*'DT IN. DE'!$E$5/1000))*($D$1166/IF(AND($D$1165&gt;$B$1167,$B$1167&gt;$D$1164),366,365))+(($AC1020*'DT IN. DE'!$E$5/2000))</f>
        <v>0</v>
      </c>
      <c r="Z1020" s="292">
        <f t="shared" si="174"/>
        <v>0</v>
      </c>
      <c r="AA1020" s="386"/>
      <c r="AB1020" s="291">
        <f t="shared" si="175"/>
        <v>0</v>
      </c>
      <c r="AC1020" s="291">
        <f t="shared" si="176"/>
        <v>0</v>
      </c>
    </row>
    <row r="1021" spans="2:29" x14ac:dyDescent="0.25">
      <c r="B1021" s="424">
        <v>1017</v>
      </c>
      <c r="C1021" s="430">
        <f>'BIENES ASEGURADOS IN.DE'!C1021</f>
        <v>0</v>
      </c>
      <c r="D1021" s="431">
        <f>'BIENES ASEGURADOS IN.DE'!D1021*'RT GENERALES'!$E$14</f>
        <v>0</v>
      </c>
      <c r="E1021" s="432">
        <f>'BIENES ASEGURADOS IN.DE'!E1021*'RT GENERALES'!$E$14</f>
        <v>0</v>
      </c>
      <c r="F1021" s="433">
        <f>'BIENES ASEGURADOS IN.DE'!F1021*'RT GENERALES'!$E$14</f>
        <v>0</v>
      </c>
      <c r="G1021" s="425">
        <f t="shared" si="166"/>
        <v>0</v>
      </c>
      <c r="H1021" s="283"/>
      <c r="I1021" s="284">
        <f>((((D1021+E1021)*('DT IN. DE'!$C$5/1000)))*($D$1166/IF(AND($D$1165&gt;$B$1167,$B$1167&gt;$D$1164),366,365))+(F1021*('DT IN. DE'!$C$5/2000)))</f>
        <v>0</v>
      </c>
      <c r="J1021" s="285">
        <f t="shared" si="167"/>
        <v>0</v>
      </c>
      <c r="K1021" s="286">
        <f>(((D1021+E1021)*('DT IN. DE'!$E$5/1000))*($D$1166/IF(AND($D$1165&gt;$B$1167,$B$1167&gt;$D$1164),366,365))+(F1021*('DT IN. DE'!$E$5/2000)))</f>
        <v>0</v>
      </c>
      <c r="L1021" s="385"/>
      <c r="M1021" s="287">
        <f t="shared" si="168"/>
        <v>0</v>
      </c>
      <c r="O1021" s="288">
        <f>(($T1021*'DT IN. DE'!$C$5/1000))*($D$1166/IF(AND($D$1165&gt;$B$1167,$B$1167&gt;$D$1164),366,365))+(($U1021*'DT IN. DE'!$C$5/2000))</f>
        <v>0</v>
      </c>
      <c r="P1021" s="289">
        <f t="shared" si="169"/>
        <v>0</v>
      </c>
      <c r="Q1021" s="289">
        <f>(($T1021*'DT IN. DE'!$E$5/1000))*($D$1166/IF(AND($D$1165&gt;$B$1167,$B$1167&gt;$D$1164),366,365))+(($U1021*'DT IN. DE'!$E$5/2000))</f>
        <v>0</v>
      </c>
      <c r="R1021" s="290">
        <f t="shared" si="170"/>
        <v>0</v>
      </c>
      <c r="T1021" s="291">
        <f t="shared" si="171"/>
        <v>0</v>
      </c>
      <c r="U1021" s="291">
        <f t="shared" si="172"/>
        <v>0</v>
      </c>
      <c r="W1021" s="288">
        <f>(($AB1021*'DT IN. DE'!$C$5/1000))*($D$1166/IF(AND($D$1165&gt;$B$1167,$B$1167&gt;$D$1164),366,365))+(($AC1021*'DT IN. DE'!$C$5/2000))</f>
        <v>0</v>
      </c>
      <c r="X1021" s="289">
        <f t="shared" si="173"/>
        <v>0</v>
      </c>
      <c r="Y1021" s="289">
        <f>(($AB1021*'DT IN. DE'!$E$5/1000))*($D$1166/IF(AND($D$1165&gt;$B$1167,$B$1167&gt;$D$1164),366,365))+(($AC1021*'DT IN. DE'!$E$5/2000))</f>
        <v>0</v>
      </c>
      <c r="Z1021" s="292">
        <f t="shared" si="174"/>
        <v>0</v>
      </c>
      <c r="AA1021" s="386"/>
      <c r="AB1021" s="291">
        <f t="shared" si="175"/>
        <v>0</v>
      </c>
      <c r="AC1021" s="291">
        <f t="shared" si="176"/>
        <v>0</v>
      </c>
    </row>
    <row r="1022" spans="2:29" x14ac:dyDescent="0.25">
      <c r="B1022" s="423">
        <v>1018</v>
      </c>
      <c r="C1022" s="430">
        <f>'BIENES ASEGURADOS IN.DE'!C1022</f>
        <v>0</v>
      </c>
      <c r="D1022" s="431">
        <f>'BIENES ASEGURADOS IN.DE'!D1022*'RT GENERALES'!$E$14</f>
        <v>0</v>
      </c>
      <c r="E1022" s="432">
        <f>'BIENES ASEGURADOS IN.DE'!E1022*'RT GENERALES'!$E$14</f>
        <v>0</v>
      </c>
      <c r="F1022" s="433">
        <f>'BIENES ASEGURADOS IN.DE'!F1022*'RT GENERALES'!$E$14</f>
        <v>0</v>
      </c>
      <c r="G1022" s="425">
        <f t="shared" si="166"/>
        <v>0</v>
      </c>
      <c r="H1022" s="283"/>
      <c r="I1022" s="284">
        <f>((((D1022+E1022)*('DT IN. DE'!$C$5/1000)))*($D$1166/IF(AND($D$1165&gt;$B$1167,$B$1167&gt;$D$1164),366,365))+(F1022*('DT IN. DE'!$C$5/2000)))</f>
        <v>0</v>
      </c>
      <c r="J1022" s="285">
        <f t="shared" si="167"/>
        <v>0</v>
      </c>
      <c r="K1022" s="286">
        <f>(((D1022+E1022)*('DT IN. DE'!$E$5/1000))*($D$1166/IF(AND($D$1165&gt;$B$1167,$B$1167&gt;$D$1164),366,365))+(F1022*('DT IN. DE'!$E$5/2000)))</f>
        <v>0</v>
      </c>
      <c r="L1022" s="385"/>
      <c r="M1022" s="287">
        <f t="shared" si="168"/>
        <v>0</v>
      </c>
      <c r="O1022" s="288">
        <f>(($T1022*'DT IN. DE'!$C$5/1000))*($D$1166/IF(AND($D$1165&gt;$B$1167,$B$1167&gt;$D$1164),366,365))+(($U1022*'DT IN. DE'!$C$5/2000))</f>
        <v>0</v>
      </c>
      <c r="P1022" s="289">
        <f t="shared" si="169"/>
        <v>0</v>
      </c>
      <c r="Q1022" s="289">
        <f>(($T1022*'DT IN. DE'!$E$5/1000))*($D$1166/IF(AND($D$1165&gt;$B$1167,$B$1167&gt;$D$1164),366,365))+(($U1022*'DT IN. DE'!$E$5/2000))</f>
        <v>0</v>
      </c>
      <c r="R1022" s="290">
        <f t="shared" si="170"/>
        <v>0</v>
      </c>
      <c r="T1022" s="291">
        <f t="shared" si="171"/>
        <v>0</v>
      </c>
      <c r="U1022" s="291">
        <f t="shared" si="172"/>
        <v>0</v>
      </c>
      <c r="W1022" s="288">
        <f>(($AB1022*'DT IN. DE'!$C$5/1000))*($D$1166/IF(AND($D$1165&gt;$B$1167,$B$1167&gt;$D$1164),366,365))+(($AC1022*'DT IN. DE'!$C$5/2000))</f>
        <v>0</v>
      </c>
      <c r="X1022" s="289">
        <f t="shared" si="173"/>
        <v>0</v>
      </c>
      <c r="Y1022" s="289">
        <f>(($AB1022*'DT IN. DE'!$E$5/1000))*($D$1166/IF(AND($D$1165&gt;$B$1167,$B$1167&gt;$D$1164),366,365))+(($AC1022*'DT IN. DE'!$E$5/2000))</f>
        <v>0</v>
      </c>
      <c r="Z1022" s="292">
        <f t="shared" si="174"/>
        <v>0</v>
      </c>
      <c r="AA1022" s="386"/>
      <c r="AB1022" s="291">
        <f t="shared" si="175"/>
        <v>0</v>
      </c>
      <c r="AC1022" s="291">
        <f t="shared" si="176"/>
        <v>0</v>
      </c>
    </row>
    <row r="1023" spans="2:29" x14ac:dyDescent="0.25">
      <c r="B1023" s="424">
        <v>1019</v>
      </c>
      <c r="C1023" s="430">
        <f>'BIENES ASEGURADOS IN.DE'!C1023</f>
        <v>0</v>
      </c>
      <c r="D1023" s="431">
        <f>'BIENES ASEGURADOS IN.DE'!D1023*'RT GENERALES'!$E$14</f>
        <v>0</v>
      </c>
      <c r="E1023" s="432">
        <f>'BIENES ASEGURADOS IN.DE'!E1023*'RT GENERALES'!$E$14</f>
        <v>0</v>
      </c>
      <c r="F1023" s="433">
        <f>'BIENES ASEGURADOS IN.DE'!F1023*'RT GENERALES'!$E$14</f>
        <v>0</v>
      </c>
      <c r="G1023" s="425">
        <f t="shared" si="166"/>
        <v>0</v>
      </c>
      <c r="H1023" s="283"/>
      <c r="I1023" s="284">
        <f>((((D1023+E1023)*('DT IN. DE'!$C$5/1000)))*($D$1166/IF(AND($D$1165&gt;$B$1167,$B$1167&gt;$D$1164),366,365))+(F1023*('DT IN. DE'!$C$5/2000)))</f>
        <v>0</v>
      </c>
      <c r="J1023" s="285">
        <f t="shared" si="167"/>
        <v>0</v>
      </c>
      <c r="K1023" s="286">
        <f>(((D1023+E1023)*('DT IN. DE'!$E$5/1000))*($D$1166/IF(AND($D$1165&gt;$B$1167,$B$1167&gt;$D$1164),366,365))+(F1023*('DT IN. DE'!$E$5/2000)))</f>
        <v>0</v>
      </c>
      <c r="L1023" s="385"/>
      <c r="M1023" s="287">
        <f t="shared" si="168"/>
        <v>0</v>
      </c>
      <c r="O1023" s="288">
        <f>(($T1023*'DT IN. DE'!$C$5/1000))*($D$1166/IF(AND($D$1165&gt;$B$1167,$B$1167&gt;$D$1164),366,365))+(($U1023*'DT IN. DE'!$C$5/2000))</f>
        <v>0</v>
      </c>
      <c r="P1023" s="289">
        <f t="shared" si="169"/>
        <v>0</v>
      </c>
      <c r="Q1023" s="289">
        <f>(($T1023*'DT IN. DE'!$E$5/1000))*($D$1166/IF(AND($D$1165&gt;$B$1167,$B$1167&gt;$D$1164),366,365))+(($U1023*'DT IN. DE'!$E$5/2000))</f>
        <v>0</v>
      </c>
      <c r="R1023" s="290">
        <f t="shared" si="170"/>
        <v>0</v>
      </c>
      <c r="T1023" s="291">
        <f t="shared" si="171"/>
        <v>0</v>
      </c>
      <c r="U1023" s="291">
        <f t="shared" si="172"/>
        <v>0</v>
      </c>
      <c r="W1023" s="288">
        <f>(($AB1023*'DT IN. DE'!$C$5/1000))*($D$1166/IF(AND($D$1165&gt;$B$1167,$B$1167&gt;$D$1164),366,365))+(($AC1023*'DT IN. DE'!$C$5/2000))</f>
        <v>0</v>
      </c>
      <c r="X1023" s="289">
        <f t="shared" si="173"/>
        <v>0</v>
      </c>
      <c r="Y1023" s="289">
        <f>(($AB1023*'DT IN. DE'!$E$5/1000))*($D$1166/IF(AND($D$1165&gt;$B$1167,$B$1167&gt;$D$1164),366,365))+(($AC1023*'DT IN. DE'!$E$5/2000))</f>
        <v>0</v>
      </c>
      <c r="Z1023" s="292">
        <f t="shared" si="174"/>
        <v>0</v>
      </c>
      <c r="AA1023" s="386"/>
      <c r="AB1023" s="291">
        <f t="shared" si="175"/>
        <v>0</v>
      </c>
      <c r="AC1023" s="291">
        <f t="shared" si="176"/>
        <v>0</v>
      </c>
    </row>
    <row r="1024" spans="2:29" x14ac:dyDescent="0.25">
      <c r="B1024" s="424">
        <v>1020</v>
      </c>
      <c r="C1024" s="430">
        <f>'BIENES ASEGURADOS IN.DE'!C1024</f>
        <v>0</v>
      </c>
      <c r="D1024" s="431">
        <f>'BIENES ASEGURADOS IN.DE'!D1024*'RT GENERALES'!$E$14</f>
        <v>0</v>
      </c>
      <c r="E1024" s="432">
        <f>'BIENES ASEGURADOS IN.DE'!E1024*'RT GENERALES'!$E$14</f>
        <v>0</v>
      </c>
      <c r="F1024" s="433">
        <f>'BIENES ASEGURADOS IN.DE'!F1024*'RT GENERALES'!$E$14</f>
        <v>0</v>
      </c>
      <c r="G1024" s="425">
        <f t="shared" si="166"/>
        <v>0</v>
      </c>
      <c r="H1024" s="283"/>
      <c r="I1024" s="284">
        <f>((((D1024+E1024)*('DT IN. DE'!$C$5/1000)))*($D$1166/IF(AND($D$1165&gt;$B$1167,$B$1167&gt;$D$1164),366,365))+(F1024*('DT IN. DE'!$C$5/2000)))</f>
        <v>0</v>
      </c>
      <c r="J1024" s="285">
        <f t="shared" si="167"/>
        <v>0</v>
      </c>
      <c r="K1024" s="286">
        <f>(((D1024+E1024)*('DT IN. DE'!$E$5/1000))*($D$1166/IF(AND($D$1165&gt;$B$1167,$B$1167&gt;$D$1164),366,365))+(F1024*('DT IN. DE'!$E$5/2000)))</f>
        <v>0</v>
      </c>
      <c r="L1024" s="385"/>
      <c r="M1024" s="287">
        <f t="shared" si="168"/>
        <v>0</v>
      </c>
      <c r="O1024" s="288">
        <f>(($T1024*'DT IN. DE'!$C$5/1000))*($D$1166/IF(AND($D$1165&gt;$B$1167,$B$1167&gt;$D$1164),366,365))+(($U1024*'DT IN. DE'!$C$5/2000))</f>
        <v>0</v>
      </c>
      <c r="P1024" s="289">
        <f t="shared" si="169"/>
        <v>0</v>
      </c>
      <c r="Q1024" s="289">
        <f>(($T1024*'DT IN. DE'!$E$5/1000))*($D$1166/IF(AND($D$1165&gt;$B$1167,$B$1167&gt;$D$1164),366,365))+(($U1024*'DT IN. DE'!$E$5/2000))</f>
        <v>0</v>
      </c>
      <c r="R1024" s="290">
        <f t="shared" si="170"/>
        <v>0</v>
      </c>
      <c r="T1024" s="291">
        <f t="shared" si="171"/>
        <v>0</v>
      </c>
      <c r="U1024" s="291">
        <f t="shared" si="172"/>
        <v>0</v>
      </c>
      <c r="W1024" s="288">
        <f>(($AB1024*'DT IN. DE'!$C$5/1000))*($D$1166/IF(AND($D$1165&gt;$B$1167,$B$1167&gt;$D$1164),366,365))+(($AC1024*'DT IN. DE'!$C$5/2000))</f>
        <v>0</v>
      </c>
      <c r="X1024" s="289">
        <f t="shared" si="173"/>
        <v>0</v>
      </c>
      <c r="Y1024" s="289">
        <f>(($AB1024*'DT IN. DE'!$E$5/1000))*($D$1166/IF(AND($D$1165&gt;$B$1167,$B$1167&gt;$D$1164),366,365))+(($AC1024*'DT IN. DE'!$E$5/2000))</f>
        <v>0</v>
      </c>
      <c r="Z1024" s="292">
        <f t="shared" si="174"/>
        <v>0</v>
      </c>
      <c r="AA1024" s="386"/>
      <c r="AB1024" s="291">
        <f t="shared" si="175"/>
        <v>0</v>
      </c>
      <c r="AC1024" s="291">
        <f t="shared" si="176"/>
        <v>0</v>
      </c>
    </row>
    <row r="1025" spans="2:29" x14ac:dyDescent="0.25">
      <c r="B1025" s="423">
        <v>1021</v>
      </c>
      <c r="C1025" s="430">
        <f>'BIENES ASEGURADOS IN.DE'!C1025</f>
        <v>0</v>
      </c>
      <c r="D1025" s="431">
        <f>'BIENES ASEGURADOS IN.DE'!D1025*'RT GENERALES'!$E$14</f>
        <v>0</v>
      </c>
      <c r="E1025" s="432">
        <f>'BIENES ASEGURADOS IN.DE'!E1025*'RT GENERALES'!$E$14</f>
        <v>0</v>
      </c>
      <c r="F1025" s="433">
        <f>'BIENES ASEGURADOS IN.DE'!F1025*'RT GENERALES'!$E$14</f>
        <v>0</v>
      </c>
      <c r="G1025" s="425">
        <f t="shared" si="166"/>
        <v>0</v>
      </c>
      <c r="H1025" s="283"/>
      <c r="I1025" s="284">
        <f>((((D1025+E1025)*('DT IN. DE'!$C$5/1000)))*($D$1166/IF(AND($D$1165&gt;$B$1167,$B$1167&gt;$D$1164),366,365))+(F1025*('DT IN. DE'!$C$5/2000)))</f>
        <v>0</v>
      </c>
      <c r="J1025" s="285">
        <f t="shared" si="167"/>
        <v>0</v>
      </c>
      <c r="K1025" s="286">
        <f>(((D1025+E1025)*('DT IN. DE'!$E$5/1000))*($D$1166/IF(AND($D$1165&gt;$B$1167,$B$1167&gt;$D$1164),366,365))+(F1025*('DT IN. DE'!$E$5/2000)))</f>
        <v>0</v>
      </c>
      <c r="L1025" s="385"/>
      <c r="M1025" s="287">
        <f t="shared" si="168"/>
        <v>0</v>
      </c>
      <c r="O1025" s="288">
        <f>(($T1025*'DT IN. DE'!$C$5/1000))*($D$1166/IF(AND($D$1165&gt;$B$1167,$B$1167&gt;$D$1164),366,365))+(($U1025*'DT IN. DE'!$C$5/2000))</f>
        <v>0</v>
      </c>
      <c r="P1025" s="289">
        <f t="shared" si="169"/>
        <v>0</v>
      </c>
      <c r="Q1025" s="289">
        <f>(($T1025*'DT IN. DE'!$E$5/1000))*($D$1166/IF(AND($D$1165&gt;$B$1167,$B$1167&gt;$D$1164),366,365))+(($U1025*'DT IN. DE'!$E$5/2000))</f>
        <v>0</v>
      </c>
      <c r="R1025" s="290">
        <f t="shared" si="170"/>
        <v>0</v>
      </c>
      <c r="T1025" s="291">
        <f t="shared" si="171"/>
        <v>0</v>
      </c>
      <c r="U1025" s="291">
        <f t="shared" si="172"/>
        <v>0</v>
      </c>
      <c r="W1025" s="288">
        <f>(($AB1025*'DT IN. DE'!$C$5/1000))*($D$1166/IF(AND($D$1165&gt;$B$1167,$B$1167&gt;$D$1164),366,365))+(($AC1025*'DT IN. DE'!$C$5/2000))</f>
        <v>0</v>
      </c>
      <c r="X1025" s="289">
        <f t="shared" si="173"/>
        <v>0</v>
      </c>
      <c r="Y1025" s="289">
        <f>(($AB1025*'DT IN. DE'!$E$5/1000))*($D$1166/IF(AND($D$1165&gt;$B$1167,$B$1167&gt;$D$1164),366,365))+(($AC1025*'DT IN. DE'!$E$5/2000))</f>
        <v>0</v>
      </c>
      <c r="Z1025" s="292">
        <f t="shared" si="174"/>
        <v>0</v>
      </c>
      <c r="AA1025" s="386"/>
      <c r="AB1025" s="291">
        <f t="shared" si="175"/>
        <v>0</v>
      </c>
      <c r="AC1025" s="291">
        <f t="shared" si="176"/>
        <v>0</v>
      </c>
    </row>
    <row r="1026" spans="2:29" x14ac:dyDescent="0.25">
      <c r="B1026" s="424">
        <v>1022</v>
      </c>
      <c r="C1026" s="430">
        <f>'BIENES ASEGURADOS IN.DE'!C1026</f>
        <v>0</v>
      </c>
      <c r="D1026" s="431">
        <f>'BIENES ASEGURADOS IN.DE'!D1026*'RT GENERALES'!$E$14</f>
        <v>0</v>
      </c>
      <c r="E1026" s="432">
        <f>'BIENES ASEGURADOS IN.DE'!E1026*'RT GENERALES'!$E$14</f>
        <v>0</v>
      </c>
      <c r="F1026" s="433">
        <f>'BIENES ASEGURADOS IN.DE'!F1026*'RT GENERALES'!$E$14</f>
        <v>0</v>
      </c>
      <c r="G1026" s="425">
        <f t="shared" si="166"/>
        <v>0</v>
      </c>
      <c r="H1026" s="283"/>
      <c r="I1026" s="284">
        <f>((((D1026+E1026)*('DT IN. DE'!$C$5/1000)))*($D$1166/IF(AND($D$1165&gt;$B$1167,$B$1167&gt;$D$1164),366,365))+(F1026*('DT IN. DE'!$C$5/2000)))</f>
        <v>0</v>
      </c>
      <c r="J1026" s="285">
        <f t="shared" si="167"/>
        <v>0</v>
      </c>
      <c r="K1026" s="286">
        <f>(((D1026+E1026)*('DT IN. DE'!$E$5/1000))*($D$1166/IF(AND($D$1165&gt;$B$1167,$B$1167&gt;$D$1164),366,365))+(F1026*('DT IN. DE'!$E$5/2000)))</f>
        <v>0</v>
      </c>
      <c r="L1026" s="385"/>
      <c r="M1026" s="287">
        <f t="shared" si="168"/>
        <v>0</v>
      </c>
      <c r="O1026" s="288">
        <f>(($T1026*'DT IN. DE'!$C$5/1000))*($D$1166/IF(AND($D$1165&gt;$B$1167,$B$1167&gt;$D$1164),366,365))+(($U1026*'DT IN. DE'!$C$5/2000))</f>
        <v>0</v>
      </c>
      <c r="P1026" s="289">
        <f t="shared" si="169"/>
        <v>0</v>
      </c>
      <c r="Q1026" s="289">
        <f>(($T1026*'DT IN. DE'!$E$5/1000))*($D$1166/IF(AND($D$1165&gt;$B$1167,$B$1167&gt;$D$1164),366,365))+(($U1026*'DT IN. DE'!$E$5/2000))</f>
        <v>0</v>
      </c>
      <c r="R1026" s="290">
        <f t="shared" si="170"/>
        <v>0</v>
      </c>
      <c r="T1026" s="291">
        <f t="shared" si="171"/>
        <v>0</v>
      </c>
      <c r="U1026" s="291">
        <f t="shared" si="172"/>
        <v>0</v>
      </c>
      <c r="W1026" s="288">
        <f>(($AB1026*'DT IN. DE'!$C$5/1000))*($D$1166/IF(AND($D$1165&gt;$B$1167,$B$1167&gt;$D$1164),366,365))+(($AC1026*'DT IN. DE'!$C$5/2000))</f>
        <v>0</v>
      </c>
      <c r="X1026" s="289">
        <f t="shared" si="173"/>
        <v>0</v>
      </c>
      <c r="Y1026" s="289">
        <f>(($AB1026*'DT IN. DE'!$E$5/1000))*($D$1166/IF(AND($D$1165&gt;$B$1167,$B$1167&gt;$D$1164),366,365))+(($AC1026*'DT IN. DE'!$E$5/2000))</f>
        <v>0</v>
      </c>
      <c r="Z1026" s="292">
        <f t="shared" si="174"/>
        <v>0</v>
      </c>
      <c r="AA1026" s="386"/>
      <c r="AB1026" s="291">
        <f t="shared" si="175"/>
        <v>0</v>
      </c>
      <c r="AC1026" s="291">
        <f t="shared" si="176"/>
        <v>0</v>
      </c>
    </row>
    <row r="1027" spans="2:29" x14ac:dyDescent="0.25">
      <c r="B1027" s="424">
        <v>1023</v>
      </c>
      <c r="C1027" s="430">
        <f>'BIENES ASEGURADOS IN.DE'!C1027</f>
        <v>0</v>
      </c>
      <c r="D1027" s="431">
        <f>'BIENES ASEGURADOS IN.DE'!D1027*'RT GENERALES'!$E$14</f>
        <v>0</v>
      </c>
      <c r="E1027" s="432">
        <f>'BIENES ASEGURADOS IN.DE'!E1027*'RT GENERALES'!$E$14</f>
        <v>0</v>
      </c>
      <c r="F1027" s="433">
        <f>'BIENES ASEGURADOS IN.DE'!F1027*'RT GENERALES'!$E$14</f>
        <v>0</v>
      </c>
      <c r="G1027" s="425">
        <f t="shared" si="166"/>
        <v>0</v>
      </c>
      <c r="H1027" s="283"/>
      <c r="I1027" s="284">
        <f>((((D1027+E1027)*('DT IN. DE'!$C$5/1000)))*($D$1166/IF(AND($D$1165&gt;$B$1167,$B$1167&gt;$D$1164),366,365))+(F1027*('DT IN. DE'!$C$5/2000)))</f>
        <v>0</v>
      </c>
      <c r="J1027" s="285">
        <f t="shared" si="167"/>
        <v>0</v>
      </c>
      <c r="K1027" s="286">
        <f>(((D1027+E1027)*('DT IN. DE'!$E$5/1000))*($D$1166/IF(AND($D$1165&gt;$B$1167,$B$1167&gt;$D$1164),366,365))+(F1027*('DT IN. DE'!$E$5/2000)))</f>
        <v>0</v>
      </c>
      <c r="L1027" s="385"/>
      <c r="M1027" s="287">
        <f t="shared" si="168"/>
        <v>0</v>
      </c>
      <c r="O1027" s="288">
        <f>(($T1027*'DT IN. DE'!$C$5/1000))*($D$1166/IF(AND($D$1165&gt;$B$1167,$B$1167&gt;$D$1164),366,365))+(($U1027*'DT IN. DE'!$C$5/2000))</f>
        <v>0</v>
      </c>
      <c r="P1027" s="289">
        <f t="shared" si="169"/>
        <v>0</v>
      </c>
      <c r="Q1027" s="289">
        <f>(($T1027*'DT IN. DE'!$E$5/1000))*($D$1166/IF(AND($D$1165&gt;$B$1167,$B$1167&gt;$D$1164),366,365))+(($U1027*'DT IN. DE'!$E$5/2000))</f>
        <v>0</v>
      </c>
      <c r="R1027" s="290">
        <f t="shared" si="170"/>
        <v>0</v>
      </c>
      <c r="T1027" s="291">
        <f t="shared" si="171"/>
        <v>0</v>
      </c>
      <c r="U1027" s="291">
        <f t="shared" si="172"/>
        <v>0</v>
      </c>
      <c r="W1027" s="288">
        <f>(($AB1027*'DT IN. DE'!$C$5/1000))*($D$1166/IF(AND($D$1165&gt;$B$1167,$B$1167&gt;$D$1164),366,365))+(($AC1027*'DT IN. DE'!$C$5/2000))</f>
        <v>0</v>
      </c>
      <c r="X1027" s="289">
        <f t="shared" si="173"/>
        <v>0</v>
      </c>
      <c r="Y1027" s="289">
        <f>(($AB1027*'DT IN. DE'!$E$5/1000))*($D$1166/IF(AND($D$1165&gt;$B$1167,$B$1167&gt;$D$1164),366,365))+(($AC1027*'DT IN. DE'!$E$5/2000))</f>
        <v>0</v>
      </c>
      <c r="Z1027" s="292">
        <f t="shared" si="174"/>
        <v>0</v>
      </c>
      <c r="AA1027" s="386"/>
      <c r="AB1027" s="291">
        <f t="shared" si="175"/>
        <v>0</v>
      </c>
      <c r="AC1027" s="291">
        <f t="shared" si="176"/>
        <v>0</v>
      </c>
    </row>
    <row r="1028" spans="2:29" x14ac:dyDescent="0.25">
      <c r="B1028" s="423">
        <v>1024</v>
      </c>
      <c r="C1028" s="430">
        <f>'BIENES ASEGURADOS IN.DE'!C1028</f>
        <v>0</v>
      </c>
      <c r="D1028" s="431">
        <f>'BIENES ASEGURADOS IN.DE'!D1028*'RT GENERALES'!$E$14</f>
        <v>0</v>
      </c>
      <c r="E1028" s="432">
        <f>'BIENES ASEGURADOS IN.DE'!E1028*'RT GENERALES'!$E$14</f>
        <v>0</v>
      </c>
      <c r="F1028" s="433">
        <f>'BIENES ASEGURADOS IN.DE'!F1028*'RT GENERALES'!$E$14</f>
        <v>0</v>
      </c>
      <c r="G1028" s="425">
        <f t="shared" si="166"/>
        <v>0</v>
      </c>
      <c r="H1028" s="283"/>
      <c r="I1028" s="284">
        <f>((((D1028+E1028)*('DT IN. DE'!$C$5/1000)))*($D$1166/IF(AND($D$1165&gt;$B$1167,$B$1167&gt;$D$1164),366,365))+(F1028*('DT IN. DE'!$C$5/2000)))</f>
        <v>0</v>
      </c>
      <c r="J1028" s="285">
        <f t="shared" si="167"/>
        <v>0</v>
      </c>
      <c r="K1028" s="286">
        <f>(((D1028+E1028)*('DT IN. DE'!$E$5/1000))*($D$1166/IF(AND($D$1165&gt;$B$1167,$B$1167&gt;$D$1164),366,365))+(F1028*('DT IN. DE'!$E$5/2000)))</f>
        <v>0</v>
      </c>
      <c r="L1028" s="385"/>
      <c r="M1028" s="287">
        <f t="shared" si="168"/>
        <v>0</v>
      </c>
      <c r="O1028" s="288">
        <f>(($T1028*'DT IN. DE'!$C$5/1000))*($D$1166/IF(AND($D$1165&gt;$B$1167,$B$1167&gt;$D$1164),366,365))+(($U1028*'DT IN. DE'!$C$5/2000))</f>
        <v>0</v>
      </c>
      <c r="P1028" s="289">
        <f t="shared" si="169"/>
        <v>0</v>
      </c>
      <c r="Q1028" s="289">
        <f>(($T1028*'DT IN. DE'!$E$5/1000))*($D$1166/IF(AND($D$1165&gt;$B$1167,$B$1167&gt;$D$1164),366,365))+(($U1028*'DT IN. DE'!$E$5/2000))</f>
        <v>0</v>
      </c>
      <c r="R1028" s="290">
        <f t="shared" si="170"/>
        <v>0</v>
      </c>
      <c r="T1028" s="291">
        <f t="shared" si="171"/>
        <v>0</v>
      </c>
      <c r="U1028" s="291">
        <f t="shared" si="172"/>
        <v>0</v>
      </c>
      <c r="W1028" s="288">
        <f>(($AB1028*'DT IN. DE'!$C$5/1000))*($D$1166/IF(AND($D$1165&gt;$B$1167,$B$1167&gt;$D$1164),366,365))+(($AC1028*'DT IN. DE'!$C$5/2000))</f>
        <v>0</v>
      </c>
      <c r="X1028" s="289">
        <f t="shared" si="173"/>
        <v>0</v>
      </c>
      <c r="Y1028" s="289">
        <f>(($AB1028*'DT IN. DE'!$E$5/1000))*($D$1166/IF(AND($D$1165&gt;$B$1167,$B$1167&gt;$D$1164),366,365))+(($AC1028*'DT IN. DE'!$E$5/2000))</f>
        <v>0</v>
      </c>
      <c r="Z1028" s="292">
        <f t="shared" si="174"/>
        <v>0</v>
      </c>
      <c r="AA1028" s="386"/>
      <c r="AB1028" s="291">
        <f t="shared" si="175"/>
        <v>0</v>
      </c>
      <c r="AC1028" s="291">
        <f t="shared" si="176"/>
        <v>0</v>
      </c>
    </row>
    <row r="1029" spans="2:29" x14ac:dyDescent="0.25">
      <c r="B1029" s="424">
        <v>1025</v>
      </c>
      <c r="C1029" s="430">
        <f>'BIENES ASEGURADOS IN.DE'!C1029</f>
        <v>0</v>
      </c>
      <c r="D1029" s="431">
        <f>'BIENES ASEGURADOS IN.DE'!D1029*'RT GENERALES'!$E$14</f>
        <v>0</v>
      </c>
      <c r="E1029" s="432">
        <f>'BIENES ASEGURADOS IN.DE'!E1029*'RT GENERALES'!$E$14</f>
        <v>0</v>
      </c>
      <c r="F1029" s="433">
        <f>'BIENES ASEGURADOS IN.DE'!F1029*'RT GENERALES'!$E$14</f>
        <v>0</v>
      </c>
      <c r="G1029" s="425">
        <f t="shared" si="166"/>
        <v>0</v>
      </c>
      <c r="H1029" s="283"/>
      <c r="I1029" s="284">
        <f>((((D1029+E1029)*('DT IN. DE'!$C$5/1000)))*($D$1166/IF(AND($D$1165&gt;$B$1167,$B$1167&gt;$D$1164),366,365))+(F1029*('DT IN. DE'!$C$5/2000)))</f>
        <v>0</v>
      </c>
      <c r="J1029" s="285">
        <f t="shared" si="167"/>
        <v>0</v>
      </c>
      <c r="K1029" s="286">
        <f>(((D1029+E1029)*('DT IN. DE'!$E$5/1000))*($D$1166/IF(AND($D$1165&gt;$B$1167,$B$1167&gt;$D$1164),366,365))+(F1029*('DT IN. DE'!$E$5/2000)))</f>
        <v>0</v>
      </c>
      <c r="L1029" s="385"/>
      <c r="M1029" s="287">
        <f t="shared" si="168"/>
        <v>0</v>
      </c>
      <c r="O1029" s="288">
        <f>(($T1029*'DT IN. DE'!$C$5/1000))*($D$1166/IF(AND($D$1165&gt;$B$1167,$B$1167&gt;$D$1164),366,365))+(($U1029*'DT IN. DE'!$C$5/2000))</f>
        <v>0</v>
      </c>
      <c r="P1029" s="289">
        <f t="shared" si="169"/>
        <v>0</v>
      </c>
      <c r="Q1029" s="289">
        <f>(($T1029*'DT IN. DE'!$E$5/1000))*($D$1166/IF(AND($D$1165&gt;$B$1167,$B$1167&gt;$D$1164),366,365))+(($U1029*'DT IN. DE'!$E$5/2000))</f>
        <v>0</v>
      </c>
      <c r="R1029" s="290">
        <f t="shared" si="170"/>
        <v>0</v>
      </c>
      <c r="T1029" s="291">
        <f t="shared" si="171"/>
        <v>0</v>
      </c>
      <c r="U1029" s="291">
        <f t="shared" si="172"/>
        <v>0</v>
      </c>
      <c r="W1029" s="288">
        <f>(($AB1029*'DT IN. DE'!$C$5/1000))*($D$1166/IF(AND($D$1165&gt;$B$1167,$B$1167&gt;$D$1164),366,365))+(($AC1029*'DT IN. DE'!$C$5/2000))</f>
        <v>0</v>
      </c>
      <c r="X1029" s="289">
        <f t="shared" si="173"/>
        <v>0</v>
      </c>
      <c r="Y1029" s="289">
        <f>(($AB1029*'DT IN. DE'!$E$5/1000))*($D$1166/IF(AND($D$1165&gt;$B$1167,$B$1167&gt;$D$1164),366,365))+(($AC1029*'DT IN. DE'!$E$5/2000))</f>
        <v>0</v>
      </c>
      <c r="Z1029" s="292">
        <f t="shared" si="174"/>
        <v>0</v>
      </c>
      <c r="AA1029" s="386"/>
      <c r="AB1029" s="291">
        <f t="shared" si="175"/>
        <v>0</v>
      </c>
      <c r="AC1029" s="291">
        <f t="shared" si="176"/>
        <v>0</v>
      </c>
    </row>
    <row r="1030" spans="2:29" x14ac:dyDescent="0.25">
      <c r="B1030" s="424">
        <v>1026</v>
      </c>
      <c r="C1030" s="430">
        <f>'BIENES ASEGURADOS IN.DE'!C1030</f>
        <v>0</v>
      </c>
      <c r="D1030" s="431">
        <f>'BIENES ASEGURADOS IN.DE'!D1030*'RT GENERALES'!$E$14</f>
        <v>0</v>
      </c>
      <c r="E1030" s="432">
        <f>'BIENES ASEGURADOS IN.DE'!E1030*'RT GENERALES'!$E$14</f>
        <v>0</v>
      </c>
      <c r="F1030" s="433">
        <f>'BIENES ASEGURADOS IN.DE'!F1030*'RT GENERALES'!$E$14</f>
        <v>0</v>
      </c>
      <c r="G1030" s="425">
        <f t="shared" ref="G1030:G1093" si="177">SUM(D1030:F1030)</f>
        <v>0</v>
      </c>
      <c r="H1030" s="283"/>
      <c r="I1030" s="284">
        <f>((((D1030+E1030)*('DT IN. DE'!$C$5/1000)))*($D$1166/IF(AND($D$1165&gt;$B$1167,$B$1167&gt;$D$1164),366,365))+(F1030*('DT IN. DE'!$C$5/2000)))</f>
        <v>0</v>
      </c>
      <c r="J1030" s="285">
        <f t="shared" ref="J1030:J1093" si="178">((((D1030+E1030)*($G$1166/1000)))*($D$1166/IF(AND($D$1165&gt;$B$1167,$B$1167&gt;$D$1164),366,365))+(F1030*$G$1166/2000))</f>
        <v>0</v>
      </c>
      <c r="K1030" s="286">
        <f>(((D1030+E1030)*('DT IN. DE'!$E$5/1000))*($D$1166/IF(AND($D$1165&gt;$B$1167,$B$1167&gt;$D$1164),366,365))+(F1030*('DT IN. DE'!$E$5/2000)))</f>
        <v>0</v>
      </c>
      <c r="L1030" s="385"/>
      <c r="M1030" s="287">
        <f t="shared" ref="M1030:M1093" si="179">SUM(I1030:L1030)</f>
        <v>0</v>
      </c>
      <c r="O1030" s="288">
        <f>(($T1030*'DT IN. DE'!$C$5/1000))*($D$1166/IF(AND($D$1165&gt;$B$1167,$B$1167&gt;$D$1164),366,365))+(($U1030*'DT IN. DE'!$C$5/2000))</f>
        <v>0</v>
      </c>
      <c r="P1030" s="289">
        <f t="shared" ref="P1030:P1093" si="180">(($T1030*$G$1166/1000))*($D$1166/IF(AND($D$1165&gt;$B$1167,$B$1167&gt;$D$1164),366,365))+(($U1030*$G$1166/2000))</f>
        <v>0</v>
      </c>
      <c r="Q1030" s="289">
        <f>(($T1030*'DT IN. DE'!$E$5/1000))*($D$1166/IF(AND($D$1165&gt;$B$1167,$B$1167&gt;$D$1164),366,365))+(($U1030*'DT IN. DE'!$E$5/2000))</f>
        <v>0</v>
      </c>
      <c r="R1030" s="290">
        <f t="shared" ref="R1030:R1093" si="181">M1030-(SUM(O1030:Q1030))</f>
        <v>0</v>
      </c>
      <c r="T1030" s="291">
        <f t="shared" ref="T1030:T1093" si="182">IF(AND(($G1030)&gt;$O$2,F1030&gt;0),((D1030+E1030)*($O$2/$G1030)),IF($G1030&lt;$O$2,(D1030+E1030),($G1030)*($O$2/$G1030)))</f>
        <v>0</v>
      </c>
      <c r="U1030" s="291">
        <f t="shared" ref="U1030:U1093" si="183">IF(AND(($G1030)&gt;$O$2,$F1030&gt;0),(($F1030)*($O$2/$G1030)),$F1030)</f>
        <v>0</v>
      </c>
      <c r="W1030" s="288">
        <f>(($AB1030*'DT IN. DE'!$C$5/1000))*($D$1166/IF(AND($D$1165&gt;$B$1167,$B$1167&gt;$D$1164),366,365))+(($AC1030*'DT IN. DE'!$C$5/2000))</f>
        <v>0</v>
      </c>
      <c r="X1030" s="289">
        <f t="shared" ref="X1030:X1093" si="184">(($AB1030*$G$1166/1000))*($D$1166/IF(AND($D$1165&gt;$B$1167,$B$1167&gt;$D$1164),366,365))+(($AC1030*$G$1166/2000))</f>
        <v>0</v>
      </c>
      <c r="Y1030" s="289">
        <f>(($AB1030*'DT IN. DE'!$E$5/1000))*($D$1166/IF(AND($D$1165&gt;$B$1167,$B$1167&gt;$D$1164),366,365))+(($AC1030*'DT IN. DE'!$E$5/2000))</f>
        <v>0</v>
      </c>
      <c r="Z1030" s="292">
        <f t="shared" ref="Z1030:Z1093" si="185">M1030-SUM(O1030:Q1030,W1030:Y1030)</f>
        <v>0</v>
      </c>
      <c r="AA1030" s="386"/>
      <c r="AB1030" s="291">
        <f t="shared" ref="AB1030:AB1093" si="186">IF($G1030&gt;$O$2,IF(AND($W$2&gt;=($G1030-$O$2)),(D1030+E1030)*(1-($O$2/$G1030)),(D1030+E1030)*($W$2/$G1030)),0)</f>
        <v>0</v>
      </c>
      <c r="AC1030" s="291">
        <f t="shared" ref="AC1030:AC1093" si="187">IF($G1030&gt;$O$2,IF(AND($W$2&gt;=($G1030-$O$2),F1030&gt;0),(F1030)*(1-($O$2/$G1030)),(F1030)*($W$2/$G1030)),0)</f>
        <v>0</v>
      </c>
    </row>
    <row r="1031" spans="2:29" x14ac:dyDescent="0.25">
      <c r="B1031" s="423">
        <v>1027</v>
      </c>
      <c r="C1031" s="430">
        <f>'BIENES ASEGURADOS IN.DE'!C1031</f>
        <v>0</v>
      </c>
      <c r="D1031" s="431">
        <f>'BIENES ASEGURADOS IN.DE'!D1031*'RT GENERALES'!$E$14</f>
        <v>0</v>
      </c>
      <c r="E1031" s="432">
        <f>'BIENES ASEGURADOS IN.DE'!E1031*'RT GENERALES'!$E$14</f>
        <v>0</v>
      </c>
      <c r="F1031" s="433">
        <f>'BIENES ASEGURADOS IN.DE'!F1031*'RT GENERALES'!$E$14</f>
        <v>0</v>
      </c>
      <c r="G1031" s="425">
        <f t="shared" si="177"/>
        <v>0</v>
      </c>
      <c r="H1031" s="283"/>
      <c r="I1031" s="284">
        <f>((((D1031+E1031)*('DT IN. DE'!$C$5/1000)))*($D$1166/IF(AND($D$1165&gt;$B$1167,$B$1167&gt;$D$1164),366,365))+(F1031*('DT IN. DE'!$C$5/2000)))</f>
        <v>0</v>
      </c>
      <c r="J1031" s="285">
        <f t="shared" si="178"/>
        <v>0</v>
      </c>
      <c r="K1031" s="286">
        <f>(((D1031+E1031)*('DT IN. DE'!$E$5/1000))*($D$1166/IF(AND($D$1165&gt;$B$1167,$B$1167&gt;$D$1164),366,365))+(F1031*('DT IN. DE'!$E$5/2000)))</f>
        <v>0</v>
      </c>
      <c r="L1031" s="385"/>
      <c r="M1031" s="287">
        <f t="shared" si="179"/>
        <v>0</v>
      </c>
      <c r="O1031" s="288">
        <f>(($T1031*'DT IN. DE'!$C$5/1000))*($D$1166/IF(AND($D$1165&gt;$B$1167,$B$1167&gt;$D$1164),366,365))+(($U1031*'DT IN. DE'!$C$5/2000))</f>
        <v>0</v>
      </c>
      <c r="P1031" s="289">
        <f t="shared" si="180"/>
        <v>0</v>
      </c>
      <c r="Q1031" s="289">
        <f>(($T1031*'DT IN. DE'!$E$5/1000))*($D$1166/IF(AND($D$1165&gt;$B$1167,$B$1167&gt;$D$1164),366,365))+(($U1031*'DT IN. DE'!$E$5/2000))</f>
        <v>0</v>
      </c>
      <c r="R1031" s="290">
        <f t="shared" si="181"/>
        <v>0</v>
      </c>
      <c r="T1031" s="291">
        <f t="shared" si="182"/>
        <v>0</v>
      </c>
      <c r="U1031" s="291">
        <f t="shared" si="183"/>
        <v>0</v>
      </c>
      <c r="W1031" s="288">
        <f>(($AB1031*'DT IN. DE'!$C$5/1000))*($D$1166/IF(AND($D$1165&gt;$B$1167,$B$1167&gt;$D$1164),366,365))+(($AC1031*'DT IN. DE'!$C$5/2000))</f>
        <v>0</v>
      </c>
      <c r="X1031" s="289">
        <f t="shared" si="184"/>
        <v>0</v>
      </c>
      <c r="Y1031" s="289">
        <f>(($AB1031*'DT IN. DE'!$E$5/1000))*($D$1166/IF(AND($D$1165&gt;$B$1167,$B$1167&gt;$D$1164),366,365))+(($AC1031*'DT IN. DE'!$E$5/2000))</f>
        <v>0</v>
      </c>
      <c r="Z1031" s="292">
        <f t="shared" si="185"/>
        <v>0</v>
      </c>
      <c r="AA1031" s="386"/>
      <c r="AB1031" s="291">
        <f t="shared" si="186"/>
        <v>0</v>
      </c>
      <c r="AC1031" s="291">
        <f t="shared" si="187"/>
        <v>0</v>
      </c>
    </row>
    <row r="1032" spans="2:29" x14ac:dyDescent="0.25">
      <c r="B1032" s="424">
        <v>1028</v>
      </c>
      <c r="C1032" s="430">
        <f>'BIENES ASEGURADOS IN.DE'!C1032</f>
        <v>0</v>
      </c>
      <c r="D1032" s="431">
        <f>'BIENES ASEGURADOS IN.DE'!D1032*'RT GENERALES'!$E$14</f>
        <v>0</v>
      </c>
      <c r="E1032" s="432">
        <f>'BIENES ASEGURADOS IN.DE'!E1032*'RT GENERALES'!$E$14</f>
        <v>0</v>
      </c>
      <c r="F1032" s="433">
        <f>'BIENES ASEGURADOS IN.DE'!F1032*'RT GENERALES'!$E$14</f>
        <v>0</v>
      </c>
      <c r="G1032" s="425">
        <f t="shared" si="177"/>
        <v>0</v>
      </c>
      <c r="H1032" s="283"/>
      <c r="I1032" s="284">
        <f>((((D1032+E1032)*('DT IN. DE'!$C$5/1000)))*($D$1166/IF(AND($D$1165&gt;$B$1167,$B$1167&gt;$D$1164),366,365))+(F1032*('DT IN. DE'!$C$5/2000)))</f>
        <v>0</v>
      </c>
      <c r="J1032" s="285">
        <f t="shared" si="178"/>
        <v>0</v>
      </c>
      <c r="K1032" s="286">
        <f>(((D1032+E1032)*('DT IN. DE'!$E$5/1000))*($D$1166/IF(AND($D$1165&gt;$B$1167,$B$1167&gt;$D$1164),366,365))+(F1032*('DT IN. DE'!$E$5/2000)))</f>
        <v>0</v>
      </c>
      <c r="L1032" s="385"/>
      <c r="M1032" s="287">
        <f t="shared" si="179"/>
        <v>0</v>
      </c>
      <c r="O1032" s="288">
        <f>(($T1032*'DT IN. DE'!$C$5/1000))*($D$1166/IF(AND($D$1165&gt;$B$1167,$B$1167&gt;$D$1164),366,365))+(($U1032*'DT IN. DE'!$C$5/2000))</f>
        <v>0</v>
      </c>
      <c r="P1032" s="289">
        <f t="shared" si="180"/>
        <v>0</v>
      </c>
      <c r="Q1032" s="289">
        <f>(($T1032*'DT IN. DE'!$E$5/1000))*($D$1166/IF(AND($D$1165&gt;$B$1167,$B$1167&gt;$D$1164),366,365))+(($U1032*'DT IN. DE'!$E$5/2000))</f>
        <v>0</v>
      </c>
      <c r="R1032" s="290">
        <f t="shared" si="181"/>
        <v>0</v>
      </c>
      <c r="T1032" s="291">
        <f t="shared" si="182"/>
        <v>0</v>
      </c>
      <c r="U1032" s="291">
        <f t="shared" si="183"/>
        <v>0</v>
      </c>
      <c r="W1032" s="288">
        <f>(($AB1032*'DT IN. DE'!$C$5/1000))*($D$1166/IF(AND($D$1165&gt;$B$1167,$B$1167&gt;$D$1164),366,365))+(($AC1032*'DT IN. DE'!$C$5/2000))</f>
        <v>0</v>
      </c>
      <c r="X1032" s="289">
        <f t="shared" si="184"/>
        <v>0</v>
      </c>
      <c r="Y1032" s="289">
        <f>(($AB1032*'DT IN. DE'!$E$5/1000))*($D$1166/IF(AND($D$1165&gt;$B$1167,$B$1167&gt;$D$1164),366,365))+(($AC1032*'DT IN. DE'!$E$5/2000))</f>
        <v>0</v>
      </c>
      <c r="Z1032" s="292">
        <f t="shared" si="185"/>
        <v>0</v>
      </c>
      <c r="AA1032" s="386"/>
      <c r="AB1032" s="291">
        <f t="shared" si="186"/>
        <v>0</v>
      </c>
      <c r="AC1032" s="291">
        <f t="shared" si="187"/>
        <v>0</v>
      </c>
    </row>
    <row r="1033" spans="2:29" x14ac:dyDescent="0.25">
      <c r="B1033" s="424">
        <v>1029</v>
      </c>
      <c r="C1033" s="430">
        <f>'BIENES ASEGURADOS IN.DE'!C1033</f>
        <v>0</v>
      </c>
      <c r="D1033" s="431">
        <f>'BIENES ASEGURADOS IN.DE'!D1033*'RT GENERALES'!$E$14</f>
        <v>0</v>
      </c>
      <c r="E1033" s="432">
        <f>'BIENES ASEGURADOS IN.DE'!E1033*'RT GENERALES'!$E$14</f>
        <v>0</v>
      </c>
      <c r="F1033" s="433">
        <f>'BIENES ASEGURADOS IN.DE'!F1033*'RT GENERALES'!$E$14</f>
        <v>0</v>
      </c>
      <c r="G1033" s="425">
        <f t="shared" si="177"/>
        <v>0</v>
      </c>
      <c r="H1033" s="283"/>
      <c r="I1033" s="284">
        <f>((((D1033+E1033)*('DT IN. DE'!$C$5/1000)))*($D$1166/IF(AND($D$1165&gt;$B$1167,$B$1167&gt;$D$1164),366,365))+(F1033*('DT IN. DE'!$C$5/2000)))</f>
        <v>0</v>
      </c>
      <c r="J1033" s="285">
        <f t="shared" si="178"/>
        <v>0</v>
      </c>
      <c r="K1033" s="286">
        <f>(((D1033+E1033)*('DT IN. DE'!$E$5/1000))*($D$1166/IF(AND($D$1165&gt;$B$1167,$B$1167&gt;$D$1164),366,365))+(F1033*('DT IN. DE'!$E$5/2000)))</f>
        <v>0</v>
      </c>
      <c r="L1033" s="385"/>
      <c r="M1033" s="287">
        <f t="shared" si="179"/>
        <v>0</v>
      </c>
      <c r="O1033" s="288">
        <f>(($T1033*'DT IN. DE'!$C$5/1000))*($D$1166/IF(AND($D$1165&gt;$B$1167,$B$1167&gt;$D$1164),366,365))+(($U1033*'DT IN. DE'!$C$5/2000))</f>
        <v>0</v>
      </c>
      <c r="P1033" s="289">
        <f t="shared" si="180"/>
        <v>0</v>
      </c>
      <c r="Q1033" s="289">
        <f>(($T1033*'DT IN. DE'!$E$5/1000))*($D$1166/IF(AND($D$1165&gt;$B$1167,$B$1167&gt;$D$1164),366,365))+(($U1033*'DT IN. DE'!$E$5/2000))</f>
        <v>0</v>
      </c>
      <c r="R1033" s="290">
        <f t="shared" si="181"/>
        <v>0</v>
      </c>
      <c r="T1033" s="291">
        <f t="shared" si="182"/>
        <v>0</v>
      </c>
      <c r="U1033" s="291">
        <f t="shared" si="183"/>
        <v>0</v>
      </c>
      <c r="W1033" s="288">
        <f>(($AB1033*'DT IN. DE'!$C$5/1000))*($D$1166/IF(AND($D$1165&gt;$B$1167,$B$1167&gt;$D$1164),366,365))+(($AC1033*'DT IN. DE'!$C$5/2000))</f>
        <v>0</v>
      </c>
      <c r="X1033" s="289">
        <f t="shared" si="184"/>
        <v>0</v>
      </c>
      <c r="Y1033" s="289">
        <f>(($AB1033*'DT IN. DE'!$E$5/1000))*($D$1166/IF(AND($D$1165&gt;$B$1167,$B$1167&gt;$D$1164),366,365))+(($AC1033*'DT IN. DE'!$E$5/2000))</f>
        <v>0</v>
      </c>
      <c r="Z1033" s="292">
        <f t="shared" si="185"/>
        <v>0</v>
      </c>
      <c r="AA1033" s="386"/>
      <c r="AB1033" s="291">
        <f t="shared" si="186"/>
        <v>0</v>
      </c>
      <c r="AC1033" s="291">
        <f t="shared" si="187"/>
        <v>0</v>
      </c>
    </row>
    <row r="1034" spans="2:29" x14ac:dyDescent="0.25">
      <c r="B1034" s="423">
        <v>1030</v>
      </c>
      <c r="C1034" s="430">
        <f>'BIENES ASEGURADOS IN.DE'!C1034</f>
        <v>0</v>
      </c>
      <c r="D1034" s="431">
        <f>'BIENES ASEGURADOS IN.DE'!D1034*'RT GENERALES'!$E$14</f>
        <v>0</v>
      </c>
      <c r="E1034" s="432">
        <f>'BIENES ASEGURADOS IN.DE'!E1034*'RT GENERALES'!$E$14</f>
        <v>0</v>
      </c>
      <c r="F1034" s="433">
        <f>'BIENES ASEGURADOS IN.DE'!F1034*'RT GENERALES'!$E$14</f>
        <v>0</v>
      </c>
      <c r="G1034" s="425">
        <f t="shared" si="177"/>
        <v>0</v>
      </c>
      <c r="H1034" s="283"/>
      <c r="I1034" s="284">
        <f>((((D1034+E1034)*('DT IN. DE'!$C$5/1000)))*($D$1166/IF(AND($D$1165&gt;$B$1167,$B$1167&gt;$D$1164),366,365))+(F1034*('DT IN. DE'!$C$5/2000)))</f>
        <v>0</v>
      </c>
      <c r="J1034" s="285">
        <f t="shared" si="178"/>
        <v>0</v>
      </c>
      <c r="K1034" s="286">
        <f>(((D1034+E1034)*('DT IN. DE'!$E$5/1000))*($D$1166/IF(AND($D$1165&gt;$B$1167,$B$1167&gt;$D$1164),366,365))+(F1034*('DT IN. DE'!$E$5/2000)))</f>
        <v>0</v>
      </c>
      <c r="L1034" s="385"/>
      <c r="M1034" s="287">
        <f t="shared" si="179"/>
        <v>0</v>
      </c>
      <c r="O1034" s="288">
        <f>(($T1034*'DT IN. DE'!$C$5/1000))*($D$1166/IF(AND($D$1165&gt;$B$1167,$B$1167&gt;$D$1164),366,365))+(($U1034*'DT IN. DE'!$C$5/2000))</f>
        <v>0</v>
      </c>
      <c r="P1034" s="289">
        <f t="shared" si="180"/>
        <v>0</v>
      </c>
      <c r="Q1034" s="289">
        <f>(($T1034*'DT IN. DE'!$E$5/1000))*($D$1166/IF(AND($D$1165&gt;$B$1167,$B$1167&gt;$D$1164),366,365))+(($U1034*'DT IN. DE'!$E$5/2000))</f>
        <v>0</v>
      </c>
      <c r="R1034" s="290">
        <f t="shared" si="181"/>
        <v>0</v>
      </c>
      <c r="T1034" s="291">
        <f t="shared" si="182"/>
        <v>0</v>
      </c>
      <c r="U1034" s="291">
        <f t="shared" si="183"/>
        <v>0</v>
      </c>
      <c r="W1034" s="288">
        <f>(($AB1034*'DT IN. DE'!$C$5/1000))*($D$1166/IF(AND($D$1165&gt;$B$1167,$B$1167&gt;$D$1164),366,365))+(($AC1034*'DT IN. DE'!$C$5/2000))</f>
        <v>0</v>
      </c>
      <c r="X1034" s="289">
        <f t="shared" si="184"/>
        <v>0</v>
      </c>
      <c r="Y1034" s="289">
        <f>(($AB1034*'DT IN. DE'!$E$5/1000))*($D$1166/IF(AND($D$1165&gt;$B$1167,$B$1167&gt;$D$1164),366,365))+(($AC1034*'DT IN. DE'!$E$5/2000))</f>
        <v>0</v>
      </c>
      <c r="Z1034" s="292">
        <f t="shared" si="185"/>
        <v>0</v>
      </c>
      <c r="AA1034" s="386"/>
      <c r="AB1034" s="291">
        <f t="shared" si="186"/>
        <v>0</v>
      </c>
      <c r="AC1034" s="291">
        <f t="shared" si="187"/>
        <v>0</v>
      </c>
    </row>
    <row r="1035" spans="2:29" x14ac:dyDescent="0.25">
      <c r="B1035" s="424">
        <v>1031</v>
      </c>
      <c r="C1035" s="430">
        <f>'BIENES ASEGURADOS IN.DE'!C1035</f>
        <v>0</v>
      </c>
      <c r="D1035" s="431">
        <f>'BIENES ASEGURADOS IN.DE'!D1035*'RT GENERALES'!$E$14</f>
        <v>0</v>
      </c>
      <c r="E1035" s="432">
        <f>'BIENES ASEGURADOS IN.DE'!E1035*'RT GENERALES'!$E$14</f>
        <v>0</v>
      </c>
      <c r="F1035" s="433">
        <f>'BIENES ASEGURADOS IN.DE'!F1035*'RT GENERALES'!$E$14</f>
        <v>0</v>
      </c>
      <c r="G1035" s="425">
        <f t="shared" si="177"/>
        <v>0</v>
      </c>
      <c r="H1035" s="283"/>
      <c r="I1035" s="284">
        <f>((((D1035+E1035)*('DT IN. DE'!$C$5/1000)))*($D$1166/IF(AND($D$1165&gt;$B$1167,$B$1167&gt;$D$1164),366,365))+(F1035*('DT IN. DE'!$C$5/2000)))</f>
        <v>0</v>
      </c>
      <c r="J1035" s="285">
        <f t="shared" si="178"/>
        <v>0</v>
      </c>
      <c r="K1035" s="286">
        <f>(((D1035+E1035)*('DT IN. DE'!$E$5/1000))*($D$1166/IF(AND($D$1165&gt;$B$1167,$B$1167&gt;$D$1164),366,365))+(F1035*('DT IN. DE'!$E$5/2000)))</f>
        <v>0</v>
      </c>
      <c r="L1035" s="385"/>
      <c r="M1035" s="287">
        <f t="shared" si="179"/>
        <v>0</v>
      </c>
      <c r="O1035" s="288">
        <f>(($T1035*'DT IN. DE'!$C$5/1000))*($D$1166/IF(AND($D$1165&gt;$B$1167,$B$1167&gt;$D$1164),366,365))+(($U1035*'DT IN. DE'!$C$5/2000))</f>
        <v>0</v>
      </c>
      <c r="P1035" s="289">
        <f t="shared" si="180"/>
        <v>0</v>
      </c>
      <c r="Q1035" s="289">
        <f>(($T1035*'DT IN. DE'!$E$5/1000))*($D$1166/IF(AND($D$1165&gt;$B$1167,$B$1167&gt;$D$1164),366,365))+(($U1035*'DT IN. DE'!$E$5/2000))</f>
        <v>0</v>
      </c>
      <c r="R1035" s="290">
        <f t="shared" si="181"/>
        <v>0</v>
      </c>
      <c r="T1035" s="291">
        <f t="shared" si="182"/>
        <v>0</v>
      </c>
      <c r="U1035" s="291">
        <f t="shared" si="183"/>
        <v>0</v>
      </c>
      <c r="W1035" s="288">
        <f>(($AB1035*'DT IN. DE'!$C$5/1000))*($D$1166/IF(AND($D$1165&gt;$B$1167,$B$1167&gt;$D$1164),366,365))+(($AC1035*'DT IN. DE'!$C$5/2000))</f>
        <v>0</v>
      </c>
      <c r="X1035" s="289">
        <f t="shared" si="184"/>
        <v>0</v>
      </c>
      <c r="Y1035" s="289">
        <f>(($AB1035*'DT IN. DE'!$E$5/1000))*($D$1166/IF(AND($D$1165&gt;$B$1167,$B$1167&gt;$D$1164),366,365))+(($AC1035*'DT IN. DE'!$E$5/2000))</f>
        <v>0</v>
      </c>
      <c r="Z1035" s="292">
        <f t="shared" si="185"/>
        <v>0</v>
      </c>
      <c r="AA1035" s="386"/>
      <c r="AB1035" s="291">
        <f t="shared" si="186"/>
        <v>0</v>
      </c>
      <c r="AC1035" s="291">
        <f t="shared" si="187"/>
        <v>0</v>
      </c>
    </row>
    <row r="1036" spans="2:29" x14ac:dyDescent="0.25">
      <c r="B1036" s="424">
        <v>1032</v>
      </c>
      <c r="C1036" s="430">
        <f>'BIENES ASEGURADOS IN.DE'!C1036</f>
        <v>0</v>
      </c>
      <c r="D1036" s="431">
        <f>'BIENES ASEGURADOS IN.DE'!D1036*'RT GENERALES'!$E$14</f>
        <v>0</v>
      </c>
      <c r="E1036" s="432">
        <f>'BIENES ASEGURADOS IN.DE'!E1036*'RT GENERALES'!$E$14</f>
        <v>0</v>
      </c>
      <c r="F1036" s="433">
        <f>'BIENES ASEGURADOS IN.DE'!F1036*'RT GENERALES'!$E$14</f>
        <v>0</v>
      </c>
      <c r="G1036" s="425">
        <f t="shared" si="177"/>
        <v>0</v>
      </c>
      <c r="H1036" s="283"/>
      <c r="I1036" s="284">
        <f>((((D1036+E1036)*('DT IN. DE'!$C$5/1000)))*($D$1166/IF(AND($D$1165&gt;$B$1167,$B$1167&gt;$D$1164),366,365))+(F1036*('DT IN. DE'!$C$5/2000)))</f>
        <v>0</v>
      </c>
      <c r="J1036" s="285">
        <f t="shared" si="178"/>
        <v>0</v>
      </c>
      <c r="K1036" s="286">
        <f>(((D1036+E1036)*('DT IN. DE'!$E$5/1000))*($D$1166/IF(AND($D$1165&gt;$B$1167,$B$1167&gt;$D$1164),366,365))+(F1036*('DT IN. DE'!$E$5/2000)))</f>
        <v>0</v>
      </c>
      <c r="L1036" s="385"/>
      <c r="M1036" s="287">
        <f t="shared" si="179"/>
        <v>0</v>
      </c>
      <c r="O1036" s="288">
        <f>(($T1036*'DT IN. DE'!$C$5/1000))*($D$1166/IF(AND($D$1165&gt;$B$1167,$B$1167&gt;$D$1164),366,365))+(($U1036*'DT IN. DE'!$C$5/2000))</f>
        <v>0</v>
      </c>
      <c r="P1036" s="289">
        <f t="shared" si="180"/>
        <v>0</v>
      </c>
      <c r="Q1036" s="289">
        <f>(($T1036*'DT IN. DE'!$E$5/1000))*($D$1166/IF(AND($D$1165&gt;$B$1167,$B$1167&gt;$D$1164),366,365))+(($U1036*'DT IN. DE'!$E$5/2000))</f>
        <v>0</v>
      </c>
      <c r="R1036" s="290">
        <f t="shared" si="181"/>
        <v>0</v>
      </c>
      <c r="T1036" s="291">
        <f t="shared" si="182"/>
        <v>0</v>
      </c>
      <c r="U1036" s="291">
        <f t="shared" si="183"/>
        <v>0</v>
      </c>
      <c r="W1036" s="288">
        <f>(($AB1036*'DT IN. DE'!$C$5/1000))*($D$1166/IF(AND($D$1165&gt;$B$1167,$B$1167&gt;$D$1164),366,365))+(($AC1036*'DT IN. DE'!$C$5/2000))</f>
        <v>0</v>
      </c>
      <c r="X1036" s="289">
        <f t="shared" si="184"/>
        <v>0</v>
      </c>
      <c r="Y1036" s="289">
        <f>(($AB1036*'DT IN. DE'!$E$5/1000))*($D$1166/IF(AND($D$1165&gt;$B$1167,$B$1167&gt;$D$1164),366,365))+(($AC1036*'DT IN. DE'!$E$5/2000))</f>
        <v>0</v>
      </c>
      <c r="Z1036" s="292">
        <f t="shared" si="185"/>
        <v>0</v>
      </c>
      <c r="AA1036" s="386"/>
      <c r="AB1036" s="291">
        <f t="shared" si="186"/>
        <v>0</v>
      </c>
      <c r="AC1036" s="291">
        <f t="shared" si="187"/>
        <v>0</v>
      </c>
    </row>
    <row r="1037" spans="2:29" x14ac:dyDescent="0.25">
      <c r="B1037" s="423">
        <v>1033</v>
      </c>
      <c r="C1037" s="430">
        <f>'BIENES ASEGURADOS IN.DE'!C1037</f>
        <v>0</v>
      </c>
      <c r="D1037" s="431">
        <f>'BIENES ASEGURADOS IN.DE'!D1037*'RT GENERALES'!$E$14</f>
        <v>0</v>
      </c>
      <c r="E1037" s="432">
        <f>'BIENES ASEGURADOS IN.DE'!E1037*'RT GENERALES'!$E$14</f>
        <v>0</v>
      </c>
      <c r="F1037" s="433">
        <f>'BIENES ASEGURADOS IN.DE'!F1037*'RT GENERALES'!$E$14</f>
        <v>0</v>
      </c>
      <c r="G1037" s="425">
        <f t="shared" si="177"/>
        <v>0</v>
      </c>
      <c r="H1037" s="283"/>
      <c r="I1037" s="284">
        <f>((((D1037+E1037)*('DT IN. DE'!$C$5/1000)))*($D$1166/IF(AND($D$1165&gt;$B$1167,$B$1167&gt;$D$1164),366,365))+(F1037*('DT IN. DE'!$C$5/2000)))</f>
        <v>0</v>
      </c>
      <c r="J1037" s="285">
        <f t="shared" si="178"/>
        <v>0</v>
      </c>
      <c r="K1037" s="286">
        <f>(((D1037+E1037)*('DT IN. DE'!$E$5/1000))*($D$1166/IF(AND($D$1165&gt;$B$1167,$B$1167&gt;$D$1164),366,365))+(F1037*('DT IN. DE'!$E$5/2000)))</f>
        <v>0</v>
      </c>
      <c r="L1037" s="385"/>
      <c r="M1037" s="287">
        <f t="shared" si="179"/>
        <v>0</v>
      </c>
      <c r="O1037" s="288">
        <f>(($T1037*'DT IN. DE'!$C$5/1000))*($D$1166/IF(AND($D$1165&gt;$B$1167,$B$1167&gt;$D$1164),366,365))+(($U1037*'DT IN. DE'!$C$5/2000))</f>
        <v>0</v>
      </c>
      <c r="P1037" s="289">
        <f t="shared" si="180"/>
        <v>0</v>
      </c>
      <c r="Q1037" s="289">
        <f>(($T1037*'DT IN. DE'!$E$5/1000))*($D$1166/IF(AND($D$1165&gt;$B$1167,$B$1167&gt;$D$1164),366,365))+(($U1037*'DT IN. DE'!$E$5/2000))</f>
        <v>0</v>
      </c>
      <c r="R1037" s="290">
        <f t="shared" si="181"/>
        <v>0</v>
      </c>
      <c r="T1037" s="291">
        <f t="shared" si="182"/>
        <v>0</v>
      </c>
      <c r="U1037" s="291">
        <f t="shared" si="183"/>
        <v>0</v>
      </c>
      <c r="W1037" s="288">
        <f>(($AB1037*'DT IN. DE'!$C$5/1000))*($D$1166/IF(AND($D$1165&gt;$B$1167,$B$1167&gt;$D$1164),366,365))+(($AC1037*'DT IN. DE'!$C$5/2000))</f>
        <v>0</v>
      </c>
      <c r="X1037" s="289">
        <f t="shared" si="184"/>
        <v>0</v>
      </c>
      <c r="Y1037" s="289">
        <f>(($AB1037*'DT IN. DE'!$E$5/1000))*($D$1166/IF(AND($D$1165&gt;$B$1167,$B$1167&gt;$D$1164),366,365))+(($AC1037*'DT IN. DE'!$E$5/2000))</f>
        <v>0</v>
      </c>
      <c r="Z1037" s="292">
        <f t="shared" si="185"/>
        <v>0</v>
      </c>
      <c r="AA1037" s="386"/>
      <c r="AB1037" s="291">
        <f t="shared" si="186"/>
        <v>0</v>
      </c>
      <c r="AC1037" s="291">
        <f t="shared" si="187"/>
        <v>0</v>
      </c>
    </row>
    <row r="1038" spans="2:29" x14ac:dyDescent="0.25">
      <c r="B1038" s="424">
        <v>1034</v>
      </c>
      <c r="C1038" s="430">
        <f>'BIENES ASEGURADOS IN.DE'!C1038</f>
        <v>0</v>
      </c>
      <c r="D1038" s="431">
        <f>'BIENES ASEGURADOS IN.DE'!D1038*'RT GENERALES'!$E$14</f>
        <v>0</v>
      </c>
      <c r="E1038" s="432">
        <f>'BIENES ASEGURADOS IN.DE'!E1038*'RT GENERALES'!$E$14</f>
        <v>0</v>
      </c>
      <c r="F1038" s="433">
        <f>'BIENES ASEGURADOS IN.DE'!F1038*'RT GENERALES'!$E$14</f>
        <v>0</v>
      </c>
      <c r="G1038" s="425">
        <f t="shared" si="177"/>
        <v>0</v>
      </c>
      <c r="H1038" s="283"/>
      <c r="I1038" s="284">
        <f>((((D1038+E1038)*('DT IN. DE'!$C$5/1000)))*($D$1166/IF(AND($D$1165&gt;$B$1167,$B$1167&gt;$D$1164),366,365))+(F1038*('DT IN. DE'!$C$5/2000)))</f>
        <v>0</v>
      </c>
      <c r="J1038" s="285">
        <f t="shared" si="178"/>
        <v>0</v>
      </c>
      <c r="K1038" s="286">
        <f>(((D1038+E1038)*('DT IN. DE'!$E$5/1000))*($D$1166/IF(AND($D$1165&gt;$B$1167,$B$1167&gt;$D$1164),366,365))+(F1038*('DT IN. DE'!$E$5/2000)))</f>
        <v>0</v>
      </c>
      <c r="L1038" s="385"/>
      <c r="M1038" s="287">
        <f t="shared" si="179"/>
        <v>0</v>
      </c>
      <c r="O1038" s="288">
        <f>(($T1038*'DT IN. DE'!$C$5/1000))*($D$1166/IF(AND($D$1165&gt;$B$1167,$B$1167&gt;$D$1164),366,365))+(($U1038*'DT IN. DE'!$C$5/2000))</f>
        <v>0</v>
      </c>
      <c r="P1038" s="289">
        <f t="shared" si="180"/>
        <v>0</v>
      </c>
      <c r="Q1038" s="289">
        <f>(($T1038*'DT IN. DE'!$E$5/1000))*($D$1166/IF(AND($D$1165&gt;$B$1167,$B$1167&gt;$D$1164),366,365))+(($U1038*'DT IN. DE'!$E$5/2000))</f>
        <v>0</v>
      </c>
      <c r="R1038" s="290">
        <f t="shared" si="181"/>
        <v>0</v>
      </c>
      <c r="T1038" s="291">
        <f t="shared" si="182"/>
        <v>0</v>
      </c>
      <c r="U1038" s="291">
        <f t="shared" si="183"/>
        <v>0</v>
      </c>
      <c r="W1038" s="288">
        <f>(($AB1038*'DT IN. DE'!$C$5/1000))*($D$1166/IF(AND($D$1165&gt;$B$1167,$B$1167&gt;$D$1164),366,365))+(($AC1038*'DT IN. DE'!$C$5/2000))</f>
        <v>0</v>
      </c>
      <c r="X1038" s="289">
        <f t="shared" si="184"/>
        <v>0</v>
      </c>
      <c r="Y1038" s="289">
        <f>(($AB1038*'DT IN. DE'!$E$5/1000))*($D$1166/IF(AND($D$1165&gt;$B$1167,$B$1167&gt;$D$1164),366,365))+(($AC1038*'DT IN. DE'!$E$5/2000))</f>
        <v>0</v>
      </c>
      <c r="Z1038" s="292">
        <f t="shared" si="185"/>
        <v>0</v>
      </c>
      <c r="AA1038" s="386"/>
      <c r="AB1038" s="291">
        <f t="shared" si="186"/>
        <v>0</v>
      </c>
      <c r="AC1038" s="291">
        <f t="shared" si="187"/>
        <v>0</v>
      </c>
    </row>
    <row r="1039" spans="2:29" x14ac:dyDescent="0.25">
      <c r="B1039" s="424">
        <v>1035</v>
      </c>
      <c r="C1039" s="430">
        <f>'BIENES ASEGURADOS IN.DE'!C1039</f>
        <v>0</v>
      </c>
      <c r="D1039" s="431">
        <f>'BIENES ASEGURADOS IN.DE'!D1039*'RT GENERALES'!$E$14</f>
        <v>0</v>
      </c>
      <c r="E1039" s="432">
        <f>'BIENES ASEGURADOS IN.DE'!E1039*'RT GENERALES'!$E$14</f>
        <v>0</v>
      </c>
      <c r="F1039" s="433">
        <f>'BIENES ASEGURADOS IN.DE'!F1039*'RT GENERALES'!$E$14</f>
        <v>0</v>
      </c>
      <c r="G1039" s="425">
        <f t="shared" si="177"/>
        <v>0</v>
      </c>
      <c r="H1039" s="283"/>
      <c r="I1039" s="284">
        <f>((((D1039+E1039)*('DT IN. DE'!$C$5/1000)))*($D$1166/IF(AND($D$1165&gt;$B$1167,$B$1167&gt;$D$1164),366,365))+(F1039*('DT IN. DE'!$C$5/2000)))</f>
        <v>0</v>
      </c>
      <c r="J1039" s="285">
        <f t="shared" si="178"/>
        <v>0</v>
      </c>
      <c r="K1039" s="286">
        <f>(((D1039+E1039)*('DT IN. DE'!$E$5/1000))*($D$1166/IF(AND($D$1165&gt;$B$1167,$B$1167&gt;$D$1164),366,365))+(F1039*('DT IN. DE'!$E$5/2000)))</f>
        <v>0</v>
      </c>
      <c r="L1039" s="385"/>
      <c r="M1039" s="287">
        <f t="shared" si="179"/>
        <v>0</v>
      </c>
      <c r="O1039" s="288">
        <f>(($T1039*'DT IN. DE'!$C$5/1000))*($D$1166/IF(AND($D$1165&gt;$B$1167,$B$1167&gt;$D$1164),366,365))+(($U1039*'DT IN. DE'!$C$5/2000))</f>
        <v>0</v>
      </c>
      <c r="P1039" s="289">
        <f t="shared" si="180"/>
        <v>0</v>
      </c>
      <c r="Q1039" s="289">
        <f>(($T1039*'DT IN. DE'!$E$5/1000))*($D$1166/IF(AND($D$1165&gt;$B$1167,$B$1167&gt;$D$1164),366,365))+(($U1039*'DT IN. DE'!$E$5/2000))</f>
        <v>0</v>
      </c>
      <c r="R1039" s="290">
        <f t="shared" si="181"/>
        <v>0</v>
      </c>
      <c r="T1039" s="291">
        <f t="shared" si="182"/>
        <v>0</v>
      </c>
      <c r="U1039" s="291">
        <f t="shared" si="183"/>
        <v>0</v>
      </c>
      <c r="W1039" s="288">
        <f>(($AB1039*'DT IN. DE'!$C$5/1000))*($D$1166/IF(AND($D$1165&gt;$B$1167,$B$1167&gt;$D$1164),366,365))+(($AC1039*'DT IN. DE'!$C$5/2000))</f>
        <v>0</v>
      </c>
      <c r="X1039" s="289">
        <f t="shared" si="184"/>
        <v>0</v>
      </c>
      <c r="Y1039" s="289">
        <f>(($AB1039*'DT IN. DE'!$E$5/1000))*($D$1166/IF(AND($D$1165&gt;$B$1167,$B$1167&gt;$D$1164),366,365))+(($AC1039*'DT IN. DE'!$E$5/2000))</f>
        <v>0</v>
      </c>
      <c r="Z1039" s="292">
        <f t="shared" si="185"/>
        <v>0</v>
      </c>
      <c r="AA1039" s="386"/>
      <c r="AB1039" s="291">
        <f t="shared" si="186"/>
        <v>0</v>
      </c>
      <c r="AC1039" s="291">
        <f t="shared" si="187"/>
        <v>0</v>
      </c>
    </row>
    <row r="1040" spans="2:29" x14ac:dyDescent="0.25">
      <c r="B1040" s="423">
        <v>1036</v>
      </c>
      <c r="C1040" s="430">
        <f>'BIENES ASEGURADOS IN.DE'!C1040</f>
        <v>0</v>
      </c>
      <c r="D1040" s="431">
        <f>'BIENES ASEGURADOS IN.DE'!D1040*'RT GENERALES'!$E$14</f>
        <v>0</v>
      </c>
      <c r="E1040" s="432">
        <f>'BIENES ASEGURADOS IN.DE'!E1040*'RT GENERALES'!$E$14</f>
        <v>0</v>
      </c>
      <c r="F1040" s="433">
        <f>'BIENES ASEGURADOS IN.DE'!F1040*'RT GENERALES'!$E$14</f>
        <v>0</v>
      </c>
      <c r="G1040" s="425">
        <f t="shared" si="177"/>
        <v>0</v>
      </c>
      <c r="H1040" s="283"/>
      <c r="I1040" s="284">
        <f>((((D1040+E1040)*('DT IN. DE'!$C$5/1000)))*($D$1166/IF(AND($D$1165&gt;$B$1167,$B$1167&gt;$D$1164),366,365))+(F1040*('DT IN. DE'!$C$5/2000)))</f>
        <v>0</v>
      </c>
      <c r="J1040" s="285">
        <f t="shared" si="178"/>
        <v>0</v>
      </c>
      <c r="K1040" s="286">
        <f>(((D1040+E1040)*('DT IN. DE'!$E$5/1000))*($D$1166/IF(AND($D$1165&gt;$B$1167,$B$1167&gt;$D$1164),366,365))+(F1040*('DT IN. DE'!$E$5/2000)))</f>
        <v>0</v>
      </c>
      <c r="L1040" s="385"/>
      <c r="M1040" s="287">
        <f t="shared" si="179"/>
        <v>0</v>
      </c>
      <c r="O1040" s="288">
        <f>(($T1040*'DT IN. DE'!$C$5/1000))*($D$1166/IF(AND($D$1165&gt;$B$1167,$B$1167&gt;$D$1164),366,365))+(($U1040*'DT IN. DE'!$C$5/2000))</f>
        <v>0</v>
      </c>
      <c r="P1040" s="289">
        <f t="shared" si="180"/>
        <v>0</v>
      </c>
      <c r="Q1040" s="289">
        <f>(($T1040*'DT IN. DE'!$E$5/1000))*($D$1166/IF(AND($D$1165&gt;$B$1167,$B$1167&gt;$D$1164),366,365))+(($U1040*'DT IN. DE'!$E$5/2000))</f>
        <v>0</v>
      </c>
      <c r="R1040" s="290">
        <f t="shared" si="181"/>
        <v>0</v>
      </c>
      <c r="T1040" s="291">
        <f t="shared" si="182"/>
        <v>0</v>
      </c>
      <c r="U1040" s="291">
        <f t="shared" si="183"/>
        <v>0</v>
      </c>
      <c r="W1040" s="288">
        <f>(($AB1040*'DT IN. DE'!$C$5/1000))*($D$1166/IF(AND($D$1165&gt;$B$1167,$B$1167&gt;$D$1164),366,365))+(($AC1040*'DT IN. DE'!$C$5/2000))</f>
        <v>0</v>
      </c>
      <c r="X1040" s="289">
        <f t="shared" si="184"/>
        <v>0</v>
      </c>
      <c r="Y1040" s="289">
        <f>(($AB1040*'DT IN. DE'!$E$5/1000))*($D$1166/IF(AND($D$1165&gt;$B$1167,$B$1167&gt;$D$1164),366,365))+(($AC1040*'DT IN. DE'!$E$5/2000))</f>
        <v>0</v>
      </c>
      <c r="Z1040" s="292">
        <f t="shared" si="185"/>
        <v>0</v>
      </c>
      <c r="AA1040" s="386"/>
      <c r="AB1040" s="291">
        <f t="shared" si="186"/>
        <v>0</v>
      </c>
      <c r="AC1040" s="291">
        <f t="shared" si="187"/>
        <v>0</v>
      </c>
    </row>
    <row r="1041" spans="2:29" x14ac:dyDescent="0.25">
      <c r="B1041" s="424">
        <v>1037</v>
      </c>
      <c r="C1041" s="430">
        <f>'BIENES ASEGURADOS IN.DE'!C1041</f>
        <v>0</v>
      </c>
      <c r="D1041" s="431">
        <f>'BIENES ASEGURADOS IN.DE'!D1041*'RT GENERALES'!$E$14</f>
        <v>0</v>
      </c>
      <c r="E1041" s="432">
        <f>'BIENES ASEGURADOS IN.DE'!E1041*'RT GENERALES'!$E$14</f>
        <v>0</v>
      </c>
      <c r="F1041" s="433">
        <f>'BIENES ASEGURADOS IN.DE'!F1041*'RT GENERALES'!$E$14</f>
        <v>0</v>
      </c>
      <c r="G1041" s="425">
        <f t="shared" si="177"/>
        <v>0</v>
      </c>
      <c r="H1041" s="283"/>
      <c r="I1041" s="284">
        <f>((((D1041+E1041)*('DT IN. DE'!$C$5/1000)))*($D$1166/IF(AND($D$1165&gt;$B$1167,$B$1167&gt;$D$1164),366,365))+(F1041*('DT IN. DE'!$C$5/2000)))</f>
        <v>0</v>
      </c>
      <c r="J1041" s="285">
        <f t="shared" si="178"/>
        <v>0</v>
      </c>
      <c r="K1041" s="286">
        <f>(((D1041+E1041)*('DT IN. DE'!$E$5/1000))*($D$1166/IF(AND($D$1165&gt;$B$1167,$B$1167&gt;$D$1164),366,365))+(F1041*('DT IN. DE'!$E$5/2000)))</f>
        <v>0</v>
      </c>
      <c r="L1041" s="385"/>
      <c r="M1041" s="287">
        <f t="shared" si="179"/>
        <v>0</v>
      </c>
      <c r="O1041" s="288">
        <f>(($T1041*'DT IN. DE'!$C$5/1000))*($D$1166/IF(AND($D$1165&gt;$B$1167,$B$1167&gt;$D$1164),366,365))+(($U1041*'DT IN. DE'!$C$5/2000))</f>
        <v>0</v>
      </c>
      <c r="P1041" s="289">
        <f t="shared" si="180"/>
        <v>0</v>
      </c>
      <c r="Q1041" s="289">
        <f>(($T1041*'DT IN. DE'!$E$5/1000))*($D$1166/IF(AND($D$1165&gt;$B$1167,$B$1167&gt;$D$1164),366,365))+(($U1041*'DT IN. DE'!$E$5/2000))</f>
        <v>0</v>
      </c>
      <c r="R1041" s="290">
        <f t="shared" si="181"/>
        <v>0</v>
      </c>
      <c r="T1041" s="291">
        <f t="shared" si="182"/>
        <v>0</v>
      </c>
      <c r="U1041" s="291">
        <f t="shared" si="183"/>
        <v>0</v>
      </c>
      <c r="W1041" s="288">
        <f>(($AB1041*'DT IN. DE'!$C$5/1000))*($D$1166/IF(AND($D$1165&gt;$B$1167,$B$1167&gt;$D$1164),366,365))+(($AC1041*'DT IN. DE'!$C$5/2000))</f>
        <v>0</v>
      </c>
      <c r="X1041" s="289">
        <f t="shared" si="184"/>
        <v>0</v>
      </c>
      <c r="Y1041" s="289">
        <f>(($AB1041*'DT IN. DE'!$E$5/1000))*($D$1166/IF(AND($D$1165&gt;$B$1167,$B$1167&gt;$D$1164),366,365))+(($AC1041*'DT IN. DE'!$E$5/2000))</f>
        <v>0</v>
      </c>
      <c r="Z1041" s="292">
        <f t="shared" si="185"/>
        <v>0</v>
      </c>
      <c r="AA1041" s="386"/>
      <c r="AB1041" s="291">
        <f t="shared" si="186"/>
        <v>0</v>
      </c>
      <c r="AC1041" s="291">
        <f t="shared" si="187"/>
        <v>0</v>
      </c>
    </row>
    <row r="1042" spans="2:29" x14ac:dyDescent="0.25">
      <c r="B1042" s="424">
        <v>1038</v>
      </c>
      <c r="C1042" s="430">
        <f>'BIENES ASEGURADOS IN.DE'!C1042</f>
        <v>0</v>
      </c>
      <c r="D1042" s="431">
        <f>'BIENES ASEGURADOS IN.DE'!D1042*'RT GENERALES'!$E$14</f>
        <v>0</v>
      </c>
      <c r="E1042" s="432">
        <f>'BIENES ASEGURADOS IN.DE'!E1042*'RT GENERALES'!$E$14</f>
        <v>0</v>
      </c>
      <c r="F1042" s="433">
        <f>'BIENES ASEGURADOS IN.DE'!F1042*'RT GENERALES'!$E$14</f>
        <v>0</v>
      </c>
      <c r="G1042" s="425">
        <f t="shared" si="177"/>
        <v>0</v>
      </c>
      <c r="H1042" s="283"/>
      <c r="I1042" s="284">
        <f>((((D1042+E1042)*('DT IN. DE'!$C$5/1000)))*($D$1166/IF(AND($D$1165&gt;$B$1167,$B$1167&gt;$D$1164),366,365))+(F1042*('DT IN. DE'!$C$5/2000)))</f>
        <v>0</v>
      </c>
      <c r="J1042" s="285">
        <f t="shared" si="178"/>
        <v>0</v>
      </c>
      <c r="K1042" s="286">
        <f>(((D1042+E1042)*('DT IN. DE'!$E$5/1000))*($D$1166/IF(AND($D$1165&gt;$B$1167,$B$1167&gt;$D$1164),366,365))+(F1042*('DT IN. DE'!$E$5/2000)))</f>
        <v>0</v>
      </c>
      <c r="L1042" s="385"/>
      <c r="M1042" s="287">
        <f t="shared" si="179"/>
        <v>0</v>
      </c>
      <c r="O1042" s="288">
        <f>(($T1042*'DT IN. DE'!$C$5/1000))*($D$1166/IF(AND($D$1165&gt;$B$1167,$B$1167&gt;$D$1164),366,365))+(($U1042*'DT IN. DE'!$C$5/2000))</f>
        <v>0</v>
      </c>
      <c r="P1042" s="289">
        <f t="shared" si="180"/>
        <v>0</v>
      </c>
      <c r="Q1042" s="289">
        <f>(($T1042*'DT IN. DE'!$E$5/1000))*($D$1166/IF(AND($D$1165&gt;$B$1167,$B$1167&gt;$D$1164),366,365))+(($U1042*'DT IN. DE'!$E$5/2000))</f>
        <v>0</v>
      </c>
      <c r="R1042" s="290">
        <f t="shared" si="181"/>
        <v>0</v>
      </c>
      <c r="T1042" s="291">
        <f t="shared" si="182"/>
        <v>0</v>
      </c>
      <c r="U1042" s="291">
        <f t="shared" si="183"/>
        <v>0</v>
      </c>
      <c r="W1042" s="288">
        <f>(($AB1042*'DT IN. DE'!$C$5/1000))*($D$1166/IF(AND($D$1165&gt;$B$1167,$B$1167&gt;$D$1164),366,365))+(($AC1042*'DT IN. DE'!$C$5/2000))</f>
        <v>0</v>
      </c>
      <c r="X1042" s="289">
        <f t="shared" si="184"/>
        <v>0</v>
      </c>
      <c r="Y1042" s="289">
        <f>(($AB1042*'DT IN. DE'!$E$5/1000))*($D$1166/IF(AND($D$1165&gt;$B$1167,$B$1167&gt;$D$1164),366,365))+(($AC1042*'DT IN. DE'!$E$5/2000))</f>
        <v>0</v>
      </c>
      <c r="Z1042" s="292">
        <f t="shared" si="185"/>
        <v>0</v>
      </c>
      <c r="AA1042" s="386"/>
      <c r="AB1042" s="291">
        <f t="shared" si="186"/>
        <v>0</v>
      </c>
      <c r="AC1042" s="291">
        <f t="shared" si="187"/>
        <v>0</v>
      </c>
    </row>
    <row r="1043" spans="2:29" x14ac:dyDescent="0.25">
      <c r="B1043" s="423">
        <v>1039</v>
      </c>
      <c r="C1043" s="430">
        <f>'BIENES ASEGURADOS IN.DE'!C1043</f>
        <v>0</v>
      </c>
      <c r="D1043" s="431">
        <f>'BIENES ASEGURADOS IN.DE'!D1043*'RT GENERALES'!$E$14</f>
        <v>0</v>
      </c>
      <c r="E1043" s="432">
        <f>'BIENES ASEGURADOS IN.DE'!E1043*'RT GENERALES'!$E$14</f>
        <v>0</v>
      </c>
      <c r="F1043" s="433">
        <f>'BIENES ASEGURADOS IN.DE'!F1043*'RT GENERALES'!$E$14</f>
        <v>0</v>
      </c>
      <c r="G1043" s="425">
        <f t="shared" si="177"/>
        <v>0</v>
      </c>
      <c r="H1043" s="283"/>
      <c r="I1043" s="284">
        <f>((((D1043+E1043)*('DT IN. DE'!$C$5/1000)))*($D$1166/IF(AND($D$1165&gt;$B$1167,$B$1167&gt;$D$1164),366,365))+(F1043*('DT IN. DE'!$C$5/2000)))</f>
        <v>0</v>
      </c>
      <c r="J1043" s="285">
        <f t="shared" si="178"/>
        <v>0</v>
      </c>
      <c r="K1043" s="286">
        <f>(((D1043+E1043)*('DT IN. DE'!$E$5/1000))*($D$1166/IF(AND($D$1165&gt;$B$1167,$B$1167&gt;$D$1164),366,365))+(F1043*('DT IN. DE'!$E$5/2000)))</f>
        <v>0</v>
      </c>
      <c r="L1043" s="385"/>
      <c r="M1043" s="287">
        <f t="shared" si="179"/>
        <v>0</v>
      </c>
      <c r="O1043" s="288">
        <f>(($T1043*'DT IN. DE'!$C$5/1000))*($D$1166/IF(AND($D$1165&gt;$B$1167,$B$1167&gt;$D$1164),366,365))+(($U1043*'DT IN. DE'!$C$5/2000))</f>
        <v>0</v>
      </c>
      <c r="P1043" s="289">
        <f t="shared" si="180"/>
        <v>0</v>
      </c>
      <c r="Q1043" s="289">
        <f>(($T1043*'DT IN. DE'!$E$5/1000))*($D$1166/IF(AND($D$1165&gt;$B$1167,$B$1167&gt;$D$1164),366,365))+(($U1043*'DT IN. DE'!$E$5/2000))</f>
        <v>0</v>
      </c>
      <c r="R1043" s="290">
        <f t="shared" si="181"/>
        <v>0</v>
      </c>
      <c r="T1043" s="291">
        <f t="shared" si="182"/>
        <v>0</v>
      </c>
      <c r="U1043" s="291">
        <f t="shared" si="183"/>
        <v>0</v>
      </c>
      <c r="W1043" s="288">
        <f>(($AB1043*'DT IN. DE'!$C$5/1000))*($D$1166/IF(AND($D$1165&gt;$B$1167,$B$1167&gt;$D$1164),366,365))+(($AC1043*'DT IN. DE'!$C$5/2000))</f>
        <v>0</v>
      </c>
      <c r="X1043" s="289">
        <f t="shared" si="184"/>
        <v>0</v>
      </c>
      <c r="Y1043" s="289">
        <f>(($AB1043*'DT IN. DE'!$E$5/1000))*($D$1166/IF(AND($D$1165&gt;$B$1167,$B$1167&gt;$D$1164),366,365))+(($AC1043*'DT IN. DE'!$E$5/2000))</f>
        <v>0</v>
      </c>
      <c r="Z1043" s="292">
        <f t="shared" si="185"/>
        <v>0</v>
      </c>
      <c r="AA1043" s="386"/>
      <c r="AB1043" s="291">
        <f t="shared" si="186"/>
        <v>0</v>
      </c>
      <c r="AC1043" s="291">
        <f t="shared" si="187"/>
        <v>0</v>
      </c>
    </row>
    <row r="1044" spans="2:29" x14ac:dyDescent="0.25">
      <c r="B1044" s="424">
        <v>1040</v>
      </c>
      <c r="C1044" s="430">
        <f>'BIENES ASEGURADOS IN.DE'!C1044</f>
        <v>0</v>
      </c>
      <c r="D1044" s="431">
        <f>'BIENES ASEGURADOS IN.DE'!D1044*'RT GENERALES'!$E$14</f>
        <v>0</v>
      </c>
      <c r="E1044" s="432">
        <f>'BIENES ASEGURADOS IN.DE'!E1044*'RT GENERALES'!$E$14</f>
        <v>0</v>
      </c>
      <c r="F1044" s="433">
        <f>'BIENES ASEGURADOS IN.DE'!F1044*'RT GENERALES'!$E$14</f>
        <v>0</v>
      </c>
      <c r="G1044" s="425">
        <f t="shared" si="177"/>
        <v>0</v>
      </c>
      <c r="H1044" s="283"/>
      <c r="I1044" s="284">
        <f>((((D1044+E1044)*('DT IN. DE'!$C$5/1000)))*($D$1166/IF(AND($D$1165&gt;$B$1167,$B$1167&gt;$D$1164),366,365))+(F1044*('DT IN. DE'!$C$5/2000)))</f>
        <v>0</v>
      </c>
      <c r="J1044" s="285">
        <f t="shared" si="178"/>
        <v>0</v>
      </c>
      <c r="K1044" s="286">
        <f>(((D1044+E1044)*('DT IN. DE'!$E$5/1000))*($D$1166/IF(AND($D$1165&gt;$B$1167,$B$1167&gt;$D$1164),366,365))+(F1044*('DT IN. DE'!$E$5/2000)))</f>
        <v>0</v>
      </c>
      <c r="L1044" s="385"/>
      <c r="M1044" s="287">
        <f t="shared" si="179"/>
        <v>0</v>
      </c>
      <c r="O1044" s="288">
        <f>(($T1044*'DT IN. DE'!$C$5/1000))*($D$1166/IF(AND($D$1165&gt;$B$1167,$B$1167&gt;$D$1164),366,365))+(($U1044*'DT IN. DE'!$C$5/2000))</f>
        <v>0</v>
      </c>
      <c r="P1044" s="289">
        <f t="shared" si="180"/>
        <v>0</v>
      </c>
      <c r="Q1044" s="289">
        <f>(($T1044*'DT IN. DE'!$E$5/1000))*($D$1166/IF(AND($D$1165&gt;$B$1167,$B$1167&gt;$D$1164),366,365))+(($U1044*'DT IN. DE'!$E$5/2000))</f>
        <v>0</v>
      </c>
      <c r="R1044" s="290">
        <f t="shared" si="181"/>
        <v>0</v>
      </c>
      <c r="T1044" s="291">
        <f t="shared" si="182"/>
        <v>0</v>
      </c>
      <c r="U1044" s="291">
        <f t="shared" si="183"/>
        <v>0</v>
      </c>
      <c r="W1044" s="288">
        <f>(($AB1044*'DT IN. DE'!$C$5/1000))*($D$1166/IF(AND($D$1165&gt;$B$1167,$B$1167&gt;$D$1164),366,365))+(($AC1044*'DT IN. DE'!$C$5/2000))</f>
        <v>0</v>
      </c>
      <c r="X1044" s="289">
        <f t="shared" si="184"/>
        <v>0</v>
      </c>
      <c r="Y1044" s="289">
        <f>(($AB1044*'DT IN. DE'!$E$5/1000))*($D$1166/IF(AND($D$1165&gt;$B$1167,$B$1167&gt;$D$1164),366,365))+(($AC1044*'DT IN. DE'!$E$5/2000))</f>
        <v>0</v>
      </c>
      <c r="Z1044" s="292">
        <f t="shared" si="185"/>
        <v>0</v>
      </c>
      <c r="AA1044" s="386"/>
      <c r="AB1044" s="291">
        <f t="shared" si="186"/>
        <v>0</v>
      </c>
      <c r="AC1044" s="291">
        <f t="shared" si="187"/>
        <v>0</v>
      </c>
    </row>
    <row r="1045" spans="2:29" x14ac:dyDescent="0.25">
      <c r="B1045" s="424">
        <v>1041</v>
      </c>
      <c r="C1045" s="430">
        <f>'BIENES ASEGURADOS IN.DE'!C1045</f>
        <v>0</v>
      </c>
      <c r="D1045" s="431">
        <f>'BIENES ASEGURADOS IN.DE'!D1045*'RT GENERALES'!$E$14</f>
        <v>0</v>
      </c>
      <c r="E1045" s="432">
        <f>'BIENES ASEGURADOS IN.DE'!E1045*'RT GENERALES'!$E$14</f>
        <v>0</v>
      </c>
      <c r="F1045" s="433">
        <f>'BIENES ASEGURADOS IN.DE'!F1045*'RT GENERALES'!$E$14</f>
        <v>0</v>
      </c>
      <c r="G1045" s="425">
        <f t="shared" si="177"/>
        <v>0</v>
      </c>
      <c r="H1045" s="283"/>
      <c r="I1045" s="284">
        <f>((((D1045+E1045)*('DT IN. DE'!$C$5/1000)))*($D$1166/IF(AND($D$1165&gt;$B$1167,$B$1167&gt;$D$1164),366,365))+(F1045*('DT IN. DE'!$C$5/2000)))</f>
        <v>0</v>
      </c>
      <c r="J1045" s="285">
        <f t="shared" si="178"/>
        <v>0</v>
      </c>
      <c r="K1045" s="286">
        <f>(((D1045+E1045)*('DT IN. DE'!$E$5/1000))*($D$1166/IF(AND($D$1165&gt;$B$1167,$B$1167&gt;$D$1164),366,365))+(F1045*('DT IN. DE'!$E$5/2000)))</f>
        <v>0</v>
      </c>
      <c r="L1045" s="385"/>
      <c r="M1045" s="287">
        <f t="shared" si="179"/>
        <v>0</v>
      </c>
      <c r="O1045" s="288">
        <f>(($T1045*'DT IN. DE'!$C$5/1000))*($D$1166/IF(AND($D$1165&gt;$B$1167,$B$1167&gt;$D$1164),366,365))+(($U1045*'DT IN. DE'!$C$5/2000))</f>
        <v>0</v>
      </c>
      <c r="P1045" s="289">
        <f t="shared" si="180"/>
        <v>0</v>
      </c>
      <c r="Q1045" s="289">
        <f>(($T1045*'DT IN. DE'!$E$5/1000))*($D$1166/IF(AND($D$1165&gt;$B$1167,$B$1167&gt;$D$1164),366,365))+(($U1045*'DT IN. DE'!$E$5/2000))</f>
        <v>0</v>
      </c>
      <c r="R1045" s="290">
        <f t="shared" si="181"/>
        <v>0</v>
      </c>
      <c r="T1045" s="291">
        <f t="shared" si="182"/>
        <v>0</v>
      </c>
      <c r="U1045" s="291">
        <f t="shared" si="183"/>
        <v>0</v>
      </c>
      <c r="W1045" s="288">
        <f>(($AB1045*'DT IN. DE'!$C$5/1000))*($D$1166/IF(AND($D$1165&gt;$B$1167,$B$1167&gt;$D$1164),366,365))+(($AC1045*'DT IN. DE'!$C$5/2000))</f>
        <v>0</v>
      </c>
      <c r="X1045" s="289">
        <f t="shared" si="184"/>
        <v>0</v>
      </c>
      <c r="Y1045" s="289">
        <f>(($AB1045*'DT IN. DE'!$E$5/1000))*($D$1166/IF(AND($D$1165&gt;$B$1167,$B$1167&gt;$D$1164),366,365))+(($AC1045*'DT IN. DE'!$E$5/2000))</f>
        <v>0</v>
      </c>
      <c r="Z1045" s="292">
        <f t="shared" si="185"/>
        <v>0</v>
      </c>
      <c r="AA1045" s="386"/>
      <c r="AB1045" s="291">
        <f t="shared" si="186"/>
        <v>0</v>
      </c>
      <c r="AC1045" s="291">
        <f t="shared" si="187"/>
        <v>0</v>
      </c>
    </row>
    <row r="1046" spans="2:29" x14ac:dyDescent="0.25">
      <c r="B1046" s="423">
        <v>1042</v>
      </c>
      <c r="C1046" s="430">
        <f>'BIENES ASEGURADOS IN.DE'!C1046</f>
        <v>0</v>
      </c>
      <c r="D1046" s="431">
        <f>'BIENES ASEGURADOS IN.DE'!D1046*'RT GENERALES'!$E$14</f>
        <v>0</v>
      </c>
      <c r="E1046" s="432">
        <f>'BIENES ASEGURADOS IN.DE'!E1046*'RT GENERALES'!$E$14</f>
        <v>0</v>
      </c>
      <c r="F1046" s="433">
        <f>'BIENES ASEGURADOS IN.DE'!F1046*'RT GENERALES'!$E$14</f>
        <v>0</v>
      </c>
      <c r="G1046" s="425">
        <f t="shared" si="177"/>
        <v>0</v>
      </c>
      <c r="H1046" s="283"/>
      <c r="I1046" s="284">
        <f>((((D1046+E1046)*('DT IN. DE'!$C$5/1000)))*($D$1166/IF(AND($D$1165&gt;$B$1167,$B$1167&gt;$D$1164),366,365))+(F1046*('DT IN. DE'!$C$5/2000)))</f>
        <v>0</v>
      </c>
      <c r="J1046" s="285">
        <f t="shared" si="178"/>
        <v>0</v>
      </c>
      <c r="K1046" s="286">
        <f>(((D1046+E1046)*('DT IN. DE'!$E$5/1000))*($D$1166/IF(AND($D$1165&gt;$B$1167,$B$1167&gt;$D$1164),366,365))+(F1046*('DT IN. DE'!$E$5/2000)))</f>
        <v>0</v>
      </c>
      <c r="L1046" s="385"/>
      <c r="M1046" s="287">
        <f t="shared" si="179"/>
        <v>0</v>
      </c>
      <c r="O1046" s="288">
        <f>(($T1046*'DT IN. DE'!$C$5/1000))*($D$1166/IF(AND($D$1165&gt;$B$1167,$B$1167&gt;$D$1164),366,365))+(($U1046*'DT IN. DE'!$C$5/2000))</f>
        <v>0</v>
      </c>
      <c r="P1046" s="289">
        <f t="shared" si="180"/>
        <v>0</v>
      </c>
      <c r="Q1046" s="289">
        <f>(($T1046*'DT IN. DE'!$E$5/1000))*($D$1166/IF(AND($D$1165&gt;$B$1167,$B$1167&gt;$D$1164),366,365))+(($U1046*'DT IN. DE'!$E$5/2000))</f>
        <v>0</v>
      </c>
      <c r="R1046" s="290">
        <f t="shared" si="181"/>
        <v>0</v>
      </c>
      <c r="T1046" s="291">
        <f t="shared" si="182"/>
        <v>0</v>
      </c>
      <c r="U1046" s="291">
        <f t="shared" si="183"/>
        <v>0</v>
      </c>
      <c r="W1046" s="288">
        <f>(($AB1046*'DT IN. DE'!$C$5/1000))*($D$1166/IF(AND($D$1165&gt;$B$1167,$B$1167&gt;$D$1164),366,365))+(($AC1046*'DT IN. DE'!$C$5/2000))</f>
        <v>0</v>
      </c>
      <c r="X1046" s="289">
        <f t="shared" si="184"/>
        <v>0</v>
      </c>
      <c r="Y1046" s="289">
        <f>(($AB1046*'DT IN. DE'!$E$5/1000))*($D$1166/IF(AND($D$1165&gt;$B$1167,$B$1167&gt;$D$1164),366,365))+(($AC1046*'DT IN. DE'!$E$5/2000))</f>
        <v>0</v>
      </c>
      <c r="Z1046" s="292">
        <f t="shared" si="185"/>
        <v>0</v>
      </c>
      <c r="AA1046" s="386"/>
      <c r="AB1046" s="291">
        <f t="shared" si="186"/>
        <v>0</v>
      </c>
      <c r="AC1046" s="291">
        <f t="shared" si="187"/>
        <v>0</v>
      </c>
    </row>
    <row r="1047" spans="2:29" x14ac:dyDescent="0.25">
      <c r="B1047" s="424">
        <v>1043</v>
      </c>
      <c r="C1047" s="430">
        <f>'BIENES ASEGURADOS IN.DE'!C1047</f>
        <v>0</v>
      </c>
      <c r="D1047" s="431">
        <f>'BIENES ASEGURADOS IN.DE'!D1047*'RT GENERALES'!$E$14</f>
        <v>0</v>
      </c>
      <c r="E1047" s="432">
        <f>'BIENES ASEGURADOS IN.DE'!E1047*'RT GENERALES'!$E$14</f>
        <v>0</v>
      </c>
      <c r="F1047" s="433">
        <f>'BIENES ASEGURADOS IN.DE'!F1047*'RT GENERALES'!$E$14</f>
        <v>0</v>
      </c>
      <c r="G1047" s="425">
        <f t="shared" si="177"/>
        <v>0</v>
      </c>
      <c r="H1047" s="283"/>
      <c r="I1047" s="284">
        <f>((((D1047+E1047)*('DT IN. DE'!$C$5/1000)))*($D$1166/IF(AND($D$1165&gt;$B$1167,$B$1167&gt;$D$1164),366,365))+(F1047*('DT IN. DE'!$C$5/2000)))</f>
        <v>0</v>
      </c>
      <c r="J1047" s="285">
        <f t="shared" si="178"/>
        <v>0</v>
      </c>
      <c r="K1047" s="286">
        <f>(((D1047+E1047)*('DT IN. DE'!$E$5/1000))*($D$1166/IF(AND($D$1165&gt;$B$1167,$B$1167&gt;$D$1164),366,365))+(F1047*('DT IN. DE'!$E$5/2000)))</f>
        <v>0</v>
      </c>
      <c r="L1047" s="385"/>
      <c r="M1047" s="287">
        <f t="shared" si="179"/>
        <v>0</v>
      </c>
      <c r="O1047" s="288">
        <f>(($T1047*'DT IN. DE'!$C$5/1000))*($D$1166/IF(AND($D$1165&gt;$B$1167,$B$1167&gt;$D$1164),366,365))+(($U1047*'DT IN. DE'!$C$5/2000))</f>
        <v>0</v>
      </c>
      <c r="P1047" s="289">
        <f t="shared" si="180"/>
        <v>0</v>
      </c>
      <c r="Q1047" s="289">
        <f>(($T1047*'DT IN. DE'!$E$5/1000))*($D$1166/IF(AND($D$1165&gt;$B$1167,$B$1167&gt;$D$1164),366,365))+(($U1047*'DT IN. DE'!$E$5/2000))</f>
        <v>0</v>
      </c>
      <c r="R1047" s="290">
        <f t="shared" si="181"/>
        <v>0</v>
      </c>
      <c r="T1047" s="291">
        <f t="shared" si="182"/>
        <v>0</v>
      </c>
      <c r="U1047" s="291">
        <f t="shared" si="183"/>
        <v>0</v>
      </c>
      <c r="W1047" s="288">
        <f>(($AB1047*'DT IN. DE'!$C$5/1000))*($D$1166/IF(AND($D$1165&gt;$B$1167,$B$1167&gt;$D$1164),366,365))+(($AC1047*'DT IN. DE'!$C$5/2000))</f>
        <v>0</v>
      </c>
      <c r="X1047" s="289">
        <f t="shared" si="184"/>
        <v>0</v>
      </c>
      <c r="Y1047" s="289">
        <f>(($AB1047*'DT IN. DE'!$E$5/1000))*($D$1166/IF(AND($D$1165&gt;$B$1167,$B$1167&gt;$D$1164),366,365))+(($AC1047*'DT IN. DE'!$E$5/2000))</f>
        <v>0</v>
      </c>
      <c r="Z1047" s="292">
        <f t="shared" si="185"/>
        <v>0</v>
      </c>
      <c r="AA1047" s="386"/>
      <c r="AB1047" s="291">
        <f t="shared" si="186"/>
        <v>0</v>
      </c>
      <c r="AC1047" s="291">
        <f t="shared" si="187"/>
        <v>0</v>
      </c>
    </row>
    <row r="1048" spans="2:29" x14ac:dyDescent="0.25">
      <c r="B1048" s="424">
        <v>1044</v>
      </c>
      <c r="C1048" s="430">
        <f>'BIENES ASEGURADOS IN.DE'!C1048</f>
        <v>0</v>
      </c>
      <c r="D1048" s="431">
        <f>'BIENES ASEGURADOS IN.DE'!D1048*'RT GENERALES'!$E$14</f>
        <v>0</v>
      </c>
      <c r="E1048" s="432">
        <f>'BIENES ASEGURADOS IN.DE'!E1048*'RT GENERALES'!$E$14</f>
        <v>0</v>
      </c>
      <c r="F1048" s="433">
        <f>'BIENES ASEGURADOS IN.DE'!F1048*'RT GENERALES'!$E$14</f>
        <v>0</v>
      </c>
      <c r="G1048" s="425">
        <f t="shared" si="177"/>
        <v>0</v>
      </c>
      <c r="H1048" s="283"/>
      <c r="I1048" s="284">
        <f>((((D1048+E1048)*('DT IN. DE'!$C$5/1000)))*($D$1166/IF(AND($D$1165&gt;$B$1167,$B$1167&gt;$D$1164),366,365))+(F1048*('DT IN. DE'!$C$5/2000)))</f>
        <v>0</v>
      </c>
      <c r="J1048" s="285">
        <f t="shared" si="178"/>
        <v>0</v>
      </c>
      <c r="K1048" s="286">
        <f>(((D1048+E1048)*('DT IN. DE'!$E$5/1000))*($D$1166/IF(AND($D$1165&gt;$B$1167,$B$1167&gt;$D$1164),366,365))+(F1048*('DT IN. DE'!$E$5/2000)))</f>
        <v>0</v>
      </c>
      <c r="L1048" s="385"/>
      <c r="M1048" s="287">
        <f t="shared" si="179"/>
        <v>0</v>
      </c>
      <c r="O1048" s="288">
        <f>(($T1048*'DT IN. DE'!$C$5/1000))*($D$1166/IF(AND($D$1165&gt;$B$1167,$B$1167&gt;$D$1164),366,365))+(($U1048*'DT IN. DE'!$C$5/2000))</f>
        <v>0</v>
      </c>
      <c r="P1048" s="289">
        <f t="shared" si="180"/>
        <v>0</v>
      </c>
      <c r="Q1048" s="289">
        <f>(($T1048*'DT IN. DE'!$E$5/1000))*($D$1166/IF(AND($D$1165&gt;$B$1167,$B$1167&gt;$D$1164),366,365))+(($U1048*'DT IN. DE'!$E$5/2000))</f>
        <v>0</v>
      </c>
      <c r="R1048" s="290">
        <f t="shared" si="181"/>
        <v>0</v>
      </c>
      <c r="T1048" s="291">
        <f t="shared" si="182"/>
        <v>0</v>
      </c>
      <c r="U1048" s="291">
        <f t="shared" si="183"/>
        <v>0</v>
      </c>
      <c r="W1048" s="288">
        <f>(($AB1048*'DT IN. DE'!$C$5/1000))*($D$1166/IF(AND($D$1165&gt;$B$1167,$B$1167&gt;$D$1164),366,365))+(($AC1048*'DT IN. DE'!$C$5/2000))</f>
        <v>0</v>
      </c>
      <c r="X1048" s="289">
        <f t="shared" si="184"/>
        <v>0</v>
      </c>
      <c r="Y1048" s="289">
        <f>(($AB1048*'DT IN. DE'!$E$5/1000))*($D$1166/IF(AND($D$1165&gt;$B$1167,$B$1167&gt;$D$1164),366,365))+(($AC1048*'DT IN. DE'!$E$5/2000))</f>
        <v>0</v>
      </c>
      <c r="Z1048" s="292">
        <f t="shared" si="185"/>
        <v>0</v>
      </c>
      <c r="AA1048" s="386"/>
      <c r="AB1048" s="291">
        <f t="shared" si="186"/>
        <v>0</v>
      </c>
      <c r="AC1048" s="291">
        <f t="shared" si="187"/>
        <v>0</v>
      </c>
    </row>
    <row r="1049" spans="2:29" x14ac:dyDescent="0.25">
      <c r="B1049" s="423">
        <v>1045</v>
      </c>
      <c r="C1049" s="430">
        <f>'BIENES ASEGURADOS IN.DE'!C1049</f>
        <v>0</v>
      </c>
      <c r="D1049" s="431">
        <f>'BIENES ASEGURADOS IN.DE'!D1049*'RT GENERALES'!$E$14</f>
        <v>0</v>
      </c>
      <c r="E1049" s="432">
        <f>'BIENES ASEGURADOS IN.DE'!E1049*'RT GENERALES'!$E$14</f>
        <v>0</v>
      </c>
      <c r="F1049" s="433">
        <f>'BIENES ASEGURADOS IN.DE'!F1049*'RT GENERALES'!$E$14</f>
        <v>0</v>
      </c>
      <c r="G1049" s="425">
        <f t="shared" si="177"/>
        <v>0</v>
      </c>
      <c r="H1049" s="283"/>
      <c r="I1049" s="284">
        <f>((((D1049+E1049)*('DT IN. DE'!$C$5/1000)))*($D$1166/IF(AND($D$1165&gt;$B$1167,$B$1167&gt;$D$1164),366,365))+(F1049*('DT IN. DE'!$C$5/2000)))</f>
        <v>0</v>
      </c>
      <c r="J1049" s="285">
        <f t="shared" si="178"/>
        <v>0</v>
      </c>
      <c r="K1049" s="286">
        <f>(((D1049+E1049)*('DT IN. DE'!$E$5/1000))*($D$1166/IF(AND($D$1165&gt;$B$1167,$B$1167&gt;$D$1164),366,365))+(F1049*('DT IN. DE'!$E$5/2000)))</f>
        <v>0</v>
      </c>
      <c r="L1049" s="385"/>
      <c r="M1049" s="287">
        <f t="shared" si="179"/>
        <v>0</v>
      </c>
      <c r="O1049" s="288">
        <f>(($T1049*'DT IN. DE'!$C$5/1000))*($D$1166/IF(AND($D$1165&gt;$B$1167,$B$1167&gt;$D$1164),366,365))+(($U1049*'DT IN. DE'!$C$5/2000))</f>
        <v>0</v>
      </c>
      <c r="P1049" s="289">
        <f t="shared" si="180"/>
        <v>0</v>
      </c>
      <c r="Q1049" s="289">
        <f>(($T1049*'DT IN. DE'!$E$5/1000))*($D$1166/IF(AND($D$1165&gt;$B$1167,$B$1167&gt;$D$1164),366,365))+(($U1049*'DT IN. DE'!$E$5/2000))</f>
        <v>0</v>
      </c>
      <c r="R1049" s="290">
        <f t="shared" si="181"/>
        <v>0</v>
      </c>
      <c r="T1049" s="291">
        <f t="shared" si="182"/>
        <v>0</v>
      </c>
      <c r="U1049" s="291">
        <f t="shared" si="183"/>
        <v>0</v>
      </c>
      <c r="W1049" s="288">
        <f>(($AB1049*'DT IN. DE'!$C$5/1000))*($D$1166/IF(AND($D$1165&gt;$B$1167,$B$1167&gt;$D$1164),366,365))+(($AC1049*'DT IN. DE'!$C$5/2000))</f>
        <v>0</v>
      </c>
      <c r="X1049" s="289">
        <f t="shared" si="184"/>
        <v>0</v>
      </c>
      <c r="Y1049" s="289">
        <f>(($AB1049*'DT IN. DE'!$E$5/1000))*($D$1166/IF(AND($D$1165&gt;$B$1167,$B$1167&gt;$D$1164),366,365))+(($AC1049*'DT IN. DE'!$E$5/2000))</f>
        <v>0</v>
      </c>
      <c r="Z1049" s="292">
        <f t="shared" si="185"/>
        <v>0</v>
      </c>
      <c r="AA1049" s="386"/>
      <c r="AB1049" s="291">
        <f t="shared" si="186"/>
        <v>0</v>
      </c>
      <c r="AC1049" s="291">
        <f t="shared" si="187"/>
        <v>0</v>
      </c>
    </row>
    <row r="1050" spans="2:29" x14ac:dyDescent="0.25">
      <c r="B1050" s="424">
        <v>1046</v>
      </c>
      <c r="C1050" s="430">
        <f>'BIENES ASEGURADOS IN.DE'!C1050</f>
        <v>0</v>
      </c>
      <c r="D1050" s="431">
        <f>'BIENES ASEGURADOS IN.DE'!D1050*'RT GENERALES'!$E$14</f>
        <v>0</v>
      </c>
      <c r="E1050" s="432">
        <f>'BIENES ASEGURADOS IN.DE'!E1050*'RT GENERALES'!$E$14</f>
        <v>0</v>
      </c>
      <c r="F1050" s="433">
        <f>'BIENES ASEGURADOS IN.DE'!F1050*'RT GENERALES'!$E$14</f>
        <v>0</v>
      </c>
      <c r="G1050" s="425">
        <f t="shared" si="177"/>
        <v>0</v>
      </c>
      <c r="H1050" s="283"/>
      <c r="I1050" s="284">
        <f>((((D1050+E1050)*('DT IN. DE'!$C$5/1000)))*($D$1166/IF(AND($D$1165&gt;$B$1167,$B$1167&gt;$D$1164),366,365))+(F1050*('DT IN. DE'!$C$5/2000)))</f>
        <v>0</v>
      </c>
      <c r="J1050" s="285">
        <f t="shared" si="178"/>
        <v>0</v>
      </c>
      <c r="K1050" s="286">
        <f>(((D1050+E1050)*('DT IN. DE'!$E$5/1000))*($D$1166/IF(AND($D$1165&gt;$B$1167,$B$1167&gt;$D$1164),366,365))+(F1050*('DT IN. DE'!$E$5/2000)))</f>
        <v>0</v>
      </c>
      <c r="L1050" s="385"/>
      <c r="M1050" s="287">
        <f t="shared" si="179"/>
        <v>0</v>
      </c>
      <c r="O1050" s="288">
        <f>(($T1050*'DT IN. DE'!$C$5/1000))*($D$1166/IF(AND($D$1165&gt;$B$1167,$B$1167&gt;$D$1164),366,365))+(($U1050*'DT IN. DE'!$C$5/2000))</f>
        <v>0</v>
      </c>
      <c r="P1050" s="289">
        <f t="shared" si="180"/>
        <v>0</v>
      </c>
      <c r="Q1050" s="289">
        <f>(($T1050*'DT IN. DE'!$E$5/1000))*($D$1166/IF(AND($D$1165&gt;$B$1167,$B$1167&gt;$D$1164),366,365))+(($U1050*'DT IN. DE'!$E$5/2000))</f>
        <v>0</v>
      </c>
      <c r="R1050" s="290">
        <f t="shared" si="181"/>
        <v>0</v>
      </c>
      <c r="T1050" s="291">
        <f t="shared" si="182"/>
        <v>0</v>
      </c>
      <c r="U1050" s="291">
        <f t="shared" si="183"/>
        <v>0</v>
      </c>
      <c r="W1050" s="288">
        <f>(($AB1050*'DT IN. DE'!$C$5/1000))*($D$1166/IF(AND($D$1165&gt;$B$1167,$B$1167&gt;$D$1164),366,365))+(($AC1050*'DT IN. DE'!$C$5/2000))</f>
        <v>0</v>
      </c>
      <c r="X1050" s="289">
        <f t="shared" si="184"/>
        <v>0</v>
      </c>
      <c r="Y1050" s="289">
        <f>(($AB1050*'DT IN. DE'!$E$5/1000))*($D$1166/IF(AND($D$1165&gt;$B$1167,$B$1167&gt;$D$1164),366,365))+(($AC1050*'DT IN. DE'!$E$5/2000))</f>
        <v>0</v>
      </c>
      <c r="Z1050" s="292">
        <f t="shared" si="185"/>
        <v>0</v>
      </c>
      <c r="AA1050" s="386"/>
      <c r="AB1050" s="291">
        <f t="shared" si="186"/>
        <v>0</v>
      </c>
      <c r="AC1050" s="291">
        <f t="shared" si="187"/>
        <v>0</v>
      </c>
    </row>
    <row r="1051" spans="2:29" x14ac:dyDescent="0.25">
      <c r="B1051" s="424">
        <v>1047</v>
      </c>
      <c r="C1051" s="430">
        <f>'BIENES ASEGURADOS IN.DE'!C1051</f>
        <v>0</v>
      </c>
      <c r="D1051" s="431">
        <f>'BIENES ASEGURADOS IN.DE'!D1051*'RT GENERALES'!$E$14</f>
        <v>0</v>
      </c>
      <c r="E1051" s="432">
        <f>'BIENES ASEGURADOS IN.DE'!E1051*'RT GENERALES'!$E$14</f>
        <v>0</v>
      </c>
      <c r="F1051" s="433">
        <f>'BIENES ASEGURADOS IN.DE'!F1051*'RT GENERALES'!$E$14</f>
        <v>0</v>
      </c>
      <c r="G1051" s="425">
        <f t="shared" si="177"/>
        <v>0</v>
      </c>
      <c r="H1051" s="283"/>
      <c r="I1051" s="284">
        <f>((((D1051+E1051)*('DT IN. DE'!$C$5/1000)))*($D$1166/IF(AND($D$1165&gt;$B$1167,$B$1167&gt;$D$1164),366,365))+(F1051*('DT IN. DE'!$C$5/2000)))</f>
        <v>0</v>
      </c>
      <c r="J1051" s="285">
        <f t="shared" si="178"/>
        <v>0</v>
      </c>
      <c r="K1051" s="286">
        <f>(((D1051+E1051)*('DT IN. DE'!$E$5/1000))*($D$1166/IF(AND($D$1165&gt;$B$1167,$B$1167&gt;$D$1164),366,365))+(F1051*('DT IN. DE'!$E$5/2000)))</f>
        <v>0</v>
      </c>
      <c r="L1051" s="385"/>
      <c r="M1051" s="287">
        <f t="shared" si="179"/>
        <v>0</v>
      </c>
      <c r="O1051" s="288">
        <f>(($T1051*'DT IN. DE'!$C$5/1000))*($D$1166/IF(AND($D$1165&gt;$B$1167,$B$1167&gt;$D$1164),366,365))+(($U1051*'DT IN. DE'!$C$5/2000))</f>
        <v>0</v>
      </c>
      <c r="P1051" s="289">
        <f t="shared" si="180"/>
        <v>0</v>
      </c>
      <c r="Q1051" s="289">
        <f>(($T1051*'DT IN. DE'!$E$5/1000))*($D$1166/IF(AND($D$1165&gt;$B$1167,$B$1167&gt;$D$1164),366,365))+(($U1051*'DT IN. DE'!$E$5/2000))</f>
        <v>0</v>
      </c>
      <c r="R1051" s="290">
        <f t="shared" si="181"/>
        <v>0</v>
      </c>
      <c r="T1051" s="291">
        <f t="shared" si="182"/>
        <v>0</v>
      </c>
      <c r="U1051" s="291">
        <f t="shared" si="183"/>
        <v>0</v>
      </c>
      <c r="W1051" s="288">
        <f>(($AB1051*'DT IN. DE'!$C$5/1000))*($D$1166/IF(AND($D$1165&gt;$B$1167,$B$1167&gt;$D$1164),366,365))+(($AC1051*'DT IN. DE'!$C$5/2000))</f>
        <v>0</v>
      </c>
      <c r="X1051" s="289">
        <f t="shared" si="184"/>
        <v>0</v>
      </c>
      <c r="Y1051" s="289">
        <f>(($AB1051*'DT IN. DE'!$E$5/1000))*($D$1166/IF(AND($D$1165&gt;$B$1167,$B$1167&gt;$D$1164),366,365))+(($AC1051*'DT IN. DE'!$E$5/2000))</f>
        <v>0</v>
      </c>
      <c r="Z1051" s="292">
        <f t="shared" si="185"/>
        <v>0</v>
      </c>
      <c r="AA1051" s="386"/>
      <c r="AB1051" s="291">
        <f t="shared" si="186"/>
        <v>0</v>
      </c>
      <c r="AC1051" s="291">
        <f t="shared" si="187"/>
        <v>0</v>
      </c>
    </row>
    <row r="1052" spans="2:29" x14ac:dyDescent="0.25">
      <c r="B1052" s="423">
        <v>1048</v>
      </c>
      <c r="C1052" s="430">
        <f>'BIENES ASEGURADOS IN.DE'!C1052</f>
        <v>0</v>
      </c>
      <c r="D1052" s="431">
        <f>'BIENES ASEGURADOS IN.DE'!D1052*'RT GENERALES'!$E$14</f>
        <v>0</v>
      </c>
      <c r="E1052" s="432">
        <f>'BIENES ASEGURADOS IN.DE'!E1052*'RT GENERALES'!$E$14</f>
        <v>0</v>
      </c>
      <c r="F1052" s="433">
        <f>'BIENES ASEGURADOS IN.DE'!F1052*'RT GENERALES'!$E$14</f>
        <v>0</v>
      </c>
      <c r="G1052" s="425">
        <f t="shared" si="177"/>
        <v>0</v>
      </c>
      <c r="H1052" s="283"/>
      <c r="I1052" s="284">
        <f>((((D1052+E1052)*('DT IN. DE'!$C$5/1000)))*($D$1166/IF(AND($D$1165&gt;$B$1167,$B$1167&gt;$D$1164),366,365))+(F1052*('DT IN. DE'!$C$5/2000)))</f>
        <v>0</v>
      </c>
      <c r="J1052" s="285">
        <f t="shared" si="178"/>
        <v>0</v>
      </c>
      <c r="K1052" s="286">
        <f>(((D1052+E1052)*('DT IN. DE'!$E$5/1000))*($D$1166/IF(AND($D$1165&gt;$B$1167,$B$1167&gt;$D$1164),366,365))+(F1052*('DT IN. DE'!$E$5/2000)))</f>
        <v>0</v>
      </c>
      <c r="L1052" s="385"/>
      <c r="M1052" s="287">
        <f t="shared" si="179"/>
        <v>0</v>
      </c>
      <c r="O1052" s="288">
        <f>(($T1052*'DT IN. DE'!$C$5/1000))*($D$1166/IF(AND($D$1165&gt;$B$1167,$B$1167&gt;$D$1164),366,365))+(($U1052*'DT IN. DE'!$C$5/2000))</f>
        <v>0</v>
      </c>
      <c r="P1052" s="289">
        <f t="shared" si="180"/>
        <v>0</v>
      </c>
      <c r="Q1052" s="289">
        <f>(($T1052*'DT IN. DE'!$E$5/1000))*($D$1166/IF(AND($D$1165&gt;$B$1167,$B$1167&gt;$D$1164),366,365))+(($U1052*'DT IN. DE'!$E$5/2000))</f>
        <v>0</v>
      </c>
      <c r="R1052" s="290">
        <f t="shared" si="181"/>
        <v>0</v>
      </c>
      <c r="T1052" s="291">
        <f t="shared" si="182"/>
        <v>0</v>
      </c>
      <c r="U1052" s="291">
        <f t="shared" si="183"/>
        <v>0</v>
      </c>
      <c r="W1052" s="288">
        <f>(($AB1052*'DT IN. DE'!$C$5/1000))*($D$1166/IF(AND($D$1165&gt;$B$1167,$B$1167&gt;$D$1164),366,365))+(($AC1052*'DT IN. DE'!$C$5/2000))</f>
        <v>0</v>
      </c>
      <c r="X1052" s="289">
        <f t="shared" si="184"/>
        <v>0</v>
      </c>
      <c r="Y1052" s="289">
        <f>(($AB1052*'DT IN. DE'!$E$5/1000))*($D$1166/IF(AND($D$1165&gt;$B$1167,$B$1167&gt;$D$1164),366,365))+(($AC1052*'DT IN. DE'!$E$5/2000))</f>
        <v>0</v>
      </c>
      <c r="Z1052" s="292">
        <f t="shared" si="185"/>
        <v>0</v>
      </c>
      <c r="AA1052" s="386"/>
      <c r="AB1052" s="291">
        <f t="shared" si="186"/>
        <v>0</v>
      </c>
      <c r="AC1052" s="291">
        <f t="shared" si="187"/>
        <v>0</v>
      </c>
    </row>
    <row r="1053" spans="2:29" x14ac:dyDescent="0.25">
      <c r="B1053" s="424">
        <v>1049</v>
      </c>
      <c r="C1053" s="430">
        <f>'BIENES ASEGURADOS IN.DE'!C1053</f>
        <v>0</v>
      </c>
      <c r="D1053" s="431">
        <f>'BIENES ASEGURADOS IN.DE'!D1053*'RT GENERALES'!$E$14</f>
        <v>0</v>
      </c>
      <c r="E1053" s="432">
        <f>'BIENES ASEGURADOS IN.DE'!E1053*'RT GENERALES'!$E$14</f>
        <v>0</v>
      </c>
      <c r="F1053" s="433">
        <f>'BIENES ASEGURADOS IN.DE'!F1053*'RT GENERALES'!$E$14</f>
        <v>0</v>
      </c>
      <c r="G1053" s="425">
        <f t="shared" si="177"/>
        <v>0</v>
      </c>
      <c r="H1053" s="283"/>
      <c r="I1053" s="284">
        <f>((((D1053+E1053)*('DT IN. DE'!$C$5/1000)))*($D$1166/IF(AND($D$1165&gt;$B$1167,$B$1167&gt;$D$1164),366,365))+(F1053*('DT IN. DE'!$C$5/2000)))</f>
        <v>0</v>
      </c>
      <c r="J1053" s="285">
        <f t="shared" si="178"/>
        <v>0</v>
      </c>
      <c r="K1053" s="286">
        <f>(((D1053+E1053)*('DT IN. DE'!$E$5/1000))*($D$1166/IF(AND($D$1165&gt;$B$1167,$B$1167&gt;$D$1164),366,365))+(F1053*('DT IN. DE'!$E$5/2000)))</f>
        <v>0</v>
      </c>
      <c r="L1053" s="385"/>
      <c r="M1053" s="287">
        <f t="shared" si="179"/>
        <v>0</v>
      </c>
      <c r="O1053" s="288">
        <f>(($T1053*'DT IN. DE'!$C$5/1000))*($D$1166/IF(AND($D$1165&gt;$B$1167,$B$1167&gt;$D$1164),366,365))+(($U1053*'DT IN. DE'!$C$5/2000))</f>
        <v>0</v>
      </c>
      <c r="P1053" s="289">
        <f t="shared" si="180"/>
        <v>0</v>
      </c>
      <c r="Q1053" s="289">
        <f>(($T1053*'DT IN. DE'!$E$5/1000))*($D$1166/IF(AND($D$1165&gt;$B$1167,$B$1167&gt;$D$1164),366,365))+(($U1053*'DT IN. DE'!$E$5/2000))</f>
        <v>0</v>
      </c>
      <c r="R1053" s="290">
        <f t="shared" si="181"/>
        <v>0</v>
      </c>
      <c r="T1053" s="291">
        <f t="shared" si="182"/>
        <v>0</v>
      </c>
      <c r="U1053" s="291">
        <f t="shared" si="183"/>
        <v>0</v>
      </c>
      <c r="W1053" s="288">
        <f>(($AB1053*'DT IN. DE'!$C$5/1000))*($D$1166/IF(AND($D$1165&gt;$B$1167,$B$1167&gt;$D$1164),366,365))+(($AC1053*'DT IN. DE'!$C$5/2000))</f>
        <v>0</v>
      </c>
      <c r="X1053" s="289">
        <f t="shared" si="184"/>
        <v>0</v>
      </c>
      <c r="Y1053" s="289">
        <f>(($AB1053*'DT IN. DE'!$E$5/1000))*($D$1166/IF(AND($D$1165&gt;$B$1167,$B$1167&gt;$D$1164),366,365))+(($AC1053*'DT IN. DE'!$E$5/2000))</f>
        <v>0</v>
      </c>
      <c r="Z1053" s="292">
        <f t="shared" si="185"/>
        <v>0</v>
      </c>
      <c r="AA1053" s="386"/>
      <c r="AB1053" s="291">
        <f t="shared" si="186"/>
        <v>0</v>
      </c>
      <c r="AC1053" s="291">
        <f t="shared" si="187"/>
        <v>0</v>
      </c>
    </row>
    <row r="1054" spans="2:29" x14ac:dyDescent="0.25">
      <c r="B1054" s="424">
        <v>1050</v>
      </c>
      <c r="C1054" s="430">
        <f>'BIENES ASEGURADOS IN.DE'!C1054</f>
        <v>0</v>
      </c>
      <c r="D1054" s="431">
        <f>'BIENES ASEGURADOS IN.DE'!D1054*'RT GENERALES'!$E$14</f>
        <v>0</v>
      </c>
      <c r="E1054" s="432">
        <f>'BIENES ASEGURADOS IN.DE'!E1054*'RT GENERALES'!$E$14</f>
        <v>0</v>
      </c>
      <c r="F1054" s="433">
        <f>'BIENES ASEGURADOS IN.DE'!F1054*'RT GENERALES'!$E$14</f>
        <v>0</v>
      </c>
      <c r="G1054" s="425">
        <f t="shared" si="177"/>
        <v>0</v>
      </c>
      <c r="H1054" s="283"/>
      <c r="I1054" s="284">
        <f>((((D1054+E1054)*('DT IN. DE'!$C$5/1000)))*($D$1166/IF(AND($D$1165&gt;$B$1167,$B$1167&gt;$D$1164),366,365))+(F1054*('DT IN. DE'!$C$5/2000)))</f>
        <v>0</v>
      </c>
      <c r="J1054" s="285">
        <f t="shared" si="178"/>
        <v>0</v>
      </c>
      <c r="K1054" s="286">
        <f>(((D1054+E1054)*('DT IN. DE'!$E$5/1000))*($D$1166/IF(AND($D$1165&gt;$B$1167,$B$1167&gt;$D$1164),366,365))+(F1054*('DT IN. DE'!$E$5/2000)))</f>
        <v>0</v>
      </c>
      <c r="L1054" s="385"/>
      <c r="M1054" s="287">
        <f t="shared" si="179"/>
        <v>0</v>
      </c>
      <c r="O1054" s="288">
        <f>(($T1054*'DT IN. DE'!$C$5/1000))*($D$1166/IF(AND($D$1165&gt;$B$1167,$B$1167&gt;$D$1164),366,365))+(($U1054*'DT IN. DE'!$C$5/2000))</f>
        <v>0</v>
      </c>
      <c r="P1054" s="289">
        <f t="shared" si="180"/>
        <v>0</v>
      </c>
      <c r="Q1054" s="289">
        <f>(($T1054*'DT IN. DE'!$E$5/1000))*($D$1166/IF(AND($D$1165&gt;$B$1167,$B$1167&gt;$D$1164),366,365))+(($U1054*'DT IN. DE'!$E$5/2000))</f>
        <v>0</v>
      </c>
      <c r="R1054" s="290">
        <f t="shared" si="181"/>
        <v>0</v>
      </c>
      <c r="T1054" s="291">
        <f t="shared" si="182"/>
        <v>0</v>
      </c>
      <c r="U1054" s="291">
        <f t="shared" si="183"/>
        <v>0</v>
      </c>
      <c r="W1054" s="288">
        <f>(($AB1054*'DT IN. DE'!$C$5/1000))*($D$1166/IF(AND($D$1165&gt;$B$1167,$B$1167&gt;$D$1164),366,365))+(($AC1054*'DT IN. DE'!$C$5/2000))</f>
        <v>0</v>
      </c>
      <c r="X1054" s="289">
        <f t="shared" si="184"/>
        <v>0</v>
      </c>
      <c r="Y1054" s="289">
        <f>(($AB1054*'DT IN. DE'!$E$5/1000))*($D$1166/IF(AND($D$1165&gt;$B$1167,$B$1167&gt;$D$1164),366,365))+(($AC1054*'DT IN. DE'!$E$5/2000))</f>
        <v>0</v>
      </c>
      <c r="Z1054" s="292">
        <f t="shared" si="185"/>
        <v>0</v>
      </c>
      <c r="AA1054" s="386"/>
      <c r="AB1054" s="291">
        <f t="shared" si="186"/>
        <v>0</v>
      </c>
      <c r="AC1054" s="291">
        <f t="shared" si="187"/>
        <v>0</v>
      </c>
    </row>
    <row r="1055" spans="2:29" x14ac:dyDescent="0.25">
      <c r="B1055" s="423">
        <v>1051</v>
      </c>
      <c r="C1055" s="430">
        <f>'BIENES ASEGURADOS IN.DE'!C1055</f>
        <v>0</v>
      </c>
      <c r="D1055" s="431">
        <f>'BIENES ASEGURADOS IN.DE'!D1055*'RT GENERALES'!$E$14</f>
        <v>0</v>
      </c>
      <c r="E1055" s="432">
        <f>'BIENES ASEGURADOS IN.DE'!E1055*'RT GENERALES'!$E$14</f>
        <v>0</v>
      </c>
      <c r="F1055" s="433">
        <f>'BIENES ASEGURADOS IN.DE'!F1055*'RT GENERALES'!$E$14</f>
        <v>0</v>
      </c>
      <c r="G1055" s="425">
        <f t="shared" si="177"/>
        <v>0</v>
      </c>
      <c r="H1055" s="283"/>
      <c r="I1055" s="284">
        <f>((((D1055+E1055)*('DT IN. DE'!$C$5/1000)))*($D$1166/IF(AND($D$1165&gt;$B$1167,$B$1167&gt;$D$1164),366,365))+(F1055*('DT IN. DE'!$C$5/2000)))</f>
        <v>0</v>
      </c>
      <c r="J1055" s="285">
        <f t="shared" si="178"/>
        <v>0</v>
      </c>
      <c r="K1055" s="286">
        <f>(((D1055+E1055)*('DT IN. DE'!$E$5/1000))*($D$1166/IF(AND($D$1165&gt;$B$1167,$B$1167&gt;$D$1164),366,365))+(F1055*('DT IN. DE'!$E$5/2000)))</f>
        <v>0</v>
      </c>
      <c r="L1055" s="385"/>
      <c r="M1055" s="287">
        <f t="shared" si="179"/>
        <v>0</v>
      </c>
      <c r="O1055" s="288">
        <f>(($T1055*'DT IN. DE'!$C$5/1000))*($D$1166/IF(AND($D$1165&gt;$B$1167,$B$1167&gt;$D$1164),366,365))+(($U1055*'DT IN. DE'!$C$5/2000))</f>
        <v>0</v>
      </c>
      <c r="P1055" s="289">
        <f t="shared" si="180"/>
        <v>0</v>
      </c>
      <c r="Q1055" s="289">
        <f>(($T1055*'DT IN. DE'!$E$5/1000))*($D$1166/IF(AND($D$1165&gt;$B$1167,$B$1167&gt;$D$1164),366,365))+(($U1055*'DT IN. DE'!$E$5/2000))</f>
        <v>0</v>
      </c>
      <c r="R1055" s="290">
        <f t="shared" si="181"/>
        <v>0</v>
      </c>
      <c r="T1055" s="291">
        <f t="shared" si="182"/>
        <v>0</v>
      </c>
      <c r="U1055" s="291">
        <f t="shared" si="183"/>
        <v>0</v>
      </c>
      <c r="W1055" s="288">
        <f>(($AB1055*'DT IN. DE'!$C$5/1000))*($D$1166/IF(AND($D$1165&gt;$B$1167,$B$1167&gt;$D$1164),366,365))+(($AC1055*'DT IN. DE'!$C$5/2000))</f>
        <v>0</v>
      </c>
      <c r="X1055" s="289">
        <f t="shared" si="184"/>
        <v>0</v>
      </c>
      <c r="Y1055" s="289">
        <f>(($AB1055*'DT IN. DE'!$E$5/1000))*($D$1166/IF(AND($D$1165&gt;$B$1167,$B$1167&gt;$D$1164),366,365))+(($AC1055*'DT IN. DE'!$E$5/2000))</f>
        <v>0</v>
      </c>
      <c r="Z1055" s="292">
        <f t="shared" si="185"/>
        <v>0</v>
      </c>
      <c r="AA1055" s="386"/>
      <c r="AB1055" s="291">
        <f t="shared" si="186"/>
        <v>0</v>
      </c>
      <c r="AC1055" s="291">
        <f t="shared" si="187"/>
        <v>0</v>
      </c>
    </row>
    <row r="1056" spans="2:29" x14ac:dyDescent="0.25">
      <c r="B1056" s="424">
        <v>1052</v>
      </c>
      <c r="C1056" s="430">
        <f>'BIENES ASEGURADOS IN.DE'!C1056</f>
        <v>0</v>
      </c>
      <c r="D1056" s="431">
        <f>'BIENES ASEGURADOS IN.DE'!D1056*'RT GENERALES'!$E$14</f>
        <v>0</v>
      </c>
      <c r="E1056" s="432">
        <f>'BIENES ASEGURADOS IN.DE'!E1056*'RT GENERALES'!$E$14</f>
        <v>0</v>
      </c>
      <c r="F1056" s="433">
        <f>'BIENES ASEGURADOS IN.DE'!F1056*'RT GENERALES'!$E$14</f>
        <v>0</v>
      </c>
      <c r="G1056" s="425">
        <f t="shared" si="177"/>
        <v>0</v>
      </c>
      <c r="H1056" s="283"/>
      <c r="I1056" s="284">
        <f>((((D1056+E1056)*('DT IN. DE'!$C$5/1000)))*($D$1166/IF(AND($D$1165&gt;$B$1167,$B$1167&gt;$D$1164),366,365))+(F1056*('DT IN. DE'!$C$5/2000)))</f>
        <v>0</v>
      </c>
      <c r="J1056" s="285">
        <f t="shared" si="178"/>
        <v>0</v>
      </c>
      <c r="K1056" s="286">
        <f>(((D1056+E1056)*('DT IN. DE'!$E$5/1000))*($D$1166/IF(AND($D$1165&gt;$B$1167,$B$1167&gt;$D$1164),366,365))+(F1056*('DT IN. DE'!$E$5/2000)))</f>
        <v>0</v>
      </c>
      <c r="L1056" s="385"/>
      <c r="M1056" s="287">
        <f t="shared" si="179"/>
        <v>0</v>
      </c>
      <c r="O1056" s="288">
        <f>(($T1056*'DT IN. DE'!$C$5/1000))*($D$1166/IF(AND($D$1165&gt;$B$1167,$B$1167&gt;$D$1164),366,365))+(($U1056*'DT IN. DE'!$C$5/2000))</f>
        <v>0</v>
      </c>
      <c r="P1056" s="289">
        <f t="shared" si="180"/>
        <v>0</v>
      </c>
      <c r="Q1056" s="289">
        <f>(($T1056*'DT IN. DE'!$E$5/1000))*($D$1166/IF(AND($D$1165&gt;$B$1167,$B$1167&gt;$D$1164),366,365))+(($U1056*'DT IN. DE'!$E$5/2000))</f>
        <v>0</v>
      </c>
      <c r="R1056" s="290">
        <f t="shared" si="181"/>
        <v>0</v>
      </c>
      <c r="T1056" s="291">
        <f t="shared" si="182"/>
        <v>0</v>
      </c>
      <c r="U1056" s="291">
        <f t="shared" si="183"/>
        <v>0</v>
      </c>
      <c r="W1056" s="288">
        <f>(($AB1056*'DT IN. DE'!$C$5/1000))*($D$1166/IF(AND($D$1165&gt;$B$1167,$B$1167&gt;$D$1164),366,365))+(($AC1056*'DT IN. DE'!$C$5/2000))</f>
        <v>0</v>
      </c>
      <c r="X1056" s="289">
        <f t="shared" si="184"/>
        <v>0</v>
      </c>
      <c r="Y1056" s="289">
        <f>(($AB1056*'DT IN. DE'!$E$5/1000))*($D$1166/IF(AND($D$1165&gt;$B$1167,$B$1167&gt;$D$1164),366,365))+(($AC1056*'DT IN. DE'!$E$5/2000))</f>
        <v>0</v>
      </c>
      <c r="Z1056" s="292">
        <f t="shared" si="185"/>
        <v>0</v>
      </c>
      <c r="AA1056" s="386"/>
      <c r="AB1056" s="291">
        <f t="shared" si="186"/>
        <v>0</v>
      </c>
      <c r="AC1056" s="291">
        <f t="shared" si="187"/>
        <v>0</v>
      </c>
    </row>
    <row r="1057" spans="2:29" x14ac:dyDescent="0.25">
      <c r="B1057" s="424">
        <v>1053</v>
      </c>
      <c r="C1057" s="430">
        <f>'BIENES ASEGURADOS IN.DE'!C1057</f>
        <v>0</v>
      </c>
      <c r="D1057" s="431">
        <f>'BIENES ASEGURADOS IN.DE'!D1057*'RT GENERALES'!$E$14</f>
        <v>0</v>
      </c>
      <c r="E1057" s="432">
        <f>'BIENES ASEGURADOS IN.DE'!E1057*'RT GENERALES'!$E$14</f>
        <v>0</v>
      </c>
      <c r="F1057" s="433">
        <f>'BIENES ASEGURADOS IN.DE'!F1057*'RT GENERALES'!$E$14</f>
        <v>0</v>
      </c>
      <c r="G1057" s="425">
        <f t="shared" si="177"/>
        <v>0</v>
      </c>
      <c r="H1057" s="283"/>
      <c r="I1057" s="284">
        <f>((((D1057+E1057)*('DT IN. DE'!$C$5/1000)))*($D$1166/IF(AND($D$1165&gt;$B$1167,$B$1167&gt;$D$1164),366,365))+(F1057*('DT IN. DE'!$C$5/2000)))</f>
        <v>0</v>
      </c>
      <c r="J1057" s="285">
        <f t="shared" si="178"/>
        <v>0</v>
      </c>
      <c r="K1057" s="286">
        <f>(((D1057+E1057)*('DT IN. DE'!$E$5/1000))*($D$1166/IF(AND($D$1165&gt;$B$1167,$B$1167&gt;$D$1164),366,365))+(F1057*('DT IN. DE'!$E$5/2000)))</f>
        <v>0</v>
      </c>
      <c r="L1057" s="385"/>
      <c r="M1057" s="287">
        <f t="shared" si="179"/>
        <v>0</v>
      </c>
      <c r="O1057" s="288">
        <f>(($T1057*'DT IN. DE'!$C$5/1000))*($D$1166/IF(AND($D$1165&gt;$B$1167,$B$1167&gt;$D$1164),366,365))+(($U1057*'DT IN. DE'!$C$5/2000))</f>
        <v>0</v>
      </c>
      <c r="P1057" s="289">
        <f t="shared" si="180"/>
        <v>0</v>
      </c>
      <c r="Q1057" s="289">
        <f>(($T1057*'DT IN. DE'!$E$5/1000))*($D$1166/IF(AND($D$1165&gt;$B$1167,$B$1167&gt;$D$1164),366,365))+(($U1057*'DT IN. DE'!$E$5/2000))</f>
        <v>0</v>
      </c>
      <c r="R1057" s="290">
        <f t="shared" si="181"/>
        <v>0</v>
      </c>
      <c r="T1057" s="291">
        <f t="shared" si="182"/>
        <v>0</v>
      </c>
      <c r="U1057" s="291">
        <f t="shared" si="183"/>
        <v>0</v>
      </c>
      <c r="W1057" s="288">
        <f>(($AB1057*'DT IN. DE'!$C$5/1000))*($D$1166/IF(AND($D$1165&gt;$B$1167,$B$1167&gt;$D$1164),366,365))+(($AC1057*'DT IN. DE'!$C$5/2000))</f>
        <v>0</v>
      </c>
      <c r="X1057" s="289">
        <f t="shared" si="184"/>
        <v>0</v>
      </c>
      <c r="Y1057" s="289">
        <f>(($AB1057*'DT IN. DE'!$E$5/1000))*($D$1166/IF(AND($D$1165&gt;$B$1167,$B$1167&gt;$D$1164),366,365))+(($AC1057*'DT IN. DE'!$E$5/2000))</f>
        <v>0</v>
      </c>
      <c r="Z1057" s="292">
        <f t="shared" si="185"/>
        <v>0</v>
      </c>
      <c r="AA1057" s="386"/>
      <c r="AB1057" s="291">
        <f t="shared" si="186"/>
        <v>0</v>
      </c>
      <c r="AC1057" s="291">
        <f t="shared" si="187"/>
        <v>0</v>
      </c>
    </row>
    <row r="1058" spans="2:29" x14ac:dyDescent="0.25">
      <c r="B1058" s="423">
        <v>1054</v>
      </c>
      <c r="C1058" s="430">
        <f>'BIENES ASEGURADOS IN.DE'!C1058</f>
        <v>0</v>
      </c>
      <c r="D1058" s="431">
        <f>'BIENES ASEGURADOS IN.DE'!D1058*'RT GENERALES'!$E$14</f>
        <v>0</v>
      </c>
      <c r="E1058" s="432">
        <f>'BIENES ASEGURADOS IN.DE'!E1058*'RT GENERALES'!$E$14</f>
        <v>0</v>
      </c>
      <c r="F1058" s="433">
        <f>'BIENES ASEGURADOS IN.DE'!F1058*'RT GENERALES'!$E$14</f>
        <v>0</v>
      </c>
      <c r="G1058" s="425">
        <f t="shared" si="177"/>
        <v>0</v>
      </c>
      <c r="H1058" s="283"/>
      <c r="I1058" s="284">
        <f>((((D1058+E1058)*('DT IN. DE'!$C$5/1000)))*($D$1166/IF(AND($D$1165&gt;$B$1167,$B$1167&gt;$D$1164),366,365))+(F1058*('DT IN. DE'!$C$5/2000)))</f>
        <v>0</v>
      </c>
      <c r="J1058" s="285">
        <f t="shared" si="178"/>
        <v>0</v>
      </c>
      <c r="K1058" s="286">
        <f>(((D1058+E1058)*('DT IN. DE'!$E$5/1000))*($D$1166/IF(AND($D$1165&gt;$B$1167,$B$1167&gt;$D$1164),366,365))+(F1058*('DT IN. DE'!$E$5/2000)))</f>
        <v>0</v>
      </c>
      <c r="L1058" s="385"/>
      <c r="M1058" s="287">
        <f t="shared" si="179"/>
        <v>0</v>
      </c>
      <c r="O1058" s="288">
        <f>(($T1058*'DT IN. DE'!$C$5/1000))*($D$1166/IF(AND($D$1165&gt;$B$1167,$B$1167&gt;$D$1164),366,365))+(($U1058*'DT IN. DE'!$C$5/2000))</f>
        <v>0</v>
      </c>
      <c r="P1058" s="289">
        <f t="shared" si="180"/>
        <v>0</v>
      </c>
      <c r="Q1058" s="289">
        <f>(($T1058*'DT IN. DE'!$E$5/1000))*($D$1166/IF(AND($D$1165&gt;$B$1167,$B$1167&gt;$D$1164),366,365))+(($U1058*'DT IN. DE'!$E$5/2000))</f>
        <v>0</v>
      </c>
      <c r="R1058" s="290">
        <f t="shared" si="181"/>
        <v>0</v>
      </c>
      <c r="T1058" s="291">
        <f t="shared" si="182"/>
        <v>0</v>
      </c>
      <c r="U1058" s="291">
        <f t="shared" si="183"/>
        <v>0</v>
      </c>
      <c r="W1058" s="288">
        <f>(($AB1058*'DT IN. DE'!$C$5/1000))*($D$1166/IF(AND($D$1165&gt;$B$1167,$B$1167&gt;$D$1164),366,365))+(($AC1058*'DT IN. DE'!$C$5/2000))</f>
        <v>0</v>
      </c>
      <c r="X1058" s="289">
        <f t="shared" si="184"/>
        <v>0</v>
      </c>
      <c r="Y1058" s="289">
        <f>(($AB1058*'DT IN. DE'!$E$5/1000))*($D$1166/IF(AND($D$1165&gt;$B$1167,$B$1167&gt;$D$1164),366,365))+(($AC1058*'DT IN. DE'!$E$5/2000))</f>
        <v>0</v>
      </c>
      <c r="Z1058" s="292">
        <f t="shared" si="185"/>
        <v>0</v>
      </c>
      <c r="AA1058" s="386"/>
      <c r="AB1058" s="291">
        <f t="shared" si="186"/>
        <v>0</v>
      </c>
      <c r="AC1058" s="291">
        <f t="shared" si="187"/>
        <v>0</v>
      </c>
    </row>
    <row r="1059" spans="2:29" x14ac:dyDescent="0.25">
      <c r="B1059" s="424">
        <v>1055</v>
      </c>
      <c r="C1059" s="430">
        <f>'BIENES ASEGURADOS IN.DE'!C1059</f>
        <v>0</v>
      </c>
      <c r="D1059" s="431">
        <f>'BIENES ASEGURADOS IN.DE'!D1059*'RT GENERALES'!$E$14</f>
        <v>0</v>
      </c>
      <c r="E1059" s="432">
        <f>'BIENES ASEGURADOS IN.DE'!E1059*'RT GENERALES'!$E$14</f>
        <v>0</v>
      </c>
      <c r="F1059" s="433">
        <f>'BIENES ASEGURADOS IN.DE'!F1059*'RT GENERALES'!$E$14</f>
        <v>0</v>
      </c>
      <c r="G1059" s="425">
        <f t="shared" si="177"/>
        <v>0</v>
      </c>
      <c r="H1059" s="283"/>
      <c r="I1059" s="284">
        <f>((((D1059+E1059)*('DT IN. DE'!$C$5/1000)))*($D$1166/IF(AND($D$1165&gt;$B$1167,$B$1167&gt;$D$1164),366,365))+(F1059*('DT IN. DE'!$C$5/2000)))</f>
        <v>0</v>
      </c>
      <c r="J1059" s="285">
        <f t="shared" si="178"/>
        <v>0</v>
      </c>
      <c r="K1059" s="286">
        <f>(((D1059+E1059)*('DT IN. DE'!$E$5/1000))*($D$1166/IF(AND($D$1165&gt;$B$1167,$B$1167&gt;$D$1164),366,365))+(F1059*('DT IN. DE'!$E$5/2000)))</f>
        <v>0</v>
      </c>
      <c r="L1059" s="385"/>
      <c r="M1059" s="287">
        <f t="shared" si="179"/>
        <v>0</v>
      </c>
      <c r="O1059" s="288">
        <f>(($T1059*'DT IN. DE'!$C$5/1000))*($D$1166/IF(AND($D$1165&gt;$B$1167,$B$1167&gt;$D$1164),366,365))+(($U1059*'DT IN. DE'!$C$5/2000))</f>
        <v>0</v>
      </c>
      <c r="P1059" s="289">
        <f t="shared" si="180"/>
        <v>0</v>
      </c>
      <c r="Q1059" s="289">
        <f>(($T1059*'DT IN. DE'!$E$5/1000))*($D$1166/IF(AND($D$1165&gt;$B$1167,$B$1167&gt;$D$1164),366,365))+(($U1059*'DT IN. DE'!$E$5/2000))</f>
        <v>0</v>
      </c>
      <c r="R1059" s="290">
        <f t="shared" si="181"/>
        <v>0</v>
      </c>
      <c r="T1059" s="291">
        <f t="shared" si="182"/>
        <v>0</v>
      </c>
      <c r="U1059" s="291">
        <f t="shared" si="183"/>
        <v>0</v>
      </c>
      <c r="W1059" s="288">
        <f>(($AB1059*'DT IN. DE'!$C$5/1000))*($D$1166/IF(AND($D$1165&gt;$B$1167,$B$1167&gt;$D$1164),366,365))+(($AC1059*'DT IN. DE'!$C$5/2000))</f>
        <v>0</v>
      </c>
      <c r="X1059" s="289">
        <f t="shared" si="184"/>
        <v>0</v>
      </c>
      <c r="Y1059" s="289">
        <f>(($AB1059*'DT IN. DE'!$E$5/1000))*($D$1166/IF(AND($D$1165&gt;$B$1167,$B$1167&gt;$D$1164),366,365))+(($AC1059*'DT IN. DE'!$E$5/2000))</f>
        <v>0</v>
      </c>
      <c r="Z1059" s="292">
        <f t="shared" si="185"/>
        <v>0</v>
      </c>
      <c r="AA1059" s="386"/>
      <c r="AB1059" s="291">
        <f t="shared" si="186"/>
        <v>0</v>
      </c>
      <c r="AC1059" s="291">
        <f t="shared" si="187"/>
        <v>0</v>
      </c>
    </row>
    <row r="1060" spans="2:29" x14ac:dyDescent="0.25">
      <c r="B1060" s="424">
        <v>1056</v>
      </c>
      <c r="C1060" s="430">
        <f>'BIENES ASEGURADOS IN.DE'!C1060</f>
        <v>0</v>
      </c>
      <c r="D1060" s="431">
        <f>'BIENES ASEGURADOS IN.DE'!D1060*'RT GENERALES'!$E$14</f>
        <v>0</v>
      </c>
      <c r="E1060" s="432">
        <f>'BIENES ASEGURADOS IN.DE'!E1060*'RT GENERALES'!$E$14</f>
        <v>0</v>
      </c>
      <c r="F1060" s="433">
        <f>'BIENES ASEGURADOS IN.DE'!F1060*'RT GENERALES'!$E$14</f>
        <v>0</v>
      </c>
      <c r="G1060" s="425">
        <f t="shared" si="177"/>
        <v>0</v>
      </c>
      <c r="H1060" s="283"/>
      <c r="I1060" s="284">
        <f>((((D1060+E1060)*('DT IN. DE'!$C$5/1000)))*($D$1166/IF(AND($D$1165&gt;$B$1167,$B$1167&gt;$D$1164),366,365))+(F1060*('DT IN. DE'!$C$5/2000)))</f>
        <v>0</v>
      </c>
      <c r="J1060" s="285">
        <f t="shared" si="178"/>
        <v>0</v>
      </c>
      <c r="K1060" s="286">
        <f>(((D1060+E1060)*('DT IN. DE'!$E$5/1000))*($D$1166/IF(AND($D$1165&gt;$B$1167,$B$1167&gt;$D$1164),366,365))+(F1060*('DT IN. DE'!$E$5/2000)))</f>
        <v>0</v>
      </c>
      <c r="L1060" s="385"/>
      <c r="M1060" s="287">
        <f t="shared" si="179"/>
        <v>0</v>
      </c>
      <c r="O1060" s="288">
        <f>(($T1060*'DT IN. DE'!$C$5/1000))*($D$1166/IF(AND($D$1165&gt;$B$1167,$B$1167&gt;$D$1164),366,365))+(($U1060*'DT IN. DE'!$C$5/2000))</f>
        <v>0</v>
      </c>
      <c r="P1060" s="289">
        <f t="shared" si="180"/>
        <v>0</v>
      </c>
      <c r="Q1060" s="289">
        <f>(($T1060*'DT IN. DE'!$E$5/1000))*($D$1166/IF(AND($D$1165&gt;$B$1167,$B$1167&gt;$D$1164),366,365))+(($U1060*'DT IN. DE'!$E$5/2000))</f>
        <v>0</v>
      </c>
      <c r="R1060" s="290">
        <f t="shared" si="181"/>
        <v>0</v>
      </c>
      <c r="T1060" s="291">
        <f t="shared" si="182"/>
        <v>0</v>
      </c>
      <c r="U1060" s="291">
        <f t="shared" si="183"/>
        <v>0</v>
      </c>
      <c r="W1060" s="288">
        <f>(($AB1060*'DT IN. DE'!$C$5/1000))*($D$1166/IF(AND($D$1165&gt;$B$1167,$B$1167&gt;$D$1164),366,365))+(($AC1060*'DT IN. DE'!$C$5/2000))</f>
        <v>0</v>
      </c>
      <c r="X1060" s="289">
        <f t="shared" si="184"/>
        <v>0</v>
      </c>
      <c r="Y1060" s="289">
        <f>(($AB1060*'DT IN. DE'!$E$5/1000))*($D$1166/IF(AND($D$1165&gt;$B$1167,$B$1167&gt;$D$1164),366,365))+(($AC1060*'DT IN. DE'!$E$5/2000))</f>
        <v>0</v>
      </c>
      <c r="Z1060" s="292">
        <f t="shared" si="185"/>
        <v>0</v>
      </c>
      <c r="AA1060" s="386"/>
      <c r="AB1060" s="291">
        <f t="shared" si="186"/>
        <v>0</v>
      </c>
      <c r="AC1060" s="291">
        <f t="shared" si="187"/>
        <v>0</v>
      </c>
    </row>
    <row r="1061" spans="2:29" x14ac:dyDescent="0.25">
      <c r="B1061" s="423">
        <v>1057</v>
      </c>
      <c r="C1061" s="430">
        <f>'BIENES ASEGURADOS IN.DE'!C1061</f>
        <v>0</v>
      </c>
      <c r="D1061" s="431">
        <f>'BIENES ASEGURADOS IN.DE'!D1061*'RT GENERALES'!$E$14</f>
        <v>0</v>
      </c>
      <c r="E1061" s="432">
        <f>'BIENES ASEGURADOS IN.DE'!E1061*'RT GENERALES'!$E$14</f>
        <v>0</v>
      </c>
      <c r="F1061" s="433">
        <f>'BIENES ASEGURADOS IN.DE'!F1061*'RT GENERALES'!$E$14</f>
        <v>0</v>
      </c>
      <c r="G1061" s="425">
        <f t="shared" si="177"/>
        <v>0</v>
      </c>
      <c r="H1061" s="283"/>
      <c r="I1061" s="284">
        <f>((((D1061+E1061)*('DT IN. DE'!$C$5/1000)))*($D$1166/IF(AND($D$1165&gt;$B$1167,$B$1167&gt;$D$1164),366,365))+(F1061*('DT IN. DE'!$C$5/2000)))</f>
        <v>0</v>
      </c>
      <c r="J1061" s="285">
        <f t="shared" si="178"/>
        <v>0</v>
      </c>
      <c r="K1061" s="286">
        <f>(((D1061+E1061)*('DT IN. DE'!$E$5/1000))*($D$1166/IF(AND($D$1165&gt;$B$1167,$B$1167&gt;$D$1164),366,365))+(F1061*('DT IN. DE'!$E$5/2000)))</f>
        <v>0</v>
      </c>
      <c r="L1061" s="385"/>
      <c r="M1061" s="287">
        <f t="shared" si="179"/>
        <v>0</v>
      </c>
      <c r="O1061" s="288">
        <f>(($T1061*'DT IN. DE'!$C$5/1000))*($D$1166/IF(AND($D$1165&gt;$B$1167,$B$1167&gt;$D$1164),366,365))+(($U1061*'DT IN. DE'!$C$5/2000))</f>
        <v>0</v>
      </c>
      <c r="P1061" s="289">
        <f t="shared" si="180"/>
        <v>0</v>
      </c>
      <c r="Q1061" s="289">
        <f>(($T1061*'DT IN. DE'!$E$5/1000))*($D$1166/IF(AND($D$1165&gt;$B$1167,$B$1167&gt;$D$1164),366,365))+(($U1061*'DT IN. DE'!$E$5/2000))</f>
        <v>0</v>
      </c>
      <c r="R1061" s="290">
        <f t="shared" si="181"/>
        <v>0</v>
      </c>
      <c r="T1061" s="291">
        <f t="shared" si="182"/>
        <v>0</v>
      </c>
      <c r="U1061" s="291">
        <f t="shared" si="183"/>
        <v>0</v>
      </c>
      <c r="W1061" s="288">
        <f>(($AB1061*'DT IN. DE'!$C$5/1000))*($D$1166/IF(AND($D$1165&gt;$B$1167,$B$1167&gt;$D$1164),366,365))+(($AC1061*'DT IN. DE'!$C$5/2000))</f>
        <v>0</v>
      </c>
      <c r="X1061" s="289">
        <f t="shared" si="184"/>
        <v>0</v>
      </c>
      <c r="Y1061" s="289">
        <f>(($AB1061*'DT IN. DE'!$E$5/1000))*($D$1166/IF(AND($D$1165&gt;$B$1167,$B$1167&gt;$D$1164),366,365))+(($AC1061*'DT IN. DE'!$E$5/2000))</f>
        <v>0</v>
      </c>
      <c r="Z1061" s="292">
        <f t="shared" si="185"/>
        <v>0</v>
      </c>
      <c r="AA1061" s="386"/>
      <c r="AB1061" s="291">
        <f t="shared" si="186"/>
        <v>0</v>
      </c>
      <c r="AC1061" s="291">
        <f t="shared" si="187"/>
        <v>0</v>
      </c>
    </row>
    <row r="1062" spans="2:29" x14ac:dyDescent="0.25">
      <c r="B1062" s="424">
        <v>1058</v>
      </c>
      <c r="C1062" s="430">
        <f>'BIENES ASEGURADOS IN.DE'!C1062</f>
        <v>0</v>
      </c>
      <c r="D1062" s="431">
        <f>'BIENES ASEGURADOS IN.DE'!D1062*'RT GENERALES'!$E$14</f>
        <v>0</v>
      </c>
      <c r="E1062" s="432">
        <f>'BIENES ASEGURADOS IN.DE'!E1062*'RT GENERALES'!$E$14</f>
        <v>0</v>
      </c>
      <c r="F1062" s="433">
        <f>'BIENES ASEGURADOS IN.DE'!F1062*'RT GENERALES'!$E$14</f>
        <v>0</v>
      </c>
      <c r="G1062" s="425">
        <f t="shared" si="177"/>
        <v>0</v>
      </c>
      <c r="H1062" s="283"/>
      <c r="I1062" s="284">
        <f>((((D1062+E1062)*('DT IN. DE'!$C$5/1000)))*($D$1166/IF(AND($D$1165&gt;$B$1167,$B$1167&gt;$D$1164),366,365))+(F1062*('DT IN. DE'!$C$5/2000)))</f>
        <v>0</v>
      </c>
      <c r="J1062" s="285">
        <f t="shared" si="178"/>
        <v>0</v>
      </c>
      <c r="K1062" s="286">
        <f>(((D1062+E1062)*('DT IN. DE'!$E$5/1000))*($D$1166/IF(AND($D$1165&gt;$B$1167,$B$1167&gt;$D$1164),366,365))+(F1062*('DT IN. DE'!$E$5/2000)))</f>
        <v>0</v>
      </c>
      <c r="L1062" s="385"/>
      <c r="M1062" s="287">
        <f t="shared" si="179"/>
        <v>0</v>
      </c>
      <c r="O1062" s="288">
        <f>(($T1062*'DT IN. DE'!$C$5/1000))*($D$1166/IF(AND($D$1165&gt;$B$1167,$B$1167&gt;$D$1164),366,365))+(($U1062*'DT IN. DE'!$C$5/2000))</f>
        <v>0</v>
      </c>
      <c r="P1062" s="289">
        <f t="shared" si="180"/>
        <v>0</v>
      </c>
      <c r="Q1062" s="289">
        <f>(($T1062*'DT IN. DE'!$E$5/1000))*($D$1166/IF(AND($D$1165&gt;$B$1167,$B$1167&gt;$D$1164),366,365))+(($U1062*'DT IN. DE'!$E$5/2000))</f>
        <v>0</v>
      </c>
      <c r="R1062" s="290">
        <f t="shared" si="181"/>
        <v>0</v>
      </c>
      <c r="T1062" s="291">
        <f t="shared" si="182"/>
        <v>0</v>
      </c>
      <c r="U1062" s="291">
        <f t="shared" si="183"/>
        <v>0</v>
      </c>
      <c r="W1062" s="288">
        <f>(($AB1062*'DT IN. DE'!$C$5/1000))*($D$1166/IF(AND($D$1165&gt;$B$1167,$B$1167&gt;$D$1164),366,365))+(($AC1062*'DT IN. DE'!$C$5/2000))</f>
        <v>0</v>
      </c>
      <c r="X1062" s="289">
        <f t="shared" si="184"/>
        <v>0</v>
      </c>
      <c r="Y1062" s="289">
        <f>(($AB1062*'DT IN. DE'!$E$5/1000))*($D$1166/IF(AND($D$1165&gt;$B$1167,$B$1167&gt;$D$1164),366,365))+(($AC1062*'DT IN. DE'!$E$5/2000))</f>
        <v>0</v>
      </c>
      <c r="Z1062" s="292">
        <f t="shared" si="185"/>
        <v>0</v>
      </c>
      <c r="AA1062" s="386"/>
      <c r="AB1062" s="291">
        <f t="shared" si="186"/>
        <v>0</v>
      </c>
      <c r="AC1062" s="291">
        <f t="shared" si="187"/>
        <v>0</v>
      </c>
    </row>
    <row r="1063" spans="2:29" x14ac:dyDescent="0.25">
      <c r="B1063" s="424">
        <v>1059</v>
      </c>
      <c r="C1063" s="430">
        <f>'BIENES ASEGURADOS IN.DE'!C1063</f>
        <v>0</v>
      </c>
      <c r="D1063" s="431">
        <f>'BIENES ASEGURADOS IN.DE'!D1063*'RT GENERALES'!$E$14</f>
        <v>0</v>
      </c>
      <c r="E1063" s="432">
        <f>'BIENES ASEGURADOS IN.DE'!E1063*'RT GENERALES'!$E$14</f>
        <v>0</v>
      </c>
      <c r="F1063" s="433">
        <f>'BIENES ASEGURADOS IN.DE'!F1063*'RT GENERALES'!$E$14</f>
        <v>0</v>
      </c>
      <c r="G1063" s="425">
        <f t="shared" si="177"/>
        <v>0</v>
      </c>
      <c r="H1063" s="283"/>
      <c r="I1063" s="284">
        <f>((((D1063+E1063)*('DT IN. DE'!$C$5/1000)))*($D$1166/IF(AND($D$1165&gt;$B$1167,$B$1167&gt;$D$1164),366,365))+(F1063*('DT IN. DE'!$C$5/2000)))</f>
        <v>0</v>
      </c>
      <c r="J1063" s="285">
        <f t="shared" si="178"/>
        <v>0</v>
      </c>
      <c r="K1063" s="286">
        <f>(((D1063+E1063)*('DT IN. DE'!$E$5/1000))*($D$1166/IF(AND($D$1165&gt;$B$1167,$B$1167&gt;$D$1164),366,365))+(F1063*('DT IN. DE'!$E$5/2000)))</f>
        <v>0</v>
      </c>
      <c r="L1063" s="385"/>
      <c r="M1063" s="287">
        <f t="shared" si="179"/>
        <v>0</v>
      </c>
      <c r="O1063" s="288">
        <f>(($T1063*'DT IN. DE'!$C$5/1000))*($D$1166/IF(AND($D$1165&gt;$B$1167,$B$1167&gt;$D$1164),366,365))+(($U1063*'DT IN. DE'!$C$5/2000))</f>
        <v>0</v>
      </c>
      <c r="P1063" s="289">
        <f t="shared" si="180"/>
        <v>0</v>
      </c>
      <c r="Q1063" s="289">
        <f>(($T1063*'DT IN. DE'!$E$5/1000))*($D$1166/IF(AND($D$1165&gt;$B$1167,$B$1167&gt;$D$1164),366,365))+(($U1063*'DT IN. DE'!$E$5/2000))</f>
        <v>0</v>
      </c>
      <c r="R1063" s="290">
        <f t="shared" si="181"/>
        <v>0</v>
      </c>
      <c r="T1063" s="291">
        <f t="shared" si="182"/>
        <v>0</v>
      </c>
      <c r="U1063" s="291">
        <f t="shared" si="183"/>
        <v>0</v>
      </c>
      <c r="W1063" s="288">
        <f>(($AB1063*'DT IN. DE'!$C$5/1000))*($D$1166/IF(AND($D$1165&gt;$B$1167,$B$1167&gt;$D$1164),366,365))+(($AC1063*'DT IN. DE'!$C$5/2000))</f>
        <v>0</v>
      </c>
      <c r="X1063" s="289">
        <f t="shared" si="184"/>
        <v>0</v>
      </c>
      <c r="Y1063" s="289">
        <f>(($AB1063*'DT IN. DE'!$E$5/1000))*($D$1166/IF(AND($D$1165&gt;$B$1167,$B$1167&gt;$D$1164),366,365))+(($AC1063*'DT IN. DE'!$E$5/2000))</f>
        <v>0</v>
      </c>
      <c r="Z1063" s="292">
        <f t="shared" si="185"/>
        <v>0</v>
      </c>
      <c r="AA1063" s="386"/>
      <c r="AB1063" s="291">
        <f t="shared" si="186"/>
        <v>0</v>
      </c>
      <c r="AC1063" s="291">
        <f t="shared" si="187"/>
        <v>0</v>
      </c>
    </row>
    <row r="1064" spans="2:29" x14ac:dyDescent="0.25">
      <c r="B1064" s="423">
        <v>1060</v>
      </c>
      <c r="C1064" s="430">
        <f>'BIENES ASEGURADOS IN.DE'!C1064</f>
        <v>0</v>
      </c>
      <c r="D1064" s="431">
        <f>'BIENES ASEGURADOS IN.DE'!D1064*'RT GENERALES'!$E$14</f>
        <v>0</v>
      </c>
      <c r="E1064" s="432">
        <f>'BIENES ASEGURADOS IN.DE'!E1064*'RT GENERALES'!$E$14</f>
        <v>0</v>
      </c>
      <c r="F1064" s="433">
        <f>'BIENES ASEGURADOS IN.DE'!F1064*'RT GENERALES'!$E$14</f>
        <v>0</v>
      </c>
      <c r="G1064" s="425">
        <f t="shared" si="177"/>
        <v>0</v>
      </c>
      <c r="H1064" s="283"/>
      <c r="I1064" s="284">
        <f>((((D1064+E1064)*('DT IN. DE'!$C$5/1000)))*($D$1166/IF(AND($D$1165&gt;$B$1167,$B$1167&gt;$D$1164),366,365))+(F1064*('DT IN. DE'!$C$5/2000)))</f>
        <v>0</v>
      </c>
      <c r="J1064" s="285">
        <f t="shared" si="178"/>
        <v>0</v>
      </c>
      <c r="K1064" s="286">
        <f>(((D1064+E1064)*('DT IN. DE'!$E$5/1000))*($D$1166/IF(AND($D$1165&gt;$B$1167,$B$1167&gt;$D$1164),366,365))+(F1064*('DT IN. DE'!$E$5/2000)))</f>
        <v>0</v>
      </c>
      <c r="L1064" s="385"/>
      <c r="M1064" s="287">
        <f t="shared" si="179"/>
        <v>0</v>
      </c>
      <c r="O1064" s="288">
        <f>(($T1064*'DT IN. DE'!$C$5/1000))*($D$1166/IF(AND($D$1165&gt;$B$1167,$B$1167&gt;$D$1164),366,365))+(($U1064*'DT IN. DE'!$C$5/2000))</f>
        <v>0</v>
      </c>
      <c r="P1064" s="289">
        <f t="shared" si="180"/>
        <v>0</v>
      </c>
      <c r="Q1064" s="289">
        <f>(($T1064*'DT IN. DE'!$E$5/1000))*($D$1166/IF(AND($D$1165&gt;$B$1167,$B$1167&gt;$D$1164),366,365))+(($U1064*'DT IN. DE'!$E$5/2000))</f>
        <v>0</v>
      </c>
      <c r="R1064" s="290">
        <f t="shared" si="181"/>
        <v>0</v>
      </c>
      <c r="T1064" s="291">
        <f t="shared" si="182"/>
        <v>0</v>
      </c>
      <c r="U1064" s="291">
        <f t="shared" si="183"/>
        <v>0</v>
      </c>
      <c r="W1064" s="288">
        <f>(($AB1064*'DT IN. DE'!$C$5/1000))*($D$1166/IF(AND($D$1165&gt;$B$1167,$B$1167&gt;$D$1164),366,365))+(($AC1064*'DT IN. DE'!$C$5/2000))</f>
        <v>0</v>
      </c>
      <c r="X1064" s="289">
        <f t="shared" si="184"/>
        <v>0</v>
      </c>
      <c r="Y1064" s="289">
        <f>(($AB1064*'DT IN. DE'!$E$5/1000))*($D$1166/IF(AND($D$1165&gt;$B$1167,$B$1167&gt;$D$1164),366,365))+(($AC1064*'DT IN. DE'!$E$5/2000))</f>
        <v>0</v>
      </c>
      <c r="Z1064" s="292">
        <f t="shared" si="185"/>
        <v>0</v>
      </c>
      <c r="AA1064" s="386"/>
      <c r="AB1064" s="291">
        <f t="shared" si="186"/>
        <v>0</v>
      </c>
      <c r="AC1064" s="291">
        <f t="shared" si="187"/>
        <v>0</v>
      </c>
    </row>
    <row r="1065" spans="2:29" x14ac:dyDescent="0.25">
      <c r="B1065" s="424">
        <v>1061</v>
      </c>
      <c r="C1065" s="430">
        <f>'BIENES ASEGURADOS IN.DE'!C1065</f>
        <v>0</v>
      </c>
      <c r="D1065" s="431">
        <f>'BIENES ASEGURADOS IN.DE'!D1065*'RT GENERALES'!$E$14</f>
        <v>0</v>
      </c>
      <c r="E1065" s="432">
        <f>'BIENES ASEGURADOS IN.DE'!E1065*'RT GENERALES'!$E$14</f>
        <v>0</v>
      </c>
      <c r="F1065" s="433">
        <f>'BIENES ASEGURADOS IN.DE'!F1065*'RT GENERALES'!$E$14</f>
        <v>0</v>
      </c>
      <c r="G1065" s="425">
        <f t="shared" si="177"/>
        <v>0</v>
      </c>
      <c r="H1065" s="283"/>
      <c r="I1065" s="284">
        <f>((((D1065+E1065)*('DT IN. DE'!$C$5/1000)))*($D$1166/IF(AND($D$1165&gt;$B$1167,$B$1167&gt;$D$1164),366,365))+(F1065*('DT IN. DE'!$C$5/2000)))</f>
        <v>0</v>
      </c>
      <c r="J1065" s="285">
        <f t="shared" si="178"/>
        <v>0</v>
      </c>
      <c r="K1065" s="286">
        <f>(((D1065+E1065)*('DT IN. DE'!$E$5/1000))*($D$1166/IF(AND($D$1165&gt;$B$1167,$B$1167&gt;$D$1164),366,365))+(F1065*('DT IN. DE'!$E$5/2000)))</f>
        <v>0</v>
      </c>
      <c r="L1065" s="385"/>
      <c r="M1065" s="287">
        <f t="shared" si="179"/>
        <v>0</v>
      </c>
      <c r="O1065" s="288">
        <f>(($T1065*'DT IN. DE'!$C$5/1000))*($D$1166/IF(AND($D$1165&gt;$B$1167,$B$1167&gt;$D$1164),366,365))+(($U1065*'DT IN. DE'!$C$5/2000))</f>
        <v>0</v>
      </c>
      <c r="P1065" s="289">
        <f t="shared" si="180"/>
        <v>0</v>
      </c>
      <c r="Q1065" s="289">
        <f>(($T1065*'DT IN. DE'!$E$5/1000))*($D$1166/IF(AND($D$1165&gt;$B$1167,$B$1167&gt;$D$1164),366,365))+(($U1065*'DT IN. DE'!$E$5/2000))</f>
        <v>0</v>
      </c>
      <c r="R1065" s="290">
        <f t="shared" si="181"/>
        <v>0</v>
      </c>
      <c r="T1065" s="291">
        <f t="shared" si="182"/>
        <v>0</v>
      </c>
      <c r="U1065" s="291">
        <f t="shared" si="183"/>
        <v>0</v>
      </c>
      <c r="W1065" s="288">
        <f>(($AB1065*'DT IN. DE'!$C$5/1000))*($D$1166/IF(AND($D$1165&gt;$B$1167,$B$1167&gt;$D$1164),366,365))+(($AC1065*'DT IN. DE'!$C$5/2000))</f>
        <v>0</v>
      </c>
      <c r="X1065" s="289">
        <f t="shared" si="184"/>
        <v>0</v>
      </c>
      <c r="Y1065" s="289">
        <f>(($AB1065*'DT IN. DE'!$E$5/1000))*($D$1166/IF(AND($D$1165&gt;$B$1167,$B$1167&gt;$D$1164),366,365))+(($AC1065*'DT IN. DE'!$E$5/2000))</f>
        <v>0</v>
      </c>
      <c r="Z1065" s="292">
        <f t="shared" si="185"/>
        <v>0</v>
      </c>
      <c r="AA1065" s="386"/>
      <c r="AB1065" s="291">
        <f t="shared" si="186"/>
        <v>0</v>
      </c>
      <c r="AC1065" s="291">
        <f t="shared" si="187"/>
        <v>0</v>
      </c>
    </row>
    <row r="1066" spans="2:29" x14ac:dyDescent="0.25">
      <c r="B1066" s="424">
        <v>1062</v>
      </c>
      <c r="C1066" s="430">
        <f>'BIENES ASEGURADOS IN.DE'!C1066</f>
        <v>0</v>
      </c>
      <c r="D1066" s="431">
        <f>'BIENES ASEGURADOS IN.DE'!D1066*'RT GENERALES'!$E$14</f>
        <v>0</v>
      </c>
      <c r="E1066" s="432">
        <f>'BIENES ASEGURADOS IN.DE'!E1066*'RT GENERALES'!$E$14</f>
        <v>0</v>
      </c>
      <c r="F1066" s="433">
        <f>'BIENES ASEGURADOS IN.DE'!F1066*'RT GENERALES'!$E$14</f>
        <v>0</v>
      </c>
      <c r="G1066" s="425">
        <f t="shared" si="177"/>
        <v>0</v>
      </c>
      <c r="H1066" s="283"/>
      <c r="I1066" s="284">
        <f>((((D1066+E1066)*('DT IN. DE'!$C$5/1000)))*($D$1166/IF(AND($D$1165&gt;$B$1167,$B$1167&gt;$D$1164),366,365))+(F1066*('DT IN. DE'!$C$5/2000)))</f>
        <v>0</v>
      </c>
      <c r="J1066" s="285">
        <f t="shared" si="178"/>
        <v>0</v>
      </c>
      <c r="K1066" s="286">
        <f>(((D1066+E1066)*('DT IN. DE'!$E$5/1000))*($D$1166/IF(AND($D$1165&gt;$B$1167,$B$1167&gt;$D$1164),366,365))+(F1066*('DT IN. DE'!$E$5/2000)))</f>
        <v>0</v>
      </c>
      <c r="L1066" s="385"/>
      <c r="M1066" s="287">
        <f t="shared" si="179"/>
        <v>0</v>
      </c>
      <c r="O1066" s="288">
        <f>(($T1066*'DT IN. DE'!$C$5/1000))*($D$1166/IF(AND($D$1165&gt;$B$1167,$B$1167&gt;$D$1164),366,365))+(($U1066*'DT IN. DE'!$C$5/2000))</f>
        <v>0</v>
      </c>
      <c r="P1066" s="289">
        <f t="shared" si="180"/>
        <v>0</v>
      </c>
      <c r="Q1066" s="289">
        <f>(($T1066*'DT IN. DE'!$E$5/1000))*($D$1166/IF(AND($D$1165&gt;$B$1167,$B$1167&gt;$D$1164),366,365))+(($U1066*'DT IN. DE'!$E$5/2000))</f>
        <v>0</v>
      </c>
      <c r="R1066" s="290">
        <f t="shared" si="181"/>
        <v>0</v>
      </c>
      <c r="T1066" s="291">
        <f t="shared" si="182"/>
        <v>0</v>
      </c>
      <c r="U1066" s="291">
        <f t="shared" si="183"/>
        <v>0</v>
      </c>
      <c r="W1066" s="288">
        <f>(($AB1066*'DT IN. DE'!$C$5/1000))*($D$1166/IF(AND($D$1165&gt;$B$1167,$B$1167&gt;$D$1164),366,365))+(($AC1066*'DT IN. DE'!$C$5/2000))</f>
        <v>0</v>
      </c>
      <c r="X1066" s="289">
        <f t="shared" si="184"/>
        <v>0</v>
      </c>
      <c r="Y1066" s="289">
        <f>(($AB1066*'DT IN. DE'!$E$5/1000))*($D$1166/IF(AND($D$1165&gt;$B$1167,$B$1167&gt;$D$1164),366,365))+(($AC1066*'DT IN. DE'!$E$5/2000))</f>
        <v>0</v>
      </c>
      <c r="Z1066" s="292">
        <f t="shared" si="185"/>
        <v>0</v>
      </c>
      <c r="AA1066" s="386"/>
      <c r="AB1066" s="291">
        <f t="shared" si="186"/>
        <v>0</v>
      </c>
      <c r="AC1066" s="291">
        <f t="shared" si="187"/>
        <v>0</v>
      </c>
    </row>
    <row r="1067" spans="2:29" x14ac:dyDescent="0.25">
      <c r="B1067" s="423">
        <v>1063</v>
      </c>
      <c r="C1067" s="430">
        <f>'BIENES ASEGURADOS IN.DE'!C1067</f>
        <v>0</v>
      </c>
      <c r="D1067" s="431">
        <f>'BIENES ASEGURADOS IN.DE'!D1067*'RT GENERALES'!$E$14</f>
        <v>0</v>
      </c>
      <c r="E1067" s="432">
        <f>'BIENES ASEGURADOS IN.DE'!E1067*'RT GENERALES'!$E$14</f>
        <v>0</v>
      </c>
      <c r="F1067" s="433">
        <f>'BIENES ASEGURADOS IN.DE'!F1067*'RT GENERALES'!$E$14</f>
        <v>0</v>
      </c>
      <c r="G1067" s="425">
        <f t="shared" si="177"/>
        <v>0</v>
      </c>
      <c r="H1067" s="283"/>
      <c r="I1067" s="284">
        <f>((((D1067+E1067)*('DT IN. DE'!$C$5/1000)))*($D$1166/IF(AND($D$1165&gt;$B$1167,$B$1167&gt;$D$1164),366,365))+(F1067*('DT IN. DE'!$C$5/2000)))</f>
        <v>0</v>
      </c>
      <c r="J1067" s="285">
        <f t="shared" si="178"/>
        <v>0</v>
      </c>
      <c r="K1067" s="286">
        <f>(((D1067+E1067)*('DT IN. DE'!$E$5/1000))*($D$1166/IF(AND($D$1165&gt;$B$1167,$B$1167&gt;$D$1164),366,365))+(F1067*('DT IN. DE'!$E$5/2000)))</f>
        <v>0</v>
      </c>
      <c r="L1067" s="385"/>
      <c r="M1067" s="287">
        <f t="shared" si="179"/>
        <v>0</v>
      </c>
      <c r="O1067" s="288">
        <f>(($T1067*'DT IN. DE'!$C$5/1000))*($D$1166/IF(AND($D$1165&gt;$B$1167,$B$1167&gt;$D$1164),366,365))+(($U1067*'DT IN. DE'!$C$5/2000))</f>
        <v>0</v>
      </c>
      <c r="P1067" s="289">
        <f t="shared" si="180"/>
        <v>0</v>
      </c>
      <c r="Q1067" s="289">
        <f>(($T1067*'DT IN. DE'!$E$5/1000))*($D$1166/IF(AND($D$1165&gt;$B$1167,$B$1167&gt;$D$1164),366,365))+(($U1067*'DT IN. DE'!$E$5/2000))</f>
        <v>0</v>
      </c>
      <c r="R1067" s="290">
        <f t="shared" si="181"/>
        <v>0</v>
      </c>
      <c r="T1067" s="291">
        <f t="shared" si="182"/>
        <v>0</v>
      </c>
      <c r="U1067" s="291">
        <f t="shared" si="183"/>
        <v>0</v>
      </c>
      <c r="W1067" s="288">
        <f>(($AB1067*'DT IN. DE'!$C$5/1000))*($D$1166/IF(AND($D$1165&gt;$B$1167,$B$1167&gt;$D$1164),366,365))+(($AC1067*'DT IN. DE'!$C$5/2000))</f>
        <v>0</v>
      </c>
      <c r="X1067" s="289">
        <f t="shared" si="184"/>
        <v>0</v>
      </c>
      <c r="Y1067" s="289">
        <f>(($AB1067*'DT IN. DE'!$E$5/1000))*($D$1166/IF(AND($D$1165&gt;$B$1167,$B$1167&gt;$D$1164),366,365))+(($AC1067*'DT IN. DE'!$E$5/2000))</f>
        <v>0</v>
      </c>
      <c r="Z1067" s="292">
        <f t="shared" si="185"/>
        <v>0</v>
      </c>
      <c r="AA1067" s="386"/>
      <c r="AB1067" s="291">
        <f t="shared" si="186"/>
        <v>0</v>
      </c>
      <c r="AC1067" s="291">
        <f t="shared" si="187"/>
        <v>0</v>
      </c>
    </row>
    <row r="1068" spans="2:29" x14ac:dyDescent="0.25">
      <c r="B1068" s="424">
        <v>1064</v>
      </c>
      <c r="C1068" s="430">
        <f>'BIENES ASEGURADOS IN.DE'!C1068</f>
        <v>0</v>
      </c>
      <c r="D1068" s="431">
        <f>'BIENES ASEGURADOS IN.DE'!D1068*'RT GENERALES'!$E$14</f>
        <v>0</v>
      </c>
      <c r="E1068" s="432">
        <f>'BIENES ASEGURADOS IN.DE'!E1068*'RT GENERALES'!$E$14</f>
        <v>0</v>
      </c>
      <c r="F1068" s="433">
        <f>'BIENES ASEGURADOS IN.DE'!F1068*'RT GENERALES'!$E$14</f>
        <v>0</v>
      </c>
      <c r="G1068" s="425">
        <f t="shared" si="177"/>
        <v>0</v>
      </c>
      <c r="H1068" s="283"/>
      <c r="I1068" s="284">
        <f>((((D1068+E1068)*('DT IN. DE'!$C$5/1000)))*($D$1166/IF(AND($D$1165&gt;$B$1167,$B$1167&gt;$D$1164),366,365))+(F1068*('DT IN. DE'!$C$5/2000)))</f>
        <v>0</v>
      </c>
      <c r="J1068" s="285">
        <f t="shared" si="178"/>
        <v>0</v>
      </c>
      <c r="K1068" s="286">
        <f>(((D1068+E1068)*('DT IN. DE'!$E$5/1000))*($D$1166/IF(AND($D$1165&gt;$B$1167,$B$1167&gt;$D$1164),366,365))+(F1068*('DT IN. DE'!$E$5/2000)))</f>
        <v>0</v>
      </c>
      <c r="L1068" s="385"/>
      <c r="M1068" s="287">
        <f t="shared" si="179"/>
        <v>0</v>
      </c>
      <c r="O1068" s="288">
        <f>(($T1068*'DT IN. DE'!$C$5/1000))*($D$1166/IF(AND($D$1165&gt;$B$1167,$B$1167&gt;$D$1164),366,365))+(($U1068*'DT IN. DE'!$C$5/2000))</f>
        <v>0</v>
      </c>
      <c r="P1068" s="289">
        <f t="shared" si="180"/>
        <v>0</v>
      </c>
      <c r="Q1068" s="289">
        <f>(($T1068*'DT IN. DE'!$E$5/1000))*($D$1166/IF(AND($D$1165&gt;$B$1167,$B$1167&gt;$D$1164),366,365))+(($U1068*'DT IN. DE'!$E$5/2000))</f>
        <v>0</v>
      </c>
      <c r="R1068" s="290">
        <f t="shared" si="181"/>
        <v>0</v>
      </c>
      <c r="T1068" s="291">
        <f t="shared" si="182"/>
        <v>0</v>
      </c>
      <c r="U1068" s="291">
        <f t="shared" si="183"/>
        <v>0</v>
      </c>
      <c r="W1068" s="288">
        <f>(($AB1068*'DT IN. DE'!$C$5/1000))*($D$1166/IF(AND($D$1165&gt;$B$1167,$B$1167&gt;$D$1164),366,365))+(($AC1068*'DT IN. DE'!$C$5/2000))</f>
        <v>0</v>
      </c>
      <c r="X1068" s="289">
        <f t="shared" si="184"/>
        <v>0</v>
      </c>
      <c r="Y1068" s="289">
        <f>(($AB1068*'DT IN. DE'!$E$5/1000))*($D$1166/IF(AND($D$1165&gt;$B$1167,$B$1167&gt;$D$1164),366,365))+(($AC1068*'DT IN. DE'!$E$5/2000))</f>
        <v>0</v>
      </c>
      <c r="Z1068" s="292">
        <f t="shared" si="185"/>
        <v>0</v>
      </c>
      <c r="AA1068" s="386"/>
      <c r="AB1068" s="291">
        <f t="shared" si="186"/>
        <v>0</v>
      </c>
      <c r="AC1068" s="291">
        <f t="shared" si="187"/>
        <v>0</v>
      </c>
    </row>
    <row r="1069" spans="2:29" x14ac:dyDescent="0.25">
      <c r="B1069" s="424">
        <v>1065</v>
      </c>
      <c r="C1069" s="430">
        <f>'BIENES ASEGURADOS IN.DE'!C1069</f>
        <v>0</v>
      </c>
      <c r="D1069" s="431">
        <f>'BIENES ASEGURADOS IN.DE'!D1069*'RT GENERALES'!$E$14</f>
        <v>0</v>
      </c>
      <c r="E1069" s="432">
        <f>'BIENES ASEGURADOS IN.DE'!E1069*'RT GENERALES'!$E$14</f>
        <v>0</v>
      </c>
      <c r="F1069" s="433">
        <f>'BIENES ASEGURADOS IN.DE'!F1069*'RT GENERALES'!$E$14</f>
        <v>0</v>
      </c>
      <c r="G1069" s="425">
        <f t="shared" si="177"/>
        <v>0</v>
      </c>
      <c r="H1069" s="283"/>
      <c r="I1069" s="284">
        <f>((((D1069+E1069)*('DT IN. DE'!$C$5/1000)))*($D$1166/IF(AND($D$1165&gt;$B$1167,$B$1167&gt;$D$1164),366,365))+(F1069*('DT IN. DE'!$C$5/2000)))</f>
        <v>0</v>
      </c>
      <c r="J1069" s="285">
        <f t="shared" si="178"/>
        <v>0</v>
      </c>
      <c r="K1069" s="286">
        <f>(((D1069+E1069)*('DT IN. DE'!$E$5/1000))*($D$1166/IF(AND($D$1165&gt;$B$1167,$B$1167&gt;$D$1164),366,365))+(F1069*('DT IN. DE'!$E$5/2000)))</f>
        <v>0</v>
      </c>
      <c r="L1069" s="385"/>
      <c r="M1069" s="287">
        <f t="shared" si="179"/>
        <v>0</v>
      </c>
      <c r="O1069" s="288">
        <f>(($T1069*'DT IN. DE'!$C$5/1000))*($D$1166/IF(AND($D$1165&gt;$B$1167,$B$1167&gt;$D$1164),366,365))+(($U1069*'DT IN. DE'!$C$5/2000))</f>
        <v>0</v>
      </c>
      <c r="P1069" s="289">
        <f t="shared" si="180"/>
        <v>0</v>
      </c>
      <c r="Q1069" s="289">
        <f>(($T1069*'DT IN. DE'!$E$5/1000))*($D$1166/IF(AND($D$1165&gt;$B$1167,$B$1167&gt;$D$1164),366,365))+(($U1069*'DT IN. DE'!$E$5/2000))</f>
        <v>0</v>
      </c>
      <c r="R1069" s="290">
        <f t="shared" si="181"/>
        <v>0</v>
      </c>
      <c r="T1069" s="291">
        <f t="shared" si="182"/>
        <v>0</v>
      </c>
      <c r="U1069" s="291">
        <f t="shared" si="183"/>
        <v>0</v>
      </c>
      <c r="W1069" s="288">
        <f>(($AB1069*'DT IN. DE'!$C$5/1000))*($D$1166/IF(AND($D$1165&gt;$B$1167,$B$1167&gt;$D$1164),366,365))+(($AC1069*'DT IN. DE'!$C$5/2000))</f>
        <v>0</v>
      </c>
      <c r="X1069" s="289">
        <f t="shared" si="184"/>
        <v>0</v>
      </c>
      <c r="Y1069" s="289">
        <f>(($AB1069*'DT IN. DE'!$E$5/1000))*($D$1166/IF(AND($D$1165&gt;$B$1167,$B$1167&gt;$D$1164),366,365))+(($AC1069*'DT IN. DE'!$E$5/2000))</f>
        <v>0</v>
      </c>
      <c r="Z1069" s="292">
        <f t="shared" si="185"/>
        <v>0</v>
      </c>
      <c r="AA1069" s="386"/>
      <c r="AB1069" s="291">
        <f t="shared" si="186"/>
        <v>0</v>
      </c>
      <c r="AC1069" s="291">
        <f t="shared" si="187"/>
        <v>0</v>
      </c>
    </row>
    <row r="1070" spans="2:29" x14ac:dyDescent="0.25">
      <c r="B1070" s="423">
        <v>1066</v>
      </c>
      <c r="C1070" s="430">
        <f>'BIENES ASEGURADOS IN.DE'!C1070</f>
        <v>0</v>
      </c>
      <c r="D1070" s="431">
        <f>'BIENES ASEGURADOS IN.DE'!D1070*'RT GENERALES'!$E$14</f>
        <v>0</v>
      </c>
      <c r="E1070" s="432">
        <f>'BIENES ASEGURADOS IN.DE'!E1070*'RT GENERALES'!$E$14</f>
        <v>0</v>
      </c>
      <c r="F1070" s="433">
        <f>'BIENES ASEGURADOS IN.DE'!F1070*'RT GENERALES'!$E$14</f>
        <v>0</v>
      </c>
      <c r="G1070" s="425">
        <f t="shared" si="177"/>
        <v>0</v>
      </c>
      <c r="H1070" s="283"/>
      <c r="I1070" s="284">
        <f>((((D1070+E1070)*('DT IN. DE'!$C$5/1000)))*($D$1166/IF(AND($D$1165&gt;$B$1167,$B$1167&gt;$D$1164),366,365))+(F1070*('DT IN. DE'!$C$5/2000)))</f>
        <v>0</v>
      </c>
      <c r="J1070" s="285">
        <f t="shared" si="178"/>
        <v>0</v>
      </c>
      <c r="K1070" s="286">
        <f>(((D1070+E1070)*('DT IN. DE'!$E$5/1000))*($D$1166/IF(AND($D$1165&gt;$B$1167,$B$1167&gt;$D$1164),366,365))+(F1070*('DT IN. DE'!$E$5/2000)))</f>
        <v>0</v>
      </c>
      <c r="L1070" s="385"/>
      <c r="M1070" s="287">
        <f t="shared" si="179"/>
        <v>0</v>
      </c>
      <c r="O1070" s="288">
        <f>(($T1070*'DT IN. DE'!$C$5/1000))*($D$1166/IF(AND($D$1165&gt;$B$1167,$B$1167&gt;$D$1164),366,365))+(($U1070*'DT IN. DE'!$C$5/2000))</f>
        <v>0</v>
      </c>
      <c r="P1070" s="289">
        <f t="shared" si="180"/>
        <v>0</v>
      </c>
      <c r="Q1070" s="289">
        <f>(($T1070*'DT IN. DE'!$E$5/1000))*($D$1166/IF(AND($D$1165&gt;$B$1167,$B$1167&gt;$D$1164),366,365))+(($U1070*'DT IN. DE'!$E$5/2000))</f>
        <v>0</v>
      </c>
      <c r="R1070" s="290">
        <f t="shared" si="181"/>
        <v>0</v>
      </c>
      <c r="T1070" s="291">
        <f t="shared" si="182"/>
        <v>0</v>
      </c>
      <c r="U1070" s="291">
        <f t="shared" si="183"/>
        <v>0</v>
      </c>
      <c r="W1070" s="288">
        <f>(($AB1070*'DT IN. DE'!$C$5/1000))*($D$1166/IF(AND($D$1165&gt;$B$1167,$B$1167&gt;$D$1164),366,365))+(($AC1070*'DT IN. DE'!$C$5/2000))</f>
        <v>0</v>
      </c>
      <c r="X1070" s="289">
        <f t="shared" si="184"/>
        <v>0</v>
      </c>
      <c r="Y1070" s="289">
        <f>(($AB1070*'DT IN. DE'!$E$5/1000))*($D$1166/IF(AND($D$1165&gt;$B$1167,$B$1167&gt;$D$1164),366,365))+(($AC1070*'DT IN. DE'!$E$5/2000))</f>
        <v>0</v>
      </c>
      <c r="Z1070" s="292">
        <f t="shared" si="185"/>
        <v>0</v>
      </c>
      <c r="AA1070" s="386"/>
      <c r="AB1070" s="291">
        <f t="shared" si="186"/>
        <v>0</v>
      </c>
      <c r="AC1070" s="291">
        <f t="shared" si="187"/>
        <v>0</v>
      </c>
    </row>
    <row r="1071" spans="2:29" x14ac:dyDescent="0.25">
      <c r="B1071" s="424">
        <v>1067</v>
      </c>
      <c r="C1071" s="430">
        <f>'BIENES ASEGURADOS IN.DE'!C1071</f>
        <v>0</v>
      </c>
      <c r="D1071" s="431">
        <f>'BIENES ASEGURADOS IN.DE'!D1071*'RT GENERALES'!$E$14</f>
        <v>0</v>
      </c>
      <c r="E1071" s="432">
        <f>'BIENES ASEGURADOS IN.DE'!E1071*'RT GENERALES'!$E$14</f>
        <v>0</v>
      </c>
      <c r="F1071" s="433">
        <f>'BIENES ASEGURADOS IN.DE'!F1071*'RT GENERALES'!$E$14</f>
        <v>0</v>
      </c>
      <c r="G1071" s="425">
        <f t="shared" si="177"/>
        <v>0</v>
      </c>
      <c r="H1071" s="283"/>
      <c r="I1071" s="284">
        <f>((((D1071+E1071)*('DT IN. DE'!$C$5/1000)))*($D$1166/IF(AND($D$1165&gt;$B$1167,$B$1167&gt;$D$1164),366,365))+(F1071*('DT IN. DE'!$C$5/2000)))</f>
        <v>0</v>
      </c>
      <c r="J1071" s="285">
        <f t="shared" si="178"/>
        <v>0</v>
      </c>
      <c r="K1071" s="286">
        <f>(((D1071+E1071)*('DT IN. DE'!$E$5/1000))*($D$1166/IF(AND($D$1165&gt;$B$1167,$B$1167&gt;$D$1164),366,365))+(F1071*('DT IN. DE'!$E$5/2000)))</f>
        <v>0</v>
      </c>
      <c r="L1071" s="385"/>
      <c r="M1071" s="287">
        <f t="shared" si="179"/>
        <v>0</v>
      </c>
      <c r="O1071" s="288">
        <f>(($T1071*'DT IN. DE'!$C$5/1000))*($D$1166/IF(AND($D$1165&gt;$B$1167,$B$1167&gt;$D$1164),366,365))+(($U1071*'DT IN. DE'!$C$5/2000))</f>
        <v>0</v>
      </c>
      <c r="P1071" s="289">
        <f t="shared" si="180"/>
        <v>0</v>
      </c>
      <c r="Q1071" s="289">
        <f>(($T1071*'DT IN. DE'!$E$5/1000))*($D$1166/IF(AND($D$1165&gt;$B$1167,$B$1167&gt;$D$1164),366,365))+(($U1071*'DT IN. DE'!$E$5/2000))</f>
        <v>0</v>
      </c>
      <c r="R1071" s="290">
        <f t="shared" si="181"/>
        <v>0</v>
      </c>
      <c r="T1071" s="291">
        <f t="shared" si="182"/>
        <v>0</v>
      </c>
      <c r="U1071" s="291">
        <f t="shared" si="183"/>
        <v>0</v>
      </c>
      <c r="W1071" s="288">
        <f>(($AB1071*'DT IN. DE'!$C$5/1000))*($D$1166/IF(AND($D$1165&gt;$B$1167,$B$1167&gt;$D$1164),366,365))+(($AC1071*'DT IN. DE'!$C$5/2000))</f>
        <v>0</v>
      </c>
      <c r="X1071" s="289">
        <f t="shared" si="184"/>
        <v>0</v>
      </c>
      <c r="Y1071" s="289">
        <f>(($AB1071*'DT IN. DE'!$E$5/1000))*($D$1166/IF(AND($D$1165&gt;$B$1167,$B$1167&gt;$D$1164),366,365))+(($AC1071*'DT IN. DE'!$E$5/2000))</f>
        <v>0</v>
      </c>
      <c r="Z1071" s="292">
        <f t="shared" si="185"/>
        <v>0</v>
      </c>
      <c r="AA1071" s="386"/>
      <c r="AB1071" s="291">
        <f t="shared" si="186"/>
        <v>0</v>
      </c>
      <c r="AC1071" s="291">
        <f t="shared" si="187"/>
        <v>0</v>
      </c>
    </row>
    <row r="1072" spans="2:29" x14ac:dyDescent="0.25">
      <c r="B1072" s="424">
        <v>1068</v>
      </c>
      <c r="C1072" s="430">
        <f>'BIENES ASEGURADOS IN.DE'!C1072</f>
        <v>0</v>
      </c>
      <c r="D1072" s="431">
        <f>'BIENES ASEGURADOS IN.DE'!D1072*'RT GENERALES'!$E$14</f>
        <v>0</v>
      </c>
      <c r="E1072" s="432">
        <f>'BIENES ASEGURADOS IN.DE'!E1072*'RT GENERALES'!$E$14</f>
        <v>0</v>
      </c>
      <c r="F1072" s="433">
        <f>'BIENES ASEGURADOS IN.DE'!F1072*'RT GENERALES'!$E$14</f>
        <v>0</v>
      </c>
      <c r="G1072" s="425">
        <f t="shared" si="177"/>
        <v>0</v>
      </c>
      <c r="H1072" s="283"/>
      <c r="I1072" s="284">
        <f>((((D1072+E1072)*('DT IN. DE'!$C$5/1000)))*($D$1166/IF(AND($D$1165&gt;$B$1167,$B$1167&gt;$D$1164),366,365))+(F1072*('DT IN. DE'!$C$5/2000)))</f>
        <v>0</v>
      </c>
      <c r="J1072" s="285">
        <f t="shared" si="178"/>
        <v>0</v>
      </c>
      <c r="K1072" s="286">
        <f>(((D1072+E1072)*('DT IN. DE'!$E$5/1000))*($D$1166/IF(AND($D$1165&gt;$B$1167,$B$1167&gt;$D$1164),366,365))+(F1072*('DT IN. DE'!$E$5/2000)))</f>
        <v>0</v>
      </c>
      <c r="L1072" s="385"/>
      <c r="M1072" s="287">
        <f t="shared" si="179"/>
        <v>0</v>
      </c>
      <c r="O1072" s="288">
        <f>(($T1072*'DT IN. DE'!$C$5/1000))*($D$1166/IF(AND($D$1165&gt;$B$1167,$B$1167&gt;$D$1164),366,365))+(($U1072*'DT IN. DE'!$C$5/2000))</f>
        <v>0</v>
      </c>
      <c r="P1072" s="289">
        <f t="shared" si="180"/>
        <v>0</v>
      </c>
      <c r="Q1072" s="289">
        <f>(($T1072*'DT IN. DE'!$E$5/1000))*($D$1166/IF(AND($D$1165&gt;$B$1167,$B$1167&gt;$D$1164),366,365))+(($U1072*'DT IN. DE'!$E$5/2000))</f>
        <v>0</v>
      </c>
      <c r="R1072" s="290">
        <f t="shared" si="181"/>
        <v>0</v>
      </c>
      <c r="T1072" s="291">
        <f t="shared" si="182"/>
        <v>0</v>
      </c>
      <c r="U1072" s="291">
        <f t="shared" si="183"/>
        <v>0</v>
      </c>
      <c r="W1072" s="288">
        <f>(($AB1072*'DT IN. DE'!$C$5/1000))*($D$1166/IF(AND($D$1165&gt;$B$1167,$B$1167&gt;$D$1164),366,365))+(($AC1072*'DT IN. DE'!$C$5/2000))</f>
        <v>0</v>
      </c>
      <c r="X1072" s="289">
        <f t="shared" si="184"/>
        <v>0</v>
      </c>
      <c r="Y1072" s="289">
        <f>(($AB1072*'DT IN. DE'!$E$5/1000))*($D$1166/IF(AND($D$1165&gt;$B$1167,$B$1167&gt;$D$1164),366,365))+(($AC1072*'DT IN. DE'!$E$5/2000))</f>
        <v>0</v>
      </c>
      <c r="Z1072" s="292">
        <f t="shared" si="185"/>
        <v>0</v>
      </c>
      <c r="AA1072" s="386"/>
      <c r="AB1072" s="291">
        <f t="shared" si="186"/>
        <v>0</v>
      </c>
      <c r="AC1072" s="291">
        <f t="shared" si="187"/>
        <v>0</v>
      </c>
    </row>
    <row r="1073" spans="2:29" x14ac:dyDescent="0.25">
      <c r="B1073" s="423">
        <v>1069</v>
      </c>
      <c r="C1073" s="430">
        <f>'BIENES ASEGURADOS IN.DE'!C1073</f>
        <v>0</v>
      </c>
      <c r="D1073" s="431">
        <f>'BIENES ASEGURADOS IN.DE'!D1073*'RT GENERALES'!$E$14</f>
        <v>0</v>
      </c>
      <c r="E1073" s="432">
        <f>'BIENES ASEGURADOS IN.DE'!E1073*'RT GENERALES'!$E$14</f>
        <v>0</v>
      </c>
      <c r="F1073" s="433">
        <f>'BIENES ASEGURADOS IN.DE'!F1073*'RT GENERALES'!$E$14</f>
        <v>0</v>
      </c>
      <c r="G1073" s="425">
        <f t="shared" si="177"/>
        <v>0</v>
      </c>
      <c r="H1073" s="283"/>
      <c r="I1073" s="284">
        <f>((((D1073+E1073)*('DT IN. DE'!$C$5/1000)))*($D$1166/IF(AND($D$1165&gt;$B$1167,$B$1167&gt;$D$1164),366,365))+(F1073*('DT IN. DE'!$C$5/2000)))</f>
        <v>0</v>
      </c>
      <c r="J1073" s="285">
        <f t="shared" si="178"/>
        <v>0</v>
      </c>
      <c r="K1073" s="286">
        <f>(((D1073+E1073)*('DT IN. DE'!$E$5/1000))*($D$1166/IF(AND($D$1165&gt;$B$1167,$B$1167&gt;$D$1164),366,365))+(F1073*('DT IN. DE'!$E$5/2000)))</f>
        <v>0</v>
      </c>
      <c r="L1073" s="385"/>
      <c r="M1073" s="287">
        <f t="shared" si="179"/>
        <v>0</v>
      </c>
      <c r="O1073" s="288">
        <f>(($T1073*'DT IN. DE'!$C$5/1000))*($D$1166/IF(AND($D$1165&gt;$B$1167,$B$1167&gt;$D$1164),366,365))+(($U1073*'DT IN. DE'!$C$5/2000))</f>
        <v>0</v>
      </c>
      <c r="P1073" s="289">
        <f t="shared" si="180"/>
        <v>0</v>
      </c>
      <c r="Q1073" s="289">
        <f>(($T1073*'DT IN. DE'!$E$5/1000))*($D$1166/IF(AND($D$1165&gt;$B$1167,$B$1167&gt;$D$1164),366,365))+(($U1073*'DT IN. DE'!$E$5/2000))</f>
        <v>0</v>
      </c>
      <c r="R1073" s="290">
        <f t="shared" si="181"/>
        <v>0</v>
      </c>
      <c r="T1073" s="291">
        <f t="shared" si="182"/>
        <v>0</v>
      </c>
      <c r="U1073" s="291">
        <f t="shared" si="183"/>
        <v>0</v>
      </c>
      <c r="W1073" s="288">
        <f>(($AB1073*'DT IN. DE'!$C$5/1000))*($D$1166/IF(AND($D$1165&gt;$B$1167,$B$1167&gt;$D$1164),366,365))+(($AC1073*'DT IN. DE'!$C$5/2000))</f>
        <v>0</v>
      </c>
      <c r="X1073" s="289">
        <f t="shared" si="184"/>
        <v>0</v>
      </c>
      <c r="Y1073" s="289">
        <f>(($AB1073*'DT IN. DE'!$E$5/1000))*($D$1166/IF(AND($D$1165&gt;$B$1167,$B$1167&gt;$D$1164),366,365))+(($AC1073*'DT IN. DE'!$E$5/2000))</f>
        <v>0</v>
      </c>
      <c r="Z1073" s="292">
        <f t="shared" si="185"/>
        <v>0</v>
      </c>
      <c r="AA1073" s="386"/>
      <c r="AB1073" s="291">
        <f t="shared" si="186"/>
        <v>0</v>
      </c>
      <c r="AC1073" s="291">
        <f t="shared" si="187"/>
        <v>0</v>
      </c>
    </row>
    <row r="1074" spans="2:29" x14ac:dyDescent="0.25">
      <c r="B1074" s="424">
        <v>1070</v>
      </c>
      <c r="C1074" s="430">
        <f>'BIENES ASEGURADOS IN.DE'!C1074</f>
        <v>0</v>
      </c>
      <c r="D1074" s="431">
        <f>'BIENES ASEGURADOS IN.DE'!D1074*'RT GENERALES'!$E$14</f>
        <v>0</v>
      </c>
      <c r="E1074" s="432">
        <f>'BIENES ASEGURADOS IN.DE'!E1074*'RT GENERALES'!$E$14</f>
        <v>0</v>
      </c>
      <c r="F1074" s="433">
        <f>'BIENES ASEGURADOS IN.DE'!F1074*'RT GENERALES'!$E$14</f>
        <v>0</v>
      </c>
      <c r="G1074" s="425">
        <f t="shared" si="177"/>
        <v>0</v>
      </c>
      <c r="H1074" s="283"/>
      <c r="I1074" s="284">
        <f>((((D1074+E1074)*('DT IN. DE'!$C$5/1000)))*($D$1166/IF(AND($D$1165&gt;$B$1167,$B$1167&gt;$D$1164),366,365))+(F1074*('DT IN. DE'!$C$5/2000)))</f>
        <v>0</v>
      </c>
      <c r="J1074" s="285">
        <f t="shared" si="178"/>
        <v>0</v>
      </c>
      <c r="K1074" s="286">
        <f>(((D1074+E1074)*('DT IN. DE'!$E$5/1000))*($D$1166/IF(AND($D$1165&gt;$B$1167,$B$1167&gt;$D$1164),366,365))+(F1074*('DT IN. DE'!$E$5/2000)))</f>
        <v>0</v>
      </c>
      <c r="L1074" s="385"/>
      <c r="M1074" s="287">
        <f t="shared" si="179"/>
        <v>0</v>
      </c>
      <c r="O1074" s="288">
        <f>(($T1074*'DT IN. DE'!$C$5/1000))*($D$1166/IF(AND($D$1165&gt;$B$1167,$B$1167&gt;$D$1164),366,365))+(($U1074*'DT IN. DE'!$C$5/2000))</f>
        <v>0</v>
      </c>
      <c r="P1074" s="289">
        <f t="shared" si="180"/>
        <v>0</v>
      </c>
      <c r="Q1074" s="289">
        <f>(($T1074*'DT IN. DE'!$E$5/1000))*($D$1166/IF(AND($D$1165&gt;$B$1167,$B$1167&gt;$D$1164),366,365))+(($U1074*'DT IN. DE'!$E$5/2000))</f>
        <v>0</v>
      </c>
      <c r="R1074" s="290">
        <f t="shared" si="181"/>
        <v>0</v>
      </c>
      <c r="T1074" s="291">
        <f t="shared" si="182"/>
        <v>0</v>
      </c>
      <c r="U1074" s="291">
        <f t="shared" si="183"/>
        <v>0</v>
      </c>
      <c r="W1074" s="288">
        <f>(($AB1074*'DT IN. DE'!$C$5/1000))*($D$1166/IF(AND($D$1165&gt;$B$1167,$B$1167&gt;$D$1164),366,365))+(($AC1074*'DT IN. DE'!$C$5/2000))</f>
        <v>0</v>
      </c>
      <c r="X1074" s="289">
        <f t="shared" si="184"/>
        <v>0</v>
      </c>
      <c r="Y1074" s="289">
        <f>(($AB1074*'DT IN. DE'!$E$5/1000))*($D$1166/IF(AND($D$1165&gt;$B$1167,$B$1167&gt;$D$1164),366,365))+(($AC1074*'DT IN. DE'!$E$5/2000))</f>
        <v>0</v>
      </c>
      <c r="Z1074" s="292">
        <f t="shared" si="185"/>
        <v>0</v>
      </c>
      <c r="AA1074" s="386"/>
      <c r="AB1074" s="291">
        <f t="shared" si="186"/>
        <v>0</v>
      </c>
      <c r="AC1074" s="291">
        <f t="shared" si="187"/>
        <v>0</v>
      </c>
    </row>
    <row r="1075" spans="2:29" x14ac:dyDescent="0.25">
      <c r="B1075" s="424">
        <v>1071</v>
      </c>
      <c r="C1075" s="430">
        <f>'BIENES ASEGURADOS IN.DE'!C1075</f>
        <v>0</v>
      </c>
      <c r="D1075" s="431">
        <f>'BIENES ASEGURADOS IN.DE'!D1075*'RT GENERALES'!$E$14</f>
        <v>0</v>
      </c>
      <c r="E1075" s="432">
        <f>'BIENES ASEGURADOS IN.DE'!E1075*'RT GENERALES'!$E$14</f>
        <v>0</v>
      </c>
      <c r="F1075" s="433">
        <f>'BIENES ASEGURADOS IN.DE'!F1075*'RT GENERALES'!$E$14</f>
        <v>0</v>
      </c>
      <c r="G1075" s="425">
        <f t="shared" si="177"/>
        <v>0</v>
      </c>
      <c r="H1075" s="283"/>
      <c r="I1075" s="284">
        <f>((((D1075+E1075)*('DT IN. DE'!$C$5/1000)))*($D$1166/IF(AND($D$1165&gt;$B$1167,$B$1167&gt;$D$1164),366,365))+(F1075*('DT IN. DE'!$C$5/2000)))</f>
        <v>0</v>
      </c>
      <c r="J1075" s="285">
        <f t="shared" si="178"/>
        <v>0</v>
      </c>
      <c r="K1075" s="286">
        <f>(((D1075+E1075)*('DT IN. DE'!$E$5/1000))*($D$1166/IF(AND($D$1165&gt;$B$1167,$B$1167&gt;$D$1164),366,365))+(F1075*('DT IN. DE'!$E$5/2000)))</f>
        <v>0</v>
      </c>
      <c r="L1075" s="385"/>
      <c r="M1075" s="287">
        <f t="shared" si="179"/>
        <v>0</v>
      </c>
      <c r="O1075" s="288">
        <f>(($T1075*'DT IN. DE'!$C$5/1000))*($D$1166/IF(AND($D$1165&gt;$B$1167,$B$1167&gt;$D$1164),366,365))+(($U1075*'DT IN. DE'!$C$5/2000))</f>
        <v>0</v>
      </c>
      <c r="P1075" s="289">
        <f t="shared" si="180"/>
        <v>0</v>
      </c>
      <c r="Q1075" s="289">
        <f>(($T1075*'DT IN. DE'!$E$5/1000))*($D$1166/IF(AND($D$1165&gt;$B$1167,$B$1167&gt;$D$1164),366,365))+(($U1075*'DT IN. DE'!$E$5/2000))</f>
        <v>0</v>
      </c>
      <c r="R1075" s="290">
        <f t="shared" si="181"/>
        <v>0</v>
      </c>
      <c r="T1075" s="291">
        <f t="shared" si="182"/>
        <v>0</v>
      </c>
      <c r="U1075" s="291">
        <f t="shared" si="183"/>
        <v>0</v>
      </c>
      <c r="W1075" s="288">
        <f>(($AB1075*'DT IN. DE'!$C$5/1000))*($D$1166/IF(AND($D$1165&gt;$B$1167,$B$1167&gt;$D$1164),366,365))+(($AC1075*'DT IN. DE'!$C$5/2000))</f>
        <v>0</v>
      </c>
      <c r="X1075" s="289">
        <f t="shared" si="184"/>
        <v>0</v>
      </c>
      <c r="Y1075" s="289">
        <f>(($AB1075*'DT IN. DE'!$E$5/1000))*($D$1166/IF(AND($D$1165&gt;$B$1167,$B$1167&gt;$D$1164),366,365))+(($AC1075*'DT IN. DE'!$E$5/2000))</f>
        <v>0</v>
      </c>
      <c r="Z1075" s="292">
        <f t="shared" si="185"/>
        <v>0</v>
      </c>
      <c r="AA1075" s="386"/>
      <c r="AB1075" s="291">
        <f t="shared" si="186"/>
        <v>0</v>
      </c>
      <c r="AC1075" s="291">
        <f t="shared" si="187"/>
        <v>0</v>
      </c>
    </row>
    <row r="1076" spans="2:29" x14ac:dyDescent="0.25">
      <c r="B1076" s="423">
        <v>1072</v>
      </c>
      <c r="C1076" s="430">
        <f>'BIENES ASEGURADOS IN.DE'!C1076</f>
        <v>0</v>
      </c>
      <c r="D1076" s="431">
        <f>'BIENES ASEGURADOS IN.DE'!D1076*'RT GENERALES'!$E$14</f>
        <v>0</v>
      </c>
      <c r="E1076" s="432">
        <f>'BIENES ASEGURADOS IN.DE'!E1076*'RT GENERALES'!$E$14</f>
        <v>0</v>
      </c>
      <c r="F1076" s="433">
        <f>'BIENES ASEGURADOS IN.DE'!F1076*'RT GENERALES'!$E$14</f>
        <v>0</v>
      </c>
      <c r="G1076" s="425">
        <f t="shared" si="177"/>
        <v>0</v>
      </c>
      <c r="H1076" s="283"/>
      <c r="I1076" s="284">
        <f>((((D1076+E1076)*('DT IN. DE'!$C$5/1000)))*($D$1166/IF(AND($D$1165&gt;$B$1167,$B$1167&gt;$D$1164),366,365))+(F1076*('DT IN. DE'!$C$5/2000)))</f>
        <v>0</v>
      </c>
      <c r="J1076" s="285">
        <f t="shared" si="178"/>
        <v>0</v>
      </c>
      <c r="K1076" s="286">
        <f>(((D1076+E1076)*('DT IN. DE'!$E$5/1000))*($D$1166/IF(AND($D$1165&gt;$B$1167,$B$1167&gt;$D$1164),366,365))+(F1076*('DT IN. DE'!$E$5/2000)))</f>
        <v>0</v>
      </c>
      <c r="L1076" s="385"/>
      <c r="M1076" s="287">
        <f t="shared" si="179"/>
        <v>0</v>
      </c>
      <c r="O1076" s="288">
        <f>(($T1076*'DT IN. DE'!$C$5/1000))*($D$1166/IF(AND($D$1165&gt;$B$1167,$B$1167&gt;$D$1164),366,365))+(($U1076*'DT IN. DE'!$C$5/2000))</f>
        <v>0</v>
      </c>
      <c r="P1076" s="289">
        <f t="shared" si="180"/>
        <v>0</v>
      </c>
      <c r="Q1076" s="289">
        <f>(($T1076*'DT IN. DE'!$E$5/1000))*($D$1166/IF(AND($D$1165&gt;$B$1167,$B$1167&gt;$D$1164),366,365))+(($U1076*'DT IN. DE'!$E$5/2000))</f>
        <v>0</v>
      </c>
      <c r="R1076" s="290">
        <f t="shared" si="181"/>
        <v>0</v>
      </c>
      <c r="T1076" s="291">
        <f t="shared" si="182"/>
        <v>0</v>
      </c>
      <c r="U1076" s="291">
        <f t="shared" si="183"/>
        <v>0</v>
      </c>
      <c r="W1076" s="288">
        <f>(($AB1076*'DT IN. DE'!$C$5/1000))*($D$1166/IF(AND($D$1165&gt;$B$1167,$B$1167&gt;$D$1164),366,365))+(($AC1076*'DT IN. DE'!$C$5/2000))</f>
        <v>0</v>
      </c>
      <c r="X1076" s="289">
        <f t="shared" si="184"/>
        <v>0</v>
      </c>
      <c r="Y1076" s="289">
        <f>(($AB1076*'DT IN. DE'!$E$5/1000))*($D$1166/IF(AND($D$1165&gt;$B$1167,$B$1167&gt;$D$1164),366,365))+(($AC1076*'DT IN. DE'!$E$5/2000))</f>
        <v>0</v>
      </c>
      <c r="Z1076" s="292">
        <f t="shared" si="185"/>
        <v>0</v>
      </c>
      <c r="AA1076" s="386"/>
      <c r="AB1076" s="291">
        <f t="shared" si="186"/>
        <v>0</v>
      </c>
      <c r="AC1076" s="291">
        <f t="shared" si="187"/>
        <v>0</v>
      </c>
    </row>
    <row r="1077" spans="2:29" x14ac:dyDescent="0.25">
      <c r="B1077" s="424">
        <v>1073</v>
      </c>
      <c r="C1077" s="430">
        <f>'BIENES ASEGURADOS IN.DE'!C1077</f>
        <v>0</v>
      </c>
      <c r="D1077" s="431">
        <f>'BIENES ASEGURADOS IN.DE'!D1077*'RT GENERALES'!$E$14</f>
        <v>0</v>
      </c>
      <c r="E1077" s="432">
        <f>'BIENES ASEGURADOS IN.DE'!E1077*'RT GENERALES'!$E$14</f>
        <v>0</v>
      </c>
      <c r="F1077" s="433">
        <f>'BIENES ASEGURADOS IN.DE'!F1077*'RT GENERALES'!$E$14</f>
        <v>0</v>
      </c>
      <c r="G1077" s="425">
        <f t="shared" si="177"/>
        <v>0</v>
      </c>
      <c r="H1077" s="283"/>
      <c r="I1077" s="284">
        <f>((((D1077+E1077)*('DT IN. DE'!$C$5/1000)))*($D$1166/IF(AND($D$1165&gt;$B$1167,$B$1167&gt;$D$1164),366,365))+(F1077*('DT IN. DE'!$C$5/2000)))</f>
        <v>0</v>
      </c>
      <c r="J1077" s="285">
        <f t="shared" si="178"/>
        <v>0</v>
      </c>
      <c r="K1077" s="286">
        <f>(((D1077+E1077)*('DT IN. DE'!$E$5/1000))*($D$1166/IF(AND($D$1165&gt;$B$1167,$B$1167&gt;$D$1164),366,365))+(F1077*('DT IN. DE'!$E$5/2000)))</f>
        <v>0</v>
      </c>
      <c r="L1077" s="385"/>
      <c r="M1077" s="287">
        <f t="shared" si="179"/>
        <v>0</v>
      </c>
      <c r="O1077" s="288">
        <f>(($T1077*'DT IN. DE'!$C$5/1000))*($D$1166/IF(AND($D$1165&gt;$B$1167,$B$1167&gt;$D$1164),366,365))+(($U1077*'DT IN. DE'!$C$5/2000))</f>
        <v>0</v>
      </c>
      <c r="P1077" s="289">
        <f t="shared" si="180"/>
        <v>0</v>
      </c>
      <c r="Q1077" s="289">
        <f>(($T1077*'DT IN. DE'!$E$5/1000))*($D$1166/IF(AND($D$1165&gt;$B$1167,$B$1167&gt;$D$1164),366,365))+(($U1077*'DT IN. DE'!$E$5/2000))</f>
        <v>0</v>
      </c>
      <c r="R1077" s="290">
        <f t="shared" si="181"/>
        <v>0</v>
      </c>
      <c r="T1077" s="291">
        <f t="shared" si="182"/>
        <v>0</v>
      </c>
      <c r="U1077" s="291">
        <f t="shared" si="183"/>
        <v>0</v>
      </c>
      <c r="W1077" s="288">
        <f>(($AB1077*'DT IN. DE'!$C$5/1000))*($D$1166/IF(AND($D$1165&gt;$B$1167,$B$1167&gt;$D$1164),366,365))+(($AC1077*'DT IN. DE'!$C$5/2000))</f>
        <v>0</v>
      </c>
      <c r="X1077" s="289">
        <f t="shared" si="184"/>
        <v>0</v>
      </c>
      <c r="Y1077" s="289">
        <f>(($AB1077*'DT IN. DE'!$E$5/1000))*($D$1166/IF(AND($D$1165&gt;$B$1167,$B$1167&gt;$D$1164),366,365))+(($AC1077*'DT IN. DE'!$E$5/2000))</f>
        <v>0</v>
      </c>
      <c r="Z1077" s="292">
        <f t="shared" si="185"/>
        <v>0</v>
      </c>
      <c r="AA1077" s="386"/>
      <c r="AB1077" s="291">
        <f t="shared" si="186"/>
        <v>0</v>
      </c>
      <c r="AC1077" s="291">
        <f t="shared" si="187"/>
        <v>0</v>
      </c>
    </row>
    <row r="1078" spans="2:29" x14ac:dyDescent="0.25">
      <c r="B1078" s="424">
        <v>1074</v>
      </c>
      <c r="C1078" s="430">
        <f>'BIENES ASEGURADOS IN.DE'!C1078</f>
        <v>0</v>
      </c>
      <c r="D1078" s="431">
        <f>'BIENES ASEGURADOS IN.DE'!D1078*'RT GENERALES'!$E$14</f>
        <v>0</v>
      </c>
      <c r="E1078" s="432">
        <f>'BIENES ASEGURADOS IN.DE'!E1078*'RT GENERALES'!$E$14</f>
        <v>0</v>
      </c>
      <c r="F1078" s="433">
        <f>'BIENES ASEGURADOS IN.DE'!F1078*'RT GENERALES'!$E$14</f>
        <v>0</v>
      </c>
      <c r="G1078" s="425">
        <f t="shared" si="177"/>
        <v>0</v>
      </c>
      <c r="H1078" s="283"/>
      <c r="I1078" s="284">
        <f>((((D1078+E1078)*('DT IN. DE'!$C$5/1000)))*($D$1166/IF(AND($D$1165&gt;$B$1167,$B$1167&gt;$D$1164),366,365))+(F1078*('DT IN. DE'!$C$5/2000)))</f>
        <v>0</v>
      </c>
      <c r="J1078" s="285">
        <f t="shared" si="178"/>
        <v>0</v>
      </c>
      <c r="K1078" s="286">
        <f>(((D1078+E1078)*('DT IN. DE'!$E$5/1000))*($D$1166/IF(AND($D$1165&gt;$B$1167,$B$1167&gt;$D$1164),366,365))+(F1078*('DT IN. DE'!$E$5/2000)))</f>
        <v>0</v>
      </c>
      <c r="L1078" s="385"/>
      <c r="M1078" s="287">
        <f t="shared" si="179"/>
        <v>0</v>
      </c>
      <c r="O1078" s="288">
        <f>(($T1078*'DT IN. DE'!$C$5/1000))*($D$1166/IF(AND($D$1165&gt;$B$1167,$B$1167&gt;$D$1164),366,365))+(($U1078*'DT IN. DE'!$C$5/2000))</f>
        <v>0</v>
      </c>
      <c r="P1078" s="289">
        <f t="shared" si="180"/>
        <v>0</v>
      </c>
      <c r="Q1078" s="289">
        <f>(($T1078*'DT IN. DE'!$E$5/1000))*($D$1166/IF(AND($D$1165&gt;$B$1167,$B$1167&gt;$D$1164),366,365))+(($U1078*'DT IN. DE'!$E$5/2000))</f>
        <v>0</v>
      </c>
      <c r="R1078" s="290">
        <f t="shared" si="181"/>
        <v>0</v>
      </c>
      <c r="T1078" s="291">
        <f t="shared" si="182"/>
        <v>0</v>
      </c>
      <c r="U1078" s="291">
        <f t="shared" si="183"/>
        <v>0</v>
      </c>
      <c r="W1078" s="288">
        <f>(($AB1078*'DT IN. DE'!$C$5/1000))*($D$1166/IF(AND($D$1165&gt;$B$1167,$B$1167&gt;$D$1164),366,365))+(($AC1078*'DT IN. DE'!$C$5/2000))</f>
        <v>0</v>
      </c>
      <c r="X1078" s="289">
        <f t="shared" si="184"/>
        <v>0</v>
      </c>
      <c r="Y1078" s="289">
        <f>(($AB1078*'DT IN. DE'!$E$5/1000))*($D$1166/IF(AND($D$1165&gt;$B$1167,$B$1167&gt;$D$1164),366,365))+(($AC1078*'DT IN. DE'!$E$5/2000))</f>
        <v>0</v>
      </c>
      <c r="Z1078" s="292">
        <f t="shared" si="185"/>
        <v>0</v>
      </c>
      <c r="AA1078" s="386"/>
      <c r="AB1078" s="291">
        <f t="shared" si="186"/>
        <v>0</v>
      </c>
      <c r="AC1078" s="291">
        <f t="shared" si="187"/>
        <v>0</v>
      </c>
    </row>
    <row r="1079" spans="2:29" x14ac:dyDescent="0.25">
      <c r="B1079" s="423">
        <v>1075</v>
      </c>
      <c r="C1079" s="430">
        <f>'BIENES ASEGURADOS IN.DE'!C1079</f>
        <v>0</v>
      </c>
      <c r="D1079" s="431">
        <f>'BIENES ASEGURADOS IN.DE'!D1079*'RT GENERALES'!$E$14</f>
        <v>0</v>
      </c>
      <c r="E1079" s="432">
        <f>'BIENES ASEGURADOS IN.DE'!E1079*'RT GENERALES'!$E$14</f>
        <v>0</v>
      </c>
      <c r="F1079" s="433">
        <f>'BIENES ASEGURADOS IN.DE'!F1079*'RT GENERALES'!$E$14</f>
        <v>0</v>
      </c>
      <c r="G1079" s="425">
        <f t="shared" si="177"/>
        <v>0</v>
      </c>
      <c r="H1079" s="283"/>
      <c r="I1079" s="284">
        <f>((((D1079+E1079)*('DT IN. DE'!$C$5/1000)))*($D$1166/IF(AND($D$1165&gt;$B$1167,$B$1167&gt;$D$1164),366,365))+(F1079*('DT IN. DE'!$C$5/2000)))</f>
        <v>0</v>
      </c>
      <c r="J1079" s="285">
        <f t="shared" si="178"/>
        <v>0</v>
      </c>
      <c r="K1079" s="286">
        <f>(((D1079+E1079)*('DT IN. DE'!$E$5/1000))*($D$1166/IF(AND($D$1165&gt;$B$1167,$B$1167&gt;$D$1164),366,365))+(F1079*('DT IN. DE'!$E$5/2000)))</f>
        <v>0</v>
      </c>
      <c r="L1079" s="385"/>
      <c r="M1079" s="287">
        <f t="shared" si="179"/>
        <v>0</v>
      </c>
      <c r="O1079" s="288">
        <f>(($T1079*'DT IN. DE'!$C$5/1000))*($D$1166/IF(AND($D$1165&gt;$B$1167,$B$1167&gt;$D$1164),366,365))+(($U1079*'DT IN. DE'!$C$5/2000))</f>
        <v>0</v>
      </c>
      <c r="P1079" s="289">
        <f t="shared" si="180"/>
        <v>0</v>
      </c>
      <c r="Q1079" s="289">
        <f>(($T1079*'DT IN. DE'!$E$5/1000))*($D$1166/IF(AND($D$1165&gt;$B$1167,$B$1167&gt;$D$1164),366,365))+(($U1079*'DT IN. DE'!$E$5/2000))</f>
        <v>0</v>
      </c>
      <c r="R1079" s="290">
        <f t="shared" si="181"/>
        <v>0</v>
      </c>
      <c r="T1079" s="291">
        <f t="shared" si="182"/>
        <v>0</v>
      </c>
      <c r="U1079" s="291">
        <f t="shared" si="183"/>
        <v>0</v>
      </c>
      <c r="W1079" s="288">
        <f>(($AB1079*'DT IN. DE'!$C$5/1000))*($D$1166/IF(AND($D$1165&gt;$B$1167,$B$1167&gt;$D$1164),366,365))+(($AC1079*'DT IN. DE'!$C$5/2000))</f>
        <v>0</v>
      </c>
      <c r="X1079" s="289">
        <f t="shared" si="184"/>
        <v>0</v>
      </c>
      <c r="Y1079" s="289">
        <f>(($AB1079*'DT IN. DE'!$E$5/1000))*($D$1166/IF(AND($D$1165&gt;$B$1167,$B$1167&gt;$D$1164),366,365))+(($AC1079*'DT IN. DE'!$E$5/2000))</f>
        <v>0</v>
      </c>
      <c r="Z1079" s="292">
        <f t="shared" si="185"/>
        <v>0</v>
      </c>
      <c r="AA1079" s="386"/>
      <c r="AB1079" s="291">
        <f t="shared" si="186"/>
        <v>0</v>
      </c>
      <c r="AC1079" s="291">
        <f t="shared" si="187"/>
        <v>0</v>
      </c>
    </row>
    <row r="1080" spans="2:29" x14ac:dyDescent="0.25">
      <c r="B1080" s="424">
        <v>1076</v>
      </c>
      <c r="C1080" s="430">
        <f>'BIENES ASEGURADOS IN.DE'!C1080</f>
        <v>0</v>
      </c>
      <c r="D1080" s="431">
        <f>'BIENES ASEGURADOS IN.DE'!D1080*'RT GENERALES'!$E$14</f>
        <v>0</v>
      </c>
      <c r="E1080" s="432">
        <f>'BIENES ASEGURADOS IN.DE'!E1080*'RT GENERALES'!$E$14</f>
        <v>0</v>
      </c>
      <c r="F1080" s="433">
        <f>'BIENES ASEGURADOS IN.DE'!F1080*'RT GENERALES'!$E$14</f>
        <v>0</v>
      </c>
      <c r="G1080" s="425">
        <f t="shared" si="177"/>
        <v>0</v>
      </c>
      <c r="H1080" s="283"/>
      <c r="I1080" s="284">
        <f>((((D1080+E1080)*('DT IN. DE'!$C$5/1000)))*($D$1166/IF(AND($D$1165&gt;$B$1167,$B$1167&gt;$D$1164),366,365))+(F1080*('DT IN. DE'!$C$5/2000)))</f>
        <v>0</v>
      </c>
      <c r="J1080" s="285">
        <f t="shared" si="178"/>
        <v>0</v>
      </c>
      <c r="K1080" s="286">
        <f>(((D1080+E1080)*('DT IN. DE'!$E$5/1000))*($D$1166/IF(AND($D$1165&gt;$B$1167,$B$1167&gt;$D$1164),366,365))+(F1080*('DT IN. DE'!$E$5/2000)))</f>
        <v>0</v>
      </c>
      <c r="L1080" s="385"/>
      <c r="M1080" s="287">
        <f t="shared" si="179"/>
        <v>0</v>
      </c>
      <c r="O1080" s="288">
        <f>(($T1080*'DT IN. DE'!$C$5/1000))*($D$1166/IF(AND($D$1165&gt;$B$1167,$B$1167&gt;$D$1164),366,365))+(($U1080*'DT IN. DE'!$C$5/2000))</f>
        <v>0</v>
      </c>
      <c r="P1080" s="289">
        <f t="shared" si="180"/>
        <v>0</v>
      </c>
      <c r="Q1080" s="289">
        <f>(($T1080*'DT IN. DE'!$E$5/1000))*($D$1166/IF(AND($D$1165&gt;$B$1167,$B$1167&gt;$D$1164),366,365))+(($U1080*'DT IN. DE'!$E$5/2000))</f>
        <v>0</v>
      </c>
      <c r="R1080" s="290">
        <f t="shared" si="181"/>
        <v>0</v>
      </c>
      <c r="T1080" s="291">
        <f t="shared" si="182"/>
        <v>0</v>
      </c>
      <c r="U1080" s="291">
        <f t="shared" si="183"/>
        <v>0</v>
      </c>
      <c r="W1080" s="288">
        <f>(($AB1080*'DT IN. DE'!$C$5/1000))*($D$1166/IF(AND($D$1165&gt;$B$1167,$B$1167&gt;$D$1164),366,365))+(($AC1080*'DT IN. DE'!$C$5/2000))</f>
        <v>0</v>
      </c>
      <c r="X1080" s="289">
        <f t="shared" si="184"/>
        <v>0</v>
      </c>
      <c r="Y1080" s="289">
        <f>(($AB1080*'DT IN. DE'!$E$5/1000))*($D$1166/IF(AND($D$1165&gt;$B$1167,$B$1167&gt;$D$1164),366,365))+(($AC1080*'DT IN. DE'!$E$5/2000))</f>
        <v>0</v>
      </c>
      <c r="Z1080" s="292">
        <f t="shared" si="185"/>
        <v>0</v>
      </c>
      <c r="AA1080" s="386"/>
      <c r="AB1080" s="291">
        <f t="shared" si="186"/>
        <v>0</v>
      </c>
      <c r="AC1080" s="291">
        <f t="shared" si="187"/>
        <v>0</v>
      </c>
    </row>
    <row r="1081" spans="2:29" x14ac:dyDescent="0.25">
      <c r="B1081" s="424">
        <v>1077</v>
      </c>
      <c r="C1081" s="430">
        <f>'BIENES ASEGURADOS IN.DE'!C1081</f>
        <v>0</v>
      </c>
      <c r="D1081" s="431">
        <f>'BIENES ASEGURADOS IN.DE'!D1081*'RT GENERALES'!$E$14</f>
        <v>0</v>
      </c>
      <c r="E1081" s="432">
        <f>'BIENES ASEGURADOS IN.DE'!E1081*'RT GENERALES'!$E$14</f>
        <v>0</v>
      </c>
      <c r="F1081" s="433">
        <f>'BIENES ASEGURADOS IN.DE'!F1081*'RT GENERALES'!$E$14</f>
        <v>0</v>
      </c>
      <c r="G1081" s="425">
        <f t="shared" si="177"/>
        <v>0</v>
      </c>
      <c r="H1081" s="283"/>
      <c r="I1081" s="284">
        <f>((((D1081+E1081)*('DT IN. DE'!$C$5/1000)))*($D$1166/IF(AND($D$1165&gt;$B$1167,$B$1167&gt;$D$1164),366,365))+(F1081*('DT IN. DE'!$C$5/2000)))</f>
        <v>0</v>
      </c>
      <c r="J1081" s="285">
        <f t="shared" si="178"/>
        <v>0</v>
      </c>
      <c r="K1081" s="286">
        <f>(((D1081+E1081)*('DT IN. DE'!$E$5/1000))*($D$1166/IF(AND($D$1165&gt;$B$1167,$B$1167&gt;$D$1164),366,365))+(F1081*('DT IN. DE'!$E$5/2000)))</f>
        <v>0</v>
      </c>
      <c r="L1081" s="385"/>
      <c r="M1081" s="287">
        <f t="shared" si="179"/>
        <v>0</v>
      </c>
      <c r="O1081" s="288">
        <f>(($T1081*'DT IN. DE'!$C$5/1000))*($D$1166/IF(AND($D$1165&gt;$B$1167,$B$1167&gt;$D$1164),366,365))+(($U1081*'DT IN. DE'!$C$5/2000))</f>
        <v>0</v>
      </c>
      <c r="P1081" s="289">
        <f t="shared" si="180"/>
        <v>0</v>
      </c>
      <c r="Q1081" s="289">
        <f>(($T1081*'DT IN. DE'!$E$5/1000))*($D$1166/IF(AND($D$1165&gt;$B$1167,$B$1167&gt;$D$1164),366,365))+(($U1081*'DT IN. DE'!$E$5/2000))</f>
        <v>0</v>
      </c>
      <c r="R1081" s="290">
        <f t="shared" si="181"/>
        <v>0</v>
      </c>
      <c r="T1081" s="291">
        <f t="shared" si="182"/>
        <v>0</v>
      </c>
      <c r="U1081" s="291">
        <f t="shared" si="183"/>
        <v>0</v>
      </c>
      <c r="W1081" s="288">
        <f>(($AB1081*'DT IN. DE'!$C$5/1000))*($D$1166/IF(AND($D$1165&gt;$B$1167,$B$1167&gt;$D$1164),366,365))+(($AC1081*'DT IN. DE'!$C$5/2000))</f>
        <v>0</v>
      </c>
      <c r="X1081" s="289">
        <f t="shared" si="184"/>
        <v>0</v>
      </c>
      <c r="Y1081" s="289">
        <f>(($AB1081*'DT IN. DE'!$E$5/1000))*($D$1166/IF(AND($D$1165&gt;$B$1167,$B$1167&gt;$D$1164),366,365))+(($AC1081*'DT IN. DE'!$E$5/2000))</f>
        <v>0</v>
      </c>
      <c r="Z1081" s="292">
        <f t="shared" si="185"/>
        <v>0</v>
      </c>
      <c r="AA1081" s="386"/>
      <c r="AB1081" s="291">
        <f t="shared" si="186"/>
        <v>0</v>
      </c>
      <c r="AC1081" s="291">
        <f t="shared" si="187"/>
        <v>0</v>
      </c>
    </row>
    <row r="1082" spans="2:29" x14ac:dyDescent="0.25">
      <c r="B1082" s="423">
        <v>1078</v>
      </c>
      <c r="C1082" s="430">
        <f>'BIENES ASEGURADOS IN.DE'!C1082</f>
        <v>0</v>
      </c>
      <c r="D1082" s="431">
        <f>'BIENES ASEGURADOS IN.DE'!D1082*'RT GENERALES'!$E$14</f>
        <v>0</v>
      </c>
      <c r="E1082" s="432">
        <f>'BIENES ASEGURADOS IN.DE'!E1082*'RT GENERALES'!$E$14</f>
        <v>0</v>
      </c>
      <c r="F1082" s="433">
        <f>'BIENES ASEGURADOS IN.DE'!F1082*'RT GENERALES'!$E$14</f>
        <v>0</v>
      </c>
      <c r="G1082" s="425">
        <f t="shared" si="177"/>
        <v>0</v>
      </c>
      <c r="H1082" s="283"/>
      <c r="I1082" s="284">
        <f>((((D1082+E1082)*('DT IN. DE'!$C$5/1000)))*($D$1166/IF(AND($D$1165&gt;$B$1167,$B$1167&gt;$D$1164),366,365))+(F1082*('DT IN. DE'!$C$5/2000)))</f>
        <v>0</v>
      </c>
      <c r="J1082" s="285">
        <f t="shared" si="178"/>
        <v>0</v>
      </c>
      <c r="K1082" s="286">
        <f>(((D1082+E1082)*('DT IN. DE'!$E$5/1000))*($D$1166/IF(AND($D$1165&gt;$B$1167,$B$1167&gt;$D$1164),366,365))+(F1082*('DT IN. DE'!$E$5/2000)))</f>
        <v>0</v>
      </c>
      <c r="L1082" s="385"/>
      <c r="M1082" s="287">
        <f t="shared" si="179"/>
        <v>0</v>
      </c>
      <c r="O1082" s="288">
        <f>(($T1082*'DT IN. DE'!$C$5/1000))*($D$1166/IF(AND($D$1165&gt;$B$1167,$B$1167&gt;$D$1164),366,365))+(($U1082*'DT IN. DE'!$C$5/2000))</f>
        <v>0</v>
      </c>
      <c r="P1082" s="289">
        <f t="shared" si="180"/>
        <v>0</v>
      </c>
      <c r="Q1082" s="289">
        <f>(($T1082*'DT IN. DE'!$E$5/1000))*($D$1166/IF(AND($D$1165&gt;$B$1167,$B$1167&gt;$D$1164),366,365))+(($U1082*'DT IN. DE'!$E$5/2000))</f>
        <v>0</v>
      </c>
      <c r="R1082" s="290">
        <f t="shared" si="181"/>
        <v>0</v>
      </c>
      <c r="T1082" s="291">
        <f t="shared" si="182"/>
        <v>0</v>
      </c>
      <c r="U1082" s="291">
        <f t="shared" si="183"/>
        <v>0</v>
      </c>
      <c r="W1082" s="288">
        <f>(($AB1082*'DT IN. DE'!$C$5/1000))*($D$1166/IF(AND($D$1165&gt;$B$1167,$B$1167&gt;$D$1164),366,365))+(($AC1082*'DT IN. DE'!$C$5/2000))</f>
        <v>0</v>
      </c>
      <c r="X1082" s="289">
        <f t="shared" si="184"/>
        <v>0</v>
      </c>
      <c r="Y1082" s="289">
        <f>(($AB1082*'DT IN. DE'!$E$5/1000))*($D$1166/IF(AND($D$1165&gt;$B$1167,$B$1167&gt;$D$1164),366,365))+(($AC1082*'DT IN. DE'!$E$5/2000))</f>
        <v>0</v>
      </c>
      <c r="Z1082" s="292">
        <f t="shared" si="185"/>
        <v>0</v>
      </c>
      <c r="AA1082" s="386"/>
      <c r="AB1082" s="291">
        <f t="shared" si="186"/>
        <v>0</v>
      </c>
      <c r="AC1082" s="291">
        <f t="shared" si="187"/>
        <v>0</v>
      </c>
    </row>
    <row r="1083" spans="2:29" x14ac:dyDescent="0.25">
      <c r="B1083" s="424">
        <v>1079</v>
      </c>
      <c r="C1083" s="430">
        <f>'BIENES ASEGURADOS IN.DE'!C1083</f>
        <v>0</v>
      </c>
      <c r="D1083" s="431">
        <f>'BIENES ASEGURADOS IN.DE'!D1083*'RT GENERALES'!$E$14</f>
        <v>0</v>
      </c>
      <c r="E1083" s="432">
        <f>'BIENES ASEGURADOS IN.DE'!E1083*'RT GENERALES'!$E$14</f>
        <v>0</v>
      </c>
      <c r="F1083" s="433">
        <f>'BIENES ASEGURADOS IN.DE'!F1083*'RT GENERALES'!$E$14</f>
        <v>0</v>
      </c>
      <c r="G1083" s="425">
        <f t="shared" si="177"/>
        <v>0</v>
      </c>
      <c r="H1083" s="283"/>
      <c r="I1083" s="284">
        <f>((((D1083+E1083)*('DT IN. DE'!$C$5/1000)))*($D$1166/IF(AND($D$1165&gt;$B$1167,$B$1167&gt;$D$1164),366,365))+(F1083*('DT IN. DE'!$C$5/2000)))</f>
        <v>0</v>
      </c>
      <c r="J1083" s="285">
        <f t="shared" si="178"/>
        <v>0</v>
      </c>
      <c r="K1083" s="286">
        <f>(((D1083+E1083)*('DT IN. DE'!$E$5/1000))*($D$1166/IF(AND($D$1165&gt;$B$1167,$B$1167&gt;$D$1164),366,365))+(F1083*('DT IN. DE'!$E$5/2000)))</f>
        <v>0</v>
      </c>
      <c r="L1083" s="385"/>
      <c r="M1083" s="287">
        <f t="shared" si="179"/>
        <v>0</v>
      </c>
      <c r="O1083" s="288">
        <f>(($T1083*'DT IN. DE'!$C$5/1000))*($D$1166/IF(AND($D$1165&gt;$B$1167,$B$1167&gt;$D$1164),366,365))+(($U1083*'DT IN. DE'!$C$5/2000))</f>
        <v>0</v>
      </c>
      <c r="P1083" s="289">
        <f t="shared" si="180"/>
        <v>0</v>
      </c>
      <c r="Q1083" s="289">
        <f>(($T1083*'DT IN. DE'!$E$5/1000))*($D$1166/IF(AND($D$1165&gt;$B$1167,$B$1167&gt;$D$1164),366,365))+(($U1083*'DT IN. DE'!$E$5/2000))</f>
        <v>0</v>
      </c>
      <c r="R1083" s="290">
        <f t="shared" si="181"/>
        <v>0</v>
      </c>
      <c r="T1083" s="291">
        <f t="shared" si="182"/>
        <v>0</v>
      </c>
      <c r="U1083" s="291">
        <f t="shared" si="183"/>
        <v>0</v>
      </c>
      <c r="W1083" s="288">
        <f>(($AB1083*'DT IN. DE'!$C$5/1000))*($D$1166/IF(AND($D$1165&gt;$B$1167,$B$1167&gt;$D$1164),366,365))+(($AC1083*'DT IN. DE'!$C$5/2000))</f>
        <v>0</v>
      </c>
      <c r="X1083" s="289">
        <f t="shared" si="184"/>
        <v>0</v>
      </c>
      <c r="Y1083" s="289">
        <f>(($AB1083*'DT IN. DE'!$E$5/1000))*($D$1166/IF(AND($D$1165&gt;$B$1167,$B$1167&gt;$D$1164),366,365))+(($AC1083*'DT IN. DE'!$E$5/2000))</f>
        <v>0</v>
      </c>
      <c r="Z1083" s="292">
        <f t="shared" si="185"/>
        <v>0</v>
      </c>
      <c r="AA1083" s="386"/>
      <c r="AB1083" s="291">
        <f t="shared" si="186"/>
        <v>0</v>
      </c>
      <c r="AC1083" s="291">
        <f t="shared" si="187"/>
        <v>0</v>
      </c>
    </row>
    <row r="1084" spans="2:29" x14ac:dyDescent="0.25">
      <c r="B1084" s="424">
        <v>1080</v>
      </c>
      <c r="C1084" s="430">
        <f>'BIENES ASEGURADOS IN.DE'!C1084</f>
        <v>0</v>
      </c>
      <c r="D1084" s="431">
        <f>'BIENES ASEGURADOS IN.DE'!D1084*'RT GENERALES'!$E$14</f>
        <v>0</v>
      </c>
      <c r="E1084" s="432">
        <f>'BIENES ASEGURADOS IN.DE'!E1084*'RT GENERALES'!$E$14</f>
        <v>0</v>
      </c>
      <c r="F1084" s="433">
        <f>'BIENES ASEGURADOS IN.DE'!F1084*'RT GENERALES'!$E$14</f>
        <v>0</v>
      </c>
      <c r="G1084" s="425">
        <f t="shared" si="177"/>
        <v>0</v>
      </c>
      <c r="H1084" s="283"/>
      <c r="I1084" s="284">
        <f>((((D1084+E1084)*('DT IN. DE'!$C$5/1000)))*($D$1166/IF(AND($D$1165&gt;$B$1167,$B$1167&gt;$D$1164),366,365))+(F1084*('DT IN. DE'!$C$5/2000)))</f>
        <v>0</v>
      </c>
      <c r="J1084" s="285">
        <f t="shared" si="178"/>
        <v>0</v>
      </c>
      <c r="K1084" s="286">
        <f>(((D1084+E1084)*('DT IN. DE'!$E$5/1000))*($D$1166/IF(AND($D$1165&gt;$B$1167,$B$1167&gt;$D$1164),366,365))+(F1084*('DT IN. DE'!$E$5/2000)))</f>
        <v>0</v>
      </c>
      <c r="L1084" s="385"/>
      <c r="M1084" s="287">
        <f t="shared" si="179"/>
        <v>0</v>
      </c>
      <c r="O1084" s="288">
        <f>(($T1084*'DT IN. DE'!$C$5/1000))*($D$1166/IF(AND($D$1165&gt;$B$1167,$B$1167&gt;$D$1164),366,365))+(($U1084*'DT IN. DE'!$C$5/2000))</f>
        <v>0</v>
      </c>
      <c r="P1084" s="289">
        <f t="shared" si="180"/>
        <v>0</v>
      </c>
      <c r="Q1084" s="289">
        <f>(($T1084*'DT IN. DE'!$E$5/1000))*($D$1166/IF(AND($D$1165&gt;$B$1167,$B$1167&gt;$D$1164),366,365))+(($U1084*'DT IN. DE'!$E$5/2000))</f>
        <v>0</v>
      </c>
      <c r="R1084" s="290">
        <f t="shared" si="181"/>
        <v>0</v>
      </c>
      <c r="T1084" s="291">
        <f t="shared" si="182"/>
        <v>0</v>
      </c>
      <c r="U1084" s="291">
        <f t="shared" si="183"/>
        <v>0</v>
      </c>
      <c r="W1084" s="288">
        <f>(($AB1084*'DT IN. DE'!$C$5/1000))*($D$1166/IF(AND($D$1165&gt;$B$1167,$B$1167&gt;$D$1164),366,365))+(($AC1084*'DT IN. DE'!$C$5/2000))</f>
        <v>0</v>
      </c>
      <c r="X1084" s="289">
        <f t="shared" si="184"/>
        <v>0</v>
      </c>
      <c r="Y1084" s="289">
        <f>(($AB1084*'DT IN. DE'!$E$5/1000))*($D$1166/IF(AND($D$1165&gt;$B$1167,$B$1167&gt;$D$1164),366,365))+(($AC1084*'DT IN. DE'!$E$5/2000))</f>
        <v>0</v>
      </c>
      <c r="Z1084" s="292">
        <f t="shared" si="185"/>
        <v>0</v>
      </c>
      <c r="AA1084" s="386"/>
      <c r="AB1084" s="291">
        <f t="shared" si="186"/>
        <v>0</v>
      </c>
      <c r="AC1084" s="291">
        <f t="shared" si="187"/>
        <v>0</v>
      </c>
    </row>
    <row r="1085" spans="2:29" x14ac:dyDescent="0.25">
      <c r="B1085" s="423">
        <v>1081</v>
      </c>
      <c r="C1085" s="430">
        <f>'BIENES ASEGURADOS IN.DE'!C1085</f>
        <v>0</v>
      </c>
      <c r="D1085" s="431">
        <f>'BIENES ASEGURADOS IN.DE'!D1085*'RT GENERALES'!$E$14</f>
        <v>0</v>
      </c>
      <c r="E1085" s="432">
        <f>'BIENES ASEGURADOS IN.DE'!E1085*'RT GENERALES'!$E$14</f>
        <v>0</v>
      </c>
      <c r="F1085" s="433">
        <f>'BIENES ASEGURADOS IN.DE'!F1085*'RT GENERALES'!$E$14</f>
        <v>0</v>
      </c>
      <c r="G1085" s="425">
        <f t="shared" si="177"/>
        <v>0</v>
      </c>
      <c r="H1085" s="283"/>
      <c r="I1085" s="284">
        <f>((((D1085+E1085)*('DT IN. DE'!$C$5/1000)))*($D$1166/IF(AND($D$1165&gt;$B$1167,$B$1167&gt;$D$1164),366,365))+(F1085*('DT IN. DE'!$C$5/2000)))</f>
        <v>0</v>
      </c>
      <c r="J1085" s="285">
        <f t="shared" si="178"/>
        <v>0</v>
      </c>
      <c r="K1085" s="286">
        <f>(((D1085+E1085)*('DT IN. DE'!$E$5/1000))*($D$1166/IF(AND($D$1165&gt;$B$1167,$B$1167&gt;$D$1164),366,365))+(F1085*('DT IN. DE'!$E$5/2000)))</f>
        <v>0</v>
      </c>
      <c r="L1085" s="385"/>
      <c r="M1085" s="287">
        <f t="shared" si="179"/>
        <v>0</v>
      </c>
      <c r="O1085" s="288">
        <f>(($T1085*'DT IN. DE'!$C$5/1000))*($D$1166/IF(AND($D$1165&gt;$B$1167,$B$1167&gt;$D$1164),366,365))+(($U1085*'DT IN. DE'!$C$5/2000))</f>
        <v>0</v>
      </c>
      <c r="P1085" s="289">
        <f t="shared" si="180"/>
        <v>0</v>
      </c>
      <c r="Q1085" s="289">
        <f>(($T1085*'DT IN. DE'!$E$5/1000))*($D$1166/IF(AND($D$1165&gt;$B$1167,$B$1167&gt;$D$1164),366,365))+(($U1085*'DT IN. DE'!$E$5/2000))</f>
        <v>0</v>
      </c>
      <c r="R1085" s="290">
        <f t="shared" si="181"/>
        <v>0</v>
      </c>
      <c r="T1085" s="291">
        <f t="shared" si="182"/>
        <v>0</v>
      </c>
      <c r="U1085" s="291">
        <f t="shared" si="183"/>
        <v>0</v>
      </c>
      <c r="W1085" s="288">
        <f>(($AB1085*'DT IN. DE'!$C$5/1000))*($D$1166/IF(AND($D$1165&gt;$B$1167,$B$1167&gt;$D$1164),366,365))+(($AC1085*'DT IN. DE'!$C$5/2000))</f>
        <v>0</v>
      </c>
      <c r="X1085" s="289">
        <f t="shared" si="184"/>
        <v>0</v>
      </c>
      <c r="Y1085" s="289">
        <f>(($AB1085*'DT IN. DE'!$E$5/1000))*($D$1166/IF(AND($D$1165&gt;$B$1167,$B$1167&gt;$D$1164),366,365))+(($AC1085*'DT IN. DE'!$E$5/2000))</f>
        <v>0</v>
      </c>
      <c r="Z1085" s="292">
        <f t="shared" si="185"/>
        <v>0</v>
      </c>
      <c r="AA1085" s="386"/>
      <c r="AB1085" s="291">
        <f t="shared" si="186"/>
        <v>0</v>
      </c>
      <c r="AC1085" s="291">
        <f t="shared" si="187"/>
        <v>0</v>
      </c>
    </row>
    <row r="1086" spans="2:29" x14ac:dyDescent="0.25">
      <c r="B1086" s="424">
        <v>1082</v>
      </c>
      <c r="C1086" s="430">
        <f>'BIENES ASEGURADOS IN.DE'!C1086</f>
        <v>0</v>
      </c>
      <c r="D1086" s="431">
        <f>'BIENES ASEGURADOS IN.DE'!D1086*'RT GENERALES'!$E$14</f>
        <v>0</v>
      </c>
      <c r="E1086" s="432">
        <f>'BIENES ASEGURADOS IN.DE'!E1086*'RT GENERALES'!$E$14</f>
        <v>0</v>
      </c>
      <c r="F1086" s="433">
        <f>'BIENES ASEGURADOS IN.DE'!F1086*'RT GENERALES'!$E$14</f>
        <v>0</v>
      </c>
      <c r="G1086" s="425">
        <f t="shared" si="177"/>
        <v>0</v>
      </c>
      <c r="H1086" s="283"/>
      <c r="I1086" s="284">
        <f>((((D1086+E1086)*('DT IN. DE'!$C$5/1000)))*($D$1166/IF(AND($D$1165&gt;$B$1167,$B$1167&gt;$D$1164),366,365))+(F1086*('DT IN. DE'!$C$5/2000)))</f>
        <v>0</v>
      </c>
      <c r="J1086" s="285">
        <f t="shared" si="178"/>
        <v>0</v>
      </c>
      <c r="K1086" s="286">
        <f>(((D1086+E1086)*('DT IN. DE'!$E$5/1000))*($D$1166/IF(AND($D$1165&gt;$B$1167,$B$1167&gt;$D$1164),366,365))+(F1086*('DT IN. DE'!$E$5/2000)))</f>
        <v>0</v>
      </c>
      <c r="L1086" s="385"/>
      <c r="M1086" s="287">
        <f t="shared" si="179"/>
        <v>0</v>
      </c>
      <c r="O1086" s="288">
        <f>(($T1086*'DT IN. DE'!$C$5/1000))*($D$1166/IF(AND($D$1165&gt;$B$1167,$B$1167&gt;$D$1164),366,365))+(($U1086*'DT IN. DE'!$C$5/2000))</f>
        <v>0</v>
      </c>
      <c r="P1086" s="289">
        <f t="shared" si="180"/>
        <v>0</v>
      </c>
      <c r="Q1086" s="289">
        <f>(($T1086*'DT IN. DE'!$E$5/1000))*($D$1166/IF(AND($D$1165&gt;$B$1167,$B$1167&gt;$D$1164),366,365))+(($U1086*'DT IN. DE'!$E$5/2000))</f>
        <v>0</v>
      </c>
      <c r="R1086" s="290">
        <f t="shared" si="181"/>
        <v>0</v>
      </c>
      <c r="T1086" s="291">
        <f t="shared" si="182"/>
        <v>0</v>
      </c>
      <c r="U1086" s="291">
        <f t="shared" si="183"/>
        <v>0</v>
      </c>
      <c r="W1086" s="288">
        <f>(($AB1086*'DT IN. DE'!$C$5/1000))*($D$1166/IF(AND($D$1165&gt;$B$1167,$B$1167&gt;$D$1164),366,365))+(($AC1086*'DT IN. DE'!$C$5/2000))</f>
        <v>0</v>
      </c>
      <c r="X1086" s="289">
        <f t="shared" si="184"/>
        <v>0</v>
      </c>
      <c r="Y1086" s="289">
        <f>(($AB1086*'DT IN. DE'!$E$5/1000))*($D$1166/IF(AND($D$1165&gt;$B$1167,$B$1167&gt;$D$1164),366,365))+(($AC1086*'DT IN. DE'!$E$5/2000))</f>
        <v>0</v>
      </c>
      <c r="Z1086" s="292">
        <f t="shared" si="185"/>
        <v>0</v>
      </c>
      <c r="AA1086" s="386"/>
      <c r="AB1086" s="291">
        <f t="shared" si="186"/>
        <v>0</v>
      </c>
      <c r="AC1086" s="291">
        <f t="shared" si="187"/>
        <v>0</v>
      </c>
    </row>
    <row r="1087" spans="2:29" x14ac:dyDescent="0.25">
      <c r="B1087" s="424">
        <v>1083</v>
      </c>
      <c r="C1087" s="430">
        <f>'BIENES ASEGURADOS IN.DE'!C1087</f>
        <v>0</v>
      </c>
      <c r="D1087" s="431">
        <f>'BIENES ASEGURADOS IN.DE'!D1087*'RT GENERALES'!$E$14</f>
        <v>0</v>
      </c>
      <c r="E1087" s="432">
        <f>'BIENES ASEGURADOS IN.DE'!E1087*'RT GENERALES'!$E$14</f>
        <v>0</v>
      </c>
      <c r="F1087" s="433">
        <f>'BIENES ASEGURADOS IN.DE'!F1087*'RT GENERALES'!$E$14</f>
        <v>0</v>
      </c>
      <c r="G1087" s="425">
        <f t="shared" si="177"/>
        <v>0</v>
      </c>
      <c r="H1087" s="283"/>
      <c r="I1087" s="284">
        <f>((((D1087+E1087)*('DT IN. DE'!$C$5/1000)))*($D$1166/IF(AND($D$1165&gt;$B$1167,$B$1167&gt;$D$1164),366,365))+(F1087*('DT IN. DE'!$C$5/2000)))</f>
        <v>0</v>
      </c>
      <c r="J1087" s="285">
        <f t="shared" si="178"/>
        <v>0</v>
      </c>
      <c r="K1087" s="286">
        <f>(((D1087+E1087)*('DT IN. DE'!$E$5/1000))*($D$1166/IF(AND($D$1165&gt;$B$1167,$B$1167&gt;$D$1164),366,365))+(F1087*('DT IN. DE'!$E$5/2000)))</f>
        <v>0</v>
      </c>
      <c r="L1087" s="385"/>
      <c r="M1087" s="287">
        <f t="shared" si="179"/>
        <v>0</v>
      </c>
      <c r="O1087" s="288">
        <f>(($T1087*'DT IN. DE'!$C$5/1000))*($D$1166/IF(AND($D$1165&gt;$B$1167,$B$1167&gt;$D$1164),366,365))+(($U1087*'DT IN. DE'!$C$5/2000))</f>
        <v>0</v>
      </c>
      <c r="P1087" s="289">
        <f t="shared" si="180"/>
        <v>0</v>
      </c>
      <c r="Q1087" s="289">
        <f>(($T1087*'DT IN. DE'!$E$5/1000))*($D$1166/IF(AND($D$1165&gt;$B$1167,$B$1167&gt;$D$1164),366,365))+(($U1087*'DT IN. DE'!$E$5/2000))</f>
        <v>0</v>
      </c>
      <c r="R1087" s="290">
        <f t="shared" si="181"/>
        <v>0</v>
      </c>
      <c r="T1087" s="291">
        <f t="shared" si="182"/>
        <v>0</v>
      </c>
      <c r="U1087" s="291">
        <f t="shared" si="183"/>
        <v>0</v>
      </c>
      <c r="W1087" s="288">
        <f>(($AB1087*'DT IN. DE'!$C$5/1000))*($D$1166/IF(AND($D$1165&gt;$B$1167,$B$1167&gt;$D$1164),366,365))+(($AC1087*'DT IN. DE'!$C$5/2000))</f>
        <v>0</v>
      </c>
      <c r="X1087" s="289">
        <f t="shared" si="184"/>
        <v>0</v>
      </c>
      <c r="Y1087" s="289">
        <f>(($AB1087*'DT IN. DE'!$E$5/1000))*($D$1166/IF(AND($D$1165&gt;$B$1167,$B$1167&gt;$D$1164),366,365))+(($AC1087*'DT IN. DE'!$E$5/2000))</f>
        <v>0</v>
      </c>
      <c r="Z1087" s="292">
        <f t="shared" si="185"/>
        <v>0</v>
      </c>
      <c r="AA1087" s="386"/>
      <c r="AB1087" s="291">
        <f t="shared" si="186"/>
        <v>0</v>
      </c>
      <c r="AC1087" s="291">
        <f t="shared" si="187"/>
        <v>0</v>
      </c>
    </row>
    <row r="1088" spans="2:29" x14ac:dyDescent="0.25">
      <c r="B1088" s="423">
        <v>1084</v>
      </c>
      <c r="C1088" s="430">
        <f>'BIENES ASEGURADOS IN.DE'!C1088</f>
        <v>0</v>
      </c>
      <c r="D1088" s="431">
        <f>'BIENES ASEGURADOS IN.DE'!D1088*'RT GENERALES'!$E$14</f>
        <v>0</v>
      </c>
      <c r="E1088" s="432">
        <f>'BIENES ASEGURADOS IN.DE'!E1088*'RT GENERALES'!$E$14</f>
        <v>0</v>
      </c>
      <c r="F1088" s="433">
        <f>'BIENES ASEGURADOS IN.DE'!F1088*'RT GENERALES'!$E$14</f>
        <v>0</v>
      </c>
      <c r="G1088" s="425">
        <f t="shared" si="177"/>
        <v>0</v>
      </c>
      <c r="H1088" s="283"/>
      <c r="I1088" s="284">
        <f>((((D1088+E1088)*('DT IN. DE'!$C$5/1000)))*($D$1166/IF(AND($D$1165&gt;$B$1167,$B$1167&gt;$D$1164),366,365))+(F1088*('DT IN. DE'!$C$5/2000)))</f>
        <v>0</v>
      </c>
      <c r="J1088" s="285">
        <f t="shared" si="178"/>
        <v>0</v>
      </c>
      <c r="K1088" s="286">
        <f>(((D1088+E1088)*('DT IN. DE'!$E$5/1000))*($D$1166/IF(AND($D$1165&gt;$B$1167,$B$1167&gt;$D$1164),366,365))+(F1088*('DT IN. DE'!$E$5/2000)))</f>
        <v>0</v>
      </c>
      <c r="L1088" s="385"/>
      <c r="M1088" s="287">
        <f t="shared" si="179"/>
        <v>0</v>
      </c>
      <c r="O1088" s="288">
        <f>(($T1088*'DT IN. DE'!$C$5/1000))*($D$1166/IF(AND($D$1165&gt;$B$1167,$B$1167&gt;$D$1164),366,365))+(($U1088*'DT IN. DE'!$C$5/2000))</f>
        <v>0</v>
      </c>
      <c r="P1088" s="289">
        <f t="shared" si="180"/>
        <v>0</v>
      </c>
      <c r="Q1088" s="289">
        <f>(($T1088*'DT IN. DE'!$E$5/1000))*($D$1166/IF(AND($D$1165&gt;$B$1167,$B$1167&gt;$D$1164),366,365))+(($U1088*'DT IN. DE'!$E$5/2000))</f>
        <v>0</v>
      </c>
      <c r="R1088" s="290">
        <f t="shared" si="181"/>
        <v>0</v>
      </c>
      <c r="T1088" s="291">
        <f t="shared" si="182"/>
        <v>0</v>
      </c>
      <c r="U1088" s="291">
        <f t="shared" si="183"/>
        <v>0</v>
      </c>
      <c r="W1088" s="288">
        <f>(($AB1088*'DT IN. DE'!$C$5/1000))*($D$1166/IF(AND($D$1165&gt;$B$1167,$B$1167&gt;$D$1164),366,365))+(($AC1088*'DT IN. DE'!$C$5/2000))</f>
        <v>0</v>
      </c>
      <c r="X1088" s="289">
        <f t="shared" si="184"/>
        <v>0</v>
      </c>
      <c r="Y1088" s="289">
        <f>(($AB1088*'DT IN. DE'!$E$5/1000))*($D$1166/IF(AND($D$1165&gt;$B$1167,$B$1167&gt;$D$1164),366,365))+(($AC1088*'DT IN. DE'!$E$5/2000))</f>
        <v>0</v>
      </c>
      <c r="Z1088" s="292">
        <f t="shared" si="185"/>
        <v>0</v>
      </c>
      <c r="AA1088" s="386"/>
      <c r="AB1088" s="291">
        <f t="shared" si="186"/>
        <v>0</v>
      </c>
      <c r="AC1088" s="291">
        <f t="shared" si="187"/>
        <v>0</v>
      </c>
    </row>
    <row r="1089" spans="2:29" x14ac:dyDescent="0.25">
      <c r="B1089" s="424">
        <v>1085</v>
      </c>
      <c r="C1089" s="430">
        <f>'BIENES ASEGURADOS IN.DE'!C1089</f>
        <v>0</v>
      </c>
      <c r="D1089" s="431">
        <f>'BIENES ASEGURADOS IN.DE'!D1089*'RT GENERALES'!$E$14</f>
        <v>0</v>
      </c>
      <c r="E1089" s="432">
        <f>'BIENES ASEGURADOS IN.DE'!E1089*'RT GENERALES'!$E$14</f>
        <v>0</v>
      </c>
      <c r="F1089" s="433">
        <f>'BIENES ASEGURADOS IN.DE'!F1089*'RT GENERALES'!$E$14</f>
        <v>0</v>
      </c>
      <c r="G1089" s="425">
        <f t="shared" si="177"/>
        <v>0</v>
      </c>
      <c r="H1089" s="283"/>
      <c r="I1089" s="284">
        <f>((((D1089+E1089)*('DT IN. DE'!$C$5/1000)))*($D$1166/IF(AND($D$1165&gt;$B$1167,$B$1167&gt;$D$1164),366,365))+(F1089*('DT IN. DE'!$C$5/2000)))</f>
        <v>0</v>
      </c>
      <c r="J1089" s="285">
        <f t="shared" si="178"/>
        <v>0</v>
      </c>
      <c r="K1089" s="286">
        <f>(((D1089+E1089)*('DT IN. DE'!$E$5/1000))*($D$1166/IF(AND($D$1165&gt;$B$1167,$B$1167&gt;$D$1164),366,365))+(F1089*('DT IN. DE'!$E$5/2000)))</f>
        <v>0</v>
      </c>
      <c r="L1089" s="385"/>
      <c r="M1089" s="287">
        <f t="shared" si="179"/>
        <v>0</v>
      </c>
      <c r="O1089" s="288">
        <f>(($T1089*'DT IN. DE'!$C$5/1000))*($D$1166/IF(AND($D$1165&gt;$B$1167,$B$1167&gt;$D$1164),366,365))+(($U1089*'DT IN. DE'!$C$5/2000))</f>
        <v>0</v>
      </c>
      <c r="P1089" s="289">
        <f t="shared" si="180"/>
        <v>0</v>
      </c>
      <c r="Q1089" s="289">
        <f>(($T1089*'DT IN. DE'!$E$5/1000))*($D$1166/IF(AND($D$1165&gt;$B$1167,$B$1167&gt;$D$1164),366,365))+(($U1089*'DT IN. DE'!$E$5/2000))</f>
        <v>0</v>
      </c>
      <c r="R1089" s="290">
        <f t="shared" si="181"/>
        <v>0</v>
      </c>
      <c r="T1089" s="291">
        <f t="shared" si="182"/>
        <v>0</v>
      </c>
      <c r="U1089" s="291">
        <f t="shared" si="183"/>
        <v>0</v>
      </c>
      <c r="W1089" s="288">
        <f>(($AB1089*'DT IN. DE'!$C$5/1000))*($D$1166/IF(AND($D$1165&gt;$B$1167,$B$1167&gt;$D$1164),366,365))+(($AC1089*'DT IN. DE'!$C$5/2000))</f>
        <v>0</v>
      </c>
      <c r="X1089" s="289">
        <f t="shared" si="184"/>
        <v>0</v>
      </c>
      <c r="Y1089" s="289">
        <f>(($AB1089*'DT IN. DE'!$E$5/1000))*($D$1166/IF(AND($D$1165&gt;$B$1167,$B$1167&gt;$D$1164),366,365))+(($AC1089*'DT IN. DE'!$E$5/2000))</f>
        <v>0</v>
      </c>
      <c r="Z1089" s="292">
        <f t="shared" si="185"/>
        <v>0</v>
      </c>
      <c r="AA1089" s="386"/>
      <c r="AB1089" s="291">
        <f t="shared" si="186"/>
        <v>0</v>
      </c>
      <c r="AC1089" s="291">
        <f t="shared" si="187"/>
        <v>0</v>
      </c>
    </row>
    <row r="1090" spans="2:29" x14ac:dyDescent="0.25">
      <c r="B1090" s="424">
        <v>1086</v>
      </c>
      <c r="C1090" s="430">
        <f>'BIENES ASEGURADOS IN.DE'!C1090</f>
        <v>0</v>
      </c>
      <c r="D1090" s="431">
        <f>'BIENES ASEGURADOS IN.DE'!D1090*'RT GENERALES'!$E$14</f>
        <v>0</v>
      </c>
      <c r="E1090" s="432">
        <f>'BIENES ASEGURADOS IN.DE'!E1090*'RT GENERALES'!$E$14</f>
        <v>0</v>
      </c>
      <c r="F1090" s="433">
        <f>'BIENES ASEGURADOS IN.DE'!F1090*'RT GENERALES'!$E$14</f>
        <v>0</v>
      </c>
      <c r="G1090" s="425">
        <f t="shared" si="177"/>
        <v>0</v>
      </c>
      <c r="H1090" s="283"/>
      <c r="I1090" s="284">
        <f>((((D1090+E1090)*('DT IN. DE'!$C$5/1000)))*($D$1166/IF(AND($D$1165&gt;$B$1167,$B$1167&gt;$D$1164),366,365))+(F1090*('DT IN. DE'!$C$5/2000)))</f>
        <v>0</v>
      </c>
      <c r="J1090" s="285">
        <f t="shared" si="178"/>
        <v>0</v>
      </c>
      <c r="K1090" s="286">
        <f>(((D1090+E1090)*('DT IN. DE'!$E$5/1000))*($D$1166/IF(AND($D$1165&gt;$B$1167,$B$1167&gt;$D$1164),366,365))+(F1090*('DT IN. DE'!$E$5/2000)))</f>
        <v>0</v>
      </c>
      <c r="L1090" s="385"/>
      <c r="M1090" s="287">
        <f t="shared" si="179"/>
        <v>0</v>
      </c>
      <c r="O1090" s="288">
        <f>(($T1090*'DT IN. DE'!$C$5/1000))*($D$1166/IF(AND($D$1165&gt;$B$1167,$B$1167&gt;$D$1164),366,365))+(($U1090*'DT IN. DE'!$C$5/2000))</f>
        <v>0</v>
      </c>
      <c r="P1090" s="289">
        <f t="shared" si="180"/>
        <v>0</v>
      </c>
      <c r="Q1090" s="289">
        <f>(($T1090*'DT IN. DE'!$E$5/1000))*($D$1166/IF(AND($D$1165&gt;$B$1167,$B$1167&gt;$D$1164),366,365))+(($U1090*'DT IN. DE'!$E$5/2000))</f>
        <v>0</v>
      </c>
      <c r="R1090" s="290">
        <f t="shared" si="181"/>
        <v>0</v>
      </c>
      <c r="T1090" s="291">
        <f t="shared" si="182"/>
        <v>0</v>
      </c>
      <c r="U1090" s="291">
        <f t="shared" si="183"/>
        <v>0</v>
      </c>
      <c r="W1090" s="288">
        <f>(($AB1090*'DT IN. DE'!$C$5/1000))*($D$1166/IF(AND($D$1165&gt;$B$1167,$B$1167&gt;$D$1164),366,365))+(($AC1090*'DT IN. DE'!$C$5/2000))</f>
        <v>0</v>
      </c>
      <c r="X1090" s="289">
        <f t="shared" si="184"/>
        <v>0</v>
      </c>
      <c r="Y1090" s="289">
        <f>(($AB1090*'DT IN. DE'!$E$5/1000))*($D$1166/IF(AND($D$1165&gt;$B$1167,$B$1167&gt;$D$1164),366,365))+(($AC1090*'DT IN. DE'!$E$5/2000))</f>
        <v>0</v>
      </c>
      <c r="Z1090" s="292">
        <f t="shared" si="185"/>
        <v>0</v>
      </c>
      <c r="AA1090" s="386"/>
      <c r="AB1090" s="291">
        <f t="shared" si="186"/>
        <v>0</v>
      </c>
      <c r="AC1090" s="291">
        <f t="shared" si="187"/>
        <v>0</v>
      </c>
    </row>
    <row r="1091" spans="2:29" x14ac:dyDescent="0.25">
      <c r="B1091" s="423">
        <v>1087</v>
      </c>
      <c r="C1091" s="430">
        <f>'BIENES ASEGURADOS IN.DE'!C1091</f>
        <v>0</v>
      </c>
      <c r="D1091" s="431">
        <f>'BIENES ASEGURADOS IN.DE'!D1091*'RT GENERALES'!$E$14</f>
        <v>0</v>
      </c>
      <c r="E1091" s="432">
        <f>'BIENES ASEGURADOS IN.DE'!E1091*'RT GENERALES'!$E$14</f>
        <v>0</v>
      </c>
      <c r="F1091" s="433">
        <f>'BIENES ASEGURADOS IN.DE'!F1091*'RT GENERALES'!$E$14</f>
        <v>0</v>
      </c>
      <c r="G1091" s="425">
        <f t="shared" si="177"/>
        <v>0</v>
      </c>
      <c r="H1091" s="283"/>
      <c r="I1091" s="284">
        <f>((((D1091+E1091)*('DT IN. DE'!$C$5/1000)))*($D$1166/IF(AND($D$1165&gt;$B$1167,$B$1167&gt;$D$1164),366,365))+(F1091*('DT IN. DE'!$C$5/2000)))</f>
        <v>0</v>
      </c>
      <c r="J1091" s="285">
        <f t="shared" si="178"/>
        <v>0</v>
      </c>
      <c r="K1091" s="286">
        <f>(((D1091+E1091)*('DT IN. DE'!$E$5/1000))*($D$1166/IF(AND($D$1165&gt;$B$1167,$B$1167&gt;$D$1164),366,365))+(F1091*('DT IN. DE'!$E$5/2000)))</f>
        <v>0</v>
      </c>
      <c r="L1091" s="385"/>
      <c r="M1091" s="287">
        <f t="shared" si="179"/>
        <v>0</v>
      </c>
      <c r="O1091" s="288">
        <f>(($T1091*'DT IN. DE'!$C$5/1000))*($D$1166/IF(AND($D$1165&gt;$B$1167,$B$1167&gt;$D$1164),366,365))+(($U1091*'DT IN. DE'!$C$5/2000))</f>
        <v>0</v>
      </c>
      <c r="P1091" s="289">
        <f t="shared" si="180"/>
        <v>0</v>
      </c>
      <c r="Q1091" s="289">
        <f>(($T1091*'DT IN. DE'!$E$5/1000))*($D$1166/IF(AND($D$1165&gt;$B$1167,$B$1167&gt;$D$1164),366,365))+(($U1091*'DT IN. DE'!$E$5/2000))</f>
        <v>0</v>
      </c>
      <c r="R1091" s="290">
        <f t="shared" si="181"/>
        <v>0</v>
      </c>
      <c r="T1091" s="291">
        <f t="shared" si="182"/>
        <v>0</v>
      </c>
      <c r="U1091" s="291">
        <f t="shared" si="183"/>
        <v>0</v>
      </c>
      <c r="W1091" s="288">
        <f>(($AB1091*'DT IN. DE'!$C$5/1000))*($D$1166/IF(AND($D$1165&gt;$B$1167,$B$1167&gt;$D$1164),366,365))+(($AC1091*'DT IN. DE'!$C$5/2000))</f>
        <v>0</v>
      </c>
      <c r="X1091" s="289">
        <f t="shared" si="184"/>
        <v>0</v>
      </c>
      <c r="Y1091" s="289">
        <f>(($AB1091*'DT IN. DE'!$E$5/1000))*($D$1166/IF(AND($D$1165&gt;$B$1167,$B$1167&gt;$D$1164),366,365))+(($AC1091*'DT IN. DE'!$E$5/2000))</f>
        <v>0</v>
      </c>
      <c r="Z1091" s="292">
        <f t="shared" si="185"/>
        <v>0</v>
      </c>
      <c r="AA1091" s="386"/>
      <c r="AB1091" s="291">
        <f t="shared" si="186"/>
        <v>0</v>
      </c>
      <c r="AC1091" s="291">
        <f t="shared" si="187"/>
        <v>0</v>
      </c>
    </row>
    <row r="1092" spans="2:29" x14ac:dyDescent="0.25">
      <c r="B1092" s="424">
        <v>1088</v>
      </c>
      <c r="C1092" s="430">
        <f>'BIENES ASEGURADOS IN.DE'!C1092</f>
        <v>0</v>
      </c>
      <c r="D1092" s="431">
        <f>'BIENES ASEGURADOS IN.DE'!D1092*'RT GENERALES'!$E$14</f>
        <v>0</v>
      </c>
      <c r="E1092" s="432">
        <f>'BIENES ASEGURADOS IN.DE'!E1092*'RT GENERALES'!$E$14</f>
        <v>0</v>
      </c>
      <c r="F1092" s="433">
        <f>'BIENES ASEGURADOS IN.DE'!F1092*'RT GENERALES'!$E$14</f>
        <v>0</v>
      </c>
      <c r="G1092" s="425">
        <f t="shared" si="177"/>
        <v>0</v>
      </c>
      <c r="H1092" s="283"/>
      <c r="I1092" s="284">
        <f>((((D1092+E1092)*('DT IN. DE'!$C$5/1000)))*($D$1166/IF(AND($D$1165&gt;$B$1167,$B$1167&gt;$D$1164),366,365))+(F1092*('DT IN. DE'!$C$5/2000)))</f>
        <v>0</v>
      </c>
      <c r="J1092" s="285">
        <f t="shared" si="178"/>
        <v>0</v>
      </c>
      <c r="K1092" s="286">
        <f>(((D1092+E1092)*('DT IN. DE'!$E$5/1000))*($D$1166/IF(AND($D$1165&gt;$B$1167,$B$1167&gt;$D$1164),366,365))+(F1092*('DT IN. DE'!$E$5/2000)))</f>
        <v>0</v>
      </c>
      <c r="L1092" s="385"/>
      <c r="M1092" s="287">
        <f t="shared" si="179"/>
        <v>0</v>
      </c>
      <c r="O1092" s="288">
        <f>(($T1092*'DT IN. DE'!$C$5/1000))*($D$1166/IF(AND($D$1165&gt;$B$1167,$B$1167&gt;$D$1164),366,365))+(($U1092*'DT IN. DE'!$C$5/2000))</f>
        <v>0</v>
      </c>
      <c r="P1092" s="289">
        <f t="shared" si="180"/>
        <v>0</v>
      </c>
      <c r="Q1092" s="289">
        <f>(($T1092*'DT IN. DE'!$E$5/1000))*($D$1166/IF(AND($D$1165&gt;$B$1167,$B$1167&gt;$D$1164),366,365))+(($U1092*'DT IN. DE'!$E$5/2000))</f>
        <v>0</v>
      </c>
      <c r="R1092" s="290">
        <f t="shared" si="181"/>
        <v>0</v>
      </c>
      <c r="T1092" s="291">
        <f t="shared" si="182"/>
        <v>0</v>
      </c>
      <c r="U1092" s="291">
        <f t="shared" si="183"/>
        <v>0</v>
      </c>
      <c r="W1092" s="288">
        <f>(($AB1092*'DT IN. DE'!$C$5/1000))*($D$1166/IF(AND($D$1165&gt;$B$1167,$B$1167&gt;$D$1164),366,365))+(($AC1092*'DT IN. DE'!$C$5/2000))</f>
        <v>0</v>
      </c>
      <c r="X1092" s="289">
        <f t="shared" si="184"/>
        <v>0</v>
      </c>
      <c r="Y1092" s="289">
        <f>(($AB1092*'DT IN. DE'!$E$5/1000))*($D$1166/IF(AND($D$1165&gt;$B$1167,$B$1167&gt;$D$1164),366,365))+(($AC1092*'DT IN. DE'!$E$5/2000))</f>
        <v>0</v>
      </c>
      <c r="Z1092" s="292">
        <f t="shared" si="185"/>
        <v>0</v>
      </c>
      <c r="AA1092" s="386"/>
      <c r="AB1092" s="291">
        <f t="shared" si="186"/>
        <v>0</v>
      </c>
      <c r="AC1092" s="291">
        <f t="shared" si="187"/>
        <v>0</v>
      </c>
    </row>
    <row r="1093" spans="2:29" x14ac:dyDescent="0.25">
      <c r="B1093" s="424">
        <v>1089</v>
      </c>
      <c r="C1093" s="430">
        <f>'BIENES ASEGURADOS IN.DE'!C1093</f>
        <v>0</v>
      </c>
      <c r="D1093" s="431">
        <f>'BIENES ASEGURADOS IN.DE'!D1093*'RT GENERALES'!$E$14</f>
        <v>0</v>
      </c>
      <c r="E1093" s="432">
        <f>'BIENES ASEGURADOS IN.DE'!E1093*'RT GENERALES'!$E$14</f>
        <v>0</v>
      </c>
      <c r="F1093" s="433">
        <f>'BIENES ASEGURADOS IN.DE'!F1093*'RT GENERALES'!$E$14</f>
        <v>0</v>
      </c>
      <c r="G1093" s="425">
        <f t="shared" si="177"/>
        <v>0</v>
      </c>
      <c r="H1093" s="283"/>
      <c r="I1093" s="284">
        <f>((((D1093+E1093)*('DT IN. DE'!$C$5/1000)))*($D$1166/IF(AND($D$1165&gt;$B$1167,$B$1167&gt;$D$1164),366,365))+(F1093*('DT IN. DE'!$C$5/2000)))</f>
        <v>0</v>
      </c>
      <c r="J1093" s="285">
        <f t="shared" si="178"/>
        <v>0</v>
      </c>
      <c r="K1093" s="286">
        <f>(((D1093+E1093)*('DT IN. DE'!$E$5/1000))*($D$1166/IF(AND($D$1165&gt;$B$1167,$B$1167&gt;$D$1164),366,365))+(F1093*('DT IN. DE'!$E$5/2000)))</f>
        <v>0</v>
      </c>
      <c r="L1093" s="385"/>
      <c r="M1093" s="287">
        <f t="shared" si="179"/>
        <v>0</v>
      </c>
      <c r="O1093" s="288">
        <f>(($T1093*'DT IN. DE'!$C$5/1000))*($D$1166/IF(AND($D$1165&gt;$B$1167,$B$1167&gt;$D$1164),366,365))+(($U1093*'DT IN. DE'!$C$5/2000))</f>
        <v>0</v>
      </c>
      <c r="P1093" s="289">
        <f t="shared" si="180"/>
        <v>0</v>
      </c>
      <c r="Q1093" s="289">
        <f>(($T1093*'DT IN. DE'!$E$5/1000))*($D$1166/IF(AND($D$1165&gt;$B$1167,$B$1167&gt;$D$1164),366,365))+(($U1093*'DT IN. DE'!$E$5/2000))</f>
        <v>0</v>
      </c>
      <c r="R1093" s="290">
        <f t="shared" si="181"/>
        <v>0</v>
      </c>
      <c r="T1093" s="291">
        <f t="shared" si="182"/>
        <v>0</v>
      </c>
      <c r="U1093" s="291">
        <f t="shared" si="183"/>
        <v>0</v>
      </c>
      <c r="W1093" s="288">
        <f>(($AB1093*'DT IN. DE'!$C$5/1000))*($D$1166/IF(AND($D$1165&gt;$B$1167,$B$1167&gt;$D$1164),366,365))+(($AC1093*'DT IN. DE'!$C$5/2000))</f>
        <v>0</v>
      </c>
      <c r="X1093" s="289">
        <f t="shared" si="184"/>
        <v>0</v>
      </c>
      <c r="Y1093" s="289">
        <f>(($AB1093*'DT IN. DE'!$E$5/1000))*($D$1166/IF(AND($D$1165&gt;$B$1167,$B$1167&gt;$D$1164),366,365))+(($AC1093*'DT IN. DE'!$E$5/2000))</f>
        <v>0</v>
      </c>
      <c r="Z1093" s="292">
        <f t="shared" si="185"/>
        <v>0</v>
      </c>
      <c r="AA1093" s="386"/>
      <c r="AB1093" s="291">
        <f t="shared" si="186"/>
        <v>0</v>
      </c>
      <c r="AC1093" s="291">
        <f t="shared" si="187"/>
        <v>0</v>
      </c>
    </row>
    <row r="1094" spans="2:29" x14ac:dyDescent="0.25">
      <c r="B1094" s="423">
        <v>1090</v>
      </c>
      <c r="C1094" s="430">
        <f>'BIENES ASEGURADOS IN.DE'!C1094</f>
        <v>0</v>
      </c>
      <c r="D1094" s="431">
        <f>'BIENES ASEGURADOS IN.DE'!D1094*'RT GENERALES'!$E$14</f>
        <v>0</v>
      </c>
      <c r="E1094" s="432">
        <f>'BIENES ASEGURADOS IN.DE'!E1094*'RT GENERALES'!$E$14</f>
        <v>0</v>
      </c>
      <c r="F1094" s="433">
        <f>'BIENES ASEGURADOS IN.DE'!F1094*'RT GENERALES'!$E$14</f>
        <v>0</v>
      </c>
      <c r="G1094" s="425">
        <f t="shared" ref="G1094:G1157" si="188">SUM(D1094:F1094)</f>
        <v>0</v>
      </c>
      <c r="H1094" s="283"/>
      <c r="I1094" s="284">
        <f>((((D1094+E1094)*('DT IN. DE'!$C$5/1000)))*($D$1166/IF(AND($D$1165&gt;$B$1167,$B$1167&gt;$D$1164),366,365))+(F1094*('DT IN. DE'!$C$5/2000)))</f>
        <v>0</v>
      </c>
      <c r="J1094" s="285">
        <f t="shared" ref="J1094:J1157" si="189">((((D1094+E1094)*($G$1166/1000)))*($D$1166/IF(AND($D$1165&gt;$B$1167,$B$1167&gt;$D$1164),366,365))+(F1094*$G$1166/2000))</f>
        <v>0</v>
      </c>
      <c r="K1094" s="286">
        <f>(((D1094+E1094)*('DT IN. DE'!$E$5/1000))*($D$1166/IF(AND($D$1165&gt;$B$1167,$B$1167&gt;$D$1164),366,365))+(F1094*('DT IN. DE'!$E$5/2000)))</f>
        <v>0</v>
      </c>
      <c r="L1094" s="385"/>
      <c r="M1094" s="287">
        <f t="shared" ref="M1094:M1157" si="190">SUM(I1094:L1094)</f>
        <v>0</v>
      </c>
      <c r="O1094" s="288">
        <f>(($T1094*'DT IN. DE'!$C$5/1000))*($D$1166/IF(AND($D$1165&gt;$B$1167,$B$1167&gt;$D$1164),366,365))+(($U1094*'DT IN. DE'!$C$5/2000))</f>
        <v>0</v>
      </c>
      <c r="P1094" s="289">
        <f t="shared" ref="P1094:P1157" si="191">(($T1094*$G$1166/1000))*($D$1166/IF(AND($D$1165&gt;$B$1167,$B$1167&gt;$D$1164),366,365))+(($U1094*$G$1166/2000))</f>
        <v>0</v>
      </c>
      <c r="Q1094" s="289">
        <f>(($T1094*'DT IN. DE'!$E$5/1000))*($D$1166/IF(AND($D$1165&gt;$B$1167,$B$1167&gt;$D$1164),366,365))+(($U1094*'DT IN. DE'!$E$5/2000))</f>
        <v>0</v>
      </c>
      <c r="R1094" s="290">
        <f t="shared" ref="R1094:R1157" si="192">M1094-(SUM(O1094:Q1094))</f>
        <v>0</v>
      </c>
      <c r="T1094" s="291">
        <f t="shared" ref="T1094:T1157" si="193">IF(AND(($G1094)&gt;$O$2,F1094&gt;0),((D1094+E1094)*($O$2/$G1094)),IF($G1094&lt;$O$2,(D1094+E1094),($G1094)*($O$2/$G1094)))</f>
        <v>0</v>
      </c>
      <c r="U1094" s="291">
        <f t="shared" ref="U1094:U1157" si="194">IF(AND(($G1094)&gt;$O$2,$F1094&gt;0),(($F1094)*($O$2/$G1094)),$F1094)</f>
        <v>0</v>
      </c>
      <c r="W1094" s="288">
        <f>(($AB1094*'DT IN. DE'!$C$5/1000))*($D$1166/IF(AND($D$1165&gt;$B$1167,$B$1167&gt;$D$1164),366,365))+(($AC1094*'DT IN. DE'!$C$5/2000))</f>
        <v>0</v>
      </c>
      <c r="X1094" s="289">
        <f t="shared" ref="X1094:X1157" si="195">(($AB1094*$G$1166/1000))*($D$1166/IF(AND($D$1165&gt;$B$1167,$B$1167&gt;$D$1164),366,365))+(($AC1094*$G$1166/2000))</f>
        <v>0</v>
      </c>
      <c r="Y1094" s="289">
        <f>(($AB1094*'DT IN. DE'!$E$5/1000))*($D$1166/IF(AND($D$1165&gt;$B$1167,$B$1167&gt;$D$1164),366,365))+(($AC1094*'DT IN. DE'!$E$5/2000))</f>
        <v>0</v>
      </c>
      <c r="Z1094" s="292">
        <f t="shared" ref="Z1094:Z1157" si="196">M1094-SUM(O1094:Q1094,W1094:Y1094)</f>
        <v>0</v>
      </c>
      <c r="AA1094" s="386"/>
      <c r="AB1094" s="291">
        <f t="shared" ref="AB1094:AB1157" si="197">IF($G1094&gt;$O$2,IF(AND($W$2&gt;=($G1094-$O$2)),(D1094+E1094)*(1-($O$2/$G1094)),(D1094+E1094)*($W$2/$G1094)),0)</f>
        <v>0</v>
      </c>
      <c r="AC1094" s="291">
        <f t="shared" ref="AC1094:AC1157" si="198">IF($G1094&gt;$O$2,IF(AND($W$2&gt;=($G1094-$O$2),F1094&gt;0),(F1094)*(1-($O$2/$G1094)),(F1094)*($W$2/$G1094)),0)</f>
        <v>0</v>
      </c>
    </row>
    <row r="1095" spans="2:29" x14ac:dyDescent="0.25">
      <c r="B1095" s="424">
        <v>1091</v>
      </c>
      <c r="C1095" s="430">
        <f>'BIENES ASEGURADOS IN.DE'!C1095</f>
        <v>0</v>
      </c>
      <c r="D1095" s="431">
        <f>'BIENES ASEGURADOS IN.DE'!D1095*'RT GENERALES'!$E$14</f>
        <v>0</v>
      </c>
      <c r="E1095" s="432">
        <f>'BIENES ASEGURADOS IN.DE'!E1095*'RT GENERALES'!$E$14</f>
        <v>0</v>
      </c>
      <c r="F1095" s="433">
        <f>'BIENES ASEGURADOS IN.DE'!F1095*'RT GENERALES'!$E$14</f>
        <v>0</v>
      </c>
      <c r="G1095" s="425">
        <f t="shared" si="188"/>
        <v>0</v>
      </c>
      <c r="H1095" s="283"/>
      <c r="I1095" s="284">
        <f>((((D1095+E1095)*('DT IN. DE'!$C$5/1000)))*($D$1166/IF(AND($D$1165&gt;$B$1167,$B$1167&gt;$D$1164),366,365))+(F1095*('DT IN. DE'!$C$5/2000)))</f>
        <v>0</v>
      </c>
      <c r="J1095" s="285">
        <f t="shared" si="189"/>
        <v>0</v>
      </c>
      <c r="K1095" s="286">
        <f>(((D1095+E1095)*('DT IN. DE'!$E$5/1000))*($D$1166/IF(AND($D$1165&gt;$B$1167,$B$1167&gt;$D$1164),366,365))+(F1095*('DT IN. DE'!$E$5/2000)))</f>
        <v>0</v>
      </c>
      <c r="L1095" s="385"/>
      <c r="M1095" s="287">
        <f t="shared" si="190"/>
        <v>0</v>
      </c>
      <c r="O1095" s="288">
        <f>(($T1095*'DT IN. DE'!$C$5/1000))*($D$1166/IF(AND($D$1165&gt;$B$1167,$B$1167&gt;$D$1164),366,365))+(($U1095*'DT IN. DE'!$C$5/2000))</f>
        <v>0</v>
      </c>
      <c r="P1095" s="289">
        <f t="shared" si="191"/>
        <v>0</v>
      </c>
      <c r="Q1095" s="289">
        <f>(($T1095*'DT IN. DE'!$E$5/1000))*($D$1166/IF(AND($D$1165&gt;$B$1167,$B$1167&gt;$D$1164),366,365))+(($U1095*'DT IN. DE'!$E$5/2000))</f>
        <v>0</v>
      </c>
      <c r="R1095" s="290">
        <f t="shared" si="192"/>
        <v>0</v>
      </c>
      <c r="T1095" s="291">
        <f t="shared" si="193"/>
        <v>0</v>
      </c>
      <c r="U1095" s="291">
        <f t="shared" si="194"/>
        <v>0</v>
      </c>
      <c r="W1095" s="288">
        <f>(($AB1095*'DT IN. DE'!$C$5/1000))*($D$1166/IF(AND($D$1165&gt;$B$1167,$B$1167&gt;$D$1164),366,365))+(($AC1095*'DT IN. DE'!$C$5/2000))</f>
        <v>0</v>
      </c>
      <c r="X1095" s="289">
        <f t="shared" si="195"/>
        <v>0</v>
      </c>
      <c r="Y1095" s="289">
        <f>(($AB1095*'DT IN. DE'!$E$5/1000))*($D$1166/IF(AND($D$1165&gt;$B$1167,$B$1167&gt;$D$1164),366,365))+(($AC1095*'DT IN. DE'!$E$5/2000))</f>
        <v>0</v>
      </c>
      <c r="Z1095" s="292">
        <f t="shared" si="196"/>
        <v>0</v>
      </c>
      <c r="AA1095" s="386"/>
      <c r="AB1095" s="291">
        <f t="shared" si="197"/>
        <v>0</v>
      </c>
      <c r="AC1095" s="291">
        <f t="shared" si="198"/>
        <v>0</v>
      </c>
    </row>
    <row r="1096" spans="2:29" x14ac:dyDescent="0.25">
      <c r="B1096" s="424">
        <v>1092</v>
      </c>
      <c r="C1096" s="430">
        <f>'BIENES ASEGURADOS IN.DE'!C1096</f>
        <v>0</v>
      </c>
      <c r="D1096" s="431">
        <f>'BIENES ASEGURADOS IN.DE'!D1096*'RT GENERALES'!$E$14</f>
        <v>0</v>
      </c>
      <c r="E1096" s="432">
        <f>'BIENES ASEGURADOS IN.DE'!E1096*'RT GENERALES'!$E$14</f>
        <v>0</v>
      </c>
      <c r="F1096" s="433">
        <f>'BIENES ASEGURADOS IN.DE'!F1096*'RT GENERALES'!$E$14</f>
        <v>0</v>
      </c>
      <c r="G1096" s="425">
        <f t="shared" si="188"/>
        <v>0</v>
      </c>
      <c r="H1096" s="283"/>
      <c r="I1096" s="284">
        <f>((((D1096+E1096)*('DT IN. DE'!$C$5/1000)))*($D$1166/IF(AND($D$1165&gt;$B$1167,$B$1167&gt;$D$1164),366,365))+(F1096*('DT IN. DE'!$C$5/2000)))</f>
        <v>0</v>
      </c>
      <c r="J1096" s="285">
        <f t="shared" si="189"/>
        <v>0</v>
      </c>
      <c r="K1096" s="286">
        <f>(((D1096+E1096)*('DT IN. DE'!$E$5/1000))*($D$1166/IF(AND($D$1165&gt;$B$1167,$B$1167&gt;$D$1164),366,365))+(F1096*('DT IN. DE'!$E$5/2000)))</f>
        <v>0</v>
      </c>
      <c r="L1096" s="385"/>
      <c r="M1096" s="287">
        <f t="shared" si="190"/>
        <v>0</v>
      </c>
      <c r="O1096" s="288">
        <f>(($T1096*'DT IN. DE'!$C$5/1000))*($D$1166/IF(AND($D$1165&gt;$B$1167,$B$1167&gt;$D$1164),366,365))+(($U1096*'DT IN. DE'!$C$5/2000))</f>
        <v>0</v>
      </c>
      <c r="P1096" s="289">
        <f t="shared" si="191"/>
        <v>0</v>
      </c>
      <c r="Q1096" s="289">
        <f>(($T1096*'DT IN. DE'!$E$5/1000))*($D$1166/IF(AND($D$1165&gt;$B$1167,$B$1167&gt;$D$1164),366,365))+(($U1096*'DT IN. DE'!$E$5/2000))</f>
        <v>0</v>
      </c>
      <c r="R1096" s="290">
        <f t="shared" si="192"/>
        <v>0</v>
      </c>
      <c r="T1096" s="291">
        <f t="shared" si="193"/>
        <v>0</v>
      </c>
      <c r="U1096" s="291">
        <f t="shared" si="194"/>
        <v>0</v>
      </c>
      <c r="W1096" s="288">
        <f>(($AB1096*'DT IN. DE'!$C$5/1000))*($D$1166/IF(AND($D$1165&gt;$B$1167,$B$1167&gt;$D$1164),366,365))+(($AC1096*'DT IN. DE'!$C$5/2000))</f>
        <v>0</v>
      </c>
      <c r="X1096" s="289">
        <f t="shared" si="195"/>
        <v>0</v>
      </c>
      <c r="Y1096" s="289">
        <f>(($AB1096*'DT IN. DE'!$E$5/1000))*($D$1166/IF(AND($D$1165&gt;$B$1167,$B$1167&gt;$D$1164),366,365))+(($AC1096*'DT IN. DE'!$E$5/2000))</f>
        <v>0</v>
      </c>
      <c r="Z1096" s="292">
        <f t="shared" si="196"/>
        <v>0</v>
      </c>
      <c r="AA1096" s="386"/>
      <c r="AB1096" s="291">
        <f t="shared" si="197"/>
        <v>0</v>
      </c>
      <c r="AC1096" s="291">
        <f t="shared" si="198"/>
        <v>0</v>
      </c>
    </row>
    <row r="1097" spans="2:29" x14ac:dyDescent="0.25">
      <c r="B1097" s="423">
        <v>1093</v>
      </c>
      <c r="C1097" s="430">
        <f>'BIENES ASEGURADOS IN.DE'!C1097</f>
        <v>0</v>
      </c>
      <c r="D1097" s="431">
        <f>'BIENES ASEGURADOS IN.DE'!D1097*'RT GENERALES'!$E$14</f>
        <v>0</v>
      </c>
      <c r="E1097" s="432">
        <f>'BIENES ASEGURADOS IN.DE'!E1097*'RT GENERALES'!$E$14</f>
        <v>0</v>
      </c>
      <c r="F1097" s="433">
        <f>'BIENES ASEGURADOS IN.DE'!F1097*'RT GENERALES'!$E$14</f>
        <v>0</v>
      </c>
      <c r="G1097" s="425">
        <f t="shared" si="188"/>
        <v>0</v>
      </c>
      <c r="H1097" s="283"/>
      <c r="I1097" s="284">
        <f>((((D1097+E1097)*('DT IN. DE'!$C$5/1000)))*($D$1166/IF(AND($D$1165&gt;$B$1167,$B$1167&gt;$D$1164),366,365))+(F1097*('DT IN. DE'!$C$5/2000)))</f>
        <v>0</v>
      </c>
      <c r="J1097" s="285">
        <f t="shared" si="189"/>
        <v>0</v>
      </c>
      <c r="K1097" s="286">
        <f>(((D1097+E1097)*('DT IN. DE'!$E$5/1000))*($D$1166/IF(AND($D$1165&gt;$B$1167,$B$1167&gt;$D$1164),366,365))+(F1097*('DT IN. DE'!$E$5/2000)))</f>
        <v>0</v>
      </c>
      <c r="L1097" s="385"/>
      <c r="M1097" s="287">
        <f t="shared" si="190"/>
        <v>0</v>
      </c>
      <c r="O1097" s="288">
        <f>(($T1097*'DT IN. DE'!$C$5/1000))*($D$1166/IF(AND($D$1165&gt;$B$1167,$B$1167&gt;$D$1164),366,365))+(($U1097*'DT IN. DE'!$C$5/2000))</f>
        <v>0</v>
      </c>
      <c r="P1097" s="289">
        <f t="shared" si="191"/>
        <v>0</v>
      </c>
      <c r="Q1097" s="289">
        <f>(($T1097*'DT IN. DE'!$E$5/1000))*($D$1166/IF(AND($D$1165&gt;$B$1167,$B$1167&gt;$D$1164),366,365))+(($U1097*'DT IN. DE'!$E$5/2000))</f>
        <v>0</v>
      </c>
      <c r="R1097" s="290">
        <f t="shared" si="192"/>
        <v>0</v>
      </c>
      <c r="T1097" s="291">
        <f t="shared" si="193"/>
        <v>0</v>
      </c>
      <c r="U1097" s="291">
        <f t="shared" si="194"/>
        <v>0</v>
      </c>
      <c r="W1097" s="288">
        <f>(($AB1097*'DT IN. DE'!$C$5/1000))*($D$1166/IF(AND($D$1165&gt;$B$1167,$B$1167&gt;$D$1164),366,365))+(($AC1097*'DT IN. DE'!$C$5/2000))</f>
        <v>0</v>
      </c>
      <c r="X1097" s="289">
        <f t="shared" si="195"/>
        <v>0</v>
      </c>
      <c r="Y1097" s="289">
        <f>(($AB1097*'DT IN. DE'!$E$5/1000))*($D$1166/IF(AND($D$1165&gt;$B$1167,$B$1167&gt;$D$1164),366,365))+(($AC1097*'DT IN. DE'!$E$5/2000))</f>
        <v>0</v>
      </c>
      <c r="Z1097" s="292">
        <f t="shared" si="196"/>
        <v>0</v>
      </c>
      <c r="AA1097" s="386"/>
      <c r="AB1097" s="291">
        <f t="shared" si="197"/>
        <v>0</v>
      </c>
      <c r="AC1097" s="291">
        <f t="shared" si="198"/>
        <v>0</v>
      </c>
    </row>
    <row r="1098" spans="2:29" x14ac:dyDescent="0.25">
      <c r="B1098" s="424">
        <v>1094</v>
      </c>
      <c r="C1098" s="430">
        <f>'BIENES ASEGURADOS IN.DE'!C1098</f>
        <v>0</v>
      </c>
      <c r="D1098" s="431">
        <f>'BIENES ASEGURADOS IN.DE'!D1098*'RT GENERALES'!$E$14</f>
        <v>0</v>
      </c>
      <c r="E1098" s="432">
        <f>'BIENES ASEGURADOS IN.DE'!E1098*'RT GENERALES'!$E$14</f>
        <v>0</v>
      </c>
      <c r="F1098" s="433">
        <f>'BIENES ASEGURADOS IN.DE'!F1098*'RT GENERALES'!$E$14</f>
        <v>0</v>
      </c>
      <c r="G1098" s="425">
        <f t="shared" si="188"/>
        <v>0</v>
      </c>
      <c r="H1098" s="283"/>
      <c r="I1098" s="284">
        <f>((((D1098+E1098)*('DT IN. DE'!$C$5/1000)))*($D$1166/IF(AND($D$1165&gt;$B$1167,$B$1167&gt;$D$1164),366,365))+(F1098*('DT IN. DE'!$C$5/2000)))</f>
        <v>0</v>
      </c>
      <c r="J1098" s="285">
        <f t="shared" si="189"/>
        <v>0</v>
      </c>
      <c r="K1098" s="286">
        <f>(((D1098+E1098)*('DT IN. DE'!$E$5/1000))*($D$1166/IF(AND($D$1165&gt;$B$1167,$B$1167&gt;$D$1164),366,365))+(F1098*('DT IN. DE'!$E$5/2000)))</f>
        <v>0</v>
      </c>
      <c r="L1098" s="385"/>
      <c r="M1098" s="287">
        <f t="shared" si="190"/>
        <v>0</v>
      </c>
      <c r="O1098" s="288">
        <f>(($T1098*'DT IN. DE'!$C$5/1000))*($D$1166/IF(AND($D$1165&gt;$B$1167,$B$1167&gt;$D$1164),366,365))+(($U1098*'DT IN. DE'!$C$5/2000))</f>
        <v>0</v>
      </c>
      <c r="P1098" s="289">
        <f t="shared" si="191"/>
        <v>0</v>
      </c>
      <c r="Q1098" s="289">
        <f>(($T1098*'DT IN. DE'!$E$5/1000))*($D$1166/IF(AND($D$1165&gt;$B$1167,$B$1167&gt;$D$1164),366,365))+(($U1098*'DT IN. DE'!$E$5/2000))</f>
        <v>0</v>
      </c>
      <c r="R1098" s="290">
        <f t="shared" si="192"/>
        <v>0</v>
      </c>
      <c r="T1098" s="291">
        <f t="shared" si="193"/>
        <v>0</v>
      </c>
      <c r="U1098" s="291">
        <f t="shared" si="194"/>
        <v>0</v>
      </c>
      <c r="W1098" s="288">
        <f>(($AB1098*'DT IN. DE'!$C$5/1000))*($D$1166/IF(AND($D$1165&gt;$B$1167,$B$1167&gt;$D$1164),366,365))+(($AC1098*'DT IN. DE'!$C$5/2000))</f>
        <v>0</v>
      </c>
      <c r="X1098" s="289">
        <f t="shared" si="195"/>
        <v>0</v>
      </c>
      <c r="Y1098" s="289">
        <f>(($AB1098*'DT IN. DE'!$E$5/1000))*($D$1166/IF(AND($D$1165&gt;$B$1167,$B$1167&gt;$D$1164),366,365))+(($AC1098*'DT IN. DE'!$E$5/2000))</f>
        <v>0</v>
      </c>
      <c r="Z1098" s="292">
        <f t="shared" si="196"/>
        <v>0</v>
      </c>
      <c r="AA1098" s="386"/>
      <c r="AB1098" s="291">
        <f t="shared" si="197"/>
        <v>0</v>
      </c>
      <c r="AC1098" s="291">
        <f t="shared" si="198"/>
        <v>0</v>
      </c>
    </row>
    <row r="1099" spans="2:29" x14ac:dyDescent="0.25">
      <c r="B1099" s="424">
        <v>1095</v>
      </c>
      <c r="C1099" s="430">
        <f>'BIENES ASEGURADOS IN.DE'!C1099</f>
        <v>0</v>
      </c>
      <c r="D1099" s="431">
        <f>'BIENES ASEGURADOS IN.DE'!D1099*'RT GENERALES'!$E$14</f>
        <v>0</v>
      </c>
      <c r="E1099" s="432">
        <f>'BIENES ASEGURADOS IN.DE'!E1099*'RT GENERALES'!$E$14</f>
        <v>0</v>
      </c>
      <c r="F1099" s="433">
        <f>'BIENES ASEGURADOS IN.DE'!F1099*'RT GENERALES'!$E$14</f>
        <v>0</v>
      </c>
      <c r="G1099" s="425">
        <f t="shared" si="188"/>
        <v>0</v>
      </c>
      <c r="H1099" s="283"/>
      <c r="I1099" s="284">
        <f>((((D1099+E1099)*('DT IN. DE'!$C$5/1000)))*($D$1166/IF(AND($D$1165&gt;$B$1167,$B$1167&gt;$D$1164),366,365))+(F1099*('DT IN. DE'!$C$5/2000)))</f>
        <v>0</v>
      </c>
      <c r="J1099" s="285">
        <f t="shared" si="189"/>
        <v>0</v>
      </c>
      <c r="K1099" s="286">
        <f>(((D1099+E1099)*('DT IN. DE'!$E$5/1000))*($D$1166/IF(AND($D$1165&gt;$B$1167,$B$1167&gt;$D$1164),366,365))+(F1099*('DT IN. DE'!$E$5/2000)))</f>
        <v>0</v>
      </c>
      <c r="L1099" s="385"/>
      <c r="M1099" s="287">
        <f t="shared" si="190"/>
        <v>0</v>
      </c>
      <c r="O1099" s="288">
        <f>(($T1099*'DT IN. DE'!$C$5/1000))*($D$1166/IF(AND($D$1165&gt;$B$1167,$B$1167&gt;$D$1164),366,365))+(($U1099*'DT IN. DE'!$C$5/2000))</f>
        <v>0</v>
      </c>
      <c r="P1099" s="289">
        <f t="shared" si="191"/>
        <v>0</v>
      </c>
      <c r="Q1099" s="289">
        <f>(($T1099*'DT IN. DE'!$E$5/1000))*($D$1166/IF(AND($D$1165&gt;$B$1167,$B$1167&gt;$D$1164),366,365))+(($U1099*'DT IN. DE'!$E$5/2000))</f>
        <v>0</v>
      </c>
      <c r="R1099" s="290">
        <f t="shared" si="192"/>
        <v>0</v>
      </c>
      <c r="T1099" s="291">
        <f t="shared" si="193"/>
        <v>0</v>
      </c>
      <c r="U1099" s="291">
        <f t="shared" si="194"/>
        <v>0</v>
      </c>
      <c r="W1099" s="288">
        <f>(($AB1099*'DT IN. DE'!$C$5/1000))*($D$1166/IF(AND($D$1165&gt;$B$1167,$B$1167&gt;$D$1164),366,365))+(($AC1099*'DT IN. DE'!$C$5/2000))</f>
        <v>0</v>
      </c>
      <c r="X1099" s="289">
        <f t="shared" si="195"/>
        <v>0</v>
      </c>
      <c r="Y1099" s="289">
        <f>(($AB1099*'DT IN. DE'!$E$5/1000))*($D$1166/IF(AND($D$1165&gt;$B$1167,$B$1167&gt;$D$1164),366,365))+(($AC1099*'DT IN. DE'!$E$5/2000))</f>
        <v>0</v>
      </c>
      <c r="Z1099" s="292">
        <f t="shared" si="196"/>
        <v>0</v>
      </c>
      <c r="AA1099" s="386"/>
      <c r="AB1099" s="291">
        <f t="shared" si="197"/>
        <v>0</v>
      </c>
      <c r="AC1099" s="291">
        <f t="shared" si="198"/>
        <v>0</v>
      </c>
    </row>
    <row r="1100" spans="2:29" x14ac:dyDescent="0.25">
      <c r="B1100" s="423">
        <v>1096</v>
      </c>
      <c r="C1100" s="430">
        <f>'BIENES ASEGURADOS IN.DE'!C1100</f>
        <v>0</v>
      </c>
      <c r="D1100" s="431">
        <f>'BIENES ASEGURADOS IN.DE'!D1100*'RT GENERALES'!$E$14</f>
        <v>0</v>
      </c>
      <c r="E1100" s="432">
        <f>'BIENES ASEGURADOS IN.DE'!E1100*'RT GENERALES'!$E$14</f>
        <v>0</v>
      </c>
      <c r="F1100" s="433">
        <f>'BIENES ASEGURADOS IN.DE'!F1100*'RT GENERALES'!$E$14</f>
        <v>0</v>
      </c>
      <c r="G1100" s="425">
        <f t="shared" si="188"/>
        <v>0</v>
      </c>
      <c r="H1100" s="283"/>
      <c r="I1100" s="284">
        <f>((((D1100+E1100)*('DT IN. DE'!$C$5/1000)))*($D$1166/IF(AND($D$1165&gt;$B$1167,$B$1167&gt;$D$1164),366,365))+(F1100*('DT IN. DE'!$C$5/2000)))</f>
        <v>0</v>
      </c>
      <c r="J1100" s="285">
        <f t="shared" si="189"/>
        <v>0</v>
      </c>
      <c r="K1100" s="286">
        <f>(((D1100+E1100)*('DT IN. DE'!$E$5/1000))*($D$1166/IF(AND($D$1165&gt;$B$1167,$B$1167&gt;$D$1164),366,365))+(F1100*('DT IN. DE'!$E$5/2000)))</f>
        <v>0</v>
      </c>
      <c r="L1100" s="385"/>
      <c r="M1100" s="287">
        <f t="shared" si="190"/>
        <v>0</v>
      </c>
      <c r="O1100" s="288">
        <f>(($T1100*'DT IN. DE'!$C$5/1000))*($D$1166/IF(AND($D$1165&gt;$B$1167,$B$1167&gt;$D$1164),366,365))+(($U1100*'DT IN. DE'!$C$5/2000))</f>
        <v>0</v>
      </c>
      <c r="P1100" s="289">
        <f t="shared" si="191"/>
        <v>0</v>
      </c>
      <c r="Q1100" s="289">
        <f>(($T1100*'DT IN. DE'!$E$5/1000))*($D$1166/IF(AND($D$1165&gt;$B$1167,$B$1167&gt;$D$1164),366,365))+(($U1100*'DT IN. DE'!$E$5/2000))</f>
        <v>0</v>
      </c>
      <c r="R1100" s="290">
        <f t="shared" si="192"/>
        <v>0</v>
      </c>
      <c r="T1100" s="291">
        <f t="shared" si="193"/>
        <v>0</v>
      </c>
      <c r="U1100" s="291">
        <f t="shared" si="194"/>
        <v>0</v>
      </c>
      <c r="W1100" s="288">
        <f>(($AB1100*'DT IN. DE'!$C$5/1000))*($D$1166/IF(AND($D$1165&gt;$B$1167,$B$1167&gt;$D$1164),366,365))+(($AC1100*'DT IN. DE'!$C$5/2000))</f>
        <v>0</v>
      </c>
      <c r="X1100" s="289">
        <f t="shared" si="195"/>
        <v>0</v>
      </c>
      <c r="Y1100" s="289">
        <f>(($AB1100*'DT IN. DE'!$E$5/1000))*($D$1166/IF(AND($D$1165&gt;$B$1167,$B$1167&gt;$D$1164),366,365))+(($AC1100*'DT IN. DE'!$E$5/2000))</f>
        <v>0</v>
      </c>
      <c r="Z1100" s="292">
        <f t="shared" si="196"/>
        <v>0</v>
      </c>
      <c r="AA1100" s="386"/>
      <c r="AB1100" s="291">
        <f t="shared" si="197"/>
        <v>0</v>
      </c>
      <c r="AC1100" s="291">
        <f t="shared" si="198"/>
        <v>0</v>
      </c>
    </row>
    <row r="1101" spans="2:29" x14ac:dyDescent="0.25">
      <c r="B1101" s="424">
        <v>1097</v>
      </c>
      <c r="C1101" s="430">
        <f>'BIENES ASEGURADOS IN.DE'!C1101</f>
        <v>0</v>
      </c>
      <c r="D1101" s="431">
        <f>'BIENES ASEGURADOS IN.DE'!D1101*'RT GENERALES'!$E$14</f>
        <v>0</v>
      </c>
      <c r="E1101" s="432">
        <f>'BIENES ASEGURADOS IN.DE'!E1101*'RT GENERALES'!$E$14</f>
        <v>0</v>
      </c>
      <c r="F1101" s="433">
        <f>'BIENES ASEGURADOS IN.DE'!F1101*'RT GENERALES'!$E$14</f>
        <v>0</v>
      </c>
      <c r="G1101" s="425">
        <f t="shared" si="188"/>
        <v>0</v>
      </c>
      <c r="H1101" s="283"/>
      <c r="I1101" s="284">
        <f>((((D1101+E1101)*('DT IN. DE'!$C$5/1000)))*($D$1166/IF(AND($D$1165&gt;$B$1167,$B$1167&gt;$D$1164),366,365))+(F1101*('DT IN. DE'!$C$5/2000)))</f>
        <v>0</v>
      </c>
      <c r="J1101" s="285">
        <f t="shared" si="189"/>
        <v>0</v>
      </c>
      <c r="K1101" s="286">
        <f>(((D1101+E1101)*('DT IN. DE'!$E$5/1000))*($D$1166/IF(AND($D$1165&gt;$B$1167,$B$1167&gt;$D$1164),366,365))+(F1101*('DT IN. DE'!$E$5/2000)))</f>
        <v>0</v>
      </c>
      <c r="L1101" s="385"/>
      <c r="M1101" s="287">
        <f t="shared" si="190"/>
        <v>0</v>
      </c>
      <c r="O1101" s="288">
        <f>(($T1101*'DT IN. DE'!$C$5/1000))*($D$1166/IF(AND($D$1165&gt;$B$1167,$B$1167&gt;$D$1164),366,365))+(($U1101*'DT IN. DE'!$C$5/2000))</f>
        <v>0</v>
      </c>
      <c r="P1101" s="289">
        <f t="shared" si="191"/>
        <v>0</v>
      </c>
      <c r="Q1101" s="289">
        <f>(($T1101*'DT IN. DE'!$E$5/1000))*($D$1166/IF(AND($D$1165&gt;$B$1167,$B$1167&gt;$D$1164),366,365))+(($U1101*'DT IN. DE'!$E$5/2000))</f>
        <v>0</v>
      </c>
      <c r="R1101" s="290">
        <f t="shared" si="192"/>
        <v>0</v>
      </c>
      <c r="T1101" s="291">
        <f t="shared" si="193"/>
        <v>0</v>
      </c>
      <c r="U1101" s="291">
        <f t="shared" si="194"/>
        <v>0</v>
      </c>
      <c r="W1101" s="288">
        <f>(($AB1101*'DT IN. DE'!$C$5/1000))*($D$1166/IF(AND($D$1165&gt;$B$1167,$B$1167&gt;$D$1164),366,365))+(($AC1101*'DT IN. DE'!$C$5/2000))</f>
        <v>0</v>
      </c>
      <c r="X1101" s="289">
        <f t="shared" si="195"/>
        <v>0</v>
      </c>
      <c r="Y1101" s="289">
        <f>(($AB1101*'DT IN. DE'!$E$5/1000))*($D$1166/IF(AND($D$1165&gt;$B$1167,$B$1167&gt;$D$1164),366,365))+(($AC1101*'DT IN. DE'!$E$5/2000))</f>
        <v>0</v>
      </c>
      <c r="Z1101" s="292">
        <f t="shared" si="196"/>
        <v>0</v>
      </c>
      <c r="AA1101" s="386"/>
      <c r="AB1101" s="291">
        <f t="shared" si="197"/>
        <v>0</v>
      </c>
      <c r="AC1101" s="291">
        <f t="shared" si="198"/>
        <v>0</v>
      </c>
    </row>
    <row r="1102" spans="2:29" x14ac:dyDescent="0.25">
      <c r="B1102" s="424">
        <v>1098</v>
      </c>
      <c r="C1102" s="430">
        <f>'BIENES ASEGURADOS IN.DE'!C1102</f>
        <v>0</v>
      </c>
      <c r="D1102" s="431">
        <f>'BIENES ASEGURADOS IN.DE'!D1102*'RT GENERALES'!$E$14</f>
        <v>0</v>
      </c>
      <c r="E1102" s="432">
        <f>'BIENES ASEGURADOS IN.DE'!E1102*'RT GENERALES'!$E$14</f>
        <v>0</v>
      </c>
      <c r="F1102" s="433">
        <f>'BIENES ASEGURADOS IN.DE'!F1102*'RT GENERALES'!$E$14</f>
        <v>0</v>
      </c>
      <c r="G1102" s="425">
        <f t="shared" si="188"/>
        <v>0</v>
      </c>
      <c r="H1102" s="283"/>
      <c r="I1102" s="284">
        <f>((((D1102+E1102)*('DT IN. DE'!$C$5/1000)))*($D$1166/IF(AND($D$1165&gt;$B$1167,$B$1167&gt;$D$1164),366,365))+(F1102*('DT IN. DE'!$C$5/2000)))</f>
        <v>0</v>
      </c>
      <c r="J1102" s="285">
        <f t="shared" si="189"/>
        <v>0</v>
      </c>
      <c r="K1102" s="286">
        <f>(((D1102+E1102)*('DT IN. DE'!$E$5/1000))*($D$1166/IF(AND($D$1165&gt;$B$1167,$B$1167&gt;$D$1164),366,365))+(F1102*('DT IN. DE'!$E$5/2000)))</f>
        <v>0</v>
      </c>
      <c r="L1102" s="385"/>
      <c r="M1102" s="287">
        <f t="shared" si="190"/>
        <v>0</v>
      </c>
      <c r="O1102" s="288">
        <f>(($T1102*'DT IN. DE'!$C$5/1000))*($D$1166/IF(AND($D$1165&gt;$B$1167,$B$1167&gt;$D$1164),366,365))+(($U1102*'DT IN. DE'!$C$5/2000))</f>
        <v>0</v>
      </c>
      <c r="P1102" s="289">
        <f t="shared" si="191"/>
        <v>0</v>
      </c>
      <c r="Q1102" s="289">
        <f>(($T1102*'DT IN. DE'!$E$5/1000))*($D$1166/IF(AND($D$1165&gt;$B$1167,$B$1167&gt;$D$1164),366,365))+(($U1102*'DT IN. DE'!$E$5/2000))</f>
        <v>0</v>
      </c>
      <c r="R1102" s="290">
        <f t="shared" si="192"/>
        <v>0</v>
      </c>
      <c r="T1102" s="291">
        <f t="shared" si="193"/>
        <v>0</v>
      </c>
      <c r="U1102" s="291">
        <f t="shared" si="194"/>
        <v>0</v>
      </c>
      <c r="W1102" s="288">
        <f>(($AB1102*'DT IN. DE'!$C$5/1000))*($D$1166/IF(AND($D$1165&gt;$B$1167,$B$1167&gt;$D$1164),366,365))+(($AC1102*'DT IN. DE'!$C$5/2000))</f>
        <v>0</v>
      </c>
      <c r="X1102" s="289">
        <f t="shared" si="195"/>
        <v>0</v>
      </c>
      <c r="Y1102" s="289">
        <f>(($AB1102*'DT IN. DE'!$E$5/1000))*($D$1166/IF(AND($D$1165&gt;$B$1167,$B$1167&gt;$D$1164),366,365))+(($AC1102*'DT IN. DE'!$E$5/2000))</f>
        <v>0</v>
      </c>
      <c r="Z1102" s="292">
        <f t="shared" si="196"/>
        <v>0</v>
      </c>
      <c r="AA1102" s="386"/>
      <c r="AB1102" s="291">
        <f t="shared" si="197"/>
        <v>0</v>
      </c>
      <c r="AC1102" s="291">
        <f t="shared" si="198"/>
        <v>0</v>
      </c>
    </row>
    <row r="1103" spans="2:29" x14ac:dyDescent="0.25">
      <c r="B1103" s="423">
        <v>1099</v>
      </c>
      <c r="C1103" s="430">
        <f>'BIENES ASEGURADOS IN.DE'!C1103</f>
        <v>0</v>
      </c>
      <c r="D1103" s="431">
        <f>'BIENES ASEGURADOS IN.DE'!D1103*'RT GENERALES'!$E$14</f>
        <v>0</v>
      </c>
      <c r="E1103" s="432">
        <f>'BIENES ASEGURADOS IN.DE'!E1103*'RT GENERALES'!$E$14</f>
        <v>0</v>
      </c>
      <c r="F1103" s="433">
        <f>'BIENES ASEGURADOS IN.DE'!F1103*'RT GENERALES'!$E$14</f>
        <v>0</v>
      </c>
      <c r="G1103" s="425">
        <f t="shared" si="188"/>
        <v>0</v>
      </c>
      <c r="H1103" s="283"/>
      <c r="I1103" s="284">
        <f>((((D1103+E1103)*('DT IN. DE'!$C$5/1000)))*($D$1166/IF(AND($D$1165&gt;$B$1167,$B$1167&gt;$D$1164),366,365))+(F1103*('DT IN. DE'!$C$5/2000)))</f>
        <v>0</v>
      </c>
      <c r="J1103" s="285">
        <f t="shared" si="189"/>
        <v>0</v>
      </c>
      <c r="K1103" s="286">
        <f>(((D1103+E1103)*('DT IN. DE'!$E$5/1000))*($D$1166/IF(AND($D$1165&gt;$B$1167,$B$1167&gt;$D$1164),366,365))+(F1103*('DT IN. DE'!$E$5/2000)))</f>
        <v>0</v>
      </c>
      <c r="L1103" s="385"/>
      <c r="M1103" s="287">
        <f t="shared" si="190"/>
        <v>0</v>
      </c>
      <c r="O1103" s="288">
        <f>(($T1103*'DT IN. DE'!$C$5/1000))*($D$1166/IF(AND($D$1165&gt;$B$1167,$B$1167&gt;$D$1164),366,365))+(($U1103*'DT IN. DE'!$C$5/2000))</f>
        <v>0</v>
      </c>
      <c r="P1103" s="289">
        <f t="shared" si="191"/>
        <v>0</v>
      </c>
      <c r="Q1103" s="289">
        <f>(($T1103*'DT IN. DE'!$E$5/1000))*($D$1166/IF(AND($D$1165&gt;$B$1167,$B$1167&gt;$D$1164),366,365))+(($U1103*'DT IN. DE'!$E$5/2000))</f>
        <v>0</v>
      </c>
      <c r="R1103" s="290">
        <f t="shared" si="192"/>
        <v>0</v>
      </c>
      <c r="T1103" s="291">
        <f t="shared" si="193"/>
        <v>0</v>
      </c>
      <c r="U1103" s="291">
        <f t="shared" si="194"/>
        <v>0</v>
      </c>
      <c r="W1103" s="288">
        <f>(($AB1103*'DT IN. DE'!$C$5/1000))*($D$1166/IF(AND($D$1165&gt;$B$1167,$B$1167&gt;$D$1164),366,365))+(($AC1103*'DT IN. DE'!$C$5/2000))</f>
        <v>0</v>
      </c>
      <c r="X1103" s="289">
        <f t="shared" si="195"/>
        <v>0</v>
      </c>
      <c r="Y1103" s="289">
        <f>(($AB1103*'DT IN. DE'!$E$5/1000))*($D$1166/IF(AND($D$1165&gt;$B$1167,$B$1167&gt;$D$1164),366,365))+(($AC1103*'DT IN. DE'!$E$5/2000))</f>
        <v>0</v>
      </c>
      <c r="Z1103" s="292">
        <f t="shared" si="196"/>
        <v>0</v>
      </c>
      <c r="AA1103" s="386"/>
      <c r="AB1103" s="291">
        <f t="shared" si="197"/>
        <v>0</v>
      </c>
      <c r="AC1103" s="291">
        <f t="shared" si="198"/>
        <v>0</v>
      </c>
    </row>
    <row r="1104" spans="2:29" x14ac:dyDescent="0.25">
      <c r="B1104" s="424">
        <v>1100</v>
      </c>
      <c r="C1104" s="430">
        <f>'BIENES ASEGURADOS IN.DE'!C1104</f>
        <v>0</v>
      </c>
      <c r="D1104" s="431">
        <f>'BIENES ASEGURADOS IN.DE'!D1104*'RT GENERALES'!$E$14</f>
        <v>0</v>
      </c>
      <c r="E1104" s="432">
        <f>'BIENES ASEGURADOS IN.DE'!E1104*'RT GENERALES'!$E$14</f>
        <v>0</v>
      </c>
      <c r="F1104" s="433">
        <f>'BIENES ASEGURADOS IN.DE'!F1104*'RT GENERALES'!$E$14</f>
        <v>0</v>
      </c>
      <c r="G1104" s="425">
        <f t="shared" si="188"/>
        <v>0</v>
      </c>
      <c r="H1104" s="283"/>
      <c r="I1104" s="284">
        <f>((((D1104+E1104)*('DT IN. DE'!$C$5/1000)))*($D$1166/IF(AND($D$1165&gt;$B$1167,$B$1167&gt;$D$1164),366,365))+(F1104*('DT IN. DE'!$C$5/2000)))</f>
        <v>0</v>
      </c>
      <c r="J1104" s="285">
        <f t="shared" si="189"/>
        <v>0</v>
      </c>
      <c r="K1104" s="286">
        <f>(((D1104+E1104)*('DT IN. DE'!$E$5/1000))*($D$1166/IF(AND($D$1165&gt;$B$1167,$B$1167&gt;$D$1164),366,365))+(F1104*('DT IN. DE'!$E$5/2000)))</f>
        <v>0</v>
      </c>
      <c r="L1104" s="385"/>
      <c r="M1104" s="287">
        <f t="shared" si="190"/>
        <v>0</v>
      </c>
      <c r="O1104" s="288">
        <f>(($T1104*'DT IN. DE'!$C$5/1000))*($D$1166/IF(AND($D$1165&gt;$B$1167,$B$1167&gt;$D$1164),366,365))+(($U1104*'DT IN. DE'!$C$5/2000))</f>
        <v>0</v>
      </c>
      <c r="P1104" s="289">
        <f t="shared" si="191"/>
        <v>0</v>
      </c>
      <c r="Q1104" s="289">
        <f>(($T1104*'DT IN. DE'!$E$5/1000))*($D$1166/IF(AND($D$1165&gt;$B$1167,$B$1167&gt;$D$1164),366,365))+(($U1104*'DT IN. DE'!$E$5/2000))</f>
        <v>0</v>
      </c>
      <c r="R1104" s="290">
        <f t="shared" si="192"/>
        <v>0</v>
      </c>
      <c r="T1104" s="291">
        <f t="shared" si="193"/>
        <v>0</v>
      </c>
      <c r="U1104" s="291">
        <f t="shared" si="194"/>
        <v>0</v>
      </c>
      <c r="W1104" s="288">
        <f>(($AB1104*'DT IN. DE'!$C$5/1000))*($D$1166/IF(AND($D$1165&gt;$B$1167,$B$1167&gt;$D$1164),366,365))+(($AC1104*'DT IN. DE'!$C$5/2000))</f>
        <v>0</v>
      </c>
      <c r="X1104" s="289">
        <f t="shared" si="195"/>
        <v>0</v>
      </c>
      <c r="Y1104" s="289">
        <f>(($AB1104*'DT IN. DE'!$E$5/1000))*($D$1166/IF(AND($D$1165&gt;$B$1167,$B$1167&gt;$D$1164),366,365))+(($AC1104*'DT IN. DE'!$E$5/2000))</f>
        <v>0</v>
      </c>
      <c r="Z1104" s="292">
        <f t="shared" si="196"/>
        <v>0</v>
      </c>
      <c r="AA1104" s="386"/>
      <c r="AB1104" s="291">
        <f t="shared" si="197"/>
        <v>0</v>
      </c>
      <c r="AC1104" s="291">
        <f t="shared" si="198"/>
        <v>0</v>
      </c>
    </row>
    <row r="1105" spans="2:29" x14ac:dyDescent="0.25">
      <c r="B1105" s="424">
        <v>1101</v>
      </c>
      <c r="C1105" s="430">
        <f>'BIENES ASEGURADOS IN.DE'!C1105</f>
        <v>0</v>
      </c>
      <c r="D1105" s="431">
        <f>'BIENES ASEGURADOS IN.DE'!D1105*'RT GENERALES'!$E$14</f>
        <v>0</v>
      </c>
      <c r="E1105" s="432">
        <f>'BIENES ASEGURADOS IN.DE'!E1105*'RT GENERALES'!$E$14</f>
        <v>0</v>
      </c>
      <c r="F1105" s="433">
        <f>'BIENES ASEGURADOS IN.DE'!F1105*'RT GENERALES'!$E$14</f>
        <v>0</v>
      </c>
      <c r="G1105" s="425">
        <f t="shared" si="188"/>
        <v>0</v>
      </c>
      <c r="H1105" s="283"/>
      <c r="I1105" s="284">
        <f>((((D1105+E1105)*('DT IN. DE'!$C$5/1000)))*($D$1166/IF(AND($D$1165&gt;$B$1167,$B$1167&gt;$D$1164),366,365))+(F1105*('DT IN. DE'!$C$5/2000)))</f>
        <v>0</v>
      </c>
      <c r="J1105" s="285">
        <f t="shared" si="189"/>
        <v>0</v>
      </c>
      <c r="K1105" s="286">
        <f>(((D1105+E1105)*('DT IN. DE'!$E$5/1000))*($D$1166/IF(AND($D$1165&gt;$B$1167,$B$1167&gt;$D$1164),366,365))+(F1105*('DT IN. DE'!$E$5/2000)))</f>
        <v>0</v>
      </c>
      <c r="L1105" s="385"/>
      <c r="M1105" s="287">
        <f t="shared" si="190"/>
        <v>0</v>
      </c>
      <c r="O1105" s="288">
        <f>(($T1105*'DT IN. DE'!$C$5/1000))*($D$1166/IF(AND($D$1165&gt;$B$1167,$B$1167&gt;$D$1164),366,365))+(($U1105*'DT IN. DE'!$C$5/2000))</f>
        <v>0</v>
      </c>
      <c r="P1105" s="289">
        <f t="shared" si="191"/>
        <v>0</v>
      </c>
      <c r="Q1105" s="289">
        <f>(($T1105*'DT IN. DE'!$E$5/1000))*($D$1166/IF(AND($D$1165&gt;$B$1167,$B$1167&gt;$D$1164),366,365))+(($U1105*'DT IN. DE'!$E$5/2000))</f>
        <v>0</v>
      </c>
      <c r="R1105" s="290">
        <f t="shared" si="192"/>
        <v>0</v>
      </c>
      <c r="T1105" s="291">
        <f t="shared" si="193"/>
        <v>0</v>
      </c>
      <c r="U1105" s="291">
        <f t="shared" si="194"/>
        <v>0</v>
      </c>
      <c r="W1105" s="288">
        <f>(($AB1105*'DT IN. DE'!$C$5/1000))*($D$1166/IF(AND($D$1165&gt;$B$1167,$B$1167&gt;$D$1164),366,365))+(($AC1105*'DT IN. DE'!$C$5/2000))</f>
        <v>0</v>
      </c>
      <c r="X1105" s="289">
        <f t="shared" si="195"/>
        <v>0</v>
      </c>
      <c r="Y1105" s="289">
        <f>(($AB1105*'DT IN. DE'!$E$5/1000))*($D$1166/IF(AND($D$1165&gt;$B$1167,$B$1167&gt;$D$1164),366,365))+(($AC1105*'DT IN. DE'!$E$5/2000))</f>
        <v>0</v>
      </c>
      <c r="Z1105" s="292">
        <f t="shared" si="196"/>
        <v>0</v>
      </c>
      <c r="AA1105" s="386"/>
      <c r="AB1105" s="291">
        <f t="shared" si="197"/>
        <v>0</v>
      </c>
      <c r="AC1105" s="291">
        <f t="shared" si="198"/>
        <v>0</v>
      </c>
    </row>
    <row r="1106" spans="2:29" x14ac:dyDescent="0.25">
      <c r="B1106" s="423">
        <v>1102</v>
      </c>
      <c r="C1106" s="430">
        <f>'BIENES ASEGURADOS IN.DE'!C1106</f>
        <v>0</v>
      </c>
      <c r="D1106" s="431">
        <f>'BIENES ASEGURADOS IN.DE'!D1106*'RT GENERALES'!$E$14</f>
        <v>0</v>
      </c>
      <c r="E1106" s="432">
        <f>'BIENES ASEGURADOS IN.DE'!E1106*'RT GENERALES'!$E$14</f>
        <v>0</v>
      </c>
      <c r="F1106" s="433">
        <f>'BIENES ASEGURADOS IN.DE'!F1106*'RT GENERALES'!$E$14</f>
        <v>0</v>
      </c>
      <c r="G1106" s="425">
        <f t="shared" si="188"/>
        <v>0</v>
      </c>
      <c r="H1106" s="283"/>
      <c r="I1106" s="284">
        <f>((((D1106+E1106)*('DT IN. DE'!$C$5/1000)))*($D$1166/IF(AND($D$1165&gt;$B$1167,$B$1167&gt;$D$1164),366,365))+(F1106*('DT IN. DE'!$C$5/2000)))</f>
        <v>0</v>
      </c>
      <c r="J1106" s="285">
        <f t="shared" si="189"/>
        <v>0</v>
      </c>
      <c r="K1106" s="286">
        <f>(((D1106+E1106)*('DT IN. DE'!$E$5/1000))*($D$1166/IF(AND($D$1165&gt;$B$1167,$B$1167&gt;$D$1164),366,365))+(F1106*('DT IN. DE'!$E$5/2000)))</f>
        <v>0</v>
      </c>
      <c r="L1106" s="385"/>
      <c r="M1106" s="287">
        <f t="shared" si="190"/>
        <v>0</v>
      </c>
      <c r="O1106" s="288">
        <f>(($T1106*'DT IN. DE'!$C$5/1000))*($D$1166/IF(AND($D$1165&gt;$B$1167,$B$1167&gt;$D$1164),366,365))+(($U1106*'DT IN. DE'!$C$5/2000))</f>
        <v>0</v>
      </c>
      <c r="P1106" s="289">
        <f t="shared" si="191"/>
        <v>0</v>
      </c>
      <c r="Q1106" s="289">
        <f>(($T1106*'DT IN. DE'!$E$5/1000))*($D$1166/IF(AND($D$1165&gt;$B$1167,$B$1167&gt;$D$1164),366,365))+(($U1106*'DT IN. DE'!$E$5/2000))</f>
        <v>0</v>
      </c>
      <c r="R1106" s="290">
        <f t="shared" si="192"/>
        <v>0</v>
      </c>
      <c r="T1106" s="291">
        <f t="shared" si="193"/>
        <v>0</v>
      </c>
      <c r="U1106" s="291">
        <f t="shared" si="194"/>
        <v>0</v>
      </c>
      <c r="W1106" s="288">
        <f>(($AB1106*'DT IN. DE'!$C$5/1000))*($D$1166/IF(AND($D$1165&gt;$B$1167,$B$1167&gt;$D$1164),366,365))+(($AC1106*'DT IN. DE'!$C$5/2000))</f>
        <v>0</v>
      </c>
      <c r="X1106" s="289">
        <f t="shared" si="195"/>
        <v>0</v>
      </c>
      <c r="Y1106" s="289">
        <f>(($AB1106*'DT IN. DE'!$E$5/1000))*($D$1166/IF(AND($D$1165&gt;$B$1167,$B$1167&gt;$D$1164),366,365))+(($AC1106*'DT IN. DE'!$E$5/2000))</f>
        <v>0</v>
      </c>
      <c r="Z1106" s="292">
        <f t="shared" si="196"/>
        <v>0</v>
      </c>
      <c r="AA1106" s="386"/>
      <c r="AB1106" s="291">
        <f t="shared" si="197"/>
        <v>0</v>
      </c>
      <c r="AC1106" s="291">
        <f t="shared" si="198"/>
        <v>0</v>
      </c>
    </row>
    <row r="1107" spans="2:29" x14ac:dyDescent="0.25">
      <c r="B1107" s="424">
        <v>1103</v>
      </c>
      <c r="C1107" s="430">
        <f>'BIENES ASEGURADOS IN.DE'!C1107</f>
        <v>0</v>
      </c>
      <c r="D1107" s="431">
        <f>'BIENES ASEGURADOS IN.DE'!D1107*'RT GENERALES'!$E$14</f>
        <v>0</v>
      </c>
      <c r="E1107" s="432">
        <f>'BIENES ASEGURADOS IN.DE'!E1107*'RT GENERALES'!$E$14</f>
        <v>0</v>
      </c>
      <c r="F1107" s="433">
        <f>'BIENES ASEGURADOS IN.DE'!F1107*'RT GENERALES'!$E$14</f>
        <v>0</v>
      </c>
      <c r="G1107" s="425">
        <f t="shared" si="188"/>
        <v>0</v>
      </c>
      <c r="H1107" s="283"/>
      <c r="I1107" s="284">
        <f>((((D1107+E1107)*('DT IN. DE'!$C$5/1000)))*($D$1166/IF(AND($D$1165&gt;$B$1167,$B$1167&gt;$D$1164),366,365))+(F1107*('DT IN. DE'!$C$5/2000)))</f>
        <v>0</v>
      </c>
      <c r="J1107" s="285">
        <f t="shared" si="189"/>
        <v>0</v>
      </c>
      <c r="K1107" s="286">
        <f>(((D1107+E1107)*('DT IN. DE'!$E$5/1000))*($D$1166/IF(AND($D$1165&gt;$B$1167,$B$1167&gt;$D$1164),366,365))+(F1107*('DT IN. DE'!$E$5/2000)))</f>
        <v>0</v>
      </c>
      <c r="L1107" s="385"/>
      <c r="M1107" s="287">
        <f t="shared" si="190"/>
        <v>0</v>
      </c>
      <c r="O1107" s="288">
        <f>(($T1107*'DT IN. DE'!$C$5/1000))*($D$1166/IF(AND($D$1165&gt;$B$1167,$B$1167&gt;$D$1164),366,365))+(($U1107*'DT IN. DE'!$C$5/2000))</f>
        <v>0</v>
      </c>
      <c r="P1107" s="289">
        <f t="shared" si="191"/>
        <v>0</v>
      </c>
      <c r="Q1107" s="289">
        <f>(($T1107*'DT IN. DE'!$E$5/1000))*($D$1166/IF(AND($D$1165&gt;$B$1167,$B$1167&gt;$D$1164),366,365))+(($U1107*'DT IN. DE'!$E$5/2000))</f>
        <v>0</v>
      </c>
      <c r="R1107" s="290">
        <f t="shared" si="192"/>
        <v>0</v>
      </c>
      <c r="T1107" s="291">
        <f t="shared" si="193"/>
        <v>0</v>
      </c>
      <c r="U1107" s="291">
        <f t="shared" si="194"/>
        <v>0</v>
      </c>
      <c r="W1107" s="288">
        <f>(($AB1107*'DT IN. DE'!$C$5/1000))*($D$1166/IF(AND($D$1165&gt;$B$1167,$B$1167&gt;$D$1164),366,365))+(($AC1107*'DT IN. DE'!$C$5/2000))</f>
        <v>0</v>
      </c>
      <c r="X1107" s="289">
        <f t="shared" si="195"/>
        <v>0</v>
      </c>
      <c r="Y1107" s="289">
        <f>(($AB1107*'DT IN. DE'!$E$5/1000))*($D$1166/IF(AND($D$1165&gt;$B$1167,$B$1167&gt;$D$1164),366,365))+(($AC1107*'DT IN. DE'!$E$5/2000))</f>
        <v>0</v>
      </c>
      <c r="Z1107" s="292">
        <f t="shared" si="196"/>
        <v>0</v>
      </c>
      <c r="AA1107" s="386"/>
      <c r="AB1107" s="291">
        <f t="shared" si="197"/>
        <v>0</v>
      </c>
      <c r="AC1107" s="291">
        <f t="shared" si="198"/>
        <v>0</v>
      </c>
    </row>
    <row r="1108" spans="2:29" x14ac:dyDescent="0.25">
      <c r="B1108" s="424">
        <v>1104</v>
      </c>
      <c r="C1108" s="430">
        <f>'BIENES ASEGURADOS IN.DE'!C1108</f>
        <v>0</v>
      </c>
      <c r="D1108" s="431">
        <f>'BIENES ASEGURADOS IN.DE'!D1108*'RT GENERALES'!$E$14</f>
        <v>0</v>
      </c>
      <c r="E1108" s="432">
        <f>'BIENES ASEGURADOS IN.DE'!E1108*'RT GENERALES'!$E$14</f>
        <v>0</v>
      </c>
      <c r="F1108" s="433">
        <f>'BIENES ASEGURADOS IN.DE'!F1108*'RT GENERALES'!$E$14</f>
        <v>0</v>
      </c>
      <c r="G1108" s="425">
        <f t="shared" si="188"/>
        <v>0</v>
      </c>
      <c r="H1108" s="283"/>
      <c r="I1108" s="284">
        <f>((((D1108+E1108)*('DT IN. DE'!$C$5/1000)))*($D$1166/IF(AND($D$1165&gt;$B$1167,$B$1167&gt;$D$1164),366,365))+(F1108*('DT IN. DE'!$C$5/2000)))</f>
        <v>0</v>
      </c>
      <c r="J1108" s="285">
        <f t="shared" si="189"/>
        <v>0</v>
      </c>
      <c r="K1108" s="286">
        <f>(((D1108+E1108)*('DT IN. DE'!$E$5/1000))*($D$1166/IF(AND($D$1165&gt;$B$1167,$B$1167&gt;$D$1164),366,365))+(F1108*('DT IN. DE'!$E$5/2000)))</f>
        <v>0</v>
      </c>
      <c r="L1108" s="385"/>
      <c r="M1108" s="287">
        <f t="shared" si="190"/>
        <v>0</v>
      </c>
      <c r="O1108" s="288">
        <f>(($T1108*'DT IN. DE'!$C$5/1000))*($D$1166/IF(AND($D$1165&gt;$B$1167,$B$1167&gt;$D$1164),366,365))+(($U1108*'DT IN. DE'!$C$5/2000))</f>
        <v>0</v>
      </c>
      <c r="P1108" s="289">
        <f t="shared" si="191"/>
        <v>0</v>
      </c>
      <c r="Q1108" s="289">
        <f>(($T1108*'DT IN. DE'!$E$5/1000))*($D$1166/IF(AND($D$1165&gt;$B$1167,$B$1167&gt;$D$1164),366,365))+(($U1108*'DT IN. DE'!$E$5/2000))</f>
        <v>0</v>
      </c>
      <c r="R1108" s="290">
        <f t="shared" si="192"/>
        <v>0</v>
      </c>
      <c r="T1108" s="291">
        <f t="shared" si="193"/>
        <v>0</v>
      </c>
      <c r="U1108" s="291">
        <f t="shared" si="194"/>
        <v>0</v>
      </c>
      <c r="W1108" s="288">
        <f>(($AB1108*'DT IN. DE'!$C$5/1000))*($D$1166/IF(AND($D$1165&gt;$B$1167,$B$1167&gt;$D$1164),366,365))+(($AC1108*'DT IN. DE'!$C$5/2000))</f>
        <v>0</v>
      </c>
      <c r="X1108" s="289">
        <f t="shared" si="195"/>
        <v>0</v>
      </c>
      <c r="Y1108" s="289">
        <f>(($AB1108*'DT IN. DE'!$E$5/1000))*($D$1166/IF(AND($D$1165&gt;$B$1167,$B$1167&gt;$D$1164),366,365))+(($AC1108*'DT IN. DE'!$E$5/2000))</f>
        <v>0</v>
      </c>
      <c r="Z1108" s="292">
        <f t="shared" si="196"/>
        <v>0</v>
      </c>
      <c r="AA1108" s="386"/>
      <c r="AB1108" s="291">
        <f t="shared" si="197"/>
        <v>0</v>
      </c>
      <c r="AC1108" s="291">
        <f t="shared" si="198"/>
        <v>0</v>
      </c>
    </row>
    <row r="1109" spans="2:29" x14ac:dyDescent="0.25">
      <c r="B1109" s="423">
        <v>1105</v>
      </c>
      <c r="C1109" s="430">
        <f>'BIENES ASEGURADOS IN.DE'!C1109</f>
        <v>0</v>
      </c>
      <c r="D1109" s="431">
        <f>'BIENES ASEGURADOS IN.DE'!D1109*'RT GENERALES'!$E$14</f>
        <v>0</v>
      </c>
      <c r="E1109" s="432">
        <f>'BIENES ASEGURADOS IN.DE'!E1109*'RT GENERALES'!$E$14</f>
        <v>0</v>
      </c>
      <c r="F1109" s="433">
        <f>'BIENES ASEGURADOS IN.DE'!F1109*'RT GENERALES'!$E$14</f>
        <v>0</v>
      </c>
      <c r="G1109" s="425">
        <f t="shared" si="188"/>
        <v>0</v>
      </c>
      <c r="H1109" s="283"/>
      <c r="I1109" s="284">
        <f>((((D1109+E1109)*('DT IN. DE'!$C$5/1000)))*($D$1166/IF(AND($D$1165&gt;$B$1167,$B$1167&gt;$D$1164),366,365))+(F1109*('DT IN. DE'!$C$5/2000)))</f>
        <v>0</v>
      </c>
      <c r="J1109" s="285">
        <f t="shared" si="189"/>
        <v>0</v>
      </c>
      <c r="K1109" s="286">
        <f>(((D1109+E1109)*('DT IN. DE'!$E$5/1000))*($D$1166/IF(AND($D$1165&gt;$B$1167,$B$1167&gt;$D$1164),366,365))+(F1109*('DT IN. DE'!$E$5/2000)))</f>
        <v>0</v>
      </c>
      <c r="L1109" s="385"/>
      <c r="M1109" s="287">
        <f t="shared" si="190"/>
        <v>0</v>
      </c>
      <c r="O1109" s="288">
        <f>(($T1109*'DT IN. DE'!$C$5/1000))*($D$1166/IF(AND($D$1165&gt;$B$1167,$B$1167&gt;$D$1164),366,365))+(($U1109*'DT IN. DE'!$C$5/2000))</f>
        <v>0</v>
      </c>
      <c r="P1109" s="289">
        <f t="shared" si="191"/>
        <v>0</v>
      </c>
      <c r="Q1109" s="289">
        <f>(($T1109*'DT IN. DE'!$E$5/1000))*($D$1166/IF(AND($D$1165&gt;$B$1167,$B$1167&gt;$D$1164),366,365))+(($U1109*'DT IN. DE'!$E$5/2000))</f>
        <v>0</v>
      </c>
      <c r="R1109" s="290">
        <f t="shared" si="192"/>
        <v>0</v>
      </c>
      <c r="T1109" s="291">
        <f t="shared" si="193"/>
        <v>0</v>
      </c>
      <c r="U1109" s="291">
        <f t="shared" si="194"/>
        <v>0</v>
      </c>
      <c r="W1109" s="288">
        <f>(($AB1109*'DT IN. DE'!$C$5/1000))*($D$1166/IF(AND($D$1165&gt;$B$1167,$B$1167&gt;$D$1164),366,365))+(($AC1109*'DT IN. DE'!$C$5/2000))</f>
        <v>0</v>
      </c>
      <c r="X1109" s="289">
        <f t="shared" si="195"/>
        <v>0</v>
      </c>
      <c r="Y1109" s="289">
        <f>(($AB1109*'DT IN. DE'!$E$5/1000))*($D$1166/IF(AND($D$1165&gt;$B$1167,$B$1167&gt;$D$1164),366,365))+(($AC1109*'DT IN. DE'!$E$5/2000))</f>
        <v>0</v>
      </c>
      <c r="Z1109" s="292">
        <f t="shared" si="196"/>
        <v>0</v>
      </c>
      <c r="AA1109" s="386"/>
      <c r="AB1109" s="291">
        <f t="shared" si="197"/>
        <v>0</v>
      </c>
      <c r="AC1109" s="291">
        <f t="shared" si="198"/>
        <v>0</v>
      </c>
    </row>
    <row r="1110" spans="2:29" x14ac:dyDescent="0.25">
      <c r="B1110" s="424">
        <v>1106</v>
      </c>
      <c r="C1110" s="430">
        <f>'BIENES ASEGURADOS IN.DE'!C1110</f>
        <v>0</v>
      </c>
      <c r="D1110" s="431">
        <f>'BIENES ASEGURADOS IN.DE'!D1110*'RT GENERALES'!$E$14</f>
        <v>0</v>
      </c>
      <c r="E1110" s="432">
        <f>'BIENES ASEGURADOS IN.DE'!E1110*'RT GENERALES'!$E$14</f>
        <v>0</v>
      </c>
      <c r="F1110" s="433">
        <f>'BIENES ASEGURADOS IN.DE'!F1110*'RT GENERALES'!$E$14</f>
        <v>0</v>
      </c>
      <c r="G1110" s="425">
        <f t="shared" si="188"/>
        <v>0</v>
      </c>
      <c r="H1110" s="283"/>
      <c r="I1110" s="284">
        <f>((((D1110+E1110)*('DT IN. DE'!$C$5/1000)))*($D$1166/IF(AND($D$1165&gt;$B$1167,$B$1167&gt;$D$1164),366,365))+(F1110*('DT IN. DE'!$C$5/2000)))</f>
        <v>0</v>
      </c>
      <c r="J1110" s="285">
        <f t="shared" si="189"/>
        <v>0</v>
      </c>
      <c r="K1110" s="286">
        <f>(((D1110+E1110)*('DT IN. DE'!$E$5/1000))*($D$1166/IF(AND($D$1165&gt;$B$1167,$B$1167&gt;$D$1164),366,365))+(F1110*('DT IN. DE'!$E$5/2000)))</f>
        <v>0</v>
      </c>
      <c r="L1110" s="385"/>
      <c r="M1110" s="287">
        <f t="shared" si="190"/>
        <v>0</v>
      </c>
      <c r="O1110" s="288">
        <f>(($T1110*'DT IN. DE'!$C$5/1000))*($D$1166/IF(AND($D$1165&gt;$B$1167,$B$1167&gt;$D$1164),366,365))+(($U1110*'DT IN. DE'!$C$5/2000))</f>
        <v>0</v>
      </c>
      <c r="P1110" s="289">
        <f t="shared" si="191"/>
        <v>0</v>
      </c>
      <c r="Q1110" s="289">
        <f>(($T1110*'DT IN. DE'!$E$5/1000))*($D$1166/IF(AND($D$1165&gt;$B$1167,$B$1167&gt;$D$1164),366,365))+(($U1110*'DT IN. DE'!$E$5/2000))</f>
        <v>0</v>
      </c>
      <c r="R1110" s="290">
        <f t="shared" si="192"/>
        <v>0</v>
      </c>
      <c r="T1110" s="291">
        <f t="shared" si="193"/>
        <v>0</v>
      </c>
      <c r="U1110" s="291">
        <f t="shared" si="194"/>
        <v>0</v>
      </c>
      <c r="W1110" s="288">
        <f>(($AB1110*'DT IN. DE'!$C$5/1000))*($D$1166/IF(AND($D$1165&gt;$B$1167,$B$1167&gt;$D$1164),366,365))+(($AC1110*'DT IN. DE'!$C$5/2000))</f>
        <v>0</v>
      </c>
      <c r="X1110" s="289">
        <f t="shared" si="195"/>
        <v>0</v>
      </c>
      <c r="Y1110" s="289">
        <f>(($AB1110*'DT IN. DE'!$E$5/1000))*($D$1166/IF(AND($D$1165&gt;$B$1167,$B$1167&gt;$D$1164),366,365))+(($AC1110*'DT IN. DE'!$E$5/2000))</f>
        <v>0</v>
      </c>
      <c r="Z1110" s="292">
        <f t="shared" si="196"/>
        <v>0</v>
      </c>
      <c r="AA1110" s="386"/>
      <c r="AB1110" s="291">
        <f t="shared" si="197"/>
        <v>0</v>
      </c>
      <c r="AC1110" s="291">
        <f t="shared" si="198"/>
        <v>0</v>
      </c>
    </row>
    <row r="1111" spans="2:29" x14ac:dyDescent="0.25">
      <c r="B1111" s="424">
        <v>1107</v>
      </c>
      <c r="C1111" s="430">
        <f>'BIENES ASEGURADOS IN.DE'!C1111</f>
        <v>0</v>
      </c>
      <c r="D1111" s="431">
        <f>'BIENES ASEGURADOS IN.DE'!D1111*'RT GENERALES'!$E$14</f>
        <v>0</v>
      </c>
      <c r="E1111" s="432">
        <f>'BIENES ASEGURADOS IN.DE'!E1111*'RT GENERALES'!$E$14</f>
        <v>0</v>
      </c>
      <c r="F1111" s="433">
        <f>'BIENES ASEGURADOS IN.DE'!F1111*'RT GENERALES'!$E$14</f>
        <v>0</v>
      </c>
      <c r="G1111" s="425">
        <f t="shared" si="188"/>
        <v>0</v>
      </c>
      <c r="H1111" s="283"/>
      <c r="I1111" s="284">
        <f>((((D1111+E1111)*('DT IN. DE'!$C$5/1000)))*($D$1166/IF(AND($D$1165&gt;$B$1167,$B$1167&gt;$D$1164),366,365))+(F1111*('DT IN. DE'!$C$5/2000)))</f>
        <v>0</v>
      </c>
      <c r="J1111" s="285">
        <f t="shared" si="189"/>
        <v>0</v>
      </c>
      <c r="K1111" s="286">
        <f>(((D1111+E1111)*('DT IN. DE'!$E$5/1000))*($D$1166/IF(AND($D$1165&gt;$B$1167,$B$1167&gt;$D$1164),366,365))+(F1111*('DT IN. DE'!$E$5/2000)))</f>
        <v>0</v>
      </c>
      <c r="L1111" s="385"/>
      <c r="M1111" s="287">
        <f t="shared" si="190"/>
        <v>0</v>
      </c>
      <c r="O1111" s="288">
        <f>(($T1111*'DT IN. DE'!$C$5/1000))*($D$1166/IF(AND($D$1165&gt;$B$1167,$B$1167&gt;$D$1164),366,365))+(($U1111*'DT IN. DE'!$C$5/2000))</f>
        <v>0</v>
      </c>
      <c r="P1111" s="289">
        <f t="shared" si="191"/>
        <v>0</v>
      </c>
      <c r="Q1111" s="289">
        <f>(($T1111*'DT IN. DE'!$E$5/1000))*($D$1166/IF(AND($D$1165&gt;$B$1167,$B$1167&gt;$D$1164),366,365))+(($U1111*'DT IN. DE'!$E$5/2000))</f>
        <v>0</v>
      </c>
      <c r="R1111" s="290">
        <f t="shared" si="192"/>
        <v>0</v>
      </c>
      <c r="T1111" s="291">
        <f t="shared" si="193"/>
        <v>0</v>
      </c>
      <c r="U1111" s="291">
        <f t="shared" si="194"/>
        <v>0</v>
      </c>
      <c r="W1111" s="288">
        <f>(($AB1111*'DT IN. DE'!$C$5/1000))*($D$1166/IF(AND($D$1165&gt;$B$1167,$B$1167&gt;$D$1164),366,365))+(($AC1111*'DT IN. DE'!$C$5/2000))</f>
        <v>0</v>
      </c>
      <c r="X1111" s="289">
        <f t="shared" si="195"/>
        <v>0</v>
      </c>
      <c r="Y1111" s="289">
        <f>(($AB1111*'DT IN. DE'!$E$5/1000))*($D$1166/IF(AND($D$1165&gt;$B$1167,$B$1167&gt;$D$1164),366,365))+(($AC1111*'DT IN. DE'!$E$5/2000))</f>
        <v>0</v>
      </c>
      <c r="Z1111" s="292">
        <f t="shared" si="196"/>
        <v>0</v>
      </c>
      <c r="AA1111" s="386"/>
      <c r="AB1111" s="291">
        <f t="shared" si="197"/>
        <v>0</v>
      </c>
      <c r="AC1111" s="291">
        <f t="shared" si="198"/>
        <v>0</v>
      </c>
    </row>
    <row r="1112" spans="2:29" x14ac:dyDescent="0.25">
      <c r="B1112" s="423">
        <v>1108</v>
      </c>
      <c r="C1112" s="430">
        <f>'BIENES ASEGURADOS IN.DE'!C1112</f>
        <v>0</v>
      </c>
      <c r="D1112" s="431">
        <f>'BIENES ASEGURADOS IN.DE'!D1112*'RT GENERALES'!$E$14</f>
        <v>0</v>
      </c>
      <c r="E1112" s="432">
        <f>'BIENES ASEGURADOS IN.DE'!E1112*'RT GENERALES'!$E$14</f>
        <v>0</v>
      </c>
      <c r="F1112" s="433">
        <f>'BIENES ASEGURADOS IN.DE'!F1112*'RT GENERALES'!$E$14</f>
        <v>0</v>
      </c>
      <c r="G1112" s="425">
        <f t="shared" si="188"/>
        <v>0</v>
      </c>
      <c r="H1112" s="283"/>
      <c r="I1112" s="284">
        <f>((((D1112+E1112)*('DT IN. DE'!$C$5/1000)))*($D$1166/IF(AND($D$1165&gt;$B$1167,$B$1167&gt;$D$1164),366,365))+(F1112*('DT IN. DE'!$C$5/2000)))</f>
        <v>0</v>
      </c>
      <c r="J1112" s="285">
        <f t="shared" si="189"/>
        <v>0</v>
      </c>
      <c r="K1112" s="286">
        <f>(((D1112+E1112)*('DT IN. DE'!$E$5/1000))*($D$1166/IF(AND($D$1165&gt;$B$1167,$B$1167&gt;$D$1164),366,365))+(F1112*('DT IN. DE'!$E$5/2000)))</f>
        <v>0</v>
      </c>
      <c r="L1112" s="385"/>
      <c r="M1112" s="287">
        <f t="shared" si="190"/>
        <v>0</v>
      </c>
      <c r="O1112" s="288">
        <f>(($T1112*'DT IN. DE'!$C$5/1000))*($D$1166/IF(AND($D$1165&gt;$B$1167,$B$1167&gt;$D$1164),366,365))+(($U1112*'DT IN. DE'!$C$5/2000))</f>
        <v>0</v>
      </c>
      <c r="P1112" s="289">
        <f t="shared" si="191"/>
        <v>0</v>
      </c>
      <c r="Q1112" s="289">
        <f>(($T1112*'DT IN. DE'!$E$5/1000))*($D$1166/IF(AND($D$1165&gt;$B$1167,$B$1167&gt;$D$1164),366,365))+(($U1112*'DT IN. DE'!$E$5/2000))</f>
        <v>0</v>
      </c>
      <c r="R1112" s="290">
        <f t="shared" si="192"/>
        <v>0</v>
      </c>
      <c r="T1112" s="291">
        <f t="shared" si="193"/>
        <v>0</v>
      </c>
      <c r="U1112" s="291">
        <f t="shared" si="194"/>
        <v>0</v>
      </c>
      <c r="W1112" s="288">
        <f>(($AB1112*'DT IN. DE'!$C$5/1000))*($D$1166/IF(AND($D$1165&gt;$B$1167,$B$1167&gt;$D$1164),366,365))+(($AC1112*'DT IN. DE'!$C$5/2000))</f>
        <v>0</v>
      </c>
      <c r="X1112" s="289">
        <f t="shared" si="195"/>
        <v>0</v>
      </c>
      <c r="Y1112" s="289">
        <f>(($AB1112*'DT IN. DE'!$E$5/1000))*($D$1166/IF(AND($D$1165&gt;$B$1167,$B$1167&gt;$D$1164),366,365))+(($AC1112*'DT IN. DE'!$E$5/2000))</f>
        <v>0</v>
      </c>
      <c r="Z1112" s="292">
        <f t="shared" si="196"/>
        <v>0</v>
      </c>
      <c r="AA1112" s="386"/>
      <c r="AB1112" s="291">
        <f t="shared" si="197"/>
        <v>0</v>
      </c>
      <c r="AC1112" s="291">
        <f t="shared" si="198"/>
        <v>0</v>
      </c>
    </row>
    <row r="1113" spans="2:29" x14ac:dyDescent="0.25">
      <c r="B1113" s="424">
        <v>1109</v>
      </c>
      <c r="C1113" s="430">
        <f>'BIENES ASEGURADOS IN.DE'!C1113</f>
        <v>0</v>
      </c>
      <c r="D1113" s="431">
        <f>'BIENES ASEGURADOS IN.DE'!D1113*'RT GENERALES'!$E$14</f>
        <v>0</v>
      </c>
      <c r="E1113" s="432">
        <f>'BIENES ASEGURADOS IN.DE'!E1113*'RT GENERALES'!$E$14</f>
        <v>0</v>
      </c>
      <c r="F1113" s="433">
        <f>'BIENES ASEGURADOS IN.DE'!F1113*'RT GENERALES'!$E$14</f>
        <v>0</v>
      </c>
      <c r="G1113" s="425">
        <f t="shared" si="188"/>
        <v>0</v>
      </c>
      <c r="H1113" s="283"/>
      <c r="I1113" s="284">
        <f>((((D1113+E1113)*('DT IN. DE'!$C$5/1000)))*($D$1166/IF(AND($D$1165&gt;$B$1167,$B$1167&gt;$D$1164),366,365))+(F1113*('DT IN. DE'!$C$5/2000)))</f>
        <v>0</v>
      </c>
      <c r="J1113" s="285">
        <f t="shared" si="189"/>
        <v>0</v>
      </c>
      <c r="K1113" s="286">
        <f>(((D1113+E1113)*('DT IN. DE'!$E$5/1000))*($D$1166/IF(AND($D$1165&gt;$B$1167,$B$1167&gt;$D$1164),366,365))+(F1113*('DT IN. DE'!$E$5/2000)))</f>
        <v>0</v>
      </c>
      <c r="L1113" s="385"/>
      <c r="M1113" s="287">
        <f t="shared" si="190"/>
        <v>0</v>
      </c>
      <c r="O1113" s="288">
        <f>(($T1113*'DT IN. DE'!$C$5/1000))*($D$1166/IF(AND($D$1165&gt;$B$1167,$B$1167&gt;$D$1164),366,365))+(($U1113*'DT IN. DE'!$C$5/2000))</f>
        <v>0</v>
      </c>
      <c r="P1113" s="289">
        <f t="shared" si="191"/>
        <v>0</v>
      </c>
      <c r="Q1113" s="289">
        <f>(($T1113*'DT IN. DE'!$E$5/1000))*($D$1166/IF(AND($D$1165&gt;$B$1167,$B$1167&gt;$D$1164),366,365))+(($U1113*'DT IN. DE'!$E$5/2000))</f>
        <v>0</v>
      </c>
      <c r="R1113" s="290">
        <f t="shared" si="192"/>
        <v>0</v>
      </c>
      <c r="T1113" s="291">
        <f t="shared" si="193"/>
        <v>0</v>
      </c>
      <c r="U1113" s="291">
        <f t="shared" si="194"/>
        <v>0</v>
      </c>
      <c r="W1113" s="288">
        <f>(($AB1113*'DT IN. DE'!$C$5/1000))*($D$1166/IF(AND($D$1165&gt;$B$1167,$B$1167&gt;$D$1164),366,365))+(($AC1113*'DT IN. DE'!$C$5/2000))</f>
        <v>0</v>
      </c>
      <c r="X1113" s="289">
        <f t="shared" si="195"/>
        <v>0</v>
      </c>
      <c r="Y1113" s="289">
        <f>(($AB1113*'DT IN. DE'!$E$5/1000))*($D$1166/IF(AND($D$1165&gt;$B$1167,$B$1167&gt;$D$1164),366,365))+(($AC1113*'DT IN. DE'!$E$5/2000))</f>
        <v>0</v>
      </c>
      <c r="Z1113" s="292">
        <f t="shared" si="196"/>
        <v>0</v>
      </c>
      <c r="AA1113" s="386"/>
      <c r="AB1113" s="291">
        <f t="shared" si="197"/>
        <v>0</v>
      </c>
      <c r="AC1113" s="291">
        <f t="shared" si="198"/>
        <v>0</v>
      </c>
    </row>
    <row r="1114" spans="2:29" x14ac:dyDescent="0.25">
      <c r="B1114" s="424">
        <v>1110</v>
      </c>
      <c r="C1114" s="430">
        <f>'BIENES ASEGURADOS IN.DE'!C1114</f>
        <v>0</v>
      </c>
      <c r="D1114" s="431">
        <f>'BIENES ASEGURADOS IN.DE'!D1114*'RT GENERALES'!$E$14</f>
        <v>0</v>
      </c>
      <c r="E1114" s="432">
        <f>'BIENES ASEGURADOS IN.DE'!E1114*'RT GENERALES'!$E$14</f>
        <v>0</v>
      </c>
      <c r="F1114" s="433">
        <f>'BIENES ASEGURADOS IN.DE'!F1114*'RT GENERALES'!$E$14</f>
        <v>0</v>
      </c>
      <c r="G1114" s="425">
        <f t="shared" si="188"/>
        <v>0</v>
      </c>
      <c r="H1114" s="283"/>
      <c r="I1114" s="284">
        <f>((((D1114+E1114)*('DT IN. DE'!$C$5/1000)))*($D$1166/IF(AND($D$1165&gt;$B$1167,$B$1167&gt;$D$1164),366,365))+(F1114*('DT IN. DE'!$C$5/2000)))</f>
        <v>0</v>
      </c>
      <c r="J1114" s="285">
        <f t="shared" si="189"/>
        <v>0</v>
      </c>
      <c r="K1114" s="286">
        <f>(((D1114+E1114)*('DT IN. DE'!$E$5/1000))*($D$1166/IF(AND($D$1165&gt;$B$1167,$B$1167&gt;$D$1164),366,365))+(F1114*('DT IN. DE'!$E$5/2000)))</f>
        <v>0</v>
      </c>
      <c r="L1114" s="385"/>
      <c r="M1114" s="287">
        <f t="shared" si="190"/>
        <v>0</v>
      </c>
      <c r="O1114" s="288">
        <f>(($T1114*'DT IN. DE'!$C$5/1000))*($D$1166/IF(AND($D$1165&gt;$B$1167,$B$1167&gt;$D$1164),366,365))+(($U1114*'DT IN. DE'!$C$5/2000))</f>
        <v>0</v>
      </c>
      <c r="P1114" s="289">
        <f t="shared" si="191"/>
        <v>0</v>
      </c>
      <c r="Q1114" s="289">
        <f>(($T1114*'DT IN. DE'!$E$5/1000))*($D$1166/IF(AND($D$1165&gt;$B$1167,$B$1167&gt;$D$1164),366,365))+(($U1114*'DT IN. DE'!$E$5/2000))</f>
        <v>0</v>
      </c>
      <c r="R1114" s="290">
        <f t="shared" si="192"/>
        <v>0</v>
      </c>
      <c r="T1114" s="291">
        <f t="shared" si="193"/>
        <v>0</v>
      </c>
      <c r="U1114" s="291">
        <f t="shared" si="194"/>
        <v>0</v>
      </c>
      <c r="W1114" s="288">
        <f>(($AB1114*'DT IN. DE'!$C$5/1000))*($D$1166/IF(AND($D$1165&gt;$B$1167,$B$1167&gt;$D$1164),366,365))+(($AC1114*'DT IN. DE'!$C$5/2000))</f>
        <v>0</v>
      </c>
      <c r="X1114" s="289">
        <f t="shared" si="195"/>
        <v>0</v>
      </c>
      <c r="Y1114" s="289">
        <f>(($AB1114*'DT IN. DE'!$E$5/1000))*($D$1166/IF(AND($D$1165&gt;$B$1167,$B$1167&gt;$D$1164),366,365))+(($AC1114*'DT IN. DE'!$E$5/2000))</f>
        <v>0</v>
      </c>
      <c r="Z1114" s="292">
        <f t="shared" si="196"/>
        <v>0</v>
      </c>
      <c r="AA1114" s="386"/>
      <c r="AB1114" s="291">
        <f t="shared" si="197"/>
        <v>0</v>
      </c>
      <c r="AC1114" s="291">
        <f t="shared" si="198"/>
        <v>0</v>
      </c>
    </row>
    <row r="1115" spans="2:29" x14ac:dyDescent="0.25">
      <c r="B1115" s="423">
        <v>1111</v>
      </c>
      <c r="C1115" s="430">
        <f>'BIENES ASEGURADOS IN.DE'!C1115</f>
        <v>0</v>
      </c>
      <c r="D1115" s="431">
        <f>'BIENES ASEGURADOS IN.DE'!D1115*'RT GENERALES'!$E$14</f>
        <v>0</v>
      </c>
      <c r="E1115" s="432">
        <f>'BIENES ASEGURADOS IN.DE'!E1115*'RT GENERALES'!$E$14</f>
        <v>0</v>
      </c>
      <c r="F1115" s="433">
        <f>'BIENES ASEGURADOS IN.DE'!F1115*'RT GENERALES'!$E$14</f>
        <v>0</v>
      </c>
      <c r="G1115" s="425">
        <f t="shared" si="188"/>
        <v>0</v>
      </c>
      <c r="H1115" s="283"/>
      <c r="I1115" s="284">
        <f>((((D1115+E1115)*('DT IN. DE'!$C$5/1000)))*($D$1166/IF(AND($D$1165&gt;$B$1167,$B$1167&gt;$D$1164),366,365))+(F1115*('DT IN. DE'!$C$5/2000)))</f>
        <v>0</v>
      </c>
      <c r="J1115" s="285">
        <f t="shared" si="189"/>
        <v>0</v>
      </c>
      <c r="K1115" s="286">
        <f>(((D1115+E1115)*('DT IN. DE'!$E$5/1000))*($D$1166/IF(AND($D$1165&gt;$B$1167,$B$1167&gt;$D$1164),366,365))+(F1115*('DT IN. DE'!$E$5/2000)))</f>
        <v>0</v>
      </c>
      <c r="L1115" s="385"/>
      <c r="M1115" s="287">
        <f t="shared" si="190"/>
        <v>0</v>
      </c>
      <c r="O1115" s="288">
        <f>(($T1115*'DT IN. DE'!$C$5/1000))*($D$1166/IF(AND($D$1165&gt;$B$1167,$B$1167&gt;$D$1164),366,365))+(($U1115*'DT IN. DE'!$C$5/2000))</f>
        <v>0</v>
      </c>
      <c r="P1115" s="289">
        <f t="shared" si="191"/>
        <v>0</v>
      </c>
      <c r="Q1115" s="289">
        <f>(($T1115*'DT IN. DE'!$E$5/1000))*($D$1166/IF(AND($D$1165&gt;$B$1167,$B$1167&gt;$D$1164),366,365))+(($U1115*'DT IN. DE'!$E$5/2000))</f>
        <v>0</v>
      </c>
      <c r="R1115" s="290">
        <f t="shared" si="192"/>
        <v>0</v>
      </c>
      <c r="T1115" s="291">
        <f t="shared" si="193"/>
        <v>0</v>
      </c>
      <c r="U1115" s="291">
        <f t="shared" si="194"/>
        <v>0</v>
      </c>
      <c r="W1115" s="288">
        <f>(($AB1115*'DT IN. DE'!$C$5/1000))*($D$1166/IF(AND($D$1165&gt;$B$1167,$B$1167&gt;$D$1164),366,365))+(($AC1115*'DT IN. DE'!$C$5/2000))</f>
        <v>0</v>
      </c>
      <c r="X1115" s="289">
        <f t="shared" si="195"/>
        <v>0</v>
      </c>
      <c r="Y1115" s="289">
        <f>(($AB1115*'DT IN. DE'!$E$5/1000))*($D$1166/IF(AND($D$1165&gt;$B$1167,$B$1167&gt;$D$1164),366,365))+(($AC1115*'DT IN. DE'!$E$5/2000))</f>
        <v>0</v>
      </c>
      <c r="Z1115" s="292">
        <f t="shared" si="196"/>
        <v>0</v>
      </c>
      <c r="AA1115" s="386"/>
      <c r="AB1115" s="291">
        <f t="shared" si="197"/>
        <v>0</v>
      </c>
      <c r="AC1115" s="291">
        <f t="shared" si="198"/>
        <v>0</v>
      </c>
    </row>
    <row r="1116" spans="2:29" x14ac:dyDescent="0.25">
      <c r="B1116" s="424">
        <v>1112</v>
      </c>
      <c r="C1116" s="430">
        <f>'BIENES ASEGURADOS IN.DE'!C1116</f>
        <v>0</v>
      </c>
      <c r="D1116" s="431">
        <f>'BIENES ASEGURADOS IN.DE'!D1116*'RT GENERALES'!$E$14</f>
        <v>0</v>
      </c>
      <c r="E1116" s="432">
        <f>'BIENES ASEGURADOS IN.DE'!E1116*'RT GENERALES'!$E$14</f>
        <v>0</v>
      </c>
      <c r="F1116" s="433">
        <f>'BIENES ASEGURADOS IN.DE'!F1116*'RT GENERALES'!$E$14</f>
        <v>0</v>
      </c>
      <c r="G1116" s="425">
        <f t="shared" si="188"/>
        <v>0</v>
      </c>
      <c r="H1116" s="283"/>
      <c r="I1116" s="284">
        <f>((((D1116+E1116)*('DT IN. DE'!$C$5/1000)))*($D$1166/IF(AND($D$1165&gt;$B$1167,$B$1167&gt;$D$1164),366,365))+(F1116*('DT IN. DE'!$C$5/2000)))</f>
        <v>0</v>
      </c>
      <c r="J1116" s="285">
        <f t="shared" si="189"/>
        <v>0</v>
      </c>
      <c r="K1116" s="286">
        <f>(((D1116+E1116)*('DT IN. DE'!$E$5/1000))*($D$1166/IF(AND($D$1165&gt;$B$1167,$B$1167&gt;$D$1164),366,365))+(F1116*('DT IN. DE'!$E$5/2000)))</f>
        <v>0</v>
      </c>
      <c r="L1116" s="385"/>
      <c r="M1116" s="287">
        <f t="shared" si="190"/>
        <v>0</v>
      </c>
      <c r="O1116" s="288">
        <f>(($T1116*'DT IN. DE'!$C$5/1000))*($D$1166/IF(AND($D$1165&gt;$B$1167,$B$1167&gt;$D$1164),366,365))+(($U1116*'DT IN. DE'!$C$5/2000))</f>
        <v>0</v>
      </c>
      <c r="P1116" s="289">
        <f t="shared" si="191"/>
        <v>0</v>
      </c>
      <c r="Q1116" s="289">
        <f>(($T1116*'DT IN. DE'!$E$5/1000))*($D$1166/IF(AND($D$1165&gt;$B$1167,$B$1167&gt;$D$1164),366,365))+(($U1116*'DT IN. DE'!$E$5/2000))</f>
        <v>0</v>
      </c>
      <c r="R1116" s="290">
        <f t="shared" si="192"/>
        <v>0</v>
      </c>
      <c r="T1116" s="291">
        <f t="shared" si="193"/>
        <v>0</v>
      </c>
      <c r="U1116" s="291">
        <f t="shared" si="194"/>
        <v>0</v>
      </c>
      <c r="W1116" s="288">
        <f>(($AB1116*'DT IN. DE'!$C$5/1000))*($D$1166/IF(AND($D$1165&gt;$B$1167,$B$1167&gt;$D$1164),366,365))+(($AC1116*'DT IN. DE'!$C$5/2000))</f>
        <v>0</v>
      </c>
      <c r="X1116" s="289">
        <f t="shared" si="195"/>
        <v>0</v>
      </c>
      <c r="Y1116" s="289">
        <f>(($AB1116*'DT IN. DE'!$E$5/1000))*($D$1166/IF(AND($D$1165&gt;$B$1167,$B$1167&gt;$D$1164),366,365))+(($AC1116*'DT IN. DE'!$E$5/2000))</f>
        <v>0</v>
      </c>
      <c r="Z1116" s="292">
        <f t="shared" si="196"/>
        <v>0</v>
      </c>
      <c r="AA1116" s="386"/>
      <c r="AB1116" s="291">
        <f t="shared" si="197"/>
        <v>0</v>
      </c>
      <c r="AC1116" s="291">
        <f t="shared" si="198"/>
        <v>0</v>
      </c>
    </row>
    <row r="1117" spans="2:29" x14ac:dyDescent="0.25">
      <c r="B1117" s="424">
        <v>1113</v>
      </c>
      <c r="C1117" s="430">
        <f>'BIENES ASEGURADOS IN.DE'!C1117</f>
        <v>0</v>
      </c>
      <c r="D1117" s="431">
        <f>'BIENES ASEGURADOS IN.DE'!D1117*'RT GENERALES'!$E$14</f>
        <v>0</v>
      </c>
      <c r="E1117" s="432">
        <f>'BIENES ASEGURADOS IN.DE'!E1117*'RT GENERALES'!$E$14</f>
        <v>0</v>
      </c>
      <c r="F1117" s="433">
        <f>'BIENES ASEGURADOS IN.DE'!F1117*'RT GENERALES'!$E$14</f>
        <v>0</v>
      </c>
      <c r="G1117" s="425">
        <f t="shared" si="188"/>
        <v>0</v>
      </c>
      <c r="H1117" s="283"/>
      <c r="I1117" s="284">
        <f>((((D1117+E1117)*('DT IN. DE'!$C$5/1000)))*($D$1166/IF(AND($D$1165&gt;$B$1167,$B$1167&gt;$D$1164),366,365))+(F1117*('DT IN. DE'!$C$5/2000)))</f>
        <v>0</v>
      </c>
      <c r="J1117" s="285">
        <f t="shared" si="189"/>
        <v>0</v>
      </c>
      <c r="K1117" s="286">
        <f>(((D1117+E1117)*('DT IN. DE'!$E$5/1000))*($D$1166/IF(AND($D$1165&gt;$B$1167,$B$1167&gt;$D$1164),366,365))+(F1117*('DT IN. DE'!$E$5/2000)))</f>
        <v>0</v>
      </c>
      <c r="L1117" s="385"/>
      <c r="M1117" s="287">
        <f t="shared" si="190"/>
        <v>0</v>
      </c>
      <c r="O1117" s="288">
        <f>(($T1117*'DT IN. DE'!$C$5/1000))*($D$1166/IF(AND($D$1165&gt;$B$1167,$B$1167&gt;$D$1164),366,365))+(($U1117*'DT IN. DE'!$C$5/2000))</f>
        <v>0</v>
      </c>
      <c r="P1117" s="289">
        <f t="shared" si="191"/>
        <v>0</v>
      </c>
      <c r="Q1117" s="289">
        <f>(($T1117*'DT IN. DE'!$E$5/1000))*($D$1166/IF(AND($D$1165&gt;$B$1167,$B$1167&gt;$D$1164),366,365))+(($U1117*'DT IN. DE'!$E$5/2000))</f>
        <v>0</v>
      </c>
      <c r="R1117" s="290">
        <f t="shared" si="192"/>
        <v>0</v>
      </c>
      <c r="T1117" s="291">
        <f t="shared" si="193"/>
        <v>0</v>
      </c>
      <c r="U1117" s="291">
        <f t="shared" si="194"/>
        <v>0</v>
      </c>
      <c r="W1117" s="288">
        <f>(($AB1117*'DT IN. DE'!$C$5/1000))*($D$1166/IF(AND($D$1165&gt;$B$1167,$B$1167&gt;$D$1164),366,365))+(($AC1117*'DT IN. DE'!$C$5/2000))</f>
        <v>0</v>
      </c>
      <c r="X1117" s="289">
        <f t="shared" si="195"/>
        <v>0</v>
      </c>
      <c r="Y1117" s="289">
        <f>(($AB1117*'DT IN. DE'!$E$5/1000))*($D$1166/IF(AND($D$1165&gt;$B$1167,$B$1167&gt;$D$1164),366,365))+(($AC1117*'DT IN. DE'!$E$5/2000))</f>
        <v>0</v>
      </c>
      <c r="Z1117" s="292">
        <f t="shared" si="196"/>
        <v>0</v>
      </c>
      <c r="AA1117" s="386"/>
      <c r="AB1117" s="291">
        <f t="shared" si="197"/>
        <v>0</v>
      </c>
      <c r="AC1117" s="291">
        <f t="shared" si="198"/>
        <v>0</v>
      </c>
    </row>
    <row r="1118" spans="2:29" x14ac:dyDescent="0.25">
      <c r="B1118" s="423">
        <v>1114</v>
      </c>
      <c r="C1118" s="430">
        <f>'BIENES ASEGURADOS IN.DE'!C1118</f>
        <v>0</v>
      </c>
      <c r="D1118" s="431">
        <f>'BIENES ASEGURADOS IN.DE'!D1118*'RT GENERALES'!$E$14</f>
        <v>0</v>
      </c>
      <c r="E1118" s="432">
        <f>'BIENES ASEGURADOS IN.DE'!E1118*'RT GENERALES'!$E$14</f>
        <v>0</v>
      </c>
      <c r="F1118" s="433">
        <f>'BIENES ASEGURADOS IN.DE'!F1118*'RT GENERALES'!$E$14</f>
        <v>0</v>
      </c>
      <c r="G1118" s="425">
        <f t="shared" si="188"/>
        <v>0</v>
      </c>
      <c r="H1118" s="283"/>
      <c r="I1118" s="284">
        <f>((((D1118+E1118)*('DT IN. DE'!$C$5/1000)))*($D$1166/IF(AND($D$1165&gt;$B$1167,$B$1167&gt;$D$1164),366,365))+(F1118*('DT IN. DE'!$C$5/2000)))</f>
        <v>0</v>
      </c>
      <c r="J1118" s="285">
        <f t="shared" si="189"/>
        <v>0</v>
      </c>
      <c r="K1118" s="286">
        <f>(((D1118+E1118)*('DT IN. DE'!$E$5/1000))*($D$1166/IF(AND($D$1165&gt;$B$1167,$B$1167&gt;$D$1164),366,365))+(F1118*('DT IN. DE'!$E$5/2000)))</f>
        <v>0</v>
      </c>
      <c r="L1118" s="385"/>
      <c r="M1118" s="287">
        <f t="shared" si="190"/>
        <v>0</v>
      </c>
      <c r="O1118" s="288">
        <f>(($T1118*'DT IN. DE'!$C$5/1000))*($D$1166/IF(AND($D$1165&gt;$B$1167,$B$1167&gt;$D$1164),366,365))+(($U1118*'DT IN. DE'!$C$5/2000))</f>
        <v>0</v>
      </c>
      <c r="P1118" s="289">
        <f t="shared" si="191"/>
        <v>0</v>
      </c>
      <c r="Q1118" s="289">
        <f>(($T1118*'DT IN. DE'!$E$5/1000))*($D$1166/IF(AND($D$1165&gt;$B$1167,$B$1167&gt;$D$1164),366,365))+(($U1118*'DT IN. DE'!$E$5/2000))</f>
        <v>0</v>
      </c>
      <c r="R1118" s="290">
        <f t="shared" si="192"/>
        <v>0</v>
      </c>
      <c r="T1118" s="291">
        <f t="shared" si="193"/>
        <v>0</v>
      </c>
      <c r="U1118" s="291">
        <f t="shared" si="194"/>
        <v>0</v>
      </c>
      <c r="W1118" s="288">
        <f>(($AB1118*'DT IN. DE'!$C$5/1000))*($D$1166/IF(AND($D$1165&gt;$B$1167,$B$1167&gt;$D$1164),366,365))+(($AC1118*'DT IN. DE'!$C$5/2000))</f>
        <v>0</v>
      </c>
      <c r="X1118" s="289">
        <f t="shared" si="195"/>
        <v>0</v>
      </c>
      <c r="Y1118" s="289">
        <f>(($AB1118*'DT IN. DE'!$E$5/1000))*($D$1166/IF(AND($D$1165&gt;$B$1167,$B$1167&gt;$D$1164),366,365))+(($AC1118*'DT IN. DE'!$E$5/2000))</f>
        <v>0</v>
      </c>
      <c r="Z1118" s="292">
        <f t="shared" si="196"/>
        <v>0</v>
      </c>
      <c r="AA1118" s="386"/>
      <c r="AB1118" s="291">
        <f t="shared" si="197"/>
        <v>0</v>
      </c>
      <c r="AC1118" s="291">
        <f t="shared" si="198"/>
        <v>0</v>
      </c>
    </row>
    <row r="1119" spans="2:29" x14ac:dyDescent="0.25">
      <c r="B1119" s="424">
        <v>1115</v>
      </c>
      <c r="C1119" s="430">
        <f>'BIENES ASEGURADOS IN.DE'!C1119</f>
        <v>0</v>
      </c>
      <c r="D1119" s="431">
        <f>'BIENES ASEGURADOS IN.DE'!D1119*'RT GENERALES'!$E$14</f>
        <v>0</v>
      </c>
      <c r="E1119" s="432">
        <f>'BIENES ASEGURADOS IN.DE'!E1119*'RT GENERALES'!$E$14</f>
        <v>0</v>
      </c>
      <c r="F1119" s="433">
        <f>'BIENES ASEGURADOS IN.DE'!F1119*'RT GENERALES'!$E$14</f>
        <v>0</v>
      </c>
      <c r="G1119" s="425">
        <f t="shared" si="188"/>
        <v>0</v>
      </c>
      <c r="H1119" s="283"/>
      <c r="I1119" s="284">
        <f>((((D1119+E1119)*('DT IN. DE'!$C$5/1000)))*($D$1166/IF(AND($D$1165&gt;$B$1167,$B$1167&gt;$D$1164),366,365))+(F1119*('DT IN. DE'!$C$5/2000)))</f>
        <v>0</v>
      </c>
      <c r="J1119" s="285">
        <f t="shared" si="189"/>
        <v>0</v>
      </c>
      <c r="K1119" s="286">
        <f>(((D1119+E1119)*('DT IN. DE'!$E$5/1000))*($D$1166/IF(AND($D$1165&gt;$B$1167,$B$1167&gt;$D$1164),366,365))+(F1119*('DT IN. DE'!$E$5/2000)))</f>
        <v>0</v>
      </c>
      <c r="L1119" s="385"/>
      <c r="M1119" s="287">
        <f t="shared" si="190"/>
        <v>0</v>
      </c>
      <c r="O1119" s="288">
        <f>(($T1119*'DT IN. DE'!$C$5/1000))*($D$1166/IF(AND($D$1165&gt;$B$1167,$B$1167&gt;$D$1164),366,365))+(($U1119*'DT IN. DE'!$C$5/2000))</f>
        <v>0</v>
      </c>
      <c r="P1119" s="289">
        <f t="shared" si="191"/>
        <v>0</v>
      </c>
      <c r="Q1119" s="289">
        <f>(($T1119*'DT IN. DE'!$E$5/1000))*($D$1166/IF(AND($D$1165&gt;$B$1167,$B$1167&gt;$D$1164),366,365))+(($U1119*'DT IN. DE'!$E$5/2000))</f>
        <v>0</v>
      </c>
      <c r="R1119" s="290">
        <f t="shared" si="192"/>
        <v>0</v>
      </c>
      <c r="T1119" s="291">
        <f t="shared" si="193"/>
        <v>0</v>
      </c>
      <c r="U1119" s="291">
        <f t="shared" si="194"/>
        <v>0</v>
      </c>
      <c r="W1119" s="288">
        <f>(($AB1119*'DT IN. DE'!$C$5/1000))*($D$1166/IF(AND($D$1165&gt;$B$1167,$B$1167&gt;$D$1164),366,365))+(($AC1119*'DT IN. DE'!$C$5/2000))</f>
        <v>0</v>
      </c>
      <c r="X1119" s="289">
        <f t="shared" si="195"/>
        <v>0</v>
      </c>
      <c r="Y1119" s="289">
        <f>(($AB1119*'DT IN. DE'!$E$5/1000))*($D$1166/IF(AND($D$1165&gt;$B$1167,$B$1167&gt;$D$1164),366,365))+(($AC1119*'DT IN. DE'!$E$5/2000))</f>
        <v>0</v>
      </c>
      <c r="Z1119" s="292">
        <f t="shared" si="196"/>
        <v>0</v>
      </c>
      <c r="AA1119" s="386"/>
      <c r="AB1119" s="291">
        <f t="shared" si="197"/>
        <v>0</v>
      </c>
      <c r="AC1119" s="291">
        <f t="shared" si="198"/>
        <v>0</v>
      </c>
    </row>
    <row r="1120" spans="2:29" x14ac:dyDescent="0.25">
      <c r="B1120" s="424">
        <v>1116</v>
      </c>
      <c r="C1120" s="430">
        <f>'BIENES ASEGURADOS IN.DE'!C1120</f>
        <v>0</v>
      </c>
      <c r="D1120" s="431">
        <f>'BIENES ASEGURADOS IN.DE'!D1120*'RT GENERALES'!$E$14</f>
        <v>0</v>
      </c>
      <c r="E1120" s="432">
        <f>'BIENES ASEGURADOS IN.DE'!E1120*'RT GENERALES'!$E$14</f>
        <v>0</v>
      </c>
      <c r="F1120" s="433">
        <f>'BIENES ASEGURADOS IN.DE'!F1120*'RT GENERALES'!$E$14</f>
        <v>0</v>
      </c>
      <c r="G1120" s="425">
        <f t="shared" si="188"/>
        <v>0</v>
      </c>
      <c r="H1120" s="283"/>
      <c r="I1120" s="284">
        <f>((((D1120+E1120)*('DT IN. DE'!$C$5/1000)))*($D$1166/IF(AND($D$1165&gt;$B$1167,$B$1167&gt;$D$1164),366,365))+(F1120*('DT IN. DE'!$C$5/2000)))</f>
        <v>0</v>
      </c>
      <c r="J1120" s="285">
        <f t="shared" si="189"/>
        <v>0</v>
      </c>
      <c r="K1120" s="286">
        <f>(((D1120+E1120)*('DT IN. DE'!$E$5/1000))*($D$1166/IF(AND($D$1165&gt;$B$1167,$B$1167&gt;$D$1164),366,365))+(F1120*('DT IN. DE'!$E$5/2000)))</f>
        <v>0</v>
      </c>
      <c r="L1120" s="385"/>
      <c r="M1120" s="287">
        <f t="shared" si="190"/>
        <v>0</v>
      </c>
      <c r="O1120" s="288">
        <f>(($T1120*'DT IN. DE'!$C$5/1000))*($D$1166/IF(AND($D$1165&gt;$B$1167,$B$1167&gt;$D$1164),366,365))+(($U1120*'DT IN. DE'!$C$5/2000))</f>
        <v>0</v>
      </c>
      <c r="P1120" s="289">
        <f t="shared" si="191"/>
        <v>0</v>
      </c>
      <c r="Q1120" s="289">
        <f>(($T1120*'DT IN. DE'!$E$5/1000))*($D$1166/IF(AND($D$1165&gt;$B$1167,$B$1167&gt;$D$1164),366,365))+(($U1120*'DT IN. DE'!$E$5/2000))</f>
        <v>0</v>
      </c>
      <c r="R1120" s="290">
        <f t="shared" si="192"/>
        <v>0</v>
      </c>
      <c r="T1120" s="291">
        <f t="shared" si="193"/>
        <v>0</v>
      </c>
      <c r="U1120" s="291">
        <f t="shared" si="194"/>
        <v>0</v>
      </c>
      <c r="W1120" s="288">
        <f>(($AB1120*'DT IN. DE'!$C$5/1000))*($D$1166/IF(AND($D$1165&gt;$B$1167,$B$1167&gt;$D$1164),366,365))+(($AC1120*'DT IN. DE'!$C$5/2000))</f>
        <v>0</v>
      </c>
      <c r="X1120" s="289">
        <f t="shared" si="195"/>
        <v>0</v>
      </c>
      <c r="Y1120" s="289">
        <f>(($AB1120*'DT IN. DE'!$E$5/1000))*($D$1166/IF(AND($D$1165&gt;$B$1167,$B$1167&gt;$D$1164),366,365))+(($AC1120*'DT IN. DE'!$E$5/2000))</f>
        <v>0</v>
      </c>
      <c r="Z1120" s="292">
        <f t="shared" si="196"/>
        <v>0</v>
      </c>
      <c r="AA1120" s="386"/>
      <c r="AB1120" s="291">
        <f t="shared" si="197"/>
        <v>0</v>
      </c>
      <c r="AC1120" s="291">
        <f t="shared" si="198"/>
        <v>0</v>
      </c>
    </row>
    <row r="1121" spans="2:29" x14ac:dyDescent="0.25">
      <c r="B1121" s="423">
        <v>1117</v>
      </c>
      <c r="C1121" s="430">
        <f>'BIENES ASEGURADOS IN.DE'!C1121</f>
        <v>0</v>
      </c>
      <c r="D1121" s="431">
        <f>'BIENES ASEGURADOS IN.DE'!D1121*'RT GENERALES'!$E$14</f>
        <v>0</v>
      </c>
      <c r="E1121" s="432">
        <f>'BIENES ASEGURADOS IN.DE'!E1121*'RT GENERALES'!$E$14</f>
        <v>0</v>
      </c>
      <c r="F1121" s="433">
        <f>'BIENES ASEGURADOS IN.DE'!F1121*'RT GENERALES'!$E$14</f>
        <v>0</v>
      </c>
      <c r="G1121" s="425">
        <f t="shared" si="188"/>
        <v>0</v>
      </c>
      <c r="H1121" s="283"/>
      <c r="I1121" s="284">
        <f>((((D1121+E1121)*('DT IN. DE'!$C$5/1000)))*($D$1166/IF(AND($D$1165&gt;$B$1167,$B$1167&gt;$D$1164),366,365))+(F1121*('DT IN. DE'!$C$5/2000)))</f>
        <v>0</v>
      </c>
      <c r="J1121" s="285">
        <f t="shared" si="189"/>
        <v>0</v>
      </c>
      <c r="K1121" s="286">
        <f>(((D1121+E1121)*('DT IN. DE'!$E$5/1000))*($D$1166/IF(AND($D$1165&gt;$B$1167,$B$1167&gt;$D$1164),366,365))+(F1121*('DT IN. DE'!$E$5/2000)))</f>
        <v>0</v>
      </c>
      <c r="L1121" s="385"/>
      <c r="M1121" s="287">
        <f t="shared" si="190"/>
        <v>0</v>
      </c>
      <c r="O1121" s="288">
        <f>(($T1121*'DT IN. DE'!$C$5/1000))*($D$1166/IF(AND($D$1165&gt;$B$1167,$B$1167&gt;$D$1164),366,365))+(($U1121*'DT IN. DE'!$C$5/2000))</f>
        <v>0</v>
      </c>
      <c r="P1121" s="289">
        <f t="shared" si="191"/>
        <v>0</v>
      </c>
      <c r="Q1121" s="289">
        <f>(($T1121*'DT IN. DE'!$E$5/1000))*($D$1166/IF(AND($D$1165&gt;$B$1167,$B$1167&gt;$D$1164),366,365))+(($U1121*'DT IN. DE'!$E$5/2000))</f>
        <v>0</v>
      </c>
      <c r="R1121" s="290">
        <f t="shared" si="192"/>
        <v>0</v>
      </c>
      <c r="T1121" s="291">
        <f t="shared" si="193"/>
        <v>0</v>
      </c>
      <c r="U1121" s="291">
        <f t="shared" si="194"/>
        <v>0</v>
      </c>
      <c r="W1121" s="288">
        <f>(($AB1121*'DT IN. DE'!$C$5/1000))*($D$1166/IF(AND($D$1165&gt;$B$1167,$B$1167&gt;$D$1164),366,365))+(($AC1121*'DT IN. DE'!$C$5/2000))</f>
        <v>0</v>
      </c>
      <c r="X1121" s="289">
        <f t="shared" si="195"/>
        <v>0</v>
      </c>
      <c r="Y1121" s="289">
        <f>(($AB1121*'DT IN. DE'!$E$5/1000))*($D$1166/IF(AND($D$1165&gt;$B$1167,$B$1167&gt;$D$1164),366,365))+(($AC1121*'DT IN. DE'!$E$5/2000))</f>
        <v>0</v>
      </c>
      <c r="Z1121" s="292">
        <f t="shared" si="196"/>
        <v>0</v>
      </c>
      <c r="AA1121" s="386"/>
      <c r="AB1121" s="291">
        <f t="shared" si="197"/>
        <v>0</v>
      </c>
      <c r="AC1121" s="291">
        <f t="shared" si="198"/>
        <v>0</v>
      </c>
    </row>
    <row r="1122" spans="2:29" x14ac:dyDescent="0.25">
      <c r="B1122" s="424">
        <v>1118</v>
      </c>
      <c r="C1122" s="430">
        <f>'BIENES ASEGURADOS IN.DE'!C1122</f>
        <v>0</v>
      </c>
      <c r="D1122" s="431">
        <f>'BIENES ASEGURADOS IN.DE'!D1122*'RT GENERALES'!$E$14</f>
        <v>0</v>
      </c>
      <c r="E1122" s="432">
        <f>'BIENES ASEGURADOS IN.DE'!E1122*'RT GENERALES'!$E$14</f>
        <v>0</v>
      </c>
      <c r="F1122" s="433">
        <f>'BIENES ASEGURADOS IN.DE'!F1122*'RT GENERALES'!$E$14</f>
        <v>0</v>
      </c>
      <c r="G1122" s="425">
        <f t="shared" si="188"/>
        <v>0</v>
      </c>
      <c r="H1122" s="283"/>
      <c r="I1122" s="284">
        <f>((((D1122+E1122)*('DT IN. DE'!$C$5/1000)))*($D$1166/IF(AND($D$1165&gt;$B$1167,$B$1167&gt;$D$1164),366,365))+(F1122*('DT IN. DE'!$C$5/2000)))</f>
        <v>0</v>
      </c>
      <c r="J1122" s="285">
        <f t="shared" si="189"/>
        <v>0</v>
      </c>
      <c r="K1122" s="286">
        <f>(((D1122+E1122)*('DT IN. DE'!$E$5/1000))*($D$1166/IF(AND($D$1165&gt;$B$1167,$B$1167&gt;$D$1164),366,365))+(F1122*('DT IN. DE'!$E$5/2000)))</f>
        <v>0</v>
      </c>
      <c r="L1122" s="385"/>
      <c r="M1122" s="287">
        <f t="shared" si="190"/>
        <v>0</v>
      </c>
      <c r="O1122" s="288">
        <f>(($T1122*'DT IN. DE'!$C$5/1000))*($D$1166/IF(AND($D$1165&gt;$B$1167,$B$1167&gt;$D$1164),366,365))+(($U1122*'DT IN. DE'!$C$5/2000))</f>
        <v>0</v>
      </c>
      <c r="P1122" s="289">
        <f t="shared" si="191"/>
        <v>0</v>
      </c>
      <c r="Q1122" s="289">
        <f>(($T1122*'DT IN. DE'!$E$5/1000))*($D$1166/IF(AND($D$1165&gt;$B$1167,$B$1167&gt;$D$1164),366,365))+(($U1122*'DT IN. DE'!$E$5/2000))</f>
        <v>0</v>
      </c>
      <c r="R1122" s="290">
        <f t="shared" si="192"/>
        <v>0</v>
      </c>
      <c r="T1122" s="291">
        <f t="shared" si="193"/>
        <v>0</v>
      </c>
      <c r="U1122" s="291">
        <f t="shared" si="194"/>
        <v>0</v>
      </c>
      <c r="W1122" s="288">
        <f>(($AB1122*'DT IN. DE'!$C$5/1000))*($D$1166/IF(AND($D$1165&gt;$B$1167,$B$1167&gt;$D$1164),366,365))+(($AC1122*'DT IN. DE'!$C$5/2000))</f>
        <v>0</v>
      </c>
      <c r="X1122" s="289">
        <f t="shared" si="195"/>
        <v>0</v>
      </c>
      <c r="Y1122" s="289">
        <f>(($AB1122*'DT IN. DE'!$E$5/1000))*($D$1166/IF(AND($D$1165&gt;$B$1167,$B$1167&gt;$D$1164),366,365))+(($AC1122*'DT IN. DE'!$E$5/2000))</f>
        <v>0</v>
      </c>
      <c r="Z1122" s="292">
        <f t="shared" si="196"/>
        <v>0</v>
      </c>
      <c r="AA1122" s="386"/>
      <c r="AB1122" s="291">
        <f t="shared" si="197"/>
        <v>0</v>
      </c>
      <c r="AC1122" s="291">
        <f t="shared" si="198"/>
        <v>0</v>
      </c>
    </row>
    <row r="1123" spans="2:29" x14ac:dyDescent="0.25">
      <c r="B1123" s="424">
        <v>1119</v>
      </c>
      <c r="C1123" s="430">
        <f>'BIENES ASEGURADOS IN.DE'!C1123</f>
        <v>0</v>
      </c>
      <c r="D1123" s="431">
        <f>'BIENES ASEGURADOS IN.DE'!D1123*'RT GENERALES'!$E$14</f>
        <v>0</v>
      </c>
      <c r="E1123" s="432">
        <f>'BIENES ASEGURADOS IN.DE'!E1123*'RT GENERALES'!$E$14</f>
        <v>0</v>
      </c>
      <c r="F1123" s="433">
        <f>'BIENES ASEGURADOS IN.DE'!F1123*'RT GENERALES'!$E$14</f>
        <v>0</v>
      </c>
      <c r="G1123" s="425">
        <f t="shared" si="188"/>
        <v>0</v>
      </c>
      <c r="H1123" s="283"/>
      <c r="I1123" s="284">
        <f>((((D1123+E1123)*('DT IN. DE'!$C$5/1000)))*($D$1166/IF(AND($D$1165&gt;$B$1167,$B$1167&gt;$D$1164),366,365))+(F1123*('DT IN. DE'!$C$5/2000)))</f>
        <v>0</v>
      </c>
      <c r="J1123" s="285">
        <f t="shared" si="189"/>
        <v>0</v>
      </c>
      <c r="K1123" s="286">
        <f>(((D1123+E1123)*('DT IN. DE'!$E$5/1000))*($D$1166/IF(AND($D$1165&gt;$B$1167,$B$1167&gt;$D$1164),366,365))+(F1123*('DT IN. DE'!$E$5/2000)))</f>
        <v>0</v>
      </c>
      <c r="L1123" s="385"/>
      <c r="M1123" s="287">
        <f t="shared" si="190"/>
        <v>0</v>
      </c>
      <c r="O1123" s="288">
        <f>(($T1123*'DT IN. DE'!$C$5/1000))*($D$1166/IF(AND($D$1165&gt;$B$1167,$B$1167&gt;$D$1164),366,365))+(($U1123*'DT IN. DE'!$C$5/2000))</f>
        <v>0</v>
      </c>
      <c r="P1123" s="289">
        <f t="shared" si="191"/>
        <v>0</v>
      </c>
      <c r="Q1123" s="289">
        <f>(($T1123*'DT IN. DE'!$E$5/1000))*($D$1166/IF(AND($D$1165&gt;$B$1167,$B$1167&gt;$D$1164),366,365))+(($U1123*'DT IN. DE'!$E$5/2000))</f>
        <v>0</v>
      </c>
      <c r="R1123" s="290">
        <f t="shared" si="192"/>
        <v>0</v>
      </c>
      <c r="T1123" s="291">
        <f t="shared" si="193"/>
        <v>0</v>
      </c>
      <c r="U1123" s="291">
        <f t="shared" si="194"/>
        <v>0</v>
      </c>
      <c r="W1123" s="288">
        <f>(($AB1123*'DT IN. DE'!$C$5/1000))*($D$1166/IF(AND($D$1165&gt;$B$1167,$B$1167&gt;$D$1164),366,365))+(($AC1123*'DT IN. DE'!$C$5/2000))</f>
        <v>0</v>
      </c>
      <c r="X1123" s="289">
        <f t="shared" si="195"/>
        <v>0</v>
      </c>
      <c r="Y1123" s="289">
        <f>(($AB1123*'DT IN. DE'!$E$5/1000))*($D$1166/IF(AND($D$1165&gt;$B$1167,$B$1167&gt;$D$1164),366,365))+(($AC1123*'DT IN. DE'!$E$5/2000))</f>
        <v>0</v>
      </c>
      <c r="Z1123" s="292">
        <f t="shared" si="196"/>
        <v>0</v>
      </c>
      <c r="AA1123" s="386"/>
      <c r="AB1123" s="291">
        <f t="shared" si="197"/>
        <v>0</v>
      </c>
      <c r="AC1123" s="291">
        <f t="shared" si="198"/>
        <v>0</v>
      </c>
    </row>
    <row r="1124" spans="2:29" x14ac:dyDescent="0.25">
      <c r="B1124" s="423">
        <v>1120</v>
      </c>
      <c r="C1124" s="430">
        <f>'BIENES ASEGURADOS IN.DE'!C1124</f>
        <v>0</v>
      </c>
      <c r="D1124" s="431">
        <f>'BIENES ASEGURADOS IN.DE'!D1124*'RT GENERALES'!$E$14</f>
        <v>0</v>
      </c>
      <c r="E1124" s="432">
        <f>'BIENES ASEGURADOS IN.DE'!E1124*'RT GENERALES'!$E$14</f>
        <v>0</v>
      </c>
      <c r="F1124" s="433">
        <f>'BIENES ASEGURADOS IN.DE'!F1124*'RT GENERALES'!$E$14</f>
        <v>0</v>
      </c>
      <c r="G1124" s="425">
        <f t="shared" si="188"/>
        <v>0</v>
      </c>
      <c r="H1124" s="283"/>
      <c r="I1124" s="284">
        <f>((((D1124+E1124)*('DT IN. DE'!$C$5/1000)))*($D$1166/IF(AND($D$1165&gt;$B$1167,$B$1167&gt;$D$1164),366,365))+(F1124*('DT IN. DE'!$C$5/2000)))</f>
        <v>0</v>
      </c>
      <c r="J1124" s="285">
        <f t="shared" si="189"/>
        <v>0</v>
      </c>
      <c r="K1124" s="286">
        <f>(((D1124+E1124)*('DT IN. DE'!$E$5/1000))*($D$1166/IF(AND($D$1165&gt;$B$1167,$B$1167&gt;$D$1164),366,365))+(F1124*('DT IN. DE'!$E$5/2000)))</f>
        <v>0</v>
      </c>
      <c r="L1124" s="385"/>
      <c r="M1124" s="287">
        <f t="shared" si="190"/>
        <v>0</v>
      </c>
      <c r="O1124" s="288">
        <f>(($T1124*'DT IN. DE'!$C$5/1000))*($D$1166/IF(AND($D$1165&gt;$B$1167,$B$1167&gt;$D$1164),366,365))+(($U1124*'DT IN. DE'!$C$5/2000))</f>
        <v>0</v>
      </c>
      <c r="P1124" s="289">
        <f t="shared" si="191"/>
        <v>0</v>
      </c>
      <c r="Q1124" s="289">
        <f>(($T1124*'DT IN. DE'!$E$5/1000))*($D$1166/IF(AND($D$1165&gt;$B$1167,$B$1167&gt;$D$1164),366,365))+(($U1124*'DT IN. DE'!$E$5/2000))</f>
        <v>0</v>
      </c>
      <c r="R1124" s="290">
        <f t="shared" si="192"/>
        <v>0</v>
      </c>
      <c r="T1124" s="291">
        <f t="shared" si="193"/>
        <v>0</v>
      </c>
      <c r="U1124" s="291">
        <f t="shared" si="194"/>
        <v>0</v>
      </c>
      <c r="W1124" s="288">
        <f>(($AB1124*'DT IN. DE'!$C$5/1000))*($D$1166/IF(AND($D$1165&gt;$B$1167,$B$1167&gt;$D$1164),366,365))+(($AC1124*'DT IN. DE'!$C$5/2000))</f>
        <v>0</v>
      </c>
      <c r="X1124" s="289">
        <f t="shared" si="195"/>
        <v>0</v>
      </c>
      <c r="Y1124" s="289">
        <f>(($AB1124*'DT IN. DE'!$E$5/1000))*($D$1166/IF(AND($D$1165&gt;$B$1167,$B$1167&gt;$D$1164),366,365))+(($AC1124*'DT IN. DE'!$E$5/2000))</f>
        <v>0</v>
      </c>
      <c r="Z1124" s="292">
        <f t="shared" si="196"/>
        <v>0</v>
      </c>
      <c r="AA1124" s="386"/>
      <c r="AB1124" s="291">
        <f t="shared" si="197"/>
        <v>0</v>
      </c>
      <c r="AC1124" s="291">
        <f t="shared" si="198"/>
        <v>0</v>
      </c>
    </row>
    <row r="1125" spans="2:29" x14ac:dyDescent="0.25">
      <c r="B1125" s="424">
        <v>1121</v>
      </c>
      <c r="C1125" s="430">
        <f>'BIENES ASEGURADOS IN.DE'!C1125</f>
        <v>0</v>
      </c>
      <c r="D1125" s="431">
        <f>'BIENES ASEGURADOS IN.DE'!D1125*'RT GENERALES'!$E$14</f>
        <v>0</v>
      </c>
      <c r="E1125" s="432">
        <f>'BIENES ASEGURADOS IN.DE'!E1125*'RT GENERALES'!$E$14</f>
        <v>0</v>
      </c>
      <c r="F1125" s="433">
        <f>'BIENES ASEGURADOS IN.DE'!F1125*'RT GENERALES'!$E$14</f>
        <v>0</v>
      </c>
      <c r="G1125" s="425">
        <f t="shared" si="188"/>
        <v>0</v>
      </c>
      <c r="H1125" s="283"/>
      <c r="I1125" s="284">
        <f>((((D1125+E1125)*('DT IN. DE'!$C$5/1000)))*($D$1166/IF(AND($D$1165&gt;$B$1167,$B$1167&gt;$D$1164),366,365))+(F1125*('DT IN. DE'!$C$5/2000)))</f>
        <v>0</v>
      </c>
      <c r="J1125" s="285">
        <f t="shared" si="189"/>
        <v>0</v>
      </c>
      <c r="K1125" s="286">
        <f>(((D1125+E1125)*('DT IN. DE'!$E$5/1000))*($D$1166/IF(AND($D$1165&gt;$B$1167,$B$1167&gt;$D$1164),366,365))+(F1125*('DT IN. DE'!$E$5/2000)))</f>
        <v>0</v>
      </c>
      <c r="L1125" s="385"/>
      <c r="M1125" s="287">
        <f t="shared" si="190"/>
        <v>0</v>
      </c>
      <c r="O1125" s="288">
        <f>(($T1125*'DT IN. DE'!$C$5/1000))*($D$1166/IF(AND($D$1165&gt;$B$1167,$B$1167&gt;$D$1164),366,365))+(($U1125*'DT IN. DE'!$C$5/2000))</f>
        <v>0</v>
      </c>
      <c r="P1125" s="289">
        <f t="shared" si="191"/>
        <v>0</v>
      </c>
      <c r="Q1125" s="289">
        <f>(($T1125*'DT IN. DE'!$E$5/1000))*($D$1166/IF(AND($D$1165&gt;$B$1167,$B$1167&gt;$D$1164),366,365))+(($U1125*'DT IN. DE'!$E$5/2000))</f>
        <v>0</v>
      </c>
      <c r="R1125" s="290">
        <f t="shared" si="192"/>
        <v>0</v>
      </c>
      <c r="T1125" s="291">
        <f t="shared" si="193"/>
        <v>0</v>
      </c>
      <c r="U1125" s="291">
        <f t="shared" si="194"/>
        <v>0</v>
      </c>
      <c r="W1125" s="288">
        <f>(($AB1125*'DT IN. DE'!$C$5/1000))*($D$1166/IF(AND($D$1165&gt;$B$1167,$B$1167&gt;$D$1164),366,365))+(($AC1125*'DT IN. DE'!$C$5/2000))</f>
        <v>0</v>
      </c>
      <c r="X1125" s="289">
        <f t="shared" si="195"/>
        <v>0</v>
      </c>
      <c r="Y1125" s="289">
        <f>(($AB1125*'DT IN. DE'!$E$5/1000))*($D$1166/IF(AND($D$1165&gt;$B$1167,$B$1167&gt;$D$1164),366,365))+(($AC1125*'DT IN. DE'!$E$5/2000))</f>
        <v>0</v>
      </c>
      <c r="Z1125" s="292">
        <f t="shared" si="196"/>
        <v>0</v>
      </c>
      <c r="AA1125" s="386"/>
      <c r="AB1125" s="291">
        <f t="shared" si="197"/>
        <v>0</v>
      </c>
      <c r="AC1125" s="291">
        <f t="shared" si="198"/>
        <v>0</v>
      </c>
    </row>
    <row r="1126" spans="2:29" x14ac:dyDescent="0.25">
      <c r="B1126" s="424">
        <v>1122</v>
      </c>
      <c r="C1126" s="430">
        <f>'BIENES ASEGURADOS IN.DE'!C1126</f>
        <v>0</v>
      </c>
      <c r="D1126" s="431">
        <f>'BIENES ASEGURADOS IN.DE'!D1126*'RT GENERALES'!$E$14</f>
        <v>0</v>
      </c>
      <c r="E1126" s="432">
        <f>'BIENES ASEGURADOS IN.DE'!E1126*'RT GENERALES'!$E$14</f>
        <v>0</v>
      </c>
      <c r="F1126" s="433">
        <f>'BIENES ASEGURADOS IN.DE'!F1126*'RT GENERALES'!$E$14</f>
        <v>0</v>
      </c>
      <c r="G1126" s="425">
        <f t="shared" si="188"/>
        <v>0</v>
      </c>
      <c r="H1126" s="283"/>
      <c r="I1126" s="284">
        <f>((((D1126+E1126)*('DT IN. DE'!$C$5/1000)))*($D$1166/IF(AND($D$1165&gt;$B$1167,$B$1167&gt;$D$1164),366,365))+(F1126*('DT IN. DE'!$C$5/2000)))</f>
        <v>0</v>
      </c>
      <c r="J1126" s="285">
        <f t="shared" si="189"/>
        <v>0</v>
      </c>
      <c r="K1126" s="286">
        <f>(((D1126+E1126)*('DT IN. DE'!$E$5/1000))*($D$1166/IF(AND($D$1165&gt;$B$1167,$B$1167&gt;$D$1164),366,365))+(F1126*('DT IN. DE'!$E$5/2000)))</f>
        <v>0</v>
      </c>
      <c r="L1126" s="385"/>
      <c r="M1126" s="287">
        <f t="shared" si="190"/>
        <v>0</v>
      </c>
      <c r="O1126" s="288">
        <f>(($T1126*'DT IN. DE'!$C$5/1000))*($D$1166/IF(AND($D$1165&gt;$B$1167,$B$1167&gt;$D$1164),366,365))+(($U1126*'DT IN. DE'!$C$5/2000))</f>
        <v>0</v>
      </c>
      <c r="P1126" s="289">
        <f t="shared" si="191"/>
        <v>0</v>
      </c>
      <c r="Q1126" s="289">
        <f>(($T1126*'DT IN. DE'!$E$5/1000))*($D$1166/IF(AND($D$1165&gt;$B$1167,$B$1167&gt;$D$1164),366,365))+(($U1126*'DT IN. DE'!$E$5/2000))</f>
        <v>0</v>
      </c>
      <c r="R1126" s="290">
        <f t="shared" si="192"/>
        <v>0</v>
      </c>
      <c r="T1126" s="291">
        <f t="shared" si="193"/>
        <v>0</v>
      </c>
      <c r="U1126" s="291">
        <f t="shared" si="194"/>
        <v>0</v>
      </c>
      <c r="W1126" s="288">
        <f>(($AB1126*'DT IN. DE'!$C$5/1000))*($D$1166/IF(AND($D$1165&gt;$B$1167,$B$1167&gt;$D$1164),366,365))+(($AC1126*'DT IN. DE'!$C$5/2000))</f>
        <v>0</v>
      </c>
      <c r="X1126" s="289">
        <f t="shared" si="195"/>
        <v>0</v>
      </c>
      <c r="Y1126" s="289">
        <f>(($AB1126*'DT IN. DE'!$E$5/1000))*($D$1166/IF(AND($D$1165&gt;$B$1167,$B$1167&gt;$D$1164),366,365))+(($AC1126*'DT IN. DE'!$E$5/2000))</f>
        <v>0</v>
      </c>
      <c r="Z1126" s="292">
        <f t="shared" si="196"/>
        <v>0</v>
      </c>
      <c r="AA1126" s="386"/>
      <c r="AB1126" s="291">
        <f t="shared" si="197"/>
        <v>0</v>
      </c>
      <c r="AC1126" s="291">
        <f t="shared" si="198"/>
        <v>0</v>
      </c>
    </row>
    <row r="1127" spans="2:29" x14ac:dyDescent="0.25">
      <c r="B1127" s="423">
        <v>1123</v>
      </c>
      <c r="C1127" s="430">
        <f>'BIENES ASEGURADOS IN.DE'!C1127</f>
        <v>0</v>
      </c>
      <c r="D1127" s="431">
        <f>'BIENES ASEGURADOS IN.DE'!D1127*'RT GENERALES'!$E$14</f>
        <v>0</v>
      </c>
      <c r="E1127" s="432">
        <f>'BIENES ASEGURADOS IN.DE'!E1127*'RT GENERALES'!$E$14</f>
        <v>0</v>
      </c>
      <c r="F1127" s="433">
        <f>'BIENES ASEGURADOS IN.DE'!F1127*'RT GENERALES'!$E$14</f>
        <v>0</v>
      </c>
      <c r="G1127" s="425">
        <f t="shared" si="188"/>
        <v>0</v>
      </c>
      <c r="H1127" s="283"/>
      <c r="I1127" s="284">
        <f>((((D1127+E1127)*('DT IN. DE'!$C$5/1000)))*($D$1166/IF(AND($D$1165&gt;$B$1167,$B$1167&gt;$D$1164),366,365))+(F1127*('DT IN. DE'!$C$5/2000)))</f>
        <v>0</v>
      </c>
      <c r="J1127" s="285">
        <f t="shared" si="189"/>
        <v>0</v>
      </c>
      <c r="K1127" s="286">
        <f>(((D1127+E1127)*('DT IN. DE'!$E$5/1000))*($D$1166/IF(AND($D$1165&gt;$B$1167,$B$1167&gt;$D$1164),366,365))+(F1127*('DT IN. DE'!$E$5/2000)))</f>
        <v>0</v>
      </c>
      <c r="L1127" s="385"/>
      <c r="M1127" s="287">
        <f t="shared" si="190"/>
        <v>0</v>
      </c>
      <c r="O1127" s="288">
        <f>(($T1127*'DT IN. DE'!$C$5/1000))*($D$1166/IF(AND($D$1165&gt;$B$1167,$B$1167&gt;$D$1164),366,365))+(($U1127*'DT IN. DE'!$C$5/2000))</f>
        <v>0</v>
      </c>
      <c r="P1127" s="289">
        <f t="shared" si="191"/>
        <v>0</v>
      </c>
      <c r="Q1127" s="289">
        <f>(($T1127*'DT IN. DE'!$E$5/1000))*($D$1166/IF(AND($D$1165&gt;$B$1167,$B$1167&gt;$D$1164),366,365))+(($U1127*'DT IN. DE'!$E$5/2000))</f>
        <v>0</v>
      </c>
      <c r="R1127" s="290">
        <f t="shared" si="192"/>
        <v>0</v>
      </c>
      <c r="T1127" s="291">
        <f t="shared" si="193"/>
        <v>0</v>
      </c>
      <c r="U1127" s="291">
        <f t="shared" si="194"/>
        <v>0</v>
      </c>
      <c r="W1127" s="288">
        <f>(($AB1127*'DT IN. DE'!$C$5/1000))*($D$1166/IF(AND($D$1165&gt;$B$1167,$B$1167&gt;$D$1164),366,365))+(($AC1127*'DT IN. DE'!$C$5/2000))</f>
        <v>0</v>
      </c>
      <c r="X1127" s="289">
        <f t="shared" si="195"/>
        <v>0</v>
      </c>
      <c r="Y1127" s="289">
        <f>(($AB1127*'DT IN. DE'!$E$5/1000))*($D$1166/IF(AND($D$1165&gt;$B$1167,$B$1167&gt;$D$1164),366,365))+(($AC1127*'DT IN. DE'!$E$5/2000))</f>
        <v>0</v>
      </c>
      <c r="Z1127" s="292">
        <f t="shared" si="196"/>
        <v>0</v>
      </c>
      <c r="AA1127" s="386"/>
      <c r="AB1127" s="291">
        <f t="shared" si="197"/>
        <v>0</v>
      </c>
      <c r="AC1127" s="291">
        <f t="shared" si="198"/>
        <v>0</v>
      </c>
    </row>
    <row r="1128" spans="2:29" x14ac:dyDescent="0.25">
      <c r="B1128" s="424">
        <v>1124</v>
      </c>
      <c r="C1128" s="430">
        <f>'BIENES ASEGURADOS IN.DE'!C1128</f>
        <v>0</v>
      </c>
      <c r="D1128" s="431">
        <f>'BIENES ASEGURADOS IN.DE'!D1128*'RT GENERALES'!$E$14</f>
        <v>0</v>
      </c>
      <c r="E1128" s="432">
        <f>'BIENES ASEGURADOS IN.DE'!E1128*'RT GENERALES'!$E$14</f>
        <v>0</v>
      </c>
      <c r="F1128" s="433">
        <f>'BIENES ASEGURADOS IN.DE'!F1128*'RT GENERALES'!$E$14</f>
        <v>0</v>
      </c>
      <c r="G1128" s="425">
        <f t="shared" si="188"/>
        <v>0</v>
      </c>
      <c r="H1128" s="283"/>
      <c r="I1128" s="284">
        <f>((((D1128+E1128)*('DT IN. DE'!$C$5/1000)))*($D$1166/IF(AND($D$1165&gt;$B$1167,$B$1167&gt;$D$1164),366,365))+(F1128*('DT IN. DE'!$C$5/2000)))</f>
        <v>0</v>
      </c>
      <c r="J1128" s="285">
        <f t="shared" si="189"/>
        <v>0</v>
      </c>
      <c r="K1128" s="286">
        <f>(((D1128+E1128)*('DT IN. DE'!$E$5/1000))*($D$1166/IF(AND($D$1165&gt;$B$1167,$B$1167&gt;$D$1164),366,365))+(F1128*('DT IN. DE'!$E$5/2000)))</f>
        <v>0</v>
      </c>
      <c r="L1128" s="385"/>
      <c r="M1128" s="287">
        <f t="shared" si="190"/>
        <v>0</v>
      </c>
      <c r="O1128" s="288">
        <f>(($T1128*'DT IN. DE'!$C$5/1000))*($D$1166/IF(AND($D$1165&gt;$B$1167,$B$1167&gt;$D$1164),366,365))+(($U1128*'DT IN. DE'!$C$5/2000))</f>
        <v>0</v>
      </c>
      <c r="P1128" s="289">
        <f t="shared" si="191"/>
        <v>0</v>
      </c>
      <c r="Q1128" s="289">
        <f>(($T1128*'DT IN. DE'!$E$5/1000))*($D$1166/IF(AND($D$1165&gt;$B$1167,$B$1167&gt;$D$1164),366,365))+(($U1128*'DT IN. DE'!$E$5/2000))</f>
        <v>0</v>
      </c>
      <c r="R1128" s="290">
        <f t="shared" si="192"/>
        <v>0</v>
      </c>
      <c r="T1128" s="291">
        <f t="shared" si="193"/>
        <v>0</v>
      </c>
      <c r="U1128" s="291">
        <f t="shared" si="194"/>
        <v>0</v>
      </c>
      <c r="W1128" s="288">
        <f>(($AB1128*'DT IN. DE'!$C$5/1000))*($D$1166/IF(AND($D$1165&gt;$B$1167,$B$1167&gt;$D$1164),366,365))+(($AC1128*'DT IN. DE'!$C$5/2000))</f>
        <v>0</v>
      </c>
      <c r="X1128" s="289">
        <f t="shared" si="195"/>
        <v>0</v>
      </c>
      <c r="Y1128" s="289">
        <f>(($AB1128*'DT IN. DE'!$E$5/1000))*($D$1166/IF(AND($D$1165&gt;$B$1167,$B$1167&gt;$D$1164),366,365))+(($AC1128*'DT IN. DE'!$E$5/2000))</f>
        <v>0</v>
      </c>
      <c r="Z1128" s="292">
        <f t="shared" si="196"/>
        <v>0</v>
      </c>
      <c r="AA1128" s="386"/>
      <c r="AB1128" s="291">
        <f t="shared" si="197"/>
        <v>0</v>
      </c>
      <c r="AC1128" s="291">
        <f t="shared" si="198"/>
        <v>0</v>
      </c>
    </row>
    <row r="1129" spans="2:29" x14ac:dyDescent="0.25">
      <c r="B1129" s="424">
        <v>1125</v>
      </c>
      <c r="C1129" s="430">
        <f>'BIENES ASEGURADOS IN.DE'!C1129</f>
        <v>0</v>
      </c>
      <c r="D1129" s="431">
        <f>'BIENES ASEGURADOS IN.DE'!D1129*'RT GENERALES'!$E$14</f>
        <v>0</v>
      </c>
      <c r="E1129" s="432">
        <f>'BIENES ASEGURADOS IN.DE'!E1129*'RT GENERALES'!$E$14</f>
        <v>0</v>
      </c>
      <c r="F1129" s="433">
        <f>'BIENES ASEGURADOS IN.DE'!F1129*'RT GENERALES'!$E$14</f>
        <v>0</v>
      </c>
      <c r="G1129" s="425">
        <f t="shared" si="188"/>
        <v>0</v>
      </c>
      <c r="H1129" s="283"/>
      <c r="I1129" s="284">
        <f>((((D1129+E1129)*('DT IN. DE'!$C$5/1000)))*($D$1166/IF(AND($D$1165&gt;$B$1167,$B$1167&gt;$D$1164),366,365))+(F1129*('DT IN. DE'!$C$5/2000)))</f>
        <v>0</v>
      </c>
      <c r="J1129" s="285">
        <f t="shared" si="189"/>
        <v>0</v>
      </c>
      <c r="K1129" s="286">
        <f>(((D1129+E1129)*('DT IN. DE'!$E$5/1000))*($D$1166/IF(AND($D$1165&gt;$B$1167,$B$1167&gt;$D$1164),366,365))+(F1129*('DT IN. DE'!$E$5/2000)))</f>
        <v>0</v>
      </c>
      <c r="L1129" s="385"/>
      <c r="M1129" s="287">
        <f t="shared" si="190"/>
        <v>0</v>
      </c>
      <c r="O1129" s="288">
        <f>(($T1129*'DT IN. DE'!$C$5/1000))*($D$1166/IF(AND($D$1165&gt;$B$1167,$B$1167&gt;$D$1164),366,365))+(($U1129*'DT IN. DE'!$C$5/2000))</f>
        <v>0</v>
      </c>
      <c r="P1129" s="289">
        <f t="shared" si="191"/>
        <v>0</v>
      </c>
      <c r="Q1129" s="289">
        <f>(($T1129*'DT IN. DE'!$E$5/1000))*($D$1166/IF(AND($D$1165&gt;$B$1167,$B$1167&gt;$D$1164),366,365))+(($U1129*'DT IN. DE'!$E$5/2000))</f>
        <v>0</v>
      </c>
      <c r="R1129" s="290">
        <f t="shared" si="192"/>
        <v>0</v>
      </c>
      <c r="T1129" s="291">
        <f t="shared" si="193"/>
        <v>0</v>
      </c>
      <c r="U1129" s="291">
        <f t="shared" si="194"/>
        <v>0</v>
      </c>
      <c r="W1129" s="288">
        <f>(($AB1129*'DT IN. DE'!$C$5/1000))*($D$1166/IF(AND($D$1165&gt;$B$1167,$B$1167&gt;$D$1164),366,365))+(($AC1129*'DT IN. DE'!$C$5/2000))</f>
        <v>0</v>
      </c>
      <c r="X1129" s="289">
        <f t="shared" si="195"/>
        <v>0</v>
      </c>
      <c r="Y1129" s="289">
        <f>(($AB1129*'DT IN. DE'!$E$5/1000))*($D$1166/IF(AND($D$1165&gt;$B$1167,$B$1167&gt;$D$1164),366,365))+(($AC1129*'DT IN. DE'!$E$5/2000))</f>
        <v>0</v>
      </c>
      <c r="Z1129" s="292">
        <f t="shared" si="196"/>
        <v>0</v>
      </c>
      <c r="AA1129" s="386"/>
      <c r="AB1129" s="291">
        <f t="shared" si="197"/>
        <v>0</v>
      </c>
      <c r="AC1129" s="291">
        <f t="shared" si="198"/>
        <v>0</v>
      </c>
    </row>
    <row r="1130" spans="2:29" x14ac:dyDescent="0.25">
      <c r="B1130" s="423">
        <v>1126</v>
      </c>
      <c r="C1130" s="430">
        <f>'BIENES ASEGURADOS IN.DE'!C1130</f>
        <v>0</v>
      </c>
      <c r="D1130" s="431">
        <f>'BIENES ASEGURADOS IN.DE'!D1130*'RT GENERALES'!$E$14</f>
        <v>0</v>
      </c>
      <c r="E1130" s="432">
        <f>'BIENES ASEGURADOS IN.DE'!E1130*'RT GENERALES'!$E$14</f>
        <v>0</v>
      </c>
      <c r="F1130" s="433">
        <f>'BIENES ASEGURADOS IN.DE'!F1130*'RT GENERALES'!$E$14</f>
        <v>0</v>
      </c>
      <c r="G1130" s="425">
        <f t="shared" si="188"/>
        <v>0</v>
      </c>
      <c r="H1130" s="283"/>
      <c r="I1130" s="284">
        <f>((((D1130+E1130)*('DT IN. DE'!$C$5/1000)))*($D$1166/IF(AND($D$1165&gt;$B$1167,$B$1167&gt;$D$1164),366,365))+(F1130*('DT IN. DE'!$C$5/2000)))</f>
        <v>0</v>
      </c>
      <c r="J1130" s="285">
        <f t="shared" si="189"/>
        <v>0</v>
      </c>
      <c r="K1130" s="286">
        <f>(((D1130+E1130)*('DT IN. DE'!$E$5/1000))*($D$1166/IF(AND($D$1165&gt;$B$1167,$B$1167&gt;$D$1164),366,365))+(F1130*('DT IN. DE'!$E$5/2000)))</f>
        <v>0</v>
      </c>
      <c r="L1130" s="385"/>
      <c r="M1130" s="287">
        <f t="shared" si="190"/>
        <v>0</v>
      </c>
      <c r="O1130" s="288">
        <f>(($T1130*'DT IN. DE'!$C$5/1000))*($D$1166/IF(AND($D$1165&gt;$B$1167,$B$1167&gt;$D$1164),366,365))+(($U1130*'DT IN. DE'!$C$5/2000))</f>
        <v>0</v>
      </c>
      <c r="P1130" s="289">
        <f t="shared" si="191"/>
        <v>0</v>
      </c>
      <c r="Q1130" s="289">
        <f>(($T1130*'DT IN. DE'!$E$5/1000))*($D$1166/IF(AND($D$1165&gt;$B$1167,$B$1167&gt;$D$1164),366,365))+(($U1130*'DT IN. DE'!$E$5/2000))</f>
        <v>0</v>
      </c>
      <c r="R1130" s="290">
        <f t="shared" si="192"/>
        <v>0</v>
      </c>
      <c r="T1130" s="291">
        <f t="shared" si="193"/>
        <v>0</v>
      </c>
      <c r="U1130" s="291">
        <f t="shared" si="194"/>
        <v>0</v>
      </c>
      <c r="W1130" s="288">
        <f>(($AB1130*'DT IN. DE'!$C$5/1000))*($D$1166/IF(AND($D$1165&gt;$B$1167,$B$1167&gt;$D$1164),366,365))+(($AC1130*'DT IN. DE'!$C$5/2000))</f>
        <v>0</v>
      </c>
      <c r="X1130" s="289">
        <f t="shared" si="195"/>
        <v>0</v>
      </c>
      <c r="Y1130" s="289">
        <f>(($AB1130*'DT IN. DE'!$E$5/1000))*($D$1166/IF(AND($D$1165&gt;$B$1167,$B$1167&gt;$D$1164),366,365))+(($AC1130*'DT IN. DE'!$E$5/2000))</f>
        <v>0</v>
      </c>
      <c r="Z1130" s="292">
        <f t="shared" si="196"/>
        <v>0</v>
      </c>
      <c r="AA1130" s="386"/>
      <c r="AB1130" s="291">
        <f t="shared" si="197"/>
        <v>0</v>
      </c>
      <c r="AC1130" s="291">
        <f t="shared" si="198"/>
        <v>0</v>
      </c>
    </row>
    <row r="1131" spans="2:29" x14ac:dyDescent="0.25">
      <c r="B1131" s="424">
        <v>1127</v>
      </c>
      <c r="C1131" s="430">
        <f>'BIENES ASEGURADOS IN.DE'!C1131</f>
        <v>0</v>
      </c>
      <c r="D1131" s="431">
        <f>'BIENES ASEGURADOS IN.DE'!D1131*'RT GENERALES'!$E$14</f>
        <v>0</v>
      </c>
      <c r="E1131" s="432">
        <f>'BIENES ASEGURADOS IN.DE'!E1131*'RT GENERALES'!$E$14</f>
        <v>0</v>
      </c>
      <c r="F1131" s="433">
        <f>'BIENES ASEGURADOS IN.DE'!F1131*'RT GENERALES'!$E$14</f>
        <v>0</v>
      </c>
      <c r="G1131" s="425">
        <f t="shared" si="188"/>
        <v>0</v>
      </c>
      <c r="H1131" s="283"/>
      <c r="I1131" s="284">
        <f>((((D1131+E1131)*('DT IN. DE'!$C$5/1000)))*($D$1166/IF(AND($D$1165&gt;$B$1167,$B$1167&gt;$D$1164),366,365))+(F1131*('DT IN. DE'!$C$5/2000)))</f>
        <v>0</v>
      </c>
      <c r="J1131" s="285">
        <f t="shared" si="189"/>
        <v>0</v>
      </c>
      <c r="K1131" s="286">
        <f>(((D1131+E1131)*('DT IN. DE'!$E$5/1000))*($D$1166/IF(AND($D$1165&gt;$B$1167,$B$1167&gt;$D$1164),366,365))+(F1131*('DT IN. DE'!$E$5/2000)))</f>
        <v>0</v>
      </c>
      <c r="L1131" s="385"/>
      <c r="M1131" s="287">
        <f t="shared" si="190"/>
        <v>0</v>
      </c>
      <c r="O1131" s="288">
        <f>(($T1131*'DT IN. DE'!$C$5/1000))*($D$1166/IF(AND($D$1165&gt;$B$1167,$B$1167&gt;$D$1164),366,365))+(($U1131*'DT IN. DE'!$C$5/2000))</f>
        <v>0</v>
      </c>
      <c r="P1131" s="289">
        <f t="shared" si="191"/>
        <v>0</v>
      </c>
      <c r="Q1131" s="289">
        <f>(($T1131*'DT IN. DE'!$E$5/1000))*($D$1166/IF(AND($D$1165&gt;$B$1167,$B$1167&gt;$D$1164),366,365))+(($U1131*'DT IN. DE'!$E$5/2000))</f>
        <v>0</v>
      </c>
      <c r="R1131" s="290">
        <f t="shared" si="192"/>
        <v>0</v>
      </c>
      <c r="T1131" s="291">
        <f t="shared" si="193"/>
        <v>0</v>
      </c>
      <c r="U1131" s="291">
        <f t="shared" si="194"/>
        <v>0</v>
      </c>
      <c r="W1131" s="288">
        <f>(($AB1131*'DT IN. DE'!$C$5/1000))*($D$1166/IF(AND($D$1165&gt;$B$1167,$B$1167&gt;$D$1164),366,365))+(($AC1131*'DT IN. DE'!$C$5/2000))</f>
        <v>0</v>
      </c>
      <c r="X1131" s="289">
        <f t="shared" si="195"/>
        <v>0</v>
      </c>
      <c r="Y1131" s="289">
        <f>(($AB1131*'DT IN. DE'!$E$5/1000))*($D$1166/IF(AND($D$1165&gt;$B$1167,$B$1167&gt;$D$1164),366,365))+(($AC1131*'DT IN. DE'!$E$5/2000))</f>
        <v>0</v>
      </c>
      <c r="Z1131" s="292">
        <f t="shared" si="196"/>
        <v>0</v>
      </c>
      <c r="AA1131" s="386"/>
      <c r="AB1131" s="291">
        <f t="shared" si="197"/>
        <v>0</v>
      </c>
      <c r="AC1131" s="291">
        <f t="shared" si="198"/>
        <v>0</v>
      </c>
    </row>
    <row r="1132" spans="2:29" x14ac:dyDescent="0.25">
      <c r="B1132" s="424">
        <v>1128</v>
      </c>
      <c r="C1132" s="430">
        <f>'BIENES ASEGURADOS IN.DE'!C1132</f>
        <v>0</v>
      </c>
      <c r="D1132" s="431">
        <f>'BIENES ASEGURADOS IN.DE'!D1132*'RT GENERALES'!$E$14</f>
        <v>0</v>
      </c>
      <c r="E1132" s="432">
        <f>'BIENES ASEGURADOS IN.DE'!E1132*'RT GENERALES'!$E$14</f>
        <v>0</v>
      </c>
      <c r="F1132" s="433">
        <f>'BIENES ASEGURADOS IN.DE'!F1132*'RT GENERALES'!$E$14</f>
        <v>0</v>
      </c>
      <c r="G1132" s="425">
        <f t="shared" si="188"/>
        <v>0</v>
      </c>
      <c r="H1132" s="283"/>
      <c r="I1132" s="284">
        <f>((((D1132+E1132)*('DT IN. DE'!$C$5/1000)))*($D$1166/IF(AND($D$1165&gt;$B$1167,$B$1167&gt;$D$1164),366,365))+(F1132*('DT IN. DE'!$C$5/2000)))</f>
        <v>0</v>
      </c>
      <c r="J1132" s="285">
        <f t="shared" si="189"/>
        <v>0</v>
      </c>
      <c r="K1132" s="286">
        <f>(((D1132+E1132)*('DT IN. DE'!$E$5/1000))*($D$1166/IF(AND($D$1165&gt;$B$1167,$B$1167&gt;$D$1164),366,365))+(F1132*('DT IN. DE'!$E$5/2000)))</f>
        <v>0</v>
      </c>
      <c r="L1132" s="385"/>
      <c r="M1132" s="287">
        <f t="shared" si="190"/>
        <v>0</v>
      </c>
      <c r="O1132" s="288">
        <f>(($T1132*'DT IN. DE'!$C$5/1000))*($D$1166/IF(AND($D$1165&gt;$B$1167,$B$1167&gt;$D$1164),366,365))+(($U1132*'DT IN. DE'!$C$5/2000))</f>
        <v>0</v>
      </c>
      <c r="P1132" s="289">
        <f t="shared" si="191"/>
        <v>0</v>
      </c>
      <c r="Q1132" s="289">
        <f>(($T1132*'DT IN. DE'!$E$5/1000))*($D$1166/IF(AND($D$1165&gt;$B$1167,$B$1167&gt;$D$1164),366,365))+(($U1132*'DT IN. DE'!$E$5/2000))</f>
        <v>0</v>
      </c>
      <c r="R1132" s="290">
        <f t="shared" si="192"/>
        <v>0</v>
      </c>
      <c r="T1132" s="291">
        <f t="shared" si="193"/>
        <v>0</v>
      </c>
      <c r="U1132" s="291">
        <f t="shared" si="194"/>
        <v>0</v>
      </c>
      <c r="W1132" s="288">
        <f>(($AB1132*'DT IN. DE'!$C$5/1000))*($D$1166/IF(AND($D$1165&gt;$B$1167,$B$1167&gt;$D$1164),366,365))+(($AC1132*'DT IN. DE'!$C$5/2000))</f>
        <v>0</v>
      </c>
      <c r="X1132" s="289">
        <f t="shared" si="195"/>
        <v>0</v>
      </c>
      <c r="Y1132" s="289">
        <f>(($AB1132*'DT IN. DE'!$E$5/1000))*($D$1166/IF(AND($D$1165&gt;$B$1167,$B$1167&gt;$D$1164),366,365))+(($AC1132*'DT IN. DE'!$E$5/2000))</f>
        <v>0</v>
      </c>
      <c r="Z1132" s="292">
        <f t="shared" si="196"/>
        <v>0</v>
      </c>
      <c r="AA1132" s="386"/>
      <c r="AB1132" s="291">
        <f t="shared" si="197"/>
        <v>0</v>
      </c>
      <c r="AC1132" s="291">
        <f t="shared" si="198"/>
        <v>0</v>
      </c>
    </row>
    <row r="1133" spans="2:29" x14ac:dyDescent="0.25">
      <c r="B1133" s="423">
        <v>1129</v>
      </c>
      <c r="C1133" s="430">
        <f>'BIENES ASEGURADOS IN.DE'!C1133</f>
        <v>0</v>
      </c>
      <c r="D1133" s="431">
        <f>'BIENES ASEGURADOS IN.DE'!D1133*'RT GENERALES'!$E$14</f>
        <v>0</v>
      </c>
      <c r="E1133" s="432">
        <f>'BIENES ASEGURADOS IN.DE'!E1133*'RT GENERALES'!$E$14</f>
        <v>0</v>
      </c>
      <c r="F1133" s="433">
        <f>'BIENES ASEGURADOS IN.DE'!F1133*'RT GENERALES'!$E$14</f>
        <v>0</v>
      </c>
      <c r="G1133" s="425">
        <f t="shared" si="188"/>
        <v>0</v>
      </c>
      <c r="H1133" s="283"/>
      <c r="I1133" s="284">
        <f>((((D1133+E1133)*('DT IN. DE'!$C$5/1000)))*($D$1166/IF(AND($D$1165&gt;$B$1167,$B$1167&gt;$D$1164),366,365))+(F1133*('DT IN. DE'!$C$5/2000)))</f>
        <v>0</v>
      </c>
      <c r="J1133" s="285">
        <f t="shared" si="189"/>
        <v>0</v>
      </c>
      <c r="K1133" s="286">
        <f>(((D1133+E1133)*('DT IN. DE'!$E$5/1000))*($D$1166/IF(AND($D$1165&gt;$B$1167,$B$1167&gt;$D$1164),366,365))+(F1133*('DT IN. DE'!$E$5/2000)))</f>
        <v>0</v>
      </c>
      <c r="L1133" s="385"/>
      <c r="M1133" s="287">
        <f t="shared" si="190"/>
        <v>0</v>
      </c>
      <c r="O1133" s="288">
        <f>(($T1133*'DT IN. DE'!$C$5/1000))*($D$1166/IF(AND($D$1165&gt;$B$1167,$B$1167&gt;$D$1164),366,365))+(($U1133*'DT IN. DE'!$C$5/2000))</f>
        <v>0</v>
      </c>
      <c r="P1133" s="289">
        <f t="shared" si="191"/>
        <v>0</v>
      </c>
      <c r="Q1133" s="289">
        <f>(($T1133*'DT IN. DE'!$E$5/1000))*($D$1166/IF(AND($D$1165&gt;$B$1167,$B$1167&gt;$D$1164),366,365))+(($U1133*'DT IN. DE'!$E$5/2000))</f>
        <v>0</v>
      </c>
      <c r="R1133" s="290">
        <f t="shared" si="192"/>
        <v>0</v>
      </c>
      <c r="T1133" s="291">
        <f t="shared" si="193"/>
        <v>0</v>
      </c>
      <c r="U1133" s="291">
        <f t="shared" si="194"/>
        <v>0</v>
      </c>
      <c r="W1133" s="288">
        <f>(($AB1133*'DT IN. DE'!$C$5/1000))*($D$1166/IF(AND($D$1165&gt;$B$1167,$B$1167&gt;$D$1164),366,365))+(($AC1133*'DT IN. DE'!$C$5/2000))</f>
        <v>0</v>
      </c>
      <c r="X1133" s="289">
        <f t="shared" si="195"/>
        <v>0</v>
      </c>
      <c r="Y1133" s="289">
        <f>(($AB1133*'DT IN. DE'!$E$5/1000))*($D$1166/IF(AND($D$1165&gt;$B$1167,$B$1167&gt;$D$1164),366,365))+(($AC1133*'DT IN. DE'!$E$5/2000))</f>
        <v>0</v>
      </c>
      <c r="Z1133" s="292">
        <f t="shared" si="196"/>
        <v>0</v>
      </c>
      <c r="AA1133" s="386"/>
      <c r="AB1133" s="291">
        <f t="shared" si="197"/>
        <v>0</v>
      </c>
      <c r="AC1133" s="291">
        <f t="shared" si="198"/>
        <v>0</v>
      </c>
    </row>
    <row r="1134" spans="2:29" x14ac:dyDescent="0.25">
      <c r="B1134" s="424">
        <v>1130</v>
      </c>
      <c r="C1134" s="430">
        <f>'BIENES ASEGURADOS IN.DE'!C1134</f>
        <v>0</v>
      </c>
      <c r="D1134" s="431">
        <f>'BIENES ASEGURADOS IN.DE'!D1134*'RT GENERALES'!$E$14</f>
        <v>0</v>
      </c>
      <c r="E1134" s="432">
        <f>'BIENES ASEGURADOS IN.DE'!E1134*'RT GENERALES'!$E$14</f>
        <v>0</v>
      </c>
      <c r="F1134" s="433">
        <f>'BIENES ASEGURADOS IN.DE'!F1134*'RT GENERALES'!$E$14</f>
        <v>0</v>
      </c>
      <c r="G1134" s="425">
        <f t="shared" si="188"/>
        <v>0</v>
      </c>
      <c r="H1134" s="283"/>
      <c r="I1134" s="284">
        <f>((((D1134+E1134)*('DT IN. DE'!$C$5/1000)))*($D$1166/IF(AND($D$1165&gt;$B$1167,$B$1167&gt;$D$1164),366,365))+(F1134*('DT IN. DE'!$C$5/2000)))</f>
        <v>0</v>
      </c>
      <c r="J1134" s="285">
        <f t="shared" si="189"/>
        <v>0</v>
      </c>
      <c r="K1134" s="286">
        <f>(((D1134+E1134)*('DT IN. DE'!$E$5/1000))*($D$1166/IF(AND($D$1165&gt;$B$1167,$B$1167&gt;$D$1164),366,365))+(F1134*('DT IN. DE'!$E$5/2000)))</f>
        <v>0</v>
      </c>
      <c r="L1134" s="385"/>
      <c r="M1134" s="287">
        <f t="shared" si="190"/>
        <v>0</v>
      </c>
      <c r="O1134" s="288">
        <f>(($T1134*'DT IN. DE'!$C$5/1000))*($D$1166/IF(AND($D$1165&gt;$B$1167,$B$1167&gt;$D$1164),366,365))+(($U1134*'DT IN. DE'!$C$5/2000))</f>
        <v>0</v>
      </c>
      <c r="P1134" s="289">
        <f t="shared" si="191"/>
        <v>0</v>
      </c>
      <c r="Q1134" s="289">
        <f>(($T1134*'DT IN. DE'!$E$5/1000))*($D$1166/IF(AND($D$1165&gt;$B$1167,$B$1167&gt;$D$1164),366,365))+(($U1134*'DT IN. DE'!$E$5/2000))</f>
        <v>0</v>
      </c>
      <c r="R1134" s="290">
        <f t="shared" si="192"/>
        <v>0</v>
      </c>
      <c r="T1134" s="291">
        <f t="shared" si="193"/>
        <v>0</v>
      </c>
      <c r="U1134" s="291">
        <f t="shared" si="194"/>
        <v>0</v>
      </c>
      <c r="W1134" s="288">
        <f>(($AB1134*'DT IN. DE'!$C$5/1000))*($D$1166/IF(AND($D$1165&gt;$B$1167,$B$1167&gt;$D$1164),366,365))+(($AC1134*'DT IN. DE'!$C$5/2000))</f>
        <v>0</v>
      </c>
      <c r="X1134" s="289">
        <f t="shared" si="195"/>
        <v>0</v>
      </c>
      <c r="Y1134" s="289">
        <f>(($AB1134*'DT IN. DE'!$E$5/1000))*($D$1166/IF(AND($D$1165&gt;$B$1167,$B$1167&gt;$D$1164),366,365))+(($AC1134*'DT IN. DE'!$E$5/2000))</f>
        <v>0</v>
      </c>
      <c r="Z1134" s="292">
        <f t="shared" si="196"/>
        <v>0</v>
      </c>
      <c r="AA1134" s="386"/>
      <c r="AB1134" s="291">
        <f t="shared" si="197"/>
        <v>0</v>
      </c>
      <c r="AC1134" s="291">
        <f t="shared" si="198"/>
        <v>0</v>
      </c>
    </row>
    <row r="1135" spans="2:29" x14ac:dyDescent="0.25">
      <c r="B1135" s="424">
        <v>1131</v>
      </c>
      <c r="C1135" s="430">
        <f>'BIENES ASEGURADOS IN.DE'!C1135</f>
        <v>0</v>
      </c>
      <c r="D1135" s="431">
        <f>'BIENES ASEGURADOS IN.DE'!D1135*'RT GENERALES'!$E$14</f>
        <v>0</v>
      </c>
      <c r="E1135" s="432">
        <f>'BIENES ASEGURADOS IN.DE'!E1135*'RT GENERALES'!$E$14</f>
        <v>0</v>
      </c>
      <c r="F1135" s="433">
        <f>'BIENES ASEGURADOS IN.DE'!F1135*'RT GENERALES'!$E$14</f>
        <v>0</v>
      </c>
      <c r="G1135" s="425">
        <f t="shared" si="188"/>
        <v>0</v>
      </c>
      <c r="H1135" s="283"/>
      <c r="I1135" s="284">
        <f>((((D1135+E1135)*('DT IN. DE'!$C$5/1000)))*($D$1166/IF(AND($D$1165&gt;$B$1167,$B$1167&gt;$D$1164),366,365))+(F1135*('DT IN. DE'!$C$5/2000)))</f>
        <v>0</v>
      </c>
      <c r="J1135" s="285">
        <f t="shared" si="189"/>
        <v>0</v>
      </c>
      <c r="K1135" s="286">
        <f>(((D1135+E1135)*('DT IN. DE'!$E$5/1000))*($D$1166/IF(AND($D$1165&gt;$B$1167,$B$1167&gt;$D$1164),366,365))+(F1135*('DT IN. DE'!$E$5/2000)))</f>
        <v>0</v>
      </c>
      <c r="L1135" s="385"/>
      <c r="M1135" s="287">
        <f t="shared" si="190"/>
        <v>0</v>
      </c>
      <c r="O1135" s="288">
        <f>(($T1135*'DT IN. DE'!$C$5/1000))*($D$1166/IF(AND($D$1165&gt;$B$1167,$B$1167&gt;$D$1164),366,365))+(($U1135*'DT IN. DE'!$C$5/2000))</f>
        <v>0</v>
      </c>
      <c r="P1135" s="289">
        <f t="shared" si="191"/>
        <v>0</v>
      </c>
      <c r="Q1135" s="289">
        <f>(($T1135*'DT IN. DE'!$E$5/1000))*($D$1166/IF(AND($D$1165&gt;$B$1167,$B$1167&gt;$D$1164),366,365))+(($U1135*'DT IN. DE'!$E$5/2000))</f>
        <v>0</v>
      </c>
      <c r="R1135" s="290">
        <f t="shared" si="192"/>
        <v>0</v>
      </c>
      <c r="T1135" s="291">
        <f t="shared" si="193"/>
        <v>0</v>
      </c>
      <c r="U1135" s="291">
        <f t="shared" si="194"/>
        <v>0</v>
      </c>
      <c r="W1135" s="288">
        <f>(($AB1135*'DT IN. DE'!$C$5/1000))*($D$1166/IF(AND($D$1165&gt;$B$1167,$B$1167&gt;$D$1164),366,365))+(($AC1135*'DT IN. DE'!$C$5/2000))</f>
        <v>0</v>
      </c>
      <c r="X1135" s="289">
        <f t="shared" si="195"/>
        <v>0</v>
      </c>
      <c r="Y1135" s="289">
        <f>(($AB1135*'DT IN. DE'!$E$5/1000))*($D$1166/IF(AND($D$1165&gt;$B$1167,$B$1167&gt;$D$1164),366,365))+(($AC1135*'DT IN. DE'!$E$5/2000))</f>
        <v>0</v>
      </c>
      <c r="Z1135" s="292">
        <f t="shared" si="196"/>
        <v>0</v>
      </c>
      <c r="AA1135" s="386"/>
      <c r="AB1135" s="291">
        <f t="shared" si="197"/>
        <v>0</v>
      </c>
      <c r="AC1135" s="291">
        <f t="shared" si="198"/>
        <v>0</v>
      </c>
    </row>
    <row r="1136" spans="2:29" x14ac:dyDescent="0.25">
      <c r="B1136" s="423">
        <v>1132</v>
      </c>
      <c r="C1136" s="430">
        <f>'BIENES ASEGURADOS IN.DE'!C1136</f>
        <v>0</v>
      </c>
      <c r="D1136" s="431">
        <f>'BIENES ASEGURADOS IN.DE'!D1136*'RT GENERALES'!$E$14</f>
        <v>0</v>
      </c>
      <c r="E1136" s="432">
        <f>'BIENES ASEGURADOS IN.DE'!E1136*'RT GENERALES'!$E$14</f>
        <v>0</v>
      </c>
      <c r="F1136" s="433">
        <f>'BIENES ASEGURADOS IN.DE'!F1136*'RT GENERALES'!$E$14</f>
        <v>0</v>
      </c>
      <c r="G1136" s="425">
        <f t="shared" si="188"/>
        <v>0</v>
      </c>
      <c r="H1136" s="283"/>
      <c r="I1136" s="284">
        <f>((((D1136+E1136)*('DT IN. DE'!$C$5/1000)))*($D$1166/IF(AND($D$1165&gt;$B$1167,$B$1167&gt;$D$1164),366,365))+(F1136*('DT IN. DE'!$C$5/2000)))</f>
        <v>0</v>
      </c>
      <c r="J1136" s="285">
        <f t="shared" si="189"/>
        <v>0</v>
      </c>
      <c r="K1136" s="286">
        <f>(((D1136+E1136)*('DT IN. DE'!$E$5/1000))*($D$1166/IF(AND($D$1165&gt;$B$1167,$B$1167&gt;$D$1164),366,365))+(F1136*('DT IN. DE'!$E$5/2000)))</f>
        <v>0</v>
      </c>
      <c r="L1136" s="385"/>
      <c r="M1136" s="287">
        <f t="shared" si="190"/>
        <v>0</v>
      </c>
      <c r="O1136" s="288">
        <f>(($T1136*'DT IN. DE'!$C$5/1000))*($D$1166/IF(AND($D$1165&gt;$B$1167,$B$1167&gt;$D$1164),366,365))+(($U1136*'DT IN. DE'!$C$5/2000))</f>
        <v>0</v>
      </c>
      <c r="P1136" s="289">
        <f t="shared" si="191"/>
        <v>0</v>
      </c>
      <c r="Q1136" s="289">
        <f>(($T1136*'DT IN. DE'!$E$5/1000))*($D$1166/IF(AND($D$1165&gt;$B$1167,$B$1167&gt;$D$1164),366,365))+(($U1136*'DT IN. DE'!$E$5/2000))</f>
        <v>0</v>
      </c>
      <c r="R1136" s="290">
        <f t="shared" si="192"/>
        <v>0</v>
      </c>
      <c r="T1136" s="291">
        <f t="shared" si="193"/>
        <v>0</v>
      </c>
      <c r="U1136" s="291">
        <f t="shared" si="194"/>
        <v>0</v>
      </c>
      <c r="W1136" s="288">
        <f>(($AB1136*'DT IN. DE'!$C$5/1000))*($D$1166/IF(AND($D$1165&gt;$B$1167,$B$1167&gt;$D$1164),366,365))+(($AC1136*'DT IN. DE'!$C$5/2000))</f>
        <v>0</v>
      </c>
      <c r="X1136" s="289">
        <f t="shared" si="195"/>
        <v>0</v>
      </c>
      <c r="Y1136" s="289">
        <f>(($AB1136*'DT IN. DE'!$E$5/1000))*($D$1166/IF(AND($D$1165&gt;$B$1167,$B$1167&gt;$D$1164),366,365))+(($AC1136*'DT IN. DE'!$E$5/2000))</f>
        <v>0</v>
      </c>
      <c r="Z1136" s="292">
        <f t="shared" si="196"/>
        <v>0</v>
      </c>
      <c r="AA1136" s="386"/>
      <c r="AB1136" s="291">
        <f t="shared" si="197"/>
        <v>0</v>
      </c>
      <c r="AC1136" s="291">
        <f t="shared" si="198"/>
        <v>0</v>
      </c>
    </row>
    <row r="1137" spans="2:29" x14ac:dyDescent="0.25">
      <c r="B1137" s="424">
        <v>1133</v>
      </c>
      <c r="C1137" s="430">
        <f>'BIENES ASEGURADOS IN.DE'!C1137</f>
        <v>0</v>
      </c>
      <c r="D1137" s="431">
        <f>'BIENES ASEGURADOS IN.DE'!D1137*'RT GENERALES'!$E$14</f>
        <v>0</v>
      </c>
      <c r="E1137" s="432">
        <f>'BIENES ASEGURADOS IN.DE'!E1137*'RT GENERALES'!$E$14</f>
        <v>0</v>
      </c>
      <c r="F1137" s="433">
        <f>'BIENES ASEGURADOS IN.DE'!F1137*'RT GENERALES'!$E$14</f>
        <v>0</v>
      </c>
      <c r="G1137" s="425">
        <f t="shared" si="188"/>
        <v>0</v>
      </c>
      <c r="H1137" s="283"/>
      <c r="I1137" s="284">
        <f>((((D1137+E1137)*('DT IN. DE'!$C$5/1000)))*($D$1166/IF(AND($D$1165&gt;$B$1167,$B$1167&gt;$D$1164),366,365))+(F1137*('DT IN. DE'!$C$5/2000)))</f>
        <v>0</v>
      </c>
      <c r="J1137" s="285">
        <f t="shared" si="189"/>
        <v>0</v>
      </c>
      <c r="K1137" s="286">
        <f>(((D1137+E1137)*('DT IN. DE'!$E$5/1000))*($D$1166/IF(AND($D$1165&gt;$B$1167,$B$1167&gt;$D$1164),366,365))+(F1137*('DT IN. DE'!$E$5/2000)))</f>
        <v>0</v>
      </c>
      <c r="L1137" s="385"/>
      <c r="M1137" s="287">
        <f t="shared" si="190"/>
        <v>0</v>
      </c>
      <c r="O1137" s="288">
        <f>(($T1137*'DT IN. DE'!$C$5/1000))*($D$1166/IF(AND($D$1165&gt;$B$1167,$B$1167&gt;$D$1164),366,365))+(($U1137*'DT IN. DE'!$C$5/2000))</f>
        <v>0</v>
      </c>
      <c r="P1137" s="289">
        <f t="shared" si="191"/>
        <v>0</v>
      </c>
      <c r="Q1137" s="289">
        <f>(($T1137*'DT IN. DE'!$E$5/1000))*($D$1166/IF(AND($D$1165&gt;$B$1167,$B$1167&gt;$D$1164),366,365))+(($U1137*'DT IN. DE'!$E$5/2000))</f>
        <v>0</v>
      </c>
      <c r="R1137" s="290">
        <f t="shared" si="192"/>
        <v>0</v>
      </c>
      <c r="T1137" s="291">
        <f t="shared" si="193"/>
        <v>0</v>
      </c>
      <c r="U1137" s="291">
        <f t="shared" si="194"/>
        <v>0</v>
      </c>
      <c r="W1137" s="288">
        <f>(($AB1137*'DT IN. DE'!$C$5/1000))*($D$1166/IF(AND($D$1165&gt;$B$1167,$B$1167&gt;$D$1164),366,365))+(($AC1137*'DT IN. DE'!$C$5/2000))</f>
        <v>0</v>
      </c>
      <c r="X1137" s="289">
        <f t="shared" si="195"/>
        <v>0</v>
      </c>
      <c r="Y1137" s="289">
        <f>(($AB1137*'DT IN. DE'!$E$5/1000))*($D$1166/IF(AND($D$1165&gt;$B$1167,$B$1167&gt;$D$1164),366,365))+(($AC1137*'DT IN. DE'!$E$5/2000))</f>
        <v>0</v>
      </c>
      <c r="Z1137" s="292">
        <f t="shared" si="196"/>
        <v>0</v>
      </c>
      <c r="AA1137" s="386"/>
      <c r="AB1137" s="291">
        <f t="shared" si="197"/>
        <v>0</v>
      </c>
      <c r="AC1137" s="291">
        <f t="shared" si="198"/>
        <v>0</v>
      </c>
    </row>
    <row r="1138" spans="2:29" x14ac:dyDescent="0.25">
      <c r="B1138" s="424">
        <v>1134</v>
      </c>
      <c r="C1138" s="430">
        <f>'BIENES ASEGURADOS IN.DE'!C1138</f>
        <v>0</v>
      </c>
      <c r="D1138" s="431">
        <f>'BIENES ASEGURADOS IN.DE'!D1138*'RT GENERALES'!$E$14</f>
        <v>0</v>
      </c>
      <c r="E1138" s="432">
        <f>'BIENES ASEGURADOS IN.DE'!E1138*'RT GENERALES'!$E$14</f>
        <v>0</v>
      </c>
      <c r="F1138" s="433">
        <f>'BIENES ASEGURADOS IN.DE'!F1138*'RT GENERALES'!$E$14</f>
        <v>0</v>
      </c>
      <c r="G1138" s="425">
        <f t="shared" si="188"/>
        <v>0</v>
      </c>
      <c r="H1138" s="283"/>
      <c r="I1138" s="284">
        <f>((((D1138+E1138)*('DT IN. DE'!$C$5/1000)))*($D$1166/IF(AND($D$1165&gt;$B$1167,$B$1167&gt;$D$1164),366,365))+(F1138*('DT IN. DE'!$C$5/2000)))</f>
        <v>0</v>
      </c>
      <c r="J1138" s="285">
        <f t="shared" si="189"/>
        <v>0</v>
      </c>
      <c r="K1138" s="286">
        <f>(((D1138+E1138)*('DT IN. DE'!$E$5/1000))*($D$1166/IF(AND($D$1165&gt;$B$1167,$B$1167&gt;$D$1164),366,365))+(F1138*('DT IN. DE'!$E$5/2000)))</f>
        <v>0</v>
      </c>
      <c r="L1138" s="385"/>
      <c r="M1138" s="287">
        <f t="shared" si="190"/>
        <v>0</v>
      </c>
      <c r="O1138" s="288">
        <f>(($T1138*'DT IN. DE'!$C$5/1000))*($D$1166/IF(AND($D$1165&gt;$B$1167,$B$1167&gt;$D$1164),366,365))+(($U1138*'DT IN. DE'!$C$5/2000))</f>
        <v>0</v>
      </c>
      <c r="P1138" s="289">
        <f t="shared" si="191"/>
        <v>0</v>
      </c>
      <c r="Q1138" s="289">
        <f>(($T1138*'DT IN. DE'!$E$5/1000))*($D$1166/IF(AND($D$1165&gt;$B$1167,$B$1167&gt;$D$1164),366,365))+(($U1138*'DT IN. DE'!$E$5/2000))</f>
        <v>0</v>
      </c>
      <c r="R1138" s="290">
        <f t="shared" si="192"/>
        <v>0</v>
      </c>
      <c r="T1138" s="291">
        <f t="shared" si="193"/>
        <v>0</v>
      </c>
      <c r="U1138" s="291">
        <f t="shared" si="194"/>
        <v>0</v>
      </c>
      <c r="W1138" s="288">
        <f>(($AB1138*'DT IN. DE'!$C$5/1000))*($D$1166/IF(AND($D$1165&gt;$B$1167,$B$1167&gt;$D$1164),366,365))+(($AC1138*'DT IN. DE'!$C$5/2000))</f>
        <v>0</v>
      </c>
      <c r="X1138" s="289">
        <f t="shared" si="195"/>
        <v>0</v>
      </c>
      <c r="Y1138" s="289">
        <f>(($AB1138*'DT IN. DE'!$E$5/1000))*($D$1166/IF(AND($D$1165&gt;$B$1167,$B$1167&gt;$D$1164),366,365))+(($AC1138*'DT IN. DE'!$E$5/2000))</f>
        <v>0</v>
      </c>
      <c r="Z1138" s="292">
        <f t="shared" si="196"/>
        <v>0</v>
      </c>
      <c r="AA1138" s="386"/>
      <c r="AB1138" s="291">
        <f t="shared" si="197"/>
        <v>0</v>
      </c>
      <c r="AC1138" s="291">
        <f t="shared" si="198"/>
        <v>0</v>
      </c>
    </row>
    <row r="1139" spans="2:29" x14ac:dyDescent="0.25">
      <c r="B1139" s="423">
        <v>1135</v>
      </c>
      <c r="C1139" s="430">
        <f>'BIENES ASEGURADOS IN.DE'!C1139</f>
        <v>0</v>
      </c>
      <c r="D1139" s="431">
        <f>'BIENES ASEGURADOS IN.DE'!D1139*'RT GENERALES'!$E$14</f>
        <v>0</v>
      </c>
      <c r="E1139" s="432">
        <f>'BIENES ASEGURADOS IN.DE'!E1139*'RT GENERALES'!$E$14</f>
        <v>0</v>
      </c>
      <c r="F1139" s="433">
        <f>'BIENES ASEGURADOS IN.DE'!F1139*'RT GENERALES'!$E$14</f>
        <v>0</v>
      </c>
      <c r="G1139" s="425">
        <f t="shared" si="188"/>
        <v>0</v>
      </c>
      <c r="H1139" s="283"/>
      <c r="I1139" s="284">
        <f>((((D1139+E1139)*('DT IN. DE'!$C$5/1000)))*($D$1166/IF(AND($D$1165&gt;$B$1167,$B$1167&gt;$D$1164),366,365))+(F1139*('DT IN. DE'!$C$5/2000)))</f>
        <v>0</v>
      </c>
      <c r="J1139" s="285">
        <f t="shared" si="189"/>
        <v>0</v>
      </c>
      <c r="K1139" s="286">
        <f>(((D1139+E1139)*('DT IN. DE'!$E$5/1000))*($D$1166/IF(AND($D$1165&gt;$B$1167,$B$1167&gt;$D$1164),366,365))+(F1139*('DT IN. DE'!$E$5/2000)))</f>
        <v>0</v>
      </c>
      <c r="L1139" s="385"/>
      <c r="M1139" s="287">
        <f t="shared" si="190"/>
        <v>0</v>
      </c>
      <c r="O1139" s="288">
        <f>(($T1139*'DT IN. DE'!$C$5/1000))*($D$1166/IF(AND($D$1165&gt;$B$1167,$B$1167&gt;$D$1164),366,365))+(($U1139*'DT IN. DE'!$C$5/2000))</f>
        <v>0</v>
      </c>
      <c r="P1139" s="289">
        <f t="shared" si="191"/>
        <v>0</v>
      </c>
      <c r="Q1139" s="289">
        <f>(($T1139*'DT IN. DE'!$E$5/1000))*($D$1166/IF(AND($D$1165&gt;$B$1167,$B$1167&gt;$D$1164),366,365))+(($U1139*'DT IN. DE'!$E$5/2000))</f>
        <v>0</v>
      </c>
      <c r="R1139" s="290">
        <f t="shared" si="192"/>
        <v>0</v>
      </c>
      <c r="T1139" s="291">
        <f t="shared" si="193"/>
        <v>0</v>
      </c>
      <c r="U1139" s="291">
        <f t="shared" si="194"/>
        <v>0</v>
      </c>
      <c r="W1139" s="288">
        <f>(($AB1139*'DT IN. DE'!$C$5/1000))*($D$1166/IF(AND($D$1165&gt;$B$1167,$B$1167&gt;$D$1164),366,365))+(($AC1139*'DT IN. DE'!$C$5/2000))</f>
        <v>0</v>
      </c>
      <c r="X1139" s="289">
        <f t="shared" si="195"/>
        <v>0</v>
      </c>
      <c r="Y1139" s="289">
        <f>(($AB1139*'DT IN. DE'!$E$5/1000))*($D$1166/IF(AND($D$1165&gt;$B$1167,$B$1167&gt;$D$1164),366,365))+(($AC1139*'DT IN. DE'!$E$5/2000))</f>
        <v>0</v>
      </c>
      <c r="Z1139" s="292">
        <f t="shared" si="196"/>
        <v>0</v>
      </c>
      <c r="AA1139" s="386"/>
      <c r="AB1139" s="291">
        <f t="shared" si="197"/>
        <v>0</v>
      </c>
      <c r="AC1139" s="291">
        <f t="shared" si="198"/>
        <v>0</v>
      </c>
    </row>
    <row r="1140" spans="2:29" x14ac:dyDescent="0.25">
      <c r="B1140" s="424">
        <v>1136</v>
      </c>
      <c r="C1140" s="430">
        <f>'BIENES ASEGURADOS IN.DE'!C1140</f>
        <v>0</v>
      </c>
      <c r="D1140" s="431">
        <f>'BIENES ASEGURADOS IN.DE'!D1140*'RT GENERALES'!$E$14</f>
        <v>0</v>
      </c>
      <c r="E1140" s="432">
        <f>'BIENES ASEGURADOS IN.DE'!E1140*'RT GENERALES'!$E$14</f>
        <v>0</v>
      </c>
      <c r="F1140" s="433">
        <f>'BIENES ASEGURADOS IN.DE'!F1140*'RT GENERALES'!$E$14</f>
        <v>0</v>
      </c>
      <c r="G1140" s="425">
        <f t="shared" si="188"/>
        <v>0</v>
      </c>
      <c r="H1140" s="283"/>
      <c r="I1140" s="284">
        <f>((((D1140+E1140)*('DT IN. DE'!$C$5/1000)))*($D$1166/IF(AND($D$1165&gt;$B$1167,$B$1167&gt;$D$1164),366,365))+(F1140*('DT IN. DE'!$C$5/2000)))</f>
        <v>0</v>
      </c>
      <c r="J1140" s="285">
        <f t="shared" si="189"/>
        <v>0</v>
      </c>
      <c r="K1140" s="286">
        <f>(((D1140+E1140)*('DT IN. DE'!$E$5/1000))*($D$1166/IF(AND($D$1165&gt;$B$1167,$B$1167&gt;$D$1164),366,365))+(F1140*('DT IN. DE'!$E$5/2000)))</f>
        <v>0</v>
      </c>
      <c r="L1140" s="385"/>
      <c r="M1140" s="287">
        <f t="shared" si="190"/>
        <v>0</v>
      </c>
      <c r="O1140" s="288">
        <f>(($T1140*'DT IN. DE'!$C$5/1000))*($D$1166/IF(AND($D$1165&gt;$B$1167,$B$1167&gt;$D$1164),366,365))+(($U1140*'DT IN. DE'!$C$5/2000))</f>
        <v>0</v>
      </c>
      <c r="P1140" s="289">
        <f t="shared" si="191"/>
        <v>0</v>
      </c>
      <c r="Q1140" s="289">
        <f>(($T1140*'DT IN. DE'!$E$5/1000))*($D$1166/IF(AND($D$1165&gt;$B$1167,$B$1167&gt;$D$1164),366,365))+(($U1140*'DT IN. DE'!$E$5/2000))</f>
        <v>0</v>
      </c>
      <c r="R1140" s="290">
        <f t="shared" si="192"/>
        <v>0</v>
      </c>
      <c r="T1140" s="291">
        <f t="shared" si="193"/>
        <v>0</v>
      </c>
      <c r="U1140" s="291">
        <f t="shared" si="194"/>
        <v>0</v>
      </c>
      <c r="W1140" s="288">
        <f>(($AB1140*'DT IN. DE'!$C$5/1000))*($D$1166/IF(AND($D$1165&gt;$B$1167,$B$1167&gt;$D$1164),366,365))+(($AC1140*'DT IN. DE'!$C$5/2000))</f>
        <v>0</v>
      </c>
      <c r="X1140" s="289">
        <f t="shared" si="195"/>
        <v>0</v>
      </c>
      <c r="Y1140" s="289">
        <f>(($AB1140*'DT IN. DE'!$E$5/1000))*($D$1166/IF(AND($D$1165&gt;$B$1167,$B$1167&gt;$D$1164),366,365))+(($AC1140*'DT IN. DE'!$E$5/2000))</f>
        <v>0</v>
      </c>
      <c r="Z1140" s="292">
        <f t="shared" si="196"/>
        <v>0</v>
      </c>
      <c r="AA1140" s="386"/>
      <c r="AB1140" s="291">
        <f t="shared" si="197"/>
        <v>0</v>
      </c>
      <c r="AC1140" s="291">
        <f t="shared" si="198"/>
        <v>0</v>
      </c>
    </row>
    <row r="1141" spans="2:29" x14ac:dyDescent="0.25">
      <c r="B1141" s="424">
        <v>1137</v>
      </c>
      <c r="C1141" s="430">
        <f>'BIENES ASEGURADOS IN.DE'!C1141</f>
        <v>0</v>
      </c>
      <c r="D1141" s="431">
        <f>'BIENES ASEGURADOS IN.DE'!D1141*'RT GENERALES'!$E$14</f>
        <v>0</v>
      </c>
      <c r="E1141" s="432">
        <f>'BIENES ASEGURADOS IN.DE'!E1141*'RT GENERALES'!$E$14</f>
        <v>0</v>
      </c>
      <c r="F1141" s="433">
        <f>'BIENES ASEGURADOS IN.DE'!F1141*'RT GENERALES'!$E$14</f>
        <v>0</v>
      </c>
      <c r="G1141" s="425">
        <f t="shared" si="188"/>
        <v>0</v>
      </c>
      <c r="H1141" s="283"/>
      <c r="I1141" s="284">
        <f>((((D1141+E1141)*('DT IN. DE'!$C$5/1000)))*($D$1166/IF(AND($D$1165&gt;$B$1167,$B$1167&gt;$D$1164),366,365))+(F1141*('DT IN. DE'!$C$5/2000)))</f>
        <v>0</v>
      </c>
      <c r="J1141" s="285">
        <f t="shared" si="189"/>
        <v>0</v>
      </c>
      <c r="K1141" s="286">
        <f>(((D1141+E1141)*('DT IN. DE'!$E$5/1000))*($D$1166/IF(AND($D$1165&gt;$B$1167,$B$1167&gt;$D$1164),366,365))+(F1141*('DT IN. DE'!$E$5/2000)))</f>
        <v>0</v>
      </c>
      <c r="L1141" s="385"/>
      <c r="M1141" s="287">
        <f t="shared" si="190"/>
        <v>0</v>
      </c>
      <c r="O1141" s="288">
        <f>(($T1141*'DT IN. DE'!$C$5/1000))*($D$1166/IF(AND($D$1165&gt;$B$1167,$B$1167&gt;$D$1164),366,365))+(($U1141*'DT IN. DE'!$C$5/2000))</f>
        <v>0</v>
      </c>
      <c r="P1141" s="289">
        <f t="shared" si="191"/>
        <v>0</v>
      </c>
      <c r="Q1141" s="289">
        <f>(($T1141*'DT IN. DE'!$E$5/1000))*($D$1166/IF(AND($D$1165&gt;$B$1167,$B$1167&gt;$D$1164),366,365))+(($U1141*'DT IN. DE'!$E$5/2000))</f>
        <v>0</v>
      </c>
      <c r="R1141" s="290">
        <f t="shared" si="192"/>
        <v>0</v>
      </c>
      <c r="T1141" s="291">
        <f t="shared" si="193"/>
        <v>0</v>
      </c>
      <c r="U1141" s="291">
        <f t="shared" si="194"/>
        <v>0</v>
      </c>
      <c r="W1141" s="288">
        <f>(($AB1141*'DT IN. DE'!$C$5/1000))*($D$1166/IF(AND($D$1165&gt;$B$1167,$B$1167&gt;$D$1164),366,365))+(($AC1141*'DT IN. DE'!$C$5/2000))</f>
        <v>0</v>
      </c>
      <c r="X1141" s="289">
        <f t="shared" si="195"/>
        <v>0</v>
      </c>
      <c r="Y1141" s="289">
        <f>(($AB1141*'DT IN. DE'!$E$5/1000))*($D$1166/IF(AND($D$1165&gt;$B$1167,$B$1167&gt;$D$1164),366,365))+(($AC1141*'DT IN. DE'!$E$5/2000))</f>
        <v>0</v>
      </c>
      <c r="Z1141" s="292">
        <f t="shared" si="196"/>
        <v>0</v>
      </c>
      <c r="AA1141" s="386"/>
      <c r="AB1141" s="291">
        <f t="shared" si="197"/>
        <v>0</v>
      </c>
      <c r="AC1141" s="291">
        <f t="shared" si="198"/>
        <v>0</v>
      </c>
    </row>
    <row r="1142" spans="2:29" x14ac:dyDescent="0.25">
      <c r="B1142" s="423">
        <v>1138</v>
      </c>
      <c r="C1142" s="430">
        <f>'BIENES ASEGURADOS IN.DE'!C1142</f>
        <v>0</v>
      </c>
      <c r="D1142" s="431">
        <f>'BIENES ASEGURADOS IN.DE'!D1142*'RT GENERALES'!$E$14</f>
        <v>0</v>
      </c>
      <c r="E1142" s="432">
        <f>'BIENES ASEGURADOS IN.DE'!E1142*'RT GENERALES'!$E$14</f>
        <v>0</v>
      </c>
      <c r="F1142" s="433">
        <f>'BIENES ASEGURADOS IN.DE'!F1142*'RT GENERALES'!$E$14</f>
        <v>0</v>
      </c>
      <c r="G1142" s="425">
        <f t="shared" si="188"/>
        <v>0</v>
      </c>
      <c r="H1142" s="283"/>
      <c r="I1142" s="284">
        <f>((((D1142+E1142)*('DT IN. DE'!$C$5/1000)))*($D$1166/IF(AND($D$1165&gt;$B$1167,$B$1167&gt;$D$1164),366,365))+(F1142*('DT IN. DE'!$C$5/2000)))</f>
        <v>0</v>
      </c>
      <c r="J1142" s="285">
        <f t="shared" si="189"/>
        <v>0</v>
      </c>
      <c r="K1142" s="286">
        <f>(((D1142+E1142)*('DT IN. DE'!$E$5/1000))*($D$1166/IF(AND($D$1165&gt;$B$1167,$B$1167&gt;$D$1164),366,365))+(F1142*('DT IN. DE'!$E$5/2000)))</f>
        <v>0</v>
      </c>
      <c r="L1142" s="385"/>
      <c r="M1142" s="287">
        <f t="shared" si="190"/>
        <v>0</v>
      </c>
      <c r="O1142" s="288">
        <f>(($T1142*'DT IN. DE'!$C$5/1000))*($D$1166/IF(AND($D$1165&gt;$B$1167,$B$1167&gt;$D$1164),366,365))+(($U1142*'DT IN. DE'!$C$5/2000))</f>
        <v>0</v>
      </c>
      <c r="P1142" s="289">
        <f t="shared" si="191"/>
        <v>0</v>
      </c>
      <c r="Q1142" s="289">
        <f>(($T1142*'DT IN. DE'!$E$5/1000))*($D$1166/IF(AND($D$1165&gt;$B$1167,$B$1167&gt;$D$1164),366,365))+(($U1142*'DT IN. DE'!$E$5/2000))</f>
        <v>0</v>
      </c>
      <c r="R1142" s="290">
        <f t="shared" si="192"/>
        <v>0</v>
      </c>
      <c r="T1142" s="291">
        <f t="shared" si="193"/>
        <v>0</v>
      </c>
      <c r="U1142" s="291">
        <f t="shared" si="194"/>
        <v>0</v>
      </c>
      <c r="W1142" s="288">
        <f>(($AB1142*'DT IN. DE'!$C$5/1000))*($D$1166/IF(AND($D$1165&gt;$B$1167,$B$1167&gt;$D$1164),366,365))+(($AC1142*'DT IN. DE'!$C$5/2000))</f>
        <v>0</v>
      </c>
      <c r="X1142" s="289">
        <f t="shared" si="195"/>
        <v>0</v>
      </c>
      <c r="Y1142" s="289">
        <f>(($AB1142*'DT IN. DE'!$E$5/1000))*($D$1166/IF(AND($D$1165&gt;$B$1167,$B$1167&gt;$D$1164),366,365))+(($AC1142*'DT IN. DE'!$E$5/2000))</f>
        <v>0</v>
      </c>
      <c r="Z1142" s="292">
        <f t="shared" si="196"/>
        <v>0</v>
      </c>
      <c r="AA1142" s="386"/>
      <c r="AB1142" s="291">
        <f t="shared" si="197"/>
        <v>0</v>
      </c>
      <c r="AC1142" s="291">
        <f t="shared" si="198"/>
        <v>0</v>
      </c>
    </row>
    <row r="1143" spans="2:29" x14ac:dyDescent="0.25">
      <c r="B1143" s="424">
        <v>1139</v>
      </c>
      <c r="C1143" s="430">
        <f>'BIENES ASEGURADOS IN.DE'!C1143</f>
        <v>0</v>
      </c>
      <c r="D1143" s="431">
        <f>'BIENES ASEGURADOS IN.DE'!D1143*'RT GENERALES'!$E$14</f>
        <v>0</v>
      </c>
      <c r="E1143" s="432">
        <f>'BIENES ASEGURADOS IN.DE'!E1143*'RT GENERALES'!$E$14</f>
        <v>0</v>
      </c>
      <c r="F1143" s="433">
        <f>'BIENES ASEGURADOS IN.DE'!F1143*'RT GENERALES'!$E$14</f>
        <v>0</v>
      </c>
      <c r="G1143" s="425">
        <f t="shared" si="188"/>
        <v>0</v>
      </c>
      <c r="H1143" s="283"/>
      <c r="I1143" s="284">
        <f>((((D1143+E1143)*('DT IN. DE'!$C$5/1000)))*($D$1166/IF(AND($D$1165&gt;$B$1167,$B$1167&gt;$D$1164),366,365))+(F1143*('DT IN. DE'!$C$5/2000)))</f>
        <v>0</v>
      </c>
      <c r="J1143" s="285">
        <f t="shared" si="189"/>
        <v>0</v>
      </c>
      <c r="K1143" s="286">
        <f>(((D1143+E1143)*('DT IN. DE'!$E$5/1000))*($D$1166/IF(AND($D$1165&gt;$B$1167,$B$1167&gt;$D$1164),366,365))+(F1143*('DT IN. DE'!$E$5/2000)))</f>
        <v>0</v>
      </c>
      <c r="L1143" s="385"/>
      <c r="M1143" s="287">
        <f t="shared" si="190"/>
        <v>0</v>
      </c>
      <c r="O1143" s="288">
        <f>(($T1143*'DT IN. DE'!$C$5/1000))*($D$1166/IF(AND($D$1165&gt;$B$1167,$B$1167&gt;$D$1164),366,365))+(($U1143*'DT IN. DE'!$C$5/2000))</f>
        <v>0</v>
      </c>
      <c r="P1143" s="289">
        <f t="shared" si="191"/>
        <v>0</v>
      </c>
      <c r="Q1143" s="289">
        <f>(($T1143*'DT IN. DE'!$E$5/1000))*($D$1166/IF(AND($D$1165&gt;$B$1167,$B$1167&gt;$D$1164),366,365))+(($U1143*'DT IN. DE'!$E$5/2000))</f>
        <v>0</v>
      </c>
      <c r="R1143" s="290">
        <f t="shared" si="192"/>
        <v>0</v>
      </c>
      <c r="T1143" s="291">
        <f t="shared" si="193"/>
        <v>0</v>
      </c>
      <c r="U1143" s="291">
        <f t="shared" si="194"/>
        <v>0</v>
      </c>
      <c r="W1143" s="288">
        <f>(($AB1143*'DT IN. DE'!$C$5/1000))*($D$1166/IF(AND($D$1165&gt;$B$1167,$B$1167&gt;$D$1164),366,365))+(($AC1143*'DT IN. DE'!$C$5/2000))</f>
        <v>0</v>
      </c>
      <c r="X1143" s="289">
        <f t="shared" si="195"/>
        <v>0</v>
      </c>
      <c r="Y1143" s="289">
        <f>(($AB1143*'DT IN. DE'!$E$5/1000))*($D$1166/IF(AND($D$1165&gt;$B$1167,$B$1167&gt;$D$1164),366,365))+(($AC1143*'DT IN. DE'!$E$5/2000))</f>
        <v>0</v>
      </c>
      <c r="Z1143" s="292">
        <f t="shared" si="196"/>
        <v>0</v>
      </c>
      <c r="AA1143" s="386"/>
      <c r="AB1143" s="291">
        <f t="shared" si="197"/>
        <v>0</v>
      </c>
      <c r="AC1143" s="291">
        <f t="shared" si="198"/>
        <v>0</v>
      </c>
    </row>
    <row r="1144" spans="2:29" x14ac:dyDescent="0.25">
      <c r="B1144" s="424">
        <v>1140</v>
      </c>
      <c r="C1144" s="430">
        <f>'BIENES ASEGURADOS IN.DE'!C1144</f>
        <v>0</v>
      </c>
      <c r="D1144" s="431">
        <f>'BIENES ASEGURADOS IN.DE'!D1144*'RT GENERALES'!$E$14</f>
        <v>0</v>
      </c>
      <c r="E1144" s="432">
        <f>'BIENES ASEGURADOS IN.DE'!E1144*'RT GENERALES'!$E$14</f>
        <v>0</v>
      </c>
      <c r="F1144" s="433">
        <f>'BIENES ASEGURADOS IN.DE'!F1144*'RT GENERALES'!$E$14</f>
        <v>0</v>
      </c>
      <c r="G1144" s="425">
        <f t="shared" si="188"/>
        <v>0</v>
      </c>
      <c r="H1144" s="283"/>
      <c r="I1144" s="284">
        <f>((((D1144+E1144)*('DT IN. DE'!$C$5/1000)))*($D$1166/IF(AND($D$1165&gt;$B$1167,$B$1167&gt;$D$1164),366,365))+(F1144*('DT IN. DE'!$C$5/2000)))</f>
        <v>0</v>
      </c>
      <c r="J1144" s="285">
        <f t="shared" si="189"/>
        <v>0</v>
      </c>
      <c r="K1144" s="286">
        <f>(((D1144+E1144)*('DT IN. DE'!$E$5/1000))*($D$1166/IF(AND($D$1165&gt;$B$1167,$B$1167&gt;$D$1164),366,365))+(F1144*('DT IN. DE'!$E$5/2000)))</f>
        <v>0</v>
      </c>
      <c r="L1144" s="385"/>
      <c r="M1144" s="287">
        <f t="shared" si="190"/>
        <v>0</v>
      </c>
      <c r="O1144" s="288">
        <f>(($T1144*'DT IN. DE'!$C$5/1000))*($D$1166/IF(AND($D$1165&gt;$B$1167,$B$1167&gt;$D$1164),366,365))+(($U1144*'DT IN. DE'!$C$5/2000))</f>
        <v>0</v>
      </c>
      <c r="P1144" s="289">
        <f t="shared" si="191"/>
        <v>0</v>
      </c>
      <c r="Q1144" s="289">
        <f>(($T1144*'DT IN. DE'!$E$5/1000))*($D$1166/IF(AND($D$1165&gt;$B$1167,$B$1167&gt;$D$1164),366,365))+(($U1144*'DT IN. DE'!$E$5/2000))</f>
        <v>0</v>
      </c>
      <c r="R1144" s="290">
        <f t="shared" si="192"/>
        <v>0</v>
      </c>
      <c r="T1144" s="291">
        <f t="shared" si="193"/>
        <v>0</v>
      </c>
      <c r="U1144" s="291">
        <f t="shared" si="194"/>
        <v>0</v>
      </c>
      <c r="W1144" s="288">
        <f>(($AB1144*'DT IN. DE'!$C$5/1000))*($D$1166/IF(AND($D$1165&gt;$B$1167,$B$1167&gt;$D$1164),366,365))+(($AC1144*'DT IN. DE'!$C$5/2000))</f>
        <v>0</v>
      </c>
      <c r="X1144" s="289">
        <f t="shared" si="195"/>
        <v>0</v>
      </c>
      <c r="Y1144" s="289">
        <f>(($AB1144*'DT IN. DE'!$E$5/1000))*($D$1166/IF(AND($D$1165&gt;$B$1167,$B$1167&gt;$D$1164),366,365))+(($AC1144*'DT IN. DE'!$E$5/2000))</f>
        <v>0</v>
      </c>
      <c r="Z1144" s="292">
        <f t="shared" si="196"/>
        <v>0</v>
      </c>
      <c r="AA1144" s="386"/>
      <c r="AB1144" s="291">
        <f t="shared" si="197"/>
        <v>0</v>
      </c>
      <c r="AC1144" s="291">
        <f t="shared" si="198"/>
        <v>0</v>
      </c>
    </row>
    <row r="1145" spans="2:29" x14ac:dyDescent="0.25">
      <c r="B1145" s="423">
        <v>1141</v>
      </c>
      <c r="C1145" s="430">
        <f>'BIENES ASEGURADOS IN.DE'!C1145</f>
        <v>0</v>
      </c>
      <c r="D1145" s="431">
        <f>'BIENES ASEGURADOS IN.DE'!D1145*'RT GENERALES'!$E$14</f>
        <v>0</v>
      </c>
      <c r="E1145" s="432">
        <f>'BIENES ASEGURADOS IN.DE'!E1145*'RT GENERALES'!$E$14</f>
        <v>0</v>
      </c>
      <c r="F1145" s="433">
        <f>'BIENES ASEGURADOS IN.DE'!F1145*'RT GENERALES'!$E$14</f>
        <v>0</v>
      </c>
      <c r="G1145" s="425">
        <f t="shared" si="188"/>
        <v>0</v>
      </c>
      <c r="H1145" s="283"/>
      <c r="I1145" s="284">
        <f>((((D1145+E1145)*('DT IN. DE'!$C$5/1000)))*($D$1166/IF(AND($D$1165&gt;$B$1167,$B$1167&gt;$D$1164),366,365))+(F1145*('DT IN. DE'!$C$5/2000)))</f>
        <v>0</v>
      </c>
      <c r="J1145" s="285">
        <f t="shared" si="189"/>
        <v>0</v>
      </c>
      <c r="K1145" s="286">
        <f>(((D1145+E1145)*('DT IN. DE'!$E$5/1000))*($D$1166/IF(AND($D$1165&gt;$B$1167,$B$1167&gt;$D$1164),366,365))+(F1145*('DT IN. DE'!$E$5/2000)))</f>
        <v>0</v>
      </c>
      <c r="L1145" s="385"/>
      <c r="M1145" s="287">
        <f t="shared" si="190"/>
        <v>0</v>
      </c>
      <c r="O1145" s="288">
        <f>(($T1145*'DT IN. DE'!$C$5/1000))*($D$1166/IF(AND($D$1165&gt;$B$1167,$B$1167&gt;$D$1164),366,365))+(($U1145*'DT IN. DE'!$C$5/2000))</f>
        <v>0</v>
      </c>
      <c r="P1145" s="289">
        <f t="shared" si="191"/>
        <v>0</v>
      </c>
      <c r="Q1145" s="289">
        <f>(($T1145*'DT IN. DE'!$E$5/1000))*($D$1166/IF(AND($D$1165&gt;$B$1167,$B$1167&gt;$D$1164),366,365))+(($U1145*'DT IN. DE'!$E$5/2000))</f>
        <v>0</v>
      </c>
      <c r="R1145" s="290">
        <f t="shared" si="192"/>
        <v>0</v>
      </c>
      <c r="T1145" s="291">
        <f t="shared" si="193"/>
        <v>0</v>
      </c>
      <c r="U1145" s="291">
        <f t="shared" si="194"/>
        <v>0</v>
      </c>
      <c r="W1145" s="288">
        <f>(($AB1145*'DT IN. DE'!$C$5/1000))*($D$1166/IF(AND($D$1165&gt;$B$1167,$B$1167&gt;$D$1164),366,365))+(($AC1145*'DT IN. DE'!$C$5/2000))</f>
        <v>0</v>
      </c>
      <c r="X1145" s="289">
        <f t="shared" si="195"/>
        <v>0</v>
      </c>
      <c r="Y1145" s="289">
        <f>(($AB1145*'DT IN. DE'!$E$5/1000))*($D$1166/IF(AND($D$1165&gt;$B$1167,$B$1167&gt;$D$1164),366,365))+(($AC1145*'DT IN. DE'!$E$5/2000))</f>
        <v>0</v>
      </c>
      <c r="Z1145" s="292">
        <f t="shared" si="196"/>
        <v>0</v>
      </c>
      <c r="AA1145" s="386"/>
      <c r="AB1145" s="291">
        <f t="shared" si="197"/>
        <v>0</v>
      </c>
      <c r="AC1145" s="291">
        <f t="shared" si="198"/>
        <v>0</v>
      </c>
    </row>
    <row r="1146" spans="2:29" x14ac:dyDescent="0.25">
      <c r="B1146" s="424">
        <v>1142</v>
      </c>
      <c r="C1146" s="430">
        <f>'BIENES ASEGURADOS IN.DE'!C1146</f>
        <v>0</v>
      </c>
      <c r="D1146" s="431">
        <f>'BIENES ASEGURADOS IN.DE'!D1146*'RT GENERALES'!$E$14</f>
        <v>0</v>
      </c>
      <c r="E1146" s="432">
        <f>'BIENES ASEGURADOS IN.DE'!E1146*'RT GENERALES'!$E$14</f>
        <v>0</v>
      </c>
      <c r="F1146" s="433">
        <f>'BIENES ASEGURADOS IN.DE'!F1146*'RT GENERALES'!$E$14</f>
        <v>0</v>
      </c>
      <c r="G1146" s="425">
        <f t="shared" si="188"/>
        <v>0</v>
      </c>
      <c r="H1146" s="283"/>
      <c r="I1146" s="284">
        <f>((((D1146+E1146)*('DT IN. DE'!$C$5/1000)))*($D$1166/IF(AND($D$1165&gt;$B$1167,$B$1167&gt;$D$1164),366,365))+(F1146*('DT IN. DE'!$C$5/2000)))</f>
        <v>0</v>
      </c>
      <c r="J1146" s="285">
        <f t="shared" si="189"/>
        <v>0</v>
      </c>
      <c r="K1146" s="286">
        <f>(((D1146+E1146)*('DT IN. DE'!$E$5/1000))*($D$1166/IF(AND($D$1165&gt;$B$1167,$B$1167&gt;$D$1164),366,365))+(F1146*('DT IN. DE'!$E$5/2000)))</f>
        <v>0</v>
      </c>
      <c r="L1146" s="385"/>
      <c r="M1146" s="287">
        <f t="shared" si="190"/>
        <v>0</v>
      </c>
      <c r="O1146" s="288">
        <f>(($T1146*'DT IN. DE'!$C$5/1000))*($D$1166/IF(AND($D$1165&gt;$B$1167,$B$1167&gt;$D$1164),366,365))+(($U1146*'DT IN. DE'!$C$5/2000))</f>
        <v>0</v>
      </c>
      <c r="P1146" s="289">
        <f t="shared" si="191"/>
        <v>0</v>
      </c>
      <c r="Q1146" s="289">
        <f>(($T1146*'DT IN. DE'!$E$5/1000))*($D$1166/IF(AND($D$1165&gt;$B$1167,$B$1167&gt;$D$1164),366,365))+(($U1146*'DT IN. DE'!$E$5/2000))</f>
        <v>0</v>
      </c>
      <c r="R1146" s="290">
        <f t="shared" si="192"/>
        <v>0</v>
      </c>
      <c r="T1146" s="291">
        <f t="shared" si="193"/>
        <v>0</v>
      </c>
      <c r="U1146" s="291">
        <f t="shared" si="194"/>
        <v>0</v>
      </c>
      <c r="W1146" s="288">
        <f>(($AB1146*'DT IN. DE'!$C$5/1000))*($D$1166/IF(AND($D$1165&gt;$B$1167,$B$1167&gt;$D$1164),366,365))+(($AC1146*'DT IN. DE'!$C$5/2000))</f>
        <v>0</v>
      </c>
      <c r="X1146" s="289">
        <f t="shared" si="195"/>
        <v>0</v>
      </c>
      <c r="Y1146" s="289">
        <f>(($AB1146*'DT IN. DE'!$E$5/1000))*($D$1166/IF(AND($D$1165&gt;$B$1167,$B$1167&gt;$D$1164),366,365))+(($AC1146*'DT IN. DE'!$E$5/2000))</f>
        <v>0</v>
      </c>
      <c r="Z1146" s="292">
        <f t="shared" si="196"/>
        <v>0</v>
      </c>
      <c r="AA1146" s="386"/>
      <c r="AB1146" s="291">
        <f t="shared" si="197"/>
        <v>0</v>
      </c>
      <c r="AC1146" s="291">
        <f t="shared" si="198"/>
        <v>0</v>
      </c>
    </row>
    <row r="1147" spans="2:29" x14ac:dyDescent="0.25">
      <c r="B1147" s="424">
        <v>1143</v>
      </c>
      <c r="C1147" s="430">
        <f>'BIENES ASEGURADOS IN.DE'!C1147</f>
        <v>0</v>
      </c>
      <c r="D1147" s="431">
        <f>'BIENES ASEGURADOS IN.DE'!D1147*'RT GENERALES'!$E$14</f>
        <v>0</v>
      </c>
      <c r="E1147" s="432">
        <f>'BIENES ASEGURADOS IN.DE'!E1147*'RT GENERALES'!$E$14</f>
        <v>0</v>
      </c>
      <c r="F1147" s="433">
        <f>'BIENES ASEGURADOS IN.DE'!F1147*'RT GENERALES'!$E$14</f>
        <v>0</v>
      </c>
      <c r="G1147" s="425">
        <f t="shared" si="188"/>
        <v>0</v>
      </c>
      <c r="H1147" s="283"/>
      <c r="I1147" s="284">
        <f>((((D1147+E1147)*('DT IN. DE'!$C$5/1000)))*($D$1166/IF(AND($D$1165&gt;$B$1167,$B$1167&gt;$D$1164),366,365))+(F1147*('DT IN. DE'!$C$5/2000)))</f>
        <v>0</v>
      </c>
      <c r="J1147" s="285">
        <f t="shared" si="189"/>
        <v>0</v>
      </c>
      <c r="K1147" s="286">
        <f>(((D1147+E1147)*('DT IN. DE'!$E$5/1000))*($D$1166/IF(AND($D$1165&gt;$B$1167,$B$1167&gt;$D$1164),366,365))+(F1147*('DT IN. DE'!$E$5/2000)))</f>
        <v>0</v>
      </c>
      <c r="L1147" s="385"/>
      <c r="M1147" s="287">
        <f t="shared" si="190"/>
        <v>0</v>
      </c>
      <c r="O1147" s="288">
        <f>(($T1147*'DT IN. DE'!$C$5/1000))*($D$1166/IF(AND($D$1165&gt;$B$1167,$B$1167&gt;$D$1164),366,365))+(($U1147*'DT IN. DE'!$C$5/2000))</f>
        <v>0</v>
      </c>
      <c r="P1147" s="289">
        <f t="shared" si="191"/>
        <v>0</v>
      </c>
      <c r="Q1147" s="289">
        <f>(($T1147*'DT IN. DE'!$E$5/1000))*($D$1166/IF(AND($D$1165&gt;$B$1167,$B$1167&gt;$D$1164),366,365))+(($U1147*'DT IN. DE'!$E$5/2000))</f>
        <v>0</v>
      </c>
      <c r="R1147" s="290">
        <f t="shared" si="192"/>
        <v>0</v>
      </c>
      <c r="T1147" s="291">
        <f t="shared" si="193"/>
        <v>0</v>
      </c>
      <c r="U1147" s="291">
        <f t="shared" si="194"/>
        <v>0</v>
      </c>
      <c r="W1147" s="288">
        <f>(($AB1147*'DT IN. DE'!$C$5/1000))*($D$1166/IF(AND($D$1165&gt;$B$1167,$B$1167&gt;$D$1164),366,365))+(($AC1147*'DT IN. DE'!$C$5/2000))</f>
        <v>0</v>
      </c>
      <c r="X1147" s="289">
        <f t="shared" si="195"/>
        <v>0</v>
      </c>
      <c r="Y1147" s="289">
        <f>(($AB1147*'DT IN. DE'!$E$5/1000))*($D$1166/IF(AND($D$1165&gt;$B$1167,$B$1167&gt;$D$1164),366,365))+(($AC1147*'DT IN. DE'!$E$5/2000))</f>
        <v>0</v>
      </c>
      <c r="Z1147" s="292">
        <f t="shared" si="196"/>
        <v>0</v>
      </c>
      <c r="AA1147" s="386"/>
      <c r="AB1147" s="291">
        <f t="shared" si="197"/>
        <v>0</v>
      </c>
      <c r="AC1147" s="291">
        <f t="shared" si="198"/>
        <v>0</v>
      </c>
    </row>
    <row r="1148" spans="2:29" x14ac:dyDescent="0.25">
      <c r="B1148" s="423">
        <v>1144</v>
      </c>
      <c r="C1148" s="430">
        <f>'BIENES ASEGURADOS IN.DE'!C1148</f>
        <v>0</v>
      </c>
      <c r="D1148" s="431">
        <f>'BIENES ASEGURADOS IN.DE'!D1148*'RT GENERALES'!$E$14</f>
        <v>0</v>
      </c>
      <c r="E1148" s="432">
        <f>'BIENES ASEGURADOS IN.DE'!E1148*'RT GENERALES'!$E$14</f>
        <v>0</v>
      </c>
      <c r="F1148" s="433">
        <f>'BIENES ASEGURADOS IN.DE'!F1148*'RT GENERALES'!$E$14</f>
        <v>0</v>
      </c>
      <c r="G1148" s="425">
        <f t="shared" si="188"/>
        <v>0</v>
      </c>
      <c r="H1148" s="283"/>
      <c r="I1148" s="284">
        <f>((((D1148+E1148)*('DT IN. DE'!$C$5/1000)))*($D$1166/IF(AND($D$1165&gt;$B$1167,$B$1167&gt;$D$1164),366,365))+(F1148*('DT IN. DE'!$C$5/2000)))</f>
        <v>0</v>
      </c>
      <c r="J1148" s="285">
        <f t="shared" si="189"/>
        <v>0</v>
      </c>
      <c r="K1148" s="286">
        <f>(((D1148+E1148)*('DT IN. DE'!$E$5/1000))*($D$1166/IF(AND($D$1165&gt;$B$1167,$B$1167&gt;$D$1164),366,365))+(F1148*('DT IN. DE'!$E$5/2000)))</f>
        <v>0</v>
      </c>
      <c r="L1148" s="385"/>
      <c r="M1148" s="287">
        <f t="shared" si="190"/>
        <v>0</v>
      </c>
      <c r="O1148" s="288">
        <f>(($T1148*'DT IN. DE'!$C$5/1000))*($D$1166/IF(AND($D$1165&gt;$B$1167,$B$1167&gt;$D$1164),366,365))+(($U1148*'DT IN. DE'!$C$5/2000))</f>
        <v>0</v>
      </c>
      <c r="P1148" s="289">
        <f t="shared" si="191"/>
        <v>0</v>
      </c>
      <c r="Q1148" s="289">
        <f>(($T1148*'DT IN. DE'!$E$5/1000))*($D$1166/IF(AND($D$1165&gt;$B$1167,$B$1167&gt;$D$1164),366,365))+(($U1148*'DT IN. DE'!$E$5/2000))</f>
        <v>0</v>
      </c>
      <c r="R1148" s="290">
        <f t="shared" si="192"/>
        <v>0</v>
      </c>
      <c r="T1148" s="291">
        <f t="shared" si="193"/>
        <v>0</v>
      </c>
      <c r="U1148" s="291">
        <f t="shared" si="194"/>
        <v>0</v>
      </c>
      <c r="W1148" s="288">
        <f>(($AB1148*'DT IN. DE'!$C$5/1000))*($D$1166/IF(AND($D$1165&gt;$B$1167,$B$1167&gt;$D$1164),366,365))+(($AC1148*'DT IN. DE'!$C$5/2000))</f>
        <v>0</v>
      </c>
      <c r="X1148" s="289">
        <f t="shared" si="195"/>
        <v>0</v>
      </c>
      <c r="Y1148" s="289">
        <f>(($AB1148*'DT IN. DE'!$E$5/1000))*($D$1166/IF(AND($D$1165&gt;$B$1167,$B$1167&gt;$D$1164),366,365))+(($AC1148*'DT IN. DE'!$E$5/2000))</f>
        <v>0</v>
      </c>
      <c r="Z1148" s="292">
        <f t="shared" si="196"/>
        <v>0</v>
      </c>
      <c r="AA1148" s="386"/>
      <c r="AB1148" s="291">
        <f t="shared" si="197"/>
        <v>0</v>
      </c>
      <c r="AC1148" s="291">
        <f t="shared" si="198"/>
        <v>0</v>
      </c>
    </row>
    <row r="1149" spans="2:29" x14ac:dyDescent="0.25">
      <c r="B1149" s="424">
        <v>1145</v>
      </c>
      <c r="C1149" s="430">
        <f>'BIENES ASEGURADOS IN.DE'!C1149</f>
        <v>0</v>
      </c>
      <c r="D1149" s="431">
        <f>'BIENES ASEGURADOS IN.DE'!D1149*'RT GENERALES'!$E$14</f>
        <v>0</v>
      </c>
      <c r="E1149" s="432">
        <f>'BIENES ASEGURADOS IN.DE'!E1149*'RT GENERALES'!$E$14</f>
        <v>0</v>
      </c>
      <c r="F1149" s="433">
        <f>'BIENES ASEGURADOS IN.DE'!F1149*'RT GENERALES'!$E$14</f>
        <v>0</v>
      </c>
      <c r="G1149" s="425">
        <f t="shared" si="188"/>
        <v>0</v>
      </c>
      <c r="H1149" s="283"/>
      <c r="I1149" s="284">
        <f>((((D1149+E1149)*('DT IN. DE'!$C$5/1000)))*($D$1166/IF(AND($D$1165&gt;$B$1167,$B$1167&gt;$D$1164),366,365))+(F1149*('DT IN. DE'!$C$5/2000)))</f>
        <v>0</v>
      </c>
      <c r="J1149" s="285">
        <f t="shared" si="189"/>
        <v>0</v>
      </c>
      <c r="K1149" s="286">
        <f>(((D1149+E1149)*('DT IN. DE'!$E$5/1000))*($D$1166/IF(AND($D$1165&gt;$B$1167,$B$1167&gt;$D$1164),366,365))+(F1149*('DT IN. DE'!$E$5/2000)))</f>
        <v>0</v>
      </c>
      <c r="L1149" s="385"/>
      <c r="M1149" s="287">
        <f t="shared" si="190"/>
        <v>0</v>
      </c>
      <c r="O1149" s="288">
        <f>(($T1149*'DT IN. DE'!$C$5/1000))*($D$1166/IF(AND($D$1165&gt;$B$1167,$B$1167&gt;$D$1164),366,365))+(($U1149*'DT IN. DE'!$C$5/2000))</f>
        <v>0</v>
      </c>
      <c r="P1149" s="289">
        <f t="shared" si="191"/>
        <v>0</v>
      </c>
      <c r="Q1149" s="289">
        <f>(($T1149*'DT IN. DE'!$E$5/1000))*($D$1166/IF(AND($D$1165&gt;$B$1167,$B$1167&gt;$D$1164),366,365))+(($U1149*'DT IN. DE'!$E$5/2000))</f>
        <v>0</v>
      </c>
      <c r="R1149" s="290">
        <f t="shared" si="192"/>
        <v>0</v>
      </c>
      <c r="T1149" s="291">
        <f t="shared" si="193"/>
        <v>0</v>
      </c>
      <c r="U1149" s="291">
        <f t="shared" si="194"/>
        <v>0</v>
      </c>
      <c r="W1149" s="288">
        <f>(($AB1149*'DT IN. DE'!$C$5/1000))*($D$1166/IF(AND($D$1165&gt;$B$1167,$B$1167&gt;$D$1164),366,365))+(($AC1149*'DT IN. DE'!$C$5/2000))</f>
        <v>0</v>
      </c>
      <c r="X1149" s="289">
        <f t="shared" si="195"/>
        <v>0</v>
      </c>
      <c r="Y1149" s="289">
        <f>(($AB1149*'DT IN. DE'!$E$5/1000))*($D$1166/IF(AND($D$1165&gt;$B$1167,$B$1167&gt;$D$1164),366,365))+(($AC1149*'DT IN. DE'!$E$5/2000))</f>
        <v>0</v>
      </c>
      <c r="Z1149" s="292">
        <f t="shared" si="196"/>
        <v>0</v>
      </c>
      <c r="AA1149" s="386"/>
      <c r="AB1149" s="291">
        <f t="shared" si="197"/>
        <v>0</v>
      </c>
      <c r="AC1149" s="291">
        <f t="shared" si="198"/>
        <v>0</v>
      </c>
    </row>
    <row r="1150" spans="2:29" x14ac:dyDescent="0.25">
      <c r="B1150" s="424">
        <v>1146</v>
      </c>
      <c r="C1150" s="430">
        <f>'BIENES ASEGURADOS IN.DE'!C1150</f>
        <v>0</v>
      </c>
      <c r="D1150" s="431">
        <f>'BIENES ASEGURADOS IN.DE'!D1150*'RT GENERALES'!$E$14</f>
        <v>0</v>
      </c>
      <c r="E1150" s="432">
        <f>'BIENES ASEGURADOS IN.DE'!E1150*'RT GENERALES'!$E$14</f>
        <v>0</v>
      </c>
      <c r="F1150" s="433">
        <f>'BIENES ASEGURADOS IN.DE'!F1150*'RT GENERALES'!$E$14</f>
        <v>0</v>
      </c>
      <c r="G1150" s="425">
        <f t="shared" si="188"/>
        <v>0</v>
      </c>
      <c r="H1150" s="283"/>
      <c r="I1150" s="284">
        <f>((((D1150+E1150)*('DT IN. DE'!$C$5/1000)))*($D$1166/IF(AND($D$1165&gt;$B$1167,$B$1167&gt;$D$1164),366,365))+(F1150*('DT IN. DE'!$C$5/2000)))</f>
        <v>0</v>
      </c>
      <c r="J1150" s="285">
        <f t="shared" si="189"/>
        <v>0</v>
      </c>
      <c r="K1150" s="286">
        <f>(((D1150+E1150)*('DT IN. DE'!$E$5/1000))*($D$1166/IF(AND($D$1165&gt;$B$1167,$B$1167&gt;$D$1164),366,365))+(F1150*('DT IN. DE'!$E$5/2000)))</f>
        <v>0</v>
      </c>
      <c r="L1150" s="385"/>
      <c r="M1150" s="287">
        <f t="shared" si="190"/>
        <v>0</v>
      </c>
      <c r="O1150" s="288">
        <f>(($T1150*'DT IN. DE'!$C$5/1000))*($D$1166/IF(AND($D$1165&gt;$B$1167,$B$1167&gt;$D$1164),366,365))+(($U1150*'DT IN. DE'!$C$5/2000))</f>
        <v>0</v>
      </c>
      <c r="P1150" s="289">
        <f t="shared" si="191"/>
        <v>0</v>
      </c>
      <c r="Q1150" s="289">
        <f>(($T1150*'DT IN. DE'!$E$5/1000))*($D$1166/IF(AND($D$1165&gt;$B$1167,$B$1167&gt;$D$1164),366,365))+(($U1150*'DT IN. DE'!$E$5/2000))</f>
        <v>0</v>
      </c>
      <c r="R1150" s="290">
        <f t="shared" si="192"/>
        <v>0</v>
      </c>
      <c r="T1150" s="291">
        <f t="shared" si="193"/>
        <v>0</v>
      </c>
      <c r="U1150" s="291">
        <f t="shared" si="194"/>
        <v>0</v>
      </c>
      <c r="W1150" s="288">
        <f>(($AB1150*'DT IN. DE'!$C$5/1000))*($D$1166/IF(AND($D$1165&gt;$B$1167,$B$1167&gt;$D$1164),366,365))+(($AC1150*'DT IN. DE'!$C$5/2000))</f>
        <v>0</v>
      </c>
      <c r="X1150" s="289">
        <f t="shared" si="195"/>
        <v>0</v>
      </c>
      <c r="Y1150" s="289">
        <f>(($AB1150*'DT IN. DE'!$E$5/1000))*($D$1166/IF(AND($D$1165&gt;$B$1167,$B$1167&gt;$D$1164),366,365))+(($AC1150*'DT IN. DE'!$E$5/2000))</f>
        <v>0</v>
      </c>
      <c r="Z1150" s="292">
        <f t="shared" si="196"/>
        <v>0</v>
      </c>
      <c r="AA1150" s="386"/>
      <c r="AB1150" s="291">
        <f t="shared" si="197"/>
        <v>0</v>
      </c>
      <c r="AC1150" s="291">
        <f t="shared" si="198"/>
        <v>0</v>
      </c>
    </row>
    <row r="1151" spans="2:29" x14ac:dyDescent="0.25">
      <c r="B1151" s="423">
        <v>1147</v>
      </c>
      <c r="C1151" s="430">
        <f>'BIENES ASEGURADOS IN.DE'!C1151</f>
        <v>0</v>
      </c>
      <c r="D1151" s="431">
        <f>'BIENES ASEGURADOS IN.DE'!D1151*'RT GENERALES'!$E$14</f>
        <v>0</v>
      </c>
      <c r="E1151" s="432">
        <f>'BIENES ASEGURADOS IN.DE'!E1151*'RT GENERALES'!$E$14</f>
        <v>0</v>
      </c>
      <c r="F1151" s="433">
        <f>'BIENES ASEGURADOS IN.DE'!F1151*'RT GENERALES'!$E$14</f>
        <v>0</v>
      </c>
      <c r="G1151" s="425">
        <f t="shared" si="188"/>
        <v>0</v>
      </c>
      <c r="H1151" s="283"/>
      <c r="I1151" s="284">
        <f>((((D1151+E1151)*('DT IN. DE'!$C$5/1000)))*($D$1166/IF(AND($D$1165&gt;$B$1167,$B$1167&gt;$D$1164),366,365))+(F1151*('DT IN. DE'!$C$5/2000)))</f>
        <v>0</v>
      </c>
      <c r="J1151" s="285">
        <f t="shared" si="189"/>
        <v>0</v>
      </c>
      <c r="K1151" s="286">
        <f>(((D1151+E1151)*('DT IN. DE'!$E$5/1000))*($D$1166/IF(AND($D$1165&gt;$B$1167,$B$1167&gt;$D$1164),366,365))+(F1151*('DT IN. DE'!$E$5/2000)))</f>
        <v>0</v>
      </c>
      <c r="L1151" s="385"/>
      <c r="M1151" s="287">
        <f t="shared" si="190"/>
        <v>0</v>
      </c>
      <c r="O1151" s="288">
        <f>(($T1151*'DT IN. DE'!$C$5/1000))*($D$1166/IF(AND($D$1165&gt;$B$1167,$B$1167&gt;$D$1164),366,365))+(($U1151*'DT IN. DE'!$C$5/2000))</f>
        <v>0</v>
      </c>
      <c r="P1151" s="289">
        <f t="shared" si="191"/>
        <v>0</v>
      </c>
      <c r="Q1151" s="289">
        <f>(($T1151*'DT IN. DE'!$E$5/1000))*($D$1166/IF(AND($D$1165&gt;$B$1167,$B$1167&gt;$D$1164),366,365))+(($U1151*'DT IN. DE'!$E$5/2000))</f>
        <v>0</v>
      </c>
      <c r="R1151" s="290">
        <f t="shared" si="192"/>
        <v>0</v>
      </c>
      <c r="T1151" s="291">
        <f t="shared" si="193"/>
        <v>0</v>
      </c>
      <c r="U1151" s="291">
        <f t="shared" si="194"/>
        <v>0</v>
      </c>
      <c r="W1151" s="288">
        <f>(($AB1151*'DT IN. DE'!$C$5/1000))*($D$1166/IF(AND($D$1165&gt;$B$1167,$B$1167&gt;$D$1164),366,365))+(($AC1151*'DT IN. DE'!$C$5/2000))</f>
        <v>0</v>
      </c>
      <c r="X1151" s="289">
        <f t="shared" si="195"/>
        <v>0</v>
      </c>
      <c r="Y1151" s="289">
        <f>(($AB1151*'DT IN. DE'!$E$5/1000))*($D$1166/IF(AND($D$1165&gt;$B$1167,$B$1167&gt;$D$1164),366,365))+(($AC1151*'DT IN. DE'!$E$5/2000))</f>
        <v>0</v>
      </c>
      <c r="Z1151" s="292">
        <f t="shared" si="196"/>
        <v>0</v>
      </c>
      <c r="AA1151" s="386"/>
      <c r="AB1151" s="291">
        <f t="shared" si="197"/>
        <v>0</v>
      </c>
      <c r="AC1151" s="291">
        <f t="shared" si="198"/>
        <v>0</v>
      </c>
    </row>
    <row r="1152" spans="2:29" x14ac:dyDescent="0.25">
      <c r="B1152" s="424">
        <v>1148</v>
      </c>
      <c r="C1152" s="430">
        <f>'BIENES ASEGURADOS IN.DE'!C1152</f>
        <v>0</v>
      </c>
      <c r="D1152" s="431">
        <f>'BIENES ASEGURADOS IN.DE'!D1152*'RT GENERALES'!$E$14</f>
        <v>0</v>
      </c>
      <c r="E1152" s="432">
        <f>'BIENES ASEGURADOS IN.DE'!E1152*'RT GENERALES'!$E$14</f>
        <v>0</v>
      </c>
      <c r="F1152" s="433">
        <f>'BIENES ASEGURADOS IN.DE'!F1152*'RT GENERALES'!$E$14</f>
        <v>0</v>
      </c>
      <c r="G1152" s="425">
        <f t="shared" si="188"/>
        <v>0</v>
      </c>
      <c r="H1152" s="283"/>
      <c r="I1152" s="284">
        <f>((((D1152+E1152)*('DT IN. DE'!$C$5/1000)))*($D$1166/IF(AND($D$1165&gt;$B$1167,$B$1167&gt;$D$1164),366,365))+(F1152*('DT IN. DE'!$C$5/2000)))</f>
        <v>0</v>
      </c>
      <c r="J1152" s="285">
        <f t="shared" si="189"/>
        <v>0</v>
      </c>
      <c r="K1152" s="286">
        <f>(((D1152+E1152)*('DT IN. DE'!$E$5/1000))*($D$1166/IF(AND($D$1165&gt;$B$1167,$B$1167&gt;$D$1164),366,365))+(F1152*('DT IN. DE'!$E$5/2000)))</f>
        <v>0</v>
      </c>
      <c r="L1152" s="385"/>
      <c r="M1152" s="287">
        <f t="shared" si="190"/>
        <v>0</v>
      </c>
      <c r="O1152" s="288">
        <f>(($T1152*'DT IN. DE'!$C$5/1000))*($D$1166/IF(AND($D$1165&gt;$B$1167,$B$1167&gt;$D$1164),366,365))+(($U1152*'DT IN. DE'!$C$5/2000))</f>
        <v>0</v>
      </c>
      <c r="P1152" s="289">
        <f t="shared" si="191"/>
        <v>0</v>
      </c>
      <c r="Q1152" s="289">
        <f>(($T1152*'DT IN. DE'!$E$5/1000))*($D$1166/IF(AND($D$1165&gt;$B$1167,$B$1167&gt;$D$1164),366,365))+(($U1152*'DT IN. DE'!$E$5/2000))</f>
        <v>0</v>
      </c>
      <c r="R1152" s="290">
        <f t="shared" si="192"/>
        <v>0</v>
      </c>
      <c r="T1152" s="291">
        <f t="shared" si="193"/>
        <v>0</v>
      </c>
      <c r="U1152" s="291">
        <f t="shared" si="194"/>
        <v>0</v>
      </c>
      <c r="W1152" s="288">
        <f>(($AB1152*'DT IN. DE'!$C$5/1000))*($D$1166/IF(AND($D$1165&gt;$B$1167,$B$1167&gt;$D$1164),366,365))+(($AC1152*'DT IN. DE'!$C$5/2000))</f>
        <v>0</v>
      </c>
      <c r="X1152" s="289">
        <f t="shared" si="195"/>
        <v>0</v>
      </c>
      <c r="Y1152" s="289">
        <f>(($AB1152*'DT IN. DE'!$E$5/1000))*($D$1166/IF(AND($D$1165&gt;$B$1167,$B$1167&gt;$D$1164),366,365))+(($AC1152*'DT IN. DE'!$E$5/2000))</f>
        <v>0</v>
      </c>
      <c r="Z1152" s="292">
        <f t="shared" si="196"/>
        <v>0</v>
      </c>
      <c r="AA1152" s="386"/>
      <c r="AB1152" s="291">
        <f t="shared" si="197"/>
        <v>0</v>
      </c>
      <c r="AC1152" s="291">
        <f t="shared" si="198"/>
        <v>0</v>
      </c>
    </row>
    <row r="1153" spans="2:29" x14ac:dyDescent="0.25">
      <c r="B1153" s="424">
        <v>1149</v>
      </c>
      <c r="C1153" s="430">
        <f>'BIENES ASEGURADOS IN.DE'!C1153</f>
        <v>0</v>
      </c>
      <c r="D1153" s="431">
        <f>'BIENES ASEGURADOS IN.DE'!D1153*'RT GENERALES'!$E$14</f>
        <v>0</v>
      </c>
      <c r="E1153" s="432">
        <f>'BIENES ASEGURADOS IN.DE'!E1153*'RT GENERALES'!$E$14</f>
        <v>0</v>
      </c>
      <c r="F1153" s="433">
        <f>'BIENES ASEGURADOS IN.DE'!F1153*'RT GENERALES'!$E$14</f>
        <v>0</v>
      </c>
      <c r="G1153" s="425">
        <f t="shared" si="188"/>
        <v>0</v>
      </c>
      <c r="H1153" s="283"/>
      <c r="I1153" s="284">
        <f>((((D1153+E1153)*('DT IN. DE'!$C$5/1000)))*($D$1166/IF(AND($D$1165&gt;$B$1167,$B$1167&gt;$D$1164),366,365))+(F1153*('DT IN. DE'!$C$5/2000)))</f>
        <v>0</v>
      </c>
      <c r="J1153" s="285">
        <f t="shared" si="189"/>
        <v>0</v>
      </c>
      <c r="K1153" s="286">
        <f>(((D1153+E1153)*('DT IN. DE'!$E$5/1000))*($D$1166/IF(AND($D$1165&gt;$B$1167,$B$1167&gt;$D$1164),366,365))+(F1153*('DT IN. DE'!$E$5/2000)))</f>
        <v>0</v>
      </c>
      <c r="L1153" s="385"/>
      <c r="M1153" s="287">
        <f t="shared" si="190"/>
        <v>0</v>
      </c>
      <c r="O1153" s="288">
        <f>(($T1153*'DT IN. DE'!$C$5/1000))*($D$1166/IF(AND($D$1165&gt;$B$1167,$B$1167&gt;$D$1164),366,365))+(($U1153*'DT IN. DE'!$C$5/2000))</f>
        <v>0</v>
      </c>
      <c r="P1153" s="289">
        <f t="shared" si="191"/>
        <v>0</v>
      </c>
      <c r="Q1153" s="289">
        <f>(($T1153*'DT IN. DE'!$E$5/1000))*($D$1166/IF(AND($D$1165&gt;$B$1167,$B$1167&gt;$D$1164),366,365))+(($U1153*'DT IN. DE'!$E$5/2000))</f>
        <v>0</v>
      </c>
      <c r="R1153" s="290">
        <f t="shared" si="192"/>
        <v>0</v>
      </c>
      <c r="T1153" s="291">
        <f t="shared" si="193"/>
        <v>0</v>
      </c>
      <c r="U1153" s="291">
        <f t="shared" si="194"/>
        <v>0</v>
      </c>
      <c r="W1153" s="288">
        <f>(($AB1153*'DT IN. DE'!$C$5/1000))*($D$1166/IF(AND($D$1165&gt;$B$1167,$B$1167&gt;$D$1164),366,365))+(($AC1153*'DT IN. DE'!$C$5/2000))</f>
        <v>0</v>
      </c>
      <c r="X1153" s="289">
        <f t="shared" si="195"/>
        <v>0</v>
      </c>
      <c r="Y1153" s="289">
        <f>(($AB1153*'DT IN. DE'!$E$5/1000))*($D$1166/IF(AND($D$1165&gt;$B$1167,$B$1167&gt;$D$1164),366,365))+(($AC1153*'DT IN. DE'!$E$5/2000))</f>
        <v>0</v>
      </c>
      <c r="Z1153" s="292">
        <f t="shared" si="196"/>
        <v>0</v>
      </c>
      <c r="AA1153" s="386"/>
      <c r="AB1153" s="291">
        <f t="shared" si="197"/>
        <v>0</v>
      </c>
      <c r="AC1153" s="291">
        <f t="shared" si="198"/>
        <v>0</v>
      </c>
    </row>
    <row r="1154" spans="2:29" x14ac:dyDescent="0.25">
      <c r="B1154" s="423">
        <v>1150</v>
      </c>
      <c r="C1154" s="430">
        <f>'BIENES ASEGURADOS IN.DE'!C1154</f>
        <v>0</v>
      </c>
      <c r="D1154" s="431">
        <f>'BIENES ASEGURADOS IN.DE'!D1154*'RT GENERALES'!$E$14</f>
        <v>0</v>
      </c>
      <c r="E1154" s="432">
        <f>'BIENES ASEGURADOS IN.DE'!E1154*'RT GENERALES'!$E$14</f>
        <v>0</v>
      </c>
      <c r="F1154" s="433">
        <f>'BIENES ASEGURADOS IN.DE'!F1154*'RT GENERALES'!$E$14</f>
        <v>0</v>
      </c>
      <c r="G1154" s="425">
        <f t="shared" si="188"/>
        <v>0</v>
      </c>
      <c r="H1154" s="283"/>
      <c r="I1154" s="284">
        <f>((((D1154+E1154)*('DT IN. DE'!$C$5/1000)))*($D$1166/IF(AND($D$1165&gt;$B$1167,$B$1167&gt;$D$1164),366,365))+(F1154*('DT IN. DE'!$C$5/2000)))</f>
        <v>0</v>
      </c>
      <c r="J1154" s="285">
        <f t="shared" si="189"/>
        <v>0</v>
      </c>
      <c r="K1154" s="286">
        <f>(((D1154+E1154)*('DT IN. DE'!$E$5/1000))*($D$1166/IF(AND($D$1165&gt;$B$1167,$B$1167&gt;$D$1164),366,365))+(F1154*('DT IN. DE'!$E$5/2000)))</f>
        <v>0</v>
      </c>
      <c r="L1154" s="385"/>
      <c r="M1154" s="287">
        <f t="shared" si="190"/>
        <v>0</v>
      </c>
      <c r="O1154" s="288">
        <f>(($T1154*'DT IN. DE'!$C$5/1000))*($D$1166/IF(AND($D$1165&gt;$B$1167,$B$1167&gt;$D$1164),366,365))+(($U1154*'DT IN. DE'!$C$5/2000))</f>
        <v>0</v>
      </c>
      <c r="P1154" s="289">
        <f t="shared" si="191"/>
        <v>0</v>
      </c>
      <c r="Q1154" s="289">
        <f>(($T1154*'DT IN. DE'!$E$5/1000))*($D$1166/IF(AND($D$1165&gt;$B$1167,$B$1167&gt;$D$1164),366,365))+(($U1154*'DT IN. DE'!$E$5/2000))</f>
        <v>0</v>
      </c>
      <c r="R1154" s="290">
        <f t="shared" si="192"/>
        <v>0</v>
      </c>
      <c r="T1154" s="291">
        <f t="shared" si="193"/>
        <v>0</v>
      </c>
      <c r="U1154" s="291">
        <f t="shared" si="194"/>
        <v>0</v>
      </c>
      <c r="W1154" s="288">
        <f>(($AB1154*'DT IN. DE'!$C$5/1000))*($D$1166/IF(AND($D$1165&gt;$B$1167,$B$1167&gt;$D$1164),366,365))+(($AC1154*'DT IN. DE'!$C$5/2000))</f>
        <v>0</v>
      </c>
      <c r="X1154" s="289">
        <f t="shared" si="195"/>
        <v>0</v>
      </c>
      <c r="Y1154" s="289">
        <f>(($AB1154*'DT IN. DE'!$E$5/1000))*($D$1166/IF(AND($D$1165&gt;$B$1167,$B$1167&gt;$D$1164),366,365))+(($AC1154*'DT IN. DE'!$E$5/2000))</f>
        <v>0</v>
      </c>
      <c r="Z1154" s="292">
        <f t="shared" si="196"/>
        <v>0</v>
      </c>
      <c r="AA1154" s="386"/>
      <c r="AB1154" s="291">
        <f t="shared" si="197"/>
        <v>0</v>
      </c>
      <c r="AC1154" s="291">
        <f t="shared" si="198"/>
        <v>0</v>
      </c>
    </row>
    <row r="1155" spans="2:29" x14ac:dyDescent="0.25">
      <c r="B1155" s="424">
        <v>1151</v>
      </c>
      <c r="C1155" s="430">
        <f>'BIENES ASEGURADOS IN.DE'!C1155</f>
        <v>0</v>
      </c>
      <c r="D1155" s="431">
        <f>'BIENES ASEGURADOS IN.DE'!D1155*'RT GENERALES'!$E$14</f>
        <v>0</v>
      </c>
      <c r="E1155" s="432">
        <f>'BIENES ASEGURADOS IN.DE'!E1155*'RT GENERALES'!$E$14</f>
        <v>0</v>
      </c>
      <c r="F1155" s="433">
        <f>'BIENES ASEGURADOS IN.DE'!F1155*'RT GENERALES'!$E$14</f>
        <v>0</v>
      </c>
      <c r="G1155" s="425">
        <f t="shared" si="188"/>
        <v>0</v>
      </c>
      <c r="H1155" s="283"/>
      <c r="I1155" s="284">
        <f>((((D1155+E1155)*('DT IN. DE'!$C$5/1000)))*($D$1166/IF(AND($D$1165&gt;$B$1167,$B$1167&gt;$D$1164),366,365))+(F1155*('DT IN. DE'!$C$5/2000)))</f>
        <v>0</v>
      </c>
      <c r="J1155" s="285">
        <f t="shared" si="189"/>
        <v>0</v>
      </c>
      <c r="K1155" s="286">
        <f>(((D1155+E1155)*('DT IN. DE'!$E$5/1000))*($D$1166/IF(AND($D$1165&gt;$B$1167,$B$1167&gt;$D$1164),366,365))+(F1155*('DT IN. DE'!$E$5/2000)))</f>
        <v>0</v>
      </c>
      <c r="L1155" s="385"/>
      <c r="M1155" s="287">
        <f t="shared" si="190"/>
        <v>0</v>
      </c>
      <c r="O1155" s="288">
        <f>(($T1155*'DT IN. DE'!$C$5/1000))*($D$1166/IF(AND($D$1165&gt;$B$1167,$B$1167&gt;$D$1164),366,365))+(($U1155*'DT IN. DE'!$C$5/2000))</f>
        <v>0</v>
      </c>
      <c r="P1155" s="289">
        <f t="shared" si="191"/>
        <v>0</v>
      </c>
      <c r="Q1155" s="289">
        <f>(($T1155*'DT IN. DE'!$E$5/1000))*($D$1166/IF(AND($D$1165&gt;$B$1167,$B$1167&gt;$D$1164),366,365))+(($U1155*'DT IN. DE'!$E$5/2000))</f>
        <v>0</v>
      </c>
      <c r="R1155" s="290">
        <f t="shared" si="192"/>
        <v>0</v>
      </c>
      <c r="T1155" s="291">
        <f t="shared" si="193"/>
        <v>0</v>
      </c>
      <c r="U1155" s="291">
        <f t="shared" si="194"/>
        <v>0</v>
      </c>
      <c r="W1155" s="288">
        <f>(($AB1155*'DT IN. DE'!$C$5/1000))*($D$1166/IF(AND($D$1165&gt;$B$1167,$B$1167&gt;$D$1164),366,365))+(($AC1155*'DT IN. DE'!$C$5/2000))</f>
        <v>0</v>
      </c>
      <c r="X1155" s="289">
        <f t="shared" si="195"/>
        <v>0</v>
      </c>
      <c r="Y1155" s="289">
        <f>(($AB1155*'DT IN. DE'!$E$5/1000))*($D$1166/IF(AND($D$1165&gt;$B$1167,$B$1167&gt;$D$1164),366,365))+(($AC1155*'DT IN. DE'!$E$5/2000))</f>
        <v>0</v>
      </c>
      <c r="Z1155" s="292">
        <f t="shared" si="196"/>
        <v>0</v>
      </c>
      <c r="AA1155" s="386"/>
      <c r="AB1155" s="291">
        <f t="shared" si="197"/>
        <v>0</v>
      </c>
      <c r="AC1155" s="291">
        <f t="shared" si="198"/>
        <v>0</v>
      </c>
    </row>
    <row r="1156" spans="2:29" x14ac:dyDescent="0.25">
      <c r="B1156" s="424">
        <v>1152</v>
      </c>
      <c r="C1156" s="430">
        <f>'BIENES ASEGURADOS IN.DE'!C1156</f>
        <v>0</v>
      </c>
      <c r="D1156" s="431">
        <f>'BIENES ASEGURADOS IN.DE'!D1156*'RT GENERALES'!$E$14</f>
        <v>0</v>
      </c>
      <c r="E1156" s="432">
        <f>'BIENES ASEGURADOS IN.DE'!E1156*'RT GENERALES'!$E$14</f>
        <v>0</v>
      </c>
      <c r="F1156" s="433">
        <f>'BIENES ASEGURADOS IN.DE'!F1156*'RT GENERALES'!$E$14</f>
        <v>0</v>
      </c>
      <c r="G1156" s="425">
        <f t="shared" si="188"/>
        <v>0</v>
      </c>
      <c r="H1156" s="283"/>
      <c r="I1156" s="284">
        <f>((((D1156+E1156)*('DT IN. DE'!$C$5/1000)))*($D$1166/IF(AND($D$1165&gt;$B$1167,$B$1167&gt;$D$1164),366,365))+(F1156*('DT IN. DE'!$C$5/2000)))</f>
        <v>0</v>
      </c>
      <c r="J1156" s="285">
        <f t="shared" si="189"/>
        <v>0</v>
      </c>
      <c r="K1156" s="286">
        <f>(((D1156+E1156)*('DT IN. DE'!$E$5/1000))*($D$1166/IF(AND($D$1165&gt;$B$1167,$B$1167&gt;$D$1164),366,365))+(F1156*('DT IN. DE'!$E$5/2000)))</f>
        <v>0</v>
      </c>
      <c r="L1156" s="385"/>
      <c r="M1156" s="287">
        <f t="shared" si="190"/>
        <v>0</v>
      </c>
      <c r="O1156" s="288">
        <f>(($T1156*'DT IN. DE'!$C$5/1000))*($D$1166/IF(AND($D$1165&gt;$B$1167,$B$1167&gt;$D$1164),366,365))+(($U1156*'DT IN. DE'!$C$5/2000))</f>
        <v>0</v>
      </c>
      <c r="P1156" s="289">
        <f t="shared" si="191"/>
        <v>0</v>
      </c>
      <c r="Q1156" s="289">
        <f>(($T1156*'DT IN. DE'!$E$5/1000))*($D$1166/IF(AND($D$1165&gt;$B$1167,$B$1167&gt;$D$1164),366,365))+(($U1156*'DT IN. DE'!$E$5/2000))</f>
        <v>0</v>
      </c>
      <c r="R1156" s="290">
        <f t="shared" si="192"/>
        <v>0</v>
      </c>
      <c r="T1156" s="291">
        <f t="shared" si="193"/>
        <v>0</v>
      </c>
      <c r="U1156" s="291">
        <f t="shared" si="194"/>
        <v>0</v>
      </c>
      <c r="W1156" s="288">
        <f>(($AB1156*'DT IN. DE'!$C$5/1000))*($D$1166/IF(AND($D$1165&gt;$B$1167,$B$1167&gt;$D$1164),366,365))+(($AC1156*'DT IN. DE'!$C$5/2000))</f>
        <v>0</v>
      </c>
      <c r="X1156" s="289">
        <f t="shared" si="195"/>
        <v>0</v>
      </c>
      <c r="Y1156" s="289">
        <f>(($AB1156*'DT IN. DE'!$E$5/1000))*($D$1166/IF(AND($D$1165&gt;$B$1167,$B$1167&gt;$D$1164),366,365))+(($AC1156*'DT IN. DE'!$E$5/2000))</f>
        <v>0</v>
      </c>
      <c r="Z1156" s="292">
        <f t="shared" si="196"/>
        <v>0</v>
      </c>
      <c r="AA1156" s="386"/>
      <c r="AB1156" s="291">
        <f t="shared" si="197"/>
        <v>0</v>
      </c>
      <c r="AC1156" s="291">
        <f t="shared" si="198"/>
        <v>0</v>
      </c>
    </row>
    <row r="1157" spans="2:29" x14ac:dyDescent="0.25">
      <c r="B1157" s="423">
        <v>1153</v>
      </c>
      <c r="C1157" s="430">
        <f>'BIENES ASEGURADOS IN.DE'!C1157</f>
        <v>0</v>
      </c>
      <c r="D1157" s="431">
        <f>'BIENES ASEGURADOS IN.DE'!D1157*'RT GENERALES'!$E$14</f>
        <v>0</v>
      </c>
      <c r="E1157" s="432">
        <f>'BIENES ASEGURADOS IN.DE'!E1157*'RT GENERALES'!$E$14</f>
        <v>0</v>
      </c>
      <c r="F1157" s="433">
        <f>'BIENES ASEGURADOS IN.DE'!F1157*'RT GENERALES'!$E$14</f>
        <v>0</v>
      </c>
      <c r="G1157" s="425">
        <f t="shared" si="188"/>
        <v>0</v>
      </c>
      <c r="H1157" s="283"/>
      <c r="I1157" s="284">
        <f>((((D1157+E1157)*('DT IN. DE'!$C$5/1000)))*($D$1166/IF(AND($D$1165&gt;$B$1167,$B$1167&gt;$D$1164),366,365))+(F1157*('DT IN. DE'!$C$5/2000)))</f>
        <v>0</v>
      </c>
      <c r="J1157" s="285">
        <f t="shared" si="189"/>
        <v>0</v>
      </c>
      <c r="K1157" s="286">
        <f>(((D1157+E1157)*('DT IN. DE'!$E$5/1000))*($D$1166/IF(AND($D$1165&gt;$B$1167,$B$1167&gt;$D$1164),366,365))+(F1157*('DT IN. DE'!$E$5/2000)))</f>
        <v>0</v>
      </c>
      <c r="L1157" s="385"/>
      <c r="M1157" s="287">
        <f t="shared" si="190"/>
        <v>0</v>
      </c>
      <c r="O1157" s="288">
        <f>(($T1157*'DT IN. DE'!$C$5/1000))*($D$1166/IF(AND($D$1165&gt;$B$1167,$B$1167&gt;$D$1164),366,365))+(($U1157*'DT IN. DE'!$C$5/2000))</f>
        <v>0</v>
      </c>
      <c r="P1157" s="289">
        <f t="shared" si="191"/>
        <v>0</v>
      </c>
      <c r="Q1157" s="289">
        <f>(($T1157*'DT IN. DE'!$E$5/1000))*($D$1166/IF(AND($D$1165&gt;$B$1167,$B$1167&gt;$D$1164),366,365))+(($U1157*'DT IN. DE'!$E$5/2000))</f>
        <v>0</v>
      </c>
      <c r="R1157" s="290">
        <f t="shared" si="192"/>
        <v>0</v>
      </c>
      <c r="T1157" s="291">
        <f t="shared" si="193"/>
        <v>0</v>
      </c>
      <c r="U1157" s="291">
        <f t="shared" si="194"/>
        <v>0</v>
      </c>
      <c r="W1157" s="288">
        <f>(($AB1157*'DT IN. DE'!$C$5/1000))*($D$1166/IF(AND($D$1165&gt;$B$1167,$B$1167&gt;$D$1164),366,365))+(($AC1157*'DT IN. DE'!$C$5/2000))</f>
        <v>0</v>
      </c>
      <c r="X1157" s="289">
        <f t="shared" si="195"/>
        <v>0</v>
      </c>
      <c r="Y1157" s="289">
        <f>(($AB1157*'DT IN. DE'!$E$5/1000))*($D$1166/IF(AND($D$1165&gt;$B$1167,$B$1167&gt;$D$1164),366,365))+(($AC1157*'DT IN. DE'!$E$5/2000))</f>
        <v>0</v>
      </c>
      <c r="Z1157" s="292">
        <f t="shared" si="196"/>
        <v>0</v>
      </c>
      <c r="AA1157" s="386"/>
      <c r="AB1157" s="291">
        <f t="shared" si="197"/>
        <v>0</v>
      </c>
      <c r="AC1157" s="291">
        <f t="shared" si="198"/>
        <v>0</v>
      </c>
    </row>
    <row r="1158" spans="2:29" x14ac:dyDescent="0.25">
      <c r="B1158" s="424">
        <v>1154</v>
      </c>
      <c r="C1158" s="430">
        <f>'BIENES ASEGURADOS IN.DE'!C1158</f>
        <v>0</v>
      </c>
      <c r="D1158" s="431">
        <f>'BIENES ASEGURADOS IN.DE'!D1158*'RT GENERALES'!$E$14</f>
        <v>0</v>
      </c>
      <c r="E1158" s="432">
        <f>'BIENES ASEGURADOS IN.DE'!E1158*'RT GENERALES'!$E$14</f>
        <v>0</v>
      </c>
      <c r="F1158" s="433">
        <f>'BIENES ASEGURADOS IN.DE'!F1158*'RT GENERALES'!$E$14</f>
        <v>0</v>
      </c>
      <c r="G1158" s="425">
        <f t="shared" ref="G1158:G1160" si="199">SUM(D1158:F1158)</f>
        <v>0</v>
      </c>
      <c r="H1158" s="283"/>
      <c r="I1158" s="284">
        <f>((((D1158+E1158)*('DT IN. DE'!$C$5/1000)))*($D$1166/IF(AND($D$1165&gt;$B$1167,$B$1167&gt;$D$1164),366,365))+(F1158*('DT IN. DE'!$C$5/2000)))</f>
        <v>0</v>
      </c>
      <c r="J1158" s="285">
        <f t="shared" ref="J1158:J1160" si="200">((((D1158+E1158)*($G$1166/1000)))*($D$1166/IF(AND($D$1165&gt;$B$1167,$B$1167&gt;$D$1164),366,365))+(F1158*$G$1166/2000))</f>
        <v>0</v>
      </c>
      <c r="K1158" s="286">
        <f>(((D1158+E1158)*('DT IN. DE'!$E$5/1000))*($D$1166/IF(AND($D$1165&gt;$B$1167,$B$1167&gt;$D$1164),366,365))+(F1158*('DT IN. DE'!$E$5/2000)))</f>
        <v>0</v>
      </c>
      <c r="L1158" s="385"/>
      <c r="M1158" s="287">
        <f t="shared" ref="M1158:M1160" si="201">SUM(I1158:L1158)</f>
        <v>0</v>
      </c>
      <c r="O1158" s="288">
        <f>(($T1158*'DT IN. DE'!$C$5/1000))*($D$1166/IF(AND($D$1165&gt;$B$1167,$B$1167&gt;$D$1164),366,365))+(($U1158*'DT IN. DE'!$C$5/2000))</f>
        <v>0</v>
      </c>
      <c r="P1158" s="289">
        <f t="shared" ref="P1158:P1160" si="202">(($T1158*$G$1166/1000))*($D$1166/IF(AND($D$1165&gt;$B$1167,$B$1167&gt;$D$1164),366,365))+(($U1158*$G$1166/2000))</f>
        <v>0</v>
      </c>
      <c r="Q1158" s="289">
        <f>(($T1158*'DT IN. DE'!$E$5/1000))*($D$1166/IF(AND($D$1165&gt;$B$1167,$B$1167&gt;$D$1164),366,365))+(($U1158*'DT IN. DE'!$E$5/2000))</f>
        <v>0</v>
      </c>
      <c r="R1158" s="290">
        <f t="shared" ref="R1158:R1160" si="203">M1158-(SUM(O1158:Q1158))</f>
        <v>0</v>
      </c>
      <c r="T1158" s="291">
        <f t="shared" ref="T1158:T1160" si="204">IF(AND(($G1158)&gt;$O$2,F1158&gt;0),((D1158+E1158)*($O$2/$G1158)),IF($G1158&lt;$O$2,(D1158+E1158),($G1158)*($O$2/$G1158)))</f>
        <v>0</v>
      </c>
      <c r="U1158" s="291">
        <f t="shared" ref="U1158:U1160" si="205">IF(AND(($G1158)&gt;$O$2,$F1158&gt;0),(($F1158)*($O$2/$G1158)),$F1158)</f>
        <v>0</v>
      </c>
      <c r="W1158" s="288">
        <f>(($AB1158*'DT IN. DE'!$C$5/1000))*($D$1166/IF(AND($D$1165&gt;$B$1167,$B$1167&gt;$D$1164),366,365))+(($AC1158*'DT IN. DE'!$C$5/2000))</f>
        <v>0</v>
      </c>
      <c r="X1158" s="289">
        <f t="shared" ref="X1158:X1160" si="206">(($AB1158*$G$1166/1000))*($D$1166/IF(AND($D$1165&gt;$B$1167,$B$1167&gt;$D$1164),366,365))+(($AC1158*$G$1166/2000))</f>
        <v>0</v>
      </c>
      <c r="Y1158" s="289">
        <f>(($AB1158*'DT IN. DE'!$E$5/1000))*($D$1166/IF(AND($D$1165&gt;$B$1167,$B$1167&gt;$D$1164),366,365))+(($AC1158*'DT IN. DE'!$E$5/2000))</f>
        <v>0</v>
      </c>
      <c r="Z1158" s="292">
        <f t="shared" ref="Z1158:Z1160" si="207">M1158-SUM(O1158:Q1158,W1158:Y1158)</f>
        <v>0</v>
      </c>
      <c r="AA1158" s="386"/>
      <c r="AB1158" s="291">
        <f t="shared" ref="AB1158:AB1160" si="208">IF($G1158&gt;$O$2,IF(AND($W$2&gt;=($G1158-$O$2)),(D1158+E1158)*(1-($O$2/$G1158)),(D1158+E1158)*($W$2/$G1158)),0)</f>
        <v>0</v>
      </c>
      <c r="AC1158" s="291">
        <f t="shared" ref="AC1158:AC1160" si="209">IF($G1158&gt;$O$2,IF(AND($W$2&gt;=($G1158-$O$2),F1158&gt;0),(F1158)*(1-($O$2/$G1158)),(F1158)*($W$2/$G1158)),0)</f>
        <v>0</v>
      </c>
    </row>
    <row r="1159" spans="2:29" x14ac:dyDescent="0.25">
      <c r="B1159" s="424">
        <v>1155</v>
      </c>
      <c r="C1159" s="430">
        <f>'BIENES ASEGURADOS IN.DE'!C1159</f>
        <v>0</v>
      </c>
      <c r="D1159" s="431">
        <f>'BIENES ASEGURADOS IN.DE'!D1159*'RT GENERALES'!$E$14</f>
        <v>0</v>
      </c>
      <c r="E1159" s="432">
        <f>'BIENES ASEGURADOS IN.DE'!E1159*'RT GENERALES'!$E$14</f>
        <v>0</v>
      </c>
      <c r="F1159" s="433">
        <f>'BIENES ASEGURADOS IN.DE'!F1159*'RT GENERALES'!$E$14</f>
        <v>0</v>
      </c>
      <c r="G1159" s="425">
        <f t="shared" si="199"/>
        <v>0</v>
      </c>
      <c r="H1159" s="283"/>
      <c r="I1159" s="284">
        <f>((((D1159+E1159)*('DT IN. DE'!$C$5/1000)))*($D$1166/IF(AND($D$1165&gt;$B$1167,$B$1167&gt;$D$1164),366,365))+(F1159*('DT IN. DE'!$C$5/2000)))</f>
        <v>0</v>
      </c>
      <c r="J1159" s="285">
        <f t="shared" si="200"/>
        <v>0</v>
      </c>
      <c r="K1159" s="286">
        <f>(((D1159+E1159)*('DT IN. DE'!$E$5/1000))*($D$1166/IF(AND($D$1165&gt;$B$1167,$B$1167&gt;$D$1164),366,365))+(F1159*('DT IN. DE'!$E$5/2000)))</f>
        <v>0</v>
      </c>
      <c r="L1159" s="385"/>
      <c r="M1159" s="287">
        <f t="shared" si="201"/>
        <v>0</v>
      </c>
      <c r="O1159" s="288">
        <f>(($T1159*'DT IN. DE'!$C$5/1000))*($D$1166/IF(AND($D$1165&gt;$B$1167,$B$1167&gt;$D$1164),366,365))+(($U1159*'DT IN. DE'!$C$5/2000))</f>
        <v>0</v>
      </c>
      <c r="P1159" s="289">
        <f t="shared" si="202"/>
        <v>0</v>
      </c>
      <c r="Q1159" s="289">
        <f>(($T1159*'DT IN. DE'!$E$5/1000))*($D$1166/IF(AND($D$1165&gt;$B$1167,$B$1167&gt;$D$1164),366,365))+(($U1159*'DT IN. DE'!$E$5/2000))</f>
        <v>0</v>
      </c>
      <c r="R1159" s="290">
        <f t="shared" si="203"/>
        <v>0</v>
      </c>
      <c r="T1159" s="291">
        <f t="shared" si="204"/>
        <v>0</v>
      </c>
      <c r="U1159" s="291">
        <f t="shared" si="205"/>
        <v>0</v>
      </c>
      <c r="W1159" s="288">
        <f>(($AB1159*'DT IN. DE'!$C$5/1000))*($D$1166/IF(AND($D$1165&gt;$B$1167,$B$1167&gt;$D$1164),366,365))+(($AC1159*'DT IN. DE'!$C$5/2000))</f>
        <v>0</v>
      </c>
      <c r="X1159" s="289">
        <f t="shared" si="206"/>
        <v>0</v>
      </c>
      <c r="Y1159" s="289">
        <f>(($AB1159*'DT IN. DE'!$E$5/1000))*($D$1166/IF(AND($D$1165&gt;$B$1167,$B$1167&gt;$D$1164),366,365))+(($AC1159*'DT IN. DE'!$E$5/2000))</f>
        <v>0</v>
      </c>
      <c r="Z1159" s="292">
        <f t="shared" si="207"/>
        <v>0</v>
      </c>
      <c r="AA1159" s="386"/>
      <c r="AB1159" s="291">
        <f t="shared" si="208"/>
        <v>0</v>
      </c>
      <c r="AC1159" s="291">
        <f t="shared" si="209"/>
        <v>0</v>
      </c>
    </row>
    <row r="1160" spans="2:29" ht="15.75" thickBot="1" x14ac:dyDescent="0.3">
      <c r="B1160" s="423">
        <v>1156</v>
      </c>
      <c r="C1160" s="434">
        <f>'BIENES ASEGURADOS IN.DE'!C1160</f>
        <v>0</v>
      </c>
      <c r="D1160" s="435">
        <f>'BIENES ASEGURADOS IN.DE'!D1160*'RT GENERALES'!$E$14</f>
        <v>0</v>
      </c>
      <c r="E1160" s="436">
        <f>'BIENES ASEGURADOS IN.DE'!E1160*'RT GENERALES'!$E$14</f>
        <v>0</v>
      </c>
      <c r="F1160" s="437">
        <f>'BIENES ASEGURADOS IN.DE'!F1160*'RT GENERALES'!$E$14</f>
        <v>0</v>
      </c>
      <c r="G1160" s="425">
        <f t="shared" si="199"/>
        <v>0</v>
      </c>
      <c r="H1160" s="283"/>
      <c r="I1160" s="284">
        <f>((((D1160+E1160)*('DT IN. DE'!$C$5/1000)))*($D$1166/IF(AND($D$1165&gt;$B$1167,$B$1167&gt;$D$1164),366,365))+(F1160*('DT IN. DE'!$C$5/2000)))</f>
        <v>0</v>
      </c>
      <c r="J1160" s="285">
        <f t="shared" si="200"/>
        <v>0</v>
      </c>
      <c r="K1160" s="286">
        <f>(((D1160+E1160)*('DT IN. DE'!$E$5/1000))*($D$1166/IF(AND($D$1165&gt;$B$1167,$B$1167&gt;$D$1164),366,365))+(F1160*('DT IN. DE'!$E$5/2000)))</f>
        <v>0</v>
      </c>
      <c r="L1160" s="385"/>
      <c r="M1160" s="287">
        <f t="shared" si="201"/>
        <v>0</v>
      </c>
      <c r="O1160" s="288">
        <f>(($T1160*'DT IN. DE'!$C$5/1000))*($D$1166/IF(AND($D$1165&gt;$B$1167,$B$1167&gt;$D$1164),366,365))+(($U1160*'DT IN. DE'!$C$5/2000))</f>
        <v>0</v>
      </c>
      <c r="P1160" s="289">
        <f t="shared" si="202"/>
        <v>0</v>
      </c>
      <c r="Q1160" s="289">
        <f>(($T1160*'DT IN. DE'!$E$5/1000))*($D$1166/IF(AND($D$1165&gt;$B$1167,$B$1167&gt;$D$1164),366,365))+(($U1160*'DT IN. DE'!$E$5/2000))</f>
        <v>0</v>
      </c>
      <c r="R1160" s="290">
        <f t="shared" si="203"/>
        <v>0</v>
      </c>
      <c r="T1160" s="291">
        <f t="shared" si="204"/>
        <v>0</v>
      </c>
      <c r="U1160" s="291">
        <f t="shared" si="205"/>
        <v>0</v>
      </c>
      <c r="W1160" s="288">
        <f>(($AB1160*'DT IN. DE'!$C$5/1000))*($D$1166/IF(AND($D$1165&gt;$B$1167,$B$1167&gt;$D$1164),366,365))+(($AC1160*'DT IN. DE'!$C$5/2000))</f>
        <v>0</v>
      </c>
      <c r="X1160" s="289">
        <f t="shared" si="206"/>
        <v>0</v>
      </c>
      <c r="Y1160" s="289">
        <f>(($AB1160*'DT IN. DE'!$E$5/1000))*($D$1166/IF(AND($D$1165&gt;$B$1167,$B$1167&gt;$D$1164),366,365))+(($AC1160*'DT IN. DE'!$E$5/2000))</f>
        <v>0</v>
      </c>
      <c r="Z1160" s="292">
        <f t="shared" si="207"/>
        <v>0</v>
      </c>
      <c r="AA1160" s="386"/>
      <c r="AB1160" s="291">
        <f t="shared" si="208"/>
        <v>0</v>
      </c>
      <c r="AC1160" s="291">
        <f t="shared" si="209"/>
        <v>0</v>
      </c>
    </row>
    <row r="1161" spans="2:29" ht="22.5" customHeight="1" thickBot="1" x14ac:dyDescent="0.3">
      <c r="B1161" s="387" t="s">
        <v>4</v>
      </c>
      <c r="C1161" s="388"/>
      <c r="D1161" s="342">
        <f>SUM(D5:D1160)</f>
        <v>0</v>
      </c>
      <c r="E1161" s="389">
        <f>SUM(E5:E1160)</f>
        <v>0</v>
      </c>
      <c r="F1161" s="389">
        <f>SUM(F5:F1160)</f>
        <v>0</v>
      </c>
      <c r="G1161" s="389">
        <f>SUM(G5:G1160)</f>
        <v>0</v>
      </c>
      <c r="I1161" s="294">
        <f>SUM(I5:I1160)</f>
        <v>0</v>
      </c>
      <c r="J1161" s="294">
        <f>SUM(J5:J1160)</f>
        <v>0</v>
      </c>
      <c r="K1161" s="294">
        <f>SUM(K5:K1160)</f>
        <v>0</v>
      </c>
      <c r="L1161" s="294"/>
      <c r="M1161" s="390">
        <f>SUM(M5:M1160)</f>
        <v>0</v>
      </c>
      <c r="O1161" s="296">
        <f>SUM(O5:O1160)</f>
        <v>0</v>
      </c>
      <c r="P1161" s="296">
        <f>SUM(P5:P1160)</f>
        <v>0</v>
      </c>
      <c r="Q1161" s="296">
        <f>SUM(Q5:Q1160)</f>
        <v>0</v>
      </c>
      <c r="R1161" s="296">
        <f>SUM(R5:R1160)</f>
        <v>0</v>
      </c>
      <c r="T1161" s="296">
        <f t="shared" ref="T1161:U1161" si="210">SUM(T5:T1160)</f>
        <v>0</v>
      </c>
      <c r="U1161" s="296">
        <f t="shared" si="210"/>
        <v>0</v>
      </c>
      <c r="W1161" s="296">
        <f>SUM(W5:W1160)</f>
        <v>0</v>
      </c>
      <c r="X1161" s="296">
        <f>SUM(X5:X1160)</f>
        <v>0</v>
      </c>
      <c r="Y1161" s="296">
        <f>SUM(Y5:Y1160)</f>
        <v>0</v>
      </c>
      <c r="Z1161" s="296">
        <f>SUM(Z5:Z1160)</f>
        <v>0</v>
      </c>
      <c r="AB1161" s="296">
        <f t="shared" ref="AB1161:AC1161" si="211">SUM(AB5:AB1160)</f>
        <v>0</v>
      </c>
      <c r="AC1161" s="296">
        <f t="shared" si="211"/>
        <v>0</v>
      </c>
    </row>
    <row r="1162" spans="2:29" x14ac:dyDescent="0.25">
      <c r="G1162" s="297"/>
      <c r="I1162" s="298"/>
      <c r="J1162" s="299"/>
      <c r="K1162" s="299"/>
      <c r="L1162" s="299"/>
    </row>
    <row r="1163" spans="2:29" ht="15.75" thickBot="1" x14ac:dyDescent="0.3">
      <c r="E1163" s="283"/>
      <c r="K1163" s="273"/>
      <c r="L1163" s="273"/>
      <c r="M1163" s="273"/>
      <c r="O1163" s="300"/>
      <c r="P1163" s="301"/>
    </row>
    <row r="1164" spans="2:29" ht="18.75" x14ac:dyDescent="0.25">
      <c r="B1164" s="640" t="s">
        <v>32</v>
      </c>
      <c r="C1164" s="302" t="str">
        <f>LIQUIDACION!C1043</f>
        <v>DESDE</v>
      </c>
      <c r="D1164" s="391">
        <f>LIQUIDACION!D1043</f>
        <v>45855</v>
      </c>
      <c r="F1164" s="653" t="s">
        <v>175</v>
      </c>
      <c r="G1164" s="654"/>
      <c r="I1164" s="653" t="s">
        <v>45</v>
      </c>
      <c r="J1164" s="654"/>
      <c r="O1164" s="301"/>
      <c r="P1164" s="301"/>
      <c r="W1164" s="297"/>
      <c r="X1164" s="297"/>
      <c r="AA1164" s="303"/>
      <c r="AB1164" s="304"/>
    </row>
    <row r="1165" spans="2:29" ht="21" x14ac:dyDescent="0.25">
      <c r="B1165" s="641"/>
      <c r="C1165" s="305" t="str">
        <f>LIQUIDACION!C1044</f>
        <v>HASTA</v>
      </c>
      <c r="D1165" s="392">
        <f>LIQUIDACION!D1044</f>
        <v>46220</v>
      </c>
      <c r="F1165" s="306" t="str">
        <f>LIQUIDACION!G1044</f>
        <v>DE PRIMA TOTAL</v>
      </c>
      <c r="G1165" s="246">
        <f>'OFERTA ECONOMICA'!J46</f>
        <v>0</v>
      </c>
      <c r="I1165" s="306" t="str">
        <f>LIQUIDACION!J1044</f>
        <v>INCENDIO, TTO y AMIT</v>
      </c>
      <c r="J1165" s="393">
        <v>0.5</v>
      </c>
      <c r="O1165" s="333"/>
      <c r="P1165" s="301"/>
      <c r="W1165" s="297"/>
      <c r="X1165" s="301"/>
      <c r="AA1165" s="304"/>
      <c r="AB1165" s="304"/>
    </row>
    <row r="1166" spans="2:29" ht="21.75" thickBot="1" x14ac:dyDescent="0.3">
      <c r="B1166" s="642"/>
      <c r="C1166" s="394" t="s">
        <v>34</v>
      </c>
      <c r="D1166" s="395">
        <f>D1165-D1164</f>
        <v>365</v>
      </c>
      <c r="F1166" s="313" t="str">
        <f>LIQUIDACION!G1045</f>
        <v>TERREMOTO</v>
      </c>
      <c r="G1166" s="247">
        <v>0.9</v>
      </c>
      <c r="I1166" s="313" t="s">
        <v>30</v>
      </c>
      <c r="J1166" s="250">
        <f>'OFERTA ECONOMICA'!I46</f>
        <v>0</v>
      </c>
      <c r="O1166" s="333"/>
      <c r="P1166" s="314"/>
      <c r="AA1166" s="304"/>
      <c r="AB1166" s="304"/>
    </row>
    <row r="1167" spans="2:29" ht="15.75" thickBot="1" x14ac:dyDescent="0.3">
      <c r="B1167" s="396">
        <f>LIQUIDACION!B1046</f>
        <v>0</v>
      </c>
      <c r="O1167" s="300"/>
      <c r="P1167" s="301"/>
    </row>
    <row r="1168" spans="2:29" ht="18.75" x14ac:dyDescent="0.25">
      <c r="F1168" s="653" t="s">
        <v>148</v>
      </c>
      <c r="G1168" s="654"/>
      <c r="I1168" s="397" t="s">
        <v>150</v>
      </c>
      <c r="L1168" s="316"/>
      <c r="O1168" s="314"/>
      <c r="P1168" s="314"/>
      <c r="Q1168" s="301"/>
    </row>
    <row r="1169" spans="5:9" ht="21.75" thickBot="1" x14ac:dyDescent="0.3">
      <c r="E1169" s="333"/>
      <c r="F1169" s="307" t="s">
        <v>149</v>
      </c>
      <c r="G1169" s="308" t="s">
        <v>151</v>
      </c>
      <c r="I1169" s="397" t="s">
        <v>151</v>
      </c>
    </row>
    <row r="1170" spans="5:9" x14ac:dyDescent="0.25">
      <c r="H1170" s="398"/>
    </row>
    <row r="1171" spans="5:9" x14ac:dyDescent="0.25">
      <c r="H1171" s="398"/>
    </row>
  </sheetData>
  <sheetProtection algorithmName="SHA-512" hashValue="WfWmjulfYyUMUHRDpAiAZXna9FfHv9bvvHV4cwArTfvfj98AKOCUr24TtcJFMW7gL8t1jaCSxq79dsUq8bOogg==" saltValue="A8kht00Xgj1QleFqvJAsbw==" spinCount="100000" sheet="1" objects="1" scenarios="1" formatRows="0" insertRows="0"/>
  <mergeCells count="16">
    <mergeCell ref="AB2:AC2"/>
    <mergeCell ref="F1168:G1168"/>
    <mergeCell ref="AB3:AC4"/>
    <mergeCell ref="Z3:Z4"/>
    <mergeCell ref="B1164:B1166"/>
    <mergeCell ref="F1164:G1164"/>
    <mergeCell ref="I1164:J1164"/>
    <mergeCell ref="B2:G2"/>
    <mergeCell ref="I2:M2"/>
    <mergeCell ref="O2:Q2"/>
    <mergeCell ref="W2:Y2"/>
    <mergeCell ref="O3:Q3"/>
    <mergeCell ref="R3:R4"/>
    <mergeCell ref="W3:Y3"/>
    <mergeCell ref="T3:U4"/>
    <mergeCell ref="T2:U2"/>
  </mergeCells>
  <dataValidations count="2">
    <dataValidation type="list" allowBlank="1" showInputMessage="1" showErrorMessage="1" sqref="G1169" xr:uid="{2992A8A3-DD25-4D42-9756-2CF18D06A317}">
      <formula1>$I$1168:$I$1169</formula1>
    </dataValidation>
    <dataValidation type="custom" allowBlank="1" showInputMessage="1" showErrorMessage="1" sqref="G1166" xr:uid="{F735F11D-A5BA-4897-BCB7-C7C1A9922F97}">
      <formula1>H510&gt;=0.78</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2C296D"/>
  </sheetPr>
  <dimension ref="B2:H19"/>
  <sheetViews>
    <sheetView workbookViewId="0"/>
  </sheetViews>
  <sheetFormatPr baseColWidth="10" defaultColWidth="11.42578125" defaultRowHeight="12.75" x14ac:dyDescent="0.2"/>
  <cols>
    <col min="1" max="1" width="3.42578125" style="346" customWidth="1"/>
    <col min="2" max="2" width="27.140625" style="346" bestFit="1" customWidth="1"/>
    <col min="3" max="3" width="19.42578125" style="346" customWidth="1"/>
    <col min="4" max="4" width="9.42578125" style="347" customWidth="1"/>
    <col min="5" max="5" width="19.42578125" style="346" customWidth="1"/>
    <col min="6" max="6" width="9.42578125" style="347" customWidth="1"/>
    <col min="7" max="7" width="19.42578125" style="347" customWidth="1"/>
    <col min="8" max="8" width="19.42578125" style="346" customWidth="1"/>
    <col min="9" max="16384" width="11.42578125" style="346"/>
  </cols>
  <sheetData>
    <row r="2" spans="2:8" ht="30" customHeight="1" x14ac:dyDescent="0.2">
      <c r="B2" s="697" t="s">
        <v>132</v>
      </c>
      <c r="C2" s="697"/>
      <c r="D2" s="697"/>
      <c r="E2" s="697"/>
      <c r="F2" s="697"/>
      <c r="G2" s="697"/>
      <c r="H2" s="697"/>
    </row>
    <row r="3" spans="2:8" ht="13.5" thickBot="1" x14ac:dyDescent="0.25"/>
    <row r="4" spans="2:8" ht="33" customHeight="1" thickBot="1" x14ac:dyDescent="0.25">
      <c r="B4" s="348"/>
      <c r="C4" s="349" t="s">
        <v>35</v>
      </c>
      <c r="D4" s="350" t="s">
        <v>2</v>
      </c>
      <c r="E4" s="351" t="s">
        <v>36</v>
      </c>
      <c r="F4" s="350" t="s">
        <v>2</v>
      </c>
      <c r="G4" s="698" t="s">
        <v>39</v>
      </c>
      <c r="H4" s="699"/>
    </row>
    <row r="5" spans="2:8" ht="27" customHeight="1" x14ac:dyDescent="0.2">
      <c r="B5" s="352" t="s">
        <v>40</v>
      </c>
      <c r="C5" s="353">
        <f>('LIQUIDACION IN. DE'!$G$1165-'LIQUIDACION IN. DE'!$G$1166)*'DT IN. DE'!$D$5</f>
        <v>-0.63</v>
      </c>
      <c r="D5" s="156">
        <v>0.7</v>
      </c>
      <c r="E5" s="399">
        <f>('LIQUIDACION IN. DE'!$G$1165-'LIQUIDACION IN. DE'!$G$1166)*'DT IN. DE'!$F$5</f>
        <v>-0.27000000000000007</v>
      </c>
      <c r="F5" s="354">
        <f>1-D5</f>
        <v>0.30000000000000004</v>
      </c>
      <c r="G5" s="355">
        <f>C5+E5</f>
        <v>-0.90000000000000013</v>
      </c>
      <c r="H5" s="356">
        <f>D5+F5</f>
        <v>1</v>
      </c>
    </row>
    <row r="6" spans="2:8" ht="27" customHeight="1" thickBot="1" x14ac:dyDescent="0.25">
      <c r="B6" s="357" t="s">
        <v>31</v>
      </c>
      <c r="C6" s="358">
        <f>'LIQUIDACION IN. DE'!$G$1165</f>
        <v>0</v>
      </c>
      <c r="D6" s="359">
        <v>1</v>
      </c>
      <c r="E6" s="360"/>
      <c r="F6" s="361"/>
      <c r="G6" s="362">
        <f>C6</f>
        <v>0</v>
      </c>
      <c r="H6" s="363">
        <f>D6</f>
        <v>1</v>
      </c>
    </row>
    <row r="7" spans="2:8" x14ac:dyDescent="0.2">
      <c r="C7" s="364"/>
      <c r="G7" s="365"/>
    </row>
    <row r="14" spans="2:8" x14ac:dyDescent="0.2">
      <c r="C14" s="366"/>
    </row>
    <row r="16" spans="2:8" x14ac:dyDescent="0.2">
      <c r="C16" s="367"/>
    </row>
    <row r="18" spans="3:3" x14ac:dyDescent="0.2">
      <c r="C18" s="367"/>
    </row>
    <row r="19" spans="3:3" x14ac:dyDescent="0.2">
      <c r="C19" s="367"/>
    </row>
  </sheetData>
  <sheetProtection algorithmName="SHA-512" hashValue="/32KVz4Ns1wS0aD/Ug7qP1b8A4TPlHuu57Sf1G7sYTWSrLNZg+lvdSOrPeg58i8XDuTIy7LWtDE+AXhJh9/1Qg==" saltValue="MSqirS/b7bh0owWmrnPBqg==" spinCount="100000" sheet="1" objects="1" scenarios="1"/>
  <mergeCells count="2">
    <mergeCell ref="B2:H2"/>
    <mergeCell ref="G4:H4"/>
  </mergeCells>
  <dataValidations count="1">
    <dataValidation type="custom" allowBlank="1" showInputMessage="1" showErrorMessage="1" sqref="D5" xr:uid="{E8CEA546-478D-4F31-BB3B-1075275E9E9B}">
      <formula1>AND(D5&gt;=25%,$D$5&lt;=75%)</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5a3bd79-9191-4133-8c30-91f05ba1ee99">
      <Terms xmlns="http://schemas.microsoft.com/office/infopath/2007/PartnerControls"/>
    </lcf76f155ced4ddcb4097134ff3c332f>
    <TaxCatchAll xmlns="ca3a22af-4ca4-4cbb-a4f9-32eb4622a96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F1989BF3CDB0548B00335DDCD268B10" ma:contentTypeVersion="20" ma:contentTypeDescription="Create a new document." ma:contentTypeScope="" ma:versionID="4170de9280313a2b7c838fbb64714a14">
  <xsd:schema xmlns:xsd="http://www.w3.org/2001/XMLSchema" xmlns:xs="http://www.w3.org/2001/XMLSchema" xmlns:p="http://schemas.microsoft.com/office/2006/metadata/properties" xmlns:ns2="f1004700-faee-49e4-96cb-267eeaa69675" xmlns:ns3="65a3bd79-9191-4133-8c30-91f05ba1ee99" xmlns:ns4="ca3a22af-4ca4-4cbb-a4f9-32eb4622a961" targetNamespace="http://schemas.microsoft.com/office/2006/metadata/properties" ma:root="true" ma:fieldsID="264e260e2e09d5bc322bf8a3f73d82c8" ns2:_="" ns3:_="" ns4:_="">
    <xsd:import namespace="f1004700-faee-49e4-96cb-267eeaa69675"/>
    <xsd:import namespace="65a3bd79-9191-4133-8c30-91f05ba1ee99"/>
    <xsd:import namespace="ca3a22af-4ca4-4cbb-a4f9-32eb4622a96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TaxCatchAll"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004700-faee-49e4-96cb-267eeaa696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a3bd79-9191-4133-8c30-91f05ba1ee9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d7ed182-1587-49e1-bb45-6efb152f561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3a22af-4ca4-4cbb-a4f9-32eb4622a961" elementFormDefault="qualified">
    <xsd:import namespace="http://schemas.microsoft.com/office/2006/documentManagement/types"/>
    <xsd:import namespace="http://schemas.microsoft.com/office/infopath/2007/PartnerControls"/>
    <xsd:element name="TaxCatchAll" ma:index="21" nillable="true" ma:displayName="Columna global de taxonomía" ma:hidden="true" ma:list="{4f61fc91-4367-4709-9d6e-562a54866f99}" ma:internalName="TaxCatchAll" ma:showField="CatchAllData" ma:web="ca3a22af-4ca4-4cbb-a4f9-32eb4622a9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50B725-5065-437C-9636-6FAF8B73F18C}">
  <ds:schemaRefs>
    <ds:schemaRef ds:uri="http://schemas.microsoft.com/office/2006/documentManagement/types"/>
    <ds:schemaRef ds:uri="http://purl.org/dc/elements/1.1/"/>
    <ds:schemaRef ds:uri="http://purl.org/dc/dcmitype/"/>
    <ds:schemaRef ds:uri="http://purl.org/dc/terms/"/>
    <ds:schemaRef ds:uri="f4aafcc3-1dea-4cf0-86ea-bd3f3c05f466"/>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65a3bd79-9191-4133-8c30-91f05ba1ee99"/>
    <ds:schemaRef ds:uri="ca3a22af-4ca4-4cbb-a4f9-32eb4622a961"/>
  </ds:schemaRefs>
</ds:datastoreItem>
</file>

<file path=customXml/itemProps2.xml><?xml version="1.0" encoding="utf-8"?>
<ds:datastoreItem xmlns:ds="http://schemas.openxmlformats.org/officeDocument/2006/customXml" ds:itemID="{311DBDC8-384D-41F2-992F-C02449509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004700-faee-49e4-96cb-267eeaa69675"/>
    <ds:schemaRef ds:uri="65a3bd79-9191-4133-8c30-91f05ba1ee99"/>
    <ds:schemaRef ds:uri="ca3a22af-4ca4-4cbb-a4f9-32eb4622a9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751D2D-191A-4584-BA8A-D2371AB1AC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LIQUIDACION</vt:lpstr>
      <vt:lpstr>BIENES ASEGURADOS</vt:lpstr>
      <vt:lpstr>DT</vt:lpstr>
      <vt:lpstr>SINIESTRALIDAD</vt:lpstr>
      <vt:lpstr>IPC_Indices</vt:lpstr>
      <vt:lpstr>OFERTA ECONOMICA</vt:lpstr>
      <vt:lpstr>RT GENERALES</vt:lpstr>
      <vt:lpstr>LIQUIDACION IN. DE</vt:lpstr>
      <vt:lpstr>DT IN. DE</vt:lpstr>
      <vt:lpstr>BIENES ASEGURADOS IN.DE</vt:lpstr>
      <vt:lpstr>'OFERTA ECONOMICA'!Área_de_impresión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MILTON LEONARDO POVEDA POVEDA</dc:creator>
  <cp:lastModifiedBy>YULI MARCELA QUILINDO GUZMAN</cp:lastModifiedBy>
  <cp:lastPrinted>2025-05-02T19:20:48Z</cp:lastPrinted>
  <dcterms:created xsi:type="dcterms:W3CDTF">2016-11-01T20:22:17Z</dcterms:created>
  <dcterms:modified xsi:type="dcterms:W3CDTF">2025-07-04T22:23:54Z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0x0101009F1989BF3CDB0548B00335DDCD268B10</vt:lpwstr>
  </property>
  <property fmtid="{D5CDD505-2E9C-101B-9397-08002B2CF9AE}" pid="3" name="MediaServiceImageTags">
    <vt:lpwstr/>
  </property>
</Properties>
</file>